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drawings/drawing7.xml" ContentType="application/vnd.openxmlformats-officedocument.drawing+xml"/>
  <Override PartName="/xl/drawings/drawing8.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66925"/>
  <mc:AlternateContent xmlns:mc="http://schemas.openxmlformats.org/markup-compatibility/2006">
    <mc:Choice Requires="x15">
      <x15ac:absPath xmlns:x15ac="http://schemas.microsoft.com/office/spreadsheetml/2010/11/ac" url="C:\Users\n.martinez\Downloads\"/>
    </mc:Choice>
  </mc:AlternateContent>
  <xr:revisionPtr revIDLastSave="0" documentId="13_ncr:1_{15412110-7D60-4124-8225-DC9FDD2D9F2C}" xr6:coauthVersionLast="47" xr6:coauthVersionMax="47" xr10:uidLastSave="{00000000-0000-0000-0000-000000000000}"/>
  <bookViews>
    <workbookView xWindow="28680" yWindow="1605" windowWidth="29040" windowHeight="15720" tabRatio="868" activeTab="1" xr2:uid="{CA13EC4F-D2EC-4D70-9EF5-9BF354ADF9D8}"/>
  </bookViews>
  <sheets>
    <sheet name="Instructions" sheetId="1" r:id="rId1"/>
    <sheet name="Calculateur EEC" sheetId="2" r:id="rId2"/>
    <sheet name="Calculateur ESCA" sheetId="17" r:id="rId3"/>
    <sheet name="Valeurs Moyennes Régionales " sheetId="21" r:id="rId4"/>
    <sheet name="Stockage et séchage (Example)" sheetId="20" r:id="rId5"/>
    <sheet name="Diesel pour cultures (Exemple) " sheetId="8" r:id="rId6"/>
    <sheet name="Suivi des modifications" sheetId="19" r:id="rId7"/>
    <sheet name="N2O (GIEC 2019)" sheetId="5" r:id="rId8"/>
    <sheet name="Valeurs Standards" sheetId="3" r:id="rId9"/>
    <sheet name="Climat et types de sol (FR)" sheetId="11" r:id="rId10"/>
    <sheet name="Données GIEC (2019)" sheetId="18" r:id="rId11"/>
  </sheets>
  <externalReferences>
    <externalReference r:id="rId12"/>
  </externalReferences>
  <definedNames>
    <definedName name="_xlnm._FilterDatabase" localSheetId="9" hidden="1">'Climat et types de sol (FR)'!$AE$1:$AE$1</definedName>
    <definedName name="Azote">'Valeurs Standards'!$B$20:$B$33</definedName>
    <definedName name="Culture">'Valeurs Standards'!$B$10:$B$15</definedName>
    <definedName name="EF">[1]List!$A$2:$A$4</definedName>
    <definedName name="EF_14">[1]List!$B$2:$B$4</definedName>
    <definedName name="EmissionFactor">[1]BackgroundData_IPCC!$C$1:$D$29</definedName>
    <definedName name="INTRANTS5">'Valeurs Standards'!#REF!</definedName>
    <definedName name="INTRANTS6">'Valeurs Standards'!#REF!</definedName>
    <definedName name="Sol">'Valeurs Standards'!#REF!</definedName>
    <definedName name="TRAVAILSOL5">'Valeurs Standards'!#REF!</definedName>
    <definedName name="TRAVAILSOL6">'Valeurs Standards'!#REF!</definedName>
  </definedNames>
  <calcPr calcId="191028" iterateDelta="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3" i="5" l="1"/>
  <c r="B3" i="17"/>
  <c r="H13" i="2"/>
  <c r="L25" i="2" l="1"/>
  <c r="K25" i="2"/>
  <c r="M33" i="3"/>
  <c r="M31" i="3"/>
  <c r="M32" i="3"/>
  <c r="I22" i="2"/>
  <c r="I21" i="2"/>
  <c r="I20" i="2"/>
  <c r="I19" i="2"/>
  <c r="H21" i="5" a="1"/>
  <c r="H21" i="5" s="1"/>
  <c r="H22" i="5" s="1"/>
  <c r="H9" i="5"/>
  <c r="H10" i="5"/>
  <c r="H8" i="5"/>
  <c r="N43" i="3"/>
  <c r="S43" i="3"/>
  <c r="N34" i="3"/>
  <c r="N35" i="3"/>
  <c r="N36" i="3"/>
  <c r="N37" i="3"/>
  <c r="N38" i="3"/>
  <c r="N39" i="3"/>
  <c r="N40" i="3"/>
  <c r="N41" i="3"/>
  <c r="N42" i="3"/>
  <c r="N25" i="3"/>
  <c r="N22" i="3"/>
  <c r="N23" i="3"/>
  <c r="N24" i="3"/>
  <c r="N26" i="3"/>
  <c r="N27" i="3"/>
  <c r="N28" i="3"/>
  <c r="N29" i="3"/>
  <c r="N30" i="3"/>
  <c r="N31" i="3"/>
  <c r="N32" i="3"/>
  <c r="N33" i="3"/>
  <c r="N21" i="3"/>
  <c r="H11" i="5" l="1"/>
  <c r="H25" i="5" s="1"/>
  <c r="H26" i="5" l="1"/>
  <c r="N37" i="2" s="1"/>
  <c r="M30" i="3" l="1"/>
  <c r="G8" i="5"/>
  <c r="G13" i="5"/>
  <c r="G9" i="5"/>
  <c r="G10" i="5"/>
  <c r="G11" i="5"/>
  <c r="O37" i="2"/>
  <c r="G37" i="2" s="1"/>
  <c r="D32" i="2"/>
  <c r="C23" i="5" s="1" a="1"/>
  <c r="C23" i="5" s="1"/>
  <c r="B18" i="5"/>
  <c r="G55" i="2"/>
  <c r="C22" i="5" l="1" a="1"/>
  <c r="C22" i="5" s="1"/>
  <c r="M21" i="3"/>
  <c r="M22" i="3"/>
  <c r="M23" i="3"/>
  <c r="M24" i="3"/>
  <c r="M25" i="3"/>
  <c r="M26" i="3"/>
  <c r="M27" i="3"/>
  <c r="M28" i="3"/>
  <c r="M29" i="3"/>
  <c r="C5" i="5"/>
  <c r="F28" i="17" l="1"/>
  <c r="B12" i="5"/>
  <c r="C21" i="5"/>
  <c r="D12" i="2"/>
  <c r="B6" i="17" l="1"/>
  <c r="F9" i="17" s="1" a="1"/>
  <c r="F9" i="17" s="1"/>
  <c r="F16" i="20"/>
  <c r="G16" i="20" s="1"/>
  <c r="H16" i="20" s="1"/>
  <c r="F11" i="20"/>
  <c r="G11" i="20" s="1"/>
  <c r="H11" i="20" s="1"/>
  <c r="F6" i="20"/>
  <c r="G6" i="20" s="1"/>
  <c r="H6" i="20" s="1"/>
  <c r="C12" i="17"/>
  <c r="N61" i="5"/>
  <c r="N56" i="5"/>
  <c r="N55" i="5"/>
  <c r="N54" i="5"/>
  <c r="N53" i="5"/>
  <c r="N52" i="5"/>
  <c r="N51" i="5"/>
  <c r="L16" i="20" a="1"/>
  <c r="L16" i="20" s="1"/>
  <c r="I16" i="20" a="1"/>
  <c r="I16" i="20" s="1"/>
  <c r="I11" i="20" a="1"/>
  <c r="I11" i="20" s="1"/>
  <c r="F6" i="17" l="1" a="1"/>
  <c r="F6" i="17" s="1"/>
  <c r="E9" i="17" a="1"/>
  <c r="E9" i="17" s="1"/>
  <c r="E6" i="17" a="1"/>
  <c r="E6" i="17" s="1"/>
  <c r="B30" i="20"/>
  <c r="B25" i="20"/>
  <c r="I6" i="20" a="1"/>
  <c r="I6" i="20" s="1"/>
  <c r="K16" i="20" l="1"/>
  <c r="P34" i="5"/>
  <c r="P38" i="5" s="1"/>
  <c r="C13" i="8"/>
  <c r="I28" i="2" l="1"/>
  <c r="E96" i="3" l="1"/>
  <c r="F96" i="3" s="1"/>
  <c r="E121" i="3"/>
  <c r="F121" i="3" s="1"/>
  <c r="C18" i="5"/>
  <c r="B19" i="5"/>
  <c r="C19" i="5" s="1"/>
  <c r="B17" i="5"/>
  <c r="C17" i="5" s="1"/>
  <c r="M43" i="3"/>
  <c r="E18" i="5" l="1"/>
  <c r="U11" i="5" s="1"/>
  <c r="E19" i="5"/>
  <c r="E17" i="5"/>
  <c r="U10" i="5" s="1"/>
  <c r="Q12" i="5" l="1"/>
  <c r="U12" i="5"/>
  <c r="T11" i="5"/>
  <c r="Q11" i="5"/>
  <c r="R11" i="5"/>
  <c r="S11" i="5"/>
  <c r="T12" i="5"/>
  <c r="R12" i="5"/>
  <c r="S12" i="5"/>
  <c r="Q10" i="5"/>
  <c r="R10" i="5"/>
  <c r="S10" i="5"/>
  <c r="T10" i="5"/>
  <c r="AB59" i="2" l="1"/>
  <c r="G41" i="2"/>
  <c r="L40" i="2" l="1"/>
  <c r="N62" i="5" l="1"/>
  <c r="N60" i="5"/>
  <c r="N59" i="5"/>
  <c r="N20" i="8"/>
  <c r="N19" i="8"/>
  <c r="N18" i="8"/>
  <c r="G44" i="2" l="1"/>
  <c r="G43" i="2"/>
  <c r="G46" i="2"/>
  <c r="A140" i="18" l="1"/>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06" i="18"/>
  <c r="A105" i="18"/>
  <c r="A104" i="18"/>
  <c r="A103" i="18"/>
  <c r="A102" i="18"/>
  <c r="A101" i="18"/>
  <c r="A100" i="18"/>
  <c r="A99" i="18"/>
  <c r="A98" i="18"/>
  <c r="A97" i="18"/>
  <c r="A96" i="18"/>
  <c r="A95" i="18"/>
  <c r="A94" i="18"/>
  <c r="A93" i="18"/>
  <c r="A92" i="18"/>
  <c r="A91" i="18"/>
  <c r="A90" i="18"/>
  <c r="A89" i="18"/>
  <c r="A88" i="18"/>
  <c r="A87" i="18"/>
  <c r="A86" i="18"/>
  <c r="A85" i="18"/>
  <c r="A84" i="18"/>
  <c r="A83" i="18"/>
  <c r="A82" i="18"/>
  <c r="A81" i="18"/>
  <c r="A80" i="18"/>
  <c r="A75"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4" i="18"/>
  <c r="A43" i="18"/>
  <c r="A42" i="18"/>
  <c r="A41" i="18"/>
  <c r="A40" i="18"/>
  <c r="A39" i="18"/>
  <c r="A38" i="18"/>
  <c r="A37" i="18"/>
  <c r="A36" i="18"/>
  <c r="A35" i="18"/>
  <c r="A34" i="18"/>
  <c r="A33" i="18"/>
  <c r="A32" i="18"/>
  <c r="A31" i="18"/>
  <c r="A30" i="18"/>
  <c r="A29" i="18"/>
  <c r="A28" i="18"/>
  <c r="A27" i="18"/>
  <c r="A26" i="18"/>
  <c r="A25" i="18"/>
  <c r="A24" i="18"/>
  <c r="A23" i="18"/>
  <c r="A22" i="18"/>
  <c r="A21" i="18"/>
  <c r="A20" i="18"/>
  <c r="A19" i="18"/>
  <c r="A18" i="18"/>
  <c r="L18" i="2"/>
  <c r="E7" i="17" l="1"/>
  <c r="F7" i="17"/>
  <c r="F8" i="17"/>
  <c r="E8" i="17"/>
  <c r="F14" i="17" l="1"/>
  <c r="G14" i="17"/>
  <c r="G16" i="17" s="1"/>
  <c r="E14" i="17"/>
  <c r="C25" i="5"/>
  <c r="D64" i="5" s="1"/>
  <c r="C19" i="17" l="1"/>
  <c r="C21" i="17" s="1"/>
  <c r="E64" i="2"/>
  <c r="I66" i="2" s="1"/>
  <c r="J66" i="2" s="1"/>
  <c r="L23" i="2" l="1"/>
  <c r="K23" i="2"/>
  <c r="J23" i="2"/>
  <c r="I23" i="2"/>
  <c r="B29" i="8" l="1"/>
  <c r="G53" i="3"/>
  <c r="G42" i="2" s="1"/>
  <c r="E59" i="3"/>
  <c r="E58" i="3"/>
  <c r="E57" i="3"/>
  <c r="D59" i="3"/>
  <c r="D58" i="3"/>
  <c r="D57" i="3"/>
  <c r="J25" i="2"/>
  <c r="I26" i="2"/>
  <c r="J26" i="2"/>
  <c r="K26" i="2"/>
  <c r="L26" i="2"/>
  <c r="L27" i="2"/>
  <c r="K27" i="2"/>
  <c r="J27" i="2"/>
  <c r="I27" i="2"/>
  <c r="C51" i="3"/>
  <c r="N29" i="2" s="1"/>
  <c r="O29" i="2" s="1"/>
  <c r="C42" i="3"/>
  <c r="N24" i="2" s="1"/>
  <c r="C40" i="3"/>
  <c r="I25" i="2" s="1"/>
  <c r="C35" i="3"/>
  <c r="C28" i="3"/>
  <c r="C21" i="3"/>
  <c r="C14" i="3"/>
  <c r="G54" i="3" l="1"/>
  <c r="M53" i="3"/>
  <c r="AE73" i="5"/>
  <c r="C13" i="5" l="1"/>
  <c r="C14" i="5"/>
  <c r="C15" i="5"/>
  <c r="C12" i="5"/>
  <c r="B13" i="5"/>
  <c r="B14" i="5"/>
  <c r="E14" i="5" s="1"/>
  <c r="U8" i="5" s="1"/>
  <c r="B15" i="5"/>
  <c r="E12" i="5"/>
  <c r="Q6" i="5" s="1"/>
  <c r="AE78" i="5"/>
  <c r="AE77" i="5"/>
  <c r="AE76" i="5"/>
  <c r="AE75" i="5"/>
  <c r="AE74" i="5"/>
  <c r="AE72" i="5"/>
  <c r="AE71" i="5"/>
  <c r="AE70" i="5"/>
  <c r="AE69" i="5"/>
  <c r="AE68" i="5"/>
  <c r="AE67" i="5"/>
  <c r="AE66" i="5"/>
  <c r="AE65" i="5"/>
  <c r="AE64" i="5"/>
  <c r="AE63" i="5"/>
  <c r="AE62" i="5"/>
  <c r="AE61" i="5"/>
  <c r="AE60" i="5"/>
  <c r="AE59" i="5"/>
  <c r="AE58" i="5"/>
  <c r="AE57" i="5"/>
  <c r="AE56" i="5"/>
  <c r="AE55" i="5"/>
  <c r="AE54" i="5"/>
  <c r="AE53" i="5"/>
  <c r="AE52" i="5"/>
  <c r="AE51" i="5"/>
  <c r="C8" i="5"/>
  <c r="C9" i="5"/>
  <c r="C7" i="5"/>
  <c r="O59" i="5" l="1"/>
  <c r="O54" i="5"/>
  <c r="D36" i="5"/>
  <c r="O51" i="5"/>
  <c r="O53" i="5"/>
  <c r="O66" i="5"/>
  <c r="O65" i="5"/>
  <c r="O64" i="5"/>
  <c r="O63" i="5"/>
  <c r="O61" i="5"/>
  <c r="O60" i="5"/>
  <c r="E13" i="5"/>
  <c r="E15" i="5"/>
  <c r="S9" i="5" s="1"/>
  <c r="R8" i="5"/>
  <c r="Q8" i="5"/>
  <c r="T8" i="5"/>
  <c r="S8" i="5"/>
  <c r="O52" i="5"/>
  <c r="O56" i="5"/>
  <c r="O55" i="5"/>
  <c r="D68" i="5" s="1"/>
  <c r="F68" i="5" s="1"/>
  <c r="O62" i="5"/>
  <c r="D46" i="5" l="1"/>
  <c r="T6" i="5"/>
  <c r="U6" i="5"/>
  <c r="R7" i="5"/>
  <c r="U7" i="5"/>
  <c r="U9" i="5"/>
  <c r="Q9" i="5"/>
  <c r="R6" i="5"/>
  <c r="R9" i="5"/>
  <c r="S6" i="5"/>
  <c r="Q7" i="5"/>
  <c r="T9" i="5"/>
  <c r="T7" i="5"/>
  <c r="S7" i="5"/>
  <c r="R13" i="5" l="1"/>
  <c r="D31" i="5" s="1"/>
  <c r="U13" i="5"/>
  <c r="D29" i="5" s="1"/>
  <c r="Q13" i="5"/>
  <c r="D30" i="5" s="1"/>
  <c r="S13" i="5"/>
  <c r="D32" i="5" s="1"/>
  <c r="D53" i="5" s="1"/>
  <c r="T13" i="5"/>
  <c r="D33" i="5" s="1"/>
  <c r="D54" i="5" s="1"/>
  <c r="D52" i="5" l="1"/>
  <c r="D41" i="5"/>
  <c r="D51" i="5"/>
  <c r="D40" i="5"/>
  <c r="D50" i="5"/>
  <c r="D39" i="5"/>
  <c r="D42" i="5"/>
  <c r="D43" i="5"/>
  <c r="D18" i="2"/>
  <c r="N11" i="5" l="1"/>
  <c r="N10" i="5"/>
  <c r="N8" i="5"/>
  <c r="N7" i="5"/>
  <c r="N5" i="5"/>
  <c r="N6" i="5"/>
  <c r="L13" i="8"/>
  <c r="L19" i="8" s="1"/>
  <c r="K13" i="8"/>
  <c r="K20" i="8" s="1"/>
  <c r="J13" i="8"/>
  <c r="J18" i="8" s="1"/>
  <c r="I13" i="8"/>
  <c r="I19" i="8" s="1"/>
  <c r="H13" i="8"/>
  <c r="G13" i="8"/>
  <c r="G20" i="8" s="1"/>
  <c r="F13" i="8"/>
  <c r="F18" i="8" s="1"/>
  <c r="E13" i="8"/>
  <c r="E19" i="8" s="1"/>
  <c r="D13" i="8"/>
  <c r="C18" i="8"/>
  <c r="C20" i="8"/>
  <c r="F19" i="8" l="1"/>
  <c r="G19" i="8"/>
  <c r="E18" i="8"/>
  <c r="I20" i="8"/>
  <c r="D19" i="8"/>
  <c r="D18" i="8"/>
  <c r="D20" i="8"/>
  <c r="E20" i="8"/>
  <c r="I18" i="8"/>
  <c r="L20" i="8"/>
  <c r="C19" i="8"/>
  <c r="G18" i="8"/>
  <c r="H19" i="8"/>
  <c r="H18" i="8"/>
  <c r="J20" i="8"/>
  <c r="F20" i="8"/>
  <c r="K18" i="8"/>
  <c r="L18" i="8"/>
  <c r="J19" i="8"/>
  <c r="H20" i="8"/>
  <c r="K19" i="8"/>
  <c r="M20" i="8" l="1"/>
  <c r="M19" i="8"/>
  <c r="M18" i="8"/>
  <c r="O18" i="8" l="1"/>
  <c r="Q18" i="8" s="1"/>
  <c r="O19" i="8"/>
  <c r="Q19" i="8" s="1"/>
  <c r="O20" i="8"/>
  <c r="Q20" i="8" s="1"/>
  <c r="P18" i="8" l="1"/>
  <c r="P19" i="8"/>
  <c r="P20" i="8"/>
  <c r="L28" i="2"/>
  <c r="M28" i="2" s="1"/>
  <c r="K28" i="2"/>
  <c r="J28" i="2"/>
  <c r="M27" i="2"/>
  <c r="M26" i="2"/>
  <c r="M25" i="2"/>
  <c r="M23" i="2"/>
  <c r="L20" i="2"/>
  <c r="M20" i="2" s="1"/>
  <c r="L21" i="2"/>
  <c r="M21" i="2" s="1"/>
  <c r="L22" i="2"/>
  <c r="M22" i="2" s="1"/>
  <c r="L19" i="2"/>
  <c r="M19" i="2" s="1"/>
  <c r="M18" i="2"/>
  <c r="J20" i="2" l="1"/>
  <c r="K20" i="2"/>
  <c r="J21" i="2"/>
  <c r="K21" i="2"/>
  <c r="J22" i="2"/>
  <c r="K22" i="2"/>
  <c r="K19" i="2"/>
  <c r="J19" i="2"/>
  <c r="K18" i="2"/>
  <c r="J18" i="2"/>
  <c r="I18" i="2"/>
  <c r="K6" i="2"/>
  <c r="J6" i="2"/>
  <c r="I6" i="2"/>
  <c r="O7" i="3"/>
  <c r="O6" i="3"/>
  <c r="H103" i="3" l="1"/>
  <c r="H105" i="3"/>
  <c r="H93" i="3"/>
  <c r="H94" i="3"/>
  <c r="H92" i="3"/>
  <c r="N21" i="2"/>
  <c r="O21" i="2" s="1"/>
  <c r="G21" i="2" s="1"/>
  <c r="N18" i="2"/>
  <c r="N23" i="2"/>
  <c r="O23" i="2" s="1"/>
  <c r="G23" i="2" s="1"/>
  <c r="N26" i="2"/>
  <c r="H109" i="3"/>
  <c r="H108" i="3"/>
  <c r="H96" i="3" s="1"/>
  <c r="G49" i="2" s="1"/>
  <c r="H59" i="3"/>
  <c r="H58" i="3"/>
  <c r="H57" i="3"/>
  <c r="N25" i="2"/>
  <c r="N28" i="2"/>
  <c r="O28" i="2" s="1"/>
  <c r="G28" i="2" s="1"/>
  <c r="N27" i="2"/>
  <c r="O27" i="2" s="1"/>
  <c r="G27" i="2" s="1"/>
  <c r="N19" i="2"/>
  <c r="N22" i="2"/>
  <c r="N20" i="2"/>
  <c r="O20" i="2" s="1"/>
  <c r="M40" i="2" l="1"/>
  <c r="N40" i="2" s="1"/>
  <c r="O40" i="2" s="1"/>
  <c r="G40" i="2" s="1"/>
  <c r="H95" i="3"/>
  <c r="H121" i="3"/>
  <c r="H99" i="3"/>
  <c r="H100" i="3"/>
  <c r="G54" i="2" s="1"/>
  <c r="H101" i="3"/>
  <c r="H98" i="3"/>
  <c r="H102" i="3"/>
  <c r="G53" i="2" s="1"/>
  <c r="G109" i="3"/>
  <c r="O18" i="2"/>
  <c r="G18" i="2" s="1"/>
  <c r="G52" i="2"/>
  <c r="G50" i="2"/>
  <c r="G108" i="3"/>
  <c r="C20" i="5" l="1"/>
  <c r="C16" i="5"/>
  <c r="C10" i="5"/>
  <c r="C6" i="5"/>
  <c r="G20" i="2"/>
  <c r="O22" i="2"/>
  <c r="G22" i="2" s="1"/>
  <c r="O19" i="2"/>
  <c r="G19" i="2" s="1"/>
  <c r="O26" i="2"/>
  <c r="G26" i="2" s="1"/>
  <c r="O25" i="2"/>
  <c r="G25" i="2" s="1"/>
  <c r="O24" i="2"/>
  <c r="G24" i="2" s="1"/>
  <c r="D34" i="5" l="1"/>
  <c r="D55" i="5" s="1"/>
  <c r="D60" i="5" s="1"/>
  <c r="F60" i="5" s="1"/>
  <c r="G29" i="2"/>
  <c r="C11" i="5"/>
  <c r="L30" i="5" l="1"/>
  <c r="L34" i="5" s="1"/>
  <c r="D44" i="5"/>
  <c r="L32" i="5"/>
  <c r="L31" i="5" l="1"/>
  <c r="L35" i="5" s="1"/>
  <c r="D35" i="5" s="1"/>
  <c r="D45" i="5" s="1"/>
  <c r="L33" i="5"/>
  <c r="D77" i="5" l="1"/>
  <c r="F77" i="5" s="1"/>
  <c r="F46" i="5"/>
  <c r="K32" i="2"/>
  <c r="N32" i="2" s="1"/>
  <c r="O32" i="2" s="1"/>
  <c r="G32" i="2" s="1"/>
  <c r="K31" i="2" l="1"/>
  <c r="N31" i="2" s="1"/>
  <c r="O31" i="2" l="1"/>
  <c r="J58" i="2" s="1"/>
  <c r="I58" i="2"/>
  <c r="G31" i="2" l="1"/>
  <c r="U17" i="2" s="1"/>
  <c r="E61" i="2" l="1"/>
  <c r="H66" i="2" s="1"/>
  <c r="H37" i="2"/>
  <c r="S37" i="2" s="1"/>
  <c r="H29" i="2"/>
  <c r="S28" i="2" s="1"/>
  <c r="AB53" i="2" s="1"/>
  <c r="H55" i="2"/>
  <c r="H20" i="2"/>
  <c r="S19" i="2" s="1"/>
  <c r="AB45" i="2" s="1"/>
  <c r="H31" i="2"/>
  <c r="S30" i="2" s="1"/>
  <c r="H49" i="2"/>
  <c r="H21" i="2"/>
  <c r="S20" i="2" s="1"/>
  <c r="AB46" i="2" s="1"/>
  <c r="H54" i="2"/>
  <c r="H27" i="2"/>
  <c r="S26" i="2" s="1"/>
  <c r="AB51" i="2" s="1"/>
  <c r="H22" i="2"/>
  <c r="S21" i="2" s="1"/>
  <c r="AB47" i="2" s="1"/>
  <c r="H52" i="2"/>
  <c r="H19" i="2"/>
  <c r="S18" i="2" s="1"/>
  <c r="AB44" i="2" s="1"/>
  <c r="H24" i="2"/>
  <c r="S23" i="2" s="1"/>
  <c r="AB48" i="2" s="1"/>
  <c r="H40" i="2"/>
  <c r="S29" i="2" s="1"/>
  <c r="AB54" i="2" s="1"/>
  <c r="H28" i="2"/>
  <c r="S27" i="2" s="1"/>
  <c r="AB52" i="2" s="1"/>
  <c r="H23" i="2"/>
  <c r="S22" i="2" s="1"/>
  <c r="AB41" i="2" s="1"/>
  <c r="H50" i="2"/>
  <c r="H18" i="2"/>
  <c r="S17" i="2" s="1"/>
  <c r="H53" i="2"/>
  <c r="H44" i="2"/>
  <c r="H26" i="2"/>
  <c r="S25" i="2" s="1"/>
  <c r="AB50" i="2" s="1"/>
  <c r="H42" i="2"/>
  <c r="S32" i="2" s="1"/>
  <c r="AB57" i="2" s="1"/>
  <c r="H46" i="2"/>
  <c r="H25" i="2"/>
  <c r="S24" i="2" s="1"/>
  <c r="AB49" i="2" s="1"/>
  <c r="H43" i="2"/>
  <c r="H41" i="2"/>
  <c r="S35" i="2" s="1"/>
  <c r="AB60" i="2" s="1"/>
  <c r="H32" i="2"/>
  <c r="S31" i="2" s="1"/>
  <c r="AB56" i="2" s="1"/>
  <c r="H58" i="2"/>
  <c r="S36" i="2" l="1"/>
  <c r="AB61" i="2" s="1"/>
  <c r="E69" i="2"/>
  <c r="AB43" i="2"/>
  <c r="AB55" i="2"/>
  <c r="S33" i="2"/>
  <c r="AB58" i="2" s="1"/>
  <c r="S40" i="2" l="1"/>
  <c r="S39" i="2" s="1"/>
  <c r="AB62"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weindorf</author>
  </authors>
  <commentList>
    <comment ref="Y34" authorId="0" shapeId="0" xr:uid="{B0CEBE2F-915E-405E-BA19-5A2138F21762}">
      <text>
        <r>
          <rPr>
            <sz val="8"/>
            <color indexed="81"/>
            <rFont val="Tahoma"/>
            <family val="2"/>
          </rPr>
          <t xml:space="preserve">A value of 0.074 has been used in the JEC calculations instead of the default value of 0.008 in IPCC
From file "updated figures communicated _ update on data on pathways for Res Directive.xls"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Luis DA SILVA E SERA</author>
    <author>tc={F9AE6D02-DB4D-49DB-9054-7A4484C8A029}</author>
    <author>tc={839C1425-BDCB-4FE5-B019-940788904728}</author>
    <author>tc={8E8CA76D-9E06-4CAD-87E7-73D443FB0A26}</author>
  </authors>
  <commentList>
    <comment ref="G22" authorId="0" shapeId="0" xr:uid="{53E9F61B-B5CF-4D42-825E-7E8662E5D13B}">
      <text>
        <r>
          <rPr>
            <b/>
            <sz val="9"/>
            <color indexed="81"/>
            <rFont val="Tahoma"/>
            <family val="2"/>
          </rPr>
          <t>Luis DA SILVA E SERRA:</t>
        </r>
        <r>
          <rPr>
            <sz val="9"/>
            <color indexed="81"/>
            <rFont val="Tahoma"/>
            <family val="2"/>
          </rPr>
          <t xml:space="preserve">
Biograce v 4d, 2014</t>
        </r>
      </text>
    </comment>
    <comment ref="G23" authorId="0" shapeId="0" xr:uid="{B05E6C2D-AE92-4F71-84DB-46C999C89733}">
      <text>
        <r>
          <rPr>
            <b/>
            <sz val="9"/>
            <color indexed="81"/>
            <rFont val="Tahoma"/>
            <family val="2"/>
          </rPr>
          <t>Luis DA SILVA E SERRA:</t>
        </r>
        <r>
          <rPr>
            <sz val="9"/>
            <color indexed="81"/>
            <rFont val="Tahoma"/>
            <family val="2"/>
          </rPr>
          <t xml:space="preserve">
Ecoinvent v 3,1, 2014: market for ammonium suphate, as N, GLO</t>
        </r>
      </text>
    </comment>
    <comment ref="G29" authorId="0" shapeId="0" xr:uid="{D03C4050-5754-4440-99CC-2C01C62E67A4}">
      <text>
        <r>
          <rPr>
            <b/>
            <sz val="9"/>
            <color indexed="81"/>
            <rFont val="Tahoma"/>
            <family val="2"/>
          </rPr>
          <t>Luis DA SILVA E SERRA:</t>
        </r>
        <r>
          <rPr>
            <sz val="9"/>
            <color indexed="81"/>
            <rFont val="Tahoma"/>
            <family val="2"/>
          </rPr>
          <t xml:space="preserve">
Biograce v 4d, 2014</t>
        </r>
      </text>
    </comment>
    <comment ref="G30" authorId="0" shapeId="0" xr:uid="{FDF673DC-4B5D-47F5-8505-6DF1D8E3779B}">
      <text>
        <r>
          <rPr>
            <b/>
            <sz val="9"/>
            <color indexed="81"/>
            <rFont val="Tahoma"/>
            <family val="2"/>
          </rPr>
          <t>Luis DA SILVA E SERRA:</t>
        </r>
        <r>
          <rPr>
            <sz val="9"/>
            <color indexed="81"/>
            <rFont val="Tahoma"/>
            <family val="2"/>
          </rPr>
          <t xml:space="preserve">
Biograce v 4d 2014</t>
        </r>
      </text>
    </comment>
    <comment ref="G33" authorId="0" shapeId="0" xr:uid="{3D02E6E7-7A6F-4DB3-9639-064AA862BFA1}">
      <text>
        <r>
          <rPr>
            <b/>
            <sz val="9"/>
            <color indexed="81"/>
            <rFont val="Tahoma"/>
            <family val="2"/>
          </rPr>
          <t>Luis DA SILVA E SERRA:</t>
        </r>
        <r>
          <rPr>
            <sz val="9"/>
            <color indexed="81"/>
            <rFont val="Tahoma"/>
            <family val="2"/>
          </rPr>
          <t xml:space="preserve">
Biograce v 4d 2014</t>
        </r>
      </text>
    </comment>
    <comment ref="L57" authorId="1" shapeId="0" xr:uid="{F9AE6D02-DB4D-49DB-9054-7A4484C8A02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JRC (2017), Solid and gaseous bioenergy pathways p. 62</t>
      </text>
    </comment>
    <comment ref="L58" authorId="2" shapeId="0" xr:uid="{839C1425-BDCB-4FE5-B019-94078890472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JRC (2017), Solid and gaseous bioenergy pathways p. 49</t>
      </text>
    </comment>
    <comment ref="L59" authorId="3" shapeId="0" xr:uid="{8E8CA76D-9E06-4CAD-87E7-73D443FB0A2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JRC (2017), Solid and gaseous bioenergy pathways p. 56</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<sst xmlns="http://schemas.openxmlformats.org/spreadsheetml/2006/main" count="127802" uniqueCount="33803">
  <si>
    <t>IPCC 2019</t>
  </si>
  <si>
    <t>grCO2 /grCO2</t>
  </si>
  <si>
    <t>grCO2 / grCH4</t>
  </si>
  <si>
    <t>grCO2 / grN2O</t>
  </si>
  <si>
    <t>%</t>
  </si>
  <si>
    <t>kgCO2/ha</t>
  </si>
  <si>
    <t>kgCH4/ha</t>
  </si>
  <si>
    <t>kgN2O/ha</t>
  </si>
  <si>
    <t>L_diesel_energy_input/ha</t>
  </si>
  <si>
    <t>kgCO2_fossil_energy_input/ha</t>
  </si>
  <si>
    <t>kgCO2eq/ha</t>
  </si>
  <si>
    <t>grCO2eq/kg RF</t>
  </si>
  <si>
    <t>NPK 15-15-15</t>
  </si>
  <si>
    <t xml:space="preserve"> </t>
  </si>
  <si>
    <t>Dry C</t>
  </si>
  <si>
    <t>No</t>
  </si>
  <si>
    <t>HFO (Heavy Fuel Oil)</t>
  </si>
  <si>
    <t>MJ/kg DM</t>
  </si>
  <si>
    <t>gCO2eq / MJ</t>
  </si>
  <si>
    <r>
      <t>e</t>
    </r>
    <r>
      <rPr>
        <b/>
        <vertAlign val="subscript"/>
        <sz val="48"/>
        <color theme="0"/>
        <rFont val="Calibri Light"/>
        <family val="2"/>
        <scheme val="major"/>
      </rPr>
      <t>ec</t>
    </r>
  </si>
  <si>
    <r>
      <t>7) E</t>
    </r>
    <r>
      <rPr>
        <b/>
        <vertAlign val="subscript"/>
        <sz val="16"/>
        <color theme="1"/>
        <rFont val="Calibri Light"/>
        <family val="2"/>
        <scheme val="major"/>
      </rPr>
      <t>f</t>
    </r>
    <r>
      <rPr>
        <b/>
        <sz val="16"/>
        <color theme="1"/>
        <rFont val="Calibri Light"/>
        <family val="2"/>
        <scheme val="major"/>
      </rPr>
      <t xml:space="preserve"> </t>
    </r>
  </si>
  <si>
    <t>gCO2/kg</t>
  </si>
  <si>
    <t>tC/ha/an</t>
  </si>
  <si>
    <r>
      <t>e</t>
    </r>
    <r>
      <rPr>
        <b/>
        <vertAlign val="subscript"/>
        <sz val="48"/>
        <color theme="0"/>
        <rFont val="Calibri Light"/>
        <family val="2"/>
        <scheme val="major"/>
      </rPr>
      <t>sca</t>
    </r>
  </si>
  <si>
    <t>Données de calcul des résidus de culture</t>
  </si>
  <si>
    <t>Dry matter fraction of harvested crop (default value in green cell)</t>
  </si>
  <si>
    <t>Total</t>
  </si>
  <si>
    <t>Intercept</t>
  </si>
  <si>
    <t>Emissions directes de N2O</t>
  </si>
  <si>
    <t>1 (kg d.m. ha-1)-1, (Table 11.1a)</t>
  </si>
  <si>
    <t>https://gnoc.jrc.ec.europa.eu/</t>
  </si>
  <si>
    <r>
      <t>F</t>
    </r>
    <r>
      <rPr>
        <vertAlign val="subscript"/>
        <sz val="11"/>
        <rFont val="Calibri"/>
        <family val="2"/>
        <scheme val="minor"/>
      </rPr>
      <t>SN</t>
    </r>
    <r>
      <rPr>
        <sz val="11"/>
        <rFont val="Calibri"/>
        <family val="2"/>
        <scheme val="minor"/>
      </rPr>
      <t>_average</t>
    </r>
  </si>
  <si>
    <r>
      <t>N</t>
    </r>
    <r>
      <rPr>
        <vertAlign val="subscript"/>
        <sz val="11"/>
        <rFont val="Calibri"/>
        <family val="2"/>
        <scheme val="minor"/>
      </rPr>
      <t>AG</t>
    </r>
  </si>
  <si>
    <r>
      <t>N</t>
    </r>
    <r>
      <rPr>
        <vertAlign val="subscript"/>
        <sz val="11"/>
        <rFont val="Calibri"/>
        <family val="2"/>
        <scheme val="minor"/>
      </rPr>
      <t>BG</t>
    </r>
  </si>
  <si>
    <r>
      <t>RS</t>
    </r>
    <r>
      <rPr>
        <vertAlign val="subscript"/>
        <sz val="11"/>
        <rFont val="Calibri"/>
        <family val="2"/>
        <scheme val="minor"/>
      </rPr>
      <t>(T)</t>
    </r>
    <r>
      <rPr>
        <b/>
        <sz val="11"/>
        <rFont val="Calibri"/>
        <family val="2"/>
        <scheme val="minor"/>
      </rPr>
      <t xml:space="preserve"> 2019</t>
    </r>
  </si>
  <si>
    <t>DRY 2019</t>
  </si>
  <si>
    <t>sources</t>
  </si>
  <si>
    <r>
      <t>F</t>
    </r>
    <r>
      <rPr>
        <vertAlign val="subscript"/>
        <sz val="11"/>
        <rFont val="Calibri"/>
        <family val="2"/>
        <scheme val="minor"/>
      </rPr>
      <t>SN</t>
    </r>
    <r>
      <rPr>
        <sz val="11"/>
        <rFont val="Calibri"/>
        <family val="2"/>
        <scheme val="minor"/>
      </rPr>
      <t>_1</t>
    </r>
  </si>
  <si>
    <r>
      <t>F</t>
    </r>
    <r>
      <rPr>
        <vertAlign val="subscript"/>
        <sz val="11"/>
        <rFont val="Calibri"/>
        <family val="2"/>
        <scheme val="minor"/>
      </rPr>
      <t>SN</t>
    </r>
    <r>
      <rPr>
        <sz val="11"/>
        <rFont val="Calibri"/>
        <family val="2"/>
        <scheme val="minor"/>
      </rPr>
      <t>_2</t>
    </r>
  </si>
  <si>
    <t>Wet C</t>
  </si>
  <si>
    <r>
      <t>F</t>
    </r>
    <r>
      <rPr>
        <vertAlign val="subscript"/>
        <sz val="11"/>
        <rFont val="Calibri"/>
        <family val="2"/>
        <scheme val="minor"/>
      </rPr>
      <t>SN</t>
    </r>
    <r>
      <rPr>
        <sz val="11"/>
        <rFont val="Calibri"/>
        <family val="2"/>
        <scheme val="minor"/>
      </rPr>
      <t>_3</t>
    </r>
  </si>
  <si>
    <r>
      <t>F</t>
    </r>
    <r>
      <rPr>
        <vertAlign val="subscript"/>
        <sz val="11"/>
        <rFont val="Calibri"/>
        <family val="2"/>
        <scheme val="minor"/>
      </rPr>
      <t>SN</t>
    </r>
    <r>
      <rPr>
        <sz val="11"/>
        <rFont val="Calibri"/>
        <family val="2"/>
        <scheme val="minor"/>
      </rPr>
      <t>_4</t>
    </r>
  </si>
  <si>
    <r>
      <t>F</t>
    </r>
    <r>
      <rPr>
        <vertAlign val="subscript"/>
        <sz val="11"/>
        <rFont val="Calibri"/>
        <family val="2"/>
        <scheme val="minor"/>
      </rPr>
      <t>ON</t>
    </r>
  </si>
  <si>
    <r>
      <t>F</t>
    </r>
    <r>
      <rPr>
        <vertAlign val="subscript"/>
        <sz val="11"/>
        <rFont val="Calibri"/>
        <family val="2"/>
        <scheme val="minor"/>
      </rPr>
      <t>CR</t>
    </r>
  </si>
  <si>
    <t>min</t>
  </si>
  <si>
    <t>max</t>
  </si>
  <si>
    <r>
      <t>F</t>
    </r>
    <r>
      <rPr>
        <vertAlign val="subscript"/>
        <sz val="11"/>
        <rFont val="Calibri"/>
        <family val="2"/>
        <scheme val="minor"/>
      </rPr>
      <t>SOM</t>
    </r>
  </si>
  <si>
    <t>kg N/ha</t>
  </si>
  <si>
    <t>=P31/P33*1000</t>
  </si>
  <si>
    <t>FSN_1, N2O_N N inputs</t>
  </si>
  <si>
    <t>FSN_2, N2O_N N inputs</t>
  </si>
  <si>
    <t>FSN_3, N2O_N N inputs</t>
  </si>
  <si>
    <t>FSN_4, N2O_N N inputs</t>
  </si>
  <si>
    <t>FON, N2O_N N inputs</t>
  </si>
  <si>
    <t>FCR, N2O_N N inputs</t>
  </si>
  <si>
    <t>FSOM, N2O_N N inputs</t>
  </si>
  <si>
    <t>Emissions indirectes de N2O</t>
  </si>
  <si>
    <t>FSN_average, NH3_N (kg)</t>
  </si>
  <si>
    <t>Concat</t>
  </si>
  <si>
    <t>EF</t>
  </si>
  <si>
    <t>MIN</t>
  </si>
  <si>
    <t>MAX</t>
  </si>
  <si>
    <t>FSN_1, NH3_N (kg)</t>
  </si>
  <si>
    <r>
      <t>F</t>
    </r>
    <r>
      <rPr>
        <vertAlign val="subscript"/>
        <sz val="11"/>
        <rFont val="Calibri"/>
        <family val="2"/>
        <scheme val="minor"/>
      </rPr>
      <t>SN</t>
    </r>
  </si>
  <si>
    <t>EF1</t>
  </si>
  <si>
    <t>FSN_2, NH3_N (kg)</t>
  </si>
  <si>
    <t>FSN_3, NH3_N (kg)</t>
  </si>
  <si>
    <t>FSN_4, NH3_N (kg)</t>
  </si>
  <si>
    <r>
      <t>EF1</t>
    </r>
    <r>
      <rPr>
        <sz val="10"/>
        <color theme="0" tint="-0.499984740745262"/>
        <rFont val="Arial"/>
        <family val="2"/>
      </rPr>
      <t>ON</t>
    </r>
  </si>
  <si>
    <t>FON, NH3_N (kg)</t>
  </si>
  <si>
    <t>FCR, NH3_N (kg)</t>
  </si>
  <si>
    <t>-</t>
  </si>
  <si>
    <r>
      <t xml:space="preserve">Frac </t>
    </r>
    <r>
      <rPr>
        <vertAlign val="subscript"/>
        <sz val="11"/>
        <rFont val="Calibri"/>
        <family val="2"/>
        <scheme val="minor"/>
      </rPr>
      <t>LEACH(H)</t>
    </r>
  </si>
  <si>
    <r>
      <t>EF1</t>
    </r>
    <r>
      <rPr>
        <sz val="10"/>
        <color theme="0" tint="-0.499984740745262"/>
        <rFont val="Arial"/>
        <family val="2"/>
      </rPr>
      <t>SN</t>
    </r>
  </si>
  <si>
    <t>FSOM, NH3_N (kg)</t>
  </si>
  <si>
    <r>
      <t xml:space="preserve">Frac </t>
    </r>
    <r>
      <rPr>
        <vertAlign val="subscript"/>
        <sz val="11"/>
        <rFont val="Calibri"/>
        <family val="2"/>
        <scheme val="minor"/>
      </rPr>
      <t>GASM</t>
    </r>
  </si>
  <si>
    <r>
      <t xml:space="preserve">Frac </t>
    </r>
    <r>
      <rPr>
        <vertAlign val="subscript"/>
        <sz val="11"/>
        <rFont val="Calibri"/>
        <family val="2"/>
        <scheme val="minor"/>
      </rPr>
      <t>GASF</t>
    </r>
  </si>
  <si>
    <t>EF4</t>
  </si>
  <si>
    <t>NO3_N (kg)</t>
  </si>
  <si>
    <t>EF5</t>
  </si>
  <si>
    <t>FracGASF</t>
  </si>
  <si>
    <t>N2O (ATD)-N</t>
  </si>
  <si>
    <t>N2O (L)-N</t>
  </si>
  <si>
    <t>FracGASM</t>
  </si>
  <si>
    <t>FracLEACH-(H)</t>
  </si>
  <si>
    <t>MJ/kg</t>
  </si>
  <si>
    <r>
      <t>gCO</t>
    </r>
    <r>
      <rPr>
        <vertAlign val="subscript"/>
        <sz val="10"/>
        <rFont val="Calib"/>
      </rPr>
      <t xml:space="preserve">2,eq </t>
    </r>
    <r>
      <rPr>
        <sz val="10"/>
        <rFont val="Calib"/>
      </rPr>
      <t>/ g</t>
    </r>
  </si>
  <si>
    <r>
      <t>gCO</t>
    </r>
    <r>
      <rPr>
        <vertAlign val="subscript"/>
        <sz val="10"/>
        <rFont val="Calib"/>
      </rPr>
      <t>2</t>
    </r>
    <r>
      <rPr>
        <sz val="10"/>
        <rFont val="Calib"/>
      </rPr>
      <t>/kg</t>
    </r>
  </si>
  <si>
    <t>gCH4/kg</t>
  </si>
  <si>
    <r>
      <t>gN</t>
    </r>
    <r>
      <rPr>
        <vertAlign val="subscript"/>
        <sz val="10"/>
        <rFont val="Calib"/>
      </rPr>
      <t>2O</t>
    </r>
    <r>
      <rPr>
        <sz val="10"/>
        <rFont val="Calib"/>
      </rPr>
      <t>/kg</t>
    </r>
  </si>
  <si>
    <t>MJfossil/kg</t>
  </si>
  <si>
    <r>
      <t>gCO</t>
    </r>
    <r>
      <rPr>
        <vertAlign val="subscript"/>
        <sz val="10"/>
        <rFont val="Calib"/>
      </rPr>
      <t>2-eq</t>
    </r>
    <r>
      <rPr>
        <sz val="10"/>
        <rFont val="Calib"/>
      </rPr>
      <t>/kg</t>
    </r>
  </si>
  <si>
    <r>
      <t>gCO</t>
    </r>
    <r>
      <rPr>
        <vertAlign val="subscript"/>
        <sz val="10"/>
        <rFont val="Calib"/>
      </rPr>
      <t>2eq</t>
    </r>
    <r>
      <rPr>
        <sz val="10"/>
        <rFont val="Calib"/>
      </rPr>
      <t>/MJ</t>
    </r>
  </si>
  <si>
    <t>kg/L</t>
  </si>
  <si>
    <r>
      <t>CO</t>
    </r>
    <r>
      <rPr>
        <vertAlign val="subscript"/>
        <sz val="10"/>
        <rFont val="Calib"/>
      </rPr>
      <t>2</t>
    </r>
  </si>
  <si>
    <r>
      <t>CH</t>
    </r>
    <r>
      <rPr>
        <vertAlign val="subscript"/>
        <sz val="10"/>
        <rFont val="Calib"/>
      </rPr>
      <t>4</t>
    </r>
  </si>
  <si>
    <r>
      <t>N</t>
    </r>
    <r>
      <rPr>
        <vertAlign val="subscript"/>
        <sz val="10"/>
        <rFont val="Calib"/>
      </rPr>
      <t>2</t>
    </r>
    <r>
      <rPr>
        <sz val="10"/>
        <rFont val="Calib"/>
      </rPr>
      <t>O</t>
    </r>
  </si>
  <si>
    <t>Di-Ammonium-Phosphate (DAP) 18%N 46%P2O5</t>
  </si>
  <si>
    <t>MgO (kg MgO)</t>
  </si>
  <si>
    <r>
      <t>gCO</t>
    </r>
    <r>
      <rPr>
        <vertAlign val="subscript"/>
        <sz val="10"/>
        <rFont val="Calib"/>
      </rPr>
      <t>2-eq</t>
    </r>
    <r>
      <rPr>
        <sz val="10"/>
        <rFont val="Calib"/>
      </rPr>
      <t>/L</t>
    </r>
  </si>
  <si>
    <t>Diesel</t>
  </si>
  <si>
    <t>At production</t>
  </si>
  <si>
    <t>At Hight Voltage</t>
  </si>
  <si>
    <t>At medium Voltage</t>
  </si>
  <si>
    <t>At Low Voltage</t>
  </si>
  <si>
    <t>Transport</t>
  </si>
  <si>
    <t>gCH4 / t.km</t>
  </si>
  <si>
    <t>gN2O / t.km</t>
  </si>
  <si>
    <t>MJ / t.km</t>
  </si>
  <si>
    <t>g CO2 eq / t.km</t>
  </si>
  <si>
    <t>gCH4 / MJ</t>
  </si>
  <si>
    <t>gN2O / MJ</t>
  </si>
  <si>
    <t>gCO2 / MJ</t>
  </si>
  <si>
    <r>
      <t>SOC</t>
    </r>
    <r>
      <rPr>
        <b/>
        <vertAlign val="subscript"/>
        <sz val="11"/>
        <color theme="0"/>
        <rFont val="Calibri Light"/>
        <family val="2"/>
        <scheme val="major"/>
      </rPr>
      <t>REF</t>
    </r>
    <r>
      <rPr>
        <b/>
        <sz val="11"/>
        <color theme="0"/>
        <rFont val="Calibri Light"/>
        <family val="2"/>
        <scheme val="major"/>
      </rPr>
      <t xml:space="preserve"> </t>
    </r>
  </si>
  <si>
    <r>
      <t>SOC</t>
    </r>
    <r>
      <rPr>
        <vertAlign val="subscript"/>
        <sz val="11"/>
        <rFont val="Calibri Light"/>
        <family val="2"/>
        <scheme val="major"/>
      </rPr>
      <t>REF</t>
    </r>
    <r>
      <rPr>
        <sz val="11"/>
        <rFont val="Calibri Light"/>
        <family val="2"/>
        <scheme val="major"/>
      </rPr>
      <t xml:space="preserve"> </t>
    </r>
  </si>
  <si>
    <r>
      <t>F</t>
    </r>
    <r>
      <rPr>
        <b/>
        <vertAlign val="subscript"/>
        <sz val="11"/>
        <color theme="0"/>
        <rFont val="Calibri Light"/>
        <family val="2"/>
        <scheme val="major"/>
      </rPr>
      <t>LU</t>
    </r>
    <r>
      <rPr>
        <b/>
        <sz val="11"/>
        <color theme="0"/>
        <rFont val="Calibri Light"/>
        <family val="2"/>
        <scheme val="major"/>
      </rPr>
      <t xml:space="preserve"> </t>
    </r>
  </si>
  <si>
    <r>
      <t>F</t>
    </r>
    <r>
      <rPr>
        <vertAlign val="subscript"/>
        <sz val="11"/>
        <rFont val="Calibri Light"/>
        <family val="2"/>
        <scheme val="major"/>
      </rPr>
      <t>LU</t>
    </r>
    <r>
      <rPr>
        <sz val="11"/>
        <rFont val="Calibri Light"/>
        <family val="2"/>
        <scheme val="major"/>
      </rPr>
      <t xml:space="preserve"> </t>
    </r>
  </si>
  <si>
    <r>
      <t>F</t>
    </r>
    <r>
      <rPr>
        <b/>
        <vertAlign val="subscript"/>
        <sz val="11"/>
        <color theme="0"/>
        <rFont val="Calibri Light"/>
        <family val="2"/>
        <scheme val="major"/>
      </rPr>
      <t>MG</t>
    </r>
  </si>
  <si>
    <r>
      <t>F</t>
    </r>
    <r>
      <rPr>
        <vertAlign val="subscript"/>
        <sz val="11"/>
        <rFont val="Calibri Light"/>
        <family val="2"/>
        <scheme val="major"/>
      </rPr>
      <t>MG</t>
    </r>
  </si>
  <si>
    <r>
      <t>F</t>
    </r>
    <r>
      <rPr>
        <b/>
        <vertAlign val="subscript"/>
        <sz val="11"/>
        <color theme="0"/>
        <rFont val="Calibri Light"/>
        <family val="2"/>
        <scheme val="major"/>
      </rPr>
      <t>I</t>
    </r>
  </si>
  <si>
    <r>
      <t>F</t>
    </r>
    <r>
      <rPr>
        <vertAlign val="subscript"/>
        <sz val="11"/>
        <rFont val="Calibri Light"/>
        <family val="2"/>
        <scheme val="major"/>
      </rPr>
      <t>I</t>
    </r>
  </si>
  <si>
    <t>grCO2/kg</t>
  </si>
  <si>
    <t>tC/ha</t>
  </si>
  <si>
    <t>year</t>
  </si>
  <si>
    <t>1)</t>
  </si>
  <si>
    <t>A chaque fois que l'attribution d'un climat à une commune laissait plusieurs choix (exemple du touquet (1) et de Saint Tropez (2)), c'est l'hypothèse la plus défavorable qui a été retenue (avec le SOCST le plus faible)</t>
  </si>
  <si>
    <t>2)</t>
  </si>
  <si>
    <t>Couleur</t>
  </si>
  <si>
    <r>
      <t>SOC</t>
    </r>
    <r>
      <rPr>
        <b/>
        <vertAlign val="subscript"/>
        <sz val="11"/>
        <color theme="1"/>
        <rFont val="Calibri Light"/>
        <family val="2"/>
        <scheme val="major"/>
      </rPr>
      <t>REF</t>
    </r>
  </si>
  <si>
    <t>Tropical montane</t>
  </si>
  <si>
    <t>Boreal, dry</t>
  </si>
  <si>
    <t>Boreal, moist</t>
  </si>
  <si>
    <t>Reprise (Chisel)</t>
  </si>
  <si>
    <t>Fertilisation</t>
  </si>
  <si>
    <t>Protection des plantes (épandeur porté)</t>
  </si>
  <si>
    <t>Récolte (ensileuse)</t>
  </si>
  <si>
    <t>Broyage</t>
  </si>
  <si>
    <t>Transport sur l'exploitation</t>
  </si>
  <si>
    <t>Agribalyse 3.0 (2020, tableau 148 p.266)</t>
  </si>
  <si>
    <t>Nom renseigné</t>
  </si>
  <si>
    <t>Cover-crop, cover-crop 4m</t>
  </si>
  <si>
    <t>Ploughing</t>
  </si>
  <si>
    <t>Cultivateur chisel 4.5m</t>
  </si>
  <si>
    <t>Vibroculteur, 5m</t>
  </si>
  <si>
    <t>Semis combi, semoir, mécanique</t>
  </si>
  <si>
    <t>Epandage azote liquide, pulvérisateur, trainé 2500l</t>
  </si>
  <si>
    <t>Protection phytosanitaire, avec le pulvérisateur 2500l</t>
  </si>
  <si>
    <t>Ramassage du fourrage, ensileuse automotrice</t>
  </si>
  <si>
    <t>Broyage paille, broyeur</t>
  </si>
  <si>
    <t>Transport maïs fourrage 110 cv, benne, 2 essieux -15 t</t>
  </si>
  <si>
    <t>Nom de l'inventaire</t>
  </si>
  <si>
    <t>Soil maintenance, with cover crop 4m/hr/FR</t>
  </si>
  <si>
    <t>Ploughing, with 5 or 6 soc plough/hr/FR</t>
  </si>
  <si>
    <t>Soil decompactation, with 4.5m chisel/hr/FR</t>
  </si>
  <si>
    <t>Harrowing, with vibrating tine cultivator (standard equipment) 5m/hr/FR</t>
  </si>
  <si>
    <t>Sowing or planting, with classic seeder and harrow/hr/FR</t>
  </si>
  <si>
    <t>Fertilizing or plant protection, with sprayer, 2500 l/hr/FR</t>
  </si>
  <si>
    <t>Harvesting silage grass, with hay chopper and blower/hr/FR</t>
  </si>
  <si>
    <t>Crushing, with shredder or chipper/hr/FR</t>
  </si>
  <si>
    <t>Transporting to farm, with trailer (&lt;15t) heavy tractor/hr/FR</t>
  </si>
  <si>
    <t>Données utilisées sein de simapro - Harmonized diesel consumption: 25 l/h. Mean density of diesel: 0.9 kg/l.</t>
  </si>
  <si>
    <t>Données au sein du rapport agribalyse</t>
  </si>
  <si>
    <t>Kg agribalyse</t>
  </si>
  <si>
    <t>L RED II</t>
  </si>
  <si>
    <t xml:space="preserve"> kg de Diesel / ha</t>
  </si>
  <si>
    <t>Total kg de diesel / ha</t>
  </si>
  <si>
    <t>Total L de diesel / ha</t>
  </si>
  <si>
    <t>Total MJ diesel / ha</t>
  </si>
  <si>
    <t>Total kWh diesel / ha</t>
  </si>
  <si>
    <t>Total kg CO2 eq fossile / ha</t>
  </si>
  <si>
    <t>BETTERAVES</t>
  </si>
  <si>
    <t>Cout de l'itinéraire technique betteravier (source ITB base 2014 sur 456 exploitations) - ITK 2017 - France</t>
  </si>
  <si>
    <t>"Le cout de fuel est calculé sur la base d’une consommation estimée à 130 l/ha (source ITK ITB) et d’un prix moyen à 61,8 €/hl pour la récolte 2017 (source INSEE). Cette consommation étant relative uniquement aux opérations réalisées sur la parcelle, il y a lieu de la réévaluer de 25 % pour tenir compte de la consommation de fuel hors parcelle. "</t>
  </si>
  <si>
    <t xml:space="preserve">Production/récolte </t>
  </si>
  <si>
    <t xml:space="preserve">L/ha </t>
  </si>
  <si>
    <t>Transport de la parcelle à l'exploitation</t>
  </si>
  <si>
    <t>CaO</t>
  </si>
  <si>
    <t>Pesticides</t>
  </si>
  <si>
    <r>
      <t xml:space="preserve">Level of N emission (Average) 
</t>
    </r>
    <r>
      <rPr>
        <i/>
        <sz val="14"/>
        <rFont val="Calibri Light"/>
        <family val="2"/>
        <scheme val="major"/>
      </rPr>
      <t>Average model proposed by IPCC 2019</t>
    </r>
  </si>
  <si>
    <t>Date</t>
  </si>
  <si>
    <t>Nicolas Martinez</t>
  </si>
  <si>
    <t>D36</t>
  </si>
  <si>
    <t>Current N50-N56</t>
  </si>
  <si>
    <t>O27:R37</t>
  </si>
  <si>
    <t>D12</t>
  </si>
  <si>
    <r>
      <t>e</t>
    </r>
    <r>
      <rPr>
        <b/>
        <vertAlign val="subscript"/>
        <sz val="20"/>
        <color theme="1"/>
        <rFont val="Calibri Light"/>
        <family val="2"/>
        <scheme val="major"/>
      </rPr>
      <t>ec</t>
    </r>
    <r>
      <rPr>
        <b/>
        <sz val="20"/>
        <color theme="1"/>
        <rFont val="Calibri Light"/>
        <family val="2"/>
        <scheme val="major"/>
      </rPr>
      <t xml:space="preserve"> with e</t>
    </r>
    <r>
      <rPr>
        <b/>
        <vertAlign val="subscript"/>
        <sz val="20"/>
        <color theme="1"/>
        <rFont val="Calibri Light"/>
        <family val="2"/>
        <scheme val="major"/>
      </rPr>
      <t>sca</t>
    </r>
  </si>
  <si>
    <t>Instructions</t>
  </si>
  <si>
    <t>G54 and H54</t>
  </si>
  <si>
    <t>N31</t>
  </si>
  <si>
    <t>P32</t>
  </si>
  <si>
    <t>C38 D38</t>
  </si>
  <si>
    <t>g CO2 / kg N from acidification from nitrate and specific emissions from urea (p. 35 executive report)</t>
  </si>
  <si>
    <t>AE</t>
  </si>
  <si>
    <t>I19:I22</t>
  </si>
  <si>
    <t>M20:O40</t>
  </si>
  <si>
    <t>B17:E19</t>
  </si>
  <si>
    <t>P10:U12</t>
  </si>
  <si>
    <t>H89:H101</t>
  </si>
  <si>
    <t>L/h</t>
  </si>
  <si>
    <t>kg / t.km</t>
  </si>
  <si>
    <t>C47:D47</t>
  </si>
  <si>
    <t>R31</t>
  </si>
  <si>
    <t>figure</t>
  </si>
  <si>
    <t>Low activity clay soil</t>
  </si>
  <si>
    <t>G53</t>
  </si>
  <si>
    <t>NM</t>
  </si>
  <si>
    <t>H64</t>
  </si>
  <si>
    <t>A25-below</t>
  </si>
  <si>
    <t>C-D</t>
  </si>
  <si>
    <t>France</t>
  </si>
  <si>
    <t>FE Biogaz ADEME 2020</t>
  </si>
  <si>
    <t>https://bilans-ges.ademe.fr/documentation/UPLOAD_DOC_FR/index.htm?gaz2.htm</t>
  </si>
  <si>
    <t xml:space="preserve"> gCO2e / kWh PCI</t>
  </si>
  <si>
    <t xml:space="preserve"> gCO2e / MJ PCI</t>
  </si>
  <si>
    <t>FE Bois ADEME 2020</t>
  </si>
  <si>
    <t>gCO2eq/kWhth. Cette valeur correspond à l’utilisation de plaquette forestière de taillis de feuillu sèche, utilisée dans une chaufferie de puissance 0-0,5 MW</t>
  </si>
  <si>
    <t>gas</t>
  </si>
  <si>
    <t>electricity</t>
  </si>
  <si>
    <t>L ABERGEMENT CLEMENCIAT</t>
  </si>
  <si>
    <t>L ABERGEMENT DE VAREY</t>
  </si>
  <si>
    <t>AMBERIEU EN BUGEY</t>
  </si>
  <si>
    <t>AMBERIEUX EN DOMBES</t>
  </si>
  <si>
    <t>AMBLEON</t>
  </si>
  <si>
    <t>AMBRONAY</t>
  </si>
  <si>
    <t>AMBUTRIX</t>
  </si>
  <si>
    <t>ANDERT ET CONDON</t>
  </si>
  <si>
    <t>ANGLEFORT</t>
  </si>
  <si>
    <t>APREMONT</t>
  </si>
  <si>
    <t>ARANC</t>
  </si>
  <si>
    <t>ARANDAS</t>
  </si>
  <si>
    <t>ARBENT</t>
  </si>
  <si>
    <t>ARBOYS EN BUGEY</t>
  </si>
  <si>
    <t>ARBIGNY</t>
  </si>
  <si>
    <t>ARGIS</t>
  </si>
  <si>
    <t>ARMIX</t>
  </si>
  <si>
    <t>ARS SUR FORMANS</t>
  </si>
  <si>
    <t>ARTEMARE</t>
  </si>
  <si>
    <t>ASNIERES SUR SAONE</t>
  </si>
  <si>
    <t>ATTIGNAT</t>
  </si>
  <si>
    <t>BAGE DOMMARTIN</t>
  </si>
  <si>
    <t>BAGE LE CHATEL</t>
  </si>
  <si>
    <t>BALAN</t>
  </si>
  <si>
    <t>BANEINS</t>
  </si>
  <si>
    <t>BEAUPONT</t>
  </si>
  <si>
    <t>BEAUREGARD</t>
  </si>
  <si>
    <t>BELLIGNAT</t>
  </si>
  <si>
    <t>BELIGNEUX</t>
  </si>
  <si>
    <t>VALSERHONE</t>
  </si>
  <si>
    <t>BELLEY</t>
  </si>
  <si>
    <t>BELLEYDOUX</t>
  </si>
  <si>
    <t>VALROMEY SUR SERAN</t>
  </si>
  <si>
    <t>BENONCES</t>
  </si>
  <si>
    <t>BENY</t>
  </si>
  <si>
    <t>BEREZIAT</t>
  </si>
  <si>
    <t>BETTANT</t>
  </si>
  <si>
    <t>BEY</t>
  </si>
  <si>
    <t>BEYNOST</t>
  </si>
  <si>
    <t>BILLIAT</t>
  </si>
  <si>
    <t>BIRIEUX</t>
  </si>
  <si>
    <t>BIZIAT</t>
  </si>
  <si>
    <t>BLYES</t>
  </si>
  <si>
    <t>LA BOISSE</t>
  </si>
  <si>
    <t>BOISSEY</t>
  </si>
  <si>
    <t>BOLOZON</t>
  </si>
  <si>
    <t>BOULIGNEUX</t>
  </si>
  <si>
    <t>BOURG EN BRESSE</t>
  </si>
  <si>
    <t>BOURG ST CHRISTOPHE</t>
  </si>
  <si>
    <t>BOYEUX ST JEROME</t>
  </si>
  <si>
    <t>BOZ</t>
  </si>
  <si>
    <t>BREGNIER CORDON</t>
  </si>
  <si>
    <t>BRENOD</t>
  </si>
  <si>
    <t>BRENS</t>
  </si>
  <si>
    <t>BRESSOLLES</t>
  </si>
  <si>
    <t>BRION</t>
  </si>
  <si>
    <t>BRIORD</t>
  </si>
  <si>
    <t>BUELLAS</t>
  </si>
  <si>
    <t>LA BURBANCHE</t>
  </si>
  <si>
    <t>CEIGNES</t>
  </si>
  <si>
    <t>CERDON</t>
  </si>
  <si>
    <t>CERTINES</t>
  </si>
  <si>
    <t>CESSY</t>
  </si>
  <si>
    <t>CEYZERIAT</t>
  </si>
  <si>
    <t>CEYZERIEU</t>
  </si>
  <si>
    <t>CHALAMONT</t>
  </si>
  <si>
    <t>CHALEINS</t>
  </si>
  <si>
    <t>CHALEY</t>
  </si>
  <si>
    <t>CHALLES LA MONTAGNE</t>
  </si>
  <si>
    <t>CHALLEX</t>
  </si>
  <si>
    <t>CHAMPAGNE EN VALROMEY</t>
  </si>
  <si>
    <t>CHAMPDOR CORCELLES</t>
  </si>
  <si>
    <t>CHAMPFROMIER</t>
  </si>
  <si>
    <t>CHANAY</t>
  </si>
  <si>
    <t>CHANEINS</t>
  </si>
  <si>
    <t>CHANOZ CHATENAY</t>
  </si>
  <si>
    <t>LA CHAPELLE DU CHATELARD</t>
  </si>
  <si>
    <t>CHARIX</t>
  </si>
  <si>
    <t>CHARNOZ SUR AIN</t>
  </si>
  <si>
    <t>CHATEAU GAILLARD</t>
  </si>
  <si>
    <t>CHATENAY</t>
  </si>
  <si>
    <t>CHATILLON LA PALUD</t>
  </si>
  <si>
    <t>CHATILLON SUR CHALARONNE</t>
  </si>
  <si>
    <t>CHAVANNES SUR REYSSOUZE</t>
  </si>
  <si>
    <t>NIVIGNE ET SURAN</t>
  </si>
  <si>
    <t>CHAVEYRIAT</t>
  </si>
  <si>
    <t>CHAZEY BONS</t>
  </si>
  <si>
    <t>CHAZEY SUR AIN</t>
  </si>
  <si>
    <t>CHEIGNIEU LA BALME</t>
  </si>
  <si>
    <t>CHEVILLARD</t>
  </si>
  <si>
    <t>CHEVROUX</t>
  </si>
  <si>
    <t>CHEVRY</t>
  </si>
  <si>
    <t>CHEZERY FORENS</t>
  </si>
  <si>
    <t>CIVRIEUX</t>
  </si>
  <si>
    <t>CIZE</t>
  </si>
  <si>
    <t>CLEYZIEU</t>
  </si>
  <si>
    <t>COLIGNY</t>
  </si>
  <si>
    <t>COLLONGES</t>
  </si>
  <si>
    <t>COLOMIEU</t>
  </si>
  <si>
    <t>CONAND</t>
  </si>
  <si>
    <t>CONDAMINE</t>
  </si>
  <si>
    <t>CONDEISSIAT</t>
  </si>
  <si>
    <t>CONFORT</t>
  </si>
  <si>
    <t>CONFRANCON</t>
  </si>
  <si>
    <t>CONTREVOZ</t>
  </si>
  <si>
    <t>CONZIEU</t>
  </si>
  <si>
    <t>CORBONOD</t>
  </si>
  <si>
    <t>CORLIER</t>
  </si>
  <si>
    <t>CORMORANCHE SUR SAONE</t>
  </si>
  <si>
    <t>CORMOZ</t>
  </si>
  <si>
    <t>CORVEISSIAT</t>
  </si>
  <si>
    <t>COURMANGOUX</t>
  </si>
  <si>
    <t>COURTES</t>
  </si>
  <si>
    <t>CRANS</t>
  </si>
  <si>
    <t>BRESSE VALLONS</t>
  </si>
  <si>
    <t>CRESSIN ROCHEFORT</t>
  </si>
  <si>
    <t>CROTTET</t>
  </si>
  <si>
    <t>CROZET</t>
  </si>
  <si>
    <t>CRUZILLES LES MEPILLAT</t>
  </si>
  <si>
    <t>CULOZ BEON</t>
  </si>
  <si>
    <t>CURCIAT DONGALON</t>
  </si>
  <si>
    <t>CURTAFOND</t>
  </si>
  <si>
    <t>CUZIEU</t>
  </si>
  <si>
    <t>DAGNEUX</t>
  </si>
  <si>
    <t>DIVONNE LES BAINS</t>
  </si>
  <si>
    <t>DOMPIERRE SUR VEYLE</t>
  </si>
  <si>
    <t>DOMPIERRE SUR CHALARONNE</t>
  </si>
  <si>
    <t>DOMSURE</t>
  </si>
  <si>
    <t>DORTAN</t>
  </si>
  <si>
    <t>DOUVRES</t>
  </si>
  <si>
    <t>DROM</t>
  </si>
  <si>
    <t>DRUILLAT</t>
  </si>
  <si>
    <t>ECHALLON</t>
  </si>
  <si>
    <t>ECHENEVEX</t>
  </si>
  <si>
    <t>EVOSGES</t>
  </si>
  <si>
    <t>FARAMANS</t>
  </si>
  <si>
    <t>FAREINS</t>
  </si>
  <si>
    <t>FARGES</t>
  </si>
  <si>
    <t>FEILLENS</t>
  </si>
  <si>
    <t>FERNEY VOLTAIRE</t>
  </si>
  <si>
    <t>FLAXIEU</t>
  </si>
  <si>
    <t>FOISSIAT</t>
  </si>
  <si>
    <t>FRANCHELEINS</t>
  </si>
  <si>
    <t>FRANS</t>
  </si>
  <si>
    <t>GARNERANS</t>
  </si>
  <si>
    <t>GENOUILLEUX</t>
  </si>
  <si>
    <t>BEARD GEOVREISSIAT</t>
  </si>
  <si>
    <t>GEOVREISSET</t>
  </si>
  <si>
    <t>GEX</t>
  </si>
  <si>
    <t>GIRON</t>
  </si>
  <si>
    <t>GORREVOD</t>
  </si>
  <si>
    <t>GRAND CORENT</t>
  </si>
  <si>
    <t>GRIEGES</t>
  </si>
  <si>
    <t>GRILLY</t>
  </si>
  <si>
    <t>GROISSIAT</t>
  </si>
  <si>
    <t>GUEREINS</t>
  </si>
  <si>
    <t>HAUTECOURT ROMANECHE</t>
  </si>
  <si>
    <t>PLATEAU D HAUTEVILLE</t>
  </si>
  <si>
    <t>HAUT VALROMEY</t>
  </si>
  <si>
    <t>ILLIAT</t>
  </si>
  <si>
    <t>INJOUX GENISSIAT</t>
  </si>
  <si>
    <t>INNIMOND</t>
  </si>
  <si>
    <t>IZENAVE</t>
  </si>
  <si>
    <t>IZERNORE</t>
  </si>
  <si>
    <t>IZIEU</t>
  </si>
  <si>
    <t>JASSANS RIOTTIER</t>
  </si>
  <si>
    <t>JASSERON</t>
  </si>
  <si>
    <t>JAYAT</t>
  </si>
  <si>
    <t>JOURNANS</t>
  </si>
  <si>
    <t>JOYEUX</t>
  </si>
  <si>
    <t>JUJURIEUX</t>
  </si>
  <si>
    <t>LABALME</t>
  </si>
  <si>
    <t>LAGNIEU</t>
  </si>
  <si>
    <t>LAIZ</t>
  </si>
  <si>
    <t>LE POIZAT LALLEYRIAT</t>
  </si>
  <si>
    <t>LANTENAY</t>
  </si>
  <si>
    <t>LAPEYROUSE</t>
  </si>
  <si>
    <t>LAVOURS</t>
  </si>
  <si>
    <t>LEAZ</t>
  </si>
  <si>
    <t>LELEX</t>
  </si>
  <si>
    <t>LENT</t>
  </si>
  <si>
    <t>LESCHEROUX</t>
  </si>
  <si>
    <t>LEYMENT</t>
  </si>
  <si>
    <t>LEYSSARD</t>
  </si>
  <si>
    <t>SURJOUX LHOPITAL</t>
  </si>
  <si>
    <t>LHUIS</t>
  </si>
  <si>
    <t>LOMPNAS</t>
  </si>
  <si>
    <t>LOYETTES</t>
  </si>
  <si>
    <t>LURCY</t>
  </si>
  <si>
    <t>MAGNIEU</t>
  </si>
  <si>
    <t>MAILLAT</t>
  </si>
  <si>
    <t>MALAFRETAZ</t>
  </si>
  <si>
    <t>MANTENAY MONTLIN</t>
  </si>
  <si>
    <t>MANZIAT</t>
  </si>
  <si>
    <t>MARBOZ</t>
  </si>
  <si>
    <t>MARCHAMP</t>
  </si>
  <si>
    <t>MARIGNIEU</t>
  </si>
  <si>
    <t>MARLIEUX</t>
  </si>
  <si>
    <t>MARSONNAS</t>
  </si>
  <si>
    <t>MARTIGNAT</t>
  </si>
  <si>
    <t>MASSIEUX</t>
  </si>
  <si>
    <t>MASSIGNIEU DE RIVES</t>
  </si>
  <si>
    <t>MATAFELON GRANGES</t>
  </si>
  <si>
    <t>MEILLONNAS</t>
  </si>
  <si>
    <t>MERIGNAT</t>
  </si>
  <si>
    <t>MESSIMY SUR SAONE</t>
  </si>
  <si>
    <t>MEXIMIEUX</t>
  </si>
  <si>
    <t>BOHAS MEYRIAT RIGNAT</t>
  </si>
  <si>
    <t>MEZERIAT</t>
  </si>
  <si>
    <t>MIJOUX</t>
  </si>
  <si>
    <t>MIONNAY</t>
  </si>
  <si>
    <t>MIRIBEL</t>
  </si>
  <si>
    <t>MISERIEUX</t>
  </si>
  <si>
    <t>MOGNENEINS</t>
  </si>
  <si>
    <t>MONTAGNAT</t>
  </si>
  <si>
    <t>MONTAGNIEU</t>
  </si>
  <si>
    <t>MONTANGES</t>
  </si>
  <si>
    <t>MONTCEAUX</t>
  </si>
  <si>
    <t>MONTCET</t>
  </si>
  <si>
    <t>LE MONTELLIER</t>
  </si>
  <si>
    <t>MONTHIEUX</t>
  </si>
  <si>
    <t>MONTLUEL</t>
  </si>
  <si>
    <t>MONTMERLE SUR SAONE</t>
  </si>
  <si>
    <t>MONTRACOL</t>
  </si>
  <si>
    <t>MONTREAL LA CLUSE</t>
  </si>
  <si>
    <t>MONTREVEL EN BRESSE</t>
  </si>
  <si>
    <t>NURIEUX VOLOGNAT</t>
  </si>
  <si>
    <t>MURS ET GELIGNIEUX</t>
  </si>
  <si>
    <t>NANTUA</t>
  </si>
  <si>
    <t>NEUVILLE LES DAMES</t>
  </si>
  <si>
    <t>NEUVILLE SUR AIN</t>
  </si>
  <si>
    <t>LES NEYROLLES</t>
  </si>
  <si>
    <t>NEYRON</t>
  </si>
  <si>
    <t>NIEVROZ</t>
  </si>
  <si>
    <t>NIVOLLET MONTGRIFFON</t>
  </si>
  <si>
    <t>ONCIEU</t>
  </si>
  <si>
    <t>ORDONNAZ</t>
  </si>
  <si>
    <t>ORNEX</t>
  </si>
  <si>
    <t>OUTRIAZ</t>
  </si>
  <si>
    <t>OYONNAX</t>
  </si>
  <si>
    <t>OZAN</t>
  </si>
  <si>
    <t>PARCIEUX</t>
  </si>
  <si>
    <t>PARVES ET NATTAGES</t>
  </si>
  <si>
    <t>PERON</t>
  </si>
  <si>
    <t>PERONNAS</t>
  </si>
  <si>
    <t>PEROUGES</t>
  </si>
  <si>
    <t>PERREX</t>
  </si>
  <si>
    <t>PEYRIAT</t>
  </si>
  <si>
    <t>PEYRIEU</t>
  </si>
  <si>
    <t>PEYZIEUX SUR SAONE</t>
  </si>
  <si>
    <t>PIRAJOUX</t>
  </si>
  <si>
    <t>PIZAY</t>
  </si>
  <si>
    <t>PLAGNE</t>
  </si>
  <si>
    <t>LE PLANTAY</t>
  </si>
  <si>
    <t>POLLIAT</t>
  </si>
  <si>
    <t>POLLIEU</t>
  </si>
  <si>
    <t>PONCIN</t>
  </si>
  <si>
    <t>PONT D AIN</t>
  </si>
  <si>
    <t>PONT DE VAUX</t>
  </si>
  <si>
    <t>PONT DE VEYLE</t>
  </si>
  <si>
    <t>PORT</t>
  </si>
  <si>
    <t>POUGNY</t>
  </si>
  <si>
    <t>POUILLAT</t>
  </si>
  <si>
    <t>PREMEYZEL</t>
  </si>
  <si>
    <t>PREMILLIEU</t>
  </si>
  <si>
    <t>PREVESSIN MOENS</t>
  </si>
  <si>
    <t>PRIAY</t>
  </si>
  <si>
    <t>RAMASSE</t>
  </si>
  <si>
    <t>RANCE</t>
  </si>
  <si>
    <t>RELEVANT</t>
  </si>
  <si>
    <t>REPLONGES</t>
  </si>
  <si>
    <t>REVONNAS</t>
  </si>
  <si>
    <t>REYRIEUX</t>
  </si>
  <si>
    <t>REYSSOUZE</t>
  </si>
  <si>
    <t>RIGNIEUX LE FRANC</t>
  </si>
  <si>
    <t>ROMANS</t>
  </si>
  <si>
    <t>ROSSILLON</t>
  </si>
  <si>
    <t>RUFFIEU</t>
  </si>
  <si>
    <t>ST ALBAN</t>
  </si>
  <si>
    <t>ST ANDRE DE BAGE</t>
  </si>
  <si>
    <t>ST ANDRE DE CORCY</t>
  </si>
  <si>
    <t>ST ANDRE D HUIRIAT</t>
  </si>
  <si>
    <t>ST ANDRE LE BOUCHOUX</t>
  </si>
  <si>
    <t>ST ANDRE SUR VIEUX JONC</t>
  </si>
  <si>
    <t>ST BENIGNE</t>
  </si>
  <si>
    <t>GROSLEE ST BENOIT</t>
  </si>
  <si>
    <t>ST BERNARD</t>
  </si>
  <si>
    <t>STE CROIX</t>
  </si>
  <si>
    <t>ST CYR SUR MENTHON</t>
  </si>
  <si>
    <t>ST DENIS LES BOURG</t>
  </si>
  <si>
    <t>ST DENIS EN BUGEY</t>
  </si>
  <si>
    <t>ST DIDIER D AUSSIAT</t>
  </si>
  <si>
    <t>ST DIDIER DE FORMANS</t>
  </si>
  <si>
    <t>ST DIDIER SUR CHALARONNE</t>
  </si>
  <si>
    <t>ST ELOI</t>
  </si>
  <si>
    <t>ST ETIENNE DU BOIS</t>
  </si>
  <si>
    <t>ST ETIENNE SUR CHALARONNE</t>
  </si>
  <si>
    <t>ST ETIENNE SUR REYSSOUZE</t>
  </si>
  <si>
    <t>STE EUPHEMIE</t>
  </si>
  <si>
    <t>ST GENIS POUILLY</t>
  </si>
  <si>
    <t>ST GENIS SUR MENTHON</t>
  </si>
  <si>
    <t>ST GEORGES SUR RENON</t>
  </si>
  <si>
    <t>ST GERMAIN DE JOUX</t>
  </si>
  <si>
    <t>ST GERMAIN LES PAROISSES</t>
  </si>
  <si>
    <t>ST GERMAIN SUR RENON</t>
  </si>
  <si>
    <t>ST JEAN DE GONVILLE</t>
  </si>
  <si>
    <t>ST JEAN DE NIOST</t>
  </si>
  <si>
    <t>ST JEAN DE THURIGNEUX</t>
  </si>
  <si>
    <t>ST JEAN LE VIEUX</t>
  </si>
  <si>
    <t>ST JEAN SUR REYSSOUZE</t>
  </si>
  <si>
    <t>ST JEAN SUR VEYLE</t>
  </si>
  <si>
    <t>STE JULIE</t>
  </si>
  <si>
    <t>ST JULIEN SUR REYSSOUZE</t>
  </si>
  <si>
    <t>ST JULIEN SUR VEYLE</t>
  </si>
  <si>
    <t>ST JUST</t>
  </si>
  <si>
    <t>ST LAURENT SUR SAONE</t>
  </si>
  <si>
    <t>ST MARCEL</t>
  </si>
  <si>
    <t>ST MARTIN DE BAVEL</t>
  </si>
  <si>
    <t>ST MARTIN DU FRENE</t>
  </si>
  <si>
    <t>ST MARTIN DU MONT</t>
  </si>
  <si>
    <t>ST MARTIN LE CHATEL</t>
  </si>
  <si>
    <t>ST MAURICE DE BEYNOST</t>
  </si>
  <si>
    <t>ST MAURICE DE GOURDANS</t>
  </si>
  <si>
    <t>ST MAURICE DE REMENS</t>
  </si>
  <si>
    <t>ST NIZIER LE BOUCHOUX</t>
  </si>
  <si>
    <t>ST NIZIER LE DESERT</t>
  </si>
  <si>
    <t>STE OLIVE</t>
  </si>
  <si>
    <t>ST PAUL DE VARAX</t>
  </si>
  <si>
    <t>ST RAMBERT EN BUGEY</t>
  </si>
  <si>
    <t>ST REMY</t>
  </si>
  <si>
    <t>ST SORLIN EN BUGEY</t>
  </si>
  <si>
    <t>ST SULPICE</t>
  </si>
  <si>
    <t>ST TRIVIER DE COURTES</t>
  </si>
  <si>
    <t>ST TRIVIER SUR MOIGNANS</t>
  </si>
  <si>
    <t>ST VULBAS</t>
  </si>
  <si>
    <t>SALAVRE</t>
  </si>
  <si>
    <t>SAMOGNAT</t>
  </si>
  <si>
    <t>SANDRANS</t>
  </si>
  <si>
    <t>SAULT BRENAZ</t>
  </si>
  <si>
    <t>SAUVERNY</t>
  </si>
  <si>
    <t>SAVIGNEUX</t>
  </si>
  <si>
    <t>SEGNY</t>
  </si>
  <si>
    <t>SEILLONNAZ</t>
  </si>
  <si>
    <t>SERGY</t>
  </si>
  <si>
    <t>SERMOYER</t>
  </si>
  <si>
    <t>SERRIERES DE BRIORD</t>
  </si>
  <si>
    <t>SERRIERES SUR AIN</t>
  </si>
  <si>
    <t>SERVAS</t>
  </si>
  <si>
    <t>SERVIGNAT</t>
  </si>
  <si>
    <t>SEYSSEL</t>
  </si>
  <si>
    <t>SIMANDRE SUR SURAN</t>
  </si>
  <si>
    <t>SONTHONNAX LA MONTAGNE</t>
  </si>
  <si>
    <t>SOUCLIN</t>
  </si>
  <si>
    <t>SULIGNAT</t>
  </si>
  <si>
    <t>TALISSIEU</t>
  </si>
  <si>
    <t>TENAY</t>
  </si>
  <si>
    <t>THIL</t>
  </si>
  <si>
    <t>THOIRY</t>
  </si>
  <si>
    <t>THOISSEY</t>
  </si>
  <si>
    <t>TORCIEU</t>
  </si>
  <si>
    <t>TOSSIAT</t>
  </si>
  <si>
    <t>TOUSSIEUX</t>
  </si>
  <si>
    <t>TRAMOYES</t>
  </si>
  <si>
    <t>LA TRANCLIERE</t>
  </si>
  <si>
    <t>VAL REVERMONT</t>
  </si>
  <si>
    <t>TREVOUX</t>
  </si>
  <si>
    <t>VALEINS</t>
  </si>
  <si>
    <t>VANDEINS</t>
  </si>
  <si>
    <t>VARAMBON</t>
  </si>
  <si>
    <t>VAUX EN BUGEY</t>
  </si>
  <si>
    <t>VERJON</t>
  </si>
  <si>
    <t>VERNOUX</t>
  </si>
  <si>
    <t>VERSAILLEUX</t>
  </si>
  <si>
    <t>VERSONNEX</t>
  </si>
  <si>
    <t>VESANCY</t>
  </si>
  <si>
    <t>VESCOURS</t>
  </si>
  <si>
    <t>VESINES</t>
  </si>
  <si>
    <t>VIEU D IZENAVE</t>
  </si>
  <si>
    <t>VILLARS LES DOMBES</t>
  </si>
  <si>
    <t>VILLEBOIS</t>
  </si>
  <si>
    <t>VILLEMOTIER</t>
  </si>
  <si>
    <t>VILLENEUVE</t>
  </si>
  <si>
    <t>VILLEREVERSURE</t>
  </si>
  <si>
    <t>VILLES</t>
  </si>
  <si>
    <t>VILLETTE SUR AIN</t>
  </si>
  <si>
    <t>VILLIEU LOYES MOLLON</t>
  </si>
  <si>
    <t>VIRIAT</t>
  </si>
  <si>
    <t>VIRIEU LE GRAND</t>
  </si>
  <si>
    <t>ARVIERE EN VALROMEY</t>
  </si>
  <si>
    <t>VIRIGNIN</t>
  </si>
  <si>
    <t>VONGNES</t>
  </si>
  <si>
    <t>VONNAS</t>
  </si>
  <si>
    <t>ABBECOURT</t>
  </si>
  <si>
    <t>ACHERY</t>
  </si>
  <si>
    <t>ACY</t>
  </si>
  <si>
    <t>AGNICOURT ET SECHELLES</t>
  </si>
  <si>
    <t>AGUILCOURT</t>
  </si>
  <si>
    <t>AISONVILLE ET BERNOVILLE</t>
  </si>
  <si>
    <t>AIZELLES</t>
  </si>
  <si>
    <t>AIZY JOUY</t>
  </si>
  <si>
    <t>ALAINCOURT</t>
  </si>
  <si>
    <t>ALLEMANT</t>
  </si>
  <si>
    <t>AMBLENY</t>
  </si>
  <si>
    <t>AMBRIEF</t>
  </si>
  <si>
    <t>AMIFONTAINE</t>
  </si>
  <si>
    <t>AMIGNY ROUY</t>
  </si>
  <si>
    <t>ANCIENVILLE</t>
  </si>
  <si>
    <t>ANDELAIN</t>
  </si>
  <si>
    <t>ANGUILCOURT LE SART</t>
  </si>
  <si>
    <t>ANIZY LE GRAND</t>
  </si>
  <si>
    <t>ANNOIS</t>
  </si>
  <si>
    <t>ANY MARTIN RIEUX</t>
  </si>
  <si>
    <t>ARCHON</t>
  </si>
  <si>
    <t>ARCY STE RESTITUE</t>
  </si>
  <si>
    <t>ARMENTIERES SUR OURCQ</t>
  </si>
  <si>
    <t>ARRANCY</t>
  </si>
  <si>
    <t>ARTEMPS</t>
  </si>
  <si>
    <t>ASSIS SUR SERRE</t>
  </si>
  <si>
    <t>ATHIES SOUS LAON</t>
  </si>
  <si>
    <t>ATTILLY</t>
  </si>
  <si>
    <t>AUBENCHEUL AUX BOIS</t>
  </si>
  <si>
    <t>AUBENTON</t>
  </si>
  <si>
    <t>AUBIGNY AUX KAISNES</t>
  </si>
  <si>
    <t>AUBIGNY EN LAONNOIS</t>
  </si>
  <si>
    <t>AUDIGNICOURT</t>
  </si>
  <si>
    <t>AUDIGNY</t>
  </si>
  <si>
    <t>AUGY</t>
  </si>
  <si>
    <t>AULNOIS SOUS LAON</t>
  </si>
  <si>
    <t>LES AUTELS</t>
  </si>
  <si>
    <t>AUTREMENCOURT</t>
  </si>
  <si>
    <t>AUTREPPES</t>
  </si>
  <si>
    <t>AUTREVILLE</t>
  </si>
  <si>
    <t>AZY SUR MARNE</t>
  </si>
  <si>
    <t>BAGNEUX</t>
  </si>
  <si>
    <t>BANCIGNY</t>
  </si>
  <si>
    <t>BARENTON BUGNY</t>
  </si>
  <si>
    <t>BARENTON CEL</t>
  </si>
  <si>
    <t>BARENTON SUR SERRE</t>
  </si>
  <si>
    <t>BARISIS AUX BOIS</t>
  </si>
  <si>
    <t>BARZY EN THIERACHE</t>
  </si>
  <si>
    <t>BARZY SUR MARNE</t>
  </si>
  <si>
    <t>BASSOLES AULERS</t>
  </si>
  <si>
    <t>VALLEES EN CHAMPAGNE</t>
  </si>
  <si>
    <t>BAZOCHES ET ST THIBAUT</t>
  </si>
  <si>
    <t>BEAUME</t>
  </si>
  <si>
    <t>BEAUMONT EN BEINE</t>
  </si>
  <si>
    <t>BEAUREVOIR</t>
  </si>
  <si>
    <t>BEAURIEUX</t>
  </si>
  <si>
    <t>BEAUTOR</t>
  </si>
  <si>
    <t>BEAUVOIS EN VERMANDOIS</t>
  </si>
  <si>
    <t>BECQUIGNY</t>
  </si>
  <si>
    <t>BELLEAU</t>
  </si>
  <si>
    <t>BELLENGLISE</t>
  </si>
  <si>
    <t>BELLEU</t>
  </si>
  <si>
    <t>BELLICOURT</t>
  </si>
  <si>
    <t>BENAY</t>
  </si>
  <si>
    <t>BERGUES SUR SAMBRE</t>
  </si>
  <si>
    <t>BERLANCOURT</t>
  </si>
  <si>
    <t>BERLISE</t>
  </si>
  <si>
    <t>BERNOT</t>
  </si>
  <si>
    <t>BERNY RIVIERE</t>
  </si>
  <si>
    <t>BERRIEUX</t>
  </si>
  <si>
    <t>BERRY AU BAC</t>
  </si>
  <si>
    <t>BERTAUCOURT EPOURDON</t>
  </si>
  <si>
    <t>BERTHENICOURT</t>
  </si>
  <si>
    <t>BERTRICOURT</t>
  </si>
  <si>
    <t>BESME</t>
  </si>
  <si>
    <t>BESMONT</t>
  </si>
  <si>
    <t>BESNY ET LOIZY</t>
  </si>
  <si>
    <t>BETHANCOURT EN VAUX</t>
  </si>
  <si>
    <t>BEUGNEUX</t>
  </si>
  <si>
    <t>BEUVARDES</t>
  </si>
  <si>
    <t>BEZU LE GUERY</t>
  </si>
  <si>
    <t>BEZU ST GERMAIN</t>
  </si>
  <si>
    <t>BICHANCOURT</t>
  </si>
  <si>
    <t>BIEUXY</t>
  </si>
  <si>
    <t>BIEVRES</t>
  </si>
  <si>
    <t>BILLY SUR AISNE</t>
  </si>
  <si>
    <t>BILLY SUR OURCQ</t>
  </si>
  <si>
    <t>BLANZY LES FISMES</t>
  </si>
  <si>
    <t>BLERANCOURT</t>
  </si>
  <si>
    <t>BLESMES</t>
  </si>
  <si>
    <t>BOHAIN EN VERMANDOIS</t>
  </si>
  <si>
    <t>BOIS LES PARGNY</t>
  </si>
  <si>
    <t>BONCOURT</t>
  </si>
  <si>
    <t>BONNEIL</t>
  </si>
  <si>
    <t>BONNESVALYN</t>
  </si>
  <si>
    <t>BONY</t>
  </si>
  <si>
    <t>BOSMONT SUR SERRE</t>
  </si>
  <si>
    <t>BOUCONVILLE VAUCLAIR</t>
  </si>
  <si>
    <t>BOUE</t>
  </si>
  <si>
    <t>BOUFFIGNEREUX</t>
  </si>
  <si>
    <t>BOURESCHES</t>
  </si>
  <si>
    <t>BOURG ET COMIN</t>
  </si>
  <si>
    <t>BOURGUIGNON SOUS COUCY</t>
  </si>
  <si>
    <t>BOURGUIGNON SOUS MONTBAVIN</t>
  </si>
  <si>
    <t>LA BOUTEILLE</t>
  </si>
  <si>
    <t>BRAINE</t>
  </si>
  <si>
    <t>BRANCOURT EN LAONNOIS</t>
  </si>
  <si>
    <t>BRANCOURT LE GRAND</t>
  </si>
  <si>
    <t>BRASLES</t>
  </si>
  <si>
    <t>BRAYE EN LAONNOIS</t>
  </si>
  <si>
    <t>BRAYE EN THIERACHE</t>
  </si>
  <si>
    <t>BRAY ST CHRISTOPHE</t>
  </si>
  <si>
    <t>BRAYE</t>
  </si>
  <si>
    <t>BRECY</t>
  </si>
  <si>
    <t>BRENELLE</t>
  </si>
  <si>
    <t>BRENY</t>
  </si>
  <si>
    <t>BRIE</t>
  </si>
  <si>
    <t>BRISSAY CHOIGNY</t>
  </si>
  <si>
    <t>BRISSY HAMEGICOURT</t>
  </si>
  <si>
    <t>BRUMETZ</t>
  </si>
  <si>
    <t>BRUNEHAMEL</t>
  </si>
  <si>
    <t>BRUYERES SUR FERE</t>
  </si>
  <si>
    <t>BRUYERES ET MONTBERAULT</t>
  </si>
  <si>
    <t>BRUYS</t>
  </si>
  <si>
    <t>BUCILLY</t>
  </si>
  <si>
    <t>BUCY LE LONG</t>
  </si>
  <si>
    <t>BUCY LES CERNY</t>
  </si>
  <si>
    <t>BUCY LES PIERREPONT</t>
  </si>
  <si>
    <t>BUIRE</t>
  </si>
  <si>
    <t>BUIRONFOSSE</t>
  </si>
  <si>
    <t>BURELLES</t>
  </si>
  <si>
    <t>BUSSIARES</t>
  </si>
  <si>
    <t>BUZANCY</t>
  </si>
  <si>
    <t>CAILLOUEL CREPIGNY</t>
  </si>
  <si>
    <t>CAMELIN</t>
  </si>
  <si>
    <t>LA CAPELLE</t>
  </si>
  <si>
    <t>CASTRES</t>
  </si>
  <si>
    <t>LE CATELET</t>
  </si>
  <si>
    <t>CAULAINCOURT</t>
  </si>
  <si>
    <t>CAUMONT</t>
  </si>
  <si>
    <t>CELLES LES CONDE</t>
  </si>
  <si>
    <t>CELLES SUR AISNE</t>
  </si>
  <si>
    <t>CERIZY</t>
  </si>
  <si>
    <t>CERNY EN LAONNOIS</t>
  </si>
  <si>
    <t>CERNY LES BUCY</t>
  </si>
  <si>
    <t>CERSEUIL</t>
  </si>
  <si>
    <t>CESSIERES SUZY</t>
  </si>
  <si>
    <t>CHACRISE</t>
  </si>
  <si>
    <t>CHAILLEVOIS</t>
  </si>
  <si>
    <t>CHALANDRY</t>
  </si>
  <si>
    <t>CHAMBRY</t>
  </si>
  <si>
    <t>CHAMOUILLE</t>
  </si>
  <si>
    <t>CHAMPS</t>
  </si>
  <si>
    <t>CHAOURSE</t>
  </si>
  <si>
    <t>LA CHAPELLE SUR CHEZY</t>
  </si>
  <si>
    <t>CHARLY SUR MARNE</t>
  </si>
  <si>
    <t>LE CHARMEL</t>
  </si>
  <si>
    <t>CHARMES</t>
  </si>
  <si>
    <t>CHARTEVES</t>
  </si>
  <si>
    <t>CHASSEMY</t>
  </si>
  <si>
    <t>CHATEAU THIERRY</t>
  </si>
  <si>
    <t>CHATILLON LES SONS</t>
  </si>
  <si>
    <t>CHATILLON SUR OISE</t>
  </si>
  <si>
    <t>CHAUDARDES</t>
  </si>
  <si>
    <t>CHAUDUN</t>
  </si>
  <si>
    <t>CHAUNY</t>
  </si>
  <si>
    <t>CHAVIGNON</t>
  </si>
  <si>
    <t>CHAVIGNY</t>
  </si>
  <si>
    <t>CHAVONNE</t>
  </si>
  <si>
    <t>CHERET</t>
  </si>
  <si>
    <t>CHERMIZY AILLES</t>
  </si>
  <si>
    <t>CHERY CHARTREUVE</t>
  </si>
  <si>
    <t>CHERY LES POUILLY</t>
  </si>
  <si>
    <t>CHERY LES ROZOY</t>
  </si>
  <si>
    <t>CHEVENNES</t>
  </si>
  <si>
    <t>CHEVREGNY</t>
  </si>
  <si>
    <t>CHEVRESIS MONCEAU</t>
  </si>
  <si>
    <t>CHEZY EN ORXOIS</t>
  </si>
  <si>
    <t>CHEZY SUR MARNE</t>
  </si>
  <si>
    <t>CHIERRY</t>
  </si>
  <si>
    <t>CHIGNY</t>
  </si>
  <si>
    <t>CHIVRES EN LAONNOIS</t>
  </si>
  <si>
    <t>CHIVRES VAL</t>
  </si>
  <si>
    <t>CHIVY LES ETOUVELLES</t>
  </si>
  <si>
    <t>CHOUY</t>
  </si>
  <si>
    <t>CIERGES</t>
  </si>
  <si>
    <t>CILLY</t>
  </si>
  <si>
    <t>CIRY SALSOGNE</t>
  </si>
  <si>
    <t>CLACY ET THIERRET</t>
  </si>
  <si>
    <t>CLAIRFONTAINE</t>
  </si>
  <si>
    <t>CLAMECY</t>
  </si>
  <si>
    <t>CLASTRES</t>
  </si>
  <si>
    <t>CLERMONT LES FERMES</t>
  </si>
  <si>
    <t>COEUVRES ET VALSERY</t>
  </si>
  <si>
    <t>COINCY</t>
  </si>
  <si>
    <t>COINGT</t>
  </si>
  <si>
    <t>COLLIGIS CRANDELAIN</t>
  </si>
  <si>
    <t>COLONFAY</t>
  </si>
  <si>
    <t>COMMENCHON</t>
  </si>
  <si>
    <t>CONCEVREUX</t>
  </si>
  <si>
    <t>CONDE EN BRIE</t>
  </si>
  <si>
    <t>CONDE SUR AISNE</t>
  </si>
  <si>
    <t>CONDE SUR SUIPPE</t>
  </si>
  <si>
    <t>CONDREN</t>
  </si>
  <si>
    <t>CONNIGIS</t>
  </si>
  <si>
    <t>CONTESCOURT</t>
  </si>
  <si>
    <t>CORBENY</t>
  </si>
  <si>
    <t>CORCY</t>
  </si>
  <si>
    <t>COUCY LE CHATEAU AUFFRIQUE</t>
  </si>
  <si>
    <t>COUCY LES EPPES</t>
  </si>
  <si>
    <t>COUCY LA VILLE</t>
  </si>
  <si>
    <t>COULONGES COHAN</t>
  </si>
  <si>
    <t>COUPRU</t>
  </si>
  <si>
    <t>COURBES</t>
  </si>
  <si>
    <t>COURBOIN</t>
  </si>
  <si>
    <t>COURCELLES SUR VESLE</t>
  </si>
  <si>
    <t>COURCHAMPS</t>
  </si>
  <si>
    <t>COURMELLES</t>
  </si>
  <si>
    <t>COURMONT</t>
  </si>
  <si>
    <t>COURTEMONT VARENNES</t>
  </si>
  <si>
    <t>COURTRIZY ET FUSSIGNY</t>
  </si>
  <si>
    <t>COUVRELLES</t>
  </si>
  <si>
    <t>COUVRON ET AUMENCOURT</t>
  </si>
  <si>
    <t>COYOLLES</t>
  </si>
  <si>
    <t>CRAMAILLE</t>
  </si>
  <si>
    <t>CRAONNE</t>
  </si>
  <si>
    <t>CRAONNELLE</t>
  </si>
  <si>
    <t>CRECY AU MONT</t>
  </si>
  <si>
    <t>CRECY SUR SERRE</t>
  </si>
  <si>
    <t>CREPY</t>
  </si>
  <si>
    <t>CREZANCY</t>
  </si>
  <si>
    <t>CROIX FONSOMME</t>
  </si>
  <si>
    <t>LA CROIX SUR OURCQ</t>
  </si>
  <si>
    <t>CROUTTES SUR MARNE</t>
  </si>
  <si>
    <t>CROUY</t>
  </si>
  <si>
    <t>CRUPILLY</t>
  </si>
  <si>
    <t>CUFFIES</t>
  </si>
  <si>
    <t>CUGNY</t>
  </si>
  <si>
    <t>CUIRIEUX</t>
  </si>
  <si>
    <t>CUIRY HOUSSE</t>
  </si>
  <si>
    <t>CUIRY LES CHAUDARDES</t>
  </si>
  <si>
    <t>CUIRY LES IVIERS</t>
  </si>
  <si>
    <t>CUISSY ET GENY</t>
  </si>
  <si>
    <t>CUISY EN ALMONT</t>
  </si>
  <si>
    <t>CUTRY</t>
  </si>
  <si>
    <t>CYS LA COMMUNE</t>
  </si>
  <si>
    <t>DAGNY LAMBERCY</t>
  </si>
  <si>
    <t>DALLON</t>
  </si>
  <si>
    <t>DAMMARD</t>
  </si>
  <si>
    <t>DAMPLEUX</t>
  </si>
  <si>
    <t>DANIZY</t>
  </si>
  <si>
    <t>DERCY</t>
  </si>
  <si>
    <t>DEUILLET</t>
  </si>
  <si>
    <t>DHUIZEL</t>
  </si>
  <si>
    <t>DIZY LE GROS</t>
  </si>
  <si>
    <t>DOHIS</t>
  </si>
  <si>
    <t>DOLIGNON</t>
  </si>
  <si>
    <t>DOMMIERS</t>
  </si>
  <si>
    <t>DOMPTIN</t>
  </si>
  <si>
    <t>DORENGT</t>
  </si>
  <si>
    <t>DOUCHY</t>
  </si>
  <si>
    <t>DRAVEGNY</t>
  </si>
  <si>
    <t>DROIZY</t>
  </si>
  <si>
    <t>DURY</t>
  </si>
  <si>
    <t>EBOULEAU</t>
  </si>
  <si>
    <t>EFFRY</t>
  </si>
  <si>
    <t>ENGLANCOURT</t>
  </si>
  <si>
    <t>EPAGNY</t>
  </si>
  <si>
    <t>EPARCY</t>
  </si>
  <si>
    <t>EPAUX BEZU</t>
  </si>
  <si>
    <t>EPIEDS</t>
  </si>
  <si>
    <t>L EPINE AUX BOIS</t>
  </si>
  <si>
    <t>EPPES</t>
  </si>
  <si>
    <t>ERLON</t>
  </si>
  <si>
    <t>ERLOY</t>
  </si>
  <si>
    <t>ESQUEHERIES</t>
  </si>
  <si>
    <t>ESSIGNY LE GRAND</t>
  </si>
  <si>
    <t>ESSIGNY LE PETIT</t>
  </si>
  <si>
    <t>ESSISES</t>
  </si>
  <si>
    <t>ESSOMES SUR MARNE</t>
  </si>
  <si>
    <t>ESTREES</t>
  </si>
  <si>
    <t>ETAMPES SUR MARNE</t>
  </si>
  <si>
    <t>ETAVES ET BOCQUIAUX</t>
  </si>
  <si>
    <t>ETOUVELLES</t>
  </si>
  <si>
    <t>ETREAUPONT</t>
  </si>
  <si>
    <t>ETREILLERS</t>
  </si>
  <si>
    <t>ETREPILLY</t>
  </si>
  <si>
    <t>ETREUX</t>
  </si>
  <si>
    <t>EVERGNICOURT</t>
  </si>
  <si>
    <t>FAVEROLLES</t>
  </si>
  <si>
    <t>FAYET</t>
  </si>
  <si>
    <t>LA FERE</t>
  </si>
  <si>
    <t>FERE EN TARDENOIS</t>
  </si>
  <si>
    <t>LA FERTE CHEVRESIS</t>
  </si>
  <si>
    <t>LA FERTE MILON</t>
  </si>
  <si>
    <t>FESMY LE SART</t>
  </si>
  <si>
    <t>FESTIEUX</t>
  </si>
  <si>
    <t>FIEULAINE</t>
  </si>
  <si>
    <t>FILAIN</t>
  </si>
  <si>
    <t>LA FLAMENGRIE</t>
  </si>
  <si>
    <t>FLAVIGNY LE GRAND ET BEAURAIN</t>
  </si>
  <si>
    <t>FLAVY LE MARTEL</t>
  </si>
  <si>
    <t>FLEURY</t>
  </si>
  <si>
    <t>FLUQUIERES</t>
  </si>
  <si>
    <t>FOLEMBRAY</t>
  </si>
  <si>
    <t>FONSOMME</t>
  </si>
  <si>
    <t>FONTAINE LES CLERCS</t>
  </si>
  <si>
    <t>FONTAINE LES VERVINS</t>
  </si>
  <si>
    <t>FONTAINE NOTRE DAME</t>
  </si>
  <si>
    <t>FONTAINE UTERTE</t>
  </si>
  <si>
    <t>FONTENELLE</t>
  </si>
  <si>
    <t>FONTENOY</t>
  </si>
  <si>
    <t>FORESTE</t>
  </si>
  <si>
    <t>FOSSOY</t>
  </si>
  <si>
    <t>FOURDRAIN</t>
  </si>
  <si>
    <t>FRANCILLY SELENCY</t>
  </si>
  <si>
    <t>FRANQUEVILLE</t>
  </si>
  <si>
    <t>FRESNES EN TARDENOIS</t>
  </si>
  <si>
    <t>FRESNES SOUS COUCY</t>
  </si>
  <si>
    <t>FRESNOY LE GRAND</t>
  </si>
  <si>
    <t>FRESSANCOURT</t>
  </si>
  <si>
    <t>FRIERES FAILLOUEL</t>
  </si>
  <si>
    <t>FROIDESTREES</t>
  </si>
  <si>
    <t>FROIDMONT COHARTILLE</t>
  </si>
  <si>
    <t>GANDELU</t>
  </si>
  <si>
    <t>GAUCHY</t>
  </si>
  <si>
    <t>GERCY</t>
  </si>
  <si>
    <t>GERGNY</t>
  </si>
  <si>
    <t>GERMAINE</t>
  </si>
  <si>
    <t>GIBERCOURT</t>
  </si>
  <si>
    <t>GIZY</t>
  </si>
  <si>
    <t>GLAND</t>
  </si>
  <si>
    <t>GOUDELANCOURT LES BERRIEUX</t>
  </si>
  <si>
    <t>GOUDELANCOURT LES PIERREPONT</t>
  </si>
  <si>
    <t>GOUSSANCOURT</t>
  </si>
  <si>
    <t>GOUY</t>
  </si>
  <si>
    <t>GRANDLUP ET FAY</t>
  </si>
  <si>
    <t>GRANDRIEUX</t>
  </si>
  <si>
    <t>GRICOURT</t>
  </si>
  <si>
    <t>GRISOLLES</t>
  </si>
  <si>
    <t>GRONARD</t>
  </si>
  <si>
    <t>GROUGIS</t>
  </si>
  <si>
    <t>GRUGIES</t>
  </si>
  <si>
    <t>VILLENEUVE SUR AISNE</t>
  </si>
  <si>
    <t>GUISE</t>
  </si>
  <si>
    <t>GUIVRY</t>
  </si>
  <si>
    <t>GUNY</t>
  </si>
  <si>
    <t>GUYENCOURT</t>
  </si>
  <si>
    <t>HANNAPES</t>
  </si>
  <si>
    <t>HAPPENCOURT</t>
  </si>
  <si>
    <t>HARAMONT</t>
  </si>
  <si>
    <t>HARCIGNY</t>
  </si>
  <si>
    <t>HARGICOURT</t>
  </si>
  <si>
    <t>HARLY</t>
  </si>
  <si>
    <t>HARTENNES ET TAUX</t>
  </si>
  <si>
    <t>HARY</t>
  </si>
  <si>
    <t>LEHAUCOURT</t>
  </si>
  <si>
    <t>HAUTEVESNES</t>
  </si>
  <si>
    <t>HAUTEVILLE</t>
  </si>
  <si>
    <t>HAUTION</t>
  </si>
  <si>
    <t>LA HERIE</t>
  </si>
  <si>
    <t>LE HERIE LA VIEVILLE</t>
  </si>
  <si>
    <t>HINACOURT</t>
  </si>
  <si>
    <t>HIRSON</t>
  </si>
  <si>
    <t>HOLNON</t>
  </si>
  <si>
    <t>HOMBLIERES</t>
  </si>
  <si>
    <t>HOURY</t>
  </si>
  <si>
    <t>HOUSSET</t>
  </si>
  <si>
    <t>IRON</t>
  </si>
  <si>
    <t>ITANCOURT</t>
  </si>
  <si>
    <t>IVIERS</t>
  </si>
  <si>
    <t>JAULGONNE</t>
  </si>
  <si>
    <t>JEANCOURT</t>
  </si>
  <si>
    <t>JEANTES</t>
  </si>
  <si>
    <t>JONCOURT</t>
  </si>
  <si>
    <t>JOUAIGNES</t>
  </si>
  <si>
    <t>JUMENCOURT</t>
  </si>
  <si>
    <t>JUMIGNY</t>
  </si>
  <si>
    <t>JUSSY</t>
  </si>
  <si>
    <t>JUVIGNY</t>
  </si>
  <si>
    <t>JUVINCOURT ET DAMARY</t>
  </si>
  <si>
    <t>LAFFAUX</t>
  </si>
  <si>
    <t>LAIGNY</t>
  </si>
  <si>
    <t>LANCHY</t>
  </si>
  <si>
    <t>LANDIFAY ET BERTAIGNEMONT</t>
  </si>
  <si>
    <t>LANDOUZY LA COUR</t>
  </si>
  <si>
    <t>LANDOUZY LA VILLE</t>
  </si>
  <si>
    <t>LANDRICOURT</t>
  </si>
  <si>
    <t>LANISCOURT</t>
  </si>
  <si>
    <t>LAON</t>
  </si>
  <si>
    <t>LAPPION</t>
  </si>
  <si>
    <t>LARGNY SUR AUTOMNE</t>
  </si>
  <si>
    <t>LATILLY</t>
  </si>
  <si>
    <t>LAUNOY</t>
  </si>
  <si>
    <t>LAVAL EN LAONNOIS</t>
  </si>
  <si>
    <t>LAVAQUERESSE</t>
  </si>
  <si>
    <t>LAVERSINE</t>
  </si>
  <si>
    <t>LEME</t>
  </si>
  <si>
    <t>LEMPIRE</t>
  </si>
  <si>
    <t>LERZY</t>
  </si>
  <si>
    <t>LESCHELLE</t>
  </si>
  <si>
    <t>LESDINS</t>
  </si>
  <si>
    <t>LESGES</t>
  </si>
  <si>
    <t>LESQUIELLES ST GERMAIN</t>
  </si>
  <si>
    <t>LEUILLY SOUS COUCY</t>
  </si>
  <si>
    <t>LEURY</t>
  </si>
  <si>
    <t>LEUZE</t>
  </si>
  <si>
    <t>LEVERGIES</t>
  </si>
  <si>
    <t>LHUYS</t>
  </si>
  <si>
    <t>LICY CLIGNON</t>
  </si>
  <si>
    <t>LIERVAL</t>
  </si>
  <si>
    <t>LIESSE NOTRE DAME</t>
  </si>
  <si>
    <t>LIEZ</t>
  </si>
  <si>
    <t>LIME</t>
  </si>
  <si>
    <t>LISLET</t>
  </si>
  <si>
    <t>LOGNY LES AUBENTON</t>
  </si>
  <si>
    <t>LONGPONT</t>
  </si>
  <si>
    <t>LES SEPTVALLONS</t>
  </si>
  <si>
    <t>LOR</t>
  </si>
  <si>
    <t>LOUATRE</t>
  </si>
  <si>
    <t>LOUPEIGNE</t>
  </si>
  <si>
    <t>LUCY LE BOCAGE</t>
  </si>
  <si>
    <t>LUGNY</t>
  </si>
  <si>
    <t>LUZOIR</t>
  </si>
  <si>
    <t>LY FONTAINE</t>
  </si>
  <si>
    <t>MAAST ET VIOLAINE</t>
  </si>
  <si>
    <t>MACHECOURT</t>
  </si>
  <si>
    <t>MACOGNY</t>
  </si>
  <si>
    <t>MACQUIGNY</t>
  </si>
  <si>
    <t>MAGNY LA FOSSE</t>
  </si>
  <si>
    <t>MAISSEMY</t>
  </si>
  <si>
    <t>MAIZY</t>
  </si>
  <si>
    <t>LA MALMAISON</t>
  </si>
  <si>
    <t>MALZY</t>
  </si>
  <si>
    <t>MANICAMP</t>
  </si>
  <si>
    <t>MARCHAIS</t>
  </si>
  <si>
    <t>DHUYS ET MORIN EN BRIE</t>
  </si>
  <si>
    <t>MARCY</t>
  </si>
  <si>
    <t>MARCY SOUS MARLE</t>
  </si>
  <si>
    <t>MAREST DAMPCOURT</t>
  </si>
  <si>
    <t>MAREUIL EN DOLE</t>
  </si>
  <si>
    <t>MARFONTAINE</t>
  </si>
  <si>
    <t>MARGIVAL</t>
  </si>
  <si>
    <t>MARIGNY EN ORXOIS</t>
  </si>
  <si>
    <t>MARIZY STE GENEVIEVE</t>
  </si>
  <si>
    <t>MARIZY ST MARD</t>
  </si>
  <si>
    <t>MARLE</t>
  </si>
  <si>
    <t>MARLY GOMONT</t>
  </si>
  <si>
    <t>MARTIGNY</t>
  </si>
  <si>
    <t>MARTIGNY COURPIERRE</t>
  </si>
  <si>
    <t>MAUREGNY EN HAYE</t>
  </si>
  <si>
    <t>MAYOT</t>
  </si>
  <si>
    <t>MENNESSIS</t>
  </si>
  <si>
    <t>MENNEVRET</t>
  </si>
  <si>
    <t>MERCIN ET VAUX</t>
  </si>
  <si>
    <t>MERLIEUX ET FOUQUEROLLES</t>
  </si>
  <si>
    <t>MESBRECOURT RICHECOURT</t>
  </si>
  <si>
    <t>MESNIL ST LAURENT</t>
  </si>
  <si>
    <t>MEURIVAL</t>
  </si>
  <si>
    <t>MEZIERES SUR OISE</t>
  </si>
  <si>
    <t>MEZY MOULINS</t>
  </si>
  <si>
    <t>MISSY AUX BOIS</t>
  </si>
  <si>
    <t>MISSY LES PIERREPONT</t>
  </si>
  <si>
    <t>MISSY SUR AISNE</t>
  </si>
  <si>
    <t>MOLAIN</t>
  </si>
  <si>
    <t>MOLINCHART</t>
  </si>
  <si>
    <t>MONAMPTEUIL</t>
  </si>
  <si>
    <t>MONCEAU LE NEUF ET FAUCOUZY</t>
  </si>
  <si>
    <t>MONCEAU LES LEUPS</t>
  </si>
  <si>
    <t>MONCEAU LE WAAST</t>
  </si>
  <si>
    <t>MONCEAU SUR OISE</t>
  </si>
  <si>
    <t>MONDREPUIS</t>
  </si>
  <si>
    <t>MONNES</t>
  </si>
  <si>
    <t>MONS EN LAONNOIS</t>
  </si>
  <si>
    <t>MONTAIGU</t>
  </si>
  <si>
    <t>MONTBAVIN</t>
  </si>
  <si>
    <t>MONTBREHAIN</t>
  </si>
  <si>
    <t>MONTCHALONS</t>
  </si>
  <si>
    <t>MONTCORNET</t>
  </si>
  <si>
    <t>MONT D ORIGNY</t>
  </si>
  <si>
    <t>MONTESCOURT LIZEROLLES</t>
  </si>
  <si>
    <t>MONTFAUCON</t>
  </si>
  <si>
    <t>MONTGOBERT</t>
  </si>
  <si>
    <t>MONTGRU ST HILAIRE</t>
  </si>
  <si>
    <t>MONTHENAULT</t>
  </si>
  <si>
    <t>MONTHIERS</t>
  </si>
  <si>
    <t>MONTHUREL</t>
  </si>
  <si>
    <t>MONTIGNY EN ARROUAISE</t>
  </si>
  <si>
    <t>MONTIGNY L ALLIER</t>
  </si>
  <si>
    <t>MONTIGNY LE FRANC</t>
  </si>
  <si>
    <t>MONTIGNY LENGRAIN</t>
  </si>
  <si>
    <t>MONTIGNY LES CONDE</t>
  </si>
  <si>
    <t>MONTIGNY SOUS MARLE</t>
  </si>
  <si>
    <t>MONTIGNY SUR CRECY</t>
  </si>
  <si>
    <t>MONTLEVON</t>
  </si>
  <si>
    <t>MONTLOUE</t>
  </si>
  <si>
    <t>MONT NOTRE DAME</t>
  </si>
  <si>
    <t>MONTREUIL AUX LIONS</t>
  </si>
  <si>
    <t>MONT ST JEAN</t>
  </si>
  <si>
    <t>MONT ST MARTIN</t>
  </si>
  <si>
    <t>MONT ST PERE</t>
  </si>
  <si>
    <t>MORCOURT</t>
  </si>
  <si>
    <t>MORGNY EN THIERACHE</t>
  </si>
  <si>
    <t>MORSAIN</t>
  </si>
  <si>
    <t>MORTEFONTAINE</t>
  </si>
  <si>
    <t>MORTIERS</t>
  </si>
  <si>
    <t>MOULINS</t>
  </si>
  <si>
    <t>MOUSSY VERNEUIL</t>
  </si>
  <si>
    <t>MOY DE L AISNE</t>
  </si>
  <si>
    <t>MURET ET CROUTTES</t>
  </si>
  <si>
    <t>MUSCOURT</t>
  </si>
  <si>
    <t>NAMPCELLES LA COUR</t>
  </si>
  <si>
    <t>NAMPTEUIL SOUS MURET</t>
  </si>
  <si>
    <t>NANTEUIL LA FOSSE</t>
  </si>
  <si>
    <t>NANTEUIL NOTRE DAME</t>
  </si>
  <si>
    <t>NAUROY</t>
  </si>
  <si>
    <t>NESLES LA MONTAGNE</t>
  </si>
  <si>
    <t>NEUFCHATEL SUR AISNE</t>
  </si>
  <si>
    <t>NEUFLIEUX</t>
  </si>
  <si>
    <t>NEUILLY ST FRONT</t>
  </si>
  <si>
    <t>NEUVE MAISON</t>
  </si>
  <si>
    <t>LA NEUVILLE BOSMONT</t>
  </si>
  <si>
    <t>LA NEUVILLE EN BEINE</t>
  </si>
  <si>
    <t>LA NEUVILLE HOUSSET</t>
  </si>
  <si>
    <t>LA NEUVILLE LES DORENGT</t>
  </si>
  <si>
    <t>NEUVILLE ST AMAND</t>
  </si>
  <si>
    <t>NEUVILLE SUR AILETTE</t>
  </si>
  <si>
    <t>NEUVILLE SUR MARGIVAL</t>
  </si>
  <si>
    <t>NEUVILLETTE</t>
  </si>
  <si>
    <t>NIZY LE COMTE</t>
  </si>
  <si>
    <t>NOGENTEL</t>
  </si>
  <si>
    <t>NOGENT L ARTAUD</t>
  </si>
  <si>
    <t>NOIRCOURT</t>
  </si>
  <si>
    <t>NOROY SUR OURCQ</t>
  </si>
  <si>
    <t>LE NOUVION EN THIERACHE</t>
  </si>
  <si>
    <t>NOUVION ET CATILLON</t>
  </si>
  <si>
    <t>NOUVION LE COMTE</t>
  </si>
  <si>
    <t>NOUVION LE VINEUX</t>
  </si>
  <si>
    <t>NOUVRON VINGRE</t>
  </si>
  <si>
    <t>NOYALES</t>
  </si>
  <si>
    <t>BERNOY LE CHATEAU</t>
  </si>
  <si>
    <t>OEUILLY</t>
  </si>
  <si>
    <t>OGNES</t>
  </si>
  <si>
    <t>OHIS</t>
  </si>
  <si>
    <t>OIGNY EN VALOIS</t>
  </si>
  <si>
    <t>OISY</t>
  </si>
  <si>
    <t>OLLEZY</t>
  </si>
  <si>
    <t>OMISSY</t>
  </si>
  <si>
    <t>ORAINVILLE</t>
  </si>
  <si>
    <t>ORGEVAL</t>
  </si>
  <si>
    <t>ORIGNY EN THIERACHE</t>
  </si>
  <si>
    <t>ORIGNY STE BENOITE</t>
  </si>
  <si>
    <t>OSLY COURTIL</t>
  </si>
  <si>
    <t>OSTEL</t>
  </si>
  <si>
    <t>OULCHES LA VALLEE FOULON</t>
  </si>
  <si>
    <t>OULCHY LA VILLE</t>
  </si>
  <si>
    <t>OULCHY LE CHATEAU</t>
  </si>
  <si>
    <t>PAARS</t>
  </si>
  <si>
    <t>PAISSY</t>
  </si>
  <si>
    <t>PANCY COURTECON</t>
  </si>
  <si>
    <t>PAPLEUX</t>
  </si>
  <si>
    <t>PARCY ET TIGNY</t>
  </si>
  <si>
    <t>PARFONDEVAL</t>
  </si>
  <si>
    <t>PARFONDRU</t>
  </si>
  <si>
    <t>PARGNAN</t>
  </si>
  <si>
    <t>PARGNY FILAIN</t>
  </si>
  <si>
    <t>PARGNY LA DHUYS</t>
  </si>
  <si>
    <t>PARGNY LES BOIS</t>
  </si>
  <si>
    <t>PARPEVILLE</t>
  </si>
  <si>
    <t>PASLY</t>
  </si>
  <si>
    <t>PASSY EN VALOIS</t>
  </si>
  <si>
    <t>PASSY SUR MARNE</t>
  </si>
  <si>
    <t>PAVANT</t>
  </si>
  <si>
    <t>PERNANT</t>
  </si>
  <si>
    <t>PIERREMANDE</t>
  </si>
  <si>
    <t>PIERREPONT</t>
  </si>
  <si>
    <t>PIGNICOURT</t>
  </si>
  <si>
    <t>PINON</t>
  </si>
  <si>
    <t>PITHON</t>
  </si>
  <si>
    <t>PLEINE SELVE</t>
  </si>
  <si>
    <t>LE PLESSIER HULEU</t>
  </si>
  <si>
    <t>PLOISY</t>
  </si>
  <si>
    <t>PLOMION</t>
  </si>
  <si>
    <t>PLOYART ET VAURSEINE</t>
  </si>
  <si>
    <t>POMMIERS</t>
  </si>
  <si>
    <t>PONT ARCY</t>
  </si>
  <si>
    <t>PONTAVERT</t>
  </si>
  <si>
    <t>PONTRU</t>
  </si>
  <si>
    <t>PONTRUET</t>
  </si>
  <si>
    <t>PONT ST MARD</t>
  </si>
  <si>
    <t>POUILLY SUR SERRE</t>
  </si>
  <si>
    <t>PREMONT</t>
  </si>
  <si>
    <t>PREMONTRE</t>
  </si>
  <si>
    <t>PRESLES ET BOVES</t>
  </si>
  <si>
    <t>PRESLES ET THIERNY</t>
  </si>
  <si>
    <t>PRIEZ</t>
  </si>
  <si>
    <t>PRISCES</t>
  </si>
  <si>
    <t>PROISY</t>
  </si>
  <si>
    <t>PROIX</t>
  </si>
  <si>
    <t>PROUVAIS</t>
  </si>
  <si>
    <t>PROVISEUX ET PLESNOY</t>
  </si>
  <si>
    <t>PUISEUX EN RETZ</t>
  </si>
  <si>
    <t>PUISIEUX ET CLANLIEU</t>
  </si>
  <si>
    <t>QUIERZY</t>
  </si>
  <si>
    <t>QUINCY BASSE</t>
  </si>
  <si>
    <t>QUINCY SOUS LE MONT</t>
  </si>
  <si>
    <t>RAILLIMONT</t>
  </si>
  <si>
    <t>RAMICOURT</t>
  </si>
  <si>
    <t>REGNY</t>
  </si>
  <si>
    <t>REMAUCOURT</t>
  </si>
  <si>
    <t>REMIES</t>
  </si>
  <si>
    <t>REMIGNY</t>
  </si>
  <si>
    <t>RENANSART</t>
  </si>
  <si>
    <t>RENNEVAL</t>
  </si>
  <si>
    <t>RESIGNY</t>
  </si>
  <si>
    <t>RESSONS LE LONG</t>
  </si>
  <si>
    <t>RETHEUIL</t>
  </si>
  <si>
    <t>REUILLY SAUVIGNY</t>
  </si>
  <si>
    <t>RIBEAUVILLE</t>
  </si>
  <si>
    <t>RIBEMONT</t>
  </si>
  <si>
    <t>ROCOURT ST MARTIN</t>
  </si>
  <si>
    <t>ROCQUIGNY</t>
  </si>
  <si>
    <t>ROGECOURT</t>
  </si>
  <si>
    <t>ROGNY</t>
  </si>
  <si>
    <t>ROMENY SUR MARNE</t>
  </si>
  <si>
    <t>ROMERY</t>
  </si>
  <si>
    <t>RONCHERES</t>
  </si>
  <si>
    <t>ROUCY</t>
  </si>
  <si>
    <t>ROUGERIES</t>
  </si>
  <si>
    <t>ROUPY</t>
  </si>
  <si>
    <t>ROUVROY</t>
  </si>
  <si>
    <t>ROUVROY SUR SERRE</t>
  </si>
  <si>
    <t>ROYAUCOURT ET CHAILVET</t>
  </si>
  <si>
    <t>ROZET ST ALBIN</t>
  </si>
  <si>
    <t>ROZIERES SUR CRISE</t>
  </si>
  <si>
    <t>ROZOY BELLEVALLE</t>
  </si>
  <si>
    <t>GRAND ROZOY</t>
  </si>
  <si>
    <t>ROZOY SUR SERRE</t>
  </si>
  <si>
    <t>SACONIN ET BREUIL</t>
  </si>
  <si>
    <t>SAINS RICHAUMONT</t>
  </si>
  <si>
    <t>ST ALGIS</t>
  </si>
  <si>
    <t>ST AUBIN</t>
  </si>
  <si>
    <t>ST BANDRY</t>
  </si>
  <si>
    <t>ST CHRISTOPHE A BERRY</t>
  </si>
  <si>
    <t>ST CLEMENT</t>
  </si>
  <si>
    <t>ST ERME OUTRE ET RAMECOURT</t>
  </si>
  <si>
    <t>ST EUGENE</t>
  </si>
  <si>
    <t>STE GENEVIEVE</t>
  </si>
  <si>
    <t>ST GENGOULPH</t>
  </si>
  <si>
    <t>ST GOBAIN</t>
  </si>
  <si>
    <t>ST GOBERT</t>
  </si>
  <si>
    <t>ST MARD</t>
  </si>
  <si>
    <t>ST MARTIN RIVIERE</t>
  </si>
  <si>
    <t>ST MICHEL</t>
  </si>
  <si>
    <t>ST NICOLAS AUX BOIS</t>
  </si>
  <si>
    <t>ST PAUL AUX BOIS</t>
  </si>
  <si>
    <t>ST PIERRE AIGLE</t>
  </si>
  <si>
    <t>ST PIERRE LES FRANQUEVILLE</t>
  </si>
  <si>
    <t>ST PIERREMONT</t>
  </si>
  <si>
    <t>STE PREUVE</t>
  </si>
  <si>
    <t>ST QUENTIN</t>
  </si>
  <si>
    <t>ST REMY BLANZY</t>
  </si>
  <si>
    <t>ST SIMON</t>
  </si>
  <si>
    <t>ST THOMAS</t>
  </si>
  <si>
    <t>SAMOUSSY</t>
  </si>
  <si>
    <t>SANCY LES CHEMINOTS</t>
  </si>
  <si>
    <t>SAPONAY</t>
  </si>
  <si>
    <t>SAULCHERY</t>
  </si>
  <si>
    <t>SAVY</t>
  </si>
  <si>
    <t>SEBONCOURT</t>
  </si>
  <si>
    <t>SELENS</t>
  </si>
  <si>
    <t>LA SELVE</t>
  </si>
  <si>
    <t>SEPTMONTS</t>
  </si>
  <si>
    <t>SEPTVAUX</t>
  </si>
  <si>
    <t>SEQUEHART</t>
  </si>
  <si>
    <t>SERAIN</t>
  </si>
  <si>
    <t>SERAUCOURT LE GRAND</t>
  </si>
  <si>
    <t>SERCHES</t>
  </si>
  <si>
    <t>SERINGES ET NESLES</t>
  </si>
  <si>
    <t>SERMOISE</t>
  </si>
  <si>
    <t>SERVAL</t>
  </si>
  <si>
    <t>SERVAIS</t>
  </si>
  <si>
    <t>SERY LES MEZIERES</t>
  </si>
  <si>
    <t>SILLY LA POTERIE</t>
  </si>
  <si>
    <t>SINCENY</t>
  </si>
  <si>
    <t>SISSONNE</t>
  </si>
  <si>
    <t>SISSY</t>
  </si>
  <si>
    <t>SOISSONS</t>
  </si>
  <si>
    <t>SOIZE</t>
  </si>
  <si>
    <t>SOMMELANS</t>
  </si>
  <si>
    <t>SOMMERON</t>
  </si>
  <si>
    <t>SOMMETTE EAUCOURT</t>
  </si>
  <si>
    <t>SONS ET RONCHERES</t>
  </si>
  <si>
    <t>SORBAIS</t>
  </si>
  <si>
    <t>SOUCY</t>
  </si>
  <si>
    <t>SOUPIR</t>
  </si>
  <si>
    <t>LE SOURD</t>
  </si>
  <si>
    <t>SURFONTAINE</t>
  </si>
  <si>
    <t>TAILLEFONTAINE</t>
  </si>
  <si>
    <t>TANNIERES</t>
  </si>
  <si>
    <t>TARTIERS</t>
  </si>
  <si>
    <t>TAVAUX ET PONTSERICOURT</t>
  </si>
  <si>
    <t>TERGNIER</t>
  </si>
  <si>
    <t>TERNY SORNY</t>
  </si>
  <si>
    <t>THENAILLES</t>
  </si>
  <si>
    <t>THENELLES</t>
  </si>
  <si>
    <t>THIERNU</t>
  </si>
  <si>
    <t>LE THUEL</t>
  </si>
  <si>
    <t>TORCY EN VALOIS</t>
  </si>
  <si>
    <t>TOULIS ET ATTENCOURT</t>
  </si>
  <si>
    <t>TRAVECY</t>
  </si>
  <si>
    <t>TREFCON</t>
  </si>
  <si>
    <t>TRELOU SUR MARNE</t>
  </si>
  <si>
    <t>TROESNES</t>
  </si>
  <si>
    <t>TROSLY LOIRE</t>
  </si>
  <si>
    <t>TRUCY</t>
  </si>
  <si>
    <t>TUGNY ET PONT</t>
  </si>
  <si>
    <t>TUPIGNY</t>
  </si>
  <si>
    <t>UGNY LE GAY</t>
  </si>
  <si>
    <t>URCEL</t>
  </si>
  <si>
    <t>URVILLERS</t>
  </si>
  <si>
    <t>VADENCOURT</t>
  </si>
  <si>
    <t>VAILLY SUR AISNE</t>
  </si>
  <si>
    <t>LA VALLEE AU BLE</t>
  </si>
  <si>
    <t>LA VALLEE MULATRE</t>
  </si>
  <si>
    <t>VARISCOURT</t>
  </si>
  <si>
    <t>VASSENS</t>
  </si>
  <si>
    <t>VASSENY</t>
  </si>
  <si>
    <t>VASSOGNE</t>
  </si>
  <si>
    <t>VAUCELLES ET BEFFECOURT</t>
  </si>
  <si>
    <t>VAUDESSON</t>
  </si>
  <si>
    <t>VAUXREZIS</t>
  </si>
  <si>
    <t>VAUXAILLON</t>
  </si>
  <si>
    <t>VAUX ANDIGNY</t>
  </si>
  <si>
    <t>VAUXBUIN</t>
  </si>
  <si>
    <t>VAUX EN VERMANDOIS</t>
  </si>
  <si>
    <t>VAUXTIN</t>
  </si>
  <si>
    <t>VENDELLES</t>
  </si>
  <si>
    <t>VENDEUIL</t>
  </si>
  <si>
    <t>VENDHUILE</t>
  </si>
  <si>
    <t>VENDIERES</t>
  </si>
  <si>
    <t>VENDRESSE BEAULNE</t>
  </si>
  <si>
    <t>VENEROLLES</t>
  </si>
  <si>
    <t>VENIZEL</t>
  </si>
  <si>
    <t>VERDILLY</t>
  </si>
  <si>
    <t>LE VERGUIER</t>
  </si>
  <si>
    <t>GRAND VERLY</t>
  </si>
  <si>
    <t>PETIT VERLY</t>
  </si>
  <si>
    <t>VERMAND</t>
  </si>
  <si>
    <t>VERNEUIL SOUS COUCY</t>
  </si>
  <si>
    <t>VERNEUIL SUR SERRE</t>
  </si>
  <si>
    <t>VERSIGNY</t>
  </si>
  <si>
    <t>VERVINS</t>
  </si>
  <si>
    <t>VESLES ET CAUMONT</t>
  </si>
  <si>
    <t>VESLUD</t>
  </si>
  <si>
    <t>VEUILLY LA POTERIE</t>
  </si>
  <si>
    <t>VEZAPONIN</t>
  </si>
  <si>
    <t>VEZILLY</t>
  </si>
  <si>
    <t>VIC SUR AISNE</t>
  </si>
  <si>
    <t>VICHEL NANTEUIL</t>
  </si>
  <si>
    <t>VIEL ARCY</t>
  </si>
  <si>
    <t>VIELS MAISONS</t>
  </si>
  <si>
    <t>VIERZY</t>
  </si>
  <si>
    <t>VIFFORT</t>
  </si>
  <si>
    <t>VIGNEUX HOCQUET</t>
  </si>
  <si>
    <t>LA VILLE AUX BOIS LES DIZY</t>
  </si>
  <si>
    <t>LA VILLE AUX BOIS LES PONTAVERT</t>
  </si>
  <si>
    <t>VILLEMONTOIRE</t>
  </si>
  <si>
    <t>VILLENEUVE ST GERMAIN</t>
  </si>
  <si>
    <t>VILLENEUVE SUR FERE</t>
  </si>
  <si>
    <t>VILLEQUIER AUMONT</t>
  </si>
  <si>
    <t>VILLERET</t>
  </si>
  <si>
    <t>VILLERS AGRON AIGUIZY</t>
  </si>
  <si>
    <t>VILLERS COTTERETS</t>
  </si>
  <si>
    <t>VILLERS HELON</t>
  </si>
  <si>
    <t>VILLERS LE SEC</t>
  </si>
  <si>
    <t>VILLERS LES GUISE</t>
  </si>
  <si>
    <t>VILLERS ST CHRISTOPHE</t>
  </si>
  <si>
    <t>VILLERS SUR FERE</t>
  </si>
  <si>
    <t>VILLE SAVOYE</t>
  </si>
  <si>
    <t>VILLIERS ST DENIS</t>
  </si>
  <si>
    <t>VINCY REUIL ET MAGNY</t>
  </si>
  <si>
    <t>VIRY NOUREUIL</t>
  </si>
  <si>
    <t>VIVAISE</t>
  </si>
  <si>
    <t>VIVIERES</t>
  </si>
  <si>
    <t>VOHARIES</t>
  </si>
  <si>
    <t>VORGES</t>
  </si>
  <si>
    <t>VOULPAIX</t>
  </si>
  <si>
    <t>VOYENNE</t>
  </si>
  <si>
    <t>VREGNY</t>
  </si>
  <si>
    <t>VUILLERY</t>
  </si>
  <si>
    <t>WASSIGNY</t>
  </si>
  <si>
    <t>WATIGNY</t>
  </si>
  <si>
    <t>WIEGE FATY</t>
  </si>
  <si>
    <t>WIMY</t>
  </si>
  <si>
    <t>WISSIGNICOURT</t>
  </si>
  <si>
    <t>ABREST</t>
  </si>
  <si>
    <t>AGONGES</t>
  </si>
  <si>
    <t>AINAY LE CHATEAU</t>
  </si>
  <si>
    <t>ANDELAROCHE</t>
  </si>
  <si>
    <t>ARCHIGNAT</t>
  </si>
  <si>
    <t>ARFEUILLES</t>
  </si>
  <si>
    <t>ARPHEUILLES ST PRIEST</t>
  </si>
  <si>
    <t>ARRONNES</t>
  </si>
  <si>
    <t>AUBIGNY</t>
  </si>
  <si>
    <t>AUDES</t>
  </si>
  <si>
    <t>AUROUER</t>
  </si>
  <si>
    <t>AUTRY ISSARDS</t>
  </si>
  <si>
    <t>AVERMES</t>
  </si>
  <si>
    <t>AVRILLY</t>
  </si>
  <si>
    <t>BARBERIER</t>
  </si>
  <si>
    <t>BARRAIS BUSSOLLES</t>
  </si>
  <si>
    <t>BAYET</t>
  </si>
  <si>
    <t>BEAULON</t>
  </si>
  <si>
    <t>BEAUNE D ALLIER</t>
  </si>
  <si>
    <t>BEGUES</t>
  </si>
  <si>
    <t>BELLENAVES</t>
  </si>
  <si>
    <t>BELLERIVE SUR ALLIER</t>
  </si>
  <si>
    <t>BERT</t>
  </si>
  <si>
    <t>BESSAY SUR ALLIER</t>
  </si>
  <si>
    <t>BESSON</t>
  </si>
  <si>
    <t>BEZENET</t>
  </si>
  <si>
    <t>BILLEZOIS</t>
  </si>
  <si>
    <t>BILLY</t>
  </si>
  <si>
    <t>BIOZAT</t>
  </si>
  <si>
    <t>BIZENEUILLE</t>
  </si>
  <si>
    <t>BLOMARD</t>
  </si>
  <si>
    <t>BOST</t>
  </si>
  <si>
    <t>BOUCE</t>
  </si>
  <si>
    <t>LE BOUCHAUD</t>
  </si>
  <si>
    <t>BOURBON L ARCHAMBAULT</t>
  </si>
  <si>
    <t>BRAIZE</t>
  </si>
  <si>
    <t>BRANSAT</t>
  </si>
  <si>
    <t>BRESNAY</t>
  </si>
  <si>
    <t>LE BRETHON</t>
  </si>
  <si>
    <t>LE BREUIL</t>
  </si>
  <si>
    <t>BROUT VERNET</t>
  </si>
  <si>
    <t>BRUGHEAS</t>
  </si>
  <si>
    <t>BUSSET</t>
  </si>
  <si>
    <t>BUXIERES LES MINES</t>
  </si>
  <si>
    <t>LA CELLE</t>
  </si>
  <si>
    <t>CERILLY</t>
  </si>
  <si>
    <t>CESSET</t>
  </si>
  <si>
    <t>LA CHABANNE</t>
  </si>
  <si>
    <t>CHAMBERAT</t>
  </si>
  <si>
    <t>CHAMBLET</t>
  </si>
  <si>
    <t>CHANTELLE</t>
  </si>
  <si>
    <t>CHAPEAU</t>
  </si>
  <si>
    <t>LA CHAPELAUDE</t>
  </si>
  <si>
    <t>LA CHAPELLE</t>
  </si>
  <si>
    <t>LA CHAPELLE AUX CHASSES</t>
  </si>
  <si>
    <t>CHAPPES</t>
  </si>
  <si>
    <t>CHAREIL CINTRAT</t>
  </si>
  <si>
    <t>CHARMEIL</t>
  </si>
  <si>
    <t>CHARROUX</t>
  </si>
  <si>
    <t>CHASSENARD</t>
  </si>
  <si>
    <t>CHATEAU SUR ALLIER</t>
  </si>
  <si>
    <t>CHATEL DE NEUVRE</t>
  </si>
  <si>
    <t>CHATEL MONTAGNE</t>
  </si>
  <si>
    <t>CHATELPERRON</t>
  </si>
  <si>
    <t>CHATELUS</t>
  </si>
  <si>
    <t>CHATILLON</t>
  </si>
  <si>
    <t>CHAVENON</t>
  </si>
  <si>
    <t>CHAVROCHES</t>
  </si>
  <si>
    <t>CHAZEMAIS</t>
  </si>
  <si>
    <t>CHEMILLY</t>
  </si>
  <si>
    <t>CHEVAGNES</t>
  </si>
  <si>
    <t>CHEZELLE</t>
  </si>
  <si>
    <t>CHEZY</t>
  </si>
  <si>
    <t>CHIRAT L EGLISE</t>
  </si>
  <si>
    <t>CHOUVIGNY</t>
  </si>
  <si>
    <t>CINDRE</t>
  </si>
  <si>
    <t>COGNAT LYONNE</t>
  </si>
  <si>
    <t>COLOMBIER</t>
  </si>
  <si>
    <t>COMMENTRY</t>
  </si>
  <si>
    <t>CONTIGNY</t>
  </si>
  <si>
    <t>COSNE D ALLIER</t>
  </si>
  <si>
    <t>COULANDON</t>
  </si>
  <si>
    <t>COULANGES</t>
  </si>
  <si>
    <t>COULEUVRE</t>
  </si>
  <si>
    <t>COURCAIS</t>
  </si>
  <si>
    <t>COUTANSOUZE</t>
  </si>
  <si>
    <t>COUZON</t>
  </si>
  <si>
    <t>CRECHY</t>
  </si>
  <si>
    <t>CRESSANGES</t>
  </si>
  <si>
    <t>CREUZIER LE NEUF</t>
  </si>
  <si>
    <t>CREUZIER LE VIEUX</t>
  </si>
  <si>
    <t>CUSSET</t>
  </si>
  <si>
    <t>DENEUILLE LES CHANTELLE</t>
  </si>
  <si>
    <t>DENEUILLE LES MINES</t>
  </si>
  <si>
    <t>DESERTINES</t>
  </si>
  <si>
    <t>DEUX CHAISES</t>
  </si>
  <si>
    <t>DIOU</t>
  </si>
  <si>
    <t>DOMERAT</t>
  </si>
  <si>
    <t>DOMPIERRE SUR BESBRE</t>
  </si>
  <si>
    <t>LE DONJON</t>
  </si>
  <si>
    <t>DOYET</t>
  </si>
  <si>
    <t>DROITURIER</t>
  </si>
  <si>
    <t>DURDAT LAREQUILLE</t>
  </si>
  <si>
    <t>EBREUIL</t>
  </si>
  <si>
    <t>ECHASSIERES</t>
  </si>
  <si>
    <t>ESCUROLLES</t>
  </si>
  <si>
    <t>ESPINASSE VOZELLE</t>
  </si>
  <si>
    <t>ESTIVAREILLES</t>
  </si>
  <si>
    <t>ETROUSSAT</t>
  </si>
  <si>
    <t>FERRIERES SUR SICHON</t>
  </si>
  <si>
    <t>LA FERTE HAUTERIVE</t>
  </si>
  <si>
    <t>FLEURIEL</t>
  </si>
  <si>
    <t>FOURILLES</t>
  </si>
  <si>
    <t>FRANCHESSE</t>
  </si>
  <si>
    <t>GANNAT</t>
  </si>
  <si>
    <t>GANNAY SUR LOIRE</t>
  </si>
  <si>
    <t>GARNAT SUR ENGIEVRE</t>
  </si>
  <si>
    <t>GENNETINES</t>
  </si>
  <si>
    <t>GIPCY</t>
  </si>
  <si>
    <t>GOUISE</t>
  </si>
  <si>
    <t>LA GUILLERMIE</t>
  </si>
  <si>
    <t>HAUTERIVE</t>
  </si>
  <si>
    <t>HERISSON</t>
  </si>
  <si>
    <t>HURIEL</t>
  </si>
  <si>
    <t>HYDS</t>
  </si>
  <si>
    <t>ISLE ET BARDAIS</t>
  </si>
  <si>
    <t>ISSERPENT</t>
  </si>
  <si>
    <t>JALIGNY SUR BESBRE</t>
  </si>
  <si>
    <t>JENZAT</t>
  </si>
  <si>
    <t>LAFELINE</t>
  </si>
  <si>
    <t>LALIZOLLE</t>
  </si>
  <si>
    <t>LAMAIDS</t>
  </si>
  <si>
    <t>LANGY</t>
  </si>
  <si>
    <t>LAPALISSE</t>
  </si>
  <si>
    <t>LAPRUGNE</t>
  </si>
  <si>
    <t>LAVAULT STE ANNE</t>
  </si>
  <si>
    <t>LAVOINE</t>
  </si>
  <si>
    <t>LENAX</t>
  </si>
  <si>
    <t>LETELON</t>
  </si>
  <si>
    <t>LIERNOLLES</t>
  </si>
  <si>
    <t>LIGNEROLLES</t>
  </si>
  <si>
    <t>LIMOISE</t>
  </si>
  <si>
    <t>LODDES</t>
  </si>
  <si>
    <t>LORIGES</t>
  </si>
  <si>
    <t>LOUCHY MONTFAND</t>
  </si>
  <si>
    <t>LOUROUX BOURBONNAIS</t>
  </si>
  <si>
    <t>LOUROUX DE BEAUNE</t>
  </si>
  <si>
    <t>LOUROUX DE BOUBLE</t>
  </si>
  <si>
    <t>LUNEAU</t>
  </si>
  <si>
    <t>LURCY LEVIS</t>
  </si>
  <si>
    <t>LUSIGNY</t>
  </si>
  <si>
    <t>MAGNET</t>
  </si>
  <si>
    <t>HAUT BOCAGE</t>
  </si>
  <si>
    <t>MALICORNE</t>
  </si>
  <si>
    <t>MARCENAT</t>
  </si>
  <si>
    <t>MARCILLAT EN COMBRAILLE</t>
  </si>
  <si>
    <t>MARIGNY</t>
  </si>
  <si>
    <t>MARIOL</t>
  </si>
  <si>
    <t>LE MAYET D ECOLE</t>
  </si>
  <si>
    <t>LE MAYET DE MONTAGNE</t>
  </si>
  <si>
    <t>MAZERIER</t>
  </si>
  <si>
    <t>MAZIRAT</t>
  </si>
  <si>
    <t>MEAULNE VITRAY</t>
  </si>
  <si>
    <t>MEILLARD</t>
  </si>
  <si>
    <t>MEILLERS</t>
  </si>
  <si>
    <t>MERCY</t>
  </si>
  <si>
    <t>MESPLES</t>
  </si>
  <si>
    <t>MOLINET</t>
  </si>
  <si>
    <t>MOLLES</t>
  </si>
  <si>
    <t>MONESTIER</t>
  </si>
  <si>
    <t>MONETAY SUR ALLIER</t>
  </si>
  <si>
    <t>MONETAY SUR LOIRE</t>
  </si>
  <si>
    <t>MONTAIGUET EN FOREZ</t>
  </si>
  <si>
    <t>MONTAIGU LE BLIN</t>
  </si>
  <si>
    <t>MONTBEUGNY</t>
  </si>
  <si>
    <t>MONTCOMBROUX LES MINES</t>
  </si>
  <si>
    <t>MONTEIGNET SUR L ANDELOT</t>
  </si>
  <si>
    <t>LE MONTET</t>
  </si>
  <si>
    <t>MONTILLY</t>
  </si>
  <si>
    <t>MONTLUCON</t>
  </si>
  <si>
    <t>MONTMARAULT</t>
  </si>
  <si>
    <t>MONTOLDRE</t>
  </si>
  <si>
    <t>MONTORD</t>
  </si>
  <si>
    <t>MONTVICQ</t>
  </si>
  <si>
    <t>MURAT</t>
  </si>
  <si>
    <t>NADES</t>
  </si>
  <si>
    <t>NASSIGNY</t>
  </si>
  <si>
    <t>NAVES</t>
  </si>
  <si>
    <t>NERIS LES BAINS</t>
  </si>
  <si>
    <t>NEUILLY EN DONJON</t>
  </si>
  <si>
    <t>NEUILLY LE REAL</t>
  </si>
  <si>
    <t>NEURE</t>
  </si>
  <si>
    <t>NEUVY</t>
  </si>
  <si>
    <t>NIZEROLLES</t>
  </si>
  <si>
    <t>NOYANT D ALLIER</t>
  </si>
  <si>
    <t>PARAY LE FRESIL</t>
  </si>
  <si>
    <t>PARAY SOUS BRIAILLES</t>
  </si>
  <si>
    <t>PERIGNY</t>
  </si>
  <si>
    <t>LA PETITE MARCHE</t>
  </si>
  <si>
    <t>PIERREFITTE SUR LOIRE</t>
  </si>
  <si>
    <t>LE PIN</t>
  </si>
  <si>
    <t>POEZAT</t>
  </si>
  <si>
    <t>POUZY MESANGY</t>
  </si>
  <si>
    <t>PREMILHAT</t>
  </si>
  <si>
    <t>QUINSSAINES</t>
  </si>
  <si>
    <t>REUGNY</t>
  </si>
  <si>
    <t>ROCLES</t>
  </si>
  <si>
    <t>RONGERES</t>
  </si>
  <si>
    <t>RONNET</t>
  </si>
  <si>
    <t>ST ANGEL</t>
  </si>
  <si>
    <t>ST AUBIN LE MONIAL</t>
  </si>
  <si>
    <t>ST BONNET DE FOUR</t>
  </si>
  <si>
    <t>ST BONNET DE ROCHEFORT</t>
  </si>
  <si>
    <t>ST BONNET TRONCAIS</t>
  </si>
  <si>
    <t>ST CAPRAIS</t>
  </si>
  <si>
    <t>ST CHRISTOPHE EN BOURBONNAIS</t>
  </si>
  <si>
    <t>ST DESIRE</t>
  </si>
  <si>
    <t>ST DIDIER EN DONJON</t>
  </si>
  <si>
    <t>ST DIDIER LA FORET</t>
  </si>
  <si>
    <t>ST ELOY D ALLIER</t>
  </si>
  <si>
    <t>ST ENNEMOND</t>
  </si>
  <si>
    <t>ST ETIENNE DE VICQ</t>
  </si>
  <si>
    <t>ST FARGEOL</t>
  </si>
  <si>
    <t>ST FELIX</t>
  </si>
  <si>
    <t>ST GENEST</t>
  </si>
  <si>
    <t>ST GERAND DE VAUX</t>
  </si>
  <si>
    <t>ST GERAND LE PUY</t>
  </si>
  <si>
    <t>ST GERMAIN DES FOSSES</t>
  </si>
  <si>
    <t>ST GERMAIN DE SALLES</t>
  </si>
  <si>
    <t>ST HILAIRE</t>
  </si>
  <si>
    <t>ST LEGER SUR VOUZANCE</t>
  </si>
  <si>
    <t>ST LEON</t>
  </si>
  <si>
    <t>ST LEOPARDIN D AUGY</t>
  </si>
  <si>
    <t>ST LOUP</t>
  </si>
  <si>
    <t>ST MARCEL EN MURAT</t>
  </si>
  <si>
    <t>ST MARCEL EN MARCILLAT</t>
  </si>
  <si>
    <t>ST MARTIN DES LAIS</t>
  </si>
  <si>
    <t>ST MARTINIEN</t>
  </si>
  <si>
    <t>ST MENOUX</t>
  </si>
  <si>
    <t>ST NICOLAS DES BIEFS</t>
  </si>
  <si>
    <t>ST PALAIS</t>
  </si>
  <si>
    <t>ST PIERRE LAVAL</t>
  </si>
  <si>
    <t>ST PLAISIR</t>
  </si>
  <si>
    <t>ST PONT</t>
  </si>
  <si>
    <t>ST POURCAIN SUR BESBRE</t>
  </si>
  <si>
    <t>ST POURCAIN SUR SIOULE</t>
  </si>
  <si>
    <t>ST PRIEST D ANDELOT</t>
  </si>
  <si>
    <t>ST PRIEST EN MURAT</t>
  </si>
  <si>
    <t>ST PRIX</t>
  </si>
  <si>
    <t>ST REMY EN ROLLAT</t>
  </si>
  <si>
    <t>ST SAUVIER</t>
  </si>
  <si>
    <t>ST SORNIN</t>
  </si>
  <si>
    <t>STE THERENCE</t>
  </si>
  <si>
    <t>ST VICTOR</t>
  </si>
  <si>
    <t>ST VOIR</t>
  </si>
  <si>
    <t>ST YORRE</t>
  </si>
  <si>
    <t>SALIGNY SUR ROUDON</t>
  </si>
  <si>
    <t>SANSSAT</t>
  </si>
  <si>
    <t>SAULCET</t>
  </si>
  <si>
    <t>SAULZET</t>
  </si>
  <si>
    <t>SAUVAGNY</t>
  </si>
  <si>
    <t>SAZERET</t>
  </si>
  <si>
    <t>SERBANNES</t>
  </si>
  <si>
    <t>SERVILLY</t>
  </si>
  <si>
    <t>SEUILLET</t>
  </si>
  <si>
    <t>SORBIER</t>
  </si>
  <si>
    <t>SOUVIGNY</t>
  </si>
  <si>
    <t>SUSSAT</t>
  </si>
  <si>
    <t>TARGET</t>
  </si>
  <si>
    <t>TAXAT SENAT</t>
  </si>
  <si>
    <t>TEILLET ARGENTY</t>
  </si>
  <si>
    <t>TERJAT</t>
  </si>
  <si>
    <t>LE THEIL</t>
  </si>
  <si>
    <t>THENEUILLE</t>
  </si>
  <si>
    <t>THIEL SUR ACOLIN</t>
  </si>
  <si>
    <t>THIONNE</t>
  </si>
  <si>
    <t>TORTEZAIS</t>
  </si>
  <si>
    <t>TOULON SUR ALLIER</t>
  </si>
  <si>
    <t>TREBAN</t>
  </si>
  <si>
    <t>TREIGNAT</t>
  </si>
  <si>
    <t>TRETEAU</t>
  </si>
  <si>
    <t>TREVOL</t>
  </si>
  <si>
    <t>TREZELLES</t>
  </si>
  <si>
    <t>TRONGET</t>
  </si>
  <si>
    <t>URCAY</t>
  </si>
  <si>
    <t>USSEL D ALLIER</t>
  </si>
  <si>
    <t>VALIGNAT</t>
  </si>
  <si>
    <t>VALIGNY</t>
  </si>
  <si>
    <t>VALLON EN SULLY</t>
  </si>
  <si>
    <t>VARENNES SUR ALLIER</t>
  </si>
  <si>
    <t>VARENNES SUR TECHE</t>
  </si>
  <si>
    <t>VAUMAS</t>
  </si>
  <si>
    <t>VAUX</t>
  </si>
  <si>
    <t>VEAUCE</t>
  </si>
  <si>
    <t>VENAS</t>
  </si>
  <si>
    <t>VENDAT</t>
  </si>
  <si>
    <t>VERNEIX</t>
  </si>
  <si>
    <t>LE VERNET</t>
  </si>
  <si>
    <t>VERNEUIL EN BOURBONNAIS</t>
  </si>
  <si>
    <t>VERNUSSE</t>
  </si>
  <si>
    <t>LE VEURDRE</t>
  </si>
  <si>
    <t>VICHY</t>
  </si>
  <si>
    <t>VICQ</t>
  </si>
  <si>
    <t>VIEURE</t>
  </si>
  <si>
    <t>LE VILHAIN</t>
  </si>
  <si>
    <t>VILLEBRET</t>
  </si>
  <si>
    <t>VILLEFRANCHE D ALLIER</t>
  </si>
  <si>
    <t>VILLENEUVE SUR ALLIER</t>
  </si>
  <si>
    <t>VIPLAIX</t>
  </si>
  <si>
    <t>VOUSSAC</t>
  </si>
  <si>
    <t>YGRANDE</t>
  </si>
  <si>
    <t>YZEURE</t>
  </si>
  <si>
    <t>AIGLUN</t>
  </si>
  <si>
    <t>ALLEMAGNE EN PROVENCE</t>
  </si>
  <si>
    <t>ALLONS</t>
  </si>
  <si>
    <t>ALLOS</t>
  </si>
  <si>
    <t>ANGLES</t>
  </si>
  <si>
    <t>ANNOT</t>
  </si>
  <si>
    <t>ARCHAIL</t>
  </si>
  <si>
    <t>AUBENAS LES ALPES</t>
  </si>
  <si>
    <t>AUBIGNOSC</t>
  </si>
  <si>
    <t>AUTHON</t>
  </si>
  <si>
    <t>AUZET</t>
  </si>
  <si>
    <t>BANON</t>
  </si>
  <si>
    <t>BARCELONNETTE</t>
  </si>
  <si>
    <t>BARLES</t>
  </si>
  <si>
    <t>BARRAS</t>
  </si>
  <si>
    <t>BARREME</t>
  </si>
  <si>
    <t>BAYONS</t>
  </si>
  <si>
    <t>BEAUJEU</t>
  </si>
  <si>
    <t>BEAUVEZER</t>
  </si>
  <si>
    <t>BELLAFFAIRE</t>
  </si>
  <si>
    <t>BEVONS</t>
  </si>
  <si>
    <t>BEYNES</t>
  </si>
  <si>
    <t>BLIEUX</t>
  </si>
  <si>
    <t>BRAS D ASSE</t>
  </si>
  <si>
    <t>BRAUX</t>
  </si>
  <si>
    <t>UBAYE SERRE PONCON</t>
  </si>
  <si>
    <t>LA BRILLANNE</t>
  </si>
  <si>
    <t>BRUNET</t>
  </si>
  <si>
    <t>LE BRUSQUET</t>
  </si>
  <si>
    <t>LE CAIRE</t>
  </si>
  <si>
    <t>CASTELLANE</t>
  </si>
  <si>
    <t>LE CASTELLARD MELAN</t>
  </si>
  <si>
    <t>LE CASTELLET</t>
  </si>
  <si>
    <t>CASTELLET LES SAUSSES</t>
  </si>
  <si>
    <t>VAL DE CHALVAGNE</t>
  </si>
  <si>
    <t>CERESTE EN LUBERON</t>
  </si>
  <si>
    <t>LE CHAFFAUT ST JURSON</t>
  </si>
  <si>
    <t>CHAMPTERCIER</t>
  </si>
  <si>
    <t>CHATEAU ARNOUX ST AUBAN</t>
  </si>
  <si>
    <t>CHATEAUFORT</t>
  </si>
  <si>
    <t>CHATEAUNEUF MIRAVAIL</t>
  </si>
  <si>
    <t>CHATEAUNEUF VAL ST DONAT</t>
  </si>
  <si>
    <t>CHATEAUREDON</t>
  </si>
  <si>
    <t>CHAUDON NORANTE</t>
  </si>
  <si>
    <t>CLAMENSANE</t>
  </si>
  <si>
    <t>CLARET</t>
  </si>
  <si>
    <t>CLUMANC</t>
  </si>
  <si>
    <t>COLMARS LES ALPES</t>
  </si>
  <si>
    <t>LA CONDAMINE CHATELARD</t>
  </si>
  <si>
    <t>CORBIERES EN PROVENCE</t>
  </si>
  <si>
    <t>CRUIS</t>
  </si>
  <si>
    <t>CURBANS</t>
  </si>
  <si>
    <t>CUREL</t>
  </si>
  <si>
    <t>DAUPHIN</t>
  </si>
  <si>
    <t>DEMANDOLX</t>
  </si>
  <si>
    <t>DIGNE LES BAINS</t>
  </si>
  <si>
    <t>DRAIX</t>
  </si>
  <si>
    <t>ENCHASTRAYES</t>
  </si>
  <si>
    <t>ENTRAGES</t>
  </si>
  <si>
    <t>ENTREPIERRES</t>
  </si>
  <si>
    <t>ENTREVAUX</t>
  </si>
  <si>
    <t>ENTREVENNES</t>
  </si>
  <si>
    <t>L ESCALE</t>
  </si>
  <si>
    <t>ESPARRON DE VERDON</t>
  </si>
  <si>
    <t>ESTOUBLON</t>
  </si>
  <si>
    <t>FAUCON DU CAIRE</t>
  </si>
  <si>
    <t>FAUCON DE BARCELONNETTE</t>
  </si>
  <si>
    <t>FONTIENNE</t>
  </si>
  <si>
    <t>FORCALQUIER</t>
  </si>
  <si>
    <t>LE FUGERET</t>
  </si>
  <si>
    <t>GANAGOBIE</t>
  </si>
  <si>
    <t>LA GARDE</t>
  </si>
  <si>
    <t>GIGORS</t>
  </si>
  <si>
    <t>GREOUX LES BAINS</t>
  </si>
  <si>
    <t>L HOSPITALET</t>
  </si>
  <si>
    <t>JAUSIERS</t>
  </si>
  <si>
    <t>LA JAVIE</t>
  </si>
  <si>
    <t>LAMBRUISSE</t>
  </si>
  <si>
    <t>LARDIERS</t>
  </si>
  <si>
    <t>LE LAUZET UBAYE</t>
  </si>
  <si>
    <t>LIMANS</t>
  </si>
  <si>
    <t>LURS</t>
  </si>
  <si>
    <t>MAJASTRES</t>
  </si>
  <si>
    <t>MALIJAI</t>
  </si>
  <si>
    <t>MALLEFOUGASSE AUGES</t>
  </si>
  <si>
    <t>MALLEMOISSON</t>
  </si>
  <si>
    <t>MANE</t>
  </si>
  <si>
    <t>MANOSQUE</t>
  </si>
  <si>
    <t>MARCOUX</t>
  </si>
  <si>
    <t>MEAILLES</t>
  </si>
  <si>
    <t>LES MEES</t>
  </si>
  <si>
    <t>MELVE</t>
  </si>
  <si>
    <t>VAL D ORONAYE</t>
  </si>
  <si>
    <t>MEZEL</t>
  </si>
  <si>
    <t>MIRABEAU</t>
  </si>
  <si>
    <t>MISON</t>
  </si>
  <si>
    <t>MONTAGNAC MONTPEZAT</t>
  </si>
  <si>
    <t>MONTCLAR</t>
  </si>
  <si>
    <t>MONTFORT</t>
  </si>
  <si>
    <t>MONTFURON</t>
  </si>
  <si>
    <t>MONTJUSTIN</t>
  </si>
  <si>
    <t>MONTLAUX</t>
  </si>
  <si>
    <t>MONTSALIER</t>
  </si>
  <si>
    <t>MORIEZ</t>
  </si>
  <si>
    <t>LA MOTTE DU CAIRE</t>
  </si>
  <si>
    <t>MOUSTIERS STE MARIE</t>
  </si>
  <si>
    <t>LA MURE ARGENS</t>
  </si>
  <si>
    <t>NIBLES</t>
  </si>
  <si>
    <t>NIOZELLES</t>
  </si>
  <si>
    <t>NOYERS SUR JABRON</t>
  </si>
  <si>
    <t>LES OMERGUES</t>
  </si>
  <si>
    <t>ONGLES</t>
  </si>
  <si>
    <t>OPPEDETTE</t>
  </si>
  <si>
    <t>ORAISON</t>
  </si>
  <si>
    <t>LA PALUD SUR VERDON</t>
  </si>
  <si>
    <t>PEIPIN</t>
  </si>
  <si>
    <t>PEYROULES</t>
  </si>
  <si>
    <t>PEYRUIS</t>
  </si>
  <si>
    <t>PIEGUT</t>
  </si>
  <si>
    <t>PIERRERUE</t>
  </si>
  <si>
    <t>PIERREVERT</t>
  </si>
  <si>
    <t>PONTIS</t>
  </si>
  <si>
    <t>PRADS HAUTE BLEONE</t>
  </si>
  <si>
    <t>PUIMICHEL</t>
  </si>
  <si>
    <t>PUIMOISSON</t>
  </si>
  <si>
    <t>QUINSON</t>
  </si>
  <si>
    <t>REDORTIERS</t>
  </si>
  <si>
    <t>REILLANNE</t>
  </si>
  <si>
    <t>MEOLANS REVEL</t>
  </si>
  <si>
    <t>REVEST DES BROUSSES</t>
  </si>
  <si>
    <t>REVEST DU BION</t>
  </si>
  <si>
    <t>REVEST ST MARTIN</t>
  </si>
  <si>
    <t>RIEZ</t>
  </si>
  <si>
    <t>LA ROBINE SUR GALABRE</t>
  </si>
  <si>
    <t>LA ROCHEGIRON</t>
  </si>
  <si>
    <t>LA ROCHETTE</t>
  </si>
  <si>
    <t>ROUGON</t>
  </si>
  <si>
    <t>ROUMOULES</t>
  </si>
  <si>
    <t>ST ANDRE LES ALPES</t>
  </si>
  <si>
    <t>ST BENOIT</t>
  </si>
  <si>
    <t>STE CROIX A LAUZE</t>
  </si>
  <si>
    <t>STE CROIX DU VERDON</t>
  </si>
  <si>
    <t>HAUTES DUYES</t>
  </si>
  <si>
    <t>ST ETIENNE LES ORGUES</t>
  </si>
  <si>
    <t>ST GENIEZ</t>
  </si>
  <si>
    <t>ST JACQUES</t>
  </si>
  <si>
    <t>ST JEANNET</t>
  </si>
  <si>
    <t>ST JULIEN D ASSE</t>
  </si>
  <si>
    <t>ST JULIEN DU VERDON</t>
  </si>
  <si>
    <t>ST JURS</t>
  </si>
  <si>
    <t>ST LAURENT DU VERDON</t>
  </si>
  <si>
    <t>ST LIONS</t>
  </si>
  <si>
    <t>ST MAIME</t>
  </si>
  <si>
    <t>ST MARTIN DE BROMES</t>
  </si>
  <si>
    <t>ST MARTIN LES EAUX</t>
  </si>
  <si>
    <t>ST MARTIN LES SEYNE</t>
  </si>
  <si>
    <t>ST MICHEL L OBSERVATOIRE</t>
  </si>
  <si>
    <t>ST PAUL SUR UBAYE</t>
  </si>
  <si>
    <t>ST PIERRE</t>
  </si>
  <si>
    <t>ST PONS</t>
  </si>
  <si>
    <t>STE TULLE</t>
  </si>
  <si>
    <t>ST VINCENT SUR JABRON</t>
  </si>
  <si>
    <t>SALIGNAC</t>
  </si>
  <si>
    <t>SAUMANE</t>
  </si>
  <si>
    <t>SAUSSES</t>
  </si>
  <si>
    <t>SELONNET</t>
  </si>
  <si>
    <t>SENEZ</t>
  </si>
  <si>
    <t>SEYNE LES ALPES</t>
  </si>
  <si>
    <t>SIGONCE</t>
  </si>
  <si>
    <t>SIGOYER</t>
  </si>
  <si>
    <t>SIMIANE LA ROTONDE</t>
  </si>
  <si>
    <t>SISTERON</t>
  </si>
  <si>
    <t>SOLEILHAS</t>
  </si>
  <si>
    <t>SOURRIBES</t>
  </si>
  <si>
    <t>TARTONNE</t>
  </si>
  <si>
    <t>THEZE</t>
  </si>
  <si>
    <t>THOARD</t>
  </si>
  <si>
    <t>THORAME BASSE</t>
  </si>
  <si>
    <t>THORAME HAUTE</t>
  </si>
  <si>
    <t>LES THUILES</t>
  </si>
  <si>
    <t>TURRIERS</t>
  </si>
  <si>
    <t>UBRAYE</t>
  </si>
  <si>
    <t>UVERNET FOURS</t>
  </si>
  <si>
    <t>VACHERES</t>
  </si>
  <si>
    <t>VALAVOIRE</t>
  </si>
  <si>
    <t>VALBELLE</t>
  </si>
  <si>
    <t>VALENSOLE</t>
  </si>
  <si>
    <t>VALERNES</t>
  </si>
  <si>
    <t>VAUMEILH</t>
  </si>
  <si>
    <t>VENTEROL</t>
  </si>
  <si>
    <t>VERDACHES</t>
  </si>
  <si>
    <t>VERGONS</t>
  </si>
  <si>
    <t>VILLARS COLMARS</t>
  </si>
  <si>
    <t>VILLEMUS</t>
  </si>
  <si>
    <t>VOLONNE</t>
  </si>
  <si>
    <t>VOLX</t>
  </si>
  <si>
    <t>ABRIES RISTOLAS</t>
  </si>
  <si>
    <t>AIGUILLES</t>
  </si>
  <si>
    <t>ANCELLE</t>
  </si>
  <si>
    <t>L ARGENTIERE LA BESSEE</t>
  </si>
  <si>
    <t>ARVIEUX</t>
  </si>
  <si>
    <t>ASPREMONT</t>
  </si>
  <si>
    <t>ASPRES LES CORPS</t>
  </si>
  <si>
    <t>ASPRES SUR BUECH</t>
  </si>
  <si>
    <t>AVANCON</t>
  </si>
  <si>
    <t>BARATIER</t>
  </si>
  <si>
    <t>BARCILLONNETTE</t>
  </si>
  <si>
    <t>BARRET SUR MEOUGE</t>
  </si>
  <si>
    <t>LA BATIE MONTSALEON</t>
  </si>
  <si>
    <t>LA BATIE NEUVE</t>
  </si>
  <si>
    <t>LA BATIE VIEILLE</t>
  </si>
  <si>
    <t>LA BEAUME</t>
  </si>
  <si>
    <t>LE BERSAC</t>
  </si>
  <si>
    <t>BREZIERS</t>
  </si>
  <si>
    <t>BRIANCON</t>
  </si>
  <si>
    <t>VALDOULE</t>
  </si>
  <si>
    <t>BUISSARD</t>
  </si>
  <si>
    <t>CEILLAC</t>
  </si>
  <si>
    <t>CERVIERES</t>
  </si>
  <si>
    <t>CHABESTAN</t>
  </si>
  <si>
    <t>CHABOTTES</t>
  </si>
  <si>
    <t>CHAMPCELLA</t>
  </si>
  <si>
    <t>CHAMPOLEON</t>
  </si>
  <si>
    <t>CHANOUSSE</t>
  </si>
  <si>
    <t>CHATEAUNEUF D OZE</t>
  </si>
  <si>
    <t>CHATEAUROUX LES ALPES</t>
  </si>
  <si>
    <t>CHATEAUVIEUX</t>
  </si>
  <si>
    <t>CHATEAU VILLE VIEILLE</t>
  </si>
  <si>
    <t>AUBESSAGNE</t>
  </si>
  <si>
    <t>CHORGES</t>
  </si>
  <si>
    <t>CREVOUX</t>
  </si>
  <si>
    <t>CROTS</t>
  </si>
  <si>
    <t>EMBRUN</t>
  </si>
  <si>
    <t>EOURRES</t>
  </si>
  <si>
    <t>L EPINE</t>
  </si>
  <si>
    <t>ESPARRON</t>
  </si>
  <si>
    <t>ESPINASSES</t>
  </si>
  <si>
    <t>ETOILE ST CYRICE</t>
  </si>
  <si>
    <t>EYGLIERS</t>
  </si>
  <si>
    <t>GARDE COLOMBE</t>
  </si>
  <si>
    <t>LA FARE EN CHAMPSAUR</t>
  </si>
  <si>
    <t>LA FAURIE</t>
  </si>
  <si>
    <t>FOREST ST JULIEN</t>
  </si>
  <si>
    <t>FOUILLOUSE</t>
  </si>
  <si>
    <t>FREISSINIERES</t>
  </si>
  <si>
    <t>LA FREISSINOUSE</t>
  </si>
  <si>
    <t>FURMEYER</t>
  </si>
  <si>
    <t>GAP</t>
  </si>
  <si>
    <t>LE GLAIZIL</t>
  </si>
  <si>
    <t>LA GRAVE</t>
  </si>
  <si>
    <t>LA CHAPELLE EN VALGAUDEMAR</t>
  </si>
  <si>
    <t>GUILLESTRE</t>
  </si>
  <si>
    <t>LA HAUTE BEAUME</t>
  </si>
  <si>
    <t>JARJAYES</t>
  </si>
  <si>
    <t>LARAGNE MONTEGLIN</t>
  </si>
  <si>
    <t>LARDIER ET VALENCA</t>
  </si>
  <si>
    <t>LAYE</t>
  </si>
  <si>
    <t>LAZER</t>
  </si>
  <si>
    <t>LETTRET</t>
  </si>
  <si>
    <t>MANTEYER</t>
  </si>
  <si>
    <t>MEREUIL</t>
  </si>
  <si>
    <t>MOLINES EN QUEYRAS</t>
  </si>
  <si>
    <t>MONETIER ALLEMONT</t>
  </si>
  <si>
    <t>LE MONETIER LES BAINS</t>
  </si>
  <si>
    <t>MONTBRAND</t>
  </si>
  <si>
    <t>MONTCLUS</t>
  </si>
  <si>
    <t>MONT DAUPHIN</t>
  </si>
  <si>
    <t>MONTGARDIN</t>
  </si>
  <si>
    <t>MONTGENEVRE</t>
  </si>
  <si>
    <t>MONTJAY</t>
  </si>
  <si>
    <t>MONTMAUR</t>
  </si>
  <si>
    <t>MONTROND</t>
  </si>
  <si>
    <t>LA MOTTE EN CHAMPSAUR</t>
  </si>
  <si>
    <t>MOYDANS</t>
  </si>
  <si>
    <t>NEFFES</t>
  </si>
  <si>
    <t>NEVACHE</t>
  </si>
  <si>
    <t>NOSSAGE ET BENEVENT</t>
  </si>
  <si>
    <t>LE NOYER</t>
  </si>
  <si>
    <t>ORCIERES</t>
  </si>
  <si>
    <t>ORPIERRE</t>
  </si>
  <si>
    <t>LES ORRES</t>
  </si>
  <si>
    <t>OZE</t>
  </si>
  <si>
    <t>PELLEAUTIER</t>
  </si>
  <si>
    <t>VALLOUISE PELVOUX</t>
  </si>
  <si>
    <t>LA PIARRE</t>
  </si>
  <si>
    <t>LE POET</t>
  </si>
  <si>
    <t>POLIGNY</t>
  </si>
  <si>
    <t>PRUNIERES</t>
  </si>
  <si>
    <t>PUY ST ANDRE</t>
  </si>
  <si>
    <t>PUY ST EUSEBE</t>
  </si>
  <si>
    <t>PUY ST PIERRE</t>
  </si>
  <si>
    <t>PUY ST VINCENT</t>
  </si>
  <si>
    <t>PUY SANIERES</t>
  </si>
  <si>
    <t>RABOU</t>
  </si>
  <si>
    <t>RAMBAUD</t>
  </si>
  <si>
    <t>REALLON</t>
  </si>
  <si>
    <t>REMOLLON</t>
  </si>
  <si>
    <t>REOTIER</t>
  </si>
  <si>
    <t>RIBEYRET</t>
  </si>
  <si>
    <t>VAL BUECH MEOUGE</t>
  </si>
  <si>
    <t>RISOUL</t>
  </si>
  <si>
    <t>ROCHEBRUNE</t>
  </si>
  <si>
    <t>LA ROCHE DE RAME</t>
  </si>
  <si>
    <t>LA ROCHE DES ARNAUDS</t>
  </si>
  <si>
    <t>ROSANS</t>
  </si>
  <si>
    <t>ROUSSET</t>
  </si>
  <si>
    <t>ST ANDRE D EMBRUN</t>
  </si>
  <si>
    <t>ST ANDRE DE ROSANS</t>
  </si>
  <si>
    <t>ST APOLLINAIRE</t>
  </si>
  <si>
    <t>ST AUBAN D OZE</t>
  </si>
  <si>
    <t>ST BONNET EN CHAMPSAUR</t>
  </si>
  <si>
    <t>ST CHAFFREY</t>
  </si>
  <si>
    <t>ST CLEMENT SUR DURANCE</t>
  </si>
  <si>
    <t>STE COLOMBE</t>
  </si>
  <si>
    <t>ST CREPIN</t>
  </si>
  <si>
    <t>LE DEVOLUY</t>
  </si>
  <si>
    <t>ST ETIENNE LE LAUS</t>
  </si>
  <si>
    <t>ST FIRMIN</t>
  </si>
  <si>
    <t>ST FIRMIN EN VALGODEMARD</t>
  </si>
  <si>
    <t>ST JACQUES EN VALGODEMARD</t>
  </si>
  <si>
    <t>ST JEAN ST NICOLAS</t>
  </si>
  <si>
    <t>ST JULIEN EN BEAUCHENE</t>
  </si>
  <si>
    <t>ST JULIEN EN CHAMPSAUR</t>
  </si>
  <si>
    <t>ST LAURENT DU CROS</t>
  </si>
  <si>
    <t>ST LEGER LES MELEZES</t>
  </si>
  <si>
    <t>ST MARTIN DE QUEYRIERES</t>
  </si>
  <si>
    <t>ST MAURICE EN VALGODEMARD</t>
  </si>
  <si>
    <t>ST MICHEL DE CHAILLOL</t>
  </si>
  <si>
    <t>ST PIERRE D ARGENCON</t>
  </si>
  <si>
    <t>ST PIERRE AVEZ</t>
  </si>
  <si>
    <t>ST SAUVEUR</t>
  </si>
  <si>
    <t>ST VERAN</t>
  </si>
  <si>
    <t>LE SAIX</t>
  </si>
  <si>
    <t>SALEON</t>
  </si>
  <si>
    <t>SALERANS</t>
  </si>
  <si>
    <t>LA SALLE LES ALPES</t>
  </si>
  <si>
    <t>LA SAULCE</t>
  </si>
  <si>
    <t>LE SAUZE DU LAC</t>
  </si>
  <si>
    <t>SAVINES LE LAC</t>
  </si>
  <si>
    <t>SAVOURNON</t>
  </si>
  <si>
    <t>SERRES</t>
  </si>
  <si>
    <t>SIGOTTIER</t>
  </si>
  <si>
    <t>SORBIERS</t>
  </si>
  <si>
    <t>TALLARD</t>
  </si>
  <si>
    <t>THEUS</t>
  </si>
  <si>
    <t>TRESCLEOUX</t>
  </si>
  <si>
    <t>UPAIX</t>
  </si>
  <si>
    <t>VAL DES PRES</t>
  </si>
  <si>
    <t>VALSERRES</t>
  </si>
  <si>
    <t>VARS</t>
  </si>
  <si>
    <t>VENTAVON</t>
  </si>
  <si>
    <t>VEYNES</t>
  </si>
  <si>
    <t>LES VIGNEAUX</t>
  </si>
  <si>
    <t>VILLAR D ARENE</t>
  </si>
  <si>
    <t>VILLAR LOUBIERE</t>
  </si>
  <si>
    <t>VILLAR ST PANCRACE</t>
  </si>
  <si>
    <t>VITROLLES</t>
  </si>
  <si>
    <t>AMIRAT</t>
  </si>
  <si>
    <t>ANDON</t>
  </si>
  <si>
    <t>ANTIBES</t>
  </si>
  <si>
    <t>ASCROS</t>
  </si>
  <si>
    <t>AURIBEAU SUR SIAGNE</t>
  </si>
  <si>
    <t>AUVARE</t>
  </si>
  <si>
    <t>BAIROLS</t>
  </si>
  <si>
    <t>LE BAR SUR LOUP</t>
  </si>
  <si>
    <t>BEAULIEU SUR MER</t>
  </si>
  <si>
    <t>BEAUSOLEIL</t>
  </si>
  <si>
    <t>BELVEDERE</t>
  </si>
  <si>
    <t>BENDEJUN</t>
  </si>
  <si>
    <t>BERRE LES ALPES</t>
  </si>
  <si>
    <t>BEUIL</t>
  </si>
  <si>
    <t>BEZAUDUN LES ALPES</t>
  </si>
  <si>
    <t>BIOT</t>
  </si>
  <si>
    <t>BLAUSASC</t>
  </si>
  <si>
    <t>LA BOLLENE VESUBIE</t>
  </si>
  <si>
    <t>BONSON</t>
  </si>
  <si>
    <t>BOUYON</t>
  </si>
  <si>
    <t>BREIL SUR ROYA</t>
  </si>
  <si>
    <t>BRIANCONNET</t>
  </si>
  <si>
    <t>LE BROC</t>
  </si>
  <si>
    <t>CABRIS</t>
  </si>
  <si>
    <t>CAGNES SUR MER</t>
  </si>
  <si>
    <t>CAILLE</t>
  </si>
  <si>
    <t>CANNES</t>
  </si>
  <si>
    <t>LE CANNET</t>
  </si>
  <si>
    <t>CANTARON</t>
  </si>
  <si>
    <t>CAP D AIL</t>
  </si>
  <si>
    <t>CARROS</t>
  </si>
  <si>
    <t>CASTAGNIERS</t>
  </si>
  <si>
    <t>CASTELLAR</t>
  </si>
  <si>
    <t>CASTILLON</t>
  </si>
  <si>
    <t>CAUSSOLS</t>
  </si>
  <si>
    <t>CHATEAUNEUF GRASSE</t>
  </si>
  <si>
    <t>CHATEAUNEUF VILLEVIEILLE</t>
  </si>
  <si>
    <t>CHATEAUNEUF D ENTRAUNES</t>
  </si>
  <si>
    <t>CIPIERES</t>
  </si>
  <si>
    <t>CLANS</t>
  </si>
  <si>
    <t>COARAZE</t>
  </si>
  <si>
    <t>LA COLLE SUR LOUP</t>
  </si>
  <si>
    <t>COLLONGUES</t>
  </si>
  <si>
    <t>COLOMARS</t>
  </si>
  <si>
    <t>CONSEGUDES</t>
  </si>
  <si>
    <t>CONTES</t>
  </si>
  <si>
    <t>COURMES</t>
  </si>
  <si>
    <t>COURSEGOULES</t>
  </si>
  <si>
    <t>LA CROIX SUR ROUDOULE</t>
  </si>
  <si>
    <t>CUEBRIS</t>
  </si>
  <si>
    <t>DALUIS</t>
  </si>
  <si>
    <t>DRAP</t>
  </si>
  <si>
    <t>DURANUS</t>
  </si>
  <si>
    <t>ENTRAUNES</t>
  </si>
  <si>
    <t>L ESCARENE</t>
  </si>
  <si>
    <t>ESCRAGNOLLES</t>
  </si>
  <si>
    <t>EZE</t>
  </si>
  <si>
    <t>FALICON</t>
  </si>
  <si>
    <t>LES FERRES</t>
  </si>
  <si>
    <t>FONTAN</t>
  </si>
  <si>
    <t>GARS</t>
  </si>
  <si>
    <t>GATTIERES</t>
  </si>
  <si>
    <t>LA GAUDE</t>
  </si>
  <si>
    <t>GILETTE</t>
  </si>
  <si>
    <t>GORBIO</t>
  </si>
  <si>
    <t>GOURDON</t>
  </si>
  <si>
    <t>GRASSE</t>
  </si>
  <si>
    <t>GREOLIERES</t>
  </si>
  <si>
    <t>GUILLAUMES</t>
  </si>
  <si>
    <t>ILONSE</t>
  </si>
  <si>
    <t>ISOLA</t>
  </si>
  <si>
    <t>LANTOSQUE</t>
  </si>
  <si>
    <t>LEVENS</t>
  </si>
  <si>
    <t>LIEUCHE</t>
  </si>
  <si>
    <t>LUCERAM</t>
  </si>
  <si>
    <t>MALAUSSENE</t>
  </si>
  <si>
    <t>MANDELIEU LA NAPOULE</t>
  </si>
  <si>
    <t>MARIE</t>
  </si>
  <si>
    <t>LE MAS</t>
  </si>
  <si>
    <t>MASSOINS</t>
  </si>
  <si>
    <t>MENTON</t>
  </si>
  <si>
    <t>MOUANS SARTOUX</t>
  </si>
  <si>
    <t>MOUGINS</t>
  </si>
  <si>
    <t>MOULINET</t>
  </si>
  <si>
    <t>LES MUJOULS</t>
  </si>
  <si>
    <t>NICE</t>
  </si>
  <si>
    <t>OPIO</t>
  </si>
  <si>
    <t>PEGOMAS</t>
  </si>
  <si>
    <t>PEILLE</t>
  </si>
  <si>
    <t>PEILLON</t>
  </si>
  <si>
    <t>LA PENNE</t>
  </si>
  <si>
    <t>PEONE</t>
  </si>
  <si>
    <t>PEYMEINADE</t>
  </si>
  <si>
    <t>PIERLAS</t>
  </si>
  <si>
    <t>PIERREFEU</t>
  </si>
  <si>
    <t>PUGET ROSTANG</t>
  </si>
  <si>
    <t>PUGET THENIERS</t>
  </si>
  <si>
    <t>REVEST LES ROCHES</t>
  </si>
  <si>
    <t>RIGAUD</t>
  </si>
  <si>
    <t>RIMPLAS</t>
  </si>
  <si>
    <t>ROQUEBILLIERE</t>
  </si>
  <si>
    <t>ROQUEBRUNE CAP MARTIN</t>
  </si>
  <si>
    <t>ROQUEFORT LES PINS</t>
  </si>
  <si>
    <t>ROQUESTERON</t>
  </si>
  <si>
    <t>LA ROQUE EN PROVENCE</t>
  </si>
  <si>
    <t>LA ROQUETTE SUR SIAGNE</t>
  </si>
  <si>
    <t>LA ROQUETTE SUR VAR</t>
  </si>
  <si>
    <t>ROUBION</t>
  </si>
  <si>
    <t>ROURE</t>
  </si>
  <si>
    <t>LE ROURET</t>
  </si>
  <si>
    <t>STE AGNES</t>
  </si>
  <si>
    <t>ST ANDRE DE LA ROCHE</t>
  </si>
  <si>
    <t>ST ANTONIN</t>
  </si>
  <si>
    <t>ST AUBAN</t>
  </si>
  <si>
    <t>ST BLAISE</t>
  </si>
  <si>
    <t>ST CEZAIRE SUR SIAGNE</t>
  </si>
  <si>
    <t>ST DALMAS LE SELVAGE</t>
  </si>
  <si>
    <t>ST ETIENNE DE TINEE</t>
  </si>
  <si>
    <t>ST JEAN CAP FERRAT</t>
  </si>
  <si>
    <t>ST LAURENT DU VAR</t>
  </si>
  <si>
    <t>ST LEGER</t>
  </si>
  <si>
    <t>ST MARTIN D ENTRAUNES</t>
  </si>
  <si>
    <t>ST MARTIN DU VAR</t>
  </si>
  <si>
    <t>ST MARTIN VESUBIE</t>
  </si>
  <si>
    <t>ST PAUL DE VENCE</t>
  </si>
  <si>
    <t>ST SAUVEUR SUR TINEE</t>
  </si>
  <si>
    <t>ST VALLIER DE THIEY</t>
  </si>
  <si>
    <t>SALLAGRIFFON</t>
  </si>
  <si>
    <t>SAORGE</t>
  </si>
  <si>
    <t>SAUZE</t>
  </si>
  <si>
    <t>SERANON</t>
  </si>
  <si>
    <t>SIGALE</t>
  </si>
  <si>
    <t>SOSPEL</t>
  </si>
  <si>
    <t>SPERACEDES</t>
  </si>
  <si>
    <t>THEOULE SUR MER</t>
  </si>
  <si>
    <t>THIERY</t>
  </si>
  <si>
    <t>LE TIGNET</t>
  </si>
  <si>
    <t>TOUDON</t>
  </si>
  <si>
    <t>TOUET DE L ESCARENE</t>
  </si>
  <si>
    <t>TOUET SUR VAR</t>
  </si>
  <si>
    <t>LA TOUR</t>
  </si>
  <si>
    <t>TOURETTE DU CHATEAU</t>
  </si>
  <si>
    <t>TOURNEFORT</t>
  </si>
  <si>
    <t>TOURRETTE LEVENS</t>
  </si>
  <si>
    <t>TOURRETTES SUR LOUP</t>
  </si>
  <si>
    <t>LA TRINITE</t>
  </si>
  <si>
    <t>LA TURBIE</t>
  </si>
  <si>
    <t>UTELLE</t>
  </si>
  <si>
    <t>VALBONNE</t>
  </si>
  <si>
    <t>VALDEBLORE</t>
  </si>
  <si>
    <t>VALDEROURE</t>
  </si>
  <si>
    <t>VALLAURIS</t>
  </si>
  <si>
    <t>VENANSON</t>
  </si>
  <si>
    <t>VENCE</t>
  </si>
  <si>
    <t>VILLARS SUR VAR</t>
  </si>
  <si>
    <t>VILLEFRANCHE SUR MER</t>
  </si>
  <si>
    <t>VILLENEUVE D ENTRAUNES</t>
  </si>
  <si>
    <t>VILLENEUVE LOUBET</t>
  </si>
  <si>
    <t>LA BRIGUE</t>
  </si>
  <si>
    <t>TENDE</t>
  </si>
  <si>
    <t>ACCONS</t>
  </si>
  <si>
    <t>AILHON</t>
  </si>
  <si>
    <t>AIZAC</t>
  </si>
  <si>
    <t>AJOUX</t>
  </si>
  <si>
    <t>ALBA LA ROMAINE</t>
  </si>
  <si>
    <t>ALBON D ARDECHE</t>
  </si>
  <si>
    <t>ALBOUSSIERE</t>
  </si>
  <si>
    <t>ALISSAS</t>
  </si>
  <si>
    <t>ANDANCE</t>
  </si>
  <si>
    <t>ANNONAY</t>
  </si>
  <si>
    <t>VALLEES D ANTRAIGUES ASPERJOC</t>
  </si>
  <si>
    <t>ARCENS</t>
  </si>
  <si>
    <t>ARDOIX</t>
  </si>
  <si>
    <t>ARLEBOSC</t>
  </si>
  <si>
    <t>ARRAS SUR RHONE</t>
  </si>
  <si>
    <t>LES ASSIONS</t>
  </si>
  <si>
    <t>ASTET</t>
  </si>
  <si>
    <t>AUBENAS</t>
  </si>
  <si>
    <t>AUBIGNAS</t>
  </si>
  <si>
    <t>BAIX</t>
  </si>
  <si>
    <t>BALAZUC</t>
  </si>
  <si>
    <t>BANNE</t>
  </si>
  <si>
    <t>BARNAS</t>
  </si>
  <si>
    <t>LE BEAGE</t>
  </si>
  <si>
    <t>BEAUCHASTEL</t>
  </si>
  <si>
    <t>BEAULIEU</t>
  </si>
  <si>
    <t>BEAUMONT</t>
  </si>
  <si>
    <t>BEAUVENE</t>
  </si>
  <si>
    <t>BERRIAS ET CASTELJAU</t>
  </si>
  <si>
    <t>BERZEME</t>
  </si>
  <si>
    <t>BESSAS</t>
  </si>
  <si>
    <t>BIDON</t>
  </si>
  <si>
    <t>BOFFRES</t>
  </si>
  <si>
    <t>BOGY</t>
  </si>
  <si>
    <t>BOREE</t>
  </si>
  <si>
    <t>BORNE</t>
  </si>
  <si>
    <t>BOZAS</t>
  </si>
  <si>
    <t>BOUCIEU LE ROI</t>
  </si>
  <si>
    <t>BOULIEU LES ANNONAY</t>
  </si>
  <si>
    <t>BOURG ST ANDEOL</t>
  </si>
  <si>
    <t>BROSSAINC</t>
  </si>
  <si>
    <t>BURZET</t>
  </si>
  <si>
    <t>CELLIER DU LUC</t>
  </si>
  <si>
    <t>CHALENCON</t>
  </si>
  <si>
    <t>LE CHAMBON</t>
  </si>
  <si>
    <t>CHAMBONAS</t>
  </si>
  <si>
    <t>CHAMPAGNE</t>
  </si>
  <si>
    <t>CHAMPIS</t>
  </si>
  <si>
    <t>CHANDOLAS</t>
  </si>
  <si>
    <t>CHANEAC</t>
  </si>
  <si>
    <t>CHARMES SUR RHONE</t>
  </si>
  <si>
    <t>CHARNAS</t>
  </si>
  <si>
    <t>CHASSIERS</t>
  </si>
  <si>
    <t>CHATEAUBOURG</t>
  </si>
  <si>
    <t>CHATEAUNEUF DE VERNOUX</t>
  </si>
  <si>
    <t>CHAUZON</t>
  </si>
  <si>
    <t>CHAZEAUX</t>
  </si>
  <si>
    <t>CHEMINAS</t>
  </si>
  <si>
    <t>LE CHEYLARD</t>
  </si>
  <si>
    <t>CHIROLS</t>
  </si>
  <si>
    <t>CHOMERAC</t>
  </si>
  <si>
    <t>COLOMBIER LE CARDINAL</t>
  </si>
  <si>
    <t>COLOMBIER LE JEUNE</t>
  </si>
  <si>
    <t>COLOMBIER LE VIEUX</t>
  </si>
  <si>
    <t>CORNAS</t>
  </si>
  <si>
    <t>COUCOURON</t>
  </si>
  <si>
    <t>COUX</t>
  </si>
  <si>
    <t>LE CRESTET</t>
  </si>
  <si>
    <t>CREYSSEILLES</t>
  </si>
  <si>
    <t>CROS DE GEORAND</t>
  </si>
  <si>
    <t>CRUAS</t>
  </si>
  <si>
    <t>DARBRES</t>
  </si>
  <si>
    <t>DAVEZIEUX</t>
  </si>
  <si>
    <t>DESAIGNES</t>
  </si>
  <si>
    <t>DEVESSET</t>
  </si>
  <si>
    <t>DOMPNAC</t>
  </si>
  <si>
    <t>DORNAS</t>
  </si>
  <si>
    <t>DUNIERE SUR EYRIEUX</t>
  </si>
  <si>
    <t>ECLASSAN</t>
  </si>
  <si>
    <t>EMPURANY</t>
  </si>
  <si>
    <t>ETABLES</t>
  </si>
  <si>
    <t>FABRAS</t>
  </si>
  <si>
    <t>FAUGERES</t>
  </si>
  <si>
    <t>FELINES</t>
  </si>
  <si>
    <t>FLAVIAC</t>
  </si>
  <si>
    <t>FONS</t>
  </si>
  <si>
    <t>FREYSSENET</t>
  </si>
  <si>
    <t>GENESTELLE</t>
  </si>
  <si>
    <t>GILHAC ET BRUZAC</t>
  </si>
  <si>
    <t>GILHOC SUR ORMEZE</t>
  </si>
  <si>
    <t>GLUIRAS</t>
  </si>
  <si>
    <t>GLUN</t>
  </si>
  <si>
    <t>GRAS</t>
  </si>
  <si>
    <t>GRAVIERES</t>
  </si>
  <si>
    <t>GROSPIERRES</t>
  </si>
  <si>
    <t>GUILHERAND GRANGES</t>
  </si>
  <si>
    <t>ST JULIEN D INTRES</t>
  </si>
  <si>
    <t>ISSAMOULENC</t>
  </si>
  <si>
    <t>ISSANLAS</t>
  </si>
  <si>
    <t>ISSARLES</t>
  </si>
  <si>
    <t>JAUJAC</t>
  </si>
  <si>
    <t>JAUNAC</t>
  </si>
  <si>
    <t>JOANNAS</t>
  </si>
  <si>
    <t>JOYEUSE</t>
  </si>
  <si>
    <t>JUVINAS</t>
  </si>
  <si>
    <t>LABASTIDE SUR BESORGUES</t>
  </si>
  <si>
    <t>LABASTIDE DE VIRAC</t>
  </si>
  <si>
    <t>LABATIE D ANDAURE</t>
  </si>
  <si>
    <t>LABEAUME</t>
  </si>
  <si>
    <t>LABEGUDE</t>
  </si>
  <si>
    <t>LABLACHERE</t>
  </si>
  <si>
    <t>LABOULE</t>
  </si>
  <si>
    <t>LE LAC D ISSARLES</t>
  </si>
  <si>
    <t>LACHAMP RAPHAEL</t>
  </si>
  <si>
    <t>LACHAPELLE GRAILLOUSE</t>
  </si>
  <si>
    <t>LACHAPELLE SOUS AUBENAS</t>
  </si>
  <si>
    <t>LACHAPELLE SOUS CHANEAC</t>
  </si>
  <si>
    <t>LAFARRE</t>
  </si>
  <si>
    <t>LAGORCE</t>
  </si>
  <si>
    <t>LALEVADE D ARDECHE</t>
  </si>
  <si>
    <t>LALOUVESC</t>
  </si>
  <si>
    <t>LAMASTRE</t>
  </si>
  <si>
    <t>LANARCE</t>
  </si>
  <si>
    <t>LANAS</t>
  </si>
  <si>
    <t>LARGENTIERE</t>
  </si>
  <si>
    <t>LARNAS</t>
  </si>
  <si>
    <t>LAURAC EN VIVARAIS</t>
  </si>
  <si>
    <t>LAVEYRUNE</t>
  </si>
  <si>
    <t>LAVILLATTE</t>
  </si>
  <si>
    <t>LAVILLEDIEU</t>
  </si>
  <si>
    <t>LAVIOLLE</t>
  </si>
  <si>
    <t>LEMPS</t>
  </si>
  <si>
    <t>LENTILLERES</t>
  </si>
  <si>
    <t>LESPERON</t>
  </si>
  <si>
    <t>LIMONY</t>
  </si>
  <si>
    <t>LOUBARESSE</t>
  </si>
  <si>
    <t>LUSSAS</t>
  </si>
  <si>
    <t>LYAS</t>
  </si>
  <si>
    <t>MALARCE SUR LA THINES</t>
  </si>
  <si>
    <t>MALBOSC</t>
  </si>
  <si>
    <t>MARCOLS LES EAUX</t>
  </si>
  <si>
    <t>MARIAC</t>
  </si>
  <si>
    <t>MARS</t>
  </si>
  <si>
    <t>MAUVES</t>
  </si>
  <si>
    <t>MAYRES</t>
  </si>
  <si>
    <t>MAZAN L ABBAYE</t>
  </si>
  <si>
    <t>MERCUER</t>
  </si>
  <si>
    <t>MEYRAS</t>
  </si>
  <si>
    <t>MEYSSE</t>
  </si>
  <si>
    <t>MEZILHAC</t>
  </si>
  <si>
    <t>MIRABEL</t>
  </si>
  <si>
    <t>MONTPEZAT SOUS BAUZON</t>
  </si>
  <si>
    <t>MONTREAL</t>
  </si>
  <si>
    <t>MONTSELGUES</t>
  </si>
  <si>
    <t>BELSENTES</t>
  </si>
  <si>
    <t>NOZIERES</t>
  </si>
  <si>
    <t>LES OLLIERES SUR EYRIEUX</t>
  </si>
  <si>
    <t>ORGNAC L AVEN</t>
  </si>
  <si>
    <t>OZON</t>
  </si>
  <si>
    <t>PAILHARES</t>
  </si>
  <si>
    <t>PAYZAC</t>
  </si>
  <si>
    <t>PEAUGRES</t>
  </si>
  <si>
    <t>PEREYRES</t>
  </si>
  <si>
    <t>PEYRAUD</t>
  </si>
  <si>
    <t>LE PLAGNAL</t>
  </si>
  <si>
    <t>PLANZOLLES</t>
  </si>
  <si>
    <t>PLATS</t>
  </si>
  <si>
    <t>PONT DE LABEAUME</t>
  </si>
  <si>
    <t>POURCHERES</t>
  </si>
  <si>
    <t>LE POUZIN</t>
  </si>
  <si>
    <t>PRADES</t>
  </si>
  <si>
    <t>PRADONS</t>
  </si>
  <si>
    <t>PRANLES</t>
  </si>
  <si>
    <t>PREAUX</t>
  </si>
  <si>
    <t>PRIVAS</t>
  </si>
  <si>
    <t>PRUNET</t>
  </si>
  <si>
    <t>QUINTENAS</t>
  </si>
  <si>
    <t>RIBES</t>
  </si>
  <si>
    <t>ROCHECOLOMBE</t>
  </si>
  <si>
    <t>ROCHEMAURE</t>
  </si>
  <si>
    <t>ROCHEPAULE</t>
  </si>
  <si>
    <t>ROCHER</t>
  </si>
  <si>
    <t>ROCHESSAUVE</t>
  </si>
  <si>
    <t>ROIFFIEUX</t>
  </si>
  <si>
    <t>ROMPON</t>
  </si>
  <si>
    <t>ROSIERES</t>
  </si>
  <si>
    <t>LE ROUX</t>
  </si>
  <si>
    <t>RUOMS</t>
  </si>
  <si>
    <t>SABLIERES</t>
  </si>
  <si>
    <t>SAGNES ET GOUDOULET</t>
  </si>
  <si>
    <t>ST AGREVE</t>
  </si>
  <si>
    <t>ST ALBAN D AY</t>
  </si>
  <si>
    <t>ST ALBAN EN MONTAGNE</t>
  </si>
  <si>
    <t>ST ALBAN AURIOLLES</t>
  </si>
  <si>
    <t>ST ANDEOL DE BERG</t>
  </si>
  <si>
    <t>ST ANDEOL DE FOURCHADES</t>
  </si>
  <si>
    <t>ST ANDEOL DE VALS</t>
  </si>
  <si>
    <t>ST ANDRE DE CRUZIERES</t>
  </si>
  <si>
    <t>ST ANDRE EN VIVARAIS</t>
  </si>
  <si>
    <t>ST ANDRE LACHAMP</t>
  </si>
  <si>
    <t>ST APOLLINAIRE DE RIAS</t>
  </si>
  <si>
    <t>ST BARTHELEMY LE MEIL</t>
  </si>
  <si>
    <t>ST BARTHELEMY GROZON</t>
  </si>
  <si>
    <t>ST BARTHELEMY LE PLAIN</t>
  </si>
  <si>
    <t>ST BASILE</t>
  </si>
  <si>
    <t>ST BAUZILE</t>
  </si>
  <si>
    <t>ST CHRISTOL</t>
  </si>
  <si>
    <t>ST CIERGE LA SERRE</t>
  </si>
  <si>
    <t>ST CIERGE SOUS LE CHEYLARD</t>
  </si>
  <si>
    <t>ST CIRGUES DE PRADES</t>
  </si>
  <si>
    <t>ST CIRGUES EN MONTAGNE</t>
  </si>
  <si>
    <t>ST CLAIR</t>
  </si>
  <si>
    <t>ST CYR</t>
  </si>
  <si>
    <t>ST DESIRAT</t>
  </si>
  <si>
    <t>ST DIDIER SOUS AUBENAS</t>
  </si>
  <si>
    <t>ST ETIENNE DE BOULOGNE</t>
  </si>
  <si>
    <t>ST ETIENNE DE FONTBELLON</t>
  </si>
  <si>
    <t>ST ETIENNE DE LUGDARES</t>
  </si>
  <si>
    <t>ST ETIENNE DE SERRE</t>
  </si>
  <si>
    <t>ST ETIENNE DE VALOUX</t>
  </si>
  <si>
    <t>STE EULALIE</t>
  </si>
  <si>
    <t>ST FELICIEN</t>
  </si>
  <si>
    <t>ST FORTUNAT SUR EYRIEUX</t>
  </si>
  <si>
    <t>ST GENEST DE BEAUZON</t>
  </si>
  <si>
    <t>ST GENEST LACHAMP</t>
  </si>
  <si>
    <t>ST GEORGES LES BAINS</t>
  </si>
  <si>
    <t>ST GERMAIN</t>
  </si>
  <si>
    <t>ST GINEYS EN COIRON</t>
  </si>
  <si>
    <t>ST JACQUES D ATTICIEUX</t>
  </si>
  <si>
    <t>ST JEAN CHAMBRE</t>
  </si>
  <si>
    <t>ST JEAN DE MUZOLS</t>
  </si>
  <si>
    <t>ST JEAN LE CENTENIER</t>
  </si>
  <si>
    <t>ST JEAN ROURE</t>
  </si>
  <si>
    <t>ST JEURE D ANDAURE</t>
  </si>
  <si>
    <t>ST JEURE D AY</t>
  </si>
  <si>
    <t>ST JOSEPH DES BANCS</t>
  </si>
  <si>
    <t>ST JULIEN DU GUA</t>
  </si>
  <si>
    <t>ST JULIEN DU SERRE</t>
  </si>
  <si>
    <t>ST JULIEN EN ST ALBAN</t>
  </si>
  <si>
    <t>ST JULIEN LE ROUX</t>
  </si>
  <si>
    <t>ST JULIEN VOCANCE</t>
  </si>
  <si>
    <t>ST JUST D ARDECHE</t>
  </si>
  <si>
    <t>ST LAGER BRESSAC</t>
  </si>
  <si>
    <t>ST LAURENT DU PAPE</t>
  </si>
  <si>
    <t>ST LAURENT BAINS LAVAL D AURELLE</t>
  </si>
  <si>
    <t>ST LAURENT SOUS COIRON</t>
  </si>
  <si>
    <t>ST MARCEL D ARDECHE</t>
  </si>
  <si>
    <t>ST MARCEL LES ANNONAY</t>
  </si>
  <si>
    <t>STE MARGUERITE LAFIGERE</t>
  </si>
  <si>
    <t>ST MARTIAL</t>
  </si>
  <si>
    <t>ST MARTIN D ARDECHE</t>
  </si>
  <si>
    <t>ST MARTIN DE VALAMAS</t>
  </si>
  <si>
    <t>ST MARTIN SUR LAVEZON</t>
  </si>
  <si>
    <t>ST MAURICE D ARDECHE</t>
  </si>
  <si>
    <t>ST MAURICE D IBIE</t>
  </si>
  <si>
    <t>ST MAURICE EN CHALENCON</t>
  </si>
  <si>
    <t>ST MELANY</t>
  </si>
  <si>
    <t>ST MICHEL D AURANCE</t>
  </si>
  <si>
    <t>ST MICHEL DE BOULOGNE</t>
  </si>
  <si>
    <t>ST MICHEL DE CHABRILLANOUX</t>
  </si>
  <si>
    <t>ST MONTAN</t>
  </si>
  <si>
    <t>ST PAUL LE JEUNE</t>
  </si>
  <si>
    <t>ST PERAY</t>
  </si>
  <si>
    <t>ST PIERRE DE COLOMBIER</t>
  </si>
  <si>
    <t>ST PIERRE LA ROCHE</t>
  </si>
  <si>
    <t>ST PIERRE ST JEAN</t>
  </si>
  <si>
    <t>ST PIERRE SUR DOUX</t>
  </si>
  <si>
    <t>ST PIERREVILLE</t>
  </si>
  <si>
    <t>ST PRIEST</t>
  </si>
  <si>
    <t>ST PRIVAT</t>
  </si>
  <si>
    <t>ST REMEZE</t>
  </si>
  <si>
    <t>ST ROMAIN D AY</t>
  </si>
  <si>
    <t>ST ROMAIN DE LERPS</t>
  </si>
  <si>
    <t>ST SAUVEUR DE CRUZIERES</t>
  </si>
  <si>
    <t>ST SAUVEUR DE MONTAGUT</t>
  </si>
  <si>
    <t>ST SERNIN</t>
  </si>
  <si>
    <t>ST SYLVESTRE</t>
  </si>
  <si>
    <t>ST SYMPHORIEN SOUS CHOMERAC</t>
  </si>
  <si>
    <t>ST SYMPHORIEN DE MAHUN</t>
  </si>
  <si>
    <t>ST THOME</t>
  </si>
  <si>
    <t>ST VINCENT DE BARRES</t>
  </si>
  <si>
    <t>ST VINCENT DE DURFORT</t>
  </si>
  <si>
    <t>SALAVAS</t>
  </si>
  <si>
    <t>LES SALELLES</t>
  </si>
  <si>
    <t>SAMPZON</t>
  </si>
  <si>
    <t>SANILHAC</t>
  </si>
  <si>
    <t>SARRAS</t>
  </si>
  <si>
    <t>SATILLIEU</t>
  </si>
  <si>
    <t>SAVAS</t>
  </si>
  <si>
    <t>SCEAUTRES</t>
  </si>
  <si>
    <t>SECHERAS</t>
  </si>
  <si>
    <t>SERRIERES</t>
  </si>
  <si>
    <t>SILHAC</t>
  </si>
  <si>
    <t>LA SOUCHE</t>
  </si>
  <si>
    <t>SOYONS</t>
  </si>
  <si>
    <t>TALENCIEUX</t>
  </si>
  <si>
    <t>TAURIERS</t>
  </si>
  <si>
    <t>LE TEIL</t>
  </si>
  <si>
    <t>THORRENC</t>
  </si>
  <si>
    <t>THUEYTS</t>
  </si>
  <si>
    <t>TOULAUD</t>
  </si>
  <si>
    <t>TOURNON SUR RHONE</t>
  </si>
  <si>
    <t>UCEL</t>
  </si>
  <si>
    <t>USCLADES ET RIEUTORD</t>
  </si>
  <si>
    <t>UZER</t>
  </si>
  <si>
    <t>VAGNAS</t>
  </si>
  <si>
    <t>VALGORGE</t>
  </si>
  <si>
    <t>VALLON PONT D ARC</t>
  </si>
  <si>
    <t>VALS LES BAINS</t>
  </si>
  <si>
    <t>VALVIGNERES</t>
  </si>
  <si>
    <t>VANOSC</t>
  </si>
  <si>
    <t>LES VANS</t>
  </si>
  <si>
    <t>VAUDEVANT</t>
  </si>
  <si>
    <t>VERNON</t>
  </si>
  <si>
    <t>VERNOSC LES ANNONAY</t>
  </si>
  <si>
    <t>VERNOUX EN VIVARAIS</t>
  </si>
  <si>
    <t>VESSEAUX</t>
  </si>
  <si>
    <t>VEYRAS</t>
  </si>
  <si>
    <t>VILLENEUVE DE BERG</t>
  </si>
  <si>
    <t>VILLEVOCANCE</t>
  </si>
  <si>
    <t>VINEZAC</t>
  </si>
  <si>
    <t>VINZIEUX</t>
  </si>
  <si>
    <t>VION</t>
  </si>
  <si>
    <t>VIVIERS</t>
  </si>
  <si>
    <t>VOCANCE</t>
  </si>
  <si>
    <t>VOGUE</t>
  </si>
  <si>
    <t>LA VOULTE SUR RHONE</t>
  </si>
  <si>
    <t>ACY ROMANCE</t>
  </si>
  <si>
    <t>AIGLEMONT</t>
  </si>
  <si>
    <t>AIRE</t>
  </si>
  <si>
    <t>ALINCOURT</t>
  </si>
  <si>
    <t>ALLAND HUY ET SAUSSEUIL</t>
  </si>
  <si>
    <t>AMAGNE</t>
  </si>
  <si>
    <t>AMBLY FLEURY</t>
  </si>
  <si>
    <t>ANCHAMPS</t>
  </si>
  <si>
    <t>ANGECOURT</t>
  </si>
  <si>
    <t>ANNELLES</t>
  </si>
  <si>
    <t>ANTHENY</t>
  </si>
  <si>
    <t>AOUSTE</t>
  </si>
  <si>
    <t>ARDEUIL ET MONTFAUXELLES</t>
  </si>
  <si>
    <t>LES GRANDES ARMOISES</t>
  </si>
  <si>
    <t>LES PETITES ARMOISES</t>
  </si>
  <si>
    <t>ARNICOURT</t>
  </si>
  <si>
    <t>ARREUX</t>
  </si>
  <si>
    <t>ARTAISE LE VIVIER</t>
  </si>
  <si>
    <t>ASFELD</t>
  </si>
  <si>
    <t>ATTIGNY</t>
  </si>
  <si>
    <t>AUBIGNY LES POTHEES</t>
  </si>
  <si>
    <t>AUBONCOURT VAUZELLES</t>
  </si>
  <si>
    <t>AUBRIVES</t>
  </si>
  <si>
    <t>AUFLANCE</t>
  </si>
  <si>
    <t>AUGE</t>
  </si>
  <si>
    <t>AURE</t>
  </si>
  <si>
    <t>AUSSONCE</t>
  </si>
  <si>
    <t>AUTHE</t>
  </si>
  <si>
    <t>AUTRECOURT ET POURRON</t>
  </si>
  <si>
    <t>AUTRUCHE</t>
  </si>
  <si>
    <t>AUTRY</t>
  </si>
  <si>
    <t>AUVILLERS LES FORGES</t>
  </si>
  <si>
    <t>AVAUX</t>
  </si>
  <si>
    <t>LES AYVELLES</t>
  </si>
  <si>
    <t>BAALONS</t>
  </si>
  <si>
    <t>BALHAM</t>
  </si>
  <si>
    <t>BALLAY</t>
  </si>
  <si>
    <t>BANOGNE RECOUVRANCE</t>
  </si>
  <si>
    <t>BARBAISE</t>
  </si>
  <si>
    <t>BARBY</t>
  </si>
  <si>
    <t>BAR LES BUZANCY</t>
  </si>
  <si>
    <t>BAYONVILLE</t>
  </si>
  <si>
    <t>BAZEILLES</t>
  </si>
  <si>
    <t>BEAUMONT EN ARGONNE</t>
  </si>
  <si>
    <t>BEFFU ET LE MORTHOMME</t>
  </si>
  <si>
    <t>BELLEVILLE ET CHATILLON SUR BAR</t>
  </si>
  <si>
    <t>BELVAL</t>
  </si>
  <si>
    <t>BELVAL BOIS DES DAMES</t>
  </si>
  <si>
    <t>BERGNICOURT</t>
  </si>
  <si>
    <t>LA BERLIERE</t>
  </si>
  <si>
    <t>BERTONCOURT</t>
  </si>
  <si>
    <t>LA BESACE</t>
  </si>
  <si>
    <t>BIERMES</t>
  </si>
  <si>
    <t>BIGNICOURT</t>
  </si>
  <si>
    <t>BLAGNY</t>
  </si>
  <si>
    <t>BLANCHEFOSSE ET BAY</t>
  </si>
  <si>
    <t>BLANZY LA SALONNAISE</t>
  </si>
  <si>
    <t>BLOMBAY</t>
  </si>
  <si>
    <t>BOSSUS LES RUMIGNY</t>
  </si>
  <si>
    <t>BOUCONVILLE</t>
  </si>
  <si>
    <t>BOULT AUX BOIS</t>
  </si>
  <si>
    <t>BOULZICOURT</t>
  </si>
  <si>
    <t>BOURCQ</t>
  </si>
  <si>
    <t>BOURG FIDELE</t>
  </si>
  <si>
    <t>BOUVELLEMONT</t>
  </si>
  <si>
    <t>BOGNY SUR MEUSE</t>
  </si>
  <si>
    <t>BRECY BRIERES</t>
  </si>
  <si>
    <t>BREVILLY</t>
  </si>
  <si>
    <t>BRIENNE SUR AISNE</t>
  </si>
  <si>
    <t>BRIEULLES SUR BAR</t>
  </si>
  <si>
    <t>BRIQUENAY</t>
  </si>
  <si>
    <t>BROGNON</t>
  </si>
  <si>
    <t>BULSON</t>
  </si>
  <si>
    <t>CARIGNAN</t>
  </si>
  <si>
    <t>CAUROY</t>
  </si>
  <si>
    <t>CERNION</t>
  </si>
  <si>
    <t>CHAGNY</t>
  </si>
  <si>
    <t>CHALANDRY ELAIRE</t>
  </si>
  <si>
    <t>CHALLERANGE</t>
  </si>
  <si>
    <t>CHAMPIGNEULLE</t>
  </si>
  <si>
    <t>CHAMPIGNEUL SUR VENCE</t>
  </si>
  <si>
    <t>CHAMPLIN</t>
  </si>
  <si>
    <t>CHARBOGNE</t>
  </si>
  <si>
    <t>CHARDENY</t>
  </si>
  <si>
    <t>CHARLEVILLE MEZIERES</t>
  </si>
  <si>
    <t>CHARNOIS</t>
  </si>
  <si>
    <t>CHATEAU PORCIEN</t>
  </si>
  <si>
    <t>CHATEL CHEHERY</t>
  </si>
  <si>
    <t>LE CHATELET SUR SORMONNE</t>
  </si>
  <si>
    <t>LE CHATELET SUR RETOURNE</t>
  </si>
  <si>
    <t>CHAUMONT PORCIEN</t>
  </si>
  <si>
    <t>CHEMERY CHEHERY</t>
  </si>
  <si>
    <t>BAIRON ET SES ENVIRONS</t>
  </si>
  <si>
    <t>CHESNOIS AUBONCOURT</t>
  </si>
  <si>
    <t>CHEVEUGES</t>
  </si>
  <si>
    <t>CHEVIERES</t>
  </si>
  <si>
    <t>CHILLY</t>
  </si>
  <si>
    <t>CHOOZ</t>
  </si>
  <si>
    <t>CHUFFILLY ROCHE</t>
  </si>
  <si>
    <t>CLAVY WARBY</t>
  </si>
  <si>
    <t>CLIRON</t>
  </si>
  <si>
    <t>CONDE LES HERPY</t>
  </si>
  <si>
    <t>CONDE LES AUTRY</t>
  </si>
  <si>
    <t>CONTREUVE</t>
  </si>
  <si>
    <t>CORNAY</t>
  </si>
  <si>
    <t>CORNY MACHEROMENIL</t>
  </si>
  <si>
    <t>COUCY</t>
  </si>
  <si>
    <t>COULOMMES ET MARQUENY</t>
  </si>
  <si>
    <t>LA CROIX AUX BOIS</t>
  </si>
  <si>
    <t>DAIGNY</t>
  </si>
  <si>
    <t>DAMOUZY</t>
  </si>
  <si>
    <t>LES DEUX VILLES</t>
  </si>
  <si>
    <t>DEVILLE</t>
  </si>
  <si>
    <t>DOM LE MESNIL</t>
  </si>
  <si>
    <t>DOMMERY</t>
  </si>
  <si>
    <t>DONCHERY</t>
  </si>
  <si>
    <t>DOUMELY BEGNY</t>
  </si>
  <si>
    <t>DOUX</t>
  </si>
  <si>
    <t>DOUZY</t>
  </si>
  <si>
    <t>DRAIZE</t>
  </si>
  <si>
    <t>DRICOURT</t>
  </si>
  <si>
    <t>L ECAILLE</t>
  </si>
  <si>
    <t>L ECHELLE</t>
  </si>
  <si>
    <t>ECLY</t>
  </si>
  <si>
    <t>ECORDAL</t>
  </si>
  <si>
    <t>ESCOMBRES ET LE CHESNOIS</t>
  </si>
  <si>
    <t>ESTREBAY</t>
  </si>
  <si>
    <t>ETALLE</t>
  </si>
  <si>
    <t>ETEIGNIERES</t>
  </si>
  <si>
    <t>ETREPIGNY</t>
  </si>
  <si>
    <t>EUILLY ET LOMBUT</t>
  </si>
  <si>
    <t>EVIGNY</t>
  </si>
  <si>
    <t>EXERMONT</t>
  </si>
  <si>
    <t>FAGNON</t>
  </si>
  <si>
    <t>FAISSAULT</t>
  </si>
  <si>
    <t>FALAISE</t>
  </si>
  <si>
    <t>FEPIN</t>
  </si>
  <si>
    <t>LA FEREE</t>
  </si>
  <si>
    <t>LA FERTE SUR CHIERS</t>
  </si>
  <si>
    <t>FLAIGNES HAVYS</t>
  </si>
  <si>
    <t>FLEIGNEUX</t>
  </si>
  <si>
    <t>FLEVILLE</t>
  </si>
  <si>
    <t>FLIGNY</t>
  </si>
  <si>
    <t>FLIZE</t>
  </si>
  <si>
    <t>FLOING</t>
  </si>
  <si>
    <t>FOISCHES</t>
  </si>
  <si>
    <t>FOSSE</t>
  </si>
  <si>
    <t>FRAILLICOURT</t>
  </si>
  <si>
    <t>FRANCHEVAL</t>
  </si>
  <si>
    <t>LA FRANCHEVILLE</t>
  </si>
  <si>
    <t>LE FRETY</t>
  </si>
  <si>
    <t>FROMELENNES</t>
  </si>
  <si>
    <t>FROMY</t>
  </si>
  <si>
    <t>FUMAY</t>
  </si>
  <si>
    <t>GERMONT</t>
  </si>
  <si>
    <t>GERNELLE</t>
  </si>
  <si>
    <t>GESPUNSART</t>
  </si>
  <si>
    <t>GIRONDELLE</t>
  </si>
  <si>
    <t>GIVET</t>
  </si>
  <si>
    <t>GIVONNE</t>
  </si>
  <si>
    <t>GIVRON</t>
  </si>
  <si>
    <t>GIVRY</t>
  </si>
  <si>
    <t>GLAIRE</t>
  </si>
  <si>
    <t>GOMONT</t>
  </si>
  <si>
    <t>GRANDCHAMP</t>
  </si>
  <si>
    <t>GRANDHAM</t>
  </si>
  <si>
    <t>GRANDPRE</t>
  </si>
  <si>
    <t>LA GRANDVILLE</t>
  </si>
  <si>
    <t>GRIVY LOISY</t>
  </si>
  <si>
    <t>GRUYERES</t>
  </si>
  <si>
    <t>GUE D HOSSUS</t>
  </si>
  <si>
    <t>GUIGNICOURT SUR VENCE</t>
  </si>
  <si>
    <t>GUINCOURT</t>
  </si>
  <si>
    <t>HAGNICOURT</t>
  </si>
  <si>
    <t>HAM LES MOINES</t>
  </si>
  <si>
    <t>HAM SUR MEUSE</t>
  </si>
  <si>
    <t>HANNAPPES</t>
  </si>
  <si>
    <t>HANNOGNE ST MARTIN</t>
  </si>
  <si>
    <t>HANNOGNE ST REMY</t>
  </si>
  <si>
    <t>HARAUCOURT</t>
  </si>
  <si>
    <t>HARCY</t>
  </si>
  <si>
    <t>HARGNIES</t>
  </si>
  <si>
    <t>HARRICOURT</t>
  </si>
  <si>
    <t>HAUDRECY</t>
  </si>
  <si>
    <t>HAULME</t>
  </si>
  <si>
    <t>LES HAUTES RIVIERES</t>
  </si>
  <si>
    <t>HAUVINE</t>
  </si>
  <si>
    <t>HAYBES</t>
  </si>
  <si>
    <t>HERBEUVAL</t>
  </si>
  <si>
    <t>HERPY L ARLESIENNE</t>
  </si>
  <si>
    <t>HIERGES</t>
  </si>
  <si>
    <t>LA HORGNE</t>
  </si>
  <si>
    <t>HOUDILCOURT</t>
  </si>
  <si>
    <t>HOULDIZY</t>
  </si>
  <si>
    <t>ILLY</t>
  </si>
  <si>
    <t>IMECOURT</t>
  </si>
  <si>
    <t>INAUMONT</t>
  </si>
  <si>
    <t>ISSANCOURT ET RUMEL</t>
  </si>
  <si>
    <t>JANDUN</t>
  </si>
  <si>
    <t>JOIGNY SUR MEUSE</t>
  </si>
  <si>
    <t>JONVAL</t>
  </si>
  <si>
    <t>JUNIVILLE</t>
  </si>
  <si>
    <t>JUSTINE HERBIGNY</t>
  </si>
  <si>
    <t>LAIFOUR</t>
  </si>
  <si>
    <t>LALOBBE</t>
  </si>
  <si>
    <t>LAMETZ</t>
  </si>
  <si>
    <t>LANCON</t>
  </si>
  <si>
    <t>LANDRES ET ST GEORGES</t>
  </si>
  <si>
    <t>LANDRICHAMPS</t>
  </si>
  <si>
    <t>LAUNOIS SUR VENCE</t>
  </si>
  <si>
    <t>LAVAL MORENCY</t>
  </si>
  <si>
    <t>LEFFINCOURT</t>
  </si>
  <si>
    <t>LEPRON LES VALLEES</t>
  </si>
  <si>
    <t>LETANNE</t>
  </si>
  <si>
    <t>LIART</t>
  </si>
  <si>
    <t>LINAY</t>
  </si>
  <si>
    <t>LIRY</t>
  </si>
  <si>
    <t>LOGNY BOGNY</t>
  </si>
  <si>
    <t>LONGWE</t>
  </si>
  <si>
    <t>LONNY</t>
  </si>
  <si>
    <t>LUCQUY</t>
  </si>
  <si>
    <t>LUMES</t>
  </si>
  <si>
    <t>MACHAULT</t>
  </si>
  <si>
    <t>MAISONCELLE ET VILLERS</t>
  </si>
  <si>
    <t>MALANDRY</t>
  </si>
  <si>
    <t>MANRE</t>
  </si>
  <si>
    <t>MARANWEZ</t>
  </si>
  <si>
    <t>MARBY</t>
  </si>
  <si>
    <t>MARCQ</t>
  </si>
  <si>
    <t>MARGNY</t>
  </si>
  <si>
    <t>MARGUT</t>
  </si>
  <si>
    <t>MARLEMONT</t>
  </si>
  <si>
    <t>MARQUIGNY</t>
  </si>
  <si>
    <t>MARS SOUS BOURCQ</t>
  </si>
  <si>
    <t>MARVAUX VIEUX</t>
  </si>
  <si>
    <t>MATTON ET CLEMENCY</t>
  </si>
  <si>
    <t>MAUBERT FONTAINE</t>
  </si>
  <si>
    <t>MAZERNY</t>
  </si>
  <si>
    <t>LES MAZURES</t>
  </si>
  <si>
    <t>MENIL ANNELLES</t>
  </si>
  <si>
    <t>MENIL LEPINOIS</t>
  </si>
  <si>
    <t>MESMONT</t>
  </si>
  <si>
    <t>MESSINCOURT</t>
  </si>
  <si>
    <t>MOGUES</t>
  </si>
  <si>
    <t>MOIRY</t>
  </si>
  <si>
    <t>MONDIGNY</t>
  </si>
  <si>
    <t>MONTCHEUTIN</t>
  </si>
  <si>
    <t>MONTCY NOTRE DAME</t>
  </si>
  <si>
    <t>LE MONT DIEU</t>
  </si>
  <si>
    <t>MONTGON</t>
  </si>
  <si>
    <t>MONTHERME</t>
  </si>
  <si>
    <t>MONTHOIS</t>
  </si>
  <si>
    <t>MONTIGNY SUR MEUSE</t>
  </si>
  <si>
    <t>MONTIGNY SUR VENCE</t>
  </si>
  <si>
    <t>MONT LAURENT</t>
  </si>
  <si>
    <t>MONTMEILLANT</t>
  </si>
  <si>
    <t>MONT ST REMY</t>
  </si>
  <si>
    <t>MOURON</t>
  </si>
  <si>
    <t>MOUZON</t>
  </si>
  <si>
    <t>MURTIN ET BOGNY</t>
  </si>
  <si>
    <t>NANTEUIL SUR AISNE</t>
  </si>
  <si>
    <t>NEUFLIZE</t>
  </si>
  <si>
    <t>NEUFMAISON</t>
  </si>
  <si>
    <t>NEUFMANIL</t>
  </si>
  <si>
    <t>LA NEUVILLE A MAIRE</t>
  </si>
  <si>
    <t>LA NEUVILLE AUX JOUTES</t>
  </si>
  <si>
    <t>NEUVILLE LEZ BEAULIEU</t>
  </si>
  <si>
    <t>NEUVILLE EN TOURNE A FUY</t>
  </si>
  <si>
    <t>NEUVILLE DAY</t>
  </si>
  <si>
    <t>NEUVILLE LES THIS</t>
  </si>
  <si>
    <t>LA NEUVILLE LES WASIGNY</t>
  </si>
  <si>
    <t>NEUVIZY</t>
  </si>
  <si>
    <t>NOIRVAL</t>
  </si>
  <si>
    <t>NOUART</t>
  </si>
  <si>
    <t>NOUVION SUR MEUSE</t>
  </si>
  <si>
    <t>NOUZONVILLE</t>
  </si>
  <si>
    <t>NOVION PORCIEN</t>
  </si>
  <si>
    <t>NOVY CHEVRIERES</t>
  </si>
  <si>
    <t>NOYERS PONT MAUGIS</t>
  </si>
  <si>
    <t>OCHES</t>
  </si>
  <si>
    <t>OLIZY PRIMAT</t>
  </si>
  <si>
    <t>OMICOURT</t>
  </si>
  <si>
    <t>OMONT</t>
  </si>
  <si>
    <t>OSNES</t>
  </si>
  <si>
    <t>PAUVRES</t>
  </si>
  <si>
    <t>PERTHES</t>
  </si>
  <si>
    <t>POILCOURT SYDNEY</t>
  </si>
  <si>
    <t>POIX TERRON</t>
  </si>
  <si>
    <t>POURU AUX BOIS</t>
  </si>
  <si>
    <t>POURU ST REMY</t>
  </si>
  <si>
    <t>PREZ</t>
  </si>
  <si>
    <t>PRIX LES MEZIERES</t>
  </si>
  <si>
    <t>PUILLY ET CHARBEAUX</t>
  </si>
  <si>
    <t>PUISEUX</t>
  </si>
  <si>
    <t>PURE</t>
  </si>
  <si>
    <t>QUATRE CHAMPS</t>
  </si>
  <si>
    <t>QUILLY</t>
  </si>
  <si>
    <t>RAILLICOURT</t>
  </si>
  <si>
    <t>RANCENNES</t>
  </si>
  <si>
    <t>RAUCOURT ET FLABA</t>
  </si>
  <si>
    <t>REGNIOWEZ</t>
  </si>
  <si>
    <t>REMILLY AILLICOURT</t>
  </si>
  <si>
    <t>REMILLY LES POTHEES</t>
  </si>
  <si>
    <t>RENNEVILLE</t>
  </si>
  <si>
    <t>RENWEZ</t>
  </si>
  <si>
    <t>RETHEL</t>
  </si>
  <si>
    <t>REVIN</t>
  </si>
  <si>
    <t>RILLY SUR AISNE</t>
  </si>
  <si>
    <t>RIMOGNE</t>
  </si>
  <si>
    <t>ROCROI</t>
  </si>
  <si>
    <t>ROIZY</t>
  </si>
  <si>
    <t>LA ROMAGNE</t>
  </si>
  <si>
    <t>ROUVROY SUR AUDRY</t>
  </si>
  <si>
    <t>RUBIGNY</t>
  </si>
  <si>
    <t>RUMIGNY</t>
  </si>
  <si>
    <t>LA SABOTTERIE</t>
  </si>
  <si>
    <t>SACHY</t>
  </si>
  <si>
    <t>SAILLY</t>
  </si>
  <si>
    <t>ST AIGNAN</t>
  </si>
  <si>
    <t>ST CLEMENT A ARNES</t>
  </si>
  <si>
    <t>ST ETIENNE A ARNES</t>
  </si>
  <si>
    <t>ST FERGEUX</t>
  </si>
  <si>
    <t>ST GERMAINMONT</t>
  </si>
  <si>
    <t>ST JEAN AUX BOIS</t>
  </si>
  <si>
    <t>ST JUVIN</t>
  </si>
  <si>
    <t>ST LAMBERT ET MONT DE JEUX</t>
  </si>
  <si>
    <t>ST LAURENT</t>
  </si>
  <si>
    <t>ST LOUP EN CHAMPAGNE</t>
  </si>
  <si>
    <t>ST LOUP TERRIER</t>
  </si>
  <si>
    <t>ST MARCEAU</t>
  </si>
  <si>
    <t>STE MARIE</t>
  </si>
  <si>
    <t>ST MENGES</t>
  </si>
  <si>
    <t>ST MOREL</t>
  </si>
  <si>
    <t>ST PIERRE A ARNES</t>
  </si>
  <si>
    <t>ST PIERRE SUR VENCE</t>
  </si>
  <si>
    <t>ST QUENTIN LE PETIT</t>
  </si>
  <si>
    <t>ST REMY LE PETIT</t>
  </si>
  <si>
    <t>STE VAUBOURG</t>
  </si>
  <si>
    <t>SAPOGNE SUR MARCHE</t>
  </si>
  <si>
    <t>SAPOGNE ET FEUCHERES</t>
  </si>
  <si>
    <t>SAULCES CHAMPENOISES</t>
  </si>
  <si>
    <t>SAULCES MONCLIN</t>
  </si>
  <si>
    <t>SAULT LES RETHEL</t>
  </si>
  <si>
    <t>SAULT ST REMY</t>
  </si>
  <si>
    <t>SAUVILLE</t>
  </si>
  <si>
    <t>SAVIGNY SUR AISNE</t>
  </si>
  <si>
    <t>SECHAULT</t>
  </si>
  <si>
    <t>SECHEVAL</t>
  </si>
  <si>
    <t>SEDAN</t>
  </si>
  <si>
    <t>SEMIDE</t>
  </si>
  <si>
    <t>SEMUY</t>
  </si>
  <si>
    <t>SENUC</t>
  </si>
  <si>
    <t>SERAINCOURT</t>
  </si>
  <si>
    <t>SERY</t>
  </si>
  <si>
    <t>SEUIL</t>
  </si>
  <si>
    <t>SEVIGNY LA FORET</t>
  </si>
  <si>
    <t>SEVIGNY WALEPPE</t>
  </si>
  <si>
    <t>SIGNY L ABBAYE</t>
  </si>
  <si>
    <t>SIGNY LE PETIT</t>
  </si>
  <si>
    <t>SIGNY MONTLIBERT</t>
  </si>
  <si>
    <t>SINGLY</t>
  </si>
  <si>
    <t>SOMMAUTHE</t>
  </si>
  <si>
    <t>SOMMERANCE</t>
  </si>
  <si>
    <t>SON</t>
  </si>
  <si>
    <t>SORBON</t>
  </si>
  <si>
    <t>SORCY BAUTHEMONT</t>
  </si>
  <si>
    <t>SORMONNE</t>
  </si>
  <si>
    <t>STONNE</t>
  </si>
  <si>
    <t>SUGNY</t>
  </si>
  <si>
    <t>SURY</t>
  </si>
  <si>
    <t>SUZANNE</t>
  </si>
  <si>
    <t>SY</t>
  </si>
  <si>
    <t>TAGNON</t>
  </si>
  <si>
    <t>TAILLETTE</t>
  </si>
  <si>
    <t>TAILLY</t>
  </si>
  <si>
    <t>TAIZY</t>
  </si>
  <si>
    <t>TANNAY</t>
  </si>
  <si>
    <t>TARZY</t>
  </si>
  <si>
    <t>TETAIGNE</t>
  </si>
  <si>
    <t>THELONNE</t>
  </si>
  <si>
    <t>THENORGUES</t>
  </si>
  <si>
    <t>THILAY</t>
  </si>
  <si>
    <t>THIN LE MOUTIER</t>
  </si>
  <si>
    <t>THIS</t>
  </si>
  <si>
    <t>LE THOUR</t>
  </si>
  <si>
    <t>THUGNY TRUGNY</t>
  </si>
  <si>
    <t>TOGES</t>
  </si>
  <si>
    <t>TOULIGNY</t>
  </si>
  <si>
    <t>TOURCELLES CHAUMONT</t>
  </si>
  <si>
    <t>TOURNAVAUX</t>
  </si>
  <si>
    <t>TOURNES</t>
  </si>
  <si>
    <t>TOURTERON</t>
  </si>
  <si>
    <t>TREMBLOIS LES CARIGNAN</t>
  </si>
  <si>
    <t>TREMBLOIS LES ROCROI</t>
  </si>
  <si>
    <t>VANDY</t>
  </si>
  <si>
    <t>VAUX CHAMPAGNE</t>
  </si>
  <si>
    <t>VAUX EN DIEULET</t>
  </si>
  <si>
    <t>VAUX LES MOURON</t>
  </si>
  <si>
    <t>VAUX LES RUBIGNY</t>
  </si>
  <si>
    <t>VAUX LES MOUZON</t>
  </si>
  <si>
    <t>VAUX MONTREUIL</t>
  </si>
  <si>
    <t>VAUX VILLAINE</t>
  </si>
  <si>
    <t>VENDRESSE</t>
  </si>
  <si>
    <t>VERPEL</t>
  </si>
  <si>
    <t>VERRIERES</t>
  </si>
  <si>
    <t>VIEL ST REMY</t>
  </si>
  <si>
    <t>VIEUX LES ASFELD</t>
  </si>
  <si>
    <t>VILLERS DEVANT LE THOUR</t>
  </si>
  <si>
    <t>VILLERS DEVANT MOUZON</t>
  </si>
  <si>
    <t>VILLERS LE TILLEUL</t>
  </si>
  <si>
    <t>VILLERS LE TOURNEUR</t>
  </si>
  <si>
    <t>VILLERS SEMEUSE</t>
  </si>
  <si>
    <t>VILLERS SUR BAR</t>
  </si>
  <si>
    <t>VILLERS SUR LE MONT</t>
  </si>
  <si>
    <t>VILLE SUR LUMES</t>
  </si>
  <si>
    <t>VILLE SUR RETOURNE</t>
  </si>
  <si>
    <t>VILLY</t>
  </si>
  <si>
    <t>VIREUX MOLHAIN</t>
  </si>
  <si>
    <t>VIREUX WALLERAND</t>
  </si>
  <si>
    <t>VIVIER AU COURT</t>
  </si>
  <si>
    <t>VONCQ</t>
  </si>
  <si>
    <t>VOUZIERS</t>
  </si>
  <si>
    <t>VRIGNE AUX BOIS</t>
  </si>
  <si>
    <t>VRIGNE MEUSE</t>
  </si>
  <si>
    <t>WADELINCOURT</t>
  </si>
  <si>
    <t>WAGNON</t>
  </si>
  <si>
    <t>WARCQ</t>
  </si>
  <si>
    <t>WARNECOURT</t>
  </si>
  <si>
    <t>WASIGNY</t>
  </si>
  <si>
    <t>WIGNICOURT</t>
  </si>
  <si>
    <t>WILLIERS</t>
  </si>
  <si>
    <t>YONCQ</t>
  </si>
  <si>
    <t>YVERNAUMONT</t>
  </si>
  <si>
    <t>AIGUES JUNTES</t>
  </si>
  <si>
    <t>AIGUES VIVES</t>
  </si>
  <si>
    <t>L AIGUILLON</t>
  </si>
  <si>
    <t>ALBIES</t>
  </si>
  <si>
    <t>ALEU</t>
  </si>
  <si>
    <t>ALLIAT</t>
  </si>
  <si>
    <t>ALLIERES</t>
  </si>
  <si>
    <t>ALOS</t>
  </si>
  <si>
    <t>ALZEN</t>
  </si>
  <si>
    <t>ANTRAS</t>
  </si>
  <si>
    <t>APPY</t>
  </si>
  <si>
    <t>ARABAUX</t>
  </si>
  <si>
    <t>ARGEIN</t>
  </si>
  <si>
    <t>ARIGNAC</t>
  </si>
  <si>
    <t>ARNAVE</t>
  </si>
  <si>
    <t>ARRIEN EN BETHMALE</t>
  </si>
  <si>
    <t>ARROUT</t>
  </si>
  <si>
    <t>ARTIGAT</t>
  </si>
  <si>
    <t>ARTIGUES</t>
  </si>
  <si>
    <t>ARTIX</t>
  </si>
  <si>
    <t>ARVIGNA</t>
  </si>
  <si>
    <t>ASCOU</t>
  </si>
  <si>
    <t>ASTON</t>
  </si>
  <si>
    <t>AUCAZEIN</t>
  </si>
  <si>
    <t>AUDRESSEIN</t>
  </si>
  <si>
    <t>AUGIREIN</t>
  </si>
  <si>
    <t>AULUS LES BAINS</t>
  </si>
  <si>
    <t>AUZAT</t>
  </si>
  <si>
    <t>AXIAT</t>
  </si>
  <si>
    <t>AX LES THERMES</t>
  </si>
  <si>
    <t>BAGERT</t>
  </si>
  <si>
    <t>BALACET</t>
  </si>
  <si>
    <t>BALAGUERES</t>
  </si>
  <si>
    <t>BARJAC</t>
  </si>
  <si>
    <t>LA BASTIDE DE BESPLAS</t>
  </si>
  <si>
    <t>LA BASTIDE DE BOUSIGNAC</t>
  </si>
  <si>
    <t>LA BASTIDE DE LORDAT</t>
  </si>
  <si>
    <t>LA BASTIDE DU SALAT</t>
  </si>
  <si>
    <t>LA BASTIDE DE SEROU</t>
  </si>
  <si>
    <t>LA BASTIDE SUR L HERS</t>
  </si>
  <si>
    <t>BAULOU</t>
  </si>
  <si>
    <t>BEDEILHAC ET AYNAT</t>
  </si>
  <si>
    <t>BEDEILLE</t>
  </si>
  <si>
    <t>BELESTA</t>
  </si>
  <si>
    <t>BELLOC</t>
  </si>
  <si>
    <t>BENAC</t>
  </si>
  <si>
    <t>BENAGUES</t>
  </si>
  <si>
    <t>BENAIX</t>
  </si>
  <si>
    <t>BESSET</t>
  </si>
  <si>
    <t>BESTIAC</t>
  </si>
  <si>
    <t>BETCHAT</t>
  </si>
  <si>
    <t>BETHMALE</t>
  </si>
  <si>
    <t>BEZAC</t>
  </si>
  <si>
    <t>BIERT</t>
  </si>
  <si>
    <t>BOMPAS</t>
  </si>
  <si>
    <t>BONAC IRAZEIN</t>
  </si>
  <si>
    <t>BONNAC</t>
  </si>
  <si>
    <t>LES BORDES SUR ARIZE</t>
  </si>
  <si>
    <t>BORDES UCHENTEIN</t>
  </si>
  <si>
    <t>LE BOSC</t>
  </si>
  <si>
    <t>BOUAN</t>
  </si>
  <si>
    <t>BOUSSENAC</t>
  </si>
  <si>
    <t>BRASSAC</t>
  </si>
  <si>
    <t>BURRET</t>
  </si>
  <si>
    <t>BUZAN</t>
  </si>
  <si>
    <t>LES CABANNES</t>
  </si>
  <si>
    <t>CADARCET</t>
  </si>
  <si>
    <t>CALZAN</t>
  </si>
  <si>
    <t>CAMARADE</t>
  </si>
  <si>
    <t>CAMON</t>
  </si>
  <si>
    <t>CAMPAGNE SUR ARIZE</t>
  </si>
  <si>
    <t>CANTE</t>
  </si>
  <si>
    <t>CAPOULET ET JUNAC</t>
  </si>
  <si>
    <t>CARCANIERES</t>
  </si>
  <si>
    <t>CARLA BAYLE</t>
  </si>
  <si>
    <t>CARLA DE ROQUEFORT</t>
  </si>
  <si>
    <t>LE CARLARET</t>
  </si>
  <si>
    <t>CASTELNAU DURBAN</t>
  </si>
  <si>
    <t>CASTERAS</t>
  </si>
  <si>
    <t>CASTEX</t>
  </si>
  <si>
    <t>CASTILLON EN COUSERANS</t>
  </si>
  <si>
    <t>CAUSSOU</t>
  </si>
  <si>
    <t>CAYCHAX</t>
  </si>
  <si>
    <t>CAZALS DES BAYLES</t>
  </si>
  <si>
    <t>CAZAUX</t>
  </si>
  <si>
    <t>CAZAVET</t>
  </si>
  <si>
    <t>CAZENAVE SERRES ET ALLENS</t>
  </si>
  <si>
    <t>CELLES</t>
  </si>
  <si>
    <t>CERIZOLS</t>
  </si>
  <si>
    <t>CESCAU</t>
  </si>
  <si>
    <t>CHATEAU VERDUN</t>
  </si>
  <si>
    <t>CLERMONT</t>
  </si>
  <si>
    <t>CONTRAZY</t>
  </si>
  <si>
    <t>COS</t>
  </si>
  <si>
    <t>COUFLENS</t>
  </si>
  <si>
    <t>COUSSA</t>
  </si>
  <si>
    <t>COUTENS</t>
  </si>
  <si>
    <t>CRAMPAGNA</t>
  </si>
  <si>
    <t>DALOU</t>
  </si>
  <si>
    <t>DAUMAZAN SUR ARIZE</t>
  </si>
  <si>
    <t>DREUILHE</t>
  </si>
  <si>
    <t>DUN</t>
  </si>
  <si>
    <t>DURBAN SUR ARIZE</t>
  </si>
  <si>
    <t>DURFORT</t>
  </si>
  <si>
    <t>ENCOURTIECH</t>
  </si>
  <si>
    <t>ENGOMER</t>
  </si>
  <si>
    <t>ERCE</t>
  </si>
  <si>
    <t>ERP</t>
  </si>
  <si>
    <t>ESCLAGNE</t>
  </si>
  <si>
    <t>ESCOSSE</t>
  </si>
  <si>
    <t>ESPLAS</t>
  </si>
  <si>
    <t>ESPLAS DE SEROU</t>
  </si>
  <si>
    <t>EYCHEIL</t>
  </si>
  <si>
    <t>FABAS</t>
  </si>
  <si>
    <t>FERRIERES SUR ARIEGE</t>
  </si>
  <si>
    <t>FOIX</t>
  </si>
  <si>
    <t>FORNEX</t>
  </si>
  <si>
    <t>LE FOSSAT</t>
  </si>
  <si>
    <t>FOUGAX ET BARRINEUF</t>
  </si>
  <si>
    <t>FREYCHENET</t>
  </si>
  <si>
    <t>GABRE</t>
  </si>
  <si>
    <t>GAJAN</t>
  </si>
  <si>
    <t>GALEY</t>
  </si>
  <si>
    <t>GANAC</t>
  </si>
  <si>
    <t>GARANOU</t>
  </si>
  <si>
    <t>GAUDIES</t>
  </si>
  <si>
    <t>GENAT</t>
  </si>
  <si>
    <t>GESTIES</t>
  </si>
  <si>
    <t>GOURBIT</t>
  </si>
  <si>
    <t>GUDAS</t>
  </si>
  <si>
    <t>L HERM</t>
  </si>
  <si>
    <t>L HOSPITALET PRES L ANDORRE</t>
  </si>
  <si>
    <t>IGNAUX</t>
  </si>
  <si>
    <t>ILLARTEIN</t>
  </si>
  <si>
    <t>ILHAT</t>
  </si>
  <si>
    <t>ILLIER ET LARAMADE</t>
  </si>
  <si>
    <t>LES ISSARDS</t>
  </si>
  <si>
    <t>JUSTINIAC</t>
  </si>
  <si>
    <t>LABATUT</t>
  </si>
  <si>
    <t>LACAVE</t>
  </si>
  <si>
    <t>LACOURT</t>
  </si>
  <si>
    <t>LAGARDE</t>
  </si>
  <si>
    <t>LANOUX</t>
  </si>
  <si>
    <t>LAPEGE</t>
  </si>
  <si>
    <t>LAPENNE</t>
  </si>
  <si>
    <t>LARBONT</t>
  </si>
  <si>
    <t>LARCAT</t>
  </si>
  <si>
    <t>LARNAT</t>
  </si>
  <si>
    <t>LAROQUE D OLMES</t>
  </si>
  <si>
    <t>LASSERRE</t>
  </si>
  <si>
    <t>LASSUR</t>
  </si>
  <si>
    <t>LAVELANET</t>
  </si>
  <si>
    <t>LERAN</t>
  </si>
  <si>
    <t>LERCOUL</t>
  </si>
  <si>
    <t>LESCOUSSE</t>
  </si>
  <si>
    <t>LESCURE</t>
  </si>
  <si>
    <t>LESPARROU</t>
  </si>
  <si>
    <t>LEYCHERT</t>
  </si>
  <si>
    <t>LEZAT SUR LEZE</t>
  </si>
  <si>
    <t>LIEURAC</t>
  </si>
  <si>
    <t>LIMBRASSAC</t>
  </si>
  <si>
    <t>LISSAC</t>
  </si>
  <si>
    <t>LORDAT</t>
  </si>
  <si>
    <t>LOUBAUT</t>
  </si>
  <si>
    <t>LOUBENS</t>
  </si>
  <si>
    <t>LOUBIERES</t>
  </si>
  <si>
    <t>LUDIES</t>
  </si>
  <si>
    <t>LUZENAC</t>
  </si>
  <si>
    <t>MADIERE</t>
  </si>
  <si>
    <t>MALEGOUDE</t>
  </si>
  <si>
    <t>MALLEON</t>
  </si>
  <si>
    <t>MANSES</t>
  </si>
  <si>
    <t>LE MAS D AZIL</t>
  </si>
  <si>
    <t>MASSAT</t>
  </si>
  <si>
    <t>MAUVEZIN DE PRAT</t>
  </si>
  <si>
    <t>MAUVEZIN DE STE CROIX</t>
  </si>
  <si>
    <t>MAZERES</t>
  </si>
  <si>
    <t>MERAS</t>
  </si>
  <si>
    <t>MERCENAC</t>
  </si>
  <si>
    <t>MERCUS GARRABET</t>
  </si>
  <si>
    <t>MERENS LES VALS</t>
  </si>
  <si>
    <t>MERIGON</t>
  </si>
  <si>
    <t>MIGLOS</t>
  </si>
  <si>
    <t>MIJANES</t>
  </si>
  <si>
    <t>MIREPOIX</t>
  </si>
  <si>
    <t>MONESPLE</t>
  </si>
  <si>
    <t>MONTAGAGNE</t>
  </si>
  <si>
    <t>MONTAILLOU</t>
  </si>
  <si>
    <t>MONTARDIT</t>
  </si>
  <si>
    <t>MONTAUT</t>
  </si>
  <si>
    <t>MONTBEL</t>
  </si>
  <si>
    <t>MONTEGUT EN COUSERANS</t>
  </si>
  <si>
    <t>MONTEGUT PLANTAUREL</t>
  </si>
  <si>
    <t>MONTELS</t>
  </si>
  <si>
    <t>MONTESQUIEU AVANTES</t>
  </si>
  <si>
    <t>MONTFA</t>
  </si>
  <si>
    <t>MONTFERRIER</t>
  </si>
  <si>
    <t>MONTGAILHARD</t>
  </si>
  <si>
    <t>MONTGAUCH</t>
  </si>
  <si>
    <t>MONTJOIE EN COUSERANS</t>
  </si>
  <si>
    <t>MONTOULIEU</t>
  </si>
  <si>
    <t>MONTSEGUR</t>
  </si>
  <si>
    <t>MONTSERON</t>
  </si>
  <si>
    <t>MOULIN NEUF</t>
  </si>
  <si>
    <t>MOULIS</t>
  </si>
  <si>
    <t>NALZEN</t>
  </si>
  <si>
    <t>NESCUS</t>
  </si>
  <si>
    <t>NIAUX</t>
  </si>
  <si>
    <t>ORGEIX</t>
  </si>
  <si>
    <t>ORGIBET</t>
  </si>
  <si>
    <t>ORLU</t>
  </si>
  <si>
    <t>ORNOLAC USSAT LES BAINS</t>
  </si>
  <si>
    <t>ORUS</t>
  </si>
  <si>
    <t>OUST</t>
  </si>
  <si>
    <t>PAILHES</t>
  </si>
  <si>
    <t>PAMIERS</t>
  </si>
  <si>
    <t>PECH</t>
  </si>
  <si>
    <t>PEREILLE</t>
  </si>
  <si>
    <t>PERLES ET CASTELET</t>
  </si>
  <si>
    <t>LE PEYRAT</t>
  </si>
  <si>
    <t>LE PLA</t>
  </si>
  <si>
    <t>LE PORT</t>
  </si>
  <si>
    <t>PRADETTES</t>
  </si>
  <si>
    <t>PRADIERES</t>
  </si>
  <si>
    <t>PRAT BONREPAUX</t>
  </si>
  <si>
    <t>PRAYOLS</t>
  </si>
  <si>
    <t>LE PUCH</t>
  </si>
  <si>
    <t>LES PUJOLS</t>
  </si>
  <si>
    <t>QUERIGUT</t>
  </si>
  <si>
    <t>QUIE</t>
  </si>
  <si>
    <t>RABAT LES TROIS SEIGNEURS</t>
  </si>
  <si>
    <t>RAISSAC</t>
  </si>
  <si>
    <t>REGAT</t>
  </si>
  <si>
    <t>RIEUCROS</t>
  </si>
  <si>
    <t>RIEUX DE PELLEPORT</t>
  </si>
  <si>
    <t>RIMONT</t>
  </si>
  <si>
    <t>RIVERENERT</t>
  </si>
  <si>
    <t>ROQUEFIXADE</t>
  </si>
  <si>
    <t>ROQUEFORT LES CASCADES</t>
  </si>
  <si>
    <t>ROUMENGOUX</t>
  </si>
  <si>
    <t>ROUZE</t>
  </si>
  <si>
    <t>SABARAT</t>
  </si>
  <si>
    <t>ST AMADOU</t>
  </si>
  <si>
    <t>ST BAUZEIL</t>
  </si>
  <si>
    <t>STE CROIX VOLVESTRE</t>
  </si>
  <si>
    <t>ST FELIX DE RIEUTORD</t>
  </si>
  <si>
    <t>ST FELIX DE TOURNEGAT</t>
  </si>
  <si>
    <t>STE FOI</t>
  </si>
  <si>
    <t>ST GIRONS</t>
  </si>
  <si>
    <t>ST JEAN D AIGUES VIVES</t>
  </si>
  <si>
    <t>ST JEAN DU CASTILLONNAIS</t>
  </si>
  <si>
    <t>ST JEAN DE VERGES</t>
  </si>
  <si>
    <t>ST JEAN DU FALGA</t>
  </si>
  <si>
    <t>ST JULIEN DE GRAS CAPOU</t>
  </si>
  <si>
    <t>ST LARY</t>
  </si>
  <si>
    <t>ST LIZIER</t>
  </si>
  <si>
    <t>ST MARTIN DE CARALP</t>
  </si>
  <si>
    <t>ST MARTIN D OYDES</t>
  </si>
  <si>
    <t>ST PAUL DE JARRAT</t>
  </si>
  <si>
    <t>ST PIERRE DE RIVIERE</t>
  </si>
  <si>
    <t>ST QUENTIN LA TOUR</t>
  </si>
  <si>
    <t>ST QUIRC</t>
  </si>
  <si>
    <t>ST VICTOR ROUZAUD</t>
  </si>
  <si>
    <t>ST YBARS</t>
  </si>
  <si>
    <t>SALSEIN</t>
  </si>
  <si>
    <t>SAURAT</t>
  </si>
  <si>
    <t>SAUTEL</t>
  </si>
  <si>
    <t>SAVERDUN</t>
  </si>
  <si>
    <t>SAVIGNAC LES ORMEAUX</t>
  </si>
  <si>
    <t>SEGURA</t>
  </si>
  <si>
    <t>SEIX</t>
  </si>
  <si>
    <t>SENCONAC</t>
  </si>
  <si>
    <t>LORP SENTARAILLE</t>
  </si>
  <si>
    <t>SENTEIN</t>
  </si>
  <si>
    <t>SENTENAC D OUST</t>
  </si>
  <si>
    <t>SENTENAC DE SEROU</t>
  </si>
  <si>
    <t>SERRES SUR ARGET</t>
  </si>
  <si>
    <t>SIEURAS</t>
  </si>
  <si>
    <t>SIGUER</t>
  </si>
  <si>
    <t>AULOS SINSAT</t>
  </si>
  <si>
    <t>SOR</t>
  </si>
  <si>
    <t>SORGEAT</t>
  </si>
  <si>
    <t>SOUEIX ROGALLE</t>
  </si>
  <si>
    <t>SOULA</t>
  </si>
  <si>
    <t>SOULAN</t>
  </si>
  <si>
    <t>SURBA</t>
  </si>
  <si>
    <t>SUZAN</t>
  </si>
  <si>
    <t>TABRE</t>
  </si>
  <si>
    <t>TARASCON SUR ARIEGE</t>
  </si>
  <si>
    <t>TAURIGNAN CASTET</t>
  </si>
  <si>
    <t>TAURIGNAN VIEUX</t>
  </si>
  <si>
    <t>TEILHET</t>
  </si>
  <si>
    <t>THOUARS SUR ARIZE</t>
  </si>
  <si>
    <t>TIGNAC</t>
  </si>
  <si>
    <t>LA TOUR DU CRIEU</t>
  </si>
  <si>
    <t>TOURTOUSE</t>
  </si>
  <si>
    <t>TOURTROL</t>
  </si>
  <si>
    <t>TREMOULET</t>
  </si>
  <si>
    <t>TROYE D ARIEGE</t>
  </si>
  <si>
    <t>UNAC</t>
  </si>
  <si>
    <t>UNZENT</t>
  </si>
  <si>
    <t>URS</t>
  </si>
  <si>
    <t>USSAT</t>
  </si>
  <si>
    <t>USTOU</t>
  </si>
  <si>
    <t>VALS</t>
  </si>
  <si>
    <t>VARILHES</t>
  </si>
  <si>
    <t>VAYCHIS</t>
  </si>
  <si>
    <t>VEBRE</t>
  </si>
  <si>
    <t>VENTENAC</t>
  </si>
  <si>
    <t>VERDUN</t>
  </si>
  <si>
    <t>VERNAJOUL</t>
  </si>
  <si>
    <t>VERNAUX</t>
  </si>
  <si>
    <t>VERNIOLLE</t>
  </si>
  <si>
    <t>VAL DE SOS</t>
  </si>
  <si>
    <t>VILLENEUVE D OLMES</t>
  </si>
  <si>
    <t>VILLENEUVE DU LATOU</t>
  </si>
  <si>
    <t>VILLENEUVE DU PAREAGE</t>
  </si>
  <si>
    <t>VIRA</t>
  </si>
  <si>
    <t>VIVIES</t>
  </si>
  <si>
    <t>STE SUZANNE</t>
  </si>
  <si>
    <t>AILLEVILLE</t>
  </si>
  <si>
    <t>AIX VILLEMAUR PALIS</t>
  </si>
  <si>
    <t>ALLIBAUDIERES</t>
  </si>
  <si>
    <t>AMANCE</t>
  </si>
  <si>
    <t>ARCIS SUR AUBE</t>
  </si>
  <si>
    <t>ARCONVILLE</t>
  </si>
  <si>
    <t>ARGANCON</t>
  </si>
  <si>
    <t>ARRELLES</t>
  </si>
  <si>
    <t>ARREMBECOURT</t>
  </si>
  <si>
    <t>ARRENTIERES</t>
  </si>
  <si>
    <t>ARSONVAL</t>
  </si>
  <si>
    <t>ASSENAY</t>
  </si>
  <si>
    <t>ASSENCIERES</t>
  </si>
  <si>
    <t>AUBETERRE</t>
  </si>
  <si>
    <t>AULNAY</t>
  </si>
  <si>
    <t>AUXON</t>
  </si>
  <si>
    <t>VAL D AUZON</t>
  </si>
  <si>
    <t>AVANT LES MARCILLY</t>
  </si>
  <si>
    <t>AVANT LES RAMERUPT</t>
  </si>
  <si>
    <t>AVIREY LINGEY</t>
  </si>
  <si>
    <t>AVON LA PEZE</t>
  </si>
  <si>
    <t>AVREUIL</t>
  </si>
  <si>
    <t>BAGNEUX LA FOSSE</t>
  </si>
  <si>
    <t>BAILLY LE FRANC</t>
  </si>
  <si>
    <t>BALIGNICOURT</t>
  </si>
  <si>
    <t>BALNOT LA GRANGE</t>
  </si>
  <si>
    <t>BALNOT SUR LAIGNES</t>
  </si>
  <si>
    <t>BARBEREY ST SULPICE</t>
  </si>
  <si>
    <t>BARBUISE</t>
  </si>
  <si>
    <t>BAROVILLE</t>
  </si>
  <si>
    <t>BAR SUR AUBE</t>
  </si>
  <si>
    <t>BAR SUR SEINE</t>
  </si>
  <si>
    <t>BAYEL</t>
  </si>
  <si>
    <t>BERCENAY EN OTHE</t>
  </si>
  <si>
    <t>BERCENAY LE HAYER</t>
  </si>
  <si>
    <t>BERGERES</t>
  </si>
  <si>
    <t>BERNON</t>
  </si>
  <si>
    <t>BERTIGNOLLES</t>
  </si>
  <si>
    <t>BERULLE</t>
  </si>
  <si>
    <t>BESSY</t>
  </si>
  <si>
    <t>BETIGNICOURT</t>
  </si>
  <si>
    <t>BEUREY</t>
  </si>
  <si>
    <t>BLAINCOURT SUR AUBE</t>
  </si>
  <si>
    <t>BLIGNICOURT</t>
  </si>
  <si>
    <t>BLIGNY</t>
  </si>
  <si>
    <t>LES BORDES AUMONT</t>
  </si>
  <si>
    <t>BOSSANCOURT</t>
  </si>
  <si>
    <t>BOUILLY</t>
  </si>
  <si>
    <t>BOULAGES</t>
  </si>
  <si>
    <t>BOURANTON</t>
  </si>
  <si>
    <t>BOURDENAY</t>
  </si>
  <si>
    <t>BOURGUIGNONS</t>
  </si>
  <si>
    <t>BOUY LUXEMBOURG</t>
  </si>
  <si>
    <t>BOUY SUR ORVIN</t>
  </si>
  <si>
    <t>BRAGELOGNE BEAUVOIR</t>
  </si>
  <si>
    <t>BREVIANDES</t>
  </si>
  <si>
    <t>BREVONNES</t>
  </si>
  <si>
    <t>BRIEL SUR BARSE</t>
  </si>
  <si>
    <t>BRIENNE LA VIEILLE</t>
  </si>
  <si>
    <t>BRIENNE LE CHATEAU</t>
  </si>
  <si>
    <t>BRILLECOURT</t>
  </si>
  <si>
    <t>BUCEY EN OTHE</t>
  </si>
  <si>
    <t>BUCHERES</t>
  </si>
  <si>
    <t>BUXEUIL</t>
  </si>
  <si>
    <t>BUXIERES SUR ARCE</t>
  </si>
  <si>
    <t>CELLES SUR OURCE</t>
  </si>
  <si>
    <t>CHACENAY</t>
  </si>
  <si>
    <t>LA CHAISE</t>
  </si>
  <si>
    <t>CHALETTE SUR VOIRE</t>
  </si>
  <si>
    <t>CHAMOY</t>
  </si>
  <si>
    <t>CHAMPFLEURY</t>
  </si>
  <si>
    <t>CHAMPIGNOL LEZ MONDEVILLE</t>
  </si>
  <si>
    <t>CHAMPIGNY SUR AUBE</t>
  </si>
  <si>
    <t>CHAMP SUR BARSE</t>
  </si>
  <si>
    <t>CHANNES</t>
  </si>
  <si>
    <t>CHAOURCE</t>
  </si>
  <si>
    <t>LA CHAPELLE ST LUC</t>
  </si>
  <si>
    <t>CHAPELLE VALLON</t>
  </si>
  <si>
    <t>CHARMONT SOUS BARBUISE</t>
  </si>
  <si>
    <t>CHARMOY</t>
  </si>
  <si>
    <t>CHARNY LE BACHOT</t>
  </si>
  <si>
    <t>CHASEREY</t>
  </si>
  <si>
    <t>CHATRES</t>
  </si>
  <si>
    <t>CHAUCHIGNY</t>
  </si>
  <si>
    <t>CHAUDREY</t>
  </si>
  <si>
    <t>CHAUFFOUR LES BAILLY</t>
  </si>
  <si>
    <t>CHAUMESNIL</t>
  </si>
  <si>
    <t>CHAVANGES</t>
  </si>
  <si>
    <t>LE CHENE</t>
  </si>
  <si>
    <t>CHENNEGY</t>
  </si>
  <si>
    <t>CHERVEY</t>
  </si>
  <si>
    <t>CHESLEY</t>
  </si>
  <si>
    <t>CHESSY LES PRES</t>
  </si>
  <si>
    <t>CLEREY</t>
  </si>
  <si>
    <t>COCLOIS</t>
  </si>
  <si>
    <t>COLOMBE LA FOSSE</t>
  </si>
  <si>
    <t>COLOMBE LE SEC</t>
  </si>
  <si>
    <t>CORMOST</t>
  </si>
  <si>
    <t>COURCELLES SUR VOIRE</t>
  </si>
  <si>
    <t>COURCEROY</t>
  </si>
  <si>
    <t>COURSAN EN OTHE</t>
  </si>
  <si>
    <t>COURTAOULT</t>
  </si>
  <si>
    <t>COURTENOT</t>
  </si>
  <si>
    <t>COURTERANGES</t>
  </si>
  <si>
    <t>COURTERON</t>
  </si>
  <si>
    <t>COUSSEGREY</t>
  </si>
  <si>
    <t>COUVIGNON</t>
  </si>
  <si>
    <t>CRANCEY</t>
  </si>
  <si>
    <t>CRENEY PRES TROYES</t>
  </si>
  <si>
    <t>CRESANTIGNES</t>
  </si>
  <si>
    <t>CRESPY LE NEUF</t>
  </si>
  <si>
    <t>LES CROUTES</t>
  </si>
  <si>
    <t>CUNFIN</t>
  </si>
  <si>
    <t>CUSSANGY</t>
  </si>
  <si>
    <t>DAMPIERRE</t>
  </si>
  <si>
    <t>DAVREY</t>
  </si>
  <si>
    <t>DIENVILLE</t>
  </si>
  <si>
    <t>DIERREY ST JULIEN</t>
  </si>
  <si>
    <t>DIERREY ST PIERRE</t>
  </si>
  <si>
    <t>DOLANCOURT</t>
  </si>
  <si>
    <t>DOMMARTIN LE COQ</t>
  </si>
  <si>
    <t>DONNEMENT</t>
  </si>
  <si>
    <t>DOSCHES</t>
  </si>
  <si>
    <t>DOSNON</t>
  </si>
  <si>
    <t>DROUPT ST BASLE</t>
  </si>
  <si>
    <t>DROUPT STE MARIE</t>
  </si>
  <si>
    <t>EAUX PUISEAUX</t>
  </si>
  <si>
    <t>ECHEMINES</t>
  </si>
  <si>
    <t>ECLANCE</t>
  </si>
  <si>
    <t>EGUILLY SOUS BOIS</t>
  </si>
  <si>
    <t>ENGENTE</t>
  </si>
  <si>
    <t>EPAGNE</t>
  </si>
  <si>
    <t>EPOTHEMONT</t>
  </si>
  <si>
    <t>ERVY LE CHATEL</t>
  </si>
  <si>
    <t>ESSOYES</t>
  </si>
  <si>
    <t>ESTISSAC</t>
  </si>
  <si>
    <t>ETOURVY</t>
  </si>
  <si>
    <t>ETRELLES SUR AUBE</t>
  </si>
  <si>
    <t>FAUX VILLECERF</t>
  </si>
  <si>
    <t>FAY LES MARCILLY</t>
  </si>
  <si>
    <t>FAYS LA CHAPELLE</t>
  </si>
  <si>
    <t>FERREUX QUINCEY</t>
  </si>
  <si>
    <t>FEUGES</t>
  </si>
  <si>
    <t>FONTAINE</t>
  </si>
  <si>
    <t>FONTAINE LES GRES</t>
  </si>
  <si>
    <t>FONTAINE MACON</t>
  </si>
  <si>
    <t>FONTENAY DE BOSSERY</t>
  </si>
  <si>
    <t>FONTETTE</t>
  </si>
  <si>
    <t>FONTVANNES</t>
  </si>
  <si>
    <t>LA FOSSE CORDUAN</t>
  </si>
  <si>
    <t>FOUCHERES</t>
  </si>
  <si>
    <t>FRALIGNES</t>
  </si>
  <si>
    <t>FRAVAUX</t>
  </si>
  <si>
    <t>FRESNAY</t>
  </si>
  <si>
    <t>FRESNOY LE CHATEAU</t>
  </si>
  <si>
    <t>FULIGNY</t>
  </si>
  <si>
    <t>GELANNES</t>
  </si>
  <si>
    <t>GERAUDOT</t>
  </si>
  <si>
    <t>LES GRANDES CHAPELLES</t>
  </si>
  <si>
    <t>GRANDVILLE</t>
  </si>
  <si>
    <t>LES GRANGES</t>
  </si>
  <si>
    <t>GUMERY</t>
  </si>
  <si>
    <t>GYE SUR SEINE</t>
  </si>
  <si>
    <t>HAMPIGNY</t>
  </si>
  <si>
    <t>HERBISSE</t>
  </si>
  <si>
    <t>ISLE AUMONT</t>
  </si>
  <si>
    <t>ISLE AUBIGNY</t>
  </si>
  <si>
    <t>JASSEINES</t>
  </si>
  <si>
    <t>JAUCOURT</t>
  </si>
  <si>
    <t>JAVERNANT</t>
  </si>
  <si>
    <t>JESSAINS</t>
  </si>
  <si>
    <t>JEUGNY</t>
  </si>
  <si>
    <t>JONCREUIL</t>
  </si>
  <si>
    <t>JULLY SUR SARCE</t>
  </si>
  <si>
    <t>JUVANCOURT</t>
  </si>
  <si>
    <t>JUVANZE</t>
  </si>
  <si>
    <t>JUZANVIGNY</t>
  </si>
  <si>
    <t>LAGESSE</t>
  </si>
  <si>
    <t>LAINES AUX BOIS</t>
  </si>
  <si>
    <t>LANDREVILLE</t>
  </si>
  <si>
    <t>LANTAGES</t>
  </si>
  <si>
    <t>LASSICOURT</t>
  </si>
  <si>
    <t>LAUBRESSEL</t>
  </si>
  <si>
    <t>LAVAU</t>
  </si>
  <si>
    <t>LENTILLES</t>
  </si>
  <si>
    <t>LESMONT</t>
  </si>
  <si>
    <t>LEVIGNY</t>
  </si>
  <si>
    <t>LHUITRE</t>
  </si>
  <si>
    <t>LIGNIERES</t>
  </si>
  <si>
    <t>LIGNOL LE CHATEAU</t>
  </si>
  <si>
    <t>LIREY</t>
  </si>
  <si>
    <t>LOCHES SUR OURCE</t>
  </si>
  <si>
    <t>LA LOGE AUX CHEVRES</t>
  </si>
  <si>
    <t>LA LOGE POMBLIN</t>
  </si>
  <si>
    <t>LES LOGES MARGUERON</t>
  </si>
  <si>
    <t>LONGCHAMP SUR AUJON</t>
  </si>
  <si>
    <t>LONGEVILLE SUR MOGNE</t>
  </si>
  <si>
    <t>LONGPRE LE SEC</t>
  </si>
  <si>
    <t>LONGSOLS</t>
  </si>
  <si>
    <t>LONGUEVILLE SUR AUBE</t>
  </si>
  <si>
    <t>LA LOUPTIERE THENARD</t>
  </si>
  <si>
    <t>LUSIGNY SUR BARSE</t>
  </si>
  <si>
    <t>LUYERES</t>
  </si>
  <si>
    <t>MACEY</t>
  </si>
  <si>
    <t>MACHY</t>
  </si>
  <si>
    <t>MAGNANT</t>
  </si>
  <si>
    <t>MAGNICOURT</t>
  </si>
  <si>
    <t>MAGNY FOUCHARD</t>
  </si>
  <si>
    <t>MAILLY LE CAMP</t>
  </si>
  <si>
    <t>MAISON DES CHAMPS</t>
  </si>
  <si>
    <t>MAISONS LES CHAOURCE</t>
  </si>
  <si>
    <t>MAISONS LES SOULAINES</t>
  </si>
  <si>
    <t>MAIZIERES LA GRANDE PAROISSE</t>
  </si>
  <si>
    <t>MAIZIERES LES BRIENNE</t>
  </si>
  <si>
    <t>MARAYE EN OTHE</t>
  </si>
  <si>
    <t>MARCILLY LE HAYER</t>
  </si>
  <si>
    <t>MARIGNY LE CHATEL</t>
  </si>
  <si>
    <t>MARNAY SUR SEINE</t>
  </si>
  <si>
    <t>MAROLLES LES BAILLY</t>
  </si>
  <si>
    <t>MAROLLES SOUS LIGNIERES</t>
  </si>
  <si>
    <t>MATHAUX</t>
  </si>
  <si>
    <t>MAUPAS</t>
  </si>
  <si>
    <t>MERGEY</t>
  </si>
  <si>
    <t>LE MERIOT</t>
  </si>
  <si>
    <t>MERREY SUR ARCE</t>
  </si>
  <si>
    <t>MERY SUR SEINE</t>
  </si>
  <si>
    <t>MESGRIGNY</t>
  </si>
  <si>
    <t>MESNIL LA COMTESSE</t>
  </si>
  <si>
    <t>MESNIL LETTRE</t>
  </si>
  <si>
    <t>MESNIL ST LOUP</t>
  </si>
  <si>
    <t>MESNIL ST PERE</t>
  </si>
  <si>
    <t>MESNIL SELLIERES</t>
  </si>
  <si>
    <t>MESSON</t>
  </si>
  <si>
    <t>METZ ROBERT</t>
  </si>
  <si>
    <t>MEURVILLE</t>
  </si>
  <si>
    <t>MOLINS SUR AUBE</t>
  </si>
  <si>
    <t>MONTAULIN</t>
  </si>
  <si>
    <t>MONTCEAUX LES VAUDES</t>
  </si>
  <si>
    <t>MONTFEY</t>
  </si>
  <si>
    <t>MONTGUEUX</t>
  </si>
  <si>
    <t>MONTIERAMEY</t>
  </si>
  <si>
    <t>MONTIER EN L ISLE</t>
  </si>
  <si>
    <t>MONTIGNY LES MONTS</t>
  </si>
  <si>
    <t>MONTMARTIN LE HAUT</t>
  </si>
  <si>
    <t>MONTMORENCY BEAUFORT</t>
  </si>
  <si>
    <t>MONTPOTHIER</t>
  </si>
  <si>
    <t>MONTREUIL SUR BARSE</t>
  </si>
  <si>
    <t>MONTSUZAIN</t>
  </si>
  <si>
    <t>MOREMBERT</t>
  </si>
  <si>
    <t>MORVILLIERS</t>
  </si>
  <si>
    <t>LA MOTTE TILLY</t>
  </si>
  <si>
    <t>MOUSSEY</t>
  </si>
  <si>
    <t>MUSSY SUR SEINE</t>
  </si>
  <si>
    <t>NEUVILLE SUR SEINE</t>
  </si>
  <si>
    <t>NEUVILLE SUR VANNE</t>
  </si>
  <si>
    <t>NOE LES MALLETS</t>
  </si>
  <si>
    <t>LES NOES PRES TROYES</t>
  </si>
  <si>
    <t>NOGENT EN OTHE</t>
  </si>
  <si>
    <t>NOGENT SUR AUBE</t>
  </si>
  <si>
    <t>NOGENT SUR SEINE</t>
  </si>
  <si>
    <t>NOZAY</t>
  </si>
  <si>
    <t>ONJON</t>
  </si>
  <si>
    <t>ORIGNY LE SEC</t>
  </si>
  <si>
    <t>ORMES</t>
  </si>
  <si>
    <t>ORTILLON</t>
  </si>
  <si>
    <t>ORVILLIERS ST JULIEN</t>
  </si>
  <si>
    <t>OSSEY LES TROIS MAISONS</t>
  </si>
  <si>
    <t>PAISY COSDON</t>
  </si>
  <si>
    <t>PARGUES</t>
  </si>
  <si>
    <t>PARS LES CHAVANGES</t>
  </si>
  <si>
    <t>PARS LES ROMILLY</t>
  </si>
  <si>
    <t>LE PAVILLON STE JULIE</t>
  </si>
  <si>
    <t>PAYNS</t>
  </si>
  <si>
    <t>PEL ET DER</t>
  </si>
  <si>
    <t>PERIGNY LA ROSE</t>
  </si>
  <si>
    <t>PERTHES LES BRIENNE</t>
  </si>
  <si>
    <t>PETIT MESNIL</t>
  </si>
  <si>
    <t>PINEY</t>
  </si>
  <si>
    <t>PLAINES ST LANGE</t>
  </si>
  <si>
    <t>PLANCY L ABBAYE</t>
  </si>
  <si>
    <t>PLANTY</t>
  </si>
  <si>
    <t>PLESSIS BARBUISE</t>
  </si>
  <si>
    <t>POIVRES</t>
  </si>
  <si>
    <t>POLISOT</t>
  </si>
  <si>
    <t>POLISY</t>
  </si>
  <si>
    <t>PONT STE MARIE</t>
  </si>
  <si>
    <t>PONT SUR SEINE</t>
  </si>
  <si>
    <t>POUAN LES VALLEES</t>
  </si>
  <si>
    <t>POUGY</t>
  </si>
  <si>
    <t>POUY SUR VANNES</t>
  </si>
  <si>
    <t>PRASLIN</t>
  </si>
  <si>
    <t>PRECY NOTRE DAME</t>
  </si>
  <si>
    <t>PRECY ST MARTIN</t>
  </si>
  <si>
    <t>PREMIERFAIT</t>
  </si>
  <si>
    <t>PROVERVILLE</t>
  </si>
  <si>
    <t>PRUGNY</t>
  </si>
  <si>
    <t>PRUNAY BELLEVILLE</t>
  </si>
  <si>
    <t>PRUSY</t>
  </si>
  <si>
    <t>PUITS ET NUISEMENT</t>
  </si>
  <si>
    <t>RACINES</t>
  </si>
  <si>
    <t>RADONVILLIERS</t>
  </si>
  <si>
    <t>RAMERUPT</t>
  </si>
  <si>
    <t>RANCES</t>
  </si>
  <si>
    <t>RHEGES</t>
  </si>
  <si>
    <t>LES RICEYS</t>
  </si>
  <si>
    <t>RIGNY LA NONNEUSE</t>
  </si>
  <si>
    <t>RIGNY LE FERRON</t>
  </si>
  <si>
    <t>RILLY STE SYRE</t>
  </si>
  <si>
    <t>LA RIVIERE DE CORPS</t>
  </si>
  <si>
    <t>ROMILLY SUR SEINE</t>
  </si>
  <si>
    <t>RONCENAY</t>
  </si>
  <si>
    <t>ROSIERES PRES TROYES</t>
  </si>
  <si>
    <t>ROSNAY L HOPITAL</t>
  </si>
  <si>
    <t>LA ROTHIERE</t>
  </si>
  <si>
    <t>ROUILLY SACEY</t>
  </si>
  <si>
    <t>ROUILLY ST LOUP</t>
  </si>
  <si>
    <t>ROUVRES LES VIGNES</t>
  </si>
  <si>
    <t>RUMILLY LES VAUDES</t>
  </si>
  <si>
    <t>RUVIGNY</t>
  </si>
  <si>
    <t>ST ANDRE LES VERGERS</t>
  </si>
  <si>
    <t>ST BENOIST SUR VANNE</t>
  </si>
  <si>
    <t>ST BENOIT SUR SEINE</t>
  </si>
  <si>
    <t>ST CHRISTOPHE DODINICOURT</t>
  </si>
  <si>
    <t>ST ETIENNE SOUS BARBUISE</t>
  </si>
  <si>
    <t>ST FLAVY</t>
  </si>
  <si>
    <t>ST HILAIRE SOUS ROMILLY</t>
  </si>
  <si>
    <t>ST JEAN DE BONNEVAL</t>
  </si>
  <si>
    <t>ST JULIEN LES VILLAS</t>
  </si>
  <si>
    <t>ST LEGER PRES TROYES</t>
  </si>
  <si>
    <t>ST LEGER SOUS BRIENNE</t>
  </si>
  <si>
    <t>ST LEGER SOUS MARGERIE</t>
  </si>
  <si>
    <t>ST LOUP DE BUFFIGNY</t>
  </si>
  <si>
    <t>ST LUPIEN</t>
  </si>
  <si>
    <t>ST LYE</t>
  </si>
  <si>
    <t>ST MARDS EN OTHE</t>
  </si>
  <si>
    <t>ST MARTIN DE BOSSENAY</t>
  </si>
  <si>
    <t>STE MAURE</t>
  </si>
  <si>
    <t>ST MESMIN</t>
  </si>
  <si>
    <t>ST NABORD SUR AUBE</t>
  </si>
  <si>
    <t>ST NICOLAS LA CHAPELLE</t>
  </si>
  <si>
    <t>ST OULPH</t>
  </si>
  <si>
    <t>ST PARRES AUX TERTRES</t>
  </si>
  <si>
    <t>ST PARRES LES VAUDES</t>
  </si>
  <si>
    <t>ST PHAL</t>
  </si>
  <si>
    <t>ST POUANGE</t>
  </si>
  <si>
    <t>ST REMY SOUS BARBUISE</t>
  </si>
  <si>
    <t>STE SAVINE</t>
  </si>
  <si>
    <t>ST THIBAULT</t>
  </si>
  <si>
    <t>ST USAGE</t>
  </si>
  <si>
    <t>SALON</t>
  </si>
  <si>
    <t>SAULCY</t>
  </si>
  <si>
    <t>LA SAULSOTTE</t>
  </si>
  <si>
    <t>SAVIERES</t>
  </si>
  <si>
    <t>SEMOINE</t>
  </si>
  <si>
    <t>SOLIGNY LES ETANGS</t>
  </si>
  <si>
    <t>SOMMEVAL</t>
  </si>
  <si>
    <t>SOULAINES DHUYS</t>
  </si>
  <si>
    <t>SOULIGNY</t>
  </si>
  <si>
    <t>SPOY</t>
  </si>
  <si>
    <t>THENNELIERES</t>
  </si>
  <si>
    <t>THIEFFRAIN</t>
  </si>
  <si>
    <t>THORS</t>
  </si>
  <si>
    <t>TORCY LE GRAND</t>
  </si>
  <si>
    <t>TORCY LE PETIT</t>
  </si>
  <si>
    <t>TORVILLIERS</t>
  </si>
  <si>
    <t>TRAINEL</t>
  </si>
  <si>
    <t>TRANCAULT</t>
  </si>
  <si>
    <t>TRANNES</t>
  </si>
  <si>
    <t>TROUANS</t>
  </si>
  <si>
    <t>TROYES</t>
  </si>
  <si>
    <t>TURGY</t>
  </si>
  <si>
    <t>UNIENVILLE</t>
  </si>
  <si>
    <t>URVILLE</t>
  </si>
  <si>
    <t>VAILLY</t>
  </si>
  <si>
    <t>VALLANT ST GEORGES</t>
  </si>
  <si>
    <t>VALLENTIGNY</t>
  </si>
  <si>
    <t>VALLIERES</t>
  </si>
  <si>
    <t>VANLAY</t>
  </si>
  <si>
    <t>VAUCHASSIS</t>
  </si>
  <si>
    <t>VAUCHONVILLIERS</t>
  </si>
  <si>
    <t>VAUCOGNE</t>
  </si>
  <si>
    <t>VAUDES</t>
  </si>
  <si>
    <t>VAUPOISSON</t>
  </si>
  <si>
    <t>VENDEUVRE SUR BARSE</t>
  </si>
  <si>
    <t>LA VENDUE MIGNOT</t>
  </si>
  <si>
    <t>VERNONVILLIERS</t>
  </si>
  <si>
    <t>VERPILLIERES SUR OURCE</t>
  </si>
  <si>
    <t>VERRICOURT</t>
  </si>
  <si>
    <t>VIAPRES LE PETIT</t>
  </si>
  <si>
    <t>VILLACERF</t>
  </si>
  <si>
    <t>VILLADIN</t>
  </si>
  <si>
    <t>LA VILLE AUX BOIS</t>
  </si>
  <si>
    <t>VILLECHETIF</t>
  </si>
  <si>
    <t>VILLELOUP</t>
  </si>
  <si>
    <t>VILLEMEREUIL</t>
  </si>
  <si>
    <t>VILLEMOIRON EN OTHE</t>
  </si>
  <si>
    <t>VILLEMORIEN</t>
  </si>
  <si>
    <t>VILLEMOYENNE</t>
  </si>
  <si>
    <t>VILLENAUXE LA GRANDE</t>
  </si>
  <si>
    <t>LA VILLENEUVE AU CHATELOT</t>
  </si>
  <si>
    <t>VILLENEUVE AU CHEMIN</t>
  </si>
  <si>
    <t>LA VILLENEUVE AU CHENE</t>
  </si>
  <si>
    <t>VILLERY</t>
  </si>
  <si>
    <t>VILLE SOUS LA FERTE</t>
  </si>
  <si>
    <t>VILLE SUR ARCE</t>
  </si>
  <si>
    <t>VILLE SUR TERRE</t>
  </si>
  <si>
    <t>VILLETTE SUR AUBE</t>
  </si>
  <si>
    <t>VILLIERS HERBISSE</t>
  </si>
  <si>
    <t>VILLIERS LE BOIS</t>
  </si>
  <si>
    <t>VILLIERS SOUS PRASLIN</t>
  </si>
  <si>
    <t>VILLY EN TRODES</t>
  </si>
  <si>
    <t>VILLY LE BOIS</t>
  </si>
  <si>
    <t>VILLY LE MARECHAL</t>
  </si>
  <si>
    <t>VINETS</t>
  </si>
  <si>
    <t>VIREY SOUS BAR</t>
  </si>
  <si>
    <t>VITRY LE CROISE</t>
  </si>
  <si>
    <t>VIVIERS SUR ARTAUT</t>
  </si>
  <si>
    <t>VOIGNY</t>
  </si>
  <si>
    <t>VOSNON</t>
  </si>
  <si>
    <t>VOUE</t>
  </si>
  <si>
    <t>VOUGREY</t>
  </si>
  <si>
    <t>VULAINES</t>
  </si>
  <si>
    <t>YEVRES LE PETIT</t>
  </si>
  <si>
    <t>AIROUX</t>
  </si>
  <si>
    <t>AJAC</t>
  </si>
  <si>
    <t>ALAIGNE</t>
  </si>
  <si>
    <t>ALAIRAC</t>
  </si>
  <si>
    <t>ALBAS</t>
  </si>
  <si>
    <t>ALBIERES</t>
  </si>
  <si>
    <t>ALET LES BAINS</t>
  </si>
  <si>
    <t>ALZONNE</t>
  </si>
  <si>
    <t>ANTUGNAC</t>
  </si>
  <si>
    <t>ARAGON</t>
  </si>
  <si>
    <t>ARGELIERS</t>
  </si>
  <si>
    <t>ARGENS MINERVOIS</t>
  </si>
  <si>
    <t>ARMISSAN</t>
  </si>
  <si>
    <t>ARQUES</t>
  </si>
  <si>
    <t>ARQUETTES EN VAL</t>
  </si>
  <si>
    <t>ARZENS</t>
  </si>
  <si>
    <t>AUNAT</t>
  </si>
  <si>
    <t>AURIAC</t>
  </si>
  <si>
    <t>AXAT</t>
  </si>
  <si>
    <t>AZILLE</t>
  </si>
  <si>
    <t>BADENS</t>
  </si>
  <si>
    <t>BAGES</t>
  </si>
  <si>
    <t>BAGNOLES</t>
  </si>
  <si>
    <t>BARAIGNE</t>
  </si>
  <si>
    <t>BARBAIRA</t>
  </si>
  <si>
    <t>BELCAIRE</t>
  </si>
  <si>
    <t>BELCASTEL ET BUC</t>
  </si>
  <si>
    <t>BELFLOU</t>
  </si>
  <si>
    <t>BELFORT SUR REBENTY</t>
  </si>
  <si>
    <t>BELLEGARDE DU RAZES</t>
  </si>
  <si>
    <t>BELPECH</t>
  </si>
  <si>
    <t>BELVEZE DU RAZES</t>
  </si>
  <si>
    <t>BELVIANES ET CAVIRAC</t>
  </si>
  <si>
    <t>BELVIS</t>
  </si>
  <si>
    <t>BERRIAC</t>
  </si>
  <si>
    <t>BESSEDE DE SAULT</t>
  </si>
  <si>
    <t>LA BEZOLE</t>
  </si>
  <si>
    <t>BIZANET</t>
  </si>
  <si>
    <t>BIZE MINERVOIS</t>
  </si>
  <si>
    <t>BLOMAC</t>
  </si>
  <si>
    <t>BOUILHONNAC</t>
  </si>
  <si>
    <t>BOUISSE</t>
  </si>
  <si>
    <t>BOURIEGE</t>
  </si>
  <si>
    <t>BOURIGEOLE</t>
  </si>
  <si>
    <t>LE BOUSQUET</t>
  </si>
  <si>
    <t>BOUTENAC</t>
  </si>
  <si>
    <t>BRAM</t>
  </si>
  <si>
    <t>BREZILHAC</t>
  </si>
  <si>
    <t>BROUSSES ET VILLARET</t>
  </si>
  <si>
    <t>BRUGAIROLLES</t>
  </si>
  <si>
    <t>LES BRUNELS</t>
  </si>
  <si>
    <t>BUGARACH</t>
  </si>
  <si>
    <t>CABRESPINE</t>
  </si>
  <si>
    <t>CAHUZAC</t>
  </si>
  <si>
    <t>CAILHAU</t>
  </si>
  <si>
    <t>CAILHAVEL</t>
  </si>
  <si>
    <t>CAILLA</t>
  </si>
  <si>
    <t>CAMBIEURE</t>
  </si>
  <si>
    <t>CAMPAGNA DE SAULT</t>
  </si>
  <si>
    <t>CAMPAGNE SUR AUDE</t>
  </si>
  <si>
    <t>CAMPLONG D AUDE</t>
  </si>
  <si>
    <t>CAMPS SUR L AGLY</t>
  </si>
  <si>
    <t>CAMURAC</t>
  </si>
  <si>
    <t>CANET</t>
  </si>
  <si>
    <t>CAPENDU</t>
  </si>
  <si>
    <t>CARCASSONNE</t>
  </si>
  <si>
    <t>CARLIPA</t>
  </si>
  <si>
    <t>CASCASTEL DES CORBIERES</t>
  </si>
  <si>
    <t>LA CASSAIGNE</t>
  </si>
  <si>
    <t>CASSAIGNES</t>
  </si>
  <si>
    <t>LES CASSES</t>
  </si>
  <si>
    <t>CASTANS</t>
  </si>
  <si>
    <t>CASTELNAUDARY</t>
  </si>
  <si>
    <t>CASTELNAU D AUDE</t>
  </si>
  <si>
    <t>CASTELRENG</t>
  </si>
  <si>
    <t>CAUDEBRONDE</t>
  </si>
  <si>
    <t>VAL DE LAMBRONNE</t>
  </si>
  <si>
    <t>CAUNES MINERVOIS</t>
  </si>
  <si>
    <t>CAUNETTE SUR LAUQUET</t>
  </si>
  <si>
    <t>CAUNETTES EN VAL</t>
  </si>
  <si>
    <t>CAUX ET SAUZENS</t>
  </si>
  <si>
    <t>CAVANAC</t>
  </si>
  <si>
    <t>CAVES</t>
  </si>
  <si>
    <t>CAZALRENOUX</t>
  </si>
  <si>
    <t>CAZILHAC</t>
  </si>
  <si>
    <t>CENNE MONESTIES</t>
  </si>
  <si>
    <t>CEPIE</t>
  </si>
  <si>
    <t>CHALABRE</t>
  </si>
  <si>
    <t>CITOU</t>
  </si>
  <si>
    <t>LE CLAT</t>
  </si>
  <si>
    <t>CLERMONT SUR LAUQUET</t>
  </si>
  <si>
    <t>COMIGNE</t>
  </si>
  <si>
    <t>COMUS</t>
  </si>
  <si>
    <t>CONILHAC CORBIERES</t>
  </si>
  <si>
    <t>CONQUES SUR ORBIEL</t>
  </si>
  <si>
    <t>CORBIERES</t>
  </si>
  <si>
    <t>COUDONS</t>
  </si>
  <si>
    <t>COUFFOULENS</t>
  </si>
  <si>
    <t>COUIZA</t>
  </si>
  <si>
    <t>COUNOZOULS</t>
  </si>
  <si>
    <t>COURNANEL</t>
  </si>
  <si>
    <t>COURSAN</t>
  </si>
  <si>
    <t>COURTAULY</t>
  </si>
  <si>
    <t>LA COURTETE</t>
  </si>
  <si>
    <t>COUSTAUSSA</t>
  </si>
  <si>
    <t>COUSTOUGE</t>
  </si>
  <si>
    <t>CRUSCADES</t>
  </si>
  <si>
    <t>CUBIERES SUR CINOBLE</t>
  </si>
  <si>
    <t>CUCUGNAN</t>
  </si>
  <si>
    <t>CUMIES</t>
  </si>
  <si>
    <t>CUXAC CABARDES</t>
  </si>
  <si>
    <t>CUXAC D AUDE</t>
  </si>
  <si>
    <t>DAVEJEAN</t>
  </si>
  <si>
    <t>DERNACUEILLETTE</t>
  </si>
  <si>
    <t>LA DIGNE D AMONT</t>
  </si>
  <si>
    <t>LA DIGNE D AVAL</t>
  </si>
  <si>
    <t>DONAZAC</t>
  </si>
  <si>
    <t>DOUZENS</t>
  </si>
  <si>
    <t>DUILHAC SOUS PEYREPERTUSE</t>
  </si>
  <si>
    <t>DURBAN CORBIERES</t>
  </si>
  <si>
    <t>EMBRES ET CASTELMAURE</t>
  </si>
  <si>
    <t>ESCALES</t>
  </si>
  <si>
    <t>ESCOULOUBRE</t>
  </si>
  <si>
    <t>ESCUEILLENS ET ST JUST</t>
  </si>
  <si>
    <t>ESPERAZA</t>
  </si>
  <si>
    <t>ESPEZEL</t>
  </si>
  <si>
    <t>VAL DU FABY</t>
  </si>
  <si>
    <t>FABREZAN</t>
  </si>
  <si>
    <t>FAJAC EN VAL</t>
  </si>
  <si>
    <t>FAJAC LA RELENQUE</t>
  </si>
  <si>
    <t>LA FAJOLLE</t>
  </si>
  <si>
    <t>FANJEAUX</t>
  </si>
  <si>
    <t>FELINES TERMENES</t>
  </si>
  <si>
    <t>FENDEILLE</t>
  </si>
  <si>
    <t>FENOUILLET DU RAZES</t>
  </si>
  <si>
    <t>FERRALS LES CORBIERES</t>
  </si>
  <si>
    <t>FERRAN</t>
  </si>
  <si>
    <t>FESTES ET ST ANDRE</t>
  </si>
  <si>
    <t>FEUILLA</t>
  </si>
  <si>
    <t>FITOU</t>
  </si>
  <si>
    <t>FLEURY D AUDE</t>
  </si>
  <si>
    <t>FLOURE</t>
  </si>
  <si>
    <t>FONTANES DE SAULT</t>
  </si>
  <si>
    <t>FONTCOUVERTE</t>
  </si>
  <si>
    <t>FONTERS DU RAZES</t>
  </si>
  <si>
    <t>FONTIERS CABARDES</t>
  </si>
  <si>
    <t>FONTIES D AUDE</t>
  </si>
  <si>
    <t>FONTJONCOUSE</t>
  </si>
  <si>
    <t>LA FORCE</t>
  </si>
  <si>
    <t>FOURNES CABARDES</t>
  </si>
  <si>
    <t>FOURTOU</t>
  </si>
  <si>
    <t>FRAISSE CABARDES</t>
  </si>
  <si>
    <t>FRAISSE DES CORBIERES</t>
  </si>
  <si>
    <t>GAJA ET VILLEDIEU</t>
  </si>
  <si>
    <t>GAJA LA SELVE</t>
  </si>
  <si>
    <t>GALINAGUES</t>
  </si>
  <si>
    <t>GARDIE</t>
  </si>
  <si>
    <t>GENERVILLE</t>
  </si>
  <si>
    <t>GINCLA</t>
  </si>
  <si>
    <t>GINESTAS</t>
  </si>
  <si>
    <t>GINOLES</t>
  </si>
  <si>
    <t>GOURVIEILLE</t>
  </si>
  <si>
    <t>GRAMAZIE</t>
  </si>
  <si>
    <t>GRANES</t>
  </si>
  <si>
    <t>GREFFEIL</t>
  </si>
  <si>
    <t>GRUISSAN</t>
  </si>
  <si>
    <t>HOMPS</t>
  </si>
  <si>
    <t>HOUNOUX</t>
  </si>
  <si>
    <t>LES ILHES</t>
  </si>
  <si>
    <t>ISSEL</t>
  </si>
  <si>
    <t>JONQUIERES</t>
  </si>
  <si>
    <t>JOUCOU</t>
  </si>
  <si>
    <t>LABASTIDE D ANJOU</t>
  </si>
  <si>
    <t>LABASTIDE EN VAL</t>
  </si>
  <si>
    <t>LABASTIDE ESPARBAIRENQUE</t>
  </si>
  <si>
    <t>LABECEDE LAURAGAIS</t>
  </si>
  <si>
    <t>LACOMBE</t>
  </si>
  <si>
    <t>LADERN SUR LAUQUET</t>
  </si>
  <si>
    <t>LAFAGE</t>
  </si>
  <si>
    <t>LAGRASSE</t>
  </si>
  <si>
    <t>LAIRIERE</t>
  </si>
  <si>
    <t>LANET</t>
  </si>
  <si>
    <t>LA PALME</t>
  </si>
  <si>
    <t>LAPRADE</t>
  </si>
  <si>
    <t>LA REDORTE</t>
  </si>
  <si>
    <t>LAROQUE DE FA</t>
  </si>
  <si>
    <t>LASBORDES</t>
  </si>
  <si>
    <t>LASSERRE DE PROUILLE</t>
  </si>
  <si>
    <t>LASTOURS</t>
  </si>
  <si>
    <t>LAURABUC</t>
  </si>
  <si>
    <t>LAURAC</t>
  </si>
  <si>
    <t>LAURAGUEL</t>
  </si>
  <si>
    <t>LAURE MINERVOIS</t>
  </si>
  <si>
    <t>LAVALETTE</t>
  </si>
  <si>
    <t>LESPINASSIERE</t>
  </si>
  <si>
    <t>LEUC</t>
  </si>
  <si>
    <t>LEUCATE</t>
  </si>
  <si>
    <t>LEZIGNAN CORBIERES</t>
  </si>
  <si>
    <t>LIGNAIROLLES</t>
  </si>
  <si>
    <t>LIMOUSIS</t>
  </si>
  <si>
    <t>LIMOUX</t>
  </si>
  <si>
    <t>LOUPIA</t>
  </si>
  <si>
    <t>LA LOUVIERE LAURAGAIS</t>
  </si>
  <si>
    <t>LUC SUR AUDE</t>
  </si>
  <si>
    <t>LUC SUR ORBIEU</t>
  </si>
  <si>
    <t>MAGRIE</t>
  </si>
  <si>
    <t>MAILHAC</t>
  </si>
  <si>
    <t>MAISONS</t>
  </si>
  <si>
    <t>MALRAS</t>
  </si>
  <si>
    <t>MALVES EN MINERVOIS</t>
  </si>
  <si>
    <t>MALVIES</t>
  </si>
  <si>
    <t>MARCORIGNAN</t>
  </si>
  <si>
    <t>MARQUEIN</t>
  </si>
  <si>
    <t>MARSA</t>
  </si>
  <si>
    <t>MARSEILLETTE</t>
  </si>
  <si>
    <t>LES MARTYS</t>
  </si>
  <si>
    <t>MAS CABARDES</t>
  </si>
  <si>
    <t>MAS DES COURS</t>
  </si>
  <si>
    <t>MASSAC</t>
  </si>
  <si>
    <t>MAS SAINTES PUELLES</t>
  </si>
  <si>
    <t>MAYREVILLE</t>
  </si>
  <si>
    <t>MAYRONNES</t>
  </si>
  <si>
    <t>MAZEROLLES DU RAZES</t>
  </si>
  <si>
    <t>MAZUBY</t>
  </si>
  <si>
    <t>MERIAL</t>
  </si>
  <si>
    <t>MEZERVILLE</t>
  </si>
  <si>
    <t>MIRAVAL CABARDES</t>
  </si>
  <si>
    <t>MIREPEISSET</t>
  </si>
  <si>
    <t>MIREVAL LAURAGAIS</t>
  </si>
  <si>
    <t>MISSEGRE</t>
  </si>
  <si>
    <t>MOLANDIER</t>
  </si>
  <si>
    <t>MOLLEVILLE</t>
  </si>
  <si>
    <t>MONTAURIOL</t>
  </si>
  <si>
    <t>MONTAZELS</t>
  </si>
  <si>
    <t>MONTBRUN DES CORBIERES</t>
  </si>
  <si>
    <t>MONTFERRAND</t>
  </si>
  <si>
    <t>MONTFORT SUR BOULZANE</t>
  </si>
  <si>
    <t>MONTGAILLARD</t>
  </si>
  <si>
    <t>MONTGRADAIL</t>
  </si>
  <si>
    <t>MONTHAUT</t>
  </si>
  <si>
    <t>MONTIRAT</t>
  </si>
  <si>
    <t>MONTJARDIN</t>
  </si>
  <si>
    <t>MONTJOI</t>
  </si>
  <si>
    <t>VAL DE DAGNE</t>
  </si>
  <si>
    <t>MONTOLIEU</t>
  </si>
  <si>
    <t>MONTREDON DES CORBIERES</t>
  </si>
  <si>
    <t>MONTSERET</t>
  </si>
  <si>
    <t>MONZE</t>
  </si>
  <si>
    <t>MOUSSAN</t>
  </si>
  <si>
    <t>MOUSSOULENS</t>
  </si>
  <si>
    <t>MOUTHOUMET</t>
  </si>
  <si>
    <t>MOUX</t>
  </si>
  <si>
    <t>NARBONNE</t>
  </si>
  <si>
    <t>NEBIAS</t>
  </si>
  <si>
    <t>NEVIAN</t>
  </si>
  <si>
    <t>NIORT DE SAULT</t>
  </si>
  <si>
    <t>PORT LA NOUVELLE</t>
  </si>
  <si>
    <t>ORNAISONS</t>
  </si>
  <si>
    <t>ORSANS</t>
  </si>
  <si>
    <t>OUVEILLAN</t>
  </si>
  <si>
    <t>PADERN</t>
  </si>
  <si>
    <t>PALAIRAC</t>
  </si>
  <si>
    <t>PALAJA</t>
  </si>
  <si>
    <t>PARAZA</t>
  </si>
  <si>
    <t>PAULIGNE</t>
  </si>
  <si>
    <t>PAYRA SUR L HERS</t>
  </si>
  <si>
    <t>PAZIOLS</t>
  </si>
  <si>
    <t>PECHARIC ET LE PY</t>
  </si>
  <si>
    <t>PECH LUNA</t>
  </si>
  <si>
    <t>PENNAUTIER</t>
  </si>
  <si>
    <t>PEPIEUX</t>
  </si>
  <si>
    <t>PEXIORA</t>
  </si>
  <si>
    <t>PEYREFITTE DU RAZES</t>
  </si>
  <si>
    <t>PEYREFITTE SUR L HERS</t>
  </si>
  <si>
    <t>PEYRENS</t>
  </si>
  <si>
    <t>PEYRIAC DE MER</t>
  </si>
  <si>
    <t>PEYRIAC MINERVOIS</t>
  </si>
  <si>
    <t>PEYROLLES</t>
  </si>
  <si>
    <t>PEZENS</t>
  </si>
  <si>
    <t>PIEUSSE</t>
  </si>
  <si>
    <t>PLAIGNE</t>
  </si>
  <si>
    <t>PLAVILLA</t>
  </si>
  <si>
    <t>LA POMAREDE</t>
  </si>
  <si>
    <t>POMAS</t>
  </si>
  <si>
    <t>POMY</t>
  </si>
  <si>
    <t>PORTEL DES CORBIERES</t>
  </si>
  <si>
    <t>POUZOLS MINERVOIS</t>
  </si>
  <si>
    <t>PRADELLES CABARDES</t>
  </si>
  <si>
    <t>PREIXAN</t>
  </si>
  <si>
    <t>PUGINIER</t>
  </si>
  <si>
    <t>PUICHERIC</t>
  </si>
  <si>
    <t>PUILAURENS</t>
  </si>
  <si>
    <t>PUIVERT</t>
  </si>
  <si>
    <t>QUILLAN</t>
  </si>
  <si>
    <t>QUINTILLAN</t>
  </si>
  <si>
    <t>QUIRBAJOU</t>
  </si>
  <si>
    <t>RAISSAC D AUDE</t>
  </si>
  <si>
    <t>RAISSAC SUR LAMPY</t>
  </si>
  <si>
    <t>RENNES LE CHATEAU</t>
  </si>
  <si>
    <t>RENNES LES BAINS</t>
  </si>
  <si>
    <t>RIBAUTE</t>
  </si>
  <si>
    <t>RIBOUISSE</t>
  </si>
  <si>
    <t>RICAUD</t>
  </si>
  <si>
    <t>RIEUX EN VAL</t>
  </si>
  <si>
    <t>RIEUX MINERVOIS</t>
  </si>
  <si>
    <t>RIVEL</t>
  </si>
  <si>
    <t>RODOME</t>
  </si>
  <si>
    <t>ROQUECOURBE MINERVOIS</t>
  </si>
  <si>
    <t>ROQUEFERE</t>
  </si>
  <si>
    <t>ROQUEFEUIL</t>
  </si>
  <si>
    <t>ROQUEFORT DE SAULT</t>
  </si>
  <si>
    <t>ROQUEFORT DES CORBIERES</t>
  </si>
  <si>
    <t>ROQUETAILLADE ET CONILHAC</t>
  </si>
  <si>
    <t>ROUBIA</t>
  </si>
  <si>
    <t>ROUFFIAC D AUDE</t>
  </si>
  <si>
    <t>ROUFFIAC DES CORBIERES</t>
  </si>
  <si>
    <t>ROULLENS</t>
  </si>
  <si>
    <t>ROUTIER</t>
  </si>
  <si>
    <t>RUSTIQUES</t>
  </si>
  <si>
    <t>ST AMANS</t>
  </si>
  <si>
    <t>ST ANDRE DE ROQUELONGUE</t>
  </si>
  <si>
    <t>STE CAMELLE</t>
  </si>
  <si>
    <t>STE COLOMBE SUR GUETTE</t>
  </si>
  <si>
    <t>STE COLOMBE SUR L HERS</t>
  </si>
  <si>
    <t>ST COUAT D AUDE</t>
  </si>
  <si>
    <t>ST COUAT DU RAZES</t>
  </si>
  <si>
    <t>ST DENIS</t>
  </si>
  <si>
    <t>ST FERRIOL</t>
  </si>
  <si>
    <t>ST FRICHOUX</t>
  </si>
  <si>
    <t>ST GAUDERIC</t>
  </si>
  <si>
    <t>ST JEAN DE BARROU</t>
  </si>
  <si>
    <t>ST JEAN DE PARACOL</t>
  </si>
  <si>
    <t>ST JULIA DE BEC</t>
  </si>
  <si>
    <t>ST JULIEN DE BRIOLA</t>
  </si>
  <si>
    <t>ST JUST ET LE BEZU</t>
  </si>
  <si>
    <t>ST LAURENT DE LA CABRERISSE</t>
  </si>
  <si>
    <t>ST LOUIS ET PARAHOU</t>
  </si>
  <si>
    <t>ST MARCEL SUR AUDE</t>
  </si>
  <si>
    <t>ST MARTIN DES PUITS</t>
  </si>
  <si>
    <t>ST MARTIN DE VILLEREGLAN</t>
  </si>
  <si>
    <t>ST MARTIN LALANDE</t>
  </si>
  <si>
    <t>ST MARTIN LE VIEIL</t>
  </si>
  <si>
    <t>ST MARTIN LYS</t>
  </si>
  <si>
    <t>ST MICHEL DE LANES</t>
  </si>
  <si>
    <t>ST NAZAIRE D AUDE</t>
  </si>
  <si>
    <t>ST PAPOUL</t>
  </si>
  <si>
    <t>ST PAULET</t>
  </si>
  <si>
    <t>ST PIERRE DES CHAMPS</t>
  </si>
  <si>
    <t>ST POLYCARPE</t>
  </si>
  <si>
    <t>STE VALIERE</t>
  </si>
  <si>
    <t>SAISSAC</t>
  </si>
  <si>
    <t>SALLELES CABARDES</t>
  </si>
  <si>
    <t>SALLELES D AUDE</t>
  </si>
  <si>
    <t>SALLES D AUDE</t>
  </si>
  <si>
    <t>SALLES SUR L HERS</t>
  </si>
  <si>
    <t>SALSIGNE</t>
  </si>
  <si>
    <t>SALVEZINES</t>
  </si>
  <si>
    <t>SALZA</t>
  </si>
  <si>
    <t>SEIGNALENS</t>
  </si>
  <si>
    <t>LA SERPENT</t>
  </si>
  <si>
    <t>SERVIES EN VAL</t>
  </si>
  <si>
    <t>SIGEAN</t>
  </si>
  <si>
    <t>SONNAC SUR L HERS</t>
  </si>
  <si>
    <t>SOUGRAIGNE</t>
  </si>
  <si>
    <t>SOUILHANELS</t>
  </si>
  <si>
    <t>SOUILHE</t>
  </si>
  <si>
    <t>SOULATGE</t>
  </si>
  <si>
    <t>SOUPEX</t>
  </si>
  <si>
    <t>TALAIRAN</t>
  </si>
  <si>
    <t>TAURIZE</t>
  </si>
  <si>
    <t>TERMES</t>
  </si>
  <si>
    <t>TERROLES</t>
  </si>
  <si>
    <t>THEZAN DES CORBIERES</t>
  </si>
  <si>
    <t>LA TOURETTE CABARDES</t>
  </si>
  <si>
    <t>TOURNISSAN</t>
  </si>
  <si>
    <t>TOUROUZELLE</t>
  </si>
  <si>
    <t>TOURREILLES</t>
  </si>
  <si>
    <t>TRASSANEL</t>
  </si>
  <si>
    <t>TRAUSSE</t>
  </si>
  <si>
    <t>TREBES</t>
  </si>
  <si>
    <t>TREILLES</t>
  </si>
  <si>
    <t>TREVILLE</t>
  </si>
  <si>
    <t>TREZIERS</t>
  </si>
  <si>
    <t>TUCHAN</t>
  </si>
  <si>
    <t>VALMIGERE</t>
  </si>
  <si>
    <t>VENTENAC CABARDES</t>
  </si>
  <si>
    <t>VENTENAC EN MINERVOIS</t>
  </si>
  <si>
    <t>VERAZA</t>
  </si>
  <si>
    <t>VERDUN EN LAURAGAIS</t>
  </si>
  <si>
    <t>VERZEILLE</t>
  </si>
  <si>
    <t>VIGNEVIEILLE</t>
  </si>
  <si>
    <t>VILLALIER</t>
  </si>
  <si>
    <t>VILLANIERE</t>
  </si>
  <si>
    <t>VILLARDEBELLE</t>
  </si>
  <si>
    <t>VILLARDONNEL</t>
  </si>
  <si>
    <t>VILLAR EN VAL</t>
  </si>
  <si>
    <t>VILLAR ST ANSELME</t>
  </si>
  <si>
    <t>VILLARZEL CABARDES</t>
  </si>
  <si>
    <t>VILLARZEL DU RAZES</t>
  </si>
  <si>
    <t>VILLASAVARY</t>
  </si>
  <si>
    <t>VILLAUTOU</t>
  </si>
  <si>
    <t>VILLEBAZY</t>
  </si>
  <si>
    <t>VILLEDAIGNE</t>
  </si>
  <si>
    <t>VILLEDUBERT</t>
  </si>
  <si>
    <t>VILLEFLOURE</t>
  </si>
  <si>
    <t>VILLEFORT</t>
  </si>
  <si>
    <t>VILLEGAILHENC</t>
  </si>
  <si>
    <t>VILLEGLY</t>
  </si>
  <si>
    <t>VILLELONGUE D AUDE</t>
  </si>
  <si>
    <t>VILLEMAGNE</t>
  </si>
  <si>
    <t>VILLEMOUSTAUSSOU</t>
  </si>
  <si>
    <t>VILLENEUVE LA COMPTAL</t>
  </si>
  <si>
    <t>VILLENEUVE LES CORBIERES</t>
  </si>
  <si>
    <t>VILLENEUVE LES MONTREAL</t>
  </si>
  <si>
    <t>VILLENEUVE MINERVOIS</t>
  </si>
  <si>
    <t>VILLEPINTE</t>
  </si>
  <si>
    <t>VILLEROUGE TERMENES</t>
  </si>
  <si>
    <t>VILLESEQUE DES CORBIERES</t>
  </si>
  <si>
    <t>VILLESEQUELANDE</t>
  </si>
  <si>
    <t>VILLESISCLE</t>
  </si>
  <si>
    <t>VILLESPY</t>
  </si>
  <si>
    <t>VILLETRITOULS</t>
  </si>
  <si>
    <t>VINASSAN</t>
  </si>
  <si>
    <t>AGEN D AVEYRON</t>
  </si>
  <si>
    <t>AGUESSAC</t>
  </si>
  <si>
    <t>LES ALBRES</t>
  </si>
  <si>
    <t>ALMONT LES JUNIES</t>
  </si>
  <si>
    <t>ALRANCE</t>
  </si>
  <si>
    <t>AMBEYRAC</t>
  </si>
  <si>
    <t>ANGLARS ST FELIX</t>
  </si>
  <si>
    <t>ARNAC SUR DOURDOU</t>
  </si>
  <si>
    <t>ARVIEU</t>
  </si>
  <si>
    <t>ASPRIERES</t>
  </si>
  <si>
    <t>AUBIN</t>
  </si>
  <si>
    <t>AURIAC LAGAST</t>
  </si>
  <si>
    <t>AUZITS</t>
  </si>
  <si>
    <t>AYSSENES</t>
  </si>
  <si>
    <t>BALAGUIER D OLT</t>
  </si>
  <si>
    <t>BALAGUIER SUR RANCE</t>
  </si>
  <si>
    <t>LE BAS SEGALA</t>
  </si>
  <si>
    <t>LA BASTIDE PRADINES</t>
  </si>
  <si>
    <t>LA BASTIDE SOLAGES</t>
  </si>
  <si>
    <t>BELCASTEL</t>
  </si>
  <si>
    <t>BELMONT SUR RANCE</t>
  </si>
  <si>
    <t>BERTHOLENE</t>
  </si>
  <si>
    <t>BESSUEJOULS</t>
  </si>
  <si>
    <t>BOISSE PENCHOT</t>
  </si>
  <si>
    <t>BOR ET BAR</t>
  </si>
  <si>
    <t>BOUILLAC</t>
  </si>
  <si>
    <t>BOURNAZEL</t>
  </si>
  <si>
    <t>BOUSSAC</t>
  </si>
  <si>
    <t>BOZOULS</t>
  </si>
  <si>
    <t>BRANDONNET</t>
  </si>
  <si>
    <t>BRASC</t>
  </si>
  <si>
    <t>BROMMAT</t>
  </si>
  <si>
    <t>BROQUIES</t>
  </si>
  <si>
    <t>BROUSSE LE CHATEAU</t>
  </si>
  <si>
    <t>BRUSQUE</t>
  </si>
  <si>
    <t>CABANES</t>
  </si>
  <si>
    <t>CALMELS ET LE VIALA</t>
  </si>
  <si>
    <t>CALMONT</t>
  </si>
  <si>
    <t>CAMARES</t>
  </si>
  <si>
    <t>CAMBOULAZET</t>
  </si>
  <si>
    <t>CAMJAC</t>
  </si>
  <si>
    <t>CAMPAGNAC</t>
  </si>
  <si>
    <t>CAMPOURIEZ</t>
  </si>
  <si>
    <t>CAMPUAC</t>
  </si>
  <si>
    <t>CANET DE SALARS</t>
  </si>
  <si>
    <t>CANTOIN</t>
  </si>
  <si>
    <t>CAPDENAC GARE</t>
  </si>
  <si>
    <t>LA CAPELLE BALAGUIER</t>
  </si>
  <si>
    <t>LA CAPELLE BLEYS</t>
  </si>
  <si>
    <t>LA CAPELLE BONANCE</t>
  </si>
  <si>
    <t>BARAQUEVILLE</t>
  </si>
  <si>
    <t>CASSAGNES BEGONHES</t>
  </si>
  <si>
    <t>CASSUEJOULS</t>
  </si>
  <si>
    <t>CASTANET</t>
  </si>
  <si>
    <t>CASTELMARY</t>
  </si>
  <si>
    <t>CASTELNAU DE MANDAILLES</t>
  </si>
  <si>
    <t>CASTELNAU PEGAYROLS</t>
  </si>
  <si>
    <t>LA CAVALERIE</t>
  </si>
  <si>
    <t>LE CAYROL</t>
  </si>
  <si>
    <t>CENTRES</t>
  </si>
  <si>
    <t>CLAIRVAUX D AVEYRON</t>
  </si>
  <si>
    <t>LE CLAPIER</t>
  </si>
  <si>
    <t>COLOMBIES</t>
  </si>
  <si>
    <t>COMBRET</t>
  </si>
  <si>
    <t>COMPEYRE</t>
  </si>
  <si>
    <t>COMPOLIBAT</t>
  </si>
  <si>
    <t>COMPREGNAC</t>
  </si>
  <si>
    <t>COMPS LA GRAND VILLE</t>
  </si>
  <si>
    <t>CONDOM D AUBRAC</t>
  </si>
  <si>
    <t>CONNAC</t>
  </si>
  <si>
    <t>CONQUES EN ROUERGUE</t>
  </si>
  <si>
    <t>CORNUS</t>
  </si>
  <si>
    <t>LES COSTES GOZON</t>
  </si>
  <si>
    <t>COUBISOU</t>
  </si>
  <si>
    <t>COUPIAC</t>
  </si>
  <si>
    <t>LA COUVERTOIRADE</t>
  </si>
  <si>
    <t>CRANSAC</t>
  </si>
  <si>
    <t>CREISSELS</t>
  </si>
  <si>
    <t>CRESPIN</t>
  </si>
  <si>
    <t>LA CRESSE</t>
  </si>
  <si>
    <t>CURIERES</t>
  </si>
  <si>
    <t>DECAZEVILLE</t>
  </si>
  <si>
    <t>DRUELLE BALSAC</t>
  </si>
  <si>
    <t>DRULHE</t>
  </si>
  <si>
    <t>DURENQUE</t>
  </si>
  <si>
    <t>LE FEL</t>
  </si>
  <si>
    <t>ENTRAYGUES SUR TRUYERE</t>
  </si>
  <si>
    <t>ESCANDOLIERES</t>
  </si>
  <si>
    <t>ESPALION</t>
  </si>
  <si>
    <t>ESPEYRAC</t>
  </si>
  <si>
    <t>ESTAING</t>
  </si>
  <si>
    <t>FIRMI</t>
  </si>
  <si>
    <t>FLAGNAC</t>
  </si>
  <si>
    <t>FLAVIN</t>
  </si>
  <si>
    <t>FLORENTIN LA CAPELLE</t>
  </si>
  <si>
    <t>FOISSAC</t>
  </si>
  <si>
    <t>LA FOUILLADE</t>
  </si>
  <si>
    <t>GABRIAC</t>
  </si>
  <si>
    <t>GAILLAC D AVEYRON</t>
  </si>
  <si>
    <t>GALGAN</t>
  </si>
  <si>
    <t>GISSAC</t>
  </si>
  <si>
    <t>GOLINHAC</t>
  </si>
  <si>
    <t>GOUTRENS</t>
  </si>
  <si>
    <t>GRAMOND</t>
  </si>
  <si>
    <t>L HOSPITALET DU LARZAC</t>
  </si>
  <si>
    <t>HUPARLAC</t>
  </si>
  <si>
    <t>LACROIX BARREZ</t>
  </si>
  <si>
    <t>LAGUIOLE</t>
  </si>
  <si>
    <t>LAISSAC SEVERAC L EGLISE</t>
  </si>
  <si>
    <t>LANUEJOULS</t>
  </si>
  <si>
    <t>LAPANOUSE DE CERNON</t>
  </si>
  <si>
    <t>LASSOUTS</t>
  </si>
  <si>
    <t>LAVAL ROQUECEZIERE</t>
  </si>
  <si>
    <t>LEDERGUES</t>
  </si>
  <si>
    <t>LESCURE JAOUL</t>
  </si>
  <si>
    <t>LESTRADE ET THOUELS</t>
  </si>
  <si>
    <t>LIVINHAC LE HAUT</t>
  </si>
  <si>
    <t>LA LOUBIERE</t>
  </si>
  <si>
    <t>LUC LA PRIMAUBE</t>
  </si>
  <si>
    <t>LUGAN</t>
  </si>
  <si>
    <t>LUNAC</t>
  </si>
  <si>
    <t>MALEVILLE</t>
  </si>
  <si>
    <t>MANHAC</t>
  </si>
  <si>
    <t>MARCILLAC VALLON</t>
  </si>
  <si>
    <t>MARNHAGUES ET LATOUR</t>
  </si>
  <si>
    <t>MARTIEL</t>
  </si>
  <si>
    <t>MARTRIN</t>
  </si>
  <si>
    <t>MAYRAN</t>
  </si>
  <si>
    <t>MELAGUES</t>
  </si>
  <si>
    <t>MELJAC</t>
  </si>
  <si>
    <t>MILLAU</t>
  </si>
  <si>
    <t>LE MONASTERE</t>
  </si>
  <si>
    <t>MONTAGNOL</t>
  </si>
  <si>
    <t>MONTBAZENS</t>
  </si>
  <si>
    <t>MONTEILS</t>
  </si>
  <si>
    <t>MONTEZIC</t>
  </si>
  <si>
    <t>MONTFRANC</t>
  </si>
  <si>
    <t>MONTJAUX</t>
  </si>
  <si>
    <t>MONTLAUR</t>
  </si>
  <si>
    <t>FONDAMENTE</t>
  </si>
  <si>
    <t>MONTPEYROUX</t>
  </si>
  <si>
    <t>MONTROZIER</t>
  </si>
  <si>
    <t>MONTSALES</t>
  </si>
  <si>
    <t>MORLHON LE HAUT</t>
  </si>
  <si>
    <t>MOSTUEJOULS</t>
  </si>
  <si>
    <t>MOURET</t>
  </si>
  <si>
    <t>MOYRAZES</t>
  </si>
  <si>
    <t>MURASSON</t>
  </si>
  <si>
    <t>MUR DE BARREZ</t>
  </si>
  <si>
    <t>MURET LE CHATEAU</t>
  </si>
  <si>
    <t>MUROLS</t>
  </si>
  <si>
    <t>NAJAC</t>
  </si>
  <si>
    <t>NANT</t>
  </si>
  <si>
    <t>NAUCELLE</t>
  </si>
  <si>
    <t>NAUSSAC</t>
  </si>
  <si>
    <t>NAUVIALE</t>
  </si>
  <si>
    <t>LE NAYRAC</t>
  </si>
  <si>
    <t>OLEMPS</t>
  </si>
  <si>
    <t>OLS ET RINHODES</t>
  </si>
  <si>
    <t>ONET LE CHATEAU</t>
  </si>
  <si>
    <t>PALMAS D AVEYRON</t>
  </si>
  <si>
    <t>PAULHE</t>
  </si>
  <si>
    <t>PEUX ET COUFFOULEUX</t>
  </si>
  <si>
    <t>PEYRELEAU</t>
  </si>
  <si>
    <t>PEYRUSSE LE ROC</t>
  </si>
  <si>
    <t>PIERREFICHE</t>
  </si>
  <si>
    <t>PLAISANCE</t>
  </si>
  <si>
    <t>POMAYROLS</t>
  </si>
  <si>
    <t>PONT DE SALARS</t>
  </si>
  <si>
    <t>POUSTHOMY</t>
  </si>
  <si>
    <t>PRADES D AUBRAC</t>
  </si>
  <si>
    <t>PRADES SALARS</t>
  </si>
  <si>
    <t>PRADINAS</t>
  </si>
  <si>
    <t>PREVINQUIERES</t>
  </si>
  <si>
    <t>PRIVEZAC</t>
  </si>
  <si>
    <t>MOUNES PROHENCOUX</t>
  </si>
  <si>
    <t>PRUINES</t>
  </si>
  <si>
    <t>QUINS</t>
  </si>
  <si>
    <t>REBOURGUIL</t>
  </si>
  <si>
    <t>REQUISTA</t>
  </si>
  <si>
    <t>RIEUPEYROUX</t>
  </si>
  <si>
    <t>RIGNAC</t>
  </si>
  <si>
    <t>RIVIERE SUR TARN</t>
  </si>
  <si>
    <t>RODELLE</t>
  </si>
  <si>
    <t>RODEZ</t>
  </si>
  <si>
    <t>ROQUEFORT SUR SOULZON</t>
  </si>
  <si>
    <t>LA ROQUE STE MARGUERITE</t>
  </si>
  <si>
    <t>LA ROUQUETTE</t>
  </si>
  <si>
    <t>ROUSSENNAC</t>
  </si>
  <si>
    <t>RULLAC ST CIRQ</t>
  </si>
  <si>
    <t>ST AFFRIQUE</t>
  </si>
  <si>
    <t>ST AMANS DES COTS</t>
  </si>
  <si>
    <t>ST ANDRE DE NAJAC</t>
  </si>
  <si>
    <t>ST ANDRE DE VEZINES</t>
  </si>
  <si>
    <t>ST BEAULIZE</t>
  </si>
  <si>
    <t>ST BEAUZELY</t>
  </si>
  <si>
    <t>ST CHELY D AUBRAC</t>
  </si>
  <si>
    <t>ST CHRISTOPHE VALLON</t>
  </si>
  <si>
    <t>ST COME D OLT</t>
  </si>
  <si>
    <t>STE EULALIE D OLT</t>
  </si>
  <si>
    <t>STE EULALIE DE CERNON</t>
  </si>
  <si>
    <t>ST FELIX DE LUNEL</t>
  </si>
  <si>
    <t>ST FELIX DE SORGUES</t>
  </si>
  <si>
    <t>ARGENCES EN AUBRAC</t>
  </si>
  <si>
    <t>ST GENIEZ D OLT ET D AUBRAC</t>
  </si>
  <si>
    <t>ST GEORGES DE LUZENCON</t>
  </si>
  <si>
    <t>ST HIPPOLYTE</t>
  </si>
  <si>
    <t>ST IGEST</t>
  </si>
  <si>
    <t>ST IZAIRE</t>
  </si>
  <si>
    <t>ST JEAN D ALCAPIES</t>
  </si>
  <si>
    <t>ST JEAN DELNOUS</t>
  </si>
  <si>
    <t>ST JEAN DU BRUEL</t>
  </si>
  <si>
    <t>ST JEAN ET ST PAUL</t>
  </si>
  <si>
    <t>ST JUERY</t>
  </si>
  <si>
    <t>STE JULIETTE SUR VIAUR</t>
  </si>
  <si>
    <t>ST JUST SUR VIAUR</t>
  </si>
  <si>
    <t>ST LAURENT DE LEVEZOU</t>
  </si>
  <si>
    <t>ST LAURENT D OLT</t>
  </si>
  <si>
    <t>ST LEONS</t>
  </si>
  <si>
    <t>ST MARTIN DE LENNE</t>
  </si>
  <si>
    <t>ST PARTHEM</t>
  </si>
  <si>
    <t>STE RADEGONDE</t>
  </si>
  <si>
    <t>ST ROME DE CERNON</t>
  </si>
  <si>
    <t>ST ROME DE TARN</t>
  </si>
  <si>
    <t>ST SANTIN</t>
  </si>
  <si>
    <t>ST SATURNIN DE LENNE</t>
  </si>
  <si>
    <t>ST SERNIN SUR RANCE</t>
  </si>
  <si>
    <t>ST SEVER DU MOUSTIER</t>
  </si>
  <si>
    <t>ST SYMPHORIEN DE THENIERES</t>
  </si>
  <si>
    <t>ST VICTOR ET MELVIEU</t>
  </si>
  <si>
    <t>SALLES COURBATIES</t>
  </si>
  <si>
    <t>SALLES CURAN</t>
  </si>
  <si>
    <t>SALLES LA SOURCE</t>
  </si>
  <si>
    <t>SALMIECH</t>
  </si>
  <si>
    <t>SALVAGNAC CAJARC</t>
  </si>
  <si>
    <t>CAUSSE ET DIEGE</t>
  </si>
  <si>
    <t>LA SALVETAT PEYRALES</t>
  </si>
  <si>
    <t>SANVENSA</t>
  </si>
  <si>
    <t>SAUCLIERES</t>
  </si>
  <si>
    <t>SAUJAC</t>
  </si>
  <si>
    <t>SAUVETERRE DE ROUERGUE</t>
  </si>
  <si>
    <t>SAVIGNAC</t>
  </si>
  <si>
    <t>SEBAZAC CONCOURES</t>
  </si>
  <si>
    <t>SEBRAZAC</t>
  </si>
  <si>
    <t>SEGUR</t>
  </si>
  <si>
    <t>SENERGUES</t>
  </si>
  <si>
    <t>LA SERRE</t>
  </si>
  <si>
    <t>SEVERAC D AVEYRON</t>
  </si>
  <si>
    <t>SONNAC</t>
  </si>
  <si>
    <t>SOULAGES BONNEVAL</t>
  </si>
  <si>
    <t>SYLVANES</t>
  </si>
  <si>
    <t>TAURIAC DE CAMARES</t>
  </si>
  <si>
    <t>TAURIAC DE NAUCELLE</t>
  </si>
  <si>
    <t>TAUSSAC</t>
  </si>
  <si>
    <t>TAYRAC</t>
  </si>
  <si>
    <t>THERONDELS</t>
  </si>
  <si>
    <t>TOULONJAC</t>
  </si>
  <si>
    <t>TOURNEMIRE</t>
  </si>
  <si>
    <t>TREMOUILLES</t>
  </si>
  <si>
    <t>LE TRUEL</t>
  </si>
  <si>
    <t>VABRES L ABBAYE</t>
  </si>
  <si>
    <t>VAILHOURLES</t>
  </si>
  <si>
    <t>VALADY</t>
  </si>
  <si>
    <t>VALZERGUES</t>
  </si>
  <si>
    <t>VAUREILLES</t>
  </si>
  <si>
    <t>VERSOLS ET LAPEYRE</t>
  </si>
  <si>
    <t>VEYREAU</t>
  </si>
  <si>
    <t>VEZINS DE LEVEZOU</t>
  </si>
  <si>
    <t>VIALA DU PAS DE JAUX</t>
  </si>
  <si>
    <t>VIALA DU TARN</t>
  </si>
  <si>
    <t>LE VIBAL</t>
  </si>
  <si>
    <t>VILLECOMTAL</t>
  </si>
  <si>
    <t>VILLEFRANCHE DE PANAT</t>
  </si>
  <si>
    <t>VILLEFRANCHE DE ROUERGUE</t>
  </si>
  <si>
    <t>VIMENET</t>
  </si>
  <si>
    <t>VIVIEZ</t>
  </si>
  <si>
    <t>CURAN</t>
  </si>
  <si>
    <t>AIX EN PROVENCE</t>
  </si>
  <si>
    <t>ALLAUCH</t>
  </si>
  <si>
    <t>ALLEINS</t>
  </si>
  <si>
    <t>ARLES</t>
  </si>
  <si>
    <t>AUBAGNE</t>
  </si>
  <si>
    <t>AUREILLE</t>
  </si>
  <si>
    <t>AURIOL</t>
  </si>
  <si>
    <t>AURONS</t>
  </si>
  <si>
    <t>LA BARBEN</t>
  </si>
  <si>
    <t>BARBENTANE</t>
  </si>
  <si>
    <t>LES BAUX DE PROVENCE</t>
  </si>
  <si>
    <t>BEAURECUEIL</t>
  </si>
  <si>
    <t>BELCODENE</t>
  </si>
  <si>
    <t>BERRE L ETANG</t>
  </si>
  <si>
    <t>BOUC BEL AIR</t>
  </si>
  <si>
    <t>LA BOUILLADISSE</t>
  </si>
  <si>
    <t>BOULBON</t>
  </si>
  <si>
    <t>CABANNES</t>
  </si>
  <si>
    <t>CABRIES</t>
  </si>
  <si>
    <t>CADOLIVE</t>
  </si>
  <si>
    <t>CARRY LE ROUET</t>
  </si>
  <si>
    <t>CASSIS</t>
  </si>
  <si>
    <t>CEYRESTE</t>
  </si>
  <si>
    <t>CHARLEVAL</t>
  </si>
  <si>
    <t>CHATEAUNEUF LE ROUGE</t>
  </si>
  <si>
    <t>CHATEAUNEUF LES MARTIGUES</t>
  </si>
  <si>
    <t>CHATEAURENARD</t>
  </si>
  <si>
    <t>LA CIOTAT</t>
  </si>
  <si>
    <t>CORNILLON CONFOUX</t>
  </si>
  <si>
    <t>CUGES LES PINS</t>
  </si>
  <si>
    <t>LA DESTROUSSE</t>
  </si>
  <si>
    <t>EGUILLES</t>
  </si>
  <si>
    <t>ENSUES LA REDONNE</t>
  </si>
  <si>
    <t>EYGALIERES</t>
  </si>
  <si>
    <t>EYGUIERES</t>
  </si>
  <si>
    <t>EYRAGUES</t>
  </si>
  <si>
    <t>LA FARE LES OLIVIERS</t>
  </si>
  <si>
    <t>FONTVIEILLE</t>
  </si>
  <si>
    <t>FOS SUR MER</t>
  </si>
  <si>
    <t>FUVEAU</t>
  </si>
  <si>
    <t>GARDANNE</t>
  </si>
  <si>
    <t>GEMENOS</t>
  </si>
  <si>
    <t>GIGNAC LA NERTHE</t>
  </si>
  <si>
    <t>GRANS</t>
  </si>
  <si>
    <t>GRAVESON</t>
  </si>
  <si>
    <t>GREASQUE</t>
  </si>
  <si>
    <t>ISTRES</t>
  </si>
  <si>
    <t>JOUQUES</t>
  </si>
  <si>
    <t>LAMANON</t>
  </si>
  <si>
    <t>LAMBESC</t>
  </si>
  <si>
    <t>LANCON PROVENCE</t>
  </si>
  <si>
    <t>MAILLANE</t>
  </si>
  <si>
    <t>MALLEMORT</t>
  </si>
  <si>
    <t>MARIGNANE</t>
  </si>
  <si>
    <t>MARTIGUES</t>
  </si>
  <si>
    <t>MAS BLANC DES ALPILLES</t>
  </si>
  <si>
    <t>MAUSSANE LES ALPILLES</t>
  </si>
  <si>
    <t>MEYRARGUES</t>
  </si>
  <si>
    <t>MEYREUIL</t>
  </si>
  <si>
    <t>ST PIERRE DE MEZOARGUES</t>
  </si>
  <si>
    <t>MIMET</t>
  </si>
  <si>
    <t>MIRAMAS</t>
  </si>
  <si>
    <t>MOLLEGES</t>
  </si>
  <si>
    <t>MOURIES</t>
  </si>
  <si>
    <t>NOVES</t>
  </si>
  <si>
    <t>ORGON</t>
  </si>
  <si>
    <t>PARADOU</t>
  </si>
  <si>
    <t>PELISSANNE</t>
  </si>
  <si>
    <t>LA PENNE SUR HUVEAUNE</t>
  </si>
  <si>
    <t>LES PENNES MIRABEAU</t>
  </si>
  <si>
    <t>PEYNIER</t>
  </si>
  <si>
    <t>PEYPIN</t>
  </si>
  <si>
    <t>PEYROLLES EN PROVENCE</t>
  </si>
  <si>
    <t>PLAN DE CUQUES</t>
  </si>
  <si>
    <t>PLAN D ORGON</t>
  </si>
  <si>
    <t>PORT DE BOUC</t>
  </si>
  <si>
    <t>PORT ST LOUIS DU RHONE</t>
  </si>
  <si>
    <t>PUYLOUBIER</t>
  </si>
  <si>
    <t>LE PUY STE REPARADE</t>
  </si>
  <si>
    <t>ROGNAC</t>
  </si>
  <si>
    <t>ROGNES</t>
  </si>
  <si>
    <t>ROGNONAS</t>
  </si>
  <si>
    <t>LA ROQUE D ANTHERON</t>
  </si>
  <si>
    <t>ROQUEFORT LA BEDOULE</t>
  </si>
  <si>
    <t>ROQUEVAIRE</t>
  </si>
  <si>
    <t>LE ROVE</t>
  </si>
  <si>
    <t>ST ANDIOL</t>
  </si>
  <si>
    <t>ST ANTONIN SUR BAYON</t>
  </si>
  <si>
    <t>ST CANNAT</t>
  </si>
  <si>
    <t>ST CHAMAS</t>
  </si>
  <si>
    <t>ST ESTEVE JANSON</t>
  </si>
  <si>
    <t>ST ETIENNE DU GRES</t>
  </si>
  <si>
    <t>ST MARC JAUMEGARDE</t>
  </si>
  <si>
    <t>SAINTES MARIES DE LA MER</t>
  </si>
  <si>
    <t>ST MARTIN DE CRAU</t>
  </si>
  <si>
    <t>ST MITRE LES REMPARTS</t>
  </si>
  <si>
    <t>ST PAUL LES DURANCE</t>
  </si>
  <si>
    <t>ST REMY DE PROVENCE</t>
  </si>
  <si>
    <t>ST SAVOURNIN</t>
  </si>
  <si>
    <t>ST VICTORET</t>
  </si>
  <si>
    <t>SALON DE PROVENCE</t>
  </si>
  <si>
    <t>SAUSSET LES PINS</t>
  </si>
  <si>
    <t>SENAS</t>
  </si>
  <si>
    <t>SEPTEMES LES VALLONS</t>
  </si>
  <si>
    <t>SIMIANE COLLONGUE</t>
  </si>
  <si>
    <t>TARASCON</t>
  </si>
  <si>
    <t>LE THOLONET</t>
  </si>
  <si>
    <t>TRETS</t>
  </si>
  <si>
    <t>VAUVENARGUES</t>
  </si>
  <si>
    <t>VELAUX</t>
  </si>
  <si>
    <t>VENELLES</t>
  </si>
  <si>
    <t>VENTABREN</t>
  </si>
  <si>
    <t>VERNEGUES</t>
  </si>
  <si>
    <t>VERQUIERES</t>
  </si>
  <si>
    <t>COUDOUX</t>
  </si>
  <si>
    <t>CARNOUX EN PROVENCE</t>
  </si>
  <si>
    <t>MARSEILLE</t>
  </si>
  <si>
    <t>ABLON</t>
  </si>
  <si>
    <t>AGY</t>
  </si>
  <si>
    <t>VALAMBRAY</t>
  </si>
  <si>
    <t>AMAYE SUR ORNE</t>
  </si>
  <si>
    <t>AMAYE SUR SEULLES</t>
  </si>
  <si>
    <t>AMFREVILLE</t>
  </si>
  <si>
    <t>AURSEULLES</t>
  </si>
  <si>
    <t>ANGERVILLE</t>
  </si>
  <si>
    <t>COLOMBY ANGUERNY</t>
  </si>
  <si>
    <t>ANISY</t>
  </si>
  <si>
    <t>ANNEBAULT</t>
  </si>
  <si>
    <t>ARGANCHY</t>
  </si>
  <si>
    <t>ARGENCES</t>
  </si>
  <si>
    <t>ARROMANCHES LES BAINS</t>
  </si>
  <si>
    <t>ASNELLES</t>
  </si>
  <si>
    <t>ASNIERES EN BESSIN</t>
  </si>
  <si>
    <t>AUBERVILLE</t>
  </si>
  <si>
    <t>AUDRIEU</t>
  </si>
  <si>
    <t>LES MONTS D AUNAY</t>
  </si>
  <si>
    <t>AUTHIE</t>
  </si>
  <si>
    <t>LES AUTHIEUX SUR CALONNE</t>
  </si>
  <si>
    <t>AUVILLARS</t>
  </si>
  <si>
    <t>AVENAY</t>
  </si>
  <si>
    <t>BALLEROY SUR DROME</t>
  </si>
  <si>
    <t>BANNEVILLE LA CAMPAGNE</t>
  </si>
  <si>
    <t>MALHERBE SUR AJON</t>
  </si>
  <si>
    <t>BANVILLE</t>
  </si>
  <si>
    <t>BARBERY</t>
  </si>
  <si>
    <t>BARBEVILLE</t>
  </si>
  <si>
    <t>BARNEVILLE LA BERTRAN</t>
  </si>
  <si>
    <t>BARON SUR ODON</t>
  </si>
  <si>
    <t>BAROU EN AUGE</t>
  </si>
  <si>
    <t>BASLY</t>
  </si>
  <si>
    <t>BASSENEVILLE</t>
  </si>
  <si>
    <t>BAVENT</t>
  </si>
  <si>
    <t>BAYEUX</t>
  </si>
  <si>
    <t>BAZENVILLE</t>
  </si>
  <si>
    <t>LA BAZOQUE</t>
  </si>
  <si>
    <t>BEAUMAIS</t>
  </si>
  <si>
    <t>BEAUMESNIL</t>
  </si>
  <si>
    <t>BEAUMONT EN AUGE</t>
  </si>
  <si>
    <t>BELLENGREVILLE</t>
  </si>
  <si>
    <t>BENERVILLE SUR MER</t>
  </si>
  <si>
    <t>BENOUVILLE</t>
  </si>
  <si>
    <t>SOULEUVRE EN BOCAGE</t>
  </si>
  <si>
    <t>BENY SUR MER</t>
  </si>
  <si>
    <t>BERNESQ</t>
  </si>
  <si>
    <t>BERNIERES D AILLY</t>
  </si>
  <si>
    <t>BERNIERES SUR MER</t>
  </si>
  <si>
    <t>BIEVILLE BEUVILLE</t>
  </si>
  <si>
    <t>BEUVILLERS</t>
  </si>
  <si>
    <t>BEUVRON EN AUGE</t>
  </si>
  <si>
    <t>BLAINVILLE SUR ORNE</t>
  </si>
  <si>
    <t>BLANGY LE CHATEAU</t>
  </si>
  <si>
    <t>BLAY</t>
  </si>
  <si>
    <t>BLONVILLE SUR MER</t>
  </si>
  <si>
    <t>LE BO</t>
  </si>
  <si>
    <t>LA BOISSIERE</t>
  </si>
  <si>
    <t>BONNEBOSQ</t>
  </si>
  <si>
    <t>BONNEMAISON</t>
  </si>
  <si>
    <t>BONNEVILLE LA LOUVET</t>
  </si>
  <si>
    <t>BONNEVILLE SUR TOUQUES</t>
  </si>
  <si>
    <t>BONNOEIL</t>
  </si>
  <si>
    <t>BONS TASSILLY</t>
  </si>
  <si>
    <t>BOUGY</t>
  </si>
  <si>
    <t>BOULON</t>
  </si>
  <si>
    <t>BOURGEAUVILLE</t>
  </si>
  <si>
    <t>BOURGUEBUS</t>
  </si>
  <si>
    <t>BRANVILLE</t>
  </si>
  <si>
    <t>BREMOY</t>
  </si>
  <si>
    <t>BRETTEVILLE LE RABET</t>
  </si>
  <si>
    <t>THUE ET MUE</t>
  </si>
  <si>
    <t>BRETTEVILLE SUR LAIZE</t>
  </si>
  <si>
    <t>BRETTEVILLE SUR ODON</t>
  </si>
  <si>
    <t>LE BREUIL EN AUGE</t>
  </si>
  <si>
    <t>LE BREUIL EN BESSIN</t>
  </si>
  <si>
    <t>LE BREVEDENT</t>
  </si>
  <si>
    <t>BREVILLE LES MONTS</t>
  </si>
  <si>
    <t>BRICQUEVILLE</t>
  </si>
  <si>
    <t>BRUCOURT</t>
  </si>
  <si>
    <t>BUCEELS</t>
  </si>
  <si>
    <t>LE BU SUR ROUVRES</t>
  </si>
  <si>
    <t>CABOURG</t>
  </si>
  <si>
    <t>CAEN</t>
  </si>
  <si>
    <t>CAGNY</t>
  </si>
  <si>
    <t>CAHAGNES</t>
  </si>
  <si>
    <t>CAHAGNOLLES</t>
  </si>
  <si>
    <t>LA CAINE</t>
  </si>
  <si>
    <t>CAIRON</t>
  </si>
  <si>
    <t>LA CAMBE</t>
  </si>
  <si>
    <t>CAMBES EN PLAINE</t>
  </si>
  <si>
    <t>CAMBREMER</t>
  </si>
  <si>
    <t>CAMPAGNOLLES</t>
  </si>
  <si>
    <t>CAMPIGNY</t>
  </si>
  <si>
    <t>CANAPVILLE</t>
  </si>
  <si>
    <t>CANCHY</t>
  </si>
  <si>
    <t>CANTELOUP</t>
  </si>
  <si>
    <t>CARCAGNY</t>
  </si>
  <si>
    <t>CARDONVILLE</t>
  </si>
  <si>
    <t>CARPIQUET</t>
  </si>
  <si>
    <t>CARTIGNY L EPINAY</t>
  </si>
  <si>
    <t>CASTILLON EN AUGE</t>
  </si>
  <si>
    <t>CAUMONT SUR AURE</t>
  </si>
  <si>
    <t>CAUVICOURT</t>
  </si>
  <si>
    <t>CAUVILLE</t>
  </si>
  <si>
    <t>CERNAY</t>
  </si>
  <si>
    <t>CESNY AUX VIGNES</t>
  </si>
  <si>
    <t>CESNY LES SOURCES</t>
  </si>
  <si>
    <t>CHOUAIN</t>
  </si>
  <si>
    <t>CINTHEAUX</t>
  </si>
  <si>
    <t>CLARBEC</t>
  </si>
  <si>
    <t>CLECY</t>
  </si>
  <si>
    <t>CLEVILLE</t>
  </si>
  <si>
    <t>COLLEVILLE SUR MER</t>
  </si>
  <si>
    <t>COLLEVILLE MONTGOMERY</t>
  </si>
  <si>
    <t>COLOMBELLES</t>
  </si>
  <si>
    <t>COLOMBIERES</t>
  </si>
  <si>
    <t>COLOMBIERS SUR SEULLES</t>
  </si>
  <si>
    <t>COMBRAY</t>
  </si>
  <si>
    <t>COMMES</t>
  </si>
  <si>
    <t>CONDE SUR IFS</t>
  </si>
  <si>
    <t>CONDE EN NORMANDIE</t>
  </si>
  <si>
    <t>CONDE SUR SEULLES</t>
  </si>
  <si>
    <t>COQUAINVILLIERS</t>
  </si>
  <si>
    <t>CORDEBUGLE</t>
  </si>
  <si>
    <t>CORDEY</t>
  </si>
  <si>
    <t>CORMELLES LE ROYAL</t>
  </si>
  <si>
    <t>CORMOLAIN</t>
  </si>
  <si>
    <t>COSSESSEVILLE</t>
  </si>
  <si>
    <t>COTTUN</t>
  </si>
  <si>
    <t>COURCY</t>
  </si>
  <si>
    <t>COURSEULLES SUR MER</t>
  </si>
  <si>
    <t>COURTONNE LA MEURDRAC</t>
  </si>
  <si>
    <t>COURTONNE LES DEUX EGLISES</t>
  </si>
  <si>
    <t>COURVAUDON</t>
  </si>
  <si>
    <t>CREPON</t>
  </si>
  <si>
    <t>CRESSERONS</t>
  </si>
  <si>
    <t>CRESSEVEUILLE</t>
  </si>
  <si>
    <t>CREULLY SUR SEULLES</t>
  </si>
  <si>
    <t>CRICQUEBOEUF</t>
  </si>
  <si>
    <t>CRICQUEVILLE EN AUGE</t>
  </si>
  <si>
    <t>CRICQUEVILLE EN BESSIN</t>
  </si>
  <si>
    <t>CRISTOT</t>
  </si>
  <si>
    <t>CROCY</t>
  </si>
  <si>
    <t>CROISILLES</t>
  </si>
  <si>
    <t>CROUAY</t>
  </si>
  <si>
    <t>CULEY LE PATRY</t>
  </si>
  <si>
    <t>CUSSY</t>
  </si>
  <si>
    <t>CUVERVILLE</t>
  </si>
  <si>
    <t>DAMBLAINVILLE</t>
  </si>
  <si>
    <t>DANESTAL</t>
  </si>
  <si>
    <t>DEAUVILLE</t>
  </si>
  <si>
    <t>DEMOUVILLE</t>
  </si>
  <si>
    <t>LE DETROIT</t>
  </si>
  <si>
    <t>DEUX JUMEAUX</t>
  </si>
  <si>
    <t>DIVES SUR MER</t>
  </si>
  <si>
    <t>DONNAY</t>
  </si>
  <si>
    <t>DOUVILLE EN AUGE</t>
  </si>
  <si>
    <t>DOUVRES LA DELIVRANDE</t>
  </si>
  <si>
    <t>DOZULE</t>
  </si>
  <si>
    <t>DRUBEC</t>
  </si>
  <si>
    <t>BEAUFOUR DRUVAL</t>
  </si>
  <si>
    <t>DUCY STE MARGUERITE</t>
  </si>
  <si>
    <t>ELLON</t>
  </si>
  <si>
    <t>EMIEVILLE</t>
  </si>
  <si>
    <t>ENGLESQUEVILLE EN AUGE</t>
  </si>
  <si>
    <t>ENGLESQUEVILLE LA PERCEE</t>
  </si>
  <si>
    <t>EPANEY</t>
  </si>
  <si>
    <t>EPINAY SUR ODON</t>
  </si>
  <si>
    <t>EPRON</t>
  </si>
  <si>
    <t>EQUEMAUVILLE</t>
  </si>
  <si>
    <t>ERAINES</t>
  </si>
  <si>
    <t>ERNES</t>
  </si>
  <si>
    <t>ESCOVILLE</t>
  </si>
  <si>
    <t>ESPINS</t>
  </si>
  <si>
    <t>ESQUAY NOTRE DAME</t>
  </si>
  <si>
    <t>ESQUAY SUR SEULLES</t>
  </si>
  <si>
    <t>ESSON</t>
  </si>
  <si>
    <t>ESTREES LA CAMPAGNE</t>
  </si>
  <si>
    <t>ETERVILLE</t>
  </si>
  <si>
    <t>ETREHAM</t>
  </si>
  <si>
    <t>EVRECY</t>
  </si>
  <si>
    <t>FAUGUERNON</t>
  </si>
  <si>
    <t>LE FAULQ</t>
  </si>
  <si>
    <t>FEUGUEROLLES BULLY</t>
  </si>
  <si>
    <t>FIERVILLE LES PARCS</t>
  </si>
  <si>
    <t>FIRFOL</t>
  </si>
  <si>
    <t>FLEURY SUR ORNE</t>
  </si>
  <si>
    <t>LA FOLIE</t>
  </si>
  <si>
    <t>LA FOLLETIERE ABENON</t>
  </si>
  <si>
    <t>FONTAINE ETOUPEFOUR</t>
  </si>
  <si>
    <t>FONTAINE HENRY</t>
  </si>
  <si>
    <t>FONTAINE LE PIN</t>
  </si>
  <si>
    <t>FONTENAY LE MARMION</t>
  </si>
  <si>
    <t>FONTENAY LE PESNEL</t>
  </si>
  <si>
    <t>FORMENTIN</t>
  </si>
  <si>
    <t>FORMIGNY LA BATAILLE</t>
  </si>
  <si>
    <t>FOULOGNES</t>
  </si>
  <si>
    <t>FOURCHES</t>
  </si>
  <si>
    <t>FOURNEAUX LE VAL</t>
  </si>
  <si>
    <t>LE FOURNET</t>
  </si>
  <si>
    <t>FOURNEVILLE</t>
  </si>
  <si>
    <t>FRENOUVILLE</t>
  </si>
  <si>
    <t>LE FRESNE CAMILLY</t>
  </si>
  <si>
    <t>FRESNE LA MERE</t>
  </si>
  <si>
    <t>FRESNEY LE PUCEUX</t>
  </si>
  <si>
    <t>FRESNEY LE VIEUX</t>
  </si>
  <si>
    <t>FUMICHON</t>
  </si>
  <si>
    <t>GAVRUS</t>
  </si>
  <si>
    <t>GEFOSSE FONTENAY</t>
  </si>
  <si>
    <t>GENNEVILLE</t>
  </si>
  <si>
    <t>GERROTS</t>
  </si>
  <si>
    <t>GIBERVILLE</t>
  </si>
  <si>
    <t>GLANVILLE</t>
  </si>
  <si>
    <t>GLOS</t>
  </si>
  <si>
    <t>GONNEVILLE SUR HONFLEUR</t>
  </si>
  <si>
    <t>GONNEVILLE SUR MER</t>
  </si>
  <si>
    <t>GONNEVILLE EN AUGE</t>
  </si>
  <si>
    <t>GOUSTRANVILLE</t>
  </si>
  <si>
    <t>GOUVIX</t>
  </si>
  <si>
    <t>GRAINVILLE LANGANNERIE</t>
  </si>
  <si>
    <t>GRAINVILLE SUR ODON</t>
  </si>
  <si>
    <t>GRANDCAMP MAISY</t>
  </si>
  <si>
    <t>GRANGUES</t>
  </si>
  <si>
    <t>GRAYE SUR MER</t>
  </si>
  <si>
    <t>GRENTHEVILLE</t>
  </si>
  <si>
    <t>GRIMBOSQ</t>
  </si>
  <si>
    <t>GUERON</t>
  </si>
  <si>
    <t>HERMANVILLE SUR MER</t>
  </si>
  <si>
    <t>HERMIVAL LES VAUX</t>
  </si>
  <si>
    <t>HEROUVILLE ST CLAIR</t>
  </si>
  <si>
    <t>HEROUVILLETTE</t>
  </si>
  <si>
    <t>HEULAND</t>
  </si>
  <si>
    <t>LA HOGUETTE</t>
  </si>
  <si>
    <t>HONFLEUR</t>
  </si>
  <si>
    <t>L HOTELLERIE</t>
  </si>
  <si>
    <t>HOTOT EN AUGE</t>
  </si>
  <si>
    <t>HOTTOT LES BAGUES</t>
  </si>
  <si>
    <t>LA HOUBLONNIERE</t>
  </si>
  <si>
    <t>HOULGATE</t>
  </si>
  <si>
    <t>IFS</t>
  </si>
  <si>
    <t>ISIGNY SUR MER</t>
  </si>
  <si>
    <t>LES ISLES BARDEL</t>
  </si>
  <si>
    <t>JANVILLE</t>
  </si>
  <si>
    <t>JORT</t>
  </si>
  <si>
    <t>JUAYE MONDAYE</t>
  </si>
  <si>
    <t>DIALAN SUR CHAINE</t>
  </si>
  <si>
    <t>JUVIGNY SUR SEULLES</t>
  </si>
  <si>
    <t>LAIZE CLINCHAMPS</t>
  </si>
  <si>
    <t>LANDELLES ET COUPIGNY</t>
  </si>
  <si>
    <t>LANDES SUR AJON</t>
  </si>
  <si>
    <t>LANGRUNE SUR MER</t>
  </si>
  <si>
    <t>PONTS SUR SEULLES</t>
  </si>
  <si>
    <t>TERRES DE DRUANCE</t>
  </si>
  <si>
    <t>LEAUPARTIE</t>
  </si>
  <si>
    <t>LEFFARD</t>
  </si>
  <si>
    <t>LESSARD ET LE CHENE</t>
  </si>
  <si>
    <t>LINGEVRES</t>
  </si>
  <si>
    <t>LION SUR MER</t>
  </si>
  <si>
    <t>LISIEUX</t>
  </si>
  <si>
    <t>LISON</t>
  </si>
  <si>
    <t>LISORES</t>
  </si>
  <si>
    <t>LITTEAU</t>
  </si>
  <si>
    <t>LE MOLAY LITTRY</t>
  </si>
  <si>
    <t>LIVAROT PAYS D AUGE</t>
  </si>
  <si>
    <t>LES LOGES</t>
  </si>
  <si>
    <t>LES LOGES SAULCES</t>
  </si>
  <si>
    <t>LONGUES SUR MER</t>
  </si>
  <si>
    <t>LONGUEVILLE</t>
  </si>
  <si>
    <t>LONGVILLERS</t>
  </si>
  <si>
    <t>LOUCELLES</t>
  </si>
  <si>
    <t>LOUVAGNY</t>
  </si>
  <si>
    <t>LOUVIGNY</t>
  </si>
  <si>
    <t>LUC SUR MER</t>
  </si>
  <si>
    <t>MAGNY EN BESSIN</t>
  </si>
  <si>
    <t>MAISONCELLES PELVEY</t>
  </si>
  <si>
    <t>MAISONCELLES SUR AJON</t>
  </si>
  <si>
    <t>MAIZET</t>
  </si>
  <si>
    <t>MAIZIERES</t>
  </si>
  <si>
    <t>MALTOT</t>
  </si>
  <si>
    <t>MANDEVILLE EN BESSIN</t>
  </si>
  <si>
    <t>MANERBE</t>
  </si>
  <si>
    <t>MANNEVILLE LA PIPARD</t>
  </si>
  <si>
    <t>LE MANOIR</t>
  </si>
  <si>
    <t>MANVIEUX</t>
  </si>
  <si>
    <t>LE MARAIS LA CHAPELLE</t>
  </si>
  <si>
    <t>MAROLLES</t>
  </si>
  <si>
    <t>MARTAINVILLE</t>
  </si>
  <si>
    <t>MARTIGNY SUR L ANTE</t>
  </si>
  <si>
    <t>MOULINS EN BESSIN</t>
  </si>
  <si>
    <t>MATHIEU</t>
  </si>
  <si>
    <t>MAY SUR ORNE</t>
  </si>
  <si>
    <t>MERVILLE FRANCEVILLE PLAGE</t>
  </si>
  <si>
    <t>MERY BISSIERES EN AUGE</t>
  </si>
  <si>
    <t>MESLAY</t>
  </si>
  <si>
    <t>LE MESNIL AU GRAIN</t>
  </si>
  <si>
    <t>LE MESNIL EUDES</t>
  </si>
  <si>
    <t>LE MESNIL GUILLAUME</t>
  </si>
  <si>
    <t>LE MESNIL ROBERT</t>
  </si>
  <si>
    <t>LE MESNIL SIMON</t>
  </si>
  <si>
    <t>LE MESNIL SUR BLANGY</t>
  </si>
  <si>
    <t>LE MESNIL VILLEMENT</t>
  </si>
  <si>
    <t>MEUVAINES</t>
  </si>
  <si>
    <t>MEZIDON VALLEE D AUGE</t>
  </si>
  <si>
    <t>LES MONCEAUX</t>
  </si>
  <si>
    <t>MONCEAUX EN BESSIN</t>
  </si>
  <si>
    <t>MONDEVILLE</t>
  </si>
  <si>
    <t>MONDRAINVILLE</t>
  </si>
  <si>
    <t>MONFREVILLE</t>
  </si>
  <si>
    <t>MONTFIQUET</t>
  </si>
  <si>
    <t>MONTIGNY</t>
  </si>
  <si>
    <t>MONTREUIL EN AUGE</t>
  </si>
  <si>
    <t>MONTS EN BESSIN</t>
  </si>
  <si>
    <t>MORTEAUX COULIBOEUF</t>
  </si>
  <si>
    <t>MOSLES</t>
  </si>
  <si>
    <t>MOUEN</t>
  </si>
  <si>
    <t>MOULINES</t>
  </si>
  <si>
    <t>MOULT CHICHEBOVILLE</t>
  </si>
  <si>
    <t>LES MOUTIERS EN AUGE</t>
  </si>
  <si>
    <t>LES MOUTIERS EN CINGLAIS</t>
  </si>
  <si>
    <t>MOYAUX</t>
  </si>
  <si>
    <t>MUTRECY</t>
  </si>
  <si>
    <t>NONANT</t>
  </si>
  <si>
    <t>NOROLLES</t>
  </si>
  <si>
    <t>NORON L ABBAYE</t>
  </si>
  <si>
    <t>NORON LA POTERIE</t>
  </si>
  <si>
    <t>NORREY EN AUGE</t>
  </si>
  <si>
    <t>NOTRE DAME DE LIVAYE</t>
  </si>
  <si>
    <t>NOTRE DAME D ESTREES CORBON</t>
  </si>
  <si>
    <t>VAL D ARRY</t>
  </si>
  <si>
    <t>OLENDON</t>
  </si>
  <si>
    <t>ORBEC</t>
  </si>
  <si>
    <t>OSMANVILLE</t>
  </si>
  <si>
    <t>OUEZY</t>
  </si>
  <si>
    <t>OUFFIERES</t>
  </si>
  <si>
    <t>OUILLY DU HOULEY</t>
  </si>
  <si>
    <t>OUILLY LE TESSON</t>
  </si>
  <si>
    <t>OUILLY LE VICOMTE</t>
  </si>
  <si>
    <t>OUISTREHAM</t>
  </si>
  <si>
    <t>PARFOURU SUR ODON</t>
  </si>
  <si>
    <t>PENNEDEPIE</t>
  </si>
  <si>
    <t>PERIERS EN AUGE</t>
  </si>
  <si>
    <t>PERIERS SUR LE DAN</t>
  </si>
  <si>
    <t>PERRIERES</t>
  </si>
  <si>
    <t>PERTHEVILLE NERS</t>
  </si>
  <si>
    <t>PETIVILLE</t>
  </si>
  <si>
    <t>PIERREFITTE EN AUGE</t>
  </si>
  <si>
    <t>PIERREFITTE EN CINGLAIS</t>
  </si>
  <si>
    <t>PLANQUERY</t>
  </si>
  <si>
    <t>PLUMETOT</t>
  </si>
  <si>
    <t>LA POMMERAYE</t>
  </si>
  <si>
    <t>PONT BELLANGER</t>
  </si>
  <si>
    <t>PONTECOULANT</t>
  </si>
  <si>
    <t>PONT L EVEQUE</t>
  </si>
  <si>
    <t>PORT EN BESSIN HUPPAIN</t>
  </si>
  <si>
    <t>POTIGNY</t>
  </si>
  <si>
    <t>PREAUX BOCAGE</t>
  </si>
  <si>
    <t>LE PRE D AUGE</t>
  </si>
  <si>
    <t>PRETREVILLE</t>
  </si>
  <si>
    <t>PUTOT EN AUGE</t>
  </si>
  <si>
    <t>BELLE VIE EN AUGE</t>
  </si>
  <si>
    <t>QUETTEVILLE</t>
  </si>
  <si>
    <t>RANCHY</t>
  </si>
  <si>
    <t>RANVILLE</t>
  </si>
  <si>
    <t>RAPILLY</t>
  </si>
  <si>
    <t>REPENTIGNY</t>
  </si>
  <si>
    <t>REUX</t>
  </si>
  <si>
    <t>REVIERS</t>
  </si>
  <si>
    <t>LA RIVIERE ST SAUVEUR</t>
  </si>
  <si>
    <t>CASTINE EN PLAINE</t>
  </si>
  <si>
    <t>ROCQUES</t>
  </si>
  <si>
    <t>LA ROQUE BAIGNARD</t>
  </si>
  <si>
    <t>ROSEL</t>
  </si>
  <si>
    <t>ROTS</t>
  </si>
  <si>
    <t>ROUVRES</t>
  </si>
  <si>
    <t>RUBERCY</t>
  </si>
  <si>
    <t>RUMESNIL</t>
  </si>
  <si>
    <t>RYES</t>
  </si>
  <si>
    <t>LE CASTELET</t>
  </si>
  <si>
    <t>ST ANDRE D HEBERTOT</t>
  </si>
  <si>
    <t>ST ANDRE SUR ORNE</t>
  </si>
  <si>
    <t>ST ARNOULT</t>
  </si>
  <si>
    <t>ST AUBIN D ARQUENAY</t>
  </si>
  <si>
    <t>ST AUBIN DES BOIS</t>
  </si>
  <si>
    <t>ST AUBIN SUR MER</t>
  </si>
  <si>
    <t>ST BENOIT D HEBERTOT</t>
  </si>
  <si>
    <t>ST COME DE FRESNE</t>
  </si>
  <si>
    <t>ST CONTEST</t>
  </si>
  <si>
    <t>STE CROIX SUR MER</t>
  </si>
  <si>
    <t>VALORBIQUET</t>
  </si>
  <si>
    <t>ST DENIS DE MAILLOC</t>
  </si>
  <si>
    <t>ST DENIS DE MERE</t>
  </si>
  <si>
    <t>ST DESIR</t>
  </si>
  <si>
    <t>ST ETIENNE LA THILLAYE</t>
  </si>
  <si>
    <t>VAL DE VIE</t>
  </si>
  <si>
    <t>ST GATIEN DES BOIS</t>
  </si>
  <si>
    <t>SEULLINE</t>
  </si>
  <si>
    <t>ST GERMAIN DE LIVET</t>
  </si>
  <si>
    <t>ST GERMAIN DU PERT</t>
  </si>
  <si>
    <t>ST GERMAIN LA BLANCHE HERBE</t>
  </si>
  <si>
    <t>ST GERMAIN LANGOT</t>
  </si>
  <si>
    <t>ST GERMAIN LE VASSON</t>
  </si>
  <si>
    <t>STE HONORINE DE DUCY</t>
  </si>
  <si>
    <t>AURE SUR MER</t>
  </si>
  <si>
    <t>STE HONORINE DU FAY</t>
  </si>
  <si>
    <t>ST HYMER</t>
  </si>
  <si>
    <t>ST JEAN DE LIVET</t>
  </si>
  <si>
    <t>ST JOUIN</t>
  </si>
  <si>
    <t>ST JULIEN SUR CALONNE</t>
  </si>
  <si>
    <t>ST LAMBERT</t>
  </si>
  <si>
    <t>ST LAURENT DE CONDEL</t>
  </si>
  <si>
    <t>ST LAURENT SUR MER</t>
  </si>
  <si>
    <t>ST LEGER DUBOSQ</t>
  </si>
  <si>
    <t>ST LOUET SUR SEULLES</t>
  </si>
  <si>
    <t>ST LOUP HORS</t>
  </si>
  <si>
    <t>ST MANVIEU NORREY</t>
  </si>
  <si>
    <t>ST MARCOUF</t>
  </si>
  <si>
    <t>STE MARGUERITE D ELLE</t>
  </si>
  <si>
    <t>STE MARIE OUTRE L EAU</t>
  </si>
  <si>
    <t>ST MARTIN AUX CHARTRAINS</t>
  </si>
  <si>
    <t>ST MARTIN BIENFAITE CRESSONNIERE</t>
  </si>
  <si>
    <t>ST MARTIN DE BLAGNY</t>
  </si>
  <si>
    <t>ST MARTIN DE FONTENAY</t>
  </si>
  <si>
    <t>ST MARTIN DE LA LIEUE</t>
  </si>
  <si>
    <t>ST MARTIN DE MAILLOC</t>
  </si>
  <si>
    <t>ST MARTIN DE MIEUX</t>
  </si>
  <si>
    <t>ST MARTIN DES ENTREES</t>
  </si>
  <si>
    <t>ST OMER</t>
  </si>
  <si>
    <t>ST OUEN DU MESNIL OGER</t>
  </si>
  <si>
    <t>ST OUEN LE PIN</t>
  </si>
  <si>
    <t>ST PAIR</t>
  </si>
  <si>
    <t>ST PAUL DU VERNAY</t>
  </si>
  <si>
    <t>ST PHILBERT DES CHAMPS</t>
  </si>
  <si>
    <t>ST PIERRE AZIF</t>
  </si>
  <si>
    <t>ST PIERRE CANIVET</t>
  </si>
  <si>
    <t>ST PIERRE DES IFS</t>
  </si>
  <si>
    <t>ST PIERRE DU BU</t>
  </si>
  <si>
    <t>ST PIERRE DU FRESNE</t>
  </si>
  <si>
    <t>ST PIERRE DU JONQUET</t>
  </si>
  <si>
    <t>ST PIERRE DU MONT</t>
  </si>
  <si>
    <t>ST PIERRE EN AUGE</t>
  </si>
  <si>
    <t>ST SAMSON</t>
  </si>
  <si>
    <t>NOUES DE SIENNE</t>
  </si>
  <si>
    <t>ST SYLVAIN</t>
  </si>
  <si>
    <t>ST VAAST EN AUGE</t>
  </si>
  <si>
    <t>ST VAAST SUR SEULLES</t>
  </si>
  <si>
    <t>ST VIGOR LE GRAND</t>
  </si>
  <si>
    <t>SALLEN</t>
  </si>
  <si>
    <t>SALLENELLES</t>
  </si>
  <si>
    <t>SANNERVILLE</t>
  </si>
  <si>
    <t>SAON</t>
  </si>
  <si>
    <t>SAONNET</t>
  </si>
  <si>
    <t>SASSY</t>
  </si>
  <si>
    <t>VAL DE DROME</t>
  </si>
  <si>
    <t>SOIGNOLLES</t>
  </si>
  <si>
    <t>SOLIERS</t>
  </si>
  <si>
    <t>SOMMERVIEU</t>
  </si>
  <si>
    <t>SOULANGY</t>
  </si>
  <si>
    <t>SOUMONT ST QUENTIN</t>
  </si>
  <si>
    <t>SUBLES</t>
  </si>
  <si>
    <t>SULLY</t>
  </si>
  <si>
    <t>SURRAIN</t>
  </si>
  <si>
    <t>SURVILLE</t>
  </si>
  <si>
    <t>TESSEL</t>
  </si>
  <si>
    <t>THAON</t>
  </si>
  <si>
    <t>LE THEIL EN AUGE</t>
  </si>
  <si>
    <t>THURY HARCOURT LE HOM</t>
  </si>
  <si>
    <t>TILLY SUR SEULLES</t>
  </si>
  <si>
    <t>LE TORQUESNE</t>
  </si>
  <si>
    <t>TOUFFREVILLE</t>
  </si>
  <si>
    <t>TOUQUES</t>
  </si>
  <si>
    <t>TOUR EN BESSIN</t>
  </si>
  <si>
    <t>TOURGEVILLE</t>
  </si>
  <si>
    <t>TOURNIERES</t>
  </si>
  <si>
    <t>TOURVILLE EN AUGE</t>
  </si>
  <si>
    <t>TOURVILLE SUR ODON</t>
  </si>
  <si>
    <t>TRACY BOCAGE</t>
  </si>
  <si>
    <t>TRACY SUR MER</t>
  </si>
  <si>
    <t>TREPREL</t>
  </si>
  <si>
    <t>TREVIERES</t>
  </si>
  <si>
    <t>TROARN</t>
  </si>
  <si>
    <t>MONTILLIERES SUR ORNE</t>
  </si>
  <si>
    <t>LE TRONQUAY</t>
  </si>
  <si>
    <t>TROUVILLE SUR MER</t>
  </si>
  <si>
    <t>TRUNGY</t>
  </si>
  <si>
    <t>USSY</t>
  </si>
  <si>
    <t>VACOGNES NEUILLY</t>
  </si>
  <si>
    <t>VALSEME</t>
  </si>
  <si>
    <t>VARAVILLE</t>
  </si>
  <si>
    <t>VALDALLIERE</t>
  </si>
  <si>
    <t>VAUCELLES</t>
  </si>
  <si>
    <t>VAUVILLE</t>
  </si>
  <si>
    <t>VAUX SUR AURE</t>
  </si>
  <si>
    <t>VAUX SUR SEULLES</t>
  </si>
  <si>
    <t>VENDES</t>
  </si>
  <si>
    <t>VENDEUVRE</t>
  </si>
  <si>
    <t>VERSAINVILLE</t>
  </si>
  <si>
    <t>VERSON</t>
  </si>
  <si>
    <t>VER SUR MER</t>
  </si>
  <si>
    <t>LA VESPIERE FRIARDEL</t>
  </si>
  <si>
    <t>LE VEY</t>
  </si>
  <si>
    <t>VICQUES</t>
  </si>
  <si>
    <t>VICTOT PONTFOL</t>
  </si>
  <si>
    <t>VIENNE EN BESSIN</t>
  </si>
  <si>
    <t>VIERVILLE SUR MER</t>
  </si>
  <si>
    <t>VIEUX</t>
  </si>
  <si>
    <t>VIEUX BOURG</t>
  </si>
  <si>
    <t>VIGNATS</t>
  </si>
  <si>
    <t>VILLERS BOCAGE</t>
  </si>
  <si>
    <t>VILLERS CANIVET</t>
  </si>
  <si>
    <t>VILLERS SUR MER</t>
  </si>
  <si>
    <t>VILLERVILLE</t>
  </si>
  <si>
    <t>LA VILLETTE</t>
  </si>
  <si>
    <t>VILLONS LES BUISSONS</t>
  </si>
  <si>
    <t>VILLY LEZ FALAISE</t>
  </si>
  <si>
    <t>VILLY BOCAGE</t>
  </si>
  <si>
    <t>VIMONT</t>
  </si>
  <si>
    <t>VIRE NORMANDIE</t>
  </si>
  <si>
    <t>PONT D OUILLY</t>
  </si>
  <si>
    <t>ALLANCHE</t>
  </si>
  <si>
    <t>ALLEUZE</t>
  </si>
  <si>
    <t>ALLY</t>
  </si>
  <si>
    <t>ANDELAT</t>
  </si>
  <si>
    <t>ANGLARDS DE ST FLOUR</t>
  </si>
  <si>
    <t>ANGLARDS DE SALERS</t>
  </si>
  <si>
    <t>ANTERRIEUX</t>
  </si>
  <si>
    <t>ANTIGNAC</t>
  </si>
  <si>
    <t>APCHON</t>
  </si>
  <si>
    <t>ARCHES</t>
  </si>
  <si>
    <t>ARNAC</t>
  </si>
  <si>
    <t>ARPAJON SUR CERE</t>
  </si>
  <si>
    <t>AURIAC L EGLISE</t>
  </si>
  <si>
    <t>AURILLAC</t>
  </si>
  <si>
    <t>AUZERS</t>
  </si>
  <si>
    <t>AYRENS</t>
  </si>
  <si>
    <t>BADAILHAC</t>
  </si>
  <si>
    <t>BARRIAC LES BOSQUETS</t>
  </si>
  <si>
    <t>BASSIGNAC</t>
  </si>
  <si>
    <t>BOISSET</t>
  </si>
  <si>
    <t>BRAGEAC</t>
  </si>
  <si>
    <t>ALBEPIERRE BREDONS</t>
  </si>
  <si>
    <t>BREZONS</t>
  </si>
  <si>
    <t>PUYCAPEL</t>
  </si>
  <si>
    <t>CARLAT</t>
  </si>
  <si>
    <t>CASSANIOUZE</t>
  </si>
  <si>
    <t>CAYROLS</t>
  </si>
  <si>
    <t>CELOUX</t>
  </si>
  <si>
    <t>CEZENS</t>
  </si>
  <si>
    <t>CHALIERS</t>
  </si>
  <si>
    <t>CHALVIGNAC</t>
  </si>
  <si>
    <t>CHAMPAGNAC</t>
  </si>
  <si>
    <t>CHAMPS SUR TARENTAINE MARCHAL</t>
  </si>
  <si>
    <t>CHANTERELLE</t>
  </si>
  <si>
    <t>LA CHAPELLE D ALAGNON</t>
  </si>
  <si>
    <t>LA CHAPELLE LAURENT</t>
  </si>
  <si>
    <t>CHARMENSAC</t>
  </si>
  <si>
    <t>CHAUDES AIGUES</t>
  </si>
  <si>
    <t>CHAUSSENAC</t>
  </si>
  <si>
    <t>CHAZELLES</t>
  </si>
  <si>
    <t>CHEYLADE</t>
  </si>
  <si>
    <t>LE CLAUX</t>
  </si>
  <si>
    <t>CLAVIERES</t>
  </si>
  <si>
    <t>COLLANDRES</t>
  </si>
  <si>
    <t>COLTINES</t>
  </si>
  <si>
    <t>CONDAT</t>
  </si>
  <si>
    <t>COREN</t>
  </si>
  <si>
    <t>CRANDELLES</t>
  </si>
  <si>
    <t>CROS DE MONTVERT</t>
  </si>
  <si>
    <t>CROS DE RONESQUE</t>
  </si>
  <si>
    <t>CUSSAC</t>
  </si>
  <si>
    <t>DEUX VERGES</t>
  </si>
  <si>
    <t>DIENNE</t>
  </si>
  <si>
    <t>DRUGEAC</t>
  </si>
  <si>
    <t>ESCORAILLES</t>
  </si>
  <si>
    <t>ESPINASSE</t>
  </si>
  <si>
    <t>LE FALGOUX</t>
  </si>
  <si>
    <t>LE FAU</t>
  </si>
  <si>
    <t>FERRIERES ST MARY</t>
  </si>
  <si>
    <t>FONTANGES</t>
  </si>
  <si>
    <t>FREIX ANGLARDS</t>
  </si>
  <si>
    <t>FRIDEFONT</t>
  </si>
  <si>
    <t>GIOU DE MAMOU</t>
  </si>
  <si>
    <t>GIRGOLS</t>
  </si>
  <si>
    <t>GLENAT</t>
  </si>
  <si>
    <t>GOURDIEGES</t>
  </si>
  <si>
    <t>JABRUN</t>
  </si>
  <si>
    <t>JALEYRAC</t>
  </si>
  <si>
    <t>JOURSAC</t>
  </si>
  <si>
    <t>JOU SOUS MONJOU</t>
  </si>
  <si>
    <t>JUNHAC</t>
  </si>
  <si>
    <t>JUSSAC</t>
  </si>
  <si>
    <t>LABESSERETTE</t>
  </si>
  <si>
    <t>LABROUSSE</t>
  </si>
  <si>
    <t>LACAPELLE BARRES</t>
  </si>
  <si>
    <t>LACAPELLE DEL FRAISSE</t>
  </si>
  <si>
    <t>LACAPELLE VIESCAMP</t>
  </si>
  <si>
    <t>LADINHAC</t>
  </si>
  <si>
    <t>LAFEUILLADE EN VEZIE</t>
  </si>
  <si>
    <t>LANDEYRAT</t>
  </si>
  <si>
    <t>LANOBRE</t>
  </si>
  <si>
    <t>LAPEYRUGUE</t>
  </si>
  <si>
    <t>LAROQUEBROU</t>
  </si>
  <si>
    <t>LAROQUEVIEILLE</t>
  </si>
  <si>
    <t>LASCELLE MANDAILLES</t>
  </si>
  <si>
    <t>LASTIC</t>
  </si>
  <si>
    <t>LAURIE</t>
  </si>
  <si>
    <t>LAVEISSENET</t>
  </si>
  <si>
    <t>LAVEISSIERE</t>
  </si>
  <si>
    <t>LAVIGERIE</t>
  </si>
  <si>
    <t>LEUCAMP</t>
  </si>
  <si>
    <t>LEYNHAC</t>
  </si>
  <si>
    <t>LEYVAUX</t>
  </si>
  <si>
    <t>LIEUTADES</t>
  </si>
  <si>
    <t>LORCIERES</t>
  </si>
  <si>
    <t>VAL D ARCOMIE</t>
  </si>
  <si>
    <t>LUGARDE</t>
  </si>
  <si>
    <t>MADIC</t>
  </si>
  <si>
    <t>MALBO</t>
  </si>
  <si>
    <t>MANDAILLES ST JULIEN</t>
  </si>
  <si>
    <t>MARCHASTEL</t>
  </si>
  <si>
    <t>MARCOLES</t>
  </si>
  <si>
    <t>MARMANHAC</t>
  </si>
  <si>
    <t>MASSIAC</t>
  </si>
  <si>
    <t>MAURIAC</t>
  </si>
  <si>
    <t>MAURINES</t>
  </si>
  <si>
    <t>MAURS</t>
  </si>
  <si>
    <t>MEALLET</t>
  </si>
  <si>
    <t>MENET</t>
  </si>
  <si>
    <t>MENTIERES</t>
  </si>
  <si>
    <t>MOLEDES</t>
  </si>
  <si>
    <t>MOLOMPIZE</t>
  </si>
  <si>
    <t>LA MONSELIE</t>
  </si>
  <si>
    <t>MONTBOUDIF</t>
  </si>
  <si>
    <t>MONTCHAMP</t>
  </si>
  <si>
    <t>LE MONTEIL</t>
  </si>
  <si>
    <t>MONTGRELEIX</t>
  </si>
  <si>
    <t>MONTMURAT</t>
  </si>
  <si>
    <t>MONTSALVY</t>
  </si>
  <si>
    <t>MONTVERT</t>
  </si>
  <si>
    <t>MOUSSAGES</t>
  </si>
  <si>
    <t>NARNHAC</t>
  </si>
  <si>
    <t>NAUCELLES</t>
  </si>
  <si>
    <t>NEUSSARGUES EN PINATELLE</t>
  </si>
  <si>
    <t>NEUVEGLISE SUR TRUYERE</t>
  </si>
  <si>
    <t>NIEUDAN</t>
  </si>
  <si>
    <t>OMPS</t>
  </si>
  <si>
    <t>PAILHEROLS</t>
  </si>
  <si>
    <t>PARLAN</t>
  </si>
  <si>
    <t>PAULHAC</t>
  </si>
  <si>
    <t>PAULHENC</t>
  </si>
  <si>
    <t>PEYRUSSE</t>
  </si>
  <si>
    <t>PIERREFORT</t>
  </si>
  <si>
    <t>PLEAUX</t>
  </si>
  <si>
    <t>POLMINHAC</t>
  </si>
  <si>
    <t>PRADIERS</t>
  </si>
  <si>
    <t>QUEZAC</t>
  </si>
  <si>
    <t>RAGEADE</t>
  </si>
  <si>
    <t>RAULHAC</t>
  </si>
  <si>
    <t>REILHAC</t>
  </si>
  <si>
    <t>REZENTIERES</t>
  </si>
  <si>
    <t>RIOM ES MONTAGNES</t>
  </si>
  <si>
    <t>ROANNES ST MARY</t>
  </si>
  <si>
    <t>ROFFIAC</t>
  </si>
  <si>
    <t>ROUFFIAC</t>
  </si>
  <si>
    <t>ROUMEGOUX</t>
  </si>
  <si>
    <t>ROUZIERS</t>
  </si>
  <si>
    <t>RUYNES EN MARGERIDE</t>
  </si>
  <si>
    <t>SAIGNES</t>
  </si>
  <si>
    <t>ST AMANDIN</t>
  </si>
  <si>
    <t>ST ANTOINE</t>
  </si>
  <si>
    <t>ST BONNET DE CONDAT</t>
  </si>
  <si>
    <t>ST BONNET DE SALERS</t>
  </si>
  <si>
    <t>ST CERNIN</t>
  </si>
  <si>
    <t>ST CHAMANT</t>
  </si>
  <si>
    <t>ST CIRGUES DE JORDANNE</t>
  </si>
  <si>
    <t>ST CIRGUES DE MALBERT</t>
  </si>
  <si>
    <t>ST CONSTANT FOURNOULES</t>
  </si>
  <si>
    <t>ST ETIENNE CANTALES</t>
  </si>
  <si>
    <t>ST ETIENNE DE CARLAT</t>
  </si>
  <si>
    <t>ST ETIENNE DE MAURS</t>
  </si>
  <si>
    <t>ST ETIENNE DE CHOMEIL</t>
  </si>
  <si>
    <t>ST FLOUR</t>
  </si>
  <si>
    <t>ST GEORGES</t>
  </si>
  <si>
    <t>ST GERONS</t>
  </si>
  <si>
    <t>ST ILLIDE</t>
  </si>
  <si>
    <t>ST JACQUES DES BLATS</t>
  </si>
  <si>
    <t>ST JULIEN DE TOURSAC</t>
  </si>
  <si>
    <t>ST MAMET LA SALVETAT</t>
  </si>
  <si>
    <t>ST MARTIN CANTALES</t>
  </si>
  <si>
    <t>ST MARTIN SOUS VIGOUROUX</t>
  </si>
  <si>
    <t>ST MARTIN VALMEROUX</t>
  </si>
  <si>
    <t>ST MARY LE PLAIN</t>
  </si>
  <si>
    <t>ST PAUL DES LANDES</t>
  </si>
  <si>
    <t>ST PAUL DE SALERS</t>
  </si>
  <si>
    <t>ST PONCY</t>
  </si>
  <si>
    <t>ST PROJET DE SALERS</t>
  </si>
  <si>
    <t>ST REMY DE CHAUDES AIGUES</t>
  </si>
  <si>
    <t>ST SANTIN CANTALES</t>
  </si>
  <si>
    <t>ST SANTIN DE MAURS</t>
  </si>
  <si>
    <t>ST SATURNIN</t>
  </si>
  <si>
    <t>ST SAURY</t>
  </si>
  <si>
    <t>ST URCIZE</t>
  </si>
  <si>
    <t>ST VINCENT DE SALERS</t>
  </si>
  <si>
    <t>SALERS</t>
  </si>
  <si>
    <t>SALINS</t>
  </si>
  <si>
    <t>SANSAC DE MARMIESSE</t>
  </si>
  <si>
    <t>SANSAC VEINAZES</t>
  </si>
  <si>
    <t>SAUVAT</t>
  </si>
  <si>
    <t>LA SEGALASSIERE</t>
  </si>
  <si>
    <t>SEGUR LES VILLAS</t>
  </si>
  <si>
    <t>SENEZERGUES</t>
  </si>
  <si>
    <t>SIRAN</t>
  </si>
  <si>
    <t>SOULAGES</t>
  </si>
  <si>
    <t>SOURNIAC</t>
  </si>
  <si>
    <t>TALIZAT</t>
  </si>
  <si>
    <t>TANAVELLE</t>
  </si>
  <si>
    <t>TEISSIERES DE CORNET</t>
  </si>
  <si>
    <t>TEISSIERES LES BOULIES</t>
  </si>
  <si>
    <t>LES TERNES</t>
  </si>
  <si>
    <t>THIEZAC</t>
  </si>
  <si>
    <t>TIVIERS</t>
  </si>
  <si>
    <t>TREMOUILLE</t>
  </si>
  <si>
    <t>LA TRINITAT</t>
  </si>
  <si>
    <t>LE TRIOULOU</t>
  </si>
  <si>
    <t>TRIZAC</t>
  </si>
  <si>
    <t>USSEL</t>
  </si>
  <si>
    <t>VABRES</t>
  </si>
  <si>
    <t>VALETTE</t>
  </si>
  <si>
    <t>VALJOUZE</t>
  </si>
  <si>
    <t>VALUEJOLS</t>
  </si>
  <si>
    <t>LE VAULMIER</t>
  </si>
  <si>
    <t>VEBRET</t>
  </si>
  <si>
    <t>VEDRINES ST LOUP</t>
  </si>
  <si>
    <t>VELZIC</t>
  </si>
  <si>
    <t>VERNOLS</t>
  </si>
  <si>
    <t>VEYRIERES</t>
  </si>
  <si>
    <t>VEZAC</t>
  </si>
  <si>
    <t>VEZE</t>
  </si>
  <si>
    <t>VEZELS ROUSSY</t>
  </si>
  <si>
    <t>VIC SUR CERE</t>
  </si>
  <si>
    <t>VIEILLESPESSE</t>
  </si>
  <si>
    <t>VIEILLEVIE</t>
  </si>
  <si>
    <t>LE VIGEAN</t>
  </si>
  <si>
    <t>VILLEDIEU</t>
  </si>
  <si>
    <t>VIRARGUES</t>
  </si>
  <si>
    <t>VITRAC</t>
  </si>
  <si>
    <t>YDES</t>
  </si>
  <si>
    <t>YOLET</t>
  </si>
  <si>
    <t>YTRAC</t>
  </si>
  <si>
    <t>LE ROUGET PERS</t>
  </si>
  <si>
    <t>BESSE</t>
  </si>
  <si>
    <t>ABZAC</t>
  </si>
  <si>
    <t>LES ADJOTS</t>
  </si>
  <si>
    <t>AGRIS</t>
  </si>
  <si>
    <t>AIGRE</t>
  </si>
  <si>
    <t>ALLOUE</t>
  </si>
  <si>
    <t>AMBERAC</t>
  </si>
  <si>
    <t>AMBERNAC</t>
  </si>
  <si>
    <t>ANAIS</t>
  </si>
  <si>
    <t>ANGEAC CHAMPAGNE</t>
  </si>
  <si>
    <t>ANGEAC CHARENTE</t>
  </si>
  <si>
    <t>ANGEDUC</t>
  </si>
  <si>
    <t>ANGOULEME</t>
  </si>
  <si>
    <t>ANSAC SUR VIENNE</t>
  </si>
  <si>
    <t>ARS</t>
  </si>
  <si>
    <t>ASNIERES SUR NOUERE</t>
  </si>
  <si>
    <t>AUBETERRE SUR DRONNE</t>
  </si>
  <si>
    <t>AUNAC SUR CHARENTE</t>
  </si>
  <si>
    <t>AUSSAC VADALLE</t>
  </si>
  <si>
    <t>BAIGNES STE RADEGONDE</t>
  </si>
  <si>
    <t>BALZAC</t>
  </si>
  <si>
    <t>BARBEZIERES</t>
  </si>
  <si>
    <t>BARBEZIEUX ST HILAIRE</t>
  </si>
  <si>
    <t>BARDENAC</t>
  </si>
  <si>
    <t>BARRET</t>
  </si>
  <si>
    <t>BARRO</t>
  </si>
  <si>
    <t>BASSAC</t>
  </si>
  <si>
    <t>BAZAC</t>
  </si>
  <si>
    <t>BEAULIEU SUR SONNETTE</t>
  </si>
  <si>
    <t>BECHERESSE</t>
  </si>
  <si>
    <t>BELLON</t>
  </si>
  <si>
    <t>BENEST</t>
  </si>
  <si>
    <t>BERNAC</t>
  </si>
  <si>
    <t>BERNEUIL</t>
  </si>
  <si>
    <t>BESSAC</t>
  </si>
  <si>
    <t>BIOUSSAC</t>
  </si>
  <si>
    <t>BIRAC</t>
  </si>
  <si>
    <t>COTEAUX DU BLANZACAIS</t>
  </si>
  <si>
    <t>BLANZAGUET ST CYBARD</t>
  </si>
  <si>
    <t>BOISBRETEAU</t>
  </si>
  <si>
    <t>BONNES</t>
  </si>
  <si>
    <t>BONNEUIL</t>
  </si>
  <si>
    <t>BORS DE MONTMOREAU</t>
  </si>
  <si>
    <t>BORS DE BAIGNES</t>
  </si>
  <si>
    <t>LE BOUCHAGE</t>
  </si>
  <si>
    <t>BOUEX</t>
  </si>
  <si>
    <t>BOURG CHARENTE</t>
  </si>
  <si>
    <t>BOUTEVILLE</t>
  </si>
  <si>
    <t>BOUTIERS ST TROJAN</t>
  </si>
  <si>
    <t>BRETTES</t>
  </si>
  <si>
    <t>BREVILLE</t>
  </si>
  <si>
    <t>BRIE SOUS BARBEZIEUX</t>
  </si>
  <si>
    <t>BRIE SOUS CHALAIS</t>
  </si>
  <si>
    <t>BRIGUEUIL</t>
  </si>
  <si>
    <t>BRILLAC</t>
  </si>
  <si>
    <t>BROSSAC</t>
  </si>
  <si>
    <t>BUNZAC</t>
  </si>
  <si>
    <t>CELLEFROUIN</t>
  </si>
  <si>
    <t>CELLETTES</t>
  </si>
  <si>
    <t>CHABANAIS</t>
  </si>
  <si>
    <t>CHABRAC</t>
  </si>
  <si>
    <t>CHADURIE</t>
  </si>
  <si>
    <t>CHALAIS</t>
  </si>
  <si>
    <t>CHALLIGNAC</t>
  </si>
  <si>
    <t>CHAMPAGNE VIGNY</t>
  </si>
  <si>
    <t>CHAMPAGNE MOUTON</t>
  </si>
  <si>
    <t>CHAMPMILLON</t>
  </si>
  <si>
    <t>CHAMPNIERS</t>
  </si>
  <si>
    <t>CHANTILLAC</t>
  </si>
  <si>
    <t>BOISNE LA TUDE</t>
  </si>
  <si>
    <t>CHARME</t>
  </si>
  <si>
    <t>CHARRAS</t>
  </si>
  <si>
    <t>CHASSENEUIL SUR BONNIEURE</t>
  </si>
  <si>
    <t>CHASSENON</t>
  </si>
  <si>
    <t>CHASSIECQ</t>
  </si>
  <si>
    <t>CHASSORS</t>
  </si>
  <si>
    <t>CHATEAUBERNARD</t>
  </si>
  <si>
    <t>CHATEAUNEUF SUR CHARENTE</t>
  </si>
  <si>
    <t>CHATIGNAC</t>
  </si>
  <si>
    <t>CHENON</t>
  </si>
  <si>
    <t>CHERVES CHATELARS</t>
  </si>
  <si>
    <t>VAL DE COGNAC</t>
  </si>
  <si>
    <t>LA CHEVRERIE</t>
  </si>
  <si>
    <t>CHILLAC</t>
  </si>
  <si>
    <t>CHIRAC</t>
  </si>
  <si>
    <t>CLAIX</t>
  </si>
  <si>
    <t>COGNAC</t>
  </si>
  <si>
    <t>COMBIERS</t>
  </si>
  <si>
    <t>CONDAC</t>
  </si>
  <si>
    <t>CONDEON</t>
  </si>
  <si>
    <t>CONFOLENS</t>
  </si>
  <si>
    <t>COULGENS</t>
  </si>
  <si>
    <t>COULONGES</t>
  </si>
  <si>
    <t>COURBILLAC</t>
  </si>
  <si>
    <t>COURCOME</t>
  </si>
  <si>
    <t>COURGEAC</t>
  </si>
  <si>
    <t>COURLAC</t>
  </si>
  <si>
    <t>LA COURONNE</t>
  </si>
  <si>
    <t>COUTURE</t>
  </si>
  <si>
    <t>CRITEUIL LA MAGDELEINE</t>
  </si>
  <si>
    <t>CURAC</t>
  </si>
  <si>
    <t>DEVIAT</t>
  </si>
  <si>
    <t>DIGNAC</t>
  </si>
  <si>
    <t>DIRAC</t>
  </si>
  <si>
    <t>DOUZAT</t>
  </si>
  <si>
    <t>EBREON</t>
  </si>
  <si>
    <t>ECHALLAT</t>
  </si>
  <si>
    <t>ECURAS</t>
  </si>
  <si>
    <t>EDON</t>
  </si>
  <si>
    <t>EMPURE</t>
  </si>
  <si>
    <t>EPENEDE</t>
  </si>
  <si>
    <t>LES ESSARDS</t>
  </si>
  <si>
    <t>ESSE</t>
  </si>
  <si>
    <t>ETAGNAC</t>
  </si>
  <si>
    <t>ETRIAC</t>
  </si>
  <si>
    <t>EXIDEUIL SUR VIENNE</t>
  </si>
  <si>
    <t>EYMOUTHIERS</t>
  </si>
  <si>
    <t>LA FAYE</t>
  </si>
  <si>
    <t>FEUILLADE</t>
  </si>
  <si>
    <t>FLEAC</t>
  </si>
  <si>
    <t>FLEURAC</t>
  </si>
  <si>
    <t>FONTENILLE</t>
  </si>
  <si>
    <t>LA FORET DE TESSE</t>
  </si>
  <si>
    <t>FOUQUEBRUNE</t>
  </si>
  <si>
    <t>FOUQUEURE</t>
  </si>
  <si>
    <t>FOUSSIGNAC</t>
  </si>
  <si>
    <t>GARAT</t>
  </si>
  <si>
    <t>GARDES LE PONTAROUX</t>
  </si>
  <si>
    <t>GENAC BIGNAC</t>
  </si>
  <si>
    <t>GENSAC LA PALLUE</t>
  </si>
  <si>
    <t>GENTE</t>
  </si>
  <si>
    <t>GIMEUX</t>
  </si>
  <si>
    <t>MAINXE GONDEVILLE</t>
  </si>
  <si>
    <t>GOND PONTOUVRE</t>
  </si>
  <si>
    <t>LES GOURS</t>
  </si>
  <si>
    <t>LE GRAND MADIEU</t>
  </si>
  <si>
    <t>GRASSAC</t>
  </si>
  <si>
    <t>GUIMPS</t>
  </si>
  <si>
    <t>GUIZENGEARD</t>
  </si>
  <si>
    <t>GURAT</t>
  </si>
  <si>
    <t>HIERSAC</t>
  </si>
  <si>
    <t>HIESSE</t>
  </si>
  <si>
    <t>HOULETTE</t>
  </si>
  <si>
    <t>L ISLE D ESPAGNAC</t>
  </si>
  <si>
    <t>JARNAC</t>
  </si>
  <si>
    <t>JAULDES</t>
  </si>
  <si>
    <t>JAVREZAC</t>
  </si>
  <si>
    <t>JUIGNAC</t>
  </si>
  <si>
    <t>JUILLAC LE COQ</t>
  </si>
  <si>
    <t>JUILLE</t>
  </si>
  <si>
    <t>JULIENNE</t>
  </si>
  <si>
    <t>VAL DES VIGNES</t>
  </si>
  <si>
    <t>LACHAISE</t>
  </si>
  <si>
    <t>LADIVILLE</t>
  </si>
  <si>
    <t>LAGARDE SUR LE NE</t>
  </si>
  <si>
    <t>LESSAC</t>
  </si>
  <si>
    <t>LESTERPS</t>
  </si>
  <si>
    <t>LESIGNAC DURAND</t>
  </si>
  <si>
    <t>LICHERES</t>
  </si>
  <si>
    <t>LIGNE</t>
  </si>
  <si>
    <t>LIGNIERES AMBLEVILLE</t>
  </si>
  <si>
    <t>LINARS</t>
  </si>
  <si>
    <t>LE LINDOIS</t>
  </si>
  <si>
    <t>LONDIGNY</t>
  </si>
  <si>
    <t>LONGRE</t>
  </si>
  <si>
    <t>LONNES</t>
  </si>
  <si>
    <t>TERRES DE HAUTE CHARENTE</t>
  </si>
  <si>
    <t>LOUZAC ST ANDRE</t>
  </si>
  <si>
    <t>LUPSAULT</t>
  </si>
  <si>
    <t>LUSSAC</t>
  </si>
  <si>
    <t>LUXE</t>
  </si>
  <si>
    <t>LA MAGDELEINE</t>
  </si>
  <si>
    <t>MAGNAC LAVALETTE VILLARS</t>
  </si>
  <si>
    <t>MAGNAC SUR TOUVRE</t>
  </si>
  <si>
    <t>MAINE DE BOIXE</t>
  </si>
  <si>
    <t>MAINZAC</t>
  </si>
  <si>
    <t>BELLEVIGNE</t>
  </si>
  <si>
    <t>MANOT</t>
  </si>
  <si>
    <t>MANSLE LES FONTAINES</t>
  </si>
  <si>
    <t>MARCILLAC LANVILLE</t>
  </si>
  <si>
    <t>MAREUIL</t>
  </si>
  <si>
    <t>MARILLAC LE FRANC</t>
  </si>
  <si>
    <t>MARSAC</t>
  </si>
  <si>
    <t>MARTHON</t>
  </si>
  <si>
    <t>MASSIGNAC</t>
  </si>
  <si>
    <t>MAZEROLLES</t>
  </si>
  <si>
    <t>MEDILLAC</t>
  </si>
  <si>
    <t>MERIGNAC</t>
  </si>
  <si>
    <t>MERPINS</t>
  </si>
  <si>
    <t>MESNAC</t>
  </si>
  <si>
    <t>LES METAIRIES</t>
  </si>
  <si>
    <t>MONS</t>
  </si>
  <si>
    <t>MONTBOYER</t>
  </si>
  <si>
    <t>MONTBRON</t>
  </si>
  <si>
    <t>MONTMERAC</t>
  </si>
  <si>
    <t>MONTEMBOEUF</t>
  </si>
  <si>
    <t>MONTIGNAC CHARENTE</t>
  </si>
  <si>
    <t>MONTIGNAC LE COQ</t>
  </si>
  <si>
    <t>MONTJEAN</t>
  </si>
  <si>
    <t>MONTMOREAU</t>
  </si>
  <si>
    <t>MONTROLLET</t>
  </si>
  <si>
    <t>MORNAC</t>
  </si>
  <si>
    <t>MOSNAC ST SIMEUX</t>
  </si>
  <si>
    <t>MOULIDARS</t>
  </si>
  <si>
    <t>MOUTHIERS SUR BOEME</t>
  </si>
  <si>
    <t>MOUTON</t>
  </si>
  <si>
    <t>MOUTONNEAU</t>
  </si>
  <si>
    <t>NABINAUD</t>
  </si>
  <si>
    <t>NANCLARS</t>
  </si>
  <si>
    <t>NANTEUIL EN VALLEE</t>
  </si>
  <si>
    <t>NERCILLAC</t>
  </si>
  <si>
    <t>NERSAC</t>
  </si>
  <si>
    <t>NIEUIL</t>
  </si>
  <si>
    <t>NONAC</t>
  </si>
  <si>
    <t>ORADOUR</t>
  </si>
  <si>
    <t>ORADOUR FANAIS</t>
  </si>
  <si>
    <t>ORGEDEUIL</t>
  </si>
  <si>
    <t>ORIOLLES</t>
  </si>
  <si>
    <t>ORIVAL</t>
  </si>
  <si>
    <t>PAIZAY NAUDOUIN EMBOURIE</t>
  </si>
  <si>
    <t>PALLUAUD</t>
  </si>
  <si>
    <t>PARZAC</t>
  </si>
  <si>
    <t>PASSIRAC</t>
  </si>
  <si>
    <t>PERIGNAC</t>
  </si>
  <si>
    <t>PILLAC</t>
  </si>
  <si>
    <t>LES PINS</t>
  </si>
  <si>
    <t>PLASSAC ROUFFIAC</t>
  </si>
  <si>
    <t>PLEUVILLE</t>
  </si>
  <si>
    <t>POULLIGNAC</t>
  </si>
  <si>
    <t>POURSAC</t>
  </si>
  <si>
    <t>PRANZAC</t>
  </si>
  <si>
    <t>PRESSIGNAC</t>
  </si>
  <si>
    <t>PUYMOYEN</t>
  </si>
  <si>
    <t>PUYREAUX</t>
  </si>
  <si>
    <t>RAIX</t>
  </si>
  <si>
    <t>RANVILLE BREUILLAUD</t>
  </si>
  <si>
    <t>REIGNAC</t>
  </si>
  <si>
    <t>REPARSAC</t>
  </si>
  <si>
    <t>RIOUX MARTIN</t>
  </si>
  <si>
    <t>RIVIERES</t>
  </si>
  <si>
    <t>LA ROCHEFOUCAULD EN ANGOUMOIS</t>
  </si>
  <si>
    <t>RONSENAC</t>
  </si>
  <si>
    <t>ROUGNAC</t>
  </si>
  <si>
    <t>ROUILLAC</t>
  </si>
  <si>
    <t>ROULLET ST ESTEPHE</t>
  </si>
  <si>
    <t>ROUSSINES</t>
  </si>
  <si>
    <t>ROUZEDE</t>
  </si>
  <si>
    <t>RUELLE SUR TOUVRE</t>
  </si>
  <si>
    <t>RUFFEC</t>
  </si>
  <si>
    <t>ST ADJUTORY</t>
  </si>
  <si>
    <t>ST AMANT DE BOIXE</t>
  </si>
  <si>
    <t>GRAVES ST AMANT</t>
  </si>
  <si>
    <t>ST AMANT DE NOUERE</t>
  </si>
  <si>
    <t>VAL DE BONNIEURE</t>
  </si>
  <si>
    <t>ST AULAIS LA CHAPELLE</t>
  </si>
  <si>
    <t>ST AVIT</t>
  </si>
  <si>
    <t>ST BONNET</t>
  </si>
  <si>
    <t>ST BRICE</t>
  </si>
  <si>
    <t>ST CHRISTOPHE</t>
  </si>
  <si>
    <t>ST CIERS SUR BONNIEURE</t>
  </si>
  <si>
    <t>ST CLAUD</t>
  </si>
  <si>
    <t>ST COUTANT</t>
  </si>
  <si>
    <t>ST CYBARDEAUX</t>
  </si>
  <si>
    <t>ST FORT SUR LE NE</t>
  </si>
  <si>
    <t>ST FRAIGNE</t>
  </si>
  <si>
    <t>ST FRONT</t>
  </si>
  <si>
    <t>ST GENIS D HIERSAC</t>
  </si>
  <si>
    <t>ST GERMAIN DE MONTBRON</t>
  </si>
  <si>
    <t>ST GOURSON</t>
  </si>
  <si>
    <t>ST GROUX</t>
  </si>
  <si>
    <t>ST LAURENT DE CERIS</t>
  </si>
  <si>
    <t>ST LAURENT DE COGNAC</t>
  </si>
  <si>
    <t>ST LAURENT DES COMBES</t>
  </si>
  <si>
    <t>ST MARTIN DU CLOCHER</t>
  </si>
  <si>
    <t>ST MARY</t>
  </si>
  <si>
    <t>ST MAURICE DES LIONS</t>
  </si>
  <si>
    <t>ST MEDARD</t>
  </si>
  <si>
    <t>ST MEDARD DE BARBEZIEUX</t>
  </si>
  <si>
    <t>VAL D AUGE</t>
  </si>
  <si>
    <t>ST MEME LES CARRIERES</t>
  </si>
  <si>
    <t>ST PALAIS DU NE</t>
  </si>
  <si>
    <t>ST PREUIL</t>
  </si>
  <si>
    <t>ST QUENTIN SUR CHARENTE</t>
  </si>
  <si>
    <t>ST QUENTIN DE CHALAIS</t>
  </si>
  <si>
    <t>ST ROMAIN</t>
  </si>
  <si>
    <t>STE SEVERE</t>
  </si>
  <si>
    <t>ST SEVERIN</t>
  </si>
  <si>
    <t>STE SOULINE</t>
  </si>
  <si>
    <t>ST SULPICE DE RUFFEC</t>
  </si>
  <si>
    <t>ST VALLIER</t>
  </si>
  <si>
    <t>ST YRIEIX SUR CHARENTE</t>
  </si>
  <si>
    <t>SALLES D ANGLES</t>
  </si>
  <si>
    <t>SALLES DE BARBEZIEUX</t>
  </si>
  <si>
    <t>SALLES DE VILLEFAGNAN</t>
  </si>
  <si>
    <t>SALLES LAVALETTE</t>
  </si>
  <si>
    <t>SAULGOND</t>
  </si>
  <si>
    <t>SAUVAGNAC</t>
  </si>
  <si>
    <t>SAUVIGNAC</t>
  </si>
  <si>
    <t>SEGONZAC</t>
  </si>
  <si>
    <t>SERS</t>
  </si>
  <si>
    <t>SIGOGNE</t>
  </si>
  <si>
    <t>SIREUIL</t>
  </si>
  <si>
    <t>SOUFFRIGNAC</t>
  </si>
  <si>
    <t>SOUVIGNE</t>
  </si>
  <si>
    <t>SOYAUX</t>
  </si>
  <si>
    <t>SUAUX</t>
  </si>
  <si>
    <t>LA TACHE</t>
  </si>
  <si>
    <t>TAIZE AIZIE</t>
  </si>
  <si>
    <t>TAPONNAT FLEURIGNAC</t>
  </si>
  <si>
    <t>LE TATRE</t>
  </si>
  <si>
    <t>THEIL RABIER</t>
  </si>
  <si>
    <t>TORSAC</t>
  </si>
  <si>
    <t>TOURRIERS</t>
  </si>
  <si>
    <t>TOUVERAC</t>
  </si>
  <si>
    <t>TOUVRE</t>
  </si>
  <si>
    <t>TRIAC LAUTRAIT</t>
  </si>
  <si>
    <t>TROIS PALIS</t>
  </si>
  <si>
    <t>TURGON</t>
  </si>
  <si>
    <t>TUSSON</t>
  </si>
  <si>
    <t>VALENCE</t>
  </si>
  <si>
    <t>VAUX LAVALETTE</t>
  </si>
  <si>
    <t>VAUX ROUILLAC</t>
  </si>
  <si>
    <t>VENTOUSE</t>
  </si>
  <si>
    <t>VERDILLE</t>
  </si>
  <si>
    <t>VERNEUIL</t>
  </si>
  <si>
    <t>VERTEUIL SUR CHARENTE</t>
  </si>
  <si>
    <t>VERVANT</t>
  </si>
  <si>
    <t>VIBRAC</t>
  </si>
  <si>
    <t>LE VIEUX CERIER</t>
  </si>
  <si>
    <t>VIEUX RUFFEC</t>
  </si>
  <si>
    <t>VIGNOLLES</t>
  </si>
  <si>
    <t>MOULINS SUR TARDOIRE</t>
  </si>
  <si>
    <t>VILLEBOIS LAVALETTE</t>
  </si>
  <si>
    <t>VILLEFAGNAN</t>
  </si>
  <si>
    <t>VILLEJOUBERT</t>
  </si>
  <si>
    <t>VILLIERS LE ROUX</t>
  </si>
  <si>
    <t>VILLOGNON</t>
  </si>
  <si>
    <t>VINDELLE</t>
  </si>
  <si>
    <t>VITRAC ST VINCENT</t>
  </si>
  <si>
    <t>VOEUIL ET GIGET</t>
  </si>
  <si>
    <t>VOUHARTE</t>
  </si>
  <si>
    <t>VOULGEZAC</t>
  </si>
  <si>
    <t>VOUTHON</t>
  </si>
  <si>
    <t>VOUZAN</t>
  </si>
  <si>
    <t>XAMBES</t>
  </si>
  <si>
    <t>YVIERS</t>
  </si>
  <si>
    <t>YVRAC ET MALLEYRAND</t>
  </si>
  <si>
    <t>AGUDELLE</t>
  </si>
  <si>
    <t>AIGREFEUILLE D AUNIS</t>
  </si>
  <si>
    <t>ILE D AIX</t>
  </si>
  <si>
    <t>ALLAS BOCAGE</t>
  </si>
  <si>
    <t>ALLAS CHAMPAGNE</t>
  </si>
  <si>
    <t>ANDILLY</t>
  </si>
  <si>
    <t>ANGLIERS</t>
  </si>
  <si>
    <t>ANGOULINS</t>
  </si>
  <si>
    <t>ANNEPONT</t>
  </si>
  <si>
    <t>ANNEZAY</t>
  </si>
  <si>
    <t>ANTEZANT LA CHAPELLE</t>
  </si>
  <si>
    <t>ARCES</t>
  </si>
  <si>
    <t>ARCHIAC</t>
  </si>
  <si>
    <t>ARCHINGEAY</t>
  </si>
  <si>
    <t>ARDILLIERES</t>
  </si>
  <si>
    <t>ARS EN RE</t>
  </si>
  <si>
    <t>ARTHENAC</t>
  </si>
  <si>
    <t>ARVERT</t>
  </si>
  <si>
    <t>ASNIERES LA GIRAUD</t>
  </si>
  <si>
    <t>AUJAC</t>
  </si>
  <si>
    <t>AUMAGNE</t>
  </si>
  <si>
    <t>AUTHON EBEON</t>
  </si>
  <si>
    <t>AVY</t>
  </si>
  <si>
    <t>AYTRE</t>
  </si>
  <si>
    <t>BAGNIZEAU</t>
  </si>
  <si>
    <t>BALANZAC</t>
  </si>
  <si>
    <t>BALLANS</t>
  </si>
  <si>
    <t>BALLON</t>
  </si>
  <si>
    <t>LA BARDE</t>
  </si>
  <si>
    <t>BARZAN</t>
  </si>
  <si>
    <t>BAZAUGES</t>
  </si>
  <si>
    <t>BEAUGEAY</t>
  </si>
  <si>
    <t>BEAUVAIS SUR MATHA</t>
  </si>
  <si>
    <t>BEDENAC</t>
  </si>
  <si>
    <t>BELLUIRE</t>
  </si>
  <si>
    <t>BENON</t>
  </si>
  <si>
    <t>BERCLOUX</t>
  </si>
  <si>
    <t>BERNAY ST MARTIN</t>
  </si>
  <si>
    <t>BEURLAY</t>
  </si>
  <si>
    <t>BIGNAY</t>
  </si>
  <si>
    <t>BIRON</t>
  </si>
  <si>
    <t>BLANZAC LES MATHA</t>
  </si>
  <si>
    <t>BLANZAY SUR BOUTONNE</t>
  </si>
  <si>
    <t>BOIS</t>
  </si>
  <si>
    <t>LE BOIS PLAGE EN RE</t>
  </si>
  <si>
    <t>BOISREDON</t>
  </si>
  <si>
    <t>BORDS</t>
  </si>
  <si>
    <t>BORESSE ET MARTRON</t>
  </si>
  <si>
    <t>BOSCAMNANT</t>
  </si>
  <si>
    <t>BOUGNEAU</t>
  </si>
  <si>
    <t>BOUHET</t>
  </si>
  <si>
    <t>BOURCEFRANC LE CHAPUS</t>
  </si>
  <si>
    <t>BOURGNEUF</t>
  </si>
  <si>
    <t>BOUTENAC TOUVENT</t>
  </si>
  <si>
    <t>BRAN</t>
  </si>
  <si>
    <t>BRESDON</t>
  </si>
  <si>
    <t>BREUIL LA REORTE</t>
  </si>
  <si>
    <t>BREUILLET</t>
  </si>
  <si>
    <t>BREUIL MAGNE</t>
  </si>
  <si>
    <t>BRIE SOUS ARCHIAC</t>
  </si>
  <si>
    <t>BRIE SOUS MATHA</t>
  </si>
  <si>
    <t>BRIE SOUS MORTAGNE</t>
  </si>
  <si>
    <t>BRIVES SUR CHARENTE</t>
  </si>
  <si>
    <t>BRIZAMBOURG</t>
  </si>
  <si>
    <t>LA BROUSSE</t>
  </si>
  <si>
    <t>BURIE</t>
  </si>
  <si>
    <t>BUSSAC SUR CHARENTE</t>
  </si>
  <si>
    <t>BUSSAC FORET</t>
  </si>
  <si>
    <t>CABARIOT</t>
  </si>
  <si>
    <t>CERCOUX</t>
  </si>
  <si>
    <t>CHADENAC</t>
  </si>
  <si>
    <t>CHAILLEVETTE</t>
  </si>
  <si>
    <t>CHAMBON</t>
  </si>
  <si>
    <t>CHAMOUILLAC</t>
  </si>
  <si>
    <t>CHAMPAGNOLLES</t>
  </si>
  <si>
    <t>CHAMPDOLENT</t>
  </si>
  <si>
    <t>CHANIERS</t>
  </si>
  <si>
    <t>CHANTEMERLE SUR LA SOIE</t>
  </si>
  <si>
    <t>LA CHAPELLE DES POTS</t>
  </si>
  <si>
    <t>CHARRON</t>
  </si>
  <si>
    <t>CHARTUZAC</t>
  </si>
  <si>
    <t>LE CHATEAU D OLERON</t>
  </si>
  <si>
    <t>CHATELAILLON PLAGE</t>
  </si>
  <si>
    <t>CHATENET</t>
  </si>
  <si>
    <t>CHAUNAC</t>
  </si>
  <si>
    <t>LE CHAY</t>
  </si>
  <si>
    <t>CHENAC ST SEURIN D UZET</t>
  </si>
  <si>
    <t>CHEPNIERS</t>
  </si>
  <si>
    <t>CHERAC</t>
  </si>
  <si>
    <t>CHERBONNIERES</t>
  </si>
  <si>
    <t>CHERMIGNAC</t>
  </si>
  <si>
    <t>CHEVANCEAUX</t>
  </si>
  <si>
    <t>CHIVES</t>
  </si>
  <si>
    <t>CIERZAC</t>
  </si>
  <si>
    <t>CIRE D AUNIS</t>
  </si>
  <si>
    <t>CLAM</t>
  </si>
  <si>
    <t>CLAVETTE</t>
  </si>
  <si>
    <t>CLERAC</t>
  </si>
  <si>
    <t>CLION</t>
  </si>
  <si>
    <t>LA CLISSE</t>
  </si>
  <si>
    <t>LA CLOTTE</t>
  </si>
  <si>
    <t>COIVERT</t>
  </si>
  <si>
    <t>COLOMBIERS</t>
  </si>
  <si>
    <t>CONSAC</t>
  </si>
  <si>
    <t>CONTRE</t>
  </si>
  <si>
    <t>CORIGNAC</t>
  </si>
  <si>
    <t>CORME ECLUSE</t>
  </si>
  <si>
    <t>CORME ROYAL</t>
  </si>
  <si>
    <t>LA COUARDE SUR MER</t>
  </si>
  <si>
    <t>COURANT</t>
  </si>
  <si>
    <t>COURCELLES</t>
  </si>
  <si>
    <t>COURCERAC</t>
  </si>
  <si>
    <t>COURCON</t>
  </si>
  <si>
    <t>COURCOURY</t>
  </si>
  <si>
    <t>COURPIGNAC</t>
  </si>
  <si>
    <t>COZES</t>
  </si>
  <si>
    <t>CRAM CHABAN</t>
  </si>
  <si>
    <t>CRAVANS</t>
  </si>
  <si>
    <t>CRAZANNES</t>
  </si>
  <si>
    <t>CRESSE</t>
  </si>
  <si>
    <t>CROIX CHAPEAU</t>
  </si>
  <si>
    <t>LA CROIX COMTESSE</t>
  </si>
  <si>
    <t>DAMPIERRE SUR BOUTONNE</t>
  </si>
  <si>
    <t>DOEUIL SUR LE MIGNON</t>
  </si>
  <si>
    <t>DOLUS D OLERON</t>
  </si>
  <si>
    <t>DOMPIERRE SUR CHARENTE</t>
  </si>
  <si>
    <t>DOMPIERRE SUR MER</t>
  </si>
  <si>
    <t>LE DOUHET</t>
  </si>
  <si>
    <t>ECHEBRUNE</t>
  </si>
  <si>
    <t>ECHILLAIS</t>
  </si>
  <si>
    <t>ECOYEUX</t>
  </si>
  <si>
    <t>ECURAT</t>
  </si>
  <si>
    <t>LES EDUTS</t>
  </si>
  <si>
    <t>LES EGLISES D ARGENTEUIL</t>
  </si>
  <si>
    <t>L EGUILLE</t>
  </si>
  <si>
    <t>EPARGNES</t>
  </si>
  <si>
    <t>ESNANDES</t>
  </si>
  <si>
    <t>ETAULES</t>
  </si>
  <si>
    <t>EXPIREMONT</t>
  </si>
  <si>
    <t>FENIOUX</t>
  </si>
  <si>
    <t>FERRIERES</t>
  </si>
  <si>
    <t>FLEAC SUR SEUGNE</t>
  </si>
  <si>
    <t>FLOIRAC</t>
  </si>
  <si>
    <t>LA FLOTTE</t>
  </si>
  <si>
    <t>FONTAINE CHALENDRAY</t>
  </si>
  <si>
    <t>FONTAINES D OZILLAC</t>
  </si>
  <si>
    <t>FONTENET</t>
  </si>
  <si>
    <t>FORGES</t>
  </si>
  <si>
    <t>LE FOUILLOUX</t>
  </si>
  <si>
    <t>FOURAS</t>
  </si>
  <si>
    <t>GEAY</t>
  </si>
  <si>
    <t>GEMOZAC</t>
  </si>
  <si>
    <t>LA GENETOUZE</t>
  </si>
  <si>
    <t>GENOUILLE</t>
  </si>
  <si>
    <t>GERMIGNAC</t>
  </si>
  <si>
    <t>GIBOURNE</t>
  </si>
  <si>
    <t>LE GICQ</t>
  </si>
  <si>
    <t>GIVREZAC</t>
  </si>
  <si>
    <t>LES GONDS</t>
  </si>
  <si>
    <t>GOURVILLETTE</t>
  </si>
  <si>
    <t>GRANDJEAN</t>
  </si>
  <si>
    <t>LA GREVE SUR MIGNON</t>
  </si>
  <si>
    <t>GREZAC</t>
  </si>
  <si>
    <t>LA GRIPPERIE ST SYMPHORIEN</t>
  </si>
  <si>
    <t>LE GUA</t>
  </si>
  <si>
    <t>LE GUE D ALLERE</t>
  </si>
  <si>
    <t>GUITINIERES</t>
  </si>
  <si>
    <t>HAIMPS</t>
  </si>
  <si>
    <t>L HOUMEAU</t>
  </si>
  <si>
    <t>LA JARD</t>
  </si>
  <si>
    <t>JARNAC CHAMPAGNE</t>
  </si>
  <si>
    <t>LA JARNE</t>
  </si>
  <si>
    <t>LA JARRIE</t>
  </si>
  <si>
    <t>LA JARRIE AUDOUIN</t>
  </si>
  <si>
    <t>JAZENNES</t>
  </si>
  <si>
    <t>JONZAC</t>
  </si>
  <si>
    <t>JUICQ</t>
  </si>
  <si>
    <t>JUSSAS</t>
  </si>
  <si>
    <t>LAGORD</t>
  </si>
  <si>
    <t>LA LAIGNE</t>
  </si>
  <si>
    <t>LANDES</t>
  </si>
  <si>
    <t>LANDRAIS</t>
  </si>
  <si>
    <t>LEOVILLE</t>
  </si>
  <si>
    <t>LOIRE LES MARAIS</t>
  </si>
  <si>
    <t>LOIRE SUR NIE</t>
  </si>
  <si>
    <t>LOIX</t>
  </si>
  <si>
    <t>LONGEVES</t>
  </si>
  <si>
    <t>LONZAC</t>
  </si>
  <si>
    <t>LORIGNAC</t>
  </si>
  <si>
    <t>LOULAY</t>
  </si>
  <si>
    <t>LOUZIGNAC</t>
  </si>
  <si>
    <t>LOZAY</t>
  </si>
  <si>
    <t>LUCHAT</t>
  </si>
  <si>
    <t>LUSSANT</t>
  </si>
  <si>
    <t>MACQUEVILLE</t>
  </si>
  <si>
    <t>MARANS</t>
  </si>
  <si>
    <t>MARENNES HIERS BROUAGE</t>
  </si>
  <si>
    <t>MARIGNAC</t>
  </si>
  <si>
    <t>MARSAIS</t>
  </si>
  <si>
    <t>MARSILLY</t>
  </si>
  <si>
    <t>MATHA</t>
  </si>
  <si>
    <t>LES MATHES</t>
  </si>
  <si>
    <t>MAZERAY</t>
  </si>
  <si>
    <t>MEDIS</t>
  </si>
  <si>
    <t>MESCHERS SUR GIRONDE</t>
  </si>
  <si>
    <t>MESSAC</t>
  </si>
  <si>
    <t>MEURSAC</t>
  </si>
  <si>
    <t>MEUX</t>
  </si>
  <si>
    <t>MIGRE</t>
  </si>
  <si>
    <t>MIGRON</t>
  </si>
  <si>
    <t>MIRAMBEAU</t>
  </si>
  <si>
    <t>MOEZE</t>
  </si>
  <si>
    <t>MONTENDRE</t>
  </si>
  <si>
    <t>MONTGUYON</t>
  </si>
  <si>
    <t>MONTILS</t>
  </si>
  <si>
    <t>MONTLIEU LA GARDE</t>
  </si>
  <si>
    <t>MONTPELLIER DE MEDILLAN</t>
  </si>
  <si>
    <t>MONTROY</t>
  </si>
  <si>
    <t>MORAGNE</t>
  </si>
  <si>
    <t>MORNAC SUR SEUDRE</t>
  </si>
  <si>
    <t>MORTAGNE SUR GIRONDE</t>
  </si>
  <si>
    <t>MOSNAC</t>
  </si>
  <si>
    <t>LE MUNG</t>
  </si>
  <si>
    <t>MURON</t>
  </si>
  <si>
    <t>NACHAMPS</t>
  </si>
  <si>
    <t>NANCRAS</t>
  </si>
  <si>
    <t>NANTILLE</t>
  </si>
  <si>
    <t>NERE</t>
  </si>
  <si>
    <t>NEUILLAC</t>
  </si>
  <si>
    <t>NEULLES</t>
  </si>
  <si>
    <t>NEUVICQ</t>
  </si>
  <si>
    <t>NEUVICQ LE CHATEAU</t>
  </si>
  <si>
    <t>NIEUL LES SAINTES</t>
  </si>
  <si>
    <t>NIEUL LE VIROUIL</t>
  </si>
  <si>
    <t>NIEUL SUR MER</t>
  </si>
  <si>
    <t>NIEULLE SUR SEUDRE</t>
  </si>
  <si>
    <t>LES NOUILLERS</t>
  </si>
  <si>
    <t>NUAILLE D AUNIS</t>
  </si>
  <si>
    <t>NUAILLE SUR BOUTONNE</t>
  </si>
  <si>
    <t>ORIGNOLLES</t>
  </si>
  <si>
    <t>OZILLAC</t>
  </si>
  <si>
    <t>PAILLE</t>
  </si>
  <si>
    <t>PESSINES</t>
  </si>
  <si>
    <t>ESSOUVERT</t>
  </si>
  <si>
    <t>PISANY</t>
  </si>
  <si>
    <t>PLASSAC</t>
  </si>
  <si>
    <t>PLASSAY</t>
  </si>
  <si>
    <t>POLIGNAC</t>
  </si>
  <si>
    <t>POMMIERS MOULONS</t>
  </si>
  <si>
    <t>PONS</t>
  </si>
  <si>
    <t>PONT L ABBE D ARNOULT</t>
  </si>
  <si>
    <t>PORT D ENVAUX</t>
  </si>
  <si>
    <t>LES PORTES EN RE</t>
  </si>
  <si>
    <t>POUILLAC</t>
  </si>
  <si>
    <t>POURSAY GARNAUD</t>
  </si>
  <si>
    <t>PREGUILLAC</t>
  </si>
  <si>
    <t>PRIGNAC</t>
  </si>
  <si>
    <t>PUILBOREAU</t>
  </si>
  <si>
    <t>PUY DU LAC</t>
  </si>
  <si>
    <t>PUYRAVAULT</t>
  </si>
  <si>
    <t>PUYROLLAND</t>
  </si>
  <si>
    <t>REAUX SUR TREFLE</t>
  </si>
  <si>
    <t>RETAUD</t>
  </si>
  <si>
    <t>RIVEDOUX PLAGE</t>
  </si>
  <si>
    <t>RIOUX</t>
  </si>
  <si>
    <t>ROCHEFORT</t>
  </si>
  <si>
    <t>LA ROCHELLE</t>
  </si>
  <si>
    <t>ROMAZIERES</t>
  </si>
  <si>
    <t>ROMEGOUX</t>
  </si>
  <si>
    <t>LA RONDE</t>
  </si>
  <si>
    <t>ROUFFIGNAC</t>
  </si>
  <si>
    <t>ROYAN</t>
  </si>
  <si>
    <t>SABLONCEAUX</t>
  </si>
  <si>
    <t>ST AGNANT</t>
  </si>
  <si>
    <t>ST AIGULIN</t>
  </si>
  <si>
    <t>ST ANDRE DE LIDON</t>
  </si>
  <si>
    <t>ST AUGUSTIN</t>
  </si>
  <si>
    <t>ST BONNET SUR GIRONDE</t>
  </si>
  <si>
    <t>ST BRIS DES BOIS</t>
  </si>
  <si>
    <t>ST CESAIRE</t>
  </si>
  <si>
    <t>ST CIERS CHAMPAGNE</t>
  </si>
  <si>
    <t>ST CIERS DU TAILLON</t>
  </si>
  <si>
    <t>ST CLEMENT DES BALEINES</t>
  </si>
  <si>
    <t>ST COUTANT LE GRAND</t>
  </si>
  <si>
    <t>ST CYR DU DORET</t>
  </si>
  <si>
    <t>ST DENIS D OLERON</t>
  </si>
  <si>
    <t>ST DIZANT DU BOIS</t>
  </si>
  <si>
    <t>ST DIZANT DU GUA</t>
  </si>
  <si>
    <t>ST FORT SUR GIRONDE</t>
  </si>
  <si>
    <t>ST FROULT</t>
  </si>
  <si>
    <t>STE GEMME</t>
  </si>
  <si>
    <t>ST GENIS DE SAINTONGE</t>
  </si>
  <si>
    <t>ST GEORGES ANTIGNAC</t>
  </si>
  <si>
    <t>ST GEORGES DE DIDONNE</t>
  </si>
  <si>
    <t>ST GEORGES DE LONGUEPIERRE</t>
  </si>
  <si>
    <t>ST GEORGES DES AGOUTS</t>
  </si>
  <si>
    <t>ST GEORGES DES COTEAUX</t>
  </si>
  <si>
    <t>ST GEORGES D OLERON</t>
  </si>
  <si>
    <t>ST GEORGES DU BOIS</t>
  </si>
  <si>
    <t>ST GERMAIN DE LUSIGNAN</t>
  </si>
  <si>
    <t>ST PIERRE LA NOUE</t>
  </si>
  <si>
    <t>ST GERMAIN DE VIBRAC</t>
  </si>
  <si>
    <t>ST GERMAIN DU SEUDRE</t>
  </si>
  <si>
    <t>ST GREGOIRE D ARDENNES</t>
  </si>
  <si>
    <t>ST HILAIRE DE VILLEFRANCHE</t>
  </si>
  <si>
    <t>ST HILAIRE DU BOIS</t>
  </si>
  <si>
    <t>ST JEAN D ANGELY</t>
  </si>
  <si>
    <t>ST JEAN D ANGLE</t>
  </si>
  <si>
    <t>ST JEAN DE LIVERSAY</t>
  </si>
  <si>
    <t>ST JULIEN DE L ESCAP</t>
  </si>
  <si>
    <t>ST JUST LUZAC</t>
  </si>
  <si>
    <t>ST LAURENT DE LA PREE</t>
  </si>
  <si>
    <t>STE LHEURINE</t>
  </si>
  <si>
    <t>ST MAIGRIN</t>
  </si>
  <si>
    <t>ST MANDE SUR BREDOIRE</t>
  </si>
  <si>
    <t>STE MARIE DE RE</t>
  </si>
  <si>
    <t>ST MARTIAL DE MIRAMBEAU</t>
  </si>
  <si>
    <t>ST MARTIAL DE VITATERNE</t>
  </si>
  <si>
    <t>ST MARTIAL SUR NE</t>
  </si>
  <si>
    <t>ST MARTIN D ARY</t>
  </si>
  <si>
    <t>ST MARTIN DE COUX</t>
  </si>
  <si>
    <t>ST MARTIN DE JUILLERS</t>
  </si>
  <si>
    <t>ST MARTIN DE RE</t>
  </si>
  <si>
    <t>ST MEDARD D AUNIS</t>
  </si>
  <si>
    <t>STE MEME</t>
  </si>
  <si>
    <t>ST NAZAIRE SUR CHARENTE</t>
  </si>
  <si>
    <t>ST OUEN D AUNIS</t>
  </si>
  <si>
    <t>ST OUEN LA THENE</t>
  </si>
  <si>
    <t>ST PALAIS DE NEGRIGNAC</t>
  </si>
  <si>
    <t>ST PALAIS DE PHIOLIN</t>
  </si>
  <si>
    <t>ST PALAIS SUR MER</t>
  </si>
  <si>
    <t>ST PARDOULT</t>
  </si>
  <si>
    <t>ST PIERRE D AMILLY</t>
  </si>
  <si>
    <t>ST PIERRE DE JUILLERS</t>
  </si>
  <si>
    <t>ST PIERRE DE L ISLE</t>
  </si>
  <si>
    <t>ST PIERRE D OLERON</t>
  </si>
  <si>
    <t>ST PIERRE DU PALAIS</t>
  </si>
  <si>
    <t>ST PORCHAIRE</t>
  </si>
  <si>
    <t>ST QUANTIN DE RANCANNE</t>
  </si>
  <si>
    <t>STE RAMEE</t>
  </si>
  <si>
    <t>ST ROGATIEN</t>
  </si>
  <si>
    <t>ST ROMAIN DE BENET</t>
  </si>
  <si>
    <t>ST SATURNIN DU BOIS</t>
  </si>
  <si>
    <t>ST SAUVANT</t>
  </si>
  <si>
    <t>ST SAUVEUR D AUNIS</t>
  </si>
  <si>
    <t>ST SAVINIEN</t>
  </si>
  <si>
    <t>ST SEURIN DE PALENNE</t>
  </si>
  <si>
    <t>ST SEVER DE SAINTONGE</t>
  </si>
  <si>
    <t>ST SEVERIN SUR BOUTONNE</t>
  </si>
  <si>
    <t>ST SIGISMOND DE CLERMONT</t>
  </si>
  <si>
    <t>ST SIMON DE BORDES</t>
  </si>
  <si>
    <t>ST SIMON DE PELLOUAILLE</t>
  </si>
  <si>
    <t>ST SORLIN DE CONAC</t>
  </si>
  <si>
    <t>STE SOULLE</t>
  </si>
  <si>
    <t>ST SULPICE D ARNOULT</t>
  </si>
  <si>
    <t>ST SULPICE DE ROYAN</t>
  </si>
  <si>
    <t>ST THOMAS DE CONAC</t>
  </si>
  <si>
    <t>ST TROJAN LES BAINS</t>
  </si>
  <si>
    <t>ST VAIZE</t>
  </si>
  <si>
    <t>ST VIVIEN</t>
  </si>
  <si>
    <t>ST XANDRE</t>
  </si>
  <si>
    <t>SAINTES</t>
  </si>
  <si>
    <t>SALEIGNES</t>
  </si>
  <si>
    <t>SALIGNAC DE MIRAMBEAU</t>
  </si>
  <si>
    <t>SALIGNAC SUR CHARENTE</t>
  </si>
  <si>
    <t>SALLES SUR MER</t>
  </si>
  <si>
    <t>SAUJON</t>
  </si>
  <si>
    <t>SEIGNE</t>
  </si>
  <si>
    <t>SEMILLAC</t>
  </si>
  <si>
    <t>SEMOUSSAC</t>
  </si>
  <si>
    <t>SEMUSSAC</t>
  </si>
  <si>
    <t>LE SEURE</t>
  </si>
  <si>
    <t>SIECQ</t>
  </si>
  <si>
    <t>SOUBISE</t>
  </si>
  <si>
    <t>SOUBRAN</t>
  </si>
  <si>
    <t>SOULIGNONNE</t>
  </si>
  <si>
    <t>SOUMERAS</t>
  </si>
  <si>
    <t>SOUSMOULINS</t>
  </si>
  <si>
    <t>SURGERES</t>
  </si>
  <si>
    <t>TAILLANT</t>
  </si>
  <si>
    <t>TAILLEBOURG</t>
  </si>
  <si>
    <t>TALMONT SUR GIRONDE</t>
  </si>
  <si>
    <t>TANZAC</t>
  </si>
  <si>
    <t>TAUGON</t>
  </si>
  <si>
    <t>TERNANT</t>
  </si>
  <si>
    <t>TESSON</t>
  </si>
  <si>
    <t>THAIMS</t>
  </si>
  <si>
    <t>THAIRE</t>
  </si>
  <si>
    <t>THENAC</t>
  </si>
  <si>
    <t>THEZAC</t>
  </si>
  <si>
    <t>LE THOU</t>
  </si>
  <si>
    <t>TONNAY BOUTONNE</t>
  </si>
  <si>
    <t>TONNAY CHARENTE</t>
  </si>
  <si>
    <t>TORXE</t>
  </si>
  <si>
    <t>LES TOUCHES DE PERIGNY</t>
  </si>
  <si>
    <t>LA TREMBLADE</t>
  </si>
  <si>
    <t>TRIZAY</t>
  </si>
  <si>
    <t>TUGERAS ST MAURICE</t>
  </si>
  <si>
    <t>LA VALLEE</t>
  </si>
  <si>
    <t>LA DEVISE</t>
  </si>
  <si>
    <t>VANZAC</t>
  </si>
  <si>
    <t>VARAIZE</t>
  </si>
  <si>
    <t>VARZAY</t>
  </si>
  <si>
    <t>VAUX SUR MER</t>
  </si>
  <si>
    <t>VENERAND</t>
  </si>
  <si>
    <t>VERGEROUX</t>
  </si>
  <si>
    <t>VERGNE</t>
  </si>
  <si>
    <t>LA VERGNE</t>
  </si>
  <si>
    <t>VERINES</t>
  </si>
  <si>
    <t>VILLARS EN PONS</t>
  </si>
  <si>
    <t>VILLARS LES BOIS</t>
  </si>
  <si>
    <t>LA VILLEDIEU</t>
  </si>
  <si>
    <t>VILLEDOUX</t>
  </si>
  <si>
    <t>VILLEMORIN</t>
  </si>
  <si>
    <t>VILLENEUVE LA COMTESSE</t>
  </si>
  <si>
    <t>VILLEXAVIER</t>
  </si>
  <si>
    <t>VILLIERS COUTURE</t>
  </si>
  <si>
    <t>VINAX</t>
  </si>
  <si>
    <t>VIROLLET</t>
  </si>
  <si>
    <t>VIRSON</t>
  </si>
  <si>
    <t>VOISSAY</t>
  </si>
  <si>
    <t>VOUHE</t>
  </si>
  <si>
    <t>YVES</t>
  </si>
  <si>
    <t>PORT DES BARQUES</t>
  </si>
  <si>
    <t>LE GRAND VILLAGE PLAGE</t>
  </si>
  <si>
    <t>LA BREE LES BAINS</t>
  </si>
  <si>
    <t>ACHERES</t>
  </si>
  <si>
    <t>AINAY LE VIEIL</t>
  </si>
  <si>
    <t>LES AIX D ANGILLON</t>
  </si>
  <si>
    <t>ALLOGNY</t>
  </si>
  <si>
    <t>ALLOUIS</t>
  </si>
  <si>
    <t>ANNOIX</t>
  </si>
  <si>
    <t>APREMONT SUR ALLIER</t>
  </si>
  <si>
    <t>ARCAY</t>
  </si>
  <si>
    <t>ARCOMPS</t>
  </si>
  <si>
    <t>ARDENAIS</t>
  </si>
  <si>
    <t>ARGENT SUR SAULDRE</t>
  </si>
  <si>
    <t>ARGENVIERES</t>
  </si>
  <si>
    <t>ARPHEUILLES</t>
  </si>
  <si>
    <t>ASSIGNY</t>
  </si>
  <si>
    <t>AUBIGNY SUR NERE</t>
  </si>
  <si>
    <t>AUBINGES</t>
  </si>
  <si>
    <t>AUGY SUR AUBOIS</t>
  </si>
  <si>
    <t>AVORD</t>
  </si>
  <si>
    <t>AZY</t>
  </si>
  <si>
    <t>BANNAY</t>
  </si>
  <si>
    <t>BANNEGON</t>
  </si>
  <si>
    <t>BARLIEU</t>
  </si>
  <si>
    <t>BAUGY</t>
  </si>
  <si>
    <t>BEDDES</t>
  </si>
  <si>
    <t>BEFFES</t>
  </si>
  <si>
    <t>BELLEVILLE SUR LOIRE</t>
  </si>
  <si>
    <t>BENGY SUR CRAON</t>
  </si>
  <si>
    <t>BERRY BOUY</t>
  </si>
  <si>
    <t>BESSAIS LE FROMENTAL</t>
  </si>
  <si>
    <t>BLANCAFORT</t>
  </si>
  <si>
    <t>BLET</t>
  </si>
  <si>
    <t>BOULLERET</t>
  </si>
  <si>
    <t>BOURGES</t>
  </si>
  <si>
    <t>BOUZAIS</t>
  </si>
  <si>
    <t>BRINAY</t>
  </si>
  <si>
    <t>BRINON SUR SAULDRE</t>
  </si>
  <si>
    <t>BRUERE ALLICHAMPS</t>
  </si>
  <si>
    <t>BUE</t>
  </si>
  <si>
    <t>BUSSY</t>
  </si>
  <si>
    <t>LA CELETTE</t>
  </si>
  <si>
    <t>LA CELLE CONDE</t>
  </si>
  <si>
    <t>CERBOIS</t>
  </si>
  <si>
    <t>CHALIVOY MILON</t>
  </si>
  <si>
    <t>LA CHAPELLE D ANGILLON</t>
  </si>
  <si>
    <t>LA CHAPELLE HUGON</t>
  </si>
  <si>
    <t>LA CHAPELLE MONTLINARD</t>
  </si>
  <si>
    <t>LA CHAPELLE ST URSIN</t>
  </si>
  <si>
    <t>LA CHAPELOTTE</t>
  </si>
  <si>
    <t>CHARENTON DU CHER</t>
  </si>
  <si>
    <t>CHARENTONNAY</t>
  </si>
  <si>
    <t>CHARLY</t>
  </si>
  <si>
    <t>CHAROST</t>
  </si>
  <si>
    <t>CHASSY</t>
  </si>
  <si>
    <t>CHATEAUMEILLANT</t>
  </si>
  <si>
    <t>CHATEAUNEUF SUR CHER</t>
  </si>
  <si>
    <t>LE CHATELET</t>
  </si>
  <si>
    <t>CHAUMONT</t>
  </si>
  <si>
    <t>CHAUMOUX MARCILLY</t>
  </si>
  <si>
    <t>LE CHAUTAY</t>
  </si>
  <si>
    <t>CHAVANNES</t>
  </si>
  <si>
    <t>CHERY</t>
  </si>
  <si>
    <t>CHEZAL BENOIT</t>
  </si>
  <si>
    <t>CIVRAY</t>
  </si>
  <si>
    <t>CLEMONT</t>
  </si>
  <si>
    <t>COGNY</t>
  </si>
  <si>
    <t>CONCRESSAULT</t>
  </si>
  <si>
    <t>CONTRES</t>
  </si>
  <si>
    <t>CORNUSSE</t>
  </si>
  <si>
    <t>CORQUOY</t>
  </si>
  <si>
    <t>COUARGUES</t>
  </si>
  <si>
    <t>COURS LES BARRES</t>
  </si>
  <si>
    <t>COUST</t>
  </si>
  <si>
    <t>COUY</t>
  </si>
  <si>
    <t>CREZANCAY SUR CHER</t>
  </si>
  <si>
    <t>CREZANCY EN SANCERRE</t>
  </si>
  <si>
    <t>CROISY</t>
  </si>
  <si>
    <t>CROSSES</t>
  </si>
  <si>
    <t>CUFFY</t>
  </si>
  <si>
    <t>CULAN</t>
  </si>
  <si>
    <t>DAMPIERRE EN CROT</t>
  </si>
  <si>
    <t>DAMPIERRE EN GRACAY</t>
  </si>
  <si>
    <t>DREVANT</t>
  </si>
  <si>
    <t>DUN SUR AURON</t>
  </si>
  <si>
    <t>ENNORDRES</t>
  </si>
  <si>
    <t>EPINEUIL LE FLEURIEL</t>
  </si>
  <si>
    <t>ETRECHY</t>
  </si>
  <si>
    <t>FARGES ALLICHAMPS</t>
  </si>
  <si>
    <t>FARGES EN SEPTAINE</t>
  </si>
  <si>
    <t>FAVERDINES</t>
  </si>
  <si>
    <t>FEUX</t>
  </si>
  <si>
    <t>FLAVIGNY</t>
  </si>
  <si>
    <t>FOECY</t>
  </si>
  <si>
    <t>FUSSY</t>
  </si>
  <si>
    <t>GARDEFORT</t>
  </si>
  <si>
    <t>GARIGNY</t>
  </si>
  <si>
    <t>GENOUILLY</t>
  </si>
  <si>
    <t>GERMIGNY L EXEMPT</t>
  </si>
  <si>
    <t>GIVARDON</t>
  </si>
  <si>
    <t>GRACAY</t>
  </si>
  <si>
    <t>GROISES</t>
  </si>
  <si>
    <t>GRON</t>
  </si>
  <si>
    <t>GROSSOUVRE</t>
  </si>
  <si>
    <t>LA GROUTTE</t>
  </si>
  <si>
    <t>LA GUERCHE SUR L AUBOIS</t>
  </si>
  <si>
    <t>HENRICHEMONT</t>
  </si>
  <si>
    <t>HERRY</t>
  </si>
  <si>
    <t>HUMBLIGNY</t>
  </si>
  <si>
    <t>IDS ST ROCH</t>
  </si>
  <si>
    <t>IGNOL</t>
  </si>
  <si>
    <t>INEUIL</t>
  </si>
  <si>
    <t>IVOY LE PRE</t>
  </si>
  <si>
    <t>JALOGNES</t>
  </si>
  <si>
    <t>JARS</t>
  </si>
  <si>
    <t>JOUET SUR L AUBOIS</t>
  </si>
  <si>
    <t>JUSSY CHAMPAGNE</t>
  </si>
  <si>
    <t>JUSSY LE CHAUDRIER</t>
  </si>
  <si>
    <t>LANTAN</t>
  </si>
  <si>
    <t>LAPAN</t>
  </si>
  <si>
    <t>LAZENAY</t>
  </si>
  <si>
    <t>LERE</t>
  </si>
  <si>
    <t>LEVET</t>
  </si>
  <si>
    <t>LIMEUX</t>
  </si>
  <si>
    <t>LISSAY LOCHY</t>
  </si>
  <si>
    <t>LOYE SUR ARNON</t>
  </si>
  <si>
    <t>LUGNY CHAMPAGNE</t>
  </si>
  <si>
    <t>LUNERY</t>
  </si>
  <si>
    <t>LURY SUR ARNON</t>
  </si>
  <si>
    <t>MAISONNAIS</t>
  </si>
  <si>
    <t>MARCAIS</t>
  </si>
  <si>
    <t>MAREUIL SUR ARNON</t>
  </si>
  <si>
    <t>MARMAGNE</t>
  </si>
  <si>
    <t>MARSEILLES LES AUBIGNY</t>
  </si>
  <si>
    <t>MASSAY</t>
  </si>
  <si>
    <t>MEHUN SUR YEVRE</t>
  </si>
  <si>
    <t>MEILLANT</t>
  </si>
  <si>
    <t>MENETOU COUTURE</t>
  </si>
  <si>
    <t>MENETOU RATEL</t>
  </si>
  <si>
    <t>MENETOU SALON</t>
  </si>
  <si>
    <t>MENETREOL SOUS SANCERRE</t>
  </si>
  <si>
    <t>MENETREOL SUR SAULDRE</t>
  </si>
  <si>
    <t>MEREAU</t>
  </si>
  <si>
    <t>MERY ES BOIS</t>
  </si>
  <si>
    <t>MERY SUR CHER</t>
  </si>
  <si>
    <t>MONTLOUIS</t>
  </si>
  <si>
    <t>MORLAC</t>
  </si>
  <si>
    <t>MORNAY BERRY</t>
  </si>
  <si>
    <t>MORNAY SUR ALLIER</t>
  </si>
  <si>
    <t>MOROGUES</t>
  </si>
  <si>
    <t>MORTHOMIERS</t>
  </si>
  <si>
    <t>MOULINS SUR YEVRE</t>
  </si>
  <si>
    <t>NANCAY</t>
  </si>
  <si>
    <t>NERONDES</t>
  </si>
  <si>
    <t>NEUILLY EN DUN</t>
  </si>
  <si>
    <t>NEUILLY EN SANCERRE</t>
  </si>
  <si>
    <t>NEUVY DEUX CLOCHERS</t>
  </si>
  <si>
    <t>NEUVY LE BARROIS</t>
  </si>
  <si>
    <t>NEUVY SUR BARANGEON</t>
  </si>
  <si>
    <t>NOHANT EN GOUT</t>
  </si>
  <si>
    <t>NOHANT EN GRACAY</t>
  </si>
  <si>
    <t>OIZON</t>
  </si>
  <si>
    <t>ORCENAIS</t>
  </si>
  <si>
    <t>ORVAL</t>
  </si>
  <si>
    <t>OSMERY</t>
  </si>
  <si>
    <t>OSMOY</t>
  </si>
  <si>
    <t>OUROUER LES BOURDELINS</t>
  </si>
  <si>
    <t>PARASSY</t>
  </si>
  <si>
    <t>PARNAY</t>
  </si>
  <si>
    <t>LA PERCHE</t>
  </si>
  <si>
    <t>PIGNY</t>
  </si>
  <si>
    <t>PLAIMPIED GIVAUDINS</t>
  </si>
  <si>
    <t>PLOU</t>
  </si>
  <si>
    <t>POISIEUX</t>
  </si>
  <si>
    <t>LE PONDY</t>
  </si>
  <si>
    <t>PRECY</t>
  </si>
  <si>
    <t>PRESLY</t>
  </si>
  <si>
    <t>PREUILLY</t>
  </si>
  <si>
    <t>PREVERANGES</t>
  </si>
  <si>
    <t>PRIMELLES</t>
  </si>
  <si>
    <t>QUANTILLY</t>
  </si>
  <si>
    <t>QUINCY</t>
  </si>
  <si>
    <t>RAYMOND</t>
  </si>
  <si>
    <t>REIGNY</t>
  </si>
  <si>
    <t>REZAY</t>
  </si>
  <si>
    <t>RIANS</t>
  </si>
  <si>
    <t>SAGONNE</t>
  </si>
  <si>
    <t>ST AIGNAN DES NOYERS</t>
  </si>
  <si>
    <t>ST AMAND MONTROND</t>
  </si>
  <si>
    <t>ST AMBROIX</t>
  </si>
  <si>
    <t>ST BAUDEL</t>
  </si>
  <si>
    <t>ST BOUIZE</t>
  </si>
  <si>
    <t>ST CEOLS</t>
  </si>
  <si>
    <t>ST CHRISTOPHE LE CHAUDRY</t>
  </si>
  <si>
    <t>ST DENIS DE PALIN</t>
  </si>
  <si>
    <t>ST DOULCHARD</t>
  </si>
  <si>
    <t>ST ELOY DE GY</t>
  </si>
  <si>
    <t>ST FLORENT SUR CHER</t>
  </si>
  <si>
    <t>STE GEMME EN SANCERROIS</t>
  </si>
  <si>
    <t>ST GEORGES DE POISIEUX</t>
  </si>
  <si>
    <t>ST GEORGES SUR LA PREE</t>
  </si>
  <si>
    <t>ST GEORGES SUR MOULON</t>
  </si>
  <si>
    <t>ST GERMAIN DES BOIS</t>
  </si>
  <si>
    <t>ST GERMAIN DU PUY</t>
  </si>
  <si>
    <t>ST HILAIRE DE COURT</t>
  </si>
  <si>
    <t>ST HILAIRE DE GONDILLY</t>
  </si>
  <si>
    <t>ST HILAIRE EN LIGNIERES</t>
  </si>
  <si>
    <t>ST JEANVRIN</t>
  </si>
  <si>
    <t>ST LEGER LE PETIT</t>
  </si>
  <si>
    <t>ST LOUP DES CHAUMES</t>
  </si>
  <si>
    <t>ST MARTIN D AUXIGNY</t>
  </si>
  <si>
    <t>ST MARTIN DES CHAMPS</t>
  </si>
  <si>
    <t>ST MAUR</t>
  </si>
  <si>
    <t>ST MICHEL DE VOLANGIS</t>
  </si>
  <si>
    <t>STE MONTAINE</t>
  </si>
  <si>
    <t>ST OUTRILLE</t>
  </si>
  <si>
    <t>ST PIERRE LES BOIS</t>
  </si>
  <si>
    <t>ST PIERRE LES ETIEUX</t>
  </si>
  <si>
    <t>ST PRIEST LA MARCHE</t>
  </si>
  <si>
    <t>ST SATUR</t>
  </si>
  <si>
    <t>STE SOLANGE</t>
  </si>
  <si>
    <t>ST SYMPHORIEN</t>
  </si>
  <si>
    <t>STE THORETTE</t>
  </si>
  <si>
    <t>ST VITTE</t>
  </si>
  <si>
    <t>SANCERGUES</t>
  </si>
  <si>
    <t>SANCERRE</t>
  </si>
  <si>
    <t>SANCOINS</t>
  </si>
  <si>
    <t>SANTRANGES</t>
  </si>
  <si>
    <t>SAUGY</t>
  </si>
  <si>
    <t>SAULZAIS LE POTIER</t>
  </si>
  <si>
    <t>SAVIGNY EN SANCERRE</t>
  </si>
  <si>
    <t>SAVIGNY EN SEPTAINE</t>
  </si>
  <si>
    <t>SENNECAY</t>
  </si>
  <si>
    <t>SENS BEAUJEU</t>
  </si>
  <si>
    <t>SERRUELLES</t>
  </si>
  <si>
    <t>SEVRY</t>
  </si>
  <si>
    <t>SIDIAILLES</t>
  </si>
  <si>
    <t>SOULANGIS</t>
  </si>
  <si>
    <t>SOYE EN SEPTAINE</t>
  </si>
  <si>
    <t>LE SUBDRAY</t>
  </si>
  <si>
    <t>SUBLIGNY</t>
  </si>
  <si>
    <t>SURY PRES LERE</t>
  </si>
  <si>
    <t>SURY EN VAUX</t>
  </si>
  <si>
    <t>SURY ES BOIS</t>
  </si>
  <si>
    <t>TENDRON</t>
  </si>
  <si>
    <t>THAUMIERS</t>
  </si>
  <si>
    <t>THAUVENAY</t>
  </si>
  <si>
    <t>THENIOUX</t>
  </si>
  <si>
    <t>THOU</t>
  </si>
  <si>
    <t>TORTERON</t>
  </si>
  <si>
    <t>TOUCHAY</t>
  </si>
  <si>
    <t>TROUY</t>
  </si>
  <si>
    <t>UZAY LE VENON</t>
  </si>
  <si>
    <t>VAILLY SUR SAULDRE</t>
  </si>
  <si>
    <t>VALLENAY</t>
  </si>
  <si>
    <t>VASSELAY</t>
  </si>
  <si>
    <t>VEAUGUES</t>
  </si>
  <si>
    <t>VENESMES</t>
  </si>
  <si>
    <t>VERDIGNY</t>
  </si>
  <si>
    <t>VEREAUX</t>
  </si>
  <si>
    <t>VERNAIS</t>
  </si>
  <si>
    <t>VESDUN</t>
  </si>
  <si>
    <t>VIERZON</t>
  </si>
  <si>
    <t>VIGNOUX SOUS LES AIX</t>
  </si>
  <si>
    <t>VIGNOUX SUR BARANGEON</t>
  </si>
  <si>
    <t>VILLABON</t>
  </si>
  <si>
    <t>VILLECELIN</t>
  </si>
  <si>
    <t>VILLEGENON</t>
  </si>
  <si>
    <t>VILLENEUVE SUR CHER</t>
  </si>
  <si>
    <t>VILLEQUIERS</t>
  </si>
  <si>
    <t>VINON</t>
  </si>
  <si>
    <t>VORLY</t>
  </si>
  <si>
    <t>VORNAY</t>
  </si>
  <si>
    <t>VOUZERON</t>
  </si>
  <si>
    <t>AFFIEUX</t>
  </si>
  <si>
    <t>AIX</t>
  </si>
  <si>
    <t>ALBIGNAC</t>
  </si>
  <si>
    <t>ALBUSSAC</t>
  </si>
  <si>
    <t>ALLASSAC</t>
  </si>
  <si>
    <t>ALLEYRAT</t>
  </si>
  <si>
    <t>ALTILLAC</t>
  </si>
  <si>
    <t>AMBRUGEAT</t>
  </si>
  <si>
    <t>LES ANGLES SUR CORREZE</t>
  </si>
  <si>
    <t>ARGENTAT SUR DORDOGNE</t>
  </si>
  <si>
    <t>ARNAC POMPADOUR</t>
  </si>
  <si>
    <t>ASTAILLAC</t>
  </si>
  <si>
    <t>AUBAZINES</t>
  </si>
  <si>
    <t>AYEN</t>
  </si>
  <si>
    <t>BAR</t>
  </si>
  <si>
    <t>BASSIGNAC LE BAS</t>
  </si>
  <si>
    <t>BASSIGNAC LE HAUT</t>
  </si>
  <si>
    <t>BEAULIEU SUR DORDOGNE</t>
  </si>
  <si>
    <t>BELLECHASSAGNE</t>
  </si>
  <si>
    <t>BENAYES</t>
  </si>
  <si>
    <t>BEYNAT</t>
  </si>
  <si>
    <t>BEYSSAC</t>
  </si>
  <si>
    <t>BEYSSENAC</t>
  </si>
  <si>
    <t>BILHAC</t>
  </si>
  <si>
    <t>BONNEFOND</t>
  </si>
  <si>
    <t>BORT LES ORGUES</t>
  </si>
  <si>
    <t>BRANCEILLES</t>
  </si>
  <si>
    <t>BRIGNAC LA PLAINE</t>
  </si>
  <si>
    <t>BRIVE LA GAILLARDE</t>
  </si>
  <si>
    <t>BUGEAT</t>
  </si>
  <si>
    <t>CAMPS ST MATHURIN LEOBAZEL</t>
  </si>
  <si>
    <t>CHABRIGNAC</t>
  </si>
  <si>
    <t>CHAMBERET</t>
  </si>
  <si>
    <t>CHAMBOULIVE</t>
  </si>
  <si>
    <t>CHAMEYRAT</t>
  </si>
  <si>
    <t>CHAMPAGNAC LA NOAILLE</t>
  </si>
  <si>
    <t>CHAMPAGNAC LA PRUNE</t>
  </si>
  <si>
    <t>CHANAC LES MINES</t>
  </si>
  <si>
    <t>CHANTEIX</t>
  </si>
  <si>
    <t>LA CHAPELLE AUX BROCS</t>
  </si>
  <si>
    <t>LA CHAPELLE AUX SAINTS</t>
  </si>
  <si>
    <t>LA CHAPELLE ST GERAUD</t>
  </si>
  <si>
    <t>CHAPELLE SPINASSE</t>
  </si>
  <si>
    <t>CHARTRIER FERRIERE</t>
  </si>
  <si>
    <t>LE CHASTANG</t>
  </si>
  <si>
    <t>CHASTEAUX</t>
  </si>
  <si>
    <t>CHAUFFOUR SUR VELL</t>
  </si>
  <si>
    <t>CHAUMEIL</t>
  </si>
  <si>
    <t>CHAVANAC</t>
  </si>
  <si>
    <t>CHAVEROCHE</t>
  </si>
  <si>
    <t>CHENAILLER MASCHEIX</t>
  </si>
  <si>
    <t>CHIRAC BELLEVUE</t>
  </si>
  <si>
    <t>CLERGOUX</t>
  </si>
  <si>
    <t>COLLONGES LA ROUGE</t>
  </si>
  <si>
    <t>COMBRESSOL</t>
  </si>
  <si>
    <t>CONCEZE</t>
  </si>
  <si>
    <t>CONDAT SUR GANAVEIX</t>
  </si>
  <si>
    <t>CORNIL</t>
  </si>
  <si>
    <t>CORREZE</t>
  </si>
  <si>
    <t>COSNAC</t>
  </si>
  <si>
    <t>COUFFY SUR SARSONNE</t>
  </si>
  <si>
    <t>COURTEIX</t>
  </si>
  <si>
    <t>CUBLAC</t>
  </si>
  <si>
    <t>CUREMONTE</t>
  </si>
  <si>
    <t>DAMPNIAT</t>
  </si>
  <si>
    <t>DARAZAC</t>
  </si>
  <si>
    <t>DARNETS</t>
  </si>
  <si>
    <t>DAVIGNAC</t>
  </si>
  <si>
    <t>DONZENAC</t>
  </si>
  <si>
    <t>EGLETONS</t>
  </si>
  <si>
    <t>L EGLISE AUX BOIS</t>
  </si>
  <si>
    <t>ESPAGNAC</t>
  </si>
  <si>
    <t>ESPARTIGNAC</t>
  </si>
  <si>
    <t>ESTIVALS</t>
  </si>
  <si>
    <t>ESTIVAUX</t>
  </si>
  <si>
    <t>EYBURIE</t>
  </si>
  <si>
    <t>EYGURANDE</t>
  </si>
  <si>
    <t>EYREIN</t>
  </si>
  <si>
    <t>FAVARS</t>
  </si>
  <si>
    <t>FEYT</t>
  </si>
  <si>
    <t>GIMEL LES CASCADES</t>
  </si>
  <si>
    <t>GOULLES</t>
  </si>
  <si>
    <t>GOURDON MURAT</t>
  </si>
  <si>
    <t>GRANDSAIGNE</t>
  </si>
  <si>
    <t>GROS CHASTANG</t>
  </si>
  <si>
    <t>GUMOND</t>
  </si>
  <si>
    <t>HAUTEFAGE</t>
  </si>
  <si>
    <t>JUGEALS NAZARETH</t>
  </si>
  <si>
    <t>JUILLAC</t>
  </si>
  <si>
    <t>LACELLE</t>
  </si>
  <si>
    <t>LADIGNAC SUR RONDELLES</t>
  </si>
  <si>
    <t>LAFAGE SUR SOMBRE</t>
  </si>
  <si>
    <t>LAGARDE MARC LA TOUR</t>
  </si>
  <si>
    <t>LAGLEYGEOLLE</t>
  </si>
  <si>
    <t>LAGRAULIERE</t>
  </si>
  <si>
    <t>LAGUENNE SUR AVALOUZE</t>
  </si>
  <si>
    <t>LAMAZIERE BASSE</t>
  </si>
  <si>
    <t>LAMAZIERE HAUTE</t>
  </si>
  <si>
    <t>LAMONGERIE</t>
  </si>
  <si>
    <t>LANTEUIL</t>
  </si>
  <si>
    <t>LAPLEAU</t>
  </si>
  <si>
    <t>LARCHE</t>
  </si>
  <si>
    <t>LAROCHE PRES FEYT</t>
  </si>
  <si>
    <t>LASCAUX</t>
  </si>
  <si>
    <t>LATRONCHE</t>
  </si>
  <si>
    <t>LAVAL SUR LUZEGE</t>
  </si>
  <si>
    <t>LESTARDS</t>
  </si>
  <si>
    <t>LIGINIAC</t>
  </si>
  <si>
    <t>LIGNAREIX</t>
  </si>
  <si>
    <t>LIGNEYRAC</t>
  </si>
  <si>
    <t>LIOURDRES</t>
  </si>
  <si>
    <t>LISSAC SUR COUZE</t>
  </si>
  <si>
    <t>LE LONZAC</t>
  </si>
  <si>
    <t>LOSTANGES</t>
  </si>
  <si>
    <t>LOUIGNAC</t>
  </si>
  <si>
    <t>LUBERSAC</t>
  </si>
  <si>
    <t>MADRANGES</t>
  </si>
  <si>
    <t>MALEMORT</t>
  </si>
  <si>
    <t>MANSAC</t>
  </si>
  <si>
    <t>MARCILLAC LA CROISILLE</t>
  </si>
  <si>
    <t>MARCILLAC LA CROZE</t>
  </si>
  <si>
    <t>MARGERIDES</t>
  </si>
  <si>
    <t>MASSERET</t>
  </si>
  <si>
    <t>MAUSSAC</t>
  </si>
  <si>
    <t>MEILHARDS</t>
  </si>
  <si>
    <t>MENOIRE</t>
  </si>
  <si>
    <t>MERCOEUR</t>
  </si>
  <si>
    <t>MERLINES</t>
  </si>
  <si>
    <t>MESTES</t>
  </si>
  <si>
    <t>MEYMAC</t>
  </si>
  <si>
    <t>MEYRIGNAC L EGLISE</t>
  </si>
  <si>
    <t>MEYSSAC</t>
  </si>
  <si>
    <t>MILLEVACHES</t>
  </si>
  <si>
    <t>MONCEAUX SUR DORDOGNE</t>
  </si>
  <si>
    <t>MONESTIER MERLINES</t>
  </si>
  <si>
    <t>MONESTIER PORT DIEU</t>
  </si>
  <si>
    <t>MONTAIGNAC SUR DOUSTRE</t>
  </si>
  <si>
    <t>MONTGIBAUD</t>
  </si>
  <si>
    <t>MOUSTIER VENTADOUR</t>
  </si>
  <si>
    <t>NESPOULS</t>
  </si>
  <si>
    <t>NEUVIC</t>
  </si>
  <si>
    <t>NEUVILLE</t>
  </si>
  <si>
    <t>NOAILHAC</t>
  </si>
  <si>
    <t>NOAILLES</t>
  </si>
  <si>
    <t>NONARDS</t>
  </si>
  <si>
    <t>OBJAT</t>
  </si>
  <si>
    <t>ORGNAC SUR VEZERE</t>
  </si>
  <si>
    <t>ORLIAC DE BAR</t>
  </si>
  <si>
    <t>PALAZINGES</t>
  </si>
  <si>
    <t>PALISSE</t>
  </si>
  <si>
    <t>PANDRIGNES</t>
  </si>
  <si>
    <t>PERET BEL AIR</t>
  </si>
  <si>
    <t>PEROLS SUR VEZERE</t>
  </si>
  <si>
    <t>PERPEZAC LE BLANC</t>
  </si>
  <si>
    <t>PERPEZAC LE NOIR</t>
  </si>
  <si>
    <t>LE PESCHER</t>
  </si>
  <si>
    <t>PEYRELEVADE</t>
  </si>
  <si>
    <t>PEYRISSAC</t>
  </si>
  <si>
    <t>PIERREFITTE</t>
  </si>
  <si>
    <t>CONFOLENT PORT DIEU</t>
  </si>
  <si>
    <t>PRADINES</t>
  </si>
  <si>
    <t>PUY D ARNAC</t>
  </si>
  <si>
    <t>QUEYSSAC LES VIGNES</t>
  </si>
  <si>
    <t>REYGADE</t>
  </si>
  <si>
    <t>RILHAC TREIGNAC</t>
  </si>
  <si>
    <t>RILHAC XAINTRIE</t>
  </si>
  <si>
    <t>LA ROCHE CANILLAC</t>
  </si>
  <si>
    <t>ROCHE LE PEYROUX</t>
  </si>
  <si>
    <t>ROSIERS D EGLETONS</t>
  </si>
  <si>
    <t>ROSIERS DE JUILLAC</t>
  </si>
  <si>
    <t>SADROC</t>
  </si>
  <si>
    <t>SAILLAC</t>
  </si>
  <si>
    <t>ST AULAIRE</t>
  </si>
  <si>
    <t>ST BAZILE DE MEYSSAC</t>
  </si>
  <si>
    <t>ST BONNET ELVERT</t>
  </si>
  <si>
    <t>ST BONNET LA RIVIERE</t>
  </si>
  <si>
    <t>ST BONNET L ENFANTIER</t>
  </si>
  <si>
    <t>ST BONNET LES TOURS DE MERLE</t>
  </si>
  <si>
    <t>ST BONNET PRES BORT</t>
  </si>
  <si>
    <t>ST CERNIN DE LARCHE</t>
  </si>
  <si>
    <t>ST CIRGUES LA LOUTRE</t>
  </si>
  <si>
    <t>ST CYPRIEN</t>
  </si>
  <si>
    <t>ST CYR LA ROCHE</t>
  </si>
  <si>
    <t>ST ELOY LES TUILERIES</t>
  </si>
  <si>
    <t>ST ETIENNE AUX CLOS</t>
  </si>
  <si>
    <t>ST ETIENNE LA GENESTE</t>
  </si>
  <si>
    <t>ST EXUPERY LES ROCHES</t>
  </si>
  <si>
    <t>STE FEREOLE</t>
  </si>
  <si>
    <t>STE FORTUNADE</t>
  </si>
  <si>
    <t>ST FREJOUX</t>
  </si>
  <si>
    <t>ST GENIEZ O MERLE</t>
  </si>
  <si>
    <t>ST GERMAIN LAVOLPS</t>
  </si>
  <si>
    <t>ST GERMAIN LES VERGNES</t>
  </si>
  <si>
    <t>ST HILAIRE FOISSAC</t>
  </si>
  <si>
    <t>ST HILAIRE LES COURBES</t>
  </si>
  <si>
    <t>ST HILAIRE LUC</t>
  </si>
  <si>
    <t>ST HILAIRE PEYROUX</t>
  </si>
  <si>
    <t>ST HILAIRE TAURIEUX</t>
  </si>
  <si>
    <t>ST JAL</t>
  </si>
  <si>
    <t>ST JULIEN AUX BOIS</t>
  </si>
  <si>
    <t>ST JULIEN LE PELERIN</t>
  </si>
  <si>
    <t>ST JULIEN LE VENDOMOIS</t>
  </si>
  <si>
    <t>ST JULIEN MAUMONT</t>
  </si>
  <si>
    <t>STE MARIE LAPANOUZE</t>
  </si>
  <si>
    <t>ST MARTIAL DE GIMEL</t>
  </si>
  <si>
    <t>ST MARTIAL ENTRAYGUES</t>
  </si>
  <si>
    <t>ST MARTIN LA MEANNE</t>
  </si>
  <si>
    <t>ST MARTIN SEPERT</t>
  </si>
  <si>
    <t>ST MERD DE LAPLEAU</t>
  </si>
  <si>
    <t>ST MERD LES OUSSINES</t>
  </si>
  <si>
    <t>ST MEXANT</t>
  </si>
  <si>
    <t>ST PANTALEON DE LAPLEAU</t>
  </si>
  <si>
    <t>ST PANTALEON DE LARCHE</t>
  </si>
  <si>
    <t>ST PARDOUX CORBIER</t>
  </si>
  <si>
    <t>ST PARDOUX LA CROISILLE</t>
  </si>
  <si>
    <t>ST PARDOUX LE NEUF</t>
  </si>
  <si>
    <t>ST PARDOUX LE VIEUX</t>
  </si>
  <si>
    <t>ST PARDOUX L ORTIGIER</t>
  </si>
  <si>
    <t>ST PAUL</t>
  </si>
  <si>
    <t>ST PRIEST DE GIMEL</t>
  </si>
  <si>
    <t>ST ROBERT</t>
  </si>
  <si>
    <t>ST SALVADOUR</t>
  </si>
  <si>
    <t>ST SETIERS</t>
  </si>
  <si>
    <t>ST SOLVE</t>
  </si>
  <si>
    <t>ST SORNIN LAVOLPS</t>
  </si>
  <si>
    <t>ST SULPICE LES BOIS</t>
  </si>
  <si>
    <t>ST VIANCE</t>
  </si>
  <si>
    <t>ST VICTOUR</t>
  </si>
  <si>
    <t>ST YBARD</t>
  </si>
  <si>
    <t>ST YRIEIX LE DEJALAT</t>
  </si>
  <si>
    <t>SALON LA TOUR</t>
  </si>
  <si>
    <t>SARRAN</t>
  </si>
  <si>
    <t>SARROUX ST JULIEN</t>
  </si>
  <si>
    <t>SEGUR LE CHATEAU</t>
  </si>
  <si>
    <t>SEILHAC</t>
  </si>
  <si>
    <t>SERANDON</t>
  </si>
  <si>
    <t>SERILHAC</t>
  </si>
  <si>
    <t>SERVIERES LE CHATEAU</t>
  </si>
  <si>
    <t>SEXCLES</t>
  </si>
  <si>
    <t>SIONIAC</t>
  </si>
  <si>
    <t>SORNAC</t>
  </si>
  <si>
    <t>SOUDAINE LAVINADIERE</t>
  </si>
  <si>
    <t>SOUDEILLES</t>
  </si>
  <si>
    <t>SOURSAC</t>
  </si>
  <si>
    <t>TARNAC</t>
  </si>
  <si>
    <t>THALAMY</t>
  </si>
  <si>
    <t>TOY VIAM</t>
  </si>
  <si>
    <t>TREIGNAC</t>
  </si>
  <si>
    <t>TROCHE</t>
  </si>
  <si>
    <t>TUDEILS</t>
  </si>
  <si>
    <t>TULLE</t>
  </si>
  <si>
    <t>TURENNE</t>
  </si>
  <si>
    <t>USSAC</t>
  </si>
  <si>
    <t>UZERCHE</t>
  </si>
  <si>
    <t>VALIERGUES</t>
  </si>
  <si>
    <t>VARETZ</t>
  </si>
  <si>
    <t>VARS SUR ROSEIX</t>
  </si>
  <si>
    <t>VEGENNES</t>
  </si>
  <si>
    <t>VEIX</t>
  </si>
  <si>
    <t>VIAM</t>
  </si>
  <si>
    <t>VIGEOIS</t>
  </si>
  <si>
    <t>VIGNOLS</t>
  </si>
  <si>
    <t>VITRAC SUR MONTANE</t>
  </si>
  <si>
    <t>VOUTEZAC</t>
  </si>
  <si>
    <t>YSSANDON</t>
  </si>
  <si>
    <t>AGENCOURT</t>
  </si>
  <si>
    <t>AGEY</t>
  </si>
  <si>
    <t>AHUY</t>
  </si>
  <si>
    <t>AIGNAY LE DUC</t>
  </si>
  <si>
    <t>AISEREY</t>
  </si>
  <si>
    <t>AISEY SUR SEINE</t>
  </si>
  <si>
    <t>AISY SOUS THIL</t>
  </si>
  <si>
    <t>ALISE STE REINE</t>
  </si>
  <si>
    <t>ALLEREY</t>
  </si>
  <si>
    <t>ALOXE CORTON</t>
  </si>
  <si>
    <t>AMPILLY LES BORDES</t>
  </si>
  <si>
    <t>AMPILLY LE SEC</t>
  </si>
  <si>
    <t>ANCEY</t>
  </si>
  <si>
    <t>ANTHEUIL</t>
  </si>
  <si>
    <t>ANTIGNY LA VILLE</t>
  </si>
  <si>
    <t>ARCEAU</t>
  </si>
  <si>
    <t>ARCENANT</t>
  </si>
  <si>
    <t>ARCEY</t>
  </si>
  <si>
    <t>ARCONCEY</t>
  </si>
  <si>
    <t>ARC SUR TILLE</t>
  </si>
  <si>
    <t>ARGILLY</t>
  </si>
  <si>
    <t>ARNAY LE DUC</t>
  </si>
  <si>
    <t>ARNAY SOUS VITTEAUX</t>
  </si>
  <si>
    <t>ARRANS</t>
  </si>
  <si>
    <t>ASNIERES EN MONTAGNE</t>
  </si>
  <si>
    <t>ASNIERES LES DIJON</t>
  </si>
  <si>
    <t>ATHEE</t>
  </si>
  <si>
    <t>ATHIE</t>
  </si>
  <si>
    <t>AUBAINE</t>
  </si>
  <si>
    <t>AUBIGNY EN PLAINE</t>
  </si>
  <si>
    <t>AUBIGNY LA RONCE</t>
  </si>
  <si>
    <t>AUBIGNY LES SOMBERNON</t>
  </si>
  <si>
    <t>AUTRICOURT</t>
  </si>
  <si>
    <t>AUVILLARS SUR SAONE</t>
  </si>
  <si>
    <t>AUXANT</t>
  </si>
  <si>
    <t>AUXEY DURESSES</t>
  </si>
  <si>
    <t>AUXONNE</t>
  </si>
  <si>
    <t>AVELANGES</t>
  </si>
  <si>
    <t>AVOSNES</t>
  </si>
  <si>
    <t>AVOT</t>
  </si>
  <si>
    <t>BAGNOT</t>
  </si>
  <si>
    <t>BAIGNEUX LES JUIFS</t>
  </si>
  <si>
    <t>BALOT</t>
  </si>
  <si>
    <t>BARBIREY SUR OUCHE</t>
  </si>
  <si>
    <t>BARD LE REGULIER</t>
  </si>
  <si>
    <t>BARD LES EPOISSES</t>
  </si>
  <si>
    <t>BARGES</t>
  </si>
  <si>
    <t>BARJON</t>
  </si>
  <si>
    <t>BAUBIGNY</t>
  </si>
  <si>
    <t>BAULME LA ROCHE</t>
  </si>
  <si>
    <t>BEAUMONT SUR VINGEANNE</t>
  </si>
  <si>
    <t>BEAUNE</t>
  </si>
  <si>
    <t>BEAUNOTTE</t>
  </si>
  <si>
    <t>BEIRE LE CHATEL</t>
  </si>
  <si>
    <t>BEIRE LE FORT</t>
  </si>
  <si>
    <t>BELAN SUR OURCE</t>
  </si>
  <si>
    <t>BELLEFOND</t>
  </si>
  <si>
    <t>BELLENEUVE</t>
  </si>
  <si>
    <t>BELLENOD SUR SEINE</t>
  </si>
  <si>
    <t>BELLENOT SOUS POUILLY</t>
  </si>
  <si>
    <t>BENEUVRE</t>
  </si>
  <si>
    <t>BENOISEY</t>
  </si>
  <si>
    <t>BESSEY EN CHAUME</t>
  </si>
  <si>
    <t>BESSEY LA COUR</t>
  </si>
  <si>
    <t>BESSEY LES CITEAUX</t>
  </si>
  <si>
    <t>BEUREY BAUGUAY</t>
  </si>
  <si>
    <t>BEURIZOT</t>
  </si>
  <si>
    <t>BEVY</t>
  </si>
  <si>
    <t>BEZE</t>
  </si>
  <si>
    <t>BEZOUOTTE</t>
  </si>
  <si>
    <t>BILLEY</t>
  </si>
  <si>
    <t>BILLY LES CHANCEAUX</t>
  </si>
  <si>
    <t>BINGES</t>
  </si>
  <si>
    <t>BISSEY LA COTE</t>
  </si>
  <si>
    <t>BISSEY LA PIERRE</t>
  </si>
  <si>
    <t>BLAGNY SUR VINGEANNE</t>
  </si>
  <si>
    <t>BLAISY BAS</t>
  </si>
  <si>
    <t>BLAISY HAUT</t>
  </si>
  <si>
    <t>BLANCEY</t>
  </si>
  <si>
    <t>BLANOT</t>
  </si>
  <si>
    <t>SOURCE SEINE</t>
  </si>
  <si>
    <t>BLIGNY LE SEC</t>
  </si>
  <si>
    <t>BLIGNY LES BEAUNE</t>
  </si>
  <si>
    <t>BLIGNY SUR OUCHE</t>
  </si>
  <si>
    <t>BONCOURT LE BOIS</t>
  </si>
  <si>
    <t>BONNENCONTRE</t>
  </si>
  <si>
    <t>BOUDREVILLE</t>
  </si>
  <si>
    <t>BOUHEY</t>
  </si>
  <si>
    <t>BOUILLAND</t>
  </si>
  <si>
    <t>BOUIX</t>
  </si>
  <si>
    <t>BOURBERAIN</t>
  </si>
  <si>
    <t>BOUSSELANGE</t>
  </si>
  <si>
    <t>BOUSSENOIS</t>
  </si>
  <si>
    <t>BOUSSEY</t>
  </si>
  <si>
    <t>BOUX SOUS SALMAISE</t>
  </si>
  <si>
    <t>BOUZE LES BEAUNE</t>
  </si>
  <si>
    <t>BRAIN</t>
  </si>
  <si>
    <t>BRAZEY EN MORVAN</t>
  </si>
  <si>
    <t>BRAZEY EN PLAINE</t>
  </si>
  <si>
    <t>BREMUR ET VAUROIS</t>
  </si>
  <si>
    <t>BRESSEY SUR TILLE</t>
  </si>
  <si>
    <t>BRETENIERE</t>
  </si>
  <si>
    <t>BRETIGNY</t>
  </si>
  <si>
    <t>BRIANNY</t>
  </si>
  <si>
    <t>BRION SUR OURCE BELAN</t>
  </si>
  <si>
    <t>BROCHON</t>
  </si>
  <si>
    <t>BROIN</t>
  </si>
  <si>
    <t>BROINDON</t>
  </si>
  <si>
    <t>BUFFON</t>
  </si>
  <si>
    <t>BUNCEY</t>
  </si>
  <si>
    <t>BURE LES TEMPLIERS</t>
  </si>
  <si>
    <t>BUSSEAUT</t>
  </si>
  <si>
    <t>BUSSEROTTE ET MONTENAILLE</t>
  </si>
  <si>
    <t>BUSSIERES</t>
  </si>
  <si>
    <t>LA BUSSIERE SUR OUCHE</t>
  </si>
  <si>
    <t>BUSSY LA PESLE</t>
  </si>
  <si>
    <t>BUSSY LE GRAND</t>
  </si>
  <si>
    <t>BUXEROLLES</t>
  </si>
  <si>
    <t>CENSEREY</t>
  </si>
  <si>
    <t>CESSEY SUR TILLE</t>
  </si>
  <si>
    <t>CHAIGNAY</t>
  </si>
  <si>
    <t>CHAILLY SUR ARMANCON</t>
  </si>
  <si>
    <t>CHAMBAIN</t>
  </si>
  <si>
    <t>CHAMBEIRE</t>
  </si>
  <si>
    <t>CHAMBLANC</t>
  </si>
  <si>
    <t>CHAMBOEUF</t>
  </si>
  <si>
    <t>CHAMBOLLE MUSIGNY</t>
  </si>
  <si>
    <t>CHAMESSON</t>
  </si>
  <si>
    <t>CHAMPAGNE SUR VINGEANNE</t>
  </si>
  <si>
    <t>CHAMPAGNY</t>
  </si>
  <si>
    <t>CHAMP D OISEAU</t>
  </si>
  <si>
    <t>CHAMPDOTRE</t>
  </si>
  <si>
    <t>CHAMPEAU EN MORVAN</t>
  </si>
  <si>
    <t>CHAMPIGNOLLES</t>
  </si>
  <si>
    <t>CHAMPRENAULT</t>
  </si>
  <si>
    <t>CHANCEAUX</t>
  </si>
  <si>
    <t>CHANNAY</t>
  </si>
  <si>
    <t>CHARENCEY</t>
  </si>
  <si>
    <t>CHARIGNY</t>
  </si>
  <si>
    <t>CHARNY</t>
  </si>
  <si>
    <t>CHARREY SUR SAONE</t>
  </si>
  <si>
    <t>CHARREY SUR SEINE</t>
  </si>
  <si>
    <t>CHASSAGNE MONTRACHET</t>
  </si>
  <si>
    <t>CHASSEY</t>
  </si>
  <si>
    <t>CHATEAUNEUF</t>
  </si>
  <si>
    <t>CHATELLENOT</t>
  </si>
  <si>
    <t>CHATILLON SUR SEINE</t>
  </si>
  <si>
    <t>CHAUDENAY LA VILLE</t>
  </si>
  <si>
    <t>CHAUDENAY LE CHATEAU</t>
  </si>
  <si>
    <t>CHAUGEY</t>
  </si>
  <si>
    <t>CHAUME ET COURCHAMP</t>
  </si>
  <si>
    <t>LA CHAUME</t>
  </si>
  <si>
    <t>CHAUME LES BAIGNEUX</t>
  </si>
  <si>
    <t>CHAUMONT LE BOIS</t>
  </si>
  <si>
    <t>CHAUX</t>
  </si>
  <si>
    <t>CHAZEUIL</t>
  </si>
  <si>
    <t>CHAZILLY</t>
  </si>
  <si>
    <t>CHEMIN D AISEY</t>
  </si>
  <si>
    <t>CHENOVE</t>
  </si>
  <si>
    <t>CHEUGE</t>
  </si>
  <si>
    <t>CHEVANNAY</t>
  </si>
  <si>
    <t>CHEVANNES</t>
  </si>
  <si>
    <t>CHEVIGNY EN VALIERE</t>
  </si>
  <si>
    <t>CHEVIGNY ST SAUVEUR</t>
  </si>
  <si>
    <t>CHIVRES</t>
  </si>
  <si>
    <t>CHOREY LES BEAUNE</t>
  </si>
  <si>
    <t>CIREY LES PONTAILLER</t>
  </si>
  <si>
    <t>CIVRY EN MONTAGNE</t>
  </si>
  <si>
    <t>CLAMEREY</t>
  </si>
  <si>
    <t>VALFORET</t>
  </si>
  <si>
    <t>CLENAY</t>
  </si>
  <si>
    <t>CLERY</t>
  </si>
  <si>
    <t>CLOMOT</t>
  </si>
  <si>
    <t>COLLONGES LES BEVY</t>
  </si>
  <si>
    <t>COLLONGES ET PREMIERES</t>
  </si>
  <si>
    <t>COMBERTAULT</t>
  </si>
  <si>
    <t>COMBLANCHIEN</t>
  </si>
  <si>
    <t>COMMARIN</t>
  </si>
  <si>
    <t>CORBERON</t>
  </si>
  <si>
    <t>CORCELLES LES ARTS</t>
  </si>
  <si>
    <t>CORCELLES LES CITEAUX</t>
  </si>
  <si>
    <t>CORCELLES LES MONTS</t>
  </si>
  <si>
    <t>CORGENGOUX</t>
  </si>
  <si>
    <t>CORGOLOIN</t>
  </si>
  <si>
    <t>CORMOT VAUCHIGNON</t>
  </si>
  <si>
    <t>CORPEAU</t>
  </si>
  <si>
    <t>CORPOYER LA CHAPELLE</t>
  </si>
  <si>
    <t>CORROMBLES</t>
  </si>
  <si>
    <t>CORSAINT</t>
  </si>
  <si>
    <t>COUCHEY</t>
  </si>
  <si>
    <t>COULMIER LE SEC</t>
  </si>
  <si>
    <t>COURBAN</t>
  </si>
  <si>
    <t>COURCELLES FREMOY</t>
  </si>
  <si>
    <t>COURCELLES LES MONTBARD</t>
  </si>
  <si>
    <t>COURCELLES LES SEMUR</t>
  </si>
  <si>
    <t>COURLON</t>
  </si>
  <si>
    <t>COURTIVRON</t>
  </si>
  <si>
    <t>COUTERNON</t>
  </si>
  <si>
    <t>CREANCEY</t>
  </si>
  <si>
    <t>CRECEY SUR TILLE</t>
  </si>
  <si>
    <t>CREPAND</t>
  </si>
  <si>
    <t>CRUGEY</t>
  </si>
  <si>
    <t>CUISEREY</t>
  </si>
  <si>
    <t>CULETRE</t>
  </si>
  <si>
    <t>CURLEY</t>
  </si>
  <si>
    <t>CURTIL ST SEINE</t>
  </si>
  <si>
    <t>CURTIL VERGY</t>
  </si>
  <si>
    <t>CUSSEY LES FORGES</t>
  </si>
  <si>
    <t>CUSSY LA COLONNE</t>
  </si>
  <si>
    <t>CUSSY LE CHATEL</t>
  </si>
  <si>
    <t>DAIX</t>
  </si>
  <si>
    <t>DAMPIERRE EN MONTAGNE</t>
  </si>
  <si>
    <t>DAMPIERRE ET FLEE</t>
  </si>
  <si>
    <t>DARCEY</t>
  </si>
  <si>
    <t>DAROIS</t>
  </si>
  <si>
    <t>DETAIN ET BRUANT</t>
  </si>
  <si>
    <t>DIANCEY</t>
  </si>
  <si>
    <t>DIENAY</t>
  </si>
  <si>
    <t>DIJON</t>
  </si>
  <si>
    <t>DOMPIERRE EN MORVAN</t>
  </si>
  <si>
    <t>DRAMBON</t>
  </si>
  <si>
    <t>DREE</t>
  </si>
  <si>
    <t>DUESME</t>
  </si>
  <si>
    <t>EBATY</t>
  </si>
  <si>
    <t>ECHALOT</t>
  </si>
  <si>
    <t>ECHANNAY</t>
  </si>
  <si>
    <t>ECHENON</t>
  </si>
  <si>
    <t>ECHEVANNES</t>
  </si>
  <si>
    <t>ECHEVRONNE</t>
  </si>
  <si>
    <t>ECHIGEY</t>
  </si>
  <si>
    <t>ECUTIGNY</t>
  </si>
  <si>
    <t>EGUILLY</t>
  </si>
  <si>
    <t>EPERNAY SOUS GEVREY</t>
  </si>
  <si>
    <t>EPOISSES</t>
  </si>
  <si>
    <t>ERINGES</t>
  </si>
  <si>
    <t>ESBARRES</t>
  </si>
  <si>
    <t>ESSAROIS</t>
  </si>
  <si>
    <t>ESSEY</t>
  </si>
  <si>
    <t>ETAIS</t>
  </si>
  <si>
    <t>ETALANTE</t>
  </si>
  <si>
    <t>L ETANG VERGY</t>
  </si>
  <si>
    <t>ETEVAUX</t>
  </si>
  <si>
    <t>ETORMAY</t>
  </si>
  <si>
    <t>ETROCHEY</t>
  </si>
  <si>
    <t>FAIN LES MONTBARD</t>
  </si>
  <si>
    <t>FAIN LES MOUTIERS</t>
  </si>
  <si>
    <t>FAUVERNEY</t>
  </si>
  <si>
    <t>FAVEROLLES LES LUCEY</t>
  </si>
  <si>
    <t>FENAY</t>
  </si>
  <si>
    <t>LE FETE</t>
  </si>
  <si>
    <t>FIXIN</t>
  </si>
  <si>
    <t>FLACEY</t>
  </si>
  <si>
    <t>FLAGEY ECHEZEAUX</t>
  </si>
  <si>
    <t>FLAGEY LES AUXONNE</t>
  </si>
  <si>
    <t>FLAMMERANS</t>
  </si>
  <si>
    <t>FLAVIGNEROT</t>
  </si>
  <si>
    <t>FLAVIGNY SUR OZERAIN</t>
  </si>
  <si>
    <t>LE VAL LARREY</t>
  </si>
  <si>
    <t>FLEUREY SUR OUCHE</t>
  </si>
  <si>
    <t>FOISSY</t>
  </si>
  <si>
    <t>FONCEGRIVE</t>
  </si>
  <si>
    <t>FONTAINES EN DUESMOIS</t>
  </si>
  <si>
    <t>FONTAINE FRANCAISE</t>
  </si>
  <si>
    <t>FONTAINE LES DIJON</t>
  </si>
  <si>
    <t>FONTAINES LES SECHES</t>
  </si>
  <si>
    <t>FONTANGY</t>
  </si>
  <si>
    <t>FORLEANS</t>
  </si>
  <si>
    <t>FRAIGNOT ET VESVROTTE</t>
  </si>
  <si>
    <t>FRANCHEVILLE</t>
  </si>
  <si>
    <t>FRANXAULT</t>
  </si>
  <si>
    <t>FRENOIS</t>
  </si>
  <si>
    <t>FRESNES</t>
  </si>
  <si>
    <t>FROLOIS</t>
  </si>
  <si>
    <t>FUSSEY</t>
  </si>
  <si>
    <t>GEMEAUX</t>
  </si>
  <si>
    <t>GENAY</t>
  </si>
  <si>
    <t>GENLIS</t>
  </si>
  <si>
    <t>GERGUEIL</t>
  </si>
  <si>
    <t>GERLAND</t>
  </si>
  <si>
    <t>GEVREY CHAMBERTIN</t>
  </si>
  <si>
    <t>GEVROLLES</t>
  </si>
  <si>
    <t>GILLY LES CITEAUX</t>
  </si>
  <si>
    <t>GISSEY LE VIEIL</t>
  </si>
  <si>
    <t>GISSEY SOUS FLAVIGNY</t>
  </si>
  <si>
    <t>GISSEY SUR OUCHE</t>
  </si>
  <si>
    <t>GLANON</t>
  </si>
  <si>
    <t>GOMMEVILLE</t>
  </si>
  <si>
    <t>LES GOULLES</t>
  </si>
  <si>
    <t>GRANCEY LE CHATEAU</t>
  </si>
  <si>
    <t>GRANCEY SUR OURCE</t>
  </si>
  <si>
    <t>GRENANT LES SOMBERNON</t>
  </si>
  <si>
    <t>GRESIGNY STE REINE</t>
  </si>
  <si>
    <t>GRIGNON</t>
  </si>
  <si>
    <t>GRISELLES</t>
  </si>
  <si>
    <t>GROSBOIS EN MONTAGNE</t>
  </si>
  <si>
    <t>GROSBOIS LES TICHEY</t>
  </si>
  <si>
    <t>GURGY LA VILLE</t>
  </si>
  <si>
    <t>GURGY LE CHATEAU</t>
  </si>
  <si>
    <t>HAUTEROCHE</t>
  </si>
  <si>
    <t>HAUTEVILLE LES DIJON</t>
  </si>
  <si>
    <t>HEUILLEY SUR SAONE</t>
  </si>
  <si>
    <t>IS SUR TILLE</t>
  </si>
  <si>
    <t>IZEURE</t>
  </si>
  <si>
    <t>IZIER</t>
  </si>
  <si>
    <t>JAILLY LES MOULINS</t>
  </si>
  <si>
    <t>JALLANGES</t>
  </si>
  <si>
    <t>JANCIGNY</t>
  </si>
  <si>
    <t>JEUX LES BARD</t>
  </si>
  <si>
    <t>JOUEY</t>
  </si>
  <si>
    <t>JOURS LES BAIGNEUX</t>
  </si>
  <si>
    <t>VAL MONT</t>
  </si>
  <si>
    <t>JUILLENAY</t>
  </si>
  <si>
    <t>JUILLY</t>
  </si>
  <si>
    <t>LABERGEMENT FOIGNEY</t>
  </si>
  <si>
    <t>LABERGEMENT LES AUXONNE</t>
  </si>
  <si>
    <t>LABERGEMENT LES SEURRE</t>
  </si>
  <si>
    <t>LABRUYERE</t>
  </si>
  <si>
    <t>LACANCHE</t>
  </si>
  <si>
    <t>LACOUR D ARCENAY</t>
  </si>
  <si>
    <t>LAIGNES</t>
  </si>
  <si>
    <t>LAMARCHE SUR SAONE</t>
  </si>
  <si>
    <t>LAMARGELLE</t>
  </si>
  <si>
    <t>LANTHES</t>
  </si>
  <si>
    <t>LANTILLY</t>
  </si>
  <si>
    <t>LAPERRIERE SUR SAONE</t>
  </si>
  <si>
    <t>LARREY</t>
  </si>
  <si>
    <t>LECHATELET</t>
  </si>
  <si>
    <t>LERY</t>
  </si>
  <si>
    <t>LEUGLAY</t>
  </si>
  <si>
    <t>LEVERNOIS</t>
  </si>
  <si>
    <t>LICEY SUR VINGEANNE</t>
  </si>
  <si>
    <t>LIERNAIS</t>
  </si>
  <si>
    <t>LONGCHAMP</t>
  </si>
  <si>
    <t>LONGEAULT PLUVAULT</t>
  </si>
  <si>
    <t>LONGECOURT EN PLAINE</t>
  </si>
  <si>
    <t>LONGECOURT LES CULETRE</t>
  </si>
  <si>
    <t>LONGVIC</t>
  </si>
  <si>
    <t>LOSNE</t>
  </si>
  <si>
    <t>LOUESME</t>
  </si>
  <si>
    <t>LUCENAY LE DUC</t>
  </si>
  <si>
    <t>LUCEY</t>
  </si>
  <si>
    <t>LUSIGNY SUR OUCHE</t>
  </si>
  <si>
    <t>LUX</t>
  </si>
  <si>
    <t>MACONGE</t>
  </si>
  <si>
    <t>MAGNIEN</t>
  </si>
  <si>
    <t>MAGNY LAMBERT</t>
  </si>
  <si>
    <t>MAGNY LA VILLE</t>
  </si>
  <si>
    <t>MAGNY LES AUBIGNY</t>
  </si>
  <si>
    <t>MAGNY MONTARLOT</t>
  </si>
  <si>
    <t>MAGNY LES VILLERS</t>
  </si>
  <si>
    <t>MAGNY ST MEDARD</t>
  </si>
  <si>
    <t>MAGNY SUR TILLE</t>
  </si>
  <si>
    <t>LES MAILLYS</t>
  </si>
  <si>
    <t>MAISEY LE DUC</t>
  </si>
  <si>
    <t>MALAIN</t>
  </si>
  <si>
    <t>MALIGNY</t>
  </si>
  <si>
    <t>MANLAY</t>
  </si>
  <si>
    <t>MARANDEUIL</t>
  </si>
  <si>
    <t>MARCELLOIS</t>
  </si>
  <si>
    <t>MARCENAY</t>
  </si>
  <si>
    <t>MARCHESEUIL</t>
  </si>
  <si>
    <t>MARCIGNY SOUS THIL</t>
  </si>
  <si>
    <t>MARCILLY ET DRACY</t>
  </si>
  <si>
    <t>MARCILLY OGNY</t>
  </si>
  <si>
    <t>MARCILLY SUR TILLE</t>
  </si>
  <si>
    <t>MAREY LES FUSSEY</t>
  </si>
  <si>
    <t>MAREY SUR TILLE</t>
  </si>
  <si>
    <t>MARIGNY LE CAHOUET</t>
  </si>
  <si>
    <t>MARIGNY LES REULLEE</t>
  </si>
  <si>
    <t>MARLIENS</t>
  </si>
  <si>
    <t>MARSANNAY LA COTE</t>
  </si>
  <si>
    <t>MARSANNAY LE BOIS</t>
  </si>
  <si>
    <t>MARTROIS</t>
  </si>
  <si>
    <t>MASSINGY</t>
  </si>
  <si>
    <t>MASSINGY LES SEMUR</t>
  </si>
  <si>
    <t>MASSINGY LES VITTEAUX</t>
  </si>
  <si>
    <t>MAUVILLY</t>
  </si>
  <si>
    <t>MAVILLY MANDELOT</t>
  </si>
  <si>
    <t>MAXILLY SUR SAONE</t>
  </si>
  <si>
    <t>MEILLY SUR ROUVRES</t>
  </si>
  <si>
    <t>LE MEIX</t>
  </si>
  <si>
    <t>MELOISEY</t>
  </si>
  <si>
    <t>MENESBLE</t>
  </si>
  <si>
    <t>MENESSAIRE</t>
  </si>
  <si>
    <t>MENETREUX LE PITOIS</t>
  </si>
  <si>
    <t>MERCEUIL</t>
  </si>
  <si>
    <t>MESSANGES</t>
  </si>
  <si>
    <t>MESSIGNY ET VANTOUX</t>
  </si>
  <si>
    <t>MEUILLEY</t>
  </si>
  <si>
    <t>MEULSON</t>
  </si>
  <si>
    <t>MEURSANGES</t>
  </si>
  <si>
    <t>MEURSAULT</t>
  </si>
  <si>
    <t>MILLERY</t>
  </si>
  <si>
    <t>MIMEURE</t>
  </si>
  <si>
    <t>MINOT</t>
  </si>
  <si>
    <t>MIREBEAU SUR BEZE</t>
  </si>
  <si>
    <t>MISSERY</t>
  </si>
  <si>
    <t>MOITRON</t>
  </si>
  <si>
    <t>MOLESME</t>
  </si>
  <si>
    <t>MOLINOT</t>
  </si>
  <si>
    <t>MOLOY</t>
  </si>
  <si>
    <t>MOLPHEY</t>
  </si>
  <si>
    <t>MONTAGNY LES BEAUNE</t>
  </si>
  <si>
    <t>MONTAGNY LES SEURRE</t>
  </si>
  <si>
    <t>MONTBARD</t>
  </si>
  <si>
    <t>MONTBERTHAULT</t>
  </si>
  <si>
    <t>MONTCEAU ET ECHARNANT</t>
  </si>
  <si>
    <t>MONTHELIE</t>
  </si>
  <si>
    <t>MONTIGNY MONTFORT</t>
  </si>
  <si>
    <t>MONTIGNY ST BARTHELEMY</t>
  </si>
  <si>
    <t>MONTIGNY SUR ARMANCON</t>
  </si>
  <si>
    <t>MONTIGNY SUR AUBE</t>
  </si>
  <si>
    <t>MONTIGNY MORNAY VILLENEUVE VINGE</t>
  </si>
  <si>
    <t>MONTLAY EN AUXOIS</t>
  </si>
  <si>
    <t>MONTLIOT ET COURCELLES</t>
  </si>
  <si>
    <t>MONTMAIN</t>
  </si>
  <si>
    <t>MONTMANCON</t>
  </si>
  <si>
    <t>MONTMOYEN</t>
  </si>
  <si>
    <t>MONTOILLOT</t>
  </si>
  <si>
    <t>MONTOT</t>
  </si>
  <si>
    <t>MOREY ST DENIS</t>
  </si>
  <si>
    <t>MOSSON</t>
  </si>
  <si>
    <t>LA MOTTE TERNANT</t>
  </si>
  <si>
    <t>MOUTIERS ST JEAN</t>
  </si>
  <si>
    <t>MUSIGNY</t>
  </si>
  <si>
    <t>MUSSY LA FOSSE</t>
  </si>
  <si>
    <t>NAN SOUS THIL</t>
  </si>
  <si>
    <t>NANTOUX</t>
  </si>
  <si>
    <t>NESLE ET MASSOULT</t>
  </si>
  <si>
    <t>NEUILLY CRIMOLOIS</t>
  </si>
  <si>
    <t>NICEY</t>
  </si>
  <si>
    <t>NOD SUR SEINE</t>
  </si>
  <si>
    <t>NOGENT LES MONTBARD</t>
  </si>
  <si>
    <t>NOIDAN</t>
  </si>
  <si>
    <t>NOIRON SOUS GEVREY</t>
  </si>
  <si>
    <t>NOIRON SUR BEZE</t>
  </si>
  <si>
    <t>NOIRON SUR SEINE</t>
  </si>
  <si>
    <t>NOLAY</t>
  </si>
  <si>
    <t>NORGES LA VILLE</t>
  </si>
  <si>
    <t>NORMIER</t>
  </si>
  <si>
    <t>NUITS ST GEORGES</t>
  </si>
  <si>
    <t>OBTREE</t>
  </si>
  <si>
    <t>OIGNY</t>
  </si>
  <si>
    <t>OISILLY</t>
  </si>
  <si>
    <t>ORAIN</t>
  </si>
  <si>
    <t>ORGEUX</t>
  </si>
  <si>
    <t>ORIGNY</t>
  </si>
  <si>
    <t>ORRET</t>
  </si>
  <si>
    <t>ORVILLE</t>
  </si>
  <si>
    <t>OUGES</t>
  </si>
  <si>
    <t>PAGNY LA VILLE</t>
  </si>
  <si>
    <t>PAGNY LE CHATEAU</t>
  </si>
  <si>
    <t>PAINBLANC</t>
  </si>
  <si>
    <t>PANGES</t>
  </si>
  <si>
    <t>PASQUES</t>
  </si>
  <si>
    <t>PELLEREY</t>
  </si>
  <si>
    <t>PERNAND VERGELESSES</t>
  </si>
  <si>
    <t>PERRIGNY LES DIJON</t>
  </si>
  <si>
    <t>PERRIGNY SUR L OGNON</t>
  </si>
  <si>
    <t>PICHANGES</t>
  </si>
  <si>
    <t>PLANAY</t>
  </si>
  <si>
    <t>PLOMBIERES LES DIJON</t>
  </si>
  <si>
    <t>PLUVET</t>
  </si>
  <si>
    <t>POINCON LES LARREY</t>
  </si>
  <si>
    <t>POISEUL LA GRANGE</t>
  </si>
  <si>
    <t>POISEUL LA VILLE ET LAPERRIERE</t>
  </si>
  <si>
    <t>POISEUL LES SAULX</t>
  </si>
  <si>
    <t>POMMARD</t>
  </si>
  <si>
    <t>PONCEY LES ATHEE</t>
  </si>
  <si>
    <t>PONCEY SUR L IGNON</t>
  </si>
  <si>
    <t>PONT</t>
  </si>
  <si>
    <t>PONTAILLER SUR SAONE</t>
  </si>
  <si>
    <t>PONT ET MASSENE</t>
  </si>
  <si>
    <t>POSANGES</t>
  </si>
  <si>
    <t>POTHIERES</t>
  </si>
  <si>
    <t>POUILLENAY</t>
  </si>
  <si>
    <t>POUILLY EN AUXOIS</t>
  </si>
  <si>
    <t>POUILLY SUR SAONE</t>
  </si>
  <si>
    <t>POUILLY SUR VINGEANNE</t>
  </si>
  <si>
    <t>PRALON</t>
  </si>
  <si>
    <t>PRECY SOUS THIL</t>
  </si>
  <si>
    <t>PREMEAUX PRISSEY</t>
  </si>
  <si>
    <t>PRENOIS</t>
  </si>
  <si>
    <t>PRUSLY SUR OURCE</t>
  </si>
  <si>
    <t>PUITS</t>
  </si>
  <si>
    <t>PULIGNY MONTRACHET</t>
  </si>
  <si>
    <t>QUEMIGNY SUR SEINE</t>
  </si>
  <si>
    <t>QUETIGNY</t>
  </si>
  <si>
    <t>QUINCEROT</t>
  </si>
  <si>
    <t>QUINCEY</t>
  </si>
  <si>
    <t>QUINCY LE VICOMTE</t>
  </si>
  <si>
    <t>RECEY SUR OURCE</t>
  </si>
  <si>
    <t>REMILLY EN MONTAGNE</t>
  </si>
  <si>
    <t>REMILLY SUR TILLE</t>
  </si>
  <si>
    <t>RENEVE</t>
  </si>
  <si>
    <t>REULLE VERGY</t>
  </si>
  <si>
    <t>RIEL LES EAUX</t>
  </si>
  <si>
    <t>LA ROCHE EN BRENIL</t>
  </si>
  <si>
    <t>ROCHEFORT SUR BREVON</t>
  </si>
  <si>
    <t>LA ROCHEPOT</t>
  </si>
  <si>
    <t>LA ROCHE VANNEAU</t>
  </si>
  <si>
    <t>ROILLY</t>
  </si>
  <si>
    <t>ROUGEMONT</t>
  </si>
  <si>
    <t>ROUVRAY</t>
  </si>
  <si>
    <t>ROUVRES EN PLAINE</t>
  </si>
  <si>
    <t>ROUVRES SOUS MEILLY</t>
  </si>
  <si>
    <t>RUFFEY LES BEAUNE</t>
  </si>
  <si>
    <t>RUFFEY LES ECHIREY</t>
  </si>
  <si>
    <t>SACQUENAY</t>
  </si>
  <si>
    <t>SAFFRES</t>
  </si>
  <si>
    <t>ST ANDEUX</t>
  </si>
  <si>
    <t>ST ANTHOT</t>
  </si>
  <si>
    <t>ST BROING LES MOINES</t>
  </si>
  <si>
    <t>STE COLOMBE EN AUXOIS</t>
  </si>
  <si>
    <t>STE COLOMBE SUR SEINE</t>
  </si>
  <si>
    <t>ST DIDIER</t>
  </si>
  <si>
    <t>ST EUPHRONE</t>
  </si>
  <si>
    <t>ST GERMAIN DE MODEON</t>
  </si>
  <si>
    <t>ST GERMAIN LE ROCHEUX</t>
  </si>
  <si>
    <t>ST GERMAIN LES SENAILLY</t>
  </si>
  <si>
    <t>ST HELIER</t>
  </si>
  <si>
    <t>ST JEAN DE BOEUF</t>
  </si>
  <si>
    <t>ST JEAN DE LOSNE</t>
  </si>
  <si>
    <t>ST JULIEN</t>
  </si>
  <si>
    <t>ST LEGER TRIEY</t>
  </si>
  <si>
    <t>ST MARC SUR SEINE</t>
  </si>
  <si>
    <t>STE MARIE LA BLANCHE</t>
  </si>
  <si>
    <t>STE MARIE SUR OUCHE</t>
  </si>
  <si>
    <t>ST MARTIN DE LA MER</t>
  </si>
  <si>
    <t>ST MAURICE SUR VINGEANNE</t>
  </si>
  <si>
    <t>ST NICOLAS LES CITEAUX</t>
  </si>
  <si>
    <t>ST PHILIBERT</t>
  </si>
  <si>
    <t>ST PIERRE EN VAUX</t>
  </si>
  <si>
    <t>ST PRIX LES ARNAY</t>
  </si>
  <si>
    <t>STE SABINE</t>
  </si>
  <si>
    <t>ST SEINE EN BACHE</t>
  </si>
  <si>
    <t>ST SEINE L ABBAYE</t>
  </si>
  <si>
    <t>ST SEINE SUR VINGEANNE</t>
  </si>
  <si>
    <t>ST SYMPHORIEN SUR SAONE</t>
  </si>
  <si>
    <t>ST VICTOR SUR OUCHE</t>
  </si>
  <si>
    <t>SALIVES</t>
  </si>
  <si>
    <t>SALMAISE</t>
  </si>
  <si>
    <t>SAMEREY</t>
  </si>
  <si>
    <t>SANTENAY</t>
  </si>
  <si>
    <t>SANTOSSE</t>
  </si>
  <si>
    <t>SAULIEU</t>
  </si>
  <si>
    <t>SAULON LA CHAPELLE</t>
  </si>
  <si>
    <t>SAULON LA RUE</t>
  </si>
  <si>
    <t>SAULX LE DUC</t>
  </si>
  <si>
    <t>SAUSSEY</t>
  </si>
  <si>
    <t>SAUSSY</t>
  </si>
  <si>
    <t>SAVIGNY LES BEAUNE</t>
  </si>
  <si>
    <t>SAVIGNY LE SEC</t>
  </si>
  <si>
    <t>SAVIGNY SOUS MALAIN</t>
  </si>
  <si>
    <t>SAVILLY</t>
  </si>
  <si>
    <t>SAVOISY</t>
  </si>
  <si>
    <t>SAVOLLES</t>
  </si>
  <si>
    <t>SAVOUGES</t>
  </si>
  <si>
    <t>SEGROIS</t>
  </si>
  <si>
    <t>SEIGNY</t>
  </si>
  <si>
    <t>SELONGEY</t>
  </si>
  <si>
    <t>SEMAREY</t>
  </si>
  <si>
    <t>SEMEZANGES</t>
  </si>
  <si>
    <t>SEMOND</t>
  </si>
  <si>
    <t>SEMUR EN AUXOIS</t>
  </si>
  <si>
    <t>SENAILLY</t>
  </si>
  <si>
    <t>SENNECEY LES DIJON</t>
  </si>
  <si>
    <t>LADOIX SERRIGNY</t>
  </si>
  <si>
    <t>SEURRE</t>
  </si>
  <si>
    <t>SINCEY LES ROUVRAY</t>
  </si>
  <si>
    <t>SOIRANS</t>
  </si>
  <si>
    <t>SOISSONS SUR NACEY</t>
  </si>
  <si>
    <t>SOMBERNON</t>
  </si>
  <si>
    <t>SOUHEY</t>
  </si>
  <si>
    <t>SOUSSEY SUR BRIONNE</t>
  </si>
  <si>
    <t>SUSSEY</t>
  </si>
  <si>
    <t>TALANT</t>
  </si>
  <si>
    <t>TALMAY</t>
  </si>
  <si>
    <t>TANAY</t>
  </si>
  <si>
    <t>TARSUL</t>
  </si>
  <si>
    <t>TART LE BAS</t>
  </si>
  <si>
    <t>TART</t>
  </si>
  <si>
    <t>TELLECEY</t>
  </si>
  <si>
    <t>TERREFONDREE</t>
  </si>
  <si>
    <t>THENISSEY</t>
  </si>
  <si>
    <t>THOIRES</t>
  </si>
  <si>
    <t>THOISY LA BERCHERE</t>
  </si>
  <si>
    <t>THOISY LE DESERT</t>
  </si>
  <si>
    <t>THOMIREY</t>
  </si>
  <si>
    <t>THOREY EN PLAINE</t>
  </si>
  <si>
    <t>THOREY SOUS CHARNY</t>
  </si>
  <si>
    <t>THOREY SUR OUCHE</t>
  </si>
  <si>
    <t>THOSTE</t>
  </si>
  <si>
    <t>THURY</t>
  </si>
  <si>
    <t>TICHEY</t>
  </si>
  <si>
    <t>TIL CHATEL</t>
  </si>
  <si>
    <t>TILLENAY</t>
  </si>
  <si>
    <t>TORCY ET POULIGNY</t>
  </si>
  <si>
    <t>TOUILLON</t>
  </si>
  <si>
    <t>TOUTRY</t>
  </si>
  <si>
    <t>TRECLUN</t>
  </si>
  <si>
    <t>TROCHERES</t>
  </si>
  <si>
    <t>TROUHANS</t>
  </si>
  <si>
    <t>TROUHAUT</t>
  </si>
  <si>
    <t>TRUGNY</t>
  </si>
  <si>
    <t>TURCEY</t>
  </si>
  <si>
    <t>UNCEY LE FRANC</t>
  </si>
  <si>
    <t>URCY</t>
  </si>
  <si>
    <t>VAL SUZON</t>
  </si>
  <si>
    <t>VANDENESSE EN AUXOIS</t>
  </si>
  <si>
    <t>VANNAIRE</t>
  </si>
  <si>
    <t>VANVEY</t>
  </si>
  <si>
    <t>VARANGES</t>
  </si>
  <si>
    <t>VAROIS ET CHAIGNOT</t>
  </si>
  <si>
    <t>VAUX SAULES</t>
  </si>
  <si>
    <t>VEILLY</t>
  </si>
  <si>
    <t>VELARS SUR OUCHE</t>
  </si>
  <si>
    <t>VELOGNY</t>
  </si>
  <si>
    <t>VENAREY LES LAUMES</t>
  </si>
  <si>
    <t>VERDONNET</t>
  </si>
  <si>
    <t>VERNOIS LES VESVRES</t>
  </si>
  <si>
    <t>VERNOT</t>
  </si>
  <si>
    <t>VERONNES</t>
  </si>
  <si>
    <t>VERREY SOUS DREE</t>
  </si>
  <si>
    <t>VERREY SOUS SALMAISE</t>
  </si>
  <si>
    <t>VERTAULT</t>
  </si>
  <si>
    <t>VESVRES</t>
  </si>
  <si>
    <t>VEUVEY SUR OUCHE</t>
  </si>
  <si>
    <t>VEUXHAULLES SUR AUBE</t>
  </si>
  <si>
    <t>VIANGES</t>
  </si>
  <si>
    <t>VIC DE CHASSENAY</t>
  </si>
  <si>
    <t>VIC DES PRES</t>
  </si>
  <si>
    <t>VIC SOUS THIL</t>
  </si>
  <si>
    <t>VIEILMOULIN</t>
  </si>
  <si>
    <t>VIELVERGE</t>
  </si>
  <si>
    <t>VIEUX CHATEAU</t>
  </si>
  <si>
    <t>VIEVIGNE</t>
  </si>
  <si>
    <t>VIEVY</t>
  </si>
  <si>
    <t>VIGNOLES</t>
  </si>
  <si>
    <t>VILLAINES EN DUESMOIS</t>
  </si>
  <si>
    <t>VILLAINES LES PREVOTES</t>
  </si>
  <si>
    <t>VILLARGOIX</t>
  </si>
  <si>
    <t>VILLARS FONTAINE</t>
  </si>
  <si>
    <t>VILLARS ET VILLENOTTE</t>
  </si>
  <si>
    <t>VILLEBERNY</t>
  </si>
  <si>
    <t>VILLEBICHOT</t>
  </si>
  <si>
    <t>VILLECOMTE</t>
  </si>
  <si>
    <t>VILLEFERRY</t>
  </si>
  <si>
    <t>LA VILLENEUVE LES CONVERS</t>
  </si>
  <si>
    <t>VILLENEUVE SOUS CHARIGNY</t>
  </si>
  <si>
    <t>VILLERS LA FAYE</t>
  </si>
  <si>
    <t>VILLERS LES POTS</t>
  </si>
  <si>
    <t>VILLERS PATRAS</t>
  </si>
  <si>
    <t>VILLERS ROTIN</t>
  </si>
  <si>
    <t>VILLEY SUR TILLE</t>
  </si>
  <si>
    <t>VILLIERS EN MORVAN</t>
  </si>
  <si>
    <t>VILLIERS LE DUC</t>
  </si>
  <si>
    <t>VILLOTTE ST SEINE</t>
  </si>
  <si>
    <t>VILLOTTE SUR OURCE</t>
  </si>
  <si>
    <t>VILLY EN AUXOIS</t>
  </si>
  <si>
    <t>VILLY LE MOUTIER</t>
  </si>
  <si>
    <t>VISERNY</t>
  </si>
  <si>
    <t>VITTEAUX</t>
  </si>
  <si>
    <t>VIX</t>
  </si>
  <si>
    <t>VOLNAY</t>
  </si>
  <si>
    <t>VONGES</t>
  </si>
  <si>
    <t>VOSNE ROMANEE</t>
  </si>
  <si>
    <t>VOUDENAY</t>
  </si>
  <si>
    <t>VOUGEOT</t>
  </si>
  <si>
    <t>VOULAINES LES TEMPLIERS</t>
  </si>
  <si>
    <t>ALLINEUC</t>
  </si>
  <si>
    <t>ANDEL</t>
  </si>
  <si>
    <t>AUCALEUC</t>
  </si>
  <si>
    <t>BEGARD</t>
  </si>
  <si>
    <t>BELLE ISLE EN TERRE</t>
  </si>
  <si>
    <t>BERHET</t>
  </si>
  <si>
    <t>BOBITAL</t>
  </si>
  <si>
    <t>LE BODEO</t>
  </si>
  <si>
    <t>BOQUEHO</t>
  </si>
  <si>
    <t>LA BOUILLIE</t>
  </si>
  <si>
    <t>BOURBRIAC</t>
  </si>
  <si>
    <t>BOURSEUL</t>
  </si>
  <si>
    <t>BREHAND</t>
  </si>
  <si>
    <t>ILE DE BREHAT</t>
  </si>
  <si>
    <t>BRELIDY</t>
  </si>
  <si>
    <t>BRINGOLO</t>
  </si>
  <si>
    <t>BROONS</t>
  </si>
  <si>
    <t>BRUSVILY</t>
  </si>
  <si>
    <t>BULAT PESTIVIEN</t>
  </si>
  <si>
    <t>CALANHEL</t>
  </si>
  <si>
    <t>CALLAC DE BRETAGNE</t>
  </si>
  <si>
    <t>CALORGUEN</t>
  </si>
  <si>
    <t>LE CAMBOUT</t>
  </si>
  <si>
    <t>CAMLEZ</t>
  </si>
  <si>
    <t>CANIHUEL</t>
  </si>
  <si>
    <t>CAOUENNEC LANVEZEAC</t>
  </si>
  <si>
    <t>CARNOET</t>
  </si>
  <si>
    <t>CAULNES</t>
  </si>
  <si>
    <t>CAUREL</t>
  </si>
  <si>
    <t>CAVAN</t>
  </si>
  <si>
    <t>LES CHAMPS GERAUX</t>
  </si>
  <si>
    <t>LA CHAPELLE BLANCHE</t>
  </si>
  <si>
    <t>LA CHAPELLE NEUVE</t>
  </si>
  <si>
    <t>LA CHEZE</t>
  </si>
  <si>
    <t>COADOUT</t>
  </si>
  <si>
    <t>COATASCORN</t>
  </si>
  <si>
    <t>COATREVEN</t>
  </si>
  <si>
    <t>COETLOGON</t>
  </si>
  <si>
    <t>COETMIEUX</t>
  </si>
  <si>
    <t>COHINIAC</t>
  </si>
  <si>
    <t>LE MENE</t>
  </si>
  <si>
    <t>CORLAY</t>
  </si>
  <si>
    <t>CORSEUL</t>
  </si>
  <si>
    <t>CREHEN</t>
  </si>
  <si>
    <t>DINAN</t>
  </si>
  <si>
    <t>DUAULT</t>
  </si>
  <si>
    <t>EREAC</t>
  </si>
  <si>
    <t>ERQUY</t>
  </si>
  <si>
    <t>BINIC ETABLES SUR MER</t>
  </si>
  <si>
    <t>EVRAN</t>
  </si>
  <si>
    <t>LE FAOUET</t>
  </si>
  <si>
    <t>LE FOEIL</t>
  </si>
  <si>
    <t>GAUSSON</t>
  </si>
  <si>
    <t>GLOMEL</t>
  </si>
  <si>
    <t>GOMENE</t>
  </si>
  <si>
    <t>GOMMENEC H</t>
  </si>
  <si>
    <t>GOUAREC</t>
  </si>
  <si>
    <t>GOUDELIN</t>
  </si>
  <si>
    <t>GRACES</t>
  </si>
  <si>
    <t>GRACE UZEL</t>
  </si>
  <si>
    <t>GUENROC</t>
  </si>
  <si>
    <t>GUINGAMP</t>
  </si>
  <si>
    <t>GUITTE</t>
  </si>
  <si>
    <t>GURUNHUEL</t>
  </si>
  <si>
    <t>LA HARMOYE</t>
  </si>
  <si>
    <t>LE HAUT CORLAY</t>
  </si>
  <si>
    <t>HEMONSTOIR</t>
  </si>
  <si>
    <t>HENANBIHEN</t>
  </si>
  <si>
    <t>HENANSAL</t>
  </si>
  <si>
    <t>HENON</t>
  </si>
  <si>
    <t>HILLION</t>
  </si>
  <si>
    <t>LE HINGLE</t>
  </si>
  <si>
    <t>ILLIFAUT</t>
  </si>
  <si>
    <t>JUGON LES LACS</t>
  </si>
  <si>
    <t>KERBORS</t>
  </si>
  <si>
    <t>KERFOT</t>
  </si>
  <si>
    <t>KERGRIST MOELOU</t>
  </si>
  <si>
    <t>KERIEN</t>
  </si>
  <si>
    <t>KERMARIA SULARD</t>
  </si>
  <si>
    <t>KERMOROC H</t>
  </si>
  <si>
    <t>KERPERT</t>
  </si>
  <si>
    <t>LAMBALLE ARMOR</t>
  </si>
  <si>
    <t>LANCIEUX</t>
  </si>
  <si>
    <t>LANDEBAERON</t>
  </si>
  <si>
    <t>LANDEBIA</t>
  </si>
  <si>
    <t>LA LANDEC</t>
  </si>
  <si>
    <t>LANDEHEN</t>
  </si>
  <si>
    <t>LANFAINS</t>
  </si>
  <si>
    <t>LANGOAT</t>
  </si>
  <si>
    <t>LANGROLAY SUR RANCE</t>
  </si>
  <si>
    <t>LANGUEDIAS</t>
  </si>
  <si>
    <t>LANGUENAN</t>
  </si>
  <si>
    <t>LANGUEUX</t>
  </si>
  <si>
    <t>BON REPOS SUR BLAVET</t>
  </si>
  <si>
    <t>LANLEFF</t>
  </si>
  <si>
    <t>LANLOUP</t>
  </si>
  <si>
    <t>LANMERIN</t>
  </si>
  <si>
    <t>LANMODEZ</t>
  </si>
  <si>
    <t>LANNEBERT</t>
  </si>
  <si>
    <t>LANNION</t>
  </si>
  <si>
    <t>LANRELAS</t>
  </si>
  <si>
    <t>LANRIVAIN</t>
  </si>
  <si>
    <t>LANRODEC</t>
  </si>
  <si>
    <t>LANTIC</t>
  </si>
  <si>
    <t>LANVALLAY</t>
  </si>
  <si>
    <t>LANVELLEC</t>
  </si>
  <si>
    <t>LANVOLLON</t>
  </si>
  <si>
    <t>LAURENAN</t>
  </si>
  <si>
    <t>LESCOUET GOUAREC</t>
  </si>
  <si>
    <t>LE LESLAY</t>
  </si>
  <si>
    <t>LEZARDRIEUX</t>
  </si>
  <si>
    <t>LOCARN</t>
  </si>
  <si>
    <t>LOC ENVEL</t>
  </si>
  <si>
    <t>LOGUIVY PLOUGRAS</t>
  </si>
  <si>
    <t>LOHUEC</t>
  </si>
  <si>
    <t>LOSCOUET SUR MEU</t>
  </si>
  <si>
    <t>LOUANNEC</t>
  </si>
  <si>
    <t>LOUARGAT</t>
  </si>
  <si>
    <t>LOUDEAC</t>
  </si>
  <si>
    <t>MAEL CARHAIX</t>
  </si>
  <si>
    <t>MAEL PESTIVIEN</t>
  </si>
  <si>
    <t>MAGOAR</t>
  </si>
  <si>
    <t>LA MALHOURE</t>
  </si>
  <si>
    <t>MANTALLOT</t>
  </si>
  <si>
    <t>MATIGNON</t>
  </si>
  <si>
    <t>LA MEAUGON</t>
  </si>
  <si>
    <t>MEGRIT</t>
  </si>
  <si>
    <t>MELLIONNEC</t>
  </si>
  <si>
    <t>MERDRIGNAC</t>
  </si>
  <si>
    <t>MERILLAC</t>
  </si>
  <si>
    <t>MERLEAC</t>
  </si>
  <si>
    <t>LE MERZER</t>
  </si>
  <si>
    <t>MINIHY TREGUIER</t>
  </si>
  <si>
    <t>MONCONTOUR</t>
  </si>
  <si>
    <t>MONCONTOUR DE BRETAGNE</t>
  </si>
  <si>
    <t>LA MOTTE</t>
  </si>
  <si>
    <t>MOUSTERU</t>
  </si>
  <si>
    <t>LE MOUSTOIR</t>
  </si>
  <si>
    <t>GUERLEDAN</t>
  </si>
  <si>
    <t>NOYAL</t>
  </si>
  <si>
    <t>PABU</t>
  </si>
  <si>
    <t>PAIMPOL</t>
  </si>
  <si>
    <t>PAULE</t>
  </si>
  <si>
    <t>PEDERNEC</t>
  </si>
  <si>
    <t>PENGUILY</t>
  </si>
  <si>
    <t>PENVENAN</t>
  </si>
  <si>
    <t>PERROS GUIREC</t>
  </si>
  <si>
    <t>PEUMERIT QUINTIN</t>
  </si>
  <si>
    <t>PLAINE HAUTE</t>
  </si>
  <si>
    <t>PLAINTEL</t>
  </si>
  <si>
    <t>PLANCOET</t>
  </si>
  <si>
    <t>PLEBOULLE</t>
  </si>
  <si>
    <t>PLEDELIAC</t>
  </si>
  <si>
    <t>PLEDRAN</t>
  </si>
  <si>
    <t>PLEGUIEN</t>
  </si>
  <si>
    <t>PLEHEDEL</t>
  </si>
  <si>
    <t>FREHEL</t>
  </si>
  <si>
    <t>PLELAN LE PETIT</t>
  </si>
  <si>
    <t>PLELAUFF</t>
  </si>
  <si>
    <t>PLELO</t>
  </si>
  <si>
    <t>PLEMET</t>
  </si>
  <si>
    <t>PLEMY</t>
  </si>
  <si>
    <t>PLENEE JUGON</t>
  </si>
  <si>
    <t>PLENEUF VAL ANDRE</t>
  </si>
  <si>
    <t>PLERIN</t>
  </si>
  <si>
    <t>PLERNEUF</t>
  </si>
  <si>
    <t>PLESIDY</t>
  </si>
  <si>
    <t>PLESLIN TRIGAVOU</t>
  </si>
  <si>
    <t>PLESTAN</t>
  </si>
  <si>
    <t>PLESTIN LES GREVES</t>
  </si>
  <si>
    <t>PLEUBIAN</t>
  </si>
  <si>
    <t>PLEUDANIEL</t>
  </si>
  <si>
    <t>PLEUDIHEN SUR RANCE</t>
  </si>
  <si>
    <t>PLEUMEUR BODOU</t>
  </si>
  <si>
    <t>PLEUMEUR GAUTIER</t>
  </si>
  <si>
    <t>PLEVEN</t>
  </si>
  <si>
    <t>PLEVENON</t>
  </si>
  <si>
    <t>PLEVIN</t>
  </si>
  <si>
    <t>PLOEUC L HERMITAGE</t>
  </si>
  <si>
    <t>PLOEZAL</t>
  </si>
  <si>
    <t>PLOREC SUR ARGUENON</t>
  </si>
  <si>
    <t>CHATELAUDREN PLOUAGAT</t>
  </si>
  <si>
    <t>PLOUARET</t>
  </si>
  <si>
    <t>PLOUASNE</t>
  </si>
  <si>
    <t>BEAUSSAIS SUR MER</t>
  </si>
  <si>
    <t>PLOUBAZLANEC</t>
  </si>
  <si>
    <t>PLOUBEZRE</t>
  </si>
  <si>
    <t>PLOUEC DU TRIEUX</t>
  </si>
  <si>
    <t>PLOUER SUR RANCE</t>
  </si>
  <si>
    <t>PLOUEZEC</t>
  </si>
  <si>
    <t>PLOUFRAGAN</t>
  </si>
  <si>
    <t>PLOUGONVER</t>
  </si>
  <si>
    <t>PLOUGRAS</t>
  </si>
  <si>
    <t>PLOUGRESCANT</t>
  </si>
  <si>
    <t>PLOUGUENAST LANGAST</t>
  </si>
  <si>
    <t>PLOUGUERNEVEL</t>
  </si>
  <si>
    <t>PLOUGUIEL</t>
  </si>
  <si>
    <t>PLOUHA</t>
  </si>
  <si>
    <t>PLOUISY</t>
  </si>
  <si>
    <t>PLOULEC H</t>
  </si>
  <si>
    <t>PLOUMAGOAR</t>
  </si>
  <si>
    <t>PLOUMILLIAU</t>
  </si>
  <si>
    <t>PLOUNERIN</t>
  </si>
  <si>
    <t>PLOUNEVEZ MOEDEC</t>
  </si>
  <si>
    <t>PLOUNEVEZ QUINTIN</t>
  </si>
  <si>
    <t>PLOURAC H</t>
  </si>
  <si>
    <t>PLOURHAN</t>
  </si>
  <si>
    <t>PLOURIVO</t>
  </si>
  <si>
    <t>PLOUVARA</t>
  </si>
  <si>
    <t>PLOUZELAMBRE</t>
  </si>
  <si>
    <t>PLUDUAL</t>
  </si>
  <si>
    <t>PLUDUNO</t>
  </si>
  <si>
    <t>PLUFUR</t>
  </si>
  <si>
    <t>PLUMAUDAN</t>
  </si>
  <si>
    <t>PLUMAUGAT</t>
  </si>
  <si>
    <t>PLUMIEUX</t>
  </si>
  <si>
    <t>PLURIEN</t>
  </si>
  <si>
    <t>PLUSQUELLEC</t>
  </si>
  <si>
    <t>PLUSSULIEN</t>
  </si>
  <si>
    <t>PLUZUNET</t>
  </si>
  <si>
    <t>POMMERET</t>
  </si>
  <si>
    <t>POMMERIT LE VICOMTE</t>
  </si>
  <si>
    <t>PONT MELVEZ</t>
  </si>
  <si>
    <t>PONTRIEUX</t>
  </si>
  <si>
    <t>PORDIC</t>
  </si>
  <si>
    <t>PRAT</t>
  </si>
  <si>
    <t>LA PRENESSAYE</t>
  </si>
  <si>
    <t>QUEMPER GUEZENNEC</t>
  </si>
  <si>
    <t>QUEMPERVEN</t>
  </si>
  <si>
    <t>QUESSOY</t>
  </si>
  <si>
    <t>QUEVERT</t>
  </si>
  <si>
    <t>LE QUILLIO</t>
  </si>
  <si>
    <t>QUINTENIC</t>
  </si>
  <si>
    <t>QUINTIN</t>
  </si>
  <si>
    <t>LE QUIOU</t>
  </si>
  <si>
    <t>LA ROCHE JAUDY</t>
  </si>
  <si>
    <t>ROSPEZ</t>
  </si>
  <si>
    <t>ROSTRENEN</t>
  </si>
  <si>
    <t>RUCA</t>
  </si>
  <si>
    <t>RUNAN</t>
  </si>
  <si>
    <t>ST ADRIEN</t>
  </si>
  <si>
    <t>ST AGATHON</t>
  </si>
  <si>
    <t>ST ANDRE DES EAUX</t>
  </si>
  <si>
    <t>ST BARNABE</t>
  </si>
  <si>
    <t>ST BIHY</t>
  </si>
  <si>
    <t>ST BRANDAN</t>
  </si>
  <si>
    <t>ST BRIEUC</t>
  </si>
  <si>
    <t>ST CARADEC</t>
  </si>
  <si>
    <t>ST CARNE</t>
  </si>
  <si>
    <t>ST CARREUC</t>
  </si>
  <si>
    <t>ST CAST LE GUILDO</t>
  </si>
  <si>
    <t>ST CLET</t>
  </si>
  <si>
    <t>ST CONNAN</t>
  </si>
  <si>
    <t>ST CONNEC</t>
  </si>
  <si>
    <t>ST DENOUAL</t>
  </si>
  <si>
    <t>ST DONAN</t>
  </si>
  <si>
    <t>ST ETIENNE DU GUE DE L ISLE</t>
  </si>
  <si>
    <t>ST FIACRE</t>
  </si>
  <si>
    <t>ST GILDAS</t>
  </si>
  <si>
    <t>ST GILLES LES BOIS</t>
  </si>
  <si>
    <t>ST GILLES PLIGEAUX</t>
  </si>
  <si>
    <t>ST GILLES VIEUX MARCHE</t>
  </si>
  <si>
    <t>ST GLEN</t>
  </si>
  <si>
    <t>ST HELEN</t>
  </si>
  <si>
    <t>ST HERVE</t>
  </si>
  <si>
    <t>ST JACUT DE LA MER</t>
  </si>
  <si>
    <t>ST JEAN KERDANIEL</t>
  </si>
  <si>
    <t>ST JOUAN DE L ISLE</t>
  </si>
  <si>
    <t>ST JUDOCE</t>
  </si>
  <si>
    <t>ST JUVAT</t>
  </si>
  <si>
    <t>ST LAUNEUC</t>
  </si>
  <si>
    <t>ST LORMEL</t>
  </si>
  <si>
    <t>ST MADEN</t>
  </si>
  <si>
    <t>ST MARTIN DES PRES</t>
  </si>
  <si>
    <t>ST MAUDAN</t>
  </si>
  <si>
    <t>ST MAUDEZ</t>
  </si>
  <si>
    <t>ST MAYEUX</t>
  </si>
  <si>
    <t>ST MELOIR DES BOIS</t>
  </si>
  <si>
    <t>ST MICHEL DE PLELAN</t>
  </si>
  <si>
    <t>ST MICHEL EN GREVE</t>
  </si>
  <si>
    <t>ST NICODEME</t>
  </si>
  <si>
    <t>ST NICOLAS DU PELEM</t>
  </si>
  <si>
    <t>ST PEVER</t>
  </si>
  <si>
    <t>ST POTAN</t>
  </si>
  <si>
    <t>ST QUAY PERROS</t>
  </si>
  <si>
    <t>ST QUAY PORTRIEUX</t>
  </si>
  <si>
    <t>ST RIEUL</t>
  </si>
  <si>
    <t>ST SAMSON SUR RANCE</t>
  </si>
  <si>
    <t>ST SERVAIS</t>
  </si>
  <si>
    <t>ST THELO</t>
  </si>
  <si>
    <t>STE TREPHINE</t>
  </si>
  <si>
    <t>ST TRIMOEL</t>
  </si>
  <si>
    <t>ST VRAN</t>
  </si>
  <si>
    <t>ST IGEAUX</t>
  </si>
  <si>
    <t>SENVEN LEHART</t>
  </si>
  <si>
    <t>SEVIGNAC</t>
  </si>
  <si>
    <t>SQUIFFIEC</t>
  </si>
  <si>
    <t>TADEN</t>
  </si>
  <si>
    <t>TONQUEDEC</t>
  </si>
  <si>
    <t>TRAMAIN</t>
  </si>
  <si>
    <t>TREBEDAN</t>
  </si>
  <si>
    <t>TREBEURDEN</t>
  </si>
  <si>
    <t>TREBRIVAN</t>
  </si>
  <si>
    <t>TREBRY</t>
  </si>
  <si>
    <t>TREDANIEL</t>
  </si>
  <si>
    <t>TREDARZEC</t>
  </si>
  <si>
    <t>TREDIAS</t>
  </si>
  <si>
    <t>TREDREZ LOCQUEMEAU</t>
  </si>
  <si>
    <t>TREDUDER</t>
  </si>
  <si>
    <t>TREFFRIN</t>
  </si>
  <si>
    <t>TREFUMEL</t>
  </si>
  <si>
    <t>TREGASTEL</t>
  </si>
  <si>
    <t>TREGLAMUS</t>
  </si>
  <si>
    <t>TREGOMEUR</t>
  </si>
  <si>
    <t>TREGONNEAU</t>
  </si>
  <si>
    <t>TREGROM</t>
  </si>
  <si>
    <t>TREGUEUX</t>
  </si>
  <si>
    <t>TREGUIDEL</t>
  </si>
  <si>
    <t>TREGUIER</t>
  </si>
  <si>
    <t>TRELEVERN</t>
  </si>
  <si>
    <t>TRELIVAN</t>
  </si>
  <si>
    <t>TREMARGAT</t>
  </si>
  <si>
    <t>TREMEL</t>
  </si>
  <si>
    <t>TREMEREUC</t>
  </si>
  <si>
    <t>TREMEUR</t>
  </si>
  <si>
    <t>TREMEVEN</t>
  </si>
  <si>
    <t>TREMOREL</t>
  </si>
  <si>
    <t>TREMUSON</t>
  </si>
  <si>
    <t>TREOGAN</t>
  </si>
  <si>
    <t>TRESSIGNAUX</t>
  </si>
  <si>
    <t>TREVE</t>
  </si>
  <si>
    <t>TREVENEUC</t>
  </si>
  <si>
    <t>TREVEREC</t>
  </si>
  <si>
    <t>TREVOU TREGUIGNEC</t>
  </si>
  <si>
    <t>TREVRON</t>
  </si>
  <si>
    <t>TREZENY</t>
  </si>
  <si>
    <t>TROGUERY</t>
  </si>
  <si>
    <t>UZEL PRES L OUST</t>
  </si>
  <si>
    <t>LA VICOMTE SUR RANCE</t>
  </si>
  <si>
    <t>LE VIEUX BOURG</t>
  </si>
  <si>
    <t>LE VIEUX MARCHE</t>
  </si>
  <si>
    <t>VILDE GUINGALAN</t>
  </si>
  <si>
    <t>YFFINIAC</t>
  </si>
  <si>
    <t>YVIAS</t>
  </si>
  <si>
    <t>YVIGNAC LA TOUR</t>
  </si>
  <si>
    <t>AHUN</t>
  </si>
  <si>
    <t>AJAIN</t>
  </si>
  <si>
    <t>ANZEME</t>
  </si>
  <si>
    <t>ARFEUILLE CHATAIN</t>
  </si>
  <si>
    <t>ARRENES</t>
  </si>
  <si>
    <t>AUBUSSON</t>
  </si>
  <si>
    <t>AUGERES</t>
  </si>
  <si>
    <t>AULON</t>
  </si>
  <si>
    <t>AURIAT</t>
  </si>
  <si>
    <t>AUZANCES</t>
  </si>
  <si>
    <t>AZAT CHATENET</t>
  </si>
  <si>
    <t>AZERABLES</t>
  </si>
  <si>
    <t>BANIZE</t>
  </si>
  <si>
    <t>BASVILLE</t>
  </si>
  <si>
    <t>BAZELAT</t>
  </si>
  <si>
    <t>BEISSAT</t>
  </si>
  <si>
    <t>BELLEGARDE EN MARCHE</t>
  </si>
  <si>
    <t>BENEVENT L ABBAYE</t>
  </si>
  <si>
    <t>BETETE</t>
  </si>
  <si>
    <t>BLAUDEIX</t>
  </si>
  <si>
    <t>BLESSAC</t>
  </si>
  <si>
    <t>BONNAT</t>
  </si>
  <si>
    <t>BORD ST GEORGES</t>
  </si>
  <si>
    <t>BOSMOREAU LES MINES</t>
  </si>
  <si>
    <t>BOSROGER</t>
  </si>
  <si>
    <t>LE BOURG D HEM</t>
  </si>
  <si>
    <t>BOURGANEUF</t>
  </si>
  <si>
    <t>BOUSSAC BOURG</t>
  </si>
  <si>
    <t>LA BRIONNE</t>
  </si>
  <si>
    <t>BROUSSE</t>
  </si>
  <si>
    <t>BUDELIERE</t>
  </si>
  <si>
    <t>BUSSIERE DUNOISE</t>
  </si>
  <si>
    <t>BUSSIERE NOUVELLE</t>
  </si>
  <si>
    <t>BUSSIERE ST GEORGES</t>
  </si>
  <si>
    <t>LA CELLE DUNOISE</t>
  </si>
  <si>
    <t>LA CELLE SOUS GOUZON</t>
  </si>
  <si>
    <t>LA CELLETTE</t>
  </si>
  <si>
    <t>CEYROUX</t>
  </si>
  <si>
    <t>CHAMBERAUD</t>
  </si>
  <si>
    <t>CHAMBON STE CROIX</t>
  </si>
  <si>
    <t>CHAMBON SUR VOUEIZE</t>
  </si>
  <si>
    <t>CHAMBONCHARD</t>
  </si>
  <si>
    <t>CHAMBORAND</t>
  </si>
  <si>
    <t>CHAMPAGNAT</t>
  </si>
  <si>
    <t>CHAMPSANGLARD</t>
  </si>
  <si>
    <t>LA CHAPELLE BALOUE</t>
  </si>
  <si>
    <t>LA CHAPELLE ST MARTIAL</t>
  </si>
  <si>
    <t>LA CHAPELLE TAILLEFERT</t>
  </si>
  <si>
    <t>CHARD</t>
  </si>
  <si>
    <t>CHATELARD</t>
  </si>
  <si>
    <t>CHATELUS LE MARCHEIX</t>
  </si>
  <si>
    <t>CHATELUS MALVALEIX</t>
  </si>
  <si>
    <t>LE CHAUCHET</t>
  </si>
  <si>
    <t>LA CHAUSSADE</t>
  </si>
  <si>
    <t>CHAVANAT</t>
  </si>
  <si>
    <t>CHENERAILLES</t>
  </si>
  <si>
    <t>CHENIERS</t>
  </si>
  <si>
    <t>CLAIRAVAUX</t>
  </si>
  <si>
    <t>CLUGNAT</t>
  </si>
  <si>
    <t>COLONDANNES</t>
  </si>
  <si>
    <t>LE COMPAS</t>
  </si>
  <si>
    <t>LA COURTINE</t>
  </si>
  <si>
    <t>CRESSAT</t>
  </si>
  <si>
    <t>CROCQ</t>
  </si>
  <si>
    <t>CROZANT</t>
  </si>
  <si>
    <t>CROZE</t>
  </si>
  <si>
    <t>DOMEYROT</t>
  </si>
  <si>
    <t>DONTREIX</t>
  </si>
  <si>
    <t>LE DONZEIL</t>
  </si>
  <si>
    <t>DUN LE PALESTEL</t>
  </si>
  <si>
    <t>EVAUX LES BAINS</t>
  </si>
  <si>
    <t>FAUX LA MONTAGNE</t>
  </si>
  <si>
    <t>FAUX MAZURAS</t>
  </si>
  <si>
    <t>FELLETIN</t>
  </si>
  <si>
    <t>FENIERS</t>
  </si>
  <si>
    <t>FLAYAT</t>
  </si>
  <si>
    <t>FLEURAT</t>
  </si>
  <si>
    <t>FONTANIERES</t>
  </si>
  <si>
    <t>LA FORET DU TEMPLE</t>
  </si>
  <si>
    <t>FRANSECHES</t>
  </si>
  <si>
    <t>FRESSELINES</t>
  </si>
  <si>
    <t>GARTEMPE</t>
  </si>
  <si>
    <t>GENOUILLAC</t>
  </si>
  <si>
    <t>GENTIOUX PIGEROLLES</t>
  </si>
  <si>
    <t>GIOUX</t>
  </si>
  <si>
    <t>GLENIC</t>
  </si>
  <si>
    <t>GOUZON</t>
  </si>
  <si>
    <t>LE GRAND BOURG</t>
  </si>
  <si>
    <t>GUERET</t>
  </si>
  <si>
    <t>ISSOUDUN LETRIEIX</t>
  </si>
  <si>
    <t>JALESCHES</t>
  </si>
  <si>
    <t>JANAILLAT</t>
  </si>
  <si>
    <t>JARNAGES</t>
  </si>
  <si>
    <t>JOUILLAT</t>
  </si>
  <si>
    <t>LADAPEYRE</t>
  </si>
  <si>
    <t>LAFAT</t>
  </si>
  <si>
    <t>LAVAUFRANCHE</t>
  </si>
  <si>
    <t>LAVAVEIX LES MINES</t>
  </si>
  <si>
    <t>LEPAUD</t>
  </si>
  <si>
    <t>LEPINAS</t>
  </si>
  <si>
    <t>LEYRAT</t>
  </si>
  <si>
    <t>LINARD MALVAL</t>
  </si>
  <si>
    <t>LIOUX LES MONGES</t>
  </si>
  <si>
    <t>LIZIERES</t>
  </si>
  <si>
    <t>LOURDOUEIX ST PIERRE</t>
  </si>
  <si>
    <t>LUPERSAT</t>
  </si>
  <si>
    <t>LUSSAT</t>
  </si>
  <si>
    <t>MAGNAT L ETRANGE</t>
  </si>
  <si>
    <t>MAINSAT</t>
  </si>
  <si>
    <t>MAISON FEYNE</t>
  </si>
  <si>
    <t>MAISONNISSES</t>
  </si>
  <si>
    <t>MALLERET</t>
  </si>
  <si>
    <t>MALLERET BOUSSAC</t>
  </si>
  <si>
    <t>MANSAT LA COURRIERE</t>
  </si>
  <si>
    <t>LES MARS</t>
  </si>
  <si>
    <t>LE MAS D ARTIGE</t>
  </si>
  <si>
    <t>MAUTES</t>
  </si>
  <si>
    <t>MAZEIRAT</t>
  </si>
  <si>
    <t>MAZIERE AUX BONS HOMMES</t>
  </si>
  <si>
    <t>MEASNES</t>
  </si>
  <si>
    <t>MERINCHAL</t>
  </si>
  <si>
    <t>MONTAIGUT LE BLANC</t>
  </si>
  <si>
    <t>MONTBOUCHER</t>
  </si>
  <si>
    <t>LE MONTEIL AU VICOMTE</t>
  </si>
  <si>
    <t>MORTROUX</t>
  </si>
  <si>
    <t>MOURIOUX VIEILLEVILLE</t>
  </si>
  <si>
    <t>MOUTIER D AHUN</t>
  </si>
  <si>
    <t>MOUTIER MALCARD</t>
  </si>
  <si>
    <t>MOUTIER ROZEILLE</t>
  </si>
  <si>
    <t>NAILLAT</t>
  </si>
  <si>
    <t>NEOUX</t>
  </si>
  <si>
    <t>NOTH</t>
  </si>
  <si>
    <t>LA NOUAILLE</t>
  </si>
  <si>
    <t>NOUHANT</t>
  </si>
  <si>
    <t>NOUZERINES</t>
  </si>
  <si>
    <t>NOUZEROLLES</t>
  </si>
  <si>
    <t>NOUZIERS</t>
  </si>
  <si>
    <t>PARSAC RIMONDEIX</t>
  </si>
  <si>
    <t>PEYRABOUT</t>
  </si>
  <si>
    <t>PEYRAT LA NONIERE</t>
  </si>
  <si>
    <t>PIONNAT</t>
  </si>
  <si>
    <t>PONTARION</t>
  </si>
  <si>
    <t>PONTCHARRAUD</t>
  </si>
  <si>
    <t>LA POUGE</t>
  </si>
  <si>
    <t>POUSSANGES</t>
  </si>
  <si>
    <t>PUY MALSIGNAT</t>
  </si>
  <si>
    <t>RETERRE</t>
  </si>
  <si>
    <t>ROCHES</t>
  </si>
  <si>
    <t>ROUGNAT</t>
  </si>
  <si>
    <t>ROYERE DE VASSIVIERE</t>
  </si>
  <si>
    <t>SAGNAT</t>
  </si>
  <si>
    <t>SANNAT</t>
  </si>
  <si>
    <t>SARDENT</t>
  </si>
  <si>
    <t>LA SAUNIERE</t>
  </si>
  <si>
    <t>SAVENNES</t>
  </si>
  <si>
    <t>SERMUR</t>
  </si>
  <si>
    <t>LA SERRE BUSSIERE VIEILLE</t>
  </si>
  <si>
    <t>SOUBREBOST</t>
  </si>
  <si>
    <t>SOUMANS</t>
  </si>
  <si>
    <t>SOUS PARSAT</t>
  </si>
  <si>
    <t>LA SOUTERRAINE</t>
  </si>
  <si>
    <t>ST AGNANT DE VERSILLAT</t>
  </si>
  <si>
    <t>ST AGNANT PRES CROCQ</t>
  </si>
  <si>
    <t>ST ALPINIEN</t>
  </si>
  <si>
    <t>ST AMAND</t>
  </si>
  <si>
    <t>ST AMAND JARTOUDEIX</t>
  </si>
  <si>
    <t>ST AVIT DE TARDES</t>
  </si>
  <si>
    <t>ST AVIT LE PAUVRE</t>
  </si>
  <si>
    <t>ST BARD</t>
  </si>
  <si>
    <t>ST CHABRAIS</t>
  </si>
  <si>
    <t>ST DIZIER LA TOUR</t>
  </si>
  <si>
    <t>ST DIZIER LES DOMAINES</t>
  </si>
  <si>
    <t>ST DIZIER MASBARAUD</t>
  </si>
  <si>
    <t>ST DOMET</t>
  </si>
  <si>
    <t>FURSAC</t>
  </si>
  <si>
    <t>STE FEYRE</t>
  </si>
  <si>
    <t>STE FEYRE LA MONTAGNE</t>
  </si>
  <si>
    <t>ST FIEL</t>
  </si>
  <si>
    <t>ST FRION</t>
  </si>
  <si>
    <t>ST GEORGES LA POUGE</t>
  </si>
  <si>
    <t>ST GEORGES NIGREMONT</t>
  </si>
  <si>
    <t>ST GERMAIN BEAUPRE</t>
  </si>
  <si>
    <t>ST GOUSSAUD</t>
  </si>
  <si>
    <t>ST HILAIRE LA PLAINE</t>
  </si>
  <si>
    <t>ST HILAIRE LE CHATEAU</t>
  </si>
  <si>
    <t>ST JULIEN LA GENETE</t>
  </si>
  <si>
    <t>ST JULIEN LE CHATEL</t>
  </si>
  <si>
    <t>ST JUNIEN LA BREGERE</t>
  </si>
  <si>
    <t>ST LEGER BRIDEREIX</t>
  </si>
  <si>
    <t>ST LEGER LE GUERETOIS</t>
  </si>
  <si>
    <t>ST MAIXANT</t>
  </si>
  <si>
    <t>ST MARC A FRONGIER</t>
  </si>
  <si>
    <t>ST MARC A LOUBAUD</t>
  </si>
  <si>
    <t>ST MARIEN</t>
  </si>
  <si>
    <t>ST MARTIAL LE MONT</t>
  </si>
  <si>
    <t>ST MARTIAL LE VIEUX</t>
  </si>
  <si>
    <t>ST MARTIN CHATEAU</t>
  </si>
  <si>
    <t>ST MARTIN STE CATHERINE</t>
  </si>
  <si>
    <t>ST MAURICE PRES CROCQ</t>
  </si>
  <si>
    <t>ST MAURICE LA SOUTERRAINE</t>
  </si>
  <si>
    <t>ST MEDARD LA ROCHETTE</t>
  </si>
  <si>
    <t>ST MERD LA BREUILLE</t>
  </si>
  <si>
    <t>ST MICHEL DE VEISSE</t>
  </si>
  <si>
    <t>ST MOREIL</t>
  </si>
  <si>
    <t>ST ORADOUX DE CHIROUZE</t>
  </si>
  <si>
    <t>ST ORADOUX PRES CROCQ</t>
  </si>
  <si>
    <t>ST PARDOUX D ARNET</t>
  </si>
  <si>
    <t>ST PARDOUX MORTEROLLES</t>
  </si>
  <si>
    <t>ST PARDOUX LES CARDS</t>
  </si>
  <si>
    <t>ST PIERRE CHERIGNAT</t>
  </si>
  <si>
    <t>ST PIERRE BELLEVUE</t>
  </si>
  <si>
    <t>ST PIERRE LE BOST</t>
  </si>
  <si>
    <t>ST PRIEST LA FEUILLE</t>
  </si>
  <si>
    <t>ST PRIEST LA PLAINE</t>
  </si>
  <si>
    <t>ST PRIEST PALUS</t>
  </si>
  <si>
    <t>ST QUENTIN LA CHABANNE</t>
  </si>
  <si>
    <t>ST SEBASTIEN</t>
  </si>
  <si>
    <t>ST SILVAIN BAS LE ROC</t>
  </si>
  <si>
    <t>ST SILVAIN BELLEGARDE</t>
  </si>
  <si>
    <t>ST SILVAIN MONTAIGUT</t>
  </si>
  <si>
    <t>ST SILVAIN SOUS TOULX</t>
  </si>
  <si>
    <t>ST SULPICE LE DUNOIS</t>
  </si>
  <si>
    <t>ST SULPICE LE GUERETOIS</t>
  </si>
  <si>
    <t>ST SULPICE LES CHAMPS</t>
  </si>
  <si>
    <t>ST VAURY</t>
  </si>
  <si>
    <t>ST VICTOR EN MARCHE</t>
  </si>
  <si>
    <t>ST YRIEIX LA MONTAGNE</t>
  </si>
  <si>
    <t>ST YRIEIX LES BOIS</t>
  </si>
  <si>
    <t>TARDES</t>
  </si>
  <si>
    <t>TERCILLAT</t>
  </si>
  <si>
    <t>THAURON</t>
  </si>
  <si>
    <t>TOULX STE CROIX</t>
  </si>
  <si>
    <t>TROIS FONDS</t>
  </si>
  <si>
    <t>VALLIERE</t>
  </si>
  <si>
    <t>VAREILLES</t>
  </si>
  <si>
    <t>VERNEIGES</t>
  </si>
  <si>
    <t>VIDAILLAT</t>
  </si>
  <si>
    <t>VIERSAT</t>
  </si>
  <si>
    <t>VIGEVILLE</t>
  </si>
  <si>
    <t>VILLARD</t>
  </si>
  <si>
    <t>LA VILLENEUVE</t>
  </si>
  <si>
    <t>LA VILLETELLE</t>
  </si>
  <si>
    <t>ABJAT SUR BANDIAT</t>
  </si>
  <si>
    <t>AGONAC</t>
  </si>
  <si>
    <t>AJAT</t>
  </si>
  <si>
    <t>ALLES SUR DORDOGNE</t>
  </si>
  <si>
    <t>ALLAS LES MINES</t>
  </si>
  <si>
    <t>ALLEMANS</t>
  </si>
  <si>
    <t>ANGOISSE</t>
  </si>
  <si>
    <t>ANLHIAC</t>
  </si>
  <si>
    <t>ANNESSE ET BEAULIEU</t>
  </si>
  <si>
    <t>ANTONNE ET TRIGONANT</t>
  </si>
  <si>
    <t>ARCHIGNAC</t>
  </si>
  <si>
    <t>AUBAS</t>
  </si>
  <si>
    <t>AUDRIX</t>
  </si>
  <si>
    <t>AUGIGNAC</t>
  </si>
  <si>
    <t>AURIAC DU PERIGORD</t>
  </si>
  <si>
    <t>AZERAT</t>
  </si>
  <si>
    <t>LA BACHELLERIE</t>
  </si>
  <si>
    <t>BADEFOLS D ANS</t>
  </si>
  <si>
    <t>BADEFOLS SUR DORDOGNE</t>
  </si>
  <si>
    <t>BANEUIL</t>
  </si>
  <si>
    <t>BARDOU</t>
  </si>
  <si>
    <t>BARS</t>
  </si>
  <si>
    <t>BASSILLAC ET AUBEROCHE</t>
  </si>
  <si>
    <t>BAYAC</t>
  </si>
  <si>
    <t>BEAUMONTOIS EN PERIGORD</t>
  </si>
  <si>
    <t>BEAUPOUYET</t>
  </si>
  <si>
    <t>BEAUREGARD DE TERRASSON</t>
  </si>
  <si>
    <t>BEAUREGARD ET BASSAC</t>
  </si>
  <si>
    <t>BEAURONNE</t>
  </si>
  <si>
    <t>BELEYMAS</t>
  </si>
  <si>
    <t>PAYS DE BELVES</t>
  </si>
  <si>
    <t>BERBIGUIERES</t>
  </si>
  <si>
    <t>BERGERAC</t>
  </si>
  <si>
    <t>BERTRIC BUREE</t>
  </si>
  <si>
    <t>BEYNAC ET CAZENAC</t>
  </si>
  <si>
    <t>BIRAS</t>
  </si>
  <si>
    <t>BOISSE</t>
  </si>
  <si>
    <t>BOISSEUILH</t>
  </si>
  <si>
    <t>BONNEVILLE ST AVIT DE FUMADIERES</t>
  </si>
  <si>
    <t>BORREZE</t>
  </si>
  <si>
    <t>BOSSET</t>
  </si>
  <si>
    <t>BOULAZAC ISLE MANOIRE</t>
  </si>
  <si>
    <t>BOUNIAGUES</t>
  </si>
  <si>
    <t>BOURDEILLES</t>
  </si>
  <si>
    <t>LE BOURDEIX</t>
  </si>
  <si>
    <t>BOURG DES MAISONS</t>
  </si>
  <si>
    <t>BOURG DU BOST</t>
  </si>
  <si>
    <t>BOURGNAC</t>
  </si>
  <si>
    <t>BOURNIQUEL</t>
  </si>
  <si>
    <t>BOURROU</t>
  </si>
  <si>
    <t>BOUTEILLES ST SEBASTIEN</t>
  </si>
  <si>
    <t>BOUZIC</t>
  </si>
  <si>
    <t>BRANTOME EN PERIGORD</t>
  </si>
  <si>
    <t>BROUCHAUD</t>
  </si>
  <si>
    <t>LE BUGUE</t>
  </si>
  <si>
    <t>LE BUISSON DE CADOUIN</t>
  </si>
  <si>
    <t>BUSSAC</t>
  </si>
  <si>
    <t>BUSSEROLLES</t>
  </si>
  <si>
    <t>BUSSIERE BADIL</t>
  </si>
  <si>
    <t>CALES</t>
  </si>
  <si>
    <t>CALVIAC EN PERIGORD</t>
  </si>
  <si>
    <t>CAMPAGNAC LES QUERCY</t>
  </si>
  <si>
    <t>CAMPAGNE</t>
  </si>
  <si>
    <t>CAMPSEGRET</t>
  </si>
  <si>
    <t>CAPDROT</t>
  </si>
  <si>
    <t>CARLUX</t>
  </si>
  <si>
    <t>CARSAC AILLAC</t>
  </si>
  <si>
    <t>CARSAC DE GURSON</t>
  </si>
  <si>
    <t>CARVES</t>
  </si>
  <si>
    <t>LA CASSAGNE</t>
  </si>
  <si>
    <t>CASTELNAUD LA CHAPELLE</t>
  </si>
  <si>
    <t>CASTELS ET BEZENAC</t>
  </si>
  <si>
    <t>CAUSE DE CLERANS</t>
  </si>
  <si>
    <t>CENAC ET ST JULIEN</t>
  </si>
  <si>
    <t>CHALAGNAC</t>
  </si>
  <si>
    <t>CHAMPAGNAC DE BELAIR</t>
  </si>
  <si>
    <t>CHAMPAGNE ET FONTAINE</t>
  </si>
  <si>
    <t>CHAMPCEVINEL</t>
  </si>
  <si>
    <t>CHAMPNIERS ET REILHAC</t>
  </si>
  <si>
    <t>CHAMPS ROMAIN</t>
  </si>
  <si>
    <t>CHANCELADE</t>
  </si>
  <si>
    <t>CHANTERAC</t>
  </si>
  <si>
    <t>CHAPDEUIL</t>
  </si>
  <si>
    <t>LA CHAPELLE AUBAREIL</t>
  </si>
  <si>
    <t>LA CHAPELLE FAUCHER</t>
  </si>
  <si>
    <t>LA CHAPELLE GONAGUET</t>
  </si>
  <si>
    <t>LA CHAPELLE GRESIGNAC</t>
  </si>
  <si>
    <t>LA CHAPELLE MONTABOURLET</t>
  </si>
  <si>
    <t>LA CHAPELLE MONTMOREAU</t>
  </si>
  <si>
    <t>LA CHAPELLE ST JEAN</t>
  </si>
  <si>
    <t>CHASSAIGNES</t>
  </si>
  <si>
    <t>CHATEAU L EVEQUE</t>
  </si>
  <si>
    <t>LES COTEAUX PERIGOURDINS</t>
  </si>
  <si>
    <t>CHERVAL</t>
  </si>
  <si>
    <t>CHERVEIX CUBAS</t>
  </si>
  <si>
    <t>CHOURGNAC</t>
  </si>
  <si>
    <t>CLADECH</t>
  </si>
  <si>
    <t>CLERMONT DE BEAUREGARD</t>
  </si>
  <si>
    <t>CLERMONT D EXCIDEUIL</t>
  </si>
  <si>
    <t>COMBERANCHE ET EPELUCHE</t>
  </si>
  <si>
    <t>CONDAT SUR TRINCOU</t>
  </si>
  <si>
    <t>CONDAT SUR VEZERE</t>
  </si>
  <si>
    <t>CONNEZAC</t>
  </si>
  <si>
    <t>CONNE DE LABARDE</t>
  </si>
  <si>
    <t>LA COQUILLE</t>
  </si>
  <si>
    <t>CORGNAC SUR L ISLE</t>
  </si>
  <si>
    <t>CORNILLE</t>
  </si>
  <si>
    <t>COUBJOURS</t>
  </si>
  <si>
    <t>COULAURES</t>
  </si>
  <si>
    <t>COULOUNIEIX CHAMIERS</t>
  </si>
  <si>
    <t>COURSAC</t>
  </si>
  <si>
    <t>COURS DE PILE</t>
  </si>
  <si>
    <t>COUTURES</t>
  </si>
  <si>
    <t>COUX ET BIGAROQUE MOUZENS</t>
  </si>
  <si>
    <t>COUZE ET ST FRONT</t>
  </si>
  <si>
    <t>CREYSSAC</t>
  </si>
  <si>
    <t>CREYSSE</t>
  </si>
  <si>
    <t>CREYSSENSAC ET PISSOT</t>
  </si>
  <si>
    <t>CUBJAC AUVEZERE VAL D ANS</t>
  </si>
  <si>
    <t>CUNEGES</t>
  </si>
  <si>
    <t>DAGLAN</t>
  </si>
  <si>
    <t>DOISSAT</t>
  </si>
  <si>
    <t>DOMME</t>
  </si>
  <si>
    <t>LA DORNAC</t>
  </si>
  <si>
    <t>DOUCHAPT</t>
  </si>
  <si>
    <t>DOUVILLE</t>
  </si>
  <si>
    <t>LA DOUZE</t>
  </si>
  <si>
    <t>DOUZILLAC</t>
  </si>
  <si>
    <t>DUSSAC</t>
  </si>
  <si>
    <t>ECHOURGNAC</t>
  </si>
  <si>
    <t>EGLISE NEUVE DE VERGT</t>
  </si>
  <si>
    <t>EGLISE NEUVE D ISSAC</t>
  </si>
  <si>
    <t>ESCOIRE</t>
  </si>
  <si>
    <t>ETOUARS</t>
  </si>
  <si>
    <t>EXCIDEUIL</t>
  </si>
  <si>
    <t>EYGURANDE ET GARDEDEUIL</t>
  </si>
  <si>
    <t>EYMET</t>
  </si>
  <si>
    <t>EYZERAC</t>
  </si>
  <si>
    <t>LES EYZIES</t>
  </si>
  <si>
    <t>FANLAC</t>
  </si>
  <si>
    <t>LES FARGES</t>
  </si>
  <si>
    <t>FAURILLES</t>
  </si>
  <si>
    <t>LA FEUILLADE</t>
  </si>
  <si>
    <t>FIRBEIX</t>
  </si>
  <si>
    <t>LE FLEIX</t>
  </si>
  <si>
    <t>FLORIMONT GAUMIER</t>
  </si>
  <si>
    <t>FONROQUE</t>
  </si>
  <si>
    <t>FOSSEMAGNE</t>
  </si>
  <si>
    <t>FOUGUEYROLLES</t>
  </si>
  <si>
    <t>FOULEIX</t>
  </si>
  <si>
    <t>FRAISSE</t>
  </si>
  <si>
    <t>GABILLOU</t>
  </si>
  <si>
    <t>GAGEAC ET ROUILLAC</t>
  </si>
  <si>
    <t>GARDONNE</t>
  </si>
  <si>
    <t>GAUGEAC</t>
  </si>
  <si>
    <t>GENIS</t>
  </si>
  <si>
    <t>GINESTET</t>
  </si>
  <si>
    <t>GOUT ROSSIGNOL</t>
  </si>
  <si>
    <t>GRAND BRASSAC</t>
  </si>
  <si>
    <t>GRANGES D ANS</t>
  </si>
  <si>
    <t>GRIGNOLS</t>
  </si>
  <si>
    <t>GRIVES</t>
  </si>
  <si>
    <t>GROLEJAC</t>
  </si>
  <si>
    <t>GRUN BORDAS</t>
  </si>
  <si>
    <t>HAUTEFAYE</t>
  </si>
  <si>
    <t>HAUTEFORT</t>
  </si>
  <si>
    <t>ISSAC</t>
  </si>
  <si>
    <t>ISSIGEAC</t>
  </si>
  <si>
    <t>JAURE</t>
  </si>
  <si>
    <t>JAVERLHAC LA CHAPELLE ST ROBERT</t>
  </si>
  <si>
    <t>JAYAC</t>
  </si>
  <si>
    <t>LA JEMAYE PONTEYRAUD</t>
  </si>
  <si>
    <t>JOURNIAC</t>
  </si>
  <si>
    <t>JUMILHAC LE GRAND</t>
  </si>
  <si>
    <t>LACROPTE</t>
  </si>
  <si>
    <t>RUDEAU LADOSSE</t>
  </si>
  <si>
    <t>LALINDE</t>
  </si>
  <si>
    <t>LAMONZIE MONTASTRUC</t>
  </si>
  <si>
    <t>LAMONZIE ST MARTIN</t>
  </si>
  <si>
    <t>LAMOTHE MONTRAVEL</t>
  </si>
  <si>
    <t>LANOUAILLE</t>
  </si>
  <si>
    <t>LANQUAIS</t>
  </si>
  <si>
    <t>LE LARDIN ST LAZARE</t>
  </si>
  <si>
    <t>LARZAC</t>
  </si>
  <si>
    <t>LAVALADE</t>
  </si>
  <si>
    <t>LAVAUR</t>
  </si>
  <si>
    <t>LES LECHES</t>
  </si>
  <si>
    <t>LEGUILLAC DE L AUCHE</t>
  </si>
  <si>
    <t>LEMBRAS</t>
  </si>
  <si>
    <t>LEMPZOURS</t>
  </si>
  <si>
    <t>LIMEUIL</t>
  </si>
  <si>
    <t>LIMEYRAT</t>
  </si>
  <si>
    <t>LIORAC SUR LOUYRE</t>
  </si>
  <si>
    <t>LISLE</t>
  </si>
  <si>
    <t>LOLME</t>
  </si>
  <si>
    <t>LOUBEJAC</t>
  </si>
  <si>
    <t>LUNAS</t>
  </si>
  <si>
    <t>LUSIGNAC</t>
  </si>
  <si>
    <t>LUSSAS ET NONTRONNEAU</t>
  </si>
  <si>
    <t>MANZAC SUR VERN</t>
  </si>
  <si>
    <t>MARCILLAC ST QUENTIN</t>
  </si>
  <si>
    <t>MAREUIL EN PERIGORD</t>
  </si>
  <si>
    <t>MARNAC</t>
  </si>
  <si>
    <t>MARQUAY</t>
  </si>
  <si>
    <t>MARSAC SUR L ISLE</t>
  </si>
  <si>
    <t>MARSALES</t>
  </si>
  <si>
    <t>EYRAUD CREMPSE MAURENS</t>
  </si>
  <si>
    <t>MAUZAC ET GRAND CASTANG</t>
  </si>
  <si>
    <t>MAUZENS ET MIREMONT</t>
  </si>
  <si>
    <t>MAYAC</t>
  </si>
  <si>
    <t>MAZEYROLLES</t>
  </si>
  <si>
    <t>MENESPLET</t>
  </si>
  <si>
    <t>MENSIGNAC</t>
  </si>
  <si>
    <t>MESCOULES</t>
  </si>
  <si>
    <t>MEYRALS</t>
  </si>
  <si>
    <t>MIALET</t>
  </si>
  <si>
    <t>MILHAC DE NONTRON</t>
  </si>
  <si>
    <t>MINZAC</t>
  </si>
  <si>
    <t>MOLIERES</t>
  </si>
  <si>
    <t>MONBAZILLAC</t>
  </si>
  <si>
    <t>MONFAUCON</t>
  </si>
  <si>
    <t>MONMADALES</t>
  </si>
  <si>
    <t>MONMARVES</t>
  </si>
  <si>
    <t>MONPAZIER</t>
  </si>
  <si>
    <t>MONSAC</t>
  </si>
  <si>
    <t>MONSAGUEL</t>
  </si>
  <si>
    <t>MONTAGNAC D AUBEROCHE</t>
  </si>
  <si>
    <t>MONTAGNAC LA CREMPSE</t>
  </si>
  <si>
    <t>MONTAGRIER</t>
  </si>
  <si>
    <t>MONTAZEAU</t>
  </si>
  <si>
    <t>MONTCARET</t>
  </si>
  <si>
    <t>MONTFERRAND DU PERIGORD</t>
  </si>
  <si>
    <t>MONTIGNAC LASCAUX</t>
  </si>
  <si>
    <t>MONPLAISANT</t>
  </si>
  <si>
    <t>MONTPON MENESTEROL</t>
  </si>
  <si>
    <t>MONTREM</t>
  </si>
  <si>
    <t>MOULEYDIER</t>
  </si>
  <si>
    <t>MUSSIDAN</t>
  </si>
  <si>
    <t>NABIRAT</t>
  </si>
  <si>
    <t>NADAILLAC</t>
  </si>
  <si>
    <t>NAILHAC</t>
  </si>
  <si>
    <t>NANTEUIL AURIAC DE BOURZAC</t>
  </si>
  <si>
    <t>NANTHEUIL</t>
  </si>
  <si>
    <t>NANTHIAT</t>
  </si>
  <si>
    <t>NASTRINGUES</t>
  </si>
  <si>
    <t>NAUSSANNES</t>
  </si>
  <si>
    <t>NEGRONDES</t>
  </si>
  <si>
    <t>NONTRON</t>
  </si>
  <si>
    <t>ORLIAC</t>
  </si>
  <si>
    <t>PARCOUL CHENAUD</t>
  </si>
  <si>
    <t>PAULIN</t>
  </si>
  <si>
    <t>PAUNAT</t>
  </si>
  <si>
    <t>PAUSSAC ET ST VIVIEN</t>
  </si>
  <si>
    <t>PAZAYAC</t>
  </si>
  <si>
    <t>PERIGUEUX</t>
  </si>
  <si>
    <t>PETIT BERSAC</t>
  </si>
  <si>
    <t>PEYRIGNAC</t>
  </si>
  <si>
    <t>PECHS DE L ESPERANCE</t>
  </si>
  <si>
    <t>PEYZAC LE MOUSTIER</t>
  </si>
  <si>
    <t>PEZULS</t>
  </si>
  <si>
    <t>PIEGUT PLUVIERS</t>
  </si>
  <si>
    <t>LE PIZOU</t>
  </si>
  <si>
    <t>PLAZAC</t>
  </si>
  <si>
    <t>POMPORT</t>
  </si>
  <si>
    <t>PONTOURS</t>
  </si>
  <si>
    <t>PORT STE FOY ET PONCHAPT</t>
  </si>
  <si>
    <t>PRATS DE CARLUX</t>
  </si>
  <si>
    <t>PRATS DU PERIGORD</t>
  </si>
  <si>
    <t>PRESSIGNAC VICQ</t>
  </si>
  <si>
    <t>PREYSSAC D EXCIDEUIL</t>
  </si>
  <si>
    <t>PRIGONRIEUX</t>
  </si>
  <si>
    <t>PROISSANS</t>
  </si>
  <si>
    <t>QUEYSSAC</t>
  </si>
  <si>
    <t>QUINSAC</t>
  </si>
  <si>
    <t>RAMPIEUX</t>
  </si>
  <si>
    <t>RAZAC D EYMET</t>
  </si>
  <si>
    <t>RAZAC DE SAUSSIGNAC</t>
  </si>
  <si>
    <t>RAZAC SUR L ISLE</t>
  </si>
  <si>
    <t>RIBAGNAC</t>
  </si>
  <si>
    <t>RIBERAC</t>
  </si>
  <si>
    <t>LA ROCHEBEAUCOURT ET ARGENTINE</t>
  </si>
  <si>
    <t>LA ROCHE CHALAIS</t>
  </si>
  <si>
    <t>LA ROQUE GAGEAC</t>
  </si>
  <si>
    <t>ROUFFIGNAC ST CERNIN DE REILHAC</t>
  </si>
  <si>
    <t>ROUFFIGNAC DE SIGOULES</t>
  </si>
  <si>
    <t>SADILLAC</t>
  </si>
  <si>
    <t>SAGELAT</t>
  </si>
  <si>
    <t>ST AGNE</t>
  </si>
  <si>
    <t>VAL DE LOUYRE ET CAUDEAU</t>
  </si>
  <si>
    <t>COLY ST AMAND</t>
  </si>
  <si>
    <t>ST AMAND DE VERGT</t>
  </si>
  <si>
    <t>ST ANDRE D ALLAS</t>
  </si>
  <si>
    <t>ST ANDRE DE DOUBLE</t>
  </si>
  <si>
    <t>ST ANTOINE DE BREUILH</t>
  </si>
  <si>
    <t>ST AQUILIN</t>
  </si>
  <si>
    <t>ST ASTIER</t>
  </si>
  <si>
    <t>ST AUBIN DE CADELECH</t>
  </si>
  <si>
    <t>ST AUBIN DE LANQUAIS</t>
  </si>
  <si>
    <t>ST AUBIN DE NABIRAT</t>
  </si>
  <si>
    <t>ST AULAYE PUYMANGOU</t>
  </si>
  <si>
    <t>ST AVIT DE VIALARD</t>
  </si>
  <si>
    <t>ST AVIT RIVIERE</t>
  </si>
  <si>
    <t>ST AVIT SENIEUR</t>
  </si>
  <si>
    <t>ST BARTHELEMY DE BELLEGARDE</t>
  </si>
  <si>
    <t>ST BARTHELEMY DE BUSSIERE</t>
  </si>
  <si>
    <t>ST CAPRAISE DE LALINDE</t>
  </si>
  <si>
    <t>ST CAPRAISE D EYMET</t>
  </si>
  <si>
    <t>ST CASSIEN</t>
  </si>
  <si>
    <t>ST CERNIN DE LABARDE</t>
  </si>
  <si>
    <t>ST CERNIN DE L HERM</t>
  </si>
  <si>
    <t>ST CHAMASSY</t>
  </si>
  <si>
    <t>ST CREPIN D AUBEROCHE</t>
  </si>
  <si>
    <t>ST CREPIN ET CARLUCET</t>
  </si>
  <si>
    <t>STE CROIX DE MAREUIL</t>
  </si>
  <si>
    <t>ST CYBRANET</t>
  </si>
  <si>
    <t>ST CYR LES CHAMPAGNES</t>
  </si>
  <si>
    <t>ST ESTEPHE</t>
  </si>
  <si>
    <t>ST ETIENNE DE PUYCORBIER</t>
  </si>
  <si>
    <t>STE EULALIE D ANS</t>
  </si>
  <si>
    <t>ST FELIX DE BOURDEILLES</t>
  </si>
  <si>
    <t>ST FELIX DE REILLAC ET MORTEMART</t>
  </si>
  <si>
    <t>ST FELIX DE VILLADEIX</t>
  </si>
  <si>
    <t>STE FOY DE BELVES</t>
  </si>
  <si>
    <t>STE FOY DE LONGAS</t>
  </si>
  <si>
    <t>ST FRONT D ALEMPS</t>
  </si>
  <si>
    <t>ST FRONT DE PRADOUX</t>
  </si>
  <si>
    <t>ST FRONT LA RIVIERE</t>
  </si>
  <si>
    <t>ST FRONT SUR NIZONNE</t>
  </si>
  <si>
    <t>ST GENIES</t>
  </si>
  <si>
    <t>ST GEORGES BLANCANEIX</t>
  </si>
  <si>
    <t>ST GEORGES DE MONTCLARD</t>
  </si>
  <si>
    <t>ST GERAUD DE CORPS</t>
  </si>
  <si>
    <t>ST GERMAIN DE BELVES</t>
  </si>
  <si>
    <t>ST GERMAIN DES PRES</t>
  </si>
  <si>
    <t>ST GERMAIN DU SALEMBRE</t>
  </si>
  <si>
    <t>ST GERMAIN ET MONS</t>
  </si>
  <si>
    <t>ST GERY</t>
  </si>
  <si>
    <t>ST GEYRAC</t>
  </si>
  <si>
    <t>ST HILAIRE D ESTISSAC</t>
  </si>
  <si>
    <t>ST JULIEN INNOCENCE EULALIE</t>
  </si>
  <si>
    <t>ST JEAN D ATAUX</t>
  </si>
  <si>
    <t>ST JEAN DE COLE</t>
  </si>
  <si>
    <t>ST JEAN D ESTISSAC</t>
  </si>
  <si>
    <t>ST JORY DE CHALAIS</t>
  </si>
  <si>
    <t>ST JORY LAS BLOUX</t>
  </si>
  <si>
    <t>ST JULIEN DE LAMPON</t>
  </si>
  <si>
    <t>ST LAURENT DES HOMMES</t>
  </si>
  <si>
    <t>ST LAURENT DES VIGNES</t>
  </si>
  <si>
    <t>ST LAURENT LA VALLEE</t>
  </si>
  <si>
    <t>ST LEON D ISSIGEAC</t>
  </si>
  <si>
    <t>ST LEON SUR L ISLE</t>
  </si>
  <si>
    <t>ST LEON SUR VEZERE</t>
  </si>
  <si>
    <t>ST LOUIS EN L ISLE</t>
  </si>
  <si>
    <t>ST MARCEL DU PERIGORD</t>
  </si>
  <si>
    <t>ST MARCORY</t>
  </si>
  <si>
    <t>ST MARTIAL D ALBAREDE</t>
  </si>
  <si>
    <t>ST MARTIAL D ARTENSET</t>
  </si>
  <si>
    <t>ST MARTIAL DE NABIRAT</t>
  </si>
  <si>
    <t>ST MARTIAL DE VALETTE</t>
  </si>
  <si>
    <t>ST MARTIAL VIVEYROL</t>
  </si>
  <si>
    <t>ST MARTIN DE FRESSENGEAS</t>
  </si>
  <si>
    <t>ST MARTIN DE GURSON</t>
  </si>
  <si>
    <t>ST MARTIN DE RIBERAC</t>
  </si>
  <si>
    <t>ST MARTIN DES COMBES</t>
  </si>
  <si>
    <t>ST MARTIN L ASTIER</t>
  </si>
  <si>
    <t>ST MARTIN LE PIN</t>
  </si>
  <si>
    <t>ST MAYME DE PEREYROL</t>
  </si>
  <si>
    <t>ST MEARD DE DRONE</t>
  </si>
  <si>
    <t>ST MEARD DE GURCON</t>
  </si>
  <si>
    <t>ST MEDARD DE MUSSIDAN</t>
  </si>
  <si>
    <t>ST MEDARD D EXCIDEUIL</t>
  </si>
  <si>
    <t>ST MICHEL DE DOUBLE</t>
  </si>
  <si>
    <t>ST MICHEL DE MONTAIGNE</t>
  </si>
  <si>
    <t>ST MICHEL DE VILLADEIX</t>
  </si>
  <si>
    <t>STE MONDANE</t>
  </si>
  <si>
    <t>STE NATHALENE</t>
  </si>
  <si>
    <t>ST NEXANS</t>
  </si>
  <si>
    <t>STE ORSE</t>
  </si>
  <si>
    <t>ST PANCRACE</t>
  </si>
  <si>
    <t>ST PANTALY D EXCIDEUIL</t>
  </si>
  <si>
    <t>ST PARDOUX DE DRONE</t>
  </si>
  <si>
    <t>ST PARDOUX ET VIELVIC</t>
  </si>
  <si>
    <t>ST PARDOUX LA RIVIERE</t>
  </si>
  <si>
    <t>ST PAUL DE SERRE</t>
  </si>
  <si>
    <t>ST PAUL LA ROCHE</t>
  </si>
  <si>
    <t>ST PAUL LIZONNE</t>
  </si>
  <si>
    <t>ST PERDOUX</t>
  </si>
  <si>
    <t>ST PIERRE DE CHIGNAC</t>
  </si>
  <si>
    <t>ST PIERRE DE COLE</t>
  </si>
  <si>
    <t>ST PIERRE DE FRUGIE</t>
  </si>
  <si>
    <t>ST PIERRE D EYRAUD</t>
  </si>
  <si>
    <t>ST POMPON</t>
  </si>
  <si>
    <t>ST PRIEST LES FOUGERES</t>
  </si>
  <si>
    <t>ST PRIVAT EN PERIGORD</t>
  </si>
  <si>
    <t>ST RABIER</t>
  </si>
  <si>
    <t>ST RAPHAEL</t>
  </si>
  <si>
    <t>ST ROMAIN DE MONPAZIER</t>
  </si>
  <si>
    <t>ST ROMAIN ET ST CLEMENT</t>
  </si>
  <si>
    <t>ST SAUD LACOUSSIERE</t>
  </si>
  <si>
    <t>ST SAUVEUR LALANDE</t>
  </si>
  <si>
    <t>ST SEURIN DE PRATS</t>
  </si>
  <si>
    <t>ST SEVERIN D ESTISSAC</t>
  </si>
  <si>
    <t>ST SULPICE DE ROUMAGNAC</t>
  </si>
  <si>
    <t>ST SULPICE D EXCIDEUIL</t>
  </si>
  <si>
    <t>STE TRIE</t>
  </si>
  <si>
    <t>ST VINCENT DE CONNEZAC</t>
  </si>
  <si>
    <t>ST VINCENT DE COSSE</t>
  </si>
  <si>
    <t>ST VINCENT JALMOUTIERS</t>
  </si>
  <si>
    <t>ST VINCENT LE PALUEL</t>
  </si>
  <si>
    <t>ST VINCENT SUR L ISLE</t>
  </si>
  <si>
    <t>SALAGNAC</t>
  </si>
  <si>
    <t>SALIGNAC EYVIGUES</t>
  </si>
  <si>
    <t>SALLES DE BELVES</t>
  </si>
  <si>
    <t>SARLANDE</t>
  </si>
  <si>
    <t>SARLAT LA CANEDA</t>
  </si>
  <si>
    <t>SARLIAC SUR L ISLE</t>
  </si>
  <si>
    <t>SARRAZAC</t>
  </si>
  <si>
    <t>SAUSSIGNAC</t>
  </si>
  <si>
    <t>SAVIGNAC DE MIREMONT</t>
  </si>
  <si>
    <t>SAVIGNAC DE NONTRON</t>
  </si>
  <si>
    <t>SAVIGNAC LEDRIER</t>
  </si>
  <si>
    <t>SAVIGNAC LES EGLISES</t>
  </si>
  <si>
    <t>SCEAU ST ANGEL</t>
  </si>
  <si>
    <t>SERGEAC</t>
  </si>
  <si>
    <t>SERRES ET MONTGUYARD</t>
  </si>
  <si>
    <t>SERVANCHES</t>
  </si>
  <si>
    <t>SIGOULES ET FLAUGEAC</t>
  </si>
  <si>
    <t>SIMEYROLS</t>
  </si>
  <si>
    <t>SINGLEYRAC</t>
  </si>
  <si>
    <t>SIORAC DE RIBERAC</t>
  </si>
  <si>
    <t>SIORAC EN PERIGORD</t>
  </si>
  <si>
    <t>SORGES ET LIGUEUX EN PERIGORD</t>
  </si>
  <si>
    <t>SOUDAT</t>
  </si>
  <si>
    <t>SOULAURES</t>
  </si>
  <si>
    <t>SOURZAC</t>
  </si>
  <si>
    <t>TAMNIES</t>
  </si>
  <si>
    <t>TEILLOTS</t>
  </si>
  <si>
    <t>TEMPLE LAGUYON</t>
  </si>
  <si>
    <t>TERRASSON LAVILLEDIEU</t>
  </si>
  <si>
    <t>TEYJAT</t>
  </si>
  <si>
    <t>THENON</t>
  </si>
  <si>
    <t>THIVIERS</t>
  </si>
  <si>
    <t>THONAC</t>
  </si>
  <si>
    <t>TOCANE ST APRE</t>
  </si>
  <si>
    <t>LA TOUR BLANCHE CERCLES</t>
  </si>
  <si>
    <t>TOURTOIRAC</t>
  </si>
  <si>
    <t>TRELISSAC</t>
  </si>
  <si>
    <t>TREMOLAT</t>
  </si>
  <si>
    <t>TURSAC</t>
  </si>
  <si>
    <t>URVAL</t>
  </si>
  <si>
    <t>VALLEREUIL</t>
  </si>
  <si>
    <t>VALOJOULX</t>
  </si>
  <si>
    <t>VANXAINS</t>
  </si>
  <si>
    <t>VARAIGNES</t>
  </si>
  <si>
    <t>VARENNES</t>
  </si>
  <si>
    <t>VAUNAC</t>
  </si>
  <si>
    <t>VELINES</t>
  </si>
  <si>
    <t>VENDOIRE</t>
  </si>
  <si>
    <t>VERDON</t>
  </si>
  <si>
    <t>VERGT</t>
  </si>
  <si>
    <t>VERGT DE BIRON</t>
  </si>
  <si>
    <t>VERTEILLAC</t>
  </si>
  <si>
    <t>VEYRIGNAC</t>
  </si>
  <si>
    <t>VEYRINES DE DOMME</t>
  </si>
  <si>
    <t>VEYRINES DE VERGT</t>
  </si>
  <si>
    <t>VILLAC</t>
  </si>
  <si>
    <t>VILLAMBLARD</t>
  </si>
  <si>
    <t>VILLARS</t>
  </si>
  <si>
    <t>VILLEFRANCHE DE LONCHAT</t>
  </si>
  <si>
    <t>VILLEFRANCHE DU PERIGORD</t>
  </si>
  <si>
    <t>VILLETOUREIX</t>
  </si>
  <si>
    <t>ABBANS DESSOUS</t>
  </si>
  <si>
    <t>ABBANS DESSUS</t>
  </si>
  <si>
    <t>ABBENANS</t>
  </si>
  <si>
    <t>ABBEVILLERS</t>
  </si>
  <si>
    <t>ACCOLANS</t>
  </si>
  <si>
    <t>ADAM LES PASSAVANT</t>
  </si>
  <si>
    <t>ADAM LES VERCEL</t>
  </si>
  <si>
    <t>AIBRE</t>
  </si>
  <si>
    <t>AISSEY</t>
  </si>
  <si>
    <t>ALLENJOIE</t>
  </si>
  <si>
    <t>LES ALLIES</t>
  </si>
  <si>
    <t>ALLONDANS</t>
  </si>
  <si>
    <t>AMAGNEY</t>
  </si>
  <si>
    <t>AMANCEY</t>
  </si>
  <si>
    <t>AMATHAY VESIGNEUX</t>
  </si>
  <si>
    <t>AMONDANS</t>
  </si>
  <si>
    <t>ANTEUIL</t>
  </si>
  <si>
    <t>APPENANS</t>
  </si>
  <si>
    <t>ARBOUANS</t>
  </si>
  <si>
    <t>ARC ET SENANS</t>
  </si>
  <si>
    <t>ARCON</t>
  </si>
  <si>
    <t>ARC SOUS CICON</t>
  </si>
  <si>
    <t>ARC SOUS MONTENOT</t>
  </si>
  <si>
    <t>AUBONNE</t>
  </si>
  <si>
    <t>AUDEUX</t>
  </si>
  <si>
    <t>AUDINCOURT</t>
  </si>
  <si>
    <t>AUTECHAUX</t>
  </si>
  <si>
    <t>AUTECHAUX ROIDE</t>
  </si>
  <si>
    <t>LES AUXONS</t>
  </si>
  <si>
    <t>AVANNE AVENEY</t>
  </si>
  <si>
    <t>AVILLEY</t>
  </si>
  <si>
    <t>AVOUDREY</t>
  </si>
  <si>
    <t>BADEVEL</t>
  </si>
  <si>
    <t>BANNANS</t>
  </si>
  <si>
    <t>LE BARBOUX</t>
  </si>
  <si>
    <t>BART</t>
  </si>
  <si>
    <t>BARTHERANS</t>
  </si>
  <si>
    <t>BATTENANS LES MINES</t>
  </si>
  <si>
    <t>BATTENANS VARIN</t>
  </si>
  <si>
    <t>BAUME LES DAMES</t>
  </si>
  <si>
    <t>BAVANS</t>
  </si>
  <si>
    <t>BELFAYS</t>
  </si>
  <si>
    <t>LE BELIEU</t>
  </si>
  <si>
    <t>BELLEHERBE</t>
  </si>
  <si>
    <t>BELMONT</t>
  </si>
  <si>
    <t>BELVOIR</t>
  </si>
  <si>
    <t>BERCHE</t>
  </si>
  <si>
    <t>BERTHELANGE</t>
  </si>
  <si>
    <t>BESANCON</t>
  </si>
  <si>
    <t>BETHONCOURT</t>
  </si>
  <si>
    <t>BEURE</t>
  </si>
  <si>
    <t>BEUTAL</t>
  </si>
  <si>
    <t>VAL D USIERS</t>
  </si>
  <si>
    <t>BIEF</t>
  </si>
  <si>
    <t>LE BIZOT</t>
  </si>
  <si>
    <t>BLAMONT</t>
  </si>
  <si>
    <t>BLARIANS</t>
  </si>
  <si>
    <t>BLUSSANGEAUX</t>
  </si>
  <si>
    <t>BLUSSANS</t>
  </si>
  <si>
    <t>BOLANDOZ</t>
  </si>
  <si>
    <t>BONDEVAL</t>
  </si>
  <si>
    <t>BONNAL</t>
  </si>
  <si>
    <t>BONNAY</t>
  </si>
  <si>
    <t>BONNETAGE</t>
  </si>
  <si>
    <t>BONNEVAUX</t>
  </si>
  <si>
    <t>LA BOSSE</t>
  </si>
  <si>
    <t>BOUCLANS</t>
  </si>
  <si>
    <t>BOUJAILLES</t>
  </si>
  <si>
    <t>BOURGUIGNON</t>
  </si>
  <si>
    <t>BOURNOIS</t>
  </si>
  <si>
    <t>BOUSSIERES</t>
  </si>
  <si>
    <t>BOUVERANS</t>
  </si>
  <si>
    <t>BRAILLANS</t>
  </si>
  <si>
    <t>BRANNE</t>
  </si>
  <si>
    <t>BRECONCHAUX</t>
  </si>
  <si>
    <t>BREMONDANS</t>
  </si>
  <si>
    <t>BRERES</t>
  </si>
  <si>
    <t>LES BRESEUX</t>
  </si>
  <si>
    <t>LA BRETENIERE</t>
  </si>
  <si>
    <t>BRETIGNEY</t>
  </si>
  <si>
    <t>BRETIGNEY NOTRE DAME</t>
  </si>
  <si>
    <t>BRETONVILLERS</t>
  </si>
  <si>
    <t>BREY ET MAISON DU BOIS</t>
  </si>
  <si>
    <t>BROGNARD</t>
  </si>
  <si>
    <t>BUFFARD</t>
  </si>
  <si>
    <t>BUGNY</t>
  </si>
  <si>
    <t>BULLE</t>
  </si>
  <si>
    <t>BURGILLE</t>
  </si>
  <si>
    <t>BURNEVILLERS</t>
  </si>
  <si>
    <t>BUSY</t>
  </si>
  <si>
    <t>BY</t>
  </si>
  <si>
    <t>BYANS SUR DOUBS</t>
  </si>
  <si>
    <t>CADEMENE</t>
  </si>
  <si>
    <t>CENDREY</t>
  </si>
  <si>
    <t>CERNAY L EGLISE</t>
  </si>
  <si>
    <t>CESSEY</t>
  </si>
  <si>
    <t>CHAFFOIS</t>
  </si>
  <si>
    <t>CHALEZE</t>
  </si>
  <si>
    <t>CHALEZEULE</t>
  </si>
  <si>
    <t>CHAMESEY</t>
  </si>
  <si>
    <t>CHAMESOL</t>
  </si>
  <si>
    <t>CHAMPAGNEY</t>
  </si>
  <si>
    <t>CHAMPLIVE</t>
  </si>
  <si>
    <t>CHAMPOUX</t>
  </si>
  <si>
    <t>CHAMPVANS LES MOULINS</t>
  </si>
  <si>
    <t>CHANTRANS</t>
  </si>
  <si>
    <t>CHAPELLE DES BOIS</t>
  </si>
  <si>
    <t>CHAPELLE D HUIN</t>
  </si>
  <si>
    <t>CHARMAUVILLERS</t>
  </si>
  <si>
    <t>CHARMOILLE</t>
  </si>
  <si>
    <t>CHARNAY</t>
  </si>
  <si>
    <t>CHARQUEMONT</t>
  </si>
  <si>
    <t>CHASSAGNE ST DENIS</t>
  </si>
  <si>
    <t>CHATEAUVIEUX LES FOSSES</t>
  </si>
  <si>
    <t>CHATELBLANC</t>
  </si>
  <si>
    <t>CHATILLON GUYOTTE</t>
  </si>
  <si>
    <t>CHATILLON LE DUC</t>
  </si>
  <si>
    <t>CHAUCENNE</t>
  </si>
  <si>
    <t>LES TERRES DE CHAUX</t>
  </si>
  <si>
    <t>LA CHAUX</t>
  </si>
  <si>
    <t>CHAUX LES PASSAVANT</t>
  </si>
  <si>
    <t>CHAUX NEUVE</t>
  </si>
  <si>
    <t>CHAY</t>
  </si>
  <si>
    <t>CHAZOT</t>
  </si>
  <si>
    <t>CHEMAUDIN ET VAUX</t>
  </si>
  <si>
    <t>LA CHENALOTTE</t>
  </si>
  <si>
    <t>CHENECEY BUILLON</t>
  </si>
  <si>
    <t>CHEVIGNEY SUR L OGNON</t>
  </si>
  <si>
    <t>CHEVIGNEY LES VERCEL</t>
  </si>
  <si>
    <t>LA CHEVILLOTTE</t>
  </si>
  <si>
    <t>CHEVROZ</t>
  </si>
  <si>
    <t>CHOUZELOT</t>
  </si>
  <si>
    <t>CLERON</t>
  </si>
  <si>
    <t>PAYS DE CLERVAL</t>
  </si>
  <si>
    <t>LA CLUSE ET MIJOUX</t>
  </si>
  <si>
    <t>COLOMBIER FONTAINE</t>
  </si>
  <si>
    <t>LES COMBES</t>
  </si>
  <si>
    <t>CONSOLATION MAISONNETTES</t>
  </si>
  <si>
    <t>CORCELLES FERRIERES</t>
  </si>
  <si>
    <t>CORCELLE MIESLOT</t>
  </si>
  <si>
    <t>CORCONDRAY</t>
  </si>
  <si>
    <t>COTEBRUNE</t>
  </si>
  <si>
    <t>COURCELLES LES MONTBELIARD</t>
  </si>
  <si>
    <t>COURCHAPON</t>
  </si>
  <si>
    <t>COUR ST MAURICE</t>
  </si>
  <si>
    <t>COURTEFONTAINE</t>
  </si>
  <si>
    <t>COURTETAIN ET SALANS</t>
  </si>
  <si>
    <t>COURVIERES</t>
  </si>
  <si>
    <t>CROSEY LE GRAND</t>
  </si>
  <si>
    <t>CROSEY LE PETIT</t>
  </si>
  <si>
    <t>LE CROUZET</t>
  </si>
  <si>
    <t>CROUZET MIGETTE</t>
  </si>
  <si>
    <t>CUBRIAL</t>
  </si>
  <si>
    <t>CUBRY</t>
  </si>
  <si>
    <t>CUSANCE</t>
  </si>
  <si>
    <t>CUSE ET ADRISANS</t>
  </si>
  <si>
    <t>CUSSEY SUR LISON</t>
  </si>
  <si>
    <t>CUSSEY SUR L OGNON</t>
  </si>
  <si>
    <t>DAMBELIN</t>
  </si>
  <si>
    <t>DAMBENOIS</t>
  </si>
  <si>
    <t>DAMMARTIN LES TEMPLIERS</t>
  </si>
  <si>
    <t>DAMPIERRE LES BOIS</t>
  </si>
  <si>
    <t>DAMPIERRE SUR LE DOUBS</t>
  </si>
  <si>
    <t>DAMPJOUX</t>
  </si>
  <si>
    <t>DAMPRICHARD</t>
  </si>
  <si>
    <t>DANNEMARIE</t>
  </si>
  <si>
    <t>DANNEMARIE SUR CRETE</t>
  </si>
  <si>
    <t>DASLE</t>
  </si>
  <si>
    <t>DELUZ</t>
  </si>
  <si>
    <t>DESANDANS</t>
  </si>
  <si>
    <t>DESERVILLERS</t>
  </si>
  <si>
    <t>DEVECEY</t>
  </si>
  <si>
    <t>DOMMARTIN</t>
  </si>
  <si>
    <t>DOMPIERRE LES TILLEULS</t>
  </si>
  <si>
    <t>DOMPREL</t>
  </si>
  <si>
    <t>DOUBS</t>
  </si>
  <si>
    <t>DUNG</t>
  </si>
  <si>
    <t>DURNES</t>
  </si>
  <si>
    <t>ECHAY</t>
  </si>
  <si>
    <t>ECHENANS</t>
  </si>
  <si>
    <t>ECOLE VALENTIN</t>
  </si>
  <si>
    <t>LES ECORCES</t>
  </si>
  <si>
    <t>ECOT</t>
  </si>
  <si>
    <t>L ECOUVOTTE</t>
  </si>
  <si>
    <t>ECURCEY</t>
  </si>
  <si>
    <t>EMAGNY</t>
  </si>
  <si>
    <t>EPENOUSE</t>
  </si>
  <si>
    <t>EPENOY</t>
  </si>
  <si>
    <t>EPEUGNEY</t>
  </si>
  <si>
    <t>ESNANS</t>
  </si>
  <si>
    <t>ETALANS</t>
  </si>
  <si>
    <t>ETERNOZ</t>
  </si>
  <si>
    <t>ETOUVANS</t>
  </si>
  <si>
    <t>ETRABONNE</t>
  </si>
  <si>
    <t>ETRAPPE</t>
  </si>
  <si>
    <t>ETRAY</t>
  </si>
  <si>
    <t>ETUPES</t>
  </si>
  <si>
    <t>EVILLERS</t>
  </si>
  <si>
    <t>EXINCOURT</t>
  </si>
  <si>
    <t>EYSSON</t>
  </si>
  <si>
    <t>FAIMBE</t>
  </si>
  <si>
    <t>FALLERANS</t>
  </si>
  <si>
    <t>FERRIERES LE LAC</t>
  </si>
  <si>
    <t>FERRIERES LES BOIS</t>
  </si>
  <si>
    <t>FERTANS</t>
  </si>
  <si>
    <t>FESCHES LE CHATEL</t>
  </si>
  <si>
    <t>FESSEVILLERS</t>
  </si>
  <si>
    <t>FEULE</t>
  </si>
  <si>
    <t>LES FINS</t>
  </si>
  <si>
    <t>FLAGEY</t>
  </si>
  <si>
    <t>FLAGEY RIGNEY</t>
  </si>
  <si>
    <t>FLANGEBOUCHE</t>
  </si>
  <si>
    <t>FLEUREY</t>
  </si>
  <si>
    <t>FONTAIN</t>
  </si>
  <si>
    <t>FONTAINE LES CLERVAL</t>
  </si>
  <si>
    <t>FONTENELLE MONTBY</t>
  </si>
  <si>
    <t>LES FONTENELLES</t>
  </si>
  <si>
    <t>FONTENOTTE</t>
  </si>
  <si>
    <t>FOURBANNE</t>
  </si>
  <si>
    <t>FOURCATIER ET MAISON NEUVE</t>
  </si>
  <si>
    <t>FOURG</t>
  </si>
  <si>
    <t>LES FOURGS</t>
  </si>
  <si>
    <t>FOURNET BLANCHEROCHE</t>
  </si>
  <si>
    <t>FRAMBOUHANS</t>
  </si>
  <si>
    <t>FRANEY</t>
  </si>
  <si>
    <t>FRANOIS</t>
  </si>
  <si>
    <t>FRASNE</t>
  </si>
  <si>
    <t>FROIDEVAUX</t>
  </si>
  <si>
    <t>FUANS</t>
  </si>
  <si>
    <t>GELLIN</t>
  </si>
  <si>
    <t>GEMONVAL</t>
  </si>
  <si>
    <t>GENEUILLE</t>
  </si>
  <si>
    <t>GENEY</t>
  </si>
  <si>
    <t>GENNES</t>
  </si>
  <si>
    <t>GERMEFONTAINE</t>
  </si>
  <si>
    <t>GERMONDANS</t>
  </si>
  <si>
    <t>GEVRESIN</t>
  </si>
  <si>
    <t>GILLEY</t>
  </si>
  <si>
    <t>GLAMONDANS</t>
  </si>
  <si>
    <t>GLAY</t>
  </si>
  <si>
    <t>GLERE</t>
  </si>
  <si>
    <t>GONDENANS MONTBY</t>
  </si>
  <si>
    <t>GONDENANS LES MOULINS</t>
  </si>
  <si>
    <t>GONSANS</t>
  </si>
  <si>
    <t>GOUHELANS</t>
  </si>
  <si>
    <t>GOUMOIS</t>
  </si>
  <si>
    <t>GOUX LES DAMBELIN</t>
  </si>
  <si>
    <t>GOUX SOUS LANDET</t>
  </si>
  <si>
    <t>GRAND CHARMONT</t>
  </si>
  <si>
    <t>GRAND COMBE CHATELEU</t>
  </si>
  <si>
    <t>GRAND COMBE DES BOIS</t>
  </si>
  <si>
    <t>GRANDFONTAINE</t>
  </si>
  <si>
    <t>FOURNETS LUISANS</t>
  </si>
  <si>
    <t>GRANDFONTAINE SUR CREUSE</t>
  </si>
  <si>
    <t>LA GRANGE</t>
  </si>
  <si>
    <t>GRANGES NARBOZ</t>
  </si>
  <si>
    <t>LES GRANGETTES</t>
  </si>
  <si>
    <t>LES GRAS</t>
  </si>
  <si>
    <t>LE GRATTERIS</t>
  </si>
  <si>
    <t>GROSBOIS</t>
  </si>
  <si>
    <t>GUILLON LES BAINS</t>
  </si>
  <si>
    <t>GUYANS DURNES</t>
  </si>
  <si>
    <t>GUYANS VENNES</t>
  </si>
  <si>
    <t>HAUTERIVE LA FRESSE</t>
  </si>
  <si>
    <t>HERIMONCOURT</t>
  </si>
  <si>
    <t>L HOPITAL DU GROSBOIS</t>
  </si>
  <si>
    <t>L HOPITAL ST LIEFFROY</t>
  </si>
  <si>
    <t>LES HOPITAUX NEUFS</t>
  </si>
  <si>
    <t>LES HOPITAUX VIEUX</t>
  </si>
  <si>
    <t>HOUTAUD</t>
  </si>
  <si>
    <t>HUANNE MONTMARTIN</t>
  </si>
  <si>
    <t>HYEMONDANS</t>
  </si>
  <si>
    <t>HYEVRE MAGNY</t>
  </si>
  <si>
    <t>HYEVRE PAROISSE</t>
  </si>
  <si>
    <t>INDEVILLERS</t>
  </si>
  <si>
    <t>L ISLE SUR LE DOUBS</t>
  </si>
  <si>
    <t>ISSANS</t>
  </si>
  <si>
    <t>JALLERANGE</t>
  </si>
  <si>
    <t>JOUGNE</t>
  </si>
  <si>
    <t>LABERGEMENT STE MARIE</t>
  </si>
  <si>
    <t>VILLERS LE LAC</t>
  </si>
  <si>
    <t>LAIRE</t>
  </si>
  <si>
    <t>LAISSEY</t>
  </si>
  <si>
    <t>LANANS</t>
  </si>
  <si>
    <t>LANDRESSE</t>
  </si>
  <si>
    <t>LANTENNE VERTIERE</t>
  </si>
  <si>
    <t>LANTHENANS</t>
  </si>
  <si>
    <t>LARNOD</t>
  </si>
  <si>
    <t>LAVAL LE PRIEURE</t>
  </si>
  <si>
    <t>LAVANS QUINGEY</t>
  </si>
  <si>
    <t>LAVANS VUILLAFANS</t>
  </si>
  <si>
    <t>LAVERNAY</t>
  </si>
  <si>
    <t>LAVIRON</t>
  </si>
  <si>
    <t>LEVIER</t>
  </si>
  <si>
    <t>LIEBVILLERS</t>
  </si>
  <si>
    <t>LIESLE</t>
  </si>
  <si>
    <t>LIZINE</t>
  </si>
  <si>
    <t>LODS</t>
  </si>
  <si>
    <t>LOMBARD</t>
  </si>
  <si>
    <t>LOMONT SUR CRETE</t>
  </si>
  <si>
    <t>LONGECHAUX</t>
  </si>
  <si>
    <t>LONGEMAISON</t>
  </si>
  <si>
    <t>LONGEVELLE LES RUSSEY</t>
  </si>
  <si>
    <t>LONGEVELLE SUR DOUBS</t>
  </si>
  <si>
    <t>LONGEVILLE</t>
  </si>
  <si>
    <t>LA LONGEVILLE</t>
  </si>
  <si>
    <t>LONGEVILLES MONT D OR</t>
  </si>
  <si>
    <t>LORAY</t>
  </si>
  <si>
    <t>LOUGRES</t>
  </si>
  <si>
    <t>LE LUHIER</t>
  </si>
  <si>
    <t>LUXIOL</t>
  </si>
  <si>
    <t>MAGNY CHATELARD</t>
  </si>
  <si>
    <t>MAICHE</t>
  </si>
  <si>
    <t>MAISONS DU BOIS LIEVREMONT</t>
  </si>
  <si>
    <t>MALANS</t>
  </si>
  <si>
    <t>MALBRANS</t>
  </si>
  <si>
    <t>MALBUISSON</t>
  </si>
  <si>
    <t>MALPAS</t>
  </si>
  <si>
    <t>MAMIROLLE</t>
  </si>
  <si>
    <t>MANCENANS</t>
  </si>
  <si>
    <t>MANCENANS LIZERNE</t>
  </si>
  <si>
    <t>MANDEURE</t>
  </si>
  <si>
    <t>MARCHAUX CHAUDEFONTAINE</t>
  </si>
  <si>
    <t>MARVELISE</t>
  </si>
  <si>
    <t>MATHAY</t>
  </si>
  <si>
    <t>MAZEROLLES LE SALIN</t>
  </si>
  <si>
    <t>MEDIERE</t>
  </si>
  <si>
    <t>LE MEMONT</t>
  </si>
  <si>
    <t>MERCEY LE GRAND</t>
  </si>
  <si>
    <t>LES MONTS RONDS</t>
  </si>
  <si>
    <t>MEREY VIEILLEY</t>
  </si>
  <si>
    <t>MESANDANS</t>
  </si>
  <si>
    <t>MESLIERES</t>
  </si>
  <si>
    <t>MESMAY</t>
  </si>
  <si>
    <t>METABIEF</t>
  </si>
  <si>
    <t>MISEREY SALINES</t>
  </si>
  <si>
    <t>MONCEY</t>
  </si>
  <si>
    <t>MONCLEY</t>
  </si>
  <si>
    <t>MONDON</t>
  </si>
  <si>
    <t>MONTAGNEY SERVIGNEY</t>
  </si>
  <si>
    <t>MONTANCY</t>
  </si>
  <si>
    <t>MONTANDON</t>
  </si>
  <si>
    <t>MONTBELIARD</t>
  </si>
  <si>
    <t>MONTBELIARDOT</t>
  </si>
  <si>
    <t>MONTBENOIT</t>
  </si>
  <si>
    <t>MONT DE LAVAL</t>
  </si>
  <si>
    <t>MONT DE VOUGNEY</t>
  </si>
  <si>
    <t>MONTECHEROUX</t>
  </si>
  <si>
    <t>MONTENOIS</t>
  </si>
  <si>
    <t>MONTFERRAND LE CHATEAU</t>
  </si>
  <si>
    <t>MONTFLOVIN</t>
  </si>
  <si>
    <t>MONTGESOYE</t>
  </si>
  <si>
    <t>MONTIVERNAGE</t>
  </si>
  <si>
    <t>MONTJOIE LE CHATEAU</t>
  </si>
  <si>
    <t>MONTLEBON</t>
  </si>
  <si>
    <t>MONTMAHOUX</t>
  </si>
  <si>
    <t>MONTPERREUX</t>
  </si>
  <si>
    <t>MONTROND LE CHATEAU</t>
  </si>
  <si>
    <t>MONTUSSAINT</t>
  </si>
  <si>
    <t>MORRE</t>
  </si>
  <si>
    <t>MORTEAU</t>
  </si>
  <si>
    <t>MOUTHE</t>
  </si>
  <si>
    <t>LE MOUTHEROT</t>
  </si>
  <si>
    <t>MOUTHIER HAUTE PIERRE</t>
  </si>
  <si>
    <t>MYON</t>
  </si>
  <si>
    <t>NAISEY LES GRANGES</t>
  </si>
  <si>
    <t>NANCRAY</t>
  </si>
  <si>
    <t>NANS</t>
  </si>
  <si>
    <t>NANS SOUS STE ANNE</t>
  </si>
  <si>
    <t>NARBIEF</t>
  </si>
  <si>
    <t>NEUCHATEL URTIERE</t>
  </si>
  <si>
    <t>LES PREMIERS SAPINS</t>
  </si>
  <si>
    <t>NOEL CERNEUX</t>
  </si>
  <si>
    <t>NOIREFONTAINE</t>
  </si>
  <si>
    <t>NOIRONTE</t>
  </si>
  <si>
    <t>NOMMAY</t>
  </si>
  <si>
    <t>NOVILLARS</t>
  </si>
  <si>
    <t>OLLANS</t>
  </si>
  <si>
    <t>ONANS</t>
  </si>
  <si>
    <t>ORCHAMPS VENNES</t>
  </si>
  <si>
    <t>ORGEANS BLANCHEFONTAINE</t>
  </si>
  <si>
    <t>ORNANS</t>
  </si>
  <si>
    <t>ORVE</t>
  </si>
  <si>
    <t>OSSE</t>
  </si>
  <si>
    <t>OSSELLE ROUTELLE</t>
  </si>
  <si>
    <t>OUGNEY DOUVOT</t>
  </si>
  <si>
    <t>OUHANS</t>
  </si>
  <si>
    <t>OUVANS</t>
  </si>
  <si>
    <t>OYE ET PALLET</t>
  </si>
  <si>
    <t>PALANTINE</t>
  </si>
  <si>
    <t>PALISE</t>
  </si>
  <si>
    <t>PAROY</t>
  </si>
  <si>
    <t>PASSAVANT</t>
  </si>
  <si>
    <t>PASSONFONTAINE</t>
  </si>
  <si>
    <t>PELOUSEY</t>
  </si>
  <si>
    <t>PESEUX</t>
  </si>
  <si>
    <t>PESSANS</t>
  </si>
  <si>
    <t>PETITE CHAUX</t>
  </si>
  <si>
    <t>PIERREFONTAINE LES BLAMONT</t>
  </si>
  <si>
    <t>PIERREFONTAINE LES VARANS</t>
  </si>
  <si>
    <t>PIREY</t>
  </si>
  <si>
    <t>PLACEY</t>
  </si>
  <si>
    <t>PLAIMBOIS DU MIROIR</t>
  </si>
  <si>
    <t>PLAIMBOIS VENNES</t>
  </si>
  <si>
    <t>LES PLAINS ET GRANDS ESSARTS</t>
  </si>
  <si>
    <t>LA PLANEE</t>
  </si>
  <si>
    <t>LE VAL</t>
  </si>
  <si>
    <t>POMPIERRE SUR DOUBS</t>
  </si>
  <si>
    <t>PONTARLIER</t>
  </si>
  <si>
    <t>PONT DE ROIDE VERMONDANS</t>
  </si>
  <si>
    <t>LES PONTETS</t>
  </si>
  <si>
    <t>PONT LES MOULINS</t>
  </si>
  <si>
    <t>POUILLEY FRANCAIS</t>
  </si>
  <si>
    <t>POUILLEY LES VIGNES</t>
  </si>
  <si>
    <t>POULIGNEY LUSANS</t>
  </si>
  <si>
    <t>PRESENTEVILLERS</t>
  </si>
  <si>
    <t>LA PRETIERE</t>
  </si>
  <si>
    <t>PROVENCHERE</t>
  </si>
  <si>
    <t>PUESSANS</t>
  </si>
  <si>
    <t>PUGEY</t>
  </si>
  <si>
    <t>LE PUY</t>
  </si>
  <si>
    <t>QUINGEY</t>
  </si>
  <si>
    <t>RAHON</t>
  </si>
  <si>
    <t>RANCENAY</t>
  </si>
  <si>
    <t>RANDEVILLERS</t>
  </si>
  <si>
    <t>RANG</t>
  </si>
  <si>
    <t>RAYNANS</t>
  </si>
  <si>
    <t>RECOLOGNE</t>
  </si>
  <si>
    <t>RECULFOZ</t>
  </si>
  <si>
    <t>REMONDANS VAIVRE</t>
  </si>
  <si>
    <t>REMORAY BOUJEONS</t>
  </si>
  <si>
    <t>RENEDALE</t>
  </si>
  <si>
    <t>RENNES SUR LOUE</t>
  </si>
  <si>
    <t>REUGNEY</t>
  </si>
  <si>
    <t>RIGNEY</t>
  </si>
  <si>
    <t>RIGNOSOT</t>
  </si>
  <si>
    <t>RILLANS</t>
  </si>
  <si>
    <t>LA RIVIERE DRUGEON</t>
  </si>
  <si>
    <t>ROCHEJEAN</t>
  </si>
  <si>
    <t>ROCHE LEZ BEAUPRE</t>
  </si>
  <si>
    <t>ROCHE LES CLERVAL</t>
  </si>
  <si>
    <t>ROCHES LES BLAMONT</t>
  </si>
  <si>
    <t>ROGNON</t>
  </si>
  <si>
    <t>ROMAIN</t>
  </si>
  <si>
    <t>RONCHAUX</t>
  </si>
  <si>
    <t>RONDEFONTAINE</t>
  </si>
  <si>
    <t>ROSET FLUANS</t>
  </si>
  <si>
    <t>ROSIERES SUR BARBECHE</t>
  </si>
  <si>
    <t>ROSUREUX</t>
  </si>
  <si>
    <t>ROUGEMONTOT</t>
  </si>
  <si>
    <t>ROUHE</t>
  </si>
  <si>
    <t>ROULANS</t>
  </si>
  <si>
    <t>RUFFEY LE CHATEAU</t>
  </si>
  <si>
    <t>RUREY</t>
  </si>
  <si>
    <t>LE RUSSEY</t>
  </si>
  <si>
    <t>STE ANNE</t>
  </si>
  <si>
    <t>ST GEORGES ARMONT</t>
  </si>
  <si>
    <t>ST GORGON MAIN</t>
  </si>
  <si>
    <t>ST JUAN</t>
  </si>
  <si>
    <t>ST JULIEN LES MONTBELIARD</t>
  </si>
  <si>
    <t>ST JULIEN LES RUSSEY</t>
  </si>
  <si>
    <t>ST MAURICE COLOMBIER</t>
  </si>
  <si>
    <t>ST POINT LAC</t>
  </si>
  <si>
    <t>ST VIT</t>
  </si>
  <si>
    <t>SAMSON</t>
  </si>
  <si>
    <t>SANCEY</t>
  </si>
  <si>
    <t>SAONE</t>
  </si>
  <si>
    <t>SARAZ</t>
  </si>
  <si>
    <t>SARRAGEOIS</t>
  </si>
  <si>
    <t>SAULES</t>
  </si>
  <si>
    <t>SAUVAGNEY</t>
  </si>
  <si>
    <t>SCEY MAISIERES</t>
  </si>
  <si>
    <t>SECHIN</t>
  </si>
  <si>
    <t>SELONCOURT</t>
  </si>
  <si>
    <t>SEMONDANS</t>
  </si>
  <si>
    <t>SEPTFONTAINES</t>
  </si>
  <si>
    <t>SERRE LES SAPINS</t>
  </si>
  <si>
    <t>SERVIN</t>
  </si>
  <si>
    <t>SILLEY AMANCEY</t>
  </si>
  <si>
    <t>SILLEY BLEFOND</t>
  </si>
  <si>
    <t>SOCHAUX</t>
  </si>
  <si>
    <t>SOLEMONT</t>
  </si>
  <si>
    <t>LA SOMMETTE</t>
  </si>
  <si>
    <t>SOULCE CERNAY</t>
  </si>
  <si>
    <t>SOURANS</t>
  </si>
  <si>
    <t>SOYE</t>
  </si>
  <si>
    <t>SURMONT</t>
  </si>
  <si>
    <t>TAILLECOURT</t>
  </si>
  <si>
    <t>TALLANS</t>
  </si>
  <si>
    <t>TALLENAY</t>
  </si>
  <si>
    <t>TARCENAY FOUCHERANS</t>
  </si>
  <si>
    <t>THIEBOUHANS</t>
  </si>
  <si>
    <t>THISE</t>
  </si>
  <si>
    <t>THORAISE</t>
  </si>
  <si>
    <t>THULAY</t>
  </si>
  <si>
    <t>THUREY LE MONT</t>
  </si>
  <si>
    <t>TORPES</t>
  </si>
  <si>
    <t>TOUILLON ET LOUTELET</t>
  </si>
  <si>
    <t>LA TOUR DE SCAY</t>
  </si>
  <si>
    <t>TOURNANS</t>
  </si>
  <si>
    <t>TREPOT</t>
  </si>
  <si>
    <t>TRESSANDANS</t>
  </si>
  <si>
    <t>TREVILLERS</t>
  </si>
  <si>
    <t>TROUVANS</t>
  </si>
  <si>
    <t>URTIERE</t>
  </si>
  <si>
    <t>UZELLE</t>
  </si>
  <si>
    <t>VAIRE</t>
  </si>
  <si>
    <t>VALDAHON</t>
  </si>
  <si>
    <t>VAL DE ROULANS</t>
  </si>
  <si>
    <t>VALENTIGNEY</t>
  </si>
  <si>
    <t>VALLEROY</t>
  </si>
  <si>
    <t>VALONNE</t>
  </si>
  <si>
    <t>VALOREILLE</t>
  </si>
  <si>
    <t>VANDONCOURT</t>
  </si>
  <si>
    <t>VAUCLUSE</t>
  </si>
  <si>
    <t>VAUCLUSOTTE</t>
  </si>
  <si>
    <t>VAUDRIVILLERS</t>
  </si>
  <si>
    <t>VAUFREY</t>
  </si>
  <si>
    <t>VAUX ET CHANTEGRUE</t>
  </si>
  <si>
    <t>VELESMES ESSARTS</t>
  </si>
  <si>
    <t>VELLEROT LES BELVOIR</t>
  </si>
  <si>
    <t>VELLEROT LES VERCEL</t>
  </si>
  <si>
    <t>VELLEVANS</t>
  </si>
  <si>
    <t>VENISE</t>
  </si>
  <si>
    <t>VENNANS</t>
  </si>
  <si>
    <t>VENNES</t>
  </si>
  <si>
    <t>VERCEL VILLEDIEU LE CAMP</t>
  </si>
  <si>
    <t>VERGRANNE</t>
  </si>
  <si>
    <t>VERNE</t>
  </si>
  <si>
    <t>VERNIERFONTAINE</t>
  </si>
  <si>
    <t>VERNOIS LES BELVOIR</t>
  </si>
  <si>
    <t>LE VERNOY</t>
  </si>
  <si>
    <t>VERRIERES DE JOUX</t>
  </si>
  <si>
    <t>LA VEZE</t>
  </si>
  <si>
    <t>VIEILLEY</t>
  </si>
  <si>
    <t>VIETHOREY</t>
  </si>
  <si>
    <t>VIEUX CHARMONT</t>
  </si>
  <si>
    <t>VILLARS LES BLAMONT</t>
  </si>
  <si>
    <t>VILLARS ST GEORGES</t>
  </si>
  <si>
    <t>VILLARS SOUS DAMPJOUX</t>
  </si>
  <si>
    <t>VILLARS SOUS ECOT</t>
  </si>
  <si>
    <t>LES VILLEDIEU</t>
  </si>
  <si>
    <t>VILLE DU PONT</t>
  </si>
  <si>
    <t>VILLENEUVE D AMONT</t>
  </si>
  <si>
    <t>VILLERS BUZON</t>
  </si>
  <si>
    <t>VILLERS CHIEF</t>
  </si>
  <si>
    <t>VILLERS GRELOT</t>
  </si>
  <si>
    <t>VILLERS LA COMBE</t>
  </si>
  <si>
    <t>VILLERS ST MARTIN</t>
  </si>
  <si>
    <t>VILLERS SOUS CHALAMONT</t>
  </si>
  <si>
    <t>VOILLANS</t>
  </si>
  <si>
    <t>VOIRES</t>
  </si>
  <si>
    <t>VORGES LES PINS</t>
  </si>
  <si>
    <t>VOUJEAUCOURT</t>
  </si>
  <si>
    <t>VUILLAFANS</t>
  </si>
  <si>
    <t>VUILLECIN</t>
  </si>
  <si>
    <t>VYT LES BELVOIR</t>
  </si>
  <si>
    <t>SOLAURE EN DIOIS</t>
  </si>
  <si>
    <t>ALBON</t>
  </si>
  <si>
    <t>ALEYRAC</t>
  </si>
  <si>
    <t>ALIXAN</t>
  </si>
  <si>
    <t>ALLAN</t>
  </si>
  <si>
    <t>ALLEX</t>
  </si>
  <si>
    <t>AMBONIL</t>
  </si>
  <si>
    <t>ANCONE</t>
  </si>
  <si>
    <t>ANDANCETTE</t>
  </si>
  <si>
    <t>ANNEYRON</t>
  </si>
  <si>
    <t>AOUSTE SUR SYE</t>
  </si>
  <si>
    <t>ARNAYON</t>
  </si>
  <si>
    <t>ARPAVON</t>
  </si>
  <si>
    <t>ARTHEMONAY</t>
  </si>
  <si>
    <t>AUBENASSON</t>
  </si>
  <si>
    <t>AUBRES</t>
  </si>
  <si>
    <t>AUCELON</t>
  </si>
  <si>
    <t>AULAN</t>
  </si>
  <si>
    <t>AUREL</t>
  </si>
  <si>
    <t>LA REPARA AURIPLES</t>
  </si>
  <si>
    <t>AUTICHAMP</t>
  </si>
  <si>
    <t>BALLONS</t>
  </si>
  <si>
    <t>BARBIERES</t>
  </si>
  <si>
    <t>BARCELONNE</t>
  </si>
  <si>
    <t>BARNAVE</t>
  </si>
  <si>
    <t>BARRET DE LIOURE</t>
  </si>
  <si>
    <t>BARSAC</t>
  </si>
  <si>
    <t>BATHERNAY</t>
  </si>
  <si>
    <t>LA BATIE DES FONDS</t>
  </si>
  <si>
    <t>LA BATIE ROLLAND</t>
  </si>
  <si>
    <t>LA BAUME CORNILLANE</t>
  </si>
  <si>
    <t>LA BAUME DE TRANSIT</t>
  </si>
  <si>
    <t>LA BAUME D HOSTUN</t>
  </si>
  <si>
    <t>BEAUFORT SUR GERVANNE</t>
  </si>
  <si>
    <t>BEAUMONT EN DIOIS</t>
  </si>
  <si>
    <t>BEAUMONT LES VALENCE</t>
  </si>
  <si>
    <t>BEAUMONT MONTEUX</t>
  </si>
  <si>
    <t>BEAUREGARD BARET</t>
  </si>
  <si>
    <t>BEAURIERES</t>
  </si>
  <si>
    <t>BEAUSEMBLANT</t>
  </si>
  <si>
    <t>BEAUVALLON</t>
  </si>
  <si>
    <t>BEAUVOISIN</t>
  </si>
  <si>
    <t>LA BEGUDE DE MAZENC</t>
  </si>
  <si>
    <t>BELLECOMBE TARENDOL</t>
  </si>
  <si>
    <t>BELLEGARDE EN DIOIS</t>
  </si>
  <si>
    <t>BENIVAY OLLON</t>
  </si>
  <si>
    <t>BESAYES</t>
  </si>
  <si>
    <t>BESIGNAN</t>
  </si>
  <si>
    <t>BEZAUDUN SUR BINE</t>
  </si>
  <si>
    <t>BONLIEU SUR ROUBION</t>
  </si>
  <si>
    <t>BOUCHET</t>
  </si>
  <si>
    <t>BOULC</t>
  </si>
  <si>
    <t>BOURDEAUX</t>
  </si>
  <si>
    <t>BOURG DE PEAGE</t>
  </si>
  <si>
    <t>BOURG LES VALENCE</t>
  </si>
  <si>
    <t>BOUVANTE</t>
  </si>
  <si>
    <t>BOUVIERES</t>
  </si>
  <si>
    <t>BREN</t>
  </si>
  <si>
    <t>BRETTE</t>
  </si>
  <si>
    <t>BUIS LES BARONNIES</t>
  </si>
  <si>
    <t>CHABEUIL</t>
  </si>
  <si>
    <t>CHABRILLAN</t>
  </si>
  <si>
    <t>LE CHAFFAL</t>
  </si>
  <si>
    <t>CHALANCON</t>
  </si>
  <si>
    <t>LE CHALON</t>
  </si>
  <si>
    <t>CHAMALOC</t>
  </si>
  <si>
    <t>CHAMARET</t>
  </si>
  <si>
    <t>CHANOS CURSON</t>
  </si>
  <si>
    <t>CHANTEMERLE LES BLES</t>
  </si>
  <si>
    <t>CHANTEMERLE LES GRIGNAN</t>
  </si>
  <si>
    <t>LA CHAPELLE EN VERCORS</t>
  </si>
  <si>
    <t>LA CHARCE</t>
  </si>
  <si>
    <t>CHARENS</t>
  </si>
  <si>
    <t>CHARMES SUR L HERBASSE</t>
  </si>
  <si>
    <t>CHAROLS</t>
  </si>
  <si>
    <t>CHARPEY</t>
  </si>
  <si>
    <t>CHASTEL ARNAUD</t>
  </si>
  <si>
    <t>CHATEAUDOUBLE</t>
  </si>
  <si>
    <t>CHATEAUNEUF DE BORDETTE</t>
  </si>
  <si>
    <t>CHATEAUNEUF DE GALAURE</t>
  </si>
  <si>
    <t>CHATEAUNEUF SUR ISERE</t>
  </si>
  <si>
    <t>CHATEAUNEUF DU RHONE</t>
  </si>
  <si>
    <t>CHATILLON EN DIOIS</t>
  </si>
  <si>
    <t>CHATILLON ST JEAN</t>
  </si>
  <si>
    <t>CHATUZANGE LE GOUBET</t>
  </si>
  <si>
    <t>CHAUDEBONNE</t>
  </si>
  <si>
    <t>LA CHAUDIERE</t>
  </si>
  <si>
    <t>CHAUVAC LAUX MONTAUX</t>
  </si>
  <si>
    <t>CLANSAYES</t>
  </si>
  <si>
    <t>CLAVEYSON</t>
  </si>
  <si>
    <t>CLEON D ANDRAN</t>
  </si>
  <si>
    <t>CLERIEUX</t>
  </si>
  <si>
    <t>CLIOUSCLAT</t>
  </si>
  <si>
    <t>COBONNE</t>
  </si>
  <si>
    <t>COLONZELLE</t>
  </si>
  <si>
    <t>COMBOVIN</t>
  </si>
  <si>
    <t>COMPS</t>
  </si>
  <si>
    <t>CONDILLAC</t>
  </si>
  <si>
    <t>CONDORCET</t>
  </si>
  <si>
    <t>CORNILLAC</t>
  </si>
  <si>
    <t>CORNILLON SUR L OULE</t>
  </si>
  <si>
    <t>LA COUCOURDE</t>
  </si>
  <si>
    <t>CREPOL</t>
  </si>
  <si>
    <t>CREST</t>
  </si>
  <si>
    <t>CROZES HERMITAGE</t>
  </si>
  <si>
    <t>CRUPIES</t>
  </si>
  <si>
    <t>CURNIER</t>
  </si>
  <si>
    <t>DIE</t>
  </si>
  <si>
    <t>DIEULEFIT</t>
  </si>
  <si>
    <t>DIVAJEU</t>
  </si>
  <si>
    <t>DONZERE</t>
  </si>
  <si>
    <t>ECHEVIS</t>
  </si>
  <si>
    <t>EPINOUZE</t>
  </si>
  <si>
    <t>EROME</t>
  </si>
  <si>
    <t>ESPELUCHE</t>
  </si>
  <si>
    <t>ESPENEL</t>
  </si>
  <si>
    <t>ESTABLET</t>
  </si>
  <si>
    <t>ETOILE SUR RHONE</t>
  </si>
  <si>
    <t>EURRE</t>
  </si>
  <si>
    <t>EYGALAYES</t>
  </si>
  <si>
    <t>EYGALIERS</t>
  </si>
  <si>
    <t>EYGLUY ESCOULIN</t>
  </si>
  <si>
    <t>EYMEUX</t>
  </si>
  <si>
    <t>EYROLES</t>
  </si>
  <si>
    <t>EYZAHUT</t>
  </si>
  <si>
    <t>FAY LE CLOS</t>
  </si>
  <si>
    <t>FELINES SUR RIMANDOULE</t>
  </si>
  <si>
    <t>FERRASSIERES</t>
  </si>
  <si>
    <t>VAL MARAVEL</t>
  </si>
  <si>
    <t>FRANCILLON SUR ROUBION</t>
  </si>
  <si>
    <t>LA GARDE ADHEMAR</t>
  </si>
  <si>
    <t>GENISSIEUX</t>
  </si>
  <si>
    <t>GEYSSANS</t>
  </si>
  <si>
    <t>GIGORS ET LOZERON</t>
  </si>
  <si>
    <t>GLANDAGE</t>
  </si>
  <si>
    <t>LE GRAND SERRE</t>
  </si>
  <si>
    <t>GRANE</t>
  </si>
  <si>
    <t>LES GRANGES GONTARDES</t>
  </si>
  <si>
    <t>GRIGNAN</t>
  </si>
  <si>
    <t>GUMIANE</t>
  </si>
  <si>
    <t>HAUTERIVES</t>
  </si>
  <si>
    <t>HOSTUN</t>
  </si>
  <si>
    <t>IZON LA BRUISSE</t>
  </si>
  <si>
    <t>JONCHERES</t>
  </si>
  <si>
    <t>LABOREL</t>
  </si>
  <si>
    <t>LACHAU</t>
  </si>
  <si>
    <t>LAPEYROUSE MORNAY</t>
  </si>
  <si>
    <t>LARNAGE</t>
  </si>
  <si>
    <t>LA LAUPIE</t>
  </si>
  <si>
    <t>LAVAL D AIX</t>
  </si>
  <si>
    <t>LAVEYRON</t>
  </si>
  <si>
    <t>LENS LESTANG</t>
  </si>
  <si>
    <t>LEONCEL</t>
  </si>
  <si>
    <t>LESCHES EN DIOIS</t>
  </si>
  <si>
    <t>LIVRON SUR DROME</t>
  </si>
  <si>
    <t>LORIOL SUR DROME</t>
  </si>
  <si>
    <t>LUC EN DIOIS</t>
  </si>
  <si>
    <t>LUS LA CROIX HAUTE</t>
  </si>
  <si>
    <t>MALATAVERNE</t>
  </si>
  <si>
    <t>MALISSARD</t>
  </si>
  <si>
    <t>MANAS</t>
  </si>
  <si>
    <t>MANTHES</t>
  </si>
  <si>
    <t>MARCHES</t>
  </si>
  <si>
    <t>MARGES</t>
  </si>
  <si>
    <t>MARIGNAC EN DIOIS</t>
  </si>
  <si>
    <t>MARSANNE</t>
  </si>
  <si>
    <t>MARSAZ</t>
  </si>
  <si>
    <t>MENGLON</t>
  </si>
  <si>
    <t>MERCUROL VEAUNES</t>
  </si>
  <si>
    <t>MERINDOL LES OLIVIERS</t>
  </si>
  <si>
    <t>MEVOUILLON</t>
  </si>
  <si>
    <t>MIRABEL AUX BARONNIES</t>
  </si>
  <si>
    <t>MIRABEL ET BLACONS</t>
  </si>
  <si>
    <t>MIRMANDE</t>
  </si>
  <si>
    <t>MISCON</t>
  </si>
  <si>
    <t>MOLLANS SUR OUVEZE</t>
  </si>
  <si>
    <t>MONTAUBAN SUR L OUVEZE</t>
  </si>
  <si>
    <t>MONTAULIEU</t>
  </si>
  <si>
    <t>MONTBOUCHER SUR JABRON</t>
  </si>
  <si>
    <t>MONTBRISON SUR LEZ</t>
  </si>
  <si>
    <t>MONTBRUN LES BAINS</t>
  </si>
  <si>
    <t>MONTCHENU</t>
  </si>
  <si>
    <t>MONTCLAR SUR GERVANNE</t>
  </si>
  <si>
    <t>MONTELEGER</t>
  </si>
  <si>
    <t>MONTELIER</t>
  </si>
  <si>
    <t>MONTELIMAR</t>
  </si>
  <si>
    <t>MONTFERRAND LA FARE</t>
  </si>
  <si>
    <t>MONTFROC</t>
  </si>
  <si>
    <t>MONTGUERS</t>
  </si>
  <si>
    <t>MONTJOUX</t>
  </si>
  <si>
    <t>MONTJOYER</t>
  </si>
  <si>
    <t>MONTLAUR EN DIOIS</t>
  </si>
  <si>
    <t>MONTMAUR EN DIOIS</t>
  </si>
  <si>
    <t>MONTMEYRAN</t>
  </si>
  <si>
    <t>MONTMIRAL</t>
  </si>
  <si>
    <t>MONTOISON</t>
  </si>
  <si>
    <t>MONTREAL LES SOURCES</t>
  </si>
  <si>
    <t>VALHERBASSE</t>
  </si>
  <si>
    <t>MONTSEGUR SUR LAUZON</t>
  </si>
  <si>
    <t>MONTVENDRE</t>
  </si>
  <si>
    <t>MORAS EN VALLOIRE</t>
  </si>
  <si>
    <t>MORNANS</t>
  </si>
  <si>
    <t>LA MOTTE CHALANCON</t>
  </si>
  <si>
    <t>ST JEAN DE GALAURE</t>
  </si>
  <si>
    <t>LA MOTTE FANJAS</t>
  </si>
  <si>
    <t>MOURS ST EUSEBE</t>
  </si>
  <si>
    <t>NYONS</t>
  </si>
  <si>
    <t>OMBLEZE</t>
  </si>
  <si>
    <t>ORCINAS</t>
  </si>
  <si>
    <t>ORIOL EN ROYANS</t>
  </si>
  <si>
    <t>OURCHES</t>
  </si>
  <si>
    <t>PARNANS</t>
  </si>
  <si>
    <t>LE PEGUE</t>
  </si>
  <si>
    <t>PELONNE</t>
  </si>
  <si>
    <t>PENNES LE SEC</t>
  </si>
  <si>
    <t>LA PENNE SUR L OUVEZE</t>
  </si>
  <si>
    <t>PEYRINS</t>
  </si>
  <si>
    <t>PEYRUS</t>
  </si>
  <si>
    <t>PIEGON</t>
  </si>
  <si>
    <t>PIEGROS LA CLASTRE</t>
  </si>
  <si>
    <t>PIERRELATTE</t>
  </si>
  <si>
    <t>PIERRELONGUE</t>
  </si>
  <si>
    <t>LES PILLES</t>
  </si>
  <si>
    <t>PLAISIANS</t>
  </si>
  <si>
    <t>PLAN DE BAIX</t>
  </si>
  <si>
    <t>LE POET CELARD</t>
  </si>
  <si>
    <t>LE POET EN PERCIP</t>
  </si>
  <si>
    <t>LE POET LAVAL</t>
  </si>
  <si>
    <t>LE POET SIGILLAT</t>
  </si>
  <si>
    <t>POMMEROL</t>
  </si>
  <si>
    <t>PONET ET ST AUBAN</t>
  </si>
  <si>
    <t>PONSAS</t>
  </si>
  <si>
    <t>PONTAIX</t>
  </si>
  <si>
    <t>PONT DE BARRET</t>
  </si>
  <si>
    <t>PONT DE L ISERE</t>
  </si>
  <si>
    <t>PORTES EN VALDAINE</t>
  </si>
  <si>
    <t>PORTES LES VALENCE</t>
  </si>
  <si>
    <t>POYOLS</t>
  </si>
  <si>
    <t>PRADELLE</t>
  </si>
  <si>
    <t>LES PRES</t>
  </si>
  <si>
    <t>PROPIAC</t>
  </si>
  <si>
    <t>PUYGIRON</t>
  </si>
  <si>
    <t>PUY ST MARTIN</t>
  </si>
  <si>
    <t>RATIERES</t>
  </si>
  <si>
    <t>REAUVILLE</t>
  </si>
  <si>
    <t>RECOUBEAU JANSAC</t>
  </si>
  <si>
    <t>REILHANETTE</t>
  </si>
  <si>
    <t>REMUZAT</t>
  </si>
  <si>
    <t>RIMON ET SAVEL</t>
  </si>
  <si>
    <t>RIOMS</t>
  </si>
  <si>
    <t>ROCHEBAUDIN</t>
  </si>
  <si>
    <t>ROCHECHINARD</t>
  </si>
  <si>
    <t>LA ROCHE DE GLUN</t>
  </si>
  <si>
    <t>ROCHEFORT EN VALDAINE</t>
  </si>
  <si>
    <t>ROCHEFORT SAMSON</t>
  </si>
  <si>
    <t>ROCHEFOURCHAT</t>
  </si>
  <si>
    <t>ROCHEGUDE</t>
  </si>
  <si>
    <t>ROCHE ST SECRET BECONNE</t>
  </si>
  <si>
    <t>LA ROCHE SUR GRANE</t>
  </si>
  <si>
    <t>LA ROCHE SUR LE BUIS</t>
  </si>
  <si>
    <t>LA ROCHETTE DU BUIS</t>
  </si>
  <si>
    <t>ROMANS SUR ISERE</t>
  </si>
  <si>
    <t>ROMEYER</t>
  </si>
  <si>
    <t>ROTTIER</t>
  </si>
  <si>
    <t>ROUSSAS</t>
  </si>
  <si>
    <t>ROUSSET LES VIGNES</t>
  </si>
  <si>
    <t>ROUSSIEUX</t>
  </si>
  <si>
    <t>ROYNAC</t>
  </si>
  <si>
    <t>SAHUNE</t>
  </si>
  <si>
    <t>SAILLANS</t>
  </si>
  <si>
    <t>ST AGNAN EN VERCORS</t>
  </si>
  <si>
    <t>ST ANDEOL</t>
  </si>
  <si>
    <t>ST AUBAN SUR L OUVEZE</t>
  </si>
  <si>
    <t>ST BARDOUX</t>
  </si>
  <si>
    <t>ST BARTHELEMY DE VALS</t>
  </si>
  <si>
    <t>ST BENOIT EN DIOIS</t>
  </si>
  <si>
    <t>ST CHRISTOPHE ET LE LARIS</t>
  </si>
  <si>
    <t>ST DIZIER EN DIOIS</t>
  </si>
  <si>
    <t>ST DONAT SUR L HERBASSE</t>
  </si>
  <si>
    <t>STE EULALIE EN ROYANS</t>
  </si>
  <si>
    <t>STE EUPHEMIE SUR OUVEZE</t>
  </si>
  <si>
    <t>ST FERREOL TRENTE PAS</t>
  </si>
  <si>
    <t>ST GERVAIS SUR ROUBION</t>
  </si>
  <si>
    <t>STE JALLE</t>
  </si>
  <si>
    <t>ST JEAN EN ROYANS</t>
  </si>
  <si>
    <t>ST JULIEN EN QUINT</t>
  </si>
  <si>
    <t>ST JULIEN EN VERCORS</t>
  </si>
  <si>
    <t>ST LAURENT D ONAY</t>
  </si>
  <si>
    <t>ST LAURENT EN ROYANS</t>
  </si>
  <si>
    <t>ST MARCEL LES SAUZET</t>
  </si>
  <si>
    <t>ST MARCEL LES VALENCE</t>
  </si>
  <si>
    <t>ST MARTIN D AOUT</t>
  </si>
  <si>
    <t>ST MARTIN EN VERCORS</t>
  </si>
  <si>
    <t>ST MARTIN LE COLONEL</t>
  </si>
  <si>
    <t>ST MAURICE SUR EYGUES</t>
  </si>
  <si>
    <t>ST MAY</t>
  </si>
  <si>
    <t>ST MICHEL SUR SAVASSE</t>
  </si>
  <si>
    <t>ST NAZAIRE EN ROYANS</t>
  </si>
  <si>
    <t>ST NAZAIRE LE DESERT</t>
  </si>
  <si>
    <t>ST PANTALEON LES VIGNES</t>
  </si>
  <si>
    <t>ST PAUL LES ROMANS</t>
  </si>
  <si>
    <t>ST PAUL TROIS CHATEAUX</t>
  </si>
  <si>
    <t>ST RAMBERT D ALBON</t>
  </si>
  <si>
    <t>ST RESTITUT</t>
  </si>
  <si>
    <t>ST ROMAN</t>
  </si>
  <si>
    <t>ST SAUVEUR EN DIOIS</t>
  </si>
  <si>
    <t>ST SAUVEUR GOUVERNET</t>
  </si>
  <si>
    <t>ST SORLIN EN VALLOIRE</t>
  </si>
  <si>
    <t>ST THOMAS EN ROYANS</t>
  </si>
  <si>
    <t>ST UZE</t>
  </si>
  <si>
    <t>SALETTES</t>
  </si>
  <si>
    <t>SALLES SOUS BOIS</t>
  </si>
  <si>
    <t>SAOU</t>
  </si>
  <si>
    <t>SAULCE SUR RHONE</t>
  </si>
  <si>
    <t>SAUZET</t>
  </si>
  <si>
    <t>SAVASSE</t>
  </si>
  <si>
    <t>SEDERON</t>
  </si>
  <si>
    <t>SERVES SUR RHONE</t>
  </si>
  <si>
    <t>SOLERIEUX</t>
  </si>
  <si>
    <t>SOUSPIERRE</t>
  </si>
  <si>
    <t>SOYANS</t>
  </si>
  <si>
    <t>SUZE LA ROUSSE</t>
  </si>
  <si>
    <t>SUZE</t>
  </si>
  <si>
    <t>TAIN L HERMITAGE</t>
  </si>
  <si>
    <t>TAULIGNAN</t>
  </si>
  <si>
    <t>TERSANNE</t>
  </si>
  <si>
    <t>TEYSSIERES</t>
  </si>
  <si>
    <t>LES TONILS</t>
  </si>
  <si>
    <t>LA TOUCHE</t>
  </si>
  <si>
    <t>LES TOURRETTES</t>
  </si>
  <si>
    <t>TRIORS</t>
  </si>
  <si>
    <t>TRUINAS</t>
  </si>
  <si>
    <t>TULETTE</t>
  </si>
  <si>
    <t>UPIE</t>
  </si>
  <si>
    <t>VACHERES EN QUINT</t>
  </si>
  <si>
    <t>VALAURIE</t>
  </si>
  <si>
    <t>VALDROME</t>
  </si>
  <si>
    <t>VALOUSE</t>
  </si>
  <si>
    <t>VASSIEUX EN VERCORS</t>
  </si>
  <si>
    <t>VAUNAVEYS LA ROCHETTE</t>
  </si>
  <si>
    <t>VERCHENY</t>
  </si>
  <si>
    <t>VERCLAUSE</t>
  </si>
  <si>
    <t>VERCOIRAN</t>
  </si>
  <si>
    <t>VERONNE</t>
  </si>
  <si>
    <t>VERS SUR MEOUGE</t>
  </si>
  <si>
    <t>VESC</t>
  </si>
  <si>
    <t>VILLEBOIS LES PINS</t>
  </si>
  <si>
    <t>VILLEFRANCHE LE CHATEAU</t>
  </si>
  <si>
    <t>VILLEPERDRIX</t>
  </si>
  <si>
    <t>VINSOBRES</t>
  </si>
  <si>
    <t>VOLVENT</t>
  </si>
  <si>
    <t>GRANGES LES BEAUMONT</t>
  </si>
  <si>
    <t>GERVANS</t>
  </si>
  <si>
    <t>JAILLANS</t>
  </si>
  <si>
    <t>ST VINCENT LA COMMANDERIE</t>
  </si>
  <si>
    <t>ACLOU</t>
  </si>
  <si>
    <t>ACON</t>
  </si>
  <si>
    <t>ACQUIGNY</t>
  </si>
  <si>
    <t>AIGLEVILLE</t>
  </si>
  <si>
    <t>AILLY</t>
  </si>
  <si>
    <t>AIZIER</t>
  </si>
  <si>
    <t>ALIZAY</t>
  </si>
  <si>
    <t>AMBENAY</t>
  </si>
  <si>
    <t>AMECOURT</t>
  </si>
  <si>
    <t>AMFREVILLE ST AMAND</t>
  </si>
  <si>
    <t>AMFREVILLE LES CHAMPS</t>
  </si>
  <si>
    <t>AMFREVILLE SOUS LES MONTS</t>
  </si>
  <si>
    <t>AMFREVILLE SUR ITON</t>
  </si>
  <si>
    <t>ANDE</t>
  </si>
  <si>
    <t>LES ANDELYS</t>
  </si>
  <si>
    <t>ANGERVILLE LA CAMPAGNE</t>
  </si>
  <si>
    <t>APPEVILLE ANNEBAULT</t>
  </si>
  <si>
    <t>ARMENTIERES SUR AVRE</t>
  </si>
  <si>
    <t>ARNIERES SUR ITON</t>
  </si>
  <si>
    <t>ASNIERES</t>
  </si>
  <si>
    <t>LE VAL D HAZEY</t>
  </si>
  <si>
    <t>AULNAY SUR ITON</t>
  </si>
  <si>
    <t>AUTHEUIL AUTHOUILLET</t>
  </si>
  <si>
    <t>AUTHEVERNES</t>
  </si>
  <si>
    <t>LES AUTHIEUX</t>
  </si>
  <si>
    <t>AUTHOU</t>
  </si>
  <si>
    <t>AVIRON</t>
  </si>
  <si>
    <t>CHAMBOIS</t>
  </si>
  <si>
    <t>BACQUEPUIS</t>
  </si>
  <si>
    <t>BACQUEVILLE</t>
  </si>
  <si>
    <t>BAILLEUL LA VALLEE</t>
  </si>
  <si>
    <t>BALINES</t>
  </si>
  <si>
    <t>BARC</t>
  </si>
  <si>
    <t>LES BARILS</t>
  </si>
  <si>
    <t>BARNEVILLE SUR SEINE</t>
  </si>
  <si>
    <t>BARQUET</t>
  </si>
  <si>
    <t>BARVILLE</t>
  </si>
  <si>
    <t>LES BAUX DE BRETEUIL</t>
  </si>
  <si>
    <t>LES BAUX STE CROIX</t>
  </si>
  <si>
    <t>BAZINCOURT SUR EPTE</t>
  </si>
  <si>
    <t>BAZOQUES</t>
  </si>
  <si>
    <t>BEAUBRAY</t>
  </si>
  <si>
    <t>BEAUFICEL EN LYONS</t>
  </si>
  <si>
    <t>MESNIL EN OUCHE</t>
  </si>
  <si>
    <t>BEAUMONTEL</t>
  </si>
  <si>
    <t>BEAUMONT LE ROGER</t>
  </si>
  <si>
    <t>LE BEC HELLOUIN</t>
  </si>
  <si>
    <t>LE BEC THOMAS</t>
  </si>
  <si>
    <t>BEMECOURT</t>
  </si>
  <si>
    <t>BERENGEVILLE LA CAMPAGNE</t>
  </si>
  <si>
    <t>BERNAY</t>
  </si>
  <si>
    <t>BERNIENVILLE</t>
  </si>
  <si>
    <t>LES TROIS LACS</t>
  </si>
  <si>
    <t>BERNOUVILLE</t>
  </si>
  <si>
    <t>BERTHOUVILLE</t>
  </si>
  <si>
    <t>LES MONTS DU ROUMOIS</t>
  </si>
  <si>
    <t>BERVILLE LA CAMPAGNE</t>
  </si>
  <si>
    <t>BERVILLE SUR MER</t>
  </si>
  <si>
    <t>BEUZEVILLE</t>
  </si>
  <si>
    <t>BEZU LA FORET</t>
  </si>
  <si>
    <t>BEZU ST ELOI</t>
  </si>
  <si>
    <t>BOIS ANZERAY</t>
  </si>
  <si>
    <t>BOIS ARNAULT</t>
  </si>
  <si>
    <t>FRENELLES EN VEXIN</t>
  </si>
  <si>
    <t>LE BOIS HELLAIN</t>
  </si>
  <si>
    <t>BOIS JEROME ST OUEN</t>
  </si>
  <si>
    <t>BOIS LE ROI</t>
  </si>
  <si>
    <t>BOISNEY</t>
  </si>
  <si>
    <t>BOIS NORMAND PRES LYRE</t>
  </si>
  <si>
    <t>BOISSET LES PREVANCHES</t>
  </si>
  <si>
    <t>BOISSEY LE CHATEL</t>
  </si>
  <si>
    <t>BOISSY LAMBERVILLE</t>
  </si>
  <si>
    <t>LA BONNEVILLE SUR ITON</t>
  </si>
  <si>
    <t>BONNEVILLE APTOT</t>
  </si>
  <si>
    <t>FLANCOURT CRESCY EN ROUMOIS</t>
  </si>
  <si>
    <t>THENOUVILLE</t>
  </si>
  <si>
    <t>BOSROUMOIS</t>
  </si>
  <si>
    <t>BOSGOUET</t>
  </si>
  <si>
    <t>BOSQUENTIN</t>
  </si>
  <si>
    <t>BOSROBERT</t>
  </si>
  <si>
    <t>LES BOTTEREAUX</t>
  </si>
  <si>
    <t>BOUAFLES</t>
  </si>
  <si>
    <t>BOUCHEVILLIERS</t>
  </si>
  <si>
    <t>LE BOULAY MORIN</t>
  </si>
  <si>
    <t>BOULLEVILLE</t>
  </si>
  <si>
    <t>BOUQUELON</t>
  </si>
  <si>
    <t>BOUQUETOT</t>
  </si>
  <si>
    <t>BOURG ACHARD</t>
  </si>
  <si>
    <t>BOURG BEAUDOUIN</t>
  </si>
  <si>
    <t>GRAND BOURGTHEROULDE</t>
  </si>
  <si>
    <t>BOURNAINVILLE FAVEROLLES</t>
  </si>
  <si>
    <t>BOURNEVILLE STE CROIX</t>
  </si>
  <si>
    <t>BOURTH</t>
  </si>
  <si>
    <t>BRAY</t>
  </si>
  <si>
    <t>BRESTOT</t>
  </si>
  <si>
    <t>BRETAGNOLLES</t>
  </si>
  <si>
    <t>BRETEUIL</t>
  </si>
  <si>
    <t>BREUILPONT</t>
  </si>
  <si>
    <t>BREUX SUR AVRE</t>
  </si>
  <si>
    <t>BRIONNE</t>
  </si>
  <si>
    <t>BROGLIE</t>
  </si>
  <si>
    <t>BROSVILLE</t>
  </si>
  <si>
    <t>BUEIL</t>
  </si>
  <si>
    <t>BUREY</t>
  </si>
  <si>
    <t>CAILLOUET ORGEVILLE</t>
  </si>
  <si>
    <t>CAILLY SUR EURE</t>
  </si>
  <si>
    <t>CALLEVILLE</t>
  </si>
  <si>
    <t>CANAPPEVILLE</t>
  </si>
  <si>
    <t>CAORCHES ST NICOLAS</t>
  </si>
  <si>
    <t>CAPELLE LES GRANDS</t>
  </si>
  <si>
    <t>CAUGE</t>
  </si>
  <si>
    <t>CAUVERVILLE EN ROUMOIS</t>
  </si>
  <si>
    <t>CESSEVILLE</t>
  </si>
  <si>
    <t>CHAIGNES</t>
  </si>
  <si>
    <t>CHAISE DIEU DU THEIL</t>
  </si>
  <si>
    <t>CHAMBLAC</t>
  </si>
  <si>
    <t>CHAMBORD</t>
  </si>
  <si>
    <t>CHAMBRAY</t>
  </si>
  <si>
    <t>CHAMP DOLENT</t>
  </si>
  <si>
    <t>CHAMPENARD</t>
  </si>
  <si>
    <t>CHAMPIGNY LA FUTELAYE</t>
  </si>
  <si>
    <t>LA CHAPELLE BAYVEL</t>
  </si>
  <si>
    <t>LA CHAPELLE DU BOIS DES FAULX</t>
  </si>
  <si>
    <t>LA CHAPELLE GAUTHIER</t>
  </si>
  <si>
    <t>LA CHAPELLE HARENG</t>
  </si>
  <si>
    <t>CHATEAU SUR EPTE</t>
  </si>
  <si>
    <t>CHAUVINCOURT PROVEMONT</t>
  </si>
  <si>
    <t>CHAVIGNY BAILLEUL</t>
  </si>
  <si>
    <t>CHENNEBRUN</t>
  </si>
  <si>
    <t>CHERONVILLIERS</t>
  </si>
  <si>
    <t>MARBOIS</t>
  </si>
  <si>
    <t>CIERREY</t>
  </si>
  <si>
    <t>CLAVILLE</t>
  </si>
  <si>
    <t>COLLANDRES QUINCARNON</t>
  </si>
  <si>
    <t>COLLETOT</t>
  </si>
  <si>
    <t>COMBON</t>
  </si>
  <si>
    <t>CONCHES EN OUCHE</t>
  </si>
  <si>
    <t>CONDE SUR RISLE</t>
  </si>
  <si>
    <t>CONNELLES</t>
  </si>
  <si>
    <t>CONTEVILLE</t>
  </si>
  <si>
    <t>CORMEILLES</t>
  </si>
  <si>
    <t>LE CORMIER</t>
  </si>
  <si>
    <t>CORNEVILLE LA FOUQUETIERE</t>
  </si>
  <si>
    <t>CORNEVILLE SUR RISLE</t>
  </si>
  <si>
    <t>COUDRAY</t>
  </si>
  <si>
    <t>COUDRES</t>
  </si>
  <si>
    <t>COURBEPINE</t>
  </si>
  <si>
    <t>COURCELLES SUR SEINE</t>
  </si>
  <si>
    <t>COURDEMANCHE</t>
  </si>
  <si>
    <t>COURTEILLES</t>
  </si>
  <si>
    <t>LA COUTURE BOUSSEY</t>
  </si>
  <si>
    <t>CRASVILLE</t>
  </si>
  <si>
    <t>CRESTOT</t>
  </si>
  <si>
    <t>CRIQUEBEUF LA CAMPAGNE</t>
  </si>
  <si>
    <t>CRIQUEBEUF SUR SEINE</t>
  </si>
  <si>
    <t>LA CROISILLE</t>
  </si>
  <si>
    <t>CROISY SUR EURE</t>
  </si>
  <si>
    <t>CLEF VALLEE D EURE</t>
  </si>
  <si>
    <t>CROSVILLE LA VIEILLE</t>
  </si>
  <si>
    <t>CROTH</t>
  </si>
  <si>
    <t>LES DAMPS</t>
  </si>
  <si>
    <t>MESNILS SUR ITON</t>
  </si>
  <si>
    <t>DANGU</t>
  </si>
  <si>
    <t>DARDEZ</t>
  </si>
  <si>
    <t>DAUBEUF LA CAMPAGNE</t>
  </si>
  <si>
    <t>DAUBEUF PRES VATTEVILLE</t>
  </si>
  <si>
    <t>DOUAINS</t>
  </si>
  <si>
    <t>DOUDEAUVILLE EN VEXIN</t>
  </si>
  <si>
    <t>DOUVILLE SUR ANDELLE</t>
  </si>
  <si>
    <t>DROISY</t>
  </si>
  <si>
    <t>DRUCOURT</t>
  </si>
  <si>
    <t>DURANVILLE</t>
  </si>
  <si>
    <t>ECAQUELON</t>
  </si>
  <si>
    <t>ECARDENVILLE LA CAMPAGNE</t>
  </si>
  <si>
    <t>ECAUVILLE</t>
  </si>
  <si>
    <t>VEXIN SUR EPTE</t>
  </si>
  <si>
    <t>ECOUIS</t>
  </si>
  <si>
    <t>ECQUETOT</t>
  </si>
  <si>
    <t>EMALLEVILLE</t>
  </si>
  <si>
    <t>EMANVILLE</t>
  </si>
  <si>
    <t>EPAIGNES</t>
  </si>
  <si>
    <t>EPEGARD</t>
  </si>
  <si>
    <t>EPREVILLE EN LIEUVIN</t>
  </si>
  <si>
    <t>EPREVILLE PRES LE NEUBOURG</t>
  </si>
  <si>
    <t>ETREPAGNY</t>
  </si>
  <si>
    <t>ETREVILLE</t>
  </si>
  <si>
    <t>ETURQUERAYE</t>
  </si>
  <si>
    <t>EVREUX</t>
  </si>
  <si>
    <t>EZY SUR EURE</t>
  </si>
  <si>
    <t>FAINS</t>
  </si>
  <si>
    <t>FARCEAUX</t>
  </si>
  <si>
    <t>FATOUVILLE GRESTAIN</t>
  </si>
  <si>
    <t>FAUVILLE</t>
  </si>
  <si>
    <t>FAVEROLLES LA CAMPAGNE</t>
  </si>
  <si>
    <t>LE FAVRIL</t>
  </si>
  <si>
    <t>FERRIERES HAUT CLOCHER</t>
  </si>
  <si>
    <t>FERRIERES ST HILAIRE</t>
  </si>
  <si>
    <t>LA FERRIERE SUR RISLE</t>
  </si>
  <si>
    <t>FEUGUEROLLES</t>
  </si>
  <si>
    <t>LE FIDELAIRE</t>
  </si>
  <si>
    <t>FIQUEFLEUR EQUAINVILLE</t>
  </si>
  <si>
    <t>FLEURY LA FORET</t>
  </si>
  <si>
    <t>FLEURY SUR ANDELLE</t>
  </si>
  <si>
    <t>FLIPOU</t>
  </si>
  <si>
    <t>FOLLEVILLE</t>
  </si>
  <si>
    <t>FONTAINE BELLENGER</t>
  </si>
  <si>
    <t>FONTAINE L ABBE</t>
  </si>
  <si>
    <t>FONTAINE LA LOUVET</t>
  </si>
  <si>
    <t>FONTAINE SOUS JOUY</t>
  </si>
  <si>
    <t>LA FORET DU PARC</t>
  </si>
  <si>
    <t>FORT MOVILLE</t>
  </si>
  <si>
    <t>FOUCRAINVILLE</t>
  </si>
  <si>
    <t>FOULBEC</t>
  </si>
  <si>
    <t>FOUQUEVILLE</t>
  </si>
  <si>
    <t>LE PERREY</t>
  </si>
  <si>
    <t>FRENEUSE SUR RISLE</t>
  </si>
  <si>
    <t>FRESNE CAUVERVILLE</t>
  </si>
  <si>
    <t>FRESNEY</t>
  </si>
  <si>
    <t>GADENCOURT</t>
  </si>
  <si>
    <t>GAILLON</t>
  </si>
  <si>
    <t>GAMACHES EN VEXIN</t>
  </si>
  <si>
    <t>LA BARONNIE</t>
  </si>
  <si>
    <t>GARENNES SUR EURE</t>
  </si>
  <si>
    <t>GASNY</t>
  </si>
  <si>
    <t>GAUCIEL</t>
  </si>
  <si>
    <t>GAUDREVILLE LA RIVIERE</t>
  </si>
  <si>
    <t>GAUVILLE LA CAMPAGNE</t>
  </si>
  <si>
    <t>GISORS</t>
  </si>
  <si>
    <t>GIVERNY</t>
  </si>
  <si>
    <t>GIVERVILLE</t>
  </si>
  <si>
    <t>GLISOLLES</t>
  </si>
  <si>
    <t>GLOS SUR RISLE</t>
  </si>
  <si>
    <t>LA GOULAFRIERE</t>
  </si>
  <si>
    <t>GOUPIL OTHON</t>
  </si>
  <si>
    <t>GOURNAY LE GUERIN</t>
  </si>
  <si>
    <t>VAL D ORGER</t>
  </si>
  <si>
    <t>GRAND CAMP</t>
  </si>
  <si>
    <t>GRAVERON SEMERVILLE</t>
  </si>
  <si>
    <t>GRAVIGNY</t>
  </si>
  <si>
    <t>GROSLEY SUR RISLE</t>
  </si>
  <si>
    <t>GROSSOEUVRE</t>
  </si>
  <si>
    <t>LE BOSC DU THEIL</t>
  </si>
  <si>
    <t>GUERNY</t>
  </si>
  <si>
    <t>GUICHAINVILLE</t>
  </si>
  <si>
    <t>GUISENIERS</t>
  </si>
  <si>
    <t>L HABIT</t>
  </si>
  <si>
    <t>HACQUEVILLE</t>
  </si>
  <si>
    <t>HARCOURT</t>
  </si>
  <si>
    <t>HARDENCOURT COCHEREL</t>
  </si>
  <si>
    <t>LA HARENGERE</t>
  </si>
  <si>
    <t>HARQUENCY</t>
  </si>
  <si>
    <t>HAUVILLE</t>
  </si>
  <si>
    <t>LA HAYE AUBREE</t>
  </si>
  <si>
    <t>LA HAYE DE CALLEVILLE</t>
  </si>
  <si>
    <t>LA HAYE DE ROUTOT</t>
  </si>
  <si>
    <t>LA HAYE DU THEIL</t>
  </si>
  <si>
    <t>LA HAYE LE COMTE</t>
  </si>
  <si>
    <t>LA HAYE MALHERBE</t>
  </si>
  <si>
    <t>LA HAYE ST SYLVESTRE</t>
  </si>
  <si>
    <t>HEBECOURT</t>
  </si>
  <si>
    <t>HECMANVILLE</t>
  </si>
  <si>
    <t>HECOURT</t>
  </si>
  <si>
    <t>HECTOMARE</t>
  </si>
  <si>
    <t>HENNEZIS</t>
  </si>
  <si>
    <t>HERQUEVILLE</t>
  </si>
  <si>
    <t>HEUBECOURT HARICOURT</t>
  </si>
  <si>
    <t>HEUDEBOUVILLE</t>
  </si>
  <si>
    <t>HEUDICOURT</t>
  </si>
  <si>
    <t>HEUDREVILLE EN LIEUVIN</t>
  </si>
  <si>
    <t>HEUDREVILLE SUR EURE</t>
  </si>
  <si>
    <t>LA HEUNIERE</t>
  </si>
  <si>
    <t>HEUQUEVILLE</t>
  </si>
  <si>
    <t>LES HOGUES</t>
  </si>
  <si>
    <t>HONDOUVILLE</t>
  </si>
  <si>
    <t>HONGUEMARE GUENOUVILLE</t>
  </si>
  <si>
    <t>L HOSMES</t>
  </si>
  <si>
    <t>HOUETTEVILLE</t>
  </si>
  <si>
    <t>HOULBEC COCHEREL</t>
  </si>
  <si>
    <t>LA HOUSSAYE</t>
  </si>
  <si>
    <t>HOUVILLE EN VEXIN</t>
  </si>
  <si>
    <t>HUEST</t>
  </si>
  <si>
    <t>IGOVILLE</t>
  </si>
  <si>
    <t>ILLEVILLE SUR MONTFORT</t>
  </si>
  <si>
    <t>ILLIERS L EVEQUE</t>
  </si>
  <si>
    <t>INCARVILLE</t>
  </si>
  <si>
    <t>IRREVILLE</t>
  </si>
  <si>
    <t>IVILLE</t>
  </si>
  <si>
    <t>IVRY LA BATAILLE</t>
  </si>
  <si>
    <t>JOUY SUR EURE</t>
  </si>
  <si>
    <t>JUIGNETTES</t>
  </si>
  <si>
    <t>JUMELLES</t>
  </si>
  <si>
    <t>LA LANDE ST LEGER</t>
  </si>
  <si>
    <t>LE LANDIN</t>
  </si>
  <si>
    <t>LAUNAY</t>
  </si>
  <si>
    <t>LETTEGUIVES</t>
  </si>
  <si>
    <t>LIEUREY</t>
  </si>
  <si>
    <t>LILLY</t>
  </si>
  <si>
    <t>LISORS</t>
  </si>
  <si>
    <t>LIVET SUR AUTHOU</t>
  </si>
  <si>
    <t>LONGCHAMPS</t>
  </si>
  <si>
    <t>LORLEAU</t>
  </si>
  <si>
    <t>LOUVERSEY</t>
  </si>
  <si>
    <t>LOUVIERS</t>
  </si>
  <si>
    <t>LOUYE</t>
  </si>
  <si>
    <t>LYONS LA FORET</t>
  </si>
  <si>
    <t>LA MADELEINE DE NONANCOURT</t>
  </si>
  <si>
    <t>MAINNEVILLE</t>
  </si>
  <si>
    <t>MALLEVILLE SUR LE BEC</t>
  </si>
  <si>
    <t>MALOUY</t>
  </si>
  <si>
    <t>MANDEVILLE</t>
  </si>
  <si>
    <t>MANDRES</t>
  </si>
  <si>
    <t>MANNEVILLE LA RAOULT</t>
  </si>
  <si>
    <t>MANNEVILLE SUR RISLE</t>
  </si>
  <si>
    <t>MARAIS VERNIER</t>
  </si>
  <si>
    <t>MARBEUF</t>
  </si>
  <si>
    <t>MARCILLY LA CAMPAGNE</t>
  </si>
  <si>
    <t>MARCILLY SUR EURE</t>
  </si>
  <si>
    <t>MARTAGNY</t>
  </si>
  <si>
    <t>MARTOT</t>
  </si>
  <si>
    <t>MELICOURT</t>
  </si>
  <si>
    <t>MENESQUEVILLE</t>
  </si>
  <si>
    <t>MENILLES</t>
  </si>
  <si>
    <t>MENNEVAL</t>
  </si>
  <si>
    <t>MERCEY</t>
  </si>
  <si>
    <t>MEREY</t>
  </si>
  <si>
    <t>LE MESNIL FUGUET</t>
  </si>
  <si>
    <t>LE MESNIL JOURDAIN</t>
  </si>
  <si>
    <t>MESNIL ROUSSET</t>
  </si>
  <si>
    <t>MESNIL SOUS VIENNE</t>
  </si>
  <si>
    <t>MESNIL SUR L ESTREE</t>
  </si>
  <si>
    <t>MESNIL VERCLIVES</t>
  </si>
  <si>
    <t>MEZIERES EN VEXIN</t>
  </si>
  <si>
    <t>MISEREY</t>
  </si>
  <si>
    <t>MOISVILLE</t>
  </si>
  <si>
    <t>TERRES DE BORD</t>
  </si>
  <si>
    <t>MONTFORT SUR RISLE</t>
  </si>
  <si>
    <t>MONTREUIL L ARGILLE</t>
  </si>
  <si>
    <t>MORAINVILLE JOUVEAUX</t>
  </si>
  <si>
    <t>MORGNY</t>
  </si>
  <si>
    <t>MORSAN</t>
  </si>
  <si>
    <t>MOUETTES</t>
  </si>
  <si>
    <t>MOUFLAINES</t>
  </si>
  <si>
    <t>MOUSSEAUX NEUVILLE</t>
  </si>
  <si>
    <t>MUIDS</t>
  </si>
  <si>
    <t>MUZY</t>
  </si>
  <si>
    <t>NAGEL SEEZ MESNIL</t>
  </si>
  <si>
    <t>NASSANDRES SUR RISLE</t>
  </si>
  <si>
    <t>NEAUFLES ST MARTIN</t>
  </si>
  <si>
    <t>NEAUFLES AUVERGNY</t>
  </si>
  <si>
    <t>LE NEUBOURG</t>
  </si>
  <si>
    <t>NEUILLY</t>
  </si>
  <si>
    <t>LA NEUVE GRANGE</t>
  </si>
  <si>
    <t>LA NEUVE LYRE</t>
  </si>
  <si>
    <t>LA NEUVILLE DU BOSC</t>
  </si>
  <si>
    <t>NEUVILLE SUR AUTHOU</t>
  </si>
  <si>
    <t>NOARDS</t>
  </si>
  <si>
    <t>LA NOE POULAIN</t>
  </si>
  <si>
    <t>NOGENT LE SEC</t>
  </si>
  <si>
    <t>NOJEON EN VEXIN</t>
  </si>
  <si>
    <t>NONANCOURT</t>
  </si>
  <si>
    <t>NORMANVILLE</t>
  </si>
  <si>
    <t>NOTRE DAME DE L ISLE</t>
  </si>
  <si>
    <t>NOTRE DAME D EPINE</t>
  </si>
  <si>
    <t>NOTRE DAME DU HAMEL</t>
  </si>
  <si>
    <t>LE NOYER EN OUCHE</t>
  </si>
  <si>
    <t>NOYERS</t>
  </si>
  <si>
    <t>LE VAL DORE</t>
  </si>
  <si>
    <t>PACY SUR EURE</t>
  </si>
  <si>
    <t>PARVILLE</t>
  </si>
  <si>
    <t>PERRIERS SUR ANDELLE</t>
  </si>
  <si>
    <t>PERRUEL</t>
  </si>
  <si>
    <t>PIENCOURT</t>
  </si>
  <si>
    <t>PINTERVILLE</t>
  </si>
  <si>
    <t>PISEUX</t>
  </si>
  <si>
    <t>PITRES</t>
  </si>
  <si>
    <t>LES PLACES</t>
  </si>
  <si>
    <t>PLAINVILLE</t>
  </si>
  <si>
    <t>LE PLANQUAY</t>
  </si>
  <si>
    <t>PLASNES</t>
  </si>
  <si>
    <t>LE PLESSIS GROHAN</t>
  </si>
  <si>
    <t>LE PLESSIS HEBERT</t>
  </si>
  <si>
    <t>LE PLESSIS STE OPPORTUNE</t>
  </si>
  <si>
    <t>PONT AUDEMER</t>
  </si>
  <si>
    <t>PONT AUTHOU</t>
  </si>
  <si>
    <t>PONT DE L ARCHE</t>
  </si>
  <si>
    <t>PONT ST PIERRE</t>
  </si>
  <si>
    <t>PORTE DE SEINE</t>
  </si>
  <si>
    <t>PORTES</t>
  </si>
  <si>
    <t>PORT MORT</t>
  </si>
  <si>
    <t>POSES</t>
  </si>
  <si>
    <t>LA POTERIE MATHIEU</t>
  </si>
  <si>
    <t>LES PREAUX</t>
  </si>
  <si>
    <t>PRESSAGNY L ORGUEILLEUX</t>
  </si>
  <si>
    <t>PREY</t>
  </si>
  <si>
    <t>PUCHAY</t>
  </si>
  <si>
    <t>PULLAY</t>
  </si>
  <si>
    <t>LA PYLE</t>
  </si>
  <si>
    <t>QUATREMARE</t>
  </si>
  <si>
    <t>QUILLEBEUF SUR SEINE</t>
  </si>
  <si>
    <t>QUITTEBEUF</t>
  </si>
  <si>
    <t>RADEPONT</t>
  </si>
  <si>
    <t>REUILLY</t>
  </si>
  <si>
    <t>RICHEVILLE</t>
  </si>
  <si>
    <t>ROMILLY LA PUTHENAYE</t>
  </si>
  <si>
    <t>ROMILLY SUR ANDELLE</t>
  </si>
  <si>
    <t>LA ROQUETTE</t>
  </si>
  <si>
    <t>ROSAY SUR LIEURE</t>
  </si>
  <si>
    <t>ROUGEMONTIERS</t>
  </si>
  <si>
    <t>ROUGE PERRIERS</t>
  </si>
  <si>
    <t>ROUTOT</t>
  </si>
  <si>
    <t>RUGLES</t>
  </si>
  <si>
    <t>SACQUENVILLE</t>
  </si>
  <si>
    <t>ST AGNAN DE CERNIERES</t>
  </si>
  <si>
    <t>ST ANDRE DE L EURE</t>
  </si>
  <si>
    <t>ST ANTONIN DE SOMMAIRE</t>
  </si>
  <si>
    <t>ST AUBIN D ECROSVILLE</t>
  </si>
  <si>
    <t>ST AUBIN DE SCELLON</t>
  </si>
  <si>
    <t>ST AUBIN DU THENNEY</t>
  </si>
  <si>
    <t>TREIS SANTS EN OUCHE</t>
  </si>
  <si>
    <t>ST AUBIN SUR GAILLON</t>
  </si>
  <si>
    <t>ST AUBIN SUR QUILLEBEUF</t>
  </si>
  <si>
    <t>ST BENOIT DES OMBRES</t>
  </si>
  <si>
    <t>ST CHRISTOPHE SUR AVRE</t>
  </si>
  <si>
    <t>ST CHRISTOPHE SUR CONDE</t>
  </si>
  <si>
    <t>STE COLOMBE LA COMMANDERIE</t>
  </si>
  <si>
    <t>STE COLOMBE PRES VERNON</t>
  </si>
  <si>
    <t>ST CYR DE SALERNE</t>
  </si>
  <si>
    <t>LE VAUDREUIL</t>
  </si>
  <si>
    <t>ST CYR LA CAMPAGNE</t>
  </si>
  <si>
    <t>ST DENIS D AUGERONS</t>
  </si>
  <si>
    <t>ST DENIS DES MONTS</t>
  </si>
  <si>
    <t>ST DENIS LE FERMENT</t>
  </si>
  <si>
    <t>ST DIDIER DES BOIS</t>
  </si>
  <si>
    <t>ST ELIER</t>
  </si>
  <si>
    <t>ST ELOI DE FOURQUES</t>
  </si>
  <si>
    <t>ST ETIENNE DU VAUVRAY</t>
  </si>
  <si>
    <t>ST ETIENNE L ALLIER</t>
  </si>
  <si>
    <t>ST ETIENNE SOUS BAILLEUL</t>
  </si>
  <si>
    <t>STE GENEVIEVE LES GASNY</t>
  </si>
  <si>
    <t>LE MESNIL ST JEAN</t>
  </si>
  <si>
    <t>ST GEORGES DU VIEVRE</t>
  </si>
  <si>
    <t>ST GEORGES MOTEL</t>
  </si>
  <si>
    <t>ST GERMAIN DE FRESNEY</t>
  </si>
  <si>
    <t>ST GERMAIN DE PASQUIER</t>
  </si>
  <si>
    <t>ST GERMAIN DES ANGLES</t>
  </si>
  <si>
    <t>ST GERMAIN LA CAMPAGNE</t>
  </si>
  <si>
    <t>ST GERMAIN SUR AVRE</t>
  </si>
  <si>
    <t>ST GREGOIRE DU VIEVRE</t>
  </si>
  <si>
    <t>ST JEAN DU THENNEY</t>
  </si>
  <si>
    <t>ST JULIEN DE LA LIEGUE</t>
  </si>
  <si>
    <t>LA CHAPELLE LONGUEVILLE</t>
  </si>
  <si>
    <t>ST LAURENT DES BOIS</t>
  </si>
  <si>
    <t>ST LAURENT DU TENCEMENT</t>
  </si>
  <si>
    <t>ST LEGER DE ROTES</t>
  </si>
  <si>
    <t>ST LEGER DU GENNETEY</t>
  </si>
  <si>
    <t>ST LUC</t>
  </si>
  <si>
    <t>ST MACLOU</t>
  </si>
  <si>
    <t>ST MARDS DE BLACARVILLE</t>
  </si>
  <si>
    <t>ST MARDS DE FRESNE</t>
  </si>
  <si>
    <t>LE LESME</t>
  </si>
  <si>
    <t>STE MARIE DE VATIMESNIL</t>
  </si>
  <si>
    <t>STE MARTHE</t>
  </si>
  <si>
    <t>ST MARTIN DU TILLEUL</t>
  </si>
  <si>
    <t>ST MARTIN LA CAMPAGNE</t>
  </si>
  <si>
    <t>ST MARTIN ST FIRMIN</t>
  </si>
  <si>
    <t>ST MESLIN DU BOSC</t>
  </si>
  <si>
    <t>STE OPPORTUNE DU BOSC</t>
  </si>
  <si>
    <t>STE OPPORTUNE LA MARE</t>
  </si>
  <si>
    <t>STE MARIE D ATTEZ</t>
  </si>
  <si>
    <t>ST OUEN DE PONTCHEUIL</t>
  </si>
  <si>
    <t>ST OUEN DE THOUBERVILLE</t>
  </si>
  <si>
    <t>ST OUEN DU TILLEUL</t>
  </si>
  <si>
    <t>ST PAUL DE FOURQUES</t>
  </si>
  <si>
    <t>ST PHILBERT SUR BOISSEY</t>
  </si>
  <si>
    <t>ST PHILBERT SUR RISLE</t>
  </si>
  <si>
    <t>ST PIERRE DE BAILLEUL</t>
  </si>
  <si>
    <t>ST PIERRE DE CERNIERES</t>
  </si>
  <si>
    <t>ST PIERRE DE CORMEILLES</t>
  </si>
  <si>
    <t>ST PIERRE DE SALERNE</t>
  </si>
  <si>
    <t>ST PIERRE DES FLEURS</t>
  </si>
  <si>
    <t>ST PIERRE DU BOSGUERARD</t>
  </si>
  <si>
    <t>ST PIERRE DU VAL</t>
  </si>
  <si>
    <t>ST PIERRE DU VAUVRAY</t>
  </si>
  <si>
    <t>ST PIERRE LA GARENNE</t>
  </si>
  <si>
    <t>ST SAMSON DE LA ROQUE</t>
  </si>
  <si>
    <t>ST SEBASTIEN DE MORSENT</t>
  </si>
  <si>
    <t>ST SIMEON</t>
  </si>
  <si>
    <t>ST SULPICE DE GRIMBOUVILLE</t>
  </si>
  <si>
    <t>ST SYLVESTRE DE CORMEILLES</t>
  </si>
  <si>
    <t>ST VICTOR DE CHRETIENVILLE</t>
  </si>
  <si>
    <t>ST VICTOR D EPINE</t>
  </si>
  <si>
    <t>ST VICTOR SUR AVRE</t>
  </si>
  <si>
    <t>ST VIGOR</t>
  </si>
  <si>
    <t>ST VINCENT DES BOIS</t>
  </si>
  <si>
    <t>ST VINCENT DU BOULAY</t>
  </si>
  <si>
    <t>SANCOURT</t>
  </si>
  <si>
    <t>SASSEY</t>
  </si>
  <si>
    <t>LA SAUSSAYE</t>
  </si>
  <si>
    <t>SAUSSAY LA CAMPAGNE</t>
  </si>
  <si>
    <t>SEBECOURT</t>
  </si>
  <si>
    <t>SELLES</t>
  </si>
  <si>
    <t>SEREZ</t>
  </si>
  <si>
    <t>SERQUIGNY</t>
  </si>
  <si>
    <t>SURTAUVILLE</t>
  </si>
  <si>
    <t>SUZAY</t>
  </si>
  <si>
    <t>LE THEIL NOLENT</t>
  </si>
  <si>
    <t>THIBERVILLE</t>
  </si>
  <si>
    <t>THIBOUVILLE</t>
  </si>
  <si>
    <t>THIERVILLE</t>
  </si>
  <si>
    <t>LE THIL EN VEXIN</t>
  </si>
  <si>
    <t>LES THILLIERS EN VEXIN</t>
  </si>
  <si>
    <t>LE THUIT</t>
  </si>
  <si>
    <t>LE THUIT DE L OISON</t>
  </si>
  <si>
    <t>TILLEUL DAME AGNES</t>
  </si>
  <si>
    <t>LE TILLEUL LAMBERT</t>
  </si>
  <si>
    <t>TILLIERES SUR AVRE</t>
  </si>
  <si>
    <t>TILLY</t>
  </si>
  <si>
    <t>TOCQUEVILLE</t>
  </si>
  <si>
    <t>LE TORPT</t>
  </si>
  <si>
    <t>TOURNEDOS BOIS HUBERT</t>
  </si>
  <si>
    <t>TOURNEVILLE</t>
  </si>
  <si>
    <t>TOURVILLE LA CAMPAGNE</t>
  </si>
  <si>
    <t>TOURVILLE SUR PONT AUDEMER</t>
  </si>
  <si>
    <t>TOUTAINVILLE</t>
  </si>
  <si>
    <t>LE TREMBLAY OMONVILLE</t>
  </si>
  <si>
    <t>LA TRINITE DE REVILLE</t>
  </si>
  <si>
    <t>LA TRINITE DE THOUBERVILLE</t>
  </si>
  <si>
    <t>TRIQUEVILLE</t>
  </si>
  <si>
    <t>LE TRONCQ</t>
  </si>
  <si>
    <t>TROUVILLE LA HAULE</t>
  </si>
  <si>
    <t>LA VACHERIE</t>
  </si>
  <si>
    <t>VALAILLES</t>
  </si>
  <si>
    <t>LE VAL DAVID</t>
  </si>
  <si>
    <t>VALLETOT</t>
  </si>
  <si>
    <t>VANDRIMARE</t>
  </si>
  <si>
    <t>VANNECROCQ</t>
  </si>
  <si>
    <t>VASCOEUIL</t>
  </si>
  <si>
    <t>VATTEVILLE</t>
  </si>
  <si>
    <t>VAUX SUR EURE</t>
  </si>
  <si>
    <t>VENON</t>
  </si>
  <si>
    <t>LES VENTES</t>
  </si>
  <si>
    <t>VERNEUIL D AVRE ET D ITON</t>
  </si>
  <si>
    <t>VERNEUSSES</t>
  </si>
  <si>
    <t>VESLY</t>
  </si>
  <si>
    <t>VEZILLON</t>
  </si>
  <si>
    <t>LE VIEIL EVREUX</t>
  </si>
  <si>
    <t>LA VIEILLE LYRE</t>
  </si>
  <si>
    <t>VIEUX PORT</t>
  </si>
  <si>
    <t>VILLEGATS</t>
  </si>
  <si>
    <t>VILLERS EN VEXIN</t>
  </si>
  <si>
    <t>VILLERS SUR LE ROULE</t>
  </si>
  <si>
    <t>VILLETTES</t>
  </si>
  <si>
    <t>SYLVAINS LES MOULINS</t>
  </si>
  <si>
    <t>VILLEZ SOUS BAILLEUL</t>
  </si>
  <si>
    <t>VILLEZ SUR LE NEUBOURG</t>
  </si>
  <si>
    <t>VILLIERS EN DESOEUVRE</t>
  </si>
  <si>
    <t>VIRONVAY</t>
  </si>
  <si>
    <t>VITOT</t>
  </si>
  <si>
    <t>VOISCREVILLE</t>
  </si>
  <si>
    <t>VRAIVILLE</t>
  </si>
  <si>
    <t>VAL DE REUIL</t>
  </si>
  <si>
    <t>ABONDANT</t>
  </si>
  <si>
    <t>ALLAINVILLE</t>
  </si>
  <si>
    <t>ALLONNES</t>
  </si>
  <si>
    <t>ALLUYES</t>
  </si>
  <si>
    <t>AMILLY</t>
  </si>
  <si>
    <t>ANET</t>
  </si>
  <si>
    <t>ARDELLES</t>
  </si>
  <si>
    <t>ARDELU</t>
  </si>
  <si>
    <t>ARGENVILLIERS</t>
  </si>
  <si>
    <t>VALD YERRE</t>
  </si>
  <si>
    <t>AUNAY SOUS AUNEAU</t>
  </si>
  <si>
    <t>AUNAY SOUS CRECY</t>
  </si>
  <si>
    <t>AUNEAU BLEURY ST SYMPHORIEN</t>
  </si>
  <si>
    <t>LES AUTELS VILLEVILLON</t>
  </si>
  <si>
    <t>AUTHON DU PERCHE</t>
  </si>
  <si>
    <t>BAIGNEAUX</t>
  </si>
  <si>
    <t>BAILLEAU LE PIN</t>
  </si>
  <si>
    <t>BAILLEAU L EVEQUE</t>
  </si>
  <si>
    <t>BAILLEAU ARMENONVILLE</t>
  </si>
  <si>
    <t>BARJOUVILLE</t>
  </si>
  <si>
    <t>BARMAINVILLE</t>
  </si>
  <si>
    <t>BAUDREVILLE</t>
  </si>
  <si>
    <t>LA BAZOCHE GOUET</t>
  </si>
  <si>
    <t>BAZOCHES EN DUNOIS</t>
  </si>
  <si>
    <t>BAZOCHES LES HAUTES</t>
  </si>
  <si>
    <t>BEAUCHE</t>
  </si>
  <si>
    <t>BEAUMONT LES AUTELS</t>
  </si>
  <si>
    <t>BEAUVILLIERS</t>
  </si>
  <si>
    <t>BELHOMERT GUEHOUVILLE</t>
  </si>
  <si>
    <t>BERCHERES ST GERMAIN</t>
  </si>
  <si>
    <t>BERCHERES LES PIERRES</t>
  </si>
  <si>
    <t>BERCHERES SUR VESGRE</t>
  </si>
  <si>
    <t>BEROU LA MULOTIERE</t>
  </si>
  <si>
    <t>BETHONVILLIERS</t>
  </si>
  <si>
    <t>BEVILLE LE COMTE</t>
  </si>
  <si>
    <t>BILLANCELLES</t>
  </si>
  <si>
    <t>BLANDAINVILLE</t>
  </si>
  <si>
    <t>BOISSY EN DROUAIS</t>
  </si>
  <si>
    <t>BOISSY LES PERCHE</t>
  </si>
  <si>
    <t>BOISVILLE LA ST PERE</t>
  </si>
  <si>
    <t>LA BOURDINIERE ST LOUP</t>
  </si>
  <si>
    <t>BONCE</t>
  </si>
  <si>
    <t>BONNEVAL</t>
  </si>
  <si>
    <t>BOUGLAINVAL</t>
  </si>
  <si>
    <t>LE BOULLAY LES DEUX EGLISES</t>
  </si>
  <si>
    <t>LE BOULLAY MIVOYE</t>
  </si>
  <si>
    <t>LE BOULLAY THIERRY</t>
  </si>
  <si>
    <t>BOUTIGNY PROUAIS</t>
  </si>
  <si>
    <t>BOUVILLE</t>
  </si>
  <si>
    <t>BRECHAMPS</t>
  </si>
  <si>
    <t>BREZOLLES</t>
  </si>
  <si>
    <t>BRICONVILLE</t>
  </si>
  <si>
    <t>BROU</t>
  </si>
  <si>
    <t>BROUE</t>
  </si>
  <si>
    <t>BU</t>
  </si>
  <si>
    <t>BULLAINVILLE</t>
  </si>
  <si>
    <t>CHALLET</t>
  </si>
  <si>
    <t>CHAMPHOL</t>
  </si>
  <si>
    <t>CHAMPROND EN GATINE</t>
  </si>
  <si>
    <t>CHAMPROND EN PERCHET</t>
  </si>
  <si>
    <t>CHAMPSERU</t>
  </si>
  <si>
    <t>LA CHAPELLE D AUNAINVILLE</t>
  </si>
  <si>
    <t>LA CHAPELLE DU NOYER</t>
  </si>
  <si>
    <t>LA CHAPELLE FORAINVILLIERS</t>
  </si>
  <si>
    <t>LA CHAPELLE FORTIN</t>
  </si>
  <si>
    <t>CHAPELLE GUILLAUME</t>
  </si>
  <si>
    <t>CHAPELLE ROYALE</t>
  </si>
  <si>
    <t>CHARBONNIERES</t>
  </si>
  <si>
    <t>CHARONVILLE</t>
  </si>
  <si>
    <t>CHARPONT</t>
  </si>
  <si>
    <t>CHARTAINVILLIERS</t>
  </si>
  <si>
    <t>CHARTRES</t>
  </si>
  <si>
    <t>CHASSANT</t>
  </si>
  <si>
    <t>CHATAINCOURT</t>
  </si>
  <si>
    <t>CHATEAUDUN</t>
  </si>
  <si>
    <t>CHATEAUNEUF EN THYMERAIS</t>
  </si>
  <si>
    <t>LES CHATELETS</t>
  </si>
  <si>
    <t>LES CHATELLIERS NOTRE DAME</t>
  </si>
  <si>
    <t>CHAUDON</t>
  </si>
  <si>
    <t>CHAUFFOURS</t>
  </si>
  <si>
    <t>LA CHAUSSEE D IVRY</t>
  </si>
  <si>
    <t>CHERISY</t>
  </si>
  <si>
    <t>CHUISNES</t>
  </si>
  <si>
    <t>CINTRAY</t>
  </si>
  <si>
    <t>CLEVILLIERS</t>
  </si>
  <si>
    <t>CLOYES LES TROIS RIVIERES</t>
  </si>
  <si>
    <t>COLTAINVILLE</t>
  </si>
  <si>
    <t>COMBRES</t>
  </si>
  <si>
    <t>CONIE MOLITARD</t>
  </si>
  <si>
    <t>CORANCEZ</t>
  </si>
  <si>
    <t>CORMAINVILLE</t>
  </si>
  <si>
    <t>LES CORVEES LES YYS</t>
  </si>
  <si>
    <t>LE COUDRAY</t>
  </si>
  <si>
    <t>COUDRAY AU PERCHE</t>
  </si>
  <si>
    <t>COULOMBS</t>
  </si>
  <si>
    <t>COURBEHAYE</t>
  </si>
  <si>
    <t>COURVILLE SUR EURE</t>
  </si>
  <si>
    <t>CRECY COUVE</t>
  </si>
  <si>
    <t>LA CROIX DU PERCHE</t>
  </si>
  <si>
    <t>CRUCEY VILLAGES</t>
  </si>
  <si>
    <t>DAMBRON</t>
  </si>
  <si>
    <t>DAMMARIE</t>
  </si>
  <si>
    <t>DAMPIERRE SOUS BROU</t>
  </si>
  <si>
    <t>DAMPIERRE SUR AVRE</t>
  </si>
  <si>
    <t>DANCY</t>
  </si>
  <si>
    <t>DANGEAU</t>
  </si>
  <si>
    <t>DANGERS</t>
  </si>
  <si>
    <t>DENONVILLE</t>
  </si>
  <si>
    <t>DIGNY</t>
  </si>
  <si>
    <t>DONNEMAIN ST MAMES</t>
  </si>
  <si>
    <t>DREUX</t>
  </si>
  <si>
    <t>DROUE SUR DROUETTE</t>
  </si>
  <si>
    <t>ECLUZELLES</t>
  </si>
  <si>
    <t>ECROSNES</t>
  </si>
  <si>
    <t>EPEAUTROLLES</t>
  </si>
  <si>
    <t>EPERNON</t>
  </si>
  <si>
    <t>ERMENONVILLE LA GRANDE</t>
  </si>
  <si>
    <t>ERMENONVILLE LA PETITE</t>
  </si>
  <si>
    <t>ESCORPAIN</t>
  </si>
  <si>
    <t>LES ETILLEUX</t>
  </si>
  <si>
    <t>FAVIERES</t>
  </si>
  <si>
    <t>LA FERTE VIDAME</t>
  </si>
  <si>
    <t>FESSANVILLIERS MATTANVILLIERS</t>
  </si>
  <si>
    <t>FONTAINE LA GUYON</t>
  </si>
  <si>
    <t>FONTAINE LES RIBOUTS</t>
  </si>
  <si>
    <t>FONTAINE SIMON</t>
  </si>
  <si>
    <t>FONTENAY SUR CONIE</t>
  </si>
  <si>
    <t>FONTENAY SUR EURE</t>
  </si>
  <si>
    <t>LA FRAMBOISIERE</t>
  </si>
  <si>
    <t>FRANCOURVILLE</t>
  </si>
  <si>
    <t>FRAZE</t>
  </si>
  <si>
    <t>FRESNAY LE COMTE</t>
  </si>
  <si>
    <t>FRESNAY LE GILMERT</t>
  </si>
  <si>
    <t>FRESNAY L EVEQUE</t>
  </si>
  <si>
    <t>FRIAIZE</t>
  </si>
  <si>
    <t>FRUNCE</t>
  </si>
  <si>
    <t>GALLARDON</t>
  </si>
  <si>
    <t>GARANCIERES EN BEAUCE</t>
  </si>
  <si>
    <t>GARANCIERES EN DROUAIS</t>
  </si>
  <si>
    <t>GARNAY</t>
  </si>
  <si>
    <t>GAS</t>
  </si>
  <si>
    <t>GASVILLE OISEME</t>
  </si>
  <si>
    <t>LA GAUDAINE</t>
  </si>
  <si>
    <t>LE GAULT ST DENIS</t>
  </si>
  <si>
    <t>GELLAINVILLE</t>
  </si>
  <si>
    <t>GERMAINVILLE</t>
  </si>
  <si>
    <t>GILLES</t>
  </si>
  <si>
    <t>GOHORY</t>
  </si>
  <si>
    <t>GOMMERVILLE</t>
  </si>
  <si>
    <t>GOUILLONS</t>
  </si>
  <si>
    <t>GOUSSAINVILLE</t>
  </si>
  <si>
    <t>GUAINVILLE</t>
  </si>
  <si>
    <t>LE GUE DE LONGROI</t>
  </si>
  <si>
    <t>GUILLEVILLE</t>
  </si>
  <si>
    <t>GUILLONVILLE</t>
  </si>
  <si>
    <t>HANCHES</t>
  </si>
  <si>
    <t>HAPPONVILLIERS</t>
  </si>
  <si>
    <t>HAVELU</t>
  </si>
  <si>
    <t>HOUVILLE LA BRANCHE</t>
  </si>
  <si>
    <t>HOUX</t>
  </si>
  <si>
    <t>ILLIERS COMBRAY</t>
  </si>
  <si>
    <t>INTREVILLE</t>
  </si>
  <si>
    <t>JALLANS</t>
  </si>
  <si>
    <t>JANVILLE EN BEAUCE</t>
  </si>
  <si>
    <t>JAUDRAIS</t>
  </si>
  <si>
    <t>JOUY</t>
  </si>
  <si>
    <t>LAMBLORE</t>
  </si>
  <si>
    <t>LANDELLES</t>
  </si>
  <si>
    <t>LAONS</t>
  </si>
  <si>
    <t>LETHUIN</t>
  </si>
  <si>
    <t>LEVAINVILLE</t>
  </si>
  <si>
    <t>LEVES</t>
  </si>
  <si>
    <t>LEVESVILLE LA CHENARD</t>
  </si>
  <si>
    <t>LOGRON</t>
  </si>
  <si>
    <t>LOIGNY LA BATAILLE</t>
  </si>
  <si>
    <t>LORMAYE</t>
  </si>
  <si>
    <t>LA LOUPE</t>
  </si>
  <si>
    <t>LOUVILLE LA CHENARD</t>
  </si>
  <si>
    <t>LOUVILLIERS EN DROUAIS</t>
  </si>
  <si>
    <t>LOUVILLIERS LES PERCHE</t>
  </si>
  <si>
    <t>LUCE</t>
  </si>
  <si>
    <t>LUIGNY</t>
  </si>
  <si>
    <t>LUISANT</t>
  </si>
  <si>
    <t>LUMEAU</t>
  </si>
  <si>
    <t>LUPLANTE</t>
  </si>
  <si>
    <t>LURAY</t>
  </si>
  <si>
    <t>MAGNY</t>
  </si>
  <si>
    <t>MAILLEBOIS</t>
  </si>
  <si>
    <t>MAINTENON</t>
  </si>
  <si>
    <t>MAINVILLIERS</t>
  </si>
  <si>
    <t>LA MANCELIERE</t>
  </si>
  <si>
    <t>MANOU</t>
  </si>
  <si>
    <t>MARBOUE</t>
  </si>
  <si>
    <t>MARCHEVILLE</t>
  </si>
  <si>
    <t>MARCHEZAIS</t>
  </si>
  <si>
    <t>ARCISSES</t>
  </si>
  <si>
    <t>MAROLLES LES BUIS</t>
  </si>
  <si>
    <t>MARVILLE MOUTIERS BRULE</t>
  </si>
  <si>
    <t>MEAUCE</t>
  </si>
  <si>
    <t>MEREGLISE</t>
  </si>
  <si>
    <t>MEROUVILLE</t>
  </si>
  <si>
    <t>MESLAY LE GRENET</t>
  </si>
  <si>
    <t>MESLAY LE VIDAME</t>
  </si>
  <si>
    <t>LE MESNIL THOMAS</t>
  </si>
  <si>
    <t>MEVOISINS</t>
  </si>
  <si>
    <t>MEZIERES EN DROUAIS</t>
  </si>
  <si>
    <t>MIERMAIGNE</t>
  </si>
  <si>
    <t>MIGNIERES</t>
  </si>
  <si>
    <t>MITTAINVILLIERS VERIGNY</t>
  </si>
  <si>
    <t>MOINVILLE LA JEULIN</t>
  </si>
  <si>
    <t>MOLEANS</t>
  </si>
  <si>
    <t>MONDONVILLE ST JEAN</t>
  </si>
  <si>
    <t>MONTBOISSIER</t>
  </si>
  <si>
    <t>MONTHARVILLE</t>
  </si>
  <si>
    <t>MONTIGNY LE CHARTIF</t>
  </si>
  <si>
    <t>MONTIGNY SUR AVRE</t>
  </si>
  <si>
    <t>MONTIREAU</t>
  </si>
  <si>
    <t>MONTLANDON</t>
  </si>
  <si>
    <t>MONTREUIL</t>
  </si>
  <si>
    <t>MORAINVILLE</t>
  </si>
  <si>
    <t>MORANCEZ</t>
  </si>
  <si>
    <t>MORIERS</t>
  </si>
  <si>
    <t>MOTTEREAU</t>
  </si>
  <si>
    <t>MOULHARD</t>
  </si>
  <si>
    <t>MOUTIERS</t>
  </si>
  <si>
    <t>NERON</t>
  </si>
  <si>
    <t>NEUVY EN BEAUCE</t>
  </si>
  <si>
    <t>NEUVY EN DUNOIS</t>
  </si>
  <si>
    <t>NOGENT LE PHAYE</t>
  </si>
  <si>
    <t>NOGENT LE ROI</t>
  </si>
  <si>
    <t>NOGENT LE ROTROU</t>
  </si>
  <si>
    <t>NOGENT SUR EURE</t>
  </si>
  <si>
    <t>NONVILLIERS GRANDHOUX</t>
  </si>
  <si>
    <t>NOTTONVILLE</t>
  </si>
  <si>
    <t>OINVILLE ST LIPHARD</t>
  </si>
  <si>
    <t>OINVILLE SOUS AUNEAU</t>
  </si>
  <si>
    <t>OLLE</t>
  </si>
  <si>
    <t>ORGERES EN BEAUCE</t>
  </si>
  <si>
    <t>ORMOY</t>
  </si>
  <si>
    <t>ORROUER</t>
  </si>
  <si>
    <t>OUARVILLE</t>
  </si>
  <si>
    <t>OUERRE</t>
  </si>
  <si>
    <t>OULINS</t>
  </si>
  <si>
    <t>OYSONVILLE</t>
  </si>
  <si>
    <t>PERONVILLE</t>
  </si>
  <si>
    <t>PIERRES</t>
  </si>
  <si>
    <t>LES PINTHIERES</t>
  </si>
  <si>
    <t>POINVILLE</t>
  </si>
  <si>
    <t>POISVILLIERS</t>
  </si>
  <si>
    <t>PONTGOUIN</t>
  </si>
  <si>
    <t>POUPRY</t>
  </si>
  <si>
    <t>PRASVILLE</t>
  </si>
  <si>
    <t>PRE ST EVROULT</t>
  </si>
  <si>
    <t>PRE ST MARTIN</t>
  </si>
  <si>
    <t>PRUDEMANCHE</t>
  </si>
  <si>
    <t>PRUNAY LE GILLON</t>
  </si>
  <si>
    <t>LA PUISAYE</t>
  </si>
  <si>
    <t>RECLAINVILLE</t>
  </si>
  <si>
    <t>LES RESSUINTES</t>
  </si>
  <si>
    <t>REVERCOURT</t>
  </si>
  <si>
    <t>ROHAIRE</t>
  </si>
  <si>
    <t>ROINVILLE</t>
  </si>
  <si>
    <t>ROUVRAY ST DENIS</t>
  </si>
  <si>
    <t>RUEIL LA GADELIERE</t>
  </si>
  <si>
    <t>ST ANGE ET TORCAY</t>
  </si>
  <si>
    <t>ST ARNOULT DES BOIS</t>
  </si>
  <si>
    <t>ST AVIT LES GUESPIERES</t>
  </si>
  <si>
    <t>ST BOMER</t>
  </si>
  <si>
    <t>VILLEMAURY</t>
  </si>
  <si>
    <t>SAINTIGNY</t>
  </si>
  <si>
    <t>STE GEMME MORONVAL</t>
  </si>
  <si>
    <t>ST DENIS DES PUITS</t>
  </si>
  <si>
    <t>ST DENIS LANNERAY</t>
  </si>
  <si>
    <t>ST ELIPH</t>
  </si>
  <si>
    <t>ST EMAN</t>
  </si>
  <si>
    <t>ST GEORGES SUR EURE</t>
  </si>
  <si>
    <t>ST GERMAIN LE GAILLARD</t>
  </si>
  <si>
    <t>ST JEAN DE REBERVILLIERS</t>
  </si>
  <si>
    <t>ST JEAN PIERRE FIXTE</t>
  </si>
  <si>
    <t>ST LAURENT LA GATINE</t>
  </si>
  <si>
    <t>ST LEGER DES AUBEES</t>
  </si>
  <si>
    <t>ST LUBIN DE CRAVANT</t>
  </si>
  <si>
    <t>ST LUBIN DE LA HAYE</t>
  </si>
  <si>
    <t>ST LUBIN DES JONCHERETS</t>
  </si>
  <si>
    <t>ST LUCIEN</t>
  </si>
  <si>
    <t>ST LUPERCE</t>
  </si>
  <si>
    <t>ST MAIXME HAUTERIVE</t>
  </si>
  <si>
    <t>ST MARTIN DE NIGELLES</t>
  </si>
  <si>
    <t>ST MAUR SUR LE LOIR</t>
  </si>
  <si>
    <t>ST MAURICE ST GERMAIN</t>
  </si>
  <si>
    <t>ST OUEN MARCHEFROY</t>
  </si>
  <si>
    <t>ST PIAT</t>
  </si>
  <si>
    <t>ST PREST</t>
  </si>
  <si>
    <t>ST REMY SUR AVRE</t>
  </si>
  <si>
    <t>ST SAUVEUR MARVILLE</t>
  </si>
  <si>
    <t>ST VICTOR DE BUTHON</t>
  </si>
  <si>
    <t>SAINVILLE</t>
  </si>
  <si>
    <t>SANCHEVILLE</t>
  </si>
  <si>
    <t>SANDARVILLE</t>
  </si>
  <si>
    <t>SANTEUIL</t>
  </si>
  <si>
    <t>SANTILLY</t>
  </si>
  <si>
    <t>LA SAUCELLE</t>
  </si>
  <si>
    <t>SAULNIERES</t>
  </si>
  <si>
    <t>SAUMERAY</t>
  </si>
  <si>
    <t>SAUSSAY</t>
  </si>
  <si>
    <t>SENANTES</t>
  </si>
  <si>
    <t>SENONCHES</t>
  </si>
  <si>
    <t>SERAZEREUX</t>
  </si>
  <si>
    <t>SERVILLE</t>
  </si>
  <si>
    <t>SOREL MOUSSEL</t>
  </si>
  <si>
    <t>SOUANCE AU PERCHE</t>
  </si>
  <si>
    <t>SOULAIRES</t>
  </si>
  <si>
    <t>SOURS</t>
  </si>
  <si>
    <t>TERMINIERS</t>
  </si>
  <si>
    <t>THEUVILLE</t>
  </si>
  <si>
    <t>LE THIEULIN</t>
  </si>
  <si>
    <t>THIMERT GATELLES</t>
  </si>
  <si>
    <t>THIRON GARDAIS</t>
  </si>
  <si>
    <t>THIVARS</t>
  </si>
  <si>
    <t>THIVILLE</t>
  </si>
  <si>
    <t>TILLAY LE PENEUX</t>
  </si>
  <si>
    <t>TOURY</t>
  </si>
  <si>
    <t>TRANCRAINVILLE</t>
  </si>
  <si>
    <t>TREMBLAY LES VILLAGES</t>
  </si>
  <si>
    <t>TREON</t>
  </si>
  <si>
    <t>TRIZAY COUTRETOT ST SERGE</t>
  </si>
  <si>
    <t>TRIZAY LES BONNEVAL</t>
  </si>
  <si>
    <t>UMPEAU</t>
  </si>
  <si>
    <t>UNVERRE</t>
  </si>
  <si>
    <t>VARIZE</t>
  </si>
  <si>
    <t>VAUPILLON</t>
  </si>
  <si>
    <t>VER LES CHARTRES</t>
  </si>
  <si>
    <t>VERNOUILLET</t>
  </si>
  <si>
    <t>VERT EN DROUAIS</t>
  </si>
  <si>
    <t>EOLE EN BEAUCE</t>
  </si>
  <si>
    <t>VICHERES</t>
  </si>
  <si>
    <t>VIERVILLE</t>
  </si>
  <si>
    <t>VIEUVICQ</t>
  </si>
  <si>
    <t>VILLAMPUY</t>
  </si>
  <si>
    <t>VILLEBON</t>
  </si>
  <si>
    <t>VILLEMEUX SUR EURE</t>
  </si>
  <si>
    <t>VILLIERS LE MORHIER</t>
  </si>
  <si>
    <t>VILLIERS ST ORIEN</t>
  </si>
  <si>
    <t>VITRAY EN BEAUCE</t>
  </si>
  <si>
    <t>VOISE</t>
  </si>
  <si>
    <t>LES VILLAGES VOVEENS</t>
  </si>
  <si>
    <t>YERMENONVILLE</t>
  </si>
  <si>
    <t>YEVRES</t>
  </si>
  <si>
    <t>YMERAY</t>
  </si>
  <si>
    <t>YMONVILLE</t>
  </si>
  <si>
    <t>ARGOL</t>
  </si>
  <si>
    <t>ARZANO</t>
  </si>
  <si>
    <t>AUDIERNE</t>
  </si>
  <si>
    <t>BANNALEC</t>
  </si>
  <si>
    <t>BAYE</t>
  </si>
  <si>
    <t>BENODET</t>
  </si>
  <si>
    <t>BERRIEN</t>
  </si>
  <si>
    <t>BEUZEC CAP SIZUN</t>
  </si>
  <si>
    <t>BODILIS</t>
  </si>
  <si>
    <t>BOHARS</t>
  </si>
  <si>
    <t>BOLAZEC</t>
  </si>
  <si>
    <t>BOTMEUR</t>
  </si>
  <si>
    <t>BOTSORHEL</t>
  </si>
  <si>
    <t>BOURG BLANC</t>
  </si>
  <si>
    <t>BRASPARTS</t>
  </si>
  <si>
    <t>BRELES</t>
  </si>
  <si>
    <t>BRENNILIS</t>
  </si>
  <si>
    <t>BREST</t>
  </si>
  <si>
    <t>BRIEC</t>
  </si>
  <si>
    <t>PLOUNEOUR BRIGNOGAN PLAGES</t>
  </si>
  <si>
    <t>CAMARET SUR MER</t>
  </si>
  <si>
    <t>CARANTEC</t>
  </si>
  <si>
    <t>CARHAIX PLOUGUER</t>
  </si>
  <si>
    <t>CAST</t>
  </si>
  <si>
    <t>CHATEAULIN</t>
  </si>
  <si>
    <t>CHATEAUNEUF DU FAOU</t>
  </si>
  <si>
    <t>CLEDEN CAP SIZUN</t>
  </si>
  <si>
    <t>CLEDEN POHER</t>
  </si>
  <si>
    <t>CLEDER</t>
  </si>
  <si>
    <t>CLOHARS CARNOET</t>
  </si>
  <si>
    <t>CLOHARS FOUESNANT</t>
  </si>
  <si>
    <t>LE CLOITRE PLEYBEN</t>
  </si>
  <si>
    <t>LE CLOITRE ST THEGONNEC</t>
  </si>
  <si>
    <t>COAT MEAL</t>
  </si>
  <si>
    <t>COLLOREC</t>
  </si>
  <si>
    <t>COMBRIT</t>
  </si>
  <si>
    <t>COMMANA</t>
  </si>
  <si>
    <t>CONCARNEAU</t>
  </si>
  <si>
    <t>LE CONQUET</t>
  </si>
  <si>
    <t>CORAY</t>
  </si>
  <si>
    <t>CROZON</t>
  </si>
  <si>
    <t>DAOULAS</t>
  </si>
  <si>
    <t>DINEAULT</t>
  </si>
  <si>
    <t>DIRINON</t>
  </si>
  <si>
    <t>DOUARNENEZ</t>
  </si>
  <si>
    <t>LE DRENNEC</t>
  </si>
  <si>
    <t>EDERN</t>
  </si>
  <si>
    <t>ELLIANT</t>
  </si>
  <si>
    <t>ERGUE GABERIC</t>
  </si>
  <si>
    <t>LE FAOU</t>
  </si>
  <si>
    <t>LA FEUILLEE</t>
  </si>
  <si>
    <t>LE FOLGOET</t>
  </si>
  <si>
    <t>LA FOREST LANDERNEAU</t>
  </si>
  <si>
    <t>LA FORET FOUESNANT</t>
  </si>
  <si>
    <t>FOUESNANT</t>
  </si>
  <si>
    <t>GARLAN</t>
  </si>
  <si>
    <t>GOUESNACH</t>
  </si>
  <si>
    <t>GOUESNOU</t>
  </si>
  <si>
    <t>GOUEZEC</t>
  </si>
  <si>
    <t>GOULIEN</t>
  </si>
  <si>
    <t>GOULVEN</t>
  </si>
  <si>
    <t>GOURLIZON</t>
  </si>
  <si>
    <t>GUENGAT</t>
  </si>
  <si>
    <t>GUERLESQUIN</t>
  </si>
  <si>
    <t>GUICLAN</t>
  </si>
  <si>
    <t>GUILERS</t>
  </si>
  <si>
    <t>GUILER SUR GOYEN</t>
  </si>
  <si>
    <t>GUILLIGOMARC H</t>
  </si>
  <si>
    <t>GUILVINEC</t>
  </si>
  <si>
    <t>GUIMAEC</t>
  </si>
  <si>
    <t>GUIMILIAU</t>
  </si>
  <si>
    <t>GUIPAVAS</t>
  </si>
  <si>
    <t>MILIZAC GUIPRONVEL</t>
  </si>
  <si>
    <t>GUISSENY</t>
  </si>
  <si>
    <t>HANVEC</t>
  </si>
  <si>
    <t>HENVIC</t>
  </si>
  <si>
    <t>L HOPITAL CAMFROUT</t>
  </si>
  <si>
    <t>HUELGOAT</t>
  </si>
  <si>
    <t>ILE DE BATZ</t>
  </si>
  <si>
    <t>ILE DE SEIN</t>
  </si>
  <si>
    <t>ILE MOLENE</t>
  </si>
  <si>
    <t>ILE TUDY</t>
  </si>
  <si>
    <t>IRVILLAC</t>
  </si>
  <si>
    <t>LE JUCH</t>
  </si>
  <si>
    <t>KERGLOFF</t>
  </si>
  <si>
    <t>KERLAZ</t>
  </si>
  <si>
    <t>KERLOUAN</t>
  </si>
  <si>
    <t>KERNILIS</t>
  </si>
  <si>
    <t>KERNOUES</t>
  </si>
  <si>
    <t>KERSAINT PLABENNEC</t>
  </si>
  <si>
    <t>LAMPAUL GUIMILIAU</t>
  </si>
  <si>
    <t>LAMPAUL PLOUARZEL</t>
  </si>
  <si>
    <t>LAMPAUL PLOUDALMEZEAU</t>
  </si>
  <si>
    <t>LANARVILY</t>
  </si>
  <si>
    <t>LANDEDA</t>
  </si>
  <si>
    <t>LANDELEAU</t>
  </si>
  <si>
    <t>LANDERNEAU</t>
  </si>
  <si>
    <t>LANDEVENNEC</t>
  </si>
  <si>
    <t>LANDIVISIAU</t>
  </si>
  <si>
    <t>LANDREVARZEC</t>
  </si>
  <si>
    <t>LANDUDAL</t>
  </si>
  <si>
    <t>LANDUDEC</t>
  </si>
  <si>
    <t>LANDUNVEZ</t>
  </si>
  <si>
    <t>LANGOLEN</t>
  </si>
  <si>
    <t>LANHOUARNEAU</t>
  </si>
  <si>
    <t>LANILDUT</t>
  </si>
  <si>
    <t>LANMEUR</t>
  </si>
  <si>
    <t>LANNEANOU</t>
  </si>
  <si>
    <t>LANNEDERN</t>
  </si>
  <si>
    <t>LANNEUFFRET</t>
  </si>
  <si>
    <t>LANNILIS</t>
  </si>
  <si>
    <t>LANRIVOARE</t>
  </si>
  <si>
    <t>LANVEOC</t>
  </si>
  <si>
    <t>LAZ</t>
  </si>
  <si>
    <t>LENNON</t>
  </si>
  <si>
    <t>LESNEVEN</t>
  </si>
  <si>
    <t>LEUHAN</t>
  </si>
  <si>
    <t>LOC BREVALAIRE</t>
  </si>
  <si>
    <t>LOC EGUINER</t>
  </si>
  <si>
    <t>LOCMARIA PLOUZANE</t>
  </si>
  <si>
    <t>LOCMELAR</t>
  </si>
  <si>
    <t>LOCQUENOLE</t>
  </si>
  <si>
    <t>LOCQUIREC</t>
  </si>
  <si>
    <t>LOCRONAN</t>
  </si>
  <si>
    <t>LOCTUDY</t>
  </si>
  <si>
    <t>LOCUNOLE</t>
  </si>
  <si>
    <t>LOGONNA DAOULAS</t>
  </si>
  <si>
    <t>LOPEREC</t>
  </si>
  <si>
    <t>LOPERHET</t>
  </si>
  <si>
    <t>LOQUEFFRET</t>
  </si>
  <si>
    <t>LOTHEY</t>
  </si>
  <si>
    <t>MAHALON</t>
  </si>
  <si>
    <t>LA MARTYRE</t>
  </si>
  <si>
    <t>CONFORT MEILARS</t>
  </si>
  <si>
    <t>MELGVEN</t>
  </si>
  <si>
    <t>MELLAC</t>
  </si>
  <si>
    <t>MESPAUL</t>
  </si>
  <si>
    <t>MOELAN SUR MER</t>
  </si>
  <si>
    <t>MORLAIX</t>
  </si>
  <si>
    <t>MOTREFF</t>
  </si>
  <si>
    <t>NEVEZ</t>
  </si>
  <si>
    <t>ILE D OUESSANT</t>
  </si>
  <si>
    <t>PENCRAN</t>
  </si>
  <si>
    <t>PENMARCH</t>
  </si>
  <si>
    <t>PEUMERIT</t>
  </si>
  <si>
    <t>PLABENNEC</t>
  </si>
  <si>
    <t>PLEUVEN</t>
  </si>
  <si>
    <t>PLEYBEN</t>
  </si>
  <si>
    <t>PLEYBER CHRIST</t>
  </si>
  <si>
    <t>PLOBANNALEC LESCONIL</t>
  </si>
  <si>
    <t>PLOEVEN</t>
  </si>
  <si>
    <t>PLOGASTEL ST GERMAIN</t>
  </si>
  <si>
    <t>PLOGOFF</t>
  </si>
  <si>
    <t>PLOGONNEC</t>
  </si>
  <si>
    <t>PLOMELIN</t>
  </si>
  <si>
    <t>PLOMEUR</t>
  </si>
  <si>
    <t>PLOMODIERN</t>
  </si>
  <si>
    <t>PLONEIS</t>
  </si>
  <si>
    <t>PLONEOUR LANVERN</t>
  </si>
  <si>
    <t>PLONEVEZ DU FAOU</t>
  </si>
  <si>
    <t>PLONEVEZ PORZAY</t>
  </si>
  <si>
    <t>PLOUARZEL</t>
  </si>
  <si>
    <t>PLOUDALMEZEAU</t>
  </si>
  <si>
    <t>PLOUDANIEL</t>
  </si>
  <si>
    <t>PLOUDIRY</t>
  </si>
  <si>
    <t>PLOUEDERN</t>
  </si>
  <si>
    <t>PLOUEGAT GUERAND</t>
  </si>
  <si>
    <t>PLOUEGAT MOYSAN</t>
  </si>
  <si>
    <t>PLOUENAN</t>
  </si>
  <si>
    <t>PLOUESCAT</t>
  </si>
  <si>
    <t>PLOUEZOC H</t>
  </si>
  <si>
    <t>PLOUGAR</t>
  </si>
  <si>
    <t>PLOUGASNOU</t>
  </si>
  <si>
    <t>PLOUGASTEL DAOULAS</t>
  </si>
  <si>
    <t>PLOUGONVELIN</t>
  </si>
  <si>
    <t>PLOUGONVEN</t>
  </si>
  <si>
    <t>PLOUGOULM</t>
  </si>
  <si>
    <t>PLOUGOURVEST</t>
  </si>
  <si>
    <t>PLOUGUERNEAU</t>
  </si>
  <si>
    <t>PLOUGUIN</t>
  </si>
  <si>
    <t>PLOUHINEC</t>
  </si>
  <si>
    <t>PLOUIDER</t>
  </si>
  <si>
    <t>PLOUIGNEAU</t>
  </si>
  <si>
    <t>PLOUMOGUER</t>
  </si>
  <si>
    <t>PLOUNEOUR MENEZ</t>
  </si>
  <si>
    <t>PLOUNEVENTER</t>
  </si>
  <si>
    <t>PLOUNEVEZEL</t>
  </si>
  <si>
    <t>PLOUNEVEZ LOCHRIST</t>
  </si>
  <si>
    <t>PLOURIN LES MORLAIX</t>
  </si>
  <si>
    <t>PLOURIN</t>
  </si>
  <si>
    <t>PLOUVIEN</t>
  </si>
  <si>
    <t>PLOUVORN</t>
  </si>
  <si>
    <t>PLOUYE</t>
  </si>
  <si>
    <t>PLOUZANE</t>
  </si>
  <si>
    <t>PLOUZEVEDE</t>
  </si>
  <si>
    <t>PLOVAN</t>
  </si>
  <si>
    <t>PLOZEVET</t>
  </si>
  <si>
    <t>PLUGUFFAN</t>
  </si>
  <si>
    <t>PONT AVEN</t>
  </si>
  <si>
    <t>PONT CROIX</t>
  </si>
  <si>
    <t>PONT L ABBE</t>
  </si>
  <si>
    <t>PORSPODER</t>
  </si>
  <si>
    <t>PORT LAUNAY</t>
  </si>
  <si>
    <t>POULDERGAT</t>
  </si>
  <si>
    <t>POULDREUZIC</t>
  </si>
  <si>
    <t>POULLAN SUR MER</t>
  </si>
  <si>
    <t>POULLAOUEN</t>
  </si>
  <si>
    <t>PRIMELIN</t>
  </si>
  <si>
    <t>QUEMENEVEN</t>
  </si>
  <si>
    <t>QUERRIEN</t>
  </si>
  <si>
    <t>QUIMPER</t>
  </si>
  <si>
    <t>QUIMPERLE</t>
  </si>
  <si>
    <t>REDENE</t>
  </si>
  <si>
    <t>LE RELECQ KERHUON</t>
  </si>
  <si>
    <t>RIEC SUR BELON</t>
  </si>
  <si>
    <t>LA ROCHE MAURICE</t>
  </si>
  <si>
    <t>ROSCANVEL</t>
  </si>
  <si>
    <t>ROSCOFF</t>
  </si>
  <si>
    <t>ROSNOEN</t>
  </si>
  <si>
    <t>ROSPORDEN</t>
  </si>
  <si>
    <t>ST COULITZ</t>
  </si>
  <si>
    <t>ST DERRIEN</t>
  </si>
  <si>
    <t>ST DIVY</t>
  </si>
  <si>
    <t>ST ELOY</t>
  </si>
  <si>
    <t>ST EVARZEC</t>
  </si>
  <si>
    <t>ST FREGANT</t>
  </si>
  <si>
    <t>ST GOAZEC</t>
  </si>
  <si>
    <t>ST HERNIN</t>
  </si>
  <si>
    <t>ST JEAN DU DOIGT</t>
  </si>
  <si>
    <t>ST JEAN TROLIMON</t>
  </si>
  <si>
    <t>ST MEEN</t>
  </si>
  <si>
    <t>ST NIC</t>
  </si>
  <si>
    <t>ST PABU</t>
  </si>
  <si>
    <t>ST POL DE LEON</t>
  </si>
  <si>
    <t>ST RENAN</t>
  </si>
  <si>
    <t>ST RIVOAL</t>
  </si>
  <si>
    <t>ST SEGAL</t>
  </si>
  <si>
    <t>STE SEVE</t>
  </si>
  <si>
    <t>ST THEGONNEC LOC EGUINER</t>
  </si>
  <si>
    <t>ST THOIS</t>
  </si>
  <si>
    <t>ST THONAN</t>
  </si>
  <si>
    <t>ST THURIEN</t>
  </si>
  <si>
    <t>ST URBAIN</t>
  </si>
  <si>
    <t>ST VOUGAY</t>
  </si>
  <si>
    <t>ST YVI</t>
  </si>
  <si>
    <t>SANTEC</t>
  </si>
  <si>
    <t>SCAER</t>
  </si>
  <si>
    <t>SCRIGNAC</t>
  </si>
  <si>
    <t>SIBIRIL</t>
  </si>
  <si>
    <t>SIZUN</t>
  </si>
  <si>
    <t>SPEZET</t>
  </si>
  <si>
    <t>TAULE</t>
  </si>
  <si>
    <t>TELGRUC SUR MER</t>
  </si>
  <si>
    <t>TOURCH</t>
  </si>
  <si>
    <t>TREBABU</t>
  </si>
  <si>
    <t>TREFFIAGAT</t>
  </si>
  <si>
    <t>TREFLAOUENAN</t>
  </si>
  <si>
    <t>TREFLEVENEZ</t>
  </si>
  <si>
    <t>TREFLEZ</t>
  </si>
  <si>
    <t>TREGARANTEC</t>
  </si>
  <si>
    <t>TREGARVAN</t>
  </si>
  <si>
    <t>TREGLONOU</t>
  </si>
  <si>
    <t>TREGOUREZ</t>
  </si>
  <si>
    <t>TREGUENNEC</t>
  </si>
  <si>
    <t>TREGUNC</t>
  </si>
  <si>
    <t>LE TREHOU</t>
  </si>
  <si>
    <t>TREMAOUEZAN</t>
  </si>
  <si>
    <t>TREMEOC</t>
  </si>
  <si>
    <t>TREOGAT</t>
  </si>
  <si>
    <t>TREOUERGAT</t>
  </si>
  <si>
    <t>LE TREVOUX</t>
  </si>
  <si>
    <t>TREZILIDE</t>
  </si>
  <si>
    <t>PONT DE BUIS LES QUIMERCH</t>
  </si>
  <si>
    <t>AFA</t>
  </si>
  <si>
    <t>AJACCIO</t>
  </si>
  <si>
    <t>ALATA</t>
  </si>
  <si>
    <t>ALBITRECCIA</t>
  </si>
  <si>
    <t>ALTAGENE</t>
  </si>
  <si>
    <t>AMBIEGNA</t>
  </si>
  <si>
    <t>APPIETTO</t>
  </si>
  <si>
    <t>ARBELLARA</t>
  </si>
  <si>
    <t>ARBORI</t>
  </si>
  <si>
    <t>ARGIUSTA MORICCIO</t>
  </si>
  <si>
    <t>ARRO</t>
  </si>
  <si>
    <t>AULLENE</t>
  </si>
  <si>
    <t>AZILONE AMPAZA</t>
  </si>
  <si>
    <t>AZZANA</t>
  </si>
  <si>
    <t>BALOGNA</t>
  </si>
  <si>
    <t>BASTELICA</t>
  </si>
  <si>
    <t>BASTELICACCIA</t>
  </si>
  <si>
    <t>BELVEDERE CAMPOMORO</t>
  </si>
  <si>
    <t>BILIA</t>
  </si>
  <si>
    <t>BOCOGNANO</t>
  </si>
  <si>
    <t>BONIFACIO</t>
  </si>
  <si>
    <t>CALCATOGGIO</t>
  </si>
  <si>
    <t>CAMPO</t>
  </si>
  <si>
    <t>CANNELLE</t>
  </si>
  <si>
    <t>CARBINI</t>
  </si>
  <si>
    <t>CARBUCCIA</t>
  </si>
  <si>
    <t>CARDO TORGIA</t>
  </si>
  <si>
    <t>CARGESE</t>
  </si>
  <si>
    <t>CARGIACA</t>
  </si>
  <si>
    <t>CASAGLIONE</t>
  </si>
  <si>
    <t>CASALABRIVA</t>
  </si>
  <si>
    <t>CAURO</t>
  </si>
  <si>
    <t>CIAMANNACCE</t>
  </si>
  <si>
    <t>COGGIA</t>
  </si>
  <si>
    <t>COGNOCOLI MONTICCHI</t>
  </si>
  <si>
    <t>CONCA</t>
  </si>
  <si>
    <t>CORRANO</t>
  </si>
  <si>
    <t>COTI CHIAVARI</t>
  </si>
  <si>
    <t>COZZANO</t>
  </si>
  <si>
    <t>CRISTINACCE</t>
  </si>
  <si>
    <t>CUTTOLI CORTICCHIATO</t>
  </si>
  <si>
    <t>ECCICA SUARELLA</t>
  </si>
  <si>
    <t>EVISA</t>
  </si>
  <si>
    <t>FIGARI</t>
  </si>
  <si>
    <t>FOCE</t>
  </si>
  <si>
    <t>FORCIOLO</t>
  </si>
  <si>
    <t>FOZZANO</t>
  </si>
  <si>
    <t>FRASSETO</t>
  </si>
  <si>
    <t>GIUNCHETO</t>
  </si>
  <si>
    <t>GRANACE</t>
  </si>
  <si>
    <t>GROSSA</t>
  </si>
  <si>
    <t>GROSSETO PRUGNA</t>
  </si>
  <si>
    <t>GUAGNO</t>
  </si>
  <si>
    <t>GUARGUALE</t>
  </si>
  <si>
    <t>GUITERA LES BAINS</t>
  </si>
  <si>
    <t>LECCI</t>
  </si>
  <si>
    <t>LETIA</t>
  </si>
  <si>
    <t>LEVIE</t>
  </si>
  <si>
    <t>LOPIGNA</t>
  </si>
  <si>
    <t>LORETO DI TALLANO</t>
  </si>
  <si>
    <t>MARIGNANA</t>
  </si>
  <si>
    <t>MELA</t>
  </si>
  <si>
    <t>MOCA CROCE</t>
  </si>
  <si>
    <t>MONACIA D AULLENE</t>
  </si>
  <si>
    <t>MURZO</t>
  </si>
  <si>
    <t>OCANA</t>
  </si>
  <si>
    <t>OLIVESE</t>
  </si>
  <si>
    <t>OLMETO</t>
  </si>
  <si>
    <t>OLMICCIA</t>
  </si>
  <si>
    <t>ORTO</t>
  </si>
  <si>
    <t>OSANI</t>
  </si>
  <si>
    <t>OTA</t>
  </si>
  <si>
    <t>PALNECA</t>
  </si>
  <si>
    <t>PARTINELLO</t>
  </si>
  <si>
    <t>PASTRICCIOLA</t>
  </si>
  <si>
    <t>PERI</t>
  </si>
  <si>
    <t>PETRETO BICCHISANO</t>
  </si>
  <si>
    <t>PIANA</t>
  </si>
  <si>
    <t>PIANOTTOLI CALDARELLO</t>
  </si>
  <si>
    <t>PIETROSELLA</t>
  </si>
  <si>
    <t>PILA CANALE</t>
  </si>
  <si>
    <t>POGGIOLO</t>
  </si>
  <si>
    <t>PORTO VECCHIO</t>
  </si>
  <si>
    <t>PROPRIANO</t>
  </si>
  <si>
    <t>QUASQUARA</t>
  </si>
  <si>
    <t>QUENZA</t>
  </si>
  <si>
    <t>RENNO</t>
  </si>
  <si>
    <t>REZZA</t>
  </si>
  <si>
    <t>ROSAZIA</t>
  </si>
  <si>
    <t>SALICE</t>
  </si>
  <si>
    <t>SAMPOLO</t>
  </si>
  <si>
    <t>SARI SOLENZARA</t>
  </si>
  <si>
    <t>SARI D ORCINO</t>
  </si>
  <si>
    <t>SARROLA CARCOPINO</t>
  </si>
  <si>
    <t>SARTENE</t>
  </si>
  <si>
    <t>SERRA DI FERRO</t>
  </si>
  <si>
    <t>SERRA DI SCOPAMENE</t>
  </si>
  <si>
    <t>SERRIERA</t>
  </si>
  <si>
    <t>SOCCIA</t>
  </si>
  <si>
    <t>SOLLACARO</t>
  </si>
  <si>
    <t>SORBOLLANO</t>
  </si>
  <si>
    <t>SOTTA</t>
  </si>
  <si>
    <t>SANT ANDREA D ORCINO</t>
  </si>
  <si>
    <t>SAN GAVINO DI CARBINI</t>
  </si>
  <si>
    <t>STE LUCIE DE TALLANO</t>
  </si>
  <si>
    <t>SANTA MARIA FIGANIELLA</t>
  </si>
  <si>
    <t>SANTA MARIA SICHE</t>
  </si>
  <si>
    <t>TASSO</t>
  </si>
  <si>
    <t>TAVACO</t>
  </si>
  <si>
    <t>TAVERA</t>
  </si>
  <si>
    <t>TOLLA</t>
  </si>
  <si>
    <t>UCCIANI</t>
  </si>
  <si>
    <t>URBALACONE</t>
  </si>
  <si>
    <t>VALLE DI MEZZANA</t>
  </si>
  <si>
    <t>VERO</t>
  </si>
  <si>
    <t>VICO</t>
  </si>
  <si>
    <t>VIGGIANELLO</t>
  </si>
  <si>
    <t>VILLANOVA</t>
  </si>
  <si>
    <t>ZERUBIA</t>
  </si>
  <si>
    <t>ZEVACO</t>
  </si>
  <si>
    <t>ZICAVO</t>
  </si>
  <si>
    <t>ZIGLIARA</t>
  </si>
  <si>
    <t>ZONZA</t>
  </si>
  <si>
    <t>ZOZA</t>
  </si>
  <si>
    <t>AGHIONE</t>
  </si>
  <si>
    <t>AITI</t>
  </si>
  <si>
    <t>ALANDO</t>
  </si>
  <si>
    <t>ALBERTACCE</t>
  </si>
  <si>
    <t>ALERIA</t>
  </si>
  <si>
    <t>ALGAJOLA</t>
  </si>
  <si>
    <t>ALTIANI</t>
  </si>
  <si>
    <t>ALZI</t>
  </si>
  <si>
    <t>AMPRIANI</t>
  </si>
  <si>
    <t>ANTISANTI</t>
  </si>
  <si>
    <t>AREGNO</t>
  </si>
  <si>
    <t>ASCO</t>
  </si>
  <si>
    <t>AVAPESSA</t>
  </si>
  <si>
    <t>BARBAGGIO</t>
  </si>
  <si>
    <t>BARRETTALI</t>
  </si>
  <si>
    <t>BASTIA</t>
  </si>
  <si>
    <t>BELGODERE</t>
  </si>
  <si>
    <t>BIGORNO</t>
  </si>
  <si>
    <t>BIGUGLIA</t>
  </si>
  <si>
    <t>BISINCHI</t>
  </si>
  <si>
    <t>BORGO</t>
  </si>
  <si>
    <t>BRANDO</t>
  </si>
  <si>
    <t>BUSTANICO</t>
  </si>
  <si>
    <t>CAGNANO</t>
  </si>
  <si>
    <t>CALACUCCIA</t>
  </si>
  <si>
    <t>CALENZANA</t>
  </si>
  <si>
    <t>CALVI</t>
  </si>
  <si>
    <t>CAMBIA</t>
  </si>
  <si>
    <t>CAMPANA</t>
  </si>
  <si>
    <t>CAMPI</t>
  </si>
  <si>
    <t>CAMPILE</t>
  </si>
  <si>
    <t>CAMPITELLO</t>
  </si>
  <si>
    <t>CANALE DI VERDE</t>
  </si>
  <si>
    <t>CANARI</t>
  </si>
  <si>
    <t>CANAVAGGIA</t>
  </si>
  <si>
    <t>CARCHETO BRUSTICO</t>
  </si>
  <si>
    <t>CARPINETO</t>
  </si>
  <si>
    <t>CARTICASI</t>
  </si>
  <si>
    <t>CASABIANCA</t>
  </si>
  <si>
    <t>CASALTA</t>
  </si>
  <si>
    <t>CASAMACCIOLI</t>
  </si>
  <si>
    <t>CASANOVA</t>
  </si>
  <si>
    <t>CASEVECCHIE</t>
  </si>
  <si>
    <t>CASTELLARE DI CASINCA</t>
  </si>
  <si>
    <t>CASTELLARE DI MERCURIO</t>
  </si>
  <si>
    <t>CASTELLO DI ROSTINO</t>
  </si>
  <si>
    <t>CASTIFAO</t>
  </si>
  <si>
    <t>CASTIGLIONE</t>
  </si>
  <si>
    <t>CASTINETA</t>
  </si>
  <si>
    <t>CASTIRLA</t>
  </si>
  <si>
    <t>CATERI</t>
  </si>
  <si>
    <t>CENTURI</t>
  </si>
  <si>
    <t>CERVIONE</t>
  </si>
  <si>
    <t>CHIATRA DI VERDE</t>
  </si>
  <si>
    <t>CORBARA</t>
  </si>
  <si>
    <t>CORSCIA</t>
  </si>
  <si>
    <t>CORTE</t>
  </si>
  <si>
    <t>COSTA</t>
  </si>
  <si>
    <t>CROCE</t>
  </si>
  <si>
    <t>CROCICCHIA</t>
  </si>
  <si>
    <t>ERBAJOLO</t>
  </si>
  <si>
    <t>ERONE</t>
  </si>
  <si>
    <t>ERSA</t>
  </si>
  <si>
    <t>FARINOLE</t>
  </si>
  <si>
    <t>FAVALELLO DE BOZIO</t>
  </si>
  <si>
    <t>FELCE</t>
  </si>
  <si>
    <t>FELICETO</t>
  </si>
  <si>
    <t>FICAJA</t>
  </si>
  <si>
    <t>FOCICCHIA</t>
  </si>
  <si>
    <t>FURIANI</t>
  </si>
  <si>
    <t>GALERIA</t>
  </si>
  <si>
    <t>GAVIGNANO</t>
  </si>
  <si>
    <t>GHISONACCIA</t>
  </si>
  <si>
    <t>GHISONI</t>
  </si>
  <si>
    <t>GIOCATOJO</t>
  </si>
  <si>
    <t>GIUNCAGGIO</t>
  </si>
  <si>
    <t>L ILE ROUSSE</t>
  </si>
  <si>
    <t>ISOLACCIO DI FIUMORBO</t>
  </si>
  <si>
    <t>LAMA</t>
  </si>
  <si>
    <t>LANO</t>
  </si>
  <si>
    <t>LAVATOGGIO</t>
  </si>
  <si>
    <t>LENTO</t>
  </si>
  <si>
    <t>LINGUIZZETTA</t>
  </si>
  <si>
    <t>LORETO DI CASINCA</t>
  </si>
  <si>
    <t>LOZZI</t>
  </si>
  <si>
    <t>LUCCIANA</t>
  </si>
  <si>
    <t>LUGO DI NAZZA</t>
  </si>
  <si>
    <t>LUMIO</t>
  </si>
  <si>
    <t>LURI</t>
  </si>
  <si>
    <t>MANSO</t>
  </si>
  <si>
    <t>MATRA</t>
  </si>
  <si>
    <t>MAUSOLEO</t>
  </si>
  <si>
    <t>MAZZOLA</t>
  </si>
  <si>
    <t>MERIA</t>
  </si>
  <si>
    <t>MOITA</t>
  </si>
  <si>
    <t>MOLTIFAO</t>
  </si>
  <si>
    <t>MONACIA D OREZZA</t>
  </si>
  <si>
    <t>MONCALE</t>
  </si>
  <si>
    <t>MONTE</t>
  </si>
  <si>
    <t>MONTEGROSSO</t>
  </si>
  <si>
    <t>MONTICELLO</t>
  </si>
  <si>
    <t>MOROSAGLIA</t>
  </si>
  <si>
    <t>MORSIGLIA</t>
  </si>
  <si>
    <t>MURACCIOLE</t>
  </si>
  <si>
    <t>MURATO</t>
  </si>
  <si>
    <t>MURO</t>
  </si>
  <si>
    <t>NESSA</t>
  </si>
  <si>
    <t>NOCARIO</t>
  </si>
  <si>
    <t>NOCETA</t>
  </si>
  <si>
    <t>NONZA</t>
  </si>
  <si>
    <t>NOVALE</t>
  </si>
  <si>
    <t>NOVELLA</t>
  </si>
  <si>
    <t>OCCHIATANA</t>
  </si>
  <si>
    <t>OGLIASTRO</t>
  </si>
  <si>
    <t>OLCANI</t>
  </si>
  <si>
    <t>OLETTA</t>
  </si>
  <si>
    <t>OLMETA DI CAPOCORSO</t>
  </si>
  <si>
    <t>OLMETA DI TUDA</t>
  </si>
  <si>
    <t>OLMI CAPPELLA</t>
  </si>
  <si>
    <t>OLMO</t>
  </si>
  <si>
    <t>OMESSA</t>
  </si>
  <si>
    <t>ORTALE</t>
  </si>
  <si>
    <t>ORTIPORIO</t>
  </si>
  <si>
    <t>PALASCA</t>
  </si>
  <si>
    <t>PANCHERACCIA</t>
  </si>
  <si>
    <t>PARATA</t>
  </si>
  <si>
    <t>PATRIMONIO</t>
  </si>
  <si>
    <t>PENTA ACQUATELLA</t>
  </si>
  <si>
    <t>PENTA DI CASINCA</t>
  </si>
  <si>
    <t>PERELLI</t>
  </si>
  <si>
    <t>PERO CASEVECCHIE</t>
  </si>
  <si>
    <t>PIANELLO</t>
  </si>
  <si>
    <t>PIANO</t>
  </si>
  <si>
    <t>PIAZZALI</t>
  </si>
  <si>
    <t>PIAZZOLE</t>
  </si>
  <si>
    <t>PIEDICORTE DI GAGGIO</t>
  </si>
  <si>
    <t>PIEDICROCE</t>
  </si>
  <si>
    <t>PIEDIGRIGGIO</t>
  </si>
  <si>
    <t>PIEDIPARTINO</t>
  </si>
  <si>
    <t>PIE D OREZZA</t>
  </si>
  <si>
    <t>PIETRALBA</t>
  </si>
  <si>
    <t>PIETRACORBARA</t>
  </si>
  <si>
    <t>PIETRA DI VERDE</t>
  </si>
  <si>
    <t>PIETRASERENA</t>
  </si>
  <si>
    <t>PIETRICAGGIO</t>
  </si>
  <si>
    <t>PIETROSO</t>
  </si>
  <si>
    <t>PIEVE</t>
  </si>
  <si>
    <t>PIGNA</t>
  </si>
  <si>
    <t>PINO</t>
  </si>
  <si>
    <t>PIOBETTA</t>
  </si>
  <si>
    <t>PIOGGIOLA</t>
  </si>
  <si>
    <t>POGGIO DI NAZZA</t>
  </si>
  <si>
    <t>POGGIO DI VENACO</t>
  </si>
  <si>
    <t>POGGIO D OLETTA</t>
  </si>
  <si>
    <t>POGGIO MARINACCIO</t>
  </si>
  <si>
    <t>POGGIO MEZZANA</t>
  </si>
  <si>
    <t>POLVEROSO</t>
  </si>
  <si>
    <t>POPOLASCA</t>
  </si>
  <si>
    <t>PORRI</t>
  </si>
  <si>
    <t>LA PORTA</t>
  </si>
  <si>
    <t>PRATO DI GIOVELLINA</t>
  </si>
  <si>
    <t>PRUNELLI DI CASACCONI</t>
  </si>
  <si>
    <t>PRUNELLI DI FIUMORBO</t>
  </si>
  <si>
    <t>PRUNO</t>
  </si>
  <si>
    <t>QUERCITELLO</t>
  </si>
  <si>
    <t>RAPAGGIO</t>
  </si>
  <si>
    <t>RAPALE</t>
  </si>
  <si>
    <t>RIVENTOSA</t>
  </si>
  <si>
    <t>ROGLIANO</t>
  </si>
  <si>
    <t>ROSPIGLIANI</t>
  </si>
  <si>
    <t>RUSIO</t>
  </si>
  <si>
    <t>RUTALI</t>
  </si>
  <si>
    <t>SALICETO</t>
  </si>
  <si>
    <t>SCATA</t>
  </si>
  <si>
    <t>SCOLCA</t>
  </si>
  <si>
    <t>SERMANO</t>
  </si>
  <si>
    <t>SERRA DI FIUMORBO</t>
  </si>
  <si>
    <t>SILVARECCIO</t>
  </si>
  <si>
    <t>SISCO</t>
  </si>
  <si>
    <t>SOLARO</t>
  </si>
  <si>
    <t>SORBO OCAGNANO</t>
  </si>
  <si>
    <t>SORIO</t>
  </si>
  <si>
    <t>SOVERIA</t>
  </si>
  <si>
    <t>SPELONCATO</t>
  </si>
  <si>
    <t>STAZZONA</t>
  </si>
  <si>
    <t>SANT ANDREA DI BOZIO</t>
  </si>
  <si>
    <t>SANT ANDREA DI COTONE</t>
  </si>
  <si>
    <t>SANT ANTONINO</t>
  </si>
  <si>
    <t>SAN DAMIANO</t>
  </si>
  <si>
    <t>ST FLORENT</t>
  </si>
  <si>
    <t>SAN GAVINO D AMPUGNANI</t>
  </si>
  <si>
    <t>SAN GAVINO DI TENDA</t>
  </si>
  <si>
    <t>SAN GIOVANNI DI MORIANI</t>
  </si>
  <si>
    <t>SAN GIULIANO</t>
  </si>
  <si>
    <t>SAN LORENZO</t>
  </si>
  <si>
    <t>SAN MARTINO DI LOTA</t>
  </si>
  <si>
    <t>SANTA LUCIA DI MERCURIO</t>
  </si>
  <si>
    <t>SANTA LUCIA DI MORIANI</t>
  </si>
  <si>
    <t>SANTA MARIA DI LOTA</t>
  </si>
  <si>
    <t>SANTA MARIA POGGIO</t>
  </si>
  <si>
    <t>SAN NICOLAO</t>
  </si>
  <si>
    <t>SANTO PIETRO DI TENDA</t>
  </si>
  <si>
    <t>SANTO PIETRO DI VENACO</t>
  </si>
  <si>
    <t>SANTA REPARATA DI BALAGNA</t>
  </si>
  <si>
    <t>SANTA REPARATA DI MORIANI</t>
  </si>
  <si>
    <t>TAGLIO ISOLACCIO</t>
  </si>
  <si>
    <t>TALASANI</t>
  </si>
  <si>
    <t>TALLONE</t>
  </si>
  <si>
    <t>TARRANO</t>
  </si>
  <si>
    <t>TOMINO</t>
  </si>
  <si>
    <t>TOX</t>
  </si>
  <si>
    <t>TRALONCA</t>
  </si>
  <si>
    <t>URTACA</t>
  </si>
  <si>
    <t>VALLECALLE</t>
  </si>
  <si>
    <t>VALLE D ALESANI</t>
  </si>
  <si>
    <t>VALLE DI CAMPOLORO</t>
  </si>
  <si>
    <t>VALLE DI ROSTINO</t>
  </si>
  <si>
    <t>VALLE D OREZZA</t>
  </si>
  <si>
    <t>VALLICA</t>
  </si>
  <si>
    <t>VELONE ORNETO</t>
  </si>
  <si>
    <t>VENACO</t>
  </si>
  <si>
    <t>VENTISERI</t>
  </si>
  <si>
    <t>VENZOLASCA</t>
  </si>
  <si>
    <t>VERDESE</t>
  </si>
  <si>
    <t>VESCOVATO</t>
  </si>
  <si>
    <t>VEZZANI</t>
  </si>
  <si>
    <t>VIGNALE</t>
  </si>
  <si>
    <t>VILLE DI PARASO</t>
  </si>
  <si>
    <t>VILLE DI PIETRABUGNO</t>
  </si>
  <si>
    <t>VIVARIO</t>
  </si>
  <si>
    <t>VOLPAJOLA</t>
  </si>
  <si>
    <t>ZALANA</t>
  </si>
  <si>
    <t>ZILIA</t>
  </si>
  <si>
    <t>ZUANI</t>
  </si>
  <si>
    <t>SAN GAVINO DI FIUMORBO</t>
  </si>
  <si>
    <t>CHISA</t>
  </si>
  <si>
    <t>AIGALIERS</t>
  </si>
  <si>
    <t>AIGREMONT</t>
  </si>
  <si>
    <t>AIGUES MORTES</t>
  </si>
  <si>
    <t>AIGUEZE</t>
  </si>
  <si>
    <t>AIMARGUES</t>
  </si>
  <si>
    <t>ALES</t>
  </si>
  <si>
    <t>ALLEGRE LES FUMADES</t>
  </si>
  <si>
    <t>ALZON</t>
  </si>
  <si>
    <t>ANDUZE</t>
  </si>
  <si>
    <t>LES ANGLES</t>
  </si>
  <si>
    <t>ARAMON</t>
  </si>
  <si>
    <t>ARGILLIERS</t>
  </si>
  <si>
    <t>ARPAILLARGUES ET AUREILLAC</t>
  </si>
  <si>
    <t>ARPHY</t>
  </si>
  <si>
    <t>ARRE</t>
  </si>
  <si>
    <t>ARRIGAS</t>
  </si>
  <si>
    <t>ASPERES</t>
  </si>
  <si>
    <t>AUBAIS</t>
  </si>
  <si>
    <t>AUBORD</t>
  </si>
  <si>
    <t>AUBUSSARGUES</t>
  </si>
  <si>
    <t>AUJARGUES</t>
  </si>
  <si>
    <t>AULAS</t>
  </si>
  <si>
    <t>AUMESSAS</t>
  </si>
  <si>
    <t>AVEZE</t>
  </si>
  <si>
    <t>BAGARD</t>
  </si>
  <si>
    <t>BAGNOLS SUR CEZE</t>
  </si>
  <si>
    <t>BARON</t>
  </si>
  <si>
    <t>LA BASTIDE D ENGRAS</t>
  </si>
  <si>
    <t>BEAUCAIRE</t>
  </si>
  <si>
    <t>BELLEGARDE</t>
  </si>
  <si>
    <t>BELVEZET</t>
  </si>
  <si>
    <t>BERNIS</t>
  </si>
  <si>
    <t>BESSEGES</t>
  </si>
  <si>
    <t>BEZ ET ESPARON</t>
  </si>
  <si>
    <t>BEZOUCE</t>
  </si>
  <si>
    <t>BLANDAS</t>
  </si>
  <si>
    <t>BLAUZAC</t>
  </si>
  <si>
    <t>BOISSET ET GAUJAC</t>
  </si>
  <si>
    <t>BOISSIERES</t>
  </si>
  <si>
    <t>BORDEZAC</t>
  </si>
  <si>
    <t>BOUCOIRAN ET NOZIERES</t>
  </si>
  <si>
    <t>BOUILLARGUES</t>
  </si>
  <si>
    <t>BOUQUET</t>
  </si>
  <si>
    <t>BOURDIC</t>
  </si>
  <si>
    <t>BRAGASSARGUES</t>
  </si>
  <si>
    <t>BRANOUX LES TAILLADES</t>
  </si>
  <si>
    <t>BREAU MARS</t>
  </si>
  <si>
    <t>BRIGNON</t>
  </si>
  <si>
    <t>BROUZET LES QUISSAC</t>
  </si>
  <si>
    <t>BROUZET LES ALES</t>
  </si>
  <si>
    <t>LA BRUGUIERE</t>
  </si>
  <si>
    <t>CABRIERES</t>
  </si>
  <si>
    <t>LA CADIERE ET CAMBO</t>
  </si>
  <si>
    <t>LE CAILAR</t>
  </si>
  <si>
    <t>CAISSARGUES</t>
  </si>
  <si>
    <t>LA CALMETTE</t>
  </si>
  <si>
    <t>CALVISSON</t>
  </si>
  <si>
    <t>CAMPESTRE ET LUC</t>
  </si>
  <si>
    <t>CANAULES ET ARGENTIERES</t>
  </si>
  <si>
    <t>CANNES ET CLAIRAN</t>
  </si>
  <si>
    <t>LA CAPELLE ET MASMOLENE</t>
  </si>
  <si>
    <t>CARDET</t>
  </si>
  <si>
    <t>CARNAS</t>
  </si>
  <si>
    <t>CARSAN</t>
  </si>
  <si>
    <t>CASSAGNOLES</t>
  </si>
  <si>
    <t>CASTELNAU VALENCE</t>
  </si>
  <si>
    <t>CASTILLON DU GARD</t>
  </si>
  <si>
    <t>CAUSSE BEGON</t>
  </si>
  <si>
    <t>CAVEIRAC</t>
  </si>
  <si>
    <t>CAVILLARGUES</t>
  </si>
  <si>
    <t>CENDRAS</t>
  </si>
  <si>
    <t>CHAMBORIGAUD</t>
  </si>
  <si>
    <t>CHUSCLAN</t>
  </si>
  <si>
    <t>CLARENSAC</t>
  </si>
  <si>
    <t>CODOGNAN</t>
  </si>
  <si>
    <t>CODOLET</t>
  </si>
  <si>
    <t>COLLIAS</t>
  </si>
  <si>
    <t>COLLORGUES</t>
  </si>
  <si>
    <t>COLOGNAC</t>
  </si>
  <si>
    <t>COMBAS</t>
  </si>
  <si>
    <t>CONCOULES</t>
  </si>
  <si>
    <t>CONGENIES</t>
  </si>
  <si>
    <t>CONNAUX</t>
  </si>
  <si>
    <t>CONQUEYRAC</t>
  </si>
  <si>
    <t>CORBES</t>
  </si>
  <si>
    <t>CORCONNE</t>
  </si>
  <si>
    <t>CORNILLON</t>
  </si>
  <si>
    <t>COURRY</t>
  </si>
  <si>
    <t>CRESPIAN</t>
  </si>
  <si>
    <t>CROS</t>
  </si>
  <si>
    <t>CRUVIERS LASCOURS</t>
  </si>
  <si>
    <t>DEAUX</t>
  </si>
  <si>
    <t>DIONS</t>
  </si>
  <si>
    <t>DOMAZAN</t>
  </si>
  <si>
    <t>DOMESSARGUES</t>
  </si>
  <si>
    <t>DOURBIES</t>
  </si>
  <si>
    <t>DURFORT ET ST MARTIN DE SOSSENAC</t>
  </si>
  <si>
    <t>ESTEZARGUES</t>
  </si>
  <si>
    <t>L ESTRECHURE</t>
  </si>
  <si>
    <t>EUZET</t>
  </si>
  <si>
    <t>FLAUX</t>
  </si>
  <si>
    <t>FONS SUR LUSSAN</t>
  </si>
  <si>
    <t>FONTANES</t>
  </si>
  <si>
    <t>FONTARECHES</t>
  </si>
  <si>
    <t>FOURNES</t>
  </si>
  <si>
    <t>FOURQUES</t>
  </si>
  <si>
    <t>FRESSAC</t>
  </si>
  <si>
    <t>GAGNIERES</t>
  </si>
  <si>
    <t>GAILHAN</t>
  </si>
  <si>
    <t>GALLARGUES LE MONTUEUX</t>
  </si>
  <si>
    <t>LE GARN</t>
  </si>
  <si>
    <t>GARONS</t>
  </si>
  <si>
    <t>GARRIGUES STE EULALIE</t>
  </si>
  <si>
    <t>GAUJAC</t>
  </si>
  <si>
    <t>GENERAC</t>
  </si>
  <si>
    <t>GENERARGUES</t>
  </si>
  <si>
    <t>GENOLHAC</t>
  </si>
  <si>
    <t>GOUDARGUES</t>
  </si>
  <si>
    <t>LA GRAND COMBE</t>
  </si>
  <si>
    <t>LE GRAU DU ROI</t>
  </si>
  <si>
    <t>ISSIRAC</t>
  </si>
  <si>
    <t>JONQUIERES ST VINCENT</t>
  </si>
  <si>
    <t>JUNAS</t>
  </si>
  <si>
    <t>LAMELOUZE</t>
  </si>
  <si>
    <t>LANGLADE</t>
  </si>
  <si>
    <t>LANUEJOLS</t>
  </si>
  <si>
    <t>LASALLE</t>
  </si>
  <si>
    <t>LAUDUN L ARDOISE</t>
  </si>
  <si>
    <t>LAVAL PRADEL</t>
  </si>
  <si>
    <t>LAVAL ST ROMAN</t>
  </si>
  <si>
    <t>LECQUES</t>
  </si>
  <si>
    <t>LEDENON</t>
  </si>
  <si>
    <t>LEDIGNAN</t>
  </si>
  <si>
    <t>LEZAN</t>
  </si>
  <si>
    <t>LIOUC</t>
  </si>
  <si>
    <t>LIRAC</t>
  </si>
  <si>
    <t>LOGRIAN FLORIAN</t>
  </si>
  <si>
    <t>LUSSAN</t>
  </si>
  <si>
    <t>LES MAGES</t>
  </si>
  <si>
    <t>MALONS ET ELZE</t>
  </si>
  <si>
    <t>MANDAGOUT</t>
  </si>
  <si>
    <t>MANDUEL</t>
  </si>
  <si>
    <t>MARGUERITTES</t>
  </si>
  <si>
    <t>MARTIGNARGUES</t>
  </si>
  <si>
    <t>LE MARTINET</t>
  </si>
  <si>
    <t>MARUEJOLS LES GARDON</t>
  </si>
  <si>
    <t>MASSANES</t>
  </si>
  <si>
    <t>MASSILLARGUES ATTUECH</t>
  </si>
  <si>
    <t>MAURESSARGUES</t>
  </si>
  <si>
    <t>MEJANNES LE CLAP</t>
  </si>
  <si>
    <t>MEJANNES LES ALES</t>
  </si>
  <si>
    <t>MEYNES</t>
  </si>
  <si>
    <t>MEYRANNES</t>
  </si>
  <si>
    <t>MILHAUD</t>
  </si>
  <si>
    <t>MOLIERES CAVAILLAC</t>
  </si>
  <si>
    <t>MOLIERES SUR CEZE</t>
  </si>
  <si>
    <t>MONOBLET</t>
  </si>
  <si>
    <t>MONTAREN ET ST MEDIERS</t>
  </si>
  <si>
    <t>MONTDARDIER</t>
  </si>
  <si>
    <t>MONTFRIN</t>
  </si>
  <si>
    <t>MONTIGNARGUES</t>
  </si>
  <si>
    <t>MONTMIRAT</t>
  </si>
  <si>
    <t>MONTPEZAT</t>
  </si>
  <si>
    <t>MOULEZAN</t>
  </si>
  <si>
    <t>MOUSSAC</t>
  </si>
  <si>
    <t>MUS</t>
  </si>
  <si>
    <t>NAGES ET SOLORGUES</t>
  </si>
  <si>
    <t>NAVACELLES</t>
  </si>
  <si>
    <t>NERS</t>
  </si>
  <si>
    <t>NIMES</t>
  </si>
  <si>
    <t>ORSAN</t>
  </si>
  <si>
    <t>ORTHOUX SERIGNAC QUILHAN</t>
  </si>
  <si>
    <t>PARIGNARGUES</t>
  </si>
  <si>
    <t>PEYREMALE</t>
  </si>
  <si>
    <t>LES PLANS</t>
  </si>
  <si>
    <t>LES PLANTIERS</t>
  </si>
  <si>
    <t>POMPIGNAN</t>
  </si>
  <si>
    <t>PONTEILS ET BRESIS</t>
  </si>
  <si>
    <t>PONT ST ESPRIT</t>
  </si>
  <si>
    <t>POTELIERES</t>
  </si>
  <si>
    <t>POUGNADORESSE</t>
  </si>
  <si>
    <t>POULX</t>
  </si>
  <si>
    <t>POUZILHAC</t>
  </si>
  <si>
    <t>PUECHREDON</t>
  </si>
  <si>
    <t>PUJAUT</t>
  </si>
  <si>
    <t>QUISSAC</t>
  </si>
  <si>
    <t>REDESSAN</t>
  </si>
  <si>
    <t>REMOULINS</t>
  </si>
  <si>
    <t>REVENS</t>
  </si>
  <si>
    <t>RIBAUTE LES TAVERNES</t>
  </si>
  <si>
    <t>ROBIAC ROCHESSADOULE</t>
  </si>
  <si>
    <t>ROCHEFORT DU GARD</t>
  </si>
  <si>
    <t>ROGUES</t>
  </si>
  <si>
    <t>ROQUEDUR</t>
  </si>
  <si>
    <t>ROQUEMAURE</t>
  </si>
  <si>
    <t>LA ROQUE SUR CEZE</t>
  </si>
  <si>
    <t>ROUSSON</t>
  </si>
  <si>
    <t>LA ROUVIERE</t>
  </si>
  <si>
    <t>SABRAN</t>
  </si>
  <si>
    <t>ST ALEXANDRE</t>
  </si>
  <si>
    <t>STE ANASTASIE</t>
  </si>
  <si>
    <t>ST ANDRE DE MAJENCOULES</t>
  </si>
  <si>
    <t>ST ANDRE DE ROQUEPERTUIS</t>
  </si>
  <si>
    <t>ST ANDRE DE VALBORGNE</t>
  </si>
  <si>
    <t>ST ANDRE D OLERARGUES</t>
  </si>
  <si>
    <t>ST BAUZELY</t>
  </si>
  <si>
    <t>ST BENEZET</t>
  </si>
  <si>
    <t>ST BONNET DU GARD</t>
  </si>
  <si>
    <t>ST BONNET DE SALENDRINQUE</t>
  </si>
  <si>
    <t>ST BRES</t>
  </si>
  <si>
    <t>ST BRESSON</t>
  </si>
  <si>
    <t>STE CECILE D ANDORGE</t>
  </si>
  <si>
    <t>ST CESAIRE DE GAUZIGNAN</t>
  </si>
  <si>
    <t>ST CHAPTES</t>
  </si>
  <si>
    <t>ST CHRISTOL DE RODIERES</t>
  </si>
  <si>
    <t>ST CHRISTOL LEZ ALES</t>
  </si>
  <si>
    <t>ST COME ET MARUEJOLS</t>
  </si>
  <si>
    <t>STE CROIX DE CADERLE</t>
  </si>
  <si>
    <t>ST DEZERY</t>
  </si>
  <si>
    <t>ST DIONISY</t>
  </si>
  <si>
    <t>ST ETIENNE DE L OLM</t>
  </si>
  <si>
    <t>ST ETIENNE DES SORTS</t>
  </si>
  <si>
    <t>ST FELIX DE PALLIERES</t>
  </si>
  <si>
    <t>ST FLORENT SUR AUZONNET</t>
  </si>
  <si>
    <t>ST GENIES DE COMOLAS</t>
  </si>
  <si>
    <t>ST GENIES DE MALGOIRES</t>
  </si>
  <si>
    <t>ST GERVAIS</t>
  </si>
  <si>
    <t>ST GERVASY</t>
  </si>
  <si>
    <t>ST GILLES</t>
  </si>
  <si>
    <t>ST HILAIRE DE BRETHMAS</t>
  </si>
  <si>
    <t>ST HILAIRE D OZILHAN</t>
  </si>
  <si>
    <t>ST HIPPOLYTE DE CATON</t>
  </si>
  <si>
    <t>ST HIPPOLYTE DE MONTAIGU</t>
  </si>
  <si>
    <t>ST HIPPOLYTE DU FORT</t>
  </si>
  <si>
    <t>ST JEAN DE CEYRARGUES</t>
  </si>
  <si>
    <t>ST JEAN DE CRIEULON</t>
  </si>
  <si>
    <t>ST JEAN DE MARUEJOLS ET AVEJAN</t>
  </si>
  <si>
    <t>ST JEAN DE SERRES</t>
  </si>
  <si>
    <t>ST JEAN DE VALERISCLE</t>
  </si>
  <si>
    <t>ST JEAN DU GARD</t>
  </si>
  <si>
    <t>ST JEAN DU PIN</t>
  </si>
  <si>
    <t>ST JULIEN DE CASSAGNAS</t>
  </si>
  <si>
    <t>ST JULIEN DE LA NEF</t>
  </si>
  <si>
    <t>ST JULIEN DE PEYROLAS</t>
  </si>
  <si>
    <t>ST JULIEN LES ROSIERS</t>
  </si>
  <si>
    <t>ST JUST ET VACQUIERES</t>
  </si>
  <si>
    <t>ST LAURENT D AIGOUZE</t>
  </si>
  <si>
    <t>ST LAURENT DE CARNOLS</t>
  </si>
  <si>
    <t>ST LAURENT DES ARBRES</t>
  </si>
  <si>
    <t>ST LAURENT LA VERNEDE</t>
  </si>
  <si>
    <t>ST LAURENT LE MINIER</t>
  </si>
  <si>
    <t>ST MAMERT DU GARD</t>
  </si>
  <si>
    <t>ST MARCEL DE CAREIRET</t>
  </si>
  <si>
    <t>ST MARTIN DE VALGALGUES</t>
  </si>
  <si>
    <t>ST MAURICE DE CAZEVIEILLE</t>
  </si>
  <si>
    <t>ST MAXIMIN</t>
  </si>
  <si>
    <t>ST MICHEL D EUZET</t>
  </si>
  <si>
    <t>ST NAZAIRE</t>
  </si>
  <si>
    <t>ST NAZAIRE DES GARDIES</t>
  </si>
  <si>
    <t>ST PAULET DE CAISSON</t>
  </si>
  <si>
    <t>ST PAUL LA COSTE</t>
  </si>
  <si>
    <t>ST PONS LA CALM</t>
  </si>
  <si>
    <t>ST PRIVAT DE CHAMPCLOS</t>
  </si>
  <si>
    <t>ST PRIVAT DES VIEUX</t>
  </si>
  <si>
    <t>ST QUENTIN LA POTERIE</t>
  </si>
  <si>
    <t>ST ROMAN DE CODIERES</t>
  </si>
  <si>
    <t>ST SAUVEUR CAMPRIEU</t>
  </si>
  <si>
    <t>ST SEBASTIEN D AIGREFEUILLE</t>
  </si>
  <si>
    <t>ST SIFFRET</t>
  </si>
  <si>
    <t>ST THEODORIT</t>
  </si>
  <si>
    <t>ST VICTOR DES OULES</t>
  </si>
  <si>
    <t>ST VICTOR LA COSTE</t>
  </si>
  <si>
    <t>ST VICTOR DE MALCAP</t>
  </si>
  <si>
    <t>SALAZAC</t>
  </si>
  <si>
    <t>SALINDRES</t>
  </si>
  <si>
    <t>SALINELLES</t>
  </si>
  <si>
    <t>LES SALLES DU GARDON</t>
  </si>
  <si>
    <t>SANILHAC SAGRIES</t>
  </si>
  <si>
    <t>SARDAN</t>
  </si>
  <si>
    <t>SAUVE</t>
  </si>
  <si>
    <t>SAUVETERRE</t>
  </si>
  <si>
    <t>SAVIGNARGUES</t>
  </si>
  <si>
    <t>SAZE</t>
  </si>
  <si>
    <t>SENECHAS</t>
  </si>
  <si>
    <t>SERNHAC</t>
  </si>
  <si>
    <t>SERVIERS ET LABAUME</t>
  </si>
  <si>
    <t>SEYNES</t>
  </si>
  <si>
    <t>SOMMIERES</t>
  </si>
  <si>
    <t>SOUDORGUES</t>
  </si>
  <si>
    <t>SOUSTELLE</t>
  </si>
  <si>
    <t>SOUVIGNARGUES</t>
  </si>
  <si>
    <t>SUMENE</t>
  </si>
  <si>
    <t>TAVEL</t>
  </si>
  <si>
    <t>THARAUX</t>
  </si>
  <si>
    <t>THEZIERS</t>
  </si>
  <si>
    <t>THOIRAS</t>
  </si>
  <si>
    <t>TORNAC</t>
  </si>
  <si>
    <t>TRESQUES</t>
  </si>
  <si>
    <t>TREVES</t>
  </si>
  <si>
    <t>UCHAUD</t>
  </si>
  <si>
    <t>UZES</t>
  </si>
  <si>
    <t>VALLABREGUES</t>
  </si>
  <si>
    <t>VALLABRIX</t>
  </si>
  <si>
    <t>VALLERARGUES</t>
  </si>
  <si>
    <t>VAL D AIGOUAL</t>
  </si>
  <si>
    <t>VALLIGUIERES</t>
  </si>
  <si>
    <t>VAUVERT</t>
  </si>
  <si>
    <t>VENEJAN</t>
  </si>
  <si>
    <t>VERFEUIL</t>
  </si>
  <si>
    <t>VERGEZE</t>
  </si>
  <si>
    <t>LA VERNAREDE</t>
  </si>
  <si>
    <t>VERS PONT DU GARD</t>
  </si>
  <si>
    <t>VESTRIC ET CANDIAC</t>
  </si>
  <si>
    <t>VEZENOBRES</t>
  </si>
  <si>
    <t>VIC LE FESQ</t>
  </si>
  <si>
    <t>LE VIGAN</t>
  </si>
  <si>
    <t>VILLENEUVE LES AVIGNON</t>
  </si>
  <si>
    <t>VILLEVIEILLE</t>
  </si>
  <si>
    <t>VISSEC</t>
  </si>
  <si>
    <t>MONTAGNAC</t>
  </si>
  <si>
    <t>ST PAUL LES FONTS</t>
  </si>
  <si>
    <t>RODILHAN</t>
  </si>
  <si>
    <t>AGASSAC</t>
  </si>
  <si>
    <t>AIGNES</t>
  </si>
  <si>
    <t>AIGREFEUILLE</t>
  </si>
  <si>
    <t>AYGUESVIVES</t>
  </si>
  <si>
    <t>ALAN</t>
  </si>
  <si>
    <t>ALBIAC</t>
  </si>
  <si>
    <t>AMBAX</t>
  </si>
  <si>
    <t>ANAN</t>
  </si>
  <si>
    <t>ANTICHAN DE FRONTIGNES</t>
  </si>
  <si>
    <t>ARBAS</t>
  </si>
  <si>
    <t>ARBON</t>
  </si>
  <si>
    <t>ARDIEGE</t>
  </si>
  <si>
    <t>ARGUENOS</t>
  </si>
  <si>
    <t>ARGUT DESSOUS</t>
  </si>
  <si>
    <t>ARLOS</t>
  </si>
  <si>
    <t>ARNAUD GUILHEM</t>
  </si>
  <si>
    <t>ARTIGUE</t>
  </si>
  <si>
    <t>ASPET</t>
  </si>
  <si>
    <t>ASPRET SARRAT</t>
  </si>
  <si>
    <t>AUCAMVILLE</t>
  </si>
  <si>
    <t>AURAGNE</t>
  </si>
  <si>
    <t>AUREVILLE</t>
  </si>
  <si>
    <t>AURIAC SUR VENDINELLE</t>
  </si>
  <si>
    <t>AURIBAIL</t>
  </si>
  <si>
    <t>AURIGNAC</t>
  </si>
  <si>
    <t>AURIN</t>
  </si>
  <si>
    <t>AUSSEING</t>
  </si>
  <si>
    <t>AUSSON</t>
  </si>
  <si>
    <t>AUSSONNE</t>
  </si>
  <si>
    <t>AUTERIVE</t>
  </si>
  <si>
    <t>AUZAS</t>
  </si>
  <si>
    <t>AUZEVILLE TOLOSANE</t>
  </si>
  <si>
    <t>AUZIELLE</t>
  </si>
  <si>
    <t>AVIGNONET LAURAGAIS</t>
  </si>
  <si>
    <t>AZAS</t>
  </si>
  <si>
    <t>BACHAS</t>
  </si>
  <si>
    <t>BACHOS</t>
  </si>
  <si>
    <t>BAGIRY</t>
  </si>
  <si>
    <t>BAGNERES DE LUCHON</t>
  </si>
  <si>
    <t>BALESTA</t>
  </si>
  <si>
    <t>BALMA</t>
  </si>
  <si>
    <t>BARBAZAN</t>
  </si>
  <si>
    <t>BAREN</t>
  </si>
  <si>
    <t>BAX</t>
  </si>
  <si>
    <t>BAZIEGE</t>
  </si>
  <si>
    <t>BAZUS</t>
  </si>
  <si>
    <t>BEAUCHALOT</t>
  </si>
  <si>
    <t>BEAUFORT</t>
  </si>
  <si>
    <t>BEAUMONT SUR LEZE</t>
  </si>
  <si>
    <t>BEAUPUY</t>
  </si>
  <si>
    <t>BEAUTEVILLE</t>
  </si>
  <si>
    <t>BEAUVILLE</t>
  </si>
  <si>
    <t>BEAUZELLE</t>
  </si>
  <si>
    <t>BELBERAUD</t>
  </si>
  <si>
    <t>BELBEZE DE LAURAGAIS</t>
  </si>
  <si>
    <t>BELBEZE EN COMMINGES</t>
  </si>
  <si>
    <t>BELESTA EN LAURAGAIS</t>
  </si>
  <si>
    <t>BELLEGARDE STE MARIE</t>
  </si>
  <si>
    <t>BELLESSERRE</t>
  </si>
  <si>
    <t>BENQUE</t>
  </si>
  <si>
    <t>BENQUE DESSOUS ET DESSUS</t>
  </si>
  <si>
    <t>BERAT</t>
  </si>
  <si>
    <t>BESSIERES</t>
  </si>
  <si>
    <t>BEZINS GARRAUX</t>
  </si>
  <si>
    <t>BILLIERE</t>
  </si>
  <si>
    <t>BLAGNAC</t>
  </si>
  <si>
    <t>BLAJAN</t>
  </si>
  <si>
    <t>BOIS DE LA PIERRE</t>
  </si>
  <si>
    <t>BOISSEDE</t>
  </si>
  <si>
    <t>BONDIGOUX</t>
  </si>
  <si>
    <t>BONREPOS RIQUET</t>
  </si>
  <si>
    <t>BONREPOS SUR AUSSONNELLE</t>
  </si>
  <si>
    <t>BORDES DE RIVIERE</t>
  </si>
  <si>
    <t>LE BORN</t>
  </si>
  <si>
    <t>BOUDRAC</t>
  </si>
  <si>
    <t>BOULOC</t>
  </si>
  <si>
    <t>BOULOGNE SUR GESSE</t>
  </si>
  <si>
    <t>BOURG D OUEIL</t>
  </si>
  <si>
    <t>BOURG ST BERNARD</t>
  </si>
  <si>
    <t>BOUSSAN</t>
  </si>
  <si>
    <t>BOUSSENS</t>
  </si>
  <si>
    <t>BOUTX</t>
  </si>
  <si>
    <t>BOUZIN</t>
  </si>
  <si>
    <t>BRAGAYRAC</t>
  </si>
  <si>
    <t>BRAX</t>
  </si>
  <si>
    <t>BRETX</t>
  </si>
  <si>
    <t>BRIGNEMONT</t>
  </si>
  <si>
    <t>BRUGUIERES</t>
  </si>
  <si>
    <t>BURGALAYS</t>
  </si>
  <si>
    <t>LE BURGAUD</t>
  </si>
  <si>
    <t>BUZET SUR TARN</t>
  </si>
  <si>
    <t>CABANAC CAZAUX</t>
  </si>
  <si>
    <t>CABANAC SEGUENVILLE</t>
  </si>
  <si>
    <t>LE CABANIAL</t>
  </si>
  <si>
    <t>CADOURS</t>
  </si>
  <si>
    <t>CAIGNAC</t>
  </si>
  <si>
    <t>CAMBERNARD</t>
  </si>
  <si>
    <t>CAMBIAC</t>
  </si>
  <si>
    <t>CANENS</t>
  </si>
  <si>
    <t>CAPENS</t>
  </si>
  <si>
    <t>CARAGOUDES</t>
  </si>
  <si>
    <t>CARAMAN</t>
  </si>
  <si>
    <t>CARBONNE</t>
  </si>
  <si>
    <t>CARDEILHAC</t>
  </si>
  <si>
    <t>CASSAGNABERE TOURNAS</t>
  </si>
  <si>
    <t>CASSAGNE</t>
  </si>
  <si>
    <t>CASTAGNAC</t>
  </si>
  <si>
    <t>CASTAGNEDE</t>
  </si>
  <si>
    <t>CASTANET TOLOSAN</t>
  </si>
  <si>
    <t>CASTELBIAGUE</t>
  </si>
  <si>
    <t>CASTELGAILLARD</t>
  </si>
  <si>
    <t>CASTELGINEST</t>
  </si>
  <si>
    <t>CASTELMAUROU</t>
  </si>
  <si>
    <t>CASTELNAU D ESTRETEFONDS</t>
  </si>
  <si>
    <t>CASTELNAU PICAMPEAU</t>
  </si>
  <si>
    <t>LE CASTERA</t>
  </si>
  <si>
    <t>CASTERA VIGNOLES</t>
  </si>
  <si>
    <t>CASTIES LABRANDE</t>
  </si>
  <si>
    <t>CASTILLON DE LARBOUST</t>
  </si>
  <si>
    <t>CASTILLON DE ST MARTORY</t>
  </si>
  <si>
    <t>CATHERVIELLE</t>
  </si>
  <si>
    <t>CAUBIAC</t>
  </si>
  <si>
    <t>CAUBOUS</t>
  </si>
  <si>
    <t>CAUJAC</t>
  </si>
  <si>
    <t>CAZARILH LASPENES</t>
  </si>
  <si>
    <t>CAZARIL TAMBOURES</t>
  </si>
  <si>
    <t>CAZAUNOUS</t>
  </si>
  <si>
    <t>CAZAUX LAYRISSE</t>
  </si>
  <si>
    <t>CAZEAUX DE LARBOUST</t>
  </si>
  <si>
    <t>CAZENEUVE MONTAUT</t>
  </si>
  <si>
    <t>CAZERES</t>
  </si>
  <si>
    <t>CEPET</t>
  </si>
  <si>
    <t>CESSALES</t>
  </si>
  <si>
    <t>CHARLAS</t>
  </si>
  <si>
    <t>CHAUM</t>
  </si>
  <si>
    <t>CHEIN DESSUS</t>
  </si>
  <si>
    <t>CIADOUX</t>
  </si>
  <si>
    <t>CIER DE LUCHON</t>
  </si>
  <si>
    <t>CIER DE RIVIERE</t>
  </si>
  <si>
    <t>CIERP GAUD</t>
  </si>
  <si>
    <t>CINTEGABELLE</t>
  </si>
  <si>
    <t>CIRES</t>
  </si>
  <si>
    <t>CLARAC</t>
  </si>
  <si>
    <t>CLERMONT LE FORT</t>
  </si>
  <si>
    <t>COLOMIERS</t>
  </si>
  <si>
    <t>CORNEBARRIEU</t>
  </si>
  <si>
    <t>CORRONSAC</t>
  </si>
  <si>
    <t>COUEILLES</t>
  </si>
  <si>
    <t>COULADERE</t>
  </si>
  <si>
    <t>COURET</t>
  </si>
  <si>
    <t>COX</t>
  </si>
  <si>
    <t>CUGNAUX</t>
  </si>
  <si>
    <t>CUGURON</t>
  </si>
  <si>
    <t>LE CUING</t>
  </si>
  <si>
    <t>DAUX</t>
  </si>
  <si>
    <t>DEYME</t>
  </si>
  <si>
    <t>DONNEVILLE</t>
  </si>
  <si>
    <t>DREMIL LAFAGE</t>
  </si>
  <si>
    <t>DRUDAS</t>
  </si>
  <si>
    <t>EAUNES</t>
  </si>
  <si>
    <t>EMPEAUX</t>
  </si>
  <si>
    <t>ENCAUSSE LES THERMES</t>
  </si>
  <si>
    <t>EOUX</t>
  </si>
  <si>
    <t>ESCALQUENS</t>
  </si>
  <si>
    <t>ESCANECRABE</t>
  </si>
  <si>
    <t>ESPANES</t>
  </si>
  <si>
    <t>ESPERCE</t>
  </si>
  <si>
    <t>ESTADENS</t>
  </si>
  <si>
    <t>ESTANCARBON</t>
  </si>
  <si>
    <t>ESTENOS</t>
  </si>
  <si>
    <t>EUP</t>
  </si>
  <si>
    <t>LE FAGET</t>
  </si>
  <si>
    <t>FALGA</t>
  </si>
  <si>
    <t>LE FAUGA</t>
  </si>
  <si>
    <t>FENOUILLET</t>
  </si>
  <si>
    <t>FIGAROL</t>
  </si>
  <si>
    <t>FLOURENS</t>
  </si>
  <si>
    <t>FOLCARDE</t>
  </si>
  <si>
    <t>FONBEAUZARD</t>
  </si>
  <si>
    <t>FONSORBES</t>
  </si>
  <si>
    <t>FONTENILLES</t>
  </si>
  <si>
    <t>FORGUES</t>
  </si>
  <si>
    <t>FOS</t>
  </si>
  <si>
    <t>FOUGARON</t>
  </si>
  <si>
    <t>FOURQUEVAUX</t>
  </si>
  <si>
    <t>LE FOUSSERET</t>
  </si>
  <si>
    <t>FRANCARVILLE</t>
  </si>
  <si>
    <t>FRANCAZAL</t>
  </si>
  <si>
    <t>FRANCON</t>
  </si>
  <si>
    <t>FRANQUEVIELLE</t>
  </si>
  <si>
    <t>LE FRECHET</t>
  </si>
  <si>
    <t>FRONSAC</t>
  </si>
  <si>
    <t>FRONTIGNAN DE COMMINGES</t>
  </si>
  <si>
    <t>FRONTIGNAN SAVES</t>
  </si>
  <si>
    <t>FRONTON</t>
  </si>
  <si>
    <t>FROUZINS</t>
  </si>
  <si>
    <t>FUSTIGNAC</t>
  </si>
  <si>
    <t>GAGNAC SUR GARONNE</t>
  </si>
  <si>
    <t>GAILLAC TOULZA</t>
  </si>
  <si>
    <t>GALIE</t>
  </si>
  <si>
    <t>GANTIES</t>
  </si>
  <si>
    <t>GARAC</t>
  </si>
  <si>
    <t>GARDOUCH</t>
  </si>
  <si>
    <t>GARGAS</t>
  </si>
  <si>
    <t>GARIDECH</t>
  </si>
  <si>
    <t>GARIN</t>
  </si>
  <si>
    <t>GAURE</t>
  </si>
  <si>
    <t>GEMIL</t>
  </si>
  <si>
    <t>GENOS</t>
  </si>
  <si>
    <t>GENSAC DE BOULOGNE</t>
  </si>
  <si>
    <t>GENSAC SUR GARONNE</t>
  </si>
  <si>
    <t>GIBEL</t>
  </si>
  <si>
    <t>GOUAUX DE LARBOUST</t>
  </si>
  <si>
    <t>GOUAUX DE LUCHON</t>
  </si>
  <si>
    <t>GOUDEX</t>
  </si>
  <si>
    <t>GOURDAN POLIGNAN</t>
  </si>
  <si>
    <t>GOUTEVERNISSE</t>
  </si>
  <si>
    <t>GOUZENS</t>
  </si>
  <si>
    <t>GOYRANS</t>
  </si>
  <si>
    <t>GRAGNAGUE</t>
  </si>
  <si>
    <t>GRATENS</t>
  </si>
  <si>
    <t>GRATENTOUR</t>
  </si>
  <si>
    <t>GRAZAC</t>
  </si>
  <si>
    <t>GRENADE</t>
  </si>
  <si>
    <t>GREPIAC</t>
  </si>
  <si>
    <t>LE GRES</t>
  </si>
  <si>
    <t>GURAN</t>
  </si>
  <si>
    <t>HERRAN</t>
  </si>
  <si>
    <t>HIS</t>
  </si>
  <si>
    <t>HUOS</t>
  </si>
  <si>
    <t>L ISLE EN DODON</t>
  </si>
  <si>
    <t>ISSUS</t>
  </si>
  <si>
    <t>IZAUT DE L HOTEL</t>
  </si>
  <si>
    <t>JURVIELLE</t>
  </si>
  <si>
    <t>JUZES</t>
  </si>
  <si>
    <t>JUZET DE LUCHON</t>
  </si>
  <si>
    <t>JUZET D IZAUT</t>
  </si>
  <si>
    <t>LABARTHE INARD</t>
  </si>
  <si>
    <t>LABARTHE RIVIERE</t>
  </si>
  <si>
    <t>LABARTHE SUR LEZE</t>
  </si>
  <si>
    <t>LABASTIDE BEAUVOIR</t>
  </si>
  <si>
    <t>LABASTIDE CLERMONT</t>
  </si>
  <si>
    <t>LABASTIDE PAUMES</t>
  </si>
  <si>
    <t>LABASTIDE ST SERNIN</t>
  </si>
  <si>
    <t>LABASTIDETTE</t>
  </si>
  <si>
    <t>LABEGE</t>
  </si>
  <si>
    <t>LABROQUERE</t>
  </si>
  <si>
    <t>LABRUYERE DORSA</t>
  </si>
  <si>
    <t>LACAUGNE</t>
  </si>
  <si>
    <t>LACROIX FALGARDE</t>
  </si>
  <si>
    <t>LAFFITE TOUPIERE</t>
  </si>
  <si>
    <t>LAFITTE VIGORDANE</t>
  </si>
  <si>
    <t>LAGARDELLE SUR LEZE</t>
  </si>
  <si>
    <t>LAGRACE DIEU</t>
  </si>
  <si>
    <t>LAGRAULET ST NICOLAS</t>
  </si>
  <si>
    <t>LAHAGE</t>
  </si>
  <si>
    <t>LAHITERE</t>
  </si>
  <si>
    <t>LALOURET LAFFITEAU</t>
  </si>
  <si>
    <t>LAMASQUERE</t>
  </si>
  <si>
    <t>LANDORTHE</t>
  </si>
  <si>
    <t>LANTA</t>
  </si>
  <si>
    <t>LAPEYRERE</t>
  </si>
  <si>
    <t>LAPEYROUSE FOSSAT</t>
  </si>
  <si>
    <t>LARCAN</t>
  </si>
  <si>
    <t>LAREOLE</t>
  </si>
  <si>
    <t>LARROQUE</t>
  </si>
  <si>
    <t>LASSERRE PRADERE</t>
  </si>
  <si>
    <t>LATOUE</t>
  </si>
  <si>
    <t>LATOUR</t>
  </si>
  <si>
    <t>LATRAPE</t>
  </si>
  <si>
    <t>LAUNAC</t>
  </si>
  <si>
    <t>LAUNAGUET</t>
  </si>
  <si>
    <t>LAUTIGNAC</t>
  </si>
  <si>
    <t>LAUZERVILLE</t>
  </si>
  <si>
    <t>LAVELANET DE COMMINGES</t>
  </si>
  <si>
    <t>LAVERNOSE LACASSE</t>
  </si>
  <si>
    <t>LAYRAC SUR TARN</t>
  </si>
  <si>
    <t>LECUSSAN</t>
  </si>
  <si>
    <t>LEGE</t>
  </si>
  <si>
    <t>LEGUEVIN</t>
  </si>
  <si>
    <t>LESCUNS</t>
  </si>
  <si>
    <t>LESPINASSE</t>
  </si>
  <si>
    <t>LESPITEAU</t>
  </si>
  <si>
    <t>LESPUGUE</t>
  </si>
  <si>
    <t>LESTELLE DE ST MARTORY</t>
  </si>
  <si>
    <t>LEVIGNAC</t>
  </si>
  <si>
    <t>LHERM</t>
  </si>
  <si>
    <t>LIEOUX</t>
  </si>
  <si>
    <t>LILHAC</t>
  </si>
  <si>
    <t>LODES</t>
  </si>
  <si>
    <t>LONGAGES</t>
  </si>
  <si>
    <t>LOUBENS LAURAGAIS</t>
  </si>
  <si>
    <t>LOUDET</t>
  </si>
  <si>
    <t>LOURDE</t>
  </si>
  <si>
    <t>LUSCAN</t>
  </si>
  <si>
    <t>LUSSAN ADEILHAC</t>
  </si>
  <si>
    <t>LA MAGDELAINE SUR TARN</t>
  </si>
  <si>
    <t>MAILHOLAS</t>
  </si>
  <si>
    <t>MALVEZIE</t>
  </si>
  <si>
    <t>MANCIOUX</t>
  </si>
  <si>
    <t>MARIGNAC LASCLARES</t>
  </si>
  <si>
    <t>MARIGNAC LASPEYRES</t>
  </si>
  <si>
    <t>MARLIAC</t>
  </si>
  <si>
    <t>MARQUEFAVE</t>
  </si>
  <si>
    <t>MARSOULAS</t>
  </si>
  <si>
    <t>MARTISSERRE</t>
  </si>
  <si>
    <t>MARTRES DE RIVIERE</t>
  </si>
  <si>
    <t>MARTRES TOLOSANE</t>
  </si>
  <si>
    <t>MASCARVILLE</t>
  </si>
  <si>
    <t>MASSABRAC</t>
  </si>
  <si>
    <t>MAURAN</t>
  </si>
  <si>
    <t>MAUREMONT</t>
  </si>
  <si>
    <t>MAURENS</t>
  </si>
  <si>
    <t>MAURESSAC</t>
  </si>
  <si>
    <t>MAUREVILLE</t>
  </si>
  <si>
    <t>MAUVAISIN</t>
  </si>
  <si>
    <t>MAUVEZIN</t>
  </si>
  <si>
    <t>MAUZAC</t>
  </si>
  <si>
    <t>MAYREGNE</t>
  </si>
  <si>
    <t>MAZERES SUR SALAT</t>
  </si>
  <si>
    <t>MELLES</t>
  </si>
  <si>
    <t>MENVILLE</t>
  </si>
  <si>
    <t>MERENVIELLE</t>
  </si>
  <si>
    <t>MERVILLA</t>
  </si>
  <si>
    <t>MERVILLE</t>
  </si>
  <si>
    <t>MILHAS</t>
  </si>
  <si>
    <t>MIRAMONT DE COMMINGES</t>
  </si>
  <si>
    <t>MIREMONT</t>
  </si>
  <si>
    <t>MIREPOIX SUR TARN</t>
  </si>
  <si>
    <t>MOLAS</t>
  </si>
  <si>
    <t>MONCAUP</t>
  </si>
  <si>
    <t>MONDAVEZAN</t>
  </si>
  <si>
    <t>MONDILHAN</t>
  </si>
  <si>
    <t>MONDONVILLE</t>
  </si>
  <si>
    <t>MONDOUZIL</t>
  </si>
  <si>
    <t>MONES</t>
  </si>
  <si>
    <t>MONESTROL</t>
  </si>
  <si>
    <t>MONTAIGUT SUR SAVE</t>
  </si>
  <si>
    <t>MONTASTRUC DE SALIES</t>
  </si>
  <si>
    <t>MONTASTRUC LA CONSEILLERE</t>
  </si>
  <si>
    <t>MONTASTRUC SAVES</t>
  </si>
  <si>
    <t>MONTAUBAN DE LUCHON</t>
  </si>
  <si>
    <t>MONTBERAUD</t>
  </si>
  <si>
    <t>MONTBERNARD</t>
  </si>
  <si>
    <t>MONTBERON</t>
  </si>
  <si>
    <t>MONTBRUN BOCAGE</t>
  </si>
  <si>
    <t>MONTBRUN LAURAGAIS</t>
  </si>
  <si>
    <t>MONTCLAR DE COMMINGES</t>
  </si>
  <si>
    <t>MONTCLAR LAURAGAIS</t>
  </si>
  <si>
    <t>MONT DE GALIE</t>
  </si>
  <si>
    <t>MONTEGUT BOURJAC</t>
  </si>
  <si>
    <t>MONTEGUT LAURAGAIS</t>
  </si>
  <si>
    <t>MONTESPAN</t>
  </si>
  <si>
    <t>MONTESQUIEU GUITTAUT</t>
  </si>
  <si>
    <t>MONTESQUIEU LAURAGAIS</t>
  </si>
  <si>
    <t>MONTESQUIEU VOLVESTRE</t>
  </si>
  <si>
    <t>MONTGAILLARD DE SALIES</t>
  </si>
  <si>
    <t>MONTGAILLARD LAURAGAIS</t>
  </si>
  <si>
    <t>MONTGAILLARD SUR SAVE</t>
  </si>
  <si>
    <t>MONTGAZIN</t>
  </si>
  <si>
    <t>MONTGEARD</t>
  </si>
  <si>
    <t>MONTGISCARD</t>
  </si>
  <si>
    <t>MONTGRAS</t>
  </si>
  <si>
    <t>MONTJOIRE</t>
  </si>
  <si>
    <t>MONTMAURIN</t>
  </si>
  <si>
    <t>MONTOULIEU ST BERNARD</t>
  </si>
  <si>
    <t>MONTOUSSIN</t>
  </si>
  <si>
    <t>MONTPITOL</t>
  </si>
  <si>
    <t>MONTRABE</t>
  </si>
  <si>
    <t>MONTREJEAU</t>
  </si>
  <si>
    <t>MONTSAUNES</t>
  </si>
  <si>
    <t>MOURVILLES BASSES</t>
  </si>
  <si>
    <t>MOURVILLES HAUTES</t>
  </si>
  <si>
    <t>MOUSTAJON</t>
  </si>
  <si>
    <t>MURET</t>
  </si>
  <si>
    <t>NAILLOUX</t>
  </si>
  <si>
    <t>NENIGAN</t>
  </si>
  <si>
    <t>NIZAN GESSE</t>
  </si>
  <si>
    <t>NOE</t>
  </si>
  <si>
    <t>NOGARET</t>
  </si>
  <si>
    <t>NOUEILLES</t>
  </si>
  <si>
    <t>ODARS</t>
  </si>
  <si>
    <t>ONDES</t>
  </si>
  <si>
    <t>OO</t>
  </si>
  <si>
    <t>ORE</t>
  </si>
  <si>
    <t>PALAMINY</t>
  </si>
  <si>
    <t>PAYSSOUS</t>
  </si>
  <si>
    <t>PECHABOU</t>
  </si>
  <si>
    <t>PECHBONNIEU</t>
  </si>
  <si>
    <t>PECHBUSQUE</t>
  </si>
  <si>
    <t>PEGUILHAN</t>
  </si>
  <si>
    <t>PELLEPORT</t>
  </si>
  <si>
    <t>PEYRISSAS</t>
  </si>
  <si>
    <t>PEYROUZET</t>
  </si>
  <si>
    <t>PEYSSIES</t>
  </si>
  <si>
    <t>PIBRAC</t>
  </si>
  <si>
    <t>PIN BALMA</t>
  </si>
  <si>
    <t>LE PIN MURELET</t>
  </si>
  <si>
    <t>PINSAGUEL</t>
  </si>
  <si>
    <t>PINS JUSTARET</t>
  </si>
  <si>
    <t>PLAGNOLE</t>
  </si>
  <si>
    <t>PLAISANCE DU TOUCH</t>
  </si>
  <si>
    <t>LE PLAN</t>
  </si>
  <si>
    <t>POINTIS DE RIVIERE</t>
  </si>
  <si>
    <t>POINTIS INARD</t>
  </si>
  <si>
    <t>POLASTRON</t>
  </si>
  <si>
    <t>POMPERTUZAT</t>
  </si>
  <si>
    <t>PONLAT TAILLEBOURG</t>
  </si>
  <si>
    <t>PORTET D ASPET</t>
  </si>
  <si>
    <t>PORTET DE LUCHON</t>
  </si>
  <si>
    <t>PORTET SUR GARONNE</t>
  </si>
  <si>
    <t>POUBEAU</t>
  </si>
  <si>
    <t>POUCHARRAMET</t>
  </si>
  <si>
    <t>POUY DE TOUGES</t>
  </si>
  <si>
    <t>POUZE</t>
  </si>
  <si>
    <t>PRESERVILLE</t>
  </si>
  <si>
    <t>PROUPIARY</t>
  </si>
  <si>
    <t>PUYDANIEL</t>
  </si>
  <si>
    <t>PUYMAURIN</t>
  </si>
  <si>
    <t>PUYSSEGUR</t>
  </si>
  <si>
    <t>QUINT FONSEGRIVES</t>
  </si>
  <si>
    <t>RAMONVILLE ST AGNE</t>
  </si>
  <si>
    <t>RAZECUEILLE</t>
  </si>
  <si>
    <t>REBIGUE</t>
  </si>
  <si>
    <t>REGADES</t>
  </si>
  <si>
    <t>REVEL</t>
  </si>
  <si>
    <t>RIEUCAZE</t>
  </si>
  <si>
    <t>RIEUMAJOU</t>
  </si>
  <si>
    <t>RIEUMES</t>
  </si>
  <si>
    <t>RIEUX VOLVESTRE</t>
  </si>
  <si>
    <t>RIOLAS</t>
  </si>
  <si>
    <t>ROQUEFORT SUR GARONNE</t>
  </si>
  <si>
    <t>ROQUES</t>
  </si>
  <si>
    <t>ROQUESERIERE</t>
  </si>
  <si>
    <t>ROQUETTES</t>
  </si>
  <si>
    <t>ROUEDE</t>
  </si>
  <si>
    <t>ROUFFIAC TOLOSAN</t>
  </si>
  <si>
    <t>ROUMENS</t>
  </si>
  <si>
    <t>SABONNERES</t>
  </si>
  <si>
    <t>SACCOURVIELLE</t>
  </si>
  <si>
    <t>SAIGUEDE</t>
  </si>
  <si>
    <t>ST ANDRE</t>
  </si>
  <si>
    <t>ST ARAILLE</t>
  </si>
  <si>
    <t>ST AVENTIN</t>
  </si>
  <si>
    <t>ST BEAT LEZ</t>
  </si>
  <si>
    <t>ST BERTRAND DE COMMINGES</t>
  </si>
  <si>
    <t>ST CEZERT</t>
  </si>
  <si>
    <t>ST CHRISTAUD</t>
  </si>
  <si>
    <t>ST CLAR DE RIVIERE</t>
  </si>
  <si>
    <t>ST ELIX LE CHATEAU</t>
  </si>
  <si>
    <t>ST ELIX SEGLAN</t>
  </si>
  <si>
    <t>ST FELIX LAURAGAIS</t>
  </si>
  <si>
    <t>ST FERREOL DE COMMINGES</t>
  </si>
  <si>
    <t>STE FOY D AIGREFEUILLE</t>
  </si>
  <si>
    <t>STE FOY DE PEYROLIERES</t>
  </si>
  <si>
    <t>ST FRAJOU</t>
  </si>
  <si>
    <t>ST GAUDENS</t>
  </si>
  <si>
    <t>ST GENIES BELLEVUE</t>
  </si>
  <si>
    <t>ST GERMIER</t>
  </si>
  <si>
    <t>ST IGNAN</t>
  </si>
  <si>
    <t>ST JEAN</t>
  </si>
  <si>
    <t>ST JEAN LHERM</t>
  </si>
  <si>
    <t>ST JORY</t>
  </si>
  <si>
    <t>ST JULIA</t>
  </si>
  <si>
    <t>ST JULIEN SUR GARONNE</t>
  </si>
  <si>
    <t>ST LARY BOUJEAN</t>
  </si>
  <si>
    <t>STE LIVRADE</t>
  </si>
  <si>
    <t>ST LOUP CAMMAS</t>
  </si>
  <si>
    <t>ST LOUP EN COMMINGES</t>
  </si>
  <si>
    <t>ST LYS</t>
  </si>
  <si>
    <t>ST MAMET</t>
  </si>
  <si>
    <t>ST MARCEL PAULEL</t>
  </si>
  <si>
    <t>ST MARCET</t>
  </si>
  <si>
    <t>ST MARTORY</t>
  </si>
  <si>
    <t>ST ORENS DE GAMEVILLE</t>
  </si>
  <si>
    <t>ST PAUL SUR SAVE</t>
  </si>
  <si>
    <t>ST PAUL D OUEIL</t>
  </si>
  <si>
    <t>ST PE D ARDET</t>
  </si>
  <si>
    <t>ST PE DELBOSC</t>
  </si>
  <si>
    <t>ST PIERRE DE LAGES</t>
  </si>
  <si>
    <t>ST PLANCARD</t>
  </si>
  <si>
    <t>ST ROME</t>
  </si>
  <si>
    <t>ST RUSTICE</t>
  </si>
  <si>
    <t>ST SULPICE SUR LEZE</t>
  </si>
  <si>
    <t>ST VINCENT</t>
  </si>
  <si>
    <t>SAJAS</t>
  </si>
  <si>
    <t>SALEICH</t>
  </si>
  <si>
    <t>SALERM</t>
  </si>
  <si>
    <t>SALIES DU SALAT</t>
  </si>
  <si>
    <t>SALLES ET PRATVIEL</t>
  </si>
  <si>
    <t>SALLES SUR GARONNE</t>
  </si>
  <si>
    <t>LA SALVETAT ST GILLES</t>
  </si>
  <si>
    <t>LA SALVETAT LAURAGAIS</t>
  </si>
  <si>
    <t>SAMAN</t>
  </si>
  <si>
    <t>SAMOUILLAN</t>
  </si>
  <si>
    <t>SANA</t>
  </si>
  <si>
    <t>SARRECAVE</t>
  </si>
  <si>
    <t>SARREMEZAN</t>
  </si>
  <si>
    <t>SAUBENS</t>
  </si>
  <si>
    <t>SAUSSENS</t>
  </si>
  <si>
    <t>SAUVETERRE DE COMMINGES</t>
  </si>
  <si>
    <t>SAUX ET POMAREDE</t>
  </si>
  <si>
    <t>SAVARTHES</t>
  </si>
  <si>
    <t>SAVERES</t>
  </si>
  <si>
    <t>SEDEILHAC</t>
  </si>
  <si>
    <t>SEGREVILLE</t>
  </si>
  <si>
    <t>SEILH</t>
  </si>
  <si>
    <t>SEILHAN</t>
  </si>
  <si>
    <t>SENARENS</t>
  </si>
  <si>
    <t>SENGOUAGNET</t>
  </si>
  <si>
    <t>SEPX</t>
  </si>
  <si>
    <t>SEYRE</t>
  </si>
  <si>
    <t>SEYSSES</t>
  </si>
  <si>
    <t>SIGNAC</t>
  </si>
  <si>
    <t>SODE</t>
  </si>
  <si>
    <t>SOUEICH</t>
  </si>
  <si>
    <t>TARABEL</t>
  </si>
  <si>
    <t>TERREBASSE</t>
  </si>
  <si>
    <t>TOUILLE</t>
  </si>
  <si>
    <t>TOULOUSE</t>
  </si>
  <si>
    <t>LES TOURREILLES</t>
  </si>
  <si>
    <t>TOURNEFEUILLE</t>
  </si>
  <si>
    <t>TOUTENS</t>
  </si>
  <si>
    <t>TREBONS DE LUCHON</t>
  </si>
  <si>
    <t>TREBONS SUR LA GRASSE</t>
  </si>
  <si>
    <t>L UNION</t>
  </si>
  <si>
    <t>URAU</t>
  </si>
  <si>
    <t>VACQUIERS</t>
  </si>
  <si>
    <t>VALCABRERE</t>
  </si>
  <si>
    <t>VALENTINE</t>
  </si>
  <si>
    <t>VALLEGUE</t>
  </si>
  <si>
    <t>VALLESVILLES</t>
  </si>
  <si>
    <t>VAUDREUILLE</t>
  </si>
  <si>
    <t>VENDINE</t>
  </si>
  <si>
    <t>VENERQUE</t>
  </si>
  <si>
    <t>VERFEIL</t>
  </si>
  <si>
    <t>VERNET</t>
  </si>
  <si>
    <t>VIEILLE TOULOUSE</t>
  </si>
  <si>
    <t>VIEILLEVIGNE</t>
  </si>
  <si>
    <t>VIGNAUX</t>
  </si>
  <si>
    <t>VIGOULET AUZIL</t>
  </si>
  <si>
    <t>VILLARIES</t>
  </si>
  <si>
    <t>VILLATE</t>
  </si>
  <si>
    <t>VILLAUDRIC</t>
  </si>
  <si>
    <t>VILLEFRANCHE DE LAURAGAIS</t>
  </si>
  <si>
    <t>VILLEMATIER</t>
  </si>
  <si>
    <t>VILLEMUR SUR TARN</t>
  </si>
  <si>
    <t>VILLENEUVE DE RIVIERE</t>
  </si>
  <si>
    <t>VILLENEUVE LECUSSAN</t>
  </si>
  <si>
    <t>VILLENEUVE LES BOULOC</t>
  </si>
  <si>
    <t>VILLENEUVE TOLOSANE</t>
  </si>
  <si>
    <t>VILLENOUVELLE</t>
  </si>
  <si>
    <t>BINOS</t>
  </si>
  <si>
    <t>ESCOULIS</t>
  </si>
  <si>
    <t>LARRA</t>
  </si>
  <si>
    <t>CAZAC</t>
  </si>
  <si>
    <t>AIGNAN</t>
  </si>
  <si>
    <t>ANSAN</t>
  </si>
  <si>
    <t>ARBLADE LE BAS</t>
  </si>
  <si>
    <t>ARBLADE LE HAUT</t>
  </si>
  <si>
    <t>ARDIZAS</t>
  </si>
  <si>
    <t>ARMENTIEUX</t>
  </si>
  <si>
    <t>ARMOUS ET CAU</t>
  </si>
  <si>
    <t>ARROUEDE</t>
  </si>
  <si>
    <t>AUBIET</t>
  </si>
  <si>
    <t>AUCH</t>
  </si>
  <si>
    <t>AUGNAX</t>
  </si>
  <si>
    <t>AUJAN MOURNEDE</t>
  </si>
  <si>
    <t>AURADE</t>
  </si>
  <si>
    <t>AURENSAN</t>
  </si>
  <si>
    <t>AURIMONT</t>
  </si>
  <si>
    <t>AUX AUSSAT</t>
  </si>
  <si>
    <t>AVENSAC</t>
  </si>
  <si>
    <t>AVERON BERGELLE</t>
  </si>
  <si>
    <t>AVEZAN</t>
  </si>
  <si>
    <t>AYGUETINTE</t>
  </si>
  <si>
    <t>AYZIEU</t>
  </si>
  <si>
    <t>BAJONNETTE</t>
  </si>
  <si>
    <t>BARCELONNE DU GERS</t>
  </si>
  <si>
    <t>BARCUGNAN</t>
  </si>
  <si>
    <t>BARRAN</t>
  </si>
  <si>
    <t>BASCOUS</t>
  </si>
  <si>
    <t>BASSOUES</t>
  </si>
  <si>
    <t>BAZIAN</t>
  </si>
  <si>
    <t>BAZUGUES</t>
  </si>
  <si>
    <t>BEAUMARCHES</t>
  </si>
  <si>
    <t>BECCAS</t>
  </si>
  <si>
    <t>BEDECHAN</t>
  </si>
  <si>
    <t>BELLOC ST CLAMENS</t>
  </si>
  <si>
    <t>BERAUT</t>
  </si>
  <si>
    <t>BERDOUES</t>
  </si>
  <si>
    <t>BERNEDE</t>
  </si>
  <si>
    <t>BERRAC</t>
  </si>
  <si>
    <t>BETCAVE AGUIN</t>
  </si>
  <si>
    <t>BETOUS</t>
  </si>
  <si>
    <t>BETPLAN</t>
  </si>
  <si>
    <t>BEZERIL</t>
  </si>
  <si>
    <t>BEZOLLES</t>
  </si>
  <si>
    <t>BEZUES BAJON</t>
  </si>
  <si>
    <t>BIRAN</t>
  </si>
  <si>
    <t>BIVES</t>
  </si>
  <si>
    <t>BLANQUEFORT</t>
  </si>
  <si>
    <t>BLAZIERT</t>
  </si>
  <si>
    <t>BLOUSSON SERIAN</t>
  </si>
  <si>
    <t>BONAS</t>
  </si>
  <si>
    <t>BOUCAGNERES</t>
  </si>
  <si>
    <t>BOULAUR</t>
  </si>
  <si>
    <t>BOURROUILLAN</t>
  </si>
  <si>
    <t>BOUZON GELLENAVE</t>
  </si>
  <si>
    <t>BRETAGNE D ARMAGNAC</t>
  </si>
  <si>
    <t>LE BROUILH MONBERT</t>
  </si>
  <si>
    <t>BRUGNENS</t>
  </si>
  <si>
    <t>CABAS LOUMASSES</t>
  </si>
  <si>
    <t>CADEILHAN</t>
  </si>
  <si>
    <t>CADEILLAN</t>
  </si>
  <si>
    <t>CAHUZAC SUR ADOUR</t>
  </si>
  <si>
    <t>CAILLAVET</t>
  </si>
  <si>
    <t>CALLIAN</t>
  </si>
  <si>
    <t>CAMPAGNE D ARMAGNAC</t>
  </si>
  <si>
    <t>CASSAIGNE</t>
  </si>
  <si>
    <t>CASTELNAU BARBARENS</t>
  </si>
  <si>
    <t>CASTELNAU D ANGLES</t>
  </si>
  <si>
    <t>CASTELNAU D ARBIEU</t>
  </si>
  <si>
    <t>CASTELNAU D AUZAN LABARRERE</t>
  </si>
  <si>
    <t>CASTELNAU SUR L AUVIGNON</t>
  </si>
  <si>
    <t>CASTELNAVET</t>
  </si>
  <si>
    <t>CASTERA LECTOUROIS</t>
  </si>
  <si>
    <t>CASTERA VERDUZAN</t>
  </si>
  <si>
    <t>CASTERON</t>
  </si>
  <si>
    <t>CASTET ARROUY</t>
  </si>
  <si>
    <t>CASTEX D ARMAGNAC</t>
  </si>
  <si>
    <t>CASTILLON DEBATS</t>
  </si>
  <si>
    <t>CASTILLON MASSAS</t>
  </si>
  <si>
    <t>CASTILLON SAVES</t>
  </si>
  <si>
    <t>CASTIN</t>
  </si>
  <si>
    <t>CATONVIELLE</t>
  </si>
  <si>
    <t>CAUPENNE D ARMAGNAC</t>
  </si>
  <si>
    <t>CAUSSENS</t>
  </si>
  <si>
    <t>CAZAUBON</t>
  </si>
  <si>
    <t>CAZAUX D ANGLES</t>
  </si>
  <si>
    <t>CAZAUX SAVES</t>
  </si>
  <si>
    <t>CAZAUX VILLECOMTAL</t>
  </si>
  <si>
    <t>CAZENEUVE</t>
  </si>
  <si>
    <t>CERAN</t>
  </si>
  <si>
    <t>CEZAN</t>
  </si>
  <si>
    <t>CHELAN</t>
  </si>
  <si>
    <t>CLERMONT POUYGUILLES</t>
  </si>
  <si>
    <t>CLERMONT SAVES</t>
  </si>
  <si>
    <t>COLOGNE</t>
  </si>
  <si>
    <t>CONDOM</t>
  </si>
  <si>
    <t>CORNEILLAN</t>
  </si>
  <si>
    <t>COULOUME MONDEBAT</t>
  </si>
  <si>
    <t>COURRENSAN</t>
  </si>
  <si>
    <t>COURTIES</t>
  </si>
  <si>
    <t>CRASTES</t>
  </si>
  <si>
    <t>CRAVENCERES</t>
  </si>
  <si>
    <t>CUELAS</t>
  </si>
  <si>
    <t>DEMU</t>
  </si>
  <si>
    <t>DUFFORT</t>
  </si>
  <si>
    <t>DURAN</t>
  </si>
  <si>
    <t>DURBAN</t>
  </si>
  <si>
    <t>EAUZE</t>
  </si>
  <si>
    <t>ENCAUSSE</t>
  </si>
  <si>
    <t>ENDOUFIELLE</t>
  </si>
  <si>
    <t>ESCLASSAN LABASTIDE</t>
  </si>
  <si>
    <t>ESCORNEBOEUF</t>
  </si>
  <si>
    <t>ESPAON</t>
  </si>
  <si>
    <t>ESPAS</t>
  </si>
  <si>
    <t>ESTAMPES</t>
  </si>
  <si>
    <t>ESTANG</t>
  </si>
  <si>
    <t>ESTIPOUY</t>
  </si>
  <si>
    <t>ESTRAMIAC</t>
  </si>
  <si>
    <t>FAGET ABBATIAL</t>
  </si>
  <si>
    <t>FLAMARENS</t>
  </si>
  <si>
    <t>FLEURANCE</t>
  </si>
  <si>
    <t>FOURCES</t>
  </si>
  <si>
    <t>FREGOUVILLE</t>
  </si>
  <si>
    <t>FUSTEROUAU</t>
  </si>
  <si>
    <t>GALIAX</t>
  </si>
  <si>
    <t>GARRAVET</t>
  </si>
  <si>
    <t>GAUDONVILLE</t>
  </si>
  <si>
    <t>GAUJAN</t>
  </si>
  <si>
    <t>GAVARRET SUR AULOUSTE</t>
  </si>
  <si>
    <t>GAZAUPOUY</t>
  </si>
  <si>
    <t>GAZAX ET BACCARISSE</t>
  </si>
  <si>
    <t>GEE RIVIERE</t>
  </si>
  <si>
    <t>GIMBREDE</t>
  </si>
  <si>
    <t>GIMONT</t>
  </si>
  <si>
    <t>GISCARO</t>
  </si>
  <si>
    <t>GONDRIN</t>
  </si>
  <si>
    <t>GOUTZ</t>
  </si>
  <si>
    <t>GOUX</t>
  </si>
  <si>
    <t>HAGET</t>
  </si>
  <si>
    <t>HAULIES</t>
  </si>
  <si>
    <t>LE HOUGA</t>
  </si>
  <si>
    <t>IDRAC RESPAILLES</t>
  </si>
  <si>
    <t>L ISLE ARNE</t>
  </si>
  <si>
    <t>L ISLE BOUZON</t>
  </si>
  <si>
    <t>L ISLE DE NOE</t>
  </si>
  <si>
    <t>L ISLE JOURDAIN</t>
  </si>
  <si>
    <t>IZOTGES</t>
  </si>
  <si>
    <t>JEGUN</t>
  </si>
  <si>
    <t>JU BELLOC</t>
  </si>
  <si>
    <t>JUILLES</t>
  </si>
  <si>
    <t>JUSTIAN</t>
  </si>
  <si>
    <t>LAAS</t>
  </si>
  <si>
    <t>LABARTHE</t>
  </si>
  <si>
    <t>LABARTHETE</t>
  </si>
  <si>
    <t>LABASTIDE SAVES</t>
  </si>
  <si>
    <t>LABEJAN</t>
  </si>
  <si>
    <t>LABRIHE</t>
  </si>
  <si>
    <t>LADEVEZE RIVIERE</t>
  </si>
  <si>
    <t>LADEVEZE VILLE</t>
  </si>
  <si>
    <t>LAGARDE FIMARCON</t>
  </si>
  <si>
    <t>LAGARDE HACHAN</t>
  </si>
  <si>
    <t>LAGARDERE</t>
  </si>
  <si>
    <t>LAGRAULET DU GERS</t>
  </si>
  <si>
    <t>LAGUIAN MAZOUS</t>
  </si>
  <si>
    <t>LAHAS</t>
  </si>
  <si>
    <t>LAHITTE</t>
  </si>
  <si>
    <t>LALANNE</t>
  </si>
  <si>
    <t>LALANNE ARQUE</t>
  </si>
  <si>
    <t>LAMAGUERE</t>
  </si>
  <si>
    <t>LAMAZERE</t>
  </si>
  <si>
    <t>LAMOTHE GOAS</t>
  </si>
  <si>
    <t>LANNEMAIGNAN</t>
  </si>
  <si>
    <t>LANNEPAX</t>
  </si>
  <si>
    <t>LANNE SOUBIRAN</t>
  </si>
  <si>
    <t>LANNUX</t>
  </si>
  <si>
    <t>LAREE</t>
  </si>
  <si>
    <t>LARRESSINGLE</t>
  </si>
  <si>
    <t>LARROQUE ENGALIN</t>
  </si>
  <si>
    <t>LARROQUE ST SERNIN</t>
  </si>
  <si>
    <t>LARROQUE SUR L OSSE</t>
  </si>
  <si>
    <t>LARTIGUE</t>
  </si>
  <si>
    <t>LASSERRADE</t>
  </si>
  <si>
    <t>LASSERAN</t>
  </si>
  <si>
    <t>LASSEUBE PROPRE</t>
  </si>
  <si>
    <t>LAUJUZAN</t>
  </si>
  <si>
    <t>LAURAET</t>
  </si>
  <si>
    <t>LAVARDENS</t>
  </si>
  <si>
    <t>LAVERAET</t>
  </si>
  <si>
    <t>LAYMONT</t>
  </si>
  <si>
    <t>LEBOULIN</t>
  </si>
  <si>
    <t>LECTOURE</t>
  </si>
  <si>
    <t>LELIN LAPUJOLLE</t>
  </si>
  <si>
    <t>LIAS</t>
  </si>
  <si>
    <t>LIAS D ARMAGNAC</t>
  </si>
  <si>
    <t>LIGARDES</t>
  </si>
  <si>
    <t>LOMBEZ</t>
  </si>
  <si>
    <t>LOUBEDAT</t>
  </si>
  <si>
    <t>LOUBERSAN</t>
  </si>
  <si>
    <t>LOURTIES MONBRUN</t>
  </si>
  <si>
    <t>LOUSLITGES</t>
  </si>
  <si>
    <t>LOUSSOUS DEBAT</t>
  </si>
  <si>
    <t>LUPIAC</t>
  </si>
  <si>
    <t>LUPPE VIOLLES</t>
  </si>
  <si>
    <t>MAGNAN</t>
  </si>
  <si>
    <t>MAGNAS</t>
  </si>
  <si>
    <t>MAIGNAUT TAUZIA</t>
  </si>
  <si>
    <t>MALABAT</t>
  </si>
  <si>
    <t>MANAS BASTANOUS</t>
  </si>
  <si>
    <t>MANCIET</t>
  </si>
  <si>
    <t>MANENT MONTANE</t>
  </si>
  <si>
    <t>MANSEMPUY</t>
  </si>
  <si>
    <t>MANSENCOME</t>
  </si>
  <si>
    <t>MARAMBAT</t>
  </si>
  <si>
    <t>MARAVAT</t>
  </si>
  <si>
    <t>MARCIAC</t>
  </si>
  <si>
    <t>MARESTAING</t>
  </si>
  <si>
    <t>MARGOUET MEYMES</t>
  </si>
  <si>
    <t>MARGUESTAU</t>
  </si>
  <si>
    <t>MARSAN</t>
  </si>
  <si>
    <t>MARSEILLAN</t>
  </si>
  <si>
    <t>MARSOLAN</t>
  </si>
  <si>
    <t>MASCARAS</t>
  </si>
  <si>
    <t>MAS D AUVIGNON</t>
  </si>
  <si>
    <t>MASSEUBE</t>
  </si>
  <si>
    <t>MAULEON D ARMAGNAC</t>
  </si>
  <si>
    <t>MAULICHERES</t>
  </si>
  <si>
    <t>MAUMUSSON LAGUIAN</t>
  </si>
  <si>
    <t>MAUROUX</t>
  </si>
  <si>
    <t>MEILHAN</t>
  </si>
  <si>
    <t>MERENS</t>
  </si>
  <si>
    <t>MIELAN</t>
  </si>
  <si>
    <t>MIRADOUX</t>
  </si>
  <si>
    <t>MIRAMONT D ASTARAC</t>
  </si>
  <si>
    <t>MIRAMONT LATOUR</t>
  </si>
  <si>
    <t>MIRANDE</t>
  </si>
  <si>
    <t>MIRANNES</t>
  </si>
  <si>
    <t>MONBARDON</t>
  </si>
  <si>
    <t>MONBLANC</t>
  </si>
  <si>
    <t>MONBRUN</t>
  </si>
  <si>
    <t>MONCASSIN</t>
  </si>
  <si>
    <t>MONCLAR</t>
  </si>
  <si>
    <t>MONCLAR D ARMAGNAC</t>
  </si>
  <si>
    <t>MONCLAR SUR LOSSE</t>
  </si>
  <si>
    <t>MONCORNEIL GRAZAN</t>
  </si>
  <si>
    <t>MONFERRAN PLAVES</t>
  </si>
  <si>
    <t>MONFERRAN SAVES</t>
  </si>
  <si>
    <t>MONFORT</t>
  </si>
  <si>
    <t>MONGAUSY</t>
  </si>
  <si>
    <t>MONGUILHEM</t>
  </si>
  <si>
    <t>MONLAUR BERNET</t>
  </si>
  <si>
    <t>MONLEZUN</t>
  </si>
  <si>
    <t>MONLEZUN D ARMAGNAC</t>
  </si>
  <si>
    <t>MONPARDIAC</t>
  </si>
  <si>
    <t>MONTADET</t>
  </si>
  <si>
    <t>MONTAMAT</t>
  </si>
  <si>
    <t>MONTAUT LES CRENEAUX</t>
  </si>
  <si>
    <t>MONT D ASTARAC</t>
  </si>
  <si>
    <t>MONT DE MARRAST</t>
  </si>
  <si>
    <t>MONTEGUT</t>
  </si>
  <si>
    <t>MONTEGUT ARROS</t>
  </si>
  <si>
    <t>MONTEGUT SAVES</t>
  </si>
  <si>
    <t>MONTESQUIOU</t>
  </si>
  <si>
    <t>MONTESTRUC SUR GERS</t>
  </si>
  <si>
    <t>MONTIES</t>
  </si>
  <si>
    <t>MONTIRON</t>
  </si>
  <si>
    <t>MONTREAL DU GERS</t>
  </si>
  <si>
    <t>MORMES</t>
  </si>
  <si>
    <t>MOUCHAN</t>
  </si>
  <si>
    <t>MOUCHES</t>
  </si>
  <si>
    <t>MOUREDE</t>
  </si>
  <si>
    <t>NIZAS</t>
  </si>
  <si>
    <t>NOGARO</t>
  </si>
  <si>
    <t>NOILHAN</t>
  </si>
  <si>
    <t>NOUGAROULET</t>
  </si>
  <si>
    <t>NOULENS</t>
  </si>
  <si>
    <t>ORBESSAN</t>
  </si>
  <si>
    <t>ORDAN LARROQUE</t>
  </si>
  <si>
    <t>ORNEZAN</t>
  </si>
  <si>
    <t>PALLANNE</t>
  </si>
  <si>
    <t>PANASSAC</t>
  </si>
  <si>
    <t>PANJAS</t>
  </si>
  <si>
    <t>PAUILHAC</t>
  </si>
  <si>
    <t>PAVIE</t>
  </si>
  <si>
    <t>PEBEES</t>
  </si>
  <si>
    <t>PELLEFIGUE</t>
  </si>
  <si>
    <t>PERCHEDE</t>
  </si>
  <si>
    <t>PERGAIN TAILLAC</t>
  </si>
  <si>
    <t>PESSAN</t>
  </si>
  <si>
    <t>PESSOULENS</t>
  </si>
  <si>
    <t>PEYRECAVE</t>
  </si>
  <si>
    <t>PEYRUSSE GRANDE</t>
  </si>
  <si>
    <t>PEYRUSSE MASSAS</t>
  </si>
  <si>
    <t>PEYRUSSE VIEILLE</t>
  </si>
  <si>
    <t>PIS</t>
  </si>
  <si>
    <t>PLIEUX</t>
  </si>
  <si>
    <t>POMPIAC</t>
  </si>
  <si>
    <t>PONSAMPERE</t>
  </si>
  <si>
    <t>PONSAN SOUBIRAN</t>
  </si>
  <si>
    <t>POUYDRAGUIN</t>
  </si>
  <si>
    <t>POUYLEBON</t>
  </si>
  <si>
    <t>POUY LOUBRIN</t>
  </si>
  <si>
    <t>POUY ROQUELAURE</t>
  </si>
  <si>
    <t>PRECHAC</t>
  </si>
  <si>
    <t>PRECHAC SUR ADOUR</t>
  </si>
  <si>
    <t>PREIGNAN</t>
  </si>
  <si>
    <t>PRENERON</t>
  </si>
  <si>
    <t>PROJAN</t>
  </si>
  <si>
    <t>PUJAUDRAN</t>
  </si>
  <si>
    <t>PUYCASQUIER</t>
  </si>
  <si>
    <t>PUYLAUSIC</t>
  </si>
  <si>
    <t>PUYSEGUR</t>
  </si>
  <si>
    <t>RAMOUZENS</t>
  </si>
  <si>
    <t>RAZENGUES</t>
  </si>
  <si>
    <t>REANS</t>
  </si>
  <si>
    <t>REJAUMONT</t>
  </si>
  <si>
    <t>RICOURT</t>
  </si>
  <si>
    <t>RIGUEPEU</t>
  </si>
  <si>
    <t>RISCLE</t>
  </si>
  <si>
    <t>LA ROMIEU</t>
  </si>
  <si>
    <t>ROQUEBRUNE</t>
  </si>
  <si>
    <t>ROQUEFORT</t>
  </si>
  <si>
    <t>ROQUELAURE</t>
  </si>
  <si>
    <t>ROQUELAURE ST AUBIN</t>
  </si>
  <si>
    <t>ROQUEPINE</t>
  </si>
  <si>
    <t>ROZES</t>
  </si>
  <si>
    <t>SABAILLAN</t>
  </si>
  <si>
    <t>SABAZAN</t>
  </si>
  <si>
    <t>SADEILLAN</t>
  </si>
  <si>
    <t>ST ARAILLES</t>
  </si>
  <si>
    <t>ST ARROMAN</t>
  </si>
  <si>
    <t>ST AUNIX LENGROS</t>
  </si>
  <si>
    <t>STE AURENCE CAZAUX</t>
  </si>
  <si>
    <t>ST AVIT FRANDAT</t>
  </si>
  <si>
    <t>ST BLANCARD</t>
  </si>
  <si>
    <t>STE CHRISTIE</t>
  </si>
  <si>
    <t>STE CHRISTIE D ARMAGNAC</t>
  </si>
  <si>
    <t>ST CLAR</t>
  </si>
  <si>
    <t>ST CREAC</t>
  </si>
  <si>
    <t>ST CRICQ</t>
  </si>
  <si>
    <t>STE DODE</t>
  </si>
  <si>
    <t>ST ELIX D ASTARAC</t>
  </si>
  <si>
    <t>ST ELIX THEUX</t>
  </si>
  <si>
    <t>ST GERME</t>
  </si>
  <si>
    <t>ST GRIEDE</t>
  </si>
  <si>
    <t>ST JEAN LE COMTAL</t>
  </si>
  <si>
    <t>ST JEAN POUTGE</t>
  </si>
  <si>
    <t>ST JUSTIN</t>
  </si>
  <si>
    <t>ST LEONARD</t>
  </si>
  <si>
    <t>ST LIZIER DU PLANTE</t>
  </si>
  <si>
    <t>ST LOUBE</t>
  </si>
  <si>
    <t>ST MARTIN</t>
  </si>
  <si>
    <t>ST MARTIN D ARMAGNAC</t>
  </si>
  <si>
    <t>ST MARTIN DE GOYNE</t>
  </si>
  <si>
    <t>ST MARTIN GIMOIS</t>
  </si>
  <si>
    <t>STE MERE</t>
  </si>
  <si>
    <t>ST MEZARD</t>
  </si>
  <si>
    <t>ST MONT</t>
  </si>
  <si>
    <t>ST ORENS</t>
  </si>
  <si>
    <t>ST ORENS POUY PETIT</t>
  </si>
  <si>
    <t>ST OST</t>
  </si>
  <si>
    <t>ST PAUL DE BAISE</t>
  </si>
  <si>
    <t>ST PIERRE D AUBEZIES</t>
  </si>
  <si>
    <t>ST PUY</t>
  </si>
  <si>
    <t>ST SAUVY</t>
  </si>
  <si>
    <t>ST SOULAN</t>
  </si>
  <si>
    <t>SALLES D ARMAGNAC</t>
  </si>
  <si>
    <t>SAMARAN</t>
  </si>
  <si>
    <t>SAMATAN</t>
  </si>
  <si>
    <t>SANSAN</t>
  </si>
  <si>
    <t>SARAMON</t>
  </si>
  <si>
    <t>SARCOS</t>
  </si>
  <si>
    <t>SARRAGACHIES</t>
  </si>
  <si>
    <t>SARRAGUZAN</t>
  </si>
  <si>
    <t>SARRANT</t>
  </si>
  <si>
    <t>LA SAUVETAT</t>
  </si>
  <si>
    <t>SAUVIAC</t>
  </si>
  <si>
    <t>SAUVIMONT</t>
  </si>
  <si>
    <t>SAVIGNAC MONA</t>
  </si>
  <si>
    <t>SCIEURAC ET FLOURES</t>
  </si>
  <si>
    <t>SEAILLES</t>
  </si>
  <si>
    <t>SEGOS</t>
  </si>
  <si>
    <t>SEGOUFIELLE</t>
  </si>
  <si>
    <t>SEISSAN</t>
  </si>
  <si>
    <t>SEMBOUES</t>
  </si>
  <si>
    <t>SEMEZIES CACHAN</t>
  </si>
  <si>
    <t>SEMPESSERRE</t>
  </si>
  <si>
    <t>SERE</t>
  </si>
  <si>
    <t>SEREMPUY</t>
  </si>
  <si>
    <t>SEYSSES SAVES</t>
  </si>
  <si>
    <t>SIMORRE</t>
  </si>
  <si>
    <t>SION</t>
  </si>
  <si>
    <t>SIRAC</t>
  </si>
  <si>
    <t>SOLOMIAC</t>
  </si>
  <si>
    <t>SORBETS</t>
  </si>
  <si>
    <t>TACHOIRES</t>
  </si>
  <si>
    <t>TARSAC</t>
  </si>
  <si>
    <t>TASQUE</t>
  </si>
  <si>
    <t>TAYBOSC</t>
  </si>
  <si>
    <t>TERRAUBE</t>
  </si>
  <si>
    <t>TERMES D ARMAGNAC</t>
  </si>
  <si>
    <t>THOUX</t>
  </si>
  <si>
    <t>TIESTE URAGNOUX</t>
  </si>
  <si>
    <t>TILLAC</t>
  </si>
  <si>
    <t>TIRENT PONTEJAC</t>
  </si>
  <si>
    <t>TOUGET</t>
  </si>
  <si>
    <t>TOUJOUSE</t>
  </si>
  <si>
    <t>TOURDUN</t>
  </si>
  <si>
    <t>TOURNAN</t>
  </si>
  <si>
    <t>TOURNECOUPE</t>
  </si>
  <si>
    <t>TOURRENQUETS</t>
  </si>
  <si>
    <t>TRAVERSERES</t>
  </si>
  <si>
    <t>TRONCENS</t>
  </si>
  <si>
    <t>TUDELLE</t>
  </si>
  <si>
    <t>URDENS</t>
  </si>
  <si>
    <t>URGOSSE</t>
  </si>
  <si>
    <t>VALENCE SUR BAISE</t>
  </si>
  <si>
    <t>VERGOIGNAN</t>
  </si>
  <si>
    <t>VERLUS</t>
  </si>
  <si>
    <t>VIC FEZENSAC</t>
  </si>
  <si>
    <t>VIELLA</t>
  </si>
  <si>
    <t>VILLECOMTAL SUR ARROS</t>
  </si>
  <si>
    <t>VILLEFRANCHE D ASTARAC</t>
  </si>
  <si>
    <t>VIOZAN</t>
  </si>
  <si>
    <t>AUSSOS</t>
  </si>
  <si>
    <t>AILLAS</t>
  </si>
  <si>
    <t>AMBARES ET LAGRAVE</t>
  </si>
  <si>
    <t>AMBES</t>
  </si>
  <si>
    <t>ANDERNOS LES BAINS</t>
  </si>
  <si>
    <t>ANGLADE</t>
  </si>
  <si>
    <t>ARBANATS</t>
  </si>
  <si>
    <t>PORTE DE BENAUGE</t>
  </si>
  <si>
    <t>ARCACHON</t>
  </si>
  <si>
    <t>ARCINS</t>
  </si>
  <si>
    <t>ARES</t>
  </si>
  <si>
    <t>ARSAC</t>
  </si>
  <si>
    <t>ARTIGUES PRES BORDEAUX</t>
  </si>
  <si>
    <t>LES ARTIGUES DE LUSSAC</t>
  </si>
  <si>
    <t>ARVEYRES</t>
  </si>
  <si>
    <t>ASQUES</t>
  </si>
  <si>
    <t>AUBIAC</t>
  </si>
  <si>
    <t>VAL DE VIRVEE</t>
  </si>
  <si>
    <t>AUDENGE</t>
  </si>
  <si>
    <t>AURIOLLES</t>
  </si>
  <si>
    <t>AUROS</t>
  </si>
  <si>
    <t>AVENSAN</t>
  </si>
  <si>
    <t>AYGUEMORTE LES GRAVES</t>
  </si>
  <si>
    <t>BAGAS</t>
  </si>
  <si>
    <t>BALIZAC</t>
  </si>
  <si>
    <t>BARIE</t>
  </si>
  <si>
    <t>LE BARP</t>
  </si>
  <si>
    <t>BASSANNE</t>
  </si>
  <si>
    <t>BASSENS</t>
  </si>
  <si>
    <t>BAURECH</t>
  </si>
  <si>
    <t>BAYAS</t>
  </si>
  <si>
    <t>BAYON SUR GIRONDE</t>
  </si>
  <si>
    <t>BAZAS</t>
  </si>
  <si>
    <t>BEAUTIRAN</t>
  </si>
  <si>
    <t>BEGADAN</t>
  </si>
  <si>
    <t>BEGLES</t>
  </si>
  <si>
    <t>BEGUEY</t>
  </si>
  <si>
    <t>BELIN BELIET</t>
  </si>
  <si>
    <t>BELLEBAT</t>
  </si>
  <si>
    <t>BELVES DE CASTILLON</t>
  </si>
  <si>
    <t>BERNOS BEAULAC</t>
  </si>
  <si>
    <t>BERSON</t>
  </si>
  <si>
    <t>BERTHEZ</t>
  </si>
  <si>
    <t>BEYCHAC ET CAILLAU</t>
  </si>
  <si>
    <t>BIEUJAC</t>
  </si>
  <si>
    <t>BIGANOS</t>
  </si>
  <si>
    <t>LES BILLAUX</t>
  </si>
  <si>
    <t>BLAIGNAC</t>
  </si>
  <si>
    <t>BLAIGNAN PRIGNAC</t>
  </si>
  <si>
    <t>BLASIMON</t>
  </si>
  <si>
    <t>BLAYE</t>
  </si>
  <si>
    <t>BLESIGNAC</t>
  </si>
  <si>
    <t>BOMMES</t>
  </si>
  <si>
    <t>BONNETAN</t>
  </si>
  <si>
    <t>BONZAC</t>
  </si>
  <si>
    <t>BORDEAUX</t>
  </si>
  <si>
    <t>BOSSUGAN</t>
  </si>
  <si>
    <t>BOULIAC</t>
  </si>
  <si>
    <t>BOURDELLES</t>
  </si>
  <si>
    <t>BOURG</t>
  </si>
  <si>
    <t>BOURG SUR GIRONDE</t>
  </si>
  <si>
    <t>BOURIDEYS</t>
  </si>
  <si>
    <t>LE BOUSCAT</t>
  </si>
  <si>
    <t>BRACH</t>
  </si>
  <si>
    <t>BRANNENS</t>
  </si>
  <si>
    <t>BRAUD ET ST LOUIS</t>
  </si>
  <si>
    <t>BROUQUEYRAN</t>
  </si>
  <si>
    <t>BRUGES</t>
  </si>
  <si>
    <t>BUDOS</t>
  </si>
  <si>
    <t>CABANAC ET VILLAGRAINS</t>
  </si>
  <si>
    <t>CABARA</t>
  </si>
  <si>
    <t>CADARSAC</t>
  </si>
  <si>
    <t>CADAUJAC</t>
  </si>
  <si>
    <t>CADILLAC SUR GARONNE</t>
  </si>
  <si>
    <t>CADILLAC EN FRONSADAIS</t>
  </si>
  <si>
    <t>CAMARSAC</t>
  </si>
  <si>
    <t>CAMBES</t>
  </si>
  <si>
    <t>CAMBLANES ET MEYNAC</t>
  </si>
  <si>
    <t>CAMIAC ET ST DENIS</t>
  </si>
  <si>
    <t>CAMIRAN</t>
  </si>
  <si>
    <t>CAMPS SUR L ISLE</t>
  </si>
  <si>
    <t>CAMPUGNAN</t>
  </si>
  <si>
    <t>CANEJAN</t>
  </si>
  <si>
    <t>CAPIAN</t>
  </si>
  <si>
    <t>CAPLONG</t>
  </si>
  <si>
    <t>CAPTIEUX</t>
  </si>
  <si>
    <t>CARBON BLANC</t>
  </si>
  <si>
    <t>CARCANS</t>
  </si>
  <si>
    <t>CARDAN</t>
  </si>
  <si>
    <t>CARIGNAN DE BORDEAUX</t>
  </si>
  <si>
    <t>CARS</t>
  </si>
  <si>
    <t>CARTELEGUE</t>
  </si>
  <si>
    <t>CASSEUIL</t>
  </si>
  <si>
    <t>CASTELMORON D ALBRET</t>
  </si>
  <si>
    <t>CASTELNAU DE MEDOC</t>
  </si>
  <si>
    <t>CASTELVIEL</t>
  </si>
  <si>
    <t>CASTETS ET CASTILLON</t>
  </si>
  <si>
    <t>CASTILLON LA BATAILLE</t>
  </si>
  <si>
    <t>CASTRES GIRONDE</t>
  </si>
  <si>
    <t>CAUDROT</t>
  </si>
  <si>
    <t>CAUVIGNAC</t>
  </si>
  <si>
    <t>CAVIGNAC</t>
  </si>
  <si>
    <t>CAZALIS</t>
  </si>
  <si>
    <t>CAZATS</t>
  </si>
  <si>
    <t>CAZAUGITAT</t>
  </si>
  <si>
    <t>CENAC</t>
  </si>
  <si>
    <t>CENON</t>
  </si>
  <si>
    <t>CERONS</t>
  </si>
  <si>
    <t>CESSAC</t>
  </si>
  <si>
    <t>CESTAS</t>
  </si>
  <si>
    <t>CEZAC</t>
  </si>
  <si>
    <t>CHAMADELLE</t>
  </si>
  <si>
    <t>CISSAC MEDOC</t>
  </si>
  <si>
    <t>CIVRAC DE BLAYE</t>
  </si>
  <si>
    <t>CIVRAC SUR DORDOGNE</t>
  </si>
  <si>
    <t>CIVRAC EN MEDOC</t>
  </si>
  <si>
    <t>CLEYRAC</t>
  </si>
  <si>
    <t>COIMERES</t>
  </si>
  <si>
    <t>COIRAC</t>
  </si>
  <si>
    <t>COUBEYRAC</t>
  </si>
  <si>
    <t>COUQUEQUES</t>
  </si>
  <si>
    <t>COURPIAC</t>
  </si>
  <si>
    <t>COURS DE MONSEGUR</t>
  </si>
  <si>
    <t>COURS LES BAINS</t>
  </si>
  <si>
    <t>COUTRAS</t>
  </si>
  <si>
    <t>CREON</t>
  </si>
  <si>
    <t>CROIGNON</t>
  </si>
  <si>
    <t>CUBNEZAIS</t>
  </si>
  <si>
    <t>CUBZAC LES PONTS</t>
  </si>
  <si>
    <t>CUDOS</t>
  </si>
  <si>
    <t>CURSAN</t>
  </si>
  <si>
    <t>CUSSAC FORT MEDOC</t>
  </si>
  <si>
    <t>DAIGNAC</t>
  </si>
  <si>
    <t>DARDENAC</t>
  </si>
  <si>
    <t>DAUBEZE</t>
  </si>
  <si>
    <t>DIEULIVOL</t>
  </si>
  <si>
    <t>DONNEZAC</t>
  </si>
  <si>
    <t>DONZAC</t>
  </si>
  <si>
    <t>DOULEZON</t>
  </si>
  <si>
    <t>LES EGLISOTTES ET CHALAURES</t>
  </si>
  <si>
    <t>ESCAUDES</t>
  </si>
  <si>
    <t>ESCOUSSANS</t>
  </si>
  <si>
    <t>ESPIET</t>
  </si>
  <si>
    <t>LES ESSEINTES</t>
  </si>
  <si>
    <t>ETAULIERS</t>
  </si>
  <si>
    <t>EYNESSE</t>
  </si>
  <si>
    <t>EYRANS</t>
  </si>
  <si>
    <t>EYSINES</t>
  </si>
  <si>
    <t>FALEYRAS</t>
  </si>
  <si>
    <t>FARGUES</t>
  </si>
  <si>
    <t>FARGUES ST HILAIRE</t>
  </si>
  <si>
    <t>LE FIEU</t>
  </si>
  <si>
    <t>FLAUJAGUES</t>
  </si>
  <si>
    <t>FLOUDES</t>
  </si>
  <si>
    <t>FONTET</t>
  </si>
  <si>
    <t>FOSSES ET BALEYSSAC</t>
  </si>
  <si>
    <t>FOURS</t>
  </si>
  <si>
    <t>FRANCS</t>
  </si>
  <si>
    <t>FRONTENAC</t>
  </si>
  <si>
    <t>GABARNAC</t>
  </si>
  <si>
    <t>GAILLAN EN MEDOC</t>
  </si>
  <si>
    <t>GAJAC</t>
  </si>
  <si>
    <t>GALGON</t>
  </si>
  <si>
    <t>GANS</t>
  </si>
  <si>
    <t>GARDEGAN ET TOURTIRAC</t>
  </si>
  <si>
    <t>GAURIAC</t>
  </si>
  <si>
    <t>GAURIAGUET</t>
  </si>
  <si>
    <t>GENISSAC</t>
  </si>
  <si>
    <t>GENSAC</t>
  </si>
  <si>
    <t>GIRONDE SUR DROPT</t>
  </si>
  <si>
    <t>GISCOS</t>
  </si>
  <si>
    <t>GORNAC</t>
  </si>
  <si>
    <t>GOUALADE</t>
  </si>
  <si>
    <t>GOURS</t>
  </si>
  <si>
    <t>GRADIGNAN</t>
  </si>
  <si>
    <t>GRAYAN ET L HOPITAL</t>
  </si>
  <si>
    <t>GREZILLAC</t>
  </si>
  <si>
    <t>GUILLAC</t>
  </si>
  <si>
    <t>GUILLOS</t>
  </si>
  <si>
    <t>GUITRES</t>
  </si>
  <si>
    <t>GUJAN MESTRAS</t>
  </si>
  <si>
    <t>LE HAILLAN</t>
  </si>
  <si>
    <t>HAUX</t>
  </si>
  <si>
    <t>HOSTENS</t>
  </si>
  <si>
    <t>HOURTIN</t>
  </si>
  <si>
    <t>HURE</t>
  </si>
  <si>
    <t>ILLATS</t>
  </si>
  <si>
    <t>ISLE ST GEORGES</t>
  </si>
  <si>
    <t>IZON</t>
  </si>
  <si>
    <t>JAU DIGNAC ET LOIRAC</t>
  </si>
  <si>
    <t>JUGAZAN</t>
  </si>
  <si>
    <t>LABARDE</t>
  </si>
  <si>
    <t>LABESCAU</t>
  </si>
  <si>
    <t>LA BREDE</t>
  </si>
  <si>
    <t>LACANAU</t>
  </si>
  <si>
    <t>LADAUX</t>
  </si>
  <si>
    <t>LADOS</t>
  </si>
  <si>
    <t>LA LANDE DE FRONSAC</t>
  </si>
  <si>
    <t>LAMARQUE</t>
  </si>
  <si>
    <t>LAMOTHE LANDERRON</t>
  </si>
  <si>
    <t>LALANDE DE POMEROL</t>
  </si>
  <si>
    <t>LANDERROUAT</t>
  </si>
  <si>
    <t>LANDERROUET SUR SEGUR</t>
  </si>
  <si>
    <t>LANDIRAS</t>
  </si>
  <si>
    <t>LANGOIRAN</t>
  </si>
  <si>
    <t>LANGON</t>
  </si>
  <si>
    <t>LANSAC</t>
  </si>
  <si>
    <t>LANTON</t>
  </si>
  <si>
    <t>LAPOUYADE</t>
  </si>
  <si>
    <t>LAROQUE</t>
  </si>
  <si>
    <t>LARUSCADE</t>
  </si>
  <si>
    <t>LATRESNE</t>
  </si>
  <si>
    <t>LAVAZAN</t>
  </si>
  <si>
    <t>LEGE CAP FERRET</t>
  </si>
  <si>
    <t>LEOGEATS</t>
  </si>
  <si>
    <t>LEOGNAN</t>
  </si>
  <si>
    <t>LERM ET MUSSET</t>
  </si>
  <si>
    <t>LESPARRE MEDOC</t>
  </si>
  <si>
    <t>LESTIAC SUR GARONNE</t>
  </si>
  <si>
    <t>LES LEVES ET THOUMEYRAGUES</t>
  </si>
  <si>
    <t>LIBOURNE</t>
  </si>
  <si>
    <t>LIGNAN DE BAZAS</t>
  </si>
  <si>
    <t>LIGNAN DE BORDEAUX</t>
  </si>
  <si>
    <t>LIGUEUX</t>
  </si>
  <si>
    <t>LISTRAC DE DUREZE</t>
  </si>
  <si>
    <t>LISTRAC MEDOC</t>
  </si>
  <si>
    <t>LORMONT</t>
  </si>
  <si>
    <t>LOUCHATS</t>
  </si>
  <si>
    <t>LOUPES</t>
  </si>
  <si>
    <t>LOUPIAC</t>
  </si>
  <si>
    <t>LOUPIAC DE LA REOLE</t>
  </si>
  <si>
    <t>LUCMAU</t>
  </si>
  <si>
    <t>LUDON MEDOC</t>
  </si>
  <si>
    <t>LUGAIGNAC</t>
  </si>
  <si>
    <t>LUGASSON</t>
  </si>
  <si>
    <t>LUGON ET L ILE DU CARNAY</t>
  </si>
  <si>
    <t>LUGOS</t>
  </si>
  <si>
    <t>MACAU</t>
  </si>
  <si>
    <t>MADIRAC</t>
  </si>
  <si>
    <t>MARANSIN</t>
  </si>
  <si>
    <t>MARCENAIS</t>
  </si>
  <si>
    <t>MARGAUX CANTENAC</t>
  </si>
  <si>
    <t>MARGUERON</t>
  </si>
  <si>
    <t>MARIMBAULT</t>
  </si>
  <si>
    <t>MARIONS</t>
  </si>
  <si>
    <t>MARSAS</t>
  </si>
  <si>
    <t>MARTIGNAS SUR JALLE</t>
  </si>
  <si>
    <t>MARTILLAC</t>
  </si>
  <si>
    <t>MARTRES</t>
  </si>
  <si>
    <t>MASSEILLES</t>
  </si>
  <si>
    <t>MASSUGAS</t>
  </si>
  <si>
    <t>MAZION</t>
  </si>
  <si>
    <t>MERIGNAS</t>
  </si>
  <si>
    <t>MESTERRIEUX</t>
  </si>
  <si>
    <t>MIOS</t>
  </si>
  <si>
    <t>MOMBRIER</t>
  </si>
  <si>
    <t>MONGAUZY</t>
  </si>
  <si>
    <t>MONPRIMBLANC</t>
  </si>
  <si>
    <t>MONSEGUR</t>
  </si>
  <si>
    <t>MONTAGNE</t>
  </si>
  <si>
    <t>MONTAGOUDIN</t>
  </si>
  <si>
    <t>MONTIGNAC</t>
  </si>
  <si>
    <t>MONTUSSAN</t>
  </si>
  <si>
    <t>MORIZES</t>
  </si>
  <si>
    <t>MOUILLAC</t>
  </si>
  <si>
    <t>MOULIETS ET VILLEMARTIN</t>
  </si>
  <si>
    <t>MOULIS EN MEDOC</t>
  </si>
  <si>
    <t>MOULON</t>
  </si>
  <si>
    <t>MOURENS</t>
  </si>
  <si>
    <t>NAUJAC SUR MER</t>
  </si>
  <si>
    <t>NAUJAN ET POSTIAC</t>
  </si>
  <si>
    <t>NEAC</t>
  </si>
  <si>
    <t>NERIGEAN</t>
  </si>
  <si>
    <t>NEUFFONS</t>
  </si>
  <si>
    <t>LE NIZAN</t>
  </si>
  <si>
    <t>NOAILLAC</t>
  </si>
  <si>
    <t>NOAILLAN</t>
  </si>
  <si>
    <t>OMET</t>
  </si>
  <si>
    <t>ORDONNAC</t>
  </si>
  <si>
    <t>ORIGNE</t>
  </si>
  <si>
    <t>PAILLET</t>
  </si>
  <si>
    <t>PAREMPUYRE</t>
  </si>
  <si>
    <t>PAUILLAC</t>
  </si>
  <si>
    <t>LES PEINTURES</t>
  </si>
  <si>
    <t>PELLEGRUE</t>
  </si>
  <si>
    <t>PERISSAC</t>
  </si>
  <si>
    <t>PESSAC</t>
  </si>
  <si>
    <t>PESSAC SUR DORDOGNE</t>
  </si>
  <si>
    <t>PETIT PALAIS ET CORNEMPS</t>
  </si>
  <si>
    <t>PEUJARD</t>
  </si>
  <si>
    <t>LE PIAN MEDOC</t>
  </si>
  <si>
    <t>LE PIAN SUR GARONNE</t>
  </si>
  <si>
    <t>PINEUILH</t>
  </si>
  <si>
    <t>PODENSAC</t>
  </si>
  <si>
    <t>POMEROL</t>
  </si>
  <si>
    <t>POMPEJAC</t>
  </si>
  <si>
    <t>POMPIGNAC</t>
  </si>
  <si>
    <t>PONDAURAT</t>
  </si>
  <si>
    <t>PORCHERES</t>
  </si>
  <si>
    <t>LE PORGE</t>
  </si>
  <si>
    <t>PORTETS</t>
  </si>
  <si>
    <t>LE POUT</t>
  </si>
  <si>
    <t>PREIGNAC</t>
  </si>
  <si>
    <t>PRIGNAC ET MARCAMPS</t>
  </si>
  <si>
    <t>PUGNAC</t>
  </si>
  <si>
    <t>PUISSEGUIN</t>
  </si>
  <si>
    <t>PUJOLS SUR CIRON</t>
  </si>
  <si>
    <t>PUJOLS</t>
  </si>
  <si>
    <t>PUYBARBAN</t>
  </si>
  <si>
    <t>PUYNORMAND</t>
  </si>
  <si>
    <t>QUEYRAC</t>
  </si>
  <si>
    <t>RAUZAN</t>
  </si>
  <si>
    <t>LA REOLE</t>
  </si>
  <si>
    <t>RIMONS</t>
  </si>
  <si>
    <t>RIOCAUD</t>
  </si>
  <si>
    <t>RIONS</t>
  </si>
  <si>
    <t>LA RIVIERE</t>
  </si>
  <si>
    <t>ROAILLAN</t>
  </si>
  <si>
    <t>ROMAGNE</t>
  </si>
  <si>
    <t>LA ROQUILLE</t>
  </si>
  <si>
    <t>RUCH</t>
  </si>
  <si>
    <t>SABLONS</t>
  </si>
  <si>
    <t>SADIRAC</t>
  </si>
  <si>
    <t>ST ANDRE DE CUBZAC</t>
  </si>
  <si>
    <t>ST ANDRE DU BOIS</t>
  </si>
  <si>
    <t>ST ANDRE ET APPELLES</t>
  </si>
  <si>
    <t>ST ANDRONY</t>
  </si>
  <si>
    <t>ST ANTOINE DU QUEYRET</t>
  </si>
  <si>
    <t>ST ANTOINE SUR L ISLE</t>
  </si>
  <si>
    <t>ST AUBIN DE BLAYE</t>
  </si>
  <si>
    <t>ST AUBIN DE BRANNE</t>
  </si>
  <si>
    <t>ST AUBIN DE MEDOC</t>
  </si>
  <si>
    <t>ST AVIT DE SOULEGE</t>
  </si>
  <si>
    <t>ST AVIT ST NAZAIRE</t>
  </si>
  <si>
    <t>VAL DE LIVENNE</t>
  </si>
  <si>
    <t>ST CAPRAIS DE BORDEAUX</t>
  </si>
  <si>
    <t>ST CHRISTOLY DE BLAYE</t>
  </si>
  <si>
    <t>ST CHRISTOLY MEDOC</t>
  </si>
  <si>
    <t>ST CHRISTOPHE DES BARDES</t>
  </si>
  <si>
    <t>ST CHRISTOPHE DE DOUBLE</t>
  </si>
  <si>
    <t>ST CIBARD</t>
  </si>
  <si>
    <t>ST CIERS D ABZAC</t>
  </si>
  <si>
    <t>ST CIERS DE CANESSE</t>
  </si>
  <si>
    <t>ST CIERS SUR GIRONDE</t>
  </si>
  <si>
    <t>ST COME</t>
  </si>
  <si>
    <t>STE CROIX DU MONT</t>
  </si>
  <si>
    <t>ST DENIS DE PILE</t>
  </si>
  <si>
    <t>ST EMILION</t>
  </si>
  <si>
    <t>ST ETIENNE DE LISSE</t>
  </si>
  <si>
    <t>ST EXUPERY</t>
  </si>
  <si>
    <t>ST FELIX DE FONCAUDE</t>
  </si>
  <si>
    <t>ST FERME</t>
  </si>
  <si>
    <t>STE FLORENCE</t>
  </si>
  <si>
    <t>STE FOY LA GRANDE</t>
  </si>
  <si>
    <t>STE FOY LA LONGUE</t>
  </si>
  <si>
    <t>ST GENES DE BLAYE</t>
  </si>
  <si>
    <t>ST GENES DE CASTILLON</t>
  </si>
  <si>
    <t>ST GENES DE FRONSAC</t>
  </si>
  <si>
    <t>ST GENES DE LOMBAUD</t>
  </si>
  <si>
    <t>ST GENIS DU BOIS</t>
  </si>
  <si>
    <t>ST GERMAIN DE GRAVE</t>
  </si>
  <si>
    <t>ST GERMAIN D ESTEUIL</t>
  </si>
  <si>
    <t>ST GERMAIN DU PUCH</t>
  </si>
  <si>
    <t>ST GERMAIN DE LA RIVIERE</t>
  </si>
  <si>
    <t>ST GIRONS D AIGUEVIVES</t>
  </si>
  <si>
    <t>STE HELENE</t>
  </si>
  <si>
    <t>ST HILAIRE DE LA NOAILLE</t>
  </si>
  <si>
    <t>ST JEAN DE BLAIGNAC</t>
  </si>
  <si>
    <t>ST JEAN D ILLAC</t>
  </si>
  <si>
    <t>ST JULIEN BEYCHEVELLE</t>
  </si>
  <si>
    <t>ST LAURENT MEDOC</t>
  </si>
  <si>
    <t>ST LAURENT D ARCE</t>
  </si>
  <si>
    <t>ST LAURENT DU BOIS</t>
  </si>
  <si>
    <t>ST LAURENT DU PLAN</t>
  </si>
  <si>
    <t>ST LEGER DE BALSON</t>
  </si>
  <si>
    <t>ST LOUBERT</t>
  </si>
  <si>
    <t>ST LOUBES</t>
  </si>
  <si>
    <t>ST LOUIS DE MONTFERRAND</t>
  </si>
  <si>
    <t>ST MACAIRE</t>
  </si>
  <si>
    <t>ST MAGNE</t>
  </si>
  <si>
    <t>ST MAGNE DE CASTILLON</t>
  </si>
  <si>
    <t>ST MARIENS</t>
  </si>
  <si>
    <t>ST MARTIN LACAUSSADE</t>
  </si>
  <si>
    <t>ST MARTIN DE LAYE</t>
  </si>
  <si>
    <t>ST MARTIN DE LERM</t>
  </si>
  <si>
    <t>ST MARTIN DE SESCAS</t>
  </si>
  <si>
    <t>ST MARTIN DU BOIS</t>
  </si>
  <si>
    <t>ST MARTIN DU PUY</t>
  </si>
  <si>
    <t>ST MEDARD DE GUIZIERES</t>
  </si>
  <si>
    <t>ST MEDARD D EYRANS</t>
  </si>
  <si>
    <t>ST MEDARD EN JALLES</t>
  </si>
  <si>
    <t>ST MICHEL DE CASTELNAU</t>
  </si>
  <si>
    <t>ST MICHEL DE FRONSAC</t>
  </si>
  <si>
    <t>ST MICHEL DE RIEUFRET</t>
  </si>
  <si>
    <t>ST MICHEL DE LAPUJADE</t>
  </si>
  <si>
    <t>ST MORILLON</t>
  </si>
  <si>
    <t>ST PARDON DE CONQUES</t>
  </si>
  <si>
    <t>ST PEY D ARMENS</t>
  </si>
  <si>
    <t>ST PEY DE CASTETS</t>
  </si>
  <si>
    <t>ST PHILIPPE D AIGUILLE</t>
  </si>
  <si>
    <t>ST PHILIPPE DU SEIGNAL</t>
  </si>
  <si>
    <t>ST PIERRE D AURILLAC</t>
  </si>
  <si>
    <t>ST PIERRE DE BAT</t>
  </si>
  <si>
    <t>ST PIERRE DE MONS</t>
  </si>
  <si>
    <t>ST QUENTIN DE BARON</t>
  </si>
  <si>
    <t>ST QUENTIN DE CAPLONG</t>
  </si>
  <si>
    <t>ST ROMAIN LA VIRVEE</t>
  </si>
  <si>
    <t>ST SAUVEUR DE PUYNORMAND</t>
  </si>
  <si>
    <t>ST SAVIN</t>
  </si>
  <si>
    <t>ST SELVE</t>
  </si>
  <si>
    <t>ST SEURIN DE BOURG</t>
  </si>
  <si>
    <t>ST SEURIN DE CADOURNE</t>
  </si>
  <si>
    <t>ST SEURIN DE CURSAC</t>
  </si>
  <si>
    <t>ST SEURIN SUR L ISLE</t>
  </si>
  <si>
    <t>ST SEVE</t>
  </si>
  <si>
    <t>ST SULPICE DE FALEYRENS</t>
  </si>
  <si>
    <t>ST SULPICE DE GUILLERAGUES</t>
  </si>
  <si>
    <t>ST SULPICE DE POMMIERS</t>
  </si>
  <si>
    <t>ST SULPICE ET CAMEYRAC</t>
  </si>
  <si>
    <t>STE TERRE</t>
  </si>
  <si>
    <t>ST TROJAN</t>
  </si>
  <si>
    <t>ST VINCENT DE PAUL</t>
  </si>
  <si>
    <t>ST VINCENT DE PERTIGNAS</t>
  </si>
  <si>
    <t>ST VIVIEN DE BLAYE</t>
  </si>
  <si>
    <t>ST VIVIEN DE MEDOC</t>
  </si>
  <si>
    <t>ST VIVIEN DE MONSEGUR</t>
  </si>
  <si>
    <t>ST YZAN DE SOUDIAC</t>
  </si>
  <si>
    <t>ST YZANS DE MEDOC</t>
  </si>
  <si>
    <t>SALAUNES</t>
  </si>
  <si>
    <t>SALLEBOEUF</t>
  </si>
  <si>
    <t>SALLES</t>
  </si>
  <si>
    <t>LES SALLES DE CASTILLON</t>
  </si>
  <si>
    <t>SAMONAC</t>
  </si>
  <si>
    <t>SAUCATS</t>
  </si>
  <si>
    <t>SAUGON</t>
  </si>
  <si>
    <t>SAUMOS</t>
  </si>
  <si>
    <t>SAUTERNES</t>
  </si>
  <si>
    <t>LA SAUVE</t>
  </si>
  <si>
    <t>SAUVETERRE DE GUYENNE</t>
  </si>
  <si>
    <t>SAVIGNAC DE L ISLE</t>
  </si>
  <si>
    <t>SEMENS</t>
  </si>
  <si>
    <t>SENDETS</t>
  </si>
  <si>
    <t>SIGALENS</t>
  </si>
  <si>
    <t>SILLAS</t>
  </si>
  <si>
    <t>SOULAC SUR MER</t>
  </si>
  <si>
    <t>SOULIGNAC</t>
  </si>
  <si>
    <t>SOUSSAC</t>
  </si>
  <si>
    <t>SOUSSANS</t>
  </si>
  <si>
    <t>TABANAC</t>
  </si>
  <si>
    <t>LE TAILLAN MEDOC</t>
  </si>
  <si>
    <t>TAILLECAVAT</t>
  </si>
  <si>
    <t>TALAIS</t>
  </si>
  <si>
    <t>TALENCE</t>
  </si>
  <si>
    <t>TARGON</t>
  </si>
  <si>
    <t>TARNES</t>
  </si>
  <si>
    <t>TAURIAC</t>
  </si>
  <si>
    <t>TAYAC</t>
  </si>
  <si>
    <t>LE TEICH</t>
  </si>
  <si>
    <t>LE TEMPLE</t>
  </si>
  <si>
    <t>LA TESTE DE BUCH</t>
  </si>
  <si>
    <t>TEUILLAC</t>
  </si>
  <si>
    <t>TIZAC DE CURTON</t>
  </si>
  <si>
    <t>TIZAC DE LAPOUYADE</t>
  </si>
  <si>
    <t>TOULENNE</t>
  </si>
  <si>
    <t>LE TOURNE</t>
  </si>
  <si>
    <t>TRESSES</t>
  </si>
  <si>
    <t>LE TUZAN</t>
  </si>
  <si>
    <t>UZESTE</t>
  </si>
  <si>
    <t>VALEYRAC</t>
  </si>
  <si>
    <t>VAYRES</t>
  </si>
  <si>
    <t>VENDAYS MONTALIVET</t>
  </si>
  <si>
    <t>VENSAC</t>
  </si>
  <si>
    <t>VERAC</t>
  </si>
  <si>
    <t>VERDELAIS</t>
  </si>
  <si>
    <t>LE VERDON SUR MER</t>
  </si>
  <si>
    <t>VERTHEUIL</t>
  </si>
  <si>
    <t>VIGNONET</t>
  </si>
  <si>
    <t>VILLANDRAUT</t>
  </si>
  <si>
    <t>VILLEGOUGE</t>
  </si>
  <si>
    <t>VILLENAVE DE RIONS</t>
  </si>
  <si>
    <t>VILLENAVE D ORNON</t>
  </si>
  <si>
    <t>VIRELADE</t>
  </si>
  <si>
    <t>VIRSAC</t>
  </si>
  <si>
    <t>YVRAC</t>
  </si>
  <si>
    <t>MARCHEPRIME</t>
  </si>
  <si>
    <t>ABEILHAN</t>
  </si>
  <si>
    <t>ADISSAN</t>
  </si>
  <si>
    <t>AGDE</t>
  </si>
  <si>
    <t>AGEL</t>
  </si>
  <si>
    <t>AGONES</t>
  </si>
  <si>
    <t>AIGNE</t>
  </si>
  <si>
    <t>LES AIRES</t>
  </si>
  <si>
    <t>ALIGNAN DU VENT</t>
  </si>
  <si>
    <t>ANIANE</t>
  </si>
  <si>
    <t>ARBORAS</t>
  </si>
  <si>
    <t>ARGELLIERS</t>
  </si>
  <si>
    <t>ASPIRAN</t>
  </si>
  <si>
    <t>ASSAS</t>
  </si>
  <si>
    <t>ASSIGNAN</t>
  </si>
  <si>
    <t>AUMELAS</t>
  </si>
  <si>
    <t>AUMES</t>
  </si>
  <si>
    <t>AUTIGNAC</t>
  </si>
  <si>
    <t>AVENE</t>
  </si>
  <si>
    <t>AZILLANET</t>
  </si>
  <si>
    <t>BABEAU BOULDOUX</t>
  </si>
  <si>
    <t>BAILLARGUES</t>
  </si>
  <si>
    <t>BALARUC LES BAINS</t>
  </si>
  <si>
    <t>BALARUC LE VIEUX</t>
  </si>
  <si>
    <t>BASSAN</t>
  </si>
  <si>
    <t>BEDARIEUX</t>
  </si>
  <si>
    <t>BELARGA</t>
  </si>
  <si>
    <t>BERLOU</t>
  </si>
  <si>
    <t>BESSAN</t>
  </si>
  <si>
    <t>BEZIERS</t>
  </si>
  <si>
    <t>BOISSERON</t>
  </si>
  <si>
    <t>BOUJAN SUR LIBRON</t>
  </si>
  <si>
    <t>LE BOUSQUET D ORB</t>
  </si>
  <si>
    <t>BOUZIGUES</t>
  </si>
  <si>
    <t>BRENAS</t>
  </si>
  <si>
    <t>BRIGNAC</t>
  </si>
  <si>
    <t>BRISSAC</t>
  </si>
  <si>
    <t>BUZIGNARGUES</t>
  </si>
  <si>
    <t>CABREROLLES</t>
  </si>
  <si>
    <t>CAMBON ET SALVERGUES</t>
  </si>
  <si>
    <t>CAMPAGNAN</t>
  </si>
  <si>
    <t>CAMPLONG</t>
  </si>
  <si>
    <t>CANDILLARGUES</t>
  </si>
  <si>
    <t>CAPESTANG</t>
  </si>
  <si>
    <t>CARLENCAS ET LEVAS</t>
  </si>
  <si>
    <t>CASTANET LE HAUT</t>
  </si>
  <si>
    <t>CASTELNAU DE GUERS</t>
  </si>
  <si>
    <t>CASTELNAU LE LEZ</t>
  </si>
  <si>
    <t>CASTRIES</t>
  </si>
  <si>
    <t>LA CAUNETTE</t>
  </si>
  <si>
    <t>CAUSSE DE LA SELLE</t>
  </si>
  <si>
    <t>CAUSSES ET VEYRAN</t>
  </si>
  <si>
    <t>CAUSSINIOJOULS</t>
  </si>
  <si>
    <t>CAUX</t>
  </si>
  <si>
    <t>LE CAYLAR</t>
  </si>
  <si>
    <t>CAZEDARNES</t>
  </si>
  <si>
    <t>CAZEVIEILLE</t>
  </si>
  <si>
    <t>CAZOULS D HERAULT</t>
  </si>
  <si>
    <t>CAZOULS LES BEZIERS</t>
  </si>
  <si>
    <t>CEBAZAN</t>
  </si>
  <si>
    <t>CEILHES ET ROCOZELS</t>
  </si>
  <si>
    <t>CERS</t>
  </si>
  <si>
    <t>CESSENON SUR ORB</t>
  </si>
  <si>
    <t>CESSERAS</t>
  </si>
  <si>
    <t>CEYRAS</t>
  </si>
  <si>
    <t>CLAPIERS</t>
  </si>
  <si>
    <t>CLERMONT L HERAULT</t>
  </si>
  <si>
    <t>COLOMBIERES SUR ORB</t>
  </si>
  <si>
    <t>COMBAILLAUX</t>
  </si>
  <si>
    <t>COMBES</t>
  </si>
  <si>
    <t>CORNEILHAN</t>
  </si>
  <si>
    <t>COULOBRES</t>
  </si>
  <si>
    <t>COURNIOU</t>
  </si>
  <si>
    <t>COURNONSEC</t>
  </si>
  <si>
    <t>COURNONTERRAL</t>
  </si>
  <si>
    <t>CREISSAN</t>
  </si>
  <si>
    <t>LE CRES</t>
  </si>
  <si>
    <t>LE CROS</t>
  </si>
  <si>
    <t>CRUZY</t>
  </si>
  <si>
    <t>DIO ET VALQUIERES</t>
  </si>
  <si>
    <t>ESPONDEILHAN</t>
  </si>
  <si>
    <t>FABREGUES</t>
  </si>
  <si>
    <t>FELINES MINERVOIS</t>
  </si>
  <si>
    <t>FERRALS LES MONTAGNES</t>
  </si>
  <si>
    <t>FERRIERES LES VERRERIES</t>
  </si>
  <si>
    <t>FERRIERES POUSSAROU</t>
  </si>
  <si>
    <t>FLORENSAC</t>
  </si>
  <si>
    <t>FONTES</t>
  </si>
  <si>
    <t>FOUZILHON</t>
  </si>
  <si>
    <t>FOZIERES</t>
  </si>
  <si>
    <t>FRAISSE SUR AGOUT</t>
  </si>
  <si>
    <t>FRONTIGNAN</t>
  </si>
  <si>
    <t>GABIAN</t>
  </si>
  <si>
    <t>GALARGUES</t>
  </si>
  <si>
    <t>GANGES</t>
  </si>
  <si>
    <t>GARRIGUES</t>
  </si>
  <si>
    <t>GIGEAN</t>
  </si>
  <si>
    <t>GIGNAC</t>
  </si>
  <si>
    <t>GORNIES</t>
  </si>
  <si>
    <t>GRABELS</t>
  </si>
  <si>
    <t>GRAISSESSAC</t>
  </si>
  <si>
    <t>GUZARGUES</t>
  </si>
  <si>
    <t>HEREPIAN</t>
  </si>
  <si>
    <t>JACOU</t>
  </si>
  <si>
    <t>JONCELS</t>
  </si>
  <si>
    <t>JUVIGNAC</t>
  </si>
  <si>
    <t>LACOSTE</t>
  </si>
  <si>
    <t>LAGAMAS</t>
  </si>
  <si>
    <t>LAMALOU LES BAINS</t>
  </si>
  <si>
    <t>LANSARGUES</t>
  </si>
  <si>
    <t>LATTES</t>
  </si>
  <si>
    <t>LAURENS</t>
  </si>
  <si>
    <t>LAURET</t>
  </si>
  <si>
    <t>LAUROUX</t>
  </si>
  <si>
    <t>LAVERUNE</t>
  </si>
  <si>
    <t>LESPIGNAN</t>
  </si>
  <si>
    <t>LEZIGNAN LA CEBE</t>
  </si>
  <si>
    <t>LIAUSSON</t>
  </si>
  <si>
    <t>LIEURAN CABRIERES</t>
  </si>
  <si>
    <t>LIEURAN LES BEZIERS</t>
  </si>
  <si>
    <t>LIGNAN SUR ORB</t>
  </si>
  <si>
    <t>LA LIVINIERE</t>
  </si>
  <si>
    <t>LODEVE</t>
  </si>
  <si>
    <t>LOUPIAN</t>
  </si>
  <si>
    <t>LUNEL</t>
  </si>
  <si>
    <t>LUNEL VIEL</t>
  </si>
  <si>
    <t>MAGALAS</t>
  </si>
  <si>
    <t>MARAUSSAN</t>
  </si>
  <si>
    <t>MARGON</t>
  </si>
  <si>
    <t>MARSILLARGUES</t>
  </si>
  <si>
    <t>MAS DE LONDRES</t>
  </si>
  <si>
    <t>LES MATELLES</t>
  </si>
  <si>
    <t>MAUGUIO</t>
  </si>
  <si>
    <t>MAUREILHAN</t>
  </si>
  <si>
    <t>MERIFONS</t>
  </si>
  <si>
    <t>MEZE</t>
  </si>
  <si>
    <t>MINERVE</t>
  </si>
  <si>
    <t>MIREVAL</t>
  </si>
  <si>
    <t>MONTADY</t>
  </si>
  <si>
    <t>MONTARNAUD</t>
  </si>
  <si>
    <t>MONTAUD</t>
  </si>
  <si>
    <t>MONTBAZIN</t>
  </si>
  <si>
    <t>MONTBLANC</t>
  </si>
  <si>
    <t>MONTESQUIEU</t>
  </si>
  <si>
    <t>MONTFERRIER SUR LEZ</t>
  </si>
  <si>
    <t>MONTOULIERS</t>
  </si>
  <si>
    <t>MONTPELLIER</t>
  </si>
  <si>
    <t>MOULES ET BAUCELS</t>
  </si>
  <si>
    <t>MOUREZE</t>
  </si>
  <si>
    <t>MUDAISON</t>
  </si>
  <si>
    <t>MURLES</t>
  </si>
  <si>
    <t>MURVIEL LES BEZIERS</t>
  </si>
  <si>
    <t>MURVIEL LES MONTPELLIER</t>
  </si>
  <si>
    <t>NEBIAN</t>
  </si>
  <si>
    <t>NEFFIES</t>
  </si>
  <si>
    <t>NEZIGNAN L EVEQUE</t>
  </si>
  <si>
    <t>NISSAN LEZ ENSERUNE</t>
  </si>
  <si>
    <t>NOTRE DAME DE LONDRES</t>
  </si>
  <si>
    <t>OCTON</t>
  </si>
  <si>
    <t>OLARGUES</t>
  </si>
  <si>
    <t>OLMET ET VILLECUN</t>
  </si>
  <si>
    <t>OLONZAC</t>
  </si>
  <si>
    <t>OUPIA</t>
  </si>
  <si>
    <t>PALAVAS LES FLOTS</t>
  </si>
  <si>
    <t>PARDAILHAN</t>
  </si>
  <si>
    <t>PAULHAN</t>
  </si>
  <si>
    <t>PEGAIROLLES DE BUEGES</t>
  </si>
  <si>
    <t>PEGAIROLLES DE L ESCALETTE</t>
  </si>
  <si>
    <t>PERET</t>
  </si>
  <si>
    <t>PEROLS</t>
  </si>
  <si>
    <t>PEZENAS</t>
  </si>
  <si>
    <t>PEZENES LES MINES</t>
  </si>
  <si>
    <t>PIGNAN</t>
  </si>
  <si>
    <t>PINET</t>
  </si>
  <si>
    <t>PLAISSAN</t>
  </si>
  <si>
    <t>POILHES</t>
  </si>
  <si>
    <t>POMEROLS</t>
  </si>
  <si>
    <t>POPIAN</t>
  </si>
  <si>
    <t>PORTIRAGNES</t>
  </si>
  <si>
    <t>LE POUGET</t>
  </si>
  <si>
    <t>LE POUJOL SUR ORB</t>
  </si>
  <si>
    <t>POUJOLS</t>
  </si>
  <si>
    <t>POUSSAN</t>
  </si>
  <si>
    <t>POUZOLLES</t>
  </si>
  <si>
    <t>POUZOLS</t>
  </si>
  <si>
    <t>LE PRADAL</t>
  </si>
  <si>
    <t>PRADES LE LEZ</t>
  </si>
  <si>
    <t>PRADES SUR VERNAZOBRE</t>
  </si>
  <si>
    <t>PREMIAN</t>
  </si>
  <si>
    <t>LE PUECH</t>
  </si>
  <si>
    <t>PUECHABON</t>
  </si>
  <si>
    <t>PUILACHER</t>
  </si>
  <si>
    <t>PUIMISSON</t>
  </si>
  <si>
    <t>PUISSALICON</t>
  </si>
  <si>
    <t>PUISSERGUIER</t>
  </si>
  <si>
    <t>QUARANTE</t>
  </si>
  <si>
    <t>RESTINCLIERES</t>
  </si>
  <si>
    <t>RIEUSSEC</t>
  </si>
  <si>
    <t>RIOLS</t>
  </si>
  <si>
    <t>LES RIVES</t>
  </si>
  <si>
    <t>ROMIGUIERES</t>
  </si>
  <si>
    <t>ROQUEBRUN</t>
  </si>
  <si>
    <t>ROQUEREDONDE</t>
  </si>
  <si>
    <t>ROQUESSELS</t>
  </si>
  <si>
    <t>ROSIS</t>
  </si>
  <si>
    <t>LE ROUET</t>
  </si>
  <si>
    <t>ROUJAN</t>
  </si>
  <si>
    <t>ST ANDRE DE BUEGES</t>
  </si>
  <si>
    <t>ST ANDRE DE SANGONIS</t>
  </si>
  <si>
    <t>ST AUNES</t>
  </si>
  <si>
    <t>ST BAUZILLE DE LA SYLVE</t>
  </si>
  <si>
    <t>ST BAUZILLE DE MONTMEL</t>
  </si>
  <si>
    <t>ST BAUZILLE DE PUTOIS</t>
  </si>
  <si>
    <t>ST CHINIAN</t>
  </si>
  <si>
    <t>ENTRE VIGNES</t>
  </si>
  <si>
    <t>ST CLEMENT DE RIVIERE</t>
  </si>
  <si>
    <t>STE CROIX DE QUINTILLARGUES</t>
  </si>
  <si>
    <t>ST DREZERY</t>
  </si>
  <si>
    <t>ST ETIENNE D ALBAGNAN</t>
  </si>
  <si>
    <t>ST ETIENNE DE GOURGAS</t>
  </si>
  <si>
    <t>ST ETIENNE ESTRECHOUX</t>
  </si>
  <si>
    <t>ST FELIX DE L HERAS</t>
  </si>
  <si>
    <t>ST FELIX DE LODEZ</t>
  </si>
  <si>
    <t>ST GELY DU FESC</t>
  </si>
  <si>
    <t>ST GENIES DES MOURGUES</t>
  </si>
  <si>
    <t>ST GENIES DE VARENSAL</t>
  </si>
  <si>
    <t>ST GENIES DE FONTEDIT</t>
  </si>
  <si>
    <t>ST GEORGES D ORQUES</t>
  </si>
  <si>
    <t>ST GERVAIS SUR MARE</t>
  </si>
  <si>
    <t>ST GUILHEM LE DESERT</t>
  </si>
  <si>
    <t>ST GUIRAUD</t>
  </si>
  <si>
    <t>ST HILAIRE DE BEAUVOIR</t>
  </si>
  <si>
    <t>ST JEAN DE BUEGES</t>
  </si>
  <si>
    <t>ST JEAN DE CORNIES</t>
  </si>
  <si>
    <t>ST JEAN DE CUCULLES</t>
  </si>
  <si>
    <t>ST JEAN DE FOS</t>
  </si>
  <si>
    <t>ST JEAN DE LA BLAQUIERE</t>
  </si>
  <si>
    <t>ST JEAN DE MINERVOIS</t>
  </si>
  <si>
    <t>ST JEAN DE VEDAS</t>
  </si>
  <si>
    <t>ST MARTIN DE L ARCON</t>
  </si>
  <si>
    <t>ST MARTIN DE LONDRES</t>
  </si>
  <si>
    <t>ST MATHIEU DE TREVIERS</t>
  </si>
  <si>
    <t>ST MAURICE NAVACELLES</t>
  </si>
  <si>
    <t>ST NAZAIRE DE LADAREZ</t>
  </si>
  <si>
    <t>ST NAZAIRE DE PEZAN</t>
  </si>
  <si>
    <t>ST PARGOIRE</t>
  </si>
  <si>
    <t>ST PAUL ET VALMALLE</t>
  </si>
  <si>
    <t>ST PIERRE DE LA FAGE</t>
  </si>
  <si>
    <t>ST PONS DE THOMIERES</t>
  </si>
  <si>
    <t>ST PONS DE MAUCHIENS</t>
  </si>
  <si>
    <t>ST SATURNIN DE LUCIAN</t>
  </si>
  <si>
    <t>ST SERIES</t>
  </si>
  <si>
    <t>ST THIBERY</t>
  </si>
  <si>
    <t>ST VINCENT DE BARBEYRARGUES</t>
  </si>
  <si>
    <t>ST VINCENT D OLARGUES</t>
  </si>
  <si>
    <t>SALASC</t>
  </si>
  <si>
    <t>LA SALVETAT SUR AGOUT</t>
  </si>
  <si>
    <t>SATURARGUES</t>
  </si>
  <si>
    <t>SAUSSAN</t>
  </si>
  <si>
    <t>SAUSSINES</t>
  </si>
  <si>
    <t>SAUTEYRARGUES</t>
  </si>
  <si>
    <t>SAUVIAN</t>
  </si>
  <si>
    <t>SERIGNAN</t>
  </si>
  <si>
    <t>SERVIAN</t>
  </si>
  <si>
    <t>SETE</t>
  </si>
  <si>
    <t>SORBS</t>
  </si>
  <si>
    <t>SOUBES</t>
  </si>
  <si>
    <t>LE SOULIE</t>
  </si>
  <si>
    <t>SOUMONT</t>
  </si>
  <si>
    <t>SUSSARGUES</t>
  </si>
  <si>
    <t>TAUSSAC LA BILLIERE</t>
  </si>
  <si>
    <t>TEYRAN</t>
  </si>
  <si>
    <t>THEZAN LES BEZIERS</t>
  </si>
  <si>
    <t>TOURBES</t>
  </si>
  <si>
    <t>LA TOUR SUR ORB</t>
  </si>
  <si>
    <t>TRESSAN</t>
  </si>
  <si>
    <t>LE TRIADOU</t>
  </si>
  <si>
    <t>USCLAS D HERAULT</t>
  </si>
  <si>
    <t>USCLAS DU BOSC</t>
  </si>
  <si>
    <t>LA VACQUERIE ST MARTIN CASTRIES</t>
  </si>
  <si>
    <t>VACQUIERES</t>
  </si>
  <si>
    <t>VAILHAN</t>
  </si>
  <si>
    <t>VAILHAUQUES</t>
  </si>
  <si>
    <t>VALERGUES</t>
  </si>
  <si>
    <t>VALFLAUNES</t>
  </si>
  <si>
    <t>VALMASCLE</t>
  </si>
  <si>
    <t>VALRAS PLAGE</t>
  </si>
  <si>
    <t>VALROS</t>
  </si>
  <si>
    <t>VELIEUX</t>
  </si>
  <si>
    <t>VENDARGUES</t>
  </si>
  <si>
    <t>VENDEMIAN</t>
  </si>
  <si>
    <t>VENDRES</t>
  </si>
  <si>
    <t>VERRERIES DE MOUSSANS</t>
  </si>
  <si>
    <t>VIAS</t>
  </si>
  <si>
    <t>VIC LA GARDIOLE</t>
  </si>
  <si>
    <t>VIEUSSAN</t>
  </si>
  <si>
    <t>VILLEMAGNE L ARGENTIERE</t>
  </si>
  <si>
    <t>VILLENEUVE LES BEZIERS</t>
  </si>
  <si>
    <t>VILLENEUVE LES MAGUELONE</t>
  </si>
  <si>
    <t>VILLENEUVETTE</t>
  </si>
  <si>
    <t>VILLESPASSANS</t>
  </si>
  <si>
    <t>VILLETELLE</t>
  </si>
  <si>
    <t>VILLEVEYRAC</t>
  </si>
  <si>
    <t>VIOLS EN LAVAL</t>
  </si>
  <si>
    <t>VIOLS LE FORT</t>
  </si>
  <si>
    <t>LA GRANDE MOTTE</t>
  </si>
  <si>
    <t>ACIGNE</t>
  </si>
  <si>
    <t>AMANLIS</t>
  </si>
  <si>
    <t>ANDOUILLE NEUVILLE</t>
  </si>
  <si>
    <t>VAL COUESNON</t>
  </si>
  <si>
    <t>ARBRISSEL</t>
  </si>
  <si>
    <t>ARGENTRE DU PLESSIS</t>
  </si>
  <si>
    <t>AUBIGNE</t>
  </si>
  <si>
    <t>AVAILLES SUR SEICHE</t>
  </si>
  <si>
    <t>BAGUER MORVAN</t>
  </si>
  <si>
    <t>BAGUER PICAN</t>
  </si>
  <si>
    <t>BAIN DE BRETAGNE</t>
  </si>
  <si>
    <t>BAINS SUR OUST</t>
  </si>
  <si>
    <t>BAIS</t>
  </si>
  <si>
    <t>BALAZE</t>
  </si>
  <si>
    <t>BAULON</t>
  </si>
  <si>
    <t>LA BAUSSAINE</t>
  </si>
  <si>
    <t>LA BAZOUGE DU DESERT</t>
  </si>
  <si>
    <t>BAZOUGES LA PEROUSE</t>
  </si>
  <si>
    <t>BEAUCE</t>
  </si>
  <si>
    <t>BECHEREL</t>
  </si>
  <si>
    <t>BEDEE</t>
  </si>
  <si>
    <t>BETTON</t>
  </si>
  <si>
    <t>BILLE</t>
  </si>
  <si>
    <t>BLERUAIS</t>
  </si>
  <si>
    <t>BOISGERVILLY</t>
  </si>
  <si>
    <t>BOISTRUDAN</t>
  </si>
  <si>
    <t>BONNEMAIN</t>
  </si>
  <si>
    <t>LA BOSSE DE BRETAGNE</t>
  </si>
  <si>
    <t>LA BOUEXIERE</t>
  </si>
  <si>
    <t>BOURGBARRE</t>
  </si>
  <si>
    <t>BOURG DES COMPTES</t>
  </si>
  <si>
    <t>LA BOUSSAC</t>
  </si>
  <si>
    <t>BOVEL</t>
  </si>
  <si>
    <t>BREAL SOUS MONTFORT</t>
  </si>
  <si>
    <t>BREAL SOUS VITRE</t>
  </si>
  <si>
    <t>BRECE</t>
  </si>
  <si>
    <t>BRETEIL</t>
  </si>
  <si>
    <t>BRIELLES</t>
  </si>
  <si>
    <t>BROUALAN</t>
  </si>
  <si>
    <t>BRUC SUR AFF</t>
  </si>
  <si>
    <t>LES BRULAIS</t>
  </si>
  <si>
    <t>BRUZ</t>
  </si>
  <si>
    <t>CANCALE</t>
  </si>
  <si>
    <t>CARDROC</t>
  </si>
  <si>
    <t>CESSON SEVIGNE</t>
  </si>
  <si>
    <t>CHAMPEAUX</t>
  </si>
  <si>
    <t>CHANTELOUP</t>
  </si>
  <si>
    <t>CHANTEPIE</t>
  </si>
  <si>
    <t>LA CHAPELLE AUX FILTZMEENS</t>
  </si>
  <si>
    <t>LA CHAPELLE BOUEXIC</t>
  </si>
  <si>
    <t>LA CHAPELLE CHAUSSEE</t>
  </si>
  <si>
    <t>LA CHAPELLE DES FOUGERETZ</t>
  </si>
  <si>
    <t>LA CHAPELLE DU LOU DU LAC</t>
  </si>
  <si>
    <t>LA CHAPELLE ERBREE</t>
  </si>
  <si>
    <t>LA CHAPELLE FLEURIGNE</t>
  </si>
  <si>
    <t>LA CHAPELLE ST AUBERT</t>
  </si>
  <si>
    <t>LA CHAPELLE DE BRAIN</t>
  </si>
  <si>
    <t>LA CHAPELLE THOUARAULT</t>
  </si>
  <si>
    <t>CHARTRES DE BRETAGNE</t>
  </si>
  <si>
    <t>CHASNE SUR ILLET</t>
  </si>
  <si>
    <t>CHATEAUGIRON</t>
  </si>
  <si>
    <t>CHATEAUNEUF D ILLE ET VILAINE</t>
  </si>
  <si>
    <t>LE CHATELLIER</t>
  </si>
  <si>
    <t>CHATILLON EN VENDELAIS</t>
  </si>
  <si>
    <t>CHAUVIGNE</t>
  </si>
  <si>
    <t>CHAVAGNE</t>
  </si>
  <si>
    <t>CHELUN</t>
  </si>
  <si>
    <t>CHERRUEIX</t>
  </si>
  <si>
    <t>CHEVAIGNE</t>
  </si>
  <si>
    <t>CINTRE</t>
  </si>
  <si>
    <t>CLAYES</t>
  </si>
  <si>
    <t>COESMES</t>
  </si>
  <si>
    <t>COMBLESSAC</t>
  </si>
  <si>
    <t>COMBOURG</t>
  </si>
  <si>
    <t>COMBOURTILLE</t>
  </si>
  <si>
    <t>CORPS NUDS</t>
  </si>
  <si>
    <t>LA COUYERE</t>
  </si>
  <si>
    <t>CREVIN</t>
  </si>
  <si>
    <t>LE CROUAIS</t>
  </si>
  <si>
    <t>CUGUEN</t>
  </si>
  <si>
    <t>DINARD</t>
  </si>
  <si>
    <t>DINGE</t>
  </si>
  <si>
    <t>DOL DE BRETAGNE</t>
  </si>
  <si>
    <t>DOMAGNE</t>
  </si>
  <si>
    <t>DOMALAIN</t>
  </si>
  <si>
    <t>LA DOMINELAIS</t>
  </si>
  <si>
    <t>DOMLOUP</t>
  </si>
  <si>
    <t>DOURDAIN</t>
  </si>
  <si>
    <t>DROUGES</t>
  </si>
  <si>
    <t>EANCE</t>
  </si>
  <si>
    <t>EPINIAC</t>
  </si>
  <si>
    <t>ERBREE</t>
  </si>
  <si>
    <t>ERCE EN LAMEE</t>
  </si>
  <si>
    <t>ERCE PRES LIFFRE</t>
  </si>
  <si>
    <t>ETRELLES</t>
  </si>
  <si>
    <t>FEINS</t>
  </si>
  <si>
    <t>LE FERRE</t>
  </si>
  <si>
    <t>FORGES LA FORET</t>
  </si>
  <si>
    <t>FOUGERES</t>
  </si>
  <si>
    <t>LA FRESNAIS</t>
  </si>
  <si>
    <t>GAEL</t>
  </si>
  <si>
    <t>GAHARD</t>
  </si>
  <si>
    <t>GENNES SUR SEICHE</t>
  </si>
  <si>
    <t>GEVEZE</t>
  </si>
  <si>
    <t>GOSNE</t>
  </si>
  <si>
    <t>LA GOUESNIERE</t>
  </si>
  <si>
    <t>GOVEN</t>
  </si>
  <si>
    <t>GRAND FOUGERAY</t>
  </si>
  <si>
    <t>LA GUERCHE DE BRETAGNE</t>
  </si>
  <si>
    <t>GUICHEN</t>
  </si>
  <si>
    <t>GUIGNEN</t>
  </si>
  <si>
    <t>GUIPEL</t>
  </si>
  <si>
    <t>HEDE BAZOUGES</t>
  </si>
  <si>
    <t>L HERMITAGE</t>
  </si>
  <si>
    <t>HIREL</t>
  </si>
  <si>
    <t>IFFENDIC</t>
  </si>
  <si>
    <t>LES IFFS</t>
  </si>
  <si>
    <t>IRODOUER</t>
  </si>
  <si>
    <t>JANZE</t>
  </si>
  <si>
    <t>JAVENE</t>
  </si>
  <si>
    <t>LAIGNELET</t>
  </si>
  <si>
    <t>LAILLE</t>
  </si>
  <si>
    <t>LALLEU</t>
  </si>
  <si>
    <t>LANDAVRAN</t>
  </si>
  <si>
    <t>LANDEAN</t>
  </si>
  <si>
    <t>LANDUJAN</t>
  </si>
  <si>
    <t>LANGAN</t>
  </si>
  <si>
    <t>LANGOUET</t>
  </si>
  <si>
    <t>LANRIGAN</t>
  </si>
  <si>
    <t>LASSY</t>
  </si>
  <si>
    <t>LECOUSSE</t>
  </si>
  <si>
    <t>LIEURON</t>
  </si>
  <si>
    <t>LIFFRE</t>
  </si>
  <si>
    <t>LILLEMER</t>
  </si>
  <si>
    <t>LIVRE SUR CHANGEON</t>
  </si>
  <si>
    <t>LOHEAC</t>
  </si>
  <si>
    <t>LONGAULNAY</t>
  </si>
  <si>
    <t>LE LOROUX</t>
  </si>
  <si>
    <t>LOURMAIS</t>
  </si>
  <si>
    <t>LOUTEHEL</t>
  </si>
  <si>
    <t>LOUVIGNE DE BAIS</t>
  </si>
  <si>
    <t>LOUVIGNE DU DESERT</t>
  </si>
  <si>
    <t>LUITRE DOMPIERRE</t>
  </si>
  <si>
    <t>MARCILLE RAOUL</t>
  </si>
  <si>
    <t>MARCILLE ROBERT</t>
  </si>
  <si>
    <t>MARPIRE</t>
  </si>
  <si>
    <t>MARTIGNE FERCHAUD</t>
  </si>
  <si>
    <t>VAL D ANAST</t>
  </si>
  <si>
    <t>MAXENT</t>
  </si>
  <si>
    <t>MECE</t>
  </si>
  <si>
    <t>MEDREAC</t>
  </si>
  <si>
    <t>MEILLAC</t>
  </si>
  <si>
    <t>MELESSE</t>
  </si>
  <si>
    <t>MELLE</t>
  </si>
  <si>
    <t>MERNEL</t>
  </si>
  <si>
    <t>GUIPRY MESSAC</t>
  </si>
  <si>
    <t>LA MEZIERE</t>
  </si>
  <si>
    <t>MEZIERES SUR COUESNON</t>
  </si>
  <si>
    <t>MINIAC MORVAN</t>
  </si>
  <si>
    <t>MINIAC SOUS BECHEREL</t>
  </si>
  <si>
    <t>LE MINIHIC SUR RANCE</t>
  </si>
  <si>
    <t>MONDEVERT</t>
  </si>
  <si>
    <t>MONTAUBAN DE BRETAGNE</t>
  </si>
  <si>
    <t>MONTAUTOUR</t>
  </si>
  <si>
    <t>MONT DOL</t>
  </si>
  <si>
    <t>MONTERFIL</t>
  </si>
  <si>
    <t>MONTFORT SUR MEU</t>
  </si>
  <si>
    <t>MONTGERMONT</t>
  </si>
  <si>
    <t>MONTHAULT</t>
  </si>
  <si>
    <t>LES PORTES DU COGLAIS</t>
  </si>
  <si>
    <t>MONTREUIL DES LANDES</t>
  </si>
  <si>
    <t>MONTREUIL LE GAST</t>
  </si>
  <si>
    <t>MONTREUIL SOUS PEROUSE</t>
  </si>
  <si>
    <t>MONTREUIL SUR ILLE</t>
  </si>
  <si>
    <t>MORDELLES</t>
  </si>
  <si>
    <t>MOUAZE</t>
  </si>
  <si>
    <t>MOUSSE</t>
  </si>
  <si>
    <t>MUEL</t>
  </si>
  <si>
    <t>LA NOE BLANCHE</t>
  </si>
  <si>
    <t>LA NOUAYE</t>
  </si>
  <si>
    <t>NOUVOITOU</t>
  </si>
  <si>
    <t>NOYAL SOUS BAZOUGES</t>
  </si>
  <si>
    <t>NOYAL CHATILLON SUR SEICHE</t>
  </si>
  <si>
    <t>NOYAL SUR VILAINE</t>
  </si>
  <si>
    <t>ORGERES</t>
  </si>
  <si>
    <t>PACE</t>
  </si>
  <si>
    <t>PAIMPONT</t>
  </si>
  <si>
    <t>PANCE</t>
  </si>
  <si>
    <t>PARCE</t>
  </si>
  <si>
    <t>PARIGNE</t>
  </si>
  <si>
    <t>PARTHENAY DE BRETAGNE</t>
  </si>
  <si>
    <t>LE PERTRE</t>
  </si>
  <si>
    <t>LE PETIT FOUGERAY</t>
  </si>
  <si>
    <t>PIPRIAC</t>
  </si>
  <si>
    <t>PIRE CHANCE</t>
  </si>
  <si>
    <t>PLECHATEL</t>
  </si>
  <si>
    <t>PLEINE FOUGERES</t>
  </si>
  <si>
    <t>PLELAN LE GRAND</t>
  </si>
  <si>
    <t>PLERGUER</t>
  </si>
  <si>
    <t>PLESDER</t>
  </si>
  <si>
    <t>PLEUGUENEUC</t>
  </si>
  <si>
    <t>PLEUMELEUC</t>
  </si>
  <si>
    <t>PLEURTUIT</t>
  </si>
  <si>
    <t>POCE LES BOIS</t>
  </si>
  <si>
    <t>POILLEY</t>
  </si>
  <si>
    <t>POLIGNE</t>
  </si>
  <si>
    <t>PRINCE</t>
  </si>
  <si>
    <t>QUEBRIAC</t>
  </si>
  <si>
    <t>QUEDILLAC</t>
  </si>
  <si>
    <t>RANNEE</t>
  </si>
  <si>
    <t>REDON</t>
  </si>
  <si>
    <t>RENAC</t>
  </si>
  <si>
    <t>RENNES</t>
  </si>
  <si>
    <t>RETIERS</t>
  </si>
  <si>
    <t>LE RHEU</t>
  </si>
  <si>
    <t>LA RICHARDAIS</t>
  </si>
  <si>
    <t>RIMOU</t>
  </si>
  <si>
    <t>ROMAZY</t>
  </si>
  <si>
    <t>ROMILLE</t>
  </si>
  <si>
    <t>ROZ LANDRIEUX</t>
  </si>
  <si>
    <t>ROZ SUR COUESNON</t>
  </si>
  <si>
    <t>SAINS</t>
  </si>
  <si>
    <t>STE ANNE SUR VILAINE</t>
  </si>
  <si>
    <t>ST ARMEL</t>
  </si>
  <si>
    <t>ST AUBIN D AUBIGNE</t>
  </si>
  <si>
    <t>ST AUBIN DES LANDES</t>
  </si>
  <si>
    <t>ST AUBIN DU CORMIER</t>
  </si>
  <si>
    <t>ST BENOIT DES ONDES</t>
  </si>
  <si>
    <t>ST BRIAC SUR MER</t>
  </si>
  <si>
    <t>MAEN ROCH</t>
  </si>
  <si>
    <t>ST BRIEUC DES IFFS</t>
  </si>
  <si>
    <t>ST BROLADRE</t>
  </si>
  <si>
    <t>ST CHRISTOPHE DES BOIS</t>
  </si>
  <si>
    <t>ST CHRISTOPHE DE VALAINS</t>
  </si>
  <si>
    <t>ST COULOMB</t>
  </si>
  <si>
    <t>ST DOMINEUC</t>
  </si>
  <si>
    <t>ST ERBLON</t>
  </si>
  <si>
    <t>ST GANTON</t>
  </si>
  <si>
    <t>ST GEORGES DE GREHAIGNE</t>
  </si>
  <si>
    <t>ST GEORGES DE REINTEMBAULT</t>
  </si>
  <si>
    <t>ST GERMAIN DU PINEL</t>
  </si>
  <si>
    <t>ST GERMAIN EN COGLES</t>
  </si>
  <si>
    <t>ST GERMAIN SUR ILLE</t>
  </si>
  <si>
    <t>ST GONDRAN</t>
  </si>
  <si>
    <t>ST GONLAY</t>
  </si>
  <si>
    <t>ST GREGOIRE</t>
  </si>
  <si>
    <t>ST GUINOUX</t>
  </si>
  <si>
    <t>ST HILAIRE DES LANDES</t>
  </si>
  <si>
    <t>ST JACQUES DE LA LANDE</t>
  </si>
  <si>
    <t>RIVES DU COUESNON</t>
  </si>
  <si>
    <t>ST JEAN SUR VILAINE</t>
  </si>
  <si>
    <t>ST JOUAN DES GUERETS</t>
  </si>
  <si>
    <t>ST LEGER DES PRES</t>
  </si>
  <si>
    <t>ST LUNAIRE</t>
  </si>
  <si>
    <t>ST MALO</t>
  </si>
  <si>
    <t>ST MALO DE PHILY</t>
  </si>
  <si>
    <t>ST MALON SUR MEL</t>
  </si>
  <si>
    <t>ST MARCAN</t>
  </si>
  <si>
    <t>ST MARC LE BLANC</t>
  </si>
  <si>
    <t>ST MAUGAN</t>
  </si>
  <si>
    <t>ST MEDARD SUR ILLE</t>
  </si>
  <si>
    <t>ST MEEN LE GRAND</t>
  </si>
  <si>
    <t>ST MELOIR DES ONDES</t>
  </si>
  <si>
    <t>ST M HERVE</t>
  </si>
  <si>
    <t>ST ONEN LA CHAPELLE</t>
  </si>
  <si>
    <t>ST OUEN DES ALLEUX</t>
  </si>
  <si>
    <t>ST PERAN</t>
  </si>
  <si>
    <t>ST PERE MARC EN POULET</t>
  </si>
  <si>
    <t>ST PERN</t>
  </si>
  <si>
    <t>MESNIL ROC H</t>
  </si>
  <si>
    <t>ST REMY DU PLAIN</t>
  </si>
  <si>
    <t>ST SAUVEUR DES LANDES</t>
  </si>
  <si>
    <t>ST SEGLIN</t>
  </si>
  <si>
    <t>ST SENOUX</t>
  </si>
  <si>
    <t>ST SULIAC</t>
  </si>
  <si>
    <t>ST SULPICE LA FORET</t>
  </si>
  <si>
    <t>ST SULPICE DES LANDES</t>
  </si>
  <si>
    <t>ST THUAL</t>
  </si>
  <si>
    <t>ST THURIAL</t>
  </si>
  <si>
    <t>ST UNIAC</t>
  </si>
  <si>
    <t>LE SEL DE BRETAGNE</t>
  </si>
  <si>
    <t>LA SELLE EN LUITRE</t>
  </si>
  <si>
    <t>LA SELLE GUERCHAISE</t>
  </si>
  <si>
    <t>SENS DE BRETAGNE</t>
  </si>
  <si>
    <t>SERVON SUR VILAINE</t>
  </si>
  <si>
    <t>SIXT SUR AFF</t>
  </si>
  <si>
    <t>SOUGEAL</t>
  </si>
  <si>
    <t>TAILLIS</t>
  </si>
  <si>
    <t>TALENSAC</t>
  </si>
  <si>
    <t>TEILLAY</t>
  </si>
  <si>
    <t>LE THEIL DE BRETAGNE</t>
  </si>
  <si>
    <t>THORIGNE FOUILLARD</t>
  </si>
  <si>
    <t>THOURIE</t>
  </si>
  <si>
    <t>LE TIERCENT</t>
  </si>
  <si>
    <t>TINTENIAC</t>
  </si>
  <si>
    <t>TORCE</t>
  </si>
  <si>
    <t>TRANS LA FORET</t>
  </si>
  <si>
    <t>TREFFENDEL</t>
  </si>
  <si>
    <t>TREMEHEUC</t>
  </si>
  <si>
    <t>TRESBOEUF</t>
  </si>
  <si>
    <t>TREVERIEN</t>
  </si>
  <si>
    <t>TRIMER</t>
  </si>
  <si>
    <t>VAL D IZE</t>
  </si>
  <si>
    <t>VERGEAL</t>
  </si>
  <si>
    <t>LE VERGER</t>
  </si>
  <si>
    <t>VERN SUR SEICHE</t>
  </si>
  <si>
    <t>VEZIN LE COQUET</t>
  </si>
  <si>
    <t>VIEUX VIEL</t>
  </si>
  <si>
    <t>VIEUX VY SUR COUESNON</t>
  </si>
  <si>
    <t>VIGNOC</t>
  </si>
  <si>
    <t>VILLAMEE</t>
  </si>
  <si>
    <t>LA VILLE ES NONAIS</t>
  </si>
  <si>
    <t>VISSEICHE</t>
  </si>
  <si>
    <t>VITRE</t>
  </si>
  <si>
    <t>LE VIVIER SUR MER</t>
  </si>
  <si>
    <t>LE TRONCHET</t>
  </si>
  <si>
    <t>PONT PEAN</t>
  </si>
  <si>
    <t>AIGURANDE</t>
  </si>
  <si>
    <t>AIZE</t>
  </si>
  <si>
    <t>AMBRAULT</t>
  </si>
  <si>
    <t>ANJOUIN</t>
  </si>
  <si>
    <t>ARDENTES</t>
  </si>
  <si>
    <t>ARGENTON SUR CREUSE</t>
  </si>
  <si>
    <t>ARGY</t>
  </si>
  <si>
    <t>ARTHON</t>
  </si>
  <si>
    <t>AZAY LE FERRON</t>
  </si>
  <si>
    <t>BARAIZE</t>
  </si>
  <si>
    <t>BAUDRES</t>
  </si>
  <si>
    <t>BAZAIGES</t>
  </si>
  <si>
    <t>BELABRE</t>
  </si>
  <si>
    <t>LA BERTHENOUX</t>
  </si>
  <si>
    <t>LE BLANC</t>
  </si>
  <si>
    <t>BOMMIERS</t>
  </si>
  <si>
    <t>LES BORDES</t>
  </si>
  <si>
    <t>BOUESSE</t>
  </si>
  <si>
    <t>BOUGES LE CHATEAU</t>
  </si>
  <si>
    <t>BRETAGNE</t>
  </si>
  <si>
    <t>BRIANTES</t>
  </si>
  <si>
    <t>BRIVES</t>
  </si>
  <si>
    <t>LA BUXERETTE</t>
  </si>
  <si>
    <t>BUXIERES D AILLAC</t>
  </si>
  <si>
    <t>BUZANCAIS</t>
  </si>
  <si>
    <t>CEAULMONT</t>
  </si>
  <si>
    <t>CELON</t>
  </si>
  <si>
    <t>CHABRIS</t>
  </si>
  <si>
    <t>CHAILLAC</t>
  </si>
  <si>
    <t>LA CHAMPENOISE</t>
  </si>
  <si>
    <t>CHAMPILLET</t>
  </si>
  <si>
    <t>LA CHAPELLE ORTHEMALE</t>
  </si>
  <si>
    <t>LA CHAPELLE ST LAURIAN</t>
  </si>
  <si>
    <t>CHASSENEUIL</t>
  </si>
  <si>
    <t>CHASSIGNOLLES</t>
  </si>
  <si>
    <t>CHATEAUROUX</t>
  </si>
  <si>
    <t>CHATILLON SUR INDRE</t>
  </si>
  <si>
    <t>LA CHATRE</t>
  </si>
  <si>
    <t>LA CHATRE LANGLIN</t>
  </si>
  <si>
    <t>CHAVIN</t>
  </si>
  <si>
    <t>CHAZELET</t>
  </si>
  <si>
    <t>CHEZELLES</t>
  </si>
  <si>
    <t>CHITRAY</t>
  </si>
  <si>
    <t>CHOUDAY</t>
  </si>
  <si>
    <t>CIRON</t>
  </si>
  <si>
    <t>CLERE DU BOIS</t>
  </si>
  <si>
    <t>CLUIS</t>
  </si>
  <si>
    <t>COINGS</t>
  </si>
  <si>
    <t>CONCREMIERS</t>
  </si>
  <si>
    <t>CONDE</t>
  </si>
  <si>
    <t>CREVANT</t>
  </si>
  <si>
    <t>CROZON SUR VAUVRE</t>
  </si>
  <si>
    <t>CUZION</t>
  </si>
  <si>
    <t>DEOLS</t>
  </si>
  <si>
    <t>DIORS</t>
  </si>
  <si>
    <t>DOUADIC</t>
  </si>
  <si>
    <t>DUNET</t>
  </si>
  <si>
    <t>DUN LE POELIER</t>
  </si>
  <si>
    <t>ECUEILLE</t>
  </si>
  <si>
    <t>EGUZON CHANTOME</t>
  </si>
  <si>
    <t>ETRECHET</t>
  </si>
  <si>
    <t>FEUSINES</t>
  </si>
  <si>
    <t>FLERE LA RIVIERE</t>
  </si>
  <si>
    <t>FONTENAY</t>
  </si>
  <si>
    <t>FONTGOMBAULT</t>
  </si>
  <si>
    <t>FONTGUENAND</t>
  </si>
  <si>
    <t>FOUGEROLLES</t>
  </si>
  <si>
    <t>FRANCILLON</t>
  </si>
  <si>
    <t>FREDILLE</t>
  </si>
  <si>
    <t>GARGILESSE DAMPIERRE</t>
  </si>
  <si>
    <t>GEHEE</t>
  </si>
  <si>
    <t>GIROUX</t>
  </si>
  <si>
    <t>GOURNAY</t>
  </si>
  <si>
    <t>GUILLY</t>
  </si>
  <si>
    <t>HEUGNES</t>
  </si>
  <si>
    <t>INGRANDES</t>
  </si>
  <si>
    <t>ISSOUDUN</t>
  </si>
  <si>
    <t>JEU LES BOIS</t>
  </si>
  <si>
    <t>JEU MALOCHES</t>
  </si>
  <si>
    <t>LACS</t>
  </si>
  <si>
    <t>LANGE</t>
  </si>
  <si>
    <t>LEVROUX</t>
  </si>
  <si>
    <t>LIGNAC</t>
  </si>
  <si>
    <t>LINGE</t>
  </si>
  <si>
    <t>LINIEZ</t>
  </si>
  <si>
    <t>LIZERAY</t>
  </si>
  <si>
    <t>LOURDOUEIX ST MICHEL</t>
  </si>
  <si>
    <t>LOUROUER ST LAURENT</t>
  </si>
  <si>
    <t>LUANT</t>
  </si>
  <si>
    <t>LUCAY LE LIBRE</t>
  </si>
  <si>
    <t>LUCAY LE MALE</t>
  </si>
  <si>
    <t>LURAIS</t>
  </si>
  <si>
    <t>LUREUIL</t>
  </si>
  <si>
    <t>LUZERET</t>
  </si>
  <si>
    <t>LYE</t>
  </si>
  <si>
    <t>LYS ST GEORGES</t>
  </si>
  <si>
    <t>LE MAGNY</t>
  </si>
  <si>
    <t>MAILLET</t>
  </si>
  <si>
    <t>MALICORNAY</t>
  </si>
  <si>
    <t>MARON</t>
  </si>
  <si>
    <t>MARTIZAY</t>
  </si>
  <si>
    <t>MAUVIERES</t>
  </si>
  <si>
    <t>MENETOU SUR NAHON</t>
  </si>
  <si>
    <t>MENETREOLS SOUS VATAN</t>
  </si>
  <si>
    <t>LE MENOUX</t>
  </si>
  <si>
    <t>MEOBECQ</t>
  </si>
  <si>
    <t>MERIGNY</t>
  </si>
  <si>
    <t>MERS SUR INDRE</t>
  </si>
  <si>
    <t>MEUNET PLANCHES</t>
  </si>
  <si>
    <t>MEUNET SUR VATAN</t>
  </si>
  <si>
    <t>MEZIERES EN BRENNE</t>
  </si>
  <si>
    <t>MIGNE</t>
  </si>
  <si>
    <t>MIGNY</t>
  </si>
  <si>
    <t>MONTCHEVRIER</t>
  </si>
  <si>
    <t>MONTGIVRAY</t>
  </si>
  <si>
    <t>MONTIERCHAUME</t>
  </si>
  <si>
    <t>MONTIPOURET</t>
  </si>
  <si>
    <t>MONTLEVICQ</t>
  </si>
  <si>
    <t>MOSNAY</t>
  </si>
  <si>
    <t>LA MOTTE FEUILLY</t>
  </si>
  <si>
    <t>MOUHERS</t>
  </si>
  <si>
    <t>MOUHET</t>
  </si>
  <si>
    <t>MOULINS SUR CEPHONS</t>
  </si>
  <si>
    <t>MURS</t>
  </si>
  <si>
    <t>NEONS SUR CREUSE</t>
  </si>
  <si>
    <t>NERET</t>
  </si>
  <si>
    <t>NEUILLAY LES BOIS</t>
  </si>
  <si>
    <t>NEUVY PAILLOUX</t>
  </si>
  <si>
    <t>NEUVY ST SEPULCHRE</t>
  </si>
  <si>
    <t>NIHERNE</t>
  </si>
  <si>
    <t>NOHANT VIC</t>
  </si>
  <si>
    <t>NURET LE FERRON</t>
  </si>
  <si>
    <t>OBTERRE</t>
  </si>
  <si>
    <t>ORSENNES</t>
  </si>
  <si>
    <t>OULCHES</t>
  </si>
  <si>
    <t>PALLUAU SUR INDRE</t>
  </si>
  <si>
    <t>PARNAC</t>
  </si>
  <si>
    <t>PAUDY</t>
  </si>
  <si>
    <t>PAULNAY</t>
  </si>
  <si>
    <t>LE PECHEREAU</t>
  </si>
  <si>
    <t>PELLEVOISIN</t>
  </si>
  <si>
    <t>PERASSAY</t>
  </si>
  <si>
    <t>LA PEROUILLE</t>
  </si>
  <si>
    <t>BADECON LE PIN</t>
  </si>
  <si>
    <t>LE POINCONNET</t>
  </si>
  <si>
    <t>LE PONT CHRETIEN CHABENET</t>
  </si>
  <si>
    <t>POULAINES</t>
  </si>
  <si>
    <t>POULIGNY NOTRE DAME</t>
  </si>
  <si>
    <t>POULIGNY ST MARTIN</t>
  </si>
  <si>
    <t>POULIGNY ST PIERRE</t>
  </si>
  <si>
    <t>PREUILLY LA VILLE</t>
  </si>
  <si>
    <t>PRISSAC</t>
  </si>
  <si>
    <t>PRUNIERS</t>
  </si>
  <si>
    <t>REBOURSIN</t>
  </si>
  <si>
    <t>RIVARENNES</t>
  </si>
  <si>
    <t>ROSNAY</t>
  </si>
  <si>
    <t>ROUVRES LES BOIS</t>
  </si>
  <si>
    <t>SACIERGES ST MARTIN</t>
  </si>
  <si>
    <t>ST AIGNY</t>
  </si>
  <si>
    <t>ST AOUSTRILLE</t>
  </si>
  <si>
    <t>ST AOUT</t>
  </si>
  <si>
    <t>ST BENOIT DU SAULT</t>
  </si>
  <si>
    <t>ST CHARTIER</t>
  </si>
  <si>
    <t>ST CHRISTOPHE EN BAZELLE</t>
  </si>
  <si>
    <t>ST CHRISTOPHE EN BOUCHERIE</t>
  </si>
  <si>
    <t>ST CIVRAN</t>
  </si>
  <si>
    <t>ST CYRAN DU JAMBOT</t>
  </si>
  <si>
    <t>ST DENIS DE JOUHET</t>
  </si>
  <si>
    <t>STE FAUSTE</t>
  </si>
  <si>
    <t>ST FLORENTIN</t>
  </si>
  <si>
    <t>ST GAULTIER</t>
  </si>
  <si>
    <t>ST GENOU</t>
  </si>
  <si>
    <t>ST GEORGES SUR ARNON</t>
  </si>
  <si>
    <t>ST HILAIRE SUR BENAIZE</t>
  </si>
  <si>
    <t>ST LACTENCIN</t>
  </si>
  <si>
    <t>STE LIZAIGNE</t>
  </si>
  <si>
    <t>ST MICHEL EN BRENNE</t>
  </si>
  <si>
    <t>ST PIERRE DE JARDS</t>
  </si>
  <si>
    <t>ST PLANTAIRE</t>
  </si>
  <si>
    <t>STE SEVERE SUR INDRE</t>
  </si>
  <si>
    <t>ST VALENTIN</t>
  </si>
  <si>
    <t>SARZAY</t>
  </si>
  <si>
    <t>SASSIERGES ST GERMAIN</t>
  </si>
  <si>
    <t>SAULNAY</t>
  </si>
  <si>
    <t>SAUZELLES</t>
  </si>
  <si>
    <t>SAZERAY</t>
  </si>
  <si>
    <t>SEGRY</t>
  </si>
  <si>
    <t>SELLES SUR NAHON</t>
  </si>
  <si>
    <t>SEMBLECAY</t>
  </si>
  <si>
    <t>SOUGE</t>
  </si>
  <si>
    <t>TENDU</t>
  </si>
  <si>
    <t>THENAY</t>
  </si>
  <si>
    <t>THEVET ST JULIEN</t>
  </si>
  <si>
    <t>THIZAY</t>
  </si>
  <si>
    <t>TOURNON ST MARTIN</t>
  </si>
  <si>
    <t>LE TRANGER</t>
  </si>
  <si>
    <t>TRANZAULT</t>
  </si>
  <si>
    <t>URCIERS</t>
  </si>
  <si>
    <t>VALENCAY</t>
  </si>
  <si>
    <t>VAL FOUZON</t>
  </si>
  <si>
    <t>VATAN</t>
  </si>
  <si>
    <t>VELLES</t>
  </si>
  <si>
    <t>VENDOEUVRES</t>
  </si>
  <si>
    <t>LA VERNELLE</t>
  </si>
  <si>
    <t>VERNEUIL SUR IGNERAIE</t>
  </si>
  <si>
    <t>VEUIL</t>
  </si>
  <si>
    <t>VICQ EXEMPLET</t>
  </si>
  <si>
    <t>VICQ SUR NAHON</t>
  </si>
  <si>
    <t>VIGOULANT</t>
  </si>
  <si>
    <t>VIGOUX</t>
  </si>
  <si>
    <t>VIJON</t>
  </si>
  <si>
    <t>VILLEDIEU SUR INDRE</t>
  </si>
  <si>
    <t>VILLEGONGIS</t>
  </si>
  <si>
    <t>VILLEGOUIN</t>
  </si>
  <si>
    <t>VILLENTROIS FAVEROLLES EN BERRY</t>
  </si>
  <si>
    <t>VILLIERS</t>
  </si>
  <si>
    <t>VINEUIL</t>
  </si>
  <si>
    <t>VOUILLON</t>
  </si>
  <si>
    <t>ABILLY</t>
  </si>
  <si>
    <t>AMBILLOU</t>
  </si>
  <si>
    <t>AMBOISE</t>
  </si>
  <si>
    <t>ANCHE</t>
  </si>
  <si>
    <t>ANTOGNY LE TILLAC</t>
  </si>
  <si>
    <t>ARTANNES SUR INDRE</t>
  </si>
  <si>
    <t>ASSAY</t>
  </si>
  <si>
    <t>ATHEE SUR CHER</t>
  </si>
  <si>
    <t>AUTRECHE</t>
  </si>
  <si>
    <t>AUZOUER EN TOURAINE</t>
  </si>
  <si>
    <t>AVOINE</t>
  </si>
  <si>
    <t>AVON LES ROCHES</t>
  </si>
  <si>
    <t>AVRILLE LES PONCEAUX</t>
  </si>
  <si>
    <t>AZAY LE RIDEAU</t>
  </si>
  <si>
    <t>AZAY SUR CHER</t>
  </si>
  <si>
    <t>AZAY SUR INDRE</t>
  </si>
  <si>
    <t>BALLAN MIRE</t>
  </si>
  <si>
    <t>BARROU</t>
  </si>
  <si>
    <t>BEAULIEU LES LOCHES</t>
  </si>
  <si>
    <t>BEAUMONT LOUESTAULT</t>
  </si>
  <si>
    <t>BEAUMONT EN VERON</t>
  </si>
  <si>
    <t>BEAUMONT VILLAGE</t>
  </si>
  <si>
    <t>BENAIS</t>
  </si>
  <si>
    <t>BERTHENAY</t>
  </si>
  <si>
    <t>BETZ LE CHATEAU</t>
  </si>
  <si>
    <t>BLERE</t>
  </si>
  <si>
    <t>BOSSAY SUR CLAISE</t>
  </si>
  <si>
    <t>BOSSEE</t>
  </si>
  <si>
    <t>LE BOULAY</t>
  </si>
  <si>
    <t>BOURGUEIL</t>
  </si>
  <si>
    <t>BOURNAN</t>
  </si>
  <si>
    <t>BOUSSAY</t>
  </si>
  <si>
    <t>BRASLOU</t>
  </si>
  <si>
    <t>BRAYE SOUS FAYE</t>
  </si>
  <si>
    <t>BRAYE SUR MAULNE</t>
  </si>
  <si>
    <t>BRECHES</t>
  </si>
  <si>
    <t>BREHEMONT</t>
  </si>
  <si>
    <t>BRIDORE</t>
  </si>
  <si>
    <t>BRIZAY</t>
  </si>
  <si>
    <t>BUEIL EN TOURAINE</t>
  </si>
  <si>
    <t>CANDES ST MARTIN</t>
  </si>
  <si>
    <t>CANGEY</t>
  </si>
  <si>
    <t>LA CELLE GUENAND</t>
  </si>
  <si>
    <t>LA CELLE ST AVANT</t>
  </si>
  <si>
    <t>CERE LA RONDE</t>
  </si>
  <si>
    <t>CERELLES</t>
  </si>
  <si>
    <t>CHAMBOURG SUR INDRE</t>
  </si>
  <si>
    <t>CHAMBRAY LES TOURS</t>
  </si>
  <si>
    <t>CHAMPIGNY SUR VEUDE</t>
  </si>
  <si>
    <t>CHANCAY</t>
  </si>
  <si>
    <t>CHANCEAUX PRES LOCHES</t>
  </si>
  <si>
    <t>CHANCEAUX SUR CHOISILLE</t>
  </si>
  <si>
    <t>CHANNAY SUR LATHAN</t>
  </si>
  <si>
    <t>LA CHAPELLE AUX NAUX</t>
  </si>
  <si>
    <t>LA CHAPELLE BLANCHE ST MARTIN</t>
  </si>
  <si>
    <t>LA CHAPELLE SUR LOIRE</t>
  </si>
  <si>
    <t>CHARENTILLY</t>
  </si>
  <si>
    <t>CHARGE</t>
  </si>
  <si>
    <t>CHARNIZAY</t>
  </si>
  <si>
    <t>CHATEAU LA VALLIERE</t>
  </si>
  <si>
    <t>CHATEAU RENAULT</t>
  </si>
  <si>
    <t>CHAUMUSSAY</t>
  </si>
  <si>
    <t>CHAVEIGNES</t>
  </si>
  <si>
    <t>CHEDIGNY</t>
  </si>
  <si>
    <t>CHEILLE</t>
  </si>
  <si>
    <t>CHEMILLE SUR DEME</t>
  </si>
  <si>
    <t>CHEMILLE SUR INDROIS</t>
  </si>
  <si>
    <t>CHENONCEAUX</t>
  </si>
  <si>
    <t>CHINON</t>
  </si>
  <si>
    <t>CHISSEAUX</t>
  </si>
  <si>
    <t>CHOUZE SUR LOIRE</t>
  </si>
  <si>
    <t>CIGOGNE</t>
  </si>
  <si>
    <t>CINAIS</t>
  </si>
  <si>
    <t>CINQ MARS LA PILE</t>
  </si>
  <si>
    <t>CIRAN</t>
  </si>
  <si>
    <t>CIVRAY DE TOURAINE</t>
  </si>
  <si>
    <t>CIVRAY SUR ESVES</t>
  </si>
  <si>
    <t>CLERE LES PINS</t>
  </si>
  <si>
    <t>CONTINVOIR</t>
  </si>
  <si>
    <t>CORMERY</t>
  </si>
  <si>
    <t>COUESMES</t>
  </si>
  <si>
    <t>COURCAY</t>
  </si>
  <si>
    <t>COURCELLES DE TOURAINE</t>
  </si>
  <si>
    <t>COURCOUE</t>
  </si>
  <si>
    <t>COUZIERS</t>
  </si>
  <si>
    <t>CRAVANT LES COTEAUX</t>
  </si>
  <si>
    <t>CRISSAY SUR MANSE</t>
  </si>
  <si>
    <t>LA CROIX EN TOURAINE</t>
  </si>
  <si>
    <t>CROTELLES</t>
  </si>
  <si>
    <t>CROUZILLES</t>
  </si>
  <si>
    <t>CUSSAY</t>
  </si>
  <si>
    <t>DAME MARIE LES BOIS</t>
  </si>
  <si>
    <t>DIERRE</t>
  </si>
  <si>
    <t>DOLUS LE SEC</t>
  </si>
  <si>
    <t>DRACHE</t>
  </si>
  <si>
    <t>DRUYE</t>
  </si>
  <si>
    <t>EPEIGNE LES BOIS</t>
  </si>
  <si>
    <t>EPEIGNE SUR DEME</t>
  </si>
  <si>
    <t>ESVES LE MOUTIER</t>
  </si>
  <si>
    <t>ESVRES</t>
  </si>
  <si>
    <t>FAYE LA VINEUSE</t>
  </si>
  <si>
    <t>LA FERRIERE</t>
  </si>
  <si>
    <t>FERRIERE LARCON</t>
  </si>
  <si>
    <t>FERRIERE SUR BEAULIEU</t>
  </si>
  <si>
    <t>FONDETTES</t>
  </si>
  <si>
    <t>FRANCUEIL</t>
  </si>
  <si>
    <t>GENILLE</t>
  </si>
  <si>
    <t>GIZEUX</t>
  </si>
  <si>
    <t>LE GRAND PRESSIGNY</t>
  </si>
  <si>
    <t>LA GUERCHE</t>
  </si>
  <si>
    <t>DESCARTES</t>
  </si>
  <si>
    <t>LES HERMITES</t>
  </si>
  <si>
    <t>HOMMES</t>
  </si>
  <si>
    <t>HUISMES</t>
  </si>
  <si>
    <t>L ILE BOUCHARD</t>
  </si>
  <si>
    <t>JAULNAY</t>
  </si>
  <si>
    <t>JOUE LES TOURS</t>
  </si>
  <si>
    <t>LANGEAIS</t>
  </si>
  <si>
    <t>LARCAY</t>
  </si>
  <si>
    <t>LEMERE</t>
  </si>
  <si>
    <t>LERNE</t>
  </si>
  <si>
    <t>LE LIEGE</t>
  </si>
  <si>
    <t>LIGNIERES DE TOURAINE</t>
  </si>
  <si>
    <t>LIGRE</t>
  </si>
  <si>
    <t>LIGUEIL</t>
  </si>
  <si>
    <t>LIMERAY</t>
  </si>
  <si>
    <t>LOCHES</t>
  </si>
  <si>
    <t>LOCHE SUR INDROIS</t>
  </si>
  <si>
    <t>LOUANS</t>
  </si>
  <si>
    <t>LE LOUROUX</t>
  </si>
  <si>
    <t>LUBLE</t>
  </si>
  <si>
    <t>LUSSAULT SUR LOIRE</t>
  </si>
  <si>
    <t>LUYNES</t>
  </si>
  <si>
    <t>LUZE</t>
  </si>
  <si>
    <t>LUZILLE</t>
  </si>
  <si>
    <t>MAILLE</t>
  </si>
  <si>
    <t>MANTHELAN</t>
  </si>
  <si>
    <t>MARCAY</t>
  </si>
  <si>
    <t>MARCE SUR ESVES</t>
  </si>
  <si>
    <t>MARCILLY SUR MAULNE</t>
  </si>
  <si>
    <t>MARCILLY SUR VIENNE</t>
  </si>
  <si>
    <t>MARIGNY MARMANDE</t>
  </si>
  <si>
    <t>MARRAY</t>
  </si>
  <si>
    <t>MAZIERES DE TOURAINE</t>
  </si>
  <si>
    <t>LA MEMBROLLE SUR CHOISILLE</t>
  </si>
  <si>
    <t>METTRAY</t>
  </si>
  <si>
    <t>MONNAIE</t>
  </si>
  <si>
    <t>MONTBAZON</t>
  </si>
  <si>
    <t>MONTHODON</t>
  </si>
  <si>
    <t>MONTLOUIS SUR LOIRE</t>
  </si>
  <si>
    <t>MONTRESOR</t>
  </si>
  <si>
    <t>MONTREUIL EN TOURAINE</t>
  </si>
  <si>
    <t>MONTS</t>
  </si>
  <si>
    <t>MORAND</t>
  </si>
  <si>
    <t>MOSNES</t>
  </si>
  <si>
    <t>MOUZAY</t>
  </si>
  <si>
    <t>NAZELLES NEGRON</t>
  </si>
  <si>
    <t>NEUIL</t>
  </si>
  <si>
    <t>NEUILLE LE LIERRE</t>
  </si>
  <si>
    <t>NEUILLE PONT PIERRE</t>
  </si>
  <si>
    <t>NEUILLY LE BRIGNON</t>
  </si>
  <si>
    <t>NEUVILLE SUR BRENNE</t>
  </si>
  <si>
    <t>NEUVY LE ROI</t>
  </si>
  <si>
    <t>NOIZAY</t>
  </si>
  <si>
    <t>NOTRE DAME D OE</t>
  </si>
  <si>
    <t>NOUANS LES FONTAINES</t>
  </si>
  <si>
    <t>NOUATRE</t>
  </si>
  <si>
    <t>NOUZILLY</t>
  </si>
  <si>
    <t>NOYANT DE TOURAINE</t>
  </si>
  <si>
    <t>ORBIGNY</t>
  </si>
  <si>
    <t>PANZOULT</t>
  </si>
  <si>
    <t>PARCAY MESLAY</t>
  </si>
  <si>
    <t>PARCAY SUR VIENNE</t>
  </si>
  <si>
    <t>PAULMY</t>
  </si>
  <si>
    <t>PERNAY</t>
  </si>
  <si>
    <t>PERRUSSON</t>
  </si>
  <si>
    <t>LE PETIT PRESSIGNY</t>
  </si>
  <si>
    <t>POCE SUR CISSE</t>
  </si>
  <si>
    <t>PONT DE RUAN</t>
  </si>
  <si>
    <t>PORTS SUR VIENNE</t>
  </si>
  <si>
    <t>POUZAY</t>
  </si>
  <si>
    <t>PREUILLY SUR CLAISE</t>
  </si>
  <si>
    <t>PUSSIGNY</t>
  </si>
  <si>
    <t>RAZINES</t>
  </si>
  <si>
    <t>REIGNAC SUR INDRE</t>
  </si>
  <si>
    <t>RESTIGNE</t>
  </si>
  <si>
    <t>LA RICHE</t>
  </si>
  <si>
    <t>RICHELIEU</t>
  </si>
  <si>
    <t>RIGNY USSE</t>
  </si>
  <si>
    <t>RILLE</t>
  </si>
  <si>
    <t>RILLY SUR VIENNE</t>
  </si>
  <si>
    <t>RIVIERE</t>
  </si>
  <si>
    <t>LA ROCHE CLERMAULT</t>
  </si>
  <si>
    <t>ROCHECORBON</t>
  </si>
  <si>
    <t>ROUZIERS DE TOURAINE</t>
  </si>
  <si>
    <t>SACHE</t>
  </si>
  <si>
    <t>ST ANTOINE DU ROCHER</t>
  </si>
  <si>
    <t>ST AUBIN LE DEPEINT</t>
  </si>
  <si>
    <t>ST AVERTIN</t>
  </si>
  <si>
    <t>ST BENOIT LA FORET</t>
  </si>
  <si>
    <t>ST BRANCHS</t>
  </si>
  <si>
    <t>STE CATHERINE DE FIERBOIS</t>
  </si>
  <si>
    <t>ST CHRISTOPHE SUR LE NAIS</t>
  </si>
  <si>
    <t>ST CYR SUR LOIRE</t>
  </si>
  <si>
    <t>ST EPAIN</t>
  </si>
  <si>
    <t>ST ETIENNE DE CHIGNY</t>
  </si>
  <si>
    <t>ST FLOVIER</t>
  </si>
  <si>
    <t>ST GENOUPH</t>
  </si>
  <si>
    <t>ST GERMAIN SUR VIENNE</t>
  </si>
  <si>
    <t>ST JEAN ST GERMAIN</t>
  </si>
  <si>
    <t>ST LAURENT DE LIN</t>
  </si>
  <si>
    <t>ST LAURENT EN GATINES</t>
  </si>
  <si>
    <t>ST MARTIN LE BEAU</t>
  </si>
  <si>
    <t>STE MAURE DE TOURAINE</t>
  </si>
  <si>
    <t>ST NICOLAS DE BOURGUEIL</t>
  </si>
  <si>
    <t>ST NICOLAS DES MOTETS</t>
  </si>
  <si>
    <t>ST OUEN LES VIGNES</t>
  </si>
  <si>
    <t>ST PATERNE RACAN</t>
  </si>
  <si>
    <t>COTEAUX SUR LOIRE</t>
  </si>
  <si>
    <t>ST PIERRE DES CORPS</t>
  </si>
  <si>
    <t>ST QUENTIN SUR INDROIS</t>
  </si>
  <si>
    <t>ST REGLE</t>
  </si>
  <si>
    <t>ST ROCH</t>
  </si>
  <si>
    <t>ST SENOCH</t>
  </si>
  <si>
    <t>SAUNAY</t>
  </si>
  <si>
    <t>SAVIGNE SUR LATHAN</t>
  </si>
  <si>
    <t>SAVIGNY EN VERON</t>
  </si>
  <si>
    <t>SAVONNIERES</t>
  </si>
  <si>
    <t>SAZILLY</t>
  </si>
  <si>
    <t>SEMBLANCAY</t>
  </si>
  <si>
    <t>SENNEVIERES</t>
  </si>
  <si>
    <t>SEPMES</t>
  </si>
  <si>
    <t>SEUILLY</t>
  </si>
  <si>
    <t>SONZAY</t>
  </si>
  <si>
    <t>SORIGNY</t>
  </si>
  <si>
    <t>SOUVIGNY DE TOURAINE</t>
  </si>
  <si>
    <t>SUBLAINES</t>
  </si>
  <si>
    <t>TAUXIGNY ST BAULD</t>
  </si>
  <si>
    <t>TAVANT</t>
  </si>
  <si>
    <t>THENEUIL</t>
  </si>
  <si>
    <t>THILOUZE</t>
  </si>
  <si>
    <t>TOURNON ST PIERRE</t>
  </si>
  <si>
    <t>LA TOUR ST GELIN</t>
  </si>
  <si>
    <t>TOURS</t>
  </si>
  <si>
    <t>TROGUES</t>
  </si>
  <si>
    <t>TRUYES</t>
  </si>
  <si>
    <t>VALLERES</t>
  </si>
  <si>
    <t>VEIGNE</t>
  </si>
  <si>
    <t>VERETZ</t>
  </si>
  <si>
    <t>VERNEUIL LE CHATEAU</t>
  </si>
  <si>
    <t>VERNEUIL SUR INDRE</t>
  </si>
  <si>
    <t>VERNOU SUR BRENNE</t>
  </si>
  <si>
    <t>VILLAINES LES ROCHERS</t>
  </si>
  <si>
    <t>VILLANDRY</t>
  </si>
  <si>
    <t>LA VILLE AUX DAMES</t>
  </si>
  <si>
    <t>VILLEBOURG</t>
  </si>
  <si>
    <t>VILLEDOMAIN</t>
  </si>
  <si>
    <t>VILLEDOMER</t>
  </si>
  <si>
    <t>VILLELOIN COULANGE</t>
  </si>
  <si>
    <t>VILLEPERDUE</t>
  </si>
  <si>
    <t>VILLIERS AU BOUIN</t>
  </si>
  <si>
    <t>VOU</t>
  </si>
  <si>
    <t>VOUVRAY</t>
  </si>
  <si>
    <t>YZEURES SUR CREUSE</t>
  </si>
  <si>
    <t>LES ABRETS EN DAUPHINE</t>
  </si>
  <si>
    <t>LES ADRETS</t>
  </si>
  <si>
    <t>AGNIN</t>
  </si>
  <si>
    <t>L ALBENC</t>
  </si>
  <si>
    <t>ALLEMOND</t>
  </si>
  <si>
    <t>ALLEVARD</t>
  </si>
  <si>
    <t>AMBEL</t>
  </si>
  <si>
    <t>ANJOU</t>
  </si>
  <si>
    <t>ANNOISIN CHATELANS</t>
  </si>
  <si>
    <t>ANTHON</t>
  </si>
  <si>
    <t>AOSTE</t>
  </si>
  <si>
    <t>APPRIEU</t>
  </si>
  <si>
    <t>ARTAS</t>
  </si>
  <si>
    <t>ASSIEU</t>
  </si>
  <si>
    <t>AUBERIVES EN ROYANS</t>
  </si>
  <si>
    <t>AUBERIVES SUR VAREZE</t>
  </si>
  <si>
    <t>AURIS</t>
  </si>
  <si>
    <t>LES AVENIERES VEYRINS THUELLIN</t>
  </si>
  <si>
    <t>AVIGNONET</t>
  </si>
  <si>
    <t>LA BALME LES GROTTES</t>
  </si>
  <si>
    <t>BARRAUX</t>
  </si>
  <si>
    <t>LA BATIE MONTGASCON</t>
  </si>
  <si>
    <t>BEAUCROISSANT</t>
  </si>
  <si>
    <t>BEAUFIN</t>
  </si>
  <si>
    <t>BEAUREPAIRE</t>
  </si>
  <si>
    <t>BEAUVOIR DE MARC</t>
  </si>
  <si>
    <t>BEAUVOIR EN ROYANS</t>
  </si>
  <si>
    <t>BELLEGARDE POUSSIEU</t>
  </si>
  <si>
    <t>BERNIN</t>
  </si>
  <si>
    <t>BESSINS</t>
  </si>
  <si>
    <t>BEVENAIS</t>
  </si>
  <si>
    <t>BILIEU</t>
  </si>
  <si>
    <t>BIOL</t>
  </si>
  <si>
    <t>BIVIERS</t>
  </si>
  <si>
    <t>BIZONNES</t>
  </si>
  <si>
    <t>BLANDIN</t>
  </si>
  <si>
    <t>BONNEFAMILLE</t>
  </si>
  <si>
    <t>BOSSIEU</t>
  </si>
  <si>
    <t>BOUGE CHAMBALUD</t>
  </si>
  <si>
    <t>LE BOURG D OISANS</t>
  </si>
  <si>
    <t>BOURGOIN JALLIEU</t>
  </si>
  <si>
    <t>BOUVESSE QUIRIEU</t>
  </si>
  <si>
    <t>BRANGUES</t>
  </si>
  <si>
    <t>BRESSIEUX</t>
  </si>
  <si>
    <t>BRESSON</t>
  </si>
  <si>
    <t>BREZINS</t>
  </si>
  <si>
    <t>BRIE ET ANGONNES</t>
  </si>
  <si>
    <t>LA BUISSE</t>
  </si>
  <si>
    <t>LA BUISSIERE</t>
  </si>
  <si>
    <t>BURCIN</t>
  </si>
  <si>
    <t>CESSIEU</t>
  </si>
  <si>
    <t>CHABONS</t>
  </si>
  <si>
    <t>CHALON</t>
  </si>
  <si>
    <t>CHAMAGNIEU</t>
  </si>
  <si>
    <t>CHAMPAGNIER</t>
  </si>
  <si>
    <t>CHAMPIER</t>
  </si>
  <si>
    <t>LE CHAMP PRES FROGES</t>
  </si>
  <si>
    <t>CHAMP SUR DRAC</t>
  </si>
  <si>
    <t>CHANAS</t>
  </si>
  <si>
    <t>CHANTEPERIER</t>
  </si>
  <si>
    <t>CHANTESSE</t>
  </si>
  <si>
    <t>CHAPAREILLAN</t>
  </si>
  <si>
    <t>LA CHAPELLE DE LA TOUR</t>
  </si>
  <si>
    <t>LA CHAPELLE DE SURIEU</t>
  </si>
  <si>
    <t>LA CHAPELLE DU BARD</t>
  </si>
  <si>
    <t>CHARANCIEU</t>
  </si>
  <si>
    <t>CHARANTONNAY</t>
  </si>
  <si>
    <t>CHARAVINES</t>
  </si>
  <si>
    <t>CHARETTE</t>
  </si>
  <si>
    <t>CHARNECLES</t>
  </si>
  <si>
    <t>CHARVIEU CHAVAGNEUX</t>
  </si>
  <si>
    <t>CHASSELAY</t>
  </si>
  <si>
    <t>CHASSE SUR RHONE</t>
  </si>
  <si>
    <t>CHASSIGNIEU</t>
  </si>
  <si>
    <t>CHATEAU BERNARD</t>
  </si>
  <si>
    <t>CHATEAUVILAIN</t>
  </si>
  <si>
    <t>CHATONNAY</t>
  </si>
  <si>
    <t>CHATTE</t>
  </si>
  <si>
    <t>CHAVANOZ</t>
  </si>
  <si>
    <t>CHELIEU</t>
  </si>
  <si>
    <t>CHEVRIERES</t>
  </si>
  <si>
    <t>LE CHEYLAS</t>
  </si>
  <si>
    <t>CHEYSSIEU</t>
  </si>
  <si>
    <t>CHEZENEUVE</t>
  </si>
  <si>
    <t>CHICHILIANNE</t>
  </si>
  <si>
    <t>CHIMILIN</t>
  </si>
  <si>
    <t>CHIRENS</t>
  </si>
  <si>
    <t>CHOLONGE</t>
  </si>
  <si>
    <t>CHONAS L AMBALLAN</t>
  </si>
  <si>
    <t>CHORANCHE</t>
  </si>
  <si>
    <t>CHOZEAU</t>
  </si>
  <si>
    <t>CHUZELLES</t>
  </si>
  <si>
    <t>CLAVANS EN HAUT OISANS</t>
  </si>
  <si>
    <t>CLELLES EN TRIEVES</t>
  </si>
  <si>
    <t>CLONAS SUR VAREZE</t>
  </si>
  <si>
    <t>ST MARTIN DE LA CLUZE</t>
  </si>
  <si>
    <t>COGNET</t>
  </si>
  <si>
    <t>COGNIN LES GORGES</t>
  </si>
  <si>
    <t>COLOMBE</t>
  </si>
  <si>
    <t>LA COMBE DE LANCEY</t>
  </si>
  <si>
    <t>CORBELIN</t>
  </si>
  <si>
    <t>CORENC</t>
  </si>
  <si>
    <t>CORNILLON EN TRIEVES</t>
  </si>
  <si>
    <t>CORPS</t>
  </si>
  <si>
    <t>CORRENCON EN VERCORS</t>
  </si>
  <si>
    <t>LA COTE ST ANDRE</t>
  </si>
  <si>
    <t>LES COTES D AREY</t>
  </si>
  <si>
    <t>LES COTES DE CORPS</t>
  </si>
  <si>
    <t>COUBLEVIE</t>
  </si>
  <si>
    <t>COUR ET BUIS</t>
  </si>
  <si>
    <t>COURTENAY</t>
  </si>
  <si>
    <t>CRACHIER</t>
  </si>
  <si>
    <t>CRAS</t>
  </si>
  <si>
    <t>CREMIEU</t>
  </si>
  <si>
    <t>CREYS MEPIEU</t>
  </si>
  <si>
    <t>CROLLES</t>
  </si>
  <si>
    <t>CULIN</t>
  </si>
  <si>
    <t>DIEMOZ</t>
  </si>
  <si>
    <t>DIZIMIEU</t>
  </si>
  <si>
    <t>DOISSIN</t>
  </si>
  <si>
    <t>DOLOMIEU</t>
  </si>
  <si>
    <t>DOMARIN</t>
  </si>
  <si>
    <t>DOMENE</t>
  </si>
  <si>
    <t>ECHIROLLES</t>
  </si>
  <si>
    <t>ECLOSE BADINIERES</t>
  </si>
  <si>
    <t>ENGINS</t>
  </si>
  <si>
    <t>ENTRAIGUES</t>
  </si>
  <si>
    <t>ENTRE DEUX GUIERS</t>
  </si>
  <si>
    <t>LES EPARRES</t>
  </si>
  <si>
    <t>ESTRABLIN</t>
  </si>
  <si>
    <t>EYBENS</t>
  </si>
  <si>
    <t>EYDOCHE</t>
  </si>
  <si>
    <t>EYZIN PINET</t>
  </si>
  <si>
    <t>FAVERGES DE LA TOUR</t>
  </si>
  <si>
    <t>LE HAUT BREDA</t>
  </si>
  <si>
    <t>LA FLACHERE</t>
  </si>
  <si>
    <t>FLACHERES</t>
  </si>
  <si>
    <t>FONTANIL CORNILLON</t>
  </si>
  <si>
    <t>LA FORTERESSE</t>
  </si>
  <si>
    <t>FOUR</t>
  </si>
  <si>
    <t>LE FRENEY D OISANS</t>
  </si>
  <si>
    <t>LA FRETTE</t>
  </si>
  <si>
    <t>FROGES</t>
  </si>
  <si>
    <t>FRONTONAS</t>
  </si>
  <si>
    <t>GIERES</t>
  </si>
  <si>
    <t>GILLONNAY</t>
  </si>
  <si>
    <t>GONCELIN</t>
  </si>
  <si>
    <t>LE GRAND LEMPS</t>
  </si>
  <si>
    <t>GRANIEU</t>
  </si>
  <si>
    <t>GRENAY</t>
  </si>
  <si>
    <t>GRENOBLE</t>
  </si>
  <si>
    <t>GRESSE EN VERCORS</t>
  </si>
  <si>
    <t>HERBEYS</t>
  </si>
  <si>
    <t>HEYRIEUX</t>
  </si>
  <si>
    <t>HIERES SUR AMBY</t>
  </si>
  <si>
    <t>HUEZ</t>
  </si>
  <si>
    <t>HURTIERES</t>
  </si>
  <si>
    <t>L ISLE D ABEAU</t>
  </si>
  <si>
    <t>IZEAUX</t>
  </si>
  <si>
    <t>IZERON</t>
  </si>
  <si>
    <t>JANNEYRIAS</t>
  </si>
  <si>
    <t>JARCIEU</t>
  </si>
  <si>
    <t>JARDIN</t>
  </si>
  <si>
    <t>JARRIE</t>
  </si>
  <si>
    <t>LAFFREY</t>
  </si>
  <si>
    <t>LALLEY</t>
  </si>
  <si>
    <t>LANS EN VERCORS</t>
  </si>
  <si>
    <t>LAVAL EN BELLEDONNE</t>
  </si>
  <si>
    <t>LAVALDENS</t>
  </si>
  <si>
    <t>LAVARS</t>
  </si>
  <si>
    <t>LENTIOL</t>
  </si>
  <si>
    <t>LEYRIEU</t>
  </si>
  <si>
    <t>LIEUDIEU</t>
  </si>
  <si>
    <t>LIVET ET GAVET</t>
  </si>
  <si>
    <t>LONGECHENAL</t>
  </si>
  <si>
    <t>LUMBIN</t>
  </si>
  <si>
    <t>LUZINAY</t>
  </si>
  <si>
    <t>MALLEVAL EN VERCORS</t>
  </si>
  <si>
    <t>MARCIEU</t>
  </si>
  <si>
    <t>MARCILLOLES</t>
  </si>
  <si>
    <t>MARCOLLIN</t>
  </si>
  <si>
    <t>MARNANS</t>
  </si>
  <si>
    <t>MASSIEU</t>
  </si>
  <si>
    <t>MAUBEC</t>
  </si>
  <si>
    <t>MAYRES SAVEL</t>
  </si>
  <si>
    <t>AUTRANS MEAUDRE EN VERCORS</t>
  </si>
  <si>
    <t>MENS</t>
  </si>
  <si>
    <t>MERLAS</t>
  </si>
  <si>
    <t>MEYLAN</t>
  </si>
  <si>
    <t>MEYRIE</t>
  </si>
  <si>
    <t>MEYRIEU LES ETANGS</t>
  </si>
  <si>
    <t>MEYSSIEZ</t>
  </si>
  <si>
    <t>MIRIBEL LANCHATRE</t>
  </si>
  <si>
    <t>MIRIBEL LES ECHELLES</t>
  </si>
  <si>
    <t>MIZOEN</t>
  </si>
  <si>
    <t>MOIDIEU DETOURBE</t>
  </si>
  <si>
    <t>MOIRANS</t>
  </si>
  <si>
    <t>MOISSIEU SUR DOLON</t>
  </si>
  <si>
    <t>MONESTIER D AMBEL</t>
  </si>
  <si>
    <t>MONESTIER DE CLERMONT</t>
  </si>
  <si>
    <t>MONESTIER DU PERCY</t>
  </si>
  <si>
    <t>MONSTEROUX MILIEU</t>
  </si>
  <si>
    <t>MONTALIEU VERCIEU</t>
  </si>
  <si>
    <t>MONTBONNOT ST MARTIN</t>
  </si>
  <si>
    <t>MONTCARRA</t>
  </si>
  <si>
    <t>MONTCHABOUD</t>
  </si>
  <si>
    <t>LES DEUX ALPES</t>
  </si>
  <si>
    <t>MONTEYNARD</t>
  </si>
  <si>
    <t>MONTFALCON</t>
  </si>
  <si>
    <t>MONTFERRAT</t>
  </si>
  <si>
    <t>MONTREVEL</t>
  </si>
  <si>
    <t>MONTSEVEROUX</t>
  </si>
  <si>
    <t>MORAS</t>
  </si>
  <si>
    <t>MORESTEL</t>
  </si>
  <si>
    <t>MORETTE</t>
  </si>
  <si>
    <t>LA MORTE</t>
  </si>
  <si>
    <t>LA MOTTE D AVEILLANS</t>
  </si>
  <si>
    <t>LA MOTTE ST MARTIN</t>
  </si>
  <si>
    <t>LE MOTTIER</t>
  </si>
  <si>
    <t>LE MOUTARET</t>
  </si>
  <si>
    <t>LA MURE D ISERE</t>
  </si>
  <si>
    <t>LA MURETTE</t>
  </si>
  <si>
    <t>MURIANETTE</t>
  </si>
  <si>
    <t>MURINAIS</t>
  </si>
  <si>
    <t>NANTES EN RATIER</t>
  </si>
  <si>
    <t>SERRE NERPOL</t>
  </si>
  <si>
    <t>NIVOLAS VERMELLE</t>
  </si>
  <si>
    <t>NOTRE DAME DE COMMIERS</t>
  </si>
  <si>
    <t>NOTRE DAME DE L OSIER</t>
  </si>
  <si>
    <t>NOTRE DAME DE MESAGE</t>
  </si>
  <si>
    <t>NOTRE DAME DE VAULX</t>
  </si>
  <si>
    <t>NOYAREY</t>
  </si>
  <si>
    <t>OPTEVOZ</t>
  </si>
  <si>
    <t>ORIS EN RATTIER</t>
  </si>
  <si>
    <t>ORNACIEUX BALBINS</t>
  </si>
  <si>
    <t>ORNON</t>
  </si>
  <si>
    <t>OULLES</t>
  </si>
  <si>
    <t>OYEU</t>
  </si>
  <si>
    <t>OYTIER ST OBLAS</t>
  </si>
  <si>
    <t>OZ</t>
  </si>
  <si>
    <t>PACT</t>
  </si>
  <si>
    <t>PAJAY</t>
  </si>
  <si>
    <t>VILLAGES DU LAC DE PALADRU</t>
  </si>
  <si>
    <t>PANOSSAS</t>
  </si>
  <si>
    <t>PARMILIEU</t>
  </si>
  <si>
    <t>LE PASSAGE</t>
  </si>
  <si>
    <t>ARANDON PASSINS</t>
  </si>
  <si>
    <t>LE PEAGE DE ROUSSILLON</t>
  </si>
  <si>
    <t>PELLAFOL</t>
  </si>
  <si>
    <t>PENOL</t>
  </si>
  <si>
    <t>LE PERCY</t>
  </si>
  <si>
    <t>LA PIERRE</t>
  </si>
  <si>
    <t>PIERRE CHATEL</t>
  </si>
  <si>
    <t>PISIEU</t>
  </si>
  <si>
    <t>PLAN</t>
  </si>
  <si>
    <t>POISAT</t>
  </si>
  <si>
    <t>POLIENAS</t>
  </si>
  <si>
    <t>POMMIER DE BEAUREPAIRE</t>
  </si>
  <si>
    <t>PONSONNAS</t>
  </si>
  <si>
    <t>PONTCHARRA</t>
  </si>
  <si>
    <t>LE PONT DE BEAUVOISIN</t>
  </si>
  <si>
    <t>PONT DE CHERUY</t>
  </si>
  <si>
    <t>LE PONT DE CLAIX</t>
  </si>
  <si>
    <t>PONT EVEQUE</t>
  </si>
  <si>
    <t>PONT EN ROYANS</t>
  </si>
  <si>
    <t>PORCIEU AMBLAGNIEU</t>
  </si>
  <si>
    <t>PREBOIS</t>
  </si>
  <si>
    <t>PRESLES</t>
  </si>
  <si>
    <t>PRESSINS</t>
  </si>
  <si>
    <t>PRIMARETTE</t>
  </si>
  <si>
    <t>PROVEYSIEUX</t>
  </si>
  <si>
    <t>QUAIX EN CHARTREUSE</t>
  </si>
  <si>
    <t>QUET EN BEAUMONT</t>
  </si>
  <si>
    <t>QUINCIEU</t>
  </si>
  <si>
    <t>REAUMONT</t>
  </si>
  <si>
    <t>RENAGE</t>
  </si>
  <si>
    <t>RENCUREL</t>
  </si>
  <si>
    <t>REVEL TOURDAN</t>
  </si>
  <si>
    <t>REVENTIN VAUGRIS</t>
  </si>
  <si>
    <t>RIVES</t>
  </si>
  <si>
    <t>RIVES SUR FURE</t>
  </si>
  <si>
    <t>ROCHE</t>
  </si>
  <si>
    <t>LES ROCHES DE CONDRIEU</t>
  </si>
  <si>
    <t>ROCHETOIRIN</t>
  </si>
  <si>
    <t>ROISSARD</t>
  </si>
  <si>
    <t>ROMAGNIEU</t>
  </si>
  <si>
    <t>ROUSSILLON</t>
  </si>
  <si>
    <t>ROVON</t>
  </si>
  <si>
    <t>ROYAS</t>
  </si>
  <si>
    <t>ROYBON</t>
  </si>
  <si>
    <t>RUY MONTCEAU</t>
  </si>
  <si>
    <t>ST AGNIN SUR BION</t>
  </si>
  <si>
    <t>ST ALBAN DE ROCHE</t>
  </si>
  <si>
    <t>ST ALBAN DU RHONE</t>
  </si>
  <si>
    <t>ST ALBIN DE VAULSERRE</t>
  </si>
  <si>
    <t>ST ANDRE EN ROYANS</t>
  </si>
  <si>
    <t>ST ANDRE LE GAZ</t>
  </si>
  <si>
    <t>STE ANNE SUR GERVONDE</t>
  </si>
  <si>
    <t>ST ANTOINE L ABBAYE</t>
  </si>
  <si>
    <t>ST APPOLINARD</t>
  </si>
  <si>
    <t>ST AREY</t>
  </si>
  <si>
    <t>ST AUPRE</t>
  </si>
  <si>
    <t>ST BARTHELEMY</t>
  </si>
  <si>
    <t>ST BARTHELEMY DE BEAUREPAIRE</t>
  </si>
  <si>
    <t>ST BARTHELEMY DE SECHILIENNE</t>
  </si>
  <si>
    <t>ST BAUDILLE DE LA TOUR</t>
  </si>
  <si>
    <t>ST BAUDILLE ET PIPET</t>
  </si>
  <si>
    <t>ST BLAISE DU BUIS</t>
  </si>
  <si>
    <t>STE BLANDINE</t>
  </si>
  <si>
    <t>ST BONNET DE CHAVAGNE</t>
  </si>
  <si>
    <t>ST BUEIL</t>
  </si>
  <si>
    <t>ST CHEF</t>
  </si>
  <si>
    <t>ST CHRISTOPHE EN OISANS</t>
  </si>
  <si>
    <t>ST CHRISTOPHE SUR GUIERS</t>
  </si>
  <si>
    <t>ST CLAIR DE LA TOUR</t>
  </si>
  <si>
    <t>ST CLAIR DU RHONE</t>
  </si>
  <si>
    <t>ST CLAIR SUR GALAURE</t>
  </si>
  <si>
    <t>ST DIDIER DE BIZONNES</t>
  </si>
  <si>
    <t>ST DIDIER DE LA TOUR</t>
  </si>
  <si>
    <t>ST EGREVE</t>
  </si>
  <si>
    <t>ST ETIENNE DE CROSSEY</t>
  </si>
  <si>
    <t>ST ETIENNE DE ST GEOIRS</t>
  </si>
  <si>
    <t>ST GEOIRE EN VALDAINE</t>
  </si>
  <si>
    <t>ST GEOIRS</t>
  </si>
  <si>
    <t>ST GEORGES DE COMMIERS</t>
  </si>
  <si>
    <t>ST GEORGES D ESPERANCHE</t>
  </si>
  <si>
    <t>ST GUILLAUME</t>
  </si>
  <si>
    <t>ST HILAIRE DE BRENS</t>
  </si>
  <si>
    <t>ST HILAIRE DE LA COTE</t>
  </si>
  <si>
    <t>ST HILAIRE DU ROSIER</t>
  </si>
  <si>
    <t>PLATEAU DES PETITES ROCHES</t>
  </si>
  <si>
    <t>ST HONORE</t>
  </si>
  <si>
    <t>ST ISMIER</t>
  </si>
  <si>
    <t>ST JEAN D AVELANNE</t>
  </si>
  <si>
    <t>ST JEAN DE BOURNAY</t>
  </si>
  <si>
    <t>ST JEAN DE MOIRANS</t>
  </si>
  <si>
    <t>ST JEAN DE SOUDAIN</t>
  </si>
  <si>
    <t>ST JEAN DE VAULX</t>
  </si>
  <si>
    <t>ST JEAN D HERANS</t>
  </si>
  <si>
    <t>ST JOSEPH DE RIVIERE</t>
  </si>
  <si>
    <t>ST JULIEN DE L HERMS</t>
  </si>
  <si>
    <t>LA SURE EN CHARTREUSE</t>
  </si>
  <si>
    <t>ST JUST CHALEYSSIN</t>
  </si>
  <si>
    <t>ST JUST DE CLAIX</t>
  </si>
  <si>
    <t>ST LATTIER</t>
  </si>
  <si>
    <t>ST LAURENT DU PONT</t>
  </si>
  <si>
    <t>ST LAURENT EN BEAUMONT</t>
  </si>
  <si>
    <t>STE LUCE</t>
  </si>
  <si>
    <t>ST MARCEL BEL ACCUEIL</t>
  </si>
  <si>
    <t>ST MARCELLIN</t>
  </si>
  <si>
    <t>STE MARIE D ALLOIX</t>
  </si>
  <si>
    <t>STE MARIE DU MONT</t>
  </si>
  <si>
    <t>ST MARTIN DE CLELLES</t>
  </si>
  <si>
    <t>ST MARTIN DE VAULSERRE</t>
  </si>
  <si>
    <t>ST MARTIN D HERES</t>
  </si>
  <si>
    <t>ST MARTIN D URIAGE</t>
  </si>
  <si>
    <t>ST MARTIN LE VINOUX</t>
  </si>
  <si>
    <t>ST MAURICE EN TRIEVES</t>
  </si>
  <si>
    <t>ST MAURICE L EXIL</t>
  </si>
  <si>
    <t>ST MICHEL DE ST GEOIRS</t>
  </si>
  <si>
    <t>ST MICHEL EN BEAUMONT</t>
  </si>
  <si>
    <t>ST MICHEL LES PORTES</t>
  </si>
  <si>
    <t>ST MURY MONTEYMOND</t>
  </si>
  <si>
    <t>ST NAZAIRE LES EYMES</t>
  </si>
  <si>
    <t>ST NICOLAS DE MACHERIN</t>
  </si>
  <si>
    <t>ST NIZIER DU MOUCHEROTTE</t>
  </si>
  <si>
    <t>ST ONDRAS</t>
  </si>
  <si>
    <t>ST PAUL DE VARCES</t>
  </si>
  <si>
    <t>ST PAUL D IZEAUX</t>
  </si>
  <si>
    <t>ST PAUL LES MONESTIER</t>
  </si>
  <si>
    <t>CRETS EN BELLEDONNE</t>
  </si>
  <si>
    <t>ST PIERRE DE BRESSIEUX</t>
  </si>
  <si>
    <t>ST PIERRE DE CHARTREUSE</t>
  </si>
  <si>
    <t>ST PIERRE DE CHERENNES</t>
  </si>
  <si>
    <t>ST PIERRE DE MEAROZ</t>
  </si>
  <si>
    <t>ST PIERRE DE MESAGE</t>
  </si>
  <si>
    <t>ST PIERRE D ENTREMONT</t>
  </si>
  <si>
    <t>ST PRIM</t>
  </si>
  <si>
    <t>ST QUENTIN FALLAVIER</t>
  </si>
  <si>
    <t>ST QUENTIN SUR ISERE</t>
  </si>
  <si>
    <t>ST ROMAIN DE JALIONAS</t>
  </si>
  <si>
    <t>ST ROMAIN DE SURIEU</t>
  </si>
  <si>
    <t>ST ROMANS</t>
  </si>
  <si>
    <t>CHATEL EN TRIEVES</t>
  </si>
  <si>
    <t>ST SIMEON DE BRESSIEUX</t>
  </si>
  <si>
    <t>ST SORLIN DE MORESTEL</t>
  </si>
  <si>
    <t>ST SORLIN DE VIENNE</t>
  </si>
  <si>
    <t>ST SULPICE DES RIVOIRES</t>
  </si>
  <si>
    <t>ST THEOFFREY</t>
  </si>
  <si>
    <t>ST VERAND</t>
  </si>
  <si>
    <t>ST VICTOR DE CESSIEU</t>
  </si>
  <si>
    <t>ST VICTOR DE MORESTEL</t>
  </si>
  <si>
    <t>ST VINCENT DE MERCUZE</t>
  </si>
  <si>
    <t>SALAGNON</t>
  </si>
  <si>
    <t>SALAISE SUR SANNE</t>
  </si>
  <si>
    <t>LA SALETTE FALLAVAUX</t>
  </si>
  <si>
    <t>LA SALLE EN BEAUMONT</t>
  </si>
  <si>
    <t>LE SAPPEY EN CHARTREUSE</t>
  </si>
  <si>
    <t>SARCENAS</t>
  </si>
  <si>
    <t>SARDIEU</t>
  </si>
  <si>
    <t>SASSENAGE</t>
  </si>
  <si>
    <t>SATOLAS ET BONCE</t>
  </si>
  <si>
    <t>SAVAS MEPIN</t>
  </si>
  <si>
    <t>SECHILIENNE</t>
  </si>
  <si>
    <t>PORTE DES BONNEVAUX</t>
  </si>
  <si>
    <t>SEPTEME</t>
  </si>
  <si>
    <t>SEREZIN DE LA TOUR</t>
  </si>
  <si>
    <t>SERMERIEU</t>
  </si>
  <si>
    <t>SERPAIZE</t>
  </si>
  <si>
    <t>SEYSSINET PARISET</t>
  </si>
  <si>
    <t>SEYSSINS</t>
  </si>
  <si>
    <t>SEYSSUEL</t>
  </si>
  <si>
    <t>SICCIEU ST JULIEN ET CARISIEU</t>
  </si>
  <si>
    <t>SIEVOZ</t>
  </si>
  <si>
    <t>SILLANS</t>
  </si>
  <si>
    <t>SINARD</t>
  </si>
  <si>
    <t>SOLEYMIEU</t>
  </si>
  <si>
    <t>LA SONE</t>
  </si>
  <si>
    <t>SONNAY</t>
  </si>
  <si>
    <t>SOUSVILLE</t>
  </si>
  <si>
    <t>SUCCIEU</t>
  </si>
  <si>
    <t>SUSVILLE</t>
  </si>
  <si>
    <t>TECHE</t>
  </si>
  <si>
    <t>TENCIN</t>
  </si>
  <si>
    <t>LA TERRASSE</t>
  </si>
  <si>
    <t>THEYS</t>
  </si>
  <si>
    <t>THODURE</t>
  </si>
  <si>
    <t>TIGNIEU JAMEYZIEU</t>
  </si>
  <si>
    <t>TORCHEFELON</t>
  </si>
  <si>
    <t>LA TOUR DU PIN</t>
  </si>
  <si>
    <t>LE TOUVET</t>
  </si>
  <si>
    <t>TRAMOLE</t>
  </si>
  <si>
    <t>TREFFORT</t>
  </si>
  <si>
    <t>TREMINIS</t>
  </si>
  <si>
    <t>TREPT</t>
  </si>
  <si>
    <t>LA TRONCHE</t>
  </si>
  <si>
    <t>TULLINS</t>
  </si>
  <si>
    <t>VALBONNAIS</t>
  </si>
  <si>
    <t>VALENCIN</t>
  </si>
  <si>
    <t>VALENCOGNE</t>
  </si>
  <si>
    <t>LA VALETTE</t>
  </si>
  <si>
    <t>VALJOUFFREY</t>
  </si>
  <si>
    <t>VARACIEUX</t>
  </si>
  <si>
    <t>VARCES ALLIERES ET RISSET</t>
  </si>
  <si>
    <t>VASSELIN</t>
  </si>
  <si>
    <t>VATILIEU</t>
  </si>
  <si>
    <t>VAUJANY</t>
  </si>
  <si>
    <t>VAULNAVEYS LE BAS</t>
  </si>
  <si>
    <t>VAULNAVEYS LE HAUT</t>
  </si>
  <si>
    <t>VAULX MILIEU</t>
  </si>
  <si>
    <t>VELANNE</t>
  </si>
  <si>
    <t>VENERIEU</t>
  </si>
  <si>
    <t>VERNAS</t>
  </si>
  <si>
    <t>VERNIOZ</t>
  </si>
  <si>
    <t>LA VERPILLIERE</t>
  </si>
  <si>
    <t>LE VERSOUD</t>
  </si>
  <si>
    <t>VERTRIEU</t>
  </si>
  <si>
    <t>VEUREY VOROIZE</t>
  </si>
  <si>
    <t>VEYSSILIEU</t>
  </si>
  <si>
    <t>VEZERONCE CURTIN</t>
  </si>
  <si>
    <t>VIENNE</t>
  </si>
  <si>
    <t>VIF</t>
  </si>
  <si>
    <t>VIGNIEU</t>
  </si>
  <si>
    <t>VILLARD BONNOT</t>
  </si>
  <si>
    <t>VILLARD DE LANS</t>
  </si>
  <si>
    <t>VILLARD NOTRE DAME</t>
  </si>
  <si>
    <t>VILLARD RECULAS</t>
  </si>
  <si>
    <t>VILLARD REYMOND</t>
  </si>
  <si>
    <t>VILLARD ST CHRISTOPHE</t>
  </si>
  <si>
    <t>VILLEFONTAINE</t>
  </si>
  <si>
    <t>VILLEMOIRIEU</t>
  </si>
  <si>
    <t>VILLENEUVE DE MARC</t>
  </si>
  <si>
    <t>VILLE SOUS ANJOU</t>
  </si>
  <si>
    <t>VILLETTE D ANTHON</t>
  </si>
  <si>
    <t>VILLETTE DE VIENNE</t>
  </si>
  <si>
    <t>VINAY</t>
  </si>
  <si>
    <t>VAL DE VIRIEU</t>
  </si>
  <si>
    <t>VIRIVILLE</t>
  </si>
  <si>
    <t>VIZILLE</t>
  </si>
  <si>
    <t>VOIRON</t>
  </si>
  <si>
    <t>VOISSANT</t>
  </si>
  <si>
    <t>VOREPPE</t>
  </si>
  <si>
    <t>VOUREY</t>
  </si>
  <si>
    <t>CHAMROUSSE</t>
  </si>
  <si>
    <t>ABERGEMENT LA RONCE</t>
  </si>
  <si>
    <t>ABERGEMENT LE GRAND</t>
  </si>
  <si>
    <t>ABERGEMENT LE PETIT</t>
  </si>
  <si>
    <t>ABERGEMENT LES THESY</t>
  </si>
  <si>
    <t>AIGLEPIERRE</t>
  </si>
  <si>
    <t>ALIEZE</t>
  </si>
  <si>
    <t>AMANGE</t>
  </si>
  <si>
    <t>ANDELOT EN MONTAGNE</t>
  </si>
  <si>
    <t>ANDELOT MORVAL</t>
  </si>
  <si>
    <t>ANNOIRE</t>
  </si>
  <si>
    <t>ARBOIS</t>
  </si>
  <si>
    <t>ARCHELANGE</t>
  </si>
  <si>
    <t>ARDON</t>
  </si>
  <si>
    <t>ARINTHOD</t>
  </si>
  <si>
    <t>ARLAY</t>
  </si>
  <si>
    <t>AROMAS</t>
  </si>
  <si>
    <t>LES ARSURES</t>
  </si>
  <si>
    <t>ARSURE ARSURETTE</t>
  </si>
  <si>
    <t>LA CHAILLEUSE</t>
  </si>
  <si>
    <t>ASNANS BEAUVOISIN</t>
  </si>
  <si>
    <t>AUDELANGE</t>
  </si>
  <si>
    <t>AUGEA</t>
  </si>
  <si>
    <t>AUGERANS</t>
  </si>
  <si>
    <t>AUGISEY</t>
  </si>
  <si>
    <t>AUMONT</t>
  </si>
  <si>
    <t>AUMUR</t>
  </si>
  <si>
    <t>AUTHUME</t>
  </si>
  <si>
    <t>AUXANGE</t>
  </si>
  <si>
    <t>AVIGNON LES ST CLAUDE</t>
  </si>
  <si>
    <t>BALAISEAUX</t>
  </si>
  <si>
    <t>BALANOD</t>
  </si>
  <si>
    <t>BANS</t>
  </si>
  <si>
    <t>BARESIA SUR L AIN</t>
  </si>
  <si>
    <t>LA BARRE</t>
  </si>
  <si>
    <t>BARRETAINE</t>
  </si>
  <si>
    <t>BAUME LES MESSIEURS</t>
  </si>
  <si>
    <t>BAVERANS</t>
  </si>
  <si>
    <t>BEAUFORT ORBAGNA</t>
  </si>
  <si>
    <t>BEFFIA</t>
  </si>
  <si>
    <t>BELLECOMBE</t>
  </si>
  <si>
    <t>BELLEFONTAINE</t>
  </si>
  <si>
    <t>BERSAILLIN</t>
  </si>
  <si>
    <t>BESAIN</t>
  </si>
  <si>
    <t>BIARNE</t>
  </si>
  <si>
    <t>BIEF DES MAISONS</t>
  </si>
  <si>
    <t>BIEF DU FOURG</t>
  </si>
  <si>
    <t>BIEFMORIN</t>
  </si>
  <si>
    <t>BILLECUL</t>
  </si>
  <si>
    <t>BLETTERANS</t>
  </si>
  <si>
    <t>BLOIS SUR SEILLE</t>
  </si>
  <si>
    <t>BLYE</t>
  </si>
  <si>
    <t>BOIS D AMONT</t>
  </si>
  <si>
    <t>BOIS DE GAND</t>
  </si>
  <si>
    <t>BOISSIA</t>
  </si>
  <si>
    <t>BONLIEU</t>
  </si>
  <si>
    <t>BONNEFONTAINE</t>
  </si>
  <si>
    <t>BORNAY</t>
  </si>
  <si>
    <t>LES BOUCHOUX</t>
  </si>
  <si>
    <t>BOURG DE SIROD</t>
  </si>
  <si>
    <t>BRACON</t>
  </si>
  <si>
    <t>BRAINANS</t>
  </si>
  <si>
    <t>BRANS</t>
  </si>
  <si>
    <t>BRETENIERES</t>
  </si>
  <si>
    <t>BREVANS</t>
  </si>
  <si>
    <t>BRIOD</t>
  </si>
  <si>
    <t>BROISSIA</t>
  </si>
  <si>
    <t>BUVILLY</t>
  </si>
  <si>
    <t>CENSEAU</t>
  </si>
  <si>
    <t>CERNANS</t>
  </si>
  <si>
    <t>CERNIEBAUD</t>
  </si>
  <si>
    <t>CERNON</t>
  </si>
  <si>
    <t>CESANCEY</t>
  </si>
  <si>
    <t>CHAINEE DES COUPIS</t>
  </si>
  <si>
    <t>LES CHALESMES</t>
  </si>
  <si>
    <t>CHAMBERIA</t>
  </si>
  <si>
    <t>CHAMBLAY</t>
  </si>
  <si>
    <t>CHAMOLE</t>
  </si>
  <si>
    <t>CHAMPAGNE SUR LOUE</t>
  </si>
  <si>
    <t>CHAMPAGNOLE</t>
  </si>
  <si>
    <t>CHAMPDIVERS</t>
  </si>
  <si>
    <t>CHAMPROUGIER</t>
  </si>
  <si>
    <t>CHAMPVANS</t>
  </si>
  <si>
    <t>CHANCIA</t>
  </si>
  <si>
    <t>LA CHAPELLE SUR FURIEUSE</t>
  </si>
  <si>
    <t>CHAPELLE VOLAND</t>
  </si>
  <si>
    <t>CHAPOIS</t>
  </si>
  <si>
    <t>CHARCHILLA</t>
  </si>
  <si>
    <t>CHARCIER</t>
  </si>
  <si>
    <t>CHARENCY</t>
  </si>
  <si>
    <t>CHAREZIER</t>
  </si>
  <si>
    <t>LA CHARME</t>
  </si>
  <si>
    <t>CHARNOD</t>
  </si>
  <si>
    <t>LA CHASSAGNE</t>
  </si>
  <si>
    <t>CHATEAU CHALON</t>
  </si>
  <si>
    <t>LA CHATELAINE</t>
  </si>
  <si>
    <t>CHATELAY</t>
  </si>
  <si>
    <t>CHATEL DE JOUX</t>
  </si>
  <si>
    <t>LE CHATELEY</t>
  </si>
  <si>
    <t>CHATELNEUF</t>
  </si>
  <si>
    <t>CHATENOIS</t>
  </si>
  <si>
    <t>CHAUMERGY</t>
  </si>
  <si>
    <t>LA CHAUMUSSE</t>
  </si>
  <si>
    <t>CHAUSSENANS</t>
  </si>
  <si>
    <t>CHAUSSIN</t>
  </si>
  <si>
    <t>CHAUX DES CROTENAY</t>
  </si>
  <si>
    <t>NANCHEZ</t>
  </si>
  <si>
    <t>CHAUX DU DOMBIEF</t>
  </si>
  <si>
    <t>LA CHAUX EN BRESSE</t>
  </si>
  <si>
    <t>CHAUX CHAMPAGNY</t>
  </si>
  <si>
    <t>CHAVERIA</t>
  </si>
  <si>
    <t>CHEMENOT</t>
  </si>
  <si>
    <t>ST HYMETIERE SUR VALOUSE</t>
  </si>
  <si>
    <t>CHEMIN</t>
  </si>
  <si>
    <t>CHENE BERNARD</t>
  </si>
  <si>
    <t>CHENE SEC</t>
  </si>
  <si>
    <t>CHEVIGNY</t>
  </si>
  <si>
    <t>CHEVREAUX</t>
  </si>
  <si>
    <t>CHEVROTAINE</t>
  </si>
  <si>
    <t>CHILLE</t>
  </si>
  <si>
    <t>CHILLY LE VIGNOBLE</t>
  </si>
  <si>
    <t>CHILLY SUR SALINS</t>
  </si>
  <si>
    <t>CHISSEY SUR LOUE</t>
  </si>
  <si>
    <t>CHOISEY</t>
  </si>
  <si>
    <t>CHOUX</t>
  </si>
  <si>
    <t>CLAIRVAUX LES LACS</t>
  </si>
  <si>
    <t>CLUCY</t>
  </si>
  <si>
    <t>COGNA</t>
  </si>
  <si>
    <t>COISERETTE</t>
  </si>
  <si>
    <t>COLONNE</t>
  </si>
  <si>
    <t>COMMENAILLES</t>
  </si>
  <si>
    <t>CONDES</t>
  </si>
  <si>
    <t>CONLIEGE</t>
  </si>
  <si>
    <t>CONTE</t>
  </si>
  <si>
    <t>CORNOD</t>
  </si>
  <si>
    <t>COSGES</t>
  </si>
  <si>
    <t>COURBETTE</t>
  </si>
  <si>
    <t>COURBOUZON</t>
  </si>
  <si>
    <t>COURLANS</t>
  </si>
  <si>
    <t>COURLAOUX</t>
  </si>
  <si>
    <t>COUSANCE</t>
  </si>
  <si>
    <t>COYRIERE</t>
  </si>
  <si>
    <t>COYRON</t>
  </si>
  <si>
    <t>CRAMANS</t>
  </si>
  <si>
    <t>CRENANS</t>
  </si>
  <si>
    <t>CRESSIA</t>
  </si>
  <si>
    <t>CRISSEY</t>
  </si>
  <si>
    <t>CROTENAY</t>
  </si>
  <si>
    <t>LES CROZETS</t>
  </si>
  <si>
    <t>CUISIA</t>
  </si>
  <si>
    <t>CUVIER</t>
  </si>
  <si>
    <t>DAMMARTIN MARPAIN</t>
  </si>
  <si>
    <t>DAMPARIS</t>
  </si>
  <si>
    <t>DARBONNAY</t>
  </si>
  <si>
    <t>DENEZIERES</t>
  </si>
  <si>
    <t>LE DESCHAUX</t>
  </si>
  <si>
    <t>DESNES</t>
  </si>
  <si>
    <t>LES DEUX FAYS</t>
  </si>
  <si>
    <t>DIGNA</t>
  </si>
  <si>
    <t>DOLE</t>
  </si>
  <si>
    <t>DOMBLANS</t>
  </si>
  <si>
    <t>DOMPIERRE SUR MONT</t>
  </si>
  <si>
    <t>DOUCIER</t>
  </si>
  <si>
    <t>DOURNON</t>
  </si>
  <si>
    <t>DOYE</t>
  </si>
  <si>
    <t>DRAMELAY</t>
  </si>
  <si>
    <t>ECLANS NENON</t>
  </si>
  <si>
    <t>ECLEUX</t>
  </si>
  <si>
    <t>ECRILLE</t>
  </si>
  <si>
    <t>ENTRE DEUX MONTS</t>
  </si>
  <si>
    <t>VAL D EPY</t>
  </si>
  <si>
    <t>EQUEVILLON</t>
  </si>
  <si>
    <t>LES ESSARDS TAIGNEVAUX</t>
  </si>
  <si>
    <t>ESSERVAL TARTRE</t>
  </si>
  <si>
    <t>ETIVAL</t>
  </si>
  <si>
    <t>L ETOILE</t>
  </si>
  <si>
    <t>ETREPIGNEY</t>
  </si>
  <si>
    <t>EVANS</t>
  </si>
  <si>
    <t>FALLETANS</t>
  </si>
  <si>
    <t>LA FAVIERE</t>
  </si>
  <si>
    <t>FAY EN MONTAGNE</t>
  </si>
  <si>
    <t>LA FERTE</t>
  </si>
  <si>
    <t>LE FIED</t>
  </si>
  <si>
    <t>FONCINE LE BAS</t>
  </si>
  <si>
    <t>FONCINE LE HAUT</t>
  </si>
  <si>
    <t>FONTAINEBRUX</t>
  </si>
  <si>
    <t>FONTENU</t>
  </si>
  <si>
    <t>FORT DU PLASNE</t>
  </si>
  <si>
    <t>FOUCHERANS</t>
  </si>
  <si>
    <t>FOULENAY</t>
  </si>
  <si>
    <t>FRAISANS</t>
  </si>
  <si>
    <t>FRAROZ</t>
  </si>
  <si>
    <t>FRASNE LES MEULIERES</t>
  </si>
  <si>
    <t>LA FRASNEE</t>
  </si>
  <si>
    <t>LE FRASNOIS</t>
  </si>
  <si>
    <t>FREBUANS</t>
  </si>
  <si>
    <t>FRONTENAY</t>
  </si>
  <si>
    <t>GATEY</t>
  </si>
  <si>
    <t>GENDREY</t>
  </si>
  <si>
    <t>GENOD</t>
  </si>
  <si>
    <t>GERAISE</t>
  </si>
  <si>
    <t>GERMIGNEY</t>
  </si>
  <si>
    <t>GERUGE</t>
  </si>
  <si>
    <t>GEVINGEY</t>
  </si>
  <si>
    <t>GEVRY</t>
  </si>
  <si>
    <t>GIGNY</t>
  </si>
  <si>
    <t>GILLOIS</t>
  </si>
  <si>
    <t>GIZIA</t>
  </si>
  <si>
    <t>GRANDE RIVIERE CHATEAU</t>
  </si>
  <si>
    <t>GRANGE DE VAIVRE</t>
  </si>
  <si>
    <t>GRAYE ET CHARNAY</t>
  </si>
  <si>
    <t>GREDISANS</t>
  </si>
  <si>
    <t>GROZON</t>
  </si>
  <si>
    <t>HAUTECOUR</t>
  </si>
  <si>
    <t>LES HAYS</t>
  </si>
  <si>
    <t>IVORY</t>
  </si>
  <si>
    <t>IVREY</t>
  </si>
  <si>
    <t>JEURRE</t>
  </si>
  <si>
    <t>JOUHE</t>
  </si>
  <si>
    <t>LAC DES ROUGES TRUITES</t>
  </si>
  <si>
    <t>LADOYE SUR SEILLE</t>
  </si>
  <si>
    <t>MONTLAINSIA</t>
  </si>
  <si>
    <t>LAJOUX</t>
  </si>
  <si>
    <t>LAMOURA</t>
  </si>
  <si>
    <t>LE LARDERET</t>
  </si>
  <si>
    <t>LARGILLAY MARSONNAY</t>
  </si>
  <si>
    <t>LARNAUD</t>
  </si>
  <si>
    <t>LARRIVOIRE</t>
  </si>
  <si>
    <t>LE LATET</t>
  </si>
  <si>
    <t>LA LATETTE</t>
  </si>
  <si>
    <t>LAVANCIA EPERCY</t>
  </si>
  <si>
    <t>LAVANGEOT</t>
  </si>
  <si>
    <t>LAVANS LES DOLE</t>
  </si>
  <si>
    <t>LAVANS LES ST CLAUDE</t>
  </si>
  <si>
    <t>LAVIGNY</t>
  </si>
  <si>
    <t>LECT</t>
  </si>
  <si>
    <t>VALZIN EN PETITE MONTAGNE</t>
  </si>
  <si>
    <t>LEMUY</t>
  </si>
  <si>
    <t>LESCHERES</t>
  </si>
  <si>
    <t>LOISIA</t>
  </si>
  <si>
    <t>LONGCHAUMOIS</t>
  </si>
  <si>
    <t>LONGCOCHON</t>
  </si>
  <si>
    <t>LONGWY SUR LE DOUBS</t>
  </si>
  <si>
    <t>LONS LE SAUNIER</t>
  </si>
  <si>
    <t>LOULLE</t>
  </si>
  <si>
    <t>LOUVATANGE</t>
  </si>
  <si>
    <t>LE LOUVEROT</t>
  </si>
  <si>
    <t>LA LOYE</t>
  </si>
  <si>
    <t>MACORNAY</t>
  </si>
  <si>
    <t>MAISOD</t>
  </si>
  <si>
    <t>MALANGE</t>
  </si>
  <si>
    <t>MANTRY</t>
  </si>
  <si>
    <t>MARIGNA SUR VALOUSE</t>
  </si>
  <si>
    <t>MARNEZIA</t>
  </si>
  <si>
    <t>MARNOZ</t>
  </si>
  <si>
    <t>LA MARRE</t>
  </si>
  <si>
    <t>MARTIGNA</t>
  </si>
  <si>
    <t>MATHENAY</t>
  </si>
  <si>
    <t>MAYNAL</t>
  </si>
  <si>
    <t>MENETRU LE VIGNOBLE</t>
  </si>
  <si>
    <t>MENETRUX EN JOUX</t>
  </si>
  <si>
    <t>MENOTEY</t>
  </si>
  <si>
    <t>MERONA</t>
  </si>
  <si>
    <t>MESNAY</t>
  </si>
  <si>
    <t>MESNOIS</t>
  </si>
  <si>
    <t>MESSIA SUR SORNE</t>
  </si>
  <si>
    <t>MEUSSIA</t>
  </si>
  <si>
    <t>MIEGES</t>
  </si>
  <si>
    <t>MIERY</t>
  </si>
  <si>
    <t>MIGNOVILLARD</t>
  </si>
  <si>
    <t>MOIRANS EN MONTAGNE</t>
  </si>
  <si>
    <t>MOIRON</t>
  </si>
  <si>
    <t>MOISSEY</t>
  </si>
  <si>
    <t>MOLAMBOZ</t>
  </si>
  <si>
    <t>MOLAY</t>
  </si>
  <si>
    <t>CHASSAL MOLINGES</t>
  </si>
  <si>
    <t>MONAY</t>
  </si>
  <si>
    <t>MONNETAY</t>
  </si>
  <si>
    <t>MONNET LA VILLE</t>
  </si>
  <si>
    <t>MONNIERES</t>
  </si>
  <si>
    <t>MONTAGNA LE RECONDUIT</t>
  </si>
  <si>
    <t>MONTAIN</t>
  </si>
  <si>
    <t>MONTBARREY</t>
  </si>
  <si>
    <t>MONTCUSEL</t>
  </si>
  <si>
    <t>MONTEPLAIN</t>
  </si>
  <si>
    <t>MONTFLEUR</t>
  </si>
  <si>
    <t>MONTHOLIER</t>
  </si>
  <si>
    <t>MONTIGNY LES ARSURES</t>
  </si>
  <si>
    <t>MONTIGNY SUR L AIN</t>
  </si>
  <si>
    <t>MONTMARLON</t>
  </si>
  <si>
    <t>MONTMIREY LA VILLE</t>
  </si>
  <si>
    <t>MONTMIREY LE CHATEAU</t>
  </si>
  <si>
    <t>MONTMOROT</t>
  </si>
  <si>
    <t>MONT SOUS VAUDREY</t>
  </si>
  <si>
    <t>MONT SUR MONNET</t>
  </si>
  <si>
    <t>MORBIER</t>
  </si>
  <si>
    <t>HAUTS DE BIENNE</t>
  </si>
  <si>
    <t>MOUCHARD</t>
  </si>
  <si>
    <t>MOURNANS CHARBONNY</t>
  </si>
  <si>
    <t>LES MOUSSIERES</t>
  </si>
  <si>
    <t>MOUTONNE</t>
  </si>
  <si>
    <t>MOUTOUX</t>
  </si>
  <si>
    <t>MUTIGNEY</t>
  </si>
  <si>
    <t>LES TROIS CHATEAUX</t>
  </si>
  <si>
    <t>NANCE</t>
  </si>
  <si>
    <t>NANCUISE</t>
  </si>
  <si>
    <t>LES NANS</t>
  </si>
  <si>
    <t>NEUBLANS ABERGEMENT</t>
  </si>
  <si>
    <t>NEUVILLEY</t>
  </si>
  <si>
    <t>NEVY LES DOLE</t>
  </si>
  <si>
    <t>NEVY SUR SEILLE</t>
  </si>
  <si>
    <t>NEY</t>
  </si>
  <si>
    <t>NOGNA</t>
  </si>
  <si>
    <t>NOZEROY</t>
  </si>
  <si>
    <t>OFFLANGES</t>
  </si>
  <si>
    <t>ONGLIERES</t>
  </si>
  <si>
    <t>ONOZ</t>
  </si>
  <si>
    <t>ORCHAMPS</t>
  </si>
  <si>
    <t>ORGELET</t>
  </si>
  <si>
    <t>OUGNEY</t>
  </si>
  <si>
    <t>OUNANS</t>
  </si>
  <si>
    <t>OUR</t>
  </si>
  <si>
    <t>OUSSIERES</t>
  </si>
  <si>
    <t>PAGNEY</t>
  </si>
  <si>
    <t>PAGNOZ</t>
  </si>
  <si>
    <t>PANNESSIERES</t>
  </si>
  <si>
    <t>PARCEY</t>
  </si>
  <si>
    <t>LE PASQUIER</t>
  </si>
  <si>
    <t>PASSENANS</t>
  </si>
  <si>
    <t>PATORNAY</t>
  </si>
  <si>
    <t>PEINTRE</t>
  </si>
  <si>
    <t>PERRIGNY</t>
  </si>
  <si>
    <t>LA PESSE</t>
  </si>
  <si>
    <t>PETIT NOIR</t>
  </si>
  <si>
    <t>PICARREAU</t>
  </si>
  <si>
    <t>PILLEMOINE</t>
  </si>
  <si>
    <t>PIMORIN</t>
  </si>
  <si>
    <t>PLAINOISEAU</t>
  </si>
  <si>
    <t>PLAISIA</t>
  </si>
  <si>
    <t>LES PLANCHES EN MONTAGNE</t>
  </si>
  <si>
    <t>LES PLANCHES PRES ARBOIS</t>
  </si>
  <si>
    <t>PLASNE</t>
  </si>
  <si>
    <t>PLENISE</t>
  </si>
  <si>
    <t>PLENISETTE</t>
  </si>
  <si>
    <t>PLEURE</t>
  </si>
  <si>
    <t>PLUMONT</t>
  </si>
  <si>
    <t>POIDS DE FIOLE</t>
  </si>
  <si>
    <t>POINTRE</t>
  </si>
  <si>
    <t>PONT DE POITTE</t>
  </si>
  <si>
    <t>PONT D HERY</t>
  </si>
  <si>
    <t>PONT DU NAVOY</t>
  </si>
  <si>
    <t>PORT LESNEY</t>
  </si>
  <si>
    <t>PREMANON</t>
  </si>
  <si>
    <t>PRESILLY</t>
  </si>
  <si>
    <t>PRETIN</t>
  </si>
  <si>
    <t>PUBLY</t>
  </si>
  <si>
    <t>PUPILLIN</t>
  </si>
  <si>
    <t>QUINTIGNY</t>
  </si>
  <si>
    <t>RAINANS</t>
  </si>
  <si>
    <t>RANCHOT</t>
  </si>
  <si>
    <t>RANS</t>
  </si>
  <si>
    <t>RAVILLOLES</t>
  </si>
  <si>
    <t>RECANOZ</t>
  </si>
  <si>
    <t>REITHOUSE</t>
  </si>
  <si>
    <t>RELANS</t>
  </si>
  <si>
    <t>LES REPOTS</t>
  </si>
  <si>
    <t>REVIGNY</t>
  </si>
  <si>
    <t>LA RIXOUSE</t>
  </si>
  <si>
    <t>RIX</t>
  </si>
  <si>
    <t>ROCHEFORT SUR NENON</t>
  </si>
  <si>
    <t>ROGNA</t>
  </si>
  <si>
    <t>ROMANGE</t>
  </si>
  <si>
    <t>ROSAY</t>
  </si>
  <si>
    <t>ROTALIER</t>
  </si>
  <si>
    <t>ROTHONAY</t>
  </si>
  <si>
    <t>ROUFFANGE</t>
  </si>
  <si>
    <t>LES ROUSSES</t>
  </si>
  <si>
    <t>RUFFEY SUR SEILLE</t>
  </si>
  <si>
    <t>RYE</t>
  </si>
  <si>
    <t>SAFFLOZ</t>
  </si>
  <si>
    <t>ST AMOUR</t>
  </si>
  <si>
    <t>ST BARAING</t>
  </si>
  <si>
    <t>ST CLAUDE</t>
  </si>
  <si>
    <t>ST CYR MONTMALIN</t>
  </si>
  <si>
    <t>ST GERMAIN EN MONTAGNE</t>
  </si>
  <si>
    <t>VAL SURAN</t>
  </si>
  <si>
    <t>ST LAMAIN</t>
  </si>
  <si>
    <t>ST LAURENT EN GRANDVAUX</t>
  </si>
  <si>
    <t>ST LOTHAIN</t>
  </si>
  <si>
    <t>COTEAUX DU LIZON</t>
  </si>
  <si>
    <t>ST MAURICE CRILLAT</t>
  </si>
  <si>
    <t>ST THIEBAUD</t>
  </si>
  <si>
    <t>SAIZENAY</t>
  </si>
  <si>
    <t>SALANS</t>
  </si>
  <si>
    <t>SALIGNEY</t>
  </si>
  <si>
    <t>SALINS LES BAINS</t>
  </si>
  <si>
    <t>SAMPANS</t>
  </si>
  <si>
    <t>SANTANS</t>
  </si>
  <si>
    <t>SAPOIS</t>
  </si>
  <si>
    <t>SARROGNA</t>
  </si>
  <si>
    <t>SAUGEOT</t>
  </si>
  <si>
    <t>SELIGNEY</t>
  </si>
  <si>
    <t>SELLIERES</t>
  </si>
  <si>
    <t>SEPTMONCEL LES MOLUNES</t>
  </si>
  <si>
    <t>SERGENAUX</t>
  </si>
  <si>
    <t>SERGENON</t>
  </si>
  <si>
    <t>SERMANGE</t>
  </si>
  <si>
    <t>SERRE LES MOULIERES</t>
  </si>
  <si>
    <t>SIROD</t>
  </si>
  <si>
    <t>SONGESON</t>
  </si>
  <si>
    <t>SOUCIA</t>
  </si>
  <si>
    <t>SOUVANS</t>
  </si>
  <si>
    <t>SUPT</t>
  </si>
  <si>
    <t>SYAM</t>
  </si>
  <si>
    <t>TASSENIERES</t>
  </si>
  <si>
    <t>TAVAUX</t>
  </si>
  <si>
    <t>TAXENNE</t>
  </si>
  <si>
    <t>THERVAY</t>
  </si>
  <si>
    <t>THESY</t>
  </si>
  <si>
    <t>THOIRETTE COISIA</t>
  </si>
  <si>
    <t>THOIRIA</t>
  </si>
  <si>
    <t>THOISSIA</t>
  </si>
  <si>
    <t>TOULOUSE LE CHATEAU</t>
  </si>
  <si>
    <t>LA TOUR DU MEIX</t>
  </si>
  <si>
    <t>TOURMONT</t>
  </si>
  <si>
    <t>TRENAL</t>
  </si>
  <si>
    <t>UXELLES</t>
  </si>
  <si>
    <t>VADANS</t>
  </si>
  <si>
    <t>VALEMPOULIERES</t>
  </si>
  <si>
    <t>VANNOZ</t>
  </si>
  <si>
    <t>LE VAUDIOUX</t>
  </si>
  <si>
    <t>VAUDREY</t>
  </si>
  <si>
    <t>VAUX LES ST CLAUDE</t>
  </si>
  <si>
    <t>VAUX SUR POLIGNY</t>
  </si>
  <si>
    <t>VERGES</t>
  </si>
  <si>
    <t>VERIA</t>
  </si>
  <si>
    <t>VERNANTOIS</t>
  </si>
  <si>
    <t>LE VERNOIS</t>
  </si>
  <si>
    <t>VERS EN MONTAGNE</t>
  </si>
  <si>
    <t>VERS SOUS SELLIERES</t>
  </si>
  <si>
    <t>VERTAMBOZ</t>
  </si>
  <si>
    <t>VESCLES</t>
  </si>
  <si>
    <t>VEVY</t>
  </si>
  <si>
    <t>LA VIEILLE LOYE</t>
  </si>
  <si>
    <t>VILLARD ST SAUVEUR</t>
  </si>
  <si>
    <t>VILLARDS D HERIA</t>
  </si>
  <si>
    <t>VILLENEUVE D AVAL</t>
  </si>
  <si>
    <t>VILLENEUVE SOUS PYMONT</t>
  </si>
  <si>
    <t>VILLERSERINE</t>
  </si>
  <si>
    <t>VILLERS FARLAY</t>
  </si>
  <si>
    <t>VILLERS LES BOIS</t>
  </si>
  <si>
    <t>VILLERS ROBERT</t>
  </si>
  <si>
    <t>VILLETTE LES ARBOIS</t>
  </si>
  <si>
    <t>VILLETTE LES DOLE</t>
  </si>
  <si>
    <t>VILLEVIEUX</t>
  </si>
  <si>
    <t>LE VILLEY</t>
  </si>
  <si>
    <t>VAL SONNETTE</t>
  </si>
  <si>
    <t>VINCENT FROIDEVILLE</t>
  </si>
  <si>
    <t>VIRY</t>
  </si>
  <si>
    <t>VITREUX</t>
  </si>
  <si>
    <t>VOITEUR</t>
  </si>
  <si>
    <t>VOSBLES VALFIN</t>
  </si>
  <si>
    <t>VRIANGE</t>
  </si>
  <si>
    <t>VULVOZ</t>
  </si>
  <si>
    <t>ARESCHES</t>
  </si>
  <si>
    <t>AIRE SUR L ADOUR</t>
  </si>
  <si>
    <t>AMOU</t>
  </si>
  <si>
    <t>ANGOUME</t>
  </si>
  <si>
    <t>ANGRESSE</t>
  </si>
  <si>
    <t>ARBOUCAVE</t>
  </si>
  <si>
    <t>ARENGOSSE</t>
  </si>
  <si>
    <t>ARGELOS</t>
  </si>
  <si>
    <t>ARGELOUSE</t>
  </si>
  <si>
    <t>ARSAGUE</t>
  </si>
  <si>
    <t>ARTASSENX</t>
  </si>
  <si>
    <t>ARTHEZ D ARMAGNAC</t>
  </si>
  <si>
    <t>ARUE</t>
  </si>
  <si>
    <t>ARX</t>
  </si>
  <si>
    <t>AUBAGNAN</t>
  </si>
  <si>
    <t>AUDIGNON</t>
  </si>
  <si>
    <t>AUDON</t>
  </si>
  <si>
    <t>AUREILHAN</t>
  </si>
  <si>
    <t>AURICE</t>
  </si>
  <si>
    <t>AZUR</t>
  </si>
  <si>
    <t>BAHUS SOUBIRAN</t>
  </si>
  <si>
    <t>BAIGTS</t>
  </si>
  <si>
    <t>BANOS</t>
  </si>
  <si>
    <t>BASCONS</t>
  </si>
  <si>
    <t>BAS MAUCO</t>
  </si>
  <si>
    <t>BASSERCLES</t>
  </si>
  <si>
    <t>BASTENNES</t>
  </si>
  <si>
    <t>BATS</t>
  </si>
  <si>
    <t>BAUDIGNAN</t>
  </si>
  <si>
    <t>BEGAAR</t>
  </si>
  <si>
    <t>BELHADE</t>
  </si>
  <si>
    <t>BELIS</t>
  </si>
  <si>
    <t>BELUS</t>
  </si>
  <si>
    <t>BENESSE LES DAX</t>
  </si>
  <si>
    <t>BENESSE MAREMNE</t>
  </si>
  <si>
    <t>BENQUET</t>
  </si>
  <si>
    <t>BERGOUEY</t>
  </si>
  <si>
    <t>BETBEZER D ARMAGNAC</t>
  </si>
  <si>
    <t>BEYLONGUE</t>
  </si>
  <si>
    <t>BEYRIES</t>
  </si>
  <si>
    <t>BIARROTTE</t>
  </si>
  <si>
    <t>BIAS</t>
  </si>
  <si>
    <t>BIAUDOS</t>
  </si>
  <si>
    <t>BISCARROSSE</t>
  </si>
  <si>
    <t>BONNEGARDE</t>
  </si>
  <si>
    <t>BORDERES ET LAMENSANS</t>
  </si>
  <si>
    <t>BOSTENS</t>
  </si>
  <si>
    <t>BOUGUE</t>
  </si>
  <si>
    <t>BOURDALAT</t>
  </si>
  <si>
    <t>BOURRIOT BERGONCE</t>
  </si>
  <si>
    <t>BRASSEMPOUY</t>
  </si>
  <si>
    <t>BRETAGNE DE MARSAN</t>
  </si>
  <si>
    <t>BROCAS</t>
  </si>
  <si>
    <t>BUANES</t>
  </si>
  <si>
    <t>CACHEN</t>
  </si>
  <si>
    <t>CAGNOTTE</t>
  </si>
  <si>
    <t>CALLEN</t>
  </si>
  <si>
    <t>CAMPET ET LAMOLERE</t>
  </si>
  <si>
    <t>CANDRESSE</t>
  </si>
  <si>
    <t>CANENX ET REAUT</t>
  </si>
  <si>
    <t>CAPBRETON</t>
  </si>
  <si>
    <t>CARCARES STE CROIX</t>
  </si>
  <si>
    <t>CARCEN PONSON</t>
  </si>
  <si>
    <t>CASSEN</t>
  </si>
  <si>
    <t>CASTAIGNOS SOUSLENS</t>
  </si>
  <si>
    <t>CASTANDET</t>
  </si>
  <si>
    <t>CASTELNAU CHALOSSE</t>
  </si>
  <si>
    <t>CASTELNAU TURSAN</t>
  </si>
  <si>
    <t>CASTELNER</t>
  </si>
  <si>
    <t>CASTEL SARRAZIN</t>
  </si>
  <si>
    <t>CASTETS</t>
  </si>
  <si>
    <t>CAUNA</t>
  </si>
  <si>
    <t>CAUNEILLE</t>
  </si>
  <si>
    <t>CAUPENNE</t>
  </si>
  <si>
    <t>CAZERES SUR L ADOUR</t>
  </si>
  <si>
    <t>CERE</t>
  </si>
  <si>
    <t>CLASSUN</t>
  </si>
  <si>
    <t>CLEDES</t>
  </si>
  <si>
    <t>COMMENSACQ</t>
  </si>
  <si>
    <t>COUDURES</t>
  </si>
  <si>
    <t>CREON D ARMAGNAC</t>
  </si>
  <si>
    <t>DAX</t>
  </si>
  <si>
    <t>DOAZIT</t>
  </si>
  <si>
    <t>DONZACQ</t>
  </si>
  <si>
    <t>DUHORT BACHEN</t>
  </si>
  <si>
    <t>DUMES</t>
  </si>
  <si>
    <t>ESCALANS</t>
  </si>
  <si>
    <t>ESCOURCE</t>
  </si>
  <si>
    <t>ESTIBEAUX</t>
  </si>
  <si>
    <t>ESTIGARDE</t>
  </si>
  <si>
    <t>EUGENIE LES BAINS</t>
  </si>
  <si>
    <t>EYRES MONCUBE</t>
  </si>
  <si>
    <t>LE FRECHE</t>
  </si>
  <si>
    <t>GAAS</t>
  </si>
  <si>
    <t>GABARRET</t>
  </si>
  <si>
    <t>GAILLERES</t>
  </si>
  <si>
    <t>GAMARDE LES BAINS</t>
  </si>
  <si>
    <t>GAREIN</t>
  </si>
  <si>
    <t>GARREY</t>
  </si>
  <si>
    <t>GASTES</t>
  </si>
  <si>
    <t>GAUJACQ</t>
  </si>
  <si>
    <t>GEAUNE</t>
  </si>
  <si>
    <t>GELOUX</t>
  </si>
  <si>
    <t>GIBRET</t>
  </si>
  <si>
    <t>GOOS</t>
  </si>
  <si>
    <t>GOURBERA</t>
  </si>
  <si>
    <t>GOUSSE</t>
  </si>
  <si>
    <t>GOUTS</t>
  </si>
  <si>
    <t>GRENADE SUR L ADOUR</t>
  </si>
  <si>
    <t>HABAS</t>
  </si>
  <si>
    <t>HAGETMAU</t>
  </si>
  <si>
    <t>HASTINGUES</t>
  </si>
  <si>
    <t>HAURIET</t>
  </si>
  <si>
    <t>HAUT MAUCO</t>
  </si>
  <si>
    <t>HERM</t>
  </si>
  <si>
    <t>HERRE</t>
  </si>
  <si>
    <t>HEUGAS</t>
  </si>
  <si>
    <t>HINX</t>
  </si>
  <si>
    <t>HONTANX</t>
  </si>
  <si>
    <t>HORSARRIEU</t>
  </si>
  <si>
    <t>JOSSE</t>
  </si>
  <si>
    <t>LABASTIDE CHALOSSE</t>
  </si>
  <si>
    <t>LABASTIDE D ARMAGNAC</t>
  </si>
  <si>
    <t>LABENNE</t>
  </si>
  <si>
    <t>LABOUHEYRE</t>
  </si>
  <si>
    <t>LABRIT</t>
  </si>
  <si>
    <t>LACAJUNTE</t>
  </si>
  <si>
    <t>LACQUY</t>
  </si>
  <si>
    <t>LACRABE</t>
  </si>
  <si>
    <t>LAGLORIEUSE</t>
  </si>
  <si>
    <t>LAGRANGE</t>
  </si>
  <si>
    <t>LAHOSSE</t>
  </si>
  <si>
    <t>LALUQUE</t>
  </si>
  <si>
    <t>LAMOTHE</t>
  </si>
  <si>
    <t>LARBEY</t>
  </si>
  <si>
    <t>LARRIVIERE ST SAVIN</t>
  </si>
  <si>
    <t>LATRILLE</t>
  </si>
  <si>
    <t>LAUREDE</t>
  </si>
  <si>
    <t>LENCOUACQ</t>
  </si>
  <si>
    <t>LEON</t>
  </si>
  <si>
    <t>LESGOR</t>
  </si>
  <si>
    <t>LE LEUY</t>
  </si>
  <si>
    <t>LEVIGNACQ</t>
  </si>
  <si>
    <t>LINXE</t>
  </si>
  <si>
    <t>LIPOSTHEY</t>
  </si>
  <si>
    <t>LIT ET MIXE</t>
  </si>
  <si>
    <t>LOSSE</t>
  </si>
  <si>
    <t>LOUER</t>
  </si>
  <si>
    <t>LOURQUEN</t>
  </si>
  <si>
    <t>LUBBON</t>
  </si>
  <si>
    <t>LUCBARDEZ ET BARGUES</t>
  </si>
  <si>
    <t>LUE</t>
  </si>
  <si>
    <t>RETJONS</t>
  </si>
  <si>
    <t>LUGLON</t>
  </si>
  <si>
    <t>LUSSAGNET</t>
  </si>
  <si>
    <t>LUXEY</t>
  </si>
  <si>
    <t>MAGESCQ</t>
  </si>
  <si>
    <t>MAILLAS</t>
  </si>
  <si>
    <t>MAILLERES</t>
  </si>
  <si>
    <t>MANO</t>
  </si>
  <si>
    <t>MANT</t>
  </si>
  <si>
    <t>MARPAPS</t>
  </si>
  <si>
    <t>MAURIES</t>
  </si>
  <si>
    <t>MAURRIN</t>
  </si>
  <si>
    <t>MAUVEZIN D ARMAGNAC</t>
  </si>
  <si>
    <t>MAYLIS</t>
  </si>
  <si>
    <t>MEES</t>
  </si>
  <si>
    <t>MEZOS</t>
  </si>
  <si>
    <t>MIMBASTE</t>
  </si>
  <si>
    <t>MIMIZAN</t>
  </si>
  <si>
    <t>MIRAMONT SENSACQ</t>
  </si>
  <si>
    <t>MISSON</t>
  </si>
  <si>
    <t>MOLIETS ET MAA</t>
  </si>
  <si>
    <t>MOMUY</t>
  </si>
  <si>
    <t>MONGET</t>
  </si>
  <si>
    <t>MONT DE MARSAN</t>
  </si>
  <si>
    <t>MONTFORT EN CHALOSSE</t>
  </si>
  <si>
    <t>MONTSOUE</t>
  </si>
  <si>
    <t>MORCENX LA NOUVELLE</t>
  </si>
  <si>
    <t>MORGANX</t>
  </si>
  <si>
    <t>MOUSCARDES</t>
  </si>
  <si>
    <t>MOUSTEY</t>
  </si>
  <si>
    <t>MUGRON</t>
  </si>
  <si>
    <t>NARROSSE</t>
  </si>
  <si>
    <t>NASSIET</t>
  </si>
  <si>
    <t>NERBIS</t>
  </si>
  <si>
    <t>NOUSSE</t>
  </si>
  <si>
    <t>OEYREGAVE</t>
  </si>
  <si>
    <t>OEYRELUY</t>
  </si>
  <si>
    <t>ONARD</t>
  </si>
  <si>
    <t>ONDRES</t>
  </si>
  <si>
    <t>ONESSE LAHARIE</t>
  </si>
  <si>
    <t>ORIST</t>
  </si>
  <si>
    <t>ORTHEVIELLE</t>
  </si>
  <si>
    <t>ORX</t>
  </si>
  <si>
    <t>OSSAGES</t>
  </si>
  <si>
    <t>OUSSE SUZAN</t>
  </si>
  <si>
    <t>OZOURT</t>
  </si>
  <si>
    <t>PARENTIS EN BORN</t>
  </si>
  <si>
    <t>PARLEBOSCQ</t>
  </si>
  <si>
    <t>PAYROS CAZAUTETS</t>
  </si>
  <si>
    <t>PECORADE</t>
  </si>
  <si>
    <t>PERQUIE</t>
  </si>
  <si>
    <t>PEY</t>
  </si>
  <si>
    <t>PEYRE</t>
  </si>
  <si>
    <t>PEYREHORADE</t>
  </si>
  <si>
    <t>PHILONDENX</t>
  </si>
  <si>
    <t>PIMBO</t>
  </si>
  <si>
    <t>PISSOS</t>
  </si>
  <si>
    <t>POMAREZ</t>
  </si>
  <si>
    <t>PONTENX LES FORGES</t>
  </si>
  <si>
    <t>PONTONX SUR L ADOUR</t>
  </si>
  <si>
    <t>PORT DE LANNE</t>
  </si>
  <si>
    <t>POUDENX</t>
  </si>
  <si>
    <t>POUILLON</t>
  </si>
  <si>
    <t>POUYDESSEAUX</t>
  </si>
  <si>
    <t>POYANNE</t>
  </si>
  <si>
    <t>POYARTIN</t>
  </si>
  <si>
    <t>PRECHACQ LES BAINS</t>
  </si>
  <si>
    <t>PUJO LE PLAN</t>
  </si>
  <si>
    <t>PUYOL CAZALET</t>
  </si>
  <si>
    <t>RENUNG</t>
  </si>
  <si>
    <t>RIMBEZ ET BAUDIETS</t>
  </si>
  <si>
    <t>RION DES LANDES</t>
  </si>
  <si>
    <t>RIVIERE SAAS ET GOURBY</t>
  </si>
  <si>
    <t>SABRES</t>
  </si>
  <si>
    <t>ST AGNET</t>
  </si>
  <si>
    <t>ST ANDRE DE SEIGNANX</t>
  </si>
  <si>
    <t>ST CRICQ CHALOSSE</t>
  </si>
  <si>
    <t>ST CRICQ DU GAVE</t>
  </si>
  <si>
    <t>ST CRICQ VILLENEUVE</t>
  </si>
  <si>
    <t>ST ETIENNE D ORTHE</t>
  </si>
  <si>
    <t>STE EULALIE EN BORN</t>
  </si>
  <si>
    <t>STE FOY</t>
  </si>
  <si>
    <t>ST GEIN</t>
  </si>
  <si>
    <t>ST GEOURS D AURIBAT</t>
  </si>
  <si>
    <t>ST GEOURS DE MAREMNE</t>
  </si>
  <si>
    <t>ST GOR</t>
  </si>
  <si>
    <t>ST JEAN DE LIER</t>
  </si>
  <si>
    <t>ST JEAN DE MARSACQ</t>
  </si>
  <si>
    <t>ST JULIEN D ARMAGNAC</t>
  </si>
  <si>
    <t>ST JULIEN EN BORN</t>
  </si>
  <si>
    <t>ST LAURENT DE GOSSE</t>
  </si>
  <si>
    <t>ST LON LES MINES</t>
  </si>
  <si>
    <t>ST LOUBOUER</t>
  </si>
  <si>
    <t>STE MARIE DE GOSSE</t>
  </si>
  <si>
    <t>ST MARTIN DE HINX</t>
  </si>
  <si>
    <t>ST MARTIN DE SEIGNANX</t>
  </si>
  <si>
    <t>ST MARTIN D ONEY</t>
  </si>
  <si>
    <t>ST MAURICE SUR ADOUR</t>
  </si>
  <si>
    <t>ST MICHEL ESCALUS</t>
  </si>
  <si>
    <t>ST PANDELON</t>
  </si>
  <si>
    <t>ST PAUL EN BORN</t>
  </si>
  <si>
    <t>ST PAUL LES DAX</t>
  </si>
  <si>
    <t>ST PERDON</t>
  </si>
  <si>
    <t>ST SEVER</t>
  </si>
  <si>
    <t>ST VINCENT DE TYROSSE</t>
  </si>
  <si>
    <t>ST YAGUEN</t>
  </si>
  <si>
    <t>SAMADET</t>
  </si>
  <si>
    <t>SANGUINET</t>
  </si>
  <si>
    <t>SARBAZAN</t>
  </si>
  <si>
    <t>SARRAZIET</t>
  </si>
  <si>
    <t>SARRON</t>
  </si>
  <si>
    <t>SAUBION</t>
  </si>
  <si>
    <t>SAUBRIGUES</t>
  </si>
  <si>
    <t>SAUBUSSE</t>
  </si>
  <si>
    <t>SAUGNAC ET CAMBRAN</t>
  </si>
  <si>
    <t>SAUGNAC ET MURET</t>
  </si>
  <si>
    <t>SEIGNOSSE</t>
  </si>
  <si>
    <t>LE SEN</t>
  </si>
  <si>
    <t>SERRES GASTON</t>
  </si>
  <si>
    <t>SERRESLOUS ET ARRIBANS</t>
  </si>
  <si>
    <t>SEYRESSE</t>
  </si>
  <si>
    <t>SIEST</t>
  </si>
  <si>
    <t>SOLFERINO</t>
  </si>
  <si>
    <t>SOORTS HOSSEGOR</t>
  </si>
  <si>
    <t>SORDE L ABBAYE</t>
  </si>
  <si>
    <t>SORE</t>
  </si>
  <si>
    <t>SORT EN CHALOSSE</t>
  </si>
  <si>
    <t>SOUPROSSE</t>
  </si>
  <si>
    <t>SOUSTONS</t>
  </si>
  <si>
    <t>TALLER</t>
  </si>
  <si>
    <t>TARNOS</t>
  </si>
  <si>
    <t>TARTAS</t>
  </si>
  <si>
    <t>TERCIS LES BAINS</t>
  </si>
  <si>
    <t>TETHIEU</t>
  </si>
  <si>
    <t>TILH</t>
  </si>
  <si>
    <t>TOSSE</t>
  </si>
  <si>
    <t>TOULOUZETTE</t>
  </si>
  <si>
    <t>TRENSACQ</t>
  </si>
  <si>
    <t>UCHACQ ET PARENTIS</t>
  </si>
  <si>
    <t>URGONS</t>
  </si>
  <si>
    <t>UZA</t>
  </si>
  <si>
    <t>VERT</t>
  </si>
  <si>
    <t>VICQ D AURIBAT</t>
  </si>
  <si>
    <t>VIELLE TURSAN</t>
  </si>
  <si>
    <t>VIELLE ST GIRONS</t>
  </si>
  <si>
    <t>VIELLE SOUBIRAN</t>
  </si>
  <si>
    <t>VIEUX BOUCAU LES BAINS</t>
  </si>
  <si>
    <t>LE VIGNAU</t>
  </si>
  <si>
    <t>VILLENAVE</t>
  </si>
  <si>
    <t>VILLENEUVE DE MARSAN</t>
  </si>
  <si>
    <t>YCHOUX</t>
  </si>
  <si>
    <t>YGOS ST SATURNIN</t>
  </si>
  <si>
    <t>YZOSSE</t>
  </si>
  <si>
    <t>AMBLOY</t>
  </si>
  <si>
    <t>ANGE</t>
  </si>
  <si>
    <t>AREINES</t>
  </si>
  <si>
    <t>ARTINS</t>
  </si>
  <si>
    <t>AUTAINVILLE</t>
  </si>
  <si>
    <t>AVARAY</t>
  </si>
  <si>
    <t>AVERDON</t>
  </si>
  <si>
    <t>AZE</t>
  </si>
  <si>
    <t>BAILLOU</t>
  </si>
  <si>
    <t>BAUZY</t>
  </si>
  <si>
    <t>BEAUCHENE</t>
  </si>
  <si>
    <t>BINAS</t>
  </si>
  <si>
    <t>BLOIS</t>
  </si>
  <si>
    <t>BOISSEAU</t>
  </si>
  <si>
    <t>BONNEVEAU</t>
  </si>
  <si>
    <t>BOUFFRY</t>
  </si>
  <si>
    <t>BOURSAY</t>
  </si>
  <si>
    <t>BRACIEUX</t>
  </si>
  <si>
    <t>BREVAINVILLE</t>
  </si>
  <si>
    <t>BRIOU</t>
  </si>
  <si>
    <t>BUSLOUP</t>
  </si>
  <si>
    <t>CANDE SUR BEUVRON</t>
  </si>
  <si>
    <t>CELLE</t>
  </si>
  <si>
    <t>CHAILLES</t>
  </si>
  <si>
    <t>CHAMPIGNY EN BEAUCE</t>
  </si>
  <si>
    <t>CHAON</t>
  </si>
  <si>
    <t>LA CHAPELLE ENCHERIE</t>
  </si>
  <si>
    <t>LA CHAPELLE MONTMARTIN</t>
  </si>
  <si>
    <t>LA CHAPELLE ST MARTIN EN PLAINE</t>
  </si>
  <si>
    <t>LA CHAPELLE VENDOMOISE</t>
  </si>
  <si>
    <t>LA CHAPELLE VICOMTESSE</t>
  </si>
  <si>
    <t>CHATILLON SUR CHER</t>
  </si>
  <si>
    <t>CHATRES SUR CHER</t>
  </si>
  <si>
    <t>CHAUMONT SUR LOIRE</t>
  </si>
  <si>
    <t>CHAUMONT SUR THARONNE</t>
  </si>
  <si>
    <t>LA CHAUSSEE ST VICTOR</t>
  </si>
  <si>
    <t>CHAUVIGNY DU PERCHE</t>
  </si>
  <si>
    <t>CHEMERY</t>
  </si>
  <si>
    <t>CHEVERNY</t>
  </si>
  <si>
    <t>CHISSAY EN TOURAINE</t>
  </si>
  <si>
    <t>CHITENAY</t>
  </si>
  <si>
    <t>CHOUE</t>
  </si>
  <si>
    <t>CHOUSSY</t>
  </si>
  <si>
    <t>VALLOIRE SUR CISSE</t>
  </si>
  <si>
    <t>CONAN</t>
  </si>
  <si>
    <t>CONCRIERS</t>
  </si>
  <si>
    <t>LE CONTROIS EN SOLOGNE</t>
  </si>
  <si>
    <t>CORMENON</t>
  </si>
  <si>
    <t>CORMERAY</t>
  </si>
  <si>
    <t>COUDDES</t>
  </si>
  <si>
    <t>COUFFY</t>
  </si>
  <si>
    <t>COULOMMIERS LA TOUR</t>
  </si>
  <si>
    <t>COUR CHEVERNY</t>
  </si>
  <si>
    <t>COURMEMIN</t>
  </si>
  <si>
    <t>COUR SUR LOIRE</t>
  </si>
  <si>
    <t>VALLEE DE RONSARD</t>
  </si>
  <si>
    <t>CROUY SUR COSSON</t>
  </si>
  <si>
    <t>CRUCHERAY</t>
  </si>
  <si>
    <t>DANZE</t>
  </si>
  <si>
    <t>DHUIZON</t>
  </si>
  <si>
    <t>DROUE</t>
  </si>
  <si>
    <t>EPIAIS</t>
  </si>
  <si>
    <t>EPUISAY</t>
  </si>
  <si>
    <t>LES ESSARTS</t>
  </si>
  <si>
    <t>FAVEROLLES SUR CHER</t>
  </si>
  <si>
    <t>FAYE</t>
  </si>
  <si>
    <t>LA FERTE BEAUHARNAIS</t>
  </si>
  <si>
    <t>LA FERTE IMBAULT</t>
  </si>
  <si>
    <t>LA FERTE ST CYR</t>
  </si>
  <si>
    <t>FONTAINES EN SOLOGNE</t>
  </si>
  <si>
    <t>FONTAINE LES COTEAUX</t>
  </si>
  <si>
    <t>FONTAINE RAOUL</t>
  </si>
  <si>
    <t>LA FONTENELLE</t>
  </si>
  <si>
    <t>FORTAN</t>
  </si>
  <si>
    <t>FRANCAY</t>
  </si>
  <si>
    <t>FRETEVAL</t>
  </si>
  <si>
    <t>LE GAULT DU PERCHE</t>
  </si>
  <si>
    <t>GIEVRES</t>
  </si>
  <si>
    <t>GOMBERGEAN</t>
  </si>
  <si>
    <t>GY EN SOLOGNE</t>
  </si>
  <si>
    <t>LES HAYES</t>
  </si>
  <si>
    <t>HERBAULT</t>
  </si>
  <si>
    <t>HOUSSAY</t>
  </si>
  <si>
    <t>HUISSEAU EN BEAUCE</t>
  </si>
  <si>
    <t>HUISSEAU SUR COSSON</t>
  </si>
  <si>
    <t>JOSNES</t>
  </si>
  <si>
    <t>LAMOTTE BEUVRON</t>
  </si>
  <si>
    <t>LANCE</t>
  </si>
  <si>
    <t>LANCOME</t>
  </si>
  <si>
    <t>LANDES LE GAULOIS</t>
  </si>
  <si>
    <t>LANGON SUR CHER</t>
  </si>
  <si>
    <t>LASSAY SUR CROISNE</t>
  </si>
  <si>
    <t>LAVARDIN</t>
  </si>
  <si>
    <t>LESTIOU</t>
  </si>
  <si>
    <t>LOREUX</t>
  </si>
  <si>
    <t>LORGES</t>
  </si>
  <si>
    <t>LUNAY</t>
  </si>
  <si>
    <t>LA MADELEINE VILLEFROUIN</t>
  </si>
  <si>
    <t>MARAY</t>
  </si>
  <si>
    <t>MARCHENOIR</t>
  </si>
  <si>
    <t>MARCILLY EN BEAUCE</t>
  </si>
  <si>
    <t>MARCILLY EN GAULT</t>
  </si>
  <si>
    <t>MAREUIL SUR CHER</t>
  </si>
  <si>
    <t>LA MAROLLE EN SOLOGNE</t>
  </si>
  <si>
    <t>MASLIVES</t>
  </si>
  <si>
    <t>MAVES</t>
  </si>
  <si>
    <t>MAZANGE</t>
  </si>
  <si>
    <t>MEHERS</t>
  </si>
  <si>
    <t>MENARS</t>
  </si>
  <si>
    <t>MENNETOU SUR CHER</t>
  </si>
  <si>
    <t>MER</t>
  </si>
  <si>
    <t>MESLAND</t>
  </si>
  <si>
    <t>MEUSNES</t>
  </si>
  <si>
    <t>MILLANCAY</t>
  </si>
  <si>
    <t>MOISY</t>
  </si>
  <si>
    <t>VALENCISSE</t>
  </si>
  <si>
    <t>MONDOUBLEAU</t>
  </si>
  <si>
    <t>MONTEAUX</t>
  </si>
  <si>
    <t>MONTHOU SUR BIEVRE</t>
  </si>
  <si>
    <t>MONTHOU SUR CHER</t>
  </si>
  <si>
    <t>LES MONTILS</t>
  </si>
  <si>
    <t>MONTLIVAULT</t>
  </si>
  <si>
    <t>MONTOIRE SUR LE LOIR</t>
  </si>
  <si>
    <t>MONT PRES CHAMBORD</t>
  </si>
  <si>
    <t>MONTRICHARD VAL DE CHER</t>
  </si>
  <si>
    <t>MONTRIEUX EN SOLOGNE</t>
  </si>
  <si>
    <t>MONTROUVEAU</t>
  </si>
  <si>
    <t>MOREE</t>
  </si>
  <si>
    <t>MUIDES SUR LOIRE</t>
  </si>
  <si>
    <t>MULSANS</t>
  </si>
  <si>
    <t>MUR DE SOLOGNE</t>
  </si>
  <si>
    <t>NAVEIL</t>
  </si>
  <si>
    <t>NEUNG SUR BEUVRON</t>
  </si>
  <si>
    <t>NOUAN LE FUZELIER</t>
  </si>
  <si>
    <t>NOURRAY</t>
  </si>
  <si>
    <t>NOYERS SUR CHER</t>
  </si>
  <si>
    <t>OISLY</t>
  </si>
  <si>
    <t>VEUZAIN SUR LOIRE</t>
  </si>
  <si>
    <t>ORCAY</t>
  </si>
  <si>
    <t>OUCQUES LA NOUVELLE</t>
  </si>
  <si>
    <t>OUZOUER LE DOYEN</t>
  </si>
  <si>
    <t>BEAUCE LA ROMAINE</t>
  </si>
  <si>
    <t>PEZOU</t>
  </si>
  <si>
    <t>PIERREFITTE SUR SAULDRE</t>
  </si>
  <si>
    <t>LE PLESSIS DORIN</t>
  </si>
  <si>
    <t>LE PLESSIS L ECHELLE</t>
  </si>
  <si>
    <t>LE POISLAY</t>
  </si>
  <si>
    <t>PONTLEVOY</t>
  </si>
  <si>
    <t>POUILLE</t>
  </si>
  <si>
    <t>PRAY</t>
  </si>
  <si>
    <t>PRUNAY CASSEREAU</t>
  </si>
  <si>
    <t>PRUNIERS EN SOLOGNE</t>
  </si>
  <si>
    <t>RAHART</t>
  </si>
  <si>
    <t>RENAY</t>
  </si>
  <si>
    <t>RHODON</t>
  </si>
  <si>
    <t>RILLY SUR LOIRE</t>
  </si>
  <si>
    <t>ROCE</t>
  </si>
  <si>
    <t>LES ROCHES L EVEQUE</t>
  </si>
  <si>
    <t>ROMILLY</t>
  </si>
  <si>
    <t>ROMORANTIN LANTHENAY</t>
  </si>
  <si>
    <t>ROUGEOU</t>
  </si>
  <si>
    <t>RUAN SUR EGVONNE</t>
  </si>
  <si>
    <t>ST AMAND LONGPRE</t>
  </si>
  <si>
    <t>ST BOHAIRE</t>
  </si>
  <si>
    <t>ST CLAUDE DE DIRAY</t>
  </si>
  <si>
    <t>ST CYR DU GAULT</t>
  </si>
  <si>
    <t>ST DENIS SUR LOIRE</t>
  </si>
  <si>
    <t>ST DYE SUR LOIRE</t>
  </si>
  <si>
    <t>ST ETIENNE DES GUERETS</t>
  </si>
  <si>
    <t>ST FIRMIN DES PRES</t>
  </si>
  <si>
    <t>ST GEORGES SUR CHER</t>
  </si>
  <si>
    <t>ST GERVAIS LA FORET</t>
  </si>
  <si>
    <t>ST GOURGON</t>
  </si>
  <si>
    <t>ST HILAIRE LA GRAVELLE</t>
  </si>
  <si>
    <t>ST JACQUES DES GUERETS</t>
  </si>
  <si>
    <t>ST JEAN FROIDMENTEL</t>
  </si>
  <si>
    <t>ST JULIEN DE CHEDON</t>
  </si>
  <si>
    <t>ST JULIEN SUR CHER</t>
  </si>
  <si>
    <t>ST LAURENT NOUAN</t>
  </si>
  <si>
    <t>ST LEONARD EN BEAUCE</t>
  </si>
  <si>
    <t>ST LUBIN EN VERGONNOIS</t>
  </si>
  <si>
    <t>ST MARC DU COR</t>
  </si>
  <si>
    <t>ST MARTIN DES BOIS</t>
  </si>
  <si>
    <t>ST OUEN</t>
  </si>
  <si>
    <t>ST RIMAY</t>
  </si>
  <si>
    <t>ST ROMAIN SUR CHER</t>
  </si>
  <si>
    <t>ST SULPICE DE POMMERAY</t>
  </si>
  <si>
    <t>ST VIATRE</t>
  </si>
  <si>
    <t>SALBRIS</t>
  </si>
  <si>
    <t>SAMBIN</t>
  </si>
  <si>
    <t>SARGE SUR BRAYE</t>
  </si>
  <si>
    <t>SASNIERES</t>
  </si>
  <si>
    <t>SASSAY</t>
  </si>
  <si>
    <t>SAVIGNY SUR BRAYE</t>
  </si>
  <si>
    <t>SEIGY</t>
  </si>
  <si>
    <t>SELLES ST DENIS</t>
  </si>
  <si>
    <t>SELLES SUR CHER</t>
  </si>
  <si>
    <t>SELOMMES</t>
  </si>
  <si>
    <t>SERIS</t>
  </si>
  <si>
    <t>SEUR</t>
  </si>
  <si>
    <t>SOINGS EN SOLOGNE</t>
  </si>
  <si>
    <t>COUETRON AU PERCHE</t>
  </si>
  <si>
    <t>SOUESMES</t>
  </si>
  <si>
    <t>SOUVIGNY EN SOLOGNE</t>
  </si>
  <si>
    <t>SUEVRES</t>
  </si>
  <si>
    <t>TALCY</t>
  </si>
  <si>
    <t>TERNAY</t>
  </si>
  <si>
    <t>THEILLAY</t>
  </si>
  <si>
    <t>THESEE</t>
  </si>
  <si>
    <t>THORE LA ROCHETTE</t>
  </si>
  <si>
    <t>THOURY</t>
  </si>
  <si>
    <t>TOURAILLES</t>
  </si>
  <si>
    <t>TOUR EN SOLOGNE</t>
  </si>
  <si>
    <t>TROO</t>
  </si>
  <si>
    <t>VALAIRE</t>
  </si>
  <si>
    <t>VALLIERES LES GRANDES</t>
  </si>
  <si>
    <t>VEILLEINS</t>
  </si>
  <si>
    <t>VENDOME</t>
  </si>
  <si>
    <t>VERNOU EN SOLOGNE</t>
  </si>
  <si>
    <t>VIEVY LE RAYE</t>
  </si>
  <si>
    <t>VILLAVARD</t>
  </si>
  <si>
    <t>LA VILLE AUX CLERCS</t>
  </si>
  <si>
    <t>VILLEBAROU</t>
  </si>
  <si>
    <t>VILLEBOUT</t>
  </si>
  <si>
    <t>VILLECHAUVE</t>
  </si>
  <si>
    <t>VILLEDIEU LE CHATEAU</t>
  </si>
  <si>
    <t>VILLEFRANCHE SUR CHER</t>
  </si>
  <si>
    <t>VILLEFRANCOEUR</t>
  </si>
  <si>
    <t>VILLEHERVIERS</t>
  </si>
  <si>
    <t>VILLEMARDY</t>
  </si>
  <si>
    <t>VILLENEUVE FROUVILLE</t>
  </si>
  <si>
    <t>VILLENY</t>
  </si>
  <si>
    <t>VILLEPORCHER</t>
  </si>
  <si>
    <t>VILLERABLE</t>
  </si>
  <si>
    <t>VILLERBON</t>
  </si>
  <si>
    <t>VILLERMAIN</t>
  </si>
  <si>
    <t>VILLEROMAIN</t>
  </si>
  <si>
    <t>VILLETRUN</t>
  </si>
  <si>
    <t>VILLEXANTON</t>
  </si>
  <si>
    <t>VILLIERSFAUX</t>
  </si>
  <si>
    <t>VILLIERS SUR LOIR</t>
  </si>
  <si>
    <t>VOUZON</t>
  </si>
  <si>
    <t>YVOY LE MARRON</t>
  </si>
  <si>
    <t>ABOEN</t>
  </si>
  <si>
    <t>AILLEUX</t>
  </si>
  <si>
    <t>AMBIERLE</t>
  </si>
  <si>
    <t>ANDREZIEUX BOUTHEON</t>
  </si>
  <si>
    <t>APINAC</t>
  </si>
  <si>
    <t>ARCINGES</t>
  </si>
  <si>
    <t>ARTHUN</t>
  </si>
  <si>
    <t>AVEIZIEUX</t>
  </si>
  <si>
    <t>BALBIGNY</t>
  </si>
  <si>
    <t>BARD</t>
  </si>
  <si>
    <t>BELLEGARDE EN FOREZ</t>
  </si>
  <si>
    <t>BELLEROCHE</t>
  </si>
  <si>
    <t>BELMONT DE LA LOIRE</t>
  </si>
  <si>
    <t>LA BENISSON DIEU</t>
  </si>
  <si>
    <t>LE BESSAT</t>
  </si>
  <si>
    <t>BESSEY</t>
  </si>
  <si>
    <t>BOEN SUR LIGNON</t>
  </si>
  <si>
    <t>BOISSET LES MONTROND</t>
  </si>
  <si>
    <t>BOISSET ST PRIEST</t>
  </si>
  <si>
    <t>BOURG ARGENTAL</t>
  </si>
  <si>
    <t>BOYER</t>
  </si>
  <si>
    <t>BRIENNON</t>
  </si>
  <si>
    <t>BULLY</t>
  </si>
  <si>
    <t>BURDIGNES</t>
  </si>
  <si>
    <t>BUSSY ALBIEUX</t>
  </si>
  <si>
    <t>CALOIRE</t>
  </si>
  <si>
    <t>CELLIEU</t>
  </si>
  <si>
    <t>LE CERGNE</t>
  </si>
  <si>
    <t>CEZAY</t>
  </si>
  <si>
    <t>CHAGNON</t>
  </si>
  <si>
    <t>CHALAIN D UZORE</t>
  </si>
  <si>
    <t>CHALAIN LE COMTAL</t>
  </si>
  <si>
    <t>CHALMAZEL JEANSAGNIERE</t>
  </si>
  <si>
    <t>LA CHAMBA</t>
  </si>
  <si>
    <t>CHAMBEON</t>
  </si>
  <si>
    <t>CHAMBLES</t>
  </si>
  <si>
    <t>LE CHAMBON FEUGEROLLES</t>
  </si>
  <si>
    <t>LA CHAMBONIE</t>
  </si>
  <si>
    <t>CHAMPDIEU</t>
  </si>
  <si>
    <t>CHAMPOLY</t>
  </si>
  <si>
    <t>CHANDON</t>
  </si>
  <si>
    <t>CHANGY</t>
  </si>
  <si>
    <t>LA CHAPELLE EN LAFAYE</t>
  </si>
  <si>
    <t>LA CHAPELLE VILLARS</t>
  </si>
  <si>
    <t>CHARLIEU</t>
  </si>
  <si>
    <t>CHAVANAY</t>
  </si>
  <si>
    <t>CHAZELLES SUR LAVIEU</t>
  </si>
  <si>
    <t>CHAZELLES SUR LYON</t>
  </si>
  <si>
    <t>CHENEREILLES</t>
  </si>
  <si>
    <t>CHERIER</t>
  </si>
  <si>
    <t>CHIRASSIMONT</t>
  </si>
  <si>
    <t>CHUYER</t>
  </si>
  <si>
    <t>CIVENS</t>
  </si>
  <si>
    <t>CLEPPE</t>
  </si>
  <si>
    <t>COMBRE</t>
  </si>
  <si>
    <t>COMMELLE VERNAY</t>
  </si>
  <si>
    <t>CORDELLE</t>
  </si>
  <si>
    <t>LE COTEAU</t>
  </si>
  <si>
    <t>LA COTE EN COUZAN</t>
  </si>
  <si>
    <t>COTTANCE</t>
  </si>
  <si>
    <t>COUTOUVRE</t>
  </si>
  <si>
    <t>CRAINTILLEUX</t>
  </si>
  <si>
    <t>CREMEAUX</t>
  </si>
  <si>
    <t>CROIZET SUR GAND</t>
  </si>
  <si>
    <t>LE CROZET</t>
  </si>
  <si>
    <t>CUINZIER</t>
  </si>
  <si>
    <t>DARGOIRE</t>
  </si>
  <si>
    <t>DEBATS RIVIERE D ORPRA</t>
  </si>
  <si>
    <t>DOIZIEUX</t>
  </si>
  <si>
    <t>ECOCHE</t>
  </si>
  <si>
    <t>ECOTAY L OLME</t>
  </si>
  <si>
    <t>EPERCIEUX ST PAUL</t>
  </si>
  <si>
    <t>ESSERTINES EN CHATELNEUF</t>
  </si>
  <si>
    <t>ESSERTINES EN DONZY</t>
  </si>
  <si>
    <t>L ETRAT</t>
  </si>
  <si>
    <t>FARNAY</t>
  </si>
  <si>
    <t>FEURS</t>
  </si>
  <si>
    <t>FIRMINY</t>
  </si>
  <si>
    <t>LA FOUILLOUSE</t>
  </si>
  <si>
    <t>FOURNEAUX</t>
  </si>
  <si>
    <t>FRAISSES</t>
  </si>
  <si>
    <t>LA GIMOND</t>
  </si>
  <si>
    <t>GRAIX</t>
  </si>
  <si>
    <t>GRAMMOND</t>
  </si>
  <si>
    <t>LA GRAND CROIX</t>
  </si>
  <si>
    <t>LA GRESLE</t>
  </si>
  <si>
    <t>GREZIEUX LE FROMENTAL</t>
  </si>
  <si>
    <t>GREZOLLES</t>
  </si>
  <si>
    <t>GUMIERES</t>
  </si>
  <si>
    <t>L HOPITAL LE GRAND</t>
  </si>
  <si>
    <t>L HOPITAL SOUS ROCHEFORT</t>
  </si>
  <si>
    <t>L HORME</t>
  </si>
  <si>
    <t>JARNOSSE</t>
  </si>
  <si>
    <t>JAS</t>
  </si>
  <si>
    <t>JONZIEUX</t>
  </si>
  <si>
    <t>JURE</t>
  </si>
  <si>
    <t>LAVIEU</t>
  </si>
  <si>
    <t>LAY</t>
  </si>
  <si>
    <t>LEIGNEUX</t>
  </si>
  <si>
    <t>LENTIGNY</t>
  </si>
  <si>
    <t>LERIGNEUX</t>
  </si>
  <si>
    <t>LEZIGNEUX</t>
  </si>
  <si>
    <t>LORETTE</t>
  </si>
  <si>
    <t>LUPE</t>
  </si>
  <si>
    <t>LURE</t>
  </si>
  <si>
    <t>LURIECQ</t>
  </si>
  <si>
    <t>MABLY</t>
  </si>
  <si>
    <t>MACHEZAL</t>
  </si>
  <si>
    <t>MACLAS</t>
  </si>
  <si>
    <t>MAGNEUX HAUTE RIVE</t>
  </si>
  <si>
    <t>MAIZILLY</t>
  </si>
  <si>
    <t>MALLEVAL</t>
  </si>
  <si>
    <t>MARCENOD</t>
  </si>
  <si>
    <t>MARCILLY LE CHATEL</t>
  </si>
  <si>
    <t>MARCLOPT</t>
  </si>
  <si>
    <t>MARGERIE CHANTAGRET</t>
  </si>
  <si>
    <t>MARINGES</t>
  </si>
  <si>
    <t>MARLHES</t>
  </si>
  <si>
    <t>MAROLS</t>
  </si>
  <si>
    <t>MERLE LEIGNEC</t>
  </si>
  <si>
    <t>MIZERIEUX</t>
  </si>
  <si>
    <t>MONTAGNY</t>
  </si>
  <si>
    <t>MONTARCHER</t>
  </si>
  <si>
    <t>MONTBRISON</t>
  </si>
  <si>
    <t>MONTCHAL</t>
  </si>
  <si>
    <t>MONTROND LES BAINS</t>
  </si>
  <si>
    <t>MONTVERDUN</t>
  </si>
  <si>
    <t>MORNAND EN FOREZ</t>
  </si>
  <si>
    <t>NANDAX</t>
  </si>
  <si>
    <t>NEAUX</t>
  </si>
  <si>
    <t>NERONDE</t>
  </si>
  <si>
    <t>NERVIEUX</t>
  </si>
  <si>
    <t>NEULISE</t>
  </si>
  <si>
    <t>NOAILLY</t>
  </si>
  <si>
    <t>LES NOES</t>
  </si>
  <si>
    <t>NOIRETABLE</t>
  </si>
  <si>
    <t>NOLLIEUX</t>
  </si>
  <si>
    <t>NOTRE DAME DE BOISSET</t>
  </si>
  <si>
    <t>OUCHES</t>
  </si>
  <si>
    <t>LA PACAUDIERE</t>
  </si>
  <si>
    <t>PALOGNEUX</t>
  </si>
  <si>
    <t>PANISSIERES</t>
  </si>
  <si>
    <t>PARIGNY</t>
  </si>
  <si>
    <t>PAVEZIN</t>
  </si>
  <si>
    <t>PELUSSIN</t>
  </si>
  <si>
    <t>PERIGNEUX</t>
  </si>
  <si>
    <t>PERREUX</t>
  </si>
  <si>
    <t>PINAY</t>
  </si>
  <si>
    <t>PLANFOY</t>
  </si>
  <si>
    <t>POMMIERS EN FOREZ</t>
  </si>
  <si>
    <t>PONCINS</t>
  </si>
  <si>
    <t>POUILLY LES FEURS</t>
  </si>
  <si>
    <t>POUILLY LES NONAINS</t>
  </si>
  <si>
    <t>POUILLY SOUS CHARLIEU</t>
  </si>
  <si>
    <t>PRALONG</t>
  </si>
  <si>
    <t>PRECIEUX</t>
  </si>
  <si>
    <t>RENAISON</t>
  </si>
  <si>
    <t>LA RICAMARIE</t>
  </si>
  <si>
    <t>RIORGES</t>
  </si>
  <si>
    <t>RIVAS</t>
  </si>
  <si>
    <t>RIVE DE GIER</t>
  </si>
  <si>
    <t>ROANNE</t>
  </si>
  <si>
    <t>ROCHE LA MOLIERE</t>
  </si>
  <si>
    <t>ROISEY</t>
  </si>
  <si>
    <t>ROZIER COTES D AUREC</t>
  </si>
  <si>
    <t>ROZIER EN DONZY</t>
  </si>
  <si>
    <t>SAIL LES BAINS</t>
  </si>
  <si>
    <t>SAIL SOUS COUZAN</t>
  </si>
  <si>
    <t>STE AGATHE EN DONZY</t>
  </si>
  <si>
    <t>STE AGATHE LA BOUTERESSE</t>
  </si>
  <si>
    <t>ST ALBAN LES EAUX</t>
  </si>
  <si>
    <t>ST ANDRE D APCHON</t>
  </si>
  <si>
    <t>ST ANDRE LE PUY</t>
  </si>
  <si>
    <t>ST BARTHELEMY LESTRA</t>
  </si>
  <si>
    <t>ST BONNET DES QUARTS</t>
  </si>
  <si>
    <t>ST BONNET LE CHATEAU</t>
  </si>
  <si>
    <t>ST BONNET LE COURREAU</t>
  </si>
  <si>
    <t>ST BONNET LES OULES</t>
  </si>
  <si>
    <t>ST CHAMOND</t>
  </si>
  <si>
    <t>ST CHRISTO EN JAREZ</t>
  </si>
  <si>
    <t>STE COLOMBE SUR GAND</t>
  </si>
  <si>
    <t>STE CROIX EN JAREZ</t>
  </si>
  <si>
    <t>ST CYR DE FAVIERES</t>
  </si>
  <si>
    <t>ST CYR DE VALORGES</t>
  </si>
  <si>
    <t>ST CYR LES VIGNES</t>
  </si>
  <si>
    <t>ST DENIS DE CABANNE</t>
  </si>
  <si>
    <t>ST DENIS SUR COISE</t>
  </si>
  <si>
    <t>ST DIDIER SUR ROCHEFORT</t>
  </si>
  <si>
    <t>ST ETIENNE</t>
  </si>
  <si>
    <t>ST ETIENNE LE MOLARD</t>
  </si>
  <si>
    <t>ST FORGEUX LESPINASSE</t>
  </si>
  <si>
    <t>STE FOY ST SULPICE</t>
  </si>
  <si>
    <t>ST GALMIER</t>
  </si>
  <si>
    <t>ST GENEST LERPT</t>
  </si>
  <si>
    <t>ST GENEST MALIFAUX</t>
  </si>
  <si>
    <t>GENILAC</t>
  </si>
  <si>
    <t>ST GEORGES DE BAROILLE</t>
  </si>
  <si>
    <t>ST GEORGES EN COUZAN</t>
  </si>
  <si>
    <t>ST GEORGES HAUTE VILLE</t>
  </si>
  <si>
    <t>ST GERMAIN LA MONTAGNE</t>
  </si>
  <si>
    <t>ST GERMAIN LAVAL</t>
  </si>
  <si>
    <t>ST GERMAIN LESPINASSE</t>
  </si>
  <si>
    <t>ST HAON LE CHATEL</t>
  </si>
  <si>
    <t>ST HAON LE VIEUX</t>
  </si>
  <si>
    <t>ST HEAND</t>
  </si>
  <si>
    <t>ST HILAIRE CUSSON LA VALMITTE</t>
  </si>
  <si>
    <t>ST HILAIRE SOUS CHARLIEU</t>
  </si>
  <si>
    <t>ST JEAN BONNEFONDS</t>
  </si>
  <si>
    <t>ST JEAN LA VETRE</t>
  </si>
  <si>
    <t>ST JEAN ST MAURICE SUR LOIRE</t>
  </si>
  <si>
    <t>ST JEAN SOLEYMIEUX</t>
  </si>
  <si>
    <t>ST JODARD</t>
  </si>
  <si>
    <t>ST JOSEPH</t>
  </si>
  <si>
    <t>ST JULIEN D ODDES</t>
  </si>
  <si>
    <t>VETRE SUR ANZON</t>
  </si>
  <si>
    <t>ST JULIEN MOLIN MOLETTE</t>
  </si>
  <si>
    <t>ST JUST EN BAS</t>
  </si>
  <si>
    <t>ST JUST EN CHEVALET</t>
  </si>
  <si>
    <t>ST JUST LA PENDUE</t>
  </si>
  <si>
    <t>ST LAURENT LA CONCHE</t>
  </si>
  <si>
    <t>ST LAURENT ROCHEFORT</t>
  </si>
  <si>
    <t>ST LEGER SUR ROANNE</t>
  </si>
  <si>
    <t>ST MARCEL DE FELINES</t>
  </si>
  <si>
    <t>ST MARCEL D URFE</t>
  </si>
  <si>
    <t>ST MARCELLIN EN FOREZ</t>
  </si>
  <si>
    <t>ST MARTIN D ESTREAUX</t>
  </si>
  <si>
    <t>ST MARTIN LA PLAINE</t>
  </si>
  <si>
    <t>ST MARTIN LA SAUVETE</t>
  </si>
  <si>
    <t>ST MARTIN LESTRA</t>
  </si>
  <si>
    <t>ST MAURICE EN GOURGOIS</t>
  </si>
  <si>
    <t>ST MEDARD EN FOREZ</t>
  </si>
  <si>
    <t>ST MICHEL SUR RHONE</t>
  </si>
  <si>
    <t>ST NIZIER DE FORNAS</t>
  </si>
  <si>
    <t>ST NIZIER SOUS CHARLIEU</t>
  </si>
  <si>
    <t>VEZELIN SUR LOIRE</t>
  </si>
  <si>
    <t>ST PAUL D UZORE</t>
  </si>
  <si>
    <t>ST PAUL EN CORNILLON</t>
  </si>
  <si>
    <t>ST PAUL EN JAREZ</t>
  </si>
  <si>
    <t>ST PIERRE DE BOEUF</t>
  </si>
  <si>
    <t>ST PIERRE LA NOAILLE</t>
  </si>
  <si>
    <t>ST POLGUES</t>
  </si>
  <si>
    <t>ST PRIEST EN JAREZ</t>
  </si>
  <si>
    <t>ST PRIEST LA PRUGNE</t>
  </si>
  <si>
    <t>ST PRIEST LA ROCHE</t>
  </si>
  <si>
    <t>ST PRIEST LA VETRE</t>
  </si>
  <si>
    <t>ST JUST ST RAMBERT</t>
  </si>
  <si>
    <t>ST REGIS DU COIN</t>
  </si>
  <si>
    <t>ST RIRAND</t>
  </si>
  <si>
    <t>ST ROMAIN D URFE</t>
  </si>
  <si>
    <t>ST ROMAIN EN JAREZ</t>
  </si>
  <si>
    <t>ST ROMAIN LA MOTTE</t>
  </si>
  <si>
    <t>ST ROMAIN LE PUY</t>
  </si>
  <si>
    <t>ST ROMAIN LES ATHEUX</t>
  </si>
  <si>
    <t>ST SAUVEUR EN RUE</t>
  </si>
  <si>
    <t>ST SIXTE</t>
  </si>
  <si>
    <t>ST SYMPHORIEN DE LAY</t>
  </si>
  <si>
    <t>ST THOMAS LA GARDE</t>
  </si>
  <si>
    <t>ST VICTOR SUR RHINS</t>
  </si>
  <si>
    <t>ST VINCENT DE BOISSET</t>
  </si>
  <si>
    <t>LES SALLES</t>
  </si>
  <si>
    <t>SALT EN DONZY</t>
  </si>
  <si>
    <t>SALVIZINET</t>
  </si>
  <si>
    <t>SAUVAIN</t>
  </si>
  <si>
    <t>SEVELINGES</t>
  </si>
  <si>
    <t>SOLEYMIEUX</t>
  </si>
  <si>
    <t>SOUTERNON</t>
  </si>
  <si>
    <t>SURY LE COMTAL</t>
  </si>
  <si>
    <t>LA TALAUDIERE</t>
  </si>
  <si>
    <t>TARENTAISE</t>
  </si>
  <si>
    <t>TARTARAS</t>
  </si>
  <si>
    <t>LA TERRASSE SUR DORLAY</t>
  </si>
  <si>
    <t>THELIS LA COMBE</t>
  </si>
  <si>
    <t>LA TOUR EN JAREZ</t>
  </si>
  <si>
    <t>LA TOURETTE</t>
  </si>
  <si>
    <t>TRELINS</t>
  </si>
  <si>
    <t>LA TUILIERE</t>
  </si>
  <si>
    <t>UNIAS</t>
  </si>
  <si>
    <t>UNIEUX</t>
  </si>
  <si>
    <t>URBISE</t>
  </si>
  <si>
    <t>USSON EN FOREZ</t>
  </si>
  <si>
    <t>VALEILLE</t>
  </si>
  <si>
    <t>VALFLEURY</t>
  </si>
  <si>
    <t>LA VALLA SUR ROCHEFORT</t>
  </si>
  <si>
    <t>LA VALLA EN GIER</t>
  </si>
  <si>
    <t>VEAUCHE</t>
  </si>
  <si>
    <t>VEAUCHETTE</t>
  </si>
  <si>
    <t>VENDRANGES</t>
  </si>
  <si>
    <t>VERANNE</t>
  </si>
  <si>
    <t>VERIN</t>
  </si>
  <si>
    <t>VERRIERES EN FOREZ</t>
  </si>
  <si>
    <t>LA VERSANNE</t>
  </si>
  <si>
    <t>VILLEMONTAIS</t>
  </si>
  <si>
    <t>VILLEREST</t>
  </si>
  <si>
    <t>VILLERS</t>
  </si>
  <si>
    <t>VIOLAY</t>
  </si>
  <si>
    <t>VIRICELLES</t>
  </si>
  <si>
    <t>VIRIGNEUX</t>
  </si>
  <si>
    <t>VIVANS</t>
  </si>
  <si>
    <t>VOUGY</t>
  </si>
  <si>
    <t>CHAUSSETERRE</t>
  </si>
  <si>
    <t>AGNAT</t>
  </si>
  <si>
    <t>AIGUILHE</t>
  </si>
  <si>
    <t>ALLEGRE</t>
  </si>
  <si>
    <t>ALLEYRAC</t>
  </si>
  <si>
    <t>ALLEYRAS</t>
  </si>
  <si>
    <t>ARAULES</t>
  </si>
  <si>
    <t>ARLEMPDES</t>
  </si>
  <si>
    <t>ARLET</t>
  </si>
  <si>
    <t>ARSAC EN VELAY</t>
  </si>
  <si>
    <t>AUBAZAT</t>
  </si>
  <si>
    <t>AUREC SUR LOIRE</t>
  </si>
  <si>
    <t>VISSAC AUTEYRAC</t>
  </si>
  <si>
    <t>AUTRAC</t>
  </si>
  <si>
    <t>AUVERS</t>
  </si>
  <si>
    <t>AUZON</t>
  </si>
  <si>
    <t>BAINS</t>
  </si>
  <si>
    <t>BAS EN BASSET</t>
  </si>
  <si>
    <t>BEAUNE SUR ARZON</t>
  </si>
  <si>
    <t>BEAUX</t>
  </si>
  <si>
    <t>BEAUZAC</t>
  </si>
  <si>
    <t>BELLEVUE LA MONTAGNE</t>
  </si>
  <si>
    <t>BERBEZIT</t>
  </si>
  <si>
    <t>BESSAMOREL</t>
  </si>
  <si>
    <t>LA BESSEYRE ST MARY</t>
  </si>
  <si>
    <t>BLANZAC</t>
  </si>
  <si>
    <t>BLASSAC</t>
  </si>
  <si>
    <t>BLAVOZY</t>
  </si>
  <si>
    <t>BLESLE</t>
  </si>
  <si>
    <t>LE BOUCHET ST NICOLAS</t>
  </si>
  <si>
    <t>BOURNONCLE ST PIERRE</t>
  </si>
  <si>
    <t>LE BRIGNON</t>
  </si>
  <si>
    <t>BRIOUDE</t>
  </si>
  <si>
    <t>BRIVES CHARENSAC</t>
  </si>
  <si>
    <t>CAYRES</t>
  </si>
  <si>
    <t>CEAUX D ALLEGRE</t>
  </si>
  <si>
    <t>CERZAT</t>
  </si>
  <si>
    <t>CEYSSAC</t>
  </si>
  <si>
    <t>CHADRAC</t>
  </si>
  <si>
    <t>CHADRON</t>
  </si>
  <si>
    <t>LA CHAISE DIEU</t>
  </si>
  <si>
    <t>CHAMALIERES SUR LOIRE</t>
  </si>
  <si>
    <t>CHAMBEZON</t>
  </si>
  <si>
    <t>LE CHAMBON SUR LIGNON</t>
  </si>
  <si>
    <t>CHAMPAGNAC LE VIEUX</t>
  </si>
  <si>
    <t>CHAMPCLAUSE</t>
  </si>
  <si>
    <t>CHANALEILLES</t>
  </si>
  <si>
    <t>CHANIAT</t>
  </si>
  <si>
    <t>CHANTEUGES</t>
  </si>
  <si>
    <t>LA CHAPELLE BERTIN</t>
  </si>
  <si>
    <t>LA CHAPELLE D AUREC</t>
  </si>
  <si>
    <t>LA CHAPELLE GENESTE</t>
  </si>
  <si>
    <t>CHARRAIX</t>
  </si>
  <si>
    <t>CHASPINHAC</t>
  </si>
  <si>
    <t>CHASPUZAC</t>
  </si>
  <si>
    <t>CHASSAGNES</t>
  </si>
  <si>
    <t>CHASTEL</t>
  </si>
  <si>
    <t>CHAUDEYROLLES</t>
  </si>
  <si>
    <t>CHAVANIAC LAFAYETTE</t>
  </si>
  <si>
    <t>CHILHAC</t>
  </si>
  <si>
    <t>CHOMELIX</t>
  </si>
  <si>
    <t>LA CHOMETTE</t>
  </si>
  <si>
    <t>CISTRIERES</t>
  </si>
  <si>
    <t>COHADE</t>
  </si>
  <si>
    <t>COLLAT</t>
  </si>
  <si>
    <t>CONNANGLES</t>
  </si>
  <si>
    <t>COSTAROS</t>
  </si>
  <si>
    <t>COUBON</t>
  </si>
  <si>
    <t>COUTEUGES</t>
  </si>
  <si>
    <t>CRAPONNE SUR ARZON</t>
  </si>
  <si>
    <t>CRONCE</t>
  </si>
  <si>
    <t>CUBELLES</t>
  </si>
  <si>
    <t>CUSSAC SUR LOIRE</t>
  </si>
  <si>
    <t>DESGES</t>
  </si>
  <si>
    <t>DOMEYRAT</t>
  </si>
  <si>
    <t>DUNIERES</t>
  </si>
  <si>
    <t>ESPALEM</t>
  </si>
  <si>
    <t>ESPALY ST MARCEL</t>
  </si>
  <si>
    <t>ESPLANTAS VAZEILLES</t>
  </si>
  <si>
    <t>LES ESTABLES</t>
  </si>
  <si>
    <t>FAY SUR LIGNON</t>
  </si>
  <si>
    <t>FERRUSSAC</t>
  </si>
  <si>
    <t>FIX ST GENEYS</t>
  </si>
  <si>
    <t>FONTANNES</t>
  </si>
  <si>
    <t>FREYCENET LA CUCHE</t>
  </si>
  <si>
    <t>FREYCENET LA TOUR</t>
  </si>
  <si>
    <t>FRUGERES LES MINES</t>
  </si>
  <si>
    <t>FRUGIERES LE PIN</t>
  </si>
  <si>
    <t>GOUDET</t>
  </si>
  <si>
    <t>GRENIER MONTGON</t>
  </si>
  <si>
    <t>GREZES</t>
  </si>
  <si>
    <t>JAVAUGUES</t>
  </si>
  <si>
    <t>JAX</t>
  </si>
  <si>
    <t>JOSAT</t>
  </si>
  <si>
    <t>JULLIANGES</t>
  </si>
  <si>
    <t>LANDOS</t>
  </si>
  <si>
    <t>LANGEAC</t>
  </si>
  <si>
    <t>LANTRIAC</t>
  </si>
  <si>
    <t>LAPTE</t>
  </si>
  <si>
    <t>LAUSSONNE</t>
  </si>
  <si>
    <t>LAVAL SUR DOULON</t>
  </si>
  <si>
    <t>LAVAUDIEU</t>
  </si>
  <si>
    <t>LAVOUTE CHILHAC</t>
  </si>
  <si>
    <t>LAVOUTE SUR LOIRE</t>
  </si>
  <si>
    <t>LEMPDES SUR ALLAGNON</t>
  </si>
  <si>
    <t>LEOTOING</t>
  </si>
  <si>
    <t>LORLANGES</t>
  </si>
  <si>
    <t>LOUDES</t>
  </si>
  <si>
    <t>LUBILHAC</t>
  </si>
  <si>
    <t>MALREVERS</t>
  </si>
  <si>
    <t>MALVALETTE</t>
  </si>
  <si>
    <t>MALVIERES</t>
  </si>
  <si>
    <t>LE MAS DE TENCE</t>
  </si>
  <si>
    <t>MAZET ST VOY</t>
  </si>
  <si>
    <t>MAZERAT AUROUZE</t>
  </si>
  <si>
    <t>MAZEYRAT D ALLIER</t>
  </si>
  <si>
    <t>MEZERES</t>
  </si>
  <si>
    <t>LE MONASTIER SUR GAZEILLE</t>
  </si>
  <si>
    <t>MONISTROL D ALLIER</t>
  </si>
  <si>
    <t>MONISTROL SUR LOIRE</t>
  </si>
  <si>
    <t>MONLET</t>
  </si>
  <si>
    <t>MONTCLARD</t>
  </si>
  <si>
    <t>MONTFAUCON EN VELAY</t>
  </si>
  <si>
    <t>MONTREGARD</t>
  </si>
  <si>
    <t>MONTUSCLAT</t>
  </si>
  <si>
    <t>MOUDEYRES</t>
  </si>
  <si>
    <t>OUIDES</t>
  </si>
  <si>
    <t>PAULHAGUET</t>
  </si>
  <si>
    <t>PEBRAC</t>
  </si>
  <si>
    <t>LE PERTUIS</t>
  </si>
  <si>
    <t>PINOLS</t>
  </si>
  <si>
    <t>PONT SALOMON</t>
  </si>
  <si>
    <t>PRADELLES</t>
  </si>
  <si>
    <t>PRESAILLES</t>
  </si>
  <si>
    <t>LE PUY EN VELAY</t>
  </si>
  <si>
    <t>QUEYRIERES</t>
  </si>
  <si>
    <t>RAUCOULES</t>
  </si>
  <si>
    <t>RAURET</t>
  </si>
  <si>
    <t>RETOURNAC</t>
  </si>
  <si>
    <t>RIOTORD</t>
  </si>
  <si>
    <t>ROCHE EN REGNIER</t>
  </si>
  <si>
    <t>ST ANDRE DE CHALENCON</t>
  </si>
  <si>
    <t>ST ARCONS D ALLIER</t>
  </si>
  <si>
    <t>ST ARCONS DE BARGES</t>
  </si>
  <si>
    <t>ST AUSTREMOINE</t>
  </si>
  <si>
    <t>ST BEAUZIRE</t>
  </si>
  <si>
    <t>ST BERAIN</t>
  </si>
  <si>
    <t>ST BONNET LE FROID</t>
  </si>
  <si>
    <t>ST CHRISTOPHE D ALLIER</t>
  </si>
  <si>
    <t>ST CHRISTOPHE SUR DOLAISON</t>
  </si>
  <si>
    <t>ST CIRGUES</t>
  </si>
  <si>
    <t>ST DIDIER EN VELAY</t>
  </si>
  <si>
    <t>ST DIDIER SUR DOULON</t>
  </si>
  <si>
    <t>ST ETIENNE DU VIGAN</t>
  </si>
  <si>
    <t>ST ETIENNE LARDEYROL</t>
  </si>
  <si>
    <t>ST ETIENNE SUR BLESLE</t>
  </si>
  <si>
    <t>STE EUGENIE DE VILLENEUVE</t>
  </si>
  <si>
    <t>ST FERREOL D AUROURE</t>
  </si>
  <si>
    <t>STE FLORINE</t>
  </si>
  <si>
    <t>ST GENEYS PRES ST PAULIEN</t>
  </si>
  <si>
    <t>ST GEORGES D AURAC</t>
  </si>
  <si>
    <t>ST GEORGES LAGRICOL</t>
  </si>
  <si>
    <t>ST GERMAIN LAPRADE</t>
  </si>
  <si>
    <t>ST GERON</t>
  </si>
  <si>
    <t>ST HAON</t>
  </si>
  <si>
    <t>ST HOSTIEN</t>
  </si>
  <si>
    <t>ST ILPIZE</t>
  </si>
  <si>
    <t>ST JEAN D AUBRIGOUX</t>
  </si>
  <si>
    <t>ST JEAN DE NAY</t>
  </si>
  <si>
    <t>ST JEAN LACHALM</t>
  </si>
  <si>
    <t>ST JEURES</t>
  </si>
  <si>
    <t>ST JULIEN CHAPTEUIL</t>
  </si>
  <si>
    <t>ST JULIEN D ANCE</t>
  </si>
  <si>
    <t>ST JULIEN DES CHAZES</t>
  </si>
  <si>
    <t>ST JULIEN DU PINET</t>
  </si>
  <si>
    <t>ST JULIEN MOLHESABATE</t>
  </si>
  <si>
    <t>ST JUST MALMONT</t>
  </si>
  <si>
    <t>ST JUST PRES BRIOUDE</t>
  </si>
  <si>
    <t>ST LAURENT CHABREUGES</t>
  </si>
  <si>
    <t>STE MARGUERITE</t>
  </si>
  <si>
    <t>ST MARTIN DE FUGERES</t>
  </si>
  <si>
    <t>ST MAURICE DE LIGNON</t>
  </si>
  <si>
    <t>ST PAL DE CHALENCON</t>
  </si>
  <si>
    <t>ST PAL DE MONS</t>
  </si>
  <si>
    <t>ST PAL DE SENOUIRE</t>
  </si>
  <si>
    <t>ST PAUL DE TARTAS</t>
  </si>
  <si>
    <t>ST PAULIEN</t>
  </si>
  <si>
    <t>ST PIERRE DU CHAMP</t>
  </si>
  <si>
    <t>ST PIERRE EYNAC</t>
  </si>
  <si>
    <t>ST PREJET ARMANDON</t>
  </si>
  <si>
    <t>ST PREJET D ALLIER</t>
  </si>
  <si>
    <t>ST PRIVAT D ALLIER</t>
  </si>
  <si>
    <t>ST PRIVAT DU DRAGON</t>
  </si>
  <si>
    <t>ST ROMAIN LACHALM</t>
  </si>
  <si>
    <t>STE SIGOLENE</t>
  </si>
  <si>
    <t>ST VENERAND</t>
  </si>
  <si>
    <t>ST VERT</t>
  </si>
  <si>
    <t>ST VICTOR MALESCOURS</t>
  </si>
  <si>
    <t>ST VICTOR SUR ARLANC</t>
  </si>
  <si>
    <t>ST VIDAL</t>
  </si>
  <si>
    <t>SALZUIT</t>
  </si>
  <si>
    <t>SANSSAC L EGLISE</t>
  </si>
  <si>
    <t>SAUGUES</t>
  </si>
  <si>
    <t>LA SEAUVE SUR SEMENE</t>
  </si>
  <si>
    <t>SEMBADEL</t>
  </si>
  <si>
    <t>SENEUJOLS</t>
  </si>
  <si>
    <t>SIAUGUES STE MARIE</t>
  </si>
  <si>
    <t>SOLIGNAC SOUS ROCHE</t>
  </si>
  <si>
    <t>SOLIGNAC SUR LOIRE</t>
  </si>
  <si>
    <t>TAILHAC</t>
  </si>
  <si>
    <t>TENCE</t>
  </si>
  <si>
    <t>THORAS</t>
  </si>
  <si>
    <t>TIRANGES</t>
  </si>
  <si>
    <t>TORSIAC</t>
  </si>
  <si>
    <t>VALPRIVAS</t>
  </si>
  <si>
    <t>VALS LE CHASTEL</t>
  </si>
  <si>
    <t>VALS PRES LE PUY</t>
  </si>
  <si>
    <t>VARENNES ST HONORAT</t>
  </si>
  <si>
    <t>LES VASTRES</t>
  </si>
  <si>
    <t>VAZEILLES LIMANDRE</t>
  </si>
  <si>
    <t>VENTEUGES</t>
  </si>
  <si>
    <t>VERGEZAC</t>
  </si>
  <si>
    <t>VERGONGHEON</t>
  </si>
  <si>
    <t>VERNASSAL</t>
  </si>
  <si>
    <t>VEZEZOUX</t>
  </si>
  <si>
    <t>VIEILLE BRIOUDE</t>
  </si>
  <si>
    <t>VIELPRAT</t>
  </si>
  <si>
    <t>VILLENEUVE D ALLIER</t>
  </si>
  <si>
    <t>LES VILLETTES</t>
  </si>
  <si>
    <t>VOREY</t>
  </si>
  <si>
    <t>YSSINGEAUX</t>
  </si>
  <si>
    <t>ABBARETZ</t>
  </si>
  <si>
    <t>AIGREFEUILLE SUR MAINE</t>
  </si>
  <si>
    <t>ANCENIS ST GEREON</t>
  </si>
  <si>
    <t>CHAUMES EN RETZ</t>
  </si>
  <si>
    <t>ASSERAC</t>
  </si>
  <si>
    <t>AVESSAC</t>
  </si>
  <si>
    <t>BASSE GOULAINE</t>
  </si>
  <si>
    <t>BATZ SUR MER</t>
  </si>
  <si>
    <t>LA BERNERIE EN RETZ</t>
  </si>
  <si>
    <t>BESNE</t>
  </si>
  <si>
    <t>LE BIGNON</t>
  </si>
  <si>
    <t>BLAIN</t>
  </si>
  <si>
    <t>LA BOISSIERE DU DORE</t>
  </si>
  <si>
    <t>BOUAYE</t>
  </si>
  <si>
    <t>BOUEE</t>
  </si>
  <si>
    <t>BOUGUENAIS</t>
  </si>
  <si>
    <t>VILLENEUVE EN RETZ</t>
  </si>
  <si>
    <t>BOUVRON</t>
  </si>
  <si>
    <t>BRAINS</t>
  </si>
  <si>
    <t>CAMPBON</t>
  </si>
  <si>
    <t>CARQUEFOU</t>
  </si>
  <si>
    <t>CASSON</t>
  </si>
  <si>
    <t>LE CELLIER</t>
  </si>
  <si>
    <t>DIVATTE SUR LOIRE</t>
  </si>
  <si>
    <t>LA CHAPELLE DES MARAIS</t>
  </si>
  <si>
    <t>LA CHAPELLE GLAIN</t>
  </si>
  <si>
    <t>LA CHAPELLE HEULIN</t>
  </si>
  <si>
    <t>LA CHAPELLE LAUNAY</t>
  </si>
  <si>
    <t>LA CHAPELLE SUR ERDRE</t>
  </si>
  <si>
    <t>CHATEAUBRIANT</t>
  </si>
  <si>
    <t>CHATEAU THEBAUD</t>
  </si>
  <si>
    <t>CHAUVE</t>
  </si>
  <si>
    <t>CHEIX EN RETZ</t>
  </si>
  <si>
    <t>LA CHEVROLIERE</t>
  </si>
  <si>
    <t>CLISSON</t>
  </si>
  <si>
    <t>CONQUEREUIL</t>
  </si>
  <si>
    <t>CORDEMAIS</t>
  </si>
  <si>
    <t>CORSEPT</t>
  </si>
  <si>
    <t>COUERON</t>
  </si>
  <si>
    <t>COUFFE</t>
  </si>
  <si>
    <t>LE CROISIC</t>
  </si>
  <si>
    <t>CROSSAC</t>
  </si>
  <si>
    <t>DERVAL</t>
  </si>
  <si>
    <t>DONGES</t>
  </si>
  <si>
    <t>DREFFEAC</t>
  </si>
  <si>
    <t>ERBRAY</t>
  </si>
  <si>
    <t>LA BAULE</t>
  </si>
  <si>
    <t>FAY DE BRETAGNE</t>
  </si>
  <si>
    <t>FEGREAC</t>
  </si>
  <si>
    <t>FERCE</t>
  </si>
  <si>
    <t>FROSSAY</t>
  </si>
  <si>
    <t>LE GAVRE</t>
  </si>
  <si>
    <t>GETIGNE</t>
  </si>
  <si>
    <t>GORGES</t>
  </si>
  <si>
    <t>GRAND AUVERNE</t>
  </si>
  <si>
    <t>GRANDCHAMP DES FONTAINES</t>
  </si>
  <si>
    <t>GUEMENE PENFAO</t>
  </si>
  <si>
    <t>GUENROUET</t>
  </si>
  <si>
    <t>GUERANDE</t>
  </si>
  <si>
    <t>LA HAIE FOUASSIERE</t>
  </si>
  <si>
    <t>HAUTE GOULAINE</t>
  </si>
  <si>
    <t>HERBIGNAC</t>
  </si>
  <si>
    <t>HERIC</t>
  </si>
  <si>
    <t>INDRE</t>
  </si>
  <si>
    <t>ISSE</t>
  </si>
  <si>
    <t>JANS</t>
  </si>
  <si>
    <t>JOUE SUR ERDRE</t>
  </si>
  <si>
    <t>JUIGNE DES MOUTIERS</t>
  </si>
  <si>
    <t>LE LANDREAU</t>
  </si>
  <si>
    <t>LAVAU SUR LOIRE</t>
  </si>
  <si>
    <t>LA LIMOUZINIERE</t>
  </si>
  <si>
    <t>LE LOROUX BOTTEREAU</t>
  </si>
  <si>
    <t>LOUISFERT</t>
  </si>
  <si>
    <t>LUSANGER</t>
  </si>
  <si>
    <t>MACHECOUL ST MEME</t>
  </si>
  <si>
    <t>MAISDON SUR SEVRE</t>
  </si>
  <si>
    <t>MALVILLE</t>
  </si>
  <si>
    <t>LA MARNE</t>
  </si>
  <si>
    <t>MARSAC SUR DON</t>
  </si>
  <si>
    <t>MASSERAC</t>
  </si>
  <si>
    <t>MAUVES SUR LOIRE</t>
  </si>
  <si>
    <t>LA MEILLERAYE DE BRETAGNE</t>
  </si>
  <si>
    <t>MESANGER</t>
  </si>
  <si>
    <t>MESQUER</t>
  </si>
  <si>
    <t>MISSILLAC</t>
  </si>
  <si>
    <t>MOISDON LA RIVIERE</t>
  </si>
  <si>
    <t>LA MONTAGNE</t>
  </si>
  <si>
    <t>MONTBERT</t>
  </si>
  <si>
    <t>MONTOIR DE BRETAGNE</t>
  </si>
  <si>
    <t>MONTRELAIS</t>
  </si>
  <si>
    <t>MOUAIS</t>
  </si>
  <si>
    <t>LES MOUTIERS EN RETZ</t>
  </si>
  <si>
    <t>MOUZEIL</t>
  </si>
  <si>
    <t>MOUZILLON</t>
  </si>
  <si>
    <t>NANTES</t>
  </si>
  <si>
    <t>NORT SUR ERDRE</t>
  </si>
  <si>
    <t>NOTRE DAME DES LANDES</t>
  </si>
  <si>
    <t>NOYAL SUR BRUTZ</t>
  </si>
  <si>
    <t>ORVAULT</t>
  </si>
  <si>
    <t>OUDON</t>
  </si>
  <si>
    <t>PAIMBOEUF</t>
  </si>
  <si>
    <t>LE PALLET</t>
  </si>
  <si>
    <t>PANNECE</t>
  </si>
  <si>
    <t>PAULX</t>
  </si>
  <si>
    <t>LE PELLERIN</t>
  </si>
  <si>
    <t>PETIT AUVERNE</t>
  </si>
  <si>
    <t>PETIT MARS</t>
  </si>
  <si>
    <t>PIERRIC</t>
  </si>
  <si>
    <t>PIRIAC SUR MER</t>
  </si>
  <si>
    <t>LA PLAINE SUR MER</t>
  </si>
  <si>
    <t>LA PLANCHE</t>
  </si>
  <si>
    <t>PLESSE</t>
  </si>
  <si>
    <t>PONTCHATEAU</t>
  </si>
  <si>
    <t>PONT ST MARTIN</t>
  </si>
  <si>
    <t>PORNIC</t>
  </si>
  <si>
    <t>PORNICHET</t>
  </si>
  <si>
    <t>PORT ST PERE</t>
  </si>
  <si>
    <t>POUILLE LES COTEAUX</t>
  </si>
  <si>
    <t>LE POULIGUEN</t>
  </si>
  <si>
    <t>PREFAILLES</t>
  </si>
  <si>
    <t>PRINQUIAU</t>
  </si>
  <si>
    <t>PUCEUL</t>
  </si>
  <si>
    <t>LA REGRIPPIERE</t>
  </si>
  <si>
    <t>LA REMAUDIERE</t>
  </si>
  <si>
    <t>REMOUILLE</t>
  </si>
  <si>
    <t>REZE</t>
  </si>
  <si>
    <t>RIAILLE</t>
  </si>
  <si>
    <t>ROUANS</t>
  </si>
  <si>
    <t>ROUGE</t>
  </si>
  <si>
    <t>RUFFIGNE</t>
  </si>
  <si>
    <t>SAFFRE</t>
  </si>
  <si>
    <t>ST AIGNAN GRANDLIEU</t>
  </si>
  <si>
    <t>STE ANNE SUR BRIVET</t>
  </si>
  <si>
    <t>ST AUBIN DES CHATEAUX</t>
  </si>
  <si>
    <t>ST BREVIN LES PINS</t>
  </si>
  <si>
    <t>ST COLOMBAN</t>
  </si>
  <si>
    <t>CORCOUE SUR LOGNE</t>
  </si>
  <si>
    <t>ST ETIENNE DE MER MORTE</t>
  </si>
  <si>
    <t>ST ETIENNE DE MONTLUC</t>
  </si>
  <si>
    <t>ST FIACRE SUR MAINE</t>
  </si>
  <si>
    <t>ST GILDAS DES BOIS</t>
  </si>
  <si>
    <t>ST HERBLAIN</t>
  </si>
  <si>
    <t>VAIR SUR LOIRE</t>
  </si>
  <si>
    <t>ST HILAIRE DE CHALEONS</t>
  </si>
  <si>
    <t>ST HILAIRE DE CLISSON</t>
  </si>
  <si>
    <t>ST JEAN DE BOISEAU</t>
  </si>
  <si>
    <t>ST JOACHIM</t>
  </si>
  <si>
    <t>ST JULIEN DE CONCELLES</t>
  </si>
  <si>
    <t>ST JULIEN DE VOUVANTES</t>
  </si>
  <si>
    <t>ST LEGER LES VIGNES</t>
  </si>
  <si>
    <t>STE LUCE SUR LOIRE</t>
  </si>
  <si>
    <t>ST LUMINE DE CLISSON</t>
  </si>
  <si>
    <t>ST LUMINE DE COUTAIS</t>
  </si>
  <si>
    <t>ST LYPHARD</t>
  </si>
  <si>
    <t>ST MALO DE GUERSAC</t>
  </si>
  <si>
    <t>ST MARS DE COUTAIS</t>
  </si>
  <si>
    <t>ST MARS DU DESERT</t>
  </si>
  <si>
    <t>VALLONS DE L ERDRE</t>
  </si>
  <si>
    <t>ST MICHEL CHEF CHEF</t>
  </si>
  <si>
    <t>ST MOLF</t>
  </si>
  <si>
    <t>ST NICOLAS DE REDON</t>
  </si>
  <si>
    <t>STE PAZANNE</t>
  </si>
  <si>
    <t>ST PERE EN RETZ</t>
  </si>
  <si>
    <t>ST PHILBERT DE GRAND LIEU</t>
  </si>
  <si>
    <t>STE REINE DE BRETAGNE</t>
  </si>
  <si>
    <t>ST SEBASTIEN SUR LOIRE</t>
  </si>
  <si>
    <t>ST VIAUD</t>
  </si>
  <si>
    <t>ST VINCENT DES LANDES</t>
  </si>
  <si>
    <t>SAUTRON</t>
  </si>
  <si>
    <t>SAVENAY</t>
  </si>
  <si>
    <t>SEVERAC</t>
  </si>
  <si>
    <t>SION LES MINES</t>
  </si>
  <si>
    <t>LES SORINIERES</t>
  </si>
  <si>
    <t>SOUDAN</t>
  </si>
  <si>
    <t>SOULVACHE</t>
  </si>
  <si>
    <t>SUCE SUR ERDRE</t>
  </si>
  <si>
    <t>TEILLE</t>
  </si>
  <si>
    <t>LE TEMPLE DE BRETAGNE</t>
  </si>
  <si>
    <t>THOUARE SUR LOIRE</t>
  </si>
  <si>
    <t>LES TOUCHES</t>
  </si>
  <si>
    <t>TOUVOIS</t>
  </si>
  <si>
    <t>TRANS SUR ERDRE</t>
  </si>
  <si>
    <t>TREFFIEUX</t>
  </si>
  <si>
    <t>TREILLIERES</t>
  </si>
  <si>
    <t>TRIGNAC</t>
  </si>
  <si>
    <t>LA TURBALLE</t>
  </si>
  <si>
    <t>VALLET</t>
  </si>
  <si>
    <t>LOIREAUXENCE</t>
  </si>
  <si>
    <t>VAY</t>
  </si>
  <si>
    <t>VERTOU</t>
  </si>
  <si>
    <t>VIGNEUX DE BRETAGNE</t>
  </si>
  <si>
    <t>VILLEPOT</t>
  </si>
  <si>
    <t>VUE</t>
  </si>
  <si>
    <t>LA CHEVALLERAIS</t>
  </si>
  <si>
    <t>LA ROCHE BLANCHE</t>
  </si>
  <si>
    <t>GENESTON</t>
  </si>
  <si>
    <t>LA GRIGONNAIS</t>
  </si>
  <si>
    <t>ADON</t>
  </si>
  <si>
    <t>AILLANT SUR MILLERON</t>
  </si>
  <si>
    <t>ANDONVILLE</t>
  </si>
  <si>
    <t>ARTENAY</t>
  </si>
  <si>
    <t>ASCHERES LE MARCHE</t>
  </si>
  <si>
    <t>ASCOUX</t>
  </si>
  <si>
    <t>ATTRAY</t>
  </si>
  <si>
    <t>AUDEVILLE</t>
  </si>
  <si>
    <t>AUGERVILLE LA RIVIERE</t>
  </si>
  <si>
    <t>AULNAY LA RIVIERE</t>
  </si>
  <si>
    <t>AUTRUY SUR JUINE</t>
  </si>
  <si>
    <t>AUTRY LE CHATEL</t>
  </si>
  <si>
    <t>AUVILLIERS EN GATINAIS</t>
  </si>
  <si>
    <t>AUXY</t>
  </si>
  <si>
    <t>BACCON</t>
  </si>
  <si>
    <t>LE BARDON</t>
  </si>
  <si>
    <t>BARVILLE EN GATINAIS</t>
  </si>
  <si>
    <t>BATILLY EN GATINAIS</t>
  </si>
  <si>
    <t>BATILLY EN PUISAYE</t>
  </si>
  <si>
    <t>BAULE</t>
  </si>
  <si>
    <t>BAZOCHES LES GALLERANDES</t>
  </si>
  <si>
    <t>BAZOCHES SUR LE BETZ</t>
  </si>
  <si>
    <t>BEAUCHAMPS SUR HUILLARD</t>
  </si>
  <si>
    <t>BEAUGENCY</t>
  </si>
  <si>
    <t>BEAULIEU SUR LOIRE</t>
  </si>
  <si>
    <t>BEAUNE LA ROLANDE</t>
  </si>
  <si>
    <t>LE BIGNON MIRABEAU</t>
  </si>
  <si>
    <t>BOESSES</t>
  </si>
  <si>
    <t>BOIGNY SUR BIONNE</t>
  </si>
  <si>
    <t>BOISCOMMUN</t>
  </si>
  <si>
    <t>BOISMORAND</t>
  </si>
  <si>
    <t>BOISSEAUX</t>
  </si>
  <si>
    <t>BONDAROY</t>
  </si>
  <si>
    <t>BONNEE</t>
  </si>
  <si>
    <t>BONNY SUR LOIRE</t>
  </si>
  <si>
    <t>BORDEAUX EN GATINAIS</t>
  </si>
  <si>
    <t>BOU</t>
  </si>
  <si>
    <t>BOUGY LEZ NEUVILLE</t>
  </si>
  <si>
    <t>BOUILLY EN GATINAIS</t>
  </si>
  <si>
    <t>BOULAY LES BARRES</t>
  </si>
  <si>
    <t>BOUZONVILLE AUX BOIS</t>
  </si>
  <si>
    <t>BOUZY LA FORET</t>
  </si>
  <si>
    <t>BOYNES</t>
  </si>
  <si>
    <t>BRAY ST AIGNAN</t>
  </si>
  <si>
    <t>BRETEAU</t>
  </si>
  <si>
    <t>BRIARE</t>
  </si>
  <si>
    <t>BRIARRES SUR ESSONNE</t>
  </si>
  <si>
    <t>BRICY</t>
  </si>
  <si>
    <t>BROMEILLES</t>
  </si>
  <si>
    <t>BUCY LE ROI</t>
  </si>
  <si>
    <t>BUCY ST LIPHARD</t>
  </si>
  <si>
    <t>LA BUSSIERE</t>
  </si>
  <si>
    <t>CEPOY</t>
  </si>
  <si>
    <t>CERCOTTES</t>
  </si>
  <si>
    <t>CERNOY EN BERRY</t>
  </si>
  <si>
    <t>CESARVILLE DOSSAINVILLE</t>
  </si>
  <si>
    <t>CHAILLY EN GATINAIS</t>
  </si>
  <si>
    <t>CHAINGY</t>
  </si>
  <si>
    <t>CHALETTE SUR LOING</t>
  </si>
  <si>
    <t>CHAMBON LA FORET</t>
  </si>
  <si>
    <t>CHAMPOULET</t>
  </si>
  <si>
    <t>CHANTEAU</t>
  </si>
  <si>
    <t>CHANTECOQ</t>
  </si>
  <si>
    <t>LA CHAPELLE ONZERAIN</t>
  </si>
  <si>
    <t>LA CHAPELLE ST MESMIN</t>
  </si>
  <si>
    <t>LA CHAPELLE ST SEPULCRE</t>
  </si>
  <si>
    <t>LA CHAPELLE SUR AVEYRON</t>
  </si>
  <si>
    <t>CHAPELON</t>
  </si>
  <si>
    <t>LE CHARME</t>
  </si>
  <si>
    <t>CHARMONT EN BEAUCE</t>
  </si>
  <si>
    <t>CHARSONVILLE</t>
  </si>
  <si>
    <t>CHATEAUNEUF SUR LOIRE</t>
  </si>
  <si>
    <t>CHATEAU RENARD</t>
  </si>
  <si>
    <t>CHATENOY</t>
  </si>
  <si>
    <t>CHATILLON COLIGNY</t>
  </si>
  <si>
    <t>CHATILLON LE ROI</t>
  </si>
  <si>
    <t>CHATILLON SUR LOIRE</t>
  </si>
  <si>
    <t>CHAUSSY</t>
  </si>
  <si>
    <t>CHECY</t>
  </si>
  <si>
    <t>CHEVILLON SUR HUILLARD</t>
  </si>
  <si>
    <t>CHEVILLY</t>
  </si>
  <si>
    <t>CHEVRY SOUS LE BIGNON</t>
  </si>
  <si>
    <t>CHILLEURS AUX BOIS</t>
  </si>
  <si>
    <t>LES CHOUX</t>
  </si>
  <si>
    <t>CHUELLES</t>
  </si>
  <si>
    <t>CLERY ST ANDRE</t>
  </si>
  <si>
    <t>COINCES</t>
  </si>
  <si>
    <t>COMBLEUX</t>
  </si>
  <si>
    <t>COMBREUX</t>
  </si>
  <si>
    <t>CONFLANS SUR LOING</t>
  </si>
  <si>
    <t>CORBEILLES</t>
  </si>
  <si>
    <t>CORQUILLEROY</t>
  </si>
  <si>
    <t>CORTRAT</t>
  </si>
  <si>
    <t>COUDROY</t>
  </si>
  <si>
    <t>COULLONS</t>
  </si>
  <si>
    <t>COULMIERS</t>
  </si>
  <si>
    <t>COURCELLES LE ROI</t>
  </si>
  <si>
    <t>COURCY AUX LOGES</t>
  </si>
  <si>
    <t>LA COUR MARIGNY</t>
  </si>
  <si>
    <t>COURTEMAUX</t>
  </si>
  <si>
    <t>COURTEMPIERRE</t>
  </si>
  <si>
    <t>CRAVANT</t>
  </si>
  <si>
    <t>CROTTES EN PITHIVERAIS</t>
  </si>
  <si>
    <t>DADONVILLE</t>
  </si>
  <si>
    <t>DAMMARIE EN PUISAYE</t>
  </si>
  <si>
    <t>DAMMARIE SUR LOING</t>
  </si>
  <si>
    <t>DAMPIERRE EN BURLY</t>
  </si>
  <si>
    <t>DARVOY</t>
  </si>
  <si>
    <t>DESMONTS</t>
  </si>
  <si>
    <t>DIMANCHEVILLE</t>
  </si>
  <si>
    <t>DONNERY</t>
  </si>
  <si>
    <t>DORDIVES</t>
  </si>
  <si>
    <t>DOUCHY MONTCORBON</t>
  </si>
  <si>
    <t>DRY</t>
  </si>
  <si>
    <t>ECHILLEUSES</t>
  </si>
  <si>
    <t>EGRY</t>
  </si>
  <si>
    <t>ENGENVILLE</t>
  </si>
  <si>
    <t>EPIEDS EN BEAUCE</t>
  </si>
  <si>
    <t>ERCEVILLE</t>
  </si>
  <si>
    <t>ERVAUVILLE</t>
  </si>
  <si>
    <t>ESCRENNES</t>
  </si>
  <si>
    <t>ESCRIGNELLES</t>
  </si>
  <si>
    <t>ESTOUY</t>
  </si>
  <si>
    <t>FAVERELLES</t>
  </si>
  <si>
    <t>FAY AUX LOGES</t>
  </si>
  <si>
    <t>FEINS EN GATINAIS</t>
  </si>
  <si>
    <t>FEROLLES</t>
  </si>
  <si>
    <t>FERRIERES EN GATINAIS</t>
  </si>
  <si>
    <t>LA FERTE ST AUBIN</t>
  </si>
  <si>
    <t>FLEURY LES AUBRAIS</t>
  </si>
  <si>
    <t>FONTENAY SUR LOING</t>
  </si>
  <si>
    <t>FOUCHEROLLES</t>
  </si>
  <si>
    <t>FREVILLE DU GATINAIS</t>
  </si>
  <si>
    <t>GAUBERTIN</t>
  </si>
  <si>
    <t>GEMIGNY</t>
  </si>
  <si>
    <t>GERMIGNY DES PRES</t>
  </si>
  <si>
    <t>GIDY</t>
  </si>
  <si>
    <t>GIEN</t>
  </si>
  <si>
    <t>GIROLLES</t>
  </si>
  <si>
    <t>GIVRAINES</t>
  </si>
  <si>
    <t>GONDREVILLE</t>
  </si>
  <si>
    <t>GRANGERMONT</t>
  </si>
  <si>
    <t>GRENEVILLE EN BEAUCE</t>
  </si>
  <si>
    <t>GUIGNEVILLE</t>
  </si>
  <si>
    <t>GY LES NONAINS</t>
  </si>
  <si>
    <t>HUETRE</t>
  </si>
  <si>
    <t>HUISSEAU SUR MAUVES</t>
  </si>
  <si>
    <t>INGRANNES</t>
  </si>
  <si>
    <t>INGRE</t>
  </si>
  <si>
    <t>INTVILLE LA GUETARD</t>
  </si>
  <si>
    <t>ISDES</t>
  </si>
  <si>
    <t>JARGEAU</t>
  </si>
  <si>
    <t>JOUY EN PITHIVERAIS</t>
  </si>
  <si>
    <t>JOUY LE POTIER</t>
  </si>
  <si>
    <t>JURANVILLE</t>
  </si>
  <si>
    <t>LADON</t>
  </si>
  <si>
    <t>LAILLY EN VAL</t>
  </si>
  <si>
    <t>LANGESSE</t>
  </si>
  <si>
    <t>LEOUVILLE</t>
  </si>
  <si>
    <t>LIGNY LE RIBAULT</t>
  </si>
  <si>
    <t>LION EN BEAUCE</t>
  </si>
  <si>
    <t>LION EN SULLIAS</t>
  </si>
  <si>
    <t>LOMBREUIL</t>
  </si>
  <si>
    <t>LORCY</t>
  </si>
  <si>
    <t>LORRIS</t>
  </si>
  <si>
    <t>LOURY</t>
  </si>
  <si>
    <t>LOUZOUER</t>
  </si>
  <si>
    <t>LE MALESHERBOIS</t>
  </si>
  <si>
    <t>MARCILLY EN VILLETTE</t>
  </si>
  <si>
    <t>MARDIE</t>
  </si>
  <si>
    <t>MAREAU AUX BOIS</t>
  </si>
  <si>
    <t>MAREAU AUX PRES</t>
  </si>
  <si>
    <t>MARIGNY LES USAGES</t>
  </si>
  <si>
    <t>MARSAINVILLIERS</t>
  </si>
  <si>
    <t>MELLEROY</t>
  </si>
  <si>
    <t>MENESTREAU EN VILLETTE</t>
  </si>
  <si>
    <t>MERINVILLE</t>
  </si>
  <si>
    <t>MESSAS</t>
  </si>
  <si>
    <t>MEUNG SUR LOIRE</t>
  </si>
  <si>
    <t>MEZIERES LEZ CLERY</t>
  </si>
  <si>
    <t>MEZIERES EN GATINAIS</t>
  </si>
  <si>
    <t>MIGNERES</t>
  </si>
  <si>
    <t>MIGNERETTE</t>
  </si>
  <si>
    <t>MONTARGIS</t>
  </si>
  <si>
    <t>MONTBARROIS</t>
  </si>
  <si>
    <t>MONTBOUY</t>
  </si>
  <si>
    <t>MONTCRESSON</t>
  </si>
  <si>
    <t>MONTEREAU</t>
  </si>
  <si>
    <t>MONTLIARD</t>
  </si>
  <si>
    <t>MORMANT SUR VERNISSON</t>
  </si>
  <si>
    <t>MORVILLE EN BEAUCE</t>
  </si>
  <si>
    <t>LE MOULINET SUR SOLIN</t>
  </si>
  <si>
    <t>NANCRAY SUR RIMARDE</t>
  </si>
  <si>
    <t>NARGIS</t>
  </si>
  <si>
    <t>NESPLOY</t>
  </si>
  <si>
    <t>NEUVILLE AUX BOIS</t>
  </si>
  <si>
    <t>LA NEUVILLE SUR ESSONNE</t>
  </si>
  <si>
    <t>NEUVY EN SULLIAS</t>
  </si>
  <si>
    <t>NEVOY</t>
  </si>
  <si>
    <t>NIBELLE</t>
  </si>
  <si>
    <t>NOGENT SUR VERNISSON</t>
  </si>
  <si>
    <t>OISON</t>
  </si>
  <si>
    <t>OLIVET</t>
  </si>
  <si>
    <t>ONDREVILLE SUR ESSONNE</t>
  </si>
  <si>
    <t>ORLEANS</t>
  </si>
  <si>
    <t>OUSSON SUR LOIRE</t>
  </si>
  <si>
    <t>OUSSOY EN GATINAIS</t>
  </si>
  <si>
    <t>OUTARVILLE</t>
  </si>
  <si>
    <t>OUVROUER LES CHAMPS</t>
  </si>
  <si>
    <t>OUZOUER DES CHAMPS</t>
  </si>
  <si>
    <t>OUZOUER SOUS BELLEGARDE</t>
  </si>
  <si>
    <t>OUZOUER SUR LOIRE</t>
  </si>
  <si>
    <t>OUZOUER SUR TREZEE</t>
  </si>
  <si>
    <t>PANNECIERES</t>
  </si>
  <si>
    <t>PANNES</t>
  </si>
  <si>
    <t>PATAY</t>
  </si>
  <si>
    <t>PAUCOURT</t>
  </si>
  <si>
    <t>PERS EN GATINAIS</t>
  </si>
  <si>
    <t>PIERREFITTE ES BOIS</t>
  </si>
  <si>
    <t>PITHIVIERS</t>
  </si>
  <si>
    <t>PITHIVIERS LE VIEIL</t>
  </si>
  <si>
    <t>POILLY LEZ GIEN</t>
  </si>
  <si>
    <t>PREFONTAINES</t>
  </si>
  <si>
    <t>PRESNOY</t>
  </si>
  <si>
    <t>PRESSIGNY LES PINS</t>
  </si>
  <si>
    <t>PUISEAUX</t>
  </si>
  <si>
    <t>QUIERS SUR BEZONDE</t>
  </si>
  <si>
    <t>RAMOULU</t>
  </si>
  <si>
    <t>REBRECHIEN</t>
  </si>
  <si>
    <t>ROUVRAY STE CROIX</t>
  </si>
  <si>
    <t>ROUVRES ST JEAN</t>
  </si>
  <si>
    <t>ROZIERES EN BEAUCE</t>
  </si>
  <si>
    <t>ROZOY LE VIEIL</t>
  </si>
  <si>
    <t>RUAN</t>
  </si>
  <si>
    <t>ST AIGNAN LE JAILLARD</t>
  </si>
  <si>
    <t>ST AY</t>
  </si>
  <si>
    <t>ST BENOIT SUR LOIRE</t>
  </si>
  <si>
    <t>ST BRISSON SUR LOIRE</t>
  </si>
  <si>
    <t>ST CYR EN VAL</t>
  </si>
  <si>
    <t>ST DENIS DE L HOTEL</t>
  </si>
  <si>
    <t>ST DENIS EN VAL</t>
  </si>
  <si>
    <t>ST FIRMIN DES BOIS</t>
  </si>
  <si>
    <t>ST FIRMIN SUR LOIRE</t>
  </si>
  <si>
    <t>STE GENEVIEVE DES BOIS</t>
  </si>
  <si>
    <t>ST GONDON</t>
  </si>
  <si>
    <t>ST HILAIRE LES ANDRESIS</t>
  </si>
  <si>
    <t>ST HILAIRE ST MESMIN</t>
  </si>
  <si>
    <t>ST HILAIRE SUR PUISEAUX</t>
  </si>
  <si>
    <t>ST JEAN DE BRAYE</t>
  </si>
  <si>
    <t>ST JEAN DE LA RUELLE</t>
  </si>
  <si>
    <t>ST JEAN LE BLANC</t>
  </si>
  <si>
    <t>ST LOUP DES VIGNES</t>
  </si>
  <si>
    <t>ST LYE LA FORET</t>
  </si>
  <si>
    <t>ST MARTIN D ABBAT</t>
  </si>
  <si>
    <t>ST MARTIN SUR OCRE</t>
  </si>
  <si>
    <t>ST MAURICE SUR AVEYRON</t>
  </si>
  <si>
    <t>ST MAURICE SUR FESSARD</t>
  </si>
  <si>
    <t>ST PERAVY LA COLOMBE</t>
  </si>
  <si>
    <t>ST PERE SUR LOIRE</t>
  </si>
  <si>
    <t>ST PRYVE ST MESMIN</t>
  </si>
  <si>
    <t>ST SIGISMOND</t>
  </si>
  <si>
    <t>SANDILLON</t>
  </si>
  <si>
    <t>SANTEAU</t>
  </si>
  <si>
    <t>SARAN</t>
  </si>
  <si>
    <t>SCEAUX DU GATINAIS</t>
  </si>
  <si>
    <t>SEICHEBRIERES</t>
  </si>
  <si>
    <t>LA SELLE EN HERMOY</t>
  </si>
  <si>
    <t>LA SELLE SUR LE BIED</t>
  </si>
  <si>
    <t>SEMOY</t>
  </si>
  <si>
    <t>SENNELY</t>
  </si>
  <si>
    <t>SERMAISES</t>
  </si>
  <si>
    <t>SIGLOY</t>
  </si>
  <si>
    <t>SOLTERRE</t>
  </si>
  <si>
    <t>SOUGY</t>
  </si>
  <si>
    <t>SULLY LA CHAPELLE</t>
  </si>
  <si>
    <t>SULLY SUR LOIRE</t>
  </si>
  <si>
    <t>SURY AUX BOIS</t>
  </si>
  <si>
    <t>TAVERS</t>
  </si>
  <si>
    <t>THIGNONVILLE</t>
  </si>
  <si>
    <t>THIMORY</t>
  </si>
  <si>
    <t>THORAILLES</t>
  </si>
  <si>
    <t>TIGY</t>
  </si>
  <si>
    <t>TIVERNON</t>
  </si>
  <si>
    <t>TOURNOISIS</t>
  </si>
  <si>
    <t>TRAINOU</t>
  </si>
  <si>
    <t>TREILLES EN GATINAIS</t>
  </si>
  <si>
    <t>TRIGUERES</t>
  </si>
  <si>
    <t>TRINAY</t>
  </si>
  <si>
    <t>VANNES SUR COSSON</t>
  </si>
  <si>
    <t>VARENNES CHANGY</t>
  </si>
  <si>
    <t>VENNECY</t>
  </si>
  <si>
    <t>VIEILLES MAISONS SUR JOUDRY</t>
  </si>
  <si>
    <t>VIENNE EN VAL</t>
  </si>
  <si>
    <t>VIGLAIN</t>
  </si>
  <si>
    <t>VILLAMBLAIN</t>
  </si>
  <si>
    <t>VILLEMANDEUR</t>
  </si>
  <si>
    <t>VILLEMOUTIERS</t>
  </si>
  <si>
    <t>VILLEMURLIN</t>
  </si>
  <si>
    <t>VILLENEUVE SUR CONIE</t>
  </si>
  <si>
    <t>VILLEREAU</t>
  </si>
  <si>
    <t>VILLEVOQUES</t>
  </si>
  <si>
    <t>VILLORCEAU</t>
  </si>
  <si>
    <t>VIMORY</t>
  </si>
  <si>
    <t>VITRY AUX LOGES</t>
  </si>
  <si>
    <t>VRIGNY</t>
  </si>
  <si>
    <t>YEVRE LA VILLE</t>
  </si>
  <si>
    <t>ALVIGNAC</t>
  </si>
  <si>
    <t>ANGLARS</t>
  </si>
  <si>
    <t>ANGLARS JUILLAC</t>
  </si>
  <si>
    <t>ANGLARS NOZAC</t>
  </si>
  <si>
    <t>ARCAMBAL</t>
  </si>
  <si>
    <t>LES ARQUES</t>
  </si>
  <si>
    <t>ASSIER</t>
  </si>
  <si>
    <t>AUJOLS</t>
  </si>
  <si>
    <t>AUTOIRE</t>
  </si>
  <si>
    <t>AYNAC</t>
  </si>
  <si>
    <t>BACH</t>
  </si>
  <si>
    <t>BAGNAC SUR CELE</t>
  </si>
  <si>
    <t>BALADOU</t>
  </si>
  <si>
    <t>BANNES</t>
  </si>
  <si>
    <t>LE BASTIT</t>
  </si>
  <si>
    <t>BEDUER</t>
  </si>
  <si>
    <t>BELAYE</t>
  </si>
  <si>
    <t>BELFORT DU QUERCY</t>
  </si>
  <si>
    <t>BELMONT BRETENOUX</t>
  </si>
  <si>
    <t>BELMONT STE FOI</t>
  </si>
  <si>
    <t>BERGANTY</t>
  </si>
  <si>
    <t>BETAILLE</t>
  </si>
  <si>
    <t>BIARS SUR CERE</t>
  </si>
  <si>
    <t>BIO</t>
  </si>
  <si>
    <t>BLARS</t>
  </si>
  <si>
    <t>PORTE DU QUERCY</t>
  </si>
  <si>
    <t>LE BOURG</t>
  </si>
  <si>
    <t>LE BOUYSSOU</t>
  </si>
  <si>
    <t>BOUZIES</t>
  </si>
  <si>
    <t>BRETENOUX</t>
  </si>
  <si>
    <t>BRENGUES</t>
  </si>
  <si>
    <t>CABRERETS</t>
  </si>
  <si>
    <t>CADRIEU</t>
  </si>
  <si>
    <t>CAHORS</t>
  </si>
  <si>
    <t>CAHUS</t>
  </si>
  <si>
    <t>CAILLAC</t>
  </si>
  <si>
    <t>CAJARC</t>
  </si>
  <si>
    <t>CALAMANE</t>
  </si>
  <si>
    <t>CALVIGNAC</t>
  </si>
  <si>
    <t>CAMBAYRAC</t>
  </si>
  <si>
    <t>CAMBOULIT</t>
  </si>
  <si>
    <t>CAMBURAT</t>
  </si>
  <si>
    <t>CANIAC DU CAUSSE</t>
  </si>
  <si>
    <t>CAPDENAC</t>
  </si>
  <si>
    <t>CARAYAC</t>
  </si>
  <si>
    <t>CARDAILLAC</t>
  </si>
  <si>
    <t>CARENNAC</t>
  </si>
  <si>
    <t>CARLUCET</t>
  </si>
  <si>
    <t>CARNAC ROUFFIAC</t>
  </si>
  <si>
    <t>CASSAGNES</t>
  </si>
  <si>
    <t>CASTELFRANC</t>
  </si>
  <si>
    <t>CASTELNAU MONTRATIER</t>
  </si>
  <si>
    <t>CATUS</t>
  </si>
  <si>
    <t>CAVAGNAC</t>
  </si>
  <si>
    <t>CAZALS</t>
  </si>
  <si>
    <t>CENEVIERES</t>
  </si>
  <si>
    <t>CIEURAC</t>
  </si>
  <si>
    <t>CONCORES</t>
  </si>
  <si>
    <t>CONCOTS</t>
  </si>
  <si>
    <t>CORNAC</t>
  </si>
  <si>
    <t>COUZOU</t>
  </si>
  <si>
    <t>CRAYSSAC</t>
  </si>
  <si>
    <t>CREGOLS</t>
  </si>
  <si>
    <t>CREMPS</t>
  </si>
  <si>
    <t>CRESSENSAC SARRAZAC</t>
  </si>
  <si>
    <t>CUZAC</t>
  </si>
  <si>
    <t>CUZANCE</t>
  </si>
  <si>
    <t>DEGAGNAC</t>
  </si>
  <si>
    <t>DOUELLE</t>
  </si>
  <si>
    <t>DURAVEL</t>
  </si>
  <si>
    <t>DURBANS</t>
  </si>
  <si>
    <t>ESCAMPS</t>
  </si>
  <si>
    <t>ESCLAUZELS</t>
  </si>
  <si>
    <t>ESPAGNAC STE EULALIE</t>
  </si>
  <si>
    <t>ESPEDAILLAC</t>
  </si>
  <si>
    <t>ESPERE</t>
  </si>
  <si>
    <t>ESPEYROUX</t>
  </si>
  <si>
    <t>ESTAL</t>
  </si>
  <si>
    <t>FAJOLES</t>
  </si>
  <si>
    <t>FAYCELLES</t>
  </si>
  <si>
    <t>FELZINS</t>
  </si>
  <si>
    <t>FIGEAC</t>
  </si>
  <si>
    <t>ST PAUL FLAUGNAC</t>
  </si>
  <si>
    <t>FLAUJAC GARE</t>
  </si>
  <si>
    <t>FLAUJAC POUJOLS</t>
  </si>
  <si>
    <t>FLORESSAS</t>
  </si>
  <si>
    <t>FOURMAGNAC</t>
  </si>
  <si>
    <t>FRANCOULES</t>
  </si>
  <si>
    <t>FRAYSSINET</t>
  </si>
  <si>
    <t>FRAYSSINET LE GELAT</t>
  </si>
  <si>
    <t>FRAYSSINHES</t>
  </si>
  <si>
    <t>GAGNAC SUR CERE</t>
  </si>
  <si>
    <t>GIGOUZAC</t>
  </si>
  <si>
    <t>GINDOU</t>
  </si>
  <si>
    <t>GINOUILLAC</t>
  </si>
  <si>
    <t>GINTRAC</t>
  </si>
  <si>
    <t>GIRAC</t>
  </si>
  <si>
    <t>GLANES</t>
  </si>
  <si>
    <t>GORSES</t>
  </si>
  <si>
    <t>GOUJOUNAC</t>
  </si>
  <si>
    <t>GRAMAT</t>
  </si>
  <si>
    <t>GREALOU</t>
  </si>
  <si>
    <t>GREZELS</t>
  </si>
  <si>
    <t>ISSENDOLUS</t>
  </si>
  <si>
    <t>ISSEPTS</t>
  </si>
  <si>
    <t>LES JUNIES</t>
  </si>
  <si>
    <t>LABASTIDE DU HAUT MONT</t>
  </si>
  <si>
    <t>LABASTIDE DU VERT</t>
  </si>
  <si>
    <t>LABASTIDE MARNHAC</t>
  </si>
  <si>
    <t>COEUR DE CAUSSE</t>
  </si>
  <si>
    <t>LABATHUDE</t>
  </si>
  <si>
    <t>LABURGADE</t>
  </si>
  <si>
    <t>LACAPELLE CABANAC</t>
  </si>
  <si>
    <t>LACAPELLE MARIVAL</t>
  </si>
  <si>
    <t>LACHAPELLE AUZAC</t>
  </si>
  <si>
    <t>LADIRAT</t>
  </si>
  <si>
    <t>LAGARDELLE</t>
  </si>
  <si>
    <t>LALBENQUE</t>
  </si>
  <si>
    <t>LAMAGDELAINE</t>
  </si>
  <si>
    <t>LAMOTHE CASSEL</t>
  </si>
  <si>
    <t>LAMOTHE FENELON</t>
  </si>
  <si>
    <t>LANZAC</t>
  </si>
  <si>
    <t>LARAMIERE</t>
  </si>
  <si>
    <t>LARNAGOL</t>
  </si>
  <si>
    <t>BELLEFONT LA RAUZE</t>
  </si>
  <si>
    <t>LARROQUE TOIRAC</t>
  </si>
  <si>
    <t>LATOUILLE LENTILLAC</t>
  </si>
  <si>
    <t>LATRONQUIERE</t>
  </si>
  <si>
    <t>LAURESSES</t>
  </si>
  <si>
    <t>LAUZES</t>
  </si>
  <si>
    <t>LAVAL DE CERE</t>
  </si>
  <si>
    <t>LAVERCANTIERE</t>
  </si>
  <si>
    <t>LAVERGNE</t>
  </si>
  <si>
    <t>LENTILLAC DU CAUSSE</t>
  </si>
  <si>
    <t>LENTILLAC ST BLAISE</t>
  </si>
  <si>
    <t>LEOBARD</t>
  </si>
  <si>
    <t>LEYME</t>
  </si>
  <si>
    <t>LHOSPITALET</t>
  </si>
  <si>
    <t>LIMOGNE EN QUERCY</t>
  </si>
  <si>
    <t>LINAC</t>
  </si>
  <si>
    <t>LISSAC ET MOURET</t>
  </si>
  <si>
    <t>LIVERNON</t>
  </si>
  <si>
    <t>LOUBRESSAC</t>
  </si>
  <si>
    <t>LUGAGNAC</t>
  </si>
  <si>
    <t>LUNAN</t>
  </si>
  <si>
    <t>LUNEGARDE</t>
  </si>
  <si>
    <t>LUZECH</t>
  </si>
  <si>
    <t>MARCILHAC SUR CELE</t>
  </si>
  <si>
    <t>MARMINIAC</t>
  </si>
  <si>
    <t>MARTEL</t>
  </si>
  <si>
    <t>MASCLAT</t>
  </si>
  <si>
    <t>MAXOU</t>
  </si>
  <si>
    <t>MAYRINHAC LENTOUR</t>
  </si>
  <si>
    <t>MECHMONT</t>
  </si>
  <si>
    <t>MERCUES</t>
  </si>
  <si>
    <t>MEYRONNE</t>
  </si>
  <si>
    <t>MIERS</t>
  </si>
  <si>
    <t>MILHAC</t>
  </si>
  <si>
    <t>MONTAMEL</t>
  </si>
  <si>
    <t>LE MONTAT</t>
  </si>
  <si>
    <t>MONTBRUN</t>
  </si>
  <si>
    <t>MONTCABRIER</t>
  </si>
  <si>
    <t>MONTCLERA</t>
  </si>
  <si>
    <t>MONTCUQ EN QUERCY BLANC</t>
  </si>
  <si>
    <t>MONTDOUMERC</t>
  </si>
  <si>
    <t>MONTET ET BOUXAL</t>
  </si>
  <si>
    <t>MONTGESTY</t>
  </si>
  <si>
    <t>MONTLAUZUN</t>
  </si>
  <si>
    <t>MONTREDON</t>
  </si>
  <si>
    <t>MONTVALENT</t>
  </si>
  <si>
    <t>NADAILLAC DE ROUGE</t>
  </si>
  <si>
    <t>NADILLAC</t>
  </si>
  <si>
    <t>NUZEJOULS</t>
  </si>
  <si>
    <t>ORNIAC</t>
  </si>
  <si>
    <t>PADIRAC</t>
  </si>
  <si>
    <t>PAYRAC</t>
  </si>
  <si>
    <t>PAYRIGNAC</t>
  </si>
  <si>
    <t>PERN</t>
  </si>
  <si>
    <t>PESCADOIRES</t>
  </si>
  <si>
    <t>PEYRILLES</t>
  </si>
  <si>
    <t>PINSAC</t>
  </si>
  <si>
    <t>PLANIOLES</t>
  </si>
  <si>
    <t>POMAREDE</t>
  </si>
  <si>
    <t>PONTCIRQ</t>
  </si>
  <si>
    <t>PRAYSSAC</t>
  </si>
  <si>
    <t>PRENDEIGNES</t>
  </si>
  <si>
    <t>PROMILHANES</t>
  </si>
  <si>
    <t>PRUDHOMAT</t>
  </si>
  <si>
    <t>PUYBRUN</t>
  </si>
  <si>
    <t>PUYJOURDES</t>
  </si>
  <si>
    <t>PUY L EVEQUE</t>
  </si>
  <si>
    <t>LE VIGNON EN QUERCY</t>
  </si>
  <si>
    <t>QUISSAC EN QUERCY</t>
  </si>
  <si>
    <t>RAMPOUX</t>
  </si>
  <si>
    <t>REILHAGUET</t>
  </si>
  <si>
    <t>REYREVIGNES</t>
  </si>
  <si>
    <t>LE ROC</t>
  </si>
  <si>
    <t>ROCAMADOUR</t>
  </si>
  <si>
    <t>ROUFFILHAC</t>
  </si>
  <si>
    <t>RUDELLE</t>
  </si>
  <si>
    <t>RUEYRES</t>
  </si>
  <si>
    <t>SABADEL LATRONQUIERE</t>
  </si>
  <si>
    <t>SABADEL LAUZES</t>
  </si>
  <si>
    <t>ST BRESSOU</t>
  </si>
  <si>
    <t>ST CERE</t>
  </si>
  <si>
    <t>LES PECHS DU VERS</t>
  </si>
  <si>
    <t>ST CHAMARAND</t>
  </si>
  <si>
    <t>ST CHELS</t>
  </si>
  <si>
    <t>ST CIRQ LAPOPIE</t>
  </si>
  <si>
    <t>ST CIRQ MADELON</t>
  </si>
  <si>
    <t>ST CIRQ SOUILLAGUET</t>
  </si>
  <si>
    <t>LENDOU EN QUERCY</t>
  </si>
  <si>
    <t>BARGUELONNE EN QUERCY</t>
  </si>
  <si>
    <t>ST DENIS CATUS</t>
  </si>
  <si>
    <t>ST DENIS LES MARTEL</t>
  </si>
  <si>
    <t>ST GERMAIN DU BEL AIR</t>
  </si>
  <si>
    <t>ST GERY VERS</t>
  </si>
  <si>
    <t>ST JEAN DE LAUR</t>
  </si>
  <si>
    <t>ST JEAN LESPINASSE</t>
  </si>
  <si>
    <t>ST JEAN MIRABEL</t>
  </si>
  <si>
    <t>ST LAURENT LES TOURS</t>
  </si>
  <si>
    <t>ST MARTIN LABOUVAL</t>
  </si>
  <si>
    <t>ST MARTIN LE REDON</t>
  </si>
  <si>
    <t>ST MAURICE EN QUERCY</t>
  </si>
  <si>
    <t>ST MEDARD DE PRESQUE</t>
  </si>
  <si>
    <t>ST MEDARD NICOURBY</t>
  </si>
  <si>
    <t>ST MICHEL DE BANNIERES</t>
  </si>
  <si>
    <t>ST MICHEL LOUBEJOU</t>
  </si>
  <si>
    <t>ST PAUL DE VERN</t>
  </si>
  <si>
    <t>ST PIERRE TOIRAC</t>
  </si>
  <si>
    <t>ST PROJET</t>
  </si>
  <si>
    <t>ST SOZY</t>
  </si>
  <si>
    <t>ST VINCENT DU PENDIT</t>
  </si>
  <si>
    <t>ST VINCENT RIVE D OLT</t>
  </si>
  <si>
    <t>SALVIAC</t>
  </si>
  <si>
    <t>SAULIAC SUR CELE</t>
  </si>
  <si>
    <t>SENAILLAC LATRONQUIERE</t>
  </si>
  <si>
    <t>SENAILLAC LAUZES</t>
  </si>
  <si>
    <t>SENIERGUES</t>
  </si>
  <si>
    <t>SERIGNAC</t>
  </si>
  <si>
    <t>SONAC</t>
  </si>
  <si>
    <t>SOTURAC</t>
  </si>
  <si>
    <t>SOUCIRAC</t>
  </si>
  <si>
    <t>SOUILLAC</t>
  </si>
  <si>
    <t>SOULOMES</t>
  </si>
  <si>
    <t>SOUSCEYRAC EN QUERCY</t>
  </si>
  <si>
    <t>STRENQUELS</t>
  </si>
  <si>
    <t>TERROU</t>
  </si>
  <si>
    <t>TEYSSIEU</t>
  </si>
  <si>
    <t>THEDIRAC</t>
  </si>
  <si>
    <t>THEGRA</t>
  </si>
  <si>
    <t>THEMINES</t>
  </si>
  <si>
    <t>THEMINETTES</t>
  </si>
  <si>
    <t>TOUR DE FAURE</t>
  </si>
  <si>
    <t>TOUZAC</t>
  </si>
  <si>
    <t>TRESPOUX RASSIELS</t>
  </si>
  <si>
    <t>UZECH</t>
  </si>
  <si>
    <t>VARAIRE</t>
  </si>
  <si>
    <t>VAYLATS</t>
  </si>
  <si>
    <t>VAYRAC</t>
  </si>
  <si>
    <t>VIAZAC</t>
  </si>
  <si>
    <t>VIDAILLAC</t>
  </si>
  <si>
    <t>VILLESEQUE</t>
  </si>
  <si>
    <t>VIRE SUR LOT</t>
  </si>
  <si>
    <t>MAYRAC</t>
  </si>
  <si>
    <t>BESSONIES</t>
  </si>
  <si>
    <t>ST JEAN LAGINESTE</t>
  </si>
  <si>
    <t>ST PIERRE LAFEUILLE</t>
  </si>
  <si>
    <t>AGEN</t>
  </si>
  <si>
    <t>AGME</t>
  </si>
  <si>
    <t>AGNAC</t>
  </si>
  <si>
    <t>AIGUILLON</t>
  </si>
  <si>
    <t>ALLEMANS DU DROPT</t>
  </si>
  <si>
    <t>ALLEZ ET CAZENEUVE</t>
  </si>
  <si>
    <t>AMBRUS</t>
  </si>
  <si>
    <t>ANDIRAN</t>
  </si>
  <si>
    <t>ANTAGNAC</t>
  </si>
  <si>
    <t>ANTHE</t>
  </si>
  <si>
    <t>ANZEX</t>
  </si>
  <si>
    <t>ARGENTON</t>
  </si>
  <si>
    <t>ARMILLAC</t>
  </si>
  <si>
    <t>ASTAFFORT</t>
  </si>
  <si>
    <t>AURADOU</t>
  </si>
  <si>
    <t>AURIAC SUR DROPT</t>
  </si>
  <si>
    <t>BAJAMONT</t>
  </si>
  <si>
    <t>BALEYSSAGUES</t>
  </si>
  <si>
    <t>BARBASTE</t>
  </si>
  <si>
    <t>BAZENS</t>
  </si>
  <si>
    <t>BEAUGAS</t>
  </si>
  <si>
    <t>BEAUZIAC</t>
  </si>
  <si>
    <t>BIRAC SUR TREC</t>
  </si>
  <si>
    <t>BLANQUEFORT SUR BRIOLANCE</t>
  </si>
  <si>
    <t>BLAYMONT</t>
  </si>
  <si>
    <t>BOE</t>
  </si>
  <si>
    <t>BON ENCONTRE</t>
  </si>
  <si>
    <t>BOUDY DE BEAUREGARD</t>
  </si>
  <si>
    <t>BOUGLON</t>
  </si>
  <si>
    <t>BOURGOUGNAGUE</t>
  </si>
  <si>
    <t>BOURLENS</t>
  </si>
  <si>
    <t>BOURNEL</t>
  </si>
  <si>
    <t>BOURRAN</t>
  </si>
  <si>
    <t>BOUSSES</t>
  </si>
  <si>
    <t>BRUCH</t>
  </si>
  <si>
    <t>BRUGNAC</t>
  </si>
  <si>
    <t>BUZET SUR BAISE</t>
  </si>
  <si>
    <t>CALIGNAC</t>
  </si>
  <si>
    <t>CALONGES</t>
  </si>
  <si>
    <t>CANCON</t>
  </si>
  <si>
    <t>CASSENEUIL</t>
  </si>
  <si>
    <t>CASSIGNAS</t>
  </si>
  <si>
    <t>CASTELCULIER</t>
  </si>
  <si>
    <t>CASTELJALOUX</t>
  </si>
  <si>
    <t>CASTELLA</t>
  </si>
  <si>
    <t>CASTELMORON SUR LOT</t>
  </si>
  <si>
    <t>CASTELNAUD DE GRATECAMBE</t>
  </si>
  <si>
    <t>CASTELNAU SUR GUPIE</t>
  </si>
  <si>
    <t>CASTILLONNES</t>
  </si>
  <si>
    <t>CAUBEYRES</t>
  </si>
  <si>
    <t>CAUBON ST SAUVEUR</t>
  </si>
  <si>
    <t>CAUDECOSTE</t>
  </si>
  <si>
    <t>CAUMONT SUR GARONNE</t>
  </si>
  <si>
    <t>CAUZAC</t>
  </si>
  <si>
    <t>CAVARC</t>
  </si>
  <si>
    <t>CAZIDEROQUE</t>
  </si>
  <si>
    <t>CLAIRAC</t>
  </si>
  <si>
    <t>CLERMONT DESSOUS</t>
  </si>
  <si>
    <t>CLERMONT SOUBIRAN</t>
  </si>
  <si>
    <t>COCUMONT</t>
  </si>
  <si>
    <t>COLAYRAC ST CIRQ</t>
  </si>
  <si>
    <t>CONDEZAYGUES</t>
  </si>
  <si>
    <t>COULX</t>
  </si>
  <si>
    <t>COURBIAC</t>
  </si>
  <si>
    <t>COURS</t>
  </si>
  <si>
    <t>COUTHURES SUR GARONNE</t>
  </si>
  <si>
    <t>LA CROIX BLANCHE</t>
  </si>
  <si>
    <t>CUQ</t>
  </si>
  <si>
    <t>CUZORN</t>
  </si>
  <si>
    <t>DAMAZAN</t>
  </si>
  <si>
    <t>DAUSSE</t>
  </si>
  <si>
    <t>DEVILLAC</t>
  </si>
  <si>
    <t>DOLMAYRAC</t>
  </si>
  <si>
    <t>DONDAS</t>
  </si>
  <si>
    <t>DOUDRAC</t>
  </si>
  <si>
    <t>DOUZAINS</t>
  </si>
  <si>
    <t>DURANCE</t>
  </si>
  <si>
    <t>DURAS</t>
  </si>
  <si>
    <t>ENGAYRAC</t>
  </si>
  <si>
    <t>ESCASSEFORT</t>
  </si>
  <si>
    <t>ESCLOTTES</t>
  </si>
  <si>
    <t>ESPIENS</t>
  </si>
  <si>
    <t>ESTILLAC</t>
  </si>
  <si>
    <t>FALS</t>
  </si>
  <si>
    <t>FARGUES SUR OURBISE</t>
  </si>
  <si>
    <t>FAUGUEROLLES</t>
  </si>
  <si>
    <t>FAUILLET</t>
  </si>
  <si>
    <t>FERRENSAC</t>
  </si>
  <si>
    <t>FEUGAROLLES</t>
  </si>
  <si>
    <t>FIEUX</t>
  </si>
  <si>
    <t>FONGRAVE</t>
  </si>
  <si>
    <t>FOULAYRONNES</t>
  </si>
  <si>
    <t>FOURQUES SUR GARONNE</t>
  </si>
  <si>
    <t>FRANCESCAS</t>
  </si>
  <si>
    <t>FRECHOU</t>
  </si>
  <si>
    <t>FREGIMONT</t>
  </si>
  <si>
    <t>FRESPECH</t>
  </si>
  <si>
    <t>FUMEL</t>
  </si>
  <si>
    <t>GALAPIAN</t>
  </si>
  <si>
    <t>GAVAUDUN</t>
  </si>
  <si>
    <t>GONTAUD DE NOGARET</t>
  </si>
  <si>
    <t>GRANGES SUR LOT</t>
  </si>
  <si>
    <t>GRATELOUP ST GAYRAND</t>
  </si>
  <si>
    <t>GRAYSSAS</t>
  </si>
  <si>
    <t>GREZET CAVAGNAN</t>
  </si>
  <si>
    <t>GUERIN</t>
  </si>
  <si>
    <t>HAUTEFAGE LA TOUR</t>
  </si>
  <si>
    <t>HAUTESVIGNES</t>
  </si>
  <si>
    <t>HOUEILLES</t>
  </si>
  <si>
    <t>JUSIX</t>
  </si>
  <si>
    <t>LABASTIDE CASTEL AMOUROUX</t>
  </si>
  <si>
    <t>LABRETONIE</t>
  </si>
  <si>
    <t>LACAPELLE BIRON</t>
  </si>
  <si>
    <t>LACAUSSADE</t>
  </si>
  <si>
    <t>LACEPEDE</t>
  </si>
  <si>
    <t>LACHAPELLE</t>
  </si>
  <si>
    <t>LAFITTE SUR LOT</t>
  </si>
  <si>
    <t>LAFOX</t>
  </si>
  <si>
    <t>LAGARRIGUE</t>
  </si>
  <si>
    <t>LAGRUERE</t>
  </si>
  <si>
    <t>LAGUPIE</t>
  </si>
  <si>
    <t>LALANDUSSE</t>
  </si>
  <si>
    <t>LAMONTJOIE</t>
  </si>
  <si>
    <t>LANNES</t>
  </si>
  <si>
    <t>LAPARADE</t>
  </si>
  <si>
    <t>LAPERCHE</t>
  </si>
  <si>
    <t>LAPLUME</t>
  </si>
  <si>
    <t>LAROQUE TIMBAUT</t>
  </si>
  <si>
    <t>LAUGNAC</t>
  </si>
  <si>
    <t>LAUSSOU</t>
  </si>
  <si>
    <t>LAUZUN</t>
  </si>
  <si>
    <t>LAVARDAC</t>
  </si>
  <si>
    <t>LAYRAC</t>
  </si>
  <si>
    <t>LEDAT</t>
  </si>
  <si>
    <t>LEVIGNAC DE GUYENNE</t>
  </si>
  <si>
    <t>LEYRITZ MONCASSIN</t>
  </si>
  <si>
    <t>LOUBES BERNAC</t>
  </si>
  <si>
    <t>LOUGRATTE</t>
  </si>
  <si>
    <t>LUSIGNAN PETIT</t>
  </si>
  <si>
    <t>MADAILLAN</t>
  </si>
  <si>
    <t>MARCELLUS</t>
  </si>
  <si>
    <t>MARMANDE</t>
  </si>
  <si>
    <t>MARMONT PACHAS</t>
  </si>
  <si>
    <t>LE MAS D AGENAIS</t>
  </si>
  <si>
    <t>MASQUIERES</t>
  </si>
  <si>
    <t>MASSELS</t>
  </si>
  <si>
    <t>MASSOULES</t>
  </si>
  <si>
    <t>MAUVEZIN SUR GUPIE</t>
  </si>
  <si>
    <t>MAZIERES NARESSE</t>
  </si>
  <si>
    <t>MEILHAN SUR GARONNE</t>
  </si>
  <si>
    <t>MEZIN</t>
  </si>
  <si>
    <t>MIRAMONT DE GUYENNE</t>
  </si>
  <si>
    <t>MOIRAX</t>
  </si>
  <si>
    <t>MONBAHUS</t>
  </si>
  <si>
    <t>MONBALEN</t>
  </si>
  <si>
    <t>MONCAUT</t>
  </si>
  <si>
    <t>MONCRABEAU</t>
  </si>
  <si>
    <t>MONFLANQUIN</t>
  </si>
  <si>
    <t>MONTGAILLARD EN ALBRET</t>
  </si>
  <si>
    <t>MONHEURT</t>
  </si>
  <si>
    <t>MONSEMPRON LIBOS</t>
  </si>
  <si>
    <t>MONTAGNAC SUR AUVIGNON</t>
  </si>
  <si>
    <t>MONTAGNAC SUR LEDE</t>
  </si>
  <si>
    <t>MONTASTRUC</t>
  </si>
  <si>
    <t>MONTAYRAL</t>
  </si>
  <si>
    <t>MONTETON</t>
  </si>
  <si>
    <t>MONTIGNAC DE LAUZUN</t>
  </si>
  <si>
    <t>MONTIGNAC TOUPINERIE</t>
  </si>
  <si>
    <t>MONTPOUILLAN</t>
  </si>
  <si>
    <t>MONVIEL</t>
  </si>
  <si>
    <t>MOUSTIER</t>
  </si>
  <si>
    <t>NERAC</t>
  </si>
  <si>
    <t>NICOLE</t>
  </si>
  <si>
    <t>NOMDIEU</t>
  </si>
  <si>
    <t>PAILLOLES</t>
  </si>
  <si>
    <t>PARDAILLAN</t>
  </si>
  <si>
    <t>PARRANQUET</t>
  </si>
  <si>
    <t>PAULHIAC</t>
  </si>
  <si>
    <t>PENNE D AGENAIS</t>
  </si>
  <si>
    <t>PEYRIERE</t>
  </si>
  <si>
    <t>PINDERES</t>
  </si>
  <si>
    <t>PINEL HAUTERIVE</t>
  </si>
  <si>
    <t>POMPIEY</t>
  </si>
  <si>
    <t>POMPOGNE</t>
  </si>
  <si>
    <t>PONT DU CASSE</t>
  </si>
  <si>
    <t>PORT STE MARIE</t>
  </si>
  <si>
    <t>POUDENAS</t>
  </si>
  <si>
    <t>POUSSIGNAC</t>
  </si>
  <si>
    <t>PRAYSSAS</t>
  </si>
  <si>
    <t>PUCH D AGENAIS</t>
  </si>
  <si>
    <t>PUYMICLAN</t>
  </si>
  <si>
    <t>PUYMIROL</t>
  </si>
  <si>
    <t>PUYSSERAMPION</t>
  </si>
  <si>
    <t>RAYET</t>
  </si>
  <si>
    <t>RAZIMET</t>
  </si>
  <si>
    <t>REAUP LISSE</t>
  </si>
  <si>
    <t>LA REUNION</t>
  </si>
  <si>
    <t>ROMESTAING</t>
  </si>
  <si>
    <t>ROUMAGNE</t>
  </si>
  <si>
    <t>RUFFIAC</t>
  </si>
  <si>
    <t>ST ANTOINE DE FICALBA</t>
  </si>
  <si>
    <t>ST BARTHELEMY D AGENAIS</t>
  </si>
  <si>
    <t>STE BAZEILLE</t>
  </si>
  <si>
    <t>ST CAPRAIS DE LERM</t>
  </si>
  <si>
    <t>ST COLOMB DE LAUZUN</t>
  </si>
  <si>
    <t>STE COLOMBE DE DURAS</t>
  </si>
  <si>
    <t>STE COLOMBE DE VILLENEUVE</t>
  </si>
  <si>
    <t>STE COLOMBE EN BRUILHOIS</t>
  </si>
  <si>
    <t>ST ETIENNE DE FOUGERES</t>
  </si>
  <si>
    <t>ST ETIENNE DE VILLEREAL</t>
  </si>
  <si>
    <t>ST EUTROPE DE BORN</t>
  </si>
  <si>
    <t>ST FRONT SUR LEMANCE</t>
  </si>
  <si>
    <t>STE GEMME MARTAILLAC</t>
  </si>
  <si>
    <t>ST GERAUD</t>
  </si>
  <si>
    <t>ST HILAIRE DE LUSIGNAN</t>
  </si>
  <si>
    <t>ST JEAN DE DURAS</t>
  </si>
  <si>
    <t>ST JEAN DE THURAC</t>
  </si>
  <si>
    <t>STE LIVRADE SUR LOT</t>
  </si>
  <si>
    <t>ST MARTIN CURTON</t>
  </si>
  <si>
    <t>ST MARTIN DE BEAUVILLE</t>
  </si>
  <si>
    <t>ST MARTIN DE VILLEREAL</t>
  </si>
  <si>
    <t>ST MARTIN PETIT</t>
  </si>
  <si>
    <t>STE MAURE DE PEYRIAC</t>
  </si>
  <si>
    <t>ST MAURICE DE LESTAPEL</t>
  </si>
  <si>
    <t>ST MAURIN</t>
  </si>
  <si>
    <t>ST NICOLAS DE LA BALERME</t>
  </si>
  <si>
    <t>ST PARDOUX DU BREUIL</t>
  </si>
  <si>
    <t>ST PARDOUX ISAAC</t>
  </si>
  <si>
    <t>ST PASTOUR</t>
  </si>
  <si>
    <t>ST PE ST SIMON</t>
  </si>
  <si>
    <t>ST PIERRE DE BUZET</t>
  </si>
  <si>
    <t>ST PIERRE DE CLAIRAC</t>
  </si>
  <si>
    <t>ST PIERRE SUR DROPT</t>
  </si>
  <si>
    <t>ST QUENTIN DU DROPT</t>
  </si>
  <si>
    <t>ST ROMAIN LE NOBLE</t>
  </si>
  <si>
    <t>ST SALVY</t>
  </si>
  <si>
    <t>ST SARDOS</t>
  </si>
  <si>
    <t>ST SAUVEUR DE MEILHAN</t>
  </si>
  <si>
    <t>ST SYLVESTRE SUR LOT</t>
  </si>
  <si>
    <t>ST URCISSE</t>
  </si>
  <si>
    <t>ST VINCENT DE LAMONTJOIE</t>
  </si>
  <si>
    <t>ST VITE</t>
  </si>
  <si>
    <t>SAMAZAN</t>
  </si>
  <si>
    <t>SAUMEJAN</t>
  </si>
  <si>
    <t>SAUMONT</t>
  </si>
  <si>
    <t>SAUVAGNAS</t>
  </si>
  <si>
    <t>LA SAUVETAT DE SAVERES</t>
  </si>
  <si>
    <t>LA SAUVETAT DU DROPT</t>
  </si>
  <si>
    <t>LA SAUVETAT SUR LEDE</t>
  </si>
  <si>
    <t>SAUVETERRE LA LEMANCE</t>
  </si>
  <si>
    <t>SAUVETERRE ST DENIS</t>
  </si>
  <si>
    <t>SAVIGNAC DE DURAS</t>
  </si>
  <si>
    <t>SAVIGNAC SUR LEYZE</t>
  </si>
  <si>
    <t>SEGALAS</t>
  </si>
  <si>
    <t>SEMBAS</t>
  </si>
  <si>
    <t>SENESTIS</t>
  </si>
  <si>
    <t>SERIGNAC PEBOUDOU</t>
  </si>
  <si>
    <t>SERIGNAC SUR GARONNE</t>
  </si>
  <si>
    <t>SEYCHES</t>
  </si>
  <si>
    <t>SOS</t>
  </si>
  <si>
    <t>SOUMENSAC</t>
  </si>
  <si>
    <t>LE TEMPLE SUR LOT</t>
  </si>
  <si>
    <t>THOUARS SUR GARONNE</t>
  </si>
  <si>
    <t>TOMBEBOEUF</t>
  </si>
  <si>
    <t>TONNEINS</t>
  </si>
  <si>
    <t>TOURLIAC</t>
  </si>
  <si>
    <t>TOURNON D AGENAIS</t>
  </si>
  <si>
    <t>TOURTRES</t>
  </si>
  <si>
    <t>TREMONS</t>
  </si>
  <si>
    <t>TRENTELS</t>
  </si>
  <si>
    <t>VARES</t>
  </si>
  <si>
    <t>VERTEUIL D AGENAIS</t>
  </si>
  <si>
    <t>VIANNE</t>
  </si>
  <si>
    <t>VILLEBRAMAR</t>
  </si>
  <si>
    <t>VILLEFRANCHE DU QUEYRAN</t>
  </si>
  <si>
    <t>VILLENEUVE DE DURAS</t>
  </si>
  <si>
    <t>VILLENEUVE SUR LOT</t>
  </si>
  <si>
    <t>VILLEREAL</t>
  </si>
  <si>
    <t>VILLETON</t>
  </si>
  <si>
    <t>VIRAZEIL</t>
  </si>
  <si>
    <t>XAINTRAILLES</t>
  </si>
  <si>
    <t>ALBARET LE COMTAL</t>
  </si>
  <si>
    <t>ALBARET STE MARIE</t>
  </si>
  <si>
    <t>ALLENC</t>
  </si>
  <si>
    <t>ALTIER</t>
  </si>
  <si>
    <t>ANTRENAS</t>
  </si>
  <si>
    <t>ARZENC D APCHER</t>
  </si>
  <si>
    <t>ARZENC DE RANDON</t>
  </si>
  <si>
    <t>PEYRE EN AUBRAC</t>
  </si>
  <si>
    <t>AUROUX</t>
  </si>
  <si>
    <t>LES MONTS VERTS</t>
  </si>
  <si>
    <t>BADAROUX</t>
  </si>
  <si>
    <t>PIED DE BORNE</t>
  </si>
  <si>
    <t>BALSIEGES</t>
  </si>
  <si>
    <t>BANASSAC CANILHAC</t>
  </si>
  <si>
    <t>BARRE DES CEVENNES</t>
  </si>
  <si>
    <t>BASSURELS</t>
  </si>
  <si>
    <t>LA BASTIDE PUYLAURENT</t>
  </si>
  <si>
    <t>LES BESSONS</t>
  </si>
  <si>
    <t>BLAVIGNAC</t>
  </si>
  <si>
    <t>MONT LOZERE ET GOULET</t>
  </si>
  <si>
    <t>LES BONDONS</t>
  </si>
  <si>
    <t>BRENOUX</t>
  </si>
  <si>
    <t>LE BUISSON</t>
  </si>
  <si>
    <t>LA CANOURGUE</t>
  </si>
  <si>
    <t>CASSAGNAS</t>
  </si>
  <si>
    <t>CHADENET</t>
  </si>
  <si>
    <t>BEL AIR VAL D ANCE</t>
  </si>
  <si>
    <t>CHANAC</t>
  </si>
  <si>
    <t>CHASTANIER</t>
  </si>
  <si>
    <t>CHASTEL NOUVEL</t>
  </si>
  <si>
    <t>CHATEAUNEUF DE RANDON</t>
  </si>
  <si>
    <t>CHAUCHAILLES</t>
  </si>
  <si>
    <t>CHAUDEYRAC</t>
  </si>
  <si>
    <t>CHAULHAC</t>
  </si>
  <si>
    <t>CHEYLARD L EVEQUE</t>
  </si>
  <si>
    <t>BEDOUES COCURES</t>
  </si>
  <si>
    <t>LE COLLET DE DEZE</t>
  </si>
  <si>
    <t>CUBIERES</t>
  </si>
  <si>
    <t>CUBIERETTES</t>
  </si>
  <si>
    <t>CULTURES</t>
  </si>
  <si>
    <t>ESCLANEDES</t>
  </si>
  <si>
    <t>LA FAGE MONTIVERNOUX</t>
  </si>
  <si>
    <t>LA FAGE ST JULIEN</t>
  </si>
  <si>
    <t>FLORAC TROIS RIVIERES</t>
  </si>
  <si>
    <t>FONTANS</t>
  </si>
  <si>
    <t>FOURNELS</t>
  </si>
  <si>
    <t>FRAISSINET DE FOURQUES</t>
  </si>
  <si>
    <t>GABRIAS</t>
  </si>
  <si>
    <t>GATUZIERES</t>
  </si>
  <si>
    <t>GRANDRIEU</t>
  </si>
  <si>
    <t>GRANDVALS</t>
  </si>
  <si>
    <t>LES HERMAUX</t>
  </si>
  <si>
    <t>HURES LA PARADE</t>
  </si>
  <si>
    <t>ISPAGNAC</t>
  </si>
  <si>
    <t>JULIANGES</t>
  </si>
  <si>
    <t>LAJO</t>
  </si>
  <si>
    <t>LANGOGNE</t>
  </si>
  <si>
    <t>LAUBERT</t>
  </si>
  <si>
    <t>LES LAUBIES</t>
  </si>
  <si>
    <t>LAVAL DU TARN</t>
  </si>
  <si>
    <t>LUC</t>
  </si>
  <si>
    <t>PRINSUEJOLS MALBOUZON</t>
  </si>
  <si>
    <t>LA MALENE</t>
  </si>
  <si>
    <t>LE MALZIEU FORAIN</t>
  </si>
  <si>
    <t>LE MALZIEU VILLE</t>
  </si>
  <si>
    <t>MARVEJOLS</t>
  </si>
  <si>
    <t>MASSEGROS CAUSSES GORGES</t>
  </si>
  <si>
    <t>MENDE</t>
  </si>
  <si>
    <t>MEYRUEIS</t>
  </si>
  <si>
    <t>MOISSAC VALLEE FRANCAISE</t>
  </si>
  <si>
    <t>MOLEZON</t>
  </si>
  <si>
    <t>BOURGS SUR COLAGNE</t>
  </si>
  <si>
    <t>MONTRODAT</t>
  </si>
  <si>
    <t>NASBINALS</t>
  </si>
  <si>
    <t>NAUSSAC FONTANES</t>
  </si>
  <si>
    <t>NOALHAC</t>
  </si>
  <si>
    <t>PALHERS</t>
  </si>
  <si>
    <t>LA PANOUSE</t>
  </si>
  <si>
    <t>PAULHAC EN MARGERIDE</t>
  </si>
  <si>
    <t>PELOUSE</t>
  </si>
  <si>
    <t>LE POMPIDOU</t>
  </si>
  <si>
    <t>PONT DE MONTVERT SUD MONT LOZERE</t>
  </si>
  <si>
    <t>POURCHARESSES</t>
  </si>
  <si>
    <t>PREVENCHERES</t>
  </si>
  <si>
    <t>RECOULES D AUBRAC</t>
  </si>
  <si>
    <t>RECOULES DE FUMAS</t>
  </si>
  <si>
    <t>LACHAMP RIBENNES</t>
  </si>
  <si>
    <t>MONTS DE RANDON</t>
  </si>
  <si>
    <t>RIMEIZE</t>
  </si>
  <si>
    <t>ROUSSES</t>
  </si>
  <si>
    <t>LE ROZIER</t>
  </si>
  <si>
    <t>ST ALBAN SUR LIMAGNOLE</t>
  </si>
  <si>
    <t>ST ANDRE CAPCEZE</t>
  </si>
  <si>
    <t>ST ANDRE DE LANCIZE</t>
  </si>
  <si>
    <t>ST BONNET DE CHIRAC</t>
  </si>
  <si>
    <t>ST BONNET LAVAL</t>
  </si>
  <si>
    <t>ST CHELY D APCHER</t>
  </si>
  <si>
    <t>MAS ST CHELY</t>
  </si>
  <si>
    <t>STE CROIX VALLEE FRANCAISE</t>
  </si>
  <si>
    <t>ST DENIS EN MARGERIDE</t>
  </si>
  <si>
    <t>GORGES DU TARN CAUSSES</t>
  </si>
  <si>
    <t>ST ETIENNE DU VALDONNEZ</t>
  </si>
  <si>
    <t>ST ETIENNE VALLEE FRANCAISE</t>
  </si>
  <si>
    <t>ST FLOUR DE MERCOIRE</t>
  </si>
  <si>
    <t>ST FREZAL D ALBUGES</t>
  </si>
  <si>
    <t>VENTALON EN CEVENNES</t>
  </si>
  <si>
    <t>ST GAL</t>
  </si>
  <si>
    <t>ST GERMAIN DE CALBERTE</t>
  </si>
  <si>
    <t>ST GERMAIN DU TEIL</t>
  </si>
  <si>
    <t>ST HILAIRE DE LAVIT</t>
  </si>
  <si>
    <t>ST JEAN LA FOUILLOUSE</t>
  </si>
  <si>
    <t>ST JULIEN DES POINTS</t>
  </si>
  <si>
    <t>ST LAURENT DE MURET</t>
  </si>
  <si>
    <t>CANS ET CEVENNES</t>
  </si>
  <si>
    <t>ST LAURENT DE VEYRES</t>
  </si>
  <si>
    <t>ST LEGER DE PEYRE</t>
  </si>
  <si>
    <t>ST LEGER DU MALZIEU</t>
  </si>
  <si>
    <t>ST MARTIN DE BOUBAUX</t>
  </si>
  <si>
    <t>ST MARTIN DE LANSUSCLE</t>
  </si>
  <si>
    <t>ST MICHEL DE DEZE</t>
  </si>
  <si>
    <t>ST PAUL LE FROID</t>
  </si>
  <si>
    <t>ST PIERRE DE NOGARET</t>
  </si>
  <si>
    <t>ST PIERRE DES TRIPIERS</t>
  </si>
  <si>
    <t>ST PIERRE LE VIEUX</t>
  </si>
  <si>
    <t>ST PRIVAT DE VALLONGUE</t>
  </si>
  <si>
    <t>ST PRIVAT DU FAU</t>
  </si>
  <si>
    <t>ST SAUVEUR DE GINESTOUX</t>
  </si>
  <si>
    <t>LES SALCES</t>
  </si>
  <si>
    <t>SERVERETTE</t>
  </si>
  <si>
    <t>LA TIEULE</t>
  </si>
  <si>
    <t>TRELANS</t>
  </si>
  <si>
    <t>VEBRON</t>
  </si>
  <si>
    <t>VIALAS</t>
  </si>
  <si>
    <t>TUFFALUN</t>
  </si>
  <si>
    <t>ANGERS</t>
  </si>
  <si>
    <t>ANGRIE</t>
  </si>
  <si>
    <t>ANTOIGNE</t>
  </si>
  <si>
    <t>ARMAILLE</t>
  </si>
  <si>
    <t>ARTANNES SUR THOUET</t>
  </si>
  <si>
    <t>AUBIGNE SUR LAYON</t>
  </si>
  <si>
    <t>AVRILLE</t>
  </si>
  <si>
    <t>BARACE</t>
  </si>
  <si>
    <t>BAUGE EN ANJOU</t>
  </si>
  <si>
    <t>BEAUCOUZE</t>
  </si>
  <si>
    <t>BEAUFORT EN ANJOU</t>
  </si>
  <si>
    <t>BEAULIEU SUR LAYON</t>
  </si>
  <si>
    <t>BEAUPREAU EN MAUGES</t>
  </si>
  <si>
    <t>BECON LES GRANITS</t>
  </si>
  <si>
    <t>BEGROLLES EN MAUGES</t>
  </si>
  <si>
    <t>BEHUARD</t>
  </si>
  <si>
    <t>BLAISON ST SULPICE</t>
  </si>
  <si>
    <t>BLOU</t>
  </si>
  <si>
    <t>BOUCHEMAINE</t>
  </si>
  <si>
    <t>BOUILLE MENARD</t>
  </si>
  <si>
    <t>BOURG L EVEQUE</t>
  </si>
  <si>
    <t>BRAIN SUR ALLONNES</t>
  </si>
  <si>
    <t>LA BREILLE LES PINS</t>
  </si>
  <si>
    <t>BRIOLLAY</t>
  </si>
  <si>
    <t>BRISSAC LOIRE AUBANCE</t>
  </si>
  <si>
    <t>BROSSAY</t>
  </si>
  <si>
    <t>CANDE</t>
  </si>
  <si>
    <t>CANTENAY EPINARD</t>
  </si>
  <si>
    <t>CARBAY</t>
  </si>
  <si>
    <t>CERNUSSON</t>
  </si>
  <si>
    <t>LES CERQUEUX</t>
  </si>
  <si>
    <t>BELLEVIGNE LES CHATEAUX</t>
  </si>
  <si>
    <t>CHALLAIN LA POTHERIE</t>
  </si>
  <si>
    <t>CHALONNES SUR LOIRE</t>
  </si>
  <si>
    <t>CHAMBELLAY</t>
  </si>
  <si>
    <t>CHENILLE CHAMPTEUSSE</t>
  </si>
  <si>
    <t>CHAMPTOCE SUR LOIRE</t>
  </si>
  <si>
    <t>OREE D ANJOU</t>
  </si>
  <si>
    <t>CHANTELOUP LES BOIS</t>
  </si>
  <si>
    <t>LA CHAPELLE ST LAUD</t>
  </si>
  <si>
    <t>LES HAUTS D ANJOU</t>
  </si>
  <si>
    <t>CHAUDEFONDS SUR LAYON</t>
  </si>
  <si>
    <t>TERRANJOU</t>
  </si>
  <si>
    <t>CHAZE SUR ARGOS</t>
  </si>
  <si>
    <t>CHEFFES</t>
  </si>
  <si>
    <t>CHEMILLE EN ANJOU</t>
  </si>
  <si>
    <t>CHOLET</t>
  </si>
  <si>
    <t>CIZAY LA MADELEINE</t>
  </si>
  <si>
    <t>CLERE SUR LAYON</t>
  </si>
  <si>
    <t>CORNILLE LES CAVES</t>
  </si>
  <si>
    <t>CORON</t>
  </si>
  <si>
    <t>CORZE</t>
  </si>
  <si>
    <t>LE COUDRAY MACOUARD</t>
  </si>
  <si>
    <t>COURLEON</t>
  </si>
  <si>
    <t>DENEE</t>
  </si>
  <si>
    <t>DENEZE SOUS DOUE</t>
  </si>
  <si>
    <t>DISTRE</t>
  </si>
  <si>
    <t>DOUE EN ANJOU</t>
  </si>
  <si>
    <t>DURTAL</t>
  </si>
  <si>
    <t>ECOUFLANT</t>
  </si>
  <si>
    <t>ECUILLE</t>
  </si>
  <si>
    <t>ETRICHE</t>
  </si>
  <si>
    <t>FENEU</t>
  </si>
  <si>
    <t>LES BOIS D ANJOU</t>
  </si>
  <si>
    <t>FONTEVRAUD L ABBAYE</t>
  </si>
  <si>
    <t>GREZ NEUVILLE</t>
  </si>
  <si>
    <t>INGRANDES LE FRESNE SUR LOIRE</t>
  </si>
  <si>
    <t>LA JAILLE YVON</t>
  </si>
  <si>
    <t>JARZE VILLAGES</t>
  </si>
  <si>
    <t>LES GARENNES SUR LOIRE</t>
  </si>
  <si>
    <t>JUVARDEIL</t>
  </si>
  <si>
    <t>LA LANDE CHASLES</t>
  </si>
  <si>
    <t>HUILLE LEZIGNE</t>
  </si>
  <si>
    <t>LE LION D ANGERS</t>
  </si>
  <si>
    <t>LOIRE</t>
  </si>
  <si>
    <t>LONGUE JUMELLES</t>
  </si>
  <si>
    <t>LOURESSE ROCHEMENIER</t>
  </si>
  <si>
    <t>VAL D ERDRE AUXENCE</t>
  </si>
  <si>
    <t>MARCE</t>
  </si>
  <si>
    <t>MAULEVRIER</t>
  </si>
  <si>
    <t>LE MAY SUR EVRE</t>
  </si>
  <si>
    <t>MAZE MILON</t>
  </si>
  <si>
    <t>MAZIERES EN MAUGES</t>
  </si>
  <si>
    <t>LONGUENEE EN ANJOU</t>
  </si>
  <si>
    <t>LA MENITRE</t>
  </si>
  <si>
    <t>MIRE</t>
  </si>
  <si>
    <t>MONTIGNE LES RAIRIES</t>
  </si>
  <si>
    <t>MONTILLIERS</t>
  </si>
  <si>
    <t>MONTREUIL JUIGNE</t>
  </si>
  <si>
    <t>MONTREUIL BELLAY</t>
  </si>
  <si>
    <t>MONTREUIL SUR LOIR</t>
  </si>
  <si>
    <t>MONTREUIL SUR MAINE</t>
  </si>
  <si>
    <t>MONTREVAULT SUR EVRE</t>
  </si>
  <si>
    <t>MONTSOREAU</t>
  </si>
  <si>
    <t>MORANNES SUR SARTHE DAUMERAY</t>
  </si>
  <si>
    <t>MOULIHERNE</t>
  </si>
  <si>
    <t>MOZE SUR LOUET</t>
  </si>
  <si>
    <t>MURS ERIGNE</t>
  </si>
  <si>
    <t>NEUILLE</t>
  </si>
  <si>
    <t>NOYANT VILLAGES</t>
  </si>
  <si>
    <t>NUAILLE</t>
  </si>
  <si>
    <t>PASSAVANT SUR LAYON</t>
  </si>
  <si>
    <t>LA PELLERINE</t>
  </si>
  <si>
    <t>LA PLAINE</t>
  </si>
  <si>
    <t>LE PLESSIS GRAMMOIRE</t>
  </si>
  <si>
    <t>MAUGES SUR LOIRE</t>
  </si>
  <si>
    <t>LES PONTS DE CE</t>
  </si>
  <si>
    <t>LA POSSONNIERE</t>
  </si>
  <si>
    <t>OMBREE D ANJOU</t>
  </si>
  <si>
    <t>LE PUY NOTRE DAME</t>
  </si>
  <si>
    <t>LES RAIRIES</t>
  </si>
  <si>
    <t>ROCHEFORT SUR LOIRE</t>
  </si>
  <si>
    <t>GENNES VAL DE LOIRE</t>
  </si>
  <si>
    <t>ROU MARSON</t>
  </si>
  <si>
    <t>ST AUGUSTIN DES BOIS</t>
  </si>
  <si>
    <t>ST BARTHELEMY D ANJOU</t>
  </si>
  <si>
    <t>ST CHRISTOPHE DU BOIS</t>
  </si>
  <si>
    <t>ST CLEMENT DE LA PLACE</t>
  </si>
  <si>
    <t>ST CLEMENT DES LEVEES</t>
  </si>
  <si>
    <t>STE GEMMES SUR LOIRE</t>
  </si>
  <si>
    <t>ST GEORGES SUR LOIRE</t>
  </si>
  <si>
    <t>ST JEAN DE LA CROIX</t>
  </si>
  <si>
    <t>ST JUST SUR DIVE</t>
  </si>
  <si>
    <t>VAL DU LAYON</t>
  </si>
  <si>
    <t>ST LAMBERT LA POTHERIE</t>
  </si>
  <si>
    <t>ST LEGER DE LINIERES</t>
  </si>
  <si>
    <t>ST LEGER SOUS CHOLET</t>
  </si>
  <si>
    <t>SEVREMOINE</t>
  </si>
  <si>
    <t>ST MACAIRE DU BOIS</t>
  </si>
  <si>
    <t>ST MARTIN DU FOUILLOUX</t>
  </si>
  <si>
    <t>LOIRE AUTHION</t>
  </si>
  <si>
    <t>ST MELAINE SUR AUBANCE</t>
  </si>
  <si>
    <t>ST PAUL DU BOIS</t>
  </si>
  <si>
    <t>ST PHILBERT DU PEUPLE</t>
  </si>
  <si>
    <t>VERRIERES EN ANJOU</t>
  </si>
  <si>
    <t>SARRIGNE</t>
  </si>
  <si>
    <t>SAUMUR</t>
  </si>
  <si>
    <t>SAVENNIERES</t>
  </si>
  <si>
    <t>SCEAUX D ANJOU</t>
  </si>
  <si>
    <t>SEGRE EN ANJOU BLEU</t>
  </si>
  <si>
    <t>LA SEGUINIERE</t>
  </si>
  <si>
    <t>SEICHES SUR LE LOIR</t>
  </si>
  <si>
    <t>SERMAISE</t>
  </si>
  <si>
    <t>SOMLOIRE</t>
  </si>
  <si>
    <t>SOULAINES SUR AUBANCE</t>
  </si>
  <si>
    <t>SOULAIRE ET BOURG</t>
  </si>
  <si>
    <t>SOUZAY CHAMPIGNY</t>
  </si>
  <si>
    <t>LA TESSOUALLE</t>
  </si>
  <si>
    <t>THORIGNE D ANJOU</t>
  </si>
  <si>
    <t>BELLEVIGNE EN LAYON</t>
  </si>
  <si>
    <t>TIERCE</t>
  </si>
  <si>
    <t>TOUTLEMONDE</t>
  </si>
  <si>
    <t>TRELAZE</t>
  </si>
  <si>
    <t>TREMENTINES</t>
  </si>
  <si>
    <t>TURQUANT</t>
  </si>
  <si>
    <t>LES ULMES</t>
  </si>
  <si>
    <t>VARENNES SUR LOIRE</t>
  </si>
  <si>
    <t>VARRAINS</t>
  </si>
  <si>
    <t>VAUDELNAY</t>
  </si>
  <si>
    <t>ERDRE EN ANJOU</t>
  </si>
  <si>
    <t>VERNANTES</t>
  </si>
  <si>
    <t>VERNOIL LE FOURRIER</t>
  </si>
  <si>
    <t>VERRIE</t>
  </si>
  <si>
    <t>VEZINS</t>
  </si>
  <si>
    <t>LYS HAUT LAYON</t>
  </si>
  <si>
    <t>VILLEBERNIER</t>
  </si>
  <si>
    <t>RIVES DU LOIR EN ANJOU</t>
  </si>
  <si>
    <t>VIVY</t>
  </si>
  <si>
    <t>YZERNAY</t>
  </si>
  <si>
    <t>AGNEAUX</t>
  </si>
  <si>
    <t>AGON COUTAINVILLE</t>
  </si>
  <si>
    <t>AIREL</t>
  </si>
  <si>
    <t>AMIGNY</t>
  </si>
  <si>
    <t>ANCTOVILLE SUR BOSCQ</t>
  </si>
  <si>
    <t>ANNEVILLE EN SAIRE</t>
  </si>
  <si>
    <t>APPEVILLE</t>
  </si>
  <si>
    <t>AUCEY LA PLAINE</t>
  </si>
  <si>
    <t>AUDOUVILLE LA HUBERT</t>
  </si>
  <si>
    <t>AUMEVILLE LESTRE</t>
  </si>
  <si>
    <t>AUXAIS</t>
  </si>
  <si>
    <t>AVRANCHES</t>
  </si>
  <si>
    <t>AZEVILLE</t>
  </si>
  <si>
    <t>BACILLY</t>
  </si>
  <si>
    <t>LA BALEINE</t>
  </si>
  <si>
    <t>BARENTON</t>
  </si>
  <si>
    <t>BARFLEUR</t>
  </si>
  <si>
    <t>BARNEVILLE CARTERET</t>
  </si>
  <si>
    <t>LA BARRE DE SEMILLY</t>
  </si>
  <si>
    <t>BAUDRE</t>
  </si>
  <si>
    <t>BAUPTE</t>
  </si>
  <si>
    <t>BEAUCHAMPS</t>
  </si>
  <si>
    <t>BEAUCOUDRAY</t>
  </si>
  <si>
    <t>BEAUFICEL</t>
  </si>
  <si>
    <t>LA HAGUE</t>
  </si>
  <si>
    <t>BEAUVOIR</t>
  </si>
  <si>
    <t>BENOITVILLE</t>
  </si>
  <si>
    <t>BERIGNY</t>
  </si>
  <si>
    <t>BESLON</t>
  </si>
  <si>
    <t>BESNEVILLE</t>
  </si>
  <si>
    <t>BEUVRIGNY</t>
  </si>
  <si>
    <t>BEUZEVILLE LA BASTILLE</t>
  </si>
  <si>
    <t>BIEVILLE</t>
  </si>
  <si>
    <t>BINIVILLE</t>
  </si>
  <si>
    <t>BLAINVILLE SUR MER</t>
  </si>
  <si>
    <t>BLOSVILLE</t>
  </si>
  <si>
    <t>LA BLOUTIERE</t>
  </si>
  <si>
    <t>BOISYVON</t>
  </si>
  <si>
    <t>LA BONNEVILLE</t>
  </si>
  <si>
    <t>JULLOUVILLE</t>
  </si>
  <si>
    <t>BOURGUENOLLES</t>
  </si>
  <si>
    <t>BOUTTEVILLE</t>
  </si>
  <si>
    <t>BRAINVILLE</t>
  </si>
  <si>
    <t>BRECEY</t>
  </si>
  <si>
    <t>BREHAL</t>
  </si>
  <si>
    <t>BRETTEVILLE</t>
  </si>
  <si>
    <t>BRETTEVILLE SUR AY</t>
  </si>
  <si>
    <t>BREUVILLE</t>
  </si>
  <si>
    <t>BREVILLE SUR MER</t>
  </si>
  <si>
    <t>BRICQUEBEC EN COTENTIN</t>
  </si>
  <si>
    <t>BRICQUEBOSQ</t>
  </si>
  <si>
    <t>BRICQUEVILLE LA BLOUETTE</t>
  </si>
  <si>
    <t>BRICQUEVILLE SUR MER</t>
  </si>
  <si>
    <t>BRILLEVAST</t>
  </si>
  <si>
    <t>BRIX</t>
  </si>
  <si>
    <t>BROUAINS</t>
  </si>
  <si>
    <t>BUAIS LES MONTS</t>
  </si>
  <si>
    <t>CAMBERNON</t>
  </si>
  <si>
    <t>CAMETOURS</t>
  </si>
  <si>
    <t>CAMPROND</t>
  </si>
  <si>
    <t>CANISY</t>
  </si>
  <si>
    <t>CANVILLE LA ROCQUE</t>
  </si>
  <si>
    <t>CARANTILLY</t>
  </si>
  <si>
    <t>CARENTAN LES MARAIS</t>
  </si>
  <si>
    <t>CARNEVILLE</t>
  </si>
  <si>
    <t>CAROLLES</t>
  </si>
  <si>
    <t>CATTEVILLE</t>
  </si>
  <si>
    <t>CAVIGNY</t>
  </si>
  <si>
    <t>CEAUX</t>
  </si>
  <si>
    <t>CERENCES</t>
  </si>
  <si>
    <t>CERISY LA FORET</t>
  </si>
  <si>
    <t>CERISY LA SALLE</t>
  </si>
  <si>
    <t>LA CHAISE BAUDOUIN</t>
  </si>
  <si>
    <t>LE GRIPPON</t>
  </si>
  <si>
    <t>CHAMPREPUS</t>
  </si>
  <si>
    <t>LA CHAPELLE CECELIN</t>
  </si>
  <si>
    <t>LA CHAPELLE UREE</t>
  </si>
  <si>
    <t>CHAVOY</t>
  </si>
  <si>
    <t>CHERBOURG EN COTENTIN</t>
  </si>
  <si>
    <t>CHERENCE LE HERON</t>
  </si>
  <si>
    <t>CLITOURPS</t>
  </si>
  <si>
    <t>LA COLOMBE</t>
  </si>
  <si>
    <t>COLOMBY</t>
  </si>
  <si>
    <t>CONDE SUR VIRE</t>
  </si>
  <si>
    <t>VICQ SUR MER</t>
  </si>
  <si>
    <t>COUDEVILLE SUR MER</t>
  </si>
  <si>
    <t>COULOUVRAY BOISBENATRE</t>
  </si>
  <si>
    <t>COURTILS</t>
  </si>
  <si>
    <t>COUTANCES</t>
  </si>
  <si>
    <t>COUVAINS</t>
  </si>
  <si>
    <t>COUVILLE</t>
  </si>
  <si>
    <t>CREANCES</t>
  </si>
  <si>
    <t>LES CRESNAYS</t>
  </si>
  <si>
    <t>CROLLON</t>
  </si>
  <si>
    <t>CROSVILLE SUR DOUVE</t>
  </si>
  <si>
    <t>CUVES</t>
  </si>
  <si>
    <t>DANGY</t>
  </si>
  <si>
    <t>LE DEZERT</t>
  </si>
  <si>
    <t>DIGOSVILLE</t>
  </si>
  <si>
    <t>DOMJEAN</t>
  </si>
  <si>
    <t>DONVILLE LES BAINS</t>
  </si>
  <si>
    <t>DOVILLE</t>
  </si>
  <si>
    <t>DRAGEY RONTHON</t>
  </si>
  <si>
    <t>DUCEY LES CHERIS</t>
  </si>
  <si>
    <t>ECAUSSEVILLE</t>
  </si>
  <si>
    <t>EMONDEVILLE</t>
  </si>
  <si>
    <t>EQUILLY</t>
  </si>
  <si>
    <t>EROUDEVILLE</t>
  </si>
  <si>
    <t>L ETANG BERTRAND</t>
  </si>
  <si>
    <t>ETIENVILLE</t>
  </si>
  <si>
    <t>FERMANVILLE</t>
  </si>
  <si>
    <t>FEUGERES</t>
  </si>
  <si>
    <t>LA FEUILLIE</t>
  </si>
  <si>
    <t>FIERVILLE LES MINES</t>
  </si>
  <si>
    <t>FLAMANVILLE</t>
  </si>
  <si>
    <t>FLOTTEMANVILLE</t>
  </si>
  <si>
    <t>FOLLIGNY</t>
  </si>
  <si>
    <t>FONTENAY SUR MER</t>
  </si>
  <si>
    <t>LE FRESNE PORET</t>
  </si>
  <si>
    <t>FRESVILLE</t>
  </si>
  <si>
    <t>GATHEMO</t>
  </si>
  <si>
    <t>GATTEVILLE LE PHARE</t>
  </si>
  <si>
    <t>GAVRAY SUR SIENNE</t>
  </si>
  <si>
    <t>GEFFOSSES</t>
  </si>
  <si>
    <t>GENETS</t>
  </si>
  <si>
    <t>GER</t>
  </si>
  <si>
    <t>LA GODEFROY</t>
  </si>
  <si>
    <t>GOLLEVILLE</t>
  </si>
  <si>
    <t>GONFREVILLE</t>
  </si>
  <si>
    <t>GONNEVILLE LE THEIL</t>
  </si>
  <si>
    <t>GOUVETS</t>
  </si>
  <si>
    <t>GOUVILLE SUR MER</t>
  </si>
  <si>
    <t>GRAIGNES MESNIL ANGOT</t>
  </si>
  <si>
    <t>LE GRAND CELLAND</t>
  </si>
  <si>
    <t>GRANVILLE</t>
  </si>
  <si>
    <t>GRATOT</t>
  </si>
  <si>
    <t>GRIMESNIL</t>
  </si>
  <si>
    <t>GROSVILLE</t>
  </si>
  <si>
    <t>LE GUISLAIN</t>
  </si>
  <si>
    <t>LE HAM</t>
  </si>
  <si>
    <t>HAMBYE</t>
  </si>
  <si>
    <t>HAMELIN</t>
  </si>
  <si>
    <t>HARDINVAST</t>
  </si>
  <si>
    <t>HAUTEVILLE SUR MER</t>
  </si>
  <si>
    <t>HAUTEVILLE LA GUICHARD</t>
  </si>
  <si>
    <t>HAUTTEVILLE BOCAGE</t>
  </si>
  <si>
    <t>LA HAYE BELLEFOND</t>
  </si>
  <si>
    <t>LA HAYE D ECTOT</t>
  </si>
  <si>
    <t>LA HAYE</t>
  </si>
  <si>
    <t>LA HAYE PESNEL</t>
  </si>
  <si>
    <t>HEAUVILLE</t>
  </si>
  <si>
    <t>THEREVAL</t>
  </si>
  <si>
    <t>HELLEVILLE</t>
  </si>
  <si>
    <t>HEMEVEZ</t>
  </si>
  <si>
    <t>HEUGUEVILLE SUR SIENNE</t>
  </si>
  <si>
    <t>HIESVILLE</t>
  </si>
  <si>
    <t>HOCQUIGNY</t>
  </si>
  <si>
    <t>HUBERVILLE</t>
  </si>
  <si>
    <t>HUDIMESNIL</t>
  </si>
  <si>
    <t>HUISNES SUR MER</t>
  </si>
  <si>
    <t>ISIGNY LE BUAT</t>
  </si>
  <si>
    <t>JOGANVILLE</t>
  </si>
  <si>
    <t>JUILLEY</t>
  </si>
  <si>
    <t>JUVIGNY LES VALLEES</t>
  </si>
  <si>
    <t>LAMBERVILLE</t>
  </si>
  <si>
    <t>LA LANDE D AIROU</t>
  </si>
  <si>
    <t>LAPENTY</t>
  </si>
  <si>
    <t>LAULNE</t>
  </si>
  <si>
    <t>LENGRONNE</t>
  </si>
  <si>
    <t>LESSAY</t>
  </si>
  <si>
    <t>LESTRE</t>
  </si>
  <si>
    <t>LIESVILLE SUR DOUVE</t>
  </si>
  <si>
    <t>LIEUSAINT</t>
  </si>
  <si>
    <t>LINGEARD</t>
  </si>
  <si>
    <t>TOURNEVILLE SUR MER</t>
  </si>
  <si>
    <t>MONTSENELLE</t>
  </si>
  <si>
    <t>LES LOGES MARCHIS</t>
  </si>
  <si>
    <t>LES LOGES SUR BRECEY</t>
  </si>
  <si>
    <t>LOLIF</t>
  </si>
  <si>
    <t>LE LOREUR</t>
  </si>
  <si>
    <t>LE LOREY</t>
  </si>
  <si>
    <t>LA LUCERNE D OUTREMER</t>
  </si>
  <si>
    <t>LE LUOT</t>
  </si>
  <si>
    <t>LA LUZERNE</t>
  </si>
  <si>
    <t>MAGNEVILLE</t>
  </si>
  <si>
    <t>MARCEY LES GREVES</t>
  </si>
  <si>
    <t>MARCHESIEUX</t>
  </si>
  <si>
    <t>MARCILLY</t>
  </si>
  <si>
    <t>MARGUERAY</t>
  </si>
  <si>
    <t>MARIGNY LE LOZON</t>
  </si>
  <si>
    <t>MARTINVAST</t>
  </si>
  <si>
    <t>MAUPERTUIS</t>
  </si>
  <si>
    <t>MAUPERTUS SUR MER</t>
  </si>
  <si>
    <t>LA MEAUFFE</t>
  </si>
  <si>
    <t>MEAUTIS</t>
  </si>
  <si>
    <t>LE MESNIL</t>
  </si>
  <si>
    <t>LE MESNIL ADELEE</t>
  </si>
  <si>
    <t>LE MESNIL AMEY</t>
  </si>
  <si>
    <t>LE MESNIL AUBERT</t>
  </si>
  <si>
    <t>LE MESNIL AU VAL</t>
  </si>
  <si>
    <t>LE MESNIL EURY</t>
  </si>
  <si>
    <t>LE MESNIL GARNIER</t>
  </si>
  <si>
    <t>LE MESNIL GILBERT</t>
  </si>
  <si>
    <t>LE MESNILLARD</t>
  </si>
  <si>
    <t>LE MESNIL OZENNE</t>
  </si>
  <si>
    <t>LE MESNIL ROUXELIN</t>
  </si>
  <si>
    <t>LE MESNIL VENERON</t>
  </si>
  <si>
    <t>LE MESNIL VILLEMAN</t>
  </si>
  <si>
    <t>LA MEURDRAQUIERE</t>
  </si>
  <si>
    <t>MILLIERES</t>
  </si>
  <si>
    <t>LES MOITIERS D ALLONNE</t>
  </si>
  <si>
    <t>MONTABOT</t>
  </si>
  <si>
    <t>MONTAIGU LA BRISETTE</t>
  </si>
  <si>
    <t>MONTAIGU LES BOIS</t>
  </si>
  <si>
    <t>MONTBRAY</t>
  </si>
  <si>
    <t>MONTCUIT</t>
  </si>
  <si>
    <t>MONTEBOURG</t>
  </si>
  <si>
    <t>MONTFARVILLE</t>
  </si>
  <si>
    <t>MONTHUCHON</t>
  </si>
  <si>
    <t>MONTJOIE ST MARTIN</t>
  </si>
  <si>
    <t>MONTMARTIN SUR MER</t>
  </si>
  <si>
    <t>MONTPINCHON</t>
  </si>
  <si>
    <t>MONTRABOT</t>
  </si>
  <si>
    <t>MONTREUIL SUR LOZON</t>
  </si>
  <si>
    <t>LE MONT ST MICHEL</t>
  </si>
  <si>
    <t>MOON SUR ELLE</t>
  </si>
  <si>
    <t>MORIGNY</t>
  </si>
  <si>
    <t>MORTAIN BOCAGE</t>
  </si>
  <si>
    <t>MORVILLE</t>
  </si>
  <si>
    <t>LA MOUCHE</t>
  </si>
  <si>
    <t>MOYON VILLAGES</t>
  </si>
  <si>
    <t>MUNEVILLE LE BINGARD</t>
  </si>
  <si>
    <t>MUNEVILLE SUR MER</t>
  </si>
  <si>
    <t>NAY</t>
  </si>
  <si>
    <t>NEGREVILLE</t>
  </si>
  <si>
    <t>NEHOU</t>
  </si>
  <si>
    <t>LE NEUFBOURG</t>
  </si>
  <si>
    <t>NEUFMESNIL</t>
  </si>
  <si>
    <t>NEUVILLE AU PLAIN</t>
  </si>
  <si>
    <t>NEUVILLE EN BEAUMONT</t>
  </si>
  <si>
    <t>NICORPS</t>
  </si>
  <si>
    <t>NOTRE DAME DE CENILLY</t>
  </si>
  <si>
    <t>NOTRE DAME DE LIVOYE</t>
  </si>
  <si>
    <t>NOUAINVILLE</t>
  </si>
  <si>
    <t>OCTEVILLE L AVENEL</t>
  </si>
  <si>
    <t>ORGLANDES</t>
  </si>
  <si>
    <t>ORVAL SUR SIENNE</t>
  </si>
  <si>
    <t>OUVILLE</t>
  </si>
  <si>
    <t>OZEVILLE</t>
  </si>
  <si>
    <t>GRANDPARIGNY</t>
  </si>
  <si>
    <t>PERCY EN NORMANDIE</t>
  </si>
  <si>
    <t>PERIERS</t>
  </si>
  <si>
    <t>LA PERNELLE</t>
  </si>
  <si>
    <t>PERRIERS EN BEAUFICEL</t>
  </si>
  <si>
    <t>LE PERRON</t>
  </si>
  <si>
    <t>LE PETIT CELLAND</t>
  </si>
  <si>
    <t>PICAUVILLE</t>
  </si>
  <si>
    <t>PIERREVILLE</t>
  </si>
  <si>
    <t>LES PIEUX</t>
  </si>
  <si>
    <t>PIROU</t>
  </si>
  <si>
    <t>LE PLESSIS LASTELLE</t>
  </si>
  <si>
    <t>PONTAUBAULT</t>
  </si>
  <si>
    <t>PONT HEBERT</t>
  </si>
  <si>
    <t>PONTORSON</t>
  </si>
  <si>
    <t>PONTS</t>
  </si>
  <si>
    <t>PORT BAIL SUR MER</t>
  </si>
  <si>
    <t>PRECEY</t>
  </si>
  <si>
    <t>QUETTEHOU</t>
  </si>
  <si>
    <t>QUETTREVILLE SUR SIENNE</t>
  </si>
  <si>
    <t>QUIBOU</t>
  </si>
  <si>
    <t>QUINEVILLE</t>
  </si>
  <si>
    <t>RAIDS</t>
  </si>
  <si>
    <t>RAMPAN</t>
  </si>
  <si>
    <t>RAUVILLE LA BIGOT</t>
  </si>
  <si>
    <t>RAUVILLE LA PLACE</t>
  </si>
  <si>
    <t>REFFUVEILLE</t>
  </si>
  <si>
    <t>REGNEVILLE SUR MER</t>
  </si>
  <si>
    <t>REIGNEVILLE BOCAGE</t>
  </si>
  <si>
    <t>REMILLY LES MARAIS</t>
  </si>
  <si>
    <t>REVILLE</t>
  </si>
  <si>
    <t>ROCHEVILLE</t>
  </si>
  <si>
    <t>ROMAGNY FONTENAY</t>
  </si>
  <si>
    <t>RONCEY</t>
  </si>
  <si>
    <t>LE ROZEL</t>
  </si>
  <si>
    <t>SACEY</t>
  </si>
  <si>
    <t>ST AMAND VILLAGES</t>
  </si>
  <si>
    <t>ST ANDRE DE BOHON</t>
  </si>
  <si>
    <t>ST ANDRE DE L EPINE</t>
  </si>
  <si>
    <t>ST AUBIN DES PREAUX</t>
  </si>
  <si>
    <t>ST AUBIN DE TERREGATTE</t>
  </si>
  <si>
    <t>ST BRICE DE LANDELLES</t>
  </si>
  <si>
    <t>STE CECILE</t>
  </si>
  <si>
    <t>ST CHRISTOPHE DU FOC</t>
  </si>
  <si>
    <t>ST CLAIR SUR L ELLE</t>
  </si>
  <si>
    <t>ST CLEMENT RANCOUDRAY</t>
  </si>
  <si>
    <t>ST CYR DU BAILLEUL</t>
  </si>
  <si>
    <t>ST DENIS LE GAST</t>
  </si>
  <si>
    <t>ST DENIS LE VETU</t>
  </si>
  <si>
    <t>ST FLOXEL</t>
  </si>
  <si>
    <t>ST FROMOND</t>
  </si>
  <si>
    <t>ST GEORGES DE LA RIVIERE</t>
  </si>
  <si>
    <t>ST GEORGES DE LIVOYE</t>
  </si>
  <si>
    <t>ST GEORGES D ELLE</t>
  </si>
  <si>
    <t>ST GEORGES DE ROUELLEY</t>
  </si>
  <si>
    <t>ST GEORGES MONTCOCQ</t>
  </si>
  <si>
    <t>ST GERMAIN D ELLE</t>
  </si>
  <si>
    <t>ST GERMAIN DE TOURNEBUT</t>
  </si>
  <si>
    <t>ST GERMAIN DE VARREVILLE</t>
  </si>
  <si>
    <t>ST GERMAIN SUR AY</t>
  </si>
  <si>
    <t>ST GERMAIN SUR SEVES</t>
  </si>
  <si>
    <t>ST HILAIRE DU HARCOUET</t>
  </si>
  <si>
    <t>ST JACQUES DE NEHOU</t>
  </si>
  <si>
    <t>ST JAMES</t>
  </si>
  <si>
    <t>ST JEAN DE DAYE</t>
  </si>
  <si>
    <t>ST JEAN DE LA HAIZE</t>
  </si>
  <si>
    <t>ST JEAN DE LA RIVIERE</t>
  </si>
  <si>
    <t>ST JEAN DE SAVIGNY</t>
  </si>
  <si>
    <t>ST JEAN D ELLE</t>
  </si>
  <si>
    <t>ST JEAN DES CHAMPS</t>
  </si>
  <si>
    <t>ST JEAN DU CORAIL DES BOIS</t>
  </si>
  <si>
    <t>ST JEAN LE THOMAS</t>
  </si>
  <si>
    <t>ST LAURENT DE CUVES</t>
  </si>
  <si>
    <t>ST LAURENT DE TERREGATTE</t>
  </si>
  <si>
    <t>ST LO</t>
  </si>
  <si>
    <t>ST LOUET SUR VIRE</t>
  </si>
  <si>
    <t>ST MALO DE LA LANDE</t>
  </si>
  <si>
    <t>ST MARTIN D AUBIGNY</t>
  </si>
  <si>
    <t>ST MARTIN D AUDOUVILLE</t>
  </si>
  <si>
    <t>ST MARTIN DE BONFOSSE</t>
  </si>
  <si>
    <t>ST MARTIN DE CENILLY</t>
  </si>
  <si>
    <t>CHAULIEU</t>
  </si>
  <si>
    <t>ST MARTIN DE VARREVILLE</t>
  </si>
  <si>
    <t>ST MARTIN LE BOUILLANT</t>
  </si>
  <si>
    <t>ST MARTIN LE GREARD</t>
  </si>
  <si>
    <t>ST MAUR DES BOIS</t>
  </si>
  <si>
    <t>ST MAURICE EN COTENTIN</t>
  </si>
  <si>
    <t>STE MERE EGLISE</t>
  </si>
  <si>
    <t>ST MICHEL DE MONTJOIE</t>
  </si>
  <si>
    <t>ST NICOLAS DE PIERREPONT</t>
  </si>
  <si>
    <t>ST NICOLAS DES BOIS</t>
  </si>
  <si>
    <t>ST OVIN</t>
  </si>
  <si>
    <t>ST PAIR SUR MER</t>
  </si>
  <si>
    <t>ST PATRICE DE CLAIDS</t>
  </si>
  <si>
    <t>LE PARC</t>
  </si>
  <si>
    <t>ST PIERRE D ARTHEGLISE</t>
  </si>
  <si>
    <t>ST PIERRE DE COUTANCES</t>
  </si>
  <si>
    <t>ST PIERRE DE SEMILLY</t>
  </si>
  <si>
    <t>ST PIERRE EGLISE</t>
  </si>
  <si>
    <t>ST PIERRE LANGERS</t>
  </si>
  <si>
    <t>ST PLANCHERS</t>
  </si>
  <si>
    <t>ST POIS</t>
  </si>
  <si>
    <t>ST QUENTIN SUR LE HOMME</t>
  </si>
  <si>
    <t>BOURGVALLEES</t>
  </si>
  <si>
    <t>ST SAUVEUR DE PIERREPONT</t>
  </si>
  <si>
    <t>ST SAUVEUR LA POMMERAYE</t>
  </si>
  <si>
    <t>ST SAUVEUR VILLAGES</t>
  </si>
  <si>
    <t>ST SAUVEUR LE VICOMTE</t>
  </si>
  <si>
    <t>ST SEBASTIEN DE RAIDS</t>
  </si>
  <si>
    <t>ST SENIER DE BEUVRON</t>
  </si>
  <si>
    <t>ST SENIER SOUS AVRANCHES</t>
  </si>
  <si>
    <t>STE SUZANNE SUR VIRE</t>
  </si>
  <si>
    <t>ST VAAST LA HOUGUE</t>
  </si>
  <si>
    <t>ST VIGOR DES MONTS</t>
  </si>
  <si>
    <t>TERRE ET MARAIS</t>
  </si>
  <si>
    <t>SARTILLY BAIE BOCAGE</t>
  </si>
  <si>
    <t>SAUSSEMESNIL</t>
  </si>
  <si>
    <t>SAVIGNY</t>
  </si>
  <si>
    <t>SAVIGNY LE VIEUX</t>
  </si>
  <si>
    <t>SEBEVILLE</t>
  </si>
  <si>
    <t>SENOVILLE</t>
  </si>
  <si>
    <t>SERVON</t>
  </si>
  <si>
    <t>SIDEVILLE</t>
  </si>
  <si>
    <t>SIOUVILLE HAGUE</t>
  </si>
  <si>
    <t>SORTOSVILLE EN BEAUMONT</t>
  </si>
  <si>
    <t>SORTOSVILLE</t>
  </si>
  <si>
    <t>SOTTEVAST</t>
  </si>
  <si>
    <t>SOTTEVILLE</t>
  </si>
  <si>
    <t>SOURDEVAL</t>
  </si>
  <si>
    <t>SURTAINVILLE</t>
  </si>
  <si>
    <t>TAILLEPIED</t>
  </si>
  <si>
    <t>TAMERVILLE</t>
  </si>
  <si>
    <t>TANIS</t>
  </si>
  <si>
    <t>LE TANU</t>
  </si>
  <si>
    <t>LE TEILLEUL</t>
  </si>
  <si>
    <t>TESSY BOCAGE</t>
  </si>
  <si>
    <t>TEURTHEVILLE BOCAGE</t>
  </si>
  <si>
    <t>TEURTHEVILLE HAGUE</t>
  </si>
  <si>
    <t>THEVILLE</t>
  </si>
  <si>
    <t>TIREPIED SUR SEE</t>
  </si>
  <si>
    <t>TOLLEVAST</t>
  </si>
  <si>
    <t>TORIGNY LES VILLES</t>
  </si>
  <si>
    <t>TOURVILLE SUR SIENNE</t>
  </si>
  <si>
    <t>TREAUVILLE</t>
  </si>
  <si>
    <t>TRIBEHOU</t>
  </si>
  <si>
    <t>TURQUEVILLE</t>
  </si>
  <si>
    <t>VAINS</t>
  </si>
  <si>
    <t>VALCANVILLE</t>
  </si>
  <si>
    <t>VALOGNES</t>
  </si>
  <si>
    <t>LE VAL ST PERE</t>
  </si>
  <si>
    <t>VARENGUEBEC</t>
  </si>
  <si>
    <t>VAROUVILLE</t>
  </si>
  <si>
    <t>LE VAST</t>
  </si>
  <si>
    <t>VAUDREVILLE</t>
  </si>
  <si>
    <t>LA VENDELEE</t>
  </si>
  <si>
    <t>VER</t>
  </si>
  <si>
    <t>VERNIX</t>
  </si>
  <si>
    <t>LE VICEL</t>
  </si>
  <si>
    <t>VIDECOSVILLE</t>
  </si>
  <si>
    <t>VILLEBAUDON</t>
  </si>
  <si>
    <t>VILLEDIEU LES POELES ROUFFIGNY</t>
  </si>
  <si>
    <t>VILLIERS FOSSARD</t>
  </si>
  <si>
    <t>VIRANDEVILLE</t>
  </si>
  <si>
    <t>YQUELON</t>
  </si>
  <si>
    <t>YVETOT BOCAGE</t>
  </si>
  <si>
    <t>ABLANCOURT</t>
  </si>
  <si>
    <t>ST MARTIN D ABLOIS</t>
  </si>
  <si>
    <t>AIGNY</t>
  </si>
  <si>
    <t>ALLEMANCHE LAUNAY ET SOYER</t>
  </si>
  <si>
    <t>ALLIANCELLES</t>
  </si>
  <si>
    <t>AMBONNAY</t>
  </si>
  <si>
    <t>AMBRIERES</t>
  </si>
  <si>
    <t>ANGLURE</t>
  </si>
  <si>
    <t>ANGLUZELLES ET COURCELLES</t>
  </si>
  <si>
    <t>ANTHENAY</t>
  </si>
  <si>
    <t>AOUGNY</t>
  </si>
  <si>
    <t>ARCIS LE PONSART</t>
  </si>
  <si>
    <t>ARGERS</t>
  </si>
  <si>
    <t>ARRIGNY</t>
  </si>
  <si>
    <t>ARZILLIERES NEUVILLE</t>
  </si>
  <si>
    <t>ATHIS</t>
  </si>
  <si>
    <t>AUBERIVE</t>
  </si>
  <si>
    <t>AUBILLY</t>
  </si>
  <si>
    <t>AULNAY L AITRE</t>
  </si>
  <si>
    <t>AULNAY SUR MARNE</t>
  </si>
  <si>
    <t>AUMENANCOURT</t>
  </si>
  <si>
    <t>AUVE</t>
  </si>
  <si>
    <t>AVENAY VAL D OR</t>
  </si>
  <si>
    <t>AVIZE</t>
  </si>
  <si>
    <t>AY CHAMPAGNE</t>
  </si>
  <si>
    <t>BACONNES</t>
  </si>
  <si>
    <t>LE BAIZIL</t>
  </si>
  <si>
    <t>BARBONNE FAYEL</t>
  </si>
  <si>
    <t>BASLIEUX LES FISMES</t>
  </si>
  <si>
    <t>BASLIEUX SOUS CHATILLON</t>
  </si>
  <si>
    <t>BASSU</t>
  </si>
  <si>
    <t>BASSUET</t>
  </si>
  <si>
    <t>BAUDEMENT</t>
  </si>
  <si>
    <t>BAZANCOURT</t>
  </si>
  <si>
    <t>BEAUMONT SUR VESLE</t>
  </si>
  <si>
    <t>BEAUNAY</t>
  </si>
  <si>
    <t>BEINE NAUROY</t>
  </si>
  <si>
    <t>BELVAL EN ARGONNE</t>
  </si>
  <si>
    <t>BELVAL SOUS CHATILLON</t>
  </si>
  <si>
    <t>BERGERES LES VERTUS</t>
  </si>
  <si>
    <t>BERGERES SOUS MONTMIRAIL</t>
  </si>
  <si>
    <t>BERMERICOURT</t>
  </si>
  <si>
    <t>BERRU</t>
  </si>
  <si>
    <t>BERZIEUX</t>
  </si>
  <si>
    <t>BETHENIVILLE</t>
  </si>
  <si>
    <t>BETHENY</t>
  </si>
  <si>
    <t>BETHON</t>
  </si>
  <si>
    <t>BETTANCOURT LA LONGUE</t>
  </si>
  <si>
    <t>BEZANNES</t>
  </si>
  <si>
    <t>BIGNICOURT SUR MARNE</t>
  </si>
  <si>
    <t>BIGNICOURT SUR SAULX</t>
  </si>
  <si>
    <t>BILLY LE GRAND</t>
  </si>
  <si>
    <t>BINARVILLE</t>
  </si>
  <si>
    <t>BLACY</t>
  </si>
  <si>
    <t>BLAISE SOUS ARZILLIERES</t>
  </si>
  <si>
    <t>BLESME</t>
  </si>
  <si>
    <t>BOISSY LE REPOS</t>
  </si>
  <si>
    <t>BOUCHY ST GENEST</t>
  </si>
  <si>
    <t>BOULEUSE</t>
  </si>
  <si>
    <t>BOULT SUR SUIPPE</t>
  </si>
  <si>
    <t>BOURGOGNE FRESNE</t>
  </si>
  <si>
    <t>BOURSAULT</t>
  </si>
  <si>
    <t>BOUVANCOURT</t>
  </si>
  <si>
    <t>BOUY</t>
  </si>
  <si>
    <t>BOUZY</t>
  </si>
  <si>
    <t>BRANDONVILLERS</t>
  </si>
  <si>
    <t>BRANSCOURT</t>
  </si>
  <si>
    <t>BRAUX STE COHIERE</t>
  </si>
  <si>
    <t>BRAUX ST REMY</t>
  </si>
  <si>
    <t>BREBAN</t>
  </si>
  <si>
    <t>BREUIL SUR VESLE</t>
  </si>
  <si>
    <t>BREUVERY SUR COOLE</t>
  </si>
  <si>
    <t>BRIMONT</t>
  </si>
  <si>
    <t>BROUILLET</t>
  </si>
  <si>
    <t>BROUSSY LE GRAND</t>
  </si>
  <si>
    <t>BROUSSY LE PETIT</t>
  </si>
  <si>
    <t>BROYES</t>
  </si>
  <si>
    <t>BRUGNY VAUDANCOURT</t>
  </si>
  <si>
    <t>BRUSSON</t>
  </si>
  <si>
    <t>BUSSY LE CHATEAU</t>
  </si>
  <si>
    <t>BUSSY LE REPOS</t>
  </si>
  <si>
    <t>BUSSY LETTREE</t>
  </si>
  <si>
    <t>LA CAURE</t>
  </si>
  <si>
    <t>CAUROY LES HERMONVILLE</t>
  </si>
  <si>
    <t>LA CELLE SOUS CHANTEMERLE</t>
  </si>
  <si>
    <t>CERNAY EN DORMOIS</t>
  </si>
  <si>
    <t>CERNAY LES REIMS</t>
  </si>
  <si>
    <t>CHAINTRIX BIERGES</t>
  </si>
  <si>
    <t>CHALONS EN CHAMPAGNE</t>
  </si>
  <si>
    <t>CHALONS SUR VESLE</t>
  </si>
  <si>
    <t>CHALTRAIT</t>
  </si>
  <si>
    <t>CHAMBRECY</t>
  </si>
  <si>
    <t>CHAMERY</t>
  </si>
  <si>
    <t>CHAMPAUBERT</t>
  </si>
  <si>
    <t>CHAMPGUYON</t>
  </si>
  <si>
    <t>CHAMPIGNEUL CHAMPAGNE</t>
  </si>
  <si>
    <t>CHAMPIGNY</t>
  </si>
  <si>
    <t>CHAMPILLON</t>
  </si>
  <si>
    <t>CHAMPLAT ET BOUJACOURT</t>
  </si>
  <si>
    <t>CHAMPVOISY</t>
  </si>
  <si>
    <t>CHANTEMERLE</t>
  </si>
  <si>
    <t>CHAPELAINE</t>
  </si>
  <si>
    <t>LA CHAPELLE FELCOURT</t>
  </si>
  <si>
    <t>LA CHAPELLE LASSON</t>
  </si>
  <si>
    <t>LA CHAPELLE SOUS ORBAIS</t>
  </si>
  <si>
    <t>CHARLEVILLE</t>
  </si>
  <si>
    <t>CHARMONT</t>
  </si>
  <si>
    <t>LES CHARMONTOIS</t>
  </si>
  <si>
    <t>LE CHATELIER</t>
  </si>
  <si>
    <t>CHATELRAOULD ST LOUVENT</t>
  </si>
  <si>
    <t>CHATILLON SUR BROUE</t>
  </si>
  <si>
    <t>CHATILLON SUR MARNE</t>
  </si>
  <si>
    <t>CHATILLON SUR MORIN</t>
  </si>
  <si>
    <t>CHATRICES</t>
  </si>
  <si>
    <t>CHAUDEFONTAINE</t>
  </si>
  <si>
    <t>CHAUMUZY</t>
  </si>
  <si>
    <t>LA CHAUSSEE SUR MARNE</t>
  </si>
  <si>
    <t>CHAVOT COURCOURT</t>
  </si>
  <si>
    <t>LE CHEMIN</t>
  </si>
  <si>
    <t>CHEMINON</t>
  </si>
  <si>
    <t>CHENAY</t>
  </si>
  <si>
    <t>LA CHEPPE</t>
  </si>
  <si>
    <t>CHEPPES LA PRAIRIE</t>
  </si>
  <si>
    <t>CHEPY</t>
  </si>
  <si>
    <t>CHERVILLE</t>
  </si>
  <si>
    <t>CHICHEY</t>
  </si>
  <si>
    <t>CHIGNY LES ROSES</t>
  </si>
  <si>
    <t>CHOUILLY</t>
  </si>
  <si>
    <t>CLAMANGES</t>
  </si>
  <si>
    <t>CLESLES</t>
  </si>
  <si>
    <t>CLOYES SUR MARNE</t>
  </si>
  <si>
    <t>COIZARD JOCHES</t>
  </si>
  <si>
    <t>VAL DES MARAIS</t>
  </si>
  <si>
    <t>COMPERTRIX</t>
  </si>
  <si>
    <t>CONDE SUR MARNE</t>
  </si>
  <si>
    <t>CONFLANS SUR SEINE</t>
  </si>
  <si>
    <t>CONGY</t>
  </si>
  <si>
    <t>CONNANTRAY VAUREFROY</t>
  </si>
  <si>
    <t>CONNANTRE</t>
  </si>
  <si>
    <t>CONTAULT</t>
  </si>
  <si>
    <t>COOLE</t>
  </si>
  <si>
    <t>COOLUS</t>
  </si>
  <si>
    <t>CORBEIL</t>
  </si>
  <si>
    <t>CORFELIX</t>
  </si>
  <si>
    <t>CORMICY</t>
  </si>
  <si>
    <t>CORMONTREUIL</t>
  </si>
  <si>
    <t>CORMOYEUX</t>
  </si>
  <si>
    <t>CORRIBERT</t>
  </si>
  <si>
    <t>CORROBERT</t>
  </si>
  <si>
    <t>CORROY</t>
  </si>
  <si>
    <t>COULOMMES LA MONTAGNE</t>
  </si>
  <si>
    <t>COUPETZ</t>
  </si>
  <si>
    <t>COUPEVILLE</t>
  </si>
  <si>
    <t>COURCELLES SAPICOURT</t>
  </si>
  <si>
    <t>COURCEMAIN</t>
  </si>
  <si>
    <t>COURDEMANGES</t>
  </si>
  <si>
    <t>COURGIVAUX</t>
  </si>
  <si>
    <t>COURJEONNET</t>
  </si>
  <si>
    <t>COURLANDON</t>
  </si>
  <si>
    <t>COURMAS</t>
  </si>
  <si>
    <t>COURTAGNON</t>
  </si>
  <si>
    <t>COURTEMONT</t>
  </si>
  <si>
    <t>COURTHIEZY</t>
  </si>
  <si>
    <t>COURTISOLS</t>
  </si>
  <si>
    <t>COURVILLE</t>
  </si>
  <si>
    <t>COUVROT</t>
  </si>
  <si>
    <t>CRAMANT</t>
  </si>
  <si>
    <t>LA CROIX EN CHAMPAGNE</t>
  </si>
  <si>
    <t>CRUGNY</t>
  </si>
  <si>
    <t>CUCHERY</t>
  </si>
  <si>
    <t>CUIS</t>
  </si>
  <si>
    <t>CUISLES</t>
  </si>
  <si>
    <t>CUMIERES</t>
  </si>
  <si>
    <t>CUPERLY</t>
  </si>
  <si>
    <t>DAMERY</t>
  </si>
  <si>
    <t>DAMPIERRE AU TEMPLE</t>
  </si>
  <si>
    <t>DAMPIERRE LE CHATEAU</t>
  </si>
  <si>
    <t>DAMPIERRE SUR MOIVRE</t>
  </si>
  <si>
    <t>DIZY</t>
  </si>
  <si>
    <t>DOMMARTIN DAMPIERRE</t>
  </si>
  <si>
    <t>DOMMARTIN LETTREE</t>
  </si>
  <si>
    <t>DOMMARTIN SOUS HANS</t>
  </si>
  <si>
    <t>DOMMARTIN VARIMONT</t>
  </si>
  <si>
    <t>DOMPREMY</t>
  </si>
  <si>
    <t>DONTRIEN</t>
  </si>
  <si>
    <t>DORMANS</t>
  </si>
  <si>
    <t>VAL DE VIERE</t>
  </si>
  <si>
    <t>DROSNAY</t>
  </si>
  <si>
    <t>DROUILLY</t>
  </si>
  <si>
    <t>ECLAIRES</t>
  </si>
  <si>
    <t>ECOLLEMONT</t>
  </si>
  <si>
    <t>ECRIENNES</t>
  </si>
  <si>
    <t>ECUEIL</t>
  </si>
  <si>
    <t>ECURY LE REPOS</t>
  </si>
  <si>
    <t>ECURY SUR COOLE</t>
  </si>
  <si>
    <t>ELISE DAUCOURT</t>
  </si>
  <si>
    <t>EPENSE</t>
  </si>
  <si>
    <t>EPERNAY</t>
  </si>
  <si>
    <t>EPOYE</t>
  </si>
  <si>
    <t>ESCARDES</t>
  </si>
  <si>
    <t>ESCLAVOLLES LUREY</t>
  </si>
  <si>
    <t>LES ESSARTS LES SEZANNE</t>
  </si>
  <si>
    <t>LES ESSARTS LE VICOMTE</t>
  </si>
  <si>
    <t>ESTERNAY</t>
  </si>
  <si>
    <t>ETOGES</t>
  </si>
  <si>
    <t>ETREPY</t>
  </si>
  <si>
    <t>EUVY</t>
  </si>
  <si>
    <t>FAGNIERES</t>
  </si>
  <si>
    <t>FAUX FRESNAY</t>
  </si>
  <si>
    <t>FAUX VESIGNEUL</t>
  </si>
  <si>
    <t>FAVEROLLES ET COEMY</t>
  </si>
  <si>
    <t>FAVRESSE</t>
  </si>
  <si>
    <t>FEREBRIANGES</t>
  </si>
  <si>
    <t>FERE CHAMPENOISE</t>
  </si>
  <si>
    <t>FESTIGNY</t>
  </si>
  <si>
    <t>FISMES</t>
  </si>
  <si>
    <t>FLEURY LA RIVIERE</t>
  </si>
  <si>
    <t>FLORENT EN ARGONNE</t>
  </si>
  <si>
    <t>FONTAINE DENIS NUISY</t>
  </si>
  <si>
    <t>FONTAINE EN DORMOIS</t>
  </si>
  <si>
    <t>FONTAINE SUR AY</t>
  </si>
  <si>
    <t>LA FORESTIERE</t>
  </si>
  <si>
    <t>LE FRESNE</t>
  </si>
  <si>
    <t>FRIGNICOURT</t>
  </si>
  <si>
    <t>FROMENTIERES</t>
  </si>
  <si>
    <t>LE GAULT SOIGNY</t>
  </si>
  <si>
    <t>GAYE</t>
  </si>
  <si>
    <t>GERMIGNY</t>
  </si>
  <si>
    <t>GERMINON</t>
  </si>
  <si>
    <t>GIFFAUMONT CHAMPAUBERT</t>
  </si>
  <si>
    <t>GIGNY BUSSY</t>
  </si>
  <si>
    <t>GIVRY EN ARGONNE</t>
  </si>
  <si>
    <t>GIVRY LES LOISY</t>
  </si>
  <si>
    <t>GIZAUCOURT</t>
  </si>
  <si>
    <t>GLANNES</t>
  </si>
  <si>
    <t>GOURGANCON</t>
  </si>
  <si>
    <t>STE MARIE DU LAC NUISEMENT</t>
  </si>
  <si>
    <t>LES GRANDES LOGES</t>
  </si>
  <si>
    <t>GRANGES SUR AUBE</t>
  </si>
  <si>
    <t>GRATREUIL</t>
  </si>
  <si>
    <t>GRAUVES</t>
  </si>
  <si>
    <t>GUEUX</t>
  </si>
  <si>
    <t>HANS</t>
  </si>
  <si>
    <t>HAUSSIGNEMONT</t>
  </si>
  <si>
    <t>HAUSSIMONT</t>
  </si>
  <si>
    <t>HAUTVILLERS</t>
  </si>
  <si>
    <t>HEILTZ LE HUTIER</t>
  </si>
  <si>
    <t>HEILTZ LE MAURUPT</t>
  </si>
  <si>
    <t>HEILTZ L EVEQUE</t>
  </si>
  <si>
    <t>HERMONVILLE</t>
  </si>
  <si>
    <t>HERPONT</t>
  </si>
  <si>
    <t>HEUTREGIVILLE</t>
  </si>
  <si>
    <t>HOURGES</t>
  </si>
  <si>
    <t>HUIRON</t>
  </si>
  <si>
    <t>HUMBAUVILLE</t>
  </si>
  <si>
    <t>IGNY COMBLIZY</t>
  </si>
  <si>
    <t>ISLES SUR SUIPPE</t>
  </si>
  <si>
    <t>ISLE SUR MARNE</t>
  </si>
  <si>
    <t>LES ISTRES ET BURY</t>
  </si>
  <si>
    <t>JALONS</t>
  </si>
  <si>
    <t>JANVILLIERS</t>
  </si>
  <si>
    <t>JANVRY</t>
  </si>
  <si>
    <t>JOISELLE</t>
  </si>
  <si>
    <t>JONCHERY SUR SUIPPE</t>
  </si>
  <si>
    <t>JONCHERY SUR VESLE</t>
  </si>
  <si>
    <t>JONQUERY</t>
  </si>
  <si>
    <t>JOUY LES REIMS</t>
  </si>
  <si>
    <t>JUSSECOURT MINECOURT</t>
  </si>
  <si>
    <t>LACHY</t>
  </si>
  <si>
    <t>LAGERY</t>
  </si>
  <si>
    <t>LARZICOURT</t>
  </si>
  <si>
    <t>LAVAL SUR TOURBE</t>
  </si>
  <si>
    <t>LAVANNES</t>
  </si>
  <si>
    <t>LENHARREE</t>
  </si>
  <si>
    <t>LEUVRIGNY</t>
  </si>
  <si>
    <t>LHERY</t>
  </si>
  <si>
    <t>LIGNON</t>
  </si>
  <si>
    <t>LINTHELLES</t>
  </si>
  <si>
    <t>LINTHES</t>
  </si>
  <si>
    <t>LISSE EN CHAMPAGNE</t>
  </si>
  <si>
    <t>LIVRY LOUVERCY</t>
  </si>
  <si>
    <t>LOISY EN BRIE</t>
  </si>
  <si>
    <t>LOISY SUR MARNE</t>
  </si>
  <si>
    <t>LOIVRE</t>
  </si>
  <si>
    <t>LUDES</t>
  </si>
  <si>
    <t>LUXEMONT ET VILLOTTE</t>
  </si>
  <si>
    <t>MAFFRECOURT</t>
  </si>
  <si>
    <t>MAGNEUX</t>
  </si>
  <si>
    <t>MAILLY CHAMPAGNE</t>
  </si>
  <si>
    <t>MAIRY SUR MARNE</t>
  </si>
  <si>
    <t>MAISONS EN CHAMPAGNE</t>
  </si>
  <si>
    <t>MALMY</t>
  </si>
  <si>
    <t>MANCY</t>
  </si>
  <si>
    <t>MARCILLY SUR SEINE</t>
  </si>
  <si>
    <t>MARDEUIL</t>
  </si>
  <si>
    <t>MAREUIL EN BRIE</t>
  </si>
  <si>
    <t>MAREUIL LE PORT</t>
  </si>
  <si>
    <t>MARFAUX</t>
  </si>
  <si>
    <t>MARGERIE HANCOURT</t>
  </si>
  <si>
    <t>MARSANGIS</t>
  </si>
  <si>
    <t>MARSON</t>
  </si>
  <si>
    <t>MASSIGES</t>
  </si>
  <si>
    <t>MATIGNICOURT GONCOURT</t>
  </si>
  <si>
    <t>MATOUGUES</t>
  </si>
  <si>
    <t>MAURUPT LE MONTOIS</t>
  </si>
  <si>
    <t>MECRINGES</t>
  </si>
  <si>
    <t>LE MEIX ST EPOING</t>
  </si>
  <si>
    <t>LE MEIX TIERCELIN</t>
  </si>
  <si>
    <t>MERFY</t>
  </si>
  <si>
    <t>MERLAUT</t>
  </si>
  <si>
    <t>MERY PREMECY</t>
  </si>
  <si>
    <t>LES MESNEUX</t>
  </si>
  <si>
    <t>LE MESNIL SUR OGER</t>
  </si>
  <si>
    <t>MINAUCOURT LE MESNIL LES HURLUS</t>
  </si>
  <si>
    <t>MOEURS VERDEY</t>
  </si>
  <si>
    <t>MOIREMONT</t>
  </si>
  <si>
    <t>MOIVRE</t>
  </si>
  <si>
    <t>MONCETZ LONGEVAS</t>
  </si>
  <si>
    <t>MONCETZ L ABBAYE</t>
  </si>
  <si>
    <t>MONDEMENT MONTGIVROUX</t>
  </si>
  <si>
    <t>MONTBRE</t>
  </si>
  <si>
    <t>MONTGENOST</t>
  </si>
  <si>
    <t>MONTEPREUX</t>
  </si>
  <si>
    <t>MONTHELON</t>
  </si>
  <si>
    <t>MONTIGNY SUR VESLE</t>
  </si>
  <si>
    <t>MONTMIRAIL</t>
  </si>
  <si>
    <t>MONTMORT LUCY</t>
  </si>
  <si>
    <t>MONT SUR COURVILLE</t>
  </si>
  <si>
    <t>MORANGIS</t>
  </si>
  <si>
    <t>MORSAINS</t>
  </si>
  <si>
    <t>MOSLINS</t>
  </si>
  <si>
    <t>MOURMELON LE GRAND</t>
  </si>
  <si>
    <t>MOURMELON LE PETIT</t>
  </si>
  <si>
    <t>MOUSSY</t>
  </si>
  <si>
    <t>MUIZON</t>
  </si>
  <si>
    <t>MUTIGNY</t>
  </si>
  <si>
    <t>NANTEUIL LA FORET</t>
  </si>
  <si>
    <t>NESLE LA REPOSTE</t>
  </si>
  <si>
    <t>NESLE LE REPONS</t>
  </si>
  <si>
    <t>LA NEUVILLE AUX BOIS</t>
  </si>
  <si>
    <t>LA NEUVILLE AUX LARRIS</t>
  </si>
  <si>
    <t>LA NEUVILLE AU PONT</t>
  </si>
  <si>
    <t>NOGENT L ABBESSE</t>
  </si>
  <si>
    <t>NOIRLIEU</t>
  </si>
  <si>
    <t>NORROIS</t>
  </si>
  <si>
    <t>LA NOUE</t>
  </si>
  <si>
    <t>NUISEMENT SUR COOLE</t>
  </si>
  <si>
    <t>OIRY</t>
  </si>
  <si>
    <t>OLIZY</t>
  </si>
  <si>
    <t>OMEY</t>
  </si>
  <si>
    <t>ORBAIS L ABBAYE</t>
  </si>
  <si>
    <t>ORCONTE</t>
  </si>
  <si>
    <t>OUTINES</t>
  </si>
  <si>
    <t>OUTREPONT</t>
  </si>
  <si>
    <t>OYES</t>
  </si>
  <si>
    <t>PARGNY LES REIMS</t>
  </si>
  <si>
    <t>PARGNY SUR SAULX</t>
  </si>
  <si>
    <t>PASSAVANT EN ARGONNE</t>
  </si>
  <si>
    <t>PASSY GRIGNY</t>
  </si>
  <si>
    <t>PEAS</t>
  </si>
  <si>
    <t>LES PETITES LOGES</t>
  </si>
  <si>
    <t>PEVY</t>
  </si>
  <si>
    <t>PIERRE MORAINS</t>
  </si>
  <si>
    <t>PIERRY</t>
  </si>
  <si>
    <t>PLEURS</t>
  </si>
  <si>
    <t>PLICHANCOURT</t>
  </si>
  <si>
    <t>PLIVOT</t>
  </si>
  <si>
    <t>POCANCY</t>
  </si>
  <si>
    <t>POGNY</t>
  </si>
  <si>
    <t>POILLY</t>
  </si>
  <si>
    <t>POIX</t>
  </si>
  <si>
    <t>POMACLE</t>
  </si>
  <si>
    <t>PONTFAVERGER MORONVILLIERS</t>
  </si>
  <si>
    <t>PONTHION</t>
  </si>
  <si>
    <t>POSSESSE</t>
  </si>
  <si>
    <t>POTANGIS</t>
  </si>
  <si>
    <t>POURCY</t>
  </si>
  <si>
    <t>PRINGY</t>
  </si>
  <si>
    <t>PROSNES</t>
  </si>
  <si>
    <t>PROUILLY</t>
  </si>
  <si>
    <t>PRUNAY</t>
  </si>
  <si>
    <t>PUISIEULX</t>
  </si>
  <si>
    <t>QUEUDES</t>
  </si>
  <si>
    <t>RAPSECOURT</t>
  </si>
  <si>
    <t>RECY</t>
  </si>
  <si>
    <t>REIMS</t>
  </si>
  <si>
    <t>REIMS LA BRULEE</t>
  </si>
  <si>
    <t>REMICOURT</t>
  </si>
  <si>
    <t>COEUR DE LA VALLEE</t>
  </si>
  <si>
    <t>REUVES</t>
  </si>
  <si>
    <t>REVEILLON</t>
  </si>
  <si>
    <t>RIEUX</t>
  </si>
  <si>
    <t>RILLY LA MONTAGNE</t>
  </si>
  <si>
    <t>LES RIVIERES HENRUEL</t>
  </si>
  <si>
    <t>ROMIGNY</t>
  </si>
  <si>
    <t>ROUFFY</t>
  </si>
  <si>
    <t>ROUVROY RIPONT</t>
  </si>
  <si>
    <t>SACY</t>
  </si>
  <si>
    <t>ST AMAND SUR FION</t>
  </si>
  <si>
    <t>ST BON</t>
  </si>
  <si>
    <t>ST BRICE COURCELLES</t>
  </si>
  <si>
    <t>ST CHERON</t>
  </si>
  <si>
    <t>ST ETIENNE AU TEMPLE</t>
  </si>
  <si>
    <t>ST ETIENNE SUR SUIPPE</t>
  </si>
  <si>
    <t>ST EULIEN</t>
  </si>
  <si>
    <t>ST EUPHRAISE ET CLAIRIZET</t>
  </si>
  <si>
    <t>ST GERMAIN LA VILLE</t>
  </si>
  <si>
    <t>ST GIBRIEN</t>
  </si>
  <si>
    <t>ST HILAIRE AU TEMPLE</t>
  </si>
  <si>
    <t>ST HILAIRE LE GRAND</t>
  </si>
  <si>
    <t>ST HILAIRE LE PETIT</t>
  </si>
  <si>
    <t>ST IMOGES</t>
  </si>
  <si>
    <t>ST JEAN DEVANT POSSESSE</t>
  </si>
  <si>
    <t>ST JEAN SUR MOIVRE</t>
  </si>
  <si>
    <t>ST JEAN SUR TOURBE</t>
  </si>
  <si>
    <t>ST JUST SAUVAGE</t>
  </si>
  <si>
    <t>ST LUMIER EN CHAMPAGNE</t>
  </si>
  <si>
    <t>ST LUMIER LA POPULEUSE</t>
  </si>
  <si>
    <t>ST MARD SUR AUVE</t>
  </si>
  <si>
    <t>ST MARD LES ROUFFY</t>
  </si>
  <si>
    <t>ST MARD SUR LE MONT</t>
  </si>
  <si>
    <t>STE MARIE A PY</t>
  </si>
  <si>
    <t>ST MARTIN AUX CHAMPS</t>
  </si>
  <si>
    <t>ST MARTIN L HEUREUX</t>
  </si>
  <si>
    <t>ST MARTIN SUR LE PRE</t>
  </si>
  <si>
    <t>ST MASMES</t>
  </si>
  <si>
    <t>ST MEMMIE</t>
  </si>
  <si>
    <t>STE MENEHOULD</t>
  </si>
  <si>
    <t>ST OUEN DOMPROT</t>
  </si>
  <si>
    <t>ST QUENTIN LES MARAIS</t>
  </si>
  <si>
    <t>ST QUENTIN LE VERGER</t>
  </si>
  <si>
    <t>ST QUENTIN SUR COOLE</t>
  </si>
  <si>
    <t>ST REMY EN BOUZEMONT ST GENEST</t>
  </si>
  <si>
    <t>ST REMY SOUS BROYES</t>
  </si>
  <si>
    <t>ST REMY SUR BUSSY</t>
  </si>
  <si>
    <t>ST SOUPLET SUR PY</t>
  </si>
  <si>
    <t>ST THIERRY</t>
  </si>
  <si>
    <t>ST THOMAS EN ARGONNE</t>
  </si>
  <si>
    <t>ST UTIN</t>
  </si>
  <si>
    <t>ST VRAIN</t>
  </si>
  <si>
    <t>SAPIGNICOURT</t>
  </si>
  <si>
    <t>SARCY</t>
  </si>
  <si>
    <t>SARON SUR AUBE</t>
  </si>
  <si>
    <t>SARRY</t>
  </si>
  <si>
    <t>SAUDOY</t>
  </si>
  <si>
    <t>SAVIGNY SUR ARDRES</t>
  </si>
  <si>
    <t>SCRUPT</t>
  </si>
  <si>
    <t>SEPT SAULX</t>
  </si>
  <si>
    <t>SERMAIZE LES BAINS</t>
  </si>
  <si>
    <t>SERMIERS</t>
  </si>
  <si>
    <t>SERVON MELZICOURT</t>
  </si>
  <si>
    <t>SERZY ET PRIN</t>
  </si>
  <si>
    <t>SEZANNE</t>
  </si>
  <si>
    <t>SILLERY</t>
  </si>
  <si>
    <t>SIVRY ANTE</t>
  </si>
  <si>
    <t>SOGNY AUX MOULINS</t>
  </si>
  <si>
    <t>SOGNY EN L ANGLE</t>
  </si>
  <si>
    <t>SOIZY AUX BOIS</t>
  </si>
  <si>
    <t>SOMME BIONNE</t>
  </si>
  <si>
    <t>SOMMEPY TAHURE</t>
  </si>
  <si>
    <t>SOMMESOUS</t>
  </si>
  <si>
    <t>SOMME SUIPPE</t>
  </si>
  <si>
    <t>SOMME TOURBE</t>
  </si>
  <si>
    <t>SOMME VESLE</t>
  </si>
  <si>
    <t>SOMME YEVRE</t>
  </si>
  <si>
    <t>SOMPUIS</t>
  </si>
  <si>
    <t>SOMSOIS</t>
  </si>
  <si>
    <t>SONGY</t>
  </si>
  <si>
    <t>SOUAIN PERTHES LES HURLUS</t>
  </si>
  <si>
    <t>SOUDE</t>
  </si>
  <si>
    <t>SOUDRON</t>
  </si>
  <si>
    <t>SOULANGES</t>
  </si>
  <si>
    <t>SOULIERES</t>
  </si>
  <si>
    <t>SUIPPES</t>
  </si>
  <si>
    <t>SUIZY LE FRANC</t>
  </si>
  <si>
    <t>TAISSY</t>
  </si>
  <si>
    <t>TALUS ST PRIX</t>
  </si>
  <si>
    <t>VAL DE LIVRE</t>
  </si>
  <si>
    <t>THAAS</t>
  </si>
  <si>
    <t>THIBIE</t>
  </si>
  <si>
    <t>THIEBLEMONT FAREMONT</t>
  </si>
  <si>
    <t>THILLOIS</t>
  </si>
  <si>
    <t>LE THOULT TROSNAY</t>
  </si>
  <si>
    <t>VAL DE VESLE</t>
  </si>
  <si>
    <t>TILLOY ET BELLAY</t>
  </si>
  <si>
    <t>TINQUEUX</t>
  </si>
  <si>
    <t>TOGNY AUX BOEUFS</t>
  </si>
  <si>
    <t>TOURS SUR MARNE</t>
  </si>
  <si>
    <t>TRAMERY</t>
  </si>
  <si>
    <t>TRECON</t>
  </si>
  <si>
    <t>TREFOLS</t>
  </si>
  <si>
    <t>TREPAIL</t>
  </si>
  <si>
    <t>TRESLON</t>
  </si>
  <si>
    <t>TRIGNY</t>
  </si>
  <si>
    <t>TROIS FONTAINES L ABBAYE</t>
  </si>
  <si>
    <t>TROIS PUITS</t>
  </si>
  <si>
    <t>TROISSY</t>
  </si>
  <si>
    <t>UNCHAIR</t>
  </si>
  <si>
    <t>VADENAY</t>
  </si>
  <si>
    <t>VALMY</t>
  </si>
  <si>
    <t>VANAULT LE CHATEL</t>
  </si>
  <si>
    <t>VANAULT LES DAMES</t>
  </si>
  <si>
    <t>VANDEUIL</t>
  </si>
  <si>
    <t>VANDIERES</t>
  </si>
  <si>
    <t>VASSIMONT ET CHAPELAINE</t>
  </si>
  <si>
    <t>VATRY</t>
  </si>
  <si>
    <t>VAUCHAMPS</t>
  </si>
  <si>
    <t>VAUCIENNES</t>
  </si>
  <si>
    <t>VAUCLERC</t>
  </si>
  <si>
    <t>VAUDEMANGE</t>
  </si>
  <si>
    <t>VAUDESINCOURT</t>
  </si>
  <si>
    <t>VAVRAY LE GRAND</t>
  </si>
  <si>
    <t>VAVRAY LE PETIT</t>
  </si>
  <si>
    <t>VELYE</t>
  </si>
  <si>
    <t>VENTELAY</t>
  </si>
  <si>
    <t>VENTEUIL</t>
  </si>
  <si>
    <t>VERNANCOURT</t>
  </si>
  <si>
    <t>VERT TOULON</t>
  </si>
  <si>
    <t>BLANCS COTEAUX</t>
  </si>
  <si>
    <t>VERZENAY</t>
  </si>
  <si>
    <t>VERZY</t>
  </si>
  <si>
    <t>VESIGNEUL SUR MARNE</t>
  </si>
  <si>
    <t>LA VEUVE</t>
  </si>
  <si>
    <t>LE VEZIER</t>
  </si>
  <si>
    <t>LE VIEIL DAMPIERRE</t>
  </si>
  <si>
    <t>VIENNE LA VILLE</t>
  </si>
  <si>
    <t>VIENNE LE CHATEAU</t>
  </si>
  <si>
    <t>VILLE DOMMANGE</t>
  </si>
  <si>
    <t>VILLE EN SELVE</t>
  </si>
  <si>
    <t>VILLE EN TARDENOIS</t>
  </si>
  <si>
    <t>VILLENEUVE LA LIONNE</t>
  </si>
  <si>
    <t>LA VILLENEUVE LES CHARLEVILLE</t>
  </si>
  <si>
    <t>VILLENEUVE RENNEVILLE CHEVIGNY</t>
  </si>
  <si>
    <t>VILLENEUVE ST VISTRE VILLEVOTTE</t>
  </si>
  <si>
    <t>VILLERS ALLERAND</t>
  </si>
  <si>
    <t>VILLERS AUX BOIS</t>
  </si>
  <si>
    <t>VILLERS AUX NOEUDS</t>
  </si>
  <si>
    <t>VILLERS EN ARGONNE</t>
  </si>
  <si>
    <t>VILLERS FRANQUEUX</t>
  </si>
  <si>
    <t>VILLERS LE CHATEAU</t>
  </si>
  <si>
    <t>VILLERS MARMERY</t>
  </si>
  <si>
    <t>VILLESENEUX</t>
  </si>
  <si>
    <t>LA VILLE SOUS ORBAIS</t>
  </si>
  <si>
    <t>VILLE SUR TOURBE</t>
  </si>
  <si>
    <t>VILLEVENARD</t>
  </si>
  <si>
    <t>VILLIERS AUX CORNEILLES</t>
  </si>
  <si>
    <t>VINCELLES</t>
  </si>
  <si>
    <t>VINDEY</t>
  </si>
  <si>
    <t>VIRGINY</t>
  </si>
  <si>
    <t>VITRY EN PERTHOIS</t>
  </si>
  <si>
    <t>VITRY LA VILLE</t>
  </si>
  <si>
    <t>VITRY LE FRANCOIS</t>
  </si>
  <si>
    <t>VOILEMONT</t>
  </si>
  <si>
    <t>VOUARCES</t>
  </si>
  <si>
    <t>VOUILLERS</t>
  </si>
  <si>
    <t>VOUZY</t>
  </si>
  <si>
    <t>VRAUX</t>
  </si>
  <si>
    <t>VROIL</t>
  </si>
  <si>
    <t>WARGEMOULIN HURLUS</t>
  </si>
  <si>
    <t>WARMERIVILLE</t>
  </si>
  <si>
    <t>WITRY LES REIMS</t>
  </si>
  <si>
    <t>MAGENTA</t>
  </si>
  <si>
    <t>AGEVILLE</t>
  </si>
  <si>
    <t>AILLIANVILLE</t>
  </si>
  <si>
    <t>AINGOULAINCOURT</t>
  </si>
  <si>
    <t>AIZANVILLE</t>
  </si>
  <si>
    <t>ALLICHAMPS</t>
  </si>
  <si>
    <t>AMBONVILLE</t>
  </si>
  <si>
    <t>ANDELOT BLANCHEVILLE</t>
  </si>
  <si>
    <t>ANDILLY EN BASSIGNY</t>
  </si>
  <si>
    <t>ANNEVILLE LA PRAIRIE</t>
  </si>
  <si>
    <t>ANNONVILLE</t>
  </si>
  <si>
    <t>ANROSEY</t>
  </si>
  <si>
    <t>APREY</t>
  </si>
  <si>
    <t>ARBIGNY SOUS VARENNES</t>
  </si>
  <si>
    <t>ARBOT</t>
  </si>
  <si>
    <t>ARC EN BARROIS</t>
  </si>
  <si>
    <t>ARNANCOURT</t>
  </si>
  <si>
    <t>ATTANCOURT</t>
  </si>
  <si>
    <t>AUBEPIERRE SUR AUBE</t>
  </si>
  <si>
    <t>AUDELONCOURT</t>
  </si>
  <si>
    <t>AUJEURRES</t>
  </si>
  <si>
    <t>AULNOY SUR AUBE</t>
  </si>
  <si>
    <t>AUTIGNY LE GRAND</t>
  </si>
  <si>
    <t>AUTIGNY LE PETIT</t>
  </si>
  <si>
    <t>AUTREVILLE SUR LA RENNE</t>
  </si>
  <si>
    <t>AVRECOURT</t>
  </si>
  <si>
    <t>BAILLY AUX FORGES</t>
  </si>
  <si>
    <t>BAISSEY</t>
  </si>
  <si>
    <t>BASSONCOURT</t>
  </si>
  <si>
    <t>BAUDRECOURT</t>
  </si>
  <si>
    <t>BAY SUR AUBE</t>
  </si>
  <si>
    <t>BEAUCHEMIN</t>
  </si>
  <si>
    <t>ROCHES BETTAINCOURT</t>
  </si>
  <si>
    <t>BETTANCOURT LA FERREE</t>
  </si>
  <si>
    <t>BEURVILLE</t>
  </si>
  <si>
    <t>BIESLES</t>
  </si>
  <si>
    <t>BIZE</t>
  </si>
  <si>
    <t>BLAISY</t>
  </si>
  <si>
    <t>BLECOURT</t>
  </si>
  <si>
    <t>BLESSONVILLE</t>
  </si>
  <si>
    <t>BLUMERAY</t>
  </si>
  <si>
    <t>BOLOGNE</t>
  </si>
  <si>
    <t>BONNECOURT</t>
  </si>
  <si>
    <t>BOURBONNE LES BAINS</t>
  </si>
  <si>
    <t>BOURDONS SUR ROGNON</t>
  </si>
  <si>
    <t>BOURG STE MARIE</t>
  </si>
  <si>
    <t>BOURMONT ENTRE MEUSE ET MOUZON</t>
  </si>
  <si>
    <t>BOUZANCOURT</t>
  </si>
  <si>
    <t>BRACHAY</t>
  </si>
  <si>
    <t>BRAINVILLE SUR MEUSE</t>
  </si>
  <si>
    <t>BRAUX LE CHATEL</t>
  </si>
  <si>
    <t>BRENNES</t>
  </si>
  <si>
    <t>BRETHENAY</t>
  </si>
  <si>
    <t>BREUVANNES EN BASSIGNY</t>
  </si>
  <si>
    <t>BRIAUCOURT</t>
  </si>
  <si>
    <t>BRICON</t>
  </si>
  <si>
    <t>BROUSSEVAL</t>
  </si>
  <si>
    <t>BUGNIERES</t>
  </si>
  <si>
    <t>CHAMPSEVRAINE</t>
  </si>
  <si>
    <t>BUSSON</t>
  </si>
  <si>
    <t>BUXIERES LES CLEFMONT</t>
  </si>
  <si>
    <t>BUXIERES LES VILLIERS</t>
  </si>
  <si>
    <t>CEFFONDS</t>
  </si>
  <si>
    <t>CELLES EN BASSIGNY</t>
  </si>
  <si>
    <t>CELSOY</t>
  </si>
  <si>
    <t>CERISIERES</t>
  </si>
  <si>
    <t>CHALANCEY</t>
  </si>
  <si>
    <t>CHALINDREY</t>
  </si>
  <si>
    <t>VALS DES TILLES</t>
  </si>
  <si>
    <t>CHALVRAINES</t>
  </si>
  <si>
    <t>CHAMBRONCOURT</t>
  </si>
  <si>
    <t>CHAMOUILLEY</t>
  </si>
  <si>
    <t>CHAMPIGNEULLES EN BASSIGNY</t>
  </si>
  <si>
    <t>CHAMPIGNY LES LANGRES</t>
  </si>
  <si>
    <t>CHAMPIGNY SOUS VARENNES</t>
  </si>
  <si>
    <t>CHANCENAY</t>
  </si>
  <si>
    <t>CHANGEY</t>
  </si>
  <si>
    <t>CHANOY</t>
  </si>
  <si>
    <t>CHANTRAINES</t>
  </si>
  <si>
    <t>CHARMES EN L ANGLE</t>
  </si>
  <si>
    <t>CHARMES LA GRANDE</t>
  </si>
  <si>
    <t>CHASSIGNY</t>
  </si>
  <si>
    <t>CHATEAUVILLAIN</t>
  </si>
  <si>
    <t>CHATENAY MACHERON</t>
  </si>
  <si>
    <t>CHATENAY VAUDIN</t>
  </si>
  <si>
    <t>CHATONRUPT SOMMERMONT</t>
  </si>
  <si>
    <t>CHAUDENAY</t>
  </si>
  <si>
    <t>CHAUFFOURT</t>
  </si>
  <si>
    <t>CHAUMONT LA VILLE</t>
  </si>
  <si>
    <t>CHEVILLON</t>
  </si>
  <si>
    <t>CHEZEAUX</t>
  </si>
  <si>
    <t>CHAMARANDES CHOIGNES</t>
  </si>
  <si>
    <t>CHOILLEY DARDENAY</t>
  </si>
  <si>
    <t>CHOISEUL</t>
  </si>
  <si>
    <t>CIREY LES MAREILLES</t>
  </si>
  <si>
    <t>CIREY SUR BLAISE</t>
  </si>
  <si>
    <t>CIRFONTAINES EN AZOIS</t>
  </si>
  <si>
    <t>CIRFONTAINES EN ORNOIS</t>
  </si>
  <si>
    <t>CLEFMONT</t>
  </si>
  <si>
    <t>CLINCHAMP</t>
  </si>
  <si>
    <t>COHONS</t>
  </si>
  <si>
    <t>COIFFY LE BAS</t>
  </si>
  <si>
    <t>COIFFY LE HAUT</t>
  </si>
  <si>
    <t>COLMIER LE BAS</t>
  </si>
  <si>
    <t>COLMIER LE HAUT</t>
  </si>
  <si>
    <t>COLOMBEY LES DEUX EGLISES</t>
  </si>
  <si>
    <t>CONSIGNY</t>
  </si>
  <si>
    <t>COUBLANC</t>
  </si>
  <si>
    <t>COUPRAY</t>
  </si>
  <si>
    <t>COURCELLES EN MONTAGNE</t>
  </si>
  <si>
    <t>COURCELLES SUR BLAISE</t>
  </si>
  <si>
    <t>COUR L EVEQUE</t>
  </si>
  <si>
    <t>CULMONT</t>
  </si>
  <si>
    <t>CURMONT</t>
  </si>
  <si>
    <t>CUSEY</t>
  </si>
  <si>
    <t>DAILLANCOURT</t>
  </si>
  <si>
    <t>DAILLECOURT</t>
  </si>
  <si>
    <t>DAMMARTIN SUR MEUSE</t>
  </si>
  <si>
    <t>DAMREMONT</t>
  </si>
  <si>
    <t>DANCEVOIR</t>
  </si>
  <si>
    <t>DARMANNES</t>
  </si>
  <si>
    <t>DINTEVILLE</t>
  </si>
  <si>
    <t>DOMBLAIN</t>
  </si>
  <si>
    <t>DOMMARIEN</t>
  </si>
  <si>
    <t>DOMMARTIN LE FRANC</t>
  </si>
  <si>
    <t>DOMMARTIN LE ST PERE</t>
  </si>
  <si>
    <t>DOMREMY LANDEVILLE</t>
  </si>
  <si>
    <t>DONCOURT SUR MEUSE</t>
  </si>
  <si>
    <t>DONJEUX</t>
  </si>
  <si>
    <t>DOULAINCOURT SAUCOURT</t>
  </si>
  <si>
    <t>DOULEVANT LE CHATEAU</t>
  </si>
  <si>
    <t>DOULEVANT LE PETIT</t>
  </si>
  <si>
    <t>ECHENAY</t>
  </si>
  <si>
    <t>ECLARON BRAUCOURT STE LIVIERE</t>
  </si>
  <si>
    <t>ECOT LA COMBE</t>
  </si>
  <si>
    <t>EFFINCOURT</t>
  </si>
  <si>
    <t>ENFONVELLE</t>
  </si>
  <si>
    <t>EPIZON</t>
  </si>
  <si>
    <t>LE VAL D ESNOMS</t>
  </si>
  <si>
    <t>ESNOUVEAUX</t>
  </si>
  <si>
    <t>EUFFIGNEIX</t>
  </si>
  <si>
    <t>EURVILLE BIENVILLE</t>
  </si>
  <si>
    <t>FARINCOURT</t>
  </si>
  <si>
    <t>FAYL BILLOT</t>
  </si>
  <si>
    <t>FAYS</t>
  </si>
  <si>
    <t>FERRIERE ET LAFOLIE</t>
  </si>
  <si>
    <t>FLAMMERECOURT</t>
  </si>
  <si>
    <t>FONTAINES SUR MARNE</t>
  </si>
  <si>
    <t>FORCEY</t>
  </si>
  <si>
    <t>FOULAIN</t>
  </si>
  <si>
    <t>FRAMPAS</t>
  </si>
  <si>
    <t>FRECOURT</t>
  </si>
  <si>
    <t>FRESNES SUR APANCE</t>
  </si>
  <si>
    <t>FRONCLES</t>
  </si>
  <si>
    <t>FRONVILLE</t>
  </si>
  <si>
    <t>GENEVRIERES</t>
  </si>
  <si>
    <t>LA GENEVROYE</t>
  </si>
  <si>
    <t>GERMAINES</t>
  </si>
  <si>
    <t>GERMAINVILLIERS</t>
  </si>
  <si>
    <t>GERMAY</t>
  </si>
  <si>
    <t>GERMISAY</t>
  </si>
  <si>
    <t>GIEY SUR AUJON</t>
  </si>
  <si>
    <t>GILLANCOURT</t>
  </si>
  <si>
    <t>GILLAUME</t>
  </si>
  <si>
    <t>GRAFFIGNY CHEMIN</t>
  </si>
  <si>
    <t>GRENANT</t>
  </si>
  <si>
    <t>GUDMONT VILLIERS</t>
  </si>
  <si>
    <t>GUINDRECOURT AUX ORMES</t>
  </si>
  <si>
    <t>GUINDRECOURT SUR BLAISE</t>
  </si>
  <si>
    <t>GUYONVELLE</t>
  </si>
  <si>
    <t>HACOURT</t>
  </si>
  <si>
    <t>HALLIGNICOURT</t>
  </si>
  <si>
    <t>HARREVILLE LES CHANTEURS</t>
  </si>
  <si>
    <t>HEUILLEY LE GRAND</t>
  </si>
  <si>
    <t>HAUTE AMANCE</t>
  </si>
  <si>
    <t>HUILLIECOURT</t>
  </si>
  <si>
    <t>HUMBECOURT</t>
  </si>
  <si>
    <t>HUMBERVILLE</t>
  </si>
  <si>
    <t>HUMES JORQUENAY</t>
  </si>
  <si>
    <t>ILLOUD</t>
  </si>
  <si>
    <t>IS EN BASSIGNY</t>
  </si>
  <si>
    <t>ISOMES</t>
  </si>
  <si>
    <t>JOINVILLE</t>
  </si>
  <si>
    <t>JONCHERY</t>
  </si>
  <si>
    <t>JUZENNECOURT</t>
  </si>
  <si>
    <t>LACHAPELLE EN BLAISY</t>
  </si>
  <si>
    <t>LAFAUCHE</t>
  </si>
  <si>
    <t>LAFERTE SUR AMANCE</t>
  </si>
  <si>
    <t>LAFERTE SUR AUBE</t>
  </si>
  <si>
    <t>LAMANCINE</t>
  </si>
  <si>
    <t>LANEUVELLE</t>
  </si>
  <si>
    <t>BAYARD SUR MARNE</t>
  </si>
  <si>
    <t>LANEUVILLE A REMY</t>
  </si>
  <si>
    <t>LANEUVILLE AU PONT</t>
  </si>
  <si>
    <t>LANGRES</t>
  </si>
  <si>
    <t>LANQUES SUR ROGNON</t>
  </si>
  <si>
    <t>LANTY SUR AUBE</t>
  </si>
  <si>
    <t>LARIVIERE ARNONCOURT</t>
  </si>
  <si>
    <t>LATRECEY ORMOY SUR AUBE</t>
  </si>
  <si>
    <t>LAVERNOY</t>
  </si>
  <si>
    <t>LAVILLE AUX BOIS</t>
  </si>
  <si>
    <t>LAVILLENEUVE</t>
  </si>
  <si>
    <t>LAVILLENEUVE AU ROI</t>
  </si>
  <si>
    <t>LECEY</t>
  </si>
  <si>
    <t>LEFFONDS</t>
  </si>
  <si>
    <t>LESCHERES SUR LE BLAISERON</t>
  </si>
  <si>
    <t>LEUCHEY</t>
  </si>
  <si>
    <t>LEURVILLE</t>
  </si>
  <si>
    <t>LEVECOURT</t>
  </si>
  <si>
    <t>LEZEVILLE</t>
  </si>
  <si>
    <t>LIFFOL LE PETIT</t>
  </si>
  <si>
    <t>LONGEAU PERCEY</t>
  </si>
  <si>
    <t>LOUVEMONT</t>
  </si>
  <si>
    <t>LOUVIERES</t>
  </si>
  <si>
    <t>LUZY SUR MARNE</t>
  </si>
  <si>
    <t>MAATZ</t>
  </si>
  <si>
    <t>MAISONCELLES</t>
  </si>
  <si>
    <t>MAIZIERES SUR AMANCE</t>
  </si>
  <si>
    <t>MALAINCOURT SUR MEUSE</t>
  </si>
  <si>
    <t>MANDRES LA COTE</t>
  </si>
  <si>
    <t>MANOIS</t>
  </si>
  <si>
    <t>MARAC</t>
  </si>
  <si>
    <t>MARANVILLE</t>
  </si>
  <si>
    <t>MARBEVILLE</t>
  </si>
  <si>
    <t>MARCILLY EN BASSIGNY</t>
  </si>
  <si>
    <t>MARDOR</t>
  </si>
  <si>
    <t>MAREILLES</t>
  </si>
  <si>
    <t>MARNAY SUR MARNE</t>
  </si>
  <si>
    <t>MATHONS</t>
  </si>
  <si>
    <t>MELAY</t>
  </si>
  <si>
    <t>MENNOUVEAUX</t>
  </si>
  <si>
    <t>MERREY</t>
  </si>
  <si>
    <t>MERTRUD</t>
  </si>
  <si>
    <t>MEURES</t>
  </si>
  <si>
    <t>MIRBEL</t>
  </si>
  <si>
    <t>MOESLAINS</t>
  </si>
  <si>
    <t>MONTCHARVOT</t>
  </si>
  <si>
    <t>MONTHERIES</t>
  </si>
  <si>
    <t>LA PORTE DU DER</t>
  </si>
  <si>
    <t>VAL DE MEUSE</t>
  </si>
  <si>
    <t>MONTOT SUR ROGNON</t>
  </si>
  <si>
    <t>MONTREUIL SUR BLAISE</t>
  </si>
  <si>
    <t>MONTREUIL SUR THONNANCE</t>
  </si>
  <si>
    <t>MORANCOURT</t>
  </si>
  <si>
    <t>MORIONVILLIERS</t>
  </si>
  <si>
    <t>MOUILLERON</t>
  </si>
  <si>
    <t>MUSSEY SUR MARNE</t>
  </si>
  <si>
    <t>NARCY</t>
  </si>
  <si>
    <t>NEUILLY L EVEQUE</t>
  </si>
  <si>
    <t>NEUILLY SUR SUIZE</t>
  </si>
  <si>
    <t>NEUVELLE LES VOISEY</t>
  </si>
  <si>
    <t>NINVILLE</t>
  </si>
  <si>
    <t>NOGENT</t>
  </si>
  <si>
    <t>NOIDANT CHATENOY</t>
  </si>
  <si>
    <t>NOIDANT LE ROCHEUX</t>
  </si>
  <si>
    <t>NOMECOURT</t>
  </si>
  <si>
    <t>NONCOURT SUR LE RONGEANT</t>
  </si>
  <si>
    <t>NULLY</t>
  </si>
  <si>
    <t>OCCEY</t>
  </si>
  <si>
    <t>ORBIGNY AU MONT</t>
  </si>
  <si>
    <t>ORBIGNY AU VAL</t>
  </si>
  <si>
    <t>ORCEVAUX</t>
  </si>
  <si>
    <t>ORGES</t>
  </si>
  <si>
    <t>ORMANCEY</t>
  </si>
  <si>
    <t>ORMOY LES SEXFONTAINES</t>
  </si>
  <si>
    <t>ORQUEVAUX</t>
  </si>
  <si>
    <t>OSNE LE VAL</t>
  </si>
  <si>
    <t>OUDINCOURT</t>
  </si>
  <si>
    <t>OUTREMECOURT</t>
  </si>
  <si>
    <t>OZIERES</t>
  </si>
  <si>
    <t>LE PAILLY</t>
  </si>
  <si>
    <t>PALAISEUL</t>
  </si>
  <si>
    <t>PANSEY</t>
  </si>
  <si>
    <t>PARNOY EN BASSIGNY</t>
  </si>
  <si>
    <t>PAROY SUR SAULX</t>
  </si>
  <si>
    <t>PEIGNEY</t>
  </si>
  <si>
    <t>PERRANCEY LES VIEUX MOULINS</t>
  </si>
  <si>
    <t>PERROGNEY LES FONTAINES</t>
  </si>
  <si>
    <t>PERRUSSE</t>
  </si>
  <si>
    <t>PIERREMONT SUR AMANCE</t>
  </si>
  <si>
    <t>PISSELOUP</t>
  </si>
  <si>
    <t>PLANRUPT</t>
  </si>
  <si>
    <t>PLESNOY</t>
  </si>
  <si>
    <t>POINSENOT</t>
  </si>
  <si>
    <t>POINSON LES FAYL</t>
  </si>
  <si>
    <t>POINSON LES GRANCEY</t>
  </si>
  <si>
    <t>POINSON LES NOGENT</t>
  </si>
  <si>
    <t>POISEUL</t>
  </si>
  <si>
    <t>POISSONS</t>
  </si>
  <si>
    <t>PONT LA VILLE</t>
  </si>
  <si>
    <t>LE CHATELET SUR MEUSE</t>
  </si>
  <si>
    <t>POULANGY</t>
  </si>
  <si>
    <t>PRASLAY</t>
  </si>
  <si>
    <t>LE MONTSAUGEONNAIS</t>
  </si>
  <si>
    <t>PRESSIGNY</t>
  </si>
  <si>
    <t>PREZ SOUS LAFAUCHE</t>
  </si>
  <si>
    <t>RIVES DERVOISES</t>
  </si>
  <si>
    <t>RACHECOURT SUZEMONT</t>
  </si>
  <si>
    <t>RACHECOURT SUR MARNE</t>
  </si>
  <si>
    <t>RANCONNIERES</t>
  </si>
  <si>
    <t>RANGECOURT</t>
  </si>
  <si>
    <t>RENNEPONT</t>
  </si>
  <si>
    <t>REYNEL</t>
  </si>
  <si>
    <t>RIAUCOURT</t>
  </si>
  <si>
    <t>RICHEBOURG</t>
  </si>
  <si>
    <t>RIMAUCOURT</t>
  </si>
  <si>
    <t>RIVIERES LE BOIS</t>
  </si>
  <si>
    <t>RIVIERE LES FOSSES</t>
  </si>
  <si>
    <t>RIZAUCOURT BUCHEY</t>
  </si>
  <si>
    <t>ROCHEFORT SUR LA COTE</t>
  </si>
  <si>
    <t>ROCHES SUR MARNE</t>
  </si>
  <si>
    <t>ROCHETAILLEE</t>
  </si>
  <si>
    <t>ROLAMPONT</t>
  </si>
  <si>
    <t>ROMAIN SUR MEUSE</t>
  </si>
  <si>
    <t>ROUECOURT</t>
  </si>
  <si>
    <t>ROUELLES</t>
  </si>
  <si>
    <t>ROUGEUX</t>
  </si>
  <si>
    <t>ROUVRES SUR AUBE</t>
  </si>
  <si>
    <t>ROUVROY SUR MARNE</t>
  </si>
  <si>
    <t>RUPT</t>
  </si>
  <si>
    <t>ST BLIN</t>
  </si>
  <si>
    <t>ST BROINGT LE BOIS</t>
  </si>
  <si>
    <t>ST BROINGT LES FOSSES</t>
  </si>
  <si>
    <t>ST CIERGUES</t>
  </si>
  <si>
    <t>ST DIZIER</t>
  </si>
  <si>
    <t>SAINTS GEOSMES</t>
  </si>
  <si>
    <t>ST LOUP SUR AUJON</t>
  </si>
  <si>
    <t>ST MARTIN LES LANGRES</t>
  </si>
  <si>
    <t>ST MAURICE</t>
  </si>
  <si>
    <t>ST THIEBAULT</t>
  </si>
  <si>
    <t>ST URBAIN MACONCOURT</t>
  </si>
  <si>
    <t>ST VALLIER SUR MARNE</t>
  </si>
  <si>
    <t>SARCEY</t>
  </si>
  <si>
    <t>SARREY</t>
  </si>
  <si>
    <t>SAUDRON</t>
  </si>
  <si>
    <t>SAULLES</t>
  </si>
  <si>
    <t>SAULXURES</t>
  </si>
  <si>
    <t>SEMILLY</t>
  </si>
  <si>
    <t>SEMOUTIERS MONTSAON</t>
  </si>
  <si>
    <t>SERQUEUX</t>
  </si>
  <si>
    <t>SEXFONTAINES</t>
  </si>
  <si>
    <t>SIGNEVILLE</t>
  </si>
  <si>
    <t>SILVAROUVRES</t>
  </si>
  <si>
    <t>SOMMANCOURT</t>
  </si>
  <si>
    <t>SOMMERECOURT</t>
  </si>
  <si>
    <t>SOMMEVOIRE</t>
  </si>
  <si>
    <t>SONCOURT SUR MARNE</t>
  </si>
  <si>
    <t>SOULAUCOURT SUR MOUZON</t>
  </si>
  <si>
    <t>SOYERS</t>
  </si>
  <si>
    <t>SUZANNECOURT</t>
  </si>
  <si>
    <t>TERNAT</t>
  </si>
  <si>
    <t>THILLEUX</t>
  </si>
  <si>
    <t>THIVET</t>
  </si>
  <si>
    <t>THOL LES MILLIERES</t>
  </si>
  <si>
    <t>THONNANCE LES JOINVILLE</t>
  </si>
  <si>
    <t>THONNANCE LES MOULINS</t>
  </si>
  <si>
    <t>TORCENAY</t>
  </si>
  <si>
    <t>TORNAY</t>
  </si>
  <si>
    <t>TREIX</t>
  </si>
  <si>
    <t>TREMILLY</t>
  </si>
  <si>
    <t>TROISFONTAINES LA VILLE</t>
  </si>
  <si>
    <t>VAILLANT</t>
  </si>
  <si>
    <t>VALCOURT</t>
  </si>
  <si>
    <t>VALLERET</t>
  </si>
  <si>
    <t>VARENNES SUR AMANCE</t>
  </si>
  <si>
    <t>VAUDRECOURT</t>
  </si>
  <si>
    <t>VAUDREMONT</t>
  </si>
  <si>
    <t>VAUXBONS</t>
  </si>
  <si>
    <t>VAUX SUR BLAISE</t>
  </si>
  <si>
    <t>VAUX SUR ST URBAIN</t>
  </si>
  <si>
    <t>VECQUEVILLE</t>
  </si>
  <si>
    <t>VERBIESLES</t>
  </si>
  <si>
    <t>VERSEILLES LE BAS</t>
  </si>
  <si>
    <t>VERSEILLES LE HAUT</t>
  </si>
  <si>
    <t>VESAIGNES SOUS LAFAUCHE</t>
  </si>
  <si>
    <t>VESAIGNES SUR MARNE</t>
  </si>
  <si>
    <t>VESVRES SOUS CHALANCEY</t>
  </si>
  <si>
    <t>VIEVILLE</t>
  </si>
  <si>
    <t>VIGNES LA COTE</t>
  </si>
  <si>
    <t>VIGNORY</t>
  </si>
  <si>
    <t>VILLARS EN AZOIS</t>
  </si>
  <si>
    <t>VILLARS SANTENOGE</t>
  </si>
  <si>
    <t>VILLE EN BLAISOIS</t>
  </si>
  <si>
    <t>VILLEGUSIEN LE LAC</t>
  </si>
  <si>
    <t>VILLIERS EN LIEU</t>
  </si>
  <si>
    <t>VILLIERS LE SEC</t>
  </si>
  <si>
    <t>VILLIERS LES APREY</t>
  </si>
  <si>
    <t>VILLIERS SUR SUIZE</t>
  </si>
  <si>
    <t>VIOLOT</t>
  </si>
  <si>
    <t>VITRY EN MONTAGNE</t>
  </si>
  <si>
    <t>VITRY LES NOGENT</t>
  </si>
  <si>
    <t>VIVEY</t>
  </si>
  <si>
    <t>VOILLECOMTE</t>
  </si>
  <si>
    <t>VOISEY</t>
  </si>
  <si>
    <t>VOISINES</t>
  </si>
  <si>
    <t>VONCOURT</t>
  </si>
  <si>
    <t>VOUECOURT</t>
  </si>
  <si>
    <t>VRAINCOURT</t>
  </si>
  <si>
    <t>VRONCOURT LA COTE</t>
  </si>
  <si>
    <t>WASSY</t>
  </si>
  <si>
    <t>AHUILLE</t>
  </si>
  <si>
    <t>ALEXAIN</t>
  </si>
  <si>
    <t>AMBRIERES LES VALLEES</t>
  </si>
  <si>
    <t>ANDOUILLE</t>
  </si>
  <si>
    <t>ARGENTRE</t>
  </si>
  <si>
    <t>ARON</t>
  </si>
  <si>
    <t>ARQUENAY</t>
  </si>
  <si>
    <t>ASSE LE BERENGER</t>
  </si>
  <si>
    <t>ASTILLE</t>
  </si>
  <si>
    <t>AVERTON</t>
  </si>
  <si>
    <t>LA BACONNIERE</t>
  </si>
  <si>
    <t>VAL DU MAINE</t>
  </si>
  <si>
    <t>BALLOTS</t>
  </si>
  <si>
    <t>LA BAZOGE MONTPINCON</t>
  </si>
  <si>
    <t>LA BAZOUGE DE CHEMERE</t>
  </si>
  <si>
    <t>LA BAZOUGE DES ALLEUX</t>
  </si>
  <si>
    <t>BAZOUGERS</t>
  </si>
  <si>
    <t>BEAULIEU SUR OUDON</t>
  </si>
  <si>
    <t>BEAUMONT PIED DE BOEUF</t>
  </si>
  <si>
    <t>BELGEARD</t>
  </si>
  <si>
    <t>BIERNE LES VILLAGES</t>
  </si>
  <si>
    <t>LE BIGNON DU MAINE</t>
  </si>
  <si>
    <t>LA BIGOTTIERE</t>
  </si>
  <si>
    <t>BONCHAMP LES LAVAL</t>
  </si>
  <si>
    <t>BOUCHAMPS LES CRAON</t>
  </si>
  <si>
    <t>BOUERE</t>
  </si>
  <si>
    <t>BOUESSAY</t>
  </si>
  <si>
    <t>BOULAY LES IFS</t>
  </si>
  <si>
    <t>LE BOURGNEUF LA FORET</t>
  </si>
  <si>
    <t>BOURGON</t>
  </si>
  <si>
    <t>BRAINS SUR LES MARCHES</t>
  </si>
  <si>
    <t>BREE</t>
  </si>
  <si>
    <t>LA BRULATTE</t>
  </si>
  <si>
    <t>LE BURET</t>
  </si>
  <si>
    <t>CARELLES</t>
  </si>
  <si>
    <t>CHAILLAND</t>
  </si>
  <si>
    <t>CHALONS DU MAINE</t>
  </si>
  <si>
    <t>CHAMPEON</t>
  </si>
  <si>
    <t>CHAMPFREMONT</t>
  </si>
  <si>
    <t>CHAMPGENETEUX</t>
  </si>
  <si>
    <t>CHANGE</t>
  </si>
  <si>
    <t>CHANTRIGNE</t>
  </si>
  <si>
    <t>LA CHAPELLE ANTHENAISE</t>
  </si>
  <si>
    <t>LA CHAPELLE AU RIBOUL</t>
  </si>
  <si>
    <t>LA CHAPELLE CRAONNAISE</t>
  </si>
  <si>
    <t>LA CHAPELLE RAINSOUIN</t>
  </si>
  <si>
    <t>CHARCHIGNE</t>
  </si>
  <si>
    <t>CHATEAU GONTIER SUR MAYENNE</t>
  </si>
  <si>
    <t>CHATELAIN</t>
  </si>
  <si>
    <t>CHATILLON SUR COLMONT</t>
  </si>
  <si>
    <t>CHEMAZE</t>
  </si>
  <si>
    <t>CHEMERE LE ROI</t>
  </si>
  <si>
    <t>CHERANCE</t>
  </si>
  <si>
    <t>CHEVAIGNE DU MAINE</t>
  </si>
  <si>
    <t>COLOMBIERS DU PLESSIS</t>
  </si>
  <si>
    <t>COMMER</t>
  </si>
  <si>
    <t>CONGRIER</t>
  </si>
  <si>
    <t>CONTEST</t>
  </si>
  <si>
    <t>COSMES</t>
  </si>
  <si>
    <t>COSSE EN CHAMPAGNE</t>
  </si>
  <si>
    <t>COSSE LE VIVIEN</t>
  </si>
  <si>
    <t>COUESMES VAUCE</t>
  </si>
  <si>
    <t>COUPTRAIN</t>
  </si>
  <si>
    <t>COURBEVEILLE</t>
  </si>
  <si>
    <t>COURCITE</t>
  </si>
  <si>
    <t>CRAON</t>
  </si>
  <si>
    <t>CRENNES SUR FRAUBEE</t>
  </si>
  <si>
    <t>LA CROIXILLE</t>
  </si>
  <si>
    <t>LA CROPTE</t>
  </si>
  <si>
    <t>CUILLE</t>
  </si>
  <si>
    <t>DAON</t>
  </si>
  <si>
    <t>DENAZE</t>
  </si>
  <si>
    <t>LA DOREE</t>
  </si>
  <si>
    <t>ENTRAMMES</t>
  </si>
  <si>
    <t>ERNEE</t>
  </si>
  <si>
    <t>EVRON</t>
  </si>
  <si>
    <t>FONTAINE COUVERTE</t>
  </si>
  <si>
    <t>FORCE</t>
  </si>
  <si>
    <t>FOUGEROLLES DU PLESSIS</t>
  </si>
  <si>
    <t>GASTINES</t>
  </si>
  <si>
    <t>LE GENEST ST ISLE</t>
  </si>
  <si>
    <t>GENNES LONGUEFUYE</t>
  </si>
  <si>
    <t>GESNES</t>
  </si>
  <si>
    <t>GESVRES</t>
  </si>
  <si>
    <t>GORRON</t>
  </si>
  <si>
    <t>LA GRAVELLE</t>
  </si>
  <si>
    <t>GRAZAY</t>
  </si>
  <si>
    <t>GREZ EN BOUERE</t>
  </si>
  <si>
    <t>LA HAIE TRAVERSAINE</t>
  </si>
  <si>
    <t>HAMBERS</t>
  </si>
  <si>
    <t>HARDANGES</t>
  </si>
  <si>
    <t>HERCE</t>
  </si>
  <si>
    <t>LE HORPS</t>
  </si>
  <si>
    <t>LE HOUSSEAU BRETIGNOLLES</t>
  </si>
  <si>
    <t>L HUISSERIE</t>
  </si>
  <si>
    <t>IZE</t>
  </si>
  <si>
    <t>JAVRON LES CHAPELLES</t>
  </si>
  <si>
    <t>JUBLAINS</t>
  </si>
  <si>
    <t>JUVIGNE</t>
  </si>
  <si>
    <t>PREE D ANJOU</t>
  </si>
  <si>
    <t>LANDIVY</t>
  </si>
  <si>
    <t>LARCHAMP</t>
  </si>
  <si>
    <t>LASSAY LES CHATEAUX</t>
  </si>
  <si>
    <t>LAUBRIERES</t>
  </si>
  <si>
    <t>LAUNAY VILLIERS</t>
  </si>
  <si>
    <t>LAVAL</t>
  </si>
  <si>
    <t>LESBOIS</t>
  </si>
  <si>
    <t>LEVARE</t>
  </si>
  <si>
    <t>LIGNIERES ORGERES</t>
  </si>
  <si>
    <t>LIVET</t>
  </si>
  <si>
    <t>LIVRE LA TOUCHE</t>
  </si>
  <si>
    <t>LA ROCHE NEUVILLE</t>
  </si>
  <si>
    <t>LOIRON RUILLE</t>
  </si>
  <si>
    <t>LOUPFOUGERES</t>
  </si>
  <si>
    <t>LOUVERNE</t>
  </si>
  <si>
    <t>LOUVIGNE</t>
  </si>
  <si>
    <t>MADRE</t>
  </si>
  <si>
    <t>MAISONCELLES DU MAINE</t>
  </si>
  <si>
    <t>MARCILLE LA VILLE</t>
  </si>
  <si>
    <t>MARIGNE PEUTON</t>
  </si>
  <si>
    <t>MARTIGNE SUR MAYENNE</t>
  </si>
  <si>
    <t>MAYENNE</t>
  </si>
  <si>
    <t>MEE</t>
  </si>
  <si>
    <t>MENIL</t>
  </si>
  <si>
    <t>MERAL</t>
  </si>
  <si>
    <t>MESLAY DU MAINE</t>
  </si>
  <si>
    <t>MEZANGERS</t>
  </si>
  <si>
    <t>MONTAUDIN</t>
  </si>
  <si>
    <t>MONTENAY</t>
  </si>
  <si>
    <t>MONTFLOURS</t>
  </si>
  <si>
    <t>MONTIGNE LE BRILLANT</t>
  </si>
  <si>
    <t>MONTREUIL POULAY</t>
  </si>
  <si>
    <t>MONTSURS</t>
  </si>
  <si>
    <t>MOULAY</t>
  </si>
  <si>
    <t>NEAU</t>
  </si>
  <si>
    <t>NEUILLY LE VENDIN</t>
  </si>
  <si>
    <t>NIAFLES</t>
  </si>
  <si>
    <t>NUILLE SUR VICOIN</t>
  </si>
  <si>
    <t>OISSEAU</t>
  </si>
  <si>
    <t>LA PALLU</t>
  </si>
  <si>
    <t>PARIGNE SUR BRAYE</t>
  </si>
  <si>
    <t>PARNE SUR ROC</t>
  </si>
  <si>
    <t>LE PAS</t>
  </si>
  <si>
    <t>PEUTON</t>
  </si>
  <si>
    <t>PLACE</t>
  </si>
  <si>
    <t>POMMERIEUX</t>
  </si>
  <si>
    <t>PONTMAIN</t>
  </si>
  <si>
    <t>PORT BRILLET</t>
  </si>
  <si>
    <t>PRE EN PAIL ST SAMSON</t>
  </si>
  <si>
    <t>QUELAINES ST GAULT</t>
  </si>
  <si>
    <t>RAVIGNY</t>
  </si>
  <si>
    <t>RENAZE</t>
  </si>
  <si>
    <t>RENNES EN GRENOUILLES</t>
  </si>
  <si>
    <t>LE RIBAY</t>
  </si>
  <si>
    <t>LA ROE</t>
  </si>
  <si>
    <t>LA ROUAUDIERE</t>
  </si>
  <si>
    <t>RUILLE FROID FONDS</t>
  </si>
  <si>
    <t>SACE</t>
  </si>
  <si>
    <t>ST AIGNAN DE COUPTRAIN</t>
  </si>
  <si>
    <t>ST AIGNAN SUR ROE</t>
  </si>
  <si>
    <t>ST AUBIN DU DESERT</t>
  </si>
  <si>
    <t>ST AUBIN FOSSE LOUVAIN</t>
  </si>
  <si>
    <t>ST BAUDELLE</t>
  </si>
  <si>
    <t>ST BERTHEVIN</t>
  </si>
  <si>
    <t>ST BERTHEVIN LA TANNIERE</t>
  </si>
  <si>
    <t>ST CALAIS DU DESERT</t>
  </si>
  <si>
    <t>ST CHARLES LA FORET</t>
  </si>
  <si>
    <t>ST CYR EN PAIL</t>
  </si>
  <si>
    <t>ST CYR LE GRAVELAIS</t>
  </si>
  <si>
    <t>ST DENIS D ANJOU</t>
  </si>
  <si>
    <t>ST DENIS DE GASTINES</t>
  </si>
  <si>
    <t>ST DENIS DU MAINE</t>
  </si>
  <si>
    <t>ST ELLIER DU MAINE</t>
  </si>
  <si>
    <t>ST FRAIMBAULT DE PRIERES</t>
  </si>
  <si>
    <t>STE GEMMES LE ROBERT</t>
  </si>
  <si>
    <t>ST GEORGES BUTTAVENT</t>
  </si>
  <si>
    <t>ST GEORGES LE FLECHARD</t>
  </si>
  <si>
    <t>ST GEORGES SUR ERVE</t>
  </si>
  <si>
    <t>ST GERMAIN D ANXURE</t>
  </si>
  <si>
    <t>ST GERMAIN DE COULAMER</t>
  </si>
  <si>
    <t>ST GERMAIN LE FOUILLOUX</t>
  </si>
  <si>
    <t>ST GERMAIN LE GUILLAUME</t>
  </si>
  <si>
    <t>ST HILAIRE DU MAINE</t>
  </si>
  <si>
    <t>BLANDOUET ST JEAN</t>
  </si>
  <si>
    <t>ST JEAN SUR MAYENNE</t>
  </si>
  <si>
    <t>ST JULIEN DU TERROUX</t>
  </si>
  <si>
    <t>ST LOUP DU DORAT</t>
  </si>
  <si>
    <t>ST LOUP DU GAST</t>
  </si>
  <si>
    <t>STE MARIE DU BOIS</t>
  </si>
  <si>
    <t>ST MARS SUR COLMONT</t>
  </si>
  <si>
    <t>ST MARS SUR LA FUTAIE</t>
  </si>
  <si>
    <t>ST MARTIN DU LIMET</t>
  </si>
  <si>
    <t>ST MICHEL DE LA ROE</t>
  </si>
  <si>
    <t>ST OUEN DES TOITS</t>
  </si>
  <si>
    <t>ST PIERRE DES LANDES</t>
  </si>
  <si>
    <t>ST PIERRE DES NIDS</t>
  </si>
  <si>
    <t>ST PIERRE LA COUR</t>
  </si>
  <si>
    <t>ST PIERRE SUR ERVE</t>
  </si>
  <si>
    <t>VIMARTIN SUR ORTHE</t>
  </si>
  <si>
    <t>ST POIX</t>
  </si>
  <si>
    <t>ST QUENTIN LES ANGES</t>
  </si>
  <si>
    <t>ST SATURNIN DU LIMET</t>
  </si>
  <si>
    <t>STE SUZANNE ET CHAMMES</t>
  </si>
  <si>
    <t>ST THOMAS DE COURCERIERS</t>
  </si>
  <si>
    <t>SAULGES</t>
  </si>
  <si>
    <t>LA SELLE CRAONNAISE</t>
  </si>
  <si>
    <t>SENONNES</t>
  </si>
  <si>
    <t>SIMPLE</t>
  </si>
  <si>
    <t>SOUCE</t>
  </si>
  <si>
    <t>SOULGE SUR OUETTE</t>
  </si>
  <si>
    <t>THUBOEUF</t>
  </si>
  <si>
    <t>THORIGNE EN CHARNIE</t>
  </si>
  <si>
    <t>TORCE VIVIERS EN CHARNIE</t>
  </si>
  <si>
    <t>TRANS</t>
  </si>
  <si>
    <t>VAIGES</t>
  </si>
  <si>
    <t>VAUTORTE</t>
  </si>
  <si>
    <t>VIEUVY</t>
  </si>
  <si>
    <t>VILLAINES LA JUHEL</t>
  </si>
  <si>
    <t>VILLEPAIL</t>
  </si>
  <si>
    <t>VILLIERS CHARLEMAGNE</t>
  </si>
  <si>
    <t>VOUTRE</t>
  </si>
  <si>
    <t>ABAUCOURT SUR SEILLE</t>
  </si>
  <si>
    <t>ABBEVILLE LES CONFLANS</t>
  </si>
  <si>
    <t>ABONCOURT</t>
  </si>
  <si>
    <t>AFFLEVILLE</t>
  </si>
  <si>
    <t>AFFRACOURT</t>
  </si>
  <si>
    <t>AGINCOURT</t>
  </si>
  <si>
    <t>AINGERAY</t>
  </si>
  <si>
    <t>ALLAIN</t>
  </si>
  <si>
    <t>ALLAMONT</t>
  </si>
  <si>
    <t>ALLAMPS</t>
  </si>
  <si>
    <t>ALLONDRELLE LA MALMAISON</t>
  </si>
  <si>
    <t>AMENONCOURT</t>
  </si>
  <si>
    <t>ANCERVILLER</t>
  </si>
  <si>
    <t>ANDERNY</t>
  </si>
  <si>
    <t>ANGOMONT</t>
  </si>
  <si>
    <t>ANOUX</t>
  </si>
  <si>
    <t>ANSAUVILLE</t>
  </si>
  <si>
    <t>ANTHELUPT</t>
  </si>
  <si>
    <t>ARMAUCOURT</t>
  </si>
  <si>
    <t>ARNAVILLE</t>
  </si>
  <si>
    <t>ARRACOURT</t>
  </si>
  <si>
    <t>ARRAYE ET HAN</t>
  </si>
  <si>
    <t>ART SUR MEURTHE</t>
  </si>
  <si>
    <t>ATHIENVILLE</t>
  </si>
  <si>
    <t>ATTON</t>
  </si>
  <si>
    <t>AUBOUE</t>
  </si>
  <si>
    <t>AUDUN LE ROMAN</t>
  </si>
  <si>
    <t>AUTREPIERRE</t>
  </si>
  <si>
    <t>AUTREVILLE SUR MOSELLE</t>
  </si>
  <si>
    <t>AUTREY</t>
  </si>
  <si>
    <t>AVILLERS</t>
  </si>
  <si>
    <t>AVRAINVILLE</t>
  </si>
  <si>
    <t>AVRICOURT</t>
  </si>
  <si>
    <t>AVRIL</t>
  </si>
  <si>
    <t>AZELOT</t>
  </si>
  <si>
    <t>AZERAILLES</t>
  </si>
  <si>
    <t>BACCARAT</t>
  </si>
  <si>
    <t>BADONVILLER</t>
  </si>
  <si>
    <t>BAINVILLE AUX MIROIRS</t>
  </si>
  <si>
    <t>BAINVILLE SUR MADON</t>
  </si>
  <si>
    <t>BARBAS</t>
  </si>
  <si>
    <t>BARBONVILLE</t>
  </si>
  <si>
    <t>BARISEY AU PLAIN</t>
  </si>
  <si>
    <t>BARISEY LA COTE</t>
  </si>
  <si>
    <t>LES BAROCHES</t>
  </si>
  <si>
    <t>BASLIEUX</t>
  </si>
  <si>
    <t>BATHELEMONT</t>
  </si>
  <si>
    <t>BATILLY</t>
  </si>
  <si>
    <t>BATTIGNY</t>
  </si>
  <si>
    <t>BAUZEMONT</t>
  </si>
  <si>
    <t>BAYON</t>
  </si>
  <si>
    <t>BAYONVILLE SUR MAD</t>
  </si>
  <si>
    <t>BAZAILLES</t>
  </si>
  <si>
    <t>BECHAMPS</t>
  </si>
  <si>
    <t>BELLEVILLE</t>
  </si>
  <si>
    <t>BENAMENIL</t>
  </si>
  <si>
    <t>BENNEY</t>
  </si>
  <si>
    <t>BERNECOURT</t>
  </si>
  <si>
    <t>BERTRAMBOIS</t>
  </si>
  <si>
    <t>BERTRICHAMPS</t>
  </si>
  <si>
    <t>BETTAINVILLERS</t>
  </si>
  <si>
    <t>BEUVEILLE</t>
  </si>
  <si>
    <t>BEUVEZIN</t>
  </si>
  <si>
    <t>BEY SUR SEILLE</t>
  </si>
  <si>
    <t>BEZANGE LA GRANDE</t>
  </si>
  <si>
    <t>BEZAUMONT</t>
  </si>
  <si>
    <t>BICQUELEY</t>
  </si>
  <si>
    <t>BIENVILLE LA PETITE</t>
  </si>
  <si>
    <t>BIONVILLE</t>
  </si>
  <si>
    <t>BLAINVILLE SUR L EAU</t>
  </si>
  <si>
    <t>BLEMEREY</t>
  </si>
  <si>
    <t>BLENOD LES PONT A MOUSSON</t>
  </si>
  <si>
    <t>BLENOD LES TOUL</t>
  </si>
  <si>
    <t>BOISMONT</t>
  </si>
  <si>
    <t>BONVILLER</t>
  </si>
  <si>
    <t>MONT BONVILLERS</t>
  </si>
  <si>
    <t>BORVILLE</t>
  </si>
  <si>
    <t>BOUCQ</t>
  </si>
  <si>
    <t>BOUILLONVILLE</t>
  </si>
  <si>
    <t>BOUXIERES AUX CHENES</t>
  </si>
  <si>
    <t>BOUXIERES AUX DAMES</t>
  </si>
  <si>
    <t>BOUXIERES SOUS FROIDMONT</t>
  </si>
  <si>
    <t>BOUZANVILLE</t>
  </si>
  <si>
    <t>BRALLEVILLE</t>
  </si>
  <si>
    <t>BRATTE</t>
  </si>
  <si>
    <t>BREHAIN LA VILLE</t>
  </si>
  <si>
    <t>BREMENIL</t>
  </si>
  <si>
    <t>BREMONCOURT</t>
  </si>
  <si>
    <t>VAL DE BRIEY</t>
  </si>
  <si>
    <t>BRIN SUR SEILLE</t>
  </si>
  <si>
    <t>BROUVILLE</t>
  </si>
  <si>
    <t>BRULEY</t>
  </si>
  <si>
    <t>BRUVILLE</t>
  </si>
  <si>
    <t>BUISSONCOURT</t>
  </si>
  <si>
    <t>BULLIGNY</t>
  </si>
  <si>
    <t>BURES</t>
  </si>
  <si>
    <t>BURIVILLE</t>
  </si>
  <si>
    <t>BURTHECOURT AUX CHENES</t>
  </si>
  <si>
    <t>CEINTREY</t>
  </si>
  <si>
    <t>CERVILLE</t>
  </si>
  <si>
    <t>CHALIGNY</t>
  </si>
  <si>
    <t>CHAMBLEY BUSSIERES</t>
  </si>
  <si>
    <t>CHAMPENOUX</t>
  </si>
  <si>
    <t>CHAMPEY SUR MOSELLE</t>
  </si>
  <si>
    <t>CHAMPIGNEULLES</t>
  </si>
  <si>
    <t>CHANTEHEUX</t>
  </si>
  <si>
    <t>CHAOUILLEY</t>
  </si>
  <si>
    <t>CHARENCY VEZIN</t>
  </si>
  <si>
    <t>CHAREY</t>
  </si>
  <si>
    <t>CHARMES LA COTE</t>
  </si>
  <si>
    <t>CHARMOIS</t>
  </si>
  <si>
    <t>CHAUDENEY SUR MOSELLE</t>
  </si>
  <si>
    <t>CHAZELLES SUR ALBE</t>
  </si>
  <si>
    <t>CHENEVIERES</t>
  </si>
  <si>
    <t>CHENICOURT</t>
  </si>
  <si>
    <t>CHENIERES</t>
  </si>
  <si>
    <t>CHOLOY MENILLOT</t>
  </si>
  <si>
    <t>CIREY SUR VEZOUZE</t>
  </si>
  <si>
    <t>CLAYEURES</t>
  </si>
  <si>
    <t>CLEMERY</t>
  </si>
  <si>
    <t>CLEREY SUR BRENON</t>
  </si>
  <si>
    <t>COINCOURT</t>
  </si>
  <si>
    <t>COLMEY</t>
  </si>
  <si>
    <t>COLOMBEY LES BELLES</t>
  </si>
  <si>
    <t>CONFLANS EN JARNISY</t>
  </si>
  <si>
    <t>CONS LA GRANDVILLE</t>
  </si>
  <si>
    <t>COSNES ET ROMAIN</t>
  </si>
  <si>
    <t>COURBESSEAUX</t>
  </si>
  <si>
    <t>COYVILLER</t>
  </si>
  <si>
    <t>CRANTENOY</t>
  </si>
  <si>
    <t>CREPEY</t>
  </si>
  <si>
    <t>CREVECHAMPS</t>
  </si>
  <si>
    <t>CREVIC</t>
  </si>
  <si>
    <t>CREZILLES</t>
  </si>
  <si>
    <t>CRION</t>
  </si>
  <si>
    <t>CROISMARE</t>
  </si>
  <si>
    <t>CRUSNES</t>
  </si>
  <si>
    <t>CUSTINES</t>
  </si>
  <si>
    <t>DAMELEVIERES</t>
  </si>
  <si>
    <t>DAMPVITOUX</t>
  </si>
  <si>
    <t>DENEUVRE</t>
  </si>
  <si>
    <t>DEUXVILLE</t>
  </si>
  <si>
    <t>DIARVILLE</t>
  </si>
  <si>
    <t>DIEULOUARD</t>
  </si>
  <si>
    <t>DOLCOURT</t>
  </si>
  <si>
    <t>DOMBASLE SUR MEURTHE</t>
  </si>
  <si>
    <t>DOMEVRE EN HAYE</t>
  </si>
  <si>
    <t>DOMEVRE SUR VEZOUZE</t>
  </si>
  <si>
    <t>DOMGERMAIN</t>
  </si>
  <si>
    <t>DOMJEVIN</t>
  </si>
  <si>
    <t>DOMMARIE EULMONT</t>
  </si>
  <si>
    <t>DOMMARTEMONT</t>
  </si>
  <si>
    <t>DOMMARTIN LA CHAUSSEE</t>
  </si>
  <si>
    <t>DOMMARTIN LES TOUL</t>
  </si>
  <si>
    <t>DOMMARTIN SOUS AMANCE</t>
  </si>
  <si>
    <t>DOMPRIX</t>
  </si>
  <si>
    <t>DOMPTAIL EN L AIR</t>
  </si>
  <si>
    <t>DONCOURT LES CONFLANS</t>
  </si>
  <si>
    <t>DONCOURT LES LONGUYON</t>
  </si>
  <si>
    <t>DROUVILLE</t>
  </si>
  <si>
    <t>ECROUVES</t>
  </si>
  <si>
    <t>EINVAUX</t>
  </si>
  <si>
    <t>EINVILLE AU JARD</t>
  </si>
  <si>
    <t>EMBERMENIL</t>
  </si>
  <si>
    <t>EPIEZ SUR CHIERS</t>
  </si>
  <si>
    <t>EPLY</t>
  </si>
  <si>
    <t>ERBEVILLER SUR AMEZULE</t>
  </si>
  <si>
    <t>ERROUVILLE</t>
  </si>
  <si>
    <t>ESSEY ET MAIZERAIS</t>
  </si>
  <si>
    <t>ESSEY LA COTE</t>
  </si>
  <si>
    <t>ESSEY LES NANCY</t>
  </si>
  <si>
    <t>ETREVAL</t>
  </si>
  <si>
    <t>EULMONT</t>
  </si>
  <si>
    <t>EUVEZIN</t>
  </si>
  <si>
    <t>FAULX</t>
  </si>
  <si>
    <t>FECOCOURT</t>
  </si>
  <si>
    <t>FENNEVILLER</t>
  </si>
  <si>
    <t>FEY EN HAYE</t>
  </si>
  <si>
    <t>FILLIERES</t>
  </si>
  <si>
    <t>FLAINVAL</t>
  </si>
  <si>
    <t>FLAVIGNY SUR MOSELLE</t>
  </si>
  <si>
    <t>FLEVILLE DEVANT NANCY</t>
  </si>
  <si>
    <t>FLEVILLE LIXIERES</t>
  </si>
  <si>
    <t>FLIN</t>
  </si>
  <si>
    <t>FLIREY</t>
  </si>
  <si>
    <t>FONTENOY LA JOUTE</t>
  </si>
  <si>
    <t>FONTENOY SUR MOSELLE</t>
  </si>
  <si>
    <t>FORCELLES ST GORGON</t>
  </si>
  <si>
    <t>FORCELLES SOUS GUGNEY</t>
  </si>
  <si>
    <t>FOUG</t>
  </si>
  <si>
    <t>FRAIMBOIS</t>
  </si>
  <si>
    <t>FRAISNES EN SAINTOIS</t>
  </si>
  <si>
    <t>FRANCONVILLE</t>
  </si>
  <si>
    <t>FREMENIL</t>
  </si>
  <si>
    <t>FREMONVILLE</t>
  </si>
  <si>
    <t>FRESNOIS LA MONTAGNE</t>
  </si>
  <si>
    <t>FRIAUVILLE</t>
  </si>
  <si>
    <t>FROUARD</t>
  </si>
  <si>
    <t>FROVILLE</t>
  </si>
  <si>
    <t>GELACOURT</t>
  </si>
  <si>
    <t>GELAUCOURT</t>
  </si>
  <si>
    <t>GELLENONCOURT</t>
  </si>
  <si>
    <t>GEMONVILLE</t>
  </si>
  <si>
    <t>GERBECOURT ET HAPLEMONT</t>
  </si>
  <si>
    <t>GERBEVILLER</t>
  </si>
  <si>
    <t>GERMINY</t>
  </si>
  <si>
    <t>GERMONVILLE</t>
  </si>
  <si>
    <t>GEZONCOURT</t>
  </si>
  <si>
    <t>GIBEAUMEIX</t>
  </si>
  <si>
    <t>GIRAUMONT</t>
  </si>
  <si>
    <t>GIRIVILLER</t>
  </si>
  <si>
    <t>GLONVILLE</t>
  </si>
  <si>
    <t>GOGNEY</t>
  </si>
  <si>
    <t>GONDRECOURT AIX</t>
  </si>
  <si>
    <t>GONDREXON</t>
  </si>
  <si>
    <t>GORCY</t>
  </si>
  <si>
    <t>GOVILLER</t>
  </si>
  <si>
    <t>GRAND FAILLY</t>
  </si>
  <si>
    <t>GRIMONVILLER</t>
  </si>
  <si>
    <t>GRIPPORT</t>
  </si>
  <si>
    <t>GRISCOURT</t>
  </si>
  <si>
    <t>GROSROUVRES</t>
  </si>
  <si>
    <t>GUGNEY</t>
  </si>
  <si>
    <t>GYE</t>
  </si>
  <si>
    <t>HABLAINVILLE</t>
  </si>
  <si>
    <t>HAGEVILLE</t>
  </si>
  <si>
    <t>HAIGNEVILLE</t>
  </si>
  <si>
    <t>HALLOVILLE</t>
  </si>
  <si>
    <t>HAMMEVILLE</t>
  </si>
  <si>
    <t>HAMONVILLE</t>
  </si>
  <si>
    <t>HANNONVILLE SUZEMONT</t>
  </si>
  <si>
    <t>HARBOUEY</t>
  </si>
  <si>
    <t>HAROUE</t>
  </si>
  <si>
    <t>HATRIZE</t>
  </si>
  <si>
    <t>HAUCOURT MOULAINE</t>
  </si>
  <si>
    <t>HAUDONVILLE</t>
  </si>
  <si>
    <t>HAUSSONVILLE</t>
  </si>
  <si>
    <t>HEILLECOURT</t>
  </si>
  <si>
    <t>HENAMENIL</t>
  </si>
  <si>
    <t>HERBEVILLER</t>
  </si>
  <si>
    <t>HERIMENIL</t>
  </si>
  <si>
    <t>HERSERANGE</t>
  </si>
  <si>
    <t>HOEVILLE</t>
  </si>
  <si>
    <t>HOMECOURT</t>
  </si>
  <si>
    <t>HOUDELMONT</t>
  </si>
  <si>
    <t>HOUDEMONT</t>
  </si>
  <si>
    <t>HOUDREVILLE</t>
  </si>
  <si>
    <t>HOUSSEVILLE</t>
  </si>
  <si>
    <t>HUDIVILLER</t>
  </si>
  <si>
    <t>HUSSIGNY GODBRANGE</t>
  </si>
  <si>
    <t>IGNEY</t>
  </si>
  <si>
    <t>JAILLON</t>
  </si>
  <si>
    <t>JARNY</t>
  </si>
  <si>
    <t>JARVILLE LA MALGRANGE</t>
  </si>
  <si>
    <t>JAULNY</t>
  </si>
  <si>
    <t>JEANDELAINCOURT</t>
  </si>
  <si>
    <t>JEANDELIZE</t>
  </si>
  <si>
    <t>JEVONCOURT</t>
  </si>
  <si>
    <t>JEZAINVILLE</t>
  </si>
  <si>
    <t>JOEUF</t>
  </si>
  <si>
    <t>JOLIVET</t>
  </si>
  <si>
    <t>JOPPECOURT</t>
  </si>
  <si>
    <t>JOUAVILLE</t>
  </si>
  <si>
    <t>JOUDREVILLE</t>
  </si>
  <si>
    <t>JUVRECOURT</t>
  </si>
  <si>
    <t>LABRY</t>
  </si>
  <si>
    <t>LAGNEY</t>
  </si>
  <si>
    <t>LAITRE SOUS AMANCE</t>
  </si>
  <si>
    <t>LAIX</t>
  </si>
  <si>
    <t>LALOEUF</t>
  </si>
  <si>
    <t>LAMATH</t>
  </si>
  <si>
    <t>LANDECOURT</t>
  </si>
  <si>
    <t>LANDREMONT</t>
  </si>
  <si>
    <t>LANDRES</t>
  </si>
  <si>
    <t>LANEUVELOTTE</t>
  </si>
  <si>
    <t>LANEUVEVILLE AUX BOIS</t>
  </si>
  <si>
    <t>LANEUVEVILLE DERRIERE FOUG</t>
  </si>
  <si>
    <t>LANEUVEVILLE DEVANT BAYON</t>
  </si>
  <si>
    <t>LANEUVEVILLE DEVANT NANCY</t>
  </si>
  <si>
    <t>LANFROICOURT</t>
  </si>
  <si>
    <t>LANTEFONTAINE</t>
  </si>
  <si>
    <t>LARONXE</t>
  </si>
  <si>
    <t>LAXOU</t>
  </si>
  <si>
    <t>LAY ST CHRISTOPHE</t>
  </si>
  <si>
    <t>LAY ST REMY</t>
  </si>
  <si>
    <t>LEBEUVILLE</t>
  </si>
  <si>
    <t>LEINTREY</t>
  </si>
  <si>
    <t>LEMAINVILLE</t>
  </si>
  <si>
    <t>LEMENIL MITRY</t>
  </si>
  <si>
    <t>LENONCOURT</t>
  </si>
  <si>
    <t>LESMENILS</t>
  </si>
  <si>
    <t>LETRICOURT</t>
  </si>
  <si>
    <t>LEXY</t>
  </si>
  <si>
    <t>LEYR</t>
  </si>
  <si>
    <t>LIMEY REMENAUVILLE</t>
  </si>
  <si>
    <t>LIRONVILLE</t>
  </si>
  <si>
    <t>LIVERDUN</t>
  </si>
  <si>
    <t>LOISY</t>
  </si>
  <si>
    <t>LONGLAVILLE</t>
  </si>
  <si>
    <t>LONGUYON</t>
  </si>
  <si>
    <t>LONGWY</t>
  </si>
  <si>
    <t>LOREY</t>
  </si>
  <si>
    <t>LOROMONTZEY</t>
  </si>
  <si>
    <t>LUBEY</t>
  </si>
  <si>
    <t>LUDRES</t>
  </si>
  <si>
    <t>LUNEVILLE</t>
  </si>
  <si>
    <t>LUPCOURT</t>
  </si>
  <si>
    <t>MAGNIERES</t>
  </si>
  <si>
    <t>MAIDIERES</t>
  </si>
  <si>
    <t>MAILLY SUR SEILLE</t>
  </si>
  <si>
    <t>MAIRY MAINVILLE</t>
  </si>
  <si>
    <t>MAIXE</t>
  </si>
  <si>
    <t>MALAVILLERS</t>
  </si>
  <si>
    <t>MALLELOY</t>
  </si>
  <si>
    <t>MALZEVILLE</t>
  </si>
  <si>
    <t>MAMEY</t>
  </si>
  <si>
    <t>MANDRES AUX QUATRE TOURS</t>
  </si>
  <si>
    <t>MANGONVILLE</t>
  </si>
  <si>
    <t>MANONCOURT EN VERMOIS</t>
  </si>
  <si>
    <t>MANONCOURT EN WOEVRE</t>
  </si>
  <si>
    <t>MANONVILLE</t>
  </si>
  <si>
    <t>MANONVILLER</t>
  </si>
  <si>
    <t>MARAINVILLER</t>
  </si>
  <si>
    <t>MARBACHE</t>
  </si>
  <si>
    <t>MARS LA TOUR</t>
  </si>
  <si>
    <t>MARTHEMONT</t>
  </si>
  <si>
    <t>MARTINCOURT</t>
  </si>
  <si>
    <t>MATTEXEY</t>
  </si>
  <si>
    <t>MAXEVILLE</t>
  </si>
  <si>
    <t>MAZERULLES</t>
  </si>
  <si>
    <t>MEHONCOURT</t>
  </si>
  <si>
    <t>MENIL LA TOUR</t>
  </si>
  <si>
    <t>MERCY LE BAS</t>
  </si>
  <si>
    <t>MERCY LE HAUT</t>
  </si>
  <si>
    <t>MEREVILLE</t>
  </si>
  <si>
    <t>MERVILLER</t>
  </si>
  <si>
    <t>MESSEIN</t>
  </si>
  <si>
    <t>MEXY</t>
  </si>
  <si>
    <t>MIGNEVILLE</t>
  </si>
  <si>
    <t>MINORVILLE</t>
  </si>
  <si>
    <t>MOINEVILLE</t>
  </si>
  <si>
    <t>MOIVRONS</t>
  </si>
  <si>
    <t>MONCEL LES LUNEVILLE</t>
  </si>
  <si>
    <t>MONCEL SUR SEILLE</t>
  </si>
  <si>
    <t>MONTAUVILLE</t>
  </si>
  <si>
    <t>MONTENOY</t>
  </si>
  <si>
    <t>MONTIGNY SUR CHIERS</t>
  </si>
  <si>
    <t>MONT L ETROIT</t>
  </si>
  <si>
    <t>MONT LE VIGNOBLE</t>
  </si>
  <si>
    <t>MONTREUX</t>
  </si>
  <si>
    <t>MONT SUR MEURTHE</t>
  </si>
  <si>
    <t>MORFONTAINE</t>
  </si>
  <si>
    <t>MORIVILLER</t>
  </si>
  <si>
    <t>MORVILLE SUR SEILLE</t>
  </si>
  <si>
    <t>MOUACOURT</t>
  </si>
  <si>
    <t>MOUAVILLE</t>
  </si>
  <si>
    <t>MOUSSON</t>
  </si>
  <si>
    <t>MOUTROT</t>
  </si>
  <si>
    <t>MOYEN</t>
  </si>
  <si>
    <t>MURVILLE</t>
  </si>
  <si>
    <t>NANCY</t>
  </si>
  <si>
    <t>NEUFMAISONS</t>
  </si>
  <si>
    <t>NEUVES MAISONS</t>
  </si>
  <si>
    <t>NEUVILLER LES BADONVILLER</t>
  </si>
  <si>
    <t>NEUVILLER SUR MOSELLE</t>
  </si>
  <si>
    <t>NOMENY</t>
  </si>
  <si>
    <t>NONHIGNY</t>
  </si>
  <si>
    <t>NORROY LE SEC</t>
  </si>
  <si>
    <t>NORROY LES PONT A MOUSSON</t>
  </si>
  <si>
    <t>NOVIANT AUX PRES</t>
  </si>
  <si>
    <t>OCHEY</t>
  </si>
  <si>
    <t>OGEVILLER</t>
  </si>
  <si>
    <t>OGNEVILLE</t>
  </si>
  <si>
    <t>OLLEY</t>
  </si>
  <si>
    <t>OMELMONT</t>
  </si>
  <si>
    <t>ONVILLE</t>
  </si>
  <si>
    <t>ORMES ET VILLE</t>
  </si>
  <si>
    <t>OTHE</t>
  </si>
  <si>
    <t>OZERAILLES</t>
  </si>
  <si>
    <t>PAGNEY DERRIERE BARINE</t>
  </si>
  <si>
    <t>PAGNY SUR MOSELLE</t>
  </si>
  <si>
    <t>PAREY ST CESAIRE</t>
  </si>
  <si>
    <t>PARROY</t>
  </si>
  <si>
    <t>PARUX</t>
  </si>
  <si>
    <t>PETIT FAILLY</t>
  </si>
  <si>
    <t>PETITMONT</t>
  </si>
  <si>
    <t>PETTONVILLE</t>
  </si>
  <si>
    <t>PEXONNE</t>
  </si>
  <si>
    <t>PHLIN</t>
  </si>
  <si>
    <t>PIENNES</t>
  </si>
  <si>
    <t>PIERRE LA TREICHE</t>
  </si>
  <si>
    <t>PIERRE PERCEE</t>
  </si>
  <si>
    <t>POMPEY</t>
  </si>
  <si>
    <t>PONT A MOUSSON</t>
  </si>
  <si>
    <t>PONT ST VINCENT</t>
  </si>
  <si>
    <t>PORT SUR SEILLE</t>
  </si>
  <si>
    <t>PRAYE</t>
  </si>
  <si>
    <t>PRENY</t>
  </si>
  <si>
    <t>PREUTIN HIGNY</t>
  </si>
  <si>
    <t>PULLIGNY</t>
  </si>
  <si>
    <t>PULNEY</t>
  </si>
  <si>
    <t>PULNOY</t>
  </si>
  <si>
    <t>PUXE</t>
  </si>
  <si>
    <t>PUXIEUX</t>
  </si>
  <si>
    <t>QUEVILLONCOURT</t>
  </si>
  <si>
    <t>RAON LES LEAU</t>
  </si>
  <si>
    <t>RAUCOURT</t>
  </si>
  <si>
    <t>RAVILLE SUR SANON</t>
  </si>
  <si>
    <t>RECHICOURT LA PETITE</t>
  </si>
  <si>
    <t>RECLONVILLE</t>
  </si>
  <si>
    <t>REHAINVILLER</t>
  </si>
  <si>
    <t>REHERREY</t>
  </si>
  <si>
    <t>REHON</t>
  </si>
  <si>
    <t>REILLON</t>
  </si>
  <si>
    <t>REMBERCOURT SUR MAD</t>
  </si>
  <si>
    <t>REMENOVILLE</t>
  </si>
  <si>
    <t>REMEREVILLE</t>
  </si>
  <si>
    <t>REMONCOURT</t>
  </si>
  <si>
    <t>REPAIX</t>
  </si>
  <si>
    <t>RICHARDMENIL</t>
  </si>
  <si>
    <t>ROGEVILLE</t>
  </si>
  <si>
    <t>ROSIERES AUX SALINES</t>
  </si>
  <si>
    <t>ROSIERES EN HAYE</t>
  </si>
  <si>
    <t>ROUVES</t>
  </si>
  <si>
    <t>ROVILLE DEVANT BAYON</t>
  </si>
  <si>
    <t>ROYAUMEIX</t>
  </si>
  <si>
    <t>ROZELIEURES</t>
  </si>
  <si>
    <t>SAFFAIS</t>
  </si>
  <si>
    <t>ST AIL</t>
  </si>
  <si>
    <t>ST BAUSSANT</t>
  </si>
  <si>
    <t>ST BOINGT</t>
  </si>
  <si>
    <t>ST JEAN LES LONGUYON</t>
  </si>
  <si>
    <t>ST JULIEN LES GORZE</t>
  </si>
  <si>
    <t>ST MAURICE AUX FORGES</t>
  </si>
  <si>
    <t>ST MAX</t>
  </si>
  <si>
    <t>ST NICOLAS DE PORT</t>
  </si>
  <si>
    <t>STE POLE</t>
  </si>
  <si>
    <t>ST PANCRE</t>
  </si>
  <si>
    <t>ST REMIMONT</t>
  </si>
  <si>
    <t>ST REMY AUX BOIS</t>
  </si>
  <si>
    <t>ST SUPPLET</t>
  </si>
  <si>
    <t>SAIZERAIS</t>
  </si>
  <si>
    <t>SANCY</t>
  </si>
  <si>
    <t>SANZEY</t>
  </si>
  <si>
    <t>SAULNES</t>
  </si>
  <si>
    <t>SAULXEROTTE</t>
  </si>
  <si>
    <t>SAULXURES LES NANCY</t>
  </si>
  <si>
    <t>SAULXURES LES VANNES</t>
  </si>
  <si>
    <t>SAXON SION</t>
  </si>
  <si>
    <t>SEICHAMPS</t>
  </si>
  <si>
    <t>SEICHEPREY</t>
  </si>
  <si>
    <t>SELAINCOURT</t>
  </si>
  <si>
    <t>SERANVILLE</t>
  </si>
  <si>
    <t>SERROUVILLE</t>
  </si>
  <si>
    <t>SEXEY AUX FORGES</t>
  </si>
  <si>
    <t>SIONVILLER</t>
  </si>
  <si>
    <t>SIVRY</t>
  </si>
  <si>
    <t>SOMMERVILLER</t>
  </si>
  <si>
    <t>SORNEVILLE</t>
  </si>
  <si>
    <t>SPONVILLE</t>
  </si>
  <si>
    <t>TANCONVILLE</t>
  </si>
  <si>
    <t>TANTONVILLE</t>
  </si>
  <si>
    <t>TELLANCOURT</t>
  </si>
  <si>
    <t>THELOD</t>
  </si>
  <si>
    <t>THEY SOUS VAUDEMONT</t>
  </si>
  <si>
    <t>THEZEY ST MARTIN</t>
  </si>
  <si>
    <t>THIAUCOURT REGNIEVILLE</t>
  </si>
  <si>
    <t>THIAVILLE SUR MEURTHE</t>
  </si>
  <si>
    <t>THIEBAUMENIL</t>
  </si>
  <si>
    <t>THOREY LYAUTEY</t>
  </si>
  <si>
    <t>THUILLEY AUX GROSEILLES</t>
  </si>
  <si>
    <t>THUMEREVILLE</t>
  </si>
  <si>
    <t>TIERCELET</t>
  </si>
  <si>
    <t>TOMBLAINE</t>
  </si>
  <si>
    <t>TONNOY</t>
  </si>
  <si>
    <t>TOUL</t>
  </si>
  <si>
    <t>TRAMONT EMY</t>
  </si>
  <si>
    <t>TRAMONT LASSUS</t>
  </si>
  <si>
    <t>TRAMONT ST ANDRE</t>
  </si>
  <si>
    <t>TREMBLECOURT</t>
  </si>
  <si>
    <t>TRIEUX</t>
  </si>
  <si>
    <t>TRONDES</t>
  </si>
  <si>
    <t>TRONVILLE</t>
  </si>
  <si>
    <t>TUCQUEGNIEUX</t>
  </si>
  <si>
    <t>UGNY</t>
  </si>
  <si>
    <t>URUFFE</t>
  </si>
  <si>
    <t>VACQUEVILLE</t>
  </si>
  <si>
    <t>VAL ET CHATILLON</t>
  </si>
  <si>
    <t>VALHEY</t>
  </si>
  <si>
    <t>VALLOIS</t>
  </si>
  <si>
    <t>VANDELAINVILLE</t>
  </si>
  <si>
    <t>VANDELEVILLE</t>
  </si>
  <si>
    <t>VANDOEUVRE LES NANCY</t>
  </si>
  <si>
    <t>VANNES LE CHATEL</t>
  </si>
  <si>
    <t>VARANGEVILLE</t>
  </si>
  <si>
    <t>VATHIMENIL</t>
  </si>
  <si>
    <t>VAUCOURT</t>
  </si>
  <si>
    <t>VAUDEMONT</t>
  </si>
  <si>
    <t>VAUDEVILLE</t>
  </si>
  <si>
    <t>VAUDIGNY</t>
  </si>
  <si>
    <t>VAXAINVILLE</t>
  </si>
  <si>
    <t>VEHO</t>
  </si>
  <si>
    <t>BOIS DE HAYE</t>
  </si>
  <si>
    <t>VELAINE SOUS AMANCE</t>
  </si>
  <si>
    <t>VELLE SUR MOSELLE</t>
  </si>
  <si>
    <t>VENEY</t>
  </si>
  <si>
    <t>VENNEZEY</t>
  </si>
  <si>
    <t>VERDENAL</t>
  </si>
  <si>
    <t>VEZELISE</t>
  </si>
  <si>
    <t>VIEVILLE EN HAYE</t>
  </si>
  <si>
    <t>VIGNEULLES</t>
  </si>
  <si>
    <t>VILCEY SUR TREY</t>
  </si>
  <si>
    <t>VILLACOURT</t>
  </si>
  <si>
    <t>VILLE AU MONTOIS</t>
  </si>
  <si>
    <t>VILLE AU VAL</t>
  </si>
  <si>
    <t>VILLECEY SUR MAD</t>
  </si>
  <si>
    <t>VILLE EN VERMOIS</t>
  </si>
  <si>
    <t>VILLE HOUDLEMONT</t>
  </si>
  <si>
    <t>VILLERS EN HAYE</t>
  </si>
  <si>
    <t>VILLERS LA CHEVRE</t>
  </si>
  <si>
    <t>VILLERS LA MONTAGNE</t>
  </si>
  <si>
    <t>VILLERS LE ROND</t>
  </si>
  <si>
    <t>VILLERS LES MOIVRONS</t>
  </si>
  <si>
    <t>VILLERS LES NANCY</t>
  </si>
  <si>
    <t>VILLERS SOUS PRENY</t>
  </si>
  <si>
    <t>VILLERUPT</t>
  </si>
  <si>
    <t>VILLE SUR YRON</t>
  </si>
  <si>
    <t>VILLETTE</t>
  </si>
  <si>
    <t>VILLEY LE SEC</t>
  </si>
  <si>
    <t>VILLEY ST ETIENNE</t>
  </si>
  <si>
    <t>VIRECOURT</t>
  </si>
  <si>
    <t>VITERNE</t>
  </si>
  <si>
    <t>VITREY</t>
  </si>
  <si>
    <t>VITRIMONT</t>
  </si>
  <si>
    <t>VITTONVILLE</t>
  </si>
  <si>
    <t>VIVIERS SUR CHIERS</t>
  </si>
  <si>
    <t>VOINEMONT</t>
  </si>
  <si>
    <t>VRONCOURT</t>
  </si>
  <si>
    <t>WAVILLE</t>
  </si>
  <si>
    <t>XAMMES</t>
  </si>
  <si>
    <t>XERMAMENIL</t>
  </si>
  <si>
    <t>XEUILLEY</t>
  </si>
  <si>
    <t>XIROCOURT</t>
  </si>
  <si>
    <t>XIVRY CIRCOURT</t>
  </si>
  <si>
    <t>XONVILLE</t>
  </si>
  <si>
    <t>XOUSSE</t>
  </si>
  <si>
    <t>XURES</t>
  </si>
  <si>
    <t>HAN DEVANT PIERREPONT</t>
  </si>
  <si>
    <t>ABAINVILLE</t>
  </si>
  <si>
    <t>ABAUCOURT HAUTECOURT</t>
  </si>
  <si>
    <t>AINCREVILLE</t>
  </si>
  <si>
    <t>AMANTY</t>
  </si>
  <si>
    <t>AMBLY SUR MEUSE</t>
  </si>
  <si>
    <t>AMEL SUR L ETANG</t>
  </si>
  <si>
    <t>ANCEMONT</t>
  </si>
  <si>
    <t>ANCERVILLE</t>
  </si>
  <si>
    <t>ANDERNAY</t>
  </si>
  <si>
    <t>APREMONT LA FORET</t>
  </si>
  <si>
    <t>ARRANCY SUR CRUSNES</t>
  </si>
  <si>
    <t>AUBREVILLE</t>
  </si>
  <si>
    <t>AULNOIS EN PERTHOIS</t>
  </si>
  <si>
    <t>AUTRECOURT SUR AIRE</t>
  </si>
  <si>
    <t>AUTREVILLE ST LAMBERT</t>
  </si>
  <si>
    <t>AVILLERS STE CROIX</t>
  </si>
  <si>
    <t>AVIOTH</t>
  </si>
  <si>
    <t>AVOCOURT</t>
  </si>
  <si>
    <t>AZANNES ET SOUMAZANNES</t>
  </si>
  <si>
    <t>BAALON</t>
  </si>
  <si>
    <t>BADONVILLIERS GERAUVILLIERS</t>
  </si>
  <si>
    <t>BANNONCOURT</t>
  </si>
  <si>
    <t>BANTHEVILLE</t>
  </si>
  <si>
    <t>BAR LE DUC</t>
  </si>
  <si>
    <t>BAUDONVILLIERS</t>
  </si>
  <si>
    <t>BAUDREMONT</t>
  </si>
  <si>
    <t>BAULNY</t>
  </si>
  <si>
    <t>BAZEILLES SUR OTHAIN</t>
  </si>
  <si>
    <t>BAZINCOURT SUR SAULX</t>
  </si>
  <si>
    <t>BEAUCLAIR</t>
  </si>
  <si>
    <t>BEAUFORT EN ARGONNE</t>
  </si>
  <si>
    <t>BEAULIEU EN ARGONNE</t>
  </si>
  <si>
    <t>BEAUMONT EN VERDUNOIS</t>
  </si>
  <si>
    <t>BEAUSITE</t>
  </si>
  <si>
    <t>BEHONNE</t>
  </si>
  <si>
    <t>BELLERAY</t>
  </si>
  <si>
    <t>BELLEVILLE SUR MEUSE</t>
  </si>
  <si>
    <t>BELRAIN</t>
  </si>
  <si>
    <t>BELRUPT EN VERDUNOIS</t>
  </si>
  <si>
    <t>BENEY EN WOEVRE</t>
  </si>
  <si>
    <t>BETHELAINVILLE</t>
  </si>
  <si>
    <t>BETHINCOURT</t>
  </si>
  <si>
    <t>BEUREY SUR SAULX</t>
  </si>
  <si>
    <t>BEZONVAUX</t>
  </si>
  <si>
    <t>BIENCOURT SUR ORGE</t>
  </si>
  <si>
    <t>BILLY SOUS MANGIENNES</t>
  </si>
  <si>
    <t>BISLEE</t>
  </si>
  <si>
    <t>BLANZEE</t>
  </si>
  <si>
    <t>BOINVILLE EN WOEVRE</t>
  </si>
  <si>
    <t>BONCOURT SUR MEUSE</t>
  </si>
  <si>
    <t>BONNET</t>
  </si>
  <si>
    <t>BONZEE</t>
  </si>
  <si>
    <t>LE BOUCHON SUR SAULX</t>
  </si>
  <si>
    <t>BOUCONVILLE SUR MADT</t>
  </si>
  <si>
    <t>BOULIGNY</t>
  </si>
  <si>
    <t>BOUQUEMONT</t>
  </si>
  <si>
    <t>BOUREUILLES</t>
  </si>
  <si>
    <t>BOVEE SUR BARBOURE</t>
  </si>
  <si>
    <t>BOVIOLLES</t>
  </si>
  <si>
    <t>BRABANT EN ARGONNE</t>
  </si>
  <si>
    <t>BRABANT LE ROI</t>
  </si>
  <si>
    <t>BRABANT SUR MEUSE</t>
  </si>
  <si>
    <t>BRANDEVILLE</t>
  </si>
  <si>
    <t>BRAQUIS</t>
  </si>
  <si>
    <t>BRAS SUR MEUSE</t>
  </si>
  <si>
    <t>BRAUVILLIERS</t>
  </si>
  <si>
    <t>BREHEVILLE</t>
  </si>
  <si>
    <t>BREUX</t>
  </si>
  <si>
    <t>BRIEULLES SUR MEUSE</t>
  </si>
  <si>
    <t>BRILLON EN BARROIS</t>
  </si>
  <si>
    <t>BRIXEY AUX CHANOINES</t>
  </si>
  <si>
    <t>BRIZEAUX</t>
  </si>
  <si>
    <t>BROCOURT EN ARGONNE</t>
  </si>
  <si>
    <t>BROUENNES</t>
  </si>
  <si>
    <t>BROUSSEY EN BLOIS</t>
  </si>
  <si>
    <t>BROUSSEY RAULECOURT</t>
  </si>
  <si>
    <t>BURE</t>
  </si>
  <si>
    <t>BUREY EN VAUX</t>
  </si>
  <si>
    <t>BUREY LA COTE</t>
  </si>
  <si>
    <t>BUXIERES SOUS LES COTES</t>
  </si>
  <si>
    <t>BUZY DARMONT</t>
  </si>
  <si>
    <t>CESSE</t>
  </si>
  <si>
    <t>CHAILLON</t>
  </si>
  <si>
    <t>CHALAINES</t>
  </si>
  <si>
    <t>CHAMPNEUVILLE</t>
  </si>
  <si>
    <t>CHAMPOUGNY</t>
  </si>
  <si>
    <t>CHARDOGNE</t>
  </si>
  <si>
    <t>CHARNY SUR MEUSE</t>
  </si>
  <si>
    <t>CHARPENTRY</t>
  </si>
  <si>
    <t>CHASSEY BEAUPRE</t>
  </si>
  <si>
    <t>CHATILLON SOUS LES COTES</t>
  </si>
  <si>
    <t>CHATTANCOURT</t>
  </si>
  <si>
    <t>CHAUMONT DEVANT DAMVILLERS</t>
  </si>
  <si>
    <t>CHAUMONT SUR AIRE</t>
  </si>
  <si>
    <t>CHAUVENCY LE CHATEAU</t>
  </si>
  <si>
    <t>CHAUVENCY ST HUBERT</t>
  </si>
  <si>
    <t>CHAUVONCOURT</t>
  </si>
  <si>
    <t>CHEPPY</t>
  </si>
  <si>
    <t>CHONVILLE MALAUMONT</t>
  </si>
  <si>
    <t>CIERGES SOUS MONTFAUCON</t>
  </si>
  <si>
    <t>LE CLAON</t>
  </si>
  <si>
    <t>CLERMONT EN ARGONNE</t>
  </si>
  <si>
    <t>CLERY LE GRAND</t>
  </si>
  <si>
    <t>CLERY LE PETIT</t>
  </si>
  <si>
    <t>COMBLES EN BARROIS</t>
  </si>
  <si>
    <t>COMBRES SOUS LES COTES</t>
  </si>
  <si>
    <t>COMMERCY</t>
  </si>
  <si>
    <t>LES HAUTS DE CHEE</t>
  </si>
  <si>
    <t>CONSENVOYE</t>
  </si>
  <si>
    <t>CONTRISSON</t>
  </si>
  <si>
    <t>COURCELLES EN BARROIS</t>
  </si>
  <si>
    <t>COURCELLES SUR AIRE</t>
  </si>
  <si>
    <t>COUROUVRE</t>
  </si>
  <si>
    <t>COUSANCES LES FORGES</t>
  </si>
  <si>
    <t>COUVERTPUIS</t>
  </si>
  <si>
    <t>COUVONGES</t>
  </si>
  <si>
    <t>CUISY</t>
  </si>
  <si>
    <t>CULEY</t>
  </si>
  <si>
    <t>CUMIERES LE MORT HOMME</t>
  </si>
  <si>
    <t>CUNEL</t>
  </si>
  <si>
    <t>DAGONVILLE</t>
  </si>
  <si>
    <t>DAINVILLE BERTHELEVILLE</t>
  </si>
  <si>
    <t>DAMLOUP</t>
  </si>
  <si>
    <t>DAMMARIE SUR SAULX</t>
  </si>
  <si>
    <t>DAMVILLERS</t>
  </si>
  <si>
    <t>DANNEVOUX</t>
  </si>
  <si>
    <t>DELOUZE ROSIERES</t>
  </si>
  <si>
    <t>DELUT</t>
  </si>
  <si>
    <t>DEMANGE BAUDIGNECOURT</t>
  </si>
  <si>
    <t>DIEPPE SOUS DOUAUMONT</t>
  </si>
  <si>
    <t>DIEUE SUR MEUSE</t>
  </si>
  <si>
    <t>DOMBASLE EN ARGONNE</t>
  </si>
  <si>
    <t>DOMBRAS</t>
  </si>
  <si>
    <t>DOMMARTIN LA MONTAGNE</t>
  </si>
  <si>
    <t>DOMMARY BARONCOURT</t>
  </si>
  <si>
    <t>DOMPCEVRIN</t>
  </si>
  <si>
    <t>DOMPIERRE AUX BOIS</t>
  </si>
  <si>
    <t>DOMREMY LA CANNE</t>
  </si>
  <si>
    <t>DONCOURT AUX TEMPLIERS</t>
  </si>
  <si>
    <t>DOULCON</t>
  </si>
  <si>
    <t>DUGNY SUR MEUSE</t>
  </si>
  <si>
    <t>DUN SUR MEUSE</t>
  </si>
  <si>
    <t>DUZEY</t>
  </si>
  <si>
    <t>ECOUVIEZ</t>
  </si>
  <si>
    <t>ECUREY EN VERDUNOIS</t>
  </si>
  <si>
    <t>EIX</t>
  </si>
  <si>
    <t>LES EPARGES</t>
  </si>
  <si>
    <t>EPIEZ SUR MEUSE</t>
  </si>
  <si>
    <t>EPINONVILLE</t>
  </si>
  <si>
    <t>ERIZE LA BRULEE</t>
  </si>
  <si>
    <t>ERIZE LA PETITE</t>
  </si>
  <si>
    <t>ERIZE ST DIZIER</t>
  </si>
  <si>
    <t>ERNEVILLE AUX BOIS</t>
  </si>
  <si>
    <t>ESNES EN ARGONNE</t>
  </si>
  <si>
    <t>ETAIN</t>
  </si>
  <si>
    <t>ETON</t>
  </si>
  <si>
    <t>ETRAYE</t>
  </si>
  <si>
    <t>EUVILLE</t>
  </si>
  <si>
    <t>EVRES</t>
  </si>
  <si>
    <t>FAINS VEEL</t>
  </si>
  <si>
    <t>FLASSIGNY</t>
  </si>
  <si>
    <t>FLEURY DEVANT DOUAUMONT</t>
  </si>
  <si>
    <t>FOAMEIX ORNEL</t>
  </si>
  <si>
    <t>FONTAINES ST CLAIR</t>
  </si>
  <si>
    <t>FORGES SUR MEUSE</t>
  </si>
  <si>
    <t>FOUCAUCOURT SUR THABAS</t>
  </si>
  <si>
    <t>FOUCHERES AUX BOIS</t>
  </si>
  <si>
    <t>FREMEREVILLE SOUS LES COTES</t>
  </si>
  <si>
    <t>FRESNES AU MONT</t>
  </si>
  <si>
    <t>FRESNES EN WOEVRE</t>
  </si>
  <si>
    <t>FROIDOS</t>
  </si>
  <si>
    <t>FROMEREVILLE LES VALLONS</t>
  </si>
  <si>
    <t>FROMEZEY</t>
  </si>
  <si>
    <t>FUTEAU</t>
  </si>
  <si>
    <t>GENICOURT SUR MEUSE</t>
  </si>
  <si>
    <t>GERCOURT ET DRILLANCOURT</t>
  </si>
  <si>
    <t>GERY</t>
  </si>
  <si>
    <t>GESNES EN ARGONNE</t>
  </si>
  <si>
    <t>GIMECOURT</t>
  </si>
  <si>
    <t>GINCREY</t>
  </si>
  <si>
    <t>GIRAUVOISIN</t>
  </si>
  <si>
    <t>GIVRAUVAL</t>
  </si>
  <si>
    <t>GONDRECOURT LE CHATEAU</t>
  </si>
  <si>
    <t>GOURAINCOURT</t>
  </si>
  <si>
    <t>GOUSSAINCOURT</t>
  </si>
  <si>
    <t>GREMILLY</t>
  </si>
  <si>
    <t>GRIMAUCOURT EN WOEVRE</t>
  </si>
  <si>
    <t>GRIMAUCOURT PRES SAMPIGNY</t>
  </si>
  <si>
    <t>GUERPONT</t>
  </si>
  <si>
    <t>GUSSAINVILLE</t>
  </si>
  <si>
    <t>HAIRONVILLE</t>
  </si>
  <si>
    <t>HALLES SOUS LES COTES</t>
  </si>
  <si>
    <t>HAN LES JUVIGNY</t>
  </si>
  <si>
    <t>HANNONVILLE SOUS LES COTES</t>
  </si>
  <si>
    <t>HAN SUR MEUSE</t>
  </si>
  <si>
    <t>HARVILLE</t>
  </si>
  <si>
    <t>HAUDAINVILLE</t>
  </si>
  <si>
    <t>HAUDIOMONT</t>
  </si>
  <si>
    <t>HAUMONT PRES SAMOGNEUX</t>
  </si>
  <si>
    <t>HEIPPES</t>
  </si>
  <si>
    <t>HENNEMONT</t>
  </si>
  <si>
    <t>HERBEUVILLE</t>
  </si>
  <si>
    <t>HERMEVILLE EN WOEVRE</t>
  </si>
  <si>
    <t>HEUDICOURT SOUS LES COTES</t>
  </si>
  <si>
    <t>HEVILLIERS</t>
  </si>
  <si>
    <t>HORVILLE EN ORNOIS</t>
  </si>
  <si>
    <t>HOUDELAINCOURT</t>
  </si>
  <si>
    <t>INOR</t>
  </si>
  <si>
    <t>IPPECOURT</t>
  </si>
  <si>
    <t>IRE LE SEC</t>
  </si>
  <si>
    <t>LES ISLETTES</t>
  </si>
  <si>
    <t>LES TROIS DOMAINES</t>
  </si>
  <si>
    <t>JAMETZ</t>
  </si>
  <si>
    <t>JONVILLE EN WOEVRE</t>
  </si>
  <si>
    <t>JOUY EN ARGONNE</t>
  </si>
  <si>
    <t>GEVILLE</t>
  </si>
  <si>
    <t>JULVECOURT</t>
  </si>
  <si>
    <t>JUVIGNY EN PERTHOIS</t>
  </si>
  <si>
    <t>JUVIGNY SUR LOISON</t>
  </si>
  <si>
    <t>KOEUR LA GRANDE</t>
  </si>
  <si>
    <t>KOEUR LA PETITE</t>
  </si>
  <si>
    <t>LABEUVILLE</t>
  </si>
  <si>
    <t>LACHALADE</t>
  </si>
  <si>
    <t>LACHAUSSEE</t>
  </si>
  <si>
    <t>LACROIX SUR MEUSE</t>
  </si>
  <si>
    <t>LAHAYMEIX</t>
  </si>
  <si>
    <t>LAHAYVILLE</t>
  </si>
  <si>
    <t>LAHEYCOURT</t>
  </si>
  <si>
    <t>LAIMONT</t>
  </si>
  <si>
    <t>LAMORVILLE</t>
  </si>
  <si>
    <t>LAMOUILLY</t>
  </si>
  <si>
    <t>LANDRECOURT LEMPIRE</t>
  </si>
  <si>
    <t>LANEUVILLE AU RUPT</t>
  </si>
  <si>
    <t>LANEUVILLE SUR MEUSE</t>
  </si>
  <si>
    <t>LANHERES</t>
  </si>
  <si>
    <t>LATOUR EN WOEVRE</t>
  </si>
  <si>
    <t>LAVALLEE</t>
  </si>
  <si>
    <t>LAVINCOURT</t>
  </si>
  <si>
    <t>LAVOYE</t>
  </si>
  <si>
    <t>LEMMES</t>
  </si>
  <si>
    <t>LEROUVILLE</t>
  </si>
  <si>
    <t>LEVONCOURT</t>
  </si>
  <si>
    <t>LIGNIERES SUR AIRE</t>
  </si>
  <si>
    <t>LIGNY EN BARROIS</t>
  </si>
  <si>
    <t>LINY DEVANT DUN</t>
  </si>
  <si>
    <t>LION DEVANT DUN</t>
  </si>
  <si>
    <t>LISLE EN BARROIS</t>
  </si>
  <si>
    <t>L ISLE EN RIGAULT</t>
  </si>
  <si>
    <t>LISSEY</t>
  </si>
  <si>
    <t>LOISEY</t>
  </si>
  <si>
    <t>LOISON</t>
  </si>
  <si>
    <t>LONGEAUX</t>
  </si>
  <si>
    <t>LONGCHAMPS SUR AIRE</t>
  </si>
  <si>
    <t>LONGEVILLE EN BARROIS</t>
  </si>
  <si>
    <t>LOUPMONT</t>
  </si>
  <si>
    <t>LOUPPY LE CHATEAU</t>
  </si>
  <si>
    <t>LOUPPY SUR LOISON</t>
  </si>
  <si>
    <t>LOUVEMONT COTE DU POIVRE</t>
  </si>
  <si>
    <t>LUZY ST MARTIN</t>
  </si>
  <si>
    <t>MAIZERAY</t>
  </si>
  <si>
    <t>MAIZEY</t>
  </si>
  <si>
    <t>MALANCOURT</t>
  </si>
  <si>
    <t>MANDRES EN BARROIS</t>
  </si>
  <si>
    <t>MANGIENNES</t>
  </si>
  <si>
    <t>MANHEULLES</t>
  </si>
  <si>
    <t>MARCHEVILLE EN WOEVRE</t>
  </si>
  <si>
    <t>MARRE</t>
  </si>
  <si>
    <t>MARSON SUR BARBOURE</t>
  </si>
  <si>
    <t>MARTINCOURT SUR MEUSE</t>
  </si>
  <si>
    <t>MARVILLE</t>
  </si>
  <si>
    <t>MAUCOURT SUR ORNE</t>
  </si>
  <si>
    <t>MAULAN</t>
  </si>
  <si>
    <t>MAUVAGES</t>
  </si>
  <si>
    <t>MAXEY SUR VAISE</t>
  </si>
  <si>
    <t>MECRIN</t>
  </si>
  <si>
    <t>MELIGNY LE GRAND</t>
  </si>
  <si>
    <t>MELIGNY LE PETIT</t>
  </si>
  <si>
    <t>MENAUCOURT</t>
  </si>
  <si>
    <t>MENIL AUX BOIS</t>
  </si>
  <si>
    <t>MENIL LA HORGNE</t>
  </si>
  <si>
    <t>MENIL SUR SAULX</t>
  </si>
  <si>
    <t>MERLES SUR LOISON</t>
  </si>
  <si>
    <t>MILLY SUR BRADON</t>
  </si>
  <si>
    <t>MOGEVILLE</t>
  </si>
  <si>
    <t>MOGNEVILLE</t>
  </si>
  <si>
    <t>MOIREY FLABAS CREPION</t>
  </si>
  <si>
    <t>MONTBLAINVILLE</t>
  </si>
  <si>
    <t>MONTBRAS</t>
  </si>
  <si>
    <t>MONT DEVANT SASSEY</t>
  </si>
  <si>
    <t>MONTFAUCON D ARGONNE</t>
  </si>
  <si>
    <t>LES MONTHAIRONS</t>
  </si>
  <si>
    <t>MONTIERS SUR SAULX</t>
  </si>
  <si>
    <t>MONTIGNY DEVANT SASSEY</t>
  </si>
  <si>
    <t>MONTIGNY LES VAUCOULEURS</t>
  </si>
  <si>
    <t>MONTMEDY</t>
  </si>
  <si>
    <t>MONTPLONNE</t>
  </si>
  <si>
    <t>MONTSEC</t>
  </si>
  <si>
    <t>MONTZEVILLE</t>
  </si>
  <si>
    <t>MORANVILLE</t>
  </si>
  <si>
    <t>MORGEMOULIN</t>
  </si>
  <si>
    <t>CHANTERAINE</t>
  </si>
  <si>
    <t>MORLEY</t>
  </si>
  <si>
    <t>MOUILLY</t>
  </si>
  <si>
    <t>MOULAINVILLE</t>
  </si>
  <si>
    <t>MOULINS ST HUBERT</t>
  </si>
  <si>
    <t>MOULOTTE</t>
  </si>
  <si>
    <t>MURVAUX</t>
  </si>
  <si>
    <t>VAL D ORNAIN</t>
  </si>
  <si>
    <t>MUZERAY</t>
  </si>
  <si>
    <t>NAIVES EN BLOIS</t>
  </si>
  <si>
    <t>NAIVES ROSIERES</t>
  </si>
  <si>
    <t>NAIX AUX FORGES</t>
  </si>
  <si>
    <t>NANCOIS LE GRAND</t>
  </si>
  <si>
    <t>NANCOIS SUR ORNAIN</t>
  </si>
  <si>
    <t>NANT LE GRAND</t>
  </si>
  <si>
    <t>NANT LE PETIT</t>
  </si>
  <si>
    <t>NANTILLOIS</t>
  </si>
  <si>
    <t>NANTOIS</t>
  </si>
  <si>
    <t>NEPVANT</t>
  </si>
  <si>
    <t>NETTANCOURT</t>
  </si>
  <si>
    <t>LE NEUFOUR</t>
  </si>
  <si>
    <t>NEUVILLE EN VERDUNOIS</t>
  </si>
  <si>
    <t>NEUVILLE LES VAUCOULEURS</t>
  </si>
  <si>
    <t>NEUVILLE SUR ORNAIN</t>
  </si>
  <si>
    <t>NEUVILLY EN ARGONNE</t>
  </si>
  <si>
    <t>NICEY SUR AIRE</t>
  </si>
  <si>
    <t>NIXEVILLE BLERCOURT</t>
  </si>
  <si>
    <t>NONSARD LAMARCHE</t>
  </si>
  <si>
    <t>NOUILLONPONT</t>
  </si>
  <si>
    <t>NOYERS AUZECOURT</t>
  </si>
  <si>
    <t>NUBECOURT</t>
  </si>
  <si>
    <t>OLIZY SUR CHIERS</t>
  </si>
  <si>
    <t>ORNES</t>
  </si>
  <si>
    <t>OSCHES</t>
  </si>
  <si>
    <t>OURCHES SUR MEUSE</t>
  </si>
  <si>
    <t>PAGNY LA BLANCHE COTE</t>
  </si>
  <si>
    <t>PAGNY SUR MEUSE</t>
  </si>
  <si>
    <t>PAREID</t>
  </si>
  <si>
    <t>PARFONDRUPT</t>
  </si>
  <si>
    <t>LES PAROCHES</t>
  </si>
  <si>
    <t>PEUVILLERS</t>
  </si>
  <si>
    <t>PIERREFITTE SUR AIRE</t>
  </si>
  <si>
    <t>PILLON</t>
  </si>
  <si>
    <t>PINTHEVILLE</t>
  </si>
  <si>
    <t>PONT SUR MEUSE</t>
  </si>
  <si>
    <t>POUILLY SUR MEUSE</t>
  </si>
  <si>
    <t>PRETZ EN ARGONNE</t>
  </si>
  <si>
    <t>QUINCY LANDZECOURT</t>
  </si>
  <si>
    <t>RAMBLUZIN ET BENOITE VAUX</t>
  </si>
  <si>
    <t>RAMBUCOURT</t>
  </si>
  <si>
    <t>RANCOURT SUR ORNAIN</t>
  </si>
  <si>
    <t>RANZIERES</t>
  </si>
  <si>
    <t>RARECOURT</t>
  </si>
  <si>
    <t>RECICOURT</t>
  </si>
  <si>
    <t>RECOURT LE CREUX</t>
  </si>
  <si>
    <t>REFFROY</t>
  </si>
  <si>
    <t>REGNEVILLE SUR MEUSE</t>
  </si>
  <si>
    <t>REMBERCOURT SOMMAISNE</t>
  </si>
  <si>
    <t>REMENNECOURT</t>
  </si>
  <si>
    <t>REMOIVILLE</t>
  </si>
  <si>
    <t>RESSON</t>
  </si>
  <si>
    <t>REVIGNY SUR ORNAIN</t>
  </si>
  <si>
    <t>REVILLE AUX BOIS</t>
  </si>
  <si>
    <t>RIAVILLE</t>
  </si>
  <si>
    <t>RIBEAUCOURT</t>
  </si>
  <si>
    <t>RICHECOURT</t>
  </si>
  <si>
    <t>RIGNY LA SALLE</t>
  </si>
  <si>
    <t>RIGNY ST MARTIN</t>
  </si>
  <si>
    <t>ROBERT ESPAGNE</t>
  </si>
  <si>
    <t>LES ROISES</t>
  </si>
  <si>
    <t>ROMAGNE SOUS LES COTES</t>
  </si>
  <si>
    <t>ROMAGNE SOUS MONTFAUCON</t>
  </si>
  <si>
    <t>RONVAUX</t>
  </si>
  <si>
    <t>RAIVAL</t>
  </si>
  <si>
    <t>ROUVRES EN WOEVRE</t>
  </si>
  <si>
    <t>ROUVROIS SUR MEUSE</t>
  </si>
  <si>
    <t>ROUVROIS SUR OTHAIN</t>
  </si>
  <si>
    <t>RUMONT</t>
  </si>
  <si>
    <t>RUPT AUX NONAINS</t>
  </si>
  <si>
    <t>RUPT DEVANT ST MIHIEL</t>
  </si>
  <si>
    <t>RUPT EN WOEVRE</t>
  </si>
  <si>
    <t>RUPT SUR OTHAIN</t>
  </si>
  <si>
    <t>ST AMAND SUR ORNAIN</t>
  </si>
  <si>
    <t>ST ANDRE EN BARROIS</t>
  </si>
  <si>
    <t>ST AUBIN SUR AIRE</t>
  </si>
  <si>
    <t>ST GERMAIN SUR MEUSE</t>
  </si>
  <si>
    <t>ST HILAIRE EN WOEVRE</t>
  </si>
  <si>
    <t>ST JEAN LES BUZY</t>
  </si>
  <si>
    <t>ST JOIRE</t>
  </si>
  <si>
    <t>ST JULIEN SOUS LES COTES</t>
  </si>
  <si>
    <t>ST LAURENT SUR OTHAIN</t>
  </si>
  <si>
    <t>ST MAURICE SOUS LES COTES</t>
  </si>
  <si>
    <t>ST MIHIEL</t>
  </si>
  <si>
    <t>ST PIERREVILLERS</t>
  </si>
  <si>
    <t>ST REMY LA CALONNE</t>
  </si>
  <si>
    <t>SALMAGNE</t>
  </si>
  <si>
    <t>SAMPIGNY</t>
  </si>
  <si>
    <t>SAMOGNEUX</t>
  </si>
  <si>
    <t>SASSEY SUR MEUSE</t>
  </si>
  <si>
    <t>SAUDRUPT</t>
  </si>
  <si>
    <t>SAULMORY VILLEFRANCHE</t>
  </si>
  <si>
    <t>SAULVAUX</t>
  </si>
  <si>
    <t>SAULX LES CHAMPLON</t>
  </si>
  <si>
    <t>SAUVIGNY</t>
  </si>
  <si>
    <t>SAUVOY</t>
  </si>
  <si>
    <t>SAVONNIERES DEVANT BAR</t>
  </si>
  <si>
    <t>SAVONNIERES EN PERTHOIS</t>
  </si>
  <si>
    <t>SEIGNEULLES</t>
  </si>
  <si>
    <t>SENON</t>
  </si>
  <si>
    <t>SENONCOURT LES MAUJOUY</t>
  </si>
  <si>
    <t>SEPTSARGES</t>
  </si>
  <si>
    <t>SEPVIGNY</t>
  </si>
  <si>
    <t>SEUZEY</t>
  </si>
  <si>
    <t>SILMONT</t>
  </si>
  <si>
    <t>SIVRY LA PERCHE</t>
  </si>
  <si>
    <t>SIVRY SUR MEUSE</t>
  </si>
  <si>
    <t>SOMMEDIEUE</t>
  </si>
  <si>
    <t>SOMMEILLES</t>
  </si>
  <si>
    <t>SOMMELONNE</t>
  </si>
  <si>
    <t>SORBEY</t>
  </si>
  <si>
    <t>SORCY ST MARTIN</t>
  </si>
  <si>
    <t>LES SOUHESMES RAMPONT</t>
  </si>
  <si>
    <t>SOUILLY</t>
  </si>
  <si>
    <t>SPINCOURT</t>
  </si>
  <si>
    <t>STAINVILLE</t>
  </si>
  <si>
    <t>STENAY</t>
  </si>
  <si>
    <t>TAILLANCOURT</t>
  </si>
  <si>
    <t>TANNOIS</t>
  </si>
  <si>
    <t>THIERVILLE SUR MEUSE</t>
  </si>
  <si>
    <t>THILLOMBOIS</t>
  </si>
  <si>
    <t>THILLOT</t>
  </si>
  <si>
    <t>THONNE LA LONG</t>
  </si>
  <si>
    <t>THONNE LE THIL</t>
  </si>
  <si>
    <t>THONNE LES PRES</t>
  </si>
  <si>
    <t>THONNELLE</t>
  </si>
  <si>
    <t>TILLY SUR MEUSE</t>
  </si>
  <si>
    <t>TREMONT SUR SAULX</t>
  </si>
  <si>
    <t>TRESAUVAUX</t>
  </si>
  <si>
    <t>TREVERAY</t>
  </si>
  <si>
    <t>SEUIL D ARGONNE</t>
  </si>
  <si>
    <t>COUSANCES LES TRICONVILLE</t>
  </si>
  <si>
    <t>TRONVILLE EN BARROIS</t>
  </si>
  <si>
    <t>TROUSSEY</t>
  </si>
  <si>
    <t>TROYON</t>
  </si>
  <si>
    <t>UGNY SUR MEUSE</t>
  </si>
  <si>
    <t>VACHERAUVILLE</t>
  </si>
  <si>
    <t>VADELAINCOURT</t>
  </si>
  <si>
    <t>VADONVILLE</t>
  </si>
  <si>
    <t>VARENNES EN ARGONNE</t>
  </si>
  <si>
    <t>VARNEVILLE</t>
  </si>
  <si>
    <t>VALBOIS</t>
  </si>
  <si>
    <t>VASSINCOURT</t>
  </si>
  <si>
    <t>VAUBECOURT</t>
  </si>
  <si>
    <t>VAUCOULEURS</t>
  </si>
  <si>
    <t>VAUDEVILLE LE HAUT</t>
  </si>
  <si>
    <t>VAUDONCOURT</t>
  </si>
  <si>
    <t>VAUQUOIS</t>
  </si>
  <si>
    <t>DOUAUMONT VAUX</t>
  </si>
  <si>
    <t>VAUX LES PALAMEIX</t>
  </si>
  <si>
    <t>VAVINCOURT</t>
  </si>
  <si>
    <t>VELAINES</t>
  </si>
  <si>
    <t>VELOSNES</t>
  </si>
  <si>
    <t>VERNEUIL GRAND</t>
  </si>
  <si>
    <t>VERNEUIL PETIT</t>
  </si>
  <si>
    <t>VERY</t>
  </si>
  <si>
    <t>VIGNEULLES LES HATTONCHATEL</t>
  </si>
  <si>
    <t>VIGNEUL SOUS MONTMEDY</t>
  </si>
  <si>
    <t>VIGNOT</t>
  </si>
  <si>
    <t>VILLECLOYE</t>
  </si>
  <si>
    <t>VILLE DEVANT BELRAIN</t>
  </si>
  <si>
    <t>VILLE DEVANT CHAUMONT</t>
  </si>
  <si>
    <t>VILLE EN WOEVRE</t>
  </si>
  <si>
    <t>VILLEROY SUR MEHOLLE</t>
  </si>
  <si>
    <t>VILLERS AUX VENTS</t>
  </si>
  <si>
    <t>VILLERS DEVANT DUN</t>
  </si>
  <si>
    <t>VILLERS LES MANGIENNES</t>
  </si>
  <si>
    <t>VILLERS SOUS PAREID</t>
  </si>
  <si>
    <t>VILLERS SUR MEUSE</t>
  </si>
  <si>
    <t>VILLE SUR COUSANCES</t>
  </si>
  <si>
    <t>VILLE SUR SAULX</t>
  </si>
  <si>
    <t>VILLOTTE DEVANT LOUPPY</t>
  </si>
  <si>
    <t>VILLOTTE SUR AIRE</t>
  </si>
  <si>
    <t>VILOSNES HARAUMONT</t>
  </si>
  <si>
    <t>VITTARVILLE</t>
  </si>
  <si>
    <t>VOID VACON</t>
  </si>
  <si>
    <t>VOUTHON BAS</t>
  </si>
  <si>
    <t>VOUTHON HAUT</t>
  </si>
  <si>
    <t>WALY</t>
  </si>
  <si>
    <t>WATRONVILLE</t>
  </si>
  <si>
    <t>WAVRILLE</t>
  </si>
  <si>
    <t>WILLERONCOURT</t>
  </si>
  <si>
    <t>WISEPPE</t>
  </si>
  <si>
    <t>WOEL</t>
  </si>
  <si>
    <t>WOIMBEY</t>
  </si>
  <si>
    <t>XIVRAY ET MARVOISIN</t>
  </si>
  <si>
    <t>ALLAIRE</t>
  </si>
  <si>
    <t>AMBON</t>
  </si>
  <si>
    <t>ARRADON</t>
  </si>
  <si>
    <t>ARZAL</t>
  </si>
  <si>
    <t>ARZON</t>
  </si>
  <si>
    <t>AUGAN</t>
  </si>
  <si>
    <t>AURAY</t>
  </si>
  <si>
    <t>BADEN</t>
  </si>
  <si>
    <t>BANGOR</t>
  </si>
  <si>
    <t>BAUD</t>
  </si>
  <si>
    <t>BEGANNE</t>
  </si>
  <si>
    <t>BEIGNON</t>
  </si>
  <si>
    <t>BELZ</t>
  </si>
  <si>
    <t>BERNE</t>
  </si>
  <si>
    <t>BERRIC</t>
  </si>
  <si>
    <t>BIGNAN</t>
  </si>
  <si>
    <t>BILLIERS</t>
  </si>
  <si>
    <t>BILLIO</t>
  </si>
  <si>
    <t>BOHAL</t>
  </si>
  <si>
    <t>BRANDERION</t>
  </si>
  <si>
    <t>BRANDIVY</t>
  </si>
  <si>
    <t>BRECH</t>
  </si>
  <si>
    <t>BREHAN</t>
  </si>
  <si>
    <t>BUBRY</t>
  </si>
  <si>
    <t>BULEON</t>
  </si>
  <si>
    <t>CADEN</t>
  </si>
  <si>
    <t>CALAN</t>
  </si>
  <si>
    <t>CAMOEL</t>
  </si>
  <si>
    <t>CAMORS</t>
  </si>
  <si>
    <t>CAMPENEAC</t>
  </si>
  <si>
    <t>CARENTOIR</t>
  </si>
  <si>
    <t>CARNAC</t>
  </si>
  <si>
    <t>CARO</t>
  </si>
  <si>
    <t>CAUDAN</t>
  </si>
  <si>
    <t>CLEGUER</t>
  </si>
  <si>
    <t>CLEGUEREC</t>
  </si>
  <si>
    <t>COLPO</t>
  </si>
  <si>
    <t>CONCORET</t>
  </si>
  <si>
    <t>COURNON</t>
  </si>
  <si>
    <t>LE COURS</t>
  </si>
  <si>
    <t>CRACH</t>
  </si>
  <si>
    <t>CREDIN</t>
  </si>
  <si>
    <t>LE CROISTY</t>
  </si>
  <si>
    <t>LA CROIX HELLEAN</t>
  </si>
  <si>
    <t>CRUGUEL</t>
  </si>
  <si>
    <t>DAMGAN</t>
  </si>
  <si>
    <t>ELVEN</t>
  </si>
  <si>
    <t>ERDEVEN</t>
  </si>
  <si>
    <t>ETEL</t>
  </si>
  <si>
    <t>EVRIGUET</t>
  </si>
  <si>
    <t>FEREL</t>
  </si>
  <si>
    <t>LES FOUGERETS</t>
  </si>
  <si>
    <t>LA GACILLY</t>
  </si>
  <si>
    <t>GAVRES</t>
  </si>
  <si>
    <t>GESTEL</t>
  </si>
  <si>
    <t>GOURHEL</t>
  </si>
  <si>
    <t>GOURIN</t>
  </si>
  <si>
    <t>GRAND CHAMP</t>
  </si>
  <si>
    <t>LA GREE ST LAURENT</t>
  </si>
  <si>
    <t>GROIX</t>
  </si>
  <si>
    <t>GUEGON</t>
  </si>
  <si>
    <t>GUEHENNO</t>
  </si>
  <si>
    <t>GUELTAS</t>
  </si>
  <si>
    <t>GUEMENE SUR SCORFF</t>
  </si>
  <si>
    <t>GUENIN</t>
  </si>
  <si>
    <t>GUER</t>
  </si>
  <si>
    <t>GUERN</t>
  </si>
  <si>
    <t>LE GUERNO</t>
  </si>
  <si>
    <t>GUIDEL</t>
  </si>
  <si>
    <t>GUILLIERS</t>
  </si>
  <si>
    <t>GUISCRIFF</t>
  </si>
  <si>
    <t>HELLEAN</t>
  </si>
  <si>
    <t>HENNEBONT</t>
  </si>
  <si>
    <t>LE HEZO</t>
  </si>
  <si>
    <t>ILE DE HOEDIC</t>
  </si>
  <si>
    <t>ILE D HOUAT</t>
  </si>
  <si>
    <t>ILE AUX MOINES</t>
  </si>
  <si>
    <t>ILE D ARZ</t>
  </si>
  <si>
    <t>INGUINIEL</t>
  </si>
  <si>
    <t>INZINZAC LOCHRIST</t>
  </si>
  <si>
    <t>JOSSELIN</t>
  </si>
  <si>
    <t>KERFOURN</t>
  </si>
  <si>
    <t>KERGRIST</t>
  </si>
  <si>
    <t>KERVIGNAC</t>
  </si>
  <si>
    <t>LANDAUL</t>
  </si>
  <si>
    <t>LANDEVANT</t>
  </si>
  <si>
    <t>LANESTER</t>
  </si>
  <si>
    <t>LANGOELAN</t>
  </si>
  <si>
    <t>LANGONNET</t>
  </si>
  <si>
    <t>LANGUIDIC</t>
  </si>
  <si>
    <t>FORGES DE LANOUEE</t>
  </si>
  <si>
    <t>LANTILLAC</t>
  </si>
  <si>
    <t>LANVAUDAN</t>
  </si>
  <si>
    <t>LANVENEGEN</t>
  </si>
  <si>
    <t>LARMOR BADEN</t>
  </si>
  <si>
    <t>LARMOR PLAGE</t>
  </si>
  <si>
    <t>LARRE</t>
  </si>
  <si>
    <t>LAUZACH</t>
  </si>
  <si>
    <t>LIGNOL</t>
  </si>
  <si>
    <t>LIMERZEL</t>
  </si>
  <si>
    <t>LIZIO</t>
  </si>
  <si>
    <t>LOCMALO</t>
  </si>
  <si>
    <t>LOCMARIA</t>
  </si>
  <si>
    <t>LOCMARIA GRAND CHAMP</t>
  </si>
  <si>
    <t>LOCMARIAQUER</t>
  </si>
  <si>
    <t>LOCMINE</t>
  </si>
  <si>
    <t>LOCMIQUELIC</t>
  </si>
  <si>
    <t>LOCOAL MENDON</t>
  </si>
  <si>
    <t>LOCQUELTAS</t>
  </si>
  <si>
    <t>LORIENT</t>
  </si>
  <si>
    <t>LOYAT</t>
  </si>
  <si>
    <t>MALANSAC</t>
  </si>
  <si>
    <t>MALESTROIT</t>
  </si>
  <si>
    <t>MALGUENAC</t>
  </si>
  <si>
    <t>MARZAN</t>
  </si>
  <si>
    <t>MAURON</t>
  </si>
  <si>
    <t>MELRAND</t>
  </si>
  <si>
    <t>MENEAC</t>
  </si>
  <si>
    <t>MERLEVENEZ</t>
  </si>
  <si>
    <t>MESLAN</t>
  </si>
  <si>
    <t>MEUCON</t>
  </si>
  <si>
    <t>MISSIRIAC</t>
  </si>
  <si>
    <t>MOHON</t>
  </si>
  <si>
    <t>MOLAC</t>
  </si>
  <si>
    <t>MONTENEUF</t>
  </si>
  <si>
    <t>MONTERBLANC</t>
  </si>
  <si>
    <t>MONTERTELOT</t>
  </si>
  <si>
    <t>MOREAC</t>
  </si>
  <si>
    <t>MOUSTOIR AC</t>
  </si>
  <si>
    <t>MUZILLAC</t>
  </si>
  <si>
    <t>EVELLYS</t>
  </si>
  <si>
    <t>NEANT SUR YVEL</t>
  </si>
  <si>
    <t>NEULLIAC</t>
  </si>
  <si>
    <t>NIVILLAC</t>
  </si>
  <si>
    <t>NOSTANG</t>
  </si>
  <si>
    <t>NOYAL MUZILLAC</t>
  </si>
  <si>
    <t>NOYAL PONTIVY</t>
  </si>
  <si>
    <t>LE PALAIS</t>
  </si>
  <si>
    <t>PEAULE</t>
  </si>
  <si>
    <t>PEILLAC</t>
  </si>
  <si>
    <t>PENESTIN</t>
  </si>
  <si>
    <t>PERSQUEN</t>
  </si>
  <si>
    <t>PLAUDREN</t>
  </si>
  <si>
    <t>PLESCOP</t>
  </si>
  <si>
    <t>PLEUCADEUC</t>
  </si>
  <si>
    <t>PLEUGRIFFET</t>
  </si>
  <si>
    <t>PLOEMEL</t>
  </si>
  <si>
    <t>PLOEMEUR</t>
  </si>
  <si>
    <t>PLOERDUT</t>
  </si>
  <si>
    <t>PLOEREN</t>
  </si>
  <si>
    <t>PLOERMEL</t>
  </si>
  <si>
    <t>PLOUAY</t>
  </si>
  <si>
    <t>PLOUGOUMELEN</t>
  </si>
  <si>
    <t>PLOUHARNEL</t>
  </si>
  <si>
    <t>PLOURAY</t>
  </si>
  <si>
    <t>PLUHERLIN</t>
  </si>
  <si>
    <t>PLUMELEC</t>
  </si>
  <si>
    <t>PLUMELIAU BIEUZY</t>
  </si>
  <si>
    <t>PLUMELIN</t>
  </si>
  <si>
    <t>PLUMERGAT</t>
  </si>
  <si>
    <t>PLUNERET</t>
  </si>
  <si>
    <t>PLUVIGNER</t>
  </si>
  <si>
    <t>PONTIVY</t>
  </si>
  <si>
    <t>PONT SCORFF</t>
  </si>
  <si>
    <t>PORCARO</t>
  </si>
  <si>
    <t>PORT LOUIS</t>
  </si>
  <si>
    <t>PRIZIAC</t>
  </si>
  <si>
    <t>QUESTEMBERT</t>
  </si>
  <si>
    <t>QUEVEN</t>
  </si>
  <si>
    <t>QUIBERON</t>
  </si>
  <si>
    <t>QUISTINIC</t>
  </si>
  <si>
    <t>RADENAC</t>
  </si>
  <si>
    <t>REGUINY</t>
  </si>
  <si>
    <t>REMINIAC</t>
  </si>
  <si>
    <t>RIANTEC</t>
  </si>
  <si>
    <t>LA ROCHE BERNARD</t>
  </si>
  <si>
    <t>ROCHEFORT EN TERRE</t>
  </si>
  <si>
    <t>VAL D OUST</t>
  </si>
  <si>
    <t>ROHAN</t>
  </si>
  <si>
    <t>ROUDOUALLEC</t>
  </si>
  <si>
    <t>LE SAINT</t>
  </si>
  <si>
    <t>ST ABRAHAM</t>
  </si>
  <si>
    <t>ST ALLOUESTRE</t>
  </si>
  <si>
    <t>ST AVE</t>
  </si>
  <si>
    <t>ST BRIEUC DE MAURON</t>
  </si>
  <si>
    <t>STE BRIGITTE</t>
  </si>
  <si>
    <t>ST CARADEC TREGOMEL</t>
  </si>
  <si>
    <t>ST CONGARD</t>
  </si>
  <si>
    <t>ST DOLAY</t>
  </si>
  <si>
    <t>ST GERAND CROIXANVEC</t>
  </si>
  <si>
    <t>ST GILDAS DE RHUYS</t>
  </si>
  <si>
    <t>ST GONNERY</t>
  </si>
  <si>
    <t>ST GORGON</t>
  </si>
  <si>
    <t>ST GRAVE</t>
  </si>
  <si>
    <t>ST GUYOMARD</t>
  </si>
  <si>
    <t>ST JACUT LES PINS</t>
  </si>
  <si>
    <t>ST JEAN BREVELAY</t>
  </si>
  <si>
    <t>ST JEAN LA POTERIE</t>
  </si>
  <si>
    <t>ST LAURENT SUR OUST</t>
  </si>
  <si>
    <t>ST LERY</t>
  </si>
  <si>
    <t>ST MALO DE BEIGNON</t>
  </si>
  <si>
    <t>ST MALO DES TROIS FONTAINES</t>
  </si>
  <si>
    <t>ST MARTIN SUR OUST</t>
  </si>
  <si>
    <t>ST NICOLAS DU TERTRE</t>
  </si>
  <si>
    <t>ST NOLFF</t>
  </si>
  <si>
    <t>ST PERREUX</t>
  </si>
  <si>
    <t>ST PIERRE QUIBERON</t>
  </si>
  <si>
    <t>ST SERVANT</t>
  </si>
  <si>
    <t>ST THURIAU</t>
  </si>
  <si>
    <t>ST TUGDUAL</t>
  </si>
  <si>
    <t>ST VINCENT SUR OUST</t>
  </si>
  <si>
    <t>SARZEAU</t>
  </si>
  <si>
    <t>SAUZON</t>
  </si>
  <si>
    <t>SEGLIEN</t>
  </si>
  <si>
    <t>SENE</t>
  </si>
  <si>
    <t>SERENT</t>
  </si>
  <si>
    <t>SILFIAC</t>
  </si>
  <si>
    <t>LE SOURN</t>
  </si>
  <si>
    <t>SULNIAC</t>
  </si>
  <si>
    <t>SURZUR</t>
  </si>
  <si>
    <t>TAUPONT</t>
  </si>
  <si>
    <t>THEHILLAC</t>
  </si>
  <si>
    <t>THEIX NOYALO</t>
  </si>
  <si>
    <t>LE TOUR DU PARC</t>
  </si>
  <si>
    <t>TREAL</t>
  </si>
  <si>
    <t>TREDION</t>
  </si>
  <si>
    <t>TREFFLEAN</t>
  </si>
  <si>
    <t>TREHORENTEUC</t>
  </si>
  <si>
    <t>LA TRINITE PORHOET</t>
  </si>
  <si>
    <t>LA TRINITE SUR MER</t>
  </si>
  <si>
    <t>LA TRINITE SURZUR</t>
  </si>
  <si>
    <t>VANNES</t>
  </si>
  <si>
    <t>LA VRAIE CROIX</t>
  </si>
  <si>
    <t>LE BONO</t>
  </si>
  <si>
    <t>STE ANNE D AURAY</t>
  </si>
  <si>
    <t>KERNASCLEDEN</t>
  </si>
  <si>
    <t>ABONCOURT SUR SEILLE</t>
  </si>
  <si>
    <t>ABRESCHVILLER</t>
  </si>
  <si>
    <t>ACHAIN</t>
  </si>
  <si>
    <t>ACHEN</t>
  </si>
  <si>
    <t>ADAINCOURT</t>
  </si>
  <si>
    <t>ADELANGE</t>
  </si>
  <si>
    <t>AJONCOURT</t>
  </si>
  <si>
    <t>ALAINCOURT LA COTE</t>
  </si>
  <si>
    <t>ALBESTROFF</t>
  </si>
  <si>
    <t>ALGRANGE</t>
  </si>
  <si>
    <t>ALSTING</t>
  </si>
  <si>
    <t>ALTRIPPE</t>
  </si>
  <si>
    <t>ALTVILLER</t>
  </si>
  <si>
    <t>ALZING</t>
  </si>
  <si>
    <t>AMANVILLERS</t>
  </si>
  <si>
    <t>AMELECOURT</t>
  </si>
  <si>
    <t>AMNEVILLE LES THERMES</t>
  </si>
  <si>
    <t>ANCY DORNOT</t>
  </si>
  <si>
    <t>ANGEVILLERS</t>
  </si>
  <si>
    <t>ANTILLY</t>
  </si>
  <si>
    <t>ANZELING</t>
  </si>
  <si>
    <t>APACH</t>
  </si>
  <si>
    <t>ARRAINCOURT</t>
  </si>
  <si>
    <t>ARGANCY</t>
  </si>
  <si>
    <t>ARRIANCE</t>
  </si>
  <si>
    <t>ARRY</t>
  </si>
  <si>
    <t>ARS LAQUENEXY</t>
  </si>
  <si>
    <t>ARS SUR MOSELLE</t>
  </si>
  <si>
    <t>ARZVILLER</t>
  </si>
  <si>
    <t>ASPACH</t>
  </si>
  <si>
    <t>ASSENONCOURT</t>
  </si>
  <si>
    <t>ATTILLONCOURT</t>
  </si>
  <si>
    <t>AUBE</t>
  </si>
  <si>
    <t>AUDUN LE TICHE</t>
  </si>
  <si>
    <t>AUGNY</t>
  </si>
  <si>
    <t>AULNOIS SUR SEILLE</t>
  </si>
  <si>
    <t>AUMETZ</t>
  </si>
  <si>
    <t>AY SUR MOSELLE</t>
  </si>
  <si>
    <t>AZOUDANGE</t>
  </si>
  <si>
    <t>BACOURT</t>
  </si>
  <si>
    <t>BAERENTHAL</t>
  </si>
  <si>
    <t>BAMBIDERSTROFF</t>
  </si>
  <si>
    <t>LE BAN ST MARTIN</t>
  </si>
  <si>
    <t>BARCHAIN</t>
  </si>
  <si>
    <t>BARONVILLE</t>
  </si>
  <si>
    <t>BARST</t>
  </si>
  <si>
    <t>BASSING</t>
  </si>
  <si>
    <t>BAZONCOURT</t>
  </si>
  <si>
    <t>BEBING</t>
  </si>
  <si>
    <t>BECHY</t>
  </si>
  <si>
    <t>BEHREN LES FORBACH</t>
  </si>
  <si>
    <t>BELLANGE</t>
  </si>
  <si>
    <t>BENESTROFF</t>
  </si>
  <si>
    <t>BENING LES ST AVOLD</t>
  </si>
  <si>
    <t>BERG SUR MOSELLE</t>
  </si>
  <si>
    <t>BERIG VINTRANGE</t>
  </si>
  <si>
    <t>BERLING</t>
  </si>
  <si>
    <t>BERMERING</t>
  </si>
  <si>
    <t>BERTHELMING</t>
  </si>
  <si>
    <t>BERTRANGE</t>
  </si>
  <si>
    <t>BERVILLER EN MOSELLE</t>
  </si>
  <si>
    <t>BETTANGE</t>
  </si>
  <si>
    <t>BETTBORN</t>
  </si>
  <si>
    <t>BETTELAINVILLE</t>
  </si>
  <si>
    <t>BETTING</t>
  </si>
  <si>
    <t>BETTVILLER</t>
  </si>
  <si>
    <t>BEUX</t>
  </si>
  <si>
    <t>BEYREN LES SIERCK</t>
  </si>
  <si>
    <t>BEZANGE LA PETITE</t>
  </si>
  <si>
    <t>BIBICHE</t>
  </si>
  <si>
    <t>BICKENHOLTZ</t>
  </si>
  <si>
    <t>BIDESTROFF</t>
  </si>
  <si>
    <t>BIDING</t>
  </si>
  <si>
    <t>BINING</t>
  </si>
  <si>
    <t>BIONCOURT</t>
  </si>
  <si>
    <t>BIONVILLE SUR NIED</t>
  </si>
  <si>
    <t>BELLES FORETS</t>
  </si>
  <si>
    <t>BISTEN EN LORRAINE</t>
  </si>
  <si>
    <t>BISTROFF</t>
  </si>
  <si>
    <t>BITCHE</t>
  </si>
  <si>
    <t>BLANCHE EGLISE</t>
  </si>
  <si>
    <t>BLIESBRUCK</t>
  </si>
  <si>
    <t>BLIES EBERSING</t>
  </si>
  <si>
    <t>BLIES GUERSVILLER</t>
  </si>
  <si>
    <t>BOUCHEPORN</t>
  </si>
  <si>
    <t>BOULANGE</t>
  </si>
  <si>
    <t>BOULAY</t>
  </si>
  <si>
    <t>BOURGALTROFF</t>
  </si>
  <si>
    <t>BOURDONNAY</t>
  </si>
  <si>
    <t>BOURSCHEID</t>
  </si>
  <si>
    <t>BOUSBACH</t>
  </si>
  <si>
    <t>BOUSSE</t>
  </si>
  <si>
    <t>BOUSSEVILLER</t>
  </si>
  <si>
    <t>BOUST</t>
  </si>
  <si>
    <t>BOUSTROFF</t>
  </si>
  <si>
    <t>BOUZONVILLE</t>
  </si>
  <si>
    <t>BREHAIN</t>
  </si>
  <si>
    <t>BREIDENBACH</t>
  </si>
  <si>
    <t>BREISTROFF LA GRANDE</t>
  </si>
  <si>
    <t>BRETTNACH</t>
  </si>
  <si>
    <t>BRONVAUX</t>
  </si>
  <si>
    <t>BROUCK</t>
  </si>
  <si>
    <t>BROUDERDORFF</t>
  </si>
  <si>
    <t>BROUVILLER</t>
  </si>
  <si>
    <t>BRULANGE</t>
  </si>
  <si>
    <t>BUCHY</t>
  </si>
  <si>
    <t>BUDING</t>
  </si>
  <si>
    <t>BUDLING</t>
  </si>
  <si>
    <t>BUHL LORRAINE</t>
  </si>
  <si>
    <t>BURLIONCOURT</t>
  </si>
  <si>
    <t>BURTONCOURT</t>
  </si>
  <si>
    <t>CAPPEL</t>
  </si>
  <si>
    <t>CARLING</t>
  </si>
  <si>
    <t>CATTENOM</t>
  </si>
  <si>
    <t>CHAILLY LES ENNERY</t>
  </si>
  <si>
    <t>CHAMBREY</t>
  </si>
  <si>
    <t>CHANVILLE</t>
  </si>
  <si>
    <t>CHARLEVILLE SOUS BOIS</t>
  </si>
  <si>
    <t>CHARLY ORADOUR</t>
  </si>
  <si>
    <t>CHATEAU BREHAIN</t>
  </si>
  <si>
    <t>CHATEAU ROUGE</t>
  </si>
  <si>
    <t>CHATEAU SALINS</t>
  </si>
  <si>
    <t>CHATEAU VOUE</t>
  </si>
  <si>
    <t>CHATEL ST GERMAIN</t>
  </si>
  <si>
    <t>CHEMERY LES DEUX</t>
  </si>
  <si>
    <t>CHEMINOT</t>
  </si>
  <si>
    <t>CHENOIS</t>
  </si>
  <si>
    <t>CHERISEY</t>
  </si>
  <si>
    <t>CHESNY</t>
  </si>
  <si>
    <t>CHICOURT</t>
  </si>
  <si>
    <t>CHIEULLES</t>
  </si>
  <si>
    <t>CLOUANGE</t>
  </si>
  <si>
    <t>COCHEREN</t>
  </si>
  <si>
    <t>COIN LES CUVRY</t>
  </si>
  <si>
    <t>COIN SUR SEILLE</t>
  </si>
  <si>
    <t>COLLIGNY MAIZERY</t>
  </si>
  <si>
    <t>COLMEN</t>
  </si>
  <si>
    <t>CONDE NORTHEN</t>
  </si>
  <si>
    <t>CONTHIL</t>
  </si>
  <si>
    <t>CONTZ LES BAINS</t>
  </si>
  <si>
    <t>CORNY SUR MOSELLE</t>
  </si>
  <si>
    <t>COUME</t>
  </si>
  <si>
    <t>COURCELLES CHAUSSY</t>
  </si>
  <si>
    <t>COURCELLES SUR NIED</t>
  </si>
  <si>
    <t>CRAINCOURT</t>
  </si>
  <si>
    <t>CREHANGE</t>
  </si>
  <si>
    <t>CREUTZWALD</t>
  </si>
  <si>
    <t>CUTTING</t>
  </si>
  <si>
    <t>CUVRY</t>
  </si>
  <si>
    <t>DABO</t>
  </si>
  <si>
    <t>DALEM</t>
  </si>
  <si>
    <t>DALHAIN</t>
  </si>
  <si>
    <t>DALSTEIN</t>
  </si>
  <si>
    <t>DANNE ET QUATRE VENTS</t>
  </si>
  <si>
    <t>DANNELBOURG</t>
  </si>
  <si>
    <t>DELME</t>
  </si>
  <si>
    <t>DENTING</t>
  </si>
  <si>
    <t>DESSELING</t>
  </si>
  <si>
    <t>DESTRY</t>
  </si>
  <si>
    <t>DIANE CAPELLE</t>
  </si>
  <si>
    <t>DIEBLING</t>
  </si>
  <si>
    <t>DIEUZE</t>
  </si>
  <si>
    <t>DIFFEMBACH LES HELLIMER</t>
  </si>
  <si>
    <t>DISTROFF</t>
  </si>
  <si>
    <t>DOLVING</t>
  </si>
  <si>
    <t>DOMNOM LES DIEUZE</t>
  </si>
  <si>
    <t>DONNELAY</t>
  </si>
  <si>
    <t>EBERSVILLER</t>
  </si>
  <si>
    <t>EBLANGE</t>
  </si>
  <si>
    <t>EGUELSHARDT</t>
  </si>
  <si>
    <t>EINCHEVILLE</t>
  </si>
  <si>
    <t>ELVANGE</t>
  </si>
  <si>
    <t>ELZANGE</t>
  </si>
  <si>
    <t>ENCHENBERG</t>
  </si>
  <si>
    <t>ENNERY</t>
  </si>
  <si>
    <t>ENTRANGE</t>
  </si>
  <si>
    <t>EPPING</t>
  </si>
  <si>
    <t>ERCHING</t>
  </si>
  <si>
    <t>ERNESTVILLER</t>
  </si>
  <si>
    <t>ERSTROFF</t>
  </si>
  <si>
    <t>ESCHERANGE</t>
  </si>
  <si>
    <t>LES ETANGS</t>
  </si>
  <si>
    <t>ETTING</t>
  </si>
  <si>
    <t>ETZLING</t>
  </si>
  <si>
    <t>EVRANGE</t>
  </si>
  <si>
    <t>FAILLY</t>
  </si>
  <si>
    <t>FALCK</t>
  </si>
  <si>
    <t>FAMECK</t>
  </si>
  <si>
    <t>FAREBERSVILLER</t>
  </si>
  <si>
    <t>FARSCHVILLER</t>
  </si>
  <si>
    <t>FAULQUEMONT</t>
  </si>
  <si>
    <t>FENETRANGE</t>
  </si>
  <si>
    <t>FEVES</t>
  </si>
  <si>
    <t>FEY</t>
  </si>
  <si>
    <t>FILSTROFF</t>
  </si>
  <si>
    <t>FIXEM</t>
  </si>
  <si>
    <t>FLASTROFF</t>
  </si>
  <si>
    <t>FLEISHEIM</t>
  </si>
  <si>
    <t>FLETRANGE</t>
  </si>
  <si>
    <t>FLEVY</t>
  </si>
  <si>
    <t>FLOCOURT</t>
  </si>
  <si>
    <t>FLORANGE</t>
  </si>
  <si>
    <t>FOLKLING</t>
  </si>
  <si>
    <t>FOLSCHVILLER</t>
  </si>
  <si>
    <t>FONTENY</t>
  </si>
  <si>
    <t>FONTOY</t>
  </si>
  <si>
    <t>FORBACH</t>
  </si>
  <si>
    <t>FOSSIEUX</t>
  </si>
  <si>
    <t>FOULCREY</t>
  </si>
  <si>
    <t>FOULIGNY</t>
  </si>
  <si>
    <t>FOVILLE</t>
  </si>
  <si>
    <t>FRANCALTROFF</t>
  </si>
  <si>
    <t>FRAQUELFING</t>
  </si>
  <si>
    <t>FRAUENBERG</t>
  </si>
  <si>
    <t>FREISTROFF</t>
  </si>
  <si>
    <t>FREMERY</t>
  </si>
  <si>
    <t>FREMESTROFF</t>
  </si>
  <si>
    <t>FRESNES EN SAULNOIS</t>
  </si>
  <si>
    <t>FREYBOUSE</t>
  </si>
  <si>
    <t>FREYMING MERLEBACH</t>
  </si>
  <si>
    <t>FRIBOURG</t>
  </si>
  <si>
    <t>GANDRANGE</t>
  </si>
  <si>
    <t>GARREBOURG</t>
  </si>
  <si>
    <t>GAVISSE</t>
  </si>
  <si>
    <t>GELUCOURT</t>
  </si>
  <si>
    <t>GERBECOURT</t>
  </si>
  <si>
    <t>GIVRYCOURT</t>
  </si>
  <si>
    <t>GLATIGNY</t>
  </si>
  <si>
    <t>GOETZENBRUCK</t>
  </si>
  <si>
    <t>GOIN</t>
  </si>
  <si>
    <t>GOMELANGE</t>
  </si>
  <si>
    <t>GONDREXANGE</t>
  </si>
  <si>
    <t>GORZE</t>
  </si>
  <si>
    <t>GOSSELMING</t>
  </si>
  <si>
    <t>GRAVELOTTE</t>
  </si>
  <si>
    <t>GREMECEY</t>
  </si>
  <si>
    <t>GRENING</t>
  </si>
  <si>
    <t>GRINDORFF BIZING</t>
  </si>
  <si>
    <t>GROSBLIEDERSTROFF</t>
  </si>
  <si>
    <t>GROS REDERCHING</t>
  </si>
  <si>
    <t>GROSTENQUIN</t>
  </si>
  <si>
    <t>GRUNDVILLER</t>
  </si>
  <si>
    <t>GUEBENHOUSE</t>
  </si>
  <si>
    <t>GUEBESTROFF</t>
  </si>
  <si>
    <t>GUEBLANGE LES DIEUZE</t>
  </si>
  <si>
    <t>LE VAL DE GUEBLANGE</t>
  </si>
  <si>
    <t>GUEBLING</t>
  </si>
  <si>
    <t>GUENANGE</t>
  </si>
  <si>
    <t>VAL DE BRIDE</t>
  </si>
  <si>
    <t>GUENVILLER</t>
  </si>
  <si>
    <t>GUERMANGE</t>
  </si>
  <si>
    <t>GUERSTLING</t>
  </si>
  <si>
    <t>GUERTING</t>
  </si>
  <si>
    <t>GUESSLING HEMERING</t>
  </si>
  <si>
    <t>GUINGLANGE</t>
  </si>
  <si>
    <t>GUINKIRCHEN</t>
  </si>
  <si>
    <t>GUINZELING</t>
  </si>
  <si>
    <t>GUNTZVILLER</t>
  </si>
  <si>
    <t>HABOUDANGE</t>
  </si>
  <si>
    <t>HAGEN</t>
  </si>
  <si>
    <t>HAGONDANGE</t>
  </si>
  <si>
    <t>HALLERING</t>
  </si>
  <si>
    <t>HALSTROFF</t>
  </si>
  <si>
    <t>BASSE HAM</t>
  </si>
  <si>
    <t>HAM SOUS VARSBERG</t>
  </si>
  <si>
    <t>HAMBACH</t>
  </si>
  <si>
    <t>HAMPONT</t>
  </si>
  <si>
    <t>HANGVILLER</t>
  </si>
  <si>
    <t>HANNOCOURT</t>
  </si>
  <si>
    <t>HAN SUR NIED</t>
  </si>
  <si>
    <t>HANVILLER</t>
  </si>
  <si>
    <t>HARAUCOURT SUR SEILLE</t>
  </si>
  <si>
    <t>HARGARTEN AUX MINES</t>
  </si>
  <si>
    <t>HARPRICH</t>
  </si>
  <si>
    <t>HARREBERG</t>
  </si>
  <si>
    <t>HARTZVILLER</t>
  </si>
  <si>
    <t>HASELBOURG</t>
  </si>
  <si>
    <t>HASPELSCHIEDT</t>
  </si>
  <si>
    <t>HATTIGNY</t>
  </si>
  <si>
    <t>HAUCONCOURT</t>
  </si>
  <si>
    <t>HAUT CLOCHER</t>
  </si>
  <si>
    <t>HAVANGE</t>
  </si>
  <si>
    <t>HAYANGE</t>
  </si>
  <si>
    <t>HAYES</t>
  </si>
  <si>
    <t>HAZEMBOURG</t>
  </si>
  <si>
    <t>HEINING LES BOUZONVILLE</t>
  </si>
  <si>
    <t>HELLERING LES FENETRANGE</t>
  </si>
  <si>
    <t>HELLIMER</t>
  </si>
  <si>
    <t>HELSTROFF</t>
  </si>
  <si>
    <t>HEMILLY</t>
  </si>
  <si>
    <t>HEMING</t>
  </si>
  <si>
    <t>HENRIDORFF</t>
  </si>
  <si>
    <t>HENRIVILLE</t>
  </si>
  <si>
    <t>HERANGE</t>
  </si>
  <si>
    <t>HERMELANGE</t>
  </si>
  <si>
    <t>HERNY</t>
  </si>
  <si>
    <t>HERTZING</t>
  </si>
  <si>
    <t>HESSE</t>
  </si>
  <si>
    <t>HESTROFF</t>
  </si>
  <si>
    <t>HETTANGE GRANDE</t>
  </si>
  <si>
    <t>HILBESHEIM</t>
  </si>
  <si>
    <t>HILSPRICH</t>
  </si>
  <si>
    <t>HINCKANGE</t>
  </si>
  <si>
    <t>HOLACOURT</t>
  </si>
  <si>
    <t>HOLLING</t>
  </si>
  <si>
    <t>HOLVING</t>
  </si>
  <si>
    <t>HOMBOURG BUDANGE</t>
  </si>
  <si>
    <t>HOMBOURG HAUT</t>
  </si>
  <si>
    <t>HOMMARTING</t>
  </si>
  <si>
    <t>HOMMERT</t>
  </si>
  <si>
    <t>HONSKIRCH</t>
  </si>
  <si>
    <t>L HOPITAL</t>
  </si>
  <si>
    <t>HOSTE</t>
  </si>
  <si>
    <t>HOTTVILLER</t>
  </si>
  <si>
    <t>HULTEHOUSE</t>
  </si>
  <si>
    <t>HUNDLING</t>
  </si>
  <si>
    <t>HUNTING</t>
  </si>
  <si>
    <t>IBIGNY</t>
  </si>
  <si>
    <t>ILLANGE</t>
  </si>
  <si>
    <t>IMLING</t>
  </si>
  <si>
    <t>INGLANGE</t>
  </si>
  <si>
    <t>INSMING</t>
  </si>
  <si>
    <t>INSVILLER</t>
  </si>
  <si>
    <t>IPPLING</t>
  </si>
  <si>
    <t>JALLAUCOURT</t>
  </si>
  <si>
    <t>JOUY AUX ARCHES</t>
  </si>
  <si>
    <t>JURY</t>
  </si>
  <si>
    <t>JUVELIZE</t>
  </si>
  <si>
    <t>JUVILLE</t>
  </si>
  <si>
    <t>KALHAUSEN</t>
  </si>
  <si>
    <t>KANFEN</t>
  </si>
  <si>
    <t>KAPPELKINGER</t>
  </si>
  <si>
    <t>KEDANGE SUR CANNER</t>
  </si>
  <si>
    <t>KEMPLICH</t>
  </si>
  <si>
    <t>KERBACH</t>
  </si>
  <si>
    <t>KERLING LES SIERCK</t>
  </si>
  <si>
    <t>KERPRICH AUX BOIS</t>
  </si>
  <si>
    <t>KIRSCH LES SIERCK</t>
  </si>
  <si>
    <t>KIRSCHNAUMEN</t>
  </si>
  <si>
    <t>KIRVILLER</t>
  </si>
  <si>
    <t>KLANG</t>
  </si>
  <si>
    <t>KNUTANGE</t>
  </si>
  <si>
    <t>KOENIGSMACKER</t>
  </si>
  <si>
    <t>HAUTE KONTZ</t>
  </si>
  <si>
    <t>KUNTZIG</t>
  </si>
  <si>
    <t>LACHAMBRE</t>
  </si>
  <si>
    <t>LAFRIMBOLLE</t>
  </si>
  <si>
    <t>LAMBACH</t>
  </si>
  <si>
    <t>LANDANGE</t>
  </si>
  <si>
    <t>LANDROFF</t>
  </si>
  <si>
    <t>LANEUVEVILLE LES LORQUIN</t>
  </si>
  <si>
    <t>LANEUVEVILLE EN SAULNOIS</t>
  </si>
  <si>
    <t>LANGATTE</t>
  </si>
  <si>
    <t>LANGUIMBERG</t>
  </si>
  <si>
    <t>LANING</t>
  </si>
  <si>
    <t>LAQUENEXY</t>
  </si>
  <si>
    <t>LAUDREFANG</t>
  </si>
  <si>
    <t>LAUMESFELD</t>
  </si>
  <si>
    <t>LAUNSTROFF</t>
  </si>
  <si>
    <t>LELLING</t>
  </si>
  <si>
    <t>LEMBERG</t>
  </si>
  <si>
    <t>LEMONCOURT</t>
  </si>
  <si>
    <t>LEMUD</t>
  </si>
  <si>
    <t>LENGELSHEIM</t>
  </si>
  <si>
    <t>LENING</t>
  </si>
  <si>
    <t>LESSE</t>
  </si>
  <si>
    <t>LESSY</t>
  </si>
  <si>
    <t>LEY</t>
  </si>
  <si>
    <t>LEYVILLER</t>
  </si>
  <si>
    <t>LEZEY</t>
  </si>
  <si>
    <t>LIDREZING</t>
  </si>
  <si>
    <t>LIEDERSCHIEDT</t>
  </si>
  <si>
    <t>LIEHON</t>
  </si>
  <si>
    <t>LINDRE BASSE</t>
  </si>
  <si>
    <t>LINDRE HAUTE</t>
  </si>
  <si>
    <t>LIOCOURT</t>
  </si>
  <si>
    <t>LIXHEIM</t>
  </si>
  <si>
    <t>LIXING LES ROUHLING</t>
  </si>
  <si>
    <t>LIXING LES ST AVOLD</t>
  </si>
  <si>
    <t>LHOR</t>
  </si>
  <si>
    <t>LOMMERANGE</t>
  </si>
  <si>
    <t>LONGEVILLE LES METZ</t>
  </si>
  <si>
    <t>LONGEVILLE LES ST AVOLD</t>
  </si>
  <si>
    <t>LORQUIN</t>
  </si>
  <si>
    <t>LORRY LES METZ</t>
  </si>
  <si>
    <t>LORRY MARDIGNY</t>
  </si>
  <si>
    <t>LOSTROFF</t>
  </si>
  <si>
    <t>LOUDREFING</t>
  </si>
  <si>
    <t>LOUPERSHOUSE</t>
  </si>
  <si>
    <t>LOUTZVILLER</t>
  </si>
  <si>
    <t>LUBECOURT</t>
  </si>
  <si>
    <t>LUCY</t>
  </si>
  <si>
    <t>LUPPY</t>
  </si>
  <si>
    <t>LUTTANGE</t>
  </si>
  <si>
    <t>LUTZELBOURG</t>
  </si>
  <si>
    <t>MACHEREN</t>
  </si>
  <si>
    <t>MAINVILLERS</t>
  </si>
  <si>
    <t>MAIZEROY</t>
  </si>
  <si>
    <t>MAIZIERES LES METZ</t>
  </si>
  <si>
    <t>MAIZIERES LES VIC</t>
  </si>
  <si>
    <t>MALAUCOURT SUR SEILLE</t>
  </si>
  <si>
    <t>MALLING</t>
  </si>
  <si>
    <t>MALROY</t>
  </si>
  <si>
    <t>MANDEREN RITZING</t>
  </si>
  <si>
    <t>MANHOUE</t>
  </si>
  <si>
    <t>MANOM</t>
  </si>
  <si>
    <t>MANY</t>
  </si>
  <si>
    <t>MARANGE SILVANGE</t>
  </si>
  <si>
    <t>MARANGE ZONDRANGE</t>
  </si>
  <si>
    <t>MARIEULLES</t>
  </si>
  <si>
    <t>MARIMONT LES BENESTROFF</t>
  </si>
  <si>
    <t>MARLY</t>
  </si>
  <si>
    <t>MARSAL</t>
  </si>
  <si>
    <t>MARTHILLE</t>
  </si>
  <si>
    <t>LA MAXE</t>
  </si>
  <si>
    <t>MAXSTADT</t>
  </si>
  <si>
    <t>MECLEUVES</t>
  </si>
  <si>
    <t>MEGANGE</t>
  </si>
  <si>
    <t>MEISENTHAL</t>
  </si>
  <si>
    <t>MENSKIRCH</t>
  </si>
  <si>
    <t>MERSCHWEILLER</t>
  </si>
  <si>
    <t>MERTEN</t>
  </si>
  <si>
    <t>METAIRIES ST QUIRIN</t>
  </si>
  <si>
    <t>METTING</t>
  </si>
  <si>
    <t>METZ</t>
  </si>
  <si>
    <t>METZERESCHE</t>
  </si>
  <si>
    <t>METZERVISSE</t>
  </si>
  <si>
    <t>METZING</t>
  </si>
  <si>
    <t>MEY</t>
  </si>
  <si>
    <t>MITTELBRONN</t>
  </si>
  <si>
    <t>MITTERSHEIM</t>
  </si>
  <si>
    <t>MOLRING</t>
  </si>
  <si>
    <t>MOMERSTROFF</t>
  </si>
  <si>
    <t>MONCHEUX</t>
  </si>
  <si>
    <t>MONCOURT</t>
  </si>
  <si>
    <t>MONDELANGE</t>
  </si>
  <si>
    <t>MONDORFF</t>
  </si>
  <si>
    <t>MONNEREN</t>
  </si>
  <si>
    <t>MONTBRONN</t>
  </si>
  <si>
    <t>MONTDIDIER</t>
  </si>
  <si>
    <t>MONTENACH</t>
  </si>
  <si>
    <t>MONTIGNY LES METZ</t>
  </si>
  <si>
    <t>MONTOIS LA MONTAGNE</t>
  </si>
  <si>
    <t>OGY MONTOY FLANVILLE</t>
  </si>
  <si>
    <t>MORHANGE</t>
  </si>
  <si>
    <t>MORSBACH</t>
  </si>
  <si>
    <t>MORVILLE LES VIC</t>
  </si>
  <si>
    <t>MORVILLE SUR NIED</t>
  </si>
  <si>
    <t>MOULINS LES METZ</t>
  </si>
  <si>
    <t>MOUTERHOUSE</t>
  </si>
  <si>
    <t>MOYENVIC</t>
  </si>
  <si>
    <t>MOYEUVRE GRANDE</t>
  </si>
  <si>
    <t>MOYEUVRE PETITE</t>
  </si>
  <si>
    <t>MULCEY</t>
  </si>
  <si>
    <t>MUNSTER</t>
  </si>
  <si>
    <t>NARBEFONTAINE</t>
  </si>
  <si>
    <t>NEBING</t>
  </si>
  <si>
    <t>NELLING</t>
  </si>
  <si>
    <t>NEUFCHEF</t>
  </si>
  <si>
    <t>NEUFGRANGE</t>
  </si>
  <si>
    <t>NEUFMOULINS</t>
  </si>
  <si>
    <t>NEUFVILLAGE</t>
  </si>
  <si>
    <t>NEUNKIRCHEN LES BOUZONVILLE</t>
  </si>
  <si>
    <t>NIDERHOFF</t>
  </si>
  <si>
    <t>NIDERVILLER</t>
  </si>
  <si>
    <t>NIEDERSTINZEL</t>
  </si>
  <si>
    <t>NIEDERVISSE</t>
  </si>
  <si>
    <t>NILVANGE</t>
  </si>
  <si>
    <t>NITTING</t>
  </si>
  <si>
    <t>NOISSEVILLE</t>
  </si>
  <si>
    <t>NORROY LE VENEUR</t>
  </si>
  <si>
    <t>NOUILLY</t>
  </si>
  <si>
    <t>NOUSSEVILLER LES BITCHE</t>
  </si>
  <si>
    <t>NOUSSEVILLER ST NABOR</t>
  </si>
  <si>
    <t>NOVEANT SUR MOSELLE</t>
  </si>
  <si>
    <t>OBERDORFF</t>
  </si>
  <si>
    <t>OBERGAILBACH</t>
  </si>
  <si>
    <t>OBERSTINZEL</t>
  </si>
  <si>
    <t>OBERVISSE</t>
  </si>
  <si>
    <t>OBRECK</t>
  </si>
  <si>
    <t>OETING</t>
  </si>
  <si>
    <t>OMMERAY</t>
  </si>
  <si>
    <t>ORIOCOURT</t>
  </si>
  <si>
    <t>ORMERSVILLER</t>
  </si>
  <si>
    <t>ORNY</t>
  </si>
  <si>
    <t>ORON</t>
  </si>
  <si>
    <t>OTTANGE</t>
  </si>
  <si>
    <t>OTTONVILLE</t>
  </si>
  <si>
    <t>OUDRENNE</t>
  </si>
  <si>
    <t>PAGNY LES GOIN</t>
  </si>
  <si>
    <t>PANGE</t>
  </si>
  <si>
    <t>PELTRE</t>
  </si>
  <si>
    <t>PETIT REDERCHING</t>
  </si>
  <si>
    <t>PETIT TENQUIN</t>
  </si>
  <si>
    <t>PETITE ROSSELLE</t>
  </si>
  <si>
    <t>PETTONCOURT</t>
  </si>
  <si>
    <t>PEVANGE</t>
  </si>
  <si>
    <t>PHALSBOURG</t>
  </si>
  <si>
    <t>PHILIPPSBOURG</t>
  </si>
  <si>
    <t>PIBLANGE</t>
  </si>
  <si>
    <t>PIERREVILLERS</t>
  </si>
  <si>
    <t>PLAINE DE WALSCH</t>
  </si>
  <si>
    <t>PLAPPEVILLE</t>
  </si>
  <si>
    <t>PLESNOIS</t>
  </si>
  <si>
    <t>PONTOY</t>
  </si>
  <si>
    <t>PONTPIERRE</t>
  </si>
  <si>
    <t>PORCELETTE</t>
  </si>
  <si>
    <t>POSTROFF</t>
  </si>
  <si>
    <t>POUILLY</t>
  </si>
  <si>
    <t>POURNOY LA CHETIVE</t>
  </si>
  <si>
    <t>POURNOY LA GRASSE</t>
  </si>
  <si>
    <t>PREVOCOURT</t>
  </si>
  <si>
    <t>PUTTELANGE AUX LACS</t>
  </si>
  <si>
    <t>PUTTELANGE LES THIONVILLE</t>
  </si>
  <si>
    <t>PUTTIGNY</t>
  </si>
  <si>
    <t>PUZIEUX</t>
  </si>
  <si>
    <t>RACRANGE</t>
  </si>
  <si>
    <t>RAHLING</t>
  </si>
  <si>
    <t>RANGUEVAUX</t>
  </si>
  <si>
    <t>RAVILLE</t>
  </si>
  <si>
    <t>RECHICOURT LE CHATEAU</t>
  </si>
  <si>
    <t>REDANGE</t>
  </si>
  <si>
    <t>REDING</t>
  </si>
  <si>
    <t>REMELFANG</t>
  </si>
  <si>
    <t>REMELFING</t>
  </si>
  <si>
    <t>REMELING</t>
  </si>
  <si>
    <t>REMERING</t>
  </si>
  <si>
    <t>REMERING LES PUTTELANGE</t>
  </si>
  <si>
    <t>REMILLY</t>
  </si>
  <si>
    <t>RENING</t>
  </si>
  <si>
    <t>BASSE RENTGEN</t>
  </si>
  <si>
    <t>RETONFEY</t>
  </si>
  <si>
    <t>RETTEL</t>
  </si>
  <si>
    <t>REYERSVILLER</t>
  </si>
  <si>
    <t>REZONVILLE VIONVILLE</t>
  </si>
  <si>
    <t>RHODES</t>
  </si>
  <si>
    <t>RICHE</t>
  </si>
  <si>
    <t>RICHELING</t>
  </si>
  <si>
    <t>RICHEMONT</t>
  </si>
  <si>
    <t>RICHEVAL</t>
  </si>
  <si>
    <t>RIMLING</t>
  </si>
  <si>
    <t>ROCHONVILLERS</t>
  </si>
  <si>
    <t>RODALBE</t>
  </si>
  <si>
    <t>RODEMACK</t>
  </si>
  <si>
    <t>ROHRBACH LES BITCHE</t>
  </si>
  <si>
    <t>ROLBING</t>
  </si>
  <si>
    <t>ROMBAS</t>
  </si>
  <si>
    <t>ROMELFING</t>
  </si>
  <si>
    <t>RONCOURT</t>
  </si>
  <si>
    <t>ROPPEVILLER</t>
  </si>
  <si>
    <t>RORBACH LES DIEUZE</t>
  </si>
  <si>
    <t>ROSBRUCK</t>
  </si>
  <si>
    <t>ROSSELANGE</t>
  </si>
  <si>
    <t>ROUHLING</t>
  </si>
  <si>
    <t>ROUPELDANGE</t>
  </si>
  <si>
    <t>ROUSSY LE VILLAGE</t>
  </si>
  <si>
    <t>ROZERIEULLES</t>
  </si>
  <si>
    <t>RURANGE LES THIONVILLE</t>
  </si>
  <si>
    <t>RUSSANGE</t>
  </si>
  <si>
    <t>RUSTROFF</t>
  </si>
  <si>
    <t>SAILLY ACHATEL</t>
  </si>
  <si>
    <t>ST AVOLD</t>
  </si>
  <si>
    <t>STE BARBE</t>
  </si>
  <si>
    <t>ST EPVRE</t>
  </si>
  <si>
    <t>ST FRANCOIS LACROIX</t>
  </si>
  <si>
    <t>ST HUBERT</t>
  </si>
  <si>
    <t>ST JEAN DE BASSEL</t>
  </si>
  <si>
    <t>ST JEAN KOURTZERODE</t>
  </si>
  <si>
    <t>ST JEAN ROHRBACH</t>
  </si>
  <si>
    <t>ST JULIEN LES METZ</t>
  </si>
  <si>
    <t>ST JURE</t>
  </si>
  <si>
    <t>ST LOUIS</t>
  </si>
  <si>
    <t>ST LOUIS LES BITCHE</t>
  </si>
  <si>
    <t>STE MARIE AUX CHENES</t>
  </si>
  <si>
    <t>ST PRIVAT LA MONTAGNE</t>
  </si>
  <si>
    <t>ST QUIRIN</t>
  </si>
  <si>
    <t>STE RUFFINE</t>
  </si>
  <si>
    <t>SALONNES</t>
  </si>
  <si>
    <t>SANRY LES VIGY</t>
  </si>
  <si>
    <t>SANRY SUR NIED</t>
  </si>
  <si>
    <t>SARRALBE</t>
  </si>
  <si>
    <t>SARRALTROFF</t>
  </si>
  <si>
    <t>SARREBOURG</t>
  </si>
  <si>
    <t>SARREGUEMINES</t>
  </si>
  <si>
    <t>SARREINSMING</t>
  </si>
  <si>
    <t>SAULNY</t>
  </si>
  <si>
    <t>SCHALBACH</t>
  </si>
  <si>
    <t>SCHMITTVILLER</t>
  </si>
  <si>
    <t>SCHNECKENBUSCH</t>
  </si>
  <si>
    <t>SCHOENECK</t>
  </si>
  <si>
    <t>SCHORBACH</t>
  </si>
  <si>
    <t>SCHWERDORFF</t>
  </si>
  <si>
    <t>SCHWEYEN</t>
  </si>
  <si>
    <t>SCY CHAZELLES</t>
  </si>
  <si>
    <t>SECOURT</t>
  </si>
  <si>
    <t>SEINGBOUSE</t>
  </si>
  <si>
    <t>SEMECOURT</t>
  </si>
  <si>
    <t>SEREMANGE ERZANGE</t>
  </si>
  <si>
    <t>SERVIGNY LES RAVILLE</t>
  </si>
  <si>
    <t>SERVIGNY LES STE BARBE</t>
  </si>
  <si>
    <t>SIERCK LES BAINS</t>
  </si>
  <si>
    <t>SIERSTHAL</t>
  </si>
  <si>
    <t>SILLEGNY</t>
  </si>
  <si>
    <t>SILLY EN SAULNOIS</t>
  </si>
  <si>
    <t>SILLY SUR NIED</t>
  </si>
  <si>
    <t>SOLGNE</t>
  </si>
  <si>
    <t>SOTZELING</t>
  </si>
  <si>
    <t>SOUCHT</t>
  </si>
  <si>
    <t>SPICHEREN</t>
  </si>
  <si>
    <t>STIRING WENDEL</t>
  </si>
  <si>
    <t>STURZELBRONN</t>
  </si>
  <si>
    <t>SUISSE</t>
  </si>
  <si>
    <t>TALANGE</t>
  </si>
  <si>
    <t>TARQUIMPOL</t>
  </si>
  <si>
    <t>TENTELING</t>
  </si>
  <si>
    <t>TERVILLE</t>
  </si>
  <si>
    <t>TETERCHEN</t>
  </si>
  <si>
    <t>TETING SUR NIED</t>
  </si>
  <si>
    <t>THEDING</t>
  </si>
  <si>
    <t>THICOURT</t>
  </si>
  <si>
    <t>THIMONVILLE</t>
  </si>
  <si>
    <t>THIONVILLE</t>
  </si>
  <si>
    <t>THONVILLE</t>
  </si>
  <si>
    <t>TINCRY</t>
  </si>
  <si>
    <t>TORCHEVILLE</t>
  </si>
  <si>
    <t>TRAGNY</t>
  </si>
  <si>
    <t>TREMERY</t>
  </si>
  <si>
    <t>TRESSANGE</t>
  </si>
  <si>
    <t>TRITTELING REDLACH</t>
  </si>
  <si>
    <t>TROISFONTAINES</t>
  </si>
  <si>
    <t>TROMBORN</t>
  </si>
  <si>
    <t>TURQUESTEIN BLANCRUPT</t>
  </si>
  <si>
    <t>UCKANGE</t>
  </si>
  <si>
    <t>VAHL EBERSING</t>
  </si>
  <si>
    <t>VAHL LES BENESTROFF</t>
  </si>
  <si>
    <t>VAHL LES FAULQUEMONT</t>
  </si>
  <si>
    <t>VALLERANGE</t>
  </si>
  <si>
    <t>VALMESTROFF</t>
  </si>
  <si>
    <t>VALMONT</t>
  </si>
  <si>
    <t>VALMUNSTER</t>
  </si>
  <si>
    <t>VANNECOURT</t>
  </si>
  <si>
    <t>VANTOUX</t>
  </si>
  <si>
    <t>VANY</t>
  </si>
  <si>
    <t>VARIZE VAUDONCOURT</t>
  </si>
  <si>
    <t>VARSBERG</t>
  </si>
  <si>
    <t>VASPERVILLER</t>
  </si>
  <si>
    <t>VATIMONT</t>
  </si>
  <si>
    <t>VAUDRECHING</t>
  </si>
  <si>
    <t>VAXY</t>
  </si>
  <si>
    <t>VECKERSVILLER</t>
  </si>
  <si>
    <t>VECKRING</t>
  </si>
  <si>
    <t>VELVING</t>
  </si>
  <si>
    <t>VERGAVILLE</t>
  </si>
  <si>
    <t>VERNEVILLE</t>
  </si>
  <si>
    <t>VERNY</t>
  </si>
  <si>
    <t>VESCHEIM</t>
  </si>
  <si>
    <t>VIBERSVILLER</t>
  </si>
  <si>
    <t>VIC SUR SEILLE</t>
  </si>
  <si>
    <t>VIEUX LIXHEIM</t>
  </si>
  <si>
    <t>HAUTE VIGNEULLES</t>
  </si>
  <si>
    <t>VIGNY</t>
  </si>
  <si>
    <t>VIGY</t>
  </si>
  <si>
    <t>VILLER</t>
  </si>
  <si>
    <t>VILLERS STONCOURT</t>
  </si>
  <si>
    <t>VILLERS SUR NIED</t>
  </si>
  <si>
    <t>VILLING</t>
  </si>
  <si>
    <t>VILSBERG</t>
  </si>
  <si>
    <t>VIRMING</t>
  </si>
  <si>
    <t>VITRY SUR ORNE</t>
  </si>
  <si>
    <t>VITTERSBOURG</t>
  </si>
  <si>
    <t>VITTONCOURT</t>
  </si>
  <si>
    <t>VOIMHAUT</t>
  </si>
  <si>
    <t>VOLMERANGE LES BOULAY</t>
  </si>
  <si>
    <t>VOLMERANGE LES MINES</t>
  </si>
  <si>
    <t>VOLMUNSTER</t>
  </si>
  <si>
    <t>VOLSTROFF</t>
  </si>
  <si>
    <t>VOYER</t>
  </si>
  <si>
    <t>VRY</t>
  </si>
  <si>
    <t>VULMONT</t>
  </si>
  <si>
    <t>WALDHOUSE</t>
  </si>
  <si>
    <t>WALDWEISTROFF</t>
  </si>
  <si>
    <t>WALDWISSE</t>
  </si>
  <si>
    <t>WALSCHBRONN</t>
  </si>
  <si>
    <t>WALSCHEID</t>
  </si>
  <si>
    <t>WALTEMBOURG</t>
  </si>
  <si>
    <t>WIESVILLER</t>
  </si>
  <si>
    <t>WILLERWALD</t>
  </si>
  <si>
    <t>WINTERSBOURG</t>
  </si>
  <si>
    <t>WITTRING</t>
  </si>
  <si>
    <t>VOELFLING LES BOUZONVILLE</t>
  </si>
  <si>
    <t>WOELFLING LES SARREGUEMINES</t>
  </si>
  <si>
    <t>WOIPPY</t>
  </si>
  <si>
    <t>WOUSTVILLER</t>
  </si>
  <si>
    <t>WUISSE</t>
  </si>
  <si>
    <t>XANREY</t>
  </si>
  <si>
    <t>XOCOURT</t>
  </si>
  <si>
    <t>XOUAXANGE</t>
  </si>
  <si>
    <t>YUTZ</t>
  </si>
  <si>
    <t>ZARBELING</t>
  </si>
  <si>
    <t>ZETTING</t>
  </si>
  <si>
    <t>ZILLING</t>
  </si>
  <si>
    <t>ZIMMING</t>
  </si>
  <si>
    <t>ZOMMANGE</t>
  </si>
  <si>
    <t>ZOUFFTGEN</t>
  </si>
  <si>
    <t>DIESEN</t>
  </si>
  <si>
    <t>STUCKANGE</t>
  </si>
  <si>
    <t>ACHUN</t>
  </si>
  <si>
    <t>ALLIGNY COSNE</t>
  </si>
  <si>
    <t>ALLIGNY EN MORVAN</t>
  </si>
  <si>
    <t>ALLUY</t>
  </si>
  <si>
    <t>AMAZY</t>
  </si>
  <si>
    <t>ANLEZY</t>
  </si>
  <si>
    <t>ANNAY</t>
  </si>
  <si>
    <t>ANTHIEN</t>
  </si>
  <si>
    <t>ARBOURSE</t>
  </si>
  <si>
    <t>ARLEUF</t>
  </si>
  <si>
    <t>ARMES</t>
  </si>
  <si>
    <t>ARQUIAN</t>
  </si>
  <si>
    <t>ARTHEL</t>
  </si>
  <si>
    <t>ARZEMBOUY</t>
  </si>
  <si>
    <t>ASNAN</t>
  </si>
  <si>
    <t>ASNOIS</t>
  </si>
  <si>
    <t>AUNAY EN BAZOIS</t>
  </si>
  <si>
    <t>AUTHIOU</t>
  </si>
  <si>
    <t>AVREE</t>
  </si>
  <si>
    <t>AVRIL SUR LOIRE</t>
  </si>
  <si>
    <t>AZY LE VIF</t>
  </si>
  <si>
    <t>BAZOCHES</t>
  </si>
  <si>
    <t>BAZOLLES</t>
  </si>
  <si>
    <t>BEARD</t>
  </si>
  <si>
    <t>BEAUMONT LA FERRIERE</t>
  </si>
  <si>
    <t>BEAUMONT SARDOLLES</t>
  </si>
  <si>
    <t>BEUVRON</t>
  </si>
  <si>
    <t>BICHES</t>
  </si>
  <si>
    <t>BILLY CHEVANNES</t>
  </si>
  <si>
    <t>BILLY SUR OISY</t>
  </si>
  <si>
    <t>BITRY</t>
  </si>
  <si>
    <t>BLISMES</t>
  </si>
  <si>
    <t>BONA</t>
  </si>
  <si>
    <t>BOUHY</t>
  </si>
  <si>
    <t>BRASSY</t>
  </si>
  <si>
    <t>BREUGNON</t>
  </si>
  <si>
    <t>BREVES</t>
  </si>
  <si>
    <t>BRINON SUR BEUVRON</t>
  </si>
  <si>
    <t>BULCY</t>
  </si>
  <si>
    <t>LA CELLE SUR LOIRE</t>
  </si>
  <si>
    <t>LA CELLE SUR NIEVRE</t>
  </si>
  <si>
    <t>CERCY LA TOUR</t>
  </si>
  <si>
    <t>CERVON</t>
  </si>
  <si>
    <t>CESSY LES BOIS</t>
  </si>
  <si>
    <t>CHALAUX</t>
  </si>
  <si>
    <t>CHALLEMENT</t>
  </si>
  <si>
    <t>CHALLUY</t>
  </si>
  <si>
    <t>CHAMPALLEMENT</t>
  </si>
  <si>
    <t>CHAMPLEMY</t>
  </si>
  <si>
    <t>CHAMPVERT</t>
  </si>
  <si>
    <t>CHAMPVOUX</t>
  </si>
  <si>
    <t>CHANTENAY ST IMBERT</t>
  </si>
  <si>
    <t>LA CHAPELLE ST ANDRE</t>
  </si>
  <si>
    <t>LA CHARITE SUR LOIRE</t>
  </si>
  <si>
    <t>CHARRIN</t>
  </si>
  <si>
    <t>CHASNAY</t>
  </si>
  <si>
    <t>CHATEAU CHINON</t>
  </si>
  <si>
    <t>CHATEAU CHINON CAMPAGNE</t>
  </si>
  <si>
    <t>CHATEAUNEUF VAL DE BARGIS</t>
  </si>
  <si>
    <t>CHATILLON EN BAZOIS</t>
  </si>
  <si>
    <t>CHATIN</t>
  </si>
  <si>
    <t>CHAULGNES</t>
  </si>
  <si>
    <t>CHAUMARD</t>
  </si>
  <si>
    <t>CHAUMOT</t>
  </si>
  <si>
    <t>CHEVANNES CHANGY</t>
  </si>
  <si>
    <t>CHEVENON</t>
  </si>
  <si>
    <t>CHEVROCHES</t>
  </si>
  <si>
    <t>CHIDDES</t>
  </si>
  <si>
    <t>CHITRY LES MINES</t>
  </si>
  <si>
    <t>CHOUGNY</t>
  </si>
  <si>
    <t>CIEZ</t>
  </si>
  <si>
    <t>CIZELY</t>
  </si>
  <si>
    <t>LA COLLANCELLE</t>
  </si>
  <si>
    <t>COLMERY</t>
  </si>
  <si>
    <t>CORANCY</t>
  </si>
  <si>
    <t>CORBIGNY</t>
  </si>
  <si>
    <t>CORVOL D EMBERNARD</t>
  </si>
  <si>
    <t>CORVOL L ORGUEILLEUX</t>
  </si>
  <si>
    <t>COSNE COURS SUR LOIRE</t>
  </si>
  <si>
    <t>COSSAYE</t>
  </si>
  <si>
    <t>COULANGES LES NEVERS</t>
  </si>
  <si>
    <t>COULOUTRE</t>
  </si>
  <si>
    <t>CRUX LA VILLE</t>
  </si>
  <si>
    <t>CUNCY LES VARZY</t>
  </si>
  <si>
    <t>DAMPIERRE SOUS BOUHY</t>
  </si>
  <si>
    <t>DECIZE</t>
  </si>
  <si>
    <t>DEVAY</t>
  </si>
  <si>
    <t>DIENNES AUBIGNY</t>
  </si>
  <si>
    <t>DIROL</t>
  </si>
  <si>
    <t>DOMPIERRE SUR NIEVRE</t>
  </si>
  <si>
    <t>DONZY</t>
  </si>
  <si>
    <t>DORNECY</t>
  </si>
  <si>
    <t>DORNES</t>
  </si>
  <si>
    <t>DRUY PARIGNY</t>
  </si>
  <si>
    <t>DUN LES PLACES</t>
  </si>
  <si>
    <t>DUN SUR GRANDRY</t>
  </si>
  <si>
    <t>EMPURY</t>
  </si>
  <si>
    <t>ENTRAINS SUR NOHAIN</t>
  </si>
  <si>
    <t>EPIRY</t>
  </si>
  <si>
    <t>FACHIN</t>
  </si>
  <si>
    <t>LA FERMETE</t>
  </si>
  <si>
    <t>FERTREVE</t>
  </si>
  <si>
    <t>FLETY</t>
  </si>
  <si>
    <t>FLEURY SUR LOIRE</t>
  </si>
  <si>
    <t>FLEZ CUZY</t>
  </si>
  <si>
    <t>FOURCHAMBAULT</t>
  </si>
  <si>
    <t>FRASNAY REUGNY</t>
  </si>
  <si>
    <t>GACOGNE</t>
  </si>
  <si>
    <t>GARCHIZY</t>
  </si>
  <si>
    <t>GARCHY</t>
  </si>
  <si>
    <t>GERMENAY</t>
  </si>
  <si>
    <t>GERMIGNY SUR LOIRE</t>
  </si>
  <si>
    <t>GIEN SUR CURE</t>
  </si>
  <si>
    <t>GIMOUILLE</t>
  </si>
  <si>
    <t>GIRY</t>
  </si>
  <si>
    <t>GLUX EN GLENNE</t>
  </si>
  <si>
    <t>GOULOUX</t>
  </si>
  <si>
    <t>GRENOIS</t>
  </si>
  <si>
    <t>GUERIGNY</t>
  </si>
  <si>
    <t>GUIPY</t>
  </si>
  <si>
    <t>HERY</t>
  </si>
  <si>
    <t>IMPHY</t>
  </si>
  <si>
    <t>ISENAY</t>
  </si>
  <si>
    <t>JAILLY</t>
  </si>
  <si>
    <t>LAMENAY SUR LOIRE</t>
  </si>
  <si>
    <t>LANGERON</t>
  </si>
  <si>
    <t>LANTY</t>
  </si>
  <si>
    <t>LAROCHEMILLAY</t>
  </si>
  <si>
    <t>LAVAULT DE FRETOY</t>
  </si>
  <si>
    <t>LIMANTON</t>
  </si>
  <si>
    <t>LIMON</t>
  </si>
  <si>
    <t>LIVRY</t>
  </si>
  <si>
    <t>LORMES</t>
  </si>
  <si>
    <t>LUCENAY LES AIX</t>
  </si>
  <si>
    <t>LURCY LE BOURG</t>
  </si>
  <si>
    <t>LUTHENAY UXELOUP</t>
  </si>
  <si>
    <t>LUZY</t>
  </si>
  <si>
    <t>LYS</t>
  </si>
  <si>
    <t>LA MACHINE</t>
  </si>
  <si>
    <t>MAGNY COURS</t>
  </si>
  <si>
    <t>MAGNY LORMES</t>
  </si>
  <si>
    <t>LA MAISON DIEU</t>
  </si>
  <si>
    <t>LA MARCHE</t>
  </si>
  <si>
    <t>MARIGNY L EGLISE</t>
  </si>
  <si>
    <t>MARS SUR ALLIER</t>
  </si>
  <si>
    <t>MARIGNY SUR YONNE</t>
  </si>
  <si>
    <t>MARZY</t>
  </si>
  <si>
    <t>MAUX</t>
  </si>
  <si>
    <t>MENESTREAU</t>
  </si>
  <si>
    <t>MENOU</t>
  </si>
  <si>
    <t>MESVES SUR LOIRE</t>
  </si>
  <si>
    <t>METZ LE COMTE</t>
  </si>
  <si>
    <t>MHERE</t>
  </si>
  <si>
    <t>MILLAY</t>
  </si>
  <si>
    <t>MOISSY MOULINOT</t>
  </si>
  <si>
    <t>MONCEAUX LE COMTE</t>
  </si>
  <si>
    <t>MONTAPAS</t>
  </si>
  <si>
    <t>MONTAMBERT</t>
  </si>
  <si>
    <t>MONTARON</t>
  </si>
  <si>
    <t>MONTENOISON</t>
  </si>
  <si>
    <t>MONT ET MARRE</t>
  </si>
  <si>
    <t>MONTIGNY AUX AMOGNES</t>
  </si>
  <si>
    <t>MONTIGNY EN MORVAN</t>
  </si>
  <si>
    <t>MONTIGNY SUR CANNE</t>
  </si>
  <si>
    <t>MONTREUILLON</t>
  </si>
  <si>
    <t>MONTSAUCHE LES SETTONS</t>
  </si>
  <si>
    <t>MORACHES</t>
  </si>
  <si>
    <t>MOULINS ENGILBERT</t>
  </si>
  <si>
    <t>MOURON SUR YONNE</t>
  </si>
  <si>
    <t>MOUX EN MORVAN</t>
  </si>
  <si>
    <t>MURLIN</t>
  </si>
  <si>
    <t>MYENNES</t>
  </si>
  <si>
    <t>NANNAY</t>
  </si>
  <si>
    <t>NEUFFONTAINES</t>
  </si>
  <si>
    <t>NEUVILLE LES DECIZE</t>
  </si>
  <si>
    <t>NEUVY SUR LOIRE</t>
  </si>
  <si>
    <t>NEVERS</t>
  </si>
  <si>
    <t>LA NOCLE MAULAIX</t>
  </si>
  <si>
    <t>NUARS</t>
  </si>
  <si>
    <t>ONLAY</t>
  </si>
  <si>
    <t>OUAGNE</t>
  </si>
  <si>
    <t>OUDAN</t>
  </si>
  <si>
    <t>OUGNY</t>
  </si>
  <si>
    <t>OULON</t>
  </si>
  <si>
    <t>VAUX D AMOGNES</t>
  </si>
  <si>
    <t>OUROUX EN MORVAN</t>
  </si>
  <si>
    <t>PARIGNY LA ROSE</t>
  </si>
  <si>
    <t>PARIGNY LES VAUX</t>
  </si>
  <si>
    <t>PAZY</t>
  </si>
  <si>
    <t>PERROY</t>
  </si>
  <si>
    <t>PLANCHEZ</t>
  </si>
  <si>
    <t>POIL</t>
  </si>
  <si>
    <t>POISEUX</t>
  </si>
  <si>
    <t>POUGUES LES EAUX</t>
  </si>
  <si>
    <t>POUILLY SUR LOIRE</t>
  </si>
  <si>
    <t>POUQUES LORMES</t>
  </si>
  <si>
    <t>POUSSEAUX</t>
  </si>
  <si>
    <t>PREMERY</t>
  </si>
  <si>
    <t>PREPORCHE</t>
  </si>
  <si>
    <t>RAVEAU</t>
  </si>
  <si>
    <t>ROUY</t>
  </si>
  <si>
    <t>RUAGES</t>
  </si>
  <si>
    <t>SAINCAIZE MEAUCE</t>
  </si>
  <si>
    <t>ST AGNAN</t>
  </si>
  <si>
    <t>ST AMAND EN PUISAYE</t>
  </si>
  <si>
    <t>ST ANDELAIN</t>
  </si>
  <si>
    <t>ST ANDRE EN MORVAN</t>
  </si>
  <si>
    <t>ST AUBIN DES CHAUMES</t>
  </si>
  <si>
    <t>ST AUBIN LES FORGES</t>
  </si>
  <si>
    <t>ST BENIN D AZY</t>
  </si>
  <si>
    <t>ST BENIN DES BOIS</t>
  </si>
  <si>
    <t>ST BONNOT</t>
  </si>
  <si>
    <t>ST BRISSON</t>
  </si>
  <si>
    <t>STE COLOMBE DES BOIS</t>
  </si>
  <si>
    <t>ST FRANCHY</t>
  </si>
  <si>
    <t>ST GERMAIN CHASSENAY</t>
  </si>
  <si>
    <t>ST GRATIEN SAVIGNY</t>
  </si>
  <si>
    <t>ST HILAIRE EN MORVAN</t>
  </si>
  <si>
    <t>ST HILAIRE FONTAINE</t>
  </si>
  <si>
    <t>ST HONORE LES BAINS</t>
  </si>
  <si>
    <t>ST JEAN AUX AMOGNES</t>
  </si>
  <si>
    <t>ST LAURENT L ABBAYE</t>
  </si>
  <si>
    <t>ST LEGER DE FOUGERET</t>
  </si>
  <si>
    <t>ST LEGER DES VIGNES</t>
  </si>
  <si>
    <t>ST LOUP DES BOIS</t>
  </si>
  <si>
    <t>ST MALO EN DONZIOIS</t>
  </si>
  <si>
    <t>ST MARTIN D HEUILLE</t>
  </si>
  <si>
    <t>ST MARTIN SUR NOHAIN</t>
  </si>
  <si>
    <t>ST OUEN SUR LOIRE</t>
  </si>
  <si>
    <t>ST PARIZE EN VIRY</t>
  </si>
  <si>
    <t>ST PARIZE LE CHATEL</t>
  </si>
  <si>
    <t>ST PERE</t>
  </si>
  <si>
    <t>ST PEREUSE</t>
  </si>
  <si>
    <t>ST PIERRE LE MOUTIER</t>
  </si>
  <si>
    <t>ST QUENTIN SUR NOHAIN</t>
  </si>
  <si>
    <t>ST REVERIEN</t>
  </si>
  <si>
    <t>ST SAULGE</t>
  </si>
  <si>
    <t>ST SEINE</t>
  </si>
  <si>
    <t>ST VERAIN</t>
  </si>
  <si>
    <t>SAIZY</t>
  </si>
  <si>
    <t>SARDY LES EPIRY</t>
  </si>
  <si>
    <t>SAUVIGNY LES BOIS</t>
  </si>
  <si>
    <t>SAVIGNY POIL FOL</t>
  </si>
  <si>
    <t>SAXI BOURDON</t>
  </si>
  <si>
    <t>SEMELAY</t>
  </si>
  <si>
    <t>SERMAGES</t>
  </si>
  <si>
    <t>SERMOISE SUR LOIRE</t>
  </si>
  <si>
    <t>SICHAMPS</t>
  </si>
  <si>
    <t>SOUGY SUR LOIRE</t>
  </si>
  <si>
    <t>SUILLY LA TOUR</t>
  </si>
  <si>
    <t>SURGY</t>
  </si>
  <si>
    <t>TACONNAY</t>
  </si>
  <si>
    <t>TALON</t>
  </si>
  <si>
    <t>TAMNAY EN BAZOIS</t>
  </si>
  <si>
    <t>TAZILLY</t>
  </si>
  <si>
    <t>TEIGNY</t>
  </si>
  <si>
    <t>THAIX</t>
  </si>
  <si>
    <t>THIANGES</t>
  </si>
  <si>
    <t>TINTURY</t>
  </si>
  <si>
    <t>TOURY LURCY</t>
  </si>
  <si>
    <t>TOURY SUR JOUR</t>
  </si>
  <si>
    <t>TRACY SUR LOIRE</t>
  </si>
  <si>
    <t>TRESNAY</t>
  </si>
  <si>
    <t>TROIS VEVRES</t>
  </si>
  <si>
    <t>TRONSANGES</t>
  </si>
  <si>
    <t>TRUCY L ORGUEILLEUX</t>
  </si>
  <si>
    <t>URZY</t>
  </si>
  <si>
    <t>VANDENESSE</t>
  </si>
  <si>
    <t>VARENNES LES NARCY</t>
  </si>
  <si>
    <t>VARENNES VAUZELLES</t>
  </si>
  <si>
    <t>VARZY</t>
  </si>
  <si>
    <t>VAUCLAIX</t>
  </si>
  <si>
    <t>VIELMANAY</t>
  </si>
  <si>
    <t>VIGNOL</t>
  </si>
  <si>
    <t>VILLAPOURCON</t>
  </si>
  <si>
    <t>VILLE LANGY</t>
  </si>
  <si>
    <t>VILLIERS SUR YONNE</t>
  </si>
  <si>
    <t>VITRY LACHE</t>
  </si>
  <si>
    <t>ABANCOURT</t>
  </si>
  <si>
    <t>ABSCON</t>
  </si>
  <si>
    <t>AIBES</t>
  </si>
  <si>
    <t>AIX EN PEVELE</t>
  </si>
  <si>
    <t>ALLENNES LES MARAIS</t>
  </si>
  <si>
    <t>AMFROIPRET</t>
  </si>
  <si>
    <t>ANHIERS</t>
  </si>
  <si>
    <t>ANICHE</t>
  </si>
  <si>
    <t>VILLENEUVE D ASCQ</t>
  </si>
  <si>
    <t>ANNEUX</t>
  </si>
  <si>
    <t>ANNOEULLIN</t>
  </si>
  <si>
    <t>ANOR</t>
  </si>
  <si>
    <t>ANSTAING</t>
  </si>
  <si>
    <t>ANZIN</t>
  </si>
  <si>
    <t>ARLEUX</t>
  </si>
  <si>
    <t>ARMBOUTS CAPPEL</t>
  </si>
  <si>
    <t>ARMENTIERES</t>
  </si>
  <si>
    <t>ARNEKE</t>
  </si>
  <si>
    <t>ARTRES</t>
  </si>
  <si>
    <t>ASSEVENT</t>
  </si>
  <si>
    <t>ATTICHES</t>
  </si>
  <si>
    <t>AUBENCHEUL AU BAC</t>
  </si>
  <si>
    <t>AUBERCHICOURT</t>
  </si>
  <si>
    <t>AUBERS</t>
  </si>
  <si>
    <t>AUBIGNY AU BAC</t>
  </si>
  <si>
    <t>AUBRY DU HAINAUT</t>
  </si>
  <si>
    <t>AUBY</t>
  </si>
  <si>
    <t>AUCHY LEZ ORCHIES</t>
  </si>
  <si>
    <t>AUDIGNIES</t>
  </si>
  <si>
    <t>AULNOY LEZ VALENCIENNES</t>
  </si>
  <si>
    <t>AULNOYE AYMERIES</t>
  </si>
  <si>
    <t>AVELIN</t>
  </si>
  <si>
    <t>AVESNELLES</t>
  </si>
  <si>
    <t>AVESNES SUR HELPE</t>
  </si>
  <si>
    <t>AVESNES LES AUBERT</t>
  </si>
  <si>
    <t>AVESNES LE SEC</t>
  </si>
  <si>
    <t>AWOINGT</t>
  </si>
  <si>
    <t>BACHANT</t>
  </si>
  <si>
    <t>BACHY</t>
  </si>
  <si>
    <t>BAILLEUL</t>
  </si>
  <si>
    <t>BAISIEUX</t>
  </si>
  <si>
    <t>BAIVES</t>
  </si>
  <si>
    <t>BAMBECQUE</t>
  </si>
  <si>
    <t>BANTEUX</t>
  </si>
  <si>
    <t>BANTIGNY</t>
  </si>
  <si>
    <t>BANTOUZELLE</t>
  </si>
  <si>
    <t>BAS LIEU</t>
  </si>
  <si>
    <t>LA BASSEE</t>
  </si>
  <si>
    <t>BAUVIN</t>
  </si>
  <si>
    <t>BAVAY</t>
  </si>
  <si>
    <t>BAVINCHOVE</t>
  </si>
  <si>
    <t>BAZUEL</t>
  </si>
  <si>
    <t>BEAUCAMPS LIGNY</t>
  </si>
  <si>
    <t>BEAUDIGNIES</t>
  </si>
  <si>
    <t>BEAUMONT EN CAMBRESIS</t>
  </si>
  <si>
    <t>BEAURAIN</t>
  </si>
  <si>
    <t>BEAUREPAIRE SUR SAMBRE</t>
  </si>
  <si>
    <t>BEAUVOIS EN CAMBRESIS</t>
  </si>
  <si>
    <t>BELLAING</t>
  </si>
  <si>
    <t>BELLIGNIES</t>
  </si>
  <si>
    <t>BERELLES</t>
  </si>
  <si>
    <t>BERGUES</t>
  </si>
  <si>
    <t>BERLAIMONT</t>
  </si>
  <si>
    <t>BERMERAIN</t>
  </si>
  <si>
    <t>BERMERIES</t>
  </si>
  <si>
    <t>BERSEE</t>
  </si>
  <si>
    <t>BERSILLIES</t>
  </si>
  <si>
    <t>BERTHEN</t>
  </si>
  <si>
    <t>BERTRY</t>
  </si>
  <si>
    <t>BETHENCOURT</t>
  </si>
  <si>
    <t>BETTIGNIES</t>
  </si>
  <si>
    <t>BETTRECHIES</t>
  </si>
  <si>
    <t>BEUGNIES</t>
  </si>
  <si>
    <t>BEUVRAGES</t>
  </si>
  <si>
    <t>BEUVRY LA FORET</t>
  </si>
  <si>
    <t>BEVILLERS</t>
  </si>
  <si>
    <t>BIERNE</t>
  </si>
  <si>
    <t>BISSEZEELE</t>
  </si>
  <si>
    <t>BLARINGHEM</t>
  </si>
  <si>
    <t>BOESCHEPE</t>
  </si>
  <si>
    <t>BOESEGHEM</t>
  </si>
  <si>
    <t>BOIS GRENIER</t>
  </si>
  <si>
    <t>BOLLEZEELE</t>
  </si>
  <si>
    <t>BONDUES</t>
  </si>
  <si>
    <t>BORRE</t>
  </si>
  <si>
    <t>BOUCHAIN</t>
  </si>
  <si>
    <t>BOULOGNE SUR HELPE</t>
  </si>
  <si>
    <t>BOURBOURG</t>
  </si>
  <si>
    <t>BOURGHELLES</t>
  </si>
  <si>
    <t>BOURSIES</t>
  </si>
  <si>
    <t>BOUSBECQUE</t>
  </si>
  <si>
    <t>BOUSIES</t>
  </si>
  <si>
    <t>BOUSIGNIES</t>
  </si>
  <si>
    <t>BOUSIGNIES SUR ROC</t>
  </si>
  <si>
    <t>BOUSSIERES EN CAMBRESIS</t>
  </si>
  <si>
    <t>BOUSSIERES SUR SAMBRE</t>
  </si>
  <si>
    <t>BOUSSOIS</t>
  </si>
  <si>
    <t>BOUVIGNIES</t>
  </si>
  <si>
    <t>BOUVINES</t>
  </si>
  <si>
    <t>BRAY DUNES</t>
  </si>
  <si>
    <t>BRIASTRE</t>
  </si>
  <si>
    <t>BRILLON</t>
  </si>
  <si>
    <t>BROUCKERQUE</t>
  </si>
  <si>
    <t>BROXEELE</t>
  </si>
  <si>
    <t>BRUAY SUR L ESCAUT</t>
  </si>
  <si>
    <t>BRUILLE LEZ MARCHIENNES</t>
  </si>
  <si>
    <t>BRUILLE ST AMAND</t>
  </si>
  <si>
    <t>BRUNEMONT</t>
  </si>
  <si>
    <t>BRY</t>
  </si>
  <si>
    <t>BUGNICOURT</t>
  </si>
  <si>
    <t>BUSIGNY</t>
  </si>
  <si>
    <t>BUYSSCHEURE</t>
  </si>
  <si>
    <t>CAESTRE</t>
  </si>
  <si>
    <t>CAGNONCLES</t>
  </si>
  <si>
    <t>CAMBRAI</t>
  </si>
  <si>
    <t>CAMPHIN EN CAREMBAULT</t>
  </si>
  <si>
    <t>CAMPHIN EN PEVELE</t>
  </si>
  <si>
    <t>CANTAING SUR ESCAUT</t>
  </si>
  <si>
    <t>CANTIN</t>
  </si>
  <si>
    <t>CAPELLE</t>
  </si>
  <si>
    <t>CAPINGHEM</t>
  </si>
  <si>
    <t>CAPPELLE EN PEVELE</t>
  </si>
  <si>
    <t>CAPPELLE BROUCK</t>
  </si>
  <si>
    <t>CAPPELLE LA GRANDE</t>
  </si>
  <si>
    <t>CARNIERES</t>
  </si>
  <si>
    <t>CARNIN</t>
  </si>
  <si>
    <t>CARTIGNIES</t>
  </si>
  <si>
    <t>CASSEL</t>
  </si>
  <si>
    <t>LE CATEAU CAMBRESIS</t>
  </si>
  <si>
    <t>CATILLON SUR SAMBRE</t>
  </si>
  <si>
    <t>CATTENIERES</t>
  </si>
  <si>
    <t>CAUDRY</t>
  </si>
  <si>
    <t>CAULLERY</t>
  </si>
  <si>
    <t>CAUROIR</t>
  </si>
  <si>
    <t>CERFONTAINE</t>
  </si>
  <si>
    <t>LA CHAPELLE D ARMENTIERES</t>
  </si>
  <si>
    <t>CHATEAU L ABBAYE</t>
  </si>
  <si>
    <t>CHEMY</t>
  </si>
  <si>
    <t>CHERENG</t>
  </si>
  <si>
    <t>CHOISIES</t>
  </si>
  <si>
    <t>CLAIRFAYTS</t>
  </si>
  <si>
    <t>CLARY</t>
  </si>
  <si>
    <t>COBRIEUX</t>
  </si>
  <si>
    <t>COLLERET</t>
  </si>
  <si>
    <t>COMINES</t>
  </si>
  <si>
    <t>CONDE SUR L ESCAUT</t>
  </si>
  <si>
    <t>COUDEKERQUE BRANCHE</t>
  </si>
  <si>
    <t>COURCHELETTES</t>
  </si>
  <si>
    <t>COUSOLRE</t>
  </si>
  <si>
    <t>COUTICHES</t>
  </si>
  <si>
    <t>CRAYWICK</t>
  </si>
  <si>
    <t>CREVECOEUR SUR L ESCAUT</t>
  </si>
  <si>
    <t>CROCHTE</t>
  </si>
  <si>
    <t>CROIX</t>
  </si>
  <si>
    <t>CROIX CALUYAU</t>
  </si>
  <si>
    <t>CUINCY</t>
  </si>
  <si>
    <t>CURGIES</t>
  </si>
  <si>
    <t>CUVILLERS</t>
  </si>
  <si>
    <t>CYSOING</t>
  </si>
  <si>
    <t>DAMOUSIES</t>
  </si>
  <si>
    <t>DECHY</t>
  </si>
  <si>
    <t>DEHERIES</t>
  </si>
  <si>
    <t>DENAIN</t>
  </si>
  <si>
    <t>DEULEMONT</t>
  </si>
  <si>
    <t>DIMECHAUX</t>
  </si>
  <si>
    <t>DIMONT</t>
  </si>
  <si>
    <t>DOIGNIES</t>
  </si>
  <si>
    <t>DOMPIERRE SUR HELPE</t>
  </si>
  <si>
    <t>DOUAI</t>
  </si>
  <si>
    <t>DOUCHY LES MINES</t>
  </si>
  <si>
    <t>LE DOULIEU</t>
  </si>
  <si>
    <t>DOURLERS</t>
  </si>
  <si>
    <t>DRINCHAM</t>
  </si>
  <si>
    <t>DUNKERQUE</t>
  </si>
  <si>
    <t>EBBLINGHEM</t>
  </si>
  <si>
    <t>ECAILLON</t>
  </si>
  <si>
    <t>ECCLES</t>
  </si>
  <si>
    <t>ECLAIBES</t>
  </si>
  <si>
    <t>ECUELIN</t>
  </si>
  <si>
    <t>EECKE</t>
  </si>
  <si>
    <t>ELESMES</t>
  </si>
  <si>
    <t>ELINCOURT</t>
  </si>
  <si>
    <t>EMERCHICOURT</t>
  </si>
  <si>
    <t>EMMERIN</t>
  </si>
  <si>
    <t>ENGLEFONTAINE</t>
  </si>
  <si>
    <t>ENGLOS</t>
  </si>
  <si>
    <t>ENNETIERES EN WEPPES</t>
  </si>
  <si>
    <t>ENNEVELIN</t>
  </si>
  <si>
    <t>EPPE SAUVAGE</t>
  </si>
  <si>
    <t>ERCHIN</t>
  </si>
  <si>
    <t>ERINGHEM</t>
  </si>
  <si>
    <t>ERQUINGHEM LE SEC</t>
  </si>
  <si>
    <t>ERQUINGHEM LYS</t>
  </si>
  <si>
    <t>ERRE</t>
  </si>
  <si>
    <t>ESCARMAIN</t>
  </si>
  <si>
    <t>ESCAUDAIN</t>
  </si>
  <si>
    <t>ESCAUDOEUVRES</t>
  </si>
  <si>
    <t>ESCAUTPONT</t>
  </si>
  <si>
    <t>ESCOBECQUES</t>
  </si>
  <si>
    <t>ESNES</t>
  </si>
  <si>
    <t>ESQUELBECQ</t>
  </si>
  <si>
    <t>ESQUERCHIN</t>
  </si>
  <si>
    <t>ESTAIRES</t>
  </si>
  <si>
    <t>ESTOURMEL</t>
  </si>
  <si>
    <t>ESTREUX</t>
  </si>
  <si>
    <t>ESWARS</t>
  </si>
  <si>
    <t>ETH</t>
  </si>
  <si>
    <t>ETROEUNGT</t>
  </si>
  <si>
    <t>ESTRUN</t>
  </si>
  <si>
    <t>FACHES THUMESNIL</t>
  </si>
  <si>
    <t>FAMARS</t>
  </si>
  <si>
    <t>FAUMONT</t>
  </si>
  <si>
    <t>FECHAIN</t>
  </si>
  <si>
    <t>FEIGNIES</t>
  </si>
  <si>
    <t>FELLERIES</t>
  </si>
  <si>
    <t>FENAIN</t>
  </si>
  <si>
    <t>FERIN</t>
  </si>
  <si>
    <t>FERON</t>
  </si>
  <si>
    <t>FERRIERE LA GRANDE</t>
  </si>
  <si>
    <t>FERRIERE LA PETITE</t>
  </si>
  <si>
    <t>FLAUMONT WAUDRECHIES</t>
  </si>
  <si>
    <t>FLERS EN ESCREBIEUX</t>
  </si>
  <si>
    <t>FLESQUIERES</t>
  </si>
  <si>
    <t>FLETRE</t>
  </si>
  <si>
    <t>FLINES LES MORTAGNE</t>
  </si>
  <si>
    <t>FLINES LEZ RACHES</t>
  </si>
  <si>
    <t>FLOURSIES</t>
  </si>
  <si>
    <t>FLOYON</t>
  </si>
  <si>
    <t>FONTAINE AU BOIS</t>
  </si>
  <si>
    <t>FONTAINE AU PIRE</t>
  </si>
  <si>
    <t>FOREST EN CAMBRESIS</t>
  </si>
  <si>
    <t>FOREST SUR MARQUE</t>
  </si>
  <si>
    <t>FOURMIES</t>
  </si>
  <si>
    <t>FOURNES EN WEPPES</t>
  </si>
  <si>
    <t>FRASNOY</t>
  </si>
  <si>
    <t>FRELINGHIEN</t>
  </si>
  <si>
    <t>FRESNES SUR ESCAUT</t>
  </si>
  <si>
    <t>FRESSAIN</t>
  </si>
  <si>
    <t>FRESSIES</t>
  </si>
  <si>
    <t>FRETIN</t>
  </si>
  <si>
    <t>FROMELLES</t>
  </si>
  <si>
    <t>GENECH</t>
  </si>
  <si>
    <t>GHISSIGNIES</t>
  </si>
  <si>
    <t>GHYVELDE</t>
  </si>
  <si>
    <t>GLAGEON</t>
  </si>
  <si>
    <t>GODEWAERSVELDE</t>
  </si>
  <si>
    <t>GOEULZIN</t>
  </si>
  <si>
    <t>GOGNIES CHAUSSEE</t>
  </si>
  <si>
    <t>GOMMEGNIES</t>
  </si>
  <si>
    <t>GONDECOURT</t>
  </si>
  <si>
    <t>GONNELIEU</t>
  </si>
  <si>
    <t>LA GORGUE</t>
  </si>
  <si>
    <t>GOUZEAUCOURT</t>
  </si>
  <si>
    <t>GRAND FAYT</t>
  </si>
  <si>
    <t>GRANDE SYNTHE</t>
  </si>
  <si>
    <t>GRAND FORT PHILIPPE</t>
  </si>
  <si>
    <t>GRAVELINES</t>
  </si>
  <si>
    <t>LA GROISE</t>
  </si>
  <si>
    <t>GRUSON</t>
  </si>
  <si>
    <t>GUESNAIN</t>
  </si>
  <si>
    <t>GUSSIGNIES</t>
  </si>
  <si>
    <t>HALLENNES LEZ HAUBOURDIN</t>
  </si>
  <si>
    <t>HALLUIN</t>
  </si>
  <si>
    <t>HAMEL</t>
  </si>
  <si>
    <t>HANTAY</t>
  </si>
  <si>
    <t>HARDIFORT</t>
  </si>
  <si>
    <t>HASNON</t>
  </si>
  <si>
    <t>HASPRES</t>
  </si>
  <si>
    <t>HAUBOURDIN</t>
  </si>
  <si>
    <t>HAUCOURT EN CAMBRESIS</t>
  </si>
  <si>
    <t>HAULCHIN</t>
  </si>
  <si>
    <t>HAUSSY</t>
  </si>
  <si>
    <t>HAUT LIEU</t>
  </si>
  <si>
    <t>HAUTMONT</t>
  </si>
  <si>
    <t>HAVELUY</t>
  </si>
  <si>
    <t>HAVERSKERQUE</t>
  </si>
  <si>
    <t>HAYNECOURT</t>
  </si>
  <si>
    <t>HAZEBROUCK</t>
  </si>
  <si>
    <t>HECQ</t>
  </si>
  <si>
    <t>HELESMES</t>
  </si>
  <si>
    <t>HEM</t>
  </si>
  <si>
    <t>HEM LENGLET</t>
  </si>
  <si>
    <t>HERGNIES</t>
  </si>
  <si>
    <t>HERIN</t>
  </si>
  <si>
    <t>HERLIES</t>
  </si>
  <si>
    <t>HERRIN</t>
  </si>
  <si>
    <t>HERZEELE</t>
  </si>
  <si>
    <t>HESTRUD</t>
  </si>
  <si>
    <t>HOLQUE</t>
  </si>
  <si>
    <t>HONDEGHEM</t>
  </si>
  <si>
    <t>HONDSCHOOTE</t>
  </si>
  <si>
    <t>HON HERGIES</t>
  </si>
  <si>
    <t>HONNECHY</t>
  </si>
  <si>
    <t>HONNECOURT SUR ESCAUT</t>
  </si>
  <si>
    <t>HORDAIN</t>
  </si>
  <si>
    <t>HORNAING</t>
  </si>
  <si>
    <t>HOUDAIN LEZ BAVAY</t>
  </si>
  <si>
    <t>HOUPLIN ANCOISNE</t>
  </si>
  <si>
    <t>HOUPLINES</t>
  </si>
  <si>
    <t>HOUTKERQUE</t>
  </si>
  <si>
    <t>HOYMILLE</t>
  </si>
  <si>
    <t>ILLIES</t>
  </si>
  <si>
    <t>INCHY</t>
  </si>
  <si>
    <t>IWUY</t>
  </si>
  <si>
    <t>JENLAIN</t>
  </si>
  <si>
    <t>JEUMONT</t>
  </si>
  <si>
    <t>JOLIMETZ</t>
  </si>
  <si>
    <t>KILLEM</t>
  </si>
  <si>
    <t>LALLAING</t>
  </si>
  <si>
    <t>LAMBERSART</t>
  </si>
  <si>
    <t>LAMBRES LEZ DOUAI</t>
  </si>
  <si>
    <t>LANDAS</t>
  </si>
  <si>
    <t>LANDRECIES</t>
  </si>
  <si>
    <t>LANNOY</t>
  </si>
  <si>
    <t>LAROUILLIES</t>
  </si>
  <si>
    <t>LAUWIN PLANQUE</t>
  </si>
  <si>
    <t>LECELLES</t>
  </si>
  <si>
    <t>LECLUSE</t>
  </si>
  <si>
    <t>LEDERZEELE</t>
  </si>
  <si>
    <t>LEDRINGHEM</t>
  </si>
  <si>
    <t>LEERS</t>
  </si>
  <si>
    <t>LEFFRINCKOUCKE</t>
  </si>
  <si>
    <t>LESDAIN</t>
  </si>
  <si>
    <t>LEZ FONTAINE</t>
  </si>
  <si>
    <t>LESQUIN</t>
  </si>
  <si>
    <t>LEVAL</t>
  </si>
  <si>
    <t>LEWARDE</t>
  </si>
  <si>
    <t>LEZENNES</t>
  </si>
  <si>
    <t>LIESSIES</t>
  </si>
  <si>
    <t>LIEU ST AMAND</t>
  </si>
  <si>
    <t>LIGNY EN CAMBRESIS</t>
  </si>
  <si>
    <t>LILLE</t>
  </si>
  <si>
    <t>LIMONT FONTAINE</t>
  </si>
  <si>
    <t>LINSELLES</t>
  </si>
  <si>
    <t>LOCQUIGNOL</t>
  </si>
  <si>
    <t>LOFFRE</t>
  </si>
  <si>
    <t>LOMPRET</t>
  </si>
  <si>
    <t>LA LONGUEVILLE</t>
  </si>
  <si>
    <t>LOOBERGHE</t>
  </si>
  <si>
    <t>LOON PLAGE</t>
  </si>
  <si>
    <t>LOOS</t>
  </si>
  <si>
    <t>LOURCHES</t>
  </si>
  <si>
    <t>LOUVIGNIES QUESNOY</t>
  </si>
  <si>
    <t>LOUVIL</t>
  </si>
  <si>
    <t>LOUVROIL</t>
  </si>
  <si>
    <t>LYNDE</t>
  </si>
  <si>
    <t>LYS LEZ LANNOY</t>
  </si>
  <si>
    <t>LA MADELEINE</t>
  </si>
  <si>
    <t>MAING</t>
  </si>
  <si>
    <t>MAIRIEUX</t>
  </si>
  <si>
    <t>LE MAISNIL</t>
  </si>
  <si>
    <t>MALINCOURT</t>
  </si>
  <si>
    <t>MARBAIX</t>
  </si>
  <si>
    <t>MARCHIENNES</t>
  </si>
  <si>
    <t>MARCOING</t>
  </si>
  <si>
    <t>MARCQ EN BAROEUL</t>
  </si>
  <si>
    <t>MARCQ EN OSTREVENT</t>
  </si>
  <si>
    <t>MARESCHES</t>
  </si>
  <si>
    <t>MARETZ</t>
  </si>
  <si>
    <t>MAROILLES</t>
  </si>
  <si>
    <t>MARPENT</t>
  </si>
  <si>
    <t>MARQUETTE LEZ LILLE</t>
  </si>
  <si>
    <t>MARQUETTE EN OSTREVANT</t>
  </si>
  <si>
    <t>MARQUILLIES</t>
  </si>
  <si>
    <t>MASNIERES</t>
  </si>
  <si>
    <t>MASNY</t>
  </si>
  <si>
    <t>MASTAING</t>
  </si>
  <si>
    <t>MAUBEUGE</t>
  </si>
  <si>
    <t>MAULDE</t>
  </si>
  <si>
    <t>MAUROIS</t>
  </si>
  <si>
    <t>MAZINGHIEN</t>
  </si>
  <si>
    <t>MECQUIGNIES</t>
  </si>
  <si>
    <t>MERCKEGHEM</t>
  </si>
  <si>
    <t>MERIGNIES</t>
  </si>
  <si>
    <t>MERRIS</t>
  </si>
  <si>
    <t>METEREN</t>
  </si>
  <si>
    <t>MILLAM</t>
  </si>
  <si>
    <t>MILLONFOSSE</t>
  </si>
  <si>
    <t>MOEUVRES</t>
  </si>
  <si>
    <t>MONCEAU ST WAAST</t>
  </si>
  <si>
    <t>MONCHAUX SUR ECAILLON</t>
  </si>
  <si>
    <t>MONCHEAUX</t>
  </si>
  <si>
    <t>MONCHECOURT</t>
  </si>
  <si>
    <t>MONS EN BAROEUL</t>
  </si>
  <si>
    <t>MONS EN PEVELE</t>
  </si>
  <si>
    <t>MONTAY</t>
  </si>
  <si>
    <t>MONTIGNY EN CAMBRESIS</t>
  </si>
  <si>
    <t>MONTIGNY EN OSTREVENT</t>
  </si>
  <si>
    <t>MONTRECOURT</t>
  </si>
  <si>
    <t>MORBECQUE</t>
  </si>
  <si>
    <t>MORTAGNE DU NORD</t>
  </si>
  <si>
    <t>MOUCHIN</t>
  </si>
  <si>
    <t>MOUSTIER EN FAGNE</t>
  </si>
  <si>
    <t>MOUVAUX</t>
  </si>
  <si>
    <t>NEUF BERQUIN</t>
  </si>
  <si>
    <t>NEUF MESNIL</t>
  </si>
  <si>
    <t>NEUVILLE EN AVESNOIS</t>
  </si>
  <si>
    <t>NEUVILLE EN FERRAIN</t>
  </si>
  <si>
    <t>LA NEUVILLE</t>
  </si>
  <si>
    <t>NEUVILLE ST REMY</t>
  </si>
  <si>
    <t>NEUVILLE SUR ESCAUT</t>
  </si>
  <si>
    <t>NEUVILLY</t>
  </si>
  <si>
    <t>NIEPPE</t>
  </si>
  <si>
    <t>NIERGNIES</t>
  </si>
  <si>
    <t>NIEURLET</t>
  </si>
  <si>
    <t>NIVELLE</t>
  </si>
  <si>
    <t>NOMAIN</t>
  </si>
  <si>
    <t>NOORDPEENE</t>
  </si>
  <si>
    <t>NOYELLES LES SECLIN</t>
  </si>
  <si>
    <t>NOYELLES SUR ESCAUT</t>
  </si>
  <si>
    <t>NOYELLES SUR SAMBRE</t>
  </si>
  <si>
    <t>NOYELLES SUR SELLE</t>
  </si>
  <si>
    <t>OBIES</t>
  </si>
  <si>
    <t>OBRECHIES</t>
  </si>
  <si>
    <t>OCHTEZEELE</t>
  </si>
  <si>
    <t>ODOMEZ</t>
  </si>
  <si>
    <t>OHAIN</t>
  </si>
  <si>
    <t>ONNAING</t>
  </si>
  <si>
    <t>OOST CAPPEL</t>
  </si>
  <si>
    <t>ORCHIES</t>
  </si>
  <si>
    <t>ORS</t>
  </si>
  <si>
    <t>ORSINVAL</t>
  </si>
  <si>
    <t>OSTRICOURT</t>
  </si>
  <si>
    <t>OUDEZEELE</t>
  </si>
  <si>
    <t>OXELAERE</t>
  </si>
  <si>
    <t>PAILLENCOURT</t>
  </si>
  <si>
    <t>PECQUENCOURT</t>
  </si>
  <si>
    <t>PERENCHIES</t>
  </si>
  <si>
    <t>PERONNE EN MELANTOIS</t>
  </si>
  <si>
    <t>PETITE FORET</t>
  </si>
  <si>
    <t>PETIT FAYT</t>
  </si>
  <si>
    <t>PHALEMPIN</t>
  </si>
  <si>
    <t>PITGAM</t>
  </si>
  <si>
    <t>POIX DU NORD</t>
  </si>
  <si>
    <t>POMMEREUIL</t>
  </si>
  <si>
    <t>PONT A MARCQ</t>
  </si>
  <si>
    <t>PONT SUR SAMBRE</t>
  </si>
  <si>
    <t>POTELLE</t>
  </si>
  <si>
    <t>PREMESQUES</t>
  </si>
  <si>
    <t>PRESEAU</t>
  </si>
  <si>
    <t>PREUX AU BOIS</t>
  </si>
  <si>
    <t>PREUX AU SART</t>
  </si>
  <si>
    <t>PRISCHES</t>
  </si>
  <si>
    <t>PROUVY</t>
  </si>
  <si>
    <t>PROVILLE</t>
  </si>
  <si>
    <t>PROVIN</t>
  </si>
  <si>
    <t>QUAEDYPRE</t>
  </si>
  <si>
    <t>QUAROUBLE</t>
  </si>
  <si>
    <t>QUERENAING</t>
  </si>
  <si>
    <t>LE QUESNOY</t>
  </si>
  <si>
    <t>QUESNOY SUR DEULE</t>
  </si>
  <si>
    <t>QUIEVELON</t>
  </si>
  <si>
    <t>QUIEVRECHAIN</t>
  </si>
  <si>
    <t>QUIEVY</t>
  </si>
  <si>
    <t>RACHES</t>
  </si>
  <si>
    <t>RADINGHEM EN WEPPES</t>
  </si>
  <si>
    <t>RAILLENCOURT STE OLLE</t>
  </si>
  <si>
    <t>RAIMBEAUCOURT</t>
  </si>
  <si>
    <t>RAINSARS</t>
  </si>
  <si>
    <t>RAISMES</t>
  </si>
  <si>
    <t>RAMILLIES</t>
  </si>
  <si>
    <t>RAMOUSIES</t>
  </si>
  <si>
    <t>RAUCOURT AU BOIS</t>
  </si>
  <si>
    <t>RECQUIGNIES</t>
  </si>
  <si>
    <t>REJET DE BEAULIEU</t>
  </si>
  <si>
    <t>RENESCURE</t>
  </si>
  <si>
    <t>REUMONT</t>
  </si>
  <si>
    <t>REXPOEDE</t>
  </si>
  <si>
    <t>RIBECOURT LA TOUR</t>
  </si>
  <si>
    <t>RIEULAY</t>
  </si>
  <si>
    <t>RIEUX EN CAMBRESIS</t>
  </si>
  <si>
    <t>ROBERSART</t>
  </si>
  <si>
    <t>ROEULX</t>
  </si>
  <si>
    <t>ROMBIES ET MARCHIPONT</t>
  </si>
  <si>
    <t>ROMERIES</t>
  </si>
  <si>
    <t>RONCHIN</t>
  </si>
  <si>
    <t>RONCQ</t>
  </si>
  <si>
    <t>ROOST WARENDIN</t>
  </si>
  <si>
    <t>ROSULT</t>
  </si>
  <si>
    <t>ROUBAIX</t>
  </si>
  <si>
    <t>ROUCOURT</t>
  </si>
  <si>
    <t>ROUSIES</t>
  </si>
  <si>
    <t>ROUVIGNIES</t>
  </si>
  <si>
    <t>RUBROUCK</t>
  </si>
  <si>
    <t>LES RUES DES VIGNES</t>
  </si>
  <si>
    <t>RUESNES</t>
  </si>
  <si>
    <t>RUMEGIES</t>
  </si>
  <si>
    <t>RUMILLY EN CAMBRESIS</t>
  </si>
  <si>
    <t>SAILLY LEZ CAMBRAI</t>
  </si>
  <si>
    <t>SAILLY LEZ LANNOY</t>
  </si>
  <si>
    <t>SAINGHIN EN MELANTOIS</t>
  </si>
  <si>
    <t>SAINGHIN EN WEPPES</t>
  </si>
  <si>
    <t>SAINS DU NORD</t>
  </si>
  <si>
    <t>ST AMAND LES EAUX</t>
  </si>
  <si>
    <t>ST ANDRE LEZ LILLE</t>
  </si>
  <si>
    <t>ST AUBERT</t>
  </si>
  <si>
    <t>ST AYBERT</t>
  </si>
  <si>
    <t>ST BENIN</t>
  </si>
  <si>
    <t>ST GEORGES SUR L AA</t>
  </si>
  <si>
    <t>ST HILAIRE LEZ CAMBRAI</t>
  </si>
  <si>
    <t>ST HILAIRE SUR HELPE</t>
  </si>
  <si>
    <t>ST JANS CAPPEL</t>
  </si>
  <si>
    <t>STE MARIE CAPPEL</t>
  </si>
  <si>
    <t>ST MARTIN SUR ECAILLON</t>
  </si>
  <si>
    <t>ST MOMELIN</t>
  </si>
  <si>
    <t>ST PIERRE BROUCK</t>
  </si>
  <si>
    <t>ST PYTHON</t>
  </si>
  <si>
    <t>ST REMY CHAUSSEE</t>
  </si>
  <si>
    <t>ST REMY DU NORD</t>
  </si>
  <si>
    <t>ST SAULVE</t>
  </si>
  <si>
    <t>ST SOUPLET</t>
  </si>
  <si>
    <t>ST SYLVESTRE CAPPEL</t>
  </si>
  <si>
    <t>ST VAAST EN CAMBRESIS</t>
  </si>
  <si>
    <t>ST WAAST</t>
  </si>
  <si>
    <t>SALESCHES</t>
  </si>
  <si>
    <t>SALOME</t>
  </si>
  <si>
    <t>SAMEON</t>
  </si>
  <si>
    <t>SANTES</t>
  </si>
  <si>
    <t>SARS ET ROSIERES</t>
  </si>
  <si>
    <t>SARS POTERIES</t>
  </si>
  <si>
    <t>SASSEGNIES</t>
  </si>
  <si>
    <t>SAULTAIN</t>
  </si>
  <si>
    <t>SAULZOIR</t>
  </si>
  <si>
    <t>SEBOURG</t>
  </si>
  <si>
    <t>SECLIN</t>
  </si>
  <si>
    <t>SEMERIES</t>
  </si>
  <si>
    <t>SEMOUSIES</t>
  </si>
  <si>
    <t>LA SENTINELLE</t>
  </si>
  <si>
    <t>SEPMERIES</t>
  </si>
  <si>
    <t>SEQUEDIN</t>
  </si>
  <si>
    <t>SERANVILLERS FORENVILLE</t>
  </si>
  <si>
    <t>SERCUS</t>
  </si>
  <si>
    <t>SIN LE NOBLE</t>
  </si>
  <si>
    <t>SOCX</t>
  </si>
  <si>
    <t>SOLESMES</t>
  </si>
  <si>
    <t>SOLRE LE CHATEAU</t>
  </si>
  <si>
    <t>SOLRINNES</t>
  </si>
  <si>
    <t>SOMAIN</t>
  </si>
  <si>
    <t>SOMMAING</t>
  </si>
  <si>
    <t>SPYCKER</t>
  </si>
  <si>
    <t>STAPLE</t>
  </si>
  <si>
    <t>STEENBECQUE</t>
  </si>
  <si>
    <t>STEENE</t>
  </si>
  <si>
    <t>STEENVOORDE</t>
  </si>
  <si>
    <t>STEENWERCK</t>
  </si>
  <si>
    <t>STRAZEELE</t>
  </si>
  <si>
    <t>TAISNIERES EN THIERACHE</t>
  </si>
  <si>
    <t>TAISNIERES SUR HON</t>
  </si>
  <si>
    <t>TEMPLEMARS</t>
  </si>
  <si>
    <t>TEMPLEUVE EN PEVELE</t>
  </si>
  <si>
    <t>TERDEGHEM</t>
  </si>
  <si>
    <t>TETEGHEM COUDEKERQUE VILLAGE</t>
  </si>
  <si>
    <t>THIANT</t>
  </si>
  <si>
    <t>THIENNES</t>
  </si>
  <si>
    <t>THIVENCELLE</t>
  </si>
  <si>
    <t>THUMERIES</t>
  </si>
  <si>
    <t>THUN L EVEQUE</t>
  </si>
  <si>
    <t>THUN ST AMAND</t>
  </si>
  <si>
    <t>THUN ST MARTIN</t>
  </si>
  <si>
    <t>TILLOY LEZ MARCHIENNES</t>
  </si>
  <si>
    <t>TILLOY LEZ CAMBRAI</t>
  </si>
  <si>
    <t>TOUFFLERS</t>
  </si>
  <si>
    <t>TOURCOING</t>
  </si>
  <si>
    <t>TOURMIGNIES</t>
  </si>
  <si>
    <t>TRELON</t>
  </si>
  <si>
    <t>TRESSIN</t>
  </si>
  <si>
    <t>TRITH ST LEGER</t>
  </si>
  <si>
    <t>TROISVILLES</t>
  </si>
  <si>
    <t>UXEM</t>
  </si>
  <si>
    <t>VALENCIENNES</t>
  </si>
  <si>
    <t>VENDEGIES AU BOIS</t>
  </si>
  <si>
    <t>VENDEGIES SUR ECAILLON</t>
  </si>
  <si>
    <t>VENDEVILLE</t>
  </si>
  <si>
    <t>VERCHAIN MAUGRE</t>
  </si>
  <si>
    <t>VERLINGHEM</t>
  </si>
  <si>
    <t>VERTAIN</t>
  </si>
  <si>
    <t>VIESLY</t>
  </si>
  <si>
    <t>VIEUX BERQUIN</t>
  </si>
  <si>
    <t>VIEUX CONDE</t>
  </si>
  <si>
    <t>VIEUX MESNIL</t>
  </si>
  <si>
    <t>VIEUX RENG</t>
  </si>
  <si>
    <t>VILLERS AU TERTRE</t>
  </si>
  <si>
    <t>VILLERS EN CAUCHIES</t>
  </si>
  <si>
    <t>VILLERS GUISLAIN</t>
  </si>
  <si>
    <t>VILLERS OUTREAUX</t>
  </si>
  <si>
    <t>VILLERS PLOUICH</t>
  </si>
  <si>
    <t>VILLERS POL</t>
  </si>
  <si>
    <t>VILLERS SIRE NICOLE</t>
  </si>
  <si>
    <t>VOLCKERINCKHOVE</t>
  </si>
  <si>
    <t>VRED</t>
  </si>
  <si>
    <t>WAHAGNIES</t>
  </si>
  <si>
    <t>WALINCOURT SELVIGNY</t>
  </si>
  <si>
    <t>WALLERS</t>
  </si>
  <si>
    <t>WALLERS EN FAGNE</t>
  </si>
  <si>
    <t>WALLON CAPPEL</t>
  </si>
  <si>
    <t>WAMBAIX</t>
  </si>
  <si>
    <t>WAMBRECHIES</t>
  </si>
  <si>
    <t>WANDIGNIES HAMAGE</t>
  </si>
  <si>
    <t>WANNEHAIN</t>
  </si>
  <si>
    <t>WARGNIES LE GRAND</t>
  </si>
  <si>
    <t>WARGNIES LE PETIT</t>
  </si>
  <si>
    <t>WARHEM</t>
  </si>
  <si>
    <t>WARLAING</t>
  </si>
  <si>
    <t>WARNETON</t>
  </si>
  <si>
    <t>WASNES AU BAC</t>
  </si>
  <si>
    <t>WASQUEHAL</t>
  </si>
  <si>
    <t>WATTEN</t>
  </si>
  <si>
    <t>WATTIGNIES</t>
  </si>
  <si>
    <t>WATTIGNIES LA VICTOIRE</t>
  </si>
  <si>
    <t>WATTRELOS</t>
  </si>
  <si>
    <t>WAVRECHAIN SOUS DENAIN</t>
  </si>
  <si>
    <t>WAVRECHAIN SOUS FAULX</t>
  </si>
  <si>
    <t>WAVRIN</t>
  </si>
  <si>
    <t>WAZIERS</t>
  </si>
  <si>
    <t>WEMAERS CAPPEL</t>
  </si>
  <si>
    <t>WERVICQ SUD</t>
  </si>
  <si>
    <t>WEST CAPPEL</t>
  </si>
  <si>
    <t>WICRES</t>
  </si>
  <si>
    <t>WIGNEHIES</t>
  </si>
  <si>
    <t>WILLEMS</t>
  </si>
  <si>
    <t>WILLIES</t>
  </si>
  <si>
    <t>WINNEZEELE</t>
  </si>
  <si>
    <t>WORMHOUT</t>
  </si>
  <si>
    <t>WULVERDINGHE</t>
  </si>
  <si>
    <t>WYLDER</t>
  </si>
  <si>
    <t>ZEGERSCAPPEL</t>
  </si>
  <si>
    <t>ZERMEZEELE</t>
  </si>
  <si>
    <t>ZUYDCOOTE</t>
  </si>
  <si>
    <t>ZUYTPEENE</t>
  </si>
  <si>
    <t>DON</t>
  </si>
  <si>
    <t>ABBEVILLE ST LUCIEN</t>
  </si>
  <si>
    <t>ACHY</t>
  </si>
  <si>
    <t>ACY EN MULTIEN</t>
  </si>
  <si>
    <t>LES AGEUX</t>
  </si>
  <si>
    <t>AGNETZ</t>
  </si>
  <si>
    <t>AIRION</t>
  </si>
  <si>
    <t>ALLONNE</t>
  </si>
  <si>
    <t>AMBLAINVILLE</t>
  </si>
  <si>
    <t>AMY</t>
  </si>
  <si>
    <t>ANDEVILLE</t>
  </si>
  <si>
    <t>ANGICOURT</t>
  </si>
  <si>
    <t>ANGIVILLERS</t>
  </si>
  <si>
    <t>ANGY</t>
  </si>
  <si>
    <t>ANSACQ</t>
  </si>
  <si>
    <t>ANSAUVILLERS</t>
  </si>
  <si>
    <t>ANTHEUIL PORTES</t>
  </si>
  <si>
    <t>APPILLY</t>
  </si>
  <si>
    <t>ARMANCOURT</t>
  </si>
  <si>
    <t>ARSY</t>
  </si>
  <si>
    <t>ATTICHY</t>
  </si>
  <si>
    <t>AUCHY LA MONTAGNE</t>
  </si>
  <si>
    <t>AUGER ST VINCENT</t>
  </si>
  <si>
    <t>AUMONT EN HALATTE</t>
  </si>
  <si>
    <t>AUNEUIL</t>
  </si>
  <si>
    <t>AUTEUIL</t>
  </si>
  <si>
    <t>AUTHEUIL EN VALOIS</t>
  </si>
  <si>
    <t>AUTRECHES</t>
  </si>
  <si>
    <t>AVILLY ST LEONARD</t>
  </si>
  <si>
    <t>AVRECHY</t>
  </si>
  <si>
    <t>AVRIGNY</t>
  </si>
  <si>
    <t>BABOEUF</t>
  </si>
  <si>
    <t>BACOUEL</t>
  </si>
  <si>
    <t>BAILLEUL LE SOC</t>
  </si>
  <si>
    <t>BAILLEUL SUR THERAIN</t>
  </si>
  <si>
    <t>BAILLEVAL</t>
  </si>
  <si>
    <t>BAILLY</t>
  </si>
  <si>
    <t>BALAGNY SUR THERAIN</t>
  </si>
  <si>
    <t>BARGNY</t>
  </si>
  <si>
    <t>BAZICOURT</t>
  </si>
  <si>
    <t>BEAUDEDUIT</t>
  </si>
  <si>
    <t>BEAUGIES SOUS BOIS</t>
  </si>
  <si>
    <t>BEAULIEU LES FONTAINES</t>
  </si>
  <si>
    <t>BEAUMONT LES NONAINS</t>
  </si>
  <si>
    <t>BEAURAINS LES NOYON</t>
  </si>
  <si>
    <t>BEAUVAIS</t>
  </si>
  <si>
    <t>BEHERICOURT</t>
  </si>
  <si>
    <t>BELLE EGLISE</t>
  </si>
  <si>
    <t>BELLOY</t>
  </si>
  <si>
    <t>BERNEUIL EN BRAY</t>
  </si>
  <si>
    <t>BERNEUIL SUR AISNE</t>
  </si>
  <si>
    <t>BERTHECOURT</t>
  </si>
  <si>
    <t>BETHANCOURT EN VALOIS</t>
  </si>
  <si>
    <t>BETHISY ST MARTIN</t>
  </si>
  <si>
    <t>BETHISY ST PIERRE</t>
  </si>
  <si>
    <t>BETZ</t>
  </si>
  <si>
    <t>BIENVILLE</t>
  </si>
  <si>
    <t>BIERMONT</t>
  </si>
  <si>
    <t>BLACOURT</t>
  </si>
  <si>
    <t>BLAINCOURT LES PRECY</t>
  </si>
  <si>
    <t>BLANCFOSSE</t>
  </si>
  <si>
    <t>BLARGIES</t>
  </si>
  <si>
    <t>BLICOURT</t>
  </si>
  <si>
    <t>BLINCOURT</t>
  </si>
  <si>
    <t>BOISSY FRESNOY</t>
  </si>
  <si>
    <t>BONLIER</t>
  </si>
  <si>
    <t>BONNEUIL LES EAUX</t>
  </si>
  <si>
    <t>BONNEUIL EN VALOIS</t>
  </si>
  <si>
    <t>BONNIERES</t>
  </si>
  <si>
    <t>BONVILLERS</t>
  </si>
  <si>
    <t>BORAN SUR OISE</t>
  </si>
  <si>
    <t>BOREST</t>
  </si>
  <si>
    <t>BORNEL</t>
  </si>
  <si>
    <t>BOUBIERS</t>
  </si>
  <si>
    <t>BOUCONVILLERS</t>
  </si>
  <si>
    <t>BOUILLANCY</t>
  </si>
  <si>
    <t>BOULLARRE</t>
  </si>
  <si>
    <t>BOULOGNE LA GRASSE</t>
  </si>
  <si>
    <t>BOURSONNE</t>
  </si>
  <si>
    <t>BOURY EN VEXIN</t>
  </si>
  <si>
    <t>BOUTENCOURT</t>
  </si>
  <si>
    <t>BOUVRESSE</t>
  </si>
  <si>
    <t>BRAISNES SUR ARONDE</t>
  </si>
  <si>
    <t>BRASSEUSE</t>
  </si>
  <si>
    <t>BREGY</t>
  </si>
  <si>
    <t>BRENOUILLE</t>
  </si>
  <si>
    <t>BRESLES</t>
  </si>
  <si>
    <t>BREUIL LE SEC</t>
  </si>
  <si>
    <t>BREUIL LE VERT</t>
  </si>
  <si>
    <t>BRIOT</t>
  </si>
  <si>
    <t>BROMBOS</t>
  </si>
  <si>
    <t>BROQUIERS</t>
  </si>
  <si>
    <t>BRUNVILLERS LA MOTTE</t>
  </si>
  <si>
    <t>BUCAMPS</t>
  </si>
  <si>
    <t>BUICOURT</t>
  </si>
  <si>
    <t>BULLES</t>
  </si>
  <si>
    <t>BURY</t>
  </si>
  <si>
    <t>CAISNES</t>
  </si>
  <si>
    <t>CAMBRONNE LES RIBECOURT</t>
  </si>
  <si>
    <t>CAMBRONNE LES CLERMONT</t>
  </si>
  <si>
    <t>CAMPEAUX</t>
  </si>
  <si>
    <t>CAMPREMY</t>
  </si>
  <si>
    <t>CANDOR</t>
  </si>
  <si>
    <t>CANLY</t>
  </si>
  <si>
    <t>CANNECTANCOURT</t>
  </si>
  <si>
    <t>CANNY SUR MATZ</t>
  </si>
  <si>
    <t>CANNY SUR THERAIN</t>
  </si>
  <si>
    <t>CARLEPONT</t>
  </si>
  <si>
    <t>CATENOY</t>
  </si>
  <si>
    <t>CATHEUX</t>
  </si>
  <si>
    <t>CATIGNY</t>
  </si>
  <si>
    <t>CATILLON FUMECHON</t>
  </si>
  <si>
    <t>CAUFFRY</t>
  </si>
  <si>
    <t>CAUVIGNY</t>
  </si>
  <si>
    <t>CEMPUIS</t>
  </si>
  <si>
    <t>CERNOY</t>
  </si>
  <si>
    <t>CHAMANT</t>
  </si>
  <si>
    <t>CHAMBLY</t>
  </si>
  <si>
    <t>CHAMBORS</t>
  </si>
  <si>
    <t>CHANTILLY</t>
  </si>
  <si>
    <t>LA CHAPELLE EN SERVAL</t>
  </si>
  <si>
    <t>CHAUMONT EN VEXIN</t>
  </si>
  <si>
    <t>CHAVENCON</t>
  </si>
  <si>
    <t>CHELLES</t>
  </si>
  <si>
    <t>CHEPOIX</t>
  </si>
  <si>
    <t>CHEVINCOURT</t>
  </si>
  <si>
    <t>CHEVREVILLE</t>
  </si>
  <si>
    <t>CHIRY OURSCAMP</t>
  </si>
  <si>
    <t>CHOISY AU BAC</t>
  </si>
  <si>
    <t>CHOISY LA VICTOIRE</t>
  </si>
  <si>
    <t>CHOQUEUSE LES BENARDS</t>
  </si>
  <si>
    <t>CINQUEUX</t>
  </si>
  <si>
    <t>CIRES LES MELLO</t>
  </si>
  <si>
    <t>CLAIROIX</t>
  </si>
  <si>
    <t>COIVREL</t>
  </si>
  <si>
    <t>COMPIEGNE</t>
  </si>
  <si>
    <t>CONCHY LES POTS</t>
  </si>
  <si>
    <t>CORBEIL CERF</t>
  </si>
  <si>
    <t>LE COUDRAY ST GERMER</t>
  </si>
  <si>
    <t>LE COUDRAY SUR THELLE</t>
  </si>
  <si>
    <t>COUDUN</t>
  </si>
  <si>
    <t>COULOISY</t>
  </si>
  <si>
    <t>COURCELLES EPAYELLES</t>
  </si>
  <si>
    <t>COURCELLES LES GISORS</t>
  </si>
  <si>
    <t>COURTEUIL</t>
  </si>
  <si>
    <t>COURTIEUX</t>
  </si>
  <si>
    <t>COYE LA FORET</t>
  </si>
  <si>
    <t>CRAMOISY</t>
  </si>
  <si>
    <t>CRAPEAUMESNIL</t>
  </si>
  <si>
    <t>CREIL</t>
  </si>
  <si>
    <t>CREPY EN VALOIS</t>
  </si>
  <si>
    <t>CRESSONSACQ</t>
  </si>
  <si>
    <t>CREVECOEUR LE GRAND</t>
  </si>
  <si>
    <t>CREVECOEUR LE PETIT</t>
  </si>
  <si>
    <t>CRILLON</t>
  </si>
  <si>
    <t>CRISOLLES</t>
  </si>
  <si>
    <t>LE CROCQ</t>
  </si>
  <si>
    <t>CROISSY SUR CELLE</t>
  </si>
  <si>
    <t>CROUTOY</t>
  </si>
  <si>
    <t>CROUY EN THELLE</t>
  </si>
  <si>
    <t>CUIGNIERES</t>
  </si>
  <si>
    <t>CUIGY EN BRAY</t>
  </si>
  <si>
    <t>CUISE LA MOTTE</t>
  </si>
  <si>
    <t>CUTS</t>
  </si>
  <si>
    <t>CUVERGNON</t>
  </si>
  <si>
    <t>CUVILLY</t>
  </si>
  <si>
    <t>CUY</t>
  </si>
  <si>
    <t>DAMERAUCOURT</t>
  </si>
  <si>
    <t>DARGIES</t>
  </si>
  <si>
    <t>DELINCOURT</t>
  </si>
  <si>
    <t>LA DRENNE</t>
  </si>
  <si>
    <t>DIEUDONNE</t>
  </si>
  <si>
    <t>DIVES</t>
  </si>
  <si>
    <t>DOMELIERS</t>
  </si>
  <si>
    <t>DOMFRONT</t>
  </si>
  <si>
    <t>DOMPIERRE</t>
  </si>
  <si>
    <t>DUVY</t>
  </si>
  <si>
    <t>ECUVILLY</t>
  </si>
  <si>
    <t>ELENCOURT</t>
  </si>
  <si>
    <t>ELINCOURT STE MARGUERITE</t>
  </si>
  <si>
    <t>EMEVILLE</t>
  </si>
  <si>
    <t>ENENCOURT LEAGE</t>
  </si>
  <si>
    <t>LA CORNE EN VEXIN</t>
  </si>
  <si>
    <t>EPINEUSE</t>
  </si>
  <si>
    <t>ERAGNY SUR EPTE</t>
  </si>
  <si>
    <t>ERCUIS</t>
  </si>
  <si>
    <t>ERMENONVILLE</t>
  </si>
  <si>
    <t>ERNEMONT BOUTAVENT</t>
  </si>
  <si>
    <t>ERQUERY</t>
  </si>
  <si>
    <t>ERQUINVILLERS</t>
  </si>
  <si>
    <t>ESCAMES</t>
  </si>
  <si>
    <t>ESCHES</t>
  </si>
  <si>
    <t>ESCLES ST PIERRE</t>
  </si>
  <si>
    <t>ESPAUBOURG</t>
  </si>
  <si>
    <t>ESQUENNOY</t>
  </si>
  <si>
    <t>ESSUILES</t>
  </si>
  <si>
    <t>ESTREES ST DENIS</t>
  </si>
  <si>
    <t>ETAVIGNY</t>
  </si>
  <si>
    <t>ETOUY</t>
  </si>
  <si>
    <t>EVE</t>
  </si>
  <si>
    <t>EVRICOURT</t>
  </si>
  <si>
    <t>FAY LES ETANGS</t>
  </si>
  <si>
    <t>LE FAYEL</t>
  </si>
  <si>
    <t>LE FAY ST QUENTIN</t>
  </si>
  <si>
    <t>FEIGNEUX</t>
  </si>
  <si>
    <t>FEUQUIERES</t>
  </si>
  <si>
    <t>FITZ JAMES</t>
  </si>
  <si>
    <t>FLAVACOURT</t>
  </si>
  <si>
    <t>FLAVY LE MELDEUX</t>
  </si>
  <si>
    <t>FLECHY</t>
  </si>
  <si>
    <t>FLEURINES</t>
  </si>
  <si>
    <t>FONTAINE BONNELEAU</t>
  </si>
  <si>
    <t>FONTAINE CHAALIS</t>
  </si>
  <si>
    <t>FONTAINE LAVAGANNE</t>
  </si>
  <si>
    <t>FONTAINE ST LUCIEN</t>
  </si>
  <si>
    <t>FONTENAY TORCY</t>
  </si>
  <si>
    <t>FORMERIE</t>
  </si>
  <si>
    <t>FOUILLEUSE</t>
  </si>
  <si>
    <t>FOUILLOY</t>
  </si>
  <si>
    <t>FOULANGUES</t>
  </si>
  <si>
    <t>FOUQUENIES</t>
  </si>
  <si>
    <t>FOUQUEROLLES</t>
  </si>
  <si>
    <t>FOURNIVAL</t>
  </si>
  <si>
    <t>FRANCASTEL</t>
  </si>
  <si>
    <t>FRANCIERES</t>
  </si>
  <si>
    <t>FRENICHES</t>
  </si>
  <si>
    <t>MONTCHEVREUIL</t>
  </si>
  <si>
    <t>FRESNE LEGUILLON</t>
  </si>
  <si>
    <t>FRESNIERES</t>
  </si>
  <si>
    <t>FRESNOY EN THELLE</t>
  </si>
  <si>
    <t>FRESNOY LA RIVIERE</t>
  </si>
  <si>
    <t>FRESNOY LE LUAT</t>
  </si>
  <si>
    <t>LE FRESTOY VAUX</t>
  </si>
  <si>
    <t>FRETOY LE CHATEAU</t>
  </si>
  <si>
    <t>FROCOURT</t>
  </si>
  <si>
    <t>FROISSY</t>
  </si>
  <si>
    <t>LE GALLET</t>
  </si>
  <si>
    <t>GANNES</t>
  </si>
  <si>
    <t>GAUDECHART</t>
  </si>
  <si>
    <t>GENVRY</t>
  </si>
  <si>
    <t>GERBEROY</t>
  </si>
  <si>
    <t>GILOCOURT</t>
  </si>
  <si>
    <t>GLAIGNES</t>
  </si>
  <si>
    <t>GODENVILLERS</t>
  </si>
  <si>
    <t>GOINCOURT</t>
  </si>
  <si>
    <t>GOLANCOURT</t>
  </si>
  <si>
    <t>GOURCHELLES</t>
  </si>
  <si>
    <t>GOURNAY SUR ARONDE</t>
  </si>
  <si>
    <t>GOUVIEUX</t>
  </si>
  <si>
    <t>GOUY LES GROSEILLERS</t>
  </si>
  <si>
    <t>GRANDFRESNOY</t>
  </si>
  <si>
    <t>GRANDVILLERS AUX BOIS</t>
  </si>
  <si>
    <t>GRANDVILLIERS</t>
  </si>
  <si>
    <t>GRANDRU</t>
  </si>
  <si>
    <t>GREMEVILLERS</t>
  </si>
  <si>
    <t>GREZ</t>
  </si>
  <si>
    <t>GUIGNECOURT</t>
  </si>
  <si>
    <t>GUISCARD</t>
  </si>
  <si>
    <t>GURY</t>
  </si>
  <si>
    <t>HADANCOURT LE HAUT CLOCHER</t>
  </si>
  <si>
    <t>HAINVILLERS</t>
  </si>
  <si>
    <t>HALLOY</t>
  </si>
  <si>
    <t>HANNACHES</t>
  </si>
  <si>
    <t>LE HAMEL</t>
  </si>
  <si>
    <t>HANVOILE</t>
  </si>
  <si>
    <t>HARDIVILLERS</t>
  </si>
  <si>
    <t>HAUCOURT</t>
  </si>
  <si>
    <t>HAUDIVILLERS</t>
  </si>
  <si>
    <t>HAUTBOS</t>
  </si>
  <si>
    <t>HAUTE EPINE</t>
  </si>
  <si>
    <t>HAUTEFONTAINE</t>
  </si>
  <si>
    <t>HEILLES</t>
  </si>
  <si>
    <t>HEMEVILLERS</t>
  </si>
  <si>
    <t>HENONVILLE</t>
  </si>
  <si>
    <t>HERCHIES</t>
  </si>
  <si>
    <t>LA HERELLE</t>
  </si>
  <si>
    <t>HERICOURT SUR THERAIN</t>
  </si>
  <si>
    <t>HERMES</t>
  </si>
  <si>
    <t>HETOMESNIL</t>
  </si>
  <si>
    <t>HODENC EN BRAY</t>
  </si>
  <si>
    <t>HODENC L EVEQUE</t>
  </si>
  <si>
    <t>HONDAINVILLE</t>
  </si>
  <si>
    <t>HOUDANCOURT</t>
  </si>
  <si>
    <t>LA HOUSSOYE</t>
  </si>
  <si>
    <t>IVORS</t>
  </si>
  <si>
    <t>IVRY LE TEMPLE</t>
  </si>
  <si>
    <t>JAMERICOURT</t>
  </si>
  <si>
    <t>JAULZY</t>
  </si>
  <si>
    <t>JAUX</t>
  </si>
  <si>
    <t>JOUY SOUS THELLE</t>
  </si>
  <si>
    <t>JUVIGNIES</t>
  </si>
  <si>
    <t>LABERLIERE</t>
  </si>
  <si>
    <t>LABOISSIERE EN THELLE</t>
  </si>
  <si>
    <t>LABOSSE</t>
  </si>
  <si>
    <t>LACHAPELLE AUX POTS</t>
  </si>
  <si>
    <t>LACHAPELLE ST PIERRE</t>
  </si>
  <si>
    <t>LACHAPELLE SOUS GERBEROY</t>
  </si>
  <si>
    <t>LACHAUSSEE DU BOIS D ECU</t>
  </si>
  <si>
    <t>LACHELLE</t>
  </si>
  <si>
    <t>LACROIX ST OUEN</t>
  </si>
  <si>
    <t>LAFRAYE</t>
  </si>
  <si>
    <t>LAGNY</t>
  </si>
  <si>
    <t>LAGNY LE SEC</t>
  </si>
  <si>
    <t>LAIGNEVILLE</t>
  </si>
  <si>
    <t>LALANDE EN SON</t>
  </si>
  <si>
    <t>LALANDELLE</t>
  </si>
  <si>
    <t>LAMECOURT</t>
  </si>
  <si>
    <t>LAMORLAYE</t>
  </si>
  <si>
    <t>LANNOY CUILLERE</t>
  </si>
  <si>
    <t>LARBROYE</t>
  </si>
  <si>
    <t>LASSIGNY</t>
  </si>
  <si>
    <t>LATAULE</t>
  </si>
  <si>
    <t>LATTAINVILLE</t>
  </si>
  <si>
    <t>LAVACQUERIE</t>
  </si>
  <si>
    <t>LAVERRIERE</t>
  </si>
  <si>
    <t>LAVERSINES</t>
  </si>
  <si>
    <t>LAVILLETERTRE</t>
  </si>
  <si>
    <t>LEGLANTIERS</t>
  </si>
  <si>
    <t>LEVIGNEN</t>
  </si>
  <si>
    <t>LHERAULE</t>
  </si>
  <si>
    <t>LIANCOURT</t>
  </si>
  <si>
    <t>LIANCOURT ST PIERRE</t>
  </si>
  <si>
    <t>LIBERMONT</t>
  </si>
  <si>
    <t>LIERVILLE</t>
  </si>
  <si>
    <t>LIEUVILLERS</t>
  </si>
  <si>
    <t>LIHUS</t>
  </si>
  <si>
    <t>LITZ</t>
  </si>
  <si>
    <t>LOCONVILLE</t>
  </si>
  <si>
    <t>LONGUEIL ANNEL</t>
  </si>
  <si>
    <t>LONGUEIL STE MARIE</t>
  </si>
  <si>
    <t>LORMAISON</t>
  </si>
  <si>
    <t>LOUEUSE</t>
  </si>
  <si>
    <t>LUCHY</t>
  </si>
  <si>
    <t>MACHEMONT</t>
  </si>
  <si>
    <t>MAIGNELAY MONTIGNY</t>
  </si>
  <si>
    <t>MAIMBEVILLE</t>
  </si>
  <si>
    <t>MAISONCELLE ST PIERRE</t>
  </si>
  <si>
    <t>MAISONCELLE TUILERIE</t>
  </si>
  <si>
    <t>MAREST SUR MATZ</t>
  </si>
  <si>
    <t>MAREUIL LA MOTTE</t>
  </si>
  <si>
    <t>MAREUIL SUR OURCQ</t>
  </si>
  <si>
    <t>MARGNY AUX CERISES</t>
  </si>
  <si>
    <t>MARGNY LES COMPIEGNE</t>
  </si>
  <si>
    <t>MARGNY SUR MATZ</t>
  </si>
  <si>
    <t>MARQUEGLISE</t>
  </si>
  <si>
    <t>MARSEILLE EN BEAUVAISIS</t>
  </si>
  <si>
    <t>MAUCOURT</t>
  </si>
  <si>
    <t>MAULERS</t>
  </si>
  <si>
    <t>MAYSEL</t>
  </si>
  <si>
    <t>MELICOCQ</t>
  </si>
  <si>
    <t>MELLO</t>
  </si>
  <si>
    <t>MENEVILLERS</t>
  </si>
  <si>
    <t>MERU</t>
  </si>
  <si>
    <t>MERY LA BATAILLE</t>
  </si>
  <si>
    <t>LE MESNIL CONTEVILLE</t>
  </si>
  <si>
    <t>LE MESNIL EN THELLE</t>
  </si>
  <si>
    <t>LE MESNIL ST FIRMIN</t>
  </si>
  <si>
    <t>LE MESNIL SUR BULLES</t>
  </si>
  <si>
    <t>LE MESNIL THERIBUS</t>
  </si>
  <si>
    <t>LE MEUX</t>
  </si>
  <si>
    <t>MILLY SUR THERAIN</t>
  </si>
  <si>
    <t>MOLIENS</t>
  </si>
  <si>
    <t>MONCEAUX</t>
  </si>
  <si>
    <t>MONCEAUX L ABBAYE</t>
  </si>
  <si>
    <t>MONCHY HUMIERES</t>
  </si>
  <si>
    <t>MONCHY ST ELOI</t>
  </si>
  <si>
    <t>MONDESCOURT</t>
  </si>
  <si>
    <t>MONNEVILLE</t>
  </si>
  <si>
    <t>MONTAGNY EN VEXIN</t>
  </si>
  <si>
    <t>MONTAGNY STE FELICITE</t>
  </si>
  <si>
    <t>MONTATAIRE</t>
  </si>
  <si>
    <t>MONTEPILLOY</t>
  </si>
  <si>
    <t>MONTGERAIN</t>
  </si>
  <si>
    <t>MONTIERS</t>
  </si>
  <si>
    <t>MONTJAVOULT</t>
  </si>
  <si>
    <t>MONT L EVEQUE</t>
  </si>
  <si>
    <t>MONTLOGNON</t>
  </si>
  <si>
    <t>MONTMACQ</t>
  </si>
  <si>
    <t>MONTMARTIN</t>
  </si>
  <si>
    <t>MONTREUIL SUR BRECHE</t>
  </si>
  <si>
    <t>MONTREUIL SUR THERAIN</t>
  </si>
  <si>
    <t>LE MONT ST ADRIEN</t>
  </si>
  <si>
    <t>MORANGLES</t>
  </si>
  <si>
    <t>MORIENVAL</t>
  </si>
  <si>
    <t>MORLINCOURT</t>
  </si>
  <si>
    <t>MORTEFONTAINE EN THELLE</t>
  </si>
  <si>
    <t>MORTEMER</t>
  </si>
  <si>
    <t>MORVILLERS</t>
  </si>
  <si>
    <t>MORY MONTCRUX</t>
  </si>
  <si>
    <t>MOUCHY LE CHATEL</t>
  </si>
  <si>
    <t>MOULIN SOUS TOUVENT</t>
  </si>
  <si>
    <t>MOUY</t>
  </si>
  <si>
    <t>MOYENNEVILLE</t>
  </si>
  <si>
    <t>MOYVILLERS</t>
  </si>
  <si>
    <t>MUIDORGE</t>
  </si>
  <si>
    <t>MUIRANCOURT</t>
  </si>
  <si>
    <t>MUREAUMONT</t>
  </si>
  <si>
    <t>NAMPCEL</t>
  </si>
  <si>
    <t>NANTEUIL LE HAUDOUIN</t>
  </si>
  <si>
    <t>NERY</t>
  </si>
  <si>
    <t>NEUFCHELLES</t>
  </si>
  <si>
    <t>NEUFVY SUR ARONDE</t>
  </si>
  <si>
    <t>NEUILLY EN THELLE</t>
  </si>
  <si>
    <t>NEUILLY SOUS CLERMONT</t>
  </si>
  <si>
    <t>NEUVILLE BOSC</t>
  </si>
  <si>
    <t>LA NEUVILLE EN HEZ</t>
  </si>
  <si>
    <t>LA NEUVILLE ROY</t>
  </si>
  <si>
    <t>LA NEUVILLE ST PIERRE</t>
  </si>
  <si>
    <t>LA NEUVILLE SUR OUDEUIL</t>
  </si>
  <si>
    <t>LA NEUVILLE SUR RESSONS</t>
  </si>
  <si>
    <t>LA NEUVILLE VAULT</t>
  </si>
  <si>
    <t>NIVILLERS</t>
  </si>
  <si>
    <t>NOGENT SUR OISE</t>
  </si>
  <si>
    <t>NOINTEL</t>
  </si>
  <si>
    <t>NOIREMONT</t>
  </si>
  <si>
    <t>NOROY</t>
  </si>
  <si>
    <t>NOURARD LE FRANC</t>
  </si>
  <si>
    <t>NOVILLERS</t>
  </si>
  <si>
    <t>NOYERS ST MARTIN</t>
  </si>
  <si>
    <t>NOYON</t>
  </si>
  <si>
    <t>OFFOY</t>
  </si>
  <si>
    <t>OGNOLLES</t>
  </si>
  <si>
    <t>OMECOURT</t>
  </si>
  <si>
    <t>ONS EN BRAY</t>
  </si>
  <si>
    <t>ORMOY LE DAVIEN</t>
  </si>
  <si>
    <t>ORMOY VILLERS</t>
  </si>
  <si>
    <t>OROER</t>
  </si>
  <si>
    <t>ORROUY</t>
  </si>
  <si>
    <t>ORRY LA VILLE</t>
  </si>
  <si>
    <t>ORVILLERS SOREL</t>
  </si>
  <si>
    <t>OUDEUIL</t>
  </si>
  <si>
    <t>OURSEL MAISON</t>
  </si>
  <si>
    <t>PAILLART</t>
  </si>
  <si>
    <t>PARNES</t>
  </si>
  <si>
    <t>PASSEL</t>
  </si>
  <si>
    <t>PEROY LES GOMBRIES</t>
  </si>
  <si>
    <t>PIERREFITTE EN BEAUVAISIS</t>
  </si>
  <si>
    <t>PIERREFONDS</t>
  </si>
  <si>
    <t>PIMPREZ</t>
  </si>
  <si>
    <t>PISSELEU</t>
  </si>
  <si>
    <t>PLAILLY</t>
  </si>
  <si>
    <t>PLAINVAL</t>
  </si>
  <si>
    <t>LE PLESSIER SUR BULLES</t>
  </si>
  <si>
    <t>LE PLESSIER SUR ST JUST</t>
  </si>
  <si>
    <t>PLESSIS DE ROYE</t>
  </si>
  <si>
    <t>LE PLESSIS BELLEVILLE</t>
  </si>
  <si>
    <t>LE PLESSIS BRION</t>
  </si>
  <si>
    <t>LE PLESSIS PATTE D OIE</t>
  </si>
  <si>
    <t>LE PLOYRON</t>
  </si>
  <si>
    <t>PONCHON</t>
  </si>
  <si>
    <t>PONTARME</t>
  </si>
  <si>
    <t>PONTOISE LES NOYON</t>
  </si>
  <si>
    <t>PONTPOINT</t>
  </si>
  <si>
    <t>PONT STE MAXENCE</t>
  </si>
  <si>
    <t>PORCHEUX</t>
  </si>
  <si>
    <t>PORQUERICOURT</t>
  </si>
  <si>
    <t>PRECY SUR OISE</t>
  </si>
  <si>
    <t>PREVILLERS</t>
  </si>
  <si>
    <t>PRONLEROY</t>
  </si>
  <si>
    <t>PUISEUX EN BRAY</t>
  </si>
  <si>
    <t>PUISEUX LE HAUBERGER</t>
  </si>
  <si>
    <t>PUITS LA VALLEE</t>
  </si>
  <si>
    <t>QUESMY</t>
  </si>
  <si>
    <t>LE QUESNEL AUBRY</t>
  </si>
  <si>
    <t>QUINCAMPOIX FLEUZY</t>
  </si>
  <si>
    <t>QUINQUEMPOIX</t>
  </si>
  <si>
    <t>RAINVILLERS</t>
  </si>
  <si>
    <t>RANTIGNY</t>
  </si>
  <si>
    <t>RARAY</t>
  </si>
  <si>
    <t>RAVENEL</t>
  </si>
  <si>
    <t>REEZ FOSSE MARTIN</t>
  </si>
  <si>
    <t>REILLY</t>
  </si>
  <si>
    <t>REMECOURT</t>
  </si>
  <si>
    <t>REMERANGLES</t>
  </si>
  <si>
    <t>REMY</t>
  </si>
  <si>
    <t>RESSONS SUR MATZ</t>
  </si>
  <si>
    <t>RETHONDES</t>
  </si>
  <si>
    <t>REUIL SUR BRECHE</t>
  </si>
  <si>
    <t>RHUIS</t>
  </si>
  <si>
    <t>RIBECOURT DRESLINCOURT</t>
  </si>
  <si>
    <t>RICQUEBOURG</t>
  </si>
  <si>
    <t>RIVECOURT</t>
  </si>
  <si>
    <t>ROBERVAL</t>
  </si>
  <si>
    <t>ROCHY CONDE</t>
  </si>
  <si>
    <t>ROCQUEMONT</t>
  </si>
  <si>
    <t>ROCQUENCOURT</t>
  </si>
  <si>
    <t>ROMESCAMPS</t>
  </si>
  <si>
    <t>ROSOY</t>
  </si>
  <si>
    <t>ROSOY EN MULTIEN</t>
  </si>
  <si>
    <t>ROTANGY</t>
  </si>
  <si>
    <t>ROTHOIS</t>
  </si>
  <si>
    <t>ROUSSELOY</t>
  </si>
  <si>
    <t>ROUVILLE</t>
  </si>
  <si>
    <t>ROUVILLERS</t>
  </si>
  <si>
    <t>ROUVRES EN MULTIEN</t>
  </si>
  <si>
    <t>ROUVROY LES MERLES</t>
  </si>
  <si>
    <t>ROYAUCOURT</t>
  </si>
  <si>
    <t>ROY BOISSY</t>
  </si>
  <si>
    <t>ROYE SUR MATZ</t>
  </si>
  <si>
    <t>LA RUE ST PIERRE</t>
  </si>
  <si>
    <t>RULLY</t>
  </si>
  <si>
    <t>RUSSY BEMONT</t>
  </si>
  <si>
    <t>SACY LE GRAND</t>
  </si>
  <si>
    <t>SACY LE PETIT</t>
  </si>
  <si>
    <t>SAINS MORAINVILLERS</t>
  </si>
  <si>
    <t>ST ANDRE FARIVILLERS</t>
  </si>
  <si>
    <t>ST AUBIN EN BRAY</t>
  </si>
  <si>
    <t>ST AUBIN SOUS ERQUERY</t>
  </si>
  <si>
    <t>ST CREPIN AUX BOIS</t>
  </si>
  <si>
    <t>ST CREPIN IBOUVILLERS</t>
  </si>
  <si>
    <t>ST DENISCOURT</t>
  </si>
  <si>
    <t>ST ETIENNE ROILAYE</t>
  </si>
  <si>
    <t>STE EUSOYE</t>
  </si>
  <si>
    <t>ST GERMAIN LA POTERIE</t>
  </si>
  <si>
    <t>ST GERMER DE FLY</t>
  </si>
  <si>
    <t>SAINTINES</t>
  </si>
  <si>
    <t>ST JUST EN CHAUSSEE</t>
  </si>
  <si>
    <t>ST LEGER AUX BOIS</t>
  </si>
  <si>
    <t>ST LEGER EN BRAY</t>
  </si>
  <si>
    <t>ST LEU D ESSERENT</t>
  </si>
  <si>
    <t>ST MARTIN AUX BOIS</t>
  </si>
  <si>
    <t>ST MARTIN LE NOEUD</t>
  </si>
  <si>
    <t>ST MARTIN LONGUEAU</t>
  </si>
  <si>
    <t>ST OMER EN CHAUSSEE</t>
  </si>
  <si>
    <t>ST PIERRE ES CHAMPS</t>
  </si>
  <si>
    <t>ST PIERRE LES BITRY</t>
  </si>
  <si>
    <t>ST QUENTIN DES PRES</t>
  </si>
  <si>
    <t>ST REMY EN L EAU</t>
  </si>
  <si>
    <t>ST SAMSON LA POTERIE</t>
  </si>
  <si>
    <t>ST VAAST DE LONGMONT</t>
  </si>
  <si>
    <t>ST VAAST LES MELLO</t>
  </si>
  <si>
    <t>ST VALERY</t>
  </si>
  <si>
    <t>SALENCY</t>
  </si>
  <si>
    <t>SARCUS</t>
  </si>
  <si>
    <t>SARNOIS</t>
  </si>
  <si>
    <t>LE SAULCHOY</t>
  </si>
  <si>
    <t>SAVIGNIES</t>
  </si>
  <si>
    <t>SEMPIGNY</t>
  </si>
  <si>
    <t>SENLIS</t>
  </si>
  <si>
    <t>SENOTS</t>
  </si>
  <si>
    <t>SERANS</t>
  </si>
  <si>
    <t>SEREVILLERS</t>
  </si>
  <si>
    <t>SERIFONTAINE</t>
  </si>
  <si>
    <t>SERMAIZE</t>
  </si>
  <si>
    <t>SERY MAGNEVAL</t>
  </si>
  <si>
    <t>SILLY LE LONG</t>
  </si>
  <si>
    <t>SILLY TILLARD</t>
  </si>
  <si>
    <t>SOLENTE</t>
  </si>
  <si>
    <t>SOMMEREUX</t>
  </si>
  <si>
    <t>SONGEONS</t>
  </si>
  <si>
    <t>SUZOY</t>
  </si>
  <si>
    <t>TALMONTIERS</t>
  </si>
  <si>
    <t>TARTIGNY</t>
  </si>
  <si>
    <t>THERDONNE</t>
  </si>
  <si>
    <t>THERINES</t>
  </si>
  <si>
    <t>THIBIVILLERS</t>
  </si>
  <si>
    <t>THIERS SUR THEVE</t>
  </si>
  <si>
    <t>THIESCOURT</t>
  </si>
  <si>
    <t>THIEULOY ST ANTOINE</t>
  </si>
  <si>
    <t>THIEUX</t>
  </si>
  <si>
    <t>THIVERNY</t>
  </si>
  <si>
    <t>THOUROTTE</t>
  </si>
  <si>
    <t>THURY EN VALOIS</t>
  </si>
  <si>
    <t>THURY SOUS CLERMONT</t>
  </si>
  <si>
    <t>TILLE</t>
  </si>
  <si>
    <t>TOURLY</t>
  </si>
  <si>
    <t>TRACY LE MONT</t>
  </si>
  <si>
    <t>TRACY LE VAL</t>
  </si>
  <si>
    <t>TRICOT</t>
  </si>
  <si>
    <t>TRIE CHATEAU</t>
  </si>
  <si>
    <t>TRIE LA VILLE</t>
  </si>
  <si>
    <t>TROISSEREUX</t>
  </si>
  <si>
    <t>TROSLY BREUIL</t>
  </si>
  <si>
    <t>TROUSSENCOURT</t>
  </si>
  <si>
    <t>TRUMILLY</t>
  </si>
  <si>
    <t>ULLY ST GEORGES</t>
  </si>
  <si>
    <t>VALDAMPIERRE</t>
  </si>
  <si>
    <t>VALESCOURT</t>
  </si>
  <si>
    <t>VANDELICOURT</t>
  </si>
  <si>
    <t>VARESNES</t>
  </si>
  <si>
    <t>VARINFROY</t>
  </si>
  <si>
    <t>VAUCHELLES</t>
  </si>
  <si>
    <t>VAUDANCOURT</t>
  </si>
  <si>
    <t>LE VAUMAIN</t>
  </si>
  <si>
    <t>VAUMOISE</t>
  </si>
  <si>
    <t>LE VAUROUX</t>
  </si>
  <si>
    <t>VELENNES</t>
  </si>
  <si>
    <t>VENDEUIL CAPLY</t>
  </si>
  <si>
    <t>VENETTE</t>
  </si>
  <si>
    <t>VER SUR LAUNETTE</t>
  </si>
  <si>
    <t>VERBERIE</t>
  </si>
  <si>
    <t>VERDEREL LES SAUQUEUSE</t>
  </si>
  <si>
    <t>VERDERONNE</t>
  </si>
  <si>
    <t>VERNEUIL EN HALATTE</t>
  </si>
  <si>
    <t>VEZ</t>
  </si>
  <si>
    <t>VIEFVILLERS</t>
  </si>
  <si>
    <t>VIEUX MOULIN</t>
  </si>
  <si>
    <t>VIGNEMONT</t>
  </si>
  <si>
    <t>VILLE</t>
  </si>
  <si>
    <t>VILLEMBRAY</t>
  </si>
  <si>
    <t>VILLENEUVE LES SABLONS</t>
  </si>
  <si>
    <t>LA VILLENEUVE SOUS THURY</t>
  </si>
  <si>
    <t>VILLENEUVE SUR VERBERIE</t>
  </si>
  <si>
    <t>VILLERS ST BARTHELEMY</t>
  </si>
  <si>
    <t>VILLERS ST FRAMBOURG OGNON</t>
  </si>
  <si>
    <t>VILLERS ST GENEST</t>
  </si>
  <si>
    <t>VILLERS ST PAUL</t>
  </si>
  <si>
    <t>VILLERS ST SEPULCRE</t>
  </si>
  <si>
    <t>VILLERS SOUS ST LEU</t>
  </si>
  <si>
    <t>VILLERS SUR AUCHY</t>
  </si>
  <si>
    <t>VILLERS SUR BONNIERES</t>
  </si>
  <si>
    <t>VILLERS SUR COUDUN</t>
  </si>
  <si>
    <t>VILLERS VERMONT</t>
  </si>
  <si>
    <t>VILLERS VICOMTE</t>
  </si>
  <si>
    <t>VILLESELVE</t>
  </si>
  <si>
    <t>LES HAUTS TALICAN</t>
  </si>
  <si>
    <t>VINEUIL ST FIRMIN</t>
  </si>
  <si>
    <t>VROCOURT</t>
  </si>
  <si>
    <t>WACQUEMOULIN</t>
  </si>
  <si>
    <t>WAMBEZ</t>
  </si>
  <si>
    <t>WARLUIS</t>
  </si>
  <si>
    <t>WAVIGNIES</t>
  </si>
  <si>
    <t>WELLES PERENNES</t>
  </si>
  <si>
    <t>AUX MARAIS</t>
  </si>
  <si>
    <t>ALENCON</t>
  </si>
  <si>
    <t>ALMENECHES</t>
  </si>
  <si>
    <t>APPENAI SOUS BELLEME</t>
  </si>
  <si>
    <t>ARGENTAN</t>
  </si>
  <si>
    <t>ATHIS VAL DE ROUVRE</t>
  </si>
  <si>
    <t>AUBRY LE PANTHOU</t>
  </si>
  <si>
    <t>AUGUAISE</t>
  </si>
  <si>
    <t>AUNAY LES BOIS</t>
  </si>
  <si>
    <t>AUNOU LE FAUCON</t>
  </si>
  <si>
    <t>AUNOU SUR ORNE</t>
  </si>
  <si>
    <t>LES AUTHIEUX DU PUITS</t>
  </si>
  <si>
    <t>AVERNES ST GOURGON</t>
  </si>
  <si>
    <t>BANVOU</t>
  </si>
  <si>
    <t>BAZOCHES AU HOULME</t>
  </si>
  <si>
    <t>BAZOCHES SUR HOENE</t>
  </si>
  <si>
    <t>BEAUFAI</t>
  </si>
  <si>
    <t>BEAUVAIN</t>
  </si>
  <si>
    <t>BELFONDS</t>
  </si>
  <si>
    <t>BELLAVILLIERS</t>
  </si>
  <si>
    <t>BELLEME</t>
  </si>
  <si>
    <t>LA BELLIERE</t>
  </si>
  <si>
    <t>BELLOU EN HOULME</t>
  </si>
  <si>
    <t>BELLOU LE TRICHARD</t>
  </si>
  <si>
    <t>BERD HUIS</t>
  </si>
  <si>
    <t>BERJOU</t>
  </si>
  <si>
    <t>BIZOU</t>
  </si>
  <si>
    <t>BOECE</t>
  </si>
  <si>
    <t>BOISSEI LA LANDE</t>
  </si>
  <si>
    <t>COUR MAUGIS SUR HUISNE</t>
  </si>
  <si>
    <t>BOITRON</t>
  </si>
  <si>
    <t>BONNEFOI</t>
  </si>
  <si>
    <t>BONSMOULINS</t>
  </si>
  <si>
    <t>LE BOSC RENOULT</t>
  </si>
  <si>
    <t>LE BOUILLON</t>
  </si>
  <si>
    <t>BRETHEL</t>
  </si>
  <si>
    <t>BRETONCELLES</t>
  </si>
  <si>
    <t>BRIEUX</t>
  </si>
  <si>
    <t>BRIOUZE</t>
  </si>
  <si>
    <t>BRULLEMAIL</t>
  </si>
  <si>
    <t>BURSARD</t>
  </si>
  <si>
    <t>CAHAN</t>
  </si>
  <si>
    <t>CALIGNY</t>
  </si>
  <si>
    <t>CAMEMBERT</t>
  </si>
  <si>
    <t>CARROUGES</t>
  </si>
  <si>
    <t>CEAUCE</t>
  </si>
  <si>
    <t>LE CERCUEIL</t>
  </si>
  <si>
    <t>CERISE</t>
  </si>
  <si>
    <t>CERISY BELLE ETOILE</t>
  </si>
  <si>
    <t>CETON</t>
  </si>
  <si>
    <t>CHAHAINS</t>
  </si>
  <si>
    <t>CHAILLOUE</t>
  </si>
  <si>
    <t>LE CHALANGE</t>
  </si>
  <si>
    <t>CHAMPCERIE</t>
  </si>
  <si>
    <t>LE CHAMP DE LA PIERRE</t>
  </si>
  <si>
    <t>LES CHAMPEAUX</t>
  </si>
  <si>
    <t>CHAMPEAUX SUR SARTHE</t>
  </si>
  <si>
    <t>CHAMP HAUT</t>
  </si>
  <si>
    <t>CHAMPOSOULT</t>
  </si>
  <si>
    <t>CHAMPSECRET</t>
  </si>
  <si>
    <t>CHANDAI</t>
  </si>
  <si>
    <t>CHANU</t>
  </si>
  <si>
    <t>LA CHAPELLE AU MOINE</t>
  </si>
  <si>
    <t>LA CHAPELLE BICHE</t>
  </si>
  <si>
    <t>RIVES D ANDAINE</t>
  </si>
  <si>
    <t>LA CHAPELLE MONTLIGEON</t>
  </si>
  <si>
    <t>LA CHAPELLE PRES SEES</t>
  </si>
  <si>
    <t>LA CHAPELLE SOUEF</t>
  </si>
  <si>
    <t>LA CHAPELLE VIEL</t>
  </si>
  <si>
    <t>LE CHATEAU D ALMENECHES</t>
  </si>
  <si>
    <t>CHEMILLI</t>
  </si>
  <si>
    <t>CIRAL</t>
  </si>
  <si>
    <t>CISAI ST AUBIN</t>
  </si>
  <si>
    <t>COMBLOT</t>
  </si>
  <si>
    <t>COMMEAUX</t>
  </si>
  <si>
    <t>SABLONS SUR HUISNE</t>
  </si>
  <si>
    <t>CONDE SUR SARTHE</t>
  </si>
  <si>
    <t>CORBON</t>
  </si>
  <si>
    <t>COUDEHARD</t>
  </si>
  <si>
    <t>COULIMER</t>
  </si>
  <si>
    <t>COULMER</t>
  </si>
  <si>
    <t>COULONCES</t>
  </si>
  <si>
    <t>LA COULONCHE</t>
  </si>
  <si>
    <t>COULONGES SUR SARTHE</t>
  </si>
  <si>
    <t>COURGEON</t>
  </si>
  <si>
    <t>COURGEOUT</t>
  </si>
  <si>
    <t>COURTOMER</t>
  </si>
  <si>
    <t>CRAMENIL</t>
  </si>
  <si>
    <t>CROUTTES</t>
  </si>
  <si>
    <t>CRULAI</t>
  </si>
  <si>
    <t>CUISSAI</t>
  </si>
  <si>
    <t>DAME MARIE</t>
  </si>
  <si>
    <t>DAMIGNY</t>
  </si>
  <si>
    <t>DOMFRONT EN POIRAIE</t>
  </si>
  <si>
    <t>DURCET</t>
  </si>
  <si>
    <t>ECHALOU</t>
  </si>
  <si>
    <t>ECHAUFFOUR</t>
  </si>
  <si>
    <t>ECORCEI</t>
  </si>
  <si>
    <t>ECORCHES</t>
  </si>
  <si>
    <t>ECOUCHE LES VALLEES</t>
  </si>
  <si>
    <t>ESSAY</t>
  </si>
  <si>
    <t>FAY</t>
  </si>
  <si>
    <t>FEINGS</t>
  </si>
  <si>
    <t>LA FERRIERE AU DOYEN</t>
  </si>
  <si>
    <t>LA FERRIERE AUX ETANGS</t>
  </si>
  <si>
    <t>LA FERRIERE BECHET</t>
  </si>
  <si>
    <t>LA FERRIERE BOCHARD</t>
  </si>
  <si>
    <t>FERRIERES LA VERRERIE</t>
  </si>
  <si>
    <t>LA FERTE EN OUCHE</t>
  </si>
  <si>
    <t>LA FERTE MACE</t>
  </si>
  <si>
    <t>FLERS</t>
  </si>
  <si>
    <t>FLEURE</t>
  </si>
  <si>
    <t>FONTAINE LES BASSETS</t>
  </si>
  <si>
    <t>LA FRESNAIE FAYEL</t>
  </si>
  <si>
    <t>FRESNAY LE SAMSON</t>
  </si>
  <si>
    <t>GACE</t>
  </si>
  <si>
    <t>GANDELAIN</t>
  </si>
  <si>
    <t>GAPREE</t>
  </si>
  <si>
    <t>LES GENETTES</t>
  </si>
  <si>
    <t>LA GENEVRAIE</t>
  </si>
  <si>
    <t>GIEL COURTEILLES</t>
  </si>
  <si>
    <t>GINAI</t>
  </si>
  <si>
    <t>GODISSON</t>
  </si>
  <si>
    <t>LA GONFRIERE</t>
  </si>
  <si>
    <t>MONTS SUR ORNE</t>
  </si>
  <si>
    <t>LE GRAIS</t>
  </si>
  <si>
    <t>BELFORET EN PERCHE</t>
  </si>
  <si>
    <t>GUEPREI</t>
  </si>
  <si>
    <t>GUERQUESALLES</t>
  </si>
  <si>
    <t>HABLOVILLE</t>
  </si>
  <si>
    <t>HELOUP</t>
  </si>
  <si>
    <t>L HOME CHAMONDOT</t>
  </si>
  <si>
    <t>IGE</t>
  </si>
  <si>
    <t>IRAI</t>
  </si>
  <si>
    <t>JOUE DU BOIS</t>
  </si>
  <si>
    <t>JOUE DU PLAIN</t>
  </si>
  <si>
    <t>JUVIGNY VAL D ANDAINE</t>
  </si>
  <si>
    <t>JUVIGNY SUR ORNE</t>
  </si>
  <si>
    <t>LALACELLE</t>
  </si>
  <si>
    <t>L AIGLE</t>
  </si>
  <si>
    <t>LALEU</t>
  </si>
  <si>
    <t>LA LANDE DE GOULT</t>
  </si>
  <si>
    <t>LA LANDE DE LOUGE</t>
  </si>
  <si>
    <t>LA LANDE PATRY</t>
  </si>
  <si>
    <t>LA LANDE ST SIMEON</t>
  </si>
  <si>
    <t>LANDIGOU</t>
  </si>
  <si>
    <t>LANDISACQ</t>
  </si>
  <si>
    <t>LIGNERES</t>
  </si>
  <si>
    <t>LIGNOU</t>
  </si>
  <si>
    <t>L OREE D ECOUVES</t>
  </si>
  <si>
    <t>LOISAIL</t>
  </si>
  <si>
    <t>LONGNY LES VILLAGES</t>
  </si>
  <si>
    <t>LONLAY L ABBAYE</t>
  </si>
  <si>
    <t>LONLAY LE TESSON</t>
  </si>
  <si>
    <t>LONRAI</t>
  </si>
  <si>
    <t>LOUGE SUR MAIRE</t>
  </si>
  <si>
    <t>LOUVIERES EN AUGE</t>
  </si>
  <si>
    <t>MACE</t>
  </si>
  <si>
    <t>LA MADELEINE BOUVET</t>
  </si>
  <si>
    <t>LE MAGE</t>
  </si>
  <si>
    <t>MAGNY LE DESERT</t>
  </si>
  <si>
    <t>MAHERU</t>
  </si>
  <si>
    <t>MANTILLY</t>
  </si>
  <si>
    <t>MARCHEMAISONS</t>
  </si>
  <si>
    <t>MARDILLY</t>
  </si>
  <si>
    <t>MAUVES SUR HUISNE</t>
  </si>
  <si>
    <t>MEDAVY</t>
  </si>
  <si>
    <t>MEHOUDIN</t>
  </si>
  <si>
    <t>LE MELE SUR SARTHE</t>
  </si>
  <si>
    <t>LE MENIL BERARD</t>
  </si>
  <si>
    <t>LE MENIL DE BRIOUZE</t>
  </si>
  <si>
    <t>LE MENIL BROUT</t>
  </si>
  <si>
    <t>LE MENIL CIBOULT</t>
  </si>
  <si>
    <t>MENIL ERREUX</t>
  </si>
  <si>
    <t>MENIL FROGER</t>
  </si>
  <si>
    <t>MENIL GONDOUIN</t>
  </si>
  <si>
    <t>LE MENIL GUYON</t>
  </si>
  <si>
    <t>MENIL HERMEI</t>
  </si>
  <si>
    <t>MENIL HUBERT EN EXMES</t>
  </si>
  <si>
    <t>MENIL HUBERT SUR ORNE</t>
  </si>
  <si>
    <t>LE MENIL SCELLEUR</t>
  </si>
  <si>
    <t>LE MENIL VICOMTE</t>
  </si>
  <si>
    <t>MENIL VIN</t>
  </si>
  <si>
    <t>LES MENUS</t>
  </si>
  <si>
    <t>LE MERLERAULT</t>
  </si>
  <si>
    <t>MERRI</t>
  </si>
  <si>
    <t>LA MESNIERE</t>
  </si>
  <si>
    <t>MESSEI</t>
  </si>
  <si>
    <t>MIEUXCE</t>
  </si>
  <si>
    <t>MONCY</t>
  </si>
  <si>
    <t>MONTABARD</t>
  </si>
  <si>
    <t>MONTCHEVREL</t>
  </si>
  <si>
    <t>MONTGAUDRY</t>
  </si>
  <si>
    <t>MONTILLY SUR NOIREAU</t>
  </si>
  <si>
    <t>MONTMERREI</t>
  </si>
  <si>
    <t>MONT ORMEL</t>
  </si>
  <si>
    <t>MONTREUIL AU HOULME</t>
  </si>
  <si>
    <t>MONTREUIL LA CAMBE</t>
  </si>
  <si>
    <t>MONTSECRET CLAIREFOUGERE</t>
  </si>
  <si>
    <t>MORTAGNE AU PERCHE</t>
  </si>
  <si>
    <t>MORTREE</t>
  </si>
  <si>
    <t>LA MOTTE FOUQUET</t>
  </si>
  <si>
    <t>MOULINS LA MARCHE</t>
  </si>
  <si>
    <t>MOULINS SUR ORNE</t>
  </si>
  <si>
    <t>MOUTIERS AU PERCHE</t>
  </si>
  <si>
    <t>NEAUPHE SOUS ESSAI</t>
  </si>
  <si>
    <t>NEAUPHE SUR DIVE</t>
  </si>
  <si>
    <t>NECY</t>
  </si>
  <si>
    <t>NEUILLY LE BISSON</t>
  </si>
  <si>
    <t>NEUVILLE SUR TOUQUES</t>
  </si>
  <si>
    <t>NEUVY AU HOULME</t>
  </si>
  <si>
    <t>PERCHE EN NOCE</t>
  </si>
  <si>
    <t>NONANT LE PIN</t>
  </si>
  <si>
    <t>OCCAGNES</t>
  </si>
  <si>
    <t>OMMOY</t>
  </si>
  <si>
    <t>ORIGNY LE ROUX</t>
  </si>
  <si>
    <t>LE PAS ST L HOMER</t>
  </si>
  <si>
    <t>PASSAIS VILLAGES</t>
  </si>
  <si>
    <t>PERROU</t>
  </si>
  <si>
    <t>PERVENCHERES</t>
  </si>
  <si>
    <t>LE PIN AU HARAS</t>
  </si>
  <si>
    <t>LE PIN LA GARENNE</t>
  </si>
  <si>
    <t>PLANCHES</t>
  </si>
  <si>
    <t>LE PLANTIS</t>
  </si>
  <si>
    <t>POINTEL</t>
  </si>
  <si>
    <t>PONTCHARDON</t>
  </si>
  <si>
    <t>POUVRAI</t>
  </si>
  <si>
    <t>PUTANGES LE LAC</t>
  </si>
  <si>
    <t>ECOUVES</t>
  </si>
  <si>
    <t>RAI</t>
  </si>
  <si>
    <t>RANES</t>
  </si>
  <si>
    <t>REMALARD EN PERCHE</t>
  </si>
  <si>
    <t>LE RENOUARD</t>
  </si>
  <si>
    <t>RESENLIEU</t>
  </si>
  <si>
    <t>RI</t>
  </si>
  <si>
    <t>LA ROCHE MABILE</t>
  </si>
  <si>
    <t>ROIVILLE</t>
  </si>
  <si>
    <t>RONAI</t>
  </si>
  <si>
    <t>ROUPERROUX</t>
  </si>
  <si>
    <t>SAI</t>
  </si>
  <si>
    <t>ST AGNAN SUR SARTHE</t>
  </si>
  <si>
    <t>ST ANDRE DE BRIOUZE</t>
  </si>
  <si>
    <t>ST ANDRE DE MESSEI</t>
  </si>
  <si>
    <t>ST AQUILIN DE CORBION</t>
  </si>
  <si>
    <t>ST AUBIN D APPENAI</t>
  </si>
  <si>
    <t>ST AUBIN DE BONNEVAL</t>
  </si>
  <si>
    <t>ST AUBIN DE COURTERAIE</t>
  </si>
  <si>
    <t>ST BOMER LES FORGES</t>
  </si>
  <si>
    <t>ST BRICE SOUS RANES</t>
  </si>
  <si>
    <t>ST CENERI LE GEREI</t>
  </si>
  <si>
    <t>STE CERONNE LES MORTAGNE</t>
  </si>
  <si>
    <t>ST CHRISTOPHE DE CHAULIEU</t>
  </si>
  <si>
    <t>BOISCHAMPRE</t>
  </si>
  <si>
    <t>ST CLAIR DE HALOUZE</t>
  </si>
  <si>
    <t>ST CYR LA ROSIERE</t>
  </si>
  <si>
    <t>ST DENIS SUR HUISNE</t>
  </si>
  <si>
    <t>ST DENIS SUR SARTHON</t>
  </si>
  <si>
    <t>ST ELLIER LES BOIS</t>
  </si>
  <si>
    <t>ST EVROULT DE MONTFORT</t>
  </si>
  <si>
    <t>ST EVROULT NOTRE DAME DU BOIS</t>
  </si>
  <si>
    <t>ST FRAIMBAULT</t>
  </si>
  <si>
    <t>ST FULGENT DES ORMES</t>
  </si>
  <si>
    <t>STE GAUBURGE STE COLOMBE</t>
  </si>
  <si>
    <t>ST GEORGES D ANNEBECQ</t>
  </si>
  <si>
    <t>ST GEORGES DES GROSEILLERS</t>
  </si>
  <si>
    <t>ST GERMAIN D AUNAY</t>
  </si>
  <si>
    <t>ST GERMAIN DE CLAIREFEUILLE</t>
  </si>
  <si>
    <t>ST GERMAIN DE LA COUDRE</t>
  </si>
  <si>
    <t>ST GERMAIN DES GROIS</t>
  </si>
  <si>
    <t>ST GERMAIN DE MARTIGNY</t>
  </si>
  <si>
    <t>ST GERMAIN DU CORBEIS</t>
  </si>
  <si>
    <t>ST GERMAIN LE VIEUX</t>
  </si>
  <si>
    <t>ST GERVAIS DES SABLONS</t>
  </si>
  <si>
    <t>ST GERVAIS DU PERRON</t>
  </si>
  <si>
    <t>ST GILLES DES MARAIS</t>
  </si>
  <si>
    <t>ST HILAIRE DE BRIOUZE</t>
  </si>
  <si>
    <t>ST HILAIRE LE CHATEL</t>
  </si>
  <si>
    <t>ST HILAIRE SUR ERRE</t>
  </si>
  <si>
    <t>ST HILAIRE SUR RISLE</t>
  </si>
  <si>
    <t>STE HONORINE LA CHARDONNE</t>
  </si>
  <si>
    <t>STE HONORINE LA GUILLAUME</t>
  </si>
  <si>
    <t>ST JOUIN DE BLAVOU</t>
  </si>
  <si>
    <t>ST JULIEN SUR SARTHE</t>
  </si>
  <si>
    <t>ST LAMBERT SUR DIVE</t>
  </si>
  <si>
    <t>ST LANGIS LES MORTAGNE</t>
  </si>
  <si>
    <t>ST LEGER SUR SARTHE</t>
  </si>
  <si>
    <t>ST LEONARD DES PARCS</t>
  </si>
  <si>
    <t>ST MARD DE RENO</t>
  </si>
  <si>
    <t>STE MARGUERITE DE CARROUGES</t>
  </si>
  <si>
    <t>STE MARIE LA ROBERT</t>
  </si>
  <si>
    <t>ST MARS D EGRENNE</t>
  </si>
  <si>
    <t>LES ASPRES</t>
  </si>
  <si>
    <t>ST MARTIN D ECUBLEI</t>
  </si>
  <si>
    <t>ST MARTIN DES LANDES</t>
  </si>
  <si>
    <t>ST MARTIN DES PEZERITS</t>
  </si>
  <si>
    <t>ST MARTIN DU VIEUX BELLEME</t>
  </si>
  <si>
    <t>ST MARTIN L AIGUILLON</t>
  </si>
  <si>
    <t>ST MICHEL TUBOEUF</t>
  </si>
  <si>
    <t>ST NICOLAS DE SOMMAIRE</t>
  </si>
  <si>
    <t>STE OPPORTUNE</t>
  </si>
  <si>
    <t>ST OUEN DE SECHEROUVRE</t>
  </si>
  <si>
    <t>ST OUEN LE BRISOULT</t>
  </si>
  <si>
    <t>ST OUEN SUR ITON</t>
  </si>
  <si>
    <t>ST PATRICE DU DESERT</t>
  </si>
  <si>
    <t>ST PHILBERT SUR ORNE</t>
  </si>
  <si>
    <t>ST PIERRE DES LOGES</t>
  </si>
  <si>
    <t>ST PIERRE DU REGARD</t>
  </si>
  <si>
    <t>ST PIERRE LA BRUYERE</t>
  </si>
  <si>
    <t>ST QUENTIN DE BLAVOU</t>
  </si>
  <si>
    <t>ST QUENTIN LES CHARDONNETS</t>
  </si>
  <si>
    <t>ST ROCH SUR EGRENNE</t>
  </si>
  <si>
    <t>ST SAUVEUR DE CARROUGES</t>
  </si>
  <si>
    <t>STE SCOLASSE SUR SARTHE</t>
  </si>
  <si>
    <t>ST SULPICE SUR RISLE</t>
  </si>
  <si>
    <t>ST SYMPHORIEN DES BRUYERES</t>
  </si>
  <si>
    <t>SAIRES LA VERRERIE</t>
  </si>
  <si>
    <t>SAP EN AUGE</t>
  </si>
  <si>
    <t>LE SAP ANDRE</t>
  </si>
  <si>
    <t>SARCEAUX</t>
  </si>
  <si>
    <t>LES MONTS D ANDAINE</t>
  </si>
  <si>
    <t>SEES</t>
  </si>
  <si>
    <t>LA SELLE LA FORGE</t>
  </si>
  <si>
    <t>SEMALLE</t>
  </si>
  <si>
    <t>SEVIGNY</t>
  </si>
  <si>
    <t>SEVRAI</t>
  </si>
  <si>
    <t>GOUFFERN EN AUGE</t>
  </si>
  <si>
    <t>SOLIGNY LA TRAPPE</t>
  </si>
  <si>
    <t>SURE</t>
  </si>
  <si>
    <t>TANQUES</t>
  </si>
  <si>
    <t>TANVILLE</t>
  </si>
  <si>
    <t>TELLIERES LE PLESSIS</t>
  </si>
  <si>
    <t>TESSE FROULAY</t>
  </si>
  <si>
    <t>BAGNOLES DE L ORNE NORMANDIE</t>
  </si>
  <si>
    <t>VAL AU PERCHE</t>
  </si>
  <si>
    <t>TICHEVILLE</t>
  </si>
  <si>
    <t>TINCHEBRAY BOCAGE</t>
  </si>
  <si>
    <t>TORCHAMP</t>
  </si>
  <si>
    <t>TOUQUETTES</t>
  </si>
  <si>
    <t>TOURNAI SUR DIVE</t>
  </si>
  <si>
    <t>TOUROUVRE AU PERCHE</t>
  </si>
  <si>
    <t>TREMONT</t>
  </si>
  <si>
    <t>LA TRINITE DES LAITIERS</t>
  </si>
  <si>
    <t>TRUN</t>
  </si>
  <si>
    <t>VALFRAMBERT</t>
  </si>
  <si>
    <t>VAUNOISE</t>
  </si>
  <si>
    <t>LES VENTES DE BOURSE</t>
  </si>
  <si>
    <t>LA VENTROUZE</t>
  </si>
  <si>
    <t>VIDAI</t>
  </si>
  <si>
    <t>VIEUX PONT</t>
  </si>
  <si>
    <t>VILLEDIEU LES BAILLEUL</t>
  </si>
  <si>
    <t>VILLIERS SOUS MORTAGNE</t>
  </si>
  <si>
    <t>VIMOUTIERS</t>
  </si>
  <si>
    <t>VITRAI SOUS LAIGLE</t>
  </si>
  <si>
    <t>LES YVETEAUX</t>
  </si>
  <si>
    <t>ABLAIN ST NAZAIRE</t>
  </si>
  <si>
    <t>ABLAINZEVELLE</t>
  </si>
  <si>
    <t>ACHEVILLE</t>
  </si>
  <si>
    <t>ACHICOURT</t>
  </si>
  <si>
    <t>ACHIET LE GRAND</t>
  </si>
  <si>
    <t>ACHIET LE PETIT</t>
  </si>
  <si>
    <t>ACQ</t>
  </si>
  <si>
    <t>ACQUIN WESTBECOURT</t>
  </si>
  <si>
    <t>ADINFER</t>
  </si>
  <si>
    <t>AFFRINGUES</t>
  </si>
  <si>
    <t>AGNEZ LES DUISANS</t>
  </si>
  <si>
    <t>AGNIERES</t>
  </si>
  <si>
    <t>AGNY</t>
  </si>
  <si>
    <t>AIRE SUR LA LYS</t>
  </si>
  <si>
    <t>AIRON NOTRE DAME</t>
  </si>
  <si>
    <t>AIRON ST VAAST</t>
  </si>
  <si>
    <t>AIX EN ERGNY</t>
  </si>
  <si>
    <t>AIX EN ISSART</t>
  </si>
  <si>
    <t>AIX NOULETTE</t>
  </si>
  <si>
    <t>ALEMBON</t>
  </si>
  <si>
    <t>ALETTE</t>
  </si>
  <si>
    <t>ALINCTHUN</t>
  </si>
  <si>
    <t>ALLOUAGNE</t>
  </si>
  <si>
    <t>ALQUINES</t>
  </si>
  <si>
    <t>AMBLETEUSE</t>
  </si>
  <si>
    <t>AMBRICOURT</t>
  </si>
  <si>
    <t>AMBRINES</t>
  </si>
  <si>
    <t>AMES</t>
  </si>
  <si>
    <t>AMETTES</t>
  </si>
  <si>
    <t>AMPLIER</t>
  </si>
  <si>
    <t>ANDRES</t>
  </si>
  <si>
    <t>ANGRES</t>
  </si>
  <si>
    <t>ANNEQUIN</t>
  </si>
  <si>
    <t>ANNEZIN</t>
  </si>
  <si>
    <t>ANVIN</t>
  </si>
  <si>
    <t>ANZIN ST AUBIN</t>
  </si>
  <si>
    <t>ARDRES</t>
  </si>
  <si>
    <t>ARLEUX EN GOHELLE</t>
  </si>
  <si>
    <t>ARRAS</t>
  </si>
  <si>
    <t>ATHIES</t>
  </si>
  <si>
    <t>LES ATTAQUES</t>
  </si>
  <si>
    <t>ATTIN</t>
  </si>
  <si>
    <t>AUBIGNY EN ARTOIS</t>
  </si>
  <si>
    <t>AUBIN ST VAAST</t>
  </si>
  <si>
    <t>AUBROMETZ</t>
  </si>
  <si>
    <t>AUCHEL</t>
  </si>
  <si>
    <t>AUCHY AU BOIS</t>
  </si>
  <si>
    <t>AUCHY LES HESDIN</t>
  </si>
  <si>
    <t>AUCHY LES MINES</t>
  </si>
  <si>
    <t>AUDEMBERT</t>
  </si>
  <si>
    <t>AUDINCTHUN</t>
  </si>
  <si>
    <t>AUDINGHEN</t>
  </si>
  <si>
    <t>AUDREHEM</t>
  </si>
  <si>
    <t>AUDRESSELLES</t>
  </si>
  <si>
    <t>AUDRUICQ</t>
  </si>
  <si>
    <t>AUMERVAL</t>
  </si>
  <si>
    <t>AUTINGUES</t>
  </si>
  <si>
    <t>AUXI LE CHATEAU</t>
  </si>
  <si>
    <t>AVERDOINGT</t>
  </si>
  <si>
    <t>AVESNES</t>
  </si>
  <si>
    <t>AVESNES LE COMTE</t>
  </si>
  <si>
    <t>AVESNES LES BAPAUME</t>
  </si>
  <si>
    <t>AVION</t>
  </si>
  <si>
    <t>AVONDANCE</t>
  </si>
  <si>
    <t>AVROULT</t>
  </si>
  <si>
    <t>AYETTE</t>
  </si>
  <si>
    <t>AZINCOURT</t>
  </si>
  <si>
    <t>BAILLEUL AUX CORNAILLES</t>
  </si>
  <si>
    <t>BAILLEUL LES PERNES</t>
  </si>
  <si>
    <t>BAILLEULMONT</t>
  </si>
  <si>
    <t>BAILLEUL SIR BERTHOULT</t>
  </si>
  <si>
    <t>BAILLEULVAL</t>
  </si>
  <si>
    <t>BAINCTHUN</t>
  </si>
  <si>
    <t>BAINGHEN</t>
  </si>
  <si>
    <t>BAJUS</t>
  </si>
  <si>
    <t>BALINGHEM</t>
  </si>
  <si>
    <t>BANCOURT</t>
  </si>
  <si>
    <t>BAPAUME</t>
  </si>
  <si>
    <t>BARALLE</t>
  </si>
  <si>
    <t>BARASTRE</t>
  </si>
  <si>
    <t>BARLIN</t>
  </si>
  <si>
    <t>BARLY</t>
  </si>
  <si>
    <t>BASSEUX</t>
  </si>
  <si>
    <t>BAVINCOURT</t>
  </si>
  <si>
    <t>BAYENGHEM LES EPERLECQUES</t>
  </si>
  <si>
    <t>BAYENGHEM LES SENINGHEM</t>
  </si>
  <si>
    <t>BAZINGHEN</t>
  </si>
  <si>
    <t>BEALENCOURT</t>
  </si>
  <si>
    <t>BEAUDRICOURT</t>
  </si>
  <si>
    <t>BEAUFORT BLAVINCOURT</t>
  </si>
  <si>
    <t>BEAULENCOURT</t>
  </si>
  <si>
    <t>BEAUMERIE ST MARTIN</t>
  </si>
  <si>
    <t>BEAUMETZ LES AIRE</t>
  </si>
  <si>
    <t>BEAUMETZ LES CAMBRAI</t>
  </si>
  <si>
    <t>BEAUMETZ LES LOGES</t>
  </si>
  <si>
    <t>BEAURAINS</t>
  </si>
  <si>
    <t>BEAURAINVILLE</t>
  </si>
  <si>
    <t>BEAUVOIS</t>
  </si>
  <si>
    <t>BECOURT</t>
  </si>
  <si>
    <t>BEHAGNIES</t>
  </si>
  <si>
    <t>BELLEBRUNE</t>
  </si>
  <si>
    <t>BELLE ET HOULLEFORT</t>
  </si>
  <si>
    <t>BELLONNE</t>
  </si>
  <si>
    <t>BENIFONTAINE</t>
  </si>
  <si>
    <t>BERCK</t>
  </si>
  <si>
    <t>BERGUENEUSE</t>
  </si>
  <si>
    <t>BERLENCOURT LE CAUROY</t>
  </si>
  <si>
    <t>BERLES AU BOIS</t>
  </si>
  <si>
    <t>BERLES MONCHEL</t>
  </si>
  <si>
    <t>BERMICOURT</t>
  </si>
  <si>
    <t>BERNEVILLE</t>
  </si>
  <si>
    <t>BERNIEULLES</t>
  </si>
  <si>
    <t>BERTINCOURT</t>
  </si>
  <si>
    <t>BETHONSART</t>
  </si>
  <si>
    <t>BETHUNE</t>
  </si>
  <si>
    <t>BEUGIN</t>
  </si>
  <si>
    <t>BEUGNATRE</t>
  </si>
  <si>
    <t>BEUGNY</t>
  </si>
  <si>
    <t>BEUSSENT</t>
  </si>
  <si>
    <t>BEUTIN</t>
  </si>
  <si>
    <t>BEUVREQUEN</t>
  </si>
  <si>
    <t>BEUVRY</t>
  </si>
  <si>
    <t>BEZINGHEM</t>
  </si>
  <si>
    <t>BIACHE ST VAAST</t>
  </si>
  <si>
    <t>BIEFVILLERS LES BAPAUME</t>
  </si>
  <si>
    <t>BIENVILLERS AU BOIS</t>
  </si>
  <si>
    <t>BIHUCOURT</t>
  </si>
  <si>
    <t>BILLY BERCLAU</t>
  </si>
  <si>
    <t>BILLY MONTIGNY</t>
  </si>
  <si>
    <t>BIMONT</t>
  </si>
  <si>
    <t>BLAIRVILLE</t>
  </si>
  <si>
    <t>BLANGERVAL BLANGERMONT</t>
  </si>
  <si>
    <t>BLANGY SUR TERNOISE</t>
  </si>
  <si>
    <t>BLENDECQUES</t>
  </si>
  <si>
    <t>BLEQUIN</t>
  </si>
  <si>
    <t>BLESSY</t>
  </si>
  <si>
    <t>BLINGEL</t>
  </si>
  <si>
    <t>BOFFLES</t>
  </si>
  <si>
    <t>BOIRY BECQUERELLE</t>
  </si>
  <si>
    <t>BOIRY NOTRE DAME</t>
  </si>
  <si>
    <t>BOIRY ST MARTIN</t>
  </si>
  <si>
    <t>BOIRY STE RICTRUDE</t>
  </si>
  <si>
    <t>BOIS BERNARD</t>
  </si>
  <si>
    <t>BOISDINGHEM</t>
  </si>
  <si>
    <t>BOISJEAN</t>
  </si>
  <si>
    <t>BOISLEUX AU MONT</t>
  </si>
  <si>
    <t>BOISLEUX ST MARC</t>
  </si>
  <si>
    <t>BOMY</t>
  </si>
  <si>
    <t>BONNINGUES LES ARDRES</t>
  </si>
  <si>
    <t>BONNINGUES LES CALAIS</t>
  </si>
  <si>
    <t>BOUBERS LES HESMOND</t>
  </si>
  <si>
    <t>BOUBERS SUR CANCHE</t>
  </si>
  <si>
    <t>BOULOGNE SUR MER</t>
  </si>
  <si>
    <t>BOUQUEHAULT</t>
  </si>
  <si>
    <t>BOURECQ</t>
  </si>
  <si>
    <t>BOURET SUR CANCHE</t>
  </si>
  <si>
    <t>BOURLON</t>
  </si>
  <si>
    <t>BOURNONVILLE</t>
  </si>
  <si>
    <t>BOURS</t>
  </si>
  <si>
    <t>BOURSIN</t>
  </si>
  <si>
    <t>BOURTHES</t>
  </si>
  <si>
    <t>BOUVELINGHEM</t>
  </si>
  <si>
    <t>BOUVIGNY BOYEFFLES</t>
  </si>
  <si>
    <t>BOYAVAL</t>
  </si>
  <si>
    <t>BOYELLES</t>
  </si>
  <si>
    <t>BREBIERES</t>
  </si>
  <si>
    <t>BREMES</t>
  </si>
  <si>
    <t>BREVILLERS</t>
  </si>
  <si>
    <t>BREXENT ENOCQ</t>
  </si>
  <si>
    <t>BRIMEUX</t>
  </si>
  <si>
    <t>BRUAY LA BUISSIERE</t>
  </si>
  <si>
    <t>BRUNEMBERT</t>
  </si>
  <si>
    <t>BRIAS</t>
  </si>
  <si>
    <t>BUCQUOY</t>
  </si>
  <si>
    <t>BUIRE AU BOIS</t>
  </si>
  <si>
    <t>BUIRE LE SEC</t>
  </si>
  <si>
    <t>BUISSY</t>
  </si>
  <si>
    <t>BULLECOURT</t>
  </si>
  <si>
    <t>BULLY LES MINES</t>
  </si>
  <si>
    <t>BUNEVILLE</t>
  </si>
  <si>
    <t>BURBURE</t>
  </si>
  <si>
    <t>BUS</t>
  </si>
  <si>
    <t>BUSNES</t>
  </si>
  <si>
    <t>CAFFIERS</t>
  </si>
  <si>
    <t>CAGNICOURT</t>
  </si>
  <si>
    <t>CALAIS</t>
  </si>
  <si>
    <t>CALONNE RICOUART</t>
  </si>
  <si>
    <t>CALONNE SUR LA LYS</t>
  </si>
  <si>
    <t>LA CALOTTERIE</t>
  </si>
  <si>
    <t>CAMBLAIN CHATELAIN</t>
  </si>
  <si>
    <t>CAMBLIGNEUL</t>
  </si>
  <si>
    <t>CAMBLAIN L ABBE</t>
  </si>
  <si>
    <t>CAMBRIN</t>
  </si>
  <si>
    <t>CAMIERS</t>
  </si>
  <si>
    <t>CAMPAGNE LES BOULONNAIS</t>
  </si>
  <si>
    <t>CAMPAGNE LES GUINES</t>
  </si>
  <si>
    <t>CAMPAGNE LES HESDIN</t>
  </si>
  <si>
    <t>CAMPAGNE LES WARDRECQUES</t>
  </si>
  <si>
    <t>CAMPIGNEULLES LES GRANDES</t>
  </si>
  <si>
    <t>CAMPIGNEULLES LES PETITES</t>
  </si>
  <si>
    <t>CANETTEMONT</t>
  </si>
  <si>
    <t>CANLERS</t>
  </si>
  <si>
    <t>CAPELLE FERMONT</t>
  </si>
  <si>
    <t>CAPELLE LES HESDIN</t>
  </si>
  <si>
    <t>CARENCY</t>
  </si>
  <si>
    <t>CARLY</t>
  </si>
  <si>
    <t>CARVIN</t>
  </si>
  <si>
    <t>LA CAUCHIE</t>
  </si>
  <si>
    <t>CAUCHY A LA TOUR</t>
  </si>
  <si>
    <t>CAUCOURT</t>
  </si>
  <si>
    <t>CAVRON ST MARTIN</t>
  </si>
  <si>
    <t>CHELERS</t>
  </si>
  <si>
    <t>CHERIENNES</t>
  </si>
  <si>
    <t>CHOCQUES</t>
  </si>
  <si>
    <t>CLAIRMARAIS</t>
  </si>
  <si>
    <t>CLENLEU</t>
  </si>
  <si>
    <t>CLERQUES</t>
  </si>
  <si>
    <t>CLETY</t>
  </si>
  <si>
    <t>COLEMBERT</t>
  </si>
  <si>
    <t>COLLINE BEAUMONT</t>
  </si>
  <si>
    <t>LA COMTE</t>
  </si>
  <si>
    <t>CONCHIL LE TEMPLE</t>
  </si>
  <si>
    <t>CONCHY SUR CANCHE</t>
  </si>
  <si>
    <t>CONDETTE</t>
  </si>
  <si>
    <t>CONTEVILLE LES BOULOGNE</t>
  </si>
  <si>
    <t>CONTEVILLE EN TERNOIS</t>
  </si>
  <si>
    <t>COQUELLES</t>
  </si>
  <si>
    <t>CORBEHEM</t>
  </si>
  <si>
    <t>CORMONT</t>
  </si>
  <si>
    <t>COUIN</t>
  </si>
  <si>
    <t>COULLEMONT</t>
  </si>
  <si>
    <t>COULOGNE</t>
  </si>
  <si>
    <t>COULOMBY</t>
  </si>
  <si>
    <t>COUPELLE NEUVE</t>
  </si>
  <si>
    <t>COUPELLE VIEILLE</t>
  </si>
  <si>
    <t>COURCELLES LE COMTE</t>
  </si>
  <si>
    <t>COURCELLES LES LENS</t>
  </si>
  <si>
    <t>COURRIERES</t>
  </si>
  <si>
    <t>COURSET</t>
  </si>
  <si>
    <t>LA COUTURE</t>
  </si>
  <si>
    <t>COUTURELLE</t>
  </si>
  <si>
    <t>COYECQUES</t>
  </si>
  <si>
    <t>CREMAREST</t>
  </si>
  <si>
    <t>CREQUY</t>
  </si>
  <si>
    <t>CROISETTE</t>
  </si>
  <si>
    <t>CROIX EN TERNOIS</t>
  </si>
  <si>
    <t>CUCQ</t>
  </si>
  <si>
    <t>CUINCHY</t>
  </si>
  <si>
    <t>DAINVILLE</t>
  </si>
  <si>
    <t>DANNES</t>
  </si>
  <si>
    <t>DELETTES</t>
  </si>
  <si>
    <t>DENIER</t>
  </si>
  <si>
    <t>DENNEBROEUCQ</t>
  </si>
  <si>
    <t>DESVRES</t>
  </si>
  <si>
    <t>DIEVAL</t>
  </si>
  <si>
    <t>DIVION</t>
  </si>
  <si>
    <t>DOHEM</t>
  </si>
  <si>
    <t>DOUCHY LES AYETTE</t>
  </si>
  <si>
    <t>DOUDEAUVILLE</t>
  </si>
  <si>
    <t>DOURGES</t>
  </si>
  <si>
    <t>DOURIEZ</t>
  </si>
  <si>
    <t>DOUVRIN</t>
  </si>
  <si>
    <t>DROCOURT</t>
  </si>
  <si>
    <t>DROUVIN LE MARAIS</t>
  </si>
  <si>
    <t>DUISANS</t>
  </si>
  <si>
    <t>ECHINGHEN</t>
  </si>
  <si>
    <t>ECLIMEUX</t>
  </si>
  <si>
    <t>ECOIVRES</t>
  </si>
  <si>
    <t>ECOURT ST QUENTIN</t>
  </si>
  <si>
    <t>ECOUST ST MEIN</t>
  </si>
  <si>
    <t>ECQUEDECQUES</t>
  </si>
  <si>
    <t>ECQUES</t>
  </si>
  <si>
    <t>ECUIRES</t>
  </si>
  <si>
    <t>ECURIE</t>
  </si>
  <si>
    <t>ELEU DIT LEAUWETTE</t>
  </si>
  <si>
    <t>ELNES</t>
  </si>
  <si>
    <t>EMBRY</t>
  </si>
  <si>
    <t>ENQUIN LEZ GUINEGATTE</t>
  </si>
  <si>
    <t>ENQUIN SUR BAILLONS</t>
  </si>
  <si>
    <t>EPERLECQUES</t>
  </si>
  <si>
    <t>EPINOY</t>
  </si>
  <si>
    <t>EPS</t>
  </si>
  <si>
    <t>EQUIHEN PLAGE</t>
  </si>
  <si>
    <t>EQUIRRE</t>
  </si>
  <si>
    <t>ERGNY</t>
  </si>
  <si>
    <t>ERIN</t>
  </si>
  <si>
    <t>ERNY ST JULIEN</t>
  </si>
  <si>
    <t>ERVILLERS</t>
  </si>
  <si>
    <t>ESCALLES</t>
  </si>
  <si>
    <t>ESCOEUILLES</t>
  </si>
  <si>
    <t>ESQUERDES</t>
  </si>
  <si>
    <t>ESSARS</t>
  </si>
  <si>
    <t>ESTEVELLES</t>
  </si>
  <si>
    <t>ESTREE</t>
  </si>
  <si>
    <t>ESTREE BLANCHE</t>
  </si>
  <si>
    <t>ESTREE CAUCHY</t>
  </si>
  <si>
    <t>ESTREELLES</t>
  </si>
  <si>
    <t>ESTREE WAMIN</t>
  </si>
  <si>
    <t>ETAING</t>
  </si>
  <si>
    <t>ETAPLES</t>
  </si>
  <si>
    <t>ETERPIGNY</t>
  </si>
  <si>
    <t>ETRUN</t>
  </si>
  <si>
    <t>EVIN MALMAISON</t>
  </si>
  <si>
    <t>FAMECHON</t>
  </si>
  <si>
    <t>FAMPOUX</t>
  </si>
  <si>
    <t>FARBUS</t>
  </si>
  <si>
    <t>FAUQUEMBERGUES</t>
  </si>
  <si>
    <t>FAVREUIL</t>
  </si>
  <si>
    <t>FEBVIN PALFART</t>
  </si>
  <si>
    <t>FERFAY</t>
  </si>
  <si>
    <t>FERQUES</t>
  </si>
  <si>
    <t>FESTUBERT</t>
  </si>
  <si>
    <t>FEUCHY</t>
  </si>
  <si>
    <t>FICHEUX</t>
  </si>
  <si>
    <t>FIEFS</t>
  </si>
  <si>
    <t>FIENNES</t>
  </si>
  <si>
    <t>FILLIEVRES</t>
  </si>
  <si>
    <t>FLECHIN</t>
  </si>
  <si>
    <t>FLEURBAIX</t>
  </si>
  <si>
    <t>FLORINGHEM</t>
  </si>
  <si>
    <t>FONCQUEVILLERS</t>
  </si>
  <si>
    <t>FONTAINE LES BOULANS</t>
  </si>
  <si>
    <t>FONTAINE LES CROISILLES</t>
  </si>
  <si>
    <t>FONTAINE LES HERMANS</t>
  </si>
  <si>
    <t>FONTAINE L ETALON</t>
  </si>
  <si>
    <t>FORTEL EN ARTOIS</t>
  </si>
  <si>
    <t>FOSSEUX</t>
  </si>
  <si>
    <t>FOUFFLIN RICAMETZ</t>
  </si>
  <si>
    <t>FOUQUEREUIL</t>
  </si>
  <si>
    <t>FOUQUIERES LES BETHUNE</t>
  </si>
  <si>
    <t>FOUQUIERES LES LENS</t>
  </si>
  <si>
    <t>FRAMECOURT</t>
  </si>
  <si>
    <t>FREMICOURT</t>
  </si>
  <si>
    <t>FRENCQ</t>
  </si>
  <si>
    <t>FRESNES LES MONTAUBAN</t>
  </si>
  <si>
    <t>FRESNICOURT LE DOLMEN</t>
  </si>
  <si>
    <t>FRESNOY</t>
  </si>
  <si>
    <t>FRESNOY EN GOHELLE</t>
  </si>
  <si>
    <t>FRESSIN</t>
  </si>
  <si>
    <t>FRETHUN</t>
  </si>
  <si>
    <t>FREVENT</t>
  </si>
  <si>
    <t>FREVILLERS</t>
  </si>
  <si>
    <t>FREVIN CAPELLE</t>
  </si>
  <si>
    <t>FRUGES</t>
  </si>
  <si>
    <t>GALAMETZ</t>
  </si>
  <si>
    <t>GAUCHIN LEGAL</t>
  </si>
  <si>
    <t>GAUCHIN VERLOINGT</t>
  </si>
  <si>
    <t>GAUDIEMPRE</t>
  </si>
  <si>
    <t>GAVRELLE</t>
  </si>
  <si>
    <t>GENNES IVERGNY</t>
  </si>
  <si>
    <t>GIVENCHY EN GOHELLE</t>
  </si>
  <si>
    <t>GIVENCHY LE NOBLE</t>
  </si>
  <si>
    <t>GIVENCHY LES LA BASSEE</t>
  </si>
  <si>
    <t>GOMIECOURT</t>
  </si>
  <si>
    <t>GOMMECOURT</t>
  </si>
  <si>
    <t>GONNEHEM</t>
  </si>
  <si>
    <t>GOSNAY</t>
  </si>
  <si>
    <t>GOUVES</t>
  </si>
  <si>
    <t>GOUY EN ARTOIS</t>
  </si>
  <si>
    <t>GOUY SERVINS</t>
  </si>
  <si>
    <t>GOUY EN TERNOIS</t>
  </si>
  <si>
    <t>GOUY ST ANDRE</t>
  </si>
  <si>
    <t>GOUY SOUS BELLONNE</t>
  </si>
  <si>
    <t>GRAINCOURT LES HAVRINCOURT</t>
  </si>
  <si>
    <t>GRAND RULLECOURT</t>
  </si>
  <si>
    <t>GREVILLERS</t>
  </si>
  <si>
    <t>GRIGNY</t>
  </si>
  <si>
    <t>GRINCOURT LES PAS</t>
  </si>
  <si>
    <t>GROFFLIERS</t>
  </si>
  <si>
    <t>GUARBECQUE</t>
  </si>
  <si>
    <t>GUEMAPPE</t>
  </si>
  <si>
    <t>GUEMPS</t>
  </si>
  <si>
    <t>GUIGNY</t>
  </si>
  <si>
    <t>GUINECOURT</t>
  </si>
  <si>
    <t>GUINES</t>
  </si>
  <si>
    <t>GUISY</t>
  </si>
  <si>
    <t>HABARCQ</t>
  </si>
  <si>
    <t>HAILLICOURT</t>
  </si>
  <si>
    <t>HAISNES</t>
  </si>
  <si>
    <t>HALINGHEN</t>
  </si>
  <si>
    <t>HALLINES</t>
  </si>
  <si>
    <t>HAMBLAIN LES PRES</t>
  </si>
  <si>
    <t>HAMELINCOURT</t>
  </si>
  <si>
    <t>HAM EN ARTOIS</t>
  </si>
  <si>
    <t>HAMES BOUCRES</t>
  </si>
  <si>
    <t>HANNESCAMPS</t>
  </si>
  <si>
    <t>HAPLINCOURT</t>
  </si>
  <si>
    <t>HARAVESNES</t>
  </si>
  <si>
    <t>HARDINGHEN</t>
  </si>
  <si>
    <t>HARNES</t>
  </si>
  <si>
    <t>HAUTE AVESNES</t>
  </si>
  <si>
    <t>HAUTECLOQUE</t>
  </si>
  <si>
    <t>HAUT LOQUIN</t>
  </si>
  <si>
    <t>HAVRINCOURT</t>
  </si>
  <si>
    <t>HEBUTERNE</t>
  </si>
  <si>
    <t>HELFAUT</t>
  </si>
  <si>
    <t>HENDECOURT LES CAGNICOURT</t>
  </si>
  <si>
    <t>HENDECOURT LES RANSART</t>
  </si>
  <si>
    <t>HENINEL</t>
  </si>
  <si>
    <t>HENIN BEAUMONT</t>
  </si>
  <si>
    <t>HENIN SUR COJEUL</t>
  </si>
  <si>
    <t>HENNEVEUX</t>
  </si>
  <si>
    <t>HENU</t>
  </si>
  <si>
    <t>HERBINGHEN</t>
  </si>
  <si>
    <t>HERICOURT</t>
  </si>
  <si>
    <t>LA HERLIERE</t>
  </si>
  <si>
    <t>HERLINCOURT</t>
  </si>
  <si>
    <t>HERLIN LE SEC</t>
  </si>
  <si>
    <t>HERLY</t>
  </si>
  <si>
    <t>HERMAVILLE</t>
  </si>
  <si>
    <t>HERMELINGHEN</t>
  </si>
  <si>
    <t>HERMIES</t>
  </si>
  <si>
    <t>HERMIN</t>
  </si>
  <si>
    <t>HERNICOURT</t>
  </si>
  <si>
    <t>HERSIN COUPIGNY</t>
  </si>
  <si>
    <t>HERVELINGHEN</t>
  </si>
  <si>
    <t>HESDIGNEUL LES BETHUNE</t>
  </si>
  <si>
    <t>HESDIGNEUL LES BOULOGNE</t>
  </si>
  <si>
    <t>HESDIN</t>
  </si>
  <si>
    <t>HESDIN L ABBE</t>
  </si>
  <si>
    <t>HESMOND</t>
  </si>
  <si>
    <t>HESTRUS</t>
  </si>
  <si>
    <t>HEUCHIN</t>
  </si>
  <si>
    <t>HEURINGHEM</t>
  </si>
  <si>
    <t>HEZECQUES</t>
  </si>
  <si>
    <t>HINGES</t>
  </si>
  <si>
    <t>HOCQUINGHEN</t>
  </si>
  <si>
    <t>HOUCHIN</t>
  </si>
  <si>
    <t>HOUDAIN</t>
  </si>
  <si>
    <t>HOULLE</t>
  </si>
  <si>
    <t>HOUVIN HOUVIGNEUL</t>
  </si>
  <si>
    <t>HUBERSENT</t>
  </si>
  <si>
    <t>HUBY ST LEU</t>
  </si>
  <si>
    <t>HUCLIER</t>
  </si>
  <si>
    <t>HUCQUELIERS</t>
  </si>
  <si>
    <t>HULLUCH</t>
  </si>
  <si>
    <t>HUMBERCAMPS</t>
  </si>
  <si>
    <t>HUMBERT</t>
  </si>
  <si>
    <t>HUMEROEUILLE</t>
  </si>
  <si>
    <t>HUMIERES</t>
  </si>
  <si>
    <t>INCHY EN ARTOIS</t>
  </si>
  <si>
    <t>INCOURT</t>
  </si>
  <si>
    <t>BELLINGHEM</t>
  </si>
  <si>
    <t>INXENT</t>
  </si>
  <si>
    <t>ISBERGUES</t>
  </si>
  <si>
    <t>ISQUES</t>
  </si>
  <si>
    <t>IVERGNY</t>
  </si>
  <si>
    <t>IZEL LES EQUERCHIN</t>
  </si>
  <si>
    <t>IZEL LES HAMEAU</t>
  </si>
  <si>
    <t>JOURNY</t>
  </si>
  <si>
    <t>LABEUVRIERE</t>
  </si>
  <si>
    <t>LABOURSE</t>
  </si>
  <si>
    <t>LABROYE</t>
  </si>
  <si>
    <t>LACRES</t>
  </si>
  <si>
    <t>LAGNICOURT MARCEL</t>
  </si>
  <si>
    <t>LAIRES</t>
  </si>
  <si>
    <t>LAMBRES</t>
  </si>
  <si>
    <t>LANDRETHUN LE NORD</t>
  </si>
  <si>
    <t>LANDRETHUN LES ARDRES</t>
  </si>
  <si>
    <t>LAPUGNOY</t>
  </si>
  <si>
    <t>LATTRE ST QUENTIN</t>
  </si>
  <si>
    <t>LAVENTIE</t>
  </si>
  <si>
    <t>LEBIEZ</t>
  </si>
  <si>
    <t>LEBUCQUIERE</t>
  </si>
  <si>
    <t>LECHELLE</t>
  </si>
  <si>
    <t>LEDINGHEM</t>
  </si>
  <si>
    <t>LEFAUX</t>
  </si>
  <si>
    <t>LEFOREST</t>
  </si>
  <si>
    <t>LENS</t>
  </si>
  <si>
    <t>LEPINE</t>
  </si>
  <si>
    <t>LESPESSES</t>
  </si>
  <si>
    <t>LESPINOY</t>
  </si>
  <si>
    <t>LESTREM</t>
  </si>
  <si>
    <t>LEUBRINGHEN</t>
  </si>
  <si>
    <t>LEULINGHEM</t>
  </si>
  <si>
    <t>LEULINGHEN BERNES</t>
  </si>
  <si>
    <t>LICQUES</t>
  </si>
  <si>
    <t>LIENCOURT</t>
  </si>
  <si>
    <t>LIERES</t>
  </si>
  <si>
    <t>LIETTRES</t>
  </si>
  <si>
    <t>LIEVIN</t>
  </si>
  <si>
    <t>LIGNEREUIL</t>
  </si>
  <si>
    <t>LIGNY LES AIRE</t>
  </si>
  <si>
    <t>LIGNY SUR CANCHE</t>
  </si>
  <si>
    <t>LIGNY ST FLOCHEL</t>
  </si>
  <si>
    <t>LIGNY THILLOY</t>
  </si>
  <si>
    <t>LILLERS</t>
  </si>
  <si>
    <t>LINGHEM</t>
  </si>
  <si>
    <t>LINZEUX</t>
  </si>
  <si>
    <t>LISBOURG</t>
  </si>
  <si>
    <t>LOCON</t>
  </si>
  <si>
    <t>LA LOGE</t>
  </si>
  <si>
    <t>LOISON SUR CREQUOISE</t>
  </si>
  <si>
    <t>LOISON SOUS LENS</t>
  </si>
  <si>
    <t>LONGFOSSE</t>
  </si>
  <si>
    <t>LONGUENESSE</t>
  </si>
  <si>
    <t>LONGVILLIERS</t>
  </si>
  <si>
    <t>LOOS EN GOHELLE</t>
  </si>
  <si>
    <t>LORGIES</t>
  </si>
  <si>
    <t>LOTTINGHEN</t>
  </si>
  <si>
    <t>LOUCHES</t>
  </si>
  <si>
    <t>LOZINGHEM</t>
  </si>
  <si>
    <t>LUGY</t>
  </si>
  <si>
    <t>LUMBRES</t>
  </si>
  <si>
    <t>LA MADELAINE SOUS MONTREUIL</t>
  </si>
  <si>
    <t>MAGNICOURT EN COMTE</t>
  </si>
  <si>
    <t>MAGNICOURT SUR CANCHE</t>
  </si>
  <si>
    <t>MAINTENAY</t>
  </si>
  <si>
    <t>MAISNIL</t>
  </si>
  <si>
    <t>MAISNIL LES RUITZ</t>
  </si>
  <si>
    <t>MAISONCELLE</t>
  </si>
  <si>
    <t>MAMETZ</t>
  </si>
  <si>
    <t>MANIN</t>
  </si>
  <si>
    <t>MANINGHEM</t>
  </si>
  <si>
    <t>MANINGHEN HENNE</t>
  </si>
  <si>
    <t>MARANT</t>
  </si>
  <si>
    <t>MARCK</t>
  </si>
  <si>
    <t>MARCONNE</t>
  </si>
  <si>
    <t>MARCONNELLE</t>
  </si>
  <si>
    <t>MARENLA</t>
  </si>
  <si>
    <t>MARESQUEL ECQUEMICOURT</t>
  </si>
  <si>
    <t>MAREST</t>
  </si>
  <si>
    <t>MARESVILLE</t>
  </si>
  <si>
    <t>MARLES LES MINES</t>
  </si>
  <si>
    <t>MARLES SUR CANCHE</t>
  </si>
  <si>
    <t>MAROEUIL</t>
  </si>
  <si>
    <t>MARQUION</t>
  </si>
  <si>
    <t>MARQUISE</t>
  </si>
  <si>
    <t>MARTINPUICH</t>
  </si>
  <si>
    <t>MATRINGHEM</t>
  </si>
  <si>
    <t>MAZINGARBE</t>
  </si>
  <si>
    <t>MAZINGHEM</t>
  </si>
  <si>
    <t>MENCAS</t>
  </si>
  <si>
    <t>MENNEVILLE</t>
  </si>
  <si>
    <t>MENTQUE NORTBECOURT</t>
  </si>
  <si>
    <t>MERCATEL</t>
  </si>
  <si>
    <t>MERCK ST LIEVIN</t>
  </si>
  <si>
    <t>MERICOURT</t>
  </si>
  <si>
    <t>MERLIMONT</t>
  </si>
  <si>
    <t>METZ EN COUTURE</t>
  </si>
  <si>
    <t>MEURCHIN</t>
  </si>
  <si>
    <t>MINGOVAL</t>
  </si>
  <si>
    <t>MONCHEAUX LES FREVENT</t>
  </si>
  <si>
    <t>MONCHEL SUR CANCHE</t>
  </si>
  <si>
    <t>MONCHIET</t>
  </si>
  <si>
    <t>MONCHY AU BOIS</t>
  </si>
  <si>
    <t>MONCHY BRETON</t>
  </si>
  <si>
    <t>MONCHY CAYEUX</t>
  </si>
  <si>
    <t>MONCHY LE PREUX</t>
  </si>
  <si>
    <t>MONDICOURT</t>
  </si>
  <si>
    <t>MONT BERNANCHON</t>
  </si>
  <si>
    <t>MONTCAVREL</t>
  </si>
  <si>
    <t>MONTENESCOURT</t>
  </si>
  <si>
    <t>MONTIGNY EN GOHELLE</t>
  </si>
  <si>
    <t>MONTREUIL SUR MER</t>
  </si>
  <si>
    <t>MONT ST ELOI</t>
  </si>
  <si>
    <t>MONTS EN TERNOIS</t>
  </si>
  <si>
    <t>MORCHIES</t>
  </si>
  <si>
    <t>MORINGHEM</t>
  </si>
  <si>
    <t>MORVAL</t>
  </si>
  <si>
    <t>MORY</t>
  </si>
  <si>
    <t>MOULLE</t>
  </si>
  <si>
    <t>MOURIEZ</t>
  </si>
  <si>
    <t>MUNCQ NIEURLET</t>
  </si>
  <si>
    <t>NABRINGHEN</t>
  </si>
  <si>
    <t>NEDON</t>
  </si>
  <si>
    <t>NEDONCHEL</t>
  </si>
  <si>
    <t>NEMPONT ST FIRMIN</t>
  </si>
  <si>
    <t>NESLES</t>
  </si>
  <si>
    <t>NEUFCHATEL HARDELOT</t>
  </si>
  <si>
    <t>NEULETTE</t>
  </si>
  <si>
    <t>NEUVE CHAPELLE</t>
  </si>
  <si>
    <t>NEUVILLE AU CORNET</t>
  </si>
  <si>
    <t>NEUVILLE BOURJONVAL</t>
  </si>
  <si>
    <t>NEUVILLE ST VAAST</t>
  </si>
  <si>
    <t>NEUVILLE SOUS MONTREUIL</t>
  </si>
  <si>
    <t>NEUVILLE VITASSE</t>
  </si>
  <si>
    <t>NEUVIREUIL</t>
  </si>
  <si>
    <t>NIELLES LES BLEQUIN</t>
  </si>
  <si>
    <t>NIELLES LES ARDRES</t>
  </si>
  <si>
    <t>NIELLES LES CALAIS</t>
  </si>
  <si>
    <t>NOEUX LES AUXI</t>
  </si>
  <si>
    <t>NOEUX LES MINES</t>
  </si>
  <si>
    <t>NORDAUSQUES</t>
  </si>
  <si>
    <t>NOREUIL</t>
  </si>
  <si>
    <t>NORRENT FONTES</t>
  </si>
  <si>
    <t>NORTKERQUE</t>
  </si>
  <si>
    <t>NORT LEULINGHEM</t>
  </si>
  <si>
    <t>NOUVELLE EGLISE</t>
  </si>
  <si>
    <t>NOYELLES GODAULT</t>
  </si>
  <si>
    <t>NOYELLES LES HUMIERES</t>
  </si>
  <si>
    <t>NOYELLES LES VERMELLES</t>
  </si>
  <si>
    <t>NOYELLES SOUS BELLONNE</t>
  </si>
  <si>
    <t>NOYELLES SOUS LENS</t>
  </si>
  <si>
    <t>NOYELLETTE</t>
  </si>
  <si>
    <t>NOYELLE VION</t>
  </si>
  <si>
    <t>NUNCQ HAUTECOTE</t>
  </si>
  <si>
    <t>OBLINGHEM</t>
  </si>
  <si>
    <t>OEUF EN TERNOIS</t>
  </si>
  <si>
    <t>OFFEKERQUE</t>
  </si>
  <si>
    <t>OFFIN</t>
  </si>
  <si>
    <t>OFFRETHUN</t>
  </si>
  <si>
    <t>OIGNIES</t>
  </si>
  <si>
    <t>OISY LE VERGER</t>
  </si>
  <si>
    <t>OPPY</t>
  </si>
  <si>
    <t>OSTREVILLE</t>
  </si>
  <si>
    <t>OURTON</t>
  </si>
  <si>
    <t>OUTREAU</t>
  </si>
  <si>
    <t>OUVE WIRQUIN</t>
  </si>
  <si>
    <t>OYE PLAGE</t>
  </si>
  <si>
    <t>PALLUEL</t>
  </si>
  <si>
    <t>LE PARCQ</t>
  </si>
  <si>
    <t>PARENTY</t>
  </si>
  <si>
    <t>PAS EN ARTOIS</t>
  </si>
  <si>
    <t>PELVES</t>
  </si>
  <si>
    <t>PENIN</t>
  </si>
  <si>
    <t>PERNES</t>
  </si>
  <si>
    <t>PERNES LES BOULOGNE</t>
  </si>
  <si>
    <t>PEUPLINGUES</t>
  </si>
  <si>
    <t>PIERREMONT</t>
  </si>
  <si>
    <t>PIHEM</t>
  </si>
  <si>
    <t>PIHEN LES GUINES</t>
  </si>
  <si>
    <t>PITTEFAUX</t>
  </si>
  <si>
    <t>PLANQUES</t>
  </si>
  <si>
    <t>PLOUVAIN</t>
  </si>
  <si>
    <t>BOUIN PLUMOISON</t>
  </si>
  <si>
    <t>POLINCOVE</t>
  </si>
  <si>
    <t>POMMERA</t>
  </si>
  <si>
    <t>POMMIER</t>
  </si>
  <si>
    <t>LE PONCHEL</t>
  </si>
  <si>
    <t>PONT A VENDIN</t>
  </si>
  <si>
    <t>LE PORTEL</t>
  </si>
  <si>
    <t>PREDEFIN</t>
  </si>
  <si>
    <t>PRESSY</t>
  </si>
  <si>
    <t>PREURES</t>
  </si>
  <si>
    <t>PRONVILLE EN ARTOIS</t>
  </si>
  <si>
    <t>PUISIEUX</t>
  </si>
  <si>
    <t>QUEANT</t>
  </si>
  <si>
    <t>QUELMES</t>
  </si>
  <si>
    <t>QUERCAMPS</t>
  </si>
  <si>
    <t>QUERNES</t>
  </si>
  <si>
    <t>LE QUESNOY EN ARTOIS</t>
  </si>
  <si>
    <t>QUESQUES</t>
  </si>
  <si>
    <t>QUESTRECQUES</t>
  </si>
  <si>
    <t>QUIERY LA MOTTE</t>
  </si>
  <si>
    <t>QUIESTEDE</t>
  </si>
  <si>
    <t>QUILEN</t>
  </si>
  <si>
    <t>QUOEUX HAUT MAINIL</t>
  </si>
  <si>
    <t>RACQUINGHEM</t>
  </si>
  <si>
    <t>RADINGHEM</t>
  </si>
  <si>
    <t>RAMECOURT</t>
  </si>
  <si>
    <t>RANG DU FLIERS</t>
  </si>
  <si>
    <t>RANSART</t>
  </si>
  <si>
    <t>RAYE SUR AUTHIE</t>
  </si>
  <si>
    <t>REBERGUES</t>
  </si>
  <si>
    <t>REBREUVE RANCHICOURT</t>
  </si>
  <si>
    <t>REBREUVE SUR CANCHE</t>
  </si>
  <si>
    <t>REBREUVIETTE</t>
  </si>
  <si>
    <t>RECLINGHEM</t>
  </si>
  <si>
    <t>RECOURT</t>
  </si>
  <si>
    <t>RECQUES SUR COURSE</t>
  </si>
  <si>
    <t>RECQUES SUR HEM</t>
  </si>
  <si>
    <t>REGNAUVILLE</t>
  </si>
  <si>
    <t>RELY</t>
  </si>
  <si>
    <t>REMILLY WIRQUIN</t>
  </si>
  <si>
    <t>RENTY</t>
  </si>
  <si>
    <t>RETY</t>
  </si>
  <si>
    <t>RIENCOURT LES BAPAUME</t>
  </si>
  <si>
    <t>RIENCOURT LES CAGNICOURT</t>
  </si>
  <si>
    <t>RIMBOVAL</t>
  </si>
  <si>
    <t>RINXENT</t>
  </si>
  <si>
    <t>ROBECQ</t>
  </si>
  <si>
    <t>ROCLINCOURT</t>
  </si>
  <si>
    <t>RODELINGHEM</t>
  </si>
  <si>
    <t>ROELLECOURT</t>
  </si>
  <si>
    <t>ROEUX</t>
  </si>
  <si>
    <t>ROLLANCOURT</t>
  </si>
  <si>
    <t>ROMBLY</t>
  </si>
  <si>
    <t>ROQUETOIRE</t>
  </si>
  <si>
    <t>ROUGEFAY</t>
  </si>
  <si>
    <t>ROUSSENT</t>
  </si>
  <si>
    <t>ROYON</t>
  </si>
  <si>
    <t>RUISSEAUVILLE</t>
  </si>
  <si>
    <t>RUITZ</t>
  </si>
  <si>
    <t>RUMAUCOURT</t>
  </si>
  <si>
    <t>RUMILLY</t>
  </si>
  <si>
    <t>RUMINGHEM</t>
  </si>
  <si>
    <t>RUYAULCOURT</t>
  </si>
  <si>
    <t>SACHIN</t>
  </si>
  <si>
    <t>SAILLY AU BOIS</t>
  </si>
  <si>
    <t>SAILLY EN OSTREVENT</t>
  </si>
  <si>
    <t>SAILLY LABOURSE</t>
  </si>
  <si>
    <t>SAILLY SUR LA LYS</t>
  </si>
  <si>
    <t>SAINS EN GOHELLE</t>
  </si>
  <si>
    <t>SAINS LES FRESSIN</t>
  </si>
  <si>
    <t>SAINS LES MARQUION</t>
  </si>
  <si>
    <t>SAINS LES PERNES</t>
  </si>
  <si>
    <t>STE AUSTREBERTHE</t>
  </si>
  <si>
    <t>STE CATHERINE</t>
  </si>
  <si>
    <t>ST DENOEUX</t>
  </si>
  <si>
    <t>PONT DE BRIQUES ST ETIENNE</t>
  </si>
  <si>
    <t>ST FLORIS</t>
  </si>
  <si>
    <t>ST FOLQUIN</t>
  </si>
  <si>
    <t>ST HILAIRE COTTES</t>
  </si>
  <si>
    <t>ST INGLEVERT</t>
  </si>
  <si>
    <t>ST JOSSE</t>
  </si>
  <si>
    <t>ST LAURENT BLANGY</t>
  </si>
  <si>
    <t>STE MARIE KERQUE</t>
  </si>
  <si>
    <t>ST MARTIN LEZ TATINGHEM</t>
  </si>
  <si>
    <t>ST MARTIN BOULOGNE</t>
  </si>
  <si>
    <t>ST MARTIN CHOQUEL</t>
  </si>
  <si>
    <t>ST MARTIN D HARDINGHEM</t>
  </si>
  <si>
    <t>ST MARTIN SUR COJEUL</t>
  </si>
  <si>
    <t>ST MICHEL SOUS BOIS</t>
  </si>
  <si>
    <t>ST MICHEL SUR TERNOISE</t>
  </si>
  <si>
    <t>ST NICOLAS</t>
  </si>
  <si>
    <t>ST OMER CAPELLE</t>
  </si>
  <si>
    <t>ST POL SUR TERNOISE</t>
  </si>
  <si>
    <t>ST REMY AU BOIS</t>
  </si>
  <si>
    <t>ST TRICAT</t>
  </si>
  <si>
    <t>ST VENANT</t>
  </si>
  <si>
    <t>SALLAUMINES</t>
  </si>
  <si>
    <t>SALPERWICK</t>
  </si>
  <si>
    <t>SAMER</t>
  </si>
  <si>
    <t>SANGATTE</t>
  </si>
  <si>
    <t>SANGHEN</t>
  </si>
  <si>
    <t>SAPIGNIES</t>
  </si>
  <si>
    <t>LE SARS</t>
  </si>
  <si>
    <t>SARS LE BOIS</t>
  </si>
  <si>
    <t>SARTON</t>
  </si>
  <si>
    <t>SAUCHY CAUCHY</t>
  </si>
  <si>
    <t>SAUCHY LESTREE</t>
  </si>
  <si>
    <t>SAUDEMONT</t>
  </si>
  <si>
    <t>SAULCHOY</t>
  </si>
  <si>
    <t>SAULTY</t>
  </si>
  <si>
    <t>SAVY BERLETTE</t>
  </si>
  <si>
    <t>SEMPY</t>
  </si>
  <si>
    <t>SENINGHEM</t>
  </si>
  <si>
    <t>SENLECQUES</t>
  </si>
  <si>
    <t>SERICOURT</t>
  </si>
  <si>
    <t>SERQUES</t>
  </si>
  <si>
    <t>SERVINS</t>
  </si>
  <si>
    <t>SETQUES</t>
  </si>
  <si>
    <t>SIBIVILLE</t>
  </si>
  <si>
    <t>SIMENCOURT</t>
  </si>
  <si>
    <t>SIRACOURT</t>
  </si>
  <si>
    <t>SOMBRIN</t>
  </si>
  <si>
    <t>SORRUS</t>
  </si>
  <si>
    <t>SOUASTRE</t>
  </si>
  <si>
    <t>SOUCHEZ</t>
  </si>
  <si>
    <t>LE SOUICH</t>
  </si>
  <si>
    <t>SURQUES</t>
  </si>
  <si>
    <t>SUS ST LEGER</t>
  </si>
  <si>
    <t>TANGRY</t>
  </si>
  <si>
    <t>TARDINGHEN</t>
  </si>
  <si>
    <t>TENEUR</t>
  </si>
  <si>
    <t>TERNAS</t>
  </si>
  <si>
    <t>THELUS</t>
  </si>
  <si>
    <t>THEROUANNE</t>
  </si>
  <si>
    <t>THIEMBRONNE</t>
  </si>
  <si>
    <t>LA THIEULOYE</t>
  </si>
  <si>
    <t>THIEVRES</t>
  </si>
  <si>
    <t>TIGNY NOYELLE</t>
  </si>
  <si>
    <t>TILLOY LES HERMAVILLE</t>
  </si>
  <si>
    <t>TILLOY LES MOFFLAINES</t>
  </si>
  <si>
    <t>TILLY CAPELLE</t>
  </si>
  <si>
    <t>TILQUES</t>
  </si>
  <si>
    <t>TINCQUES</t>
  </si>
  <si>
    <t>TINGRY</t>
  </si>
  <si>
    <t>TOLLENT</t>
  </si>
  <si>
    <t>TORCY</t>
  </si>
  <si>
    <t>TORTEFONTAINE</t>
  </si>
  <si>
    <t>TORTEQUESNE</t>
  </si>
  <si>
    <t>LE TOUQUET PARIS PLAGE</t>
  </si>
  <si>
    <t>TOURNEHEM SUR LA HEM</t>
  </si>
  <si>
    <t>TRAMECOURT</t>
  </si>
  <si>
    <t>LE TRANSLOY</t>
  </si>
  <si>
    <t>TRESCAULT</t>
  </si>
  <si>
    <t>TROISVAUX</t>
  </si>
  <si>
    <t>TUBERSENT</t>
  </si>
  <si>
    <t>VACQUERIE LE BOUCQ</t>
  </si>
  <si>
    <t>VACQUERIETTE ERQUIERES</t>
  </si>
  <si>
    <t>VALHUON</t>
  </si>
  <si>
    <t>VAUDRICOURT</t>
  </si>
  <si>
    <t>VAUDRINGHEM</t>
  </si>
  <si>
    <t>VAULX</t>
  </si>
  <si>
    <t>VAULX VRAUCOURT</t>
  </si>
  <si>
    <t>VELU</t>
  </si>
  <si>
    <t>VENDIN LES BETHUNE</t>
  </si>
  <si>
    <t>VENDIN LE VIEIL</t>
  </si>
  <si>
    <t>VERCHIN</t>
  </si>
  <si>
    <t>VERCHOCQ</t>
  </si>
  <si>
    <t>VERLINCTHUN</t>
  </si>
  <si>
    <t>VERMELLES</t>
  </si>
  <si>
    <t>VERQUIGNEUL</t>
  </si>
  <si>
    <t>VERQUIN</t>
  </si>
  <si>
    <t>VERTON</t>
  </si>
  <si>
    <t>VIEIL HESDIN</t>
  </si>
  <si>
    <t>VIEILLE CHAPELLE</t>
  </si>
  <si>
    <t>VIEILLE EGLISE</t>
  </si>
  <si>
    <t>VIEIL MOUTIER</t>
  </si>
  <si>
    <t>VILLERS AU BOIS</t>
  </si>
  <si>
    <t>VILLERS AU FLOS</t>
  </si>
  <si>
    <t>VILLERS BRULIN</t>
  </si>
  <si>
    <t>VILLERS CHATEL</t>
  </si>
  <si>
    <t>VILLERS LES CAGNICOURT</t>
  </si>
  <si>
    <t>VILLERS L HOPITAL</t>
  </si>
  <si>
    <t>VILLERS SIR SIMON</t>
  </si>
  <si>
    <t>VIMY</t>
  </si>
  <si>
    <t>VINCLY</t>
  </si>
  <si>
    <t>VIOLAINES</t>
  </si>
  <si>
    <t>VIS EN ARTOIS</t>
  </si>
  <si>
    <t>VITRY EN ARTOIS</t>
  </si>
  <si>
    <t>WABEN</t>
  </si>
  <si>
    <t>WACQUINGHEN</t>
  </si>
  <si>
    <t>WAIL</t>
  </si>
  <si>
    <t>WAILLY</t>
  </si>
  <si>
    <t>WAILLY BEAUCAMP</t>
  </si>
  <si>
    <t>WAMBERCOURT</t>
  </si>
  <si>
    <t>WAMIN</t>
  </si>
  <si>
    <t>WANCOURT</t>
  </si>
  <si>
    <t>WANQUETIN</t>
  </si>
  <si>
    <t>WARDRECQUES</t>
  </si>
  <si>
    <t>WARLENCOURT EAUCOURT</t>
  </si>
  <si>
    <t>WARLINCOURT LES PAS</t>
  </si>
  <si>
    <t>WARLUS</t>
  </si>
  <si>
    <t>WARLUZEL</t>
  </si>
  <si>
    <t>LE WAST</t>
  </si>
  <si>
    <t>BEAUVOIR WAVANS</t>
  </si>
  <si>
    <t>WAVRANS SUR L AA</t>
  </si>
  <si>
    <t>WAVRANS SUR TERNOISE</t>
  </si>
  <si>
    <t>WESTREHEM</t>
  </si>
  <si>
    <t>WICQUINGHEM</t>
  </si>
  <si>
    <t>WIDEHEM</t>
  </si>
  <si>
    <t>WIERRE AU BOIS</t>
  </si>
  <si>
    <t>WIERRE EFFROY</t>
  </si>
  <si>
    <t>WILLEMAN</t>
  </si>
  <si>
    <t>WILLENCOURT</t>
  </si>
  <si>
    <t>WILLERVAL</t>
  </si>
  <si>
    <t>WIMEREUX</t>
  </si>
  <si>
    <t>WIMILLE</t>
  </si>
  <si>
    <t>WINGLES</t>
  </si>
  <si>
    <t>WIRWIGNES</t>
  </si>
  <si>
    <t>WISMES</t>
  </si>
  <si>
    <t>WISQUES</t>
  </si>
  <si>
    <t>WISSANT</t>
  </si>
  <si>
    <t>WITTERNESSE</t>
  </si>
  <si>
    <t>WITTES</t>
  </si>
  <si>
    <t>WIZERNES</t>
  </si>
  <si>
    <t>ZOTEUX</t>
  </si>
  <si>
    <t>ZOUAFQUES</t>
  </si>
  <si>
    <t>ZUDAUSQUES</t>
  </si>
  <si>
    <t>ZUTKERQUE</t>
  </si>
  <si>
    <t>LIBERCOURT</t>
  </si>
  <si>
    <t>LA CAPELLE LES BOULOGNE</t>
  </si>
  <si>
    <t>YTRES</t>
  </si>
  <si>
    <t>AIGUEPERSE</t>
  </si>
  <si>
    <t>AIX LA FAYETTE</t>
  </si>
  <si>
    <t>AMBERT</t>
  </si>
  <si>
    <t>LES ANCIZES COMPS</t>
  </si>
  <si>
    <t>ANTOINGT</t>
  </si>
  <si>
    <t>ANZAT LE LUGUET</t>
  </si>
  <si>
    <t>APCHAT</t>
  </si>
  <si>
    <t>ARCONSAT</t>
  </si>
  <si>
    <t>ARDES</t>
  </si>
  <si>
    <t>ARLANC</t>
  </si>
  <si>
    <t>ARS LES FAVETS</t>
  </si>
  <si>
    <t>ARTONNE</t>
  </si>
  <si>
    <t>AUBIAT</t>
  </si>
  <si>
    <t>AUBIERE</t>
  </si>
  <si>
    <t>AUBUSSON D AUVERGNE</t>
  </si>
  <si>
    <t>AUGEROLLES</t>
  </si>
  <si>
    <t>AUGNAT</t>
  </si>
  <si>
    <t>AULNAT</t>
  </si>
  <si>
    <t>AURIERES</t>
  </si>
  <si>
    <t>AUTHEZAT</t>
  </si>
  <si>
    <t>AUZAT LA COMBELLE</t>
  </si>
  <si>
    <t>AUZELLES</t>
  </si>
  <si>
    <t>AYAT SUR SIOULE</t>
  </si>
  <si>
    <t>AYDAT</t>
  </si>
  <si>
    <t>BAFFIE</t>
  </si>
  <si>
    <t>BAGNOLS</t>
  </si>
  <si>
    <t>BANSAT</t>
  </si>
  <si>
    <t>BAS ET LEZAT</t>
  </si>
  <si>
    <t>BEAUMONT LES RANDAN</t>
  </si>
  <si>
    <t>BEAUREGARD L EVEQUE</t>
  </si>
  <si>
    <t>BEAUREGARD VENDON</t>
  </si>
  <si>
    <t>BERGONNE</t>
  </si>
  <si>
    <t>BERTIGNAT</t>
  </si>
  <si>
    <t>BESSE ET ST ANASTAISE</t>
  </si>
  <si>
    <t>BEURIERES</t>
  </si>
  <si>
    <t>BILLOM</t>
  </si>
  <si>
    <t>BIOLLET</t>
  </si>
  <si>
    <t>BLANZAT</t>
  </si>
  <si>
    <t>BLOT L EGLISE</t>
  </si>
  <si>
    <t>BONGHEAT</t>
  </si>
  <si>
    <t>BORT L ETANG</t>
  </si>
  <si>
    <t>BOUDES</t>
  </si>
  <si>
    <t>LA BOURBOULE</t>
  </si>
  <si>
    <t>BOURG LASTIC</t>
  </si>
  <si>
    <t>BOUZEL</t>
  </si>
  <si>
    <t>BRASSAC LES MINES</t>
  </si>
  <si>
    <t>BRENAT</t>
  </si>
  <si>
    <t>LE BREUIL SUR COUZE</t>
  </si>
  <si>
    <t>BRIFFONS</t>
  </si>
  <si>
    <t>BROMONT LAMOTHE</t>
  </si>
  <si>
    <t>LE BRUGERON</t>
  </si>
  <si>
    <t>BULHON</t>
  </si>
  <si>
    <t>BUSSEOL</t>
  </si>
  <si>
    <t>BUSSIERES ET PRUNS</t>
  </si>
  <si>
    <t>BUXIERES SOUS MONTAIGUT</t>
  </si>
  <si>
    <t>CEBAZAT</t>
  </si>
  <si>
    <t>CEILLOUX</t>
  </si>
  <si>
    <t>CELLES SUR DUROLLE</t>
  </si>
  <si>
    <t>LE CENDRE</t>
  </si>
  <si>
    <t>CEYRAT</t>
  </si>
  <si>
    <t>CEYSSAT</t>
  </si>
  <si>
    <t>CHABRELOCHE</t>
  </si>
  <si>
    <t>CHADELEUF</t>
  </si>
  <si>
    <t>CHALUS</t>
  </si>
  <si>
    <t>CHAMALIERES</t>
  </si>
  <si>
    <t>CHAMBON SUR DOLORE</t>
  </si>
  <si>
    <t>CHAMBON SUR LAC</t>
  </si>
  <si>
    <t>CHAMPAGNAT LE JEUNE</t>
  </si>
  <si>
    <t>CHAMPEIX</t>
  </si>
  <si>
    <t>CHAMPETIERES</t>
  </si>
  <si>
    <t>CHANAT LA MOUTEYRE</t>
  </si>
  <si>
    <t>CHANONAT</t>
  </si>
  <si>
    <t>CHAPDES BEAUFORT</t>
  </si>
  <si>
    <t>LA CHAPELLE AGNON</t>
  </si>
  <si>
    <t>LA CHAPELLE MARCOUSSE</t>
  </si>
  <si>
    <t>LA CHAPELLE SUR USSON</t>
  </si>
  <si>
    <t>CHAPTUZAT</t>
  </si>
  <si>
    <t>CHARBONNIER LES MINES</t>
  </si>
  <si>
    <t>CHARBONNIERES LES VARENNES</t>
  </si>
  <si>
    <t>CHARBONNIERES LES VIEILLES</t>
  </si>
  <si>
    <t>CHARENSAT</t>
  </si>
  <si>
    <t>CHARNAT</t>
  </si>
  <si>
    <t>CHAS</t>
  </si>
  <si>
    <t>CHASSAGNE</t>
  </si>
  <si>
    <t>CHASTREIX</t>
  </si>
  <si>
    <t>CHATEAUGAY</t>
  </si>
  <si>
    <t>CHATEAUNEUF LES BAINS</t>
  </si>
  <si>
    <t>CHATEAU SUR CHER</t>
  </si>
  <si>
    <t>CHATELDON</t>
  </si>
  <si>
    <t>CHATEL GUYON</t>
  </si>
  <si>
    <t>LA CHAULME</t>
  </si>
  <si>
    <t>CHAUMONT LE BOURG</t>
  </si>
  <si>
    <t>CHAURIAT</t>
  </si>
  <si>
    <t>CHAVAROUX</t>
  </si>
  <si>
    <t>LE CHEIX</t>
  </si>
  <si>
    <t>CHIDRAC</t>
  </si>
  <si>
    <t>CISTERNES LA FORET</t>
  </si>
  <si>
    <t>CLEMENSAT</t>
  </si>
  <si>
    <t>CLERLANDE</t>
  </si>
  <si>
    <t>CLERMONT FERRAND</t>
  </si>
  <si>
    <t>COLLANGES</t>
  </si>
  <si>
    <t>COMBRAILLES</t>
  </si>
  <si>
    <t>COMBRONDE</t>
  </si>
  <si>
    <t>COMPAINS</t>
  </si>
  <si>
    <t>CONDAT EN COMBRAILLE</t>
  </si>
  <si>
    <t>CONDAT LES MONTBOISSIER</t>
  </si>
  <si>
    <t>CORENT</t>
  </si>
  <si>
    <t>COUDES</t>
  </si>
  <si>
    <t>COURGOUL</t>
  </si>
  <si>
    <t>COURNOLS</t>
  </si>
  <si>
    <t>COURNON D AUVERGNE</t>
  </si>
  <si>
    <t>COURPIERE</t>
  </si>
  <si>
    <t>LE CREST</t>
  </si>
  <si>
    <t>CREVANT LAVEINE</t>
  </si>
  <si>
    <t>LA CROUZILLE</t>
  </si>
  <si>
    <t>CULHAT</t>
  </si>
  <si>
    <t>CUNLHAT</t>
  </si>
  <si>
    <t>DAUZAT SUR VODABLE</t>
  </si>
  <si>
    <t>DAVAYAT</t>
  </si>
  <si>
    <t>DOMAIZE</t>
  </si>
  <si>
    <t>DORANGES</t>
  </si>
  <si>
    <t>DORAT</t>
  </si>
  <si>
    <t>DORE L EGLISE</t>
  </si>
  <si>
    <t>DURMIGNAT</t>
  </si>
  <si>
    <t>DURTOL</t>
  </si>
  <si>
    <t>ECHANDELYS</t>
  </si>
  <si>
    <t>EFFIAT</t>
  </si>
  <si>
    <t>EGLISENEUVE D ENTRAIGUES</t>
  </si>
  <si>
    <t>EGLISENEUVE DES LIARDS</t>
  </si>
  <si>
    <t>EGLISENEUVE PRES BILLOM</t>
  </si>
  <si>
    <t>EGLISOLLES</t>
  </si>
  <si>
    <t>ENNEZAT</t>
  </si>
  <si>
    <t>ENVAL</t>
  </si>
  <si>
    <t>ESCOUTOUX</t>
  </si>
  <si>
    <t>ESPINCHAL</t>
  </si>
  <si>
    <t>ESPIRAT</t>
  </si>
  <si>
    <t>ESTANDEUIL</t>
  </si>
  <si>
    <t>ESTEIL</t>
  </si>
  <si>
    <t>FAYET LE CHATEAU</t>
  </si>
  <si>
    <t>FAYET RONAYE</t>
  </si>
  <si>
    <t>FERNOEL</t>
  </si>
  <si>
    <t>AULHAT FLAT</t>
  </si>
  <si>
    <t>LA FORIE</t>
  </si>
  <si>
    <t>FOURNOLS</t>
  </si>
  <si>
    <t>GELLES</t>
  </si>
  <si>
    <t>GERZAT</t>
  </si>
  <si>
    <t>GIAT</t>
  </si>
  <si>
    <t>GIGNAT</t>
  </si>
  <si>
    <t>GIMEAUX</t>
  </si>
  <si>
    <t>GLAINE MONTAIGUT</t>
  </si>
  <si>
    <t>LA GODIVELLE</t>
  </si>
  <si>
    <t>LA GOUTELLE</t>
  </si>
  <si>
    <t>GOUTTIERES</t>
  </si>
  <si>
    <t>GRANDEYROLLES</t>
  </si>
  <si>
    <t>GRANDRIF</t>
  </si>
  <si>
    <t>GRANDVAL</t>
  </si>
  <si>
    <t>HERMENT</t>
  </si>
  <si>
    <t>HEUME L EGLISE</t>
  </si>
  <si>
    <t>ISSERTEAUX</t>
  </si>
  <si>
    <t>ISSOIRE</t>
  </si>
  <si>
    <t>JOB</t>
  </si>
  <si>
    <t>JOZE</t>
  </si>
  <si>
    <t>JOZERAND</t>
  </si>
  <si>
    <t>JUMEAUX</t>
  </si>
  <si>
    <t>LABESSETTE</t>
  </si>
  <si>
    <t>LACHAUX</t>
  </si>
  <si>
    <t>LAMONTGIE</t>
  </si>
  <si>
    <t>LANDOGNE</t>
  </si>
  <si>
    <t>LAPS</t>
  </si>
  <si>
    <t>LAQUEUILLE</t>
  </si>
  <si>
    <t>LARODDE</t>
  </si>
  <si>
    <t>LA TOUR D AUVERGNE</t>
  </si>
  <si>
    <t>LEMPDES</t>
  </si>
  <si>
    <t>LEMPTY</t>
  </si>
  <si>
    <t>LEZOUX</t>
  </si>
  <si>
    <t>LIMONS</t>
  </si>
  <si>
    <t>LISSEUIL</t>
  </si>
  <si>
    <t>LOUBEYRAT</t>
  </si>
  <si>
    <t>LUDESSE</t>
  </si>
  <si>
    <t>LUZILLAT</t>
  </si>
  <si>
    <t>MADRIAT</t>
  </si>
  <si>
    <t>MALAUZAT</t>
  </si>
  <si>
    <t>MALINTRAT</t>
  </si>
  <si>
    <t>MANGLIEU</t>
  </si>
  <si>
    <t>MANZAT</t>
  </si>
  <si>
    <t>MARAT</t>
  </si>
  <si>
    <t>MARCILLAT</t>
  </si>
  <si>
    <t>MAREUGHEOL</t>
  </si>
  <si>
    <t>MARINGUES</t>
  </si>
  <si>
    <t>MARSAC EN LIVRADOIS</t>
  </si>
  <si>
    <t>MARSAT</t>
  </si>
  <si>
    <t>LES MARTRES D ARTIERE</t>
  </si>
  <si>
    <t>LES MARTRES DE VEYRE</t>
  </si>
  <si>
    <t>MARTRES SUR MORGE</t>
  </si>
  <si>
    <t>MAUZUN</t>
  </si>
  <si>
    <t>MAZAYE</t>
  </si>
  <si>
    <t>MAZOIRES</t>
  </si>
  <si>
    <t>MEDEYROLLES</t>
  </si>
  <si>
    <t>MEILHAUD</t>
  </si>
  <si>
    <t>MENAT</t>
  </si>
  <si>
    <t>MENETROL</t>
  </si>
  <si>
    <t>MESSEIX</t>
  </si>
  <si>
    <t>MUR SUR ALLIER</t>
  </si>
  <si>
    <t>MIREFLEURS</t>
  </si>
  <si>
    <t>MOISSAT</t>
  </si>
  <si>
    <t>LE MONESTIER</t>
  </si>
  <si>
    <t>LA MONNERIE LE MONTEL</t>
  </si>
  <si>
    <t>MONTAIGUT EN COMBRAILLE</t>
  </si>
  <si>
    <t>MONTCEL</t>
  </si>
  <si>
    <t>MONT DORE</t>
  </si>
  <si>
    <t>LE MONT DORE</t>
  </si>
  <si>
    <t>MONTEL DE GELAT</t>
  </si>
  <si>
    <t>MONTFERMY</t>
  </si>
  <si>
    <t>MONTMORIN</t>
  </si>
  <si>
    <t>MONTPENSIER</t>
  </si>
  <si>
    <t>MORIAT</t>
  </si>
  <si>
    <t>MOUREUILLE</t>
  </si>
  <si>
    <t>CHAMBARON SUR MORGE</t>
  </si>
  <si>
    <t>MOZAC</t>
  </si>
  <si>
    <t>MURAT LE QUAIRE</t>
  </si>
  <si>
    <t>MUROL</t>
  </si>
  <si>
    <t>NEBOUZAT</t>
  </si>
  <si>
    <t>NERONDE SUR DORE</t>
  </si>
  <si>
    <t>NESCHERS</t>
  </si>
  <si>
    <t>NEUF EGLISE</t>
  </si>
  <si>
    <t>NOALHAT</t>
  </si>
  <si>
    <t>NOHANENT</t>
  </si>
  <si>
    <t>NONETTE ORSONNETTE</t>
  </si>
  <si>
    <t>NOVACELLES</t>
  </si>
  <si>
    <t>OLBY</t>
  </si>
  <si>
    <t>OLLIERGUES</t>
  </si>
  <si>
    <t>OLLOIX</t>
  </si>
  <si>
    <t>OLMET</t>
  </si>
  <si>
    <t>ORBEIL</t>
  </si>
  <si>
    <t>ORCET</t>
  </si>
  <si>
    <t>ORCINES</t>
  </si>
  <si>
    <t>ORCIVAL</t>
  </si>
  <si>
    <t>ORLEAT</t>
  </si>
  <si>
    <t>PALLADUC</t>
  </si>
  <si>
    <t>PARDINES</t>
  </si>
  <si>
    <t>PARENT</t>
  </si>
  <si>
    <t>PARENTIGNAT</t>
  </si>
  <si>
    <t>PASLIERES</t>
  </si>
  <si>
    <t>PERIGNAT LES SARLIEVE</t>
  </si>
  <si>
    <t>PERIGNAT SUR ALLIER</t>
  </si>
  <si>
    <t>PERPEZAT</t>
  </si>
  <si>
    <t>PERRIER</t>
  </si>
  <si>
    <t>PESCHADOIRES</t>
  </si>
  <si>
    <t>PESLIERES</t>
  </si>
  <si>
    <t>PESSAT VILLENEUVE</t>
  </si>
  <si>
    <t>PICHERANDE</t>
  </si>
  <si>
    <t>PIGNOLS</t>
  </si>
  <si>
    <t>PIONSAT</t>
  </si>
  <si>
    <t>PLAUZAT</t>
  </si>
  <si>
    <t>PONTAUMUR</t>
  </si>
  <si>
    <t>PONT DU CHATEAU</t>
  </si>
  <si>
    <t>PONTGIBAUD</t>
  </si>
  <si>
    <t>POUZOL</t>
  </si>
  <si>
    <t>LES PRADEAUX</t>
  </si>
  <si>
    <t>PROMPSAT</t>
  </si>
  <si>
    <t>PRONDINES</t>
  </si>
  <si>
    <t>PULVERIERES</t>
  </si>
  <si>
    <t>PUY GUILLAUME</t>
  </si>
  <si>
    <t>PUY ST GULMIER</t>
  </si>
  <si>
    <t>LE QUARTIER</t>
  </si>
  <si>
    <t>QUEUILLE</t>
  </si>
  <si>
    <t>RANDAN</t>
  </si>
  <si>
    <t>RAVEL</t>
  </si>
  <si>
    <t>REIGNAT</t>
  </si>
  <si>
    <t>LA RENAUDIE</t>
  </si>
  <si>
    <t>RENTIERES</t>
  </si>
  <si>
    <t>RIOM</t>
  </si>
  <si>
    <t>RIS</t>
  </si>
  <si>
    <t>ROCHE CHARLES LA MAYRAND</t>
  </si>
  <si>
    <t>ROCHE D AGOUX</t>
  </si>
  <si>
    <t>ROCHEFORT MONTAGNE</t>
  </si>
  <si>
    <t>LA ROCHE NOIRE</t>
  </si>
  <si>
    <t>ROMAGNAT</t>
  </si>
  <si>
    <t>ROYAT</t>
  </si>
  <si>
    <t>SAILLANT</t>
  </si>
  <si>
    <t>STE AGATHE</t>
  </si>
  <si>
    <t>ST AGOULIN</t>
  </si>
  <si>
    <t>ST ALYRE D ARLANC</t>
  </si>
  <si>
    <t>ST ALYRE ES MONTAGNE</t>
  </si>
  <si>
    <t>ST AMANT ROCHE SAVINE</t>
  </si>
  <si>
    <t>ST AMANT TALLENDE</t>
  </si>
  <si>
    <t>ST ANDRE LE COQ</t>
  </si>
  <si>
    <t>ST ANTHEME</t>
  </si>
  <si>
    <t>ST BABEL</t>
  </si>
  <si>
    <t>ST BONNET LE BOURG</t>
  </si>
  <si>
    <t>ST BONNET LE CHASTEL</t>
  </si>
  <si>
    <t>ST BONNET LES ALLIER</t>
  </si>
  <si>
    <t>ST BONNET PRES ORCIVAL</t>
  </si>
  <si>
    <t>ST BONNET PRES RIOM</t>
  </si>
  <si>
    <t>STE CHRISTINE</t>
  </si>
  <si>
    <t>ST CIRGUES SUR COUZE</t>
  </si>
  <si>
    <t>ST CLEMENT DE VALORGUE</t>
  </si>
  <si>
    <t>ST CLEMENT DE REGNAT</t>
  </si>
  <si>
    <t>ST DENIS COMBARNAZAT</t>
  </si>
  <si>
    <t>ST DIER D AUVERGNE</t>
  </si>
  <si>
    <t>ST DIERY</t>
  </si>
  <si>
    <t>ST DONAT</t>
  </si>
  <si>
    <t>ST ELOY LA GLACIERE</t>
  </si>
  <si>
    <t>ST ELOY LES MINES</t>
  </si>
  <si>
    <t>ST ETIENNE DES CHAMPS</t>
  </si>
  <si>
    <t>ST ETIENNE SUR USSON</t>
  </si>
  <si>
    <t>ST FERREOL DES COTES</t>
  </si>
  <si>
    <t>ST FLORET</t>
  </si>
  <si>
    <t>ST FLOUR L ETANG</t>
  </si>
  <si>
    <t>ST GAL SUR SIOULE</t>
  </si>
  <si>
    <t>ST GENES CHAMPANELLE</t>
  </si>
  <si>
    <t>ST GENES CHAMPESPE</t>
  </si>
  <si>
    <t>ST GENES DU RETZ</t>
  </si>
  <si>
    <t>ST GENES LA TOURETTE</t>
  </si>
  <si>
    <t>ST GEORGES DE MONS</t>
  </si>
  <si>
    <t>ST GEORGES SUR ALLIER</t>
  </si>
  <si>
    <t>ST GERMAIN PRES HERMENT</t>
  </si>
  <si>
    <t>ST GERMAIN LEMBRON</t>
  </si>
  <si>
    <t>ST GERMAIN L HERM</t>
  </si>
  <si>
    <t>ST GERVAIS D AUVERGNE</t>
  </si>
  <si>
    <t>ST GERVAIS SOUS MEYMONT</t>
  </si>
  <si>
    <t>ST GERVAZY</t>
  </si>
  <si>
    <t>ST HERENT</t>
  </si>
  <si>
    <t>ST HILAIRE LA CROIX</t>
  </si>
  <si>
    <t>ST HILAIRE LES MONGES</t>
  </si>
  <si>
    <t>ST HILAIRE PRES PIONSAT</t>
  </si>
  <si>
    <t>ST IGNAT</t>
  </si>
  <si>
    <t>ST JACQUES D AMBUR</t>
  </si>
  <si>
    <t>ST JEAN D HEURS</t>
  </si>
  <si>
    <t>ST JEAN DES OLLIERES</t>
  </si>
  <si>
    <t>ST JEAN EN VAL</t>
  </si>
  <si>
    <t>ST JEAN ST GERVAIS</t>
  </si>
  <si>
    <t>ST JULIEN DE COPPEL</t>
  </si>
  <si>
    <t>ST JULIEN LA GENESTE</t>
  </si>
  <si>
    <t>ST JULIEN PUY LAVEZE</t>
  </si>
  <si>
    <t>ST LAURE</t>
  </si>
  <si>
    <t>ST MAIGNER</t>
  </si>
  <si>
    <t>ST MARTIN DES OLMES</t>
  </si>
  <si>
    <t>ST MARTIN DES PLAINS</t>
  </si>
  <si>
    <t>ST MARTIN D OLLIERES</t>
  </si>
  <si>
    <t>ST MAURICE PRES PIONSAT</t>
  </si>
  <si>
    <t>ST MYON</t>
  </si>
  <si>
    <t>ST NECTAIRE</t>
  </si>
  <si>
    <t>ST OURS</t>
  </si>
  <si>
    <t>ST PARDOUX</t>
  </si>
  <si>
    <t>ST PIERRE COLAMINE</t>
  </si>
  <si>
    <t>ST PIERRE LA BOURLHONNE</t>
  </si>
  <si>
    <t>ST PIERRE LE CHASTEL</t>
  </si>
  <si>
    <t>ST PIERRE ROCHE</t>
  </si>
  <si>
    <t>ST PRIEST BRAMEFANT</t>
  </si>
  <si>
    <t>ST PRIEST DES CHAMPS</t>
  </si>
  <si>
    <t>ST QUENTIN SUR SAUXILLANGES</t>
  </si>
  <si>
    <t>ST QUINTIN SUR SIOULE</t>
  </si>
  <si>
    <t>ST REMY DE BLOT</t>
  </si>
  <si>
    <t>ST REMY DE CHARGNAT</t>
  </si>
  <si>
    <t>ST REMY SUR DUROLLE</t>
  </si>
  <si>
    <t>ST SANDOUX</t>
  </si>
  <si>
    <t>ST SAUVES D AUVERGNE</t>
  </si>
  <si>
    <t>ST SAUVEUR LA SAGNE</t>
  </si>
  <si>
    <t>ST SYLVESTRE PRAGOULIN</t>
  </si>
  <si>
    <t>ST VICTOR LA RIVIERE</t>
  </si>
  <si>
    <t>ST VICTOR MONTVIANEIX</t>
  </si>
  <si>
    <t>ST YVOINE</t>
  </si>
  <si>
    <t>SALLEDES</t>
  </si>
  <si>
    <t>SARDON</t>
  </si>
  <si>
    <t>SAULZET LE FROID</t>
  </si>
  <si>
    <t>SAURET BESSERVE</t>
  </si>
  <si>
    <t>SAURIER</t>
  </si>
  <si>
    <t>SAUVAGNAT</t>
  </si>
  <si>
    <t>SAUVAGNAT STE MARTHE</t>
  </si>
  <si>
    <t>SAUVESSANGES</t>
  </si>
  <si>
    <t>SAUVIAT</t>
  </si>
  <si>
    <t>SAUXILLANGES</t>
  </si>
  <si>
    <t>SAYAT</t>
  </si>
  <si>
    <t>SERMENTIZON</t>
  </si>
  <si>
    <t>SERVANT</t>
  </si>
  <si>
    <t>SEYCHALLES</t>
  </si>
  <si>
    <t>SINGLES</t>
  </si>
  <si>
    <t>SOLIGNAT</t>
  </si>
  <si>
    <t>SUGERES</t>
  </si>
  <si>
    <t>SURAT</t>
  </si>
  <si>
    <t>TALLENDE</t>
  </si>
  <si>
    <t>TAUVES</t>
  </si>
  <si>
    <t>TEILHEDE</t>
  </si>
  <si>
    <t>TERNANT LES EAUX</t>
  </si>
  <si>
    <t>THIERS</t>
  </si>
  <si>
    <t>THIOLIERES</t>
  </si>
  <si>
    <t>THURET</t>
  </si>
  <si>
    <t>TORTEBESSE</t>
  </si>
  <si>
    <t>TOURS SUR MEYMONT</t>
  </si>
  <si>
    <t>TOURZEL RONZIERES</t>
  </si>
  <si>
    <t>TRALAIGUES</t>
  </si>
  <si>
    <t>TREMOUILLE ST LOUP</t>
  </si>
  <si>
    <t>TREZIOUX</t>
  </si>
  <si>
    <t>USSON</t>
  </si>
  <si>
    <t>VALBELEIX</t>
  </si>
  <si>
    <t>VALCIVIERES</t>
  </si>
  <si>
    <t>VALZ SOUS CHATEAUNEUF</t>
  </si>
  <si>
    <t>VARENNES SUR MORGE</t>
  </si>
  <si>
    <t>VARENNES SUR USSON</t>
  </si>
  <si>
    <t>VASSEL</t>
  </si>
  <si>
    <t>VENSAT</t>
  </si>
  <si>
    <t>VERGHEAS</t>
  </si>
  <si>
    <t>LE VERNET CHAMEANE</t>
  </si>
  <si>
    <t>LE VERNET STE MARGUERITE</t>
  </si>
  <si>
    <t>VERNEUGHEOL</t>
  </si>
  <si>
    <t>VERNINES</t>
  </si>
  <si>
    <t>VERTAIZON</t>
  </si>
  <si>
    <t>VERTOLAYE</t>
  </si>
  <si>
    <t>VEYRE MONTON</t>
  </si>
  <si>
    <t>VICHEL</t>
  </si>
  <si>
    <t>VIC LE COMTE</t>
  </si>
  <si>
    <t>VILLENEUVE LES CERFS</t>
  </si>
  <si>
    <t>VILLOSSANGES</t>
  </si>
  <si>
    <t>VINZELLES</t>
  </si>
  <si>
    <t>VIRLET</t>
  </si>
  <si>
    <t>VISCOMTAT</t>
  </si>
  <si>
    <t>VIVEROLS</t>
  </si>
  <si>
    <t>VODABLE</t>
  </si>
  <si>
    <t>VOINGT</t>
  </si>
  <si>
    <t>VOLLORE MONTAGNE</t>
  </si>
  <si>
    <t>VOLLORE VILLE</t>
  </si>
  <si>
    <t>VOLVIC</t>
  </si>
  <si>
    <t>YOUX</t>
  </si>
  <si>
    <t>YRONDE ET BURON</t>
  </si>
  <si>
    <t>YSSAC LA TOURETTE</t>
  </si>
  <si>
    <t>AAST</t>
  </si>
  <si>
    <t>ABERE</t>
  </si>
  <si>
    <t>ABIDOS</t>
  </si>
  <si>
    <t>ABITAIN</t>
  </si>
  <si>
    <t>ABOS</t>
  </si>
  <si>
    <t>ACCOUS</t>
  </si>
  <si>
    <t>AGNOS</t>
  </si>
  <si>
    <t>AHAXE ALCIETTE BASCASSAN</t>
  </si>
  <si>
    <t>AHETZE</t>
  </si>
  <si>
    <t>AICIRITS CAMOU SUHAST</t>
  </si>
  <si>
    <t>AINCILLE</t>
  </si>
  <si>
    <t>AINHARP</t>
  </si>
  <si>
    <t>AINHICE MONGELOS</t>
  </si>
  <si>
    <t>AINHOA</t>
  </si>
  <si>
    <t>ALCAY ALCABEHETY SUNHARETTE</t>
  </si>
  <si>
    <t>ALDUDES</t>
  </si>
  <si>
    <t>ALOS SIBAS ABENSE</t>
  </si>
  <si>
    <t>AMENDEUIX ONEIX</t>
  </si>
  <si>
    <t>AMOROTS SUCCOS</t>
  </si>
  <si>
    <t>ANDOINS</t>
  </si>
  <si>
    <t>ANDREIN</t>
  </si>
  <si>
    <t>ANGAIS</t>
  </si>
  <si>
    <t>ANGLET</t>
  </si>
  <si>
    <t>ANGOUS</t>
  </si>
  <si>
    <t>ANHAUX</t>
  </si>
  <si>
    <t>ANOS</t>
  </si>
  <si>
    <t>ANOYE</t>
  </si>
  <si>
    <t>ARAMITS</t>
  </si>
  <si>
    <t>ARANCOU</t>
  </si>
  <si>
    <t>ARAUJUZON</t>
  </si>
  <si>
    <t>ARAUX</t>
  </si>
  <si>
    <t>ARBERATS SILLEGUE</t>
  </si>
  <si>
    <t>ARBONNE</t>
  </si>
  <si>
    <t>ARBOUET SUSSAUTE</t>
  </si>
  <si>
    <t>ARBUS</t>
  </si>
  <si>
    <t>ARCANGUES</t>
  </si>
  <si>
    <t>AREN</t>
  </si>
  <si>
    <t>ARETTE</t>
  </si>
  <si>
    <t>ARESSY</t>
  </si>
  <si>
    <t>ARGAGNON</t>
  </si>
  <si>
    <t>ARGET</t>
  </si>
  <si>
    <t>ARHANSUS</t>
  </si>
  <si>
    <t>ARMENDARITS</t>
  </si>
  <si>
    <t>ARNEGUY</t>
  </si>
  <si>
    <t>ARNOS</t>
  </si>
  <si>
    <t>AROUE ITHOROTS OLHAIBY</t>
  </si>
  <si>
    <t>ARRAST LARREBIEU</t>
  </si>
  <si>
    <t>ARRAUTE CHARRITTE</t>
  </si>
  <si>
    <t>ARRICAU BORDES</t>
  </si>
  <si>
    <t>ARRIEN</t>
  </si>
  <si>
    <t>ARROS DE NAY</t>
  </si>
  <si>
    <t>ARROSES</t>
  </si>
  <si>
    <t>ARTHEZ DE BEARN</t>
  </si>
  <si>
    <t>ARTHEZ D ASSON</t>
  </si>
  <si>
    <t>ARTIGUELOUTAN</t>
  </si>
  <si>
    <t>ARTIGUELOUVE</t>
  </si>
  <si>
    <t>ARUDY</t>
  </si>
  <si>
    <t>ARZACQ ARRAZIGUET</t>
  </si>
  <si>
    <t>ASASP ARROS</t>
  </si>
  <si>
    <t>ASCAIN</t>
  </si>
  <si>
    <t>ASCARAT</t>
  </si>
  <si>
    <t>ASSAT</t>
  </si>
  <si>
    <t>ASSON</t>
  </si>
  <si>
    <t>ASTE BEON</t>
  </si>
  <si>
    <t>ASTIS</t>
  </si>
  <si>
    <t>ATHOS ASPIS</t>
  </si>
  <si>
    <t>AUBERTIN</t>
  </si>
  <si>
    <t>AUBOUS</t>
  </si>
  <si>
    <t>AUDAUX</t>
  </si>
  <si>
    <t>AUGA</t>
  </si>
  <si>
    <t>AURIONS IDERNES</t>
  </si>
  <si>
    <t>AUSSEVIELLE</t>
  </si>
  <si>
    <t>AUSSURUCQ</t>
  </si>
  <si>
    <t>AUTERRIVE</t>
  </si>
  <si>
    <t>AUTEVIELLE ST MARTIN BIDEREN</t>
  </si>
  <si>
    <t>AYDIE</t>
  </si>
  <si>
    <t>AYDIUS</t>
  </si>
  <si>
    <t>AYHERRE</t>
  </si>
  <si>
    <t>BAIGTS DE BEARN</t>
  </si>
  <si>
    <t>BALANSUN</t>
  </si>
  <si>
    <t>BALEIX</t>
  </si>
  <si>
    <t>BALIRACQ MAUMUSSON</t>
  </si>
  <si>
    <t>BALIROS</t>
  </si>
  <si>
    <t>BANCA</t>
  </si>
  <si>
    <t>BARCUS</t>
  </si>
  <si>
    <t>BARDOS</t>
  </si>
  <si>
    <t>BARINQUE</t>
  </si>
  <si>
    <t>BARRAUTE CAMU</t>
  </si>
  <si>
    <t>BARZUN</t>
  </si>
  <si>
    <t>BASSILLON VAUZE</t>
  </si>
  <si>
    <t>BASTANES</t>
  </si>
  <si>
    <t>BASSUSSARRY</t>
  </si>
  <si>
    <t>BAUDREIX</t>
  </si>
  <si>
    <t>BAYONNE</t>
  </si>
  <si>
    <t>BEDOUS</t>
  </si>
  <si>
    <t>BEGUIOS</t>
  </si>
  <si>
    <t>BEHASQUE LAPISTE</t>
  </si>
  <si>
    <t>BEHORLEGUY</t>
  </si>
  <si>
    <t>BELLOCQ</t>
  </si>
  <si>
    <t>BENEJACQ</t>
  </si>
  <si>
    <t>BEOST</t>
  </si>
  <si>
    <t>BENTAYOU SEREE</t>
  </si>
  <si>
    <t>BERENX</t>
  </si>
  <si>
    <t>BERGOUEY VIELLENAVE</t>
  </si>
  <si>
    <t>BERNADETS</t>
  </si>
  <si>
    <t>BERROGAIN LARUNS</t>
  </si>
  <si>
    <t>BESCAT</t>
  </si>
  <si>
    <t>BESINGRAND</t>
  </si>
  <si>
    <t>BETRACQ</t>
  </si>
  <si>
    <t>BEUSTE</t>
  </si>
  <si>
    <t>BEYRIE SUR JOYEUSE</t>
  </si>
  <si>
    <t>BEYRIE EN BEARN</t>
  </si>
  <si>
    <t>BIARRITZ</t>
  </si>
  <si>
    <t>BIDACHE</t>
  </si>
  <si>
    <t>BIDARRAY</t>
  </si>
  <si>
    <t>BIDART</t>
  </si>
  <si>
    <t>BIDOS</t>
  </si>
  <si>
    <t>BIELLE</t>
  </si>
  <si>
    <t>BILHERES</t>
  </si>
  <si>
    <t>BILLERE</t>
  </si>
  <si>
    <t>BIRIATOU</t>
  </si>
  <si>
    <t>BIZANOS</t>
  </si>
  <si>
    <t>BOEIL BEZING</t>
  </si>
  <si>
    <t>BONLOC</t>
  </si>
  <si>
    <t>BONNUT</t>
  </si>
  <si>
    <t>BORCE</t>
  </si>
  <si>
    <t>BORDERES</t>
  </si>
  <si>
    <t>BORDES</t>
  </si>
  <si>
    <t>BOSDARROS</t>
  </si>
  <si>
    <t>BOUCAU</t>
  </si>
  <si>
    <t>BOUEILH BOUEILHO LASQUE</t>
  </si>
  <si>
    <t>BOUGARBER</t>
  </si>
  <si>
    <t>BOUILLON</t>
  </si>
  <si>
    <t>BOUMOURT</t>
  </si>
  <si>
    <t>BOURDETTES</t>
  </si>
  <si>
    <t>BOURNOS</t>
  </si>
  <si>
    <t>BRISCOUS</t>
  </si>
  <si>
    <t>BRUGES CAPBIS MIFAGET</t>
  </si>
  <si>
    <t>BUGNEIN</t>
  </si>
  <si>
    <t>BUNUS</t>
  </si>
  <si>
    <t>BURGARONNE</t>
  </si>
  <si>
    <t>BUROS</t>
  </si>
  <si>
    <t>BUROSSE MENDOUSSE</t>
  </si>
  <si>
    <t>BUSSUNARITS SARRASQUETTE</t>
  </si>
  <si>
    <t>BUSTINCE IRIBERRY</t>
  </si>
  <si>
    <t>BUZIET</t>
  </si>
  <si>
    <t>BUZY</t>
  </si>
  <si>
    <t>CABIDOS</t>
  </si>
  <si>
    <t>CADILLON</t>
  </si>
  <si>
    <t>CAMBO LES BAINS</t>
  </si>
  <si>
    <t>CAME</t>
  </si>
  <si>
    <t>CAMOU CIHIGUE</t>
  </si>
  <si>
    <t>CARDESSE</t>
  </si>
  <si>
    <t>CARRERE</t>
  </si>
  <si>
    <t>CARRESSE CASSABER</t>
  </si>
  <si>
    <t>CASTEIDE CAMI</t>
  </si>
  <si>
    <t>CASTEIDE CANDAU</t>
  </si>
  <si>
    <t>CASTEIDE DOAT</t>
  </si>
  <si>
    <t>CASTERA LOUBIX</t>
  </si>
  <si>
    <t>CASTET</t>
  </si>
  <si>
    <t>CASTETBON</t>
  </si>
  <si>
    <t>CASTETIS</t>
  </si>
  <si>
    <t>CASTETNAU CAMBLONG</t>
  </si>
  <si>
    <t>CASTETNER</t>
  </si>
  <si>
    <t>CASTETPUGON</t>
  </si>
  <si>
    <t>CASTILLON D ARTHEZ</t>
  </si>
  <si>
    <t>CASTILLON DE LEMBEYE</t>
  </si>
  <si>
    <t>CAUBIOS LOOS</t>
  </si>
  <si>
    <t>CETTE EYGUN</t>
  </si>
  <si>
    <t>CHARRE</t>
  </si>
  <si>
    <t>CHARRITTE DE BAS</t>
  </si>
  <si>
    <t>CHERAUTE</t>
  </si>
  <si>
    <t>CIBOURE</t>
  </si>
  <si>
    <t>CLARACQ</t>
  </si>
  <si>
    <t>COARRAZE</t>
  </si>
  <si>
    <t>CONCHEZ DE BEARN</t>
  </si>
  <si>
    <t>CORBERE ABERES</t>
  </si>
  <si>
    <t>COSLEDAA LUBE BOAST</t>
  </si>
  <si>
    <t>COUBLUCQ</t>
  </si>
  <si>
    <t>CROUSEILLES</t>
  </si>
  <si>
    <t>CUQUERON</t>
  </si>
  <si>
    <t>DENGUIN</t>
  </si>
  <si>
    <t>DIUSSE</t>
  </si>
  <si>
    <t>DOAZON</t>
  </si>
  <si>
    <t>DOGNEN</t>
  </si>
  <si>
    <t>DOMEZAIN BERRAUTE</t>
  </si>
  <si>
    <t>DOUMY</t>
  </si>
  <si>
    <t>EAUX BONNES</t>
  </si>
  <si>
    <t>ESCOS</t>
  </si>
  <si>
    <t>ESCOT</t>
  </si>
  <si>
    <t>ESCOU</t>
  </si>
  <si>
    <t>ESCOUBES</t>
  </si>
  <si>
    <t>ESCOUT</t>
  </si>
  <si>
    <t>ESCURES</t>
  </si>
  <si>
    <t>ESLOURENTIES DABAN</t>
  </si>
  <si>
    <t>ESPECHEDE</t>
  </si>
  <si>
    <t>ESPELETTE</t>
  </si>
  <si>
    <t>ESPES UNDUREIN</t>
  </si>
  <si>
    <t>ESPIUTE</t>
  </si>
  <si>
    <t>ESPOEY</t>
  </si>
  <si>
    <t>ESQUIULE</t>
  </si>
  <si>
    <t>ESTERENCUBY</t>
  </si>
  <si>
    <t>ESTIALESCQ</t>
  </si>
  <si>
    <t>ESTOS</t>
  </si>
  <si>
    <t>ETCHARRY</t>
  </si>
  <si>
    <t>ETCHEBAR</t>
  </si>
  <si>
    <t>ETSAUT</t>
  </si>
  <si>
    <t>EYSUS</t>
  </si>
  <si>
    <t>ANCE FEAS</t>
  </si>
  <si>
    <t>FICHOUS RIUMAYOU</t>
  </si>
  <si>
    <t>GABASTON</t>
  </si>
  <si>
    <t>GABAT</t>
  </si>
  <si>
    <t>GAMARTHE</t>
  </si>
  <si>
    <t>GAN</t>
  </si>
  <si>
    <t>GARINDEIN</t>
  </si>
  <si>
    <t>GARLEDE MONDEBAT</t>
  </si>
  <si>
    <t>GARLIN</t>
  </si>
  <si>
    <t>GAROS</t>
  </si>
  <si>
    <t>GARRIS</t>
  </si>
  <si>
    <t>GAYON</t>
  </si>
  <si>
    <t>GELOS</t>
  </si>
  <si>
    <t>GERDEREST</t>
  </si>
  <si>
    <t>GERE BELESTEN</t>
  </si>
  <si>
    <t>GERONCE</t>
  </si>
  <si>
    <t>GESTAS</t>
  </si>
  <si>
    <t>GEUS D ARZACQ</t>
  </si>
  <si>
    <t>GEUS D OLORON</t>
  </si>
  <si>
    <t>GOES</t>
  </si>
  <si>
    <t>GOMER</t>
  </si>
  <si>
    <t>GOTEIN LIBARRENX</t>
  </si>
  <si>
    <t>GUETHARY</t>
  </si>
  <si>
    <t>GUICHE</t>
  </si>
  <si>
    <t>GUINARTHE PARENTIES</t>
  </si>
  <si>
    <t>GURMENCON</t>
  </si>
  <si>
    <t>GURS</t>
  </si>
  <si>
    <t>HAGETAUBIN</t>
  </si>
  <si>
    <t>HALSOU</t>
  </si>
  <si>
    <t>HASPARREN</t>
  </si>
  <si>
    <t>HAUT DE BOSDARROS</t>
  </si>
  <si>
    <t>HELETTE</t>
  </si>
  <si>
    <t>HENDAYE</t>
  </si>
  <si>
    <t>HERRERE</t>
  </si>
  <si>
    <t>HIGUERES SOUYE</t>
  </si>
  <si>
    <t>L HOPITAL D ORION</t>
  </si>
  <si>
    <t>L HOPITAL ST BLAISE</t>
  </si>
  <si>
    <t>HOSTA</t>
  </si>
  <si>
    <t>HOURS</t>
  </si>
  <si>
    <t>IBARROLLE</t>
  </si>
  <si>
    <t>IDAUX MENDY</t>
  </si>
  <si>
    <t>IDRON</t>
  </si>
  <si>
    <t>IGON</t>
  </si>
  <si>
    <t>IHOLDY</t>
  </si>
  <si>
    <t>ILHARRE</t>
  </si>
  <si>
    <t>IRISSARRY</t>
  </si>
  <si>
    <t>IROULEGUY</t>
  </si>
  <si>
    <t>ISPOURE</t>
  </si>
  <si>
    <t>ISSOR</t>
  </si>
  <si>
    <t>ISTURITS</t>
  </si>
  <si>
    <t>ITXASSOU</t>
  </si>
  <si>
    <t>IZESTE</t>
  </si>
  <si>
    <t>JASSES</t>
  </si>
  <si>
    <t>JATXOU</t>
  </si>
  <si>
    <t>JAXU</t>
  </si>
  <si>
    <t>JURANCON</t>
  </si>
  <si>
    <t>JUXUE</t>
  </si>
  <si>
    <t>LAA MONDRANS</t>
  </si>
  <si>
    <t>LABASTIDE CEZERACQ</t>
  </si>
  <si>
    <t>LA BASTIDE CLAIRENCE</t>
  </si>
  <si>
    <t>LABASTIDE MONREJEAU</t>
  </si>
  <si>
    <t>LABASTIDE VILLEFRANCHE</t>
  </si>
  <si>
    <t>LABATMALE</t>
  </si>
  <si>
    <t>LABATUT FIGUIERES</t>
  </si>
  <si>
    <t>LABETS BISCAY</t>
  </si>
  <si>
    <t>LABEYRIE</t>
  </si>
  <si>
    <t>LACADEE</t>
  </si>
  <si>
    <t>LACARRE</t>
  </si>
  <si>
    <t>LACARRY ARHAN CHARRITTE DE HAUT</t>
  </si>
  <si>
    <t>LACOMMANDE</t>
  </si>
  <si>
    <t>LACQ</t>
  </si>
  <si>
    <t>LAGOR</t>
  </si>
  <si>
    <t>LAGOS</t>
  </si>
  <si>
    <t>LAGUINGE RESTOUE</t>
  </si>
  <si>
    <t>LAHONCE</t>
  </si>
  <si>
    <t>LAHONTAN</t>
  </si>
  <si>
    <t>LAHOURCADE</t>
  </si>
  <si>
    <t>LALONGUE</t>
  </si>
  <si>
    <t>LALONQUETTE</t>
  </si>
  <si>
    <t>LAMAYOU</t>
  </si>
  <si>
    <t>LANNE EN BARETOUS</t>
  </si>
  <si>
    <t>LANNECAUBE</t>
  </si>
  <si>
    <t>LANNEPLAA</t>
  </si>
  <si>
    <t>LANTABAT</t>
  </si>
  <si>
    <t>LARCEVEAU ARROS CIBITS</t>
  </si>
  <si>
    <t>LAROIN</t>
  </si>
  <si>
    <t>LARRAU</t>
  </si>
  <si>
    <t>LARRESSORE</t>
  </si>
  <si>
    <t>LARREULE</t>
  </si>
  <si>
    <t>LARRIBAR SORHAPURU</t>
  </si>
  <si>
    <t>LARUNS</t>
  </si>
  <si>
    <t>LASCLAVERIES</t>
  </si>
  <si>
    <t>LASSE</t>
  </si>
  <si>
    <t>LASSEUBE</t>
  </si>
  <si>
    <t>LASSEUBETAT</t>
  </si>
  <si>
    <t>LAY LAMIDOU</t>
  </si>
  <si>
    <t>LECUMBERRY</t>
  </si>
  <si>
    <t>LEDEUIX</t>
  </si>
  <si>
    <t>LEE</t>
  </si>
  <si>
    <t>LEES ATHAS</t>
  </si>
  <si>
    <t>LEMBEYE</t>
  </si>
  <si>
    <t>LEREN</t>
  </si>
  <si>
    <t>LESCAR</t>
  </si>
  <si>
    <t>LESCUN</t>
  </si>
  <si>
    <t>LESPIELLE</t>
  </si>
  <si>
    <t>LESPOURCY</t>
  </si>
  <si>
    <t>LESTELLE BETHARRAM</t>
  </si>
  <si>
    <t>LICHANS SUNHAR</t>
  </si>
  <si>
    <t>LICHOS</t>
  </si>
  <si>
    <t>LICQ ATHEREY</t>
  </si>
  <si>
    <t>LIMENDOUS</t>
  </si>
  <si>
    <t>LIVRON</t>
  </si>
  <si>
    <t>LOHITZUN OYHERCQ</t>
  </si>
  <si>
    <t>LOMBIA</t>
  </si>
  <si>
    <t>LONCON</t>
  </si>
  <si>
    <t>LONS</t>
  </si>
  <si>
    <t>LOUBIENG</t>
  </si>
  <si>
    <t>LOUHOSSOA</t>
  </si>
  <si>
    <t>LOURDIOS ICHERE</t>
  </si>
  <si>
    <t>LOURENTIES</t>
  </si>
  <si>
    <t>LOUVIE JUZON</t>
  </si>
  <si>
    <t>LOUVIE SOUBIRON</t>
  </si>
  <si>
    <t>LUC ARMAU</t>
  </si>
  <si>
    <t>LUCARRE</t>
  </si>
  <si>
    <t>LUCGARIER</t>
  </si>
  <si>
    <t>LUCQ DE BEARN</t>
  </si>
  <si>
    <t>LURBE ST CHRISTAU</t>
  </si>
  <si>
    <t>LUSSAGNET LUSSON</t>
  </si>
  <si>
    <t>LUXE SUMBERRAUTE</t>
  </si>
  <si>
    <t>MACAYE</t>
  </si>
  <si>
    <t>MALAUSSANNE</t>
  </si>
  <si>
    <t>MASCARAAS HARON</t>
  </si>
  <si>
    <t>MASLACQ</t>
  </si>
  <si>
    <t>MASPARRAUTE</t>
  </si>
  <si>
    <t>MASPIE LALONQUERE JUILLACQ</t>
  </si>
  <si>
    <t>MAUCOR</t>
  </si>
  <si>
    <t>MAULEON SOULE</t>
  </si>
  <si>
    <t>MAURE</t>
  </si>
  <si>
    <t>MAZERES LEZONS</t>
  </si>
  <si>
    <t>MEHARIN</t>
  </si>
  <si>
    <t>MEILLON</t>
  </si>
  <si>
    <t>MENDIONDE</t>
  </si>
  <si>
    <t>MENDITTE</t>
  </si>
  <si>
    <t>MENDIVE</t>
  </si>
  <si>
    <t>MERACQ</t>
  </si>
  <si>
    <t>MERITEIN</t>
  </si>
  <si>
    <t>MESPLEDE</t>
  </si>
  <si>
    <t>MIALOS</t>
  </si>
  <si>
    <t>MIOSSENS LANUSSE</t>
  </si>
  <si>
    <t>MIREPEIX</t>
  </si>
  <si>
    <t>MOMAS</t>
  </si>
  <si>
    <t>MOMY</t>
  </si>
  <si>
    <t>MONASSUT AUDIRACQ</t>
  </si>
  <si>
    <t>MONCAYOLLE LARRORY MENDIBIEU</t>
  </si>
  <si>
    <t>MONCLA</t>
  </si>
  <si>
    <t>MONEIN</t>
  </si>
  <si>
    <t>MONPEZAT</t>
  </si>
  <si>
    <t>MONT</t>
  </si>
  <si>
    <t>MONTAGUT</t>
  </si>
  <si>
    <t>MONTANER</t>
  </si>
  <si>
    <t>MONTARDON</t>
  </si>
  <si>
    <t>MONT DISSE</t>
  </si>
  <si>
    <t>MONTORY</t>
  </si>
  <si>
    <t>MORLAAS</t>
  </si>
  <si>
    <t>MORLANNE</t>
  </si>
  <si>
    <t>MOUGUERRE</t>
  </si>
  <si>
    <t>MOUHOUS</t>
  </si>
  <si>
    <t>MOUMOUR</t>
  </si>
  <si>
    <t>MOURENX</t>
  </si>
  <si>
    <t>MUSCULDY</t>
  </si>
  <si>
    <t>NABAS</t>
  </si>
  <si>
    <t>NARCASTET</t>
  </si>
  <si>
    <t>NARP</t>
  </si>
  <si>
    <t>NAVAILLES ANGOS</t>
  </si>
  <si>
    <t>NAVARRENX</t>
  </si>
  <si>
    <t>NOGUERES</t>
  </si>
  <si>
    <t>NOUSTY</t>
  </si>
  <si>
    <t>OGENNE CAMPTORT</t>
  </si>
  <si>
    <t>OGEU LES BAINS</t>
  </si>
  <si>
    <t>OLORON STE MARIE</t>
  </si>
  <si>
    <t>ORAAS</t>
  </si>
  <si>
    <t>ORDIARP</t>
  </si>
  <si>
    <t>OREGUE</t>
  </si>
  <si>
    <t>ORIN</t>
  </si>
  <si>
    <t>ORION</t>
  </si>
  <si>
    <t>ORRIULE</t>
  </si>
  <si>
    <t>ORSANCO</t>
  </si>
  <si>
    <t>ORTHEZ</t>
  </si>
  <si>
    <t>OS MARSILLON</t>
  </si>
  <si>
    <t>OSSAS SUHARE</t>
  </si>
  <si>
    <t>OSSE EN ASPE</t>
  </si>
  <si>
    <t>OSSENX</t>
  </si>
  <si>
    <t>OSSERAIN RIVAREYTE</t>
  </si>
  <si>
    <t>OSSES</t>
  </si>
  <si>
    <t>OSTABAT ASME</t>
  </si>
  <si>
    <t>OUILLON</t>
  </si>
  <si>
    <t>OUSSE</t>
  </si>
  <si>
    <t>OZENX MONTESTRUCQ</t>
  </si>
  <si>
    <t>PAGOLLE</t>
  </si>
  <si>
    <t>PARBAYSE</t>
  </si>
  <si>
    <t>PARDIES</t>
  </si>
  <si>
    <t>PARDIES PIETAT</t>
  </si>
  <si>
    <t>PAU</t>
  </si>
  <si>
    <t>PEYRELONGUE ABOS</t>
  </si>
  <si>
    <t>PIETS PLASENCE MOUSTROU</t>
  </si>
  <si>
    <t>POEY DE LESCAR</t>
  </si>
  <si>
    <t>POEY D OLORON</t>
  </si>
  <si>
    <t>POMPS</t>
  </si>
  <si>
    <t>PONSON DEBAT POUTS</t>
  </si>
  <si>
    <t>PONSON DESSUS</t>
  </si>
  <si>
    <t>PONTACQ</t>
  </si>
  <si>
    <t>PONTIACQ VIELLEPINTE</t>
  </si>
  <si>
    <t>PORTET</t>
  </si>
  <si>
    <t>POULIACQ</t>
  </si>
  <si>
    <t>POURSIUGUES BOUCOUE</t>
  </si>
  <si>
    <t>PRECHACQ JOSBAIG</t>
  </si>
  <si>
    <t>PRECHACQ NAVARRENX</t>
  </si>
  <si>
    <t>PRECILHON</t>
  </si>
  <si>
    <t>PUYOO</t>
  </si>
  <si>
    <t>RAMOUS</t>
  </si>
  <si>
    <t>REBENACQ</t>
  </si>
  <si>
    <t>RIBARROUY</t>
  </si>
  <si>
    <t>RIUPEYROUS</t>
  </si>
  <si>
    <t>RIVEHAUTE</t>
  </si>
  <si>
    <t>RONTIGNON</t>
  </si>
  <si>
    <t>ROQUIAGUE</t>
  </si>
  <si>
    <t>ST ABIT</t>
  </si>
  <si>
    <t>ST ARMOU</t>
  </si>
  <si>
    <t>ST BOES</t>
  </si>
  <si>
    <t>ST CASTIN</t>
  </si>
  <si>
    <t>STE COLOME</t>
  </si>
  <si>
    <t>ST DOS</t>
  </si>
  <si>
    <t>STE ENGRACE</t>
  </si>
  <si>
    <t>ST ESTEBEN</t>
  </si>
  <si>
    <t>ST ETIENNE DE BAIGORRY</t>
  </si>
  <si>
    <t>ST FAUST</t>
  </si>
  <si>
    <t>ST GIRONS EN BEARN</t>
  </si>
  <si>
    <t>ST GLADIE ARRIVE MUNEIN</t>
  </si>
  <si>
    <t>ST GOIN</t>
  </si>
  <si>
    <t>ST JAMMES</t>
  </si>
  <si>
    <t>ST JEAN DE LUZ</t>
  </si>
  <si>
    <t>ST JEAN PIED DE PORT</t>
  </si>
  <si>
    <t>ST JEAN POUDGE</t>
  </si>
  <si>
    <t>ST JUST IBARRE</t>
  </si>
  <si>
    <t>ST LAURENT BRETAGNE</t>
  </si>
  <si>
    <t>ST MARTIN D ARBEROUE</t>
  </si>
  <si>
    <t>ST MARTIN D ARROSSA</t>
  </si>
  <si>
    <t>ST PE DE LEREN</t>
  </si>
  <si>
    <t>ST PEE SUR NIVELLE</t>
  </si>
  <si>
    <t>ST PIERRE D IRUBE</t>
  </si>
  <si>
    <t>SALIES DE BEARN</t>
  </si>
  <si>
    <t>SALLES MONGISCARD</t>
  </si>
  <si>
    <t>SALLESPISSE</t>
  </si>
  <si>
    <t>SAMES</t>
  </si>
  <si>
    <t>SAMSONS LION</t>
  </si>
  <si>
    <t>SARE</t>
  </si>
  <si>
    <t>SARPOURENX</t>
  </si>
  <si>
    <t>SARRANCE</t>
  </si>
  <si>
    <t>SAUBOLE</t>
  </si>
  <si>
    <t>SAUCEDE</t>
  </si>
  <si>
    <t>SAUGUIS ST ETIENNE</t>
  </si>
  <si>
    <t>SAULT DE NAVAILLES</t>
  </si>
  <si>
    <t>SAUVAGNON</t>
  </si>
  <si>
    <t>SAUVELADE</t>
  </si>
  <si>
    <t>SAUVETERRE DE BEARN</t>
  </si>
  <si>
    <t>SEBY</t>
  </si>
  <si>
    <t>SEDZE MAUBECQ</t>
  </si>
  <si>
    <t>SEDZERE</t>
  </si>
  <si>
    <t>SEMEACQ BLACHON</t>
  </si>
  <si>
    <t>SERRES CASTET</t>
  </si>
  <si>
    <t>SERRES MORLAAS</t>
  </si>
  <si>
    <t>SERRES STE MARIE</t>
  </si>
  <si>
    <t>SEVIGNACQ MEYRACQ</t>
  </si>
  <si>
    <t>SEVIGNACQ</t>
  </si>
  <si>
    <t>SIMACOURBE</t>
  </si>
  <si>
    <t>SIROS</t>
  </si>
  <si>
    <t>SOUMOULOU</t>
  </si>
  <si>
    <t>SOURAIDE</t>
  </si>
  <si>
    <t>SUHESCUN</t>
  </si>
  <si>
    <t>SUS</t>
  </si>
  <si>
    <t>SUSMIOU</t>
  </si>
  <si>
    <t>TABAILLE USQUAIN</t>
  </si>
  <si>
    <t>TADOUSSE USSAU</t>
  </si>
  <si>
    <t>TARDETS SORHOLUS</t>
  </si>
  <si>
    <t>TARON SADIRAC VIELLENAVE</t>
  </si>
  <si>
    <t>TARSACQ</t>
  </si>
  <si>
    <t>TROIS VILLES</t>
  </si>
  <si>
    <t>UHART CIZE</t>
  </si>
  <si>
    <t>UHART MIXE</t>
  </si>
  <si>
    <t>URCUIT</t>
  </si>
  <si>
    <t>URDOS</t>
  </si>
  <si>
    <t>UREPEL</t>
  </si>
  <si>
    <t>UROST</t>
  </si>
  <si>
    <t>URRUGNE</t>
  </si>
  <si>
    <t>URT</t>
  </si>
  <si>
    <t>USTARITZ</t>
  </si>
  <si>
    <t>UZAN</t>
  </si>
  <si>
    <t>UZEIN</t>
  </si>
  <si>
    <t>UZOS</t>
  </si>
  <si>
    <t>VERDETS</t>
  </si>
  <si>
    <t>VIALER</t>
  </si>
  <si>
    <t>VIELLENAVE D ARTHEZ</t>
  </si>
  <si>
    <t>VIELLENAVE DE NAVARRENX</t>
  </si>
  <si>
    <t>VIELLESEGURE</t>
  </si>
  <si>
    <t>VIGNES</t>
  </si>
  <si>
    <t>VILLEFRANQUE</t>
  </si>
  <si>
    <t>VIODOS ABENSE DE BAS</t>
  </si>
  <si>
    <t>VIVEN</t>
  </si>
  <si>
    <t>ADAST</t>
  </si>
  <si>
    <t>ADE</t>
  </si>
  <si>
    <t>ADERVIELLE POUCHERGUES</t>
  </si>
  <si>
    <t>AGOS VIDALOS</t>
  </si>
  <si>
    <t>ALLIER</t>
  </si>
  <si>
    <t>ANCIZAN</t>
  </si>
  <si>
    <t>ANDREST</t>
  </si>
  <si>
    <t>ANERES</t>
  </si>
  <si>
    <t>ANGOS</t>
  </si>
  <si>
    <t>ANLA</t>
  </si>
  <si>
    <t>ANSOST</t>
  </si>
  <si>
    <t>ANTICHAN</t>
  </si>
  <si>
    <t>ANTIN</t>
  </si>
  <si>
    <t>ANTIST</t>
  </si>
  <si>
    <t>ARAGNOUET</t>
  </si>
  <si>
    <t>ARBEOST</t>
  </si>
  <si>
    <t>ARCIZAC ADOUR</t>
  </si>
  <si>
    <t>ARCIZAC EZ ANGLES</t>
  </si>
  <si>
    <t>ARCIZANS AVANT</t>
  </si>
  <si>
    <t>ARCIZANS DESSUS</t>
  </si>
  <si>
    <t>ARDENGOST</t>
  </si>
  <si>
    <t>ARGELES BAGNERES</t>
  </si>
  <si>
    <t>ARGELES GAZOST</t>
  </si>
  <si>
    <t>ARIES ESPENAN</t>
  </si>
  <si>
    <t>ARNE</t>
  </si>
  <si>
    <t>ARRAS EN LAVEDAN</t>
  </si>
  <si>
    <t>ARREAU</t>
  </si>
  <si>
    <t>ARRENS MARSOUS</t>
  </si>
  <si>
    <t>ARRODETS EZ ANGLES</t>
  </si>
  <si>
    <t>ARRODETS</t>
  </si>
  <si>
    <t>ARTAGNAN</t>
  </si>
  <si>
    <t>ARTALENS SOUIN</t>
  </si>
  <si>
    <t>ARTIGUEMY</t>
  </si>
  <si>
    <t>ASPIN AURE</t>
  </si>
  <si>
    <t>ASPIN EN LAVEDAN</t>
  </si>
  <si>
    <t>ASQUE</t>
  </si>
  <si>
    <t>ASTE</t>
  </si>
  <si>
    <t>ASTUGUE</t>
  </si>
  <si>
    <t>AUBAREDE</t>
  </si>
  <si>
    <t>AUCUN</t>
  </si>
  <si>
    <t>AURIEBAT</t>
  </si>
  <si>
    <t>AVAJAN</t>
  </si>
  <si>
    <t>AVENTIGNAN</t>
  </si>
  <si>
    <t>AVERAN</t>
  </si>
  <si>
    <t>AVEUX</t>
  </si>
  <si>
    <t>AVEZAC PRAT LAHITTE</t>
  </si>
  <si>
    <t>AYROS ARBOUIX</t>
  </si>
  <si>
    <t>AYZAC OST</t>
  </si>
  <si>
    <t>AZEREIX</t>
  </si>
  <si>
    <t>AZET</t>
  </si>
  <si>
    <t>BAGNERES DE BIGORRE</t>
  </si>
  <si>
    <t>BANIOS</t>
  </si>
  <si>
    <t>BARBACHEN</t>
  </si>
  <si>
    <t>BARBAZAN DEBAT</t>
  </si>
  <si>
    <t>BARBAZAN DESSUS</t>
  </si>
  <si>
    <t>BAREILLES</t>
  </si>
  <si>
    <t>BARLEST</t>
  </si>
  <si>
    <t>BARRANCOUEU</t>
  </si>
  <si>
    <t>BARRY</t>
  </si>
  <si>
    <t>BARTHE</t>
  </si>
  <si>
    <t>LA BARTHE DE NESTE</t>
  </si>
  <si>
    <t>BARTRES</t>
  </si>
  <si>
    <t>BATSERE</t>
  </si>
  <si>
    <t>BAZET</t>
  </si>
  <si>
    <t>BAZILLAC</t>
  </si>
  <si>
    <t>BAZORDAN</t>
  </si>
  <si>
    <t>BAZUS AURE</t>
  </si>
  <si>
    <t>BAZUS NESTE</t>
  </si>
  <si>
    <t>BEAUCENS</t>
  </si>
  <si>
    <t>BEAUDEAN</t>
  </si>
  <si>
    <t>BEGOLE</t>
  </si>
  <si>
    <t>BENQUE MOLERE</t>
  </si>
  <si>
    <t>BERBERUST LIAS</t>
  </si>
  <si>
    <t>BERNAC DEBAT</t>
  </si>
  <si>
    <t>BERNAC DESSUS</t>
  </si>
  <si>
    <t>BERNADETS DEBAT</t>
  </si>
  <si>
    <t>BERNADETS DESSUS</t>
  </si>
  <si>
    <t>BERTREN</t>
  </si>
  <si>
    <t>BETBEZE</t>
  </si>
  <si>
    <t>BETPOUEY</t>
  </si>
  <si>
    <t>BETPOUY</t>
  </si>
  <si>
    <t>BETTES</t>
  </si>
  <si>
    <t>BEYREDE JUMET CAMOUS</t>
  </si>
  <si>
    <t>BIZOUS</t>
  </si>
  <si>
    <t>BONNEFONT</t>
  </si>
  <si>
    <t>BONNEMAZON</t>
  </si>
  <si>
    <t>BONREPOS</t>
  </si>
  <si>
    <t>BOO SILHEN</t>
  </si>
  <si>
    <t>BORDERES LOURON</t>
  </si>
  <si>
    <t>BORDERES SUR L ECHEZ</t>
  </si>
  <si>
    <t>BOUILH DEVANT</t>
  </si>
  <si>
    <t>BOUILH PEREUILH</t>
  </si>
  <si>
    <t>BOULIN</t>
  </si>
  <si>
    <t>BOURG DE BIGORRE</t>
  </si>
  <si>
    <t>BOURISP</t>
  </si>
  <si>
    <t>BOURREAC</t>
  </si>
  <si>
    <t>BRAMEVAQUE</t>
  </si>
  <si>
    <t>BUGARD</t>
  </si>
  <si>
    <t>BULAN</t>
  </si>
  <si>
    <t>BUN</t>
  </si>
  <si>
    <t>BURG</t>
  </si>
  <si>
    <t>BUZON</t>
  </si>
  <si>
    <t>CABANAC</t>
  </si>
  <si>
    <t>CADEAC</t>
  </si>
  <si>
    <t>CADEILHAN TRACHERE</t>
  </si>
  <si>
    <t>CAHARET</t>
  </si>
  <si>
    <t>CAIXON</t>
  </si>
  <si>
    <t>CALAVANTE</t>
  </si>
  <si>
    <t>CAMALES</t>
  </si>
  <si>
    <t>CAMPAN</t>
  </si>
  <si>
    <t>CAMPARAN</t>
  </si>
  <si>
    <t>CAMPISTROUS</t>
  </si>
  <si>
    <t>CAMPUZAN</t>
  </si>
  <si>
    <t>CAPVERN LES BAINS</t>
  </si>
  <si>
    <t>CASTELBAJAC</t>
  </si>
  <si>
    <t>CASTELNAU MAGNOAC</t>
  </si>
  <si>
    <t>CASTELNAU RIVIERE BASSE</t>
  </si>
  <si>
    <t>CASTELVIEILH</t>
  </si>
  <si>
    <t>CASTERA LANUSSE</t>
  </si>
  <si>
    <t>CASTERA LOU</t>
  </si>
  <si>
    <t>CASTERETS</t>
  </si>
  <si>
    <t>CAUSSADE RIVIERE</t>
  </si>
  <si>
    <t>CAUTERETS</t>
  </si>
  <si>
    <t>CAZARILH</t>
  </si>
  <si>
    <t>CAZAUX DEBAT</t>
  </si>
  <si>
    <t>CAZAUX FRECHET ANERAN CAMORS</t>
  </si>
  <si>
    <t>CHELLE DEBAT</t>
  </si>
  <si>
    <t>CHELLE SPOU</t>
  </si>
  <si>
    <t>CHEUST</t>
  </si>
  <si>
    <t>CHEZE</t>
  </si>
  <si>
    <t>CHIS</t>
  </si>
  <si>
    <t>CIEUTAT</t>
  </si>
  <si>
    <t>CIZOS</t>
  </si>
  <si>
    <t>CLARENS</t>
  </si>
  <si>
    <t>COUSSAN</t>
  </si>
  <si>
    <t>CRECHETS</t>
  </si>
  <si>
    <t>DEVEZE</t>
  </si>
  <si>
    <t>DOURS</t>
  </si>
  <si>
    <t>ENS</t>
  </si>
  <si>
    <t>ESBAREICH</t>
  </si>
  <si>
    <t>ESCALA</t>
  </si>
  <si>
    <t>ESCAUNETS</t>
  </si>
  <si>
    <t>ESCONDEAUX</t>
  </si>
  <si>
    <t>ESCONNETS</t>
  </si>
  <si>
    <t>ESCOTS</t>
  </si>
  <si>
    <t>ESCOUBES POUTS</t>
  </si>
  <si>
    <t>ESPARROS</t>
  </si>
  <si>
    <t>ESPECHE</t>
  </si>
  <si>
    <t>ESPIEILH</t>
  </si>
  <si>
    <t>ESQUIEZE SERE</t>
  </si>
  <si>
    <t>ESTAMPURES</t>
  </si>
  <si>
    <t>ESTARVIELLE</t>
  </si>
  <si>
    <t>ESTENSAN</t>
  </si>
  <si>
    <t>ESTERRE</t>
  </si>
  <si>
    <t>ESTIRAC</t>
  </si>
  <si>
    <t>FERRERE</t>
  </si>
  <si>
    <t>FONTRAILLES</t>
  </si>
  <si>
    <t>FRECHEDE</t>
  </si>
  <si>
    <t>FRECHENDETS</t>
  </si>
  <si>
    <t>FRECHET AURE</t>
  </si>
  <si>
    <t>FRECHOU FRECHET</t>
  </si>
  <si>
    <t>GAILLAGOS</t>
  </si>
  <si>
    <t>GALAN</t>
  </si>
  <si>
    <t>GALEZ</t>
  </si>
  <si>
    <t>GARDERES</t>
  </si>
  <si>
    <t>GAUDENT</t>
  </si>
  <si>
    <t>GAUSSAN</t>
  </si>
  <si>
    <t>GAYAN</t>
  </si>
  <si>
    <t>GAZAVE</t>
  </si>
  <si>
    <t>GAZOST</t>
  </si>
  <si>
    <t>GAVARNIE GEDRE</t>
  </si>
  <si>
    <t>GEMBRIE</t>
  </si>
  <si>
    <t>GENEREST</t>
  </si>
  <si>
    <t>GERDE</t>
  </si>
  <si>
    <t>GERM</t>
  </si>
  <si>
    <t>GERMS SUR L OUSSOUET</t>
  </si>
  <si>
    <t>GEU</t>
  </si>
  <si>
    <t>GEZ</t>
  </si>
  <si>
    <t>GEZ EZ ANGLES</t>
  </si>
  <si>
    <t>GONEZ</t>
  </si>
  <si>
    <t>GOUAUX</t>
  </si>
  <si>
    <t>GOUDON</t>
  </si>
  <si>
    <t>GOURGUE</t>
  </si>
  <si>
    <t>GRAILHEN</t>
  </si>
  <si>
    <t>GREZIAN</t>
  </si>
  <si>
    <t>GRUST</t>
  </si>
  <si>
    <t>GUCHAN</t>
  </si>
  <si>
    <t>GUCHEN</t>
  </si>
  <si>
    <t>GUIZERIX</t>
  </si>
  <si>
    <t>HACHAN</t>
  </si>
  <si>
    <t>HAGEDET</t>
  </si>
  <si>
    <t>HAUBAN</t>
  </si>
  <si>
    <t>HAUTAGET</t>
  </si>
  <si>
    <t>HECHES</t>
  </si>
  <si>
    <t>HERES</t>
  </si>
  <si>
    <t>HIBARETTE</t>
  </si>
  <si>
    <t>HIIS</t>
  </si>
  <si>
    <t>HITTE</t>
  </si>
  <si>
    <t>HORGUES</t>
  </si>
  <si>
    <t>HOUEYDETS</t>
  </si>
  <si>
    <t>HOURC</t>
  </si>
  <si>
    <t>IBOS</t>
  </si>
  <si>
    <t>ILHET</t>
  </si>
  <si>
    <t>ILHEU</t>
  </si>
  <si>
    <t>IZAOURT</t>
  </si>
  <si>
    <t>IZAUX</t>
  </si>
  <si>
    <t>JACQUE</t>
  </si>
  <si>
    <t>JARRET</t>
  </si>
  <si>
    <t>JEZEAU</t>
  </si>
  <si>
    <t>JUILLAN</t>
  </si>
  <si>
    <t>JULOS</t>
  </si>
  <si>
    <t>JUNCALAS</t>
  </si>
  <si>
    <t>LABASSERE</t>
  </si>
  <si>
    <t>LABASTIDE</t>
  </si>
  <si>
    <t>LABATUT RIVIERE</t>
  </si>
  <si>
    <t>LABORDE</t>
  </si>
  <si>
    <t>LACASSAGNE</t>
  </si>
  <si>
    <t>LAFITOLE</t>
  </si>
  <si>
    <t>ARRAYOU LAHITTE</t>
  </si>
  <si>
    <t>LAHITTE TOUPIERE</t>
  </si>
  <si>
    <t>LALANNE TRIE</t>
  </si>
  <si>
    <t>LALOUBERE</t>
  </si>
  <si>
    <t>LAMARQUE PONTACQ</t>
  </si>
  <si>
    <t>LAMARQUE RUSTAING</t>
  </si>
  <si>
    <t>LAMEAC</t>
  </si>
  <si>
    <t>LANESPEDE</t>
  </si>
  <si>
    <t>LANNE</t>
  </si>
  <si>
    <t>LANNEMEZAN</t>
  </si>
  <si>
    <t>LAPEYRE</t>
  </si>
  <si>
    <t>LARAN</t>
  </si>
  <si>
    <t>LASCAZERES</t>
  </si>
  <si>
    <t>LASLADES</t>
  </si>
  <si>
    <t>LASSALES</t>
  </si>
  <si>
    <t>LAU BALAGNAS</t>
  </si>
  <si>
    <t>LAYRISSE</t>
  </si>
  <si>
    <t>LESCURRY</t>
  </si>
  <si>
    <t>LESPOUEY</t>
  </si>
  <si>
    <t>LEZIGNAN</t>
  </si>
  <si>
    <t>LHEZ</t>
  </si>
  <si>
    <t>LIAC</t>
  </si>
  <si>
    <t>LIBAROS</t>
  </si>
  <si>
    <t>LIES</t>
  </si>
  <si>
    <t>LIZOS</t>
  </si>
  <si>
    <t>LOMBRES</t>
  </si>
  <si>
    <t>LOMNE</t>
  </si>
  <si>
    <t>LORTET</t>
  </si>
  <si>
    <t>LOUBAJAC</t>
  </si>
  <si>
    <t>LOUCRUP</t>
  </si>
  <si>
    <t>LOUDENVIELLE</t>
  </si>
  <si>
    <t>LOUDERVIELLE</t>
  </si>
  <si>
    <t>LOUEY</t>
  </si>
  <si>
    <t>LOUIT</t>
  </si>
  <si>
    <t>LOURDES</t>
  </si>
  <si>
    <t>LOURES BAROUSSE</t>
  </si>
  <si>
    <t>LUBRET ST LUC</t>
  </si>
  <si>
    <t>LUBY BETMONT</t>
  </si>
  <si>
    <t>LUGAGNAN</t>
  </si>
  <si>
    <t>LUQUET</t>
  </si>
  <si>
    <t>LUSTAR</t>
  </si>
  <si>
    <t>LUTILHOUS</t>
  </si>
  <si>
    <t>LUZ ST SAUVEUR</t>
  </si>
  <si>
    <t>MADIRAN</t>
  </si>
  <si>
    <t>MANSAN</t>
  </si>
  <si>
    <t>MARQUERIE</t>
  </si>
  <si>
    <t>MAUBOURGUET</t>
  </si>
  <si>
    <t>MAULEON BAROUSSE</t>
  </si>
  <si>
    <t>MAZERES DE NESTE</t>
  </si>
  <si>
    <t>MAZOUAU</t>
  </si>
  <si>
    <t>MERILHEU</t>
  </si>
  <si>
    <t>MINGOT</t>
  </si>
  <si>
    <t>MOMERES</t>
  </si>
  <si>
    <t>MONLEON MAGNOAC</t>
  </si>
  <si>
    <t>MONLONG</t>
  </si>
  <si>
    <t>MONTOUSSE</t>
  </si>
  <si>
    <t>MONTSERIE</t>
  </si>
  <si>
    <t>MOULEDOUS</t>
  </si>
  <si>
    <t>MOUMOULOUS</t>
  </si>
  <si>
    <t>MUN</t>
  </si>
  <si>
    <t>NESTIER</t>
  </si>
  <si>
    <t>NEUILH</t>
  </si>
  <si>
    <t>NISTOS</t>
  </si>
  <si>
    <t>NOUILHAN</t>
  </si>
  <si>
    <t>ODOS</t>
  </si>
  <si>
    <t>OLEAC DEBAT</t>
  </si>
  <si>
    <t>OLEAC DESSUS</t>
  </si>
  <si>
    <t>OMEX</t>
  </si>
  <si>
    <t>ORDIZAN</t>
  </si>
  <si>
    <t>ORGAN</t>
  </si>
  <si>
    <t>ORIEUX</t>
  </si>
  <si>
    <t>ORIGNAC</t>
  </si>
  <si>
    <t>ORINCLES</t>
  </si>
  <si>
    <t>ORLEIX</t>
  </si>
  <si>
    <t>OROIX</t>
  </si>
  <si>
    <t>OSMETS</t>
  </si>
  <si>
    <t>OSSEN</t>
  </si>
  <si>
    <t>OSSUN</t>
  </si>
  <si>
    <t>OSSUN EZ ANGLES</t>
  </si>
  <si>
    <t>OUEILLOUX</t>
  </si>
  <si>
    <t>OURDE</t>
  </si>
  <si>
    <t>OURDIS COTDOUSSAN</t>
  </si>
  <si>
    <t>OURDON</t>
  </si>
  <si>
    <t>OURSBELILLE</t>
  </si>
  <si>
    <t>OUSTE</t>
  </si>
  <si>
    <t>OUZOUS</t>
  </si>
  <si>
    <t>PAILHAC</t>
  </si>
  <si>
    <t>PAREAC</t>
  </si>
  <si>
    <t>PERE</t>
  </si>
  <si>
    <t>PEYRAUBE</t>
  </si>
  <si>
    <t>PEYRET ST ANDRE</t>
  </si>
  <si>
    <t>PEYRIGUERE</t>
  </si>
  <si>
    <t>PEYROUSE</t>
  </si>
  <si>
    <t>PEYRUN</t>
  </si>
  <si>
    <t>PIERREFITTE NESTALAS</t>
  </si>
  <si>
    <t>PINAS</t>
  </si>
  <si>
    <t>PINTAC</t>
  </si>
  <si>
    <t>POUEYFERRE</t>
  </si>
  <si>
    <t>POUMAROUS</t>
  </si>
  <si>
    <t>POUY</t>
  </si>
  <si>
    <t>POUYASTRUC</t>
  </si>
  <si>
    <t>POUZAC</t>
  </si>
  <si>
    <t>PUJO</t>
  </si>
  <si>
    <t>PUNTOUS</t>
  </si>
  <si>
    <t>PUYDARRIEUX</t>
  </si>
  <si>
    <t>RABASTENS DE BIGORRE</t>
  </si>
  <si>
    <t>RECURT</t>
  </si>
  <si>
    <t>SABALOS</t>
  </si>
  <si>
    <t>SABARROS</t>
  </si>
  <si>
    <t>SACOUE</t>
  </si>
  <si>
    <t>SADOURNIN</t>
  </si>
  <si>
    <t>SAILHAN</t>
  </si>
  <si>
    <t>ST LANNE</t>
  </si>
  <si>
    <t>ST LARY SOULAN</t>
  </si>
  <si>
    <t>ST LAURENT DE NESTE</t>
  </si>
  <si>
    <t>ST LEZER</t>
  </si>
  <si>
    <t>ST PASTOUS</t>
  </si>
  <si>
    <t>ST PE DE BIGORRE</t>
  </si>
  <si>
    <t>ST SEVER DE RUSTAN</t>
  </si>
  <si>
    <t>SALECHAN</t>
  </si>
  <si>
    <t>SALIGOS</t>
  </si>
  <si>
    <t>SALLES ADOUR</t>
  </si>
  <si>
    <t>SAMURAN</t>
  </si>
  <si>
    <t>SANOUS</t>
  </si>
  <si>
    <t>SARIAC MAGNOAC</t>
  </si>
  <si>
    <t>SARLABOUS</t>
  </si>
  <si>
    <t>SARNIGUET</t>
  </si>
  <si>
    <t>SARP</t>
  </si>
  <si>
    <t>SARRANCOLIN</t>
  </si>
  <si>
    <t>SARRIAC BIGORRE</t>
  </si>
  <si>
    <t>SARROUILLES</t>
  </si>
  <si>
    <t>SASSIS</t>
  </si>
  <si>
    <t>SAZOS</t>
  </si>
  <si>
    <t>SEGUS</t>
  </si>
  <si>
    <t>SEICH</t>
  </si>
  <si>
    <t>SEMEAC</t>
  </si>
  <si>
    <t>SENAC</t>
  </si>
  <si>
    <t>SENTOUS</t>
  </si>
  <si>
    <t>SERE EN LAVEDAN</t>
  </si>
  <si>
    <t>SERE LANSO</t>
  </si>
  <si>
    <t>SERON</t>
  </si>
  <si>
    <t>SERE RUSTAING</t>
  </si>
  <si>
    <t>SIARROUY</t>
  </si>
  <si>
    <t>SINZOS</t>
  </si>
  <si>
    <t>SIRADAN</t>
  </si>
  <si>
    <t>SIREIX</t>
  </si>
  <si>
    <t>SOMBRUN</t>
  </si>
  <si>
    <t>SOREAC</t>
  </si>
  <si>
    <t>SOST</t>
  </si>
  <si>
    <t>SOUBLECAUSE</t>
  </si>
  <si>
    <t>SOUES</t>
  </si>
  <si>
    <t>SOULOM</t>
  </si>
  <si>
    <t>SOUYEAUX</t>
  </si>
  <si>
    <t>TAJAN</t>
  </si>
  <si>
    <t>TALAZAC</t>
  </si>
  <si>
    <t>TARASTEIX</t>
  </si>
  <si>
    <t>TARBES</t>
  </si>
  <si>
    <t>THEBE</t>
  </si>
  <si>
    <t>THERMES MAGNOAC</t>
  </si>
  <si>
    <t>THUY</t>
  </si>
  <si>
    <t>TIBIRAN JAUNAC</t>
  </si>
  <si>
    <t>TILHOUSE</t>
  </si>
  <si>
    <t>TOSTAT</t>
  </si>
  <si>
    <t>TOURNAY</t>
  </si>
  <si>
    <t>TOURNOUS DARRE</t>
  </si>
  <si>
    <t>TOURNOUS DEVANT</t>
  </si>
  <si>
    <t>TRAMEZAIGUES</t>
  </si>
  <si>
    <t>TREBONS</t>
  </si>
  <si>
    <t>TRIE SUR BAISE</t>
  </si>
  <si>
    <t>TROUBAT</t>
  </si>
  <si>
    <t>TROULEY LABARTHE</t>
  </si>
  <si>
    <t>TUZAGUET</t>
  </si>
  <si>
    <t>UGLAS</t>
  </si>
  <si>
    <t>UGNOUAS</t>
  </si>
  <si>
    <t>UZ</t>
  </si>
  <si>
    <t>VIC EN BIGORRE</t>
  </si>
  <si>
    <t>VIDOU</t>
  </si>
  <si>
    <t>VIDOUZE</t>
  </si>
  <si>
    <t>VIELLE ADOUR</t>
  </si>
  <si>
    <t>VIELLE AURE</t>
  </si>
  <si>
    <t>VIELLE LOURON</t>
  </si>
  <si>
    <t>VIER BORDES</t>
  </si>
  <si>
    <t>VIEUZOS</t>
  </si>
  <si>
    <t>VIEY</t>
  </si>
  <si>
    <t>VIGER</t>
  </si>
  <si>
    <t>VIGNEC</t>
  </si>
  <si>
    <t>VILLELONGUE</t>
  </si>
  <si>
    <t>VILLEMBITS</t>
  </si>
  <si>
    <t>VILLEMUR</t>
  </si>
  <si>
    <t>VILLENAVE PRES BEARN</t>
  </si>
  <si>
    <t>VILLENAVE PRES MARSAC</t>
  </si>
  <si>
    <t>VISCOS</t>
  </si>
  <si>
    <t>VISKER</t>
  </si>
  <si>
    <t>BAREGES</t>
  </si>
  <si>
    <t>CANTAOUS</t>
  </si>
  <si>
    <t>L ALBERE</t>
  </si>
  <si>
    <t>ALENYA</t>
  </si>
  <si>
    <t>AMELIE LES BAINS PALALDA</t>
  </si>
  <si>
    <t>ANGOUSTRINE VILLENEUVE ESCALDES</t>
  </si>
  <si>
    <t>ANSIGNAN</t>
  </si>
  <si>
    <t>ARBOUSSOLS</t>
  </si>
  <si>
    <t>ARGELES SUR MER</t>
  </si>
  <si>
    <t>ARLES SUR TECH</t>
  </si>
  <si>
    <t>AYGUATEBIA TALAU</t>
  </si>
  <si>
    <t>BAHO</t>
  </si>
  <si>
    <t>BAILLESTAVY</t>
  </si>
  <si>
    <t>BAIXAS</t>
  </si>
  <si>
    <t>BANYULS DELS ASPRES</t>
  </si>
  <si>
    <t>BANYULS SUR MER</t>
  </si>
  <si>
    <t>LE BARCARES</t>
  </si>
  <si>
    <t>LA BASTIDE</t>
  </si>
  <si>
    <t>BOLQUERE</t>
  </si>
  <si>
    <t>BOULE D AMONT</t>
  </si>
  <si>
    <t>BOULETERNERE</t>
  </si>
  <si>
    <t>LE BOULOU</t>
  </si>
  <si>
    <t>BOURG MADAME</t>
  </si>
  <si>
    <t>BROUILLA</t>
  </si>
  <si>
    <t>LA CABANASSE</t>
  </si>
  <si>
    <t>CABESTANY</t>
  </si>
  <si>
    <t>CAIXAS</t>
  </si>
  <si>
    <t>CALCE</t>
  </si>
  <si>
    <t>CALMEILLES</t>
  </si>
  <si>
    <t>CAMELAS</t>
  </si>
  <si>
    <t>CAMPOME</t>
  </si>
  <si>
    <t>CAMPOUSSY</t>
  </si>
  <si>
    <t>CANAVEILLES</t>
  </si>
  <si>
    <t>CANET EN ROUSSILLON</t>
  </si>
  <si>
    <t>CANOHES</t>
  </si>
  <si>
    <t>CARAMANY</t>
  </si>
  <si>
    <t>CASEFABRE</t>
  </si>
  <si>
    <t>CASES DE PENE</t>
  </si>
  <si>
    <t>CASTEIL</t>
  </si>
  <si>
    <t>CASTELNOU</t>
  </si>
  <si>
    <t>CATLLAR</t>
  </si>
  <si>
    <t>CAUDIES DE FENOUILLEDES</t>
  </si>
  <si>
    <t>CAUDIES DE CONFLENT</t>
  </si>
  <si>
    <t>CERBERE</t>
  </si>
  <si>
    <t>CERET</t>
  </si>
  <si>
    <t>CLAIRA</t>
  </si>
  <si>
    <t>CLARA VILLERACH</t>
  </si>
  <si>
    <t>CODALET</t>
  </si>
  <si>
    <t>COLLIOURE</t>
  </si>
  <si>
    <t>CONAT</t>
  </si>
  <si>
    <t>CORBERE</t>
  </si>
  <si>
    <t>CORBERE LES CABANES</t>
  </si>
  <si>
    <t>CORNEILLA DE CONFLENT</t>
  </si>
  <si>
    <t>CORNEILLA LA RIVIERE</t>
  </si>
  <si>
    <t>CORNEILLA DEL VERCOL</t>
  </si>
  <si>
    <t>CORSAVY</t>
  </si>
  <si>
    <t>COUSTOUGES</t>
  </si>
  <si>
    <t>DORRES</t>
  </si>
  <si>
    <t>LES CLUSES</t>
  </si>
  <si>
    <t>EGAT</t>
  </si>
  <si>
    <t>ELNE</t>
  </si>
  <si>
    <t>ENVEITG</t>
  </si>
  <si>
    <t>ERR</t>
  </si>
  <si>
    <t>ESCARO</t>
  </si>
  <si>
    <t>ESPIRA DE L AGLY</t>
  </si>
  <si>
    <t>ESPIRA DE CONFLENT</t>
  </si>
  <si>
    <t>ESTAGEL</t>
  </si>
  <si>
    <t>ESTAVAR</t>
  </si>
  <si>
    <t>ESTOHER</t>
  </si>
  <si>
    <t>EUS</t>
  </si>
  <si>
    <t>EYNE</t>
  </si>
  <si>
    <t>FEILLUNS</t>
  </si>
  <si>
    <t>FILLOLS</t>
  </si>
  <si>
    <t>FINESTRET</t>
  </si>
  <si>
    <t>FONTPEDROUSE</t>
  </si>
  <si>
    <t>FONTRABIOUSE</t>
  </si>
  <si>
    <t>FORMIGUERES</t>
  </si>
  <si>
    <t>FUILLA</t>
  </si>
  <si>
    <t>GLORIANES</t>
  </si>
  <si>
    <t>ILLE SUR TET</t>
  </si>
  <si>
    <t>JOCH</t>
  </si>
  <si>
    <t>JUJOLS</t>
  </si>
  <si>
    <t>LAMANERE</t>
  </si>
  <si>
    <t>LAROQUE DES ALBERES</t>
  </si>
  <si>
    <t>LATOUR BAS ELNE</t>
  </si>
  <si>
    <t>LATOUR DE CAROL</t>
  </si>
  <si>
    <t>LATOUR DE FRANCE</t>
  </si>
  <si>
    <t>LESQUERDE</t>
  </si>
  <si>
    <t>LA LLAGONNE</t>
  </si>
  <si>
    <t>LLAURO</t>
  </si>
  <si>
    <t>LLO</t>
  </si>
  <si>
    <t>LLUPIA</t>
  </si>
  <si>
    <t>MANTET</t>
  </si>
  <si>
    <t>MARQUIXANES</t>
  </si>
  <si>
    <t>LOS MASOS</t>
  </si>
  <si>
    <t>MATEMALE</t>
  </si>
  <si>
    <t>MAUREILLAS LAS ILLAS</t>
  </si>
  <si>
    <t>MAURY</t>
  </si>
  <si>
    <t>MILLAS</t>
  </si>
  <si>
    <t>MOLITG LES BAINS</t>
  </si>
  <si>
    <t>MONTALBA LE CHATEAU</t>
  </si>
  <si>
    <t>MONTBOLO</t>
  </si>
  <si>
    <t>MONTESCOT</t>
  </si>
  <si>
    <t>MONTESQUIEU DES ALBERES</t>
  </si>
  <si>
    <t>MONTFERRER</t>
  </si>
  <si>
    <t>MONT LOUIS</t>
  </si>
  <si>
    <t>MONTNER</t>
  </si>
  <si>
    <t>MOSSET</t>
  </si>
  <si>
    <t>NAHUJA</t>
  </si>
  <si>
    <t>NEFIACH</t>
  </si>
  <si>
    <t>NOHEDES</t>
  </si>
  <si>
    <t>NYER</t>
  </si>
  <si>
    <t>FONT ROMEU ODEILLO VIA</t>
  </si>
  <si>
    <t>OLETTE</t>
  </si>
  <si>
    <t>OMS</t>
  </si>
  <si>
    <t>OPOUL PERILLOS</t>
  </si>
  <si>
    <t>OREILLA</t>
  </si>
  <si>
    <t>ORTAFFA</t>
  </si>
  <si>
    <t>OSSEJA</t>
  </si>
  <si>
    <t>PALAU DE CERDAGNE</t>
  </si>
  <si>
    <t>PALAU DEL VIDRE</t>
  </si>
  <si>
    <t>PASSA</t>
  </si>
  <si>
    <t>PERPIGNAN</t>
  </si>
  <si>
    <t>LE PERTHUS</t>
  </si>
  <si>
    <t>PEYRESTORTES</t>
  </si>
  <si>
    <t>PEZILLA DE CONFLENT</t>
  </si>
  <si>
    <t>PEZILLA LA RIVIERE</t>
  </si>
  <si>
    <t>PIA</t>
  </si>
  <si>
    <t>PLANES</t>
  </si>
  <si>
    <t>PLANEZES</t>
  </si>
  <si>
    <t>POLLESTRES</t>
  </si>
  <si>
    <t>PONTEILLA</t>
  </si>
  <si>
    <t>PORTA</t>
  </si>
  <si>
    <t>PORTE PUYMORENS</t>
  </si>
  <si>
    <t>PORT VENDRES</t>
  </si>
  <si>
    <t>PRATS DE MOLLO LA PRESTE</t>
  </si>
  <si>
    <t>PRATS DE SOURNIA</t>
  </si>
  <si>
    <t>PRUGNANES</t>
  </si>
  <si>
    <t>PRUNET ET BELPUIG</t>
  </si>
  <si>
    <t>PUYVALADOR</t>
  </si>
  <si>
    <t>PY</t>
  </si>
  <si>
    <t>RABOUILLET</t>
  </si>
  <si>
    <t>RAILLEU</t>
  </si>
  <si>
    <t>RASIGUERES</t>
  </si>
  <si>
    <t>REAL</t>
  </si>
  <si>
    <t>REYNES</t>
  </si>
  <si>
    <t>RIA SIRACH</t>
  </si>
  <si>
    <t>RIGARDA</t>
  </si>
  <si>
    <t>RIVESALTES</t>
  </si>
  <si>
    <t>RODES</t>
  </si>
  <si>
    <t>SAHORRE</t>
  </si>
  <si>
    <t>SAILLAGOUSE</t>
  </si>
  <si>
    <t>ST ARNAC</t>
  </si>
  <si>
    <t>STE COLOMBE DE LA COMMANDERIE</t>
  </si>
  <si>
    <t>ST ESTEVE</t>
  </si>
  <si>
    <t>ST FELIU D AMONT</t>
  </si>
  <si>
    <t>ST FELIU D AVALL</t>
  </si>
  <si>
    <t>ST GENIS DES FONTAINES</t>
  </si>
  <si>
    <t>ST JEAN LASSEILLE</t>
  </si>
  <si>
    <t>ST JEAN PLA DE CORTS</t>
  </si>
  <si>
    <t>ST LAURENT DE CERDANS</t>
  </si>
  <si>
    <t>ST LAURENT DE LA SALANQUE</t>
  </si>
  <si>
    <t>STE LEOCADIE</t>
  </si>
  <si>
    <t>STE MARIE LA MER</t>
  </si>
  <si>
    <t>ST MARSAL</t>
  </si>
  <si>
    <t>ST MARTIN DE FENOUILLET</t>
  </si>
  <si>
    <t>ST MICHEL DE LLOTES</t>
  </si>
  <si>
    <t>ST PAUL DE FENOUILLET</t>
  </si>
  <si>
    <t>ST PIERRE DELS FORCATS</t>
  </si>
  <si>
    <t>SALEILLES</t>
  </si>
  <si>
    <t>SALSES LE CHATEAU</t>
  </si>
  <si>
    <t>SANSA</t>
  </si>
  <si>
    <t>SAUTO</t>
  </si>
  <si>
    <t>SERDINYA</t>
  </si>
  <si>
    <t>SERRALONGUE</t>
  </si>
  <si>
    <t>LE SOLER</t>
  </si>
  <si>
    <t>SOREDE</t>
  </si>
  <si>
    <t>SOUANYAS</t>
  </si>
  <si>
    <t>SOURNIA</t>
  </si>
  <si>
    <t>TAILLET</t>
  </si>
  <si>
    <t>TARERACH</t>
  </si>
  <si>
    <t>TARGASONNE</t>
  </si>
  <si>
    <t>TAULIS</t>
  </si>
  <si>
    <t>TAURINYA</t>
  </si>
  <si>
    <t>TAUTAVEL</t>
  </si>
  <si>
    <t>LE TECH</t>
  </si>
  <si>
    <t>TERRATS</t>
  </si>
  <si>
    <t>THEZA</t>
  </si>
  <si>
    <t>THUES ENTRE VALLS</t>
  </si>
  <si>
    <t>THUIR</t>
  </si>
  <si>
    <t>TORDERES</t>
  </si>
  <si>
    <t>TORREILLES</t>
  </si>
  <si>
    <t>TOULOUGES</t>
  </si>
  <si>
    <t>TRESSERRE</t>
  </si>
  <si>
    <t>TREVILLACH</t>
  </si>
  <si>
    <t>TRILLA</t>
  </si>
  <si>
    <t>TROUILLAS</t>
  </si>
  <si>
    <t>UR</t>
  </si>
  <si>
    <t>URBANYA</t>
  </si>
  <si>
    <t>VALCEBOLLERE</t>
  </si>
  <si>
    <t>VALMANYA</t>
  </si>
  <si>
    <t>VERNET LES BAINS</t>
  </si>
  <si>
    <t>VILLEFRANCHE DE CONFLENT</t>
  </si>
  <si>
    <t>VILLELONGUE DE LA SALANQUE</t>
  </si>
  <si>
    <t>VILLELONGUE DELS MONTS</t>
  </si>
  <si>
    <t>VILLEMOLAQUE</t>
  </si>
  <si>
    <t>VILLENEUVE DE LA RAHO</t>
  </si>
  <si>
    <t>VILLENEUVE LA RIVIERE</t>
  </si>
  <si>
    <t>VINCA</t>
  </si>
  <si>
    <t>VINGRAU</t>
  </si>
  <si>
    <t>VIVES</t>
  </si>
  <si>
    <t>LE VIVIER</t>
  </si>
  <si>
    <t>ACHENHEIM</t>
  </si>
  <si>
    <t>ADAMSWILLER</t>
  </si>
  <si>
    <t>ALBE</t>
  </si>
  <si>
    <t>SOMMERAU</t>
  </si>
  <si>
    <t>ALTECKENDORF</t>
  </si>
  <si>
    <t>ALTENHEIM</t>
  </si>
  <si>
    <t>ALTORF</t>
  </si>
  <si>
    <t>ALTWILLER</t>
  </si>
  <si>
    <t>ANDLAU</t>
  </si>
  <si>
    <t>ARTOLSHEIM</t>
  </si>
  <si>
    <t>ASCHBACH</t>
  </si>
  <si>
    <t>ASSWILLER</t>
  </si>
  <si>
    <t>AVOLSHEIM</t>
  </si>
  <si>
    <t>BAERENDORF</t>
  </si>
  <si>
    <t>BALBRONN</t>
  </si>
  <si>
    <t>BALDENHEIM</t>
  </si>
  <si>
    <t>BAREMBACH</t>
  </si>
  <si>
    <t>BARR</t>
  </si>
  <si>
    <t>BASSEMBERG</t>
  </si>
  <si>
    <t>BATZENDORF</t>
  </si>
  <si>
    <t>BEINHEIM</t>
  </si>
  <si>
    <t>BELLEFOSSE</t>
  </si>
  <si>
    <t>BENFELD</t>
  </si>
  <si>
    <t>BERG</t>
  </si>
  <si>
    <t>BERGBIETEN</t>
  </si>
  <si>
    <t>BERNARDSWILLER</t>
  </si>
  <si>
    <t>BERNARDVILLE</t>
  </si>
  <si>
    <t>BERNOLSHEIM</t>
  </si>
  <si>
    <t>BERSTETT</t>
  </si>
  <si>
    <t>BERSTHEIM</t>
  </si>
  <si>
    <t>BETTWILLER</t>
  </si>
  <si>
    <t>BIBLISHEIM</t>
  </si>
  <si>
    <t>BIETLENHEIM</t>
  </si>
  <si>
    <t>BILWISHEIM</t>
  </si>
  <si>
    <t>BINDERNHEIM</t>
  </si>
  <si>
    <t>BISCHHEIM</t>
  </si>
  <si>
    <t>BISCHHOLTZ</t>
  </si>
  <si>
    <t>BISCHOFFSHEIM</t>
  </si>
  <si>
    <t>BISCHWILLER</t>
  </si>
  <si>
    <t>BISSERT</t>
  </si>
  <si>
    <t>BITSCHHOFFEN</t>
  </si>
  <si>
    <t>BLAESHEIM</t>
  </si>
  <si>
    <t>BLANCHERUPT</t>
  </si>
  <si>
    <t>BLIENSCHWILLER</t>
  </si>
  <si>
    <t>BOERSCH</t>
  </si>
  <si>
    <t>BOESENBIESEN</t>
  </si>
  <si>
    <t>BOLSENHEIM</t>
  </si>
  <si>
    <t>BOOFZHEIM</t>
  </si>
  <si>
    <t>BOOTZHEIM</t>
  </si>
  <si>
    <t>BOSSELSHAUSEN</t>
  </si>
  <si>
    <t>BOSSENDORF</t>
  </si>
  <si>
    <t>BOURG BRUCHE</t>
  </si>
  <si>
    <t>BOURGHEIM</t>
  </si>
  <si>
    <t>BOUXWILLER</t>
  </si>
  <si>
    <t>BREITENAU</t>
  </si>
  <si>
    <t>BREITENBACH</t>
  </si>
  <si>
    <t>BREUSCHWICKERSHEIM</t>
  </si>
  <si>
    <t>LA BROQUE</t>
  </si>
  <si>
    <t>BRUMATH</t>
  </si>
  <si>
    <t>BUSWILLER</t>
  </si>
  <si>
    <t>BUHL</t>
  </si>
  <si>
    <t>BURBACH</t>
  </si>
  <si>
    <t>BUST</t>
  </si>
  <si>
    <t>BUTTEN</t>
  </si>
  <si>
    <t>CLEEBOURG</t>
  </si>
  <si>
    <t>CLIMBACH</t>
  </si>
  <si>
    <t>COLROY LA ROCHE</t>
  </si>
  <si>
    <t>COSSWILLER</t>
  </si>
  <si>
    <t>CRASTATT</t>
  </si>
  <si>
    <t>CROETTWILLER</t>
  </si>
  <si>
    <t>DACHSTEIN</t>
  </si>
  <si>
    <t>DAHLENHEIM</t>
  </si>
  <si>
    <t>DALHUNDEN</t>
  </si>
  <si>
    <t>DAMBACH</t>
  </si>
  <si>
    <t>DAMBACH LA VILLE</t>
  </si>
  <si>
    <t>DANGOLSHEIM</t>
  </si>
  <si>
    <t>DAUBENSAND</t>
  </si>
  <si>
    <t>DAUENDORF</t>
  </si>
  <si>
    <t>DEHLINGEN</t>
  </si>
  <si>
    <t>DETTWILLER</t>
  </si>
  <si>
    <t>DIEBOLSHEIM</t>
  </si>
  <si>
    <t>DIEDENDORF</t>
  </si>
  <si>
    <t>DIEFFENBACH AU VAL</t>
  </si>
  <si>
    <t>DIEFFENBACH LES WOERTH</t>
  </si>
  <si>
    <t>DIEFFENTHAL</t>
  </si>
  <si>
    <t>DIEMERINGEN</t>
  </si>
  <si>
    <t>DIMBSTHAL</t>
  </si>
  <si>
    <t>DINGSHEIM</t>
  </si>
  <si>
    <t>DINSHEIM SUR BRUCHE</t>
  </si>
  <si>
    <t>DOMFESSEL</t>
  </si>
  <si>
    <t>DONNENHEIM</t>
  </si>
  <si>
    <t>DORLISHEIM</t>
  </si>
  <si>
    <t>DOSSENHEIM KOCHERSBERG</t>
  </si>
  <si>
    <t>DOSSENHEIM SUR ZINSEL</t>
  </si>
  <si>
    <t>DRACHENBRONN BIRLENBACH</t>
  </si>
  <si>
    <t>DRULINGEN</t>
  </si>
  <si>
    <t>DRUSENHEIM</t>
  </si>
  <si>
    <t>DUNTZENHEIM</t>
  </si>
  <si>
    <t>DUPPIGHEIM</t>
  </si>
  <si>
    <t>DURNINGEN</t>
  </si>
  <si>
    <t>DURRENBACH</t>
  </si>
  <si>
    <t>DURSTEL</t>
  </si>
  <si>
    <t>DUTTLENHEIM</t>
  </si>
  <si>
    <t>EBERBACH SELTZ</t>
  </si>
  <si>
    <t>EBERSHEIM</t>
  </si>
  <si>
    <t>EBERSMUNSTER</t>
  </si>
  <si>
    <t>ECKARTSWILLER</t>
  </si>
  <si>
    <t>ECKBOLSHEIM</t>
  </si>
  <si>
    <t>ECKWERSHEIM</t>
  </si>
  <si>
    <t>EICHHOFFEN</t>
  </si>
  <si>
    <t>ELSENHEIM</t>
  </si>
  <si>
    <t>WANGENBOURG ENGENTHAL</t>
  </si>
  <si>
    <t>ENGWILLER</t>
  </si>
  <si>
    <t>ENTZHEIM</t>
  </si>
  <si>
    <t>EPFIG</t>
  </si>
  <si>
    <t>ERCKARTSWILLER</t>
  </si>
  <si>
    <t>ERGERSHEIM</t>
  </si>
  <si>
    <t>ERNOLSHEIM BRUCHE</t>
  </si>
  <si>
    <t>ERNOLSHEIM LES SAVERNE</t>
  </si>
  <si>
    <t>ERSTEIN</t>
  </si>
  <si>
    <t>ESCHAU</t>
  </si>
  <si>
    <t>ESCHBACH</t>
  </si>
  <si>
    <t>ESCHBOURG</t>
  </si>
  <si>
    <t>ESCHWILLER</t>
  </si>
  <si>
    <t>ETTENDORF</t>
  </si>
  <si>
    <t>EYWILLER</t>
  </si>
  <si>
    <t>FEGERSHEIM</t>
  </si>
  <si>
    <t>FESSENHEIM LE BAS</t>
  </si>
  <si>
    <t>FLEXBOURG</t>
  </si>
  <si>
    <t>FORSTFELD</t>
  </si>
  <si>
    <t>FORSTHEIM</t>
  </si>
  <si>
    <t>FORT LOUIS</t>
  </si>
  <si>
    <t>FOUCHY</t>
  </si>
  <si>
    <t>FOUDAY</t>
  </si>
  <si>
    <t>FRIEDOLSHEIM</t>
  </si>
  <si>
    <t>FRIESENHEIM</t>
  </si>
  <si>
    <t>FROESCHWILLER</t>
  </si>
  <si>
    <t>FROHMUHL</t>
  </si>
  <si>
    <t>FURCHHAUSEN</t>
  </si>
  <si>
    <t>FURDENHEIM</t>
  </si>
  <si>
    <t>GAMBSHEIM</t>
  </si>
  <si>
    <t>GEISPOLSHEIM</t>
  </si>
  <si>
    <t>GEISWILLER ZOEBERSDORF</t>
  </si>
  <si>
    <t>GERSTHEIM</t>
  </si>
  <si>
    <t>GERTWILLER</t>
  </si>
  <si>
    <t>GEUDERTHEIM</t>
  </si>
  <si>
    <t>GOERLINGEN</t>
  </si>
  <si>
    <t>GOERSDORF</t>
  </si>
  <si>
    <t>GOTTENHOUSE</t>
  </si>
  <si>
    <t>GOTTESHEIM</t>
  </si>
  <si>
    <t>GOUGENHEIM</t>
  </si>
  <si>
    <t>GOXWILLER</t>
  </si>
  <si>
    <t>GRASSENDORF</t>
  </si>
  <si>
    <t>GRENDELBRUCH</t>
  </si>
  <si>
    <t>GRESSWILLER</t>
  </si>
  <si>
    <t>GRIES</t>
  </si>
  <si>
    <t>GRIESHEIM PRES MOLSHEIM</t>
  </si>
  <si>
    <t>GRIESHEIM SUR SOUFFEL</t>
  </si>
  <si>
    <t>GUMBRECHTSHOFFEN</t>
  </si>
  <si>
    <t>GUNDERSHOFFEN</t>
  </si>
  <si>
    <t>GUNSTETT</t>
  </si>
  <si>
    <t>GUNGWILLER</t>
  </si>
  <si>
    <t>HAEGEN</t>
  </si>
  <si>
    <t>HAGUENAU</t>
  </si>
  <si>
    <t>HANDSCHUHEIM</t>
  </si>
  <si>
    <t>HANGENBIETEN</t>
  </si>
  <si>
    <t>HARSKIRCHEN</t>
  </si>
  <si>
    <t>HATTEN</t>
  </si>
  <si>
    <t>HATTMATT</t>
  </si>
  <si>
    <t>HEGENEY</t>
  </si>
  <si>
    <t>HEIDOLSHEIM</t>
  </si>
  <si>
    <t>HEILIGENBERG</t>
  </si>
  <si>
    <t>HEILIGENSTEIN</t>
  </si>
  <si>
    <t>HENGWILLER</t>
  </si>
  <si>
    <t>HERBITZHEIM</t>
  </si>
  <si>
    <t>HERBSHEIM</t>
  </si>
  <si>
    <t>HERRLISHEIM</t>
  </si>
  <si>
    <t>HESSENHEIM</t>
  </si>
  <si>
    <t>HILSENHEIM</t>
  </si>
  <si>
    <t>HINDISHEIM</t>
  </si>
  <si>
    <t>HINSBOURG</t>
  </si>
  <si>
    <t>HINSINGEN</t>
  </si>
  <si>
    <t>HIPSHEIM</t>
  </si>
  <si>
    <t>HIRSCHLAND</t>
  </si>
  <si>
    <t>HOCHFELDEN</t>
  </si>
  <si>
    <t>HOCHSTETT</t>
  </si>
  <si>
    <t>HOENHEIM</t>
  </si>
  <si>
    <t>HOERDT</t>
  </si>
  <si>
    <t>HOFFEN</t>
  </si>
  <si>
    <t>HOHENGOEFT</t>
  </si>
  <si>
    <t>HOHFRANKENHEIM</t>
  </si>
  <si>
    <t>LE HOHWALD</t>
  </si>
  <si>
    <t>HOLTZHEIM</t>
  </si>
  <si>
    <t>HUNSPACH</t>
  </si>
  <si>
    <t>HURTIGHEIM</t>
  </si>
  <si>
    <t>HUTTENDORF</t>
  </si>
  <si>
    <t>HUTTENHEIM</t>
  </si>
  <si>
    <t>ICHTRATZHEIM</t>
  </si>
  <si>
    <t>ILLKIRCH GRAFFENSTADEN</t>
  </si>
  <si>
    <t>INGENHEIM</t>
  </si>
  <si>
    <t>INGOLSHEIM</t>
  </si>
  <si>
    <t>INGWILLER</t>
  </si>
  <si>
    <t>INNENHEIM</t>
  </si>
  <si>
    <t>ISSENHAUSEN</t>
  </si>
  <si>
    <t>ITTENHEIM</t>
  </si>
  <si>
    <t>ITTERSWILLER</t>
  </si>
  <si>
    <t>NEUGARTHEIM ITTLENHEIM</t>
  </si>
  <si>
    <t>JETTERSWILLER</t>
  </si>
  <si>
    <t>KALTENHOUSE</t>
  </si>
  <si>
    <t>KAUFFENHEIM</t>
  </si>
  <si>
    <t>KEFFENACH</t>
  </si>
  <si>
    <t>KERTZFELD</t>
  </si>
  <si>
    <t>KESKASTEL</t>
  </si>
  <si>
    <t>KESSELDORF</t>
  </si>
  <si>
    <t>KIENHEIM</t>
  </si>
  <si>
    <t>KILSTETT</t>
  </si>
  <si>
    <t>KINDWILLER</t>
  </si>
  <si>
    <t>KINTZHEIM</t>
  </si>
  <si>
    <t>KIRCHHEIM</t>
  </si>
  <si>
    <t>KIRRBERG</t>
  </si>
  <si>
    <t>KIRRWILLER</t>
  </si>
  <si>
    <t>KLEINGOEFT</t>
  </si>
  <si>
    <t>KNOERSHEIM</t>
  </si>
  <si>
    <t>KOGENHEIM</t>
  </si>
  <si>
    <t>KOLBSHEIM</t>
  </si>
  <si>
    <t>KRAUTERGERSHEIM</t>
  </si>
  <si>
    <t>KRAUTWILLER</t>
  </si>
  <si>
    <t>KRIEGSHEIM</t>
  </si>
  <si>
    <t>KURTZENHOUSE</t>
  </si>
  <si>
    <t>KUTTOLSHEIM</t>
  </si>
  <si>
    <t>KUTZENHAUSEN</t>
  </si>
  <si>
    <t>LALAYE</t>
  </si>
  <si>
    <t>LAMPERTHEIM</t>
  </si>
  <si>
    <t>LAMPERTSLOCH</t>
  </si>
  <si>
    <t>LANDERSHEIM</t>
  </si>
  <si>
    <t>LANGENSOULTZBACH</t>
  </si>
  <si>
    <t>LAUBACH</t>
  </si>
  <si>
    <t>LAUTERBOURG</t>
  </si>
  <si>
    <t>LEMBACH</t>
  </si>
  <si>
    <t>LEUTENHEIM</t>
  </si>
  <si>
    <t>LICHTENBERG</t>
  </si>
  <si>
    <t>LIMERSHEIM</t>
  </si>
  <si>
    <t>LINGOLSHEIM</t>
  </si>
  <si>
    <t>LIPSHEIM</t>
  </si>
  <si>
    <t>LITTENHEIM</t>
  </si>
  <si>
    <t>LIXHAUSEN</t>
  </si>
  <si>
    <t>LOBSANN</t>
  </si>
  <si>
    <t>LOCHWILLER</t>
  </si>
  <si>
    <t>LOHR</t>
  </si>
  <si>
    <t>LORENTZEN</t>
  </si>
  <si>
    <t>LUPSTEIN</t>
  </si>
  <si>
    <t>LUTZELHOUSE</t>
  </si>
  <si>
    <t>MACKENHEIM</t>
  </si>
  <si>
    <t>MACKWILLER</t>
  </si>
  <si>
    <t>MAENNOLSHEIM</t>
  </si>
  <si>
    <t>MAISONSGOUTTE</t>
  </si>
  <si>
    <t>MARCKOLSHEIM</t>
  </si>
  <si>
    <t>MARLENHEIM</t>
  </si>
  <si>
    <t>MARMOUTIER</t>
  </si>
  <si>
    <t>MATZENHEIM</t>
  </si>
  <si>
    <t>MEISTRATZHEIM</t>
  </si>
  <si>
    <t>MELSHEIM</t>
  </si>
  <si>
    <t>MEMMELSHOFFEN</t>
  </si>
  <si>
    <t>MENCHHOFFEN</t>
  </si>
  <si>
    <t>MERKWILLER PECHELBRONN</t>
  </si>
  <si>
    <t>MERTZWILLER</t>
  </si>
  <si>
    <t>MIETESHEIM</t>
  </si>
  <si>
    <t>MINVERSHEIM</t>
  </si>
  <si>
    <t>MITTELBERGHEIM</t>
  </si>
  <si>
    <t>MITTELHAUSBERGEN</t>
  </si>
  <si>
    <t>MITTELSCHAEFFOLSHEIM</t>
  </si>
  <si>
    <t>MOLLKIRCH</t>
  </si>
  <si>
    <t>MOLSHEIM</t>
  </si>
  <si>
    <t>MOMMENHEIM</t>
  </si>
  <si>
    <t>MONSWILLER</t>
  </si>
  <si>
    <t>MORSBRONN LES BAINS</t>
  </si>
  <si>
    <t>MORSCHWILLER</t>
  </si>
  <si>
    <t>MOTHERN</t>
  </si>
  <si>
    <t>MUHLBACH SUR BRUCHE</t>
  </si>
  <si>
    <t>MULHAUSEN</t>
  </si>
  <si>
    <t>MUNCHHAUSEN</t>
  </si>
  <si>
    <t>MUNDOLSHEIM</t>
  </si>
  <si>
    <t>MUSSIG</t>
  </si>
  <si>
    <t>MUTTERSHOLTZ</t>
  </si>
  <si>
    <t>MUTZENHOUSE</t>
  </si>
  <si>
    <t>MUTZIG</t>
  </si>
  <si>
    <t>NATZWILLER</t>
  </si>
  <si>
    <t>NEEWILLER PRES LAUTERBOURG</t>
  </si>
  <si>
    <t>NEUBOIS</t>
  </si>
  <si>
    <t>NEUHAEUSEL</t>
  </si>
  <si>
    <t>NEUVE EGLISE</t>
  </si>
  <si>
    <t>NEUVILLER LA ROCHE</t>
  </si>
  <si>
    <t>NEUWILLER LES SAVERNE</t>
  </si>
  <si>
    <t>NIEDERBRONN LES BAINS</t>
  </si>
  <si>
    <t>NIEDERHASLACH</t>
  </si>
  <si>
    <t>NIEDERHAUSBERGEN</t>
  </si>
  <si>
    <t>NIEDERLAUTERBACH</t>
  </si>
  <si>
    <t>NIEDERMODERN</t>
  </si>
  <si>
    <t>NIEDERNAI</t>
  </si>
  <si>
    <t>NIEDERROEDERN</t>
  </si>
  <si>
    <t>NIEDERSCHAEFFOLSHEIM</t>
  </si>
  <si>
    <t>NIEDERSOULTZBACH</t>
  </si>
  <si>
    <t>NIEDERSTEINBACH</t>
  </si>
  <si>
    <t>NORDHEIM</t>
  </si>
  <si>
    <t>NORDHOUSE</t>
  </si>
  <si>
    <t>NOTHALTEN</t>
  </si>
  <si>
    <t>OBENHEIM</t>
  </si>
  <si>
    <t>BETSCHDORF</t>
  </si>
  <si>
    <t>OBERBRONN</t>
  </si>
  <si>
    <t>OBERDORF SPACHBACH</t>
  </si>
  <si>
    <t>OBERHASLACH</t>
  </si>
  <si>
    <t>OBERHAUSBERGEN</t>
  </si>
  <si>
    <t>OBERHOFFEN LES WISSEMBOURG</t>
  </si>
  <si>
    <t>OBERHOFFEN SUR MODER</t>
  </si>
  <si>
    <t>OBERLAUTERBACH</t>
  </si>
  <si>
    <t>OBERMODERN ZUTZENDORF</t>
  </si>
  <si>
    <t>OBERNAI</t>
  </si>
  <si>
    <t>OBERROEDERN</t>
  </si>
  <si>
    <t>OBERSCHAEFFOLSHEIM</t>
  </si>
  <si>
    <t>SEEBACH</t>
  </si>
  <si>
    <t>OBERSOULTZBACH</t>
  </si>
  <si>
    <t>OBERSTEINBACH</t>
  </si>
  <si>
    <t>ODRATZHEIM</t>
  </si>
  <si>
    <t>OERMINGEN</t>
  </si>
  <si>
    <t>OFFENDORF</t>
  </si>
  <si>
    <t>OFFWILLER</t>
  </si>
  <si>
    <t>OHLUNGEN</t>
  </si>
  <si>
    <t>OHNENHEIM</t>
  </si>
  <si>
    <t>OLWISHEIM</t>
  </si>
  <si>
    <t>ORSCHWILLER</t>
  </si>
  <si>
    <t>OSTHOFFEN</t>
  </si>
  <si>
    <t>OSTHOUSE</t>
  </si>
  <si>
    <t>OSTWALD</t>
  </si>
  <si>
    <t>OTTERSTHAL</t>
  </si>
  <si>
    <t>OTTERSWILLER</t>
  </si>
  <si>
    <t>OTTROTT</t>
  </si>
  <si>
    <t>OTTWILLER</t>
  </si>
  <si>
    <t>PETERSBACH</t>
  </si>
  <si>
    <t>LA PETITE PIERRE</t>
  </si>
  <si>
    <t>VAL DE MODER</t>
  </si>
  <si>
    <t>PFALZWEYER</t>
  </si>
  <si>
    <t>PFULGRIESHEIM</t>
  </si>
  <si>
    <t>PLAINE</t>
  </si>
  <si>
    <t>PLOBSHEIM</t>
  </si>
  <si>
    <t>PREUSCHDORF</t>
  </si>
  <si>
    <t>PRINTZHEIM</t>
  </si>
  <si>
    <t>PUBERG</t>
  </si>
  <si>
    <t>QUATZENHEIM</t>
  </si>
  <si>
    <t>RANGEN</t>
  </si>
  <si>
    <t>RANRUPT</t>
  </si>
  <si>
    <t>RATZWILLER</t>
  </si>
  <si>
    <t>RAUWILLER</t>
  </si>
  <si>
    <t>REICHSFELD</t>
  </si>
  <si>
    <t>REICHSHOFFEN</t>
  </si>
  <si>
    <t>REICHSTETT</t>
  </si>
  <si>
    <t>REINHARDSMUNSTER</t>
  </si>
  <si>
    <t>REIPERTSWILLER</t>
  </si>
  <si>
    <t>RETSCHWILLER</t>
  </si>
  <si>
    <t>REUTENBOURG</t>
  </si>
  <si>
    <t>REXINGEN</t>
  </si>
  <si>
    <t>RHINAU</t>
  </si>
  <si>
    <t>RICHTOLSHEIM</t>
  </si>
  <si>
    <t>RIEDSELTZ</t>
  </si>
  <si>
    <t>RIMSDORF</t>
  </si>
  <si>
    <t>RINGENDORF</t>
  </si>
  <si>
    <t>RITTERSHOFFEN</t>
  </si>
  <si>
    <t>ROESCHWOOG</t>
  </si>
  <si>
    <t>ROHR</t>
  </si>
  <si>
    <t>ROHRWILLER</t>
  </si>
  <si>
    <t>ROMANSWILLER</t>
  </si>
  <si>
    <t>ROPPENHEIM</t>
  </si>
  <si>
    <t>ROSENWILLER</t>
  </si>
  <si>
    <t>ROSHEIM</t>
  </si>
  <si>
    <t>ROSSFELD</t>
  </si>
  <si>
    <t>ROSTEIG</t>
  </si>
  <si>
    <t>ROTHAU</t>
  </si>
  <si>
    <t>ROTHBACH</t>
  </si>
  <si>
    <t>ROTT</t>
  </si>
  <si>
    <t>ROTTELSHEIM</t>
  </si>
  <si>
    <t>ROUNTZENHEIM AUENHEIM</t>
  </si>
  <si>
    <t>RUSS</t>
  </si>
  <si>
    <t>SAALES</t>
  </si>
  <si>
    <t>SAASENHEIM</t>
  </si>
  <si>
    <t>SAESSOLSHEIM</t>
  </si>
  <si>
    <t>ST BLAISE LA ROCHE</t>
  </si>
  <si>
    <t>ST JEAN SAVERNE</t>
  </si>
  <si>
    <t>ST NABOR</t>
  </si>
  <si>
    <t>ST PIERRE BOIS</t>
  </si>
  <si>
    <t>SALMBACH</t>
  </si>
  <si>
    <t>SAND</t>
  </si>
  <si>
    <t>SARRE UNION</t>
  </si>
  <si>
    <t>SARREWERDEN</t>
  </si>
  <si>
    <t>SAVERNE</t>
  </si>
  <si>
    <t>SCHAEFFERSHEIM</t>
  </si>
  <si>
    <t>SCHAFFHOUSE PRES SELTZ</t>
  </si>
  <si>
    <t>SCHALKENDORF</t>
  </si>
  <si>
    <t>SCHARRACHBERGHEIM IRMSTETT</t>
  </si>
  <si>
    <t>SCHEIBENHARD</t>
  </si>
  <si>
    <t>SCHERLENHEIM</t>
  </si>
  <si>
    <t>SCHERWILLER</t>
  </si>
  <si>
    <t>SCHILLERSDORF</t>
  </si>
  <si>
    <t>SCHILTIGHEIM</t>
  </si>
  <si>
    <t>SCHIRMECK</t>
  </si>
  <si>
    <t>SCHIRRHEIN</t>
  </si>
  <si>
    <t>SCHIRRHOFFEN</t>
  </si>
  <si>
    <t>SCHLEITHAL</t>
  </si>
  <si>
    <t>SCHNERSHEIM</t>
  </si>
  <si>
    <t>SCHOENAU</t>
  </si>
  <si>
    <t>SCHOENBOURG</t>
  </si>
  <si>
    <t>SCHOENENBOURG</t>
  </si>
  <si>
    <t>SCHOPPERTEN</t>
  </si>
  <si>
    <t>SCHWEIGHOUSE SUR MODER</t>
  </si>
  <si>
    <t>SCHWENHEIM</t>
  </si>
  <si>
    <t>SCHWINDRATZHEIM</t>
  </si>
  <si>
    <t>SCHWOBSHEIM</t>
  </si>
  <si>
    <t>SELESTAT</t>
  </si>
  <si>
    <t>SELTZ</t>
  </si>
  <si>
    <t>SERMERSHEIM</t>
  </si>
  <si>
    <t>SESSENHEIM</t>
  </si>
  <si>
    <t>SIEGEN</t>
  </si>
  <si>
    <t>SIEWILLER</t>
  </si>
  <si>
    <t>SILTZHEIM</t>
  </si>
  <si>
    <t>SOLBACH</t>
  </si>
  <si>
    <t>SOUFFELWEYERSHEIM</t>
  </si>
  <si>
    <t>SOUFFLENHEIM</t>
  </si>
  <si>
    <t>SOULTZ LES BAINS</t>
  </si>
  <si>
    <t>SOULTZ SOUS FORETS</t>
  </si>
  <si>
    <t>SPARSBACH</t>
  </si>
  <si>
    <t>STATTMATTEN</t>
  </si>
  <si>
    <t>STEIGE</t>
  </si>
  <si>
    <t>STEINBOURG</t>
  </si>
  <si>
    <t>STEINSELTZ</t>
  </si>
  <si>
    <t>STILL</t>
  </si>
  <si>
    <t>STOTZHEIM</t>
  </si>
  <si>
    <t>STRASBOURG</t>
  </si>
  <si>
    <t>STRUTH</t>
  </si>
  <si>
    <t>STUNDWILLER</t>
  </si>
  <si>
    <t>STUTZHEIM OFFENHEIM</t>
  </si>
  <si>
    <t>SUNDHOUSE</t>
  </si>
  <si>
    <t>SURBOURG</t>
  </si>
  <si>
    <t>THAL DRULINGEN</t>
  </si>
  <si>
    <t>THAL MARMOUTIER</t>
  </si>
  <si>
    <t>THANVILLE</t>
  </si>
  <si>
    <t>TIEFFENBACH</t>
  </si>
  <si>
    <t>TRAENHEIM</t>
  </si>
  <si>
    <t>TRIEMBACH AU VAL</t>
  </si>
  <si>
    <t>TRIMBACH</t>
  </si>
  <si>
    <t>TRUCHTERSHEIM</t>
  </si>
  <si>
    <t>UHLWILLER</t>
  </si>
  <si>
    <t>UHRWILLER</t>
  </si>
  <si>
    <t>URBEIS</t>
  </si>
  <si>
    <t>URMATT</t>
  </si>
  <si>
    <t>UTTENHEIM</t>
  </si>
  <si>
    <t>UTTENHOFFEN</t>
  </si>
  <si>
    <t>UTTWILLER</t>
  </si>
  <si>
    <t>VALFF</t>
  </si>
  <si>
    <t>LA VANCELLE</t>
  </si>
  <si>
    <t>VENDENHEIM</t>
  </si>
  <si>
    <t>VOELLERDINGEN</t>
  </si>
  <si>
    <t>VOLKSBERG</t>
  </si>
  <si>
    <t>WAHLENHEIM</t>
  </si>
  <si>
    <t>WALBOURG</t>
  </si>
  <si>
    <t>WALDERSBACH</t>
  </si>
  <si>
    <t>WALDHAMBACH</t>
  </si>
  <si>
    <t>WALDOLWISHEIM</t>
  </si>
  <si>
    <t>WALTENHEIM SUR ZORN</t>
  </si>
  <si>
    <t>WANGEN</t>
  </si>
  <si>
    <t>LA WANTZENAU</t>
  </si>
  <si>
    <t>WASSELONNE</t>
  </si>
  <si>
    <t>WEINBOURG</t>
  </si>
  <si>
    <t>WEISLINGEN</t>
  </si>
  <si>
    <t>WEITBRUCH</t>
  </si>
  <si>
    <t>WEITERSWILLER</t>
  </si>
  <si>
    <t>WESTHOFFEN</t>
  </si>
  <si>
    <t>WESTHOUSE</t>
  </si>
  <si>
    <t>WESTHOUSE MARMOUTIER</t>
  </si>
  <si>
    <t>WEYER</t>
  </si>
  <si>
    <t>WEYERSHEIM</t>
  </si>
  <si>
    <t>WICKERSHEIM WILSHAUSEN</t>
  </si>
  <si>
    <t>WILDERSBACH</t>
  </si>
  <si>
    <t>WILLGOTTHEIM</t>
  </si>
  <si>
    <t>WILWISHEIM</t>
  </si>
  <si>
    <t>WIMMENAU</t>
  </si>
  <si>
    <t>WINDSTEIN</t>
  </si>
  <si>
    <t>WINGEN</t>
  </si>
  <si>
    <t>WINGEN SUR MODER</t>
  </si>
  <si>
    <t>WINGERSHEIM LES QUATRE BANS</t>
  </si>
  <si>
    <t>WINTERSHOUSE</t>
  </si>
  <si>
    <t>WINTZENBACH</t>
  </si>
  <si>
    <t>WINTZENHEIM KOCHERSBERG</t>
  </si>
  <si>
    <t>WISCHES</t>
  </si>
  <si>
    <t>WISSEMBOURG</t>
  </si>
  <si>
    <t>WITTERNHEIM</t>
  </si>
  <si>
    <t>WITTERSHEIM</t>
  </si>
  <si>
    <t>WITTISHEIM</t>
  </si>
  <si>
    <t>WIWERSHEIM</t>
  </si>
  <si>
    <t>WOERTH</t>
  </si>
  <si>
    <t>WOLFISHEIM</t>
  </si>
  <si>
    <t>WOLFSKIRCHEN</t>
  </si>
  <si>
    <t>WOLSCHHEIM</t>
  </si>
  <si>
    <t>WOLXHEIM</t>
  </si>
  <si>
    <t>ZEHNACKER</t>
  </si>
  <si>
    <t>ZEINHEIM</t>
  </si>
  <si>
    <t>ZELLWILLER</t>
  </si>
  <si>
    <t>ZINSWILLER</t>
  </si>
  <si>
    <t>ZITTERSHEIM</t>
  </si>
  <si>
    <t>ALGOLSHEIM</t>
  </si>
  <si>
    <t>ALTENACH</t>
  </si>
  <si>
    <t>ALTKIRCH</t>
  </si>
  <si>
    <t>AMMERSCHWIHR</t>
  </si>
  <si>
    <t>BERNWILLER</t>
  </si>
  <si>
    <t>ANDOLSHEIM</t>
  </si>
  <si>
    <t>APPENWIHR</t>
  </si>
  <si>
    <t>ARTZENHEIM</t>
  </si>
  <si>
    <t>ASPACH LE BAS</t>
  </si>
  <si>
    <t>ASPACH MICHELBACH</t>
  </si>
  <si>
    <t>ATTENSCHWILLER</t>
  </si>
  <si>
    <t>AUBURE</t>
  </si>
  <si>
    <t>BALDERSHEIM</t>
  </si>
  <si>
    <t>BALGAU</t>
  </si>
  <si>
    <t>BALLERSDORF</t>
  </si>
  <si>
    <t>BALSCHWILLER</t>
  </si>
  <si>
    <t>BALTZENHEIM</t>
  </si>
  <si>
    <t>BANTZENHEIM</t>
  </si>
  <si>
    <t>BARTENHEIM</t>
  </si>
  <si>
    <t>BATTENHEIM</t>
  </si>
  <si>
    <t>BEBLENHEIM</t>
  </si>
  <si>
    <t>BELLEMAGNY</t>
  </si>
  <si>
    <t>BENDORF</t>
  </si>
  <si>
    <t>BENNWIHR MITTELWIHR</t>
  </si>
  <si>
    <t>BERENTZWILLER</t>
  </si>
  <si>
    <t>BERGHEIM</t>
  </si>
  <si>
    <t>BERGHOLTZ</t>
  </si>
  <si>
    <t>BERGHOLTZZELL</t>
  </si>
  <si>
    <t>BERRWILLER</t>
  </si>
  <si>
    <t>BETTENDORF</t>
  </si>
  <si>
    <t>BETTLACH</t>
  </si>
  <si>
    <t>BIEDERTHAL</t>
  </si>
  <si>
    <t>BIESHEIM</t>
  </si>
  <si>
    <t>BILTZHEIM</t>
  </si>
  <si>
    <t>BISCHWIHR</t>
  </si>
  <si>
    <t>BISEL</t>
  </si>
  <si>
    <t>BITSCHWILLER LES THANN</t>
  </si>
  <si>
    <t>BLODELSHEIM</t>
  </si>
  <si>
    <t>BLOTZHEIM</t>
  </si>
  <si>
    <t>BOLLWILLER</t>
  </si>
  <si>
    <t>LE BONHOMME</t>
  </si>
  <si>
    <t>BOURBACH LE BAS</t>
  </si>
  <si>
    <t>BOURBACH LE HAUT</t>
  </si>
  <si>
    <t>BRECHAUMONT</t>
  </si>
  <si>
    <t>BRETTEN</t>
  </si>
  <si>
    <t>BRINCKHEIM</t>
  </si>
  <si>
    <t>BRUEBACH</t>
  </si>
  <si>
    <t>BRUNSTATT DIDENHEIM</t>
  </si>
  <si>
    <t>BUETHWILLER</t>
  </si>
  <si>
    <t>BURNHAUPT LE BAS</t>
  </si>
  <si>
    <t>BURNHAUPT LE HAUT</t>
  </si>
  <si>
    <t>BUSCHWILLER</t>
  </si>
  <si>
    <t>CARSPACH</t>
  </si>
  <si>
    <t>CHALAMPE</t>
  </si>
  <si>
    <t>CHAVANNES SUR L ETANG</t>
  </si>
  <si>
    <t>COLMAR</t>
  </si>
  <si>
    <t>COURTAVON</t>
  </si>
  <si>
    <t>DESSENHEIM</t>
  </si>
  <si>
    <t>DIEFMATTEN</t>
  </si>
  <si>
    <t>DIETWILLER</t>
  </si>
  <si>
    <t>DOLLEREN</t>
  </si>
  <si>
    <t>DURLINSDORF</t>
  </si>
  <si>
    <t>DURMENACH</t>
  </si>
  <si>
    <t>DURRENENTZEN</t>
  </si>
  <si>
    <t>EGLINGEN</t>
  </si>
  <si>
    <t>EGUISHEIM</t>
  </si>
  <si>
    <t>ELBACH</t>
  </si>
  <si>
    <t>EMLINGEN</t>
  </si>
  <si>
    <t>ENSISHEIM</t>
  </si>
  <si>
    <t>ESCHBACH AU VAL</t>
  </si>
  <si>
    <t>ESCHENTZWILLER</t>
  </si>
  <si>
    <t>ETEIMBES</t>
  </si>
  <si>
    <t>FALKWILLER</t>
  </si>
  <si>
    <t>FELDBACH</t>
  </si>
  <si>
    <t>FELDKIRCH</t>
  </si>
  <si>
    <t>FELLERING</t>
  </si>
  <si>
    <t>FERRETTE</t>
  </si>
  <si>
    <t>FESSENHEIM</t>
  </si>
  <si>
    <t>FISLIS</t>
  </si>
  <si>
    <t>FLAXLANDEN</t>
  </si>
  <si>
    <t>FOLGENSBOURG</t>
  </si>
  <si>
    <t>FORTSCHWIHR</t>
  </si>
  <si>
    <t>FRANKEN</t>
  </si>
  <si>
    <t>FRELAND</t>
  </si>
  <si>
    <t>FRIESEN</t>
  </si>
  <si>
    <t>FROENINGEN</t>
  </si>
  <si>
    <t>FULLEREN</t>
  </si>
  <si>
    <t>GALFINGUE</t>
  </si>
  <si>
    <t>GEISHOUSE</t>
  </si>
  <si>
    <t>GEISPITZEN</t>
  </si>
  <si>
    <t>GEISWASSER</t>
  </si>
  <si>
    <t>GILDWILLER</t>
  </si>
  <si>
    <t>GOLDBACH ALTENBACH</t>
  </si>
  <si>
    <t>GOMMERSDORF</t>
  </si>
  <si>
    <t>GRIESBACH AU VAL</t>
  </si>
  <si>
    <t>GRUSSENHEIM</t>
  </si>
  <si>
    <t>GUEBERSCHWIHR</t>
  </si>
  <si>
    <t>GUEBWILLER</t>
  </si>
  <si>
    <t>GUEMAR</t>
  </si>
  <si>
    <t>GUEVENATTEN</t>
  </si>
  <si>
    <t>GUEWENHEIM</t>
  </si>
  <si>
    <t>GUNDOLSHEIM</t>
  </si>
  <si>
    <t>GUNSBACH</t>
  </si>
  <si>
    <t>HABSHEIM</t>
  </si>
  <si>
    <t>HAGENBACH</t>
  </si>
  <si>
    <t>HAGENTHAL LE BAS</t>
  </si>
  <si>
    <t>HAGENTHAL LE HAUT</t>
  </si>
  <si>
    <t>HARTMANNSWILLER</t>
  </si>
  <si>
    <t>HATTSTATT</t>
  </si>
  <si>
    <t>HAUSGAUEN</t>
  </si>
  <si>
    <t>HECKEN</t>
  </si>
  <si>
    <t>HEGENHEIM</t>
  </si>
  <si>
    <t>HEIDWILLER</t>
  </si>
  <si>
    <t>HEIMERSDORF</t>
  </si>
  <si>
    <t>HEIMSBRUNN</t>
  </si>
  <si>
    <t>HEITEREN</t>
  </si>
  <si>
    <t>HEIWILLER</t>
  </si>
  <si>
    <t>HELFRANTZKIRCH</t>
  </si>
  <si>
    <t>HERRLISHEIM PRES COLMAR</t>
  </si>
  <si>
    <t>HESINGUE</t>
  </si>
  <si>
    <t>HETTENSCHLAG</t>
  </si>
  <si>
    <t>HINDLINGEN</t>
  </si>
  <si>
    <t>HIRSINGUE</t>
  </si>
  <si>
    <t>HIRTZBACH</t>
  </si>
  <si>
    <t>HIRTZFELDEN</t>
  </si>
  <si>
    <t>HOCHSTATT</t>
  </si>
  <si>
    <t>HOHROD</t>
  </si>
  <si>
    <t>PORTE DU RIED</t>
  </si>
  <si>
    <t>HOMBOURG</t>
  </si>
  <si>
    <t>HORBOURG WIHR</t>
  </si>
  <si>
    <t>HOUSSEN</t>
  </si>
  <si>
    <t>HUNAWIHR</t>
  </si>
  <si>
    <t>HUNDSBACH</t>
  </si>
  <si>
    <t>HUNINGUE</t>
  </si>
  <si>
    <t>HUSSEREN LES CHATEAUX</t>
  </si>
  <si>
    <t>HUSSEREN WESSERLING</t>
  </si>
  <si>
    <t>ILLFURTH</t>
  </si>
  <si>
    <t>ILLHAEUSERN</t>
  </si>
  <si>
    <t>ILLZACH</t>
  </si>
  <si>
    <t>INGERSHEIM</t>
  </si>
  <si>
    <t>ISSENHEIM</t>
  </si>
  <si>
    <t>JEBSHEIM</t>
  </si>
  <si>
    <t>JETTINGEN</t>
  </si>
  <si>
    <t>JUNGHOLTZ</t>
  </si>
  <si>
    <t>KAPPELEN</t>
  </si>
  <si>
    <t>KATZENTHAL</t>
  </si>
  <si>
    <t>KAYSERSBERG VIGNOBLE</t>
  </si>
  <si>
    <t>KEMBS</t>
  </si>
  <si>
    <t>KIFFIS</t>
  </si>
  <si>
    <t>KINGERSHEIM</t>
  </si>
  <si>
    <t>KIRCHBERG</t>
  </si>
  <si>
    <t>KNOERINGUE</t>
  </si>
  <si>
    <t>KOESTLACH</t>
  </si>
  <si>
    <t>KOETZINGUE</t>
  </si>
  <si>
    <t>KRUTH</t>
  </si>
  <si>
    <t>KUNHEIM</t>
  </si>
  <si>
    <t>LABAROCHE</t>
  </si>
  <si>
    <t>LANDSER</t>
  </si>
  <si>
    <t>LAPOUTROIE</t>
  </si>
  <si>
    <t>LARGITZEN</t>
  </si>
  <si>
    <t>LAUTENBACH</t>
  </si>
  <si>
    <t>LAUTENBACHZELL</t>
  </si>
  <si>
    <t>LAUW</t>
  </si>
  <si>
    <t>LEIMBACH</t>
  </si>
  <si>
    <t>LEYMEN</t>
  </si>
  <si>
    <t>LIEBENSWILLER</t>
  </si>
  <si>
    <t>LIEBSDORF</t>
  </si>
  <si>
    <t>LIEPVRE</t>
  </si>
  <si>
    <t>LIGSDORF</t>
  </si>
  <si>
    <t>LINSDORF</t>
  </si>
  <si>
    <t>LINTHAL</t>
  </si>
  <si>
    <t>LOGELHEIM</t>
  </si>
  <si>
    <t>LUCELLE</t>
  </si>
  <si>
    <t>LUEMSCHWILLER</t>
  </si>
  <si>
    <t>VALDIEU LUTRAN</t>
  </si>
  <si>
    <t>LUTTENBACH</t>
  </si>
  <si>
    <t>LUTTER</t>
  </si>
  <si>
    <t>LUTTERBACH</t>
  </si>
  <si>
    <t>MAGSTATT LE BAS</t>
  </si>
  <si>
    <t>MAGSTATT LE HAUT</t>
  </si>
  <si>
    <t>MALMERSPACH</t>
  </si>
  <si>
    <t>MANSPACH</t>
  </si>
  <si>
    <t>MASEVAUX NIEDERBRUCK</t>
  </si>
  <si>
    <t>MERTZEN</t>
  </si>
  <si>
    <t>MERXHEIM</t>
  </si>
  <si>
    <t>METZERAL</t>
  </si>
  <si>
    <t>MEYENHEIM</t>
  </si>
  <si>
    <t>MICHELBACH LE BAS</t>
  </si>
  <si>
    <t>MICHELBACH LE HAUT</t>
  </si>
  <si>
    <t>MITTELWIHR</t>
  </si>
  <si>
    <t>MITTLACH</t>
  </si>
  <si>
    <t>MITZACH</t>
  </si>
  <si>
    <t>MOERNACH</t>
  </si>
  <si>
    <t>MOLLAU</t>
  </si>
  <si>
    <t>MONTREUX JEUNE</t>
  </si>
  <si>
    <t>MONTREUX VIEUX</t>
  </si>
  <si>
    <t>MOOSLARGUE</t>
  </si>
  <si>
    <t>MOOSCH</t>
  </si>
  <si>
    <t>MORSCHWILLER LE BAS</t>
  </si>
  <si>
    <t>LE HAUT SOULTZBACH</t>
  </si>
  <si>
    <t>MUESPACH</t>
  </si>
  <si>
    <t>MUESPACH LE HAUT</t>
  </si>
  <si>
    <t>MUHLBACH SUR MUNSTER</t>
  </si>
  <si>
    <t>MULHOUSE</t>
  </si>
  <si>
    <t>MUNCHHOUSE</t>
  </si>
  <si>
    <t>MUNTZENHEIM</t>
  </si>
  <si>
    <t>MUNWILLER</t>
  </si>
  <si>
    <t>MURBACH</t>
  </si>
  <si>
    <t>NAMBSHEIM</t>
  </si>
  <si>
    <t>NEUF BRISACH</t>
  </si>
  <si>
    <t>NEUWILLER</t>
  </si>
  <si>
    <t>NIEDERENTZEN</t>
  </si>
  <si>
    <t>NIEDERHERGHEIM</t>
  </si>
  <si>
    <t>NIEDERMORSCHWIHR</t>
  </si>
  <si>
    <t>NIFFER</t>
  </si>
  <si>
    <t>OBERBRUCK</t>
  </si>
  <si>
    <t>ILLTAL</t>
  </si>
  <si>
    <t>OBERENTZEN</t>
  </si>
  <si>
    <t>OBERHERGHEIM</t>
  </si>
  <si>
    <t>OBERLARG</t>
  </si>
  <si>
    <t>OBERMORSCHWIHR</t>
  </si>
  <si>
    <t>OBERMORSCHWILLER</t>
  </si>
  <si>
    <t>OBERSAASHEIM</t>
  </si>
  <si>
    <t>ODEREN</t>
  </si>
  <si>
    <t>OLTINGUE</t>
  </si>
  <si>
    <t>ORBEY</t>
  </si>
  <si>
    <t>ORSCHWIHR</t>
  </si>
  <si>
    <t>OSENBACH</t>
  </si>
  <si>
    <t>OSTHEIM</t>
  </si>
  <si>
    <t>OTTMARSHEIM</t>
  </si>
  <si>
    <t>PETIT LANDAU</t>
  </si>
  <si>
    <t>PFAFFENHEIM</t>
  </si>
  <si>
    <t>PFASTATT</t>
  </si>
  <si>
    <t>PFETTERHOUSE</t>
  </si>
  <si>
    <t>PULVERSHEIM</t>
  </si>
  <si>
    <t>RAEDERSDORF</t>
  </si>
  <si>
    <t>RAEDERSHEIM</t>
  </si>
  <si>
    <t>RAMMERSMATT</t>
  </si>
  <si>
    <t>RANSPACH</t>
  </si>
  <si>
    <t>RANSPACH LE BAS</t>
  </si>
  <si>
    <t>RANSPACH LE HAUT</t>
  </si>
  <si>
    <t>RANTZWILLER</t>
  </si>
  <si>
    <t>REGUISHEIM</t>
  </si>
  <si>
    <t>REININGUE</t>
  </si>
  <si>
    <t>RETZWILLER</t>
  </si>
  <si>
    <t>RICHWILLER</t>
  </si>
  <si>
    <t>RIEDISHEIM</t>
  </si>
  <si>
    <t>RIESPACH</t>
  </si>
  <si>
    <t>RIMBACH PRES GUEBWILLER</t>
  </si>
  <si>
    <t>RIMBACH PRES MASEVAUX</t>
  </si>
  <si>
    <t>RIMBACHZELL</t>
  </si>
  <si>
    <t>RIQUEWIHR</t>
  </si>
  <si>
    <t>RIXHEIM</t>
  </si>
  <si>
    <t>RODEREN</t>
  </si>
  <si>
    <t>RODERN</t>
  </si>
  <si>
    <t>ROGGENHOUSE</t>
  </si>
  <si>
    <t>ROMAGNY</t>
  </si>
  <si>
    <t>ROMBACH LE FRANC</t>
  </si>
  <si>
    <t>ROPPENTZWILLER</t>
  </si>
  <si>
    <t>RORSCHWIHR</t>
  </si>
  <si>
    <t>ROSENAU</t>
  </si>
  <si>
    <t>ROUFFACH</t>
  </si>
  <si>
    <t>RUEDERBACH</t>
  </si>
  <si>
    <t>RUELISHEIM</t>
  </si>
  <si>
    <t>RUSTENHART</t>
  </si>
  <si>
    <t>RUMERSHEIM LE HAUT</t>
  </si>
  <si>
    <t>ST AMARIN</t>
  </si>
  <si>
    <t>ST COSME</t>
  </si>
  <si>
    <t>STE CROIX AUX MINES</t>
  </si>
  <si>
    <t>STE CROIX EN PLAINE</t>
  </si>
  <si>
    <t>STE MARIE AUX MINES</t>
  </si>
  <si>
    <t>ST ULRICH</t>
  </si>
  <si>
    <t>SAUSHEIM</t>
  </si>
  <si>
    <t>SCHLIERBACH</t>
  </si>
  <si>
    <t>SCHWEIGHOUSE THANN</t>
  </si>
  <si>
    <t>SCHWOBEN</t>
  </si>
  <si>
    <t>SENTHEIM</t>
  </si>
  <si>
    <t>SEPPOIS LE BAS</t>
  </si>
  <si>
    <t>SEPPOIS LE HAUT</t>
  </si>
  <si>
    <t>SEWEN</t>
  </si>
  <si>
    <t>SICKERT</t>
  </si>
  <si>
    <t>SIERENTZ</t>
  </si>
  <si>
    <t>SONDERNACH</t>
  </si>
  <si>
    <t>SONDERSDORF</t>
  </si>
  <si>
    <t>SOPPE LE BAS</t>
  </si>
  <si>
    <t>SOULTZ HAUT RHIN</t>
  </si>
  <si>
    <t>SOULTZBACH LES BAINS</t>
  </si>
  <si>
    <t>SOULTZEREN</t>
  </si>
  <si>
    <t>SOULTZMATT</t>
  </si>
  <si>
    <t>SPECHBACH</t>
  </si>
  <si>
    <t>STAFFELFELDEN</t>
  </si>
  <si>
    <t>STEINBACH</t>
  </si>
  <si>
    <t>STEINBRUNN LE BAS</t>
  </si>
  <si>
    <t>STEINBRUNN LE HAUT</t>
  </si>
  <si>
    <t>STEINSOULTZ</t>
  </si>
  <si>
    <t>STERNENBERG</t>
  </si>
  <si>
    <t>STETTEN</t>
  </si>
  <si>
    <t>STORCKENSOHN</t>
  </si>
  <si>
    <t>STOSSWIHR</t>
  </si>
  <si>
    <t>STRUETH</t>
  </si>
  <si>
    <t>SUNDHOFFEN</t>
  </si>
  <si>
    <t>TAGOLSHEIM</t>
  </si>
  <si>
    <t>TAGSDORF</t>
  </si>
  <si>
    <t>THANN</t>
  </si>
  <si>
    <t>THANNENKIRCH</t>
  </si>
  <si>
    <t>TRAUBACH LE BAS</t>
  </si>
  <si>
    <t>TRAUBACH LE HAUT</t>
  </si>
  <si>
    <t>TURCKHEIM</t>
  </si>
  <si>
    <t>UEBERSTRASS</t>
  </si>
  <si>
    <t>UFFHEIM</t>
  </si>
  <si>
    <t>UFFHOLTZ</t>
  </si>
  <si>
    <t>UNGERSHEIM</t>
  </si>
  <si>
    <t>URBES</t>
  </si>
  <si>
    <t>URSCHENHEIM</t>
  </si>
  <si>
    <t>VIEUX FERRETTE</t>
  </si>
  <si>
    <t>VIEUX THANN</t>
  </si>
  <si>
    <t>VILLAGE NEUF</t>
  </si>
  <si>
    <t>VOEGTLINSHOFFEN</t>
  </si>
  <si>
    <t>VOGELGRUN</t>
  </si>
  <si>
    <t>VOLGELSHEIM</t>
  </si>
  <si>
    <t>WAHLBACH</t>
  </si>
  <si>
    <t>WALBACH</t>
  </si>
  <si>
    <t>WALDIGHOFEN</t>
  </si>
  <si>
    <t>WALHEIM</t>
  </si>
  <si>
    <t>WALTENHEIM</t>
  </si>
  <si>
    <t>WASSERBOURG</t>
  </si>
  <si>
    <t>WATTWILLER</t>
  </si>
  <si>
    <t>WECKOLSHEIM</t>
  </si>
  <si>
    <t>WEGSCHEID</t>
  </si>
  <si>
    <t>WENTZWILLER</t>
  </si>
  <si>
    <t>WERENTZHOUSE</t>
  </si>
  <si>
    <t>WESTHALTEN</t>
  </si>
  <si>
    <t>WETTOLSHEIM</t>
  </si>
  <si>
    <t>WICKERSCHWIHR</t>
  </si>
  <si>
    <t>WIDENSOLEN</t>
  </si>
  <si>
    <t>WIHR AU VAL</t>
  </si>
  <si>
    <t>WILDENSTEIN</t>
  </si>
  <si>
    <t>WILLER</t>
  </si>
  <si>
    <t>WILLER SUR THUR</t>
  </si>
  <si>
    <t>WINKEL</t>
  </si>
  <si>
    <t>WINTZENHEIM</t>
  </si>
  <si>
    <t>WITTELSHEIM</t>
  </si>
  <si>
    <t>WITTENHEIM</t>
  </si>
  <si>
    <t>WITTERSDORF</t>
  </si>
  <si>
    <t>WOLFERSDORF</t>
  </si>
  <si>
    <t>WOLFGANTZEN</t>
  </si>
  <si>
    <t>WOLSCHWILLER</t>
  </si>
  <si>
    <t>WUENHEIM</t>
  </si>
  <si>
    <t>ZAESSINGUE</t>
  </si>
  <si>
    <t>ZELLENBERG</t>
  </si>
  <si>
    <t>ZILLISHEIM</t>
  </si>
  <si>
    <t>ZIMMERBACH</t>
  </si>
  <si>
    <t>ZIMMERSHEIM</t>
  </si>
  <si>
    <t>AFFOUX</t>
  </si>
  <si>
    <t>ALBIGNY SUR SAONE</t>
  </si>
  <si>
    <t>ALIX</t>
  </si>
  <si>
    <t>AMBERIEUX D AZERGUES</t>
  </si>
  <si>
    <t>AMPLEPUIS</t>
  </si>
  <si>
    <t>AMPUIS</t>
  </si>
  <si>
    <t>ANCY</t>
  </si>
  <si>
    <t>ANSE</t>
  </si>
  <si>
    <t>L ARBRESLE</t>
  </si>
  <si>
    <t>LES ARDILLATS</t>
  </si>
  <si>
    <t>ARNAS</t>
  </si>
  <si>
    <t>AVEIZE</t>
  </si>
  <si>
    <t>AZOLETTE</t>
  </si>
  <si>
    <t>BELLEVILLE EN BEAUJOLAIS</t>
  </si>
  <si>
    <t>BELMONT D AZERGUES</t>
  </si>
  <si>
    <t>BESSENAY</t>
  </si>
  <si>
    <t>BIBOST</t>
  </si>
  <si>
    <t>BLACE</t>
  </si>
  <si>
    <t>VAL D OINGT</t>
  </si>
  <si>
    <t>BRIGNAIS</t>
  </si>
  <si>
    <t>BRINDAS</t>
  </si>
  <si>
    <t>BRON</t>
  </si>
  <si>
    <t>BRULLIOLES</t>
  </si>
  <si>
    <t>BRUSSIEU</t>
  </si>
  <si>
    <t>CAILLOUX SUR FONTAINES</t>
  </si>
  <si>
    <t>CALUIRE ET CUIRE</t>
  </si>
  <si>
    <t>CENVES</t>
  </si>
  <si>
    <t>CERCIE</t>
  </si>
  <si>
    <t>CHAMBOST ALLIERES</t>
  </si>
  <si>
    <t>CHAMBOST LONGESSAIGNE</t>
  </si>
  <si>
    <t>CHAMELET</t>
  </si>
  <si>
    <t>CHAMPAGNE AU MONT D OR</t>
  </si>
  <si>
    <t>LA CHAPELLE SUR COISE</t>
  </si>
  <si>
    <t>CHAPONOST</t>
  </si>
  <si>
    <t>CHARBONNIERES LES BAINS</t>
  </si>
  <si>
    <t>CHARENTAY</t>
  </si>
  <si>
    <t>CHAUSSAN</t>
  </si>
  <si>
    <t>CHAZAY D AZERGUES</t>
  </si>
  <si>
    <t>CHENAS</t>
  </si>
  <si>
    <t>CHENELETTE</t>
  </si>
  <si>
    <t>LES CHERES</t>
  </si>
  <si>
    <t>CHESSY</t>
  </si>
  <si>
    <t>CHEVINAY</t>
  </si>
  <si>
    <t>CHIROUBLES</t>
  </si>
  <si>
    <t>CIVRIEUX D AZERGUES</t>
  </si>
  <si>
    <t>CLAVEISOLLES</t>
  </si>
  <si>
    <t>COISE</t>
  </si>
  <si>
    <t>COLLONGES AU MONT D OR</t>
  </si>
  <si>
    <t>CONDRIEU</t>
  </si>
  <si>
    <t>CORCELLES EN BEAUJOLAIS</t>
  </si>
  <si>
    <t>COURZIEU</t>
  </si>
  <si>
    <t>COUZON AU MONT D OR</t>
  </si>
  <si>
    <t>CRAPONNE</t>
  </si>
  <si>
    <t>CUBLIZE</t>
  </si>
  <si>
    <t>CURIS AU MONT D OR</t>
  </si>
  <si>
    <t>DARDILLY</t>
  </si>
  <si>
    <t>DENICE</t>
  </si>
  <si>
    <t>DIEME</t>
  </si>
  <si>
    <t>DRACE</t>
  </si>
  <si>
    <t>DUERNE</t>
  </si>
  <si>
    <t>ECHALAS</t>
  </si>
  <si>
    <t>ECULLY</t>
  </si>
  <si>
    <t>EMERINGES</t>
  </si>
  <si>
    <t>EVEUX</t>
  </si>
  <si>
    <t>FLEURIE</t>
  </si>
  <si>
    <t>FLEURIEU SUR SAONE</t>
  </si>
  <si>
    <t>FLEURIEUX SUR L ARBRESLE</t>
  </si>
  <si>
    <t>FONTAINES ST MARTIN</t>
  </si>
  <si>
    <t>FONTAINES SUR SAONE</t>
  </si>
  <si>
    <t>FRONTENAS</t>
  </si>
  <si>
    <t>GIVORS</t>
  </si>
  <si>
    <t>GLEIZE</t>
  </si>
  <si>
    <t>GRANDRIS</t>
  </si>
  <si>
    <t>GREZIEU LA VARENNE</t>
  </si>
  <si>
    <t>GREZIEU LE MARCHE</t>
  </si>
  <si>
    <t>LES HAIES</t>
  </si>
  <si>
    <t>LES HALLES</t>
  </si>
  <si>
    <t>HAUTE RIVOIRE</t>
  </si>
  <si>
    <t>IRIGNY</t>
  </si>
  <si>
    <t>JOUX</t>
  </si>
  <si>
    <t>JULIENAS</t>
  </si>
  <si>
    <t>JULLIE</t>
  </si>
  <si>
    <t>LACENAS</t>
  </si>
  <si>
    <t>LACHASSAGNE</t>
  </si>
  <si>
    <t>LAMURE SUR AZERGUES</t>
  </si>
  <si>
    <t>LANCIE</t>
  </si>
  <si>
    <t>LANTIGNIE</t>
  </si>
  <si>
    <t>LARAJASSE</t>
  </si>
  <si>
    <t>LEGNY</t>
  </si>
  <si>
    <t>LENTILLY</t>
  </si>
  <si>
    <t>LETRA</t>
  </si>
  <si>
    <t>LIMAS</t>
  </si>
  <si>
    <t>LIMONEST</t>
  </si>
  <si>
    <t>LISSIEU</t>
  </si>
  <si>
    <t>LOIRE SUR RHONE</t>
  </si>
  <si>
    <t>LONGES</t>
  </si>
  <si>
    <t>LONGESSAIGNE</t>
  </si>
  <si>
    <t>LOZANNE</t>
  </si>
  <si>
    <t>LUCENAY</t>
  </si>
  <si>
    <t>MARCHAMPT</t>
  </si>
  <si>
    <t>MARCILLY D AZERGUES</t>
  </si>
  <si>
    <t>MARCY L ETOILE</t>
  </si>
  <si>
    <t>MEAUX LA MONTAGNE</t>
  </si>
  <si>
    <t>MESSIMY</t>
  </si>
  <si>
    <t>MEYS</t>
  </si>
  <si>
    <t>MOIRE</t>
  </si>
  <si>
    <t>DEUX GROSNES</t>
  </si>
  <si>
    <t>MONTMELAS ST SORLIN</t>
  </si>
  <si>
    <t>MONTROMANT</t>
  </si>
  <si>
    <t>MONTROTTIER</t>
  </si>
  <si>
    <t>MORANCE</t>
  </si>
  <si>
    <t>MORNANT</t>
  </si>
  <si>
    <t>LA MULATIERE</t>
  </si>
  <si>
    <t>NEUVILLE SUR SAONE</t>
  </si>
  <si>
    <t>ODENAS</t>
  </si>
  <si>
    <t>ORLIENAS</t>
  </si>
  <si>
    <t>OULLINS PIERRE BENITE</t>
  </si>
  <si>
    <t>LE PERREON</t>
  </si>
  <si>
    <t>POLEYMIEUX AU MONT D OR</t>
  </si>
  <si>
    <t>POLLIONNAY</t>
  </si>
  <si>
    <t>POMEYS</t>
  </si>
  <si>
    <t>VINDRY SUR TURDINE</t>
  </si>
  <si>
    <t>PORTE DES PIERRES DOREES</t>
  </si>
  <si>
    <t>POULE LES ECHARMEAUX</t>
  </si>
  <si>
    <t>PROPIERES</t>
  </si>
  <si>
    <t>QUINCIE EN BEAUJOLAIS</t>
  </si>
  <si>
    <t>QUINCIEUX</t>
  </si>
  <si>
    <t>RANCHAL</t>
  </si>
  <si>
    <t>REGNIE DURETTE</t>
  </si>
  <si>
    <t>RIVERIE</t>
  </si>
  <si>
    <t>RIVOLET</t>
  </si>
  <si>
    <t>ROCHETAILLEE SUR SAONE</t>
  </si>
  <si>
    <t>RONNO</t>
  </si>
  <si>
    <t>RONTALON</t>
  </si>
  <si>
    <t>SAIN BEL</t>
  </si>
  <si>
    <t>SALLES ARBUISSONNAS BEAUJOLAIS</t>
  </si>
  <si>
    <t>LES SAUVAGES</t>
  </si>
  <si>
    <t>SOUCIEU EN JARREST</t>
  </si>
  <si>
    <t>SOURCIEUX LES MINES</t>
  </si>
  <si>
    <t>SOUZY</t>
  </si>
  <si>
    <t>ST ANDRE LA COTE</t>
  </si>
  <si>
    <t>ST APPOLINAIRE</t>
  </si>
  <si>
    <t>ST BONNET DES BRUYERES</t>
  </si>
  <si>
    <t>ST BONNET LE TRONCY</t>
  </si>
  <si>
    <t>ST CLEMENT DE VERS</t>
  </si>
  <si>
    <t>ST CLEMENT LES PLACES</t>
  </si>
  <si>
    <t>ST CLEMENT SUR VALSONNE</t>
  </si>
  <si>
    <t>STE CONSORCE</t>
  </si>
  <si>
    <t>ST CYR AU MONT D OR</t>
  </si>
  <si>
    <t>ST CYR LE CHATOUX</t>
  </si>
  <si>
    <t>ST CYR SUR LE RHONE</t>
  </si>
  <si>
    <t>ST DIDIER AU MONT D OR</t>
  </si>
  <si>
    <t>ST DIDIER SUR BEAUJEU</t>
  </si>
  <si>
    <t>ST ETIENNE DES OULLIERES</t>
  </si>
  <si>
    <t>ST ETIENNE LA VARENNE</t>
  </si>
  <si>
    <t>ST FONS</t>
  </si>
  <si>
    <t>ST FORGEUX</t>
  </si>
  <si>
    <t>STE FOY L ARGENTIERE</t>
  </si>
  <si>
    <t>STE FOY LES LYON</t>
  </si>
  <si>
    <t>ST GENIS L ARGENTIERE</t>
  </si>
  <si>
    <t>ST GENIS LAVAL</t>
  </si>
  <si>
    <t>ST GENIS LES OLLIERES</t>
  </si>
  <si>
    <t>ST GEORGES DE RENEINS</t>
  </si>
  <si>
    <t>ST GERMAIN AU MONT D OR</t>
  </si>
  <si>
    <t>ST GERMAIN NUELLES</t>
  </si>
  <si>
    <t>ST IGNY DE VERS</t>
  </si>
  <si>
    <t>ST JEAN DES VIGNES</t>
  </si>
  <si>
    <t>ST JEAN LA BUSSIERE</t>
  </si>
  <si>
    <t>ST JULIEN SUR BIBOST</t>
  </si>
  <si>
    <t>ST JUST D AVRAY</t>
  </si>
  <si>
    <t>ST LAGER</t>
  </si>
  <si>
    <t>ST LAURENT D AGNY</t>
  </si>
  <si>
    <t>ST LAURENT DE CHAMOUSSET</t>
  </si>
  <si>
    <t>ST MARCEL L ECLAIRE</t>
  </si>
  <si>
    <t>ST MARTIN EN HAUT</t>
  </si>
  <si>
    <t>CHABANIERE</t>
  </si>
  <si>
    <t>ST NIZIER D AZERGUES</t>
  </si>
  <si>
    <t>STE PAULE</t>
  </si>
  <si>
    <t>ST PIERRE LA PALUD</t>
  </si>
  <si>
    <t>ST ROMAIN AU MONT D OR</t>
  </si>
  <si>
    <t>ST ROMAIN DE POPEY</t>
  </si>
  <si>
    <t>ST ROMAIN EN GAL</t>
  </si>
  <si>
    <t>ST ROMAIN EN GIER</t>
  </si>
  <si>
    <t>ST SYMPHORIEN SUR COISE</t>
  </si>
  <si>
    <t>ST VINCENT DE REINS</t>
  </si>
  <si>
    <t>TALUYERS</t>
  </si>
  <si>
    <t>TAPONAS</t>
  </si>
  <si>
    <t>TARARE</t>
  </si>
  <si>
    <t>TASSIN LA DEMI LUNE</t>
  </si>
  <si>
    <t>TERNAND</t>
  </si>
  <si>
    <t>THEIZE</t>
  </si>
  <si>
    <t>THIZY LES BOURGS</t>
  </si>
  <si>
    <t>THURINS</t>
  </si>
  <si>
    <t>LA TOUR DE SALVAGNY</t>
  </si>
  <si>
    <t>TUPIN ET SEMONS</t>
  </si>
  <si>
    <t>VALSONNE</t>
  </si>
  <si>
    <t>VAUGNERAY</t>
  </si>
  <si>
    <t>VAULX EN VELIN</t>
  </si>
  <si>
    <t>VAUX EN BEAUJOLAIS</t>
  </si>
  <si>
    <t>VAUXRENARD</t>
  </si>
  <si>
    <t>VENISSIEUX</t>
  </si>
  <si>
    <t>VERNAISON</t>
  </si>
  <si>
    <t>VERNAY</t>
  </si>
  <si>
    <t>VILLECHENEVE</t>
  </si>
  <si>
    <t>VILLEFRANCHE SUR SAONE</t>
  </si>
  <si>
    <t>VILLE SUR JARNIOUX</t>
  </si>
  <si>
    <t>VILLEURBANNE</t>
  </si>
  <si>
    <t>VILLIE MORGON</t>
  </si>
  <si>
    <t>VOURLES</t>
  </si>
  <si>
    <t>YZERON</t>
  </si>
  <si>
    <t>CHAPONNAY</t>
  </si>
  <si>
    <t>CHASSIEU</t>
  </si>
  <si>
    <t>COMMUNAY</t>
  </si>
  <si>
    <t>CORBAS</t>
  </si>
  <si>
    <t>DECINES CHARPIEU</t>
  </si>
  <si>
    <t>FEYZIN</t>
  </si>
  <si>
    <t>GENAS</t>
  </si>
  <si>
    <t>JONAGE</t>
  </si>
  <si>
    <t>JONS</t>
  </si>
  <si>
    <t>MARENNES</t>
  </si>
  <si>
    <t>MEYZIEU</t>
  </si>
  <si>
    <t>MIONS</t>
  </si>
  <si>
    <t>MONTANAY</t>
  </si>
  <si>
    <t>PUSIGNAN</t>
  </si>
  <si>
    <t>RILLIEUX LA PAPE</t>
  </si>
  <si>
    <t>ST BONNET DE MURE</t>
  </si>
  <si>
    <t>ST LAURENT DE MURE</t>
  </si>
  <si>
    <t>ST PIERRE DE CHANDIEU</t>
  </si>
  <si>
    <t>ST SYMPHORIEN D OZON</t>
  </si>
  <si>
    <t>SATHONAY CAMP</t>
  </si>
  <si>
    <t>SATHONAY VILLAGE</t>
  </si>
  <si>
    <t>SEREZIN DU RHONE</t>
  </si>
  <si>
    <t>SIMANDRES</t>
  </si>
  <si>
    <t>SOLAIZE</t>
  </si>
  <si>
    <t>TOUSSIEU</t>
  </si>
  <si>
    <t>COLOMBIER SAUGNIEU</t>
  </si>
  <si>
    <t>LYON</t>
  </si>
  <si>
    <t>ABELCOURT</t>
  </si>
  <si>
    <t>ABONCOURT GESINCOURT</t>
  </si>
  <si>
    <t>ACHEY</t>
  </si>
  <si>
    <t>ADELANS ET LE VAL DE BITHAINE</t>
  </si>
  <si>
    <t>AILLEVANS</t>
  </si>
  <si>
    <t>AILLEVILLERS ET LYAUMONT</t>
  </si>
  <si>
    <t>AILLONCOURT</t>
  </si>
  <si>
    <t>AINVELLE</t>
  </si>
  <si>
    <t>AISEY ET RICHECOURT</t>
  </si>
  <si>
    <t>AMAGE</t>
  </si>
  <si>
    <t>AMBIEVILLERS</t>
  </si>
  <si>
    <t>AMBLANS ET VELOTTE</t>
  </si>
  <si>
    <t>AMONCOURT</t>
  </si>
  <si>
    <t>AMONT ET EFFRENEY</t>
  </si>
  <si>
    <t>ANCHENONCOURT ET CHAZEL</t>
  </si>
  <si>
    <t>ANCIER</t>
  </si>
  <si>
    <t>ANDELARRE</t>
  </si>
  <si>
    <t>ANDELARROT</t>
  </si>
  <si>
    <t>ANDORNAY</t>
  </si>
  <si>
    <t>ANGIREY</t>
  </si>
  <si>
    <t>ANJEUX</t>
  </si>
  <si>
    <t>ARBECEY</t>
  </si>
  <si>
    <t>ARC LES GRAY</t>
  </si>
  <si>
    <t>ARGILLIERES</t>
  </si>
  <si>
    <t>AROZ</t>
  </si>
  <si>
    <t>ARPENANS</t>
  </si>
  <si>
    <t>ARSANS</t>
  </si>
  <si>
    <t>ATHESANS ETROITEFONTAINE</t>
  </si>
  <si>
    <t>ATTRICOURT</t>
  </si>
  <si>
    <t>AUGICOURT</t>
  </si>
  <si>
    <t>AULX LES CROMARY</t>
  </si>
  <si>
    <t>AUTET</t>
  </si>
  <si>
    <t>AUTHOISON</t>
  </si>
  <si>
    <t>AUTOREILLE</t>
  </si>
  <si>
    <t>AUTREY LES CERRE</t>
  </si>
  <si>
    <t>AUTREY LES GRAY</t>
  </si>
  <si>
    <t>AUTREY LE VAY</t>
  </si>
  <si>
    <t>AUVET ET LA CHAPELOTTE</t>
  </si>
  <si>
    <t>AVRIGNEY VIREY</t>
  </si>
  <si>
    <t>LES AYNANS</t>
  </si>
  <si>
    <t>BAIGNES</t>
  </si>
  <si>
    <t>BARD LES PESMES</t>
  </si>
  <si>
    <t>LA BASSE VAIVRE</t>
  </si>
  <si>
    <t>BASSIGNEY</t>
  </si>
  <si>
    <t>LES BATIES</t>
  </si>
  <si>
    <t>BATTRANS</t>
  </si>
  <si>
    <t>BAUDONCOURT</t>
  </si>
  <si>
    <t>BAULAY</t>
  </si>
  <si>
    <t>BAY</t>
  </si>
  <si>
    <t>BEAUJEU ET QUITTEUR</t>
  </si>
  <si>
    <t>BEAUMOTTE AUBERTANS</t>
  </si>
  <si>
    <t>BEAUMOTTE LES PIN</t>
  </si>
  <si>
    <t>BELFAHY</t>
  </si>
  <si>
    <t>BELONCHAMP</t>
  </si>
  <si>
    <t>BELVERNE</t>
  </si>
  <si>
    <t>BESNANS</t>
  </si>
  <si>
    <t>BETAUCOURT</t>
  </si>
  <si>
    <t>BETONCOURT LES BROTTE</t>
  </si>
  <si>
    <t>BETONCOURT ST PANCRAS</t>
  </si>
  <si>
    <t>BETONCOURT SUR MANCE</t>
  </si>
  <si>
    <t>BEULOTTE ST LAURENT</t>
  </si>
  <si>
    <t>BEVEUGE</t>
  </si>
  <si>
    <t>BLONDEFONTAINE</t>
  </si>
  <si>
    <t>BONBOILLON</t>
  </si>
  <si>
    <t>BONNEVENT VELLOREILLE</t>
  </si>
  <si>
    <t>BOREY</t>
  </si>
  <si>
    <t>BOUGEY</t>
  </si>
  <si>
    <t>BOUGNON</t>
  </si>
  <si>
    <t>BOUHANS ET FEURG</t>
  </si>
  <si>
    <t>BOUHANS LES LURE</t>
  </si>
  <si>
    <t>BOUHANS LES MONTBOZON</t>
  </si>
  <si>
    <t>BOULIGNEY</t>
  </si>
  <si>
    <t>BOULOT</t>
  </si>
  <si>
    <t>BOULT</t>
  </si>
  <si>
    <t>BOURBEVELLE</t>
  </si>
  <si>
    <t>BOURGUIGNON LES CONFLANS</t>
  </si>
  <si>
    <t>BOURGUIGNON LES LA CHARITE</t>
  </si>
  <si>
    <t>BOURGUIGNON LES MOREY</t>
  </si>
  <si>
    <t>BOURSIERES</t>
  </si>
  <si>
    <t>BOUSSERAUCOURT</t>
  </si>
  <si>
    <t>BRESILLEY</t>
  </si>
  <si>
    <t>BREUCHES</t>
  </si>
  <si>
    <t>BREUCHOTTE</t>
  </si>
  <si>
    <t>BREUREY LES FAVERNEY</t>
  </si>
  <si>
    <t>BREVILLIERS</t>
  </si>
  <si>
    <t>BROTTE LES LUXEUIL</t>
  </si>
  <si>
    <t>BROTTE LES RAY</t>
  </si>
  <si>
    <t>BROYE LES LOUPS ET VERFONTAINE</t>
  </si>
  <si>
    <t>BROYE AUBIGNEY MONTSEUGNY</t>
  </si>
  <si>
    <t>BRUSSEY</t>
  </si>
  <si>
    <t>LA BRUYERE</t>
  </si>
  <si>
    <t>BUCEY LES GY</t>
  </si>
  <si>
    <t>BUCEY LES TRAVES</t>
  </si>
  <si>
    <t>BUFFIGNECOURT</t>
  </si>
  <si>
    <t>BUTHIERS</t>
  </si>
  <si>
    <t>CALMOUTIER</t>
  </si>
  <si>
    <t>CEMBOING</t>
  </si>
  <si>
    <t>CENANS</t>
  </si>
  <si>
    <t>CENDRECOURT</t>
  </si>
  <si>
    <t>CERRE LES NOROY</t>
  </si>
  <si>
    <t>CHAGEY</t>
  </si>
  <si>
    <t>CHALONVILLARS</t>
  </si>
  <si>
    <t>CHAMBORNAY LES BELLEVAUX</t>
  </si>
  <si>
    <t>CHAMBORNAY LES PIN</t>
  </si>
  <si>
    <t>CHAMPEY</t>
  </si>
  <si>
    <t>CHAMPLITTE</t>
  </si>
  <si>
    <t>CHAMPTONNAY</t>
  </si>
  <si>
    <t>CHANCEY</t>
  </si>
  <si>
    <t>CHANTES</t>
  </si>
  <si>
    <t>LA CHAPELLE LES LUXEUIL</t>
  </si>
  <si>
    <t>LA CHAPELLE ST QUILLAIN</t>
  </si>
  <si>
    <t>CHARCENNE</t>
  </si>
  <si>
    <t>CHARGEY LES GRAY</t>
  </si>
  <si>
    <t>CHARGEY LES PORT</t>
  </si>
  <si>
    <t>CHARIEZ</t>
  </si>
  <si>
    <t>CHARMES ST VALBERT</t>
  </si>
  <si>
    <t>CHASSEY LES MONTBOZON</t>
  </si>
  <si>
    <t>CHASSEY LES SCEY</t>
  </si>
  <si>
    <t>CHATENEY</t>
  </si>
  <si>
    <t>CHAUMERCENNE</t>
  </si>
  <si>
    <t>CHAUVIREY LE CHATEL</t>
  </si>
  <si>
    <t>CHAUVIREY LE VIEIL</t>
  </si>
  <si>
    <t>CHAUX LA LOTIERE</t>
  </si>
  <si>
    <t>CHAUX LES PORT</t>
  </si>
  <si>
    <t>CHAVANNE</t>
  </si>
  <si>
    <t>CHENEBIER</t>
  </si>
  <si>
    <t>CHENEVREY ET MOROGNE</t>
  </si>
  <si>
    <t>CHEVIGNEY</t>
  </si>
  <si>
    <t>CHOYE</t>
  </si>
  <si>
    <t>CINTREY</t>
  </si>
  <si>
    <t>CIREY</t>
  </si>
  <si>
    <t>CITERS</t>
  </si>
  <si>
    <t>CITEY</t>
  </si>
  <si>
    <t>CLAIREGOUTTE</t>
  </si>
  <si>
    <t>COGNIERES</t>
  </si>
  <si>
    <t>COISEVAUX</t>
  </si>
  <si>
    <t>COLOMBE LES VESOUL</t>
  </si>
  <si>
    <t>COLOMBOTTE</t>
  </si>
  <si>
    <t>COMBEAUFONTAINE</t>
  </si>
  <si>
    <t>COMBERJON</t>
  </si>
  <si>
    <t>CONFLANDEY</t>
  </si>
  <si>
    <t>CONFLANS SUR LANTERNE</t>
  </si>
  <si>
    <t>CONFRACOURT</t>
  </si>
  <si>
    <t>CONTREGLISE</t>
  </si>
  <si>
    <t>CORBENAY</t>
  </si>
  <si>
    <t>LA CORBIERE</t>
  </si>
  <si>
    <t>CORDONNET</t>
  </si>
  <si>
    <t>CORNOT</t>
  </si>
  <si>
    <t>CORRAVILLERS</t>
  </si>
  <si>
    <t>CORRE</t>
  </si>
  <si>
    <t>LA COTE</t>
  </si>
  <si>
    <t>COULEVON</t>
  </si>
  <si>
    <t>COURCHATON</t>
  </si>
  <si>
    <t>COURCUIRE</t>
  </si>
  <si>
    <t>COURTESOULT ET GATEY</t>
  </si>
  <si>
    <t>COUTHENANS</t>
  </si>
  <si>
    <t>CRESANCEY</t>
  </si>
  <si>
    <t>LA CREUSE</t>
  </si>
  <si>
    <t>CREVANS LA CHAPELLE LES GRANGES</t>
  </si>
  <si>
    <t>CREVENEY</t>
  </si>
  <si>
    <t>CROMARY</t>
  </si>
  <si>
    <t>CUBRY LES FAVERNEY</t>
  </si>
  <si>
    <t>CUGNEY</t>
  </si>
  <si>
    <t>CULT</t>
  </si>
  <si>
    <t>CUVE</t>
  </si>
  <si>
    <t>DAMBENOIT LES COLOMBE</t>
  </si>
  <si>
    <t>DAMPIERRE LES CONFLANS</t>
  </si>
  <si>
    <t>DAMPIERRE SUR LINOTTE</t>
  </si>
  <si>
    <t>DAMPIERRE SUR SALON</t>
  </si>
  <si>
    <t>DAMPVALLEY LES COLOMBE</t>
  </si>
  <si>
    <t>DAMPVALLEY ST PANCRAS</t>
  </si>
  <si>
    <t>DELAIN</t>
  </si>
  <si>
    <t>DEMANGEVELLE</t>
  </si>
  <si>
    <t>LA DEMIE</t>
  </si>
  <si>
    <t>DENEVRE</t>
  </si>
  <si>
    <t>ECHAVANNE</t>
  </si>
  <si>
    <t>ECHENANS SOUS MONT VAUDOIS</t>
  </si>
  <si>
    <t>ECHENOZ LA MELINE</t>
  </si>
  <si>
    <t>ECHENOZ LE SEC</t>
  </si>
  <si>
    <t>ECROMAGNY</t>
  </si>
  <si>
    <t>ECUELLE</t>
  </si>
  <si>
    <t>EHUNS</t>
  </si>
  <si>
    <t>EQUEVILLEY</t>
  </si>
  <si>
    <t>ERREVET</t>
  </si>
  <si>
    <t>ESBOZ BREST</t>
  </si>
  <si>
    <t>ESMOULIERES</t>
  </si>
  <si>
    <t>ESMOULINS</t>
  </si>
  <si>
    <t>ESPRELS</t>
  </si>
  <si>
    <t>ESSERTENNE ET CECEY</t>
  </si>
  <si>
    <t>ETOBON</t>
  </si>
  <si>
    <t>ETRELLES ET LA MONTBLEUSE</t>
  </si>
  <si>
    <t>ETUZ</t>
  </si>
  <si>
    <t>FAHY LES AUTREY</t>
  </si>
  <si>
    <t>FALLON</t>
  </si>
  <si>
    <t>FAUCOGNEY ET LA MER</t>
  </si>
  <si>
    <t>FAVERNEY</t>
  </si>
  <si>
    <t>FAYMONT</t>
  </si>
  <si>
    <t>FEDRY</t>
  </si>
  <si>
    <t>FERRIERES LES RAY</t>
  </si>
  <si>
    <t>FERRIERES LES SCEY</t>
  </si>
  <si>
    <t>LES FESSEY</t>
  </si>
  <si>
    <t>FLAGY</t>
  </si>
  <si>
    <t>FLEUREY LES FAVERNEY</t>
  </si>
  <si>
    <t>FLEUREY LES LAVONCOURT</t>
  </si>
  <si>
    <t>FLEUREY LES ST LOUP</t>
  </si>
  <si>
    <t>FONDREMAND</t>
  </si>
  <si>
    <t>FONTAINE LES LUXEUIL</t>
  </si>
  <si>
    <t>FONTENOIS LA VILLE</t>
  </si>
  <si>
    <t>FONTENOIS LES MONTBOZON</t>
  </si>
  <si>
    <t>FOUCHECOURT</t>
  </si>
  <si>
    <t>FOUGEROLLES ST VALBERT</t>
  </si>
  <si>
    <t>FOUVENT ST ANDOCHE</t>
  </si>
  <si>
    <t>FRAHIER ET CHATEBIER</t>
  </si>
  <si>
    <t>FRANCALMONT</t>
  </si>
  <si>
    <t>FRANCHEVELLE</t>
  </si>
  <si>
    <t>FRANCOURT</t>
  </si>
  <si>
    <t>FRAMONT</t>
  </si>
  <si>
    <t>FRASNE LE CHATEAU</t>
  </si>
  <si>
    <t>FREDERIC FONTAINE</t>
  </si>
  <si>
    <t>FRESNE ST MAMES</t>
  </si>
  <si>
    <t>FRESSE</t>
  </si>
  <si>
    <t>FRETIGNEY ET VELLOREILLE</t>
  </si>
  <si>
    <t>FROIDECONCHE</t>
  </si>
  <si>
    <t>FROIDETERRE</t>
  </si>
  <si>
    <t>FROTEY LES LURE</t>
  </si>
  <si>
    <t>FROTEY LES VESOUL</t>
  </si>
  <si>
    <t>GENEVREUILLE</t>
  </si>
  <si>
    <t>GENEVREY</t>
  </si>
  <si>
    <t>GEORFANS</t>
  </si>
  <si>
    <t>GEVIGNEY ET MERCEY</t>
  </si>
  <si>
    <t>GEZIER ET FONTENELAY</t>
  </si>
  <si>
    <t>GIREFONTAINE</t>
  </si>
  <si>
    <t>GOUHENANS</t>
  </si>
  <si>
    <t>GOURGEON</t>
  </si>
  <si>
    <t>GRAMMONT</t>
  </si>
  <si>
    <t>GRANDECOURT</t>
  </si>
  <si>
    <t>GRANDVELLE ET LE PERRENOT</t>
  </si>
  <si>
    <t>GRANGES LA VILLE</t>
  </si>
  <si>
    <t>GRANGES LE BOURG</t>
  </si>
  <si>
    <t>GRATTERY</t>
  </si>
  <si>
    <t>GRAY</t>
  </si>
  <si>
    <t>GRAY LA VILLE</t>
  </si>
  <si>
    <t>GY</t>
  </si>
  <si>
    <t>HAUT DU THEM CHATEAU LAMBERT</t>
  </si>
  <si>
    <t>HAUTEVELLE</t>
  </si>
  <si>
    <t>HUGIER</t>
  </si>
  <si>
    <t>HURECOURT</t>
  </si>
  <si>
    <t>HYET</t>
  </si>
  <si>
    <t>IGNY</t>
  </si>
  <si>
    <t>JASNEY</t>
  </si>
  <si>
    <t>JONVELLE</t>
  </si>
  <si>
    <t>JUSSEY</t>
  </si>
  <si>
    <t>LAMBREY</t>
  </si>
  <si>
    <t>LANTENOT</t>
  </si>
  <si>
    <t>LA LANTERNE ET LES ARMONTS</t>
  </si>
  <si>
    <t>LARIANS ET MUNANS</t>
  </si>
  <si>
    <t>LARRET</t>
  </si>
  <si>
    <t>LAVIGNEY</t>
  </si>
  <si>
    <t>LAVONCOURT</t>
  </si>
  <si>
    <t>LIEFFRANS</t>
  </si>
  <si>
    <t>LIEUCOURT</t>
  </si>
  <si>
    <t>LIEVANS</t>
  </si>
  <si>
    <t>LINEXERT</t>
  </si>
  <si>
    <t>LOEUILLEY</t>
  </si>
  <si>
    <t>LOMONT</t>
  </si>
  <si>
    <t>LONGEVELLE</t>
  </si>
  <si>
    <t>LA LONGINE</t>
  </si>
  <si>
    <t>LOULANS VERCHAMP</t>
  </si>
  <si>
    <t>LUXEUIL LES BAINS</t>
  </si>
  <si>
    <t>LYOFFANS</t>
  </si>
  <si>
    <t>MAGNIVRAY</t>
  </si>
  <si>
    <t>MAGNONCOURT</t>
  </si>
  <si>
    <t>LE MAGNORAY</t>
  </si>
  <si>
    <t>LES MAGNY</t>
  </si>
  <si>
    <t>MAGNY DANIGON</t>
  </si>
  <si>
    <t>MAGNY JOBERT</t>
  </si>
  <si>
    <t>MAGNY LES JUSSEY</t>
  </si>
  <si>
    <t>MAGNY VERNOIS</t>
  </si>
  <si>
    <t>MAILLERONCOURT CHARETTE</t>
  </si>
  <si>
    <t>MAILLERONCOURT ST PANCRAS</t>
  </si>
  <si>
    <t>MAILLEY ET CHAZELOT</t>
  </si>
  <si>
    <t>LA MALACHERE</t>
  </si>
  <si>
    <t>MALBOUHANS</t>
  </si>
  <si>
    <t>MALVILLERS</t>
  </si>
  <si>
    <t>MANDREVILLARS</t>
  </si>
  <si>
    <t>MANTOCHE</t>
  </si>
  <si>
    <t>MARAST</t>
  </si>
  <si>
    <t>MARNAY</t>
  </si>
  <si>
    <t>MAUSSANS</t>
  </si>
  <si>
    <t>MELECEY</t>
  </si>
  <si>
    <t>MELIN</t>
  </si>
  <si>
    <t>MELINCOURT</t>
  </si>
  <si>
    <t>MELISEY</t>
  </si>
  <si>
    <t>MEMBREY</t>
  </si>
  <si>
    <t>MENOUX</t>
  </si>
  <si>
    <t>MERCEY SUR SAONE</t>
  </si>
  <si>
    <t>MERSUAY</t>
  </si>
  <si>
    <t>MEURCOURT</t>
  </si>
  <si>
    <t>MIGNAVILLERS</t>
  </si>
  <si>
    <t>MOFFANS ET VACHERESSE</t>
  </si>
  <si>
    <t>MOIMAY</t>
  </si>
  <si>
    <t>MOLLANS</t>
  </si>
  <si>
    <t>MONTAGNEY</t>
  </si>
  <si>
    <t>MONTARLOT LES RIOZ</t>
  </si>
  <si>
    <t>MONTBOILLON</t>
  </si>
  <si>
    <t>MONTBOZON</t>
  </si>
  <si>
    <t>MONTCEY</t>
  </si>
  <si>
    <t>MONTCOURT</t>
  </si>
  <si>
    <t>MONTDORE</t>
  </si>
  <si>
    <t>MONTESSAUX</t>
  </si>
  <si>
    <t>MONTIGNY LES CHERLIEU</t>
  </si>
  <si>
    <t>MONTIGNY LES VESOUL</t>
  </si>
  <si>
    <t>MONTJUSTIN ET VELOTTE</t>
  </si>
  <si>
    <t>VILLERS CHEMIN MONT LES ETRELLES</t>
  </si>
  <si>
    <t>MONT LE VERNOIS</t>
  </si>
  <si>
    <t>MONT ST LEGER</t>
  </si>
  <si>
    <t>MONTUREUX ET PRANTIGNY</t>
  </si>
  <si>
    <t>MONTUREUX LES BAULAY</t>
  </si>
  <si>
    <t>LA ROCHE MOREY</t>
  </si>
  <si>
    <t>MOTEY BESUCHE</t>
  </si>
  <si>
    <t>NANTILLY</t>
  </si>
  <si>
    <t>NAVENNE</t>
  </si>
  <si>
    <t>NEUREY EN VAUX</t>
  </si>
  <si>
    <t>NEUREY LES LA DEMIE</t>
  </si>
  <si>
    <t>NEUVELLE LES CROMARY</t>
  </si>
  <si>
    <t>NEUVELLE LES LA CHARITE</t>
  </si>
  <si>
    <t>LA NEUVELLE LES LURE</t>
  </si>
  <si>
    <t>LA NEUVELLE LES SCEY</t>
  </si>
  <si>
    <t>NOIDANS LE FERROUX</t>
  </si>
  <si>
    <t>NOIDANS LES VESOUL</t>
  </si>
  <si>
    <t>NOIRON</t>
  </si>
  <si>
    <t>NOROY LE BOURG</t>
  </si>
  <si>
    <t>OIGNEY</t>
  </si>
  <si>
    <t>OISELAY ET GRACHAUX</t>
  </si>
  <si>
    <t>ONAY</t>
  </si>
  <si>
    <t>OPPENANS</t>
  </si>
  <si>
    <t>ORICOURT</t>
  </si>
  <si>
    <t>ORMENANS</t>
  </si>
  <si>
    <t>ORMOICHE</t>
  </si>
  <si>
    <t>OUGE</t>
  </si>
  <si>
    <t>OVANCHES</t>
  </si>
  <si>
    <t>OYRIERES</t>
  </si>
  <si>
    <t>PALANTE</t>
  </si>
  <si>
    <t>PASSAVANT LA ROCHERE</t>
  </si>
  <si>
    <t>PENNESIERES</t>
  </si>
  <si>
    <t>PERCEY LE GRAND</t>
  </si>
  <si>
    <t>PERROUSE</t>
  </si>
  <si>
    <t>PESMES</t>
  </si>
  <si>
    <t>PIERRECOURT</t>
  </si>
  <si>
    <t>PIN</t>
  </si>
  <si>
    <t>LA PISSEURE</t>
  </si>
  <si>
    <t>PLAINEMONT</t>
  </si>
  <si>
    <t>PLANCHER BAS</t>
  </si>
  <si>
    <t>PLANCHER LES MINES</t>
  </si>
  <si>
    <t>POLAINCOURT ET CLAIREFONTAINE</t>
  </si>
  <si>
    <t>POMOY</t>
  </si>
  <si>
    <t>PONTCEY</t>
  </si>
  <si>
    <t>LA ROMAINE</t>
  </si>
  <si>
    <t>PONT DU BOIS</t>
  </si>
  <si>
    <t>PONT SUR L OGNON</t>
  </si>
  <si>
    <t>PORT SUR SAONE</t>
  </si>
  <si>
    <t>POYANS</t>
  </si>
  <si>
    <t>PREIGNEY</t>
  </si>
  <si>
    <t>LA PROISELIERE ET LANGLE</t>
  </si>
  <si>
    <t>PURGEROT</t>
  </si>
  <si>
    <t>PUSEY</t>
  </si>
  <si>
    <t>PUSY ET EPENOUX</t>
  </si>
  <si>
    <t>LA QUARTE</t>
  </si>
  <si>
    <t>QUENOCHE</t>
  </si>
  <si>
    <t>QUERS</t>
  </si>
  <si>
    <t>RADDON ET CHAPENDU</t>
  </si>
  <si>
    <t>RAINCOURT</t>
  </si>
  <si>
    <t>RANZEVELLE</t>
  </si>
  <si>
    <t>RAY SUR SAONE</t>
  </si>
  <si>
    <t>RAZE</t>
  </si>
  <si>
    <t>RECOLOGNE LES RAY</t>
  </si>
  <si>
    <t>RECOLOGNE LES RIOZ</t>
  </si>
  <si>
    <t>RENAUCOURT</t>
  </si>
  <si>
    <t>LA GRANDE RESIE</t>
  </si>
  <si>
    <t>LA RESIE ST MARTIN</t>
  </si>
  <si>
    <t>RIGNOVELLE</t>
  </si>
  <si>
    <t>RIGNY</t>
  </si>
  <si>
    <t>RIOZ</t>
  </si>
  <si>
    <t>ROCHE ET RAUCOURT</t>
  </si>
  <si>
    <t>ROCHE LINOTTE ET SORANS CORDIERS</t>
  </si>
  <si>
    <t>RONCHAMP</t>
  </si>
  <si>
    <t>ROSEY</t>
  </si>
  <si>
    <t>LA ROSIERE</t>
  </si>
  <si>
    <t>ROSIERES SUR MANCE</t>
  </si>
  <si>
    <t>ROYE</t>
  </si>
  <si>
    <t>RUHANS</t>
  </si>
  <si>
    <t>RUPT SUR SAONE</t>
  </si>
  <si>
    <t>ST BROING</t>
  </si>
  <si>
    <t>ST FERJEUX</t>
  </si>
  <si>
    <t>ST GAND</t>
  </si>
  <si>
    <t>ST LOUP NANTOUARD</t>
  </si>
  <si>
    <t>ST LOUP SUR SEMOUSE</t>
  </si>
  <si>
    <t>STE MARIE EN CHANOIS</t>
  </si>
  <si>
    <t>STE MARIE EN CHAUX</t>
  </si>
  <si>
    <t>STE REINE</t>
  </si>
  <si>
    <t>ST REMY EN COMTE</t>
  </si>
  <si>
    <t>SAPONCOURT</t>
  </si>
  <si>
    <t>SAULNOT</t>
  </si>
  <si>
    <t>SAULX</t>
  </si>
  <si>
    <t>SAUVIGNEY LES GRAY</t>
  </si>
  <si>
    <t>SAUVIGNEY LES PESMES</t>
  </si>
  <si>
    <t>SAVOYEUX</t>
  </si>
  <si>
    <t>SCEY SUR SAONE ET ST ALBIN</t>
  </si>
  <si>
    <t>SCYE</t>
  </si>
  <si>
    <t>SECENANS</t>
  </si>
  <si>
    <t>SEMMADON</t>
  </si>
  <si>
    <t>SENARGENT MIGNAFANS</t>
  </si>
  <si>
    <t>SENONCOURT</t>
  </si>
  <si>
    <t>SERVANCE MIELLIN</t>
  </si>
  <si>
    <t>SERVIGNEY</t>
  </si>
  <si>
    <t>SEVEUX MOTEY</t>
  </si>
  <si>
    <t>SOING CUBRY CHARENTENAY</t>
  </si>
  <si>
    <t>SORANS LES BREUREY</t>
  </si>
  <si>
    <t>SORNAY</t>
  </si>
  <si>
    <t>TARTECOURT</t>
  </si>
  <si>
    <t>TERNUAY MELAY ET ST HILAIRE</t>
  </si>
  <si>
    <t>THEULEY</t>
  </si>
  <si>
    <t>THIEFFRANS</t>
  </si>
  <si>
    <t>THIENANS</t>
  </si>
  <si>
    <t>TINCEY ET PONTREBEAU</t>
  </si>
  <si>
    <t>TRAITIEFONTAINE</t>
  </si>
  <si>
    <t>TRAVES</t>
  </si>
  <si>
    <t>LE TREMBLOIS</t>
  </si>
  <si>
    <t>TREMOINS</t>
  </si>
  <si>
    <t>TRESILLEY</t>
  </si>
  <si>
    <t>TROMAREY</t>
  </si>
  <si>
    <t>VAITE</t>
  </si>
  <si>
    <t>LA VAIVRE</t>
  </si>
  <si>
    <t>VAIVRE ET MONTOILLE</t>
  </si>
  <si>
    <t>VALAY</t>
  </si>
  <si>
    <t>LE VAL DE GOUHENANS</t>
  </si>
  <si>
    <t>VALLEROIS LE BOIS</t>
  </si>
  <si>
    <t>VALLEROIS LORIOZ</t>
  </si>
  <si>
    <t>LE VAL ST ELOI</t>
  </si>
  <si>
    <t>VANDELANS</t>
  </si>
  <si>
    <t>VANNE</t>
  </si>
  <si>
    <t>VANTOUX ET LONGEVELLE</t>
  </si>
  <si>
    <t>VAROGNE</t>
  </si>
  <si>
    <t>VAUCHOUX</t>
  </si>
  <si>
    <t>VAUCONCOURT NERVEZAIN</t>
  </si>
  <si>
    <t>VAUVILLERS</t>
  </si>
  <si>
    <t>VAUX LE MONCELOT</t>
  </si>
  <si>
    <t>VELESMES ECHEVANNE</t>
  </si>
  <si>
    <t>VELET</t>
  </si>
  <si>
    <t>VELLECHEVREUX ET COURBENANS</t>
  </si>
  <si>
    <t>VELLECLAIRE</t>
  </si>
  <si>
    <t>VELLEFAUX</t>
  </si>
  <si>
    <t>VELLEFREY ET VELLEFRANGE</t>
  </si>
  <si>
    <t>VELLEFRIE</t>
  </si>
  <si>
    <t>VELLEGUINDRY ET LEVRECEY</t>
  </si>
  <si>
    <t>VELLE LE CHATEL</t>
  </si>
  <si>
    <t>VELLEMINFROY</t>
  </si>
  <si>
    <t>VELLEMOZ</t>
  </si>
  <si>
    <t>VELLEXON QUEUTREY ET VAUDEY</t>
  </si>
  <si>
    <t>VELLOREILLE LES CHOYE</t>
  </si>
  <si>
    <t>VELORCEY</t>
  </si>
  <si>
    <t>VENERE</t>
  </si>
  <si>
    <t>LA VERGENNE</t>
  </si>
  <si>
    <t>VENISEY</t>
  </si>
  <si>
    <t>VEREUX</t>
  </si>
  <si>
    <t>VERLANS</t>
  </si>
  <si>
    <t>VERNOIS SUR MANCE</t>
  </si>
  <si>
    <t>LA VERNOTTE</t>
  </si>
  <si>
    <t>VESOUL</t>
  </si>
  <si>
    <t>VILLAFANS</t>
  </si>
  <si>
    <t>VILLARGENT</t>
  </si>
  <si>
    <t>VILLARS LE PAUTEL</t>
  </si>
  <si>
    <t>LA VILLEDIEU EN FONTENETTE</t>
  </si>
  <si>
    <t>VILLEFRANCON</t>
  </si>
  <si>
    <t>LA VILLENEUVE BELLENOYE LA MAIZE</t>
  </si>
  <si>
    <t>VILLEPAROIS</t>
  </si>
  <si>
    <t>VILLERS BOUTON</t>
  </si>
  <si>
    <t>VILLERSEXEL</t>
  </si>
  <si>
    <t>VILLERS LA VILLE</t>
  </si>
  <si>
    <t>VILLERS LES LUXEUIL</t>
  </si>
  <si>
    <t>VILLERS PATER</t>
  </si>
  <si>
    <t>VILLERS SUR PORT</t>
  </si>
  <si>
    <t>VILLERS SUR SAULNOT</t>
  </si>
  <si>
    <t>VILLERS VAUDEY</t>
  </si>
  <si>
    <t>VILORY</t>
  </si>
  <si>
    <t>VISONCOURT</t>
  </si>
  <si>
    <t>VITREY SUR MANCE</t>
  </si>
  <si>
    <t>LA VOIVRE</t>
  </si>
  <si>
    <t>VOLON</t>
  </si>
  <si>
    <t>VORAY SUR L OGNON</t>
  </si>
  <si>
    <t>VOUGECOURT</t>
  </si>
  <si>
    <t>VOUHENANS</t>
  </si>
  <si>
    <t>VREGILLE</t>
  </si>
  <si>
    <t>VYANS LE VAL</t>
  </si>
  <si>
    <t>VY LE FERROUX</t>
  </si>
  <si>
    <t>VY LES LURE</t>
  </si>
  <si>
    <t>VY LES RUPT</t>
  </si>
  <si>
    <t>VY LES FILAIN</t>
  </si>
  <si>
    <t>L ABERGEMENT DE CUISERY</t>
  </si>
  <si>
    <t>L ABERGEMENT STE COLOMBE</t>
  </si>
  <si>
    <t>ALLEREY SUR SAONE</t>
  </si>
  <si>
    <t>ALLERIOT</t>
  </si>
  <si>
    <t>ALUZE</t>
  </si>
  <si>
    <t>AMANZE</t>
  </si>
  <si>
    <t>AMEUGNY</t>
  </si>
  <si>
    <t>ANGLURE SOUS DUN</t>
  </si>
  <si>
    <t>ANOST</t>
  </si>
  <si>
    <t>ANTULLY</t>
  </si>
  <si>
    <t>ANZY LE DUC</t>
  </si>
  <si>
    <t>ARTAIX</t>
  </si>
  <si>
    <t>AUTHUMES</t>
  </si>
  <si>
    <t>AUTUN</t>
  </si>
  <si>
    <t>BALLORE</t>
  </si>
  <si>
    <t>BANTANGES</t>
  </si>
  <si>
    <t>BARIZEY</t>
  </si>
  <si>
    <t>BARNAY</t>
  </si>
  <si>
    <t>BAUDEMONT</t>
  </si>
  <si>
    <t>BAUDRIERES</t>
  </si>
  <si>
    <t>BEAUBERY</t>
  </si>
  <si>
    <t>BEAUMONT SUR GROSNE</t>
  </si>
  <si>
    <t>BEAUREPAIRE EN BRESSE</t>
  </si>
  <si>
    <t>BEAUVERNOIS</t>
  </si>
  <si>
    <t>BELLEVESVRE</t>
  </si>
  <si>
    <t>BERGESSERIN</t>
  </si>
  <si>
    <t>BERZE LE CHATEL</t>
  </si>
  <si>
    <t>BERZE LA VILLE</t>
  </si>
  <si>
    <t>BISSEY SOUS CRUCHAUD</t>
  </si>
  <si>
    <t>BISSY LA MACONNAISE</t>
  </si>
  <si>
    <t>BISSY SOUS UXELLES</t>
  </si>
  <si>
    <t>BISSY SUR FLEY</t>
  </si>
  <si>
    <t>LES BIZOTS</t>
  </si>
  <si>
    <t>BLANZY</t>
  </si>
  <si>
    <t>BOIS STE MARIE</t>
  </si>
  <si>
    <t>BONNAY ST YTHAIRE</t>
  </si>
  <si>
    <t>BOSJEAN</t>
  </si>
  <si>
    <t>BOUHANS</t>
  </si>
  <si>
    <t>LA BOULAYE</t>
  </si>
  <si>
    <t>BOURBON LANCY</t>
  </si>
  <si>
    <t>BOURG LE COMTE</t>
  </si>
  <si>
    <t>BOURGVILAIN</t>
  </si>
  <si>
    <t>BOUZERON</t>
  </si>
  <si>
    <t>BRAGNY SUR SAONE</t>
  </si>
  <si>
    <t>BRANGES</t>
  </si>
  <si>
    <t>BRESSE SUR GROSNE</t>
  </si>
  <si>
    <t>BRIANT</t>
  </si>
  <si>
    <t>BRIENNE</t>
  </si>
  <si>
    <t>BROYE</t>
  </si>
  <si>
    <t>BRUAILLES</t>
  </si>
  <si>
    <t>BUFFIERES</t>
  </si>
  <si>
    <t>BURGY</t>
  </si>
  <si>
    <t>BURNAND</t>
  </si>
  <si>
    <t>BURZY</t>
  </si>
  <si>
    <t>BUXY</t>
  </si>
  <si>
    <t>CERON</t>
  </si>
  <si>
    <t>CERSOT</t>
  </si>
  <si>
    <t>CHAINTRE</t>
  </si>
  <si>
    <t>CHALMOUX</t>
  </si>
  <si>
    <t>CHALON SUR SAONE</t>
  </si>
  <si>
    <t>CHAMBILLY</t>
  </si>
  <si>
    <t>CHAMILLY</t>
  </si>
  <si>
    <t>CHAMPAGNY SOUS UXELLES</t>
  </si>
  <si>
    <t>CHAMPFORGEUIL</t>
  </si>
  <si>
    <t>CHAMPLECY</t>
  </si>
  <si>
    <t>CHANES</t>
  </si>
  <si>
    <t>CHAPAIZE</t>
  </si>
  <si>
    <t>LA CHAPELLE AU MANS</t>
  </si>
  <si>
    <t>LA CHAPELLE DE BRAGNY</t>
  </si>
  <si>
    <t>LA CHAPELLE DE GUINCHAY</t>
  </si>
  <si>
    <t>LA CHAPELLE DU MONT DE FRANCE</t>
  </si>
  <si>
    <t>LA CHAPELLE NAUDE</t>
  </si>
  <si>
    <t>LA CHAPELLE ST SAUVEUR</t>
  </si>
  <si>
    <t>LA CHAPELLE SOUS BRANCION</t>
  </si>
  <si>
    <t>LA CHAPELLE SOUS DUN</t>
  </si>
  <si>
    <t>LA CHAPELLE SOUS UCHON</t>
  </si>
  <si>
    <t>LA CHAPELLE THECLE</t>
  </si>
  <si>
    <t>CHARBONNAT</t>
  </si>
  <si>
    <t>CHARDONNAY</t>
  </si>
  <si>
    <t>CHARETTE VARENNES</t>
  </si>
  <si>
    <t>LA CHARMEE</t>
  </si>
  <si>
    <t>CHARNAY LES CHALON</t>
  </si>
  <si>
    <t>CHARNAY LES MACON</t>
  </si>
  <si>
    <t>CHAROLLES</t>
  </si>
  <si>
    <t>CHARRECEY</t>
  </si>
  <si>
    <t>CHASSELAS</t>
  </si>
  <si>
    <t>CHASSEY LE CAMP</t>
  </si>
  <si>
    <t>CHASSIGNY SOUS DUN</t>
  </si>
  <si>
    <t>CHATEAU</t>
  </si>
  <si>
    <t>CHATEL MORON</t>
  </si>
  <si>
    <t>CHATENOY EN BRESSE</t>
  </si>
  <si>
    <t>CHATENOY LE ROYAL</t>
  </si>
  <si>
    <t>CHAUFFAILLES</t>
  </si>
  <si>
    <t>CHEILLY LES MARANGES</t>
  </si>
  <si>
    <t>CHENAY LE CHATEL</t>
  </si>
  <si>
    <t>CHENOVES</t>
  </si>
  <si>
    <t>CHERIZET</t>
  </si>
  <si>
    <t>CHEVAGNY LES CHEVRIERES</t>
  </si>
  <si>
    <t>CHEVAGNY SUR GUYE</t>
  </si>
  <si>
    <t>CHISSEY EN MORVAN</t>
  </si>
  <si>
    <t>CHISSEY LES MACON</t>
  </si>
  <si>
    <t>CIEL</t>
  </si>
  <si>
    <t>CIRY LE NOBLE</t>
  </si>
  <si>
    <t>LA CLAYETTE</t>
  </si>
  <si>
    <t>NAVOUR SUR GROSNE</t>
  </si>
  <si>
    <t>CLESSE</t>
  </si>
  <si>
    <t>CLESSY</t>
  </si>
  <si>
    <t>CLUNY</t>
  </si>
  <si>
    <t>COLLONGE EN CHAROLLAIS</t>
  </si>
  <si>
    <t>COLLONGE LA MADELEINE</t>
  </si>
  <si>
    <t>COLOMBIER EN BRIONNAIS</t>
  </si>
  <si>
    <t>LA COMELLE</t>
  </si>
  <si>
    <t>CONDAL</t>
  </si>
  <si>
    <t>CORDESSE</t>
  </si>
  <si>
    <t>CORMATIN</t>
  </si>
  <si>
    <t>CORTAMBERT</t>
  </si>
  <si>
    <t>CORTEVAIX</t>
  </si>
  <si>
    <t>COUCHES</t>
  </si>
  <si>
    <t>CRECHES SUR SAONE</t>
  </si>
  <si>
    <t>CREOT</t>
  </si>
  <si>
    <t>CRESSY SUR SOMME</t>
  </si>
  <si>
    <t>LE CREUSOT</t>
  </si>
  <si>
    <t>CRONAT</t>
  </si>
  <si>
    <t>CRUZILLE</t>
  </si>
  <si>
    <t>CUISEAUX</t>
  </si>
  <si>
    <t>CUISERY</t>
  </si>
  <si>
    <t>CULLES LES ROCHES</t>
  </si>
  <si>
    <t>CURBIGNY</t>
  </si>
  <si>
    <t>CURDIN</t>
  </si>
  <si>
    <t>CURGY</t>
  </si>
  <si>
    <t>CURTIL SOUS BUFFIERES</t>
  </si>
  <si>
    <t>CURTIL SOUS BURNAND</t>
  </si>
  <si>
    <t>CUSSY EN MORVAN</t>
  </si>
  <si>
    <t>CUZY</t>
  </si>
  <si>
    <t>DAMEREY</t>
  </si>
  <si>
    <t>DAMPIERRE EN BRESSE</t>
  </si>
  <si>
    <t>DAVAYE</t>
  </si>
  <si>
    <t>DEMIGNY</t>
  </si>
  <si>
    <t>DENNEVY</t>
  </si>
  <si>
    <t>DETTEY</t>
  </si>
  <si>
    <t>DEVROUZE</t>
  </si>
  <si>
    <t>DEZIZE LES MARANGES</t>
  </si>
  <si>
    <t>DICONNE</t>
  </si>
  <si>
    <t>DIGOIN</t>
  </si>
  <si>
    <t>DOMMARTIN LES CUISEAUX</t>
  </si>
  <si>
    <t>DOMPIERRE LES ORMES</t>
  </si>
  <si>
    <t>DOMPIERRE SOUS SANVIGNES</t>
  </si>
  <si>
    <t>DONZY LE PERTUIS</t>
  </si>
  <si>
    <t>DRACY LE FORT</t>
  </si>
  <si>
    <t>DRACY LES COUCHES</t>
  </si>
  <si>
    <t>DRACY ST LOUP</t>
  </si>
  <si>
    <t>DYO</t>
  </si>
  <si>
    <t>ECUELLES</t>
  </si>
  <si>
    <t>ECUISSES</t>
  </si>
  <si>
    <t>EPERTULLY</t>
  </si>
  <si>
    <t>EPERVANS</t>
  </si>
  <si>
    <t>EPINAC</t>
  </si>
  <si>
    <t>ESSERTENNE</t>
  </si>
  <si>
    <t>ETANG SUR ARROUX</t>
  </si>
  <si>
    <t>ETRIGNY</t>
  </si>
  <si>
    <t>FARGES LES CHALON</t>
  </si>
  <si>
    <t>FARGES LES MACON</t>
  </si>
  <si>
    <t>LE FAY</t>
  </si>
  <si>
    <t>FLACEY EN BRESSE</t>
  </si>
  <si>
    <t>FLEURY LA MONTAGNE</t>
  </si>
  <si>
    <t>FLEY</t>
  </si>
  <si>
    <t>FONTAINES</t>
  </si>
  <si>
    <t>FRAGNES LA LOYERE</t>
  </si>
  <si>
    <t>FRANGY EN BRESSE</t>
  </si>
  <si>
    <t>FRETTERANS</t>
  </si>
  <si>
    <t>FRONTENARD</t>
  </si>
  <si>
    <t>FRONTENAUD</t>
  </si>
  <si>
    <t>FUISSE</t>
  </si>
  <si>
    <t>GENELARD</t>
  </si>
  <si>
    <t>LA GENETE</t>
  </si>
  <si>
    <t>GERGY</t>
  </si>
  <si>
    <t>GERMAGNY</t>
  </si>
  <si>
    <t>GERMOLLES SUR GROSNE</t>
  </si>
  <si>
    <t>GIBLES</t>
  </si>
  <si>
    <t>GIGNY SUR SAONE</t>
  </si>
  <si>
    <t>GILLY SUR LOIRE</t>
  </si>
  <si>
    <t>LA GRANDE VERRIERE</t>
  </si>
  <si>
    <t>GRANDVAUX</t>
  </si>
  <si>
    <t>GRANGES</t>
  </si>
  <si>
    <t>GREVILLY</t>
  </si>
  <si>
    <t>GRURY</t>
  </si>
  <si>
    <t>GUERFAND</t>
  </si>
  <si>
    <t>LES GUERREAUX</t>
  </si>
  <si>
    <t>GUEUGNON</t>
  </si>
  <si>
    <t>LA GUICHE</t>
  </si>
  <si>
    <t>HAUTEFOND</t>
  </si>
  <si>
    <t>L HOPITAL LE MERCIER</t>
  </si>
  <si>
    <t>HUILLY SUR SEILLE</t>
  </si>
  <si>
    <t>HURIGNY</t>
  </si>
  <si>
    <t>IGORNAY</t>
  </si>
  <si>
    <t>IGUERANDE</t>
  </si>
  <si>
    <t>ISSY L EVEQUE</t>
  </si>
  <si>
    <t>JALOGNY</t>
  </si>
  <si>
    <t>JAMBLES</t>
  </si>
  <si>
    <t>JONCY</t>
  </si>
  <si>
    <t>JOUDES</t>
  </si>
  <si>
    <t>JOUVENCON</t>
  </si>
  <si>
    <t>JUGY</t>
  </si>
  <si>
    <t>JUIF</t>
  </si>
  <si>
    <t>JULLY LES BUXY</t>
  </si>
  <si>
    <t>LACROST</t>
  </si>
  <si>
    <t>LAIVES</t>
  </si>
  <si>
    <t>LAIZE</t>
  </si>
  <si>
    <t>LAIZY</t>
  </si>
  <si>
    <t>LALHEUE</t>
  </si>
  <si>
    <t>LANS</t>
  </si>
  <si>
    <t>LAYS SUR LE DOUBS</t>
  </si>
  <si>
    <t>LESME</t>
  </si>
  <si>
    <t>LESSARD EN BRESSE</t>
  </si>
  <si>
    <t>LESSARD LE NATIONAL</t>
  </si>
  <si>
    <t>LEYNES</t>
  </si>
  <si>
    <t>LIGNY EN BRIONNAIS</t>
  </si>
  <si>
    <t>LONGEPIERRE</t>
  </si>
  <si>
    <t>LOUHANS</t>
  </si>
  <si>
    <t>LOURNAND</t>
  </si>
  <si>
    <t>LUCENAY L EVEQUE</t>
  </si>
  <si>
    <t>LUGNY LES CHAROLLES</t>
  </si>
  <si>
    <t>MACON</t>
  </si>
  <si>
    <t>MAILLY</t>
  </si>
  <si>
    <t>MALAY</t>
  </si>
  <si>
    <t>MALTAT</t>
  </si>
  <si>
    <t>MANCEY</t>
  </si>
  <si>
    <t>MARCIGNY</t>
  </si>
  <si>
    <t>MARCILLY LA GUEURCE</t>
  </si>
  <si>
    <t>MARCILLY LES BUXY</t>
  </si>
  <si>
    <t>LE ROUSSET MARIZY</t>
  </si>
  <si>
    <t>MARLY SOUS ISSY</t>
  </si>
  <si>
    <t>MARLY SUR ARROUX</t>
  </si>
  <si>
    <t>MARTAILLY LES BRANCION</t>
  </si>
  <si>
    <t>MARTIGNY LE COMTE</t>
  </si>
  <si>
    <t>MARY</t>
  </si>
  <si>
    <t>MASSILLY</t>
  </si>
  <si>
    <t>MATOUR</t>
  </si>
  <si>
    <t>MAZILLE</t>
  </si>
  <si>
    <t>MELLECEY</t>
  </si>
  <si>
    <t>MENETREUIL</t>
  </si>
  <si>
    <t>MERCUREY</t>
  </si>
  <si>
    <t>MERVANS</t>
  </si>
  <si>
    <t>MESSEY SUR GROSNE</t>
  </si>
  <si>
    <t>MESVRES</t>
  </si>
  <si>
    <t>MILLY LAMARTINE</t>
  </si>
  <si>
    <t>LE MIROIR</t>
  </si>
  <si>
    <t>MONTAGNY LES BUXY</t>
  </si>
  <si>
    <t>MONTAGNY PRES LOUHANS</t>
  </si>
  <si>
    <t>MONTBELLET</t>
  </si>
  <si>
    <t>MONTCEAU LES MINES</t>
  </si>
  <si>
    <t>MONTCEAUX L ETOILE</t>
  </si>
  <si>
    <t>MONTCEAUX RAGNY</t>
  </si>
  <si>
    <t>MONTCENIS</t>
  </si>
  <si>
    <t>MONTCHANIN</t>
  </si>
  <si>
    <t>MONTCONY</t>
  </si>
  <si>
    <t>MONTCOY</t>
  </si>
  <si>
    <t>MONT LES SEURRE</t>
  </si>
  <si>
    <t>MONTMELARD</t>
  </si>
  <si>
    <t>MONTMORT</t>
  </si>
  <si>
    <t>MONTPONT EN BRESSE</t>
  </si>
  <si>
    <t>MONTRET</t>
  </si>
  <si>
    <t>MONT ST VINCENT</t>
  </si>
  <si>
    <t>MOREY</t>
  </si>
  <si>
    <t>MORLET</t>
  </si>
  <si>
    <t>MORNAY</t>
  </si>
  <si>
    <t>MOROGES</t>
  </si>
  <si>
    <t>LA MOTTE ST JEAN</t>
  </si>
  <si>
    <t>MOUTHIER EN BRESSE</t>
  </si>
  <si>
    <t>MUSSY SOUS DUN</t>
  </si>
  <si>
    <t>NANTON</t>
  </si>
  <si>
    <t>NAVILLY</t>
  </si>
  <si>
    <t>NEUVY GRANDCHAMP</t>
  </si>
  <si>
    <t>NOCHIZE</t>
  </si>
  <si>
    <t>OSLON</t>
  </si>
  <si>
    <t>OUDRY</t>
  </si>
  <si>
    <t>OUROUX SOUS LE BOIS STE MARIE</t>
  </si>
  <si>
    <t>OUROUX SUR SAONE</t>
  </si>
  <si>
    <t>OYE</t>
  </si>
  <si>
    <t>OZENAY</t>
  </si>
  <si>
    <t>OZOLLES</t>
  </si>
  <si>
    <t>PALINGES</t>
  </si>
  <si>
    <t>PALLEAU</t>
  </si>
  <si>
    <t>PARAY LE MONIAL</t>
  </si>
  <si>
    <t>PARIS L HOPITAL</t>
  </si>
  <si>
    <t>PASSY</t>
  </si>
  <si>
    <t>PERONNE</t>
  </si>
  <si>
    <t>PERRECY LES FORGES</t>
  </si>
  <si>
    <t>PERREUIL</t>
  </si>
  <si>
    <t>PERRIGNY SUR LOIRE</t>
  </si>
  <si>
    <t>LA PETITE VERRIERE</t>
  </si>
  <si>
    <t>PIERRECLOS</t>
  </si>
  <si>
    <t>PIERRE DE BRESSE</t>
  </si>
  <si>
    <t>LE PLANOIS</t>
  </si>
  <si>
    <t>PLOTTES</t>
  </si>
  <si>
    <t>POISSON</t>
  </si>
  <si>
    <t>PONTOUX</t>
  </si>
  <si>
    <t>POUILLOUX</t>
  </si>
  <si>
    <t>POURLANS</t>
  </si>
  <si>
    <t>PRESSY SOUS DONDIN</t>
  </si>
  <si>
    <t>PRETY</t>
  </si>
  <si>
    <t>PRISSE</t>
  </si>
  <si>
    <t>PRIZY</t>
  </si>
  <si>
    <t>PRUZILLY</t>
  </si>
  <si>
    <t>LE PULEY</t>
  </si>
  <si>
    <t>LA RACINEUSE</t>
  </si>
  <si>
    <t>RANCY</t>
  </si>
  <si>
    <t>RATENELLE</t>
  </si>
  <si>
    <t>RATTE</t>
  </si>
  <si>
    <t>RECLESNE</t>
  </si>
  <si>
    <t>RIGNY SUR ARROUX</t>
  </si>
  <si>
    <t>LA ROCHE VINEUSE</t>
  </si>
  <si>
    <t>ROMANECHE THORINS</t>
  </si>
  <si>
    <t>ROMENAY</t>
  </si>
  <si>
    <t>ROUSSILLON EN MORVAN</t>
  </si>
  <si>
    <t>ROYER</t>
  </si>
  <si>
    <t>SAGY</t>
  </si>
  <si>
    <t>SAILLENARD</t>
  </si>
  <si>
    <t>ST ALBAIN</t>
  </si>
  <si>
    <t>ST AMBREUIL</t>
  </si>
  <si>
    <t>ST AMOUR BELLEVUE</t>
  </si>
  <si>
    <t>ST ANDRE EN BRESSE</t>
  </si>
  <si>
    <t>ST ANDRE LE DESERT</t>
  </si>
  <si>
    <t>ST AUBIN EN CHAROLLAIS</t>
  </si>
  <si>
    <t>ST AUBIN SUR LOIRE</t>
  </si>
  <si>
    <t>ST BERAIN SOUS SANVIGNES</t>
  </si>
  <si>
    <t>ST BERAIN SUR DHEUNE</t>
  </si>
  <si>
    <t>ST BOIL</t>
  </si>
  <si>
    <t>ST BONNET DE CRAY</t>
  </si>
  <si>
    <t>ST BONNET DE JOUX</t>
  </si>
  <si>
    <t>ST BONNET DE VIEILLE VIGNE</t>
  </si>
  <si>
    <t>ST BONNET EN BRESSE</t>
  </si>
  <si>
    <t>ST CHRISTOPHE EN BRESSE</t>
  </si>
  <si>
    <t>ST CHRISTOPHE EN BRIONNAIS</t>
  </si>
  <si>
    <t>ST CLEMENT SUR GUYE</t>
  </si>
  <si>
    <t>STE CROIX EN BRESSE</t>
  </si>
  <si>
    <t>ST DENIS DE VAUX</t>
  </si>
  <si>
    <t>ST DESERT</t>
  </si>
  <si>
    <t>ST DIDIER EN BRESSE</t>
  </si>
  <si>
    <t>ST DIDIER EN BRIONNAIS</t>
  </si>
  <si>
    <t>ST DIDIER SUR ARROUX</t>
  </si>
  <si>
    <t>ST EDMOND</t>
  </si>
  <si>
    <t>ST EMILAND</t>
  </si>
  <si>
    <t>ST ETIENNE EN BRESSE</t>
  </si>
  <si>
    <t>ST EUSEBE</t>
  </si>
  <si>
    <t>ST FORGEOT</t>
  </si>
  <si>
    <t>ST GENGOUX DE SCISSE</t>
  </si>
  <si>
    <t>ST GENGOUX LE NATIONAL</t>
  </si>
  <si>
    <t>ST GERMAIN DU BOIS</t>
  </si>
  <si>
    <t>ST GERMAIN DU PLAIN</t>
  </si>
  <si>
    <t>ST GERMAIN EN BRIONNAIS</t>
  </si>
  <si>
    <t>ST GERMAIN LES BUXY</t>
  </si>
  <si>
    <t>ST GERVAIS EN VALLIERE</t>
  </si>
  <si>
    <t>ST GERVAIS SUR COUCHES</t>
  </si>
  <si>
    <t>ST HURUGE</t>
  </si>
  <si>
    <t>ST IGNY DE ROCHE</t>
  </si>
  <si>
    <t>ST JEAN DE VAUX</t>
  </si>
  <si>
    <t>ST JEAN DE TREZY</t>
  </si>
  <si>
    <t>ST JULIEN DE CIVRY</t>
  </si>
  <si>
    <t>ST JULIEN DE JONZY</t>
  </si>
  <si>
    <t>ST JULIEN SUR DHEUNE</t>
  </si>
  <si>
    <t>ST LAURENT D ANDENAY</t>
  </si>
  <si>
    <t>ST LAURENT EN BRIONNAIS</t>
  </si>
  <si>
    <t>ST LEGER DU BOIS</t>
  </si>
  <si>
    <t>ST LEGER LES PARAY</t>
  </si>
  <si>
    <t>ST LEGER SOUS BEUVRAY</t>
  </si>
  <si>
    <t>ST LEGER SOUS LA BUSSIERE</t>
  </si>
  <si>
    <t>ST LEGER SUR DHEUNE</t>
  </si>
  <si>
    <t>ST LOUP GEANGES</t>
  </si>
  <si>
    <t>ST LOUP DE VARENNES</t>
  </si>
  <si>
    <t>ST MARCELIN DE CRAY</t>
  </si>
  <si>
    <t>ST MARD DE VAUX</t>
  </si>
  <si>
    <t>ST MARTIN BELLE ROCHE</t>
  </si>
  <si>
    <t>ST MARTIN D AUXY</t>
  </si>
  <si>
    <t>ST MARTIN DE COMMUNE</t>
  </si>
  <si>
    <t>ST MARTIN DE LIXY</t>
  </si>
  <si>
    <t>ST MARTIN DE SALENCEY</t>
  </si>
  <si>
    <t>ST MARTIN DU LAC</t>
  </si>
  <si>
    <t>ST MARTIN DU TARTRE</t>
  </si>
  <si>
    <t>ST MARTIN EN BRESSE</t>
  </si>
  <si>
    <t>ST MARTIN EN GATINOIS</t>
  </si>
  <si>
    <t>ST MARTIN LA PATROUILLE</t>
  </si>
  <si>
    <t>ST MARTIN SOUS MONTAIGU</t>
  </si>
  <si>
    <t>ST MAURICE DE SATONNAY</t>
  </si>
  <si>
    <t>ST MAURICE DES CHAMPS</t>
  </si>
  <si>
    <t>ST MAURICE EN RIVIERE</t>
  </si>
  <si>
    <t>ST MAURICE LES CHATEAUNEUF</t>
  </si>
  <si>
    <t>ST MAURICE LES COUCHES</t>
  </si>
  <si>
    <t>ST MICAUD</t>
  </si>
  <si>
    <t>ST NIZIER SUR ARROUX</t>
  </si>
  <si>
    <t>ST PIERRE DE VARENNES</t>
  </si>
  <si>
    <t>ST POINT</t>
  </si>
  <si>
    <t>ST PRIVE</t>
  </si>
  <si>
    <t>ST RACHO</t>
  </si>
  <si>
    <t>ST ROMAIN SOUS GOURDON</t>
  </si>
  <si>
    <t>ST ROMAIN SOUS VERSIGNY</t>
  </si>
  <si>
    <t>ST SERNIN DU BOIS</t>
  </si>
  <si>
    <t>ST SERNIN DU PLAIN</t>
  </si>
  <si>
    <t>ST SYMPHORIEN D ANCELLES</t>
  </si>
  <si>
    <t>ST SYMPHORIEN DE MARMAGNE</t>
  </si>
  <si>
    <t>ST SYMPHORIEN DES BOIS</t>
  </si>
  <si>
    <t>ST USUGE</t>
  </si>
  <si>
    <t>ST VALLERIN</t>
  </si>
  <si>
    <t>ST VINCENT DES PRES</t>
  </si>
  <si>
    <t>ST VINCENT EN BRESSE</t>
  </si>
  <si>
    <t>ST VINCENT BRAGNY</t>
  </si>
  <si>
    <t>ST YAN</t>
  </si>
  <si>
    <t>SAISY</t>
  </si>
  <si>
    <t>LA SALLE</t>
  </si>
  <si>
    <t>SALORNAY SUR GUYE</t>
  </si>
  <si>
    <t>SAMPIGNY LES MARANGES</t>
  </si>
  <si>
    <t>SANCE</t>
  </si>
  <si>
    <t>SANVIGNES LES MINES</t>
  </si>
  <si>
    <t>SASSANGY</t>
  </si>
  <si>
    <t>SASSENAY</t>
  </si>
  <si>
    <t>SAUNIERES</t>
  </si>
  <si>
    <t>SAVIANGES</t>
  </si>
  <si>
    <t>SAVIGNY EN REVERMONT</t>
  </si>
  <si>
    <t>SAVIGNY SUR GROSNE</t>
  </si>
  <si>
    <t>SAVIGNY SUR SEILLE</t>
  </si>
  <si>
    <t>LA CELLE EN MORVAN</t>
  </si>
  <si>
    <t>SEMUR EN BRIONNAIS</t>
  </si>
  <si>
    <t>SENNECEY LE GRAND</t>
  </si>
  <si>
    <t>SENOZAN</t>
  </si>
  <si>
    <t>SENS SUR SEILLE</t>
  </si>
  <si>
    <t>SERCY</t>
  </si>
  <si>
    <t>SERLEY</t>
  </si>
  <si>
    <t>SERMESSE</t>
  </si>
  <si>
    <t>SERRIGNY EN BRESSE</t>
  </si>
  <si>
    <t>SEVREY</t>
  </si>
  <si>
    <t>SIGY LE CHATEL</t>
  </si>
  <si>
    <t>SIMANDRE</t>
  </si>
  <si>
    <t>SIMARD</t>
  </si>
  <si>
    <t>SIVIGNON</t>
  </si>
  <si>
    <t>SOLOGNY</t>
  </si>
  <si>
    <t>SOLUTRE POUILLY</t>
  </si>
  <si>
    <t>SOMMANT</t>
  </si>
  <si>
    <t>SUIN</t>
  </si>
  <si>
    <t>LA TAGNIERE</t>
  </si>
  <si>
    <t>TAIZE</t>
  </si>
  <si>
    <t>TANCON</t>
  </si>
  <si>
    <t>LE TARTRE</t>
  </si>
  <si>
    <t>TAVERNAY</t>
  </si>
  <si>
    <t>THIL SUR ARROUX</t>
  </si>
  <si>
    <t>THUREY</t>
  </si>
  <si>
    <t>TINTRY</t>
  </si>
  <si>
    <t>TOULON SUR ARROUX</t>
  </si>
  <si>
    <t>TOURNUS</t>
  </si>
  <si>
    <t>TOUTENANT</t>
  </si>
  <si>
    <t>TRAMAYES</t>
  </si>
  <si>
    <t>TRAMBLY</t>
  </si>
  <si>
    <t>TRIVY</t>
  </si>
  <si>
    <t>TRONCHY</t>
  </si>
  <si>
    <t>LA TRUCHERE</t>
  </si>
  <si>
    <t>UCHIZY</t>
  </si>
  <si>
    <t>UCHON</t>
  </si>
  <si>
    <t>UXEAU</t>
  </si>
  <si>
    <t>VARENNE L ARCONCE</t>
  </si>
  <si>
    <t>VARENNES LE GRAND</t>
  </si>
  <si>
    <t>VARENNES LES MACON</t>
  </si>
  <si>
    <t>VARENNE ST GERMAIN</t>
  </si>
  <si>
    <t>VARENNES ST SAUVEUR</t>
  </si>
  <si>
    <t>VARENNES SOUS DUN</t>
  </si>
  <si>
    <t>VAUBAN</t>
  </si>
  <si>
    <t>VAUDEBARRIER</t>
  </si>
  <si>
    <t>VAUX EN PRE</t>
  </si>
  <si>
    <t>VENDENESSE LES CHAROLLES</t>
  </si>
  <si>
    <t>VENDENESSE SUR ARROUX</t>
  </si>
  <si>
    <t>VERDUN SUR LE DOUBS</t>
  </si>
  <si>
    <t>VERGISSON</t>
  </si>
  <si>
    <t>VERISSEY</t>
  </si>
  <si>
    <t>VERJUX</t>
  </si>
  <si>
    <t>VEROSVRES</t>
  </si>
  <si>
    <t>VERS</t>
  </si>
  <si>
    <t>VERSAUGUES</t>
  </si>
  <si>
    <t>VERZE</t>
  </si>
  <si>
    <t>LE VILLARS</t>
  </si>
  <si>
    <t>VILLEGAUDIN</t>
  </si>
  <si>
    <t>CLUX VILLENEUVE</t>
  </si>
  <si>
    <t>VILLENEUVE EN MONTAGNE</t>
  </si>
  <si>
    <t>VINDECY</t>
  </si>
  <si>
    <t>LA VINEUSE SUR FREGANDE</t>
  </si>
  <si>
    <t>VIRE</t>
  </si>
  <si>
    <t>VIREY LE GRAND</t>
  </si>
  <si>
    <t>VITRY EN CHAROLLAIS</t>
  </si>
  <si>
    <t>VITRY SUR LOIRE</t>
  </si>
  <si>
    <t>VOLESVRES</t>
  </si>
  <si>
    <t>FLEURVILLE</t>
  </si>
  <si>
    <t>AILLIERES BEAUVOIR</t>
  </si>
  <si>
    <t>AMNE</t>
  </si>
  <si>
    <t>ANCINNES</t>
  </si>
  <si>
    <t>ARCONNAY</t>
  </si>
  <si>
    <t>ARDENAY SUR MERIZE</t>
  </si>
  <si>
    <t>ARNAGE</t>
  </si>
  <si>
    <t>ARTHEZE</t>
  </si>
  <si>
    <t>ASNIERES SUR VEGRE</t>
  </si>
  <si>
    <t>ASSE LE BOISNE</t>
  </si>
  <si>
    <t>ASSE LE RIBOUL</t>
  </si>
  <si>
    <t>AUBIGNE RACAN</t>
  </si>
  <si>
    <t>LES AULNEAUX</t>
  </si>
  <si>
    <t>AUVERS LE HAMON</t>
  </si>
  <si>
    <t>AUVERS SOUS MONTFAUCON</t>
  </si>
  <si>
    <t>AVESNES EN SAOSNOIS</t>
  </si>
  <si>
    <t>AVESSE</t>
  </si>
  <si>
    <t>AVOISE</t>
  </si>
  <si>
    <t>LE BAILLEUL</t>
  </si>
  <si>
    <t>BALLON ST MARS</t>
  </si>
  <si>
    <t>LA BAZOGE</t>
  </si>
  <si>
    <t>BAZOUGES CRE SUR LOIR</t>
  </si>
  <si>
    <t>BEAUFAY</t>
  </si>
  <si>
    <t>BEAUMONT SUR DEME</t>
  </si>
  <si>
    <t>BEAUMONT SUR SARTHE</t>
  </si>
  <si>
    <t>BEILLE</t>
  </si>
  <si>
    <t>BERFAY</t>
  </si>
  <si>
    <t>BERUS</t>
  </si>
  <si>
    <t>BESSE SUR BRAYE</t>
  </si>
  <si>
    <t>BLEVES</t>
  </si>
  <si>
    <t>BOESSE LE SEC</t>
  </si>
  <si>
    <t>BONNETABLE</t>
  </si>
  <si>
    <t>BOUER</t>
  </si>
  <si>
    <t>BOULOIRE</t>
  </si>
  <si>
    <t>BOURG LE ROI</t>
  </si>
  <si>
    <t>BRAINS SUR GEE</t>
  </si>
  <si>
    <t>LE BREIL SUR MERIZE</t>
  </si>
  <si>
    <t>BRETTE LES PINS</t>
  </si>
  <si>
    <t>BRIOSNE LES SABLES</t>
  </si>
  <si>
    <t>LA BRUERE SUR LOIR</t>
  </si>
  <si>
    <t>BRULON</t>
  </si>
  <si>
    <t>CERANS FOULLETOURTE</t>
  </si>
  <si>
    <t>CHAHAIGNES</t>
  </si>
  <si>
    <t>CHALLES</t>
  </si>
  <si>
    <t>CHAMPFLEUR</t>
  </si>
  <si>
    <t>CHAMPROND</t>
  </si>
  <si>
    <t>CHANTENAY VILLEDIEU</t>
  </si>
  <si>
    <t>LA CHAPELLE AUX CHOUX</t>
  </si>
  <si>
    <t>LA CHAPELLE D ALIGNE</t>
  </si>
  <si>
    <t>LA CHAPELLE DU BOIS</t>
  </si>
  <si>
    <t>LA CHAPELLE HUON</t>
  </si>
  <si>
    <t>LA CHAPELLE ST AUBIN</t>
  </si>
  <si>
    <t>LA CHAPELLE ST FRAY</t>
  </si>
  <si>
    <t>LA CHAPELLE ST REMY</t>
  </si>
  <si>
    <t>LA CHARTRE SUR LE LOIR</t>
  </si>
  <si>
    <t>CHASSILLE</t>
  </si>
  <si>
    <t>MONTVAL SUR LOIR</t>
  </si>
  <si>
    <t>CHATEAU L HERMITAGE</t>
  </si>
  <si>
    <t>CHAUFOUR NOTRE DAME</t>
  </si>
  <si>
    <t>CHEMIRE EN CHARNIE</t>
  </si>
  <si>
    <t>CHEMIRE LE GAUDIN</t>
  </si>
  <si>
    <t>CHENU</t>
  </si>
  <si>
    <t>CHERISAY</t>
  </si>
  <si>
    <t>CHERRE AU</t>
  </si>
  <si>
    <t>CHEVILLE</t>
  </si>
  <si>
    <t>CLERMONT CREANS</t>
  </si>
  <si>
    <t>COGNERS</t>
  </si>
  <si>
    <t>COMMERVEIL</t>
  </si>
  <si>
    <t>CONFLANS SUR ANILLE</t>
  </si>
  <si>
    <t>CONGE SUR ORNE</t>
  </si>
  <si>
    <t>CONLIE</t>
  </si>
  <si>
    <t>CONNERRE</t>
  </si>
  <si>
    <t>CONTILLY</t>
  </si>
  <si>
    <t>CORMES</t>
  </si>
  <si>
    <t>COUDRECIEUX</t>
  </si>
  <si>
    <t>COULAINES</t>
  </si>
  <si>
    <t>COULANS SUR GEE</t>
  </si>
  <si>
    <t>COULONGE</t>
  </si>
  <si>
    <t>COURCEBOEUFS</t>
  </si>
  <si>
    <t>COURCELLES LA FORET</t>
  </si>
  <si>
    <t>COURCEMONT</t>
  </si>
  <si>
    <t>COURCIVAL</t>
  </si>
  <si>
    <t>COURGAINS</t>
  </si>
  <si>
    <t>COURGENARD</t>
  </si>
  <si>
    <t>COURTILLERS</t>
  </si>
  <si>
    <t>CRANNES EN CHAMPAGNE</t>
  </si>
  <si>
    <t>CRISSE</t>
  </si>
  <si>
    <t>CROSMIERES</t>
  </si>
  <si>
    <t>CURES</t>
  </si>
  <si>
    <t>DANGEUL</t>
  </si>
  <si>
    <t>DEGRE</t>
  </si>
  <si>
    <t>DEHAULT</t>
  </si>
  <si>
    <t>DISSAY SOUS COURCILLON</t>
  </si>
  <si>
    <t>DOLLON</t>
  </si>
  <si>
    <t>DOMFRONT EN CHAMPAGNE</t>
  </si>
  <si>
    <t>DOUCELLES</t>
  </si>
  <si>
    <t>DOUILLET LE JOLY</t>
  </si>
  <si>
    <t>DUNEAU</t>
  </si>
  <si>
    <t>DUREIL</t>
  </si>
  <si>
    <t>ECOMMOY</t>
  </si>
  <si>
    <t>ECORPAIN</t>
  </si>
  <si>
    <t>EPINEU LE CHEVREUIL</t>
  </si>
  <si>
    <t>ETIVAL LES LE MANS</t>
  </si>
  <si>
    <t>VAL D ETANGSON</t>
  </si>
  <si>
    <t>FATINES</t>
  </si>
  <si>
    <t>FERCE SUR SARTHE</t>
  </si>
  <si>
    <t>LA FERTE BERNARD</t>
  </si>
  <si>
    <t>FILLE SUR SARTHE</t>
  </si>
  <si>
    <t>FLEE</t>
  </si>
  <si>
    <t>LA FONTAINE ST MARTIN</t>
  </si>
  <si>
    <t>FONTENAY SUR VEGRE</t>
  </si>
  <si>
    <t>VILLENEUVE EN PERSEIGNE</t>
  </si>
  <si>
    <t>FRESNAY SUR SARTHE</t>
  </si>
  <si>
    <t>FYE</t>
  </si>
  <si>
    <t>GESNES LE GANDELIN</t>
  </si>
  <si>
    <t>LE GRAND LUCE</t>
  </si>
  <si>
    <t>GREEZ SUR ROC</t>
  </si>
  <si>
    <t>LE GREZ</t>
  </si>
  <si>
    <t>GUECELARD</t>
  </si>
  <si>
    <t>LA GUIERCHE</t>
  </si>
  <si>
    <t>JAUZE</t>
  </si>
  <si>
    <t>JOUE EN CHARNIE</t>
  </si>
  <si>
    <t>JOUE L ABBE</t>
  </si>
  <si>
    <t>JUIGNE SUR SARTHE</t>
  </si>
  <si>
    <t>JUPILLES</t>
  </si>
  <si>
    <t>LA FLECHE</t>
  </si>
  <si>
    <t>LAIGNE EN BELIN</t>
  </si>
  <si>
    <t>LAMNAY</t>
  </si>
  <si>
    <t>LAVARE</t>
  </si>
  <si>
    <t>LAVERNAT</t>
  </si>
  <si>
    <t>LHOMME</t>
  </si>
  <si>
    <t>LIGRON</t>
  </si>
  <si>
    <t>LIVET EN SAOSNOIS</t>
  </si>
  <si>
    <t>LOMBRON</t>
  </si>
  <si>
    <t>LONGNES</t>
  </si>
  <si>
    <t>LOUAILLES</t>
  </si>
  <si>
    <t>LOUE</t>
  </si>
  <si>
    <t>LOUPLANDE</t>
  </si>
  <si>
    <t>LOUZES</t>
  </si>
  <si>
    <t>LE LUART</t>
  </si>
  <si>
    <t>LUCEAU</t>
  </si>
  <si>
    <t>LUCE SOUS BALLON</t>
  </si>
  <si>
    <t>LUCHE PRINGE</t>
  </si>
  <si>
    <t>LE LUDE</t>
  </si>
  <si>
    <t>MAIGNE</t>
  </si>
  <si>
    <t>MALICORNE SUR SARTHE</t>
  </si>
  <si>
    <t>MAMERS</t>
  </si>
  <si>
    <t>LE MANS</t>
  </si>
  <si>
    <t>MANSIGNE</t>
  </si>
  <si>
    <t>MARCON</t>
  </si>
  <si>
    <t>MAREIL EN CHAMPAGNE</t>
  </si>
  <si>
    <t>MAREIL SUR LOIR</t>
  </si>
  <si>
    <t>MARESCHE</t>
  </si>
  <si>
    <t>MARIGNE LAILLE</t>
  </si>
  <si>
    <t>MAROLLETTE</t>
  </si>
  <si>
    <t>MAROLLES LES BRAULTS</t>
  </si>
  <si>
    <t>MAROLLES LES ST CALAIS</t>
  </si>
  <si>
    <t>MAYET</t>
  </si>
  <si>
    <t>MELLERAY</t>
  </si>
  <si>
    <t>MEURCE</t>
  </si>
  <si>
    <t>MEZERAY</t>
  </si>
  <si>
    <t>MEZIERES SUR PONTHOUIN</t>
  </si>
  <si>
    <t>MEZIERES SOUS LAVARDIN</t>
  </si>
  <si>
    <t>LA MILESSE</t>
  </si>
  <si>
    <t>MOITRON SUR SARTHE</t>
  </si>
  <si>
    <t>MONCE EN BELIN</t>
  </si>
  <si>
    <t>MONCE EN SAOSNOIS</t>
  </si>
  <si>
    <t>MONHOUDOU</t>
  </si>
  <si>
    <t>MONTAILLE</t>
  </si>
  <si>
    <t>MONTBIZOT</t>
  </si>
  <si>
    <t>MONTREUIL LE CHETIF</t>
  </si>
  <si>
    <t>MONTREUIL LE HENRI</t>
  </si>
  <si>
    <t>MOULINS LE CARBONNEL</t>
  </si>
  <si>
    <t>MULSANNE</t>
  </si>
  <si>
    <t>NAUVAY</t>
  </si>
  <si>
    <t>NEUFCHATEL EN SAOSNOIS</t>
  </si>
  <si>
    <t>NEUVILLALAIS</t>
  </si>
  <si>
    <t>NEUVILLE SUR SARTHE</t>
  </si>
  <si>
    <t>NEUVILLETTE EN CHARNIE</t>
  </si>
  <si>
    <t>BERNAY NEUVY EN CHAMPAGNE</t>
  </si>
  <si>
    <t>NOGENT LE BERNARD</t>
  </si>
  <si>
    <t>NOGENT SUR LOIR</t>
  </si>
  <si>
    <t>NOUANS</t>
  </si>
  <si>
    <t>NOYEN SUR SARTHE</t>
  </si>
  <si>
    <t>NUILLE LE JALAIS</t>
  </si>
  <si>
    <t>OISSEAU LE PETIT</t>
  </si>
  <si>
    <t>OIZE</t>
  </si>
  <si>
    <t>PANON</t>
  </si>
  <si>
    <t>PARCE SUR SARTHE</t>
  </si>
  <si>
    <t>PARENNES</t>
  </si>
  <si>
    <t>PARIGNE LE POLIN</t>
  </si>
  <si>
    <t>PARIGNE L EVEQUE</t>
  </si>
  <si>
    <t>NOTRE DAME DU PE</t>
  </si>
  <si>
    <t>PERAY</t>
  </si>
  <si>
    <t>PEZE LE ROBERT</t>
  </si>
  <si>
    <t>PIACE</t>
  </si>
  <si>
    <t>PINCE</t>
  </si>
  <si>
    <t>PIRMIL</t>
  </si>
  <si>
    <t>PIZIEUX</t>
  </si>
  <si>
    <t>POILLE SUR VEGRE</t>
  </si>
  <si>
    <t>MONTFORT LE GESNOIS</t>
  </si>
  <si>
    <t>PONTVALLAIN</t>
  </si>
  <si>
    <t>PRECIGNE</t>
  </si>
  <si>
    <t>PREVAL</t>
  </si>
  <si>
    <t>PREVELLES</t>
  </si>
  <si>
    <t>PRUILLE LE CHETIF</t>
  </si>
  <si>
    <t>PRUILLE L EGUILLE</t>
  </si>
  <si>
    <t>LA QUINTE</t>
  </si>
  <si>
    <t>RAHAY</t>
  </si>
  <si>
    <t>RENE</t>
  </si>
  <si>
    <t>REQUEIL</t>
  </si>
  <si>
    <t>ROEZE SUR SARTHE</t>
  </si>
  <si>
    <t>ROUESSE FONTAINE</t>
  </si>
  <si>
    <t>ROUESSE VASSE</t>
  </si>
  <si>
    <t>ROUEZ</t>
  </si>
  <si>
    <t>ROUILLON</t>
  </si>
  <si>
    <t>ROUPERROUX LE COQUET</t>
  </si>
  <si>
    <t>RUAUDIN</t>
  </si>
  <si>
    <t>RUILLE EN CHAMPAGNE</t>
  </si>
  <si>
    <t>LOIR EN VALLEE</t>
  </si>
  <si>
    <t>SABLE SUR SARTHE</t>
  </si>
  <si>
    <t>ST AUBIN DE LOCQUENAY</t>
  </si>
  <si>
    <t>ST AUBIN DES COUDRAIS</t>
  </si>
  <si>
    <t>ST BIEZ EN BELIN</t>
  </si>
  <si>
    <t>ST CALAIS</t>
  </si>
  <si>
    <t>ST CALEZ EN SAOSNOIS</t>
  </si>
  <si>
    <t>ST CELERIN</t>
  </si>
  <si>
    <t>STE CEROTTE</t>
  </si>
  <si>
    <t>ST CHRISTOPHE DU JAMBET</t>
  </si>
  <si>
    <t>ST CHRISTOPHE EN CHAMPAGNE</t>
  </si>
  <si>
    <t>ST CORNEILLE</t>
  </si>
  <si>
    <t>ST COSME EN VAIRAIS</t>
  </si>
  <si>
    <t>ST DENIS DES COUDRAIS</t>
  </si>
  <si>
    <t>ST DENIS D ORQUES</t>
  </si>
  <si>
    <t>ST GEORGES DE LA COUEE</t>
  </si>
  <si>
    <t>ST GEORGES DU ROSAY</t>
  </si>
  <si>
    <t>ST GEORGES LE GAULTIER</t>
  </si>
  <si>
    <t>ST GERMAIN D ARCE</t>
  </si>
  <si>
    <t>ST GERVAIS DE VIC</t>
  </si>
  <si>
    <t>ST GERVAIS EN BELIN</t>
  </si>
  <si>
    <t>STE JAMME SUR SARTHE</t>
  </si>
  <si>
    <t>ST JEAN D ASSE</t>
  </si>
  <si>
    <t>ST JEAN DE LA MOTTE</t>
  </si>
  <si>
    <t>ST JEAN DES ECHELLES</t>
  </si>
  <si>
    <t>ST JEAN DU BOIS</t>
  </si>
  <si>
    <t>ST LEONARD DES BOIS</t>
  </si>
  <si>
    <t>ST LONGIS</t>
  </si>
  <si>
    <t>ST MAIXENT</t>
  </si>
  <si>
    <t>ST MARS DE LOCQUENAY</t>
  </si>
  <si>
    <t>ST MARS D OUTILLE</t>
  </si>
  <si>
    <t>ST MARS LA BRIERE</t>
  </si>
  <si>
    <t>ST MARTIN DES MONTS</t>
  </si>
  <si>
    <t>ST MICHEL DE CHAVAIGNES</t>
  </si>
  <si>
    <t>ST OUEN DE MIMBRE</t>
  </si>
  <si>
    <t>ST OUEN EN BELIN</t>
  </si>
  <si>
    <t>ST OUEN EN CHAMPAGNE</t>
  </si>
  <si>
    <t>ST PATERNE LE CHEVAIN</t>
  </si>
  <si>
    <t>ST PAUL LE GAULTIER</t>
  </si>
  <si>
    <t>ST PAVACE</t>
  </si>
  <si>
    <t>ST PIERRE DE CHEVILLE</t>
  </si>
  <si>
    <t>ST PIERRE DES BOIS</t>
  </si>
  <si>
    <t>ST PIERRE DES ORMES</t>
  </si>
  <si>
    <t>ST PIERRE DU LOROUER</t>
  </si>
  <si>
    <t>ST REMY DE SILLE</t>
  </si>
  <si>
    <t>ST REMY DES MONTS</t>
  </si>
  <si>
    <t>ST REMY DU VAL</t>
  </si>
  <si>
    <t>STE SABINE SUR LONGEVE</t>
  </si>
  <si>
    <t>ST ULPHACE</t>
  </si>
  <si>
    <t>ST VICTEUR</t>
  </si>
  <si>
    <t>ST VINCENT DU LOROUER</t>
  </si>
  <si>
    <t>SAOSNES</t>
  </si>
  <si>
    <t>SARCE</t>
  </si>
  <si>
    <t>SARGE LES LE MANS</t>
  </si>
  <si>
    <t>SAVIGNE L EVEQUE</t>
  </si>
  <si>
    <t>SAVIGNE SOUS LE LUDE</t>
  </si>
  <si>
    <t>SCEAUX SUR HUISNE</t>
  </si>
  <si>
    <t>SEGRIE</t>
  </si>
  <si>
    <t>SEMUR EN VALLON</t>
  </si>
  <si>
    <t>SILLE LE GUILLAUME</t>
  </si>
  <si>
    <t>SILLE LE PHILIPPE</t>
  </si>
  <si>
    <t>SOUGE LE GANELON</t>
  </si>
  <si>
    <t>SOUILLE</t>
  </si>
  <si>
    <t>SOULIGNE FLACE</t>
  </si>
  <si>
    <t>SOULIGNE SOUS BALLON</t>
  </si>
  <si>
    <t>SOULITRE</t>
  </si>
  <si>
    <t>SOUVIGNE SUR MEME</t>
  </si>
  <si>
    <t>SOUVIGNE SUR SARTHE</t>
  </si>
  <si>
    <t>SPAY</t>
  </si>
  <si>
    <t>SURFONDS</t>
  </si>
  <si>
    <t>LA SUZE SUR SARTHE</t>
  </si>
  <si>
    <t>TASSE</t>
  </si>
  <si>
    <t>TASSILLE</t>
  </si>
  <si>
    <t>TELOCHE</t>
  </si>
  <si>
    <t>TENNIE</t>
  </si>
  <si>
    <t>TERREHAULT</t>
  </si>
  <si>
    <t>THELIGNY</t>
  </si>
  <si>
    <t>THOIGNE</t>
  </si>
  <si>
    <t>THOIRE SOUS CONTENSOR</t>
  </si>
  <si>
    <t>THOIRE SUR DINAN</t>
  </si>
  <si>
    <t>THOREE LES PINS</t>
  </si>
  <si>
    <t>THORIGNE SUR DUE</t>
  </si>
  <si>
    <t>TORCE EN VALLEE</t>
  </si>
  <si>
    <t>TRANGE</t>
  </si>
  <si>
    <t>TRESSON</t>
  </si>
  <si>
    <t>TUFFE VAL DE LA CHERONNE</t>
  </si>
  <si>
    <t>VAAS</t>
  </si>
  <si>
    <t>VALENNES</t>
  </si>
  <si>
    <t>VALLON SUR GEE</t>
  </si>
  <si>
    <t>VANCE</t>
  </si>
  <si>
    <t>VERNEIL LE CHETIF</t>
  </si>
  <si>
    <t>VERNIE</t>
  </si>
  <si>
    <t>VEZOT</t>
  </si>
  <si>
    <t>VIBRAYE</t>
  </si>
  <si>
    <t>VILLAINES LA CARELLE</t>
  </si>
  <si>
    <t>VILLAINES LA GONAIS</t>
  </si>
  <si>
    <t>VILLAINES SOUS LUCE</t>
  </si>
  <si>
    <t>VILLAINES SOUS MALICORNE</t>
  </si>
  <si>
    <t>VIRE EN CHAMPAGNE</t>
  </si>
  <si>
    <t>VIVOIN</t>
  </si>
  <si>
    <t>VOIVRES LES LE MANS</t>
  </si>
  <si>
    <t>VOUVRAY SUR HUISNE</t>
  </si>
  <si>
    <t>YVRE LE POLIN</t>
  </si>
  <si>
    <t>YVRE L EVEQUE</t>
  </si>
  <si>
    <t>AIGUEBELETTE LE LAC</t>
  </si>
  <si>
    <t>GRAND AIGUEBLANCHE</t>
  </si>
  <si>
    <t>AILLON LE JEUNE</t>
  </si>
  <si>
    <t>AILLON LE VIEUX</t>
  </si>
  <si>
    <t>AIME LA PLAGNE</t>
  </si>
  <si>
    <t>AITON</t>
  </si>
  <si>
    <t>AIX LES BAINS</t>
  </si>
  <si>
    <t>ENTRELACS</t>
  </si>
  <si>
    <t>ALBERTVILLE</t>
  </si>
  <si>
    <t>ALBIEZ LE JEUNE</t>
  </si>
  <si>
    <t>ALBIEZ MONTROND</t>
  </si>
  <si>
    <t>ALLONDAZ</t>
  </si>
  <si>
    <t>LES ALLUES</t>
  </si>
  <si>
    <t>ARBIN</t>
  </si>
  <si>
    <t>ARGENTINE</t>
  </si>
  <si>
    <t>ARITH</t>
  </si>
  <si>
    <t>ARVILLARD</t>
  </si>
  <si>
    <t>ATTIGNAT ONCIN</t>
  </si>
  <si>
    <t>AUSSOIS</t>
  </si>
  <si>
    <t>LES AVANCHERS VALMOREL</t>
  </si>
  <si>
    <t>AVRESSIEUX</t>
  </si>
  <si>
    <t>AVRIEUX</t>
  </si>
  <si>
    <t>AYN</t>
  </si>
  <si>
    <t>LA BALME</t>
  </si>
  <si>
    <t>BARBERAZ</t>
  </si>
  <si>
    <t>LA BATHIE</t>
  </si>
  <si>
    <t>LA BAUCHE</t>
  </si>
  <si>
    <t>BEAUFORT SUR DORON</t>
  </si>
  <si>
    <t>BELLECOMBE EN BAUGES</t>
  </si>
  <si>
    <t>BELMONT TRAMONET</t>
  </si>
  <si>
    <t>BESSANS</t>
  </si>
  <si>
    <t>BETTON BETTONET</t>
  </si>
  <si>
    <t>BILLIEME</t>
  </si>
  <si>
    <t>LA BIOLLE</t>
  </si>
  <si>
    <t>BONNEVAL SUR ARC</t>
  </si>
  <si>
    <t>BONVILLARD</t>
  </si>
  <si>
    <t>BONVILLARET</t>
  </si>
  <si>
    <t>BOURDEAU</t>
  </si>
  <si>
    <t>LE BOURGET DU LAC</t>
  </si>
  <si>
    <t>BOURGET EN HUILE</t>
  </si>
  <si>
    <t>BOURG ST MAURICE</t>
  </si>
  <si>
    <t>BOZEL</t>
  </si>
  <si>
    <t>BRIDES LES BAINS</t>
  </si>
  <si>
    <t>LA BRIDOIRE</t>
  </si>
  <si>
    <t>BRISON ST INNOCENT</t>
  </si>
  <si>
    <t>CESARCHES</t>
  </si>
  <si>
    <t>CEVINS</t>
  </si>
  <si>
    <t>CHALLES LES EAUX</t>
  </si>
  <si>
    <t>CHAMBERY</t>
  </si>
  <si>
    <t>LA CHAMBRE</t>
  </si>
  <si>
    <t>CHAMOUSSET</t>
  </si>
  <si>
    <t>CHAMOUX SUR GELON</t>
  </si>
  <si>
    <t>CHAMPAGNEUX</t>
  </si>
  <si>
    <t>CHAMPAGNY EN VANOISE</t>
  </si>
  <si>
    <t>CHAMP LAURENT</t>
  </si>
  <si>
    <t>CHANAZ</t>
  </si>
  <si>
    <t>LA CHAPELLE DU MONT DU CHAT</t>
  </si>
  <si>
    <t>LES CHAPELLES</t>
  </si>
  <si>
    <t>LA CHAPELLE ST MARTIN</t>
  </si>
  <si>
    <t>LE CHATELARD</t>
  </si>
  <si>
    <t>LA CHAVANNE</t>
  </si>
  <si>
    <t>LES CHAVANNES EN MAURIENNE</t>
  </si>
  <si>
    <t>CHIGNIN</t>
  </si>
  <si>
    <t>CHINDRIEUX</t>
  </si>
  <si>
    <t>COGNIN</t>
  </si>
  <si>
    <t>COHENNOZ</t>
  </si>
  <si>
    <t>COISE ST JEAN PIED GAUTHIER</t>
  </si>
  <si>
    <t>LA COMPOTE</t>
  </si>
  <si>
    <t>CONJUX</t>
  </si>
  <si>
    <t>CORBEL</t>
  </si>
  <si>
    <t>CREST VOLAND</t>
  </si>
  <si>
    <t>LA CROIX DE LA ROCHETTE</t>
  </si>
  <si>
    <t>CRUET</t>
  </si>
  <si>
    <t>CURIENNE</t>
  </si>
  <si>
    <t>LES DESERTS</t>
  </si>
  <si>
    <t>DETRIER</t>
  </si>
  <si>
    <t>DOMESSIN</t>
  </si>
  <si>
    <t>DOUCY EN BAUGES</t>
  </si>
  <si>
    <t>DRUMETTAZ CLARAFOND</t>
  </si>
  <si>
    <t>DULLIN</t>
  </si>
  <si>
    <t>LES ECHELLES</t>
  </si>
  <si>
    <t>ECOLE</t>
  </si>
  <si>
    <t>ENTREMONT LE VIEUX</t>
  </si>
  <si>
    <t>EPIERRE</t>
  </si>
  <si>
    <t>ESSERTS BLAY</t>
  </si>
  <si>
    <t>FEISSONS SUR SALINS</t>
  </si>
  <si>
    <t>FLUMET</t>
  </si>
  <si>
    <t>FONTCOUVERTE LA TOUSSUIRE</t>
  </si>
  <si>
    <t>FRENEY</t>
  </si>
  <si>
    <t>FRETERIVE</t>
  </si>
  <si>
    <t>FRONTENEX</t>
  </si>
  <si>
    <t>GERBAIX</t>
  </si>
  <si>
    <t>LA GIETTAZ</t>
  </si>
  <si>
    <t>GILLY SUR ISERE</t>
  </si>
  <si>
    <t>GRESY SUR AIX</t>
  </si>
  <si>
    <t>GRESY SUR ISERE</t>
  </si>
  <si>
    <t>HAUTELUCE</t>
  </si>
  <si>
    <t>LA TOUR EN MAURIENNE</t>
  </si>
  <si>
    <t>JACOB BELLECOMBETTE</t>
  </si>
  <si>
    <t>JARRIER</t>
  </si>
  <si>
    <t>JARSY</t>
  </si>
  <si>
    <t>JONGIEUX</t>
  </si>
  <si>
    <t>LAISSAUD</t>
  </si>
  <si>
    <t>LANDRY</t>
  </si>
  <si>
    <t>LEPIN LE LAC</t>
  </si>
  <si>
    <t>LESCHERAINES</t>
  </si>
  <si>
    <t>LOISIEUX</t>
  </si>
  <si>
    <t>LA PLAGNE TARENTAISE</t>
  </si>
  <si>
    <t>PORTE DE SAVOIE</t>
  </si>
  <si>
    <t>MARCIEUX</t>
  </si>
  <si>
    <t>MARTHOD</t>
  </si>
  <si>
    <t>MERCURY</t>
  </si>
  <si>
    <t>MERY</t>
  </si>
  <si>
    <t>MEYRIEUX TROUET</t>
  </si>
  <si>
    <t>MODANE</t>
  </si>
  <si>
    <t>LES MOLLETTES</t>
  </si>
  <si>
    <t>MONTAGNOLE</t>
  </si>
  <si>
    <t>MONTAILLEUR</t>
  </si>
  <si>
    <t>MONTENDRY</t>
  </si>
  <si>
    <t>MONTGILBERT</t>
  </si>
  <si>
    <t>MONTHION</t>
  </si>
  <si>
    <t>MONTMELIAN</t>
  </si>
  <si>
    <t>MONTRICHER ALBANNE</t>
  </si>
  <si>
    <t>MONTSAPEY</t>
  </si>
  <si>
    <t>MONTVALEZAN</t>
  </si>
  <si>
    <t>MONTVERNIER</t>
  </si>
  <si>
    <t>LA MOTTE EN BAUGES</t>
  </si>
  <si>
    <t>LA MOTTE SERVOLEX</t>
  </si>
  <si>
    <t>MOTZ</t>
  </si>
  <si>
    <t>MOUTIERS TARENTAISE</t>
  </si>
  <si>
    <t>MOUXY</t>
  </si>
  <si>
    <t>MYANS</t>
  </si>
  <si>
    <t>NANCES</t>
  </si>
  <si>
    <t>NOTRE DAME DE BELLECOMBE</t>
  </si>
  <si>
    <t>LA LECHERE</t>
  </si>
  <si>
    <t>NOTRE DAME DES MILLIERES</t>
  </si>
  <si>
    <t>NOTRE DAME DU CRUET</t>
  </si>
  <si>
    <t>NOTRE DAME DU PRE</t>
  </si>
  <si>
    <t>NOVALAISE</t>
  </si>
  <si>
    <t>ONTEX</t>
  </si>
  <si>
    <t>ORELLE</t>
  </si>
  <si>
    <t>PALLUD</t>
  </si>
  <si>
    <t>PEISEY NANCROIX</t>
  </si>
  <si>
    <t>PLANAISE</t>
  </si>
  <si>
    <t>PLANCHERINE</t>
  </si>
  <si>
    <t>LE PONTET</t>
  </si>
  <si>
    <t>PRALOGNAN LA VANOISE</t>
  </si>
  <si>
    <t>PRESLE</t>
  </si>
  <si>
    <t>PUGNY CHATENOD</t>
  </si>
  <si>
    <t>PUYGROS</t>
  </si>
  <si>
    <t>QUEIGE</t>
  </si>
  <si>
    <t>VAL D ARC</t>
  </si>
  <si>
    <t>LA RAVOIRE</t>
  </si>
  <si>
    <t>VALGELON LA ROCHETTE</t>
  </si>
  <si>
    <t>ROGNAIX</t>
  </si>
  <si>
    <t>ROTHERENS</t>
  </si>
  <si>
    <t>RUFFIEUX</t>
  </si>
  <si>
    <t>ST ALBAN DE MONTBEL</t>
  </si>
  <si>
    <t>ST ALBAN D HURTIERES</t>
  </si>
  <si>
    <t>ST ALBAN DES VILLARDS</t>
  </si>
  <si>
    <t>ST ALBAN LEYSSE</t>
  </si>
  <si>
    <t>ST AVRE</t>
  </si>
  <si>
    <t>ST BALDOPH</t>
  </si>
  <si>
    <t>ST BERON</t>
  </si>
  <si>
    <t>COURCHEVEL</t>
  </si>
  <si>
    <t>ST CASSIN</t>
  </si>
  <si>
    <t>ST COLOMBAN DES VILLARDS</t>
  </si>
  <si>
    <t>ST ETIENNE DE CUINES</t>
  </si>
  <si>
    <t>STE FOY TARENTAISE</t>
  </si>
  <si>
    <t>ST FRANC</t>
  </si>
  <si>
    <t>ST FRANCOIS DE SALES</t>
  </si>
  <si>
    <t>ST FRANCOIS LONGCHAMP</t>
  </si>
  <si>
    <t>ST GENIX LES VILLAGES</t>
  </si>
  <si>
    <t>ST GEORGES D HURTIERES</t>
  </si>
  <si>
    <t>STE HELENE DU LAC</t>
  </si>
  <si>
    <t>STE HELENE SUR ISERE</t>
  </si>
  <si>
    <t>ST JEAN D ARVES</t>
  </si>
  <si>
    <t>ST JEAN D ARVEY</t>
  </si>
  <si>
    <t>ST JEAN DE CHEVELU</t>
  </si>
  <si>
    <t>ST JEAN DE COUZ</t>
  </si>
  <si>
    <t>ST JEAN DE LA PORTE</t>
  </si>
  <si>
    <t>ST JEAN DE MAURIENNE</t>
  </si>
  <si>
    <t>ST JEOIRE PRIEURE</t>
  </si>
  <si>
    <t>ST JULIEN MONT DENIS</t>
  </si>
  <si>
    <t>STE MARIE D ALVEY</t>
  </si>
  <si>
    <t>STE MARIE DE CUINES</t>
  </si>
  <si>
    <t>ST MARTIN D ARC</t>
  </si>
  <si>
    <t>LES BELLEVILLE</t>
  </si>
  <si>
    <t>ST MARTIN DE LA PORTE</t>
  </si>
  <si>
    <t>ST MARTIN SUR LA CHAMBRE</t>
  </si>
  <si>
    <t>ST MICHEL DE MAURIENNE</t>
  </si>
  <si>
    <t>ST OFFENGE</t>
  </si>
  <si>
    <t>ST PAUL SUR ISERE</t>
  </si>
  <si>
    <t>ST PAUL SUR YENNE</t>
  </si>
  <si>
    <t>ST PIERRE D ALBIGNY</t>
  </si>
  <si>
    <t>ST PIERRE D ALVEY</t>
  </si>
  <si>
    <t>ST PIERRE DE BELLEVILLE</t>
  </si>
  <si>
    <t>ST PIERRE DE CURTILLE</t>
  </si>
  <si>
    <t>ST PIERRE DE GENEBROZ</t>
  </si>
  <si>
    <t>ST PIERRE DE SOUCY</t>
  </si>
  <si>
    <t>ST REMY DE MAURIENNE</t>
  </si>
  <si>
    <t>ST SORLIN D ARVES</t>
  </si>
  <si>
    <t>ST THIBAUD DE COUZ</t>
  </si>
  <si>
    <t>ST VITAL</t>
  </si>
  <si>
    <t>SALINS FONTAINE</t>
  </si>
  <si>
    <t>SEEZ</t>
  </si>
  <si>
    <t>SERRIERES EN CHAUTAGNE</t>
  </si>
  <si>
    <t>SONNAZ</t>
  </si>
  <si>
    <t>LA TABLE</t>
  </si>
  <si>
    <t>VAL CENIS</t>
  </si>
  <si>
    <t>THENESOL</t>
  </si>
  <si>
    <t>LA THUILE</t>
  </si>
  <si>
    <t>TIGNES</t>
  </si>
  <si>
    <t>TOURNON</t>
  </si>
  <si>
    <t>TOURS EN SAVOIE</t>
  </si>
  <si>
    <t>TRAIZE</t>
  </si>
  <si>
    <t>TRESSERVE</t>
  </si>
  <si>
    <t>TREVIGNIN</t>
  </si>
  <si>
    <t>UGINE</t>
  </si>
  <si>
    <t>VAL D ISERE</t>
  </si>
  <si>
    <t>VALLOIRE</t>
  </si>
  <si>
    <t>VALMEINIER</t>
  </si>
  <si>
    <t>VENTHON</t>
  </si>
  <si>
    <t>VEREL DE MONTBEL</t>
  </si>
  <si>
    <t>VEREL PRAGONDRAN</t>
  </si>
  <si>
    <t>LE VERNEIL</t>
  </si>
  <si>
    <t>VERRENS ARVEY</t>
  </si>
  <si>
    <t>VERTHEMEX</t>
  </si>
  <si>
    <t>VILLARD D HERY</t>
  </si>
  <si>
    <t>VILLARD LEGER</t>
  </si>
  <si>
    <t>VILLARD SALLET</t>
  </si>
  <si>
    <t>VILLARD SUR DORON</t>
  </si>
  <si>
    <t>VILLAREMBERT</t>
  </si>
  <si>
    <t>VILLARGONDRAN</t>
  </si>
  <si>
    <t>VILLARODIN BOURGET</t>
  </si>
  <si>
    <t>VILLAROGER</t>
  </si>
  <si>
    <t>VILLAROUX</t>
  </si>
  <si>
    <t>VIMINES</t>
  </si>
  <si>
    <t>VIONS</t>
  </si>
  <si>
    <t>VIVIERS DU LAC</t>
  </si>
  <si>
    <t>VOGLANS</t>
  </si>
  <si>
    <t>YENNE</t>
  </si>
  <si>
    <t>ABONDANCE</t>
  </si>
  <si>
    <t>ALBY SUR CHERAN</t>
  </si>
  <si>
    <t>ALEX</t>
  </si>
  <si>
    <t>ALLEVES</t>
  </si>
  <si>
    <t>ALLINGES</t>
  </si>
  <si>
    <t>ALLONZIER LA CAILLE</t>
  </si>
  <si>
    <t>AMANCY</t>
  </si>
  <si>
    <t>AMBILLY</t>
  </si>
  <si>
    <t>ANNECY</t>
  </si>
  <si>
    <t>ANNEMASSE</t>
  </si>
  <si>
    <t>ANTHY SUR LEMAN</t>
  </si>
  <si>
    <t>ARACHES LA FRASSE</t>
  </si>
  <si>
    <t>ARBUSIGNY</t>
  </si>
  <si>
    <t>ARCHAMPS</t>
  </si>
  <si>
    <t>ARENTHON</t>
  </si>
  <si>
    <t>ARGONAY</t>
  </si>
  <si>
    <t>ARMOY</t>
  </si>
  <si>
    <t>ARTHAZ PONT NOTRE DAME</t>
  </si>
  <si>
    <t>AYSE</t>
  </si>
  <si>
    <t>BALLAISON</t>
  </si>
  <si>
    <t>LA BALME DE SILLINGY</t>
  </si>
  <si>
    <t>LA BALME DE THUY</t>
  </si>
  <si>
    <t>BASSY</t>
  </si>
  <si>
    <t>LA BAUME</t>
  </si>
  <si>
    <t>BELLEVAUX</t>
  </si>
  <si>
    <t>BERNEX</t>
  </si>
  <si>
    <t>LE BIOT</t>
  </si>
  <si>
    <t>BLOYE</t>
  </si>
  <si>
    <t>BLUFFY</t>
  </si>
  <si>
    <t>BOEGE</t>
  </si>
  <si>
    <t>BOGEVE</t>
  </si>
  <si>
    <t>BONNE</t>
  </si>
  <si>
    <t>BONNEVILLE</t>
  </si>
  <si>
    <t>BONS EN CHABLAIS</t>
  </si>
  <si>
    <t>BOSSEY</t>
  </si>
  <si>
    <t>LE BOUCHET MONT CHARVIN</t>
  </si>
  <si>
    <t>BOUSSY</t>
  </si>
  <si>
    <t>BRENTHONNE</t>
  </si>
  <si>
    <t>BRIZON</t>
  </si>
  <si>
    <t>BURDIGNIN</t>
  </si>
  <si>
    <t>CERCIER</t>
  </si>
  <si>
    <t>CERNEX</t>
  </si>
  <si>
    <t>CERVENS</t>
  </si>
  <si>
    <t>CHAINAZ LES FRASSES</t>
  </si>
  <si>
    <t>CHALLONGES</t>
  </si>
  <si>
    <t>CHAMONIX MONT BLANC</t>
  </si>
  <si>
    <t>CHAMPANGES</t>
  </si>
  <si>
    <t>LA CHAPELLE D ABONDANCE</t>
  </si>
  <si>
    <t>LA CHAPELLE RAMBAUD</t>
  </si>
  <si>
    <t>LA CHAPELLE ST MAURICE</t>
  </si>
  <si>
    <t>CHAPEIRY</t>
  </si>
  <si>
    <t>CHARVONNEX</t>
  </si>
  <si>
    <t>CHATEL</t>
  </si>
  <si>
    <t>CHATILLON SUR CLUSES</t>
  </si>
  <si>
    <t>CHAVANNAZ</t>
  </si>
  <si>
    <t>CHAVANOD</t>
  </si>
  <si>
    <t>CHENE EN SEMINE</t>
  </si>
  <si>
    <t>CHENEX</t>
  </si>
  <si>
    <t>CHENS SUR LEMAN</t>
  </si>
  <si>
    <t>CHESSENAZ</t>
  </si>
  <si>
    <t>CHEVALINE</t>
  </si>
  <si>
    <t>CHEVENOZ</t>
  </si>
  <si>
    <t>CHEVRIER</t>
  </si>
  <si>
    <t>CHOISY</t>
  </si>
  <si>
    <t>CLARAFOND ARCINE</t>
  </si>
  <si>
    <t>LES CLEFS</t>
  </si>
  <si>
    <t>LA CLUSAZ</t>
  </si>
  <si>
    <t>CLUSES</t>
  </si>
  <si>
    <t>COLLONGES SOUS SALEVE</t>
  </si>
  <si>
    <t>COMBLOUX</t>
  </si>
  <si>
    <t>LES CONTAMINES MONTJOIE</t>
  </si>
  <si>
    <t>CONTAMINE SARZIN</t>
  </si>
  <si>
    <t>CONTAMINE SUR ARVE</t>
  </si>
  <si>
    <t>COPPONEX</t>
  </si>
  <si>
    <t>CORDON</t>
  </si>
  <si>
    <t>CORNIER</t>
  </si>
  <si>
    <t>LA COTE D ARBROZ</t>
  </si>
  <si>
    <t>CRANVES SALES</t>
  </si>
  <si>
    <t>CREMPIGNY BONNEGUETE</t>
  </si>
  <si>
    <t>CRUSEILLES</t>
  </si>
  <si>
    <t>CUSY</t>
  </si>
  <si>
    <t>CUVAT</t>
  </si>
  <si>
    <t>DEMI QUARTIER</t>
  </si>
  <si>
    <t>DESINGY</t>
  </si>
  <si>
    <t>DINGY EN VUACHE</t>
  </si>
  <si>
    <t>DINGY ST CLAIR</t>
  </si>
  <si>
    <t>DOMANCY</t>
  </si>
  <si>
    <t>DOUSSARD</t>
  </si>
  <si>
    <t>DOUVAINE</t>
  </si>
  <si>
    <t>DRAILLANT</t>
  </si>
  <si>
    <t>DUINGT</t>
  </si>
  <si>
    <t>ELOISE</t>
  </si>
  <si>
    <t>ENTREVERNES</t>
  </si>
  <si>
    <t>EPAGNY METZ TESSY</t>
  </si>
  <si>
    <t>ESSERT ROMAND</t>
  </si>
  <si>
    <t>ETAUX</t>
  </si>
  <si>
    <t>ETERCY</t>
  </si>
  <si>
    <t>ETREMBIERES</t>
  </si>
  <si>
    <t>EVIAN LES BAINS</t>
  </si>
  <si>
    <t>EXCENEVEX</t>
  </si>
  <si>
    <t>FAUCIGNY</t>
  </si>
  <si>
    <t>FAVERGES SEYTHENEX</t>
  </si>
  <si>
    <t>FEIGERES</t>
  </si>
  <si>
    <t>FESSY</t>
  </si>
  <si>
    <t>FETERNES</t>
  </si>
  <si>
    <t>FILLINGES</t>
  </si>
  <si>
    <t>LA FORCLAZ</t>
  </si>
  <si>
    <t>FRANCLENS</t>
  </si>
  <si>
    <t>FRANGY</t>
  </si>
  <si>
    <t>GAILLARD</t>
  </si>
  <si>
    <t>LES GETS</t>
  </si>
  <si>
    <t>GIEZ</t>
  </si>
  <si>
    <t>LE GRAND BORNAND</t>
  </si>
  <si>
    <t>GROISY</t>
  </si>
  <si>
    <t>GRUFFY</t>
  </si>
  <si>
    <t>HABERE LULLIN</t>
  </si>
  <si>
    <t>HABERE POCHE</t>
  </si>
  <si>
    <t>HAUTEVILLE SUR FIER</t>
  </si>
  <si>
    <t>HERY SUR ALBY</t>
  </si>
  <si>
    <t>LES HOUCHES</t>
  </si>
  <si>
    <t>JONZIER EPAGNY</t>
  </si>
  <si>
    <t>LARRINGES</t>
  </si>
  <si>
    <t>LATHUILE</t>
  </si>
  <si>
    <t>LESCHAUX</t>
  </si>
  <si>
    <t>LOISIN</t>
  </si>
  <si>
    <t>LORNAY</t>
  </si>
  <si>
    <t>LOVAGNY</t>
  </si>
  <si>
    <t>LUCINGES</t>
  </si>
  <si>
    <t>LUGRIN</t>
  </si>
  <si>
    <t>LULLIN</t>
  </si>
  <si>
    <t>LULLY</t>
  </si>
  <si>
    <t>LYAUD</t>
  </si>
  <si>
    <t>MACHILLY</t>
  </si>
  <si>
    <t>MAGLAND</t>
  </si>
  <si>
    <t>MANIGOD</t>
  </si>
  <si>
    <t>MARCELLAZ ALBANAIS</t>
  </si>
  <si>
    <t>MARCELLAZ</t>
  </si>
  <si>
    <t>MARGENCEL</t>
  </si>
  <si>
    <t>MARIGNIER</t>
  </si>
  <si>
    <t>MARIGNY ST MARCEL</t>
  </si>
  <si>
    <t>MARIN</t>
  </si>
  <si>
    <t>VAL DE CHAISE</t>
  </si>
  <si>
    <t>MARLIOZ</t>
  </si>
  <si>
    <t>MARNAZ</t>
  </si>
  <si>
    <t>MASSONGY</t>
  </si>
  <si>
    <t>MAXILLY SUR LEMAN</t>
  </si>
  <si>
    <t>MEGEVE</t>
  </si>
  <si>
    <t>MEGEVETTE</t>
  </si>
  <si>
    <t>MEILLERIE</t>
  </si>
  <si>
    <t>MENTHON ST BERNARD</t>
  </si>
  <si>
    <t>MENTHONNEX EN BORNES</t>
  </si>
  <si>
    <t>MENTHONNEX SOUS CLERMONT</t>
  </si>
  <si>
    <t>MESIGNY</t>
  </si>
  <si>
    <t>MESSERY</t>
  </si>
  <si>
    <t>MIEUSSY</t>
  </si>
  <si>
    <t>MINZIER</t>
  </si>
  <si>
    <t>MONNETIER MORNEX</t>
  </si>
  <si>
    <t>MONTAGNY LES LANCHES</t>
  </si>
  <si>
    <t>MONTRIOND</t>
  </si>
  <si>
    <t>MONT SAXONNEX</t>
  </si>
  <si>
    <t>MORILLON</t>
  </si>
  <si>
    <t>MORZINE</t>
  </si>
  <si>
    <t>MOYE</t>
  </si>
  <si>
    <t>LA MURAZ</t>
  </si>
  <si>
    <t>MURES</t>
  </si>
  <si>
    <t>MUSIEGES</t>
  </si>
  <si>
    <t>NANCY SUR CLUSES</t>
  </si>
  <si>
    <t>NANGY</t>
  </si>
  <si>
    <t>NAVES PARMELAN</t>
  </si>
  <si>
    <t>NERNIER</t>
  </si>
  <si>
    <t>NEUVECELLE</t>
  </si>
  <si>
    <t>NEYDENS</t>
  </si>
  <si>
    <t>NONGLARD</t>
  </si>
  <si>
    <t>NOVEL</t>
  </si>
  <si>
    <t>ONNION</t>
  </si>
  <si>
    <t>ORCIER</t>
  </si>
  <si>
    <t>PEILLONNEX</t>
  </si>
  <si>
    <t>PERRIGNIER</t>
  </si>
  <si>
    <t>PERS JUSSY</t>
  </si>
  <si>
    <t>GLIERES VAL DE BORNE</t>
  </si>
  <si>
    <t>POISY</t>
  </si>
  <si>
    <t>PRAZ SUR ARLY</t>
  </si>
  <si>
    <t>PUBLIER</t>
  </si>
  <si>
    <t>QUINTAL</t>
  </si>
  <si>
    <t>REIGNIER ESERY</t>
  </si>
  <si>
    <t>LE REPOSOIR</t>
  </si>
  <si>
    <t>REYVROZ</t>
  </si>
  <si>
    <t>LA RIVIERE ENVERSE</t>
  </si>
  <si>
    <t>LA ROCHE SUR FORON</t>
  </si>
  <si>
    <t>ST ANDRE DE BOEGE</t>
  </si>
  <si>
    <t>ST CERGUES</t>
  </si>
  <si>
    <t>ST EUSTACHE</t>
  </si>
  <si>
    <t>ST FERREOL</t>
  </si>
  <si>
    <t>ST GERMAIN SUR RHONE</t>
  </si>
  <si>
    <t>ST GERVAIS LES BAINS</t>
  </si>
  <si>
    <t>ST GINGOLPH</t>
  </si>
  <si>
    <t>ST JEAN D AULPS</t>
  </si>
  <si>
    <t>ST JEAN DE SIXT</t>
  </si>
  <si>
    <t>ST JEAN DE THOLOME</t>
  </si>
  <si>
    <t>ST JEOIRE EN FAUCIGNY</t>
  </si>
  <si>
    <t>ST JORIOZ</t>
  </si>
  <si>
    <t>ST JULIEN EN GENEVOIS</t>
  </si>
  <si>
    <t>ST PAUL EN CHABLAIS</t>
  </si>
  <si>
    <t>ST PIERRE EN FAUCIGNY</t>
  </si>
  <si>
    <t>ST SIXT</t>
  </si>
  <si>
    <t>SALES</t>
  </si>
  <si>
    <t>SALLANCHES</t>
  </si>
  <si>
    <t>SALLENOVES</t>
  </si>
  <si>
    <t>SAMOENS</t>
  </si>
  <si>
    <t>LE SAPPEY</t>
  </si>
  <si>
    <t>SAXEL</t>
  </si>
  <si>
    <t>SCIENTRIER</t>
  </si>
  <si>
    <t>SCIEZ</t>
  </si>
  <si>
    <t>SCIONZIER</t>
  </si>
  <si>
    <t>SERRAVAL</t>
  </si>
  <si>
    <t>SERVOZ</t>
  </si>
  <si>
    <t>SEVRIER</t>
  </si>
  <si>
    <t>SEYTROUX</t>
  </si>
  <si>
    <t>SILLINGY</t>
  </si>
  <si>
    <t>SIXT FER A CHEVAL</t>
  </si>
  <si>
    <t>TALLOIRES MONTMIN</t>
  </si>
  <si>
    <t>TANINGES</t>
  </si>
  <si>
    <t>THYEZ</t>
  </si>
  <si>
    <t>THOLLON LES MEMISES</t>
  </si>
  <si>
    <t>THONES</t>
  </si>
  <si>
    <t>THONON LES BAINS</t>
  </si>
  <si>
    <t>FILLIERE</t>
  </si>
  <si>
    <t>THUSY</t>
  </si>
  <si>
    <t>USINENS</t>
  </si>
  <si>
    <t>VACHERESSE</t>
  </si>
  <si>
    <t>VALLEIRY</t>
  </si>
  <si>
    <t>VALLIERES SUR FIER</t>
  </si>
  <si>
    <t>VALLORCINE</t>
  </si>
  <si>
    <t>VANZY</t>
  </si>
  <si>
    <t>VEIGY FONCENEX</t>
  </si>
  <si>
    <t>VERCHAIX</t>
  </si>
  <si>
    <t>LA VERNAZ</t>
  </si>
  <si>
    <t>VETRAZ MONTHOUX</t>
  </si>
  <si>
    <t>VEYRIER DU LAC</t>
  </si>
  <si>
    <t>LES VILLARDS SUR THONES</t>
  </si>
  <si>
    <t>VILLAZ</t>
  </si>
  <si>
    <t>VILLE EN SALLAZ</t>
  </si>
  <si>
    <t>VILLE LA GRAND</t>
  </si>
  <si>
    <t>VILLY LE BOUVERET</t>
  </si>
  <si>
    <t>VILLY LE PELLOUX</t>
  </si>
  <si>
    <t>VINZIER</t>
  </si>
  <si>
    <t>VIUZ LA CHIESAZ</t>
  </si>
  <si>
    <t>VIUZ EN SALLAZ</t>
  </si>
  <si>
    <t>VOVRAY EN BORNES</t>
  </si>
  <si>
    <t>VULBENS</t>
  </si>
  <si>
    <t>YVOIRE</t>
  </si>
  <si>
    <t>PARIS</t>
  </si>
  <si>
    <t>ALLOUVILLE BELLEFOSSE</t>
  </si>
  <si>
    <t>ALVIMARE</t>
  </si>
  <si>
    <t>AMBRUMESNIL</t>
  </si>
  <si>
    <t>AMFREVILLE LA MI VOIE</t>
  </si>
  <si>
    <t>ANCEAUMEVILLE</t>
  </si>
  <si>
    <t>ANCOURT</t>
  </si>
  <si>
    <t>ANCOURTEVILLE SUR HERICOURT</t>
  </si>
  <si>
    <t>ANCRETIEVILLE ST VICTOR</t>
  </si>
  <si>
    <t>ANCRETTEVILLE SUR MER</t>
  </si>
  <si>
    <t>ANGERVILLE BAILLEUL</t>
  </si>
  <si>
    <t>ANGERVILLE LA MARTEL</t>
  </si>
  <si>
    <t>ANGERVILLE L ORCHER</t>
  </si>
  <si>
    <t>ANGIENS</t>
  </si>
  <si>
    <t>ANGLESQUEVILLE LA BRAS LONG</t>
  </si>
  <si>
    <t>ANGLESQUEVILLE L ESNEVAL</t>
  </si>
  <si>
    <t>VAL DE SAANE</t>
  </si>
  <si>
    <t>ANNEVILLE SUR SCIE</t>
  </si>
  <si>
    <t>ANNEVILLE AMBOURVILLE</t>
  </si>
  <si>
    <t>ANNOUVILLE VILMESNIL</t>
  </si>
  <si>
    <t>ANQUETIERVILLE</t>
  </si>
  <si>
    <t>ANVEVILLE</t>
  </si>
  <si>
    <t>ARDOUVAL</t>
  </si>
  <si>
    <t>ARGUEIL</t>
  </si>
  <si>
    <t>ARQUES LA BATAILLE</t>
  </si>
  <si>
    <t>AUBEGUIMONT</t>
  </si>
  <si>
    <t>AUBERMESNIL AUX ERABLES</t>
  </si>
  <si>
    <t>AUBERMESNIL BEAUMAIS</t>
  </si>
  <si>
    <t>AUBERVILLE LA MANUEL</t>
  </si>
  <si>
    <t>AUBERVILLE LA RENAULT</t>
  </si>
  <si>
    <t>VAL DE SCIE</t>
  </si>
  <si>
    <t>AUMALE</t>
  </si>
  <si>
    <t>AUPPEGARD</t>
  </si>
  <si>
    <t>AUTHIEUX RATIEVILLE</t>
  </si>
  <si>
    <t>LES AUTHIEUX SUR LE PORT ST OUEN</t>
  </si>
  <si>
    <t>AUTIGNY</t>
  </si>
  <si>
    <t>LES HAUTS DE CAUX</t>
  </si>
  <si>
    <t>AUVILLIERS</t>
  </si>
  <si>
    <t>AUZEBOSC</t>
  </si>
  <si>
    <t>AUZOUVILLE L ESNEVAL</t>
  </si>
  <si>
    <t>AUZOUVILLE SUR RY</t>
  </si>
  <si>
    <t>AUZOUVILLE SUR SAANE</t>
  </si>
  <si>
    <t>AVESNES EN BRAY</t>
  </si>
  <si>
    <t>AVESNES EN VAL</t>
  </si>
  <si>
    <t>AVREMESNIL</t>
  </si>
  <si>
    <t>BACQUEVILLE EN CAUX</t>
  </si>
  <si>
    <t>BAILLEUL NEUVILLE</t>
  </si>
  <si>
    <t>BAILLOLET</t>
  </si>
  <si>
    <t>BAILLY EN RIVIERE</t>
  </si>
  <si>
    <t>BAONS LE COMTE</t>
  </si>
  <si>
    <t>BARDOUVILLE</t>
  </si>
  <si>
    <t>BARENTIN</t>
  </si>
  <si>
    <t>BAROMESNIL</t>
  </si>
  <si>
    <t>BAZINVAL</t>
  </si>
  <si>
    <t>BEAUBEC LA ROSIERE</t>
  </si>
  <si>
    <t>BEAUMONT LE HARENG</t>
  </si>
  <si>
    <t>BEAUVAL EN CAUX</t>
  </si>
  <si>
    <t>BEAUSSAULT</t>
  </si>
  <si>
    <t>BEAUTOT</t>
  </si>
  <si>
    <t>BEAUVOIR EN LYONS</t>
  </si>
  <si>
    <t>BEC DE MORTAGNE</t>
  </si>
  <si>
    <t>BELBEUF</t>
  </si>
  <si>
    <t>BELLENCOMBRE</t>
  </si>
  <si>
    <t>BELLEVILLE EN CAUX</t>
  </si>
  <si>
    <t>BELMESNIL</t>
  </si>
  <si>
    <t>BENARVILLE</t>
  </si>
  <si>
    <t>BENESVILLE</t>
  </si>
  <si>
    <t>BERNIERES</t>
  </si>
  <si>
    <t>BERTHEAUVILLE</t>
  </si>
  <si>
    <t>BERTREVILLE</t>
  </si>
  <si>
    <t>BERTREVILLE ST OUEN</t>
  </si>
  <si>
    <t>BERTRIMONT</t>
  </si>
  <si>
    <t>BERVILLE EN CAUX</t>
  </si>
  <si>
    <t>BERVILLE SUR SEINE</t>
  </si>
  <si>
    <t>BEUZEVILLE LA GRENIER</t>
  </si>
  <si>
    <t>BEUZEVILLE LA GUERARD</t>
  </si>
  <si>
    <t>BEUZEVILLETTE</t>
  </si>
  <si>
    <t>BEZANCOURT</t>
  </si>
  <si>
    <t>BIERVILLE</t>
  </si>
  <si>
    <t>BIHOREL</t>
  </si>
  <si>
    <t>BIVILLE LA BAIGNARDE</t>
  </si>
  <si>
    <t>BIVILLE LA RIVIERE</t>
  </si>
  <si>
    <t>BLACQUEVILLE</t>
  </si>
  <si>
    <t>BLAINVILLE CREVON</t>
  </si>
  <si>
    <t>BLANGY SUR BRESLE</t>
  </si>
  <si>
    <t>BONSECOURS</t>
  </si>
  <si>
    <t>BLOSSEVILLE</t>
  </si>
  <si>
    <t>LE BOCASSE</t>
  </si>
  <si>
    <t>BOIS D ENNEBOURG</t>
  </si>
  <si>
    <t>BOIS GUILBERT</t>
  </si>
  <si>
    <t>BOIS GUILLAUME</t>
  </si>
  <si>
    <t>BOIS HEROULT</t>
  </si>
  <si>
    <t>BOIS HIMONT</t>
  </si>
  <si>
    <t>BOIS L EVEQUE</t>
  </si>
  <si>
    <t>LE BOIS ROBERT</t>
  </si>
  <si>
    <t>BOISSAY</t>
  </si>
  <si>
    <t>BOLBEC</t>
  </si>
  <si>
    <t>BOLLEVILLE</t>
  </si>
  <si>
    <t>BOOS</t>
  </si>
  <si>
    <t>BORDEAUX ST CLAIR</t>
  </si>
  <si>
    <t>BORNAMBUSC</t>
  </si>
  <si>
    <t>BOSC BERENGER</t>
  </si>
  <si>
    <t>BOSC BORDEL</t>
  </si>
  <si>
    <t>BOSC EDELINE</t>
  </si>
  <si>
    <t>CALLENGEVILLE</t>
  </si>
  <si>
    <t>BOSC GUERARD ST ADRIEN</t>
  </si>
  <si>
    <t>BOSC HYONS</t>
  </si>
  <si>
    <t>BOSC LE HARD</t>
  </si>
  <si>
    <t>BOSC MESNIL</t>
  </si>
  <si>
    <t>BOSVILLE</t>
  </si>
  <si>
    <t>BOUDEVILLE</t>
  </si>
  <si>
    <t>BOUELLES</t>
  </si>
  <si>
    <t>LA BOUILLE</t>
  </si>
  <si>
    <t>BOURDAINVILLE</t>
  </si>
  <si>
    <t>LE BOURG DUN</t>
  </si>
  <si>
    <t>BOURVILLE</t>
  </si>
  <si>
    <t>BRACHY</t>
  </si>
  <si>
    <t>BRACQUETUIT</t>
  </si>
  <si>
    <t>BRADIANCOURT</t>
  </si>
  <si>
    <t>BRAMETOT</t>
  </si>
  <si>
    <t>BREAUTE</t>
  </si>
  <si>
    <t>BREMONTIER MERVAL</t>
  </si>
  <si>
    <t>BRETTEVILLE DU GRAND CAUX</t>
  </si>
  <si>
    <t>BRETTEVILLE ST LAURENT</t>
  </si>
  <si>
    <t>BURES EN BRAY</t>
  </si>
  <si>
    <t>BUTOT</t>
  </si>
  <si>
    <t>CAILLEVILLE</t>
  </si>
  <si>
    <t>CAILLY</t>
  </si>
  <si>
    <t>CALLEVILLE LES DEUX EGLISES</t>
  </si>
  <si>
    <t>CAMPNEUSEVILLE</t>
  </si>
  <si>
    <t>CANEHAN</t>
  </si>
  <si>
    <t>CANOUVILLE</t>
  </si>
  <si>
    <t>CANTELEU</t>
  </si>
  <si>
    <t>CANVILLE LES DEUX EGLISES</t>
  </si>
  <si>
    <t>CANY BARVILLE</t>
  </si>
  <si>
    <t>CARVILLE LA FOLLETIERE</t>
  </si>
  <si>
    <t>CARVILLE POT DE FER</t>
  </si>
  <si>
    <t>LE CATELIER</t>
  </si>
  <si>
    <t>CATENAY</t>
  </si>
  <si>
    <t>RIVES EN SEINE</t>
  </si>
  <si>
    <t>CAUDEBEC LES ELBEUF</t>
  </si>
  <si>
    <t>LE CAULE STE BEUVE</t>
  </si>
  <si>
    <t>CAUVILLE SUR MER</t>
  </si>
  <si>
    <t>LES CENT ACRES</t>
  </si>
  <si>
    <t>LA CERLANGUE</t>
  </si>
  <si>
    <t>LA CHAPELLE DU BOURGAY</t>
  </si>
  <si>
    <t>LA CHAPELLE ST OUEN</t>
  </si>
  <si>
    <t>LA CHAPELLE SUR DUN</t>
  </si>
  <si>
    <t>LA CHAUSSEE</t>
  </si>
  <si>
    <t>CIDEVILLE</t>
  </si>
  <si>
    <t>CLAIS</t>
  </si>
  <si>
    <t>CLASVILLE</t>
  </si>
  <si>
    <t>CLAVILLE MOTTEVILLE</t>
  </si>
  <si>
    <t>CLEON</t>
  </si>
  <si>
    <t>CLERES</t>
  </si>
  <si>
    <t>CLEUVILLE</t>
  </si>
  <si>
    <t>CLIPONVILLE</t>
  </si>
  <si>
    <t>COLLEVILLE</t>
  </si>
  <si>
    <t>COLMESNIL MANNEVILLE</t>
  </si>
  <si>
    <t>COMPAINVILLE</t>
  </si>
  <si>
    <t>CONTREMOULINS</t>
  </si>
  <si>
    <t>COTTEVRARD</t>
  </si>
  <si>
    <t>CRASVILLE LA MALLET</t>
  </si>
  <si>
    <t>CRASVILLE LA ROCQUEFORT</t>
  </si>
  <si>
    <t>CRIEL SUR MER</t>
  </si>
  <si>
    <t>LA CRIQUE</t>
  </si>
  <si>
    <t>CRIQUEBEUF EN CAUX</t>
  </si>
  <si>
    <t>CRIQUETOT LE MAUCONDUIT</t>
  </si>
  <si>
    <t>CRIQUETOT L ESNEVAL</t>
  </si>
  <si>
    <t>CRIQUETOT SUR LONGUEVILLE</t>
  </si>
  <si>
    <t>CRIQUETOT SUR OUVILLE</t>
  </si>
  <si>
    <t>CRIQUIERS</t>
  </si>
  <si>
    <t>CRITOT</t>
  </si>
  <si>
    <t>CROISY SUR ANDELLE</t>
  </si>
  <si>
    <t>CROIXDALLE</t>
  </si>
  <si>
    <t>CROIX MARE</t>
  </si>
  <si>
    <t>CROPUS</t>
  </si>
  <si>
    <t>CROSVILLE SUR SCIE</t>
  </si>
  <si>
    <t>CUVERVILLE SUR YERES</t>
  </si>
  <si>
    <t>CUY ST FIACRE</t>
  </si>
  <si>
    <t>DAMPIERRE EN BRAY</t>
  </si>
  <si>
    <t>DAMPIERRE ST NICOLAS</t>
  </si>
  <si>
    <t>DANCOURT</t>
  </si>
  <si>
    <t>DARNETAL</t>
  </si>
  <si>
    <t>DAUBEUF SERVILLE</t>
  </si>
  <si>
    <t>DENESTANVILLE</t>
  </si>
  <si>
    <t>DEVILLE LES ROUEN</t>
  </si>
  <si>
    <t>DIEPPE</t>
  </si>
  <si>
    <t>DOUDEVILLE</t>
  </si>
  <si>
    <t>DOUVREND</t>
  </si>
  <si>
    <t>DROSAY</t>
  </si>
  <si>
    <t>DUCLAIR</t>
  </si>
  <si>
    <t>ECALLES ALIX</t>
  </si>
  <si>
    <t>ECRAINVILLE</t>
  </si>
  <si>
    <t>ECRETTEVILLE LES BAONS</t>
  </si>
  <si>
    <t>ECRETTEVILLE SUR MER</t>
  </si>
  <si>
    <t>ECTOT L AUBER</t>
  </si>
  <si>
    <t>ECTOT LES BAONS</t>
  </si>
  <si>
    <t>ELBEUF EN BRAY</t>
  </si>
  <si>
    <t>ELBEUF SUR ANDELLE</t>
  </si>
  <si>
    <t>ELBEUF</t>
  </si>
  <si>
    <t>ELETOT</t>
  </si>
  <si>
    <t>ELLECOURT</t>
  </si>
  <si>
    <t>ENVERMEU</t>
  </si>
  <si>
    <t>ENVRONVILLE</t>
  </si>
  <si>
    <t>EPINAY SUR DUCLAIR</t>
  </si>
  <si>
    <t>EPOUVILLE</t>
  </si>
  <si>
    <t>EPRETOT</t>
  </si>
  <si>
    <t>EPREVILLE</t>
  </si>
  <si>
    <t>ERMENOUVILLE</t>
  </si>
  <si>
    <t>ERNEMONT LA VILLETTE</t>
  </si>
  <si>
    <t>ERNEMONT SUR BUCHY</t>
  </si>
  <si>
    <t>ESCLAVELLES</t>
  </si>
  <si>
    <t>ESLETTES</t>
  </si>
  <si>
    <t>ESTEVILLE</t>
  </si>
  <si>
    <t>ETAIMPUIS</t>
  </si>
  <si>
    <t>ETAINHUS</t>
  </si>
  <si>
    <t>ETALLEVILLE</t>
  </si>
  <si>
    <t>ETALONDES</t>
  </si>
  <si>
    <t>ETOUTTEVILLE</t>
  </si>
  <si>
    <t>ETRETAT</t>
  </si>
  <si>
    <t>EU</t>
  </si>
  <si>
    <t>FALLENCOURT</t>
  </si>
  <si>
    <t>TERRES DE CAUX</t>
  </si>
  <si>
    <t>FECAMP</t>
  </si>
  <si>
    <t>FERRIERES EN BRAY</t>
  </si>
  <si>
    <t>LA FERTE ST SAMSON</t>
  </si>
  <si>
    <t>FESQUES</t>
  </si>
  <si>
    <t>FLAMETS FRETILS</t>
  </si>
  <si>
    <t>FLOCQUES</t>
  </si>
  <si>
    <t>FONGUEUSEMARE</t>
  </si>
  <si>
    <t>FONTAINE EN BRAY</t>
  </si>
  <si>
    <t>FONTAINE LA MALLET</t>
  </si>
  <si>
    <t>FONTAINE LE BOURG</t>
  </si>
  <si>
    <t>FONTAINE LE DUN</t>
  </si>
  <si>
    <t>FONTAINE SOUS PREAUX</t>
  </si>
  <si>
    <t>LA FONTELAYE</t>
  </si>
  <si>
    <t>FORGES LES EAUX</t>
  </si>
  <si>
    <t>FOUCARMONT</t>
  </si>
  <si>
    <t>FOUCART</t>
  </si>
  <si>
    <t>FREAUVILLE</t>
  </si>
  <si>
    <t>LA FRENAYE</t>
  </si>
  <si>
    <t>FRENEUSE</t>
  </si>
  <si>
    <t>FRESLES</t>
  </si>
  <si>
    <t>FRESNAY LE LONG</t>
  </si>
  <si>
    <t>FRESNE LE PLAN</t>
  </si>
  <si>
    <t>FRESNOY FOLNY</t>
  </si>
  <si>
    <t>FRESQUIENNES</t>
  </si>
  <si>
    <t>FREULLEVILLE</t>
  </si>
  <si>
    <t>ST MARTIN DE L IF</t>
  </si>
  <si>
    <t>FRICHEMESNIL</t>
  </si>
  <si>
    <t>FROBERVILLE</t>
  </si>
  <si>
    <t>FRY</t>
  </si>
  <si>
    <t>FULTOT</t>
  </si>
  <si>
    <t>LA GAILLARDE</t>
  </si>
  <si>
    <t>GAILLEFONTAINE</t>
  </si>
  <si>
    <t>GAINNEVILLE</t>
  </si>
  <si>
    <t>GANCOURT ST ETIENNE</t>
  </si>
  <si>
    <t>GANZEVILLE</t>
  </si>
  <si>
    <t>GERPONVILLE</t>
  </si>
  <si>
    <t>GERVILLE</t>
  </si>
  <si>
    <t>GODERVILLE</t>
  </si>
  <si>
    <t>GONFREVILLE CAILLOT</t>
  </si>
  <si>
    <t>GONFREVILLE L ORCHER</t>
  </si>
  <si>
    <t>GONNETOT</t>
  </si>
  <si>
    <t>GONNEVILLE LA MALLET</t>
  </si>
  <si>
    <t>GONNEVILLE SUR SCIE</t>
  </si>
  <si>
    <t>GONZEVILLE</t>
  </si>
  <si>
    <t>GOUPILLIERES</t>
  </si>
  <si>
    <t>GOURNAY EN BRAY</t>
  </si>
  <si>
    <t>GRAIMBOUVILLE</t>
  </si>
  <si>
    <t>GRAINVILLE LA TEINTURIERE</t>
  </si>
  <si>
    <t>GRAINVILLE SUR RY</t>
  </si>
  <si>
    <t>GRAINVILLE YMAUVILLE</t>
  </si>
  <si>
    <t>GRAND COURONNE</t>
  </si>
  <si>
    <t>GRANDCOURT</t>
  </si>
  <si>
    <t>LES GRANDES VENTES</t>
  </si>
  <si>
    <t>LE GRAND QUEVILLY</t>
  </si>
  <si>
    <t>GRAVAL</t>
  </si>
  <si>
    <t>GREGES</t>
  </si>
  <si>
    <t>GREMONVILLE</t>
  </si>
  <si>
    <t>GREUVILLE</t>
  </si>
  <si>
    <t>GRIGNEUSEVILLE</t>
  </si>
  <si>
    <t>GRUCHET LE VALASSE</t>
  </si>
  <si>
    <t>GRUCHET ST SIMEON</t>
  </si>
  <si>
    <t>GRUGNY</t>
  </si>
  <si>
    <t>GRUMESNIL</t>
  </si>
  <si>
    <t>GUERVILLE</t>
  </si>
  <si>
    <t>GUEURES</t>
  </si>
  <si>
    <t>GUEUTTEVILLE</t>
  </si>
  <si>
    <t>GUEUTTEVILLE LES GRES</t>
  </si>
  <si>
    <t>LA HALLOTIERE</t>
  </si>
  <si>
    <t>LE HANOUARD</t>
  </si>
  <si>
    <t>HARCANVILLE</t>
  </si>
  <si>
    <t>HARFLEUR</t>
  </si>
  <si>
    <t>HATTENVILLE</t>
  </si>
  <si>
    <t>HAUDRICOURT</t>
  </si>
  <si>
    <t>HAUSSEZ</t>
  </si>
  <si>
    <t>HAUTOT L AUVRAY</t>
  </si>
  <si>
    <t>HAUTOT LE VATOIS</t>
  </si>
  <si>
    <t>HAUTOT ST SULPICE</t>
  </si>
  <si>
    <t>HAUTOT SUR MER</t>
  </si>
  <si>
    <t>HAUTOT SUR SEINE</t>
  </si>
  <si>
    <t>LE HAVRE</t>
  </si>
  <si>
    <t>HEBERVILLE</t>
  </si>
  <si>
    <t>HENOUVILLE</t>
  </si>
  <si>
    <t>HERICOURT EN CAUX</t>
  </si>
  <si>
    <t>HERMANVILLE</t>
  </si>
  <si>
    <t>HERMEVILLE</t>
  </si>
  <si>
    <t>LE HERON</t>
  </si>
  <si>
    <t>HERONCHELLES</t>
  </si>
  <si>
    <t>HEUGLEVILLE SUR SCIE</t>
  </si>
  <si>
    <t>HEURTEAUVILLE</t>
  </si>
  <si>
    <t>HODENG AU BOSC</t>
  </si>
  <si>
    <t>HODENG HODENGER</t>
  </si>
  <si>
    <t>HOUDETOT</t>
  </si>
  <si>
    <t>LE HOULME</t>
  </si>
  <si>
    <t>HOUPPEVILLE</t>
  </si>
  <si>
    <t>HOUQUETOT</t>
  </si>
  <si>
    <t>LA HOUSSAYE BERANGER</t>
  </si>
  <si>
    <t>HUGLEVILLE EN CAUX</t>
  </si>
  <si>
    <t>LES IFS</t>
  </si>
  <si>
    <t>ILLOIS</t>
  </si>
  <si>
    <t>IMBLEVILLE</t>
  </si>
  <si>
    <t>INCHEVILLE</t>
  </si>
  <si>
    <t>INGOUVILLE</t>
  </si>
  <si>
    <t>ISNEAUVILLE</t>
  </si>
  <si>
    <t>JUMIEGES</t>
  </si>
  <si>
    <t>LAMMERVILLE</t>
  </si>
  <si>
    <t>LANDES VIEILLES ET NEUVES</t>
  </si>
  <si>
    <t>LANQUETOT</t>
  </si>
  <si>
    <t>LESTANVILLE</t>
  </si>
  <si>
    <t>LILLEBONNE</t>
  </si>
  <si>
    <t>LIMESY</t>
  </si>
  <si>
    <t>LIMPIVILLE</t>
  </si>
  <si>
    <t>LINDEBEUF</t>
  </si>
  <si>
    <t>LINTOT</t>
  </si>
  <si>
    <t>LINTOT LES BOIS</t>
  </si>
  <si>
    <t>LA LONDE</t>
  </si>
  <si>
    <t>LONDINIERES</t>
  </si>
  <si>
    <t>LONGMESNIL</t>
  </si>
  <si>
    <t>LONGROY</t>
  </si>
  <si>
    <t>LONGUEIL</t>
  </si>
  <si>
    <t>LONGUERUE</t>
  </si>
  <si>
    <t>LONGUEVILLE SUR SCIE</t>
  </si>
  <si>
    <t>LOUVETOT</t>
  </si>
  <si>
    <t>LUNERAY</t>
  </si>
  <si>
    <t>ARELAUNE EN SEINE</t>
  </si>
  <si>
    <t>MALAUNAY</t>
  </si>
  <si>
    <t>MALLEVILLE LES GRES</t>
  </si>
  <si>
    <t>MANEGLISE</t>
  </si>
  <si>
    <t>MANEHOUVILLE</t>
  </si>
  <si>
    <t>MANIQUERVILLE</t>
  </si>
  <si>
    <t>MANNEVILLE ES PLAINS</t>
  </si>
  <si>
    <t>MANNEVILLE LA GOUPIL</t>
  </si>
  <si>
    <t>MANNEVILLETTE</t>
  </si>
  <si>
    <t>MAROMME</t>
  </si>
  <si>
    <t>MARQUES</t>
  </si>
  <si>
    <t>MARTAINVILLE EPREVILLE</t>
  </si>
  <si>
    <t>MARTIN EGLISE</t>
  </si>
  <si>
    <t>MASSY</t>
  </si>
  <si>
    <t>MATHONVILLE</t>
  </si>
  <si>
    <t>MAUCOMBLE</t>
  </si>
  <si>
    <t>MAULEVRIER STE GERTRUDE</t>
  </si>
  <si>
    <t>MAUNY</t>
  </si>
  <si>
    <t>MAUQUENCHY</t>
  </si>
  <si>
    <t>MELAMARE</t>
  </si>
  <si>
    <t>MELLEVILLE</t>
  </si>
  <si>
    <t>MENERVAL</t>
  </si>
  <si>
    <t>MENONVAL</t>
  </si>
  <si>
    <t>MENTHEVILLE</t>
  </si>
  <si>
    <t>MESANGUEVILLE</t>
  </si>
  <si>
    <t>MESNIERES EN BRAY</t>
  </si>
  <si>
    <t>LE MESNIL DURDENT</t>
  </si>
  <si>
    <t>LE MESNIL ESNARD</t>
  </si>
  <si>
    <t>MESNIL FOLLEMPRISE</t>
  </si>
  <si>
    <t>LE MESNIL LIEUBRAY</t>
  </si>
  <si>
    <t>MESNIL MAUGER</t>
  </si>
  <si>
    <t>MESNIL PANNEVILLE</t>
  </si>
  <si>
    <t>MESNIL RAOUL</t>
  </si>
  <si>
    <t>LE MESNIL REAUME</t>
  </si>
  <si>
    <t>LE MESNIL SOUS JUMIEGES</t>
  </si>
  <si>
    <t>MEULERS</t>
  </si>
  <si>
    <t>MILLEBOSC</t>
  </si>
  <si>
    <t>MIRVILLE</t>
  </si>
  <si>
    <t>MOLAGNIES</t>
  </si>
  <si>
    <t>MONCHAUX SORENG</t>
  </si>
  <si>
    <t>MONCHY SUR EU</t>
  </si>
  <si>
    <t>MONT CAUVAIRE</t>
  </si>
  <si>
    <t>MONTEROLIER</t>
  </si>
  <si>
    <t>MONTIVILLIERS</t>
  </si>
  <si>
    <t>MONTREUIL EN CAUX</t>
  </si>
  <si>
    <t>MONTROTY</t>
  </si>
  <si>
    <t>MONT ST AIGNAN</t>
  </si>
  <si>
    <t>MONTVILLE</t>
  </si>
  <si>
    <t>MORGNY LA POMMERAYE</t>
  </si>
  <si>
    <t>MORVILLE SUR ANDELLE</t>
  </si>
  <si>
    <t>MOTTEVILLE</t>
  </si>
  <si>
    <t>MOULINEAUX</t>
  </si>
  <si>
    <t>MUCHEDENT</t>
  </si>
  <si>
    <t>NESLE HODENG</t>
  </si>
  <si>
    <t>NESLE NORMANDEUSE</t>
  </si>
  <si>
    <t>NEUFBOSC</t>
  </si>
  <si>
    <t>NEUFCHATEL EN BRAY</t>
  </si>
  <si>
    <t>NEUF MARCHE</t>
  </si>
  <si>
    <t>LA NEUVILLE CHANT D OISEL</t>
  </si>
  <si>
    <t>NEUVILLE FERRIERES</t>
  </si>
  <si>
    <t>NEVILLE</t>
  </si>
  <si>
    <t>NOINTOT</t>
  </si>
  <si>
    <t>NOLLEVAL</t>
  </si>
  <si>
    <t>NORVILLE</t>
  </si>
  <si>
    <t>NOTRE DAME D ALIERMONT</t>
  </si>
  <si>
    <t>NOTRE DAME DE BLIQUETUIT</t>
  </si>
  <si>
    <t>NOTRE DAME DE BONDEVILLE</t>
  </si>
  <si>
    <t>FRANQUEVILLE ST PIERRE</t>
  </si>
  <si>
    <t>PORT JEROME SUR SEINE</t>
  </si>
  <si>
    <t>NOTRE DAME DU BEC</t>
  </si>
  <si>
    <t>NOTRE DAME DU PARC</t>
  </si>
  <si>
    <t>NULLEMONT</t>
  </si>
  <si>
    <t>OCQUEVILLE</t>
  </si>
  <si>
    <t>OCTEVILLE SUR MER</t>
  </si>
  <si>
    <t>OFFRANVILLE</t>
  </si>
  <si>
    <t>OHERVILLE</t>
  </si>
  <si>
    <t>OISSEL</t>
  </si>
  <si>
    <t>OMONVILLE</t>
  </si>
  <si>
    <t>OSMOY ST VALERY</t>
  </si>
  <si>
    <t>OUAINVILLE</t>
  </si>
  <si>
    <t>OUDALLE</t>
  </si>
  <si>
    <t>OURVILLE EN CAUX</t>
  </si>
  <si>
    <t>OUVILLE L ABBAYE</t>
  </si>
  <si>
    <t>OUVILLE LA RIVIERE</t>
  </si>
  <si>
    <t>PALUEL</t>
  </si>
  <si>
    <t>PARC D ANXTOT</t>
  </si>
  <si>
    <t>PAVILLY</t>
  </si>
  <si>
    <t>PETIT COURONNE</t>
  </si>
  <si>
    <t>LE PETIT QUEVILLY</t>
  </si>
  <si>
    <t>PIERREFIQUES</t>
  </si>
  <si>
    <t>PIERREVAL</t>
  </si>
  <si>
    <t>PISSY POVILLE</t>
  </si>
  <si>
    <t>PLEINE SEVE</t>
  </si>
  <si>
    <t>POMMEREUX</t>
  </si>
  <si>
    <t>POMMEREVAL</t>
  </si>
  <si>
    <t>PONTS ET MARAIS</t>
  </si>
  <si>
    <t>LA POTERIE CAP D ANTIFER</t>
  </si>
  <si>
    <t>PRETOT VICQUEMARE</t>
  </si>
  <si>
    <t>PREUSEVILLE</t>
  </si>
  <si>
    <t>PUISENVAL</t>
  </si>
  <si>
    <t>QUEVILLON</t>
  </si>
  <si>
    <t>QUEVREVILLE LA POTERIE</t>
  </si>
  <si>
    <t>QUIBERVILLE SUR MER</t>
  </si>
  <si>
    <t>QUIEVRECOURT</t>
  </si>
  <si>
    <t>QUINCAMPOIX</t>
  </si>
  <si>
    <t>RAFFETOT</t>
  </si>
  <si>
    <t>RAINFREVILLE</t>
  </si>
  <si>
    <t>REALCAMP</t>
  </si>
  <si>
    <t>REBETS</t>
  </si>
  <si>
    <t>LA REMUEE</t>
  </si>
  <si>
    <t>RETONVAL</t>
  </si>
  <si>
    <t>REUVILLE</t>
  </si>
  <si>
    <t>RICARVILLE DU VAL</t>
  </si>
  <si>
    <t>RIVILLE</t>
  </si>
  <si>
    <t>ROBERTOT</t>
  </si>
  <si>
    <t>ROCQUEFORT</t>
  </si>
  <si>
    <t>ROGERVILLE</t>
  </si>
  <si>
    <t>ROLLEVILLE</t>
  </si>
  <si>
    <t>RONCHEROLLES EN BRAY</t>
  </si>
  <si>
    <t>RONCHEROLLES SUR LE VIVIER</t>
  </si>
  <si>
    <t>RONCHOIS</t>
  </si>
  <si>
    <t>ROUEN</t>
  </si>
  <si>
    <t>ROUMARE</t>
  </si>
  <si>
    <t>ROUTES</t>
  </si>
  <si>
    <t>ROUVRAY CATILLON</t>
  </si>
  <si>
    <t>ROUXMESNIL BOUTEILLES</t>
  </si>
  <si>
    <t>ROYVILLE</t>
  </si>
  <si>
    <t>RY</t>
  </si>
  <si>
    <t>SAANE ST JUST</t>
  </si>
  <si>
    <t>SAHURS</t>
  </si>
  <si>
    <t>SAINNEVILLE</t>
  </si>
  <si>
    <t>STE ADRESSE</t>
  </si>
  <si>
    <t>STE AGATHE D ALIERMONT</t>
  </si>
  <si>
    <t>ST AIGNAN SUR RY</t>
  </si>
  <si>
    <t>ST ANDRE SUR CAILLY</t>
  </si>
  <si>
    <t>ST ANTOINE LA FORET</t>
  </si>
  <si>
    <t>ST AUBIN CELLOVILLE</t>
  </si>
  <si>
    <t>ST AUBIN DE CRETOT</t>
  </si>
  <si>
    <t>ST AUBIN EPINAY</t>
  </si>
  <si>
    <t>ST AUBIN LES ELBEUF</t>
  </si>
  <si>
    <t>ST AUBIN LE CAUF</t>
  </si>
  <si>
    <t>ST AUBIN ROUTOT</t>
  </si>
  <si>
    <t>ST AUBIN SUR SCIE</t>
  </si>
  <si>
    <t>STE BEUVE EN RIVIERE</t>
  </si>
  <si>
    <t>ST CLAIR SUR LES MONTS</t>
  </si>
  <si>
    <t>ST CRESPIN</t>
  </si>
  <si>
    <t>STE CROIX SUR BUCHY</t>
  </si>
  <si>
    <t>ST DENIS D ACLON</t>
  </si>
  <si>
    <t>ST DENIS LE THIBOULT</t>
  </si>
  <si>
    <t>ST DENIS SUR SCIE</t>
  </si>
  <si>
    <t>ST ETIENNE DU ROUVRAY</t>
  </si>
  <si>
    <t>ST EUSTACHE LA FORET</t>
  </si>
  <si>
    <t>ST GEORGES SUR FONTAINE</t>
  </si>
  <si>
    <t>ST GERMAIN DES ESSOURTS</t>
  </si>
  <si>
    <t>ST GERMAIN D ETABLES</t>
  </si>
  <si>
    <t>ST GERMAIN SOUS CAILLY</t>
  </si>
  <si>
    <t>ST GERMAIN SUR EAULNE</t>
  </si>
  <si>
    <t>ST GILLES DE CRETOT</t>
  </si>
  <si>
    <t>ST GILLES DE LA NEUVILLE</t>
  </si>
  <si>
    <t>STE HELENE BONDEVILLE</t>
  </si>
  <si>
    <t>ST HELLIER</t>
  </si>
  <si>
    <t>ST JACQUES D ALIERMONT</t>
  </si>
  <si>
    <t>ST JACQUES SUR DARNETAL</t>
  </si>
  <si>
    <t>ST JEAN DE FOLLEVILLE</t>
  </si>
  <si>
    <t>ST JEAN DE LA NEUVILLE</t>
  </si>
  <si>
    <t>ST JEAN DU CARDONNAY</t>
  </si>
  <si>
    <t>ST JOUIN BRUNEVAL</t>
  </si>
  <si>
    <t>ST LAURENT DE BREVEDENT</t>
  </si>
  <si>
    <t>ST LAURENT EN CAUX</t>
  </si>
  <si>
    <t>ST LEGER DU BOURG DENIS</t>
  </si>
  <si>
    <t>ST MACLOU DE FOLLEVILLE</t>
  </si>
  <si>
    <t>ST MACLOU LA BRIERE</t>
  </si>
  <si>
    <t>ST MARDS</t>
  </si>
  <si>
    <t>STE MARGUERITE SUR MER</t>
  </si>
  <si>
    <t>MORIENNE</t>
  </si>
  <si>
    <t>STE MARGUERITE SUR DUCLAIR</t>
  </si>
  <si>
    <t>STE MARIE AU BOSC</t>
  </si>
  <si>
    <t>STE MARIE DES CHAMPS</t>
  </si>
  <si>
    <t>ST MARTIN AUX ARBRES</t>
  </si>
  <si>
    <t>ST MARTIN AU BOSC</t>
  </si>
  <si>
    <t>ST MARTIN AUX BUNEAUX</t>
  </si>
  <si>
    <t>ST MARTIN DE BOSCHERVILLE</t>
  </si>
  <si>
    <t>ST MARTIN DU BEC</t>
  </si>
  <si>
    <t>ST MARTIN DU MANOIR</t>
  </si>
  <si>
    <t>ST MARTIN DU VIVIER</t>
  </si>
  <si>
    <t>PETIT CAUX</t>
  </si>
  <si>
    <t>ST MARTIN LE GAILLARD</t>
  </si>
  <si>
    <t>ST MARTIN L HORTIER</t>
  </si>
  <si>
    <t>ST MARTIN OSMONVILLE</t>
  </si>
  <si>
    <t>ST MAURICE D ETELAN</t>
  </si>
  <si>
    <t>ST MICHEL D HALESCOURT</t>
  </si>
  <si>
    <t>ST NICOLAS D ALIERMONT</t>
  </si>
  <si>
    <t>ST NICOLAS DE LA HAIE</t>
  </si>
  <si>
    <t>ST NICOLAS DE LA TAILLE</t>
  </si>
  <si>
    <t>ST OUEN DU BREUIL</t>
  </si>
  <si>
    <t>ST OUEN LE MAUGER</t>
  </si>
  <si>
    <t>ST OUEN SOUS BAILLY</t>
  </si>
  <si>
    <t>ST PAER</t>
  </si>
  <si>
    <t>ST PIERRE BENOUVILLE</t>
  </si>
  <si>
    <t>ST PIERRE DE MANNEVILLE</t>
  </si>
  <si>
    <t>ST PIERRE DES JONQUIERES</t>
  </si>
  <si>
    <t>ST PIERRE DE VARENGEVILLE</t>
  </si>
  <si>
    <t>ST PIERRE EN PORT</t>
  </si>
  <si>
    <t>ST PIERRE EN VAL</t>
  </si>
  <si>
    <t>ST PIERRE LES ELBEUF</t>
  </si>
  <si>
    <t>ST PIERRE LE VIGER</t>
  </si>
  <si>
    <t>ST REMY BOSCROCOURT</t>
  </si>
  <si>
    <t>ST RIQUIER EN RIVIERE</t>
  </si>
  <si>
    <t>ST RIQUIER ES PLAINS</t>
  </si>
  <si>
    <t>ST ROMAIN DE COLBOSC</t>
  </si>
  <si>
    <t>ST SAENS</t>
  </si>
  <si>
    <t>ST SAIRE</t>
  </si>
  <si>
    <t>ST SAUVEUR D EMALLEVILLE</t>
  </si>
  <si>
    <t>ST VAAST D EQUIQUEVILLE</t>
  </si>
  <si>
    <t>ST VAAST DIEPPEDALLE</t>
  </si>
  <si>
    <t>ST VAAST DU VAL</t>
  </si>
  <si>
    <t>ST VALERY EN CAUX</t>
  </si>
  <si>
    <t>ST VICTOR L ABBAYE</t>
  </si>
  <si>
    <t>ST VIGOR D YMONVILLE</t>
  </si>
  <si>
    <t>ST VINCENT CRAMESNIL</t>
  </si>
  <si>
    <t>SANDOUVILLE</t>
  </si>
  <si>
    <t>SASSETOT LE MALGARDE</t>
  </si>
  <si>
    <t>SASSETOT LE MAUCONDUIT</t>
  </si>
  <si>
    <t>SASSEVILLE</t>
  </si>
  <si>
    <t>SAUCHAY</t>
  </si>
  <si>
    <t>SAUMONT LA POTERIE</t>
  </si>
  <si>
    <t>SAUQUEVILLE</t>
  </si>
  <si>
    <t>SAUSSEUZEMARE EN CAUX</t>
  </si>
  <si>
    <t>SENNEVILLE SUR FECAMP</t>
  </si>
  <si>
    <t>SEPT MEULES</t>
  </si>
  <si>
    <t>SERVAVILLE SALMONVILLE</t>
  </si>
  <si>
    <t>SIERVILLE</t>
  </si>
  <si>
    <t>SIGY EN BRAY</t>
  </si>
  <si>
    <t>SMERMESNIL</t>
  </si>
  <si>
    <t>SOMMERY</t>
  </si>
  <si>
    <t>SOMMESNIL</t>
  </si>
  <si>
    <t>SORQUAINVILLE</t>
  </si>
  <si>
    <t>SOTTEVILLE LES ROUEN</t>
  </si>
  <si>
    <t>SOTTEVILLE SOUS LE VAL</t>
  </si>
  <si>
    <t>SOTTEVILLE SUR MER</t>
  </si>
  <si>
    <t>TANCARVILLE</t>
  </si>
  <si>
    <t>THEROULDEVILLE</t>
  </si>
  <si>
    <t>THEUVILLE AUX MAILLOTS</t>
  </si>
  <si>
    <t>THIERGEVILLE</t>
  </si>
  <si>
    <t>THIETREVILLE</t>
  </si>
  <si>
    <t>THIL MANNEVILLE</t>
  </si>
  <si>
    <t>LE THIL RIBERPRE</t>
  </si>
  <si>
    <t>THIOUVILLE</t>
  </si>
  <si>
    <t>LE TILLEUL</t>
  </si>
  <si>
    <t>TOCQUEVILLE EN CAUX</t>
  </si>
  <si>
    <t>TOCQUEVILLE LES MURS</t>
  </si>
  <si>
    <t>LE TORP MESNIL</t>
  </si>
  <si>
    <t>TOTES</t>
  </si>
  <si>
    <t>TOUFFREVILLE LA CORBELINE</t>
  </si>
  <si>
    <t>TOUFFREVILLE SUR EU</t>
  </si>
  <si>
    <t>TOURVILLE LA RIVIERE</t>
  </si>
  <si>
    <t>TOURVILLE LES IFS</t>
  </si>
  <si>
    <t>TOURVILLE SUR ARQUES</t>
  </si>
  <si>
    <t>TOUSSAINT</t>
  </si>
  <si>
    <t>LE TRAIT</t>
  </si>
  <si>
    <t>TREMAUVILLE</t>
  </si>
  <si>
    <t>LE TREPORT</t>
  </si>
  <si>
    <t>LA TRINITE DU MONT</t>
  </si>
  <si>
    <t>LES TROIS PIERRES</t>
  </si>
  <si>
    <t>TROUVILLE</t>
  </si>
  <si>
    <t>TURRETOT</t>
  </si>
  <si>
    <t>VAL DE LA HAYE</t>
  </si>
  <si>
    <t>VALLIQUERVILLE</t>
  </si>
  <si>
    <t>VARENGEVILLE SUR MER</t>
  </si>
  <si>
    <t>VARNEVILLE BRETTEVILLE</t>
  </si>
  <si>
    <t>VASSONVILLE</t>
  </si>
  <si>
    <t>VATIERVILLE</t>
  </si>
  <si>
    <t>VATTETOT SOUS BEAUMONT</t>
  </si>
  <si>
    <t>VATTETOT SUR MER</t>
  </si>
  <si>
    <t>VATTEVILLE LA RUE</t>
  </si>
  <si>
    <t>LA VAUPALIERE</t>
  </si>
  <si>
    <t>VEAUVILLE LES QUELLES</t>
  </si>
  <si>
    <t>VENESTANVILLE</t>
  </si>
  <si>
    <t>BUTOT VENESVILLE</t>
  </si>
  <si>
    <t>VENTES ST REMY</t>
  </si>
  <si>
    <t>VERGETOT</t>
  </si>
  <si>
    <t>VEULES LES ROSES</t>
  </si>
  <si>
    <t>VEULETTES SUR MER</t>
  </si>
  <si>
    <t>VIBEUF</t>
  </si>
  <si>
    <t>VIEUX MANOIR</t>
  </si>
  <si>
    <t>VIEUX ROUEN SUR BRESLE</t>
  </si>
  <si>
    <t>LA VIEUX RUE</t>
  </si>
  <si>
    <t>VILLAINVILLE</t>
  </si>
  <si>
    <t>VILLERS ECALLES</t>
  </si>
  <si>
    <t>VILLERS SOUS FOUCARMONT</t>
  </si>
  <si>
    <t>VILLY SUR YERES</t>
  </si>
  <si>
    <t>VINNEMERVILLE</t>
  </si>
  <si>
    <t>VIRVILLE</t>
  </si>
  <si>
    <t>VITTEFLEUR</t>
  </si>
  <si>
    <t>WANCHY CAPVAL</t>
  </si>
  <si>
    <t>YAINVILLE</t>
  </si>
  <si>
    <t>YEBLERON</t>
  </si>
  <si>
    <t>YERVILLE</t>
  </si>
  <si>
    <t>YMARE</t>
  </si>
  <si>
    <t>YPORT</t>
  </si>
  <si>
    <t>YPREVILLE BIVILLE</t>
  </si>
  <si>
    <t>YQUEBEUF</t>
  </si>
  <si>
    <t>YVECRIQUE</t>
  </si>
  <si>
    <t>YVETOT</t>
  </si>
  <si>
    <t>YVILLE SUR SEINE</t>
  </si>
  <si>
    <t>ACHERES LA FORET</t>
  </si>
  <si>
    <t>AMILLIS</t>
  </si>
  <si>
    <t>AMPONVILLE</t>
  </si>
  <si>
    <t>ANDREZEL</t>
  </si>
  <si>
    <t>ANNET SUR MARNE</t>
  </si>
  <si>
    <t>ARBONNE LA FORET</t>
  </si>
  <si>
    <t>ARGENTIERES</t>
  </si>
  <si>
    <t>ARMENTIERES EN BRIE</t>
  </si>
  <si>
    <t>ARVILLE</t>
  </si>
  <si>
    <t>AUBEPIERRE OZOUER LE REPOS</t>
  </si>
  <si>
    <t>AUFFERVILLE</t>
  </si>
  <si>
    <t>AUGERS EN BRIE</t>
  </si>
  <si>
    <t>AULNOY</t>
  </si>
  <si>
    <t>AVON</t>
  </si>
  <si>
    <t>BABY</t>
  </si>
  <si>
    <t>BAGNEAUX SUR LOING</t>
  </si>
  <si>
    <t>BAILLY ROMAINVILLIERS</t>
  </si>
  <si>
    <t>BALLOY</t>
  </si>
  <si>
    <t>BANNOST VILLEGAGNON</t>
  </si>
  <si>
    <t>BARBEY</t>
  </si>
  <si>
    <t>BARBIZON</t>
  </si>
  <si>
    <t>BARCY</t>
  </si>
  <si>
    <t>BASSEVELLE</t>
  </si>
  <si>
    <t>BAZOCHES LES BRAY</t>
  </si>
  <si>
    <t>BEAUCHERY ST MARTIN</t>
  </si>
  <si>
    <t>BEAUMONT DU GATINAIS</t>
  </si>
  <si>
    <t>BELLOT</t>
  </si>
  <si>
    <t>BERNAY VILBERT</t>
  </si>
  <si>
    <t>BETON BAZOCHES</t>
  </si>
  <si>
    <t>BEZALLES</t>
  </si>
  <si>
    <t>BLANDY</t>
  </si>
  <si>
    <t>BLENNES</t>
  </si>
  <si>
    <t>BOISDON</t>
  </si>
  <si>
    <t>BOISSETTES</t>
  </si>
  <si>
    <t>BOISSISE LA BERTRAND</t>
  </si>
  <si>
    <t>BOISSISE LE ROI</t>
  </si>
  <si>
    <t>BOISSY AUX CAILLES</t>
  </si>
  <si>
    <t>BOISSY LE CHATEL</t>
  </si>
  <si>
    <t>BOMBON</t>
  </si>
  <si>
    <t>BOUGLIGNY</t>
  </si>
  <si>
    <t>BOULANCOURT</t>
  </si>
  <si>
    <t>BOULEURS</t>
  </si>
  <si>
    <t>BOURRON MARLOTTE</t>
  </si>
  <si>
    <t>BOUTIGNY</t>
  </si>
  <si>
    <t>BRANSLES</t>
  </si>
  <si>
    <t>BRAY SUR SEINE</t>
  </si>
  <si>
    <t>BREAU</t>
  </si>
  <si>
    <t>BRIE COMTE ROBERT</t>
  </si>
  <si>
    <t>LA BROSSE MONTCEAUX</t>
  </si>
  <si>
    <t>BROU SUR CHANTEREINE</t>
  </si>
  <si>
    <t>BURCY</t>
  </si>
  <si>
    <t>BUSSY ST GEORGES</t>
  </si>
  <si>
    <t>BUSSY ST MARTIN</t>
  </si>
  <si>
    <t>CANNES ECLUSE</t>
  </si>
  <si>
    <t>CARNETIN</t>
  </si>
  <si>
    <t>LA CELLE SUR MORIN</t>
  </si>
  <si>
    <t>CELY EN BIERE</t>
  </si>
  <si>
    <t>CERNEUX</t>
  </si>
  <si>
    <t>CESSON</t>
  </si>
  <si>
    <t>CESSOY EN MONTOIS</t>
  </si>
  <si>
    <t>CHAILLY EN BIERE</t>
  </si>
  <si>
    <t>CHAILLY EN BRIE</t>
  </si>
  <si>
    <t>CHAINTREAUX</t>
  </si>
  <si>
    <t>CHALAUTRE LA GRANDE</t>
  </si>
  <si>
    <t>CHALAUTRE LA PETITE</t>
  </si>
  <si>
    <t>CHALIFERT</t>
  </si>
  <si>
    <t>CHALMAISON</t>
  </si>
  <si>
    <t>CHAMIGNY</t>
  </si>
  <si>
    <t>CHAMPAGNE SUR SEINE</t>
  </si>
  <si>
    <t>CHAMPCENEST</t>
  </si>
  <si>
    <t>CHAMPDEUIL</t>
  </si>
  <si>
    <t>CHAMPS SUR MARNE</t>
  </si>
  <si>
    <t>CHANGIS SUR MARNE</t>
  </si>
  <si>
    <t>CHANTELOUP EN BRIE</t>
  </si>
  <si>
    <t>LA CHAPELLE IGER</t>
  </si>
  <si>
    <t>LA CHAPELLE LA REINE</t>
  </si>
  <si>
    <t>LA CHAPELLE RABLAIS</t>
  </si>
  <si>
    <t>LA CHAPELLE ST SULPICE</t>
  </si>
  <si>
    <t>LES CHAPELLES BOURBON</t>
  </si>
  <si>
    <t>LA CHAPELLE MOUTILS</t>
  </si>
  <si>
    <t>CHARMENTRAY</t>
  </si>
  <si>
    <t>CHARTRETTES</t>
  </si>
  <si>
    <t>CHARTRONGES</t>
  </si>
  <si>
    <t>CHATEAUBLEAU</t>
  </si>
  <si>
    <t>CHATEAU LANDON</t>
  </si>
  <si>
    <t>LE CHATELET EN BRIE</t>
  </si>
  <si>
    <t>CHATENAY SUR SEINE</t>
  </si>
  <si>
    <t>CHATILLON LA BORDE</t>
  </si>
  <si>
    <t>CHAUFFRY</t>
  </si>
  <si>
    <t>CHAUMES EN BRIE</t>
  </si>
  <si>
    <t>CHENOISE CUCHARMOY</t>
  </si>
  <si>
    <t>CHENOU</t>
  </si>
  <si>
    <t>CHEVRAINVILLIERS</t>
  </si>
  <si>
    <t>CHEVRU</t>
  </si>
  <si>
    <t>CHEVRY COSSIGNY</t>
  </si>
  <si>
    <t>CHEVRY EN SEREINE</t>
  </si>
  <si>
    <t>CHOISY EN BRIE</t>
  </si>
  <si>
    <t>CITRY</t>
  </si>
  <si>
    <t>CLAYE SOUILLY</t>
  </si>
  <si>
    <t>CLOS FONTAINE</t>
  </si>
  <si>
    <t>COCHEREL</t>
  </si>
  <si>
    <t>COLLEGIEN</t>
  </si>
  <si>
    <t>COMBS LA VILLE</t>
  </si>
  <si>
    <t>COMPANS</t>
  </si>
  <si>
    <t>CONCHES SUR GONDOIRE</t>
  </si>
  <si>
    <t>CONDE STE LIBIAIRE</t>
  </si>
  <si>
    <t>CONGIS SUR THEROUANNE</t>
  </si>
  <si>
    <t>COUBERT</t>
  </si>
  <si>
    <t>COUILLY PONT AUX DAMES</t>
  </si>
  <si>
    <t>COULOMBS EN VALOIS</t>
  </si>
  <si>
    <t>COULOMMES</t>
  </si>
  <si>
    <t>COULOMMIERS</t>
  </si>
  <si>
    <t>COUPVRAY</t>
  </si>
  <si>
    <t>COURCELLES EN BASSEE</t>
  </si>
  <si>
    <t>COURCHAMP</t>
  </si>
  <si>
    <t>COURPALAY</t>
  </si>
  <si>
    <t>COURQUETAINE</t>
  </si>
  <si>
    <t>COURTACON</t>
  </si>
  <si>
    <t>COURTRY</t>
  </si>
  <si>
    <t>COUTENCON</t>
  </si>
  <si>
    <t>COUTEVROULT</t>
  </si>
  <si>
    <t>CRECY LA CHAPELLE</t>
  </si>
  <si>
    <t>CREGY LES MEAUX</t>
  </si>
  <si>
    <t>CREVECOEUR EN BRIE</t>
  </si>
  <si>
    <t>CRISENOY</t>
  </si>
  <si>
    <t>CROISSY BEAUBOURG</t>
  </si>
  <si>
    <t>LA CROIX EN BRIE</t>
  </si>
  <si>
    <t>CROUY SUR OURCQ</t>
  </si>
  <si>
    <t>DAGNY</t>
  </si>
  <si>
    <t>DAMMARIE LES LYS</t>
  </si>
  <si>
    <t>DAMMARTIN EN GOELE</t>
  </si>
  <si>
    <t>DAMMARTIN SUR TIGEAUX</t>
  </si>
  <si>
    <t>DAMPMART</t>
  </si>
  <si>
    <t>DARVAULT</t>
  </si>
  <si>
    <t>DHUISY</t>
  </si>
  <si>
    <t>DIANT</t>
  </si>
  <si>
    <t>DONNEMARIE DONTILLY</t>
  </si>
  <si>
    <t>DORMELLES</t>
  </si>
  <si>
    <t>DOUE</t>
  </si>
  <si>
    <t>DOUY LA RAMEE</t>
  </si>
  <si>
    <t>ECHOUBOULAINS</t>
  </si>
  <si>
    <t>LES ECRENNES</t>
  </si>
  <si>
    <t>EGLIGNY</t>
  </si>
  <si>
    <t>EGREVILLE</t>
  </si>
  <si>
    <t>EMERAINVILLE</t>
  </si>
  <si>
    <t>ESBLY</t>
  </si>
  <si>
    <t>ESMANS</t>
  </si>
  <si>
    <t>EVERLY</t>
  </si>
  <si>
    <t>EVRY GREGY SUR YERRE</t>
  </si>
  <si>
    <t>FAREMOUTIERS</t>
  </si>
  <si>
    <t>FAY LES NEMOURS</t>
  </si>
  <si>
    <t>FERICY</t>
  </si>
  <si>
    <t>FEROLLES ATTILLY</t>
  </si>
  <si>
    <t>FERRIERES EN BRIE</t>
  </si>
  <si>
    <t>LA FERTE GAUCHER</t>
  </si>
  <si>
    <t>LA FERTE SOUS JOUARRE</t>
  </si>
  <si>
    <t>FLEURY EN BIERE</t>
  </si>
  <si>
    <t>FONTAINEBLEAU</t>
  </si>
  <si>
    <t>FONTAINE FOURCHES</t>
  </si>
  <si>
    <t>FONTAINE LE PORT</t>
  </si>
  <si>
    <t>FONTAINS</t>
  </si>
  <si>
    <t>FONTENAILLES</t>
  </si>
  <si>
    <t>FONTENAY TRESIGNY</t>
  </si>
  <si>
    <t>FORFRY</t>
  </si>
  <si>
    <t>FOUJU</t>
  </si>
  <si>
    <t>FRESNES SUR MARNE</t>
  </si>
  <si>
    <t>FRETOY</t>
  </si>
  <si>
    <t>FROMONT</t>
  </si>
  <si>
    <t>FUBLAINES</t>
  </si>
  <si>
    <t>GARENTREVILLE</t>
  </si>
  <si>
    <t>GASTINS</t>
  </si>
  <si>
    <t>LA GENEVRAYE</t>
  </si>
  <si>
    <t>GERMIGNY L EVEQUE</t>
  </si>
  <si>
    <t>GERMIGNY SOUS COULOMBS</t>
  </si>
  <si>
    <t>GESVRES LE CHAPITRE</t>
  </si>
  <si>
    <t>GIREMOUTIERS</t>
  </si>
  <si>
    <t>GIRONVILLE</t>
  </si>
  <si>
    <t>GOUAIX</t>
  </si>
  <si>
    <t>GOUVERNES</t>
  </si>
  <si>
    <t>LA GRANDE PAROISSE</t>
  </si>
  <si>
    <t>GRANDPUITS BAILLY CARROIS</t>
  </si>
  <si>
    <t>GRAVON</t>
  </si>
  <si>
    <t>GRESSY</t>
  </si>
  <si>
    <t>GRETZ ARMAINVILLIERS</t>
  </si>
  <si>
    <t>GREZ SUR LOING</t>
  </si>
  <si>
    <t>GRISY SUISNES</t>
  </si>
  <si>
    <t>GRISY SUR SEINE</t>
  </si>
  <si>
    <t>GUERARD</t>
  </si>
  <si>
    <t>GUERCHEVILLE</t>
  </si>
  <si>
    <t>GUERMANTES</t>
  </si>
  <si>
    <t>GUIGNES</t>
  </si>
  <si>
    <t>GURCY LE CHATEL</t>
  </si>
  <si>
    <t>HAUTEFEUILLE</t>
  </si>
  <si>
    <t>LA HAUTE MAISON</t>
  </si>
  <si>
    <t>HERICY</t>
  </si>
  <si>
    <t>HERME</t>
  </si>
  <si>
    <t>HONDEVILLIERS</t>
  </si>
  <si>
    <t>LA HOUSSAYE EN BRIE</t>
  </si>
  <si>
    <t>ICHY</t>
  </si>
  <si>
    <t>ISLES LES MELDEUSES</t>
  </si>
  <si>
    <t>ISLES LES VILLENOY</t>
  </si>
  <si>
    <t>IVERNY</t>
  </si>
  <si>
    <t>JABLINES</t>
  </si>
  <si>
    <t>JAIGNES</t>
  </si>
  <si>
    <t>JAULNES</t>
  </si>
  <si>
    <t>JOSSIGNY</t>
  </si>
  <si>
    <t>JOUARRE</t>
  </si>
  <si>
    <t>JOUY LE CHATEL</t>
  </si>
  <si>
    <t>JOUY SUR MORIN</t>
  </si>
  <si>
    <t>JUTIGNY</t>
  </si>
  <si>
    <t>LAGNY SUR MARNE</t>
  </si>
  <si>
    <t>LARCHANT</t>
  </si>
  <si>
    <t>LAVAL EN BRIE</t>
  </si>
  <si>
    <t>LESCHEROLLES</t>
  </si>
  <si>
    <t>LESCHES</t>
  </si>
  <si>
    <t>LESIGNY</t>
  </si>
  <si>
    <t>LEUDON EN BRIE</t>
  </si>
  <si>
    <t>LIMOGES FOURCHES</t>
  </si>
  <si>
    <t>LISSY</t>
  </si>
  <si>
    <t>LIVERDY EN BRIE</t>
  </si>
  <si>
    <t>LIVRY SUR SEINE</t>
  </si>
  <si>
    <t>LIZINES</t>
  </si>
  <si>
    <t>LIZY SUR OURCQ</t>
  </si>
  <si>
    <t>LOGNES</t>
  </si>
  <si>
    <t>LONGPERRIER</t>
  </si>
  <si>
    <t>LORREZ LE BOCAGE PREAUX</t>
  </si>
  <si>
    <t>LOUAN VILLEGRUIS FONTAINE</t>
  </si>
  <si>
    <t>LUISETAINES</t>
  </si>
  <si>
    <t>LUMIGNY NESLES ORMEAUX</t>
  </si>
  <si>
    <t>LUZANCY</t>
  </si>
  <si>
    <t>LA MADELEINE SUR LOING</t>
  </si>
  <si>
    <t>MAGNY LE HONGRE</t>
  </si>
  <si>
    <t>MAINCY</t>
  </si>
  <si>
    <t>MAISONCELLES EN BRIE</t>
  </si>
  <si>
    <t>MAISONCELLES EN GATINAIS</t>
  </si>
  <si>
    <t>MAISON ROUGE</t>
  </si>
  <si>
    <t>MARCHEMORET</t>
  </si>
  <si>
    <t>LES MARETS</t>
  </si>
  <si>
    <t>MAREUIL LES MEAUX</t>
  </si>
  <si>
    <t>MARLES EN BRIE</t>
  </si>
  <si>
    <t>MAROLLES EN BRIE</t>
  </si>
  <si>
    <t>MAROLLES SUR SEINE</t>
  </si>
  <si>
    <t>MARY SUR MARNE</t>
  </si>
  <si>
    <t>MAUPERTHUIS</t>
  </si>
  <si>
    <t>MAUREGARD</t>
  </si>
  <si>
    <t>MAY EN MULTIEN</t>
  </si>
  <si>
    <t>MEAUX</t>
  </si>
  <si>
    <t>LE MEE SUR SEINE</t>
  </si>
  <si>
    <t>MEIGNEUX</t>
  </si>
  <si>
    <t>MEILLERAY</t>
  </si>
  <si>
    <t>MELUN</t>
  </si>
  <si>
    <t>MELZ SUR SEINE</t>
  </si>
  <si>
    <t>MERY SUR MARNE</t>
  </si>
  <si>
    <t>LE MESNIL AMELOT</t>
  </si>
  <si>
    <t>MESSY</t>
  </si>
  <si>
    <t>MISY SUR YONNE</t>
  </si>
  <si>
    <t>MITRY MORY</t>
  </si>
  <si>
    <t>MOISENAY</t>
  </si>
  <si>
    <t>MOISSY CRAMAYEL</t>
  </si>
  <si>
    <t>MONDREVILLE</t>
  </si>
  <si>
    <t>MONS EN MONTOIS</t>
  </si>
  <si>
    <t>MONTCEAUX LES MEAUX</t>
  </si>
  <si>
    <t>MONTCEAUX LES PROVINS</t>
  </si>
  <si>
    <t>MONTCOURT FROMONVILLE</t>
  </si>
  <si>
    <t>MONTDAUPHIN</t>
  </si>
  <si>
    <t>MONTENILS</t>
  </si>
  <si>
    <t>MONTEREAU FAULT YONNE</t>
  </si>
  <si>
    <t>MONTEREAU SUR LE JARD</t>
  </si>
  <si>
    <t>MONTEVRAIN</t>
  </si>
  <si>
    <t>MONTGE EN GOELE</t>
  </si>
  <si>
    <t>MONTHYON</t>
  </si>
  <si>
    <t>MONTIGNY LE GUESDIER</t>
  </si>
  <si>
    <t>MONTIGNY LENCOUP</t>
  </si>
  <si>
    <t>MONTIGNY SUR LOING</t>
  </si>
  <si>
    <t>MONTMACHOUX</t>
  </si>
  <si>
    <t>MONTOLIVET</t>
  </si>
  <si>
    <t>MONTRY</t>
  </si>
  <si>
    <t>MORET LOING ET ORVANNE</t>
  </si>
  <si>
    <t>MORMANT</t>
  </si>
  <si>
    <t>MORTCERF</t>
  </si>
  <si>
    <t>MORTERY</t>
  </si>
  <si>
    <t>MOUROUX</t>
  </si>
  <si>
    <t>MOUSSEAUX LES BRAY</t>
  </si>
  <si>
    <t>MOUSSY LE NEUF</t>
  </si>
  <si>
    <t>MOUSSY LE VIEUX</t>
  </si>
  <si>
    <t>MOUY SUR SEINE</t>
  </si>
  <si>
    <t>NANDY</t>
  </si>
  <si>
    <t>NANGIS</t>
  </si>
  <si>
    <t>NANTEAU SUR ESSONNE</t>
  </si>
  <si>
    <t>NANTEAU SUR LUNAIN</t>
  </si>
  <si>
    <t>NANTEUIL LES MEAUX</t>
  </si>
  <si>
    <t>NANTEUIL SUR MARNE</t>
  </si>
  <si>
    <t>NANTOUILLET</t>
  </si>
  <si>
    <t>NEMOURS</t>
  </si>
  <si>
    <t>CHAUCONIN NEUFMONTIERS</t>
  </si>
  <si>
    <t>NEUFMOUTIERS EN BRIE</t>
  </si>
  <si>
    <t>NOISIEL</t>
  </si>
  <si>
    <t>NOISY RUDIGNON</t>
  </si>
  <si>
    <t>NOISY SUR ECOLE</t>
  </si>
  <si>
    <t>NONVILLE</t>
  </si>
  <si>
    <t>NOYEN SUR SEINE</t>
  </si>
  <si>
    <t>OBSONVILLE</t>
  </si>
  <si>
    <t>OCQUERRE</t>
  </si>
  <si>
    <t>OISSERY</t>
  </si>
  <si>
    <t>ORLY SUR MORIN</t>
  </si>
  <si>
    <t>LES ORMES SUR VOULZIE</t>
  </si>
  <si>
    <t>ORMESSON</t>
  </si>
  <si>
    <t>OTHIS</t>
  </si>
  <si>
    <t>OZOIR LA FERRIERE</t>
  </si>
  <si>
    <t>OZOUER LE VOULGIS</t>
  </si>
  <si>
    <t>PALEY</t>
  </si>
  <si>
    <t>PAMFOU</t>
  </si>
  <si>
    <t>PASSY SUR SEINE</t>
  </si>
  <si>
    <t>PECY</t>
  </si>
  <si>
    <t>PENCHARD</t>
  </si>
  <si>
    <t>PEZARCHES</t>
  </si>
  <si>
    <t>PIERRE LEVEE</t>
  </si>
  <si>
    <t>LE PLESSIS AUX BOIS</t>
  </si>
  <si>
    <t>LE PLESSIS FEU AUSSOUX</t>
  </si>
  <si>
    <t>LE PLESSIS L EVEQUE</t>
  </si>
  <si>
    <t>LE PLESSIS PLACY</t>
  </si>
  <si>
    <t>POIGNY</t>
  </si>
  <si>
    <t>POINCY</t>
  </si>
  <si>
    <t>POMMEUSE</t>
  </si>
  <si>
    <t>POMPONNE</t>
  </si>
  <si>
    <t>PONTAULT COMBAULT</t>
  </si>
  <si>
    <t>PONTCARRE</t>
  </si>
  <si>
    <t>PRECY SUR MARNE</t>
  </si>
  <si>
    <t>PRESLES EN BRIE</t>
  </si>
  <si>
    <t>PROVINS</t>
  </si>
  <si>
    <t>QUIERS</t>
  </si>
  <si>
    <t>QUINCY VOISINS</t>
  </si>
  <si>
    <t>RAMPILLON</t>
  </si>
  <si>
    <t>REAU</t>
  </si>
  <si>
    <t>REBAIS</t>
  </si>
  <si>
    <t>RECLOSES</t>
  </si>
  <si>
    <t>REMAUVILLE</t>
  </si>
  <si>
    <t>REUIL EN BRIE</t>
  </si>
  <si>
    <t>ROISSY EN BRIE</t>
  </si>
  <si>
    <t>ROUILLY</t>
  </si>
  <si>
    <t>ROZAY EN BRIE</t>
  </si>
  <si>
    <t>RUBELLES</t>
  </si>
  <si>
    <t>RUPEREUX</t>
  </si>
  <si>
    <t>SAACY SUR MARNE</t>
  </si>
  <si>
    <t>SABLONNIERES</t>
  </si>
  <si>
    <t>STE AULDE</t>
  </si>
  <si>
    <t>ST CYR SUR MORIN</t>
  </si>
  <si>
    <t>ST DENIS LES REBAIS</t>
  </si>
  <si>
    <t>ST FARGEAU PONTHIERRY</t>
  </si>
  <si>
    <t>ST GERMAIN LAXIS</t>
  </si>
  <si>
    <t>ST GERMAIN SOUS DOUE</t>
  </si>
  <si>
    <t>ST GERMAIN SUR ECOLE</t>
  </si>
  <si>
    <t>ST GERMAIN SUR MORIN</t>
  </si>
  <si>
    <t>ST HILLIERS</t>
  </si>
  <si>
    <t>ST JEAN LES DEUX JUMEAUX</t>
  </si>
  <si>
    <t>ST JUST EN BRIE</t>
  </si>
  <si>
    <t>ST LOUP DE NAUD</t>
  </si>
  <si>
    <t>ST MAMMES</t>
  </si>
  <si>
    <t>ST MARS VIEUX MAISONS</t>
  </si>
  <si>
    <t>ST MARTIN DU BOSCHET</t>
  </si>
  <si>
    <t>ST MARTIN EN BIERE</t>
  </si>
  <si>
    <t>ST MERY</t>
  </si>
  <si>
    <t>ST MESMES</t>
  </si>
  <si>
    <t>ST OUEN EN BRIE</t>
  </si>
  <si>
    <t>ST OUEN SUR MORIN</t>
  </si>
  <si>
    <t>ST PATHUS</t>
  </si>
  <si>
    <t>ST PIERRE LES NEMOURS</t>
  </si>
  <si>
    <t>ST REMY DE LA VANNE</t>
  </si>
  <si>
    <t>BEAUTHEIL SAINTS</t>
  </si>
  <si>
    <t>ST SAUVEUR LES BRAY</t>
  </si>
  <si>
    <t>ST SAUVEUR SUR ECOLE</t>
  </si>
  <si>
    <t>ST SOUPPLETS</t>
  </si>
  <si>
    <t>ST THIBAULT DES VIGNES</t>
  </si>
  <si>
    <t>SAMMERON</t>
  </si>
  <si>
    <t>SAMOIS SUR SEINE</t>
  </si>
  <si>
    <t>SAMOREAU</t>
  </si>
  <si>
    <t>SANCY LES PROVINS</t>
  </si>
  <si>
    <t>SAVIGNY LE TEMPLE</t>
  </si>
  <si>
    <t>SAVINS</t>
  </si>
  <si>
    <t>SEINE PORT</t>
  </si>
  <si>
    <t>SEPT SORTS</t>
  </si>
  <si>
    <t>SERRIS</t>
  </si>
  <si>
    <t>SIGNY SIGNETS</t>
  </si>
  <si>
    <t>SIGY</t>
  </si>
  <si>
    <t>SIVRY COURTRY</t>
  </si>
  <si>
    <t>SOGNOLLES EN MONTOIS</t>
  </si>
  <si>
    <t>SOIGNOLLES EN BRIE</t>
  </si>
  <si>
    <t>SOISY BOUY</t>
  </si>
  <si>
    <t>SOLERS</t>
  </si>
  <si>
    <t>SOUPPES SUR LOING</t>
  </si>
  <si>
    <t>SOURDUN</t>
  </si>
  <si>
    <t>TANCROU</t>
  </si>
  <si>
    <t>THENISY</t>
  </si>
  <si>
    <t>THOMERY</t>
  </si>
  <si>
    <t>THORIGNY SUR MARNE</t>
  </si>
  <si>
    <t>THOURY FEROTTES</t>
  </si>
  <si>
    <t>TIGEAUX</t>
  </si>
  <si>
    <t>LA TOMBE</t>
  </si>
  <si>
    <t>TOUQUIN</t>
  </si>
  <si>
    <t>TOURNAN EN BRIE</t>
  </si>
  <si>
    <t>TOUSSON</t>
  </si>
  <si>
    <t>LA TRETOIRE</t>
  </si>
  <si>
    <t>TREUZY LEVELAY</t>
  </si>
  <si>
    <t>TRILBARDOU</t>
  </si>
  <si>
    <t>TRILPORT</t>
  </si>
  <si>
    <t>TROCY EN MULTIEN</t>
  </si>
  <si>
    <t>URY</t>
  </si>
  <si>
    <t>USSY SUR MARNE</t>
  </si>
  <si>
    <t>VAIRES SUR MARNE</t>
  </si>
  <si>
    <t>VALENCE EN BRIE</t>
  </si>
  <si>
    <t>VANVILLE</t>
  </si>
  <si>
    <t>VARENNES SUR SEINE</t>
  </si>
  <si>
    <t>VARREDDES</t>
  </si>
  <si>
    <t>VAUCOURTOIS</t>
  </si>
  <si>
    <t>LE VAUDOUE</t>
  </si>
  <si>
    <t>VAUDOY EN BRIE</t>
  </si>
  <si>
    <t>VAUX LE PENIL</t>
  </si>
  <si>
    <t>VAUX SUR LUNAIN</t>
  </si>
  <si>
    <t>VENDREST</t>
  </si>
  <si>
    <t>VERDELOT</t>
  </si>
  <si>
    <t>VERNEUIL L ETANG</t>
  </si>
  <si>
    <t>VERNOU LA CELLE SUR SEINE</t>
  </si>
  <si>
    <t>VERT ST DENIS</t>
  </si>
  <si>
    <t>VIEUX CHAMPAGNE</t>
  </si>
  <si>
    <t>VIGNELY</t>
  </si>
  <si>
    <t>VILLEBEON</t>
  </si>
  <si>
    <t>VILLECERF</t>
  </si>
  <si>
    <t>VILLEMARECHAL</t>
  </si>
  <si>
    <t>VILLEMAREUIL</t>
  </si>
  <si>
    <t>VILLEMER</t>
  </si>
  <si>
    <t>VILLENAUXE LA PETITE</t>
  </si>
  <si>
    <t>VILLENEUVE LE COMTE</t>
  </si>
  <si>
    <t>VILLENEUVE LES BORDES</t>
  </si>
  <si>
    <t>VILLENEUVE ST DENIS</t>
  </si>
  <si>
    <t>VILLENEUVE SOUS DAMMARTIN</t>
  </si>
  <si>
    <t>VILLENEUVE SUR BELLOT</t>
  </si>
  <si>
    <t>VILLENOY</t>
  </si>
  <si>
    <t>VILLEPARISIS</t>
  </si>
  <si>
    <t>VILLEROY</t>
  </si>
  <si>
    <t>VILLE ST JACQUES</t>
  </si>
  <si>
    <t>VILLEVAUDE</t>
  </si>
  <si>
    <t>VILLIERS EN BIERE</t>
  </si>
  <si>
    <t>VILLIERS ST GEORGES</t>
  </si>
  <si>
    <t>VILLIERS SOUS GREZ</t>
  </si>
  <si>
    <t>VILLIERS SUR MORIN</t>
  </si>
  <si>
    <t>VILLIERS SUR SEINE</t>
  </si>
  <si>
    <t>VILLUIS</t>
  </si>
  <si>
    <t>VIMPELLES</t>
  </si>
  <si>
    <t>VINANTES</t>
  </si>
  <si>
    <t>VINCY MANOEUVRE</t>
  </si>
  <si>
    <t>VOINSLES</t>
  </si>
  <si>
    <t>VOISENON</t>
  </si>
  <si>
    <t>VOULANGIS</t>
  </si>
  <si>
    <t>VOULTON</t>
  </si>
  <si>
    <t>VOULX</t>
  </si>
  <si>
    <t>VULAINES LES PROVINS</t>
  </si>
  <si>
    <t>VULAINES SUR SEINE</t>
  </si>
  <si>
    <t>YEBLES</t>
  </si>
  <si>
    <t>ABLIS</t>
  </si>
  <si>
    <t>ADAINVILLE</t>
  </si>
  <si>
    <t>ALLAINVILLE AUX BOIS</t>
  </si>
  <si>
    <t>LES ALLUETS LE ROI</t>
  </si>
  <si>
    <t>ANDELU</t>
  </si>
  <si>
    <t>ANDRESY</t>
  </si>
  <si>
    <t>ARNOUVILLE LES MANTES</t>
  </si>
  <si>
    <t>AUBERGENVILLE</t>
  </si>
  <si>
    <t>AUFFARGIS</t>
  </si>
  <si>
    <t>AUFFREVILLE BRASSEUIL</t>
  </si>
  <si>
    <t>AULNAY SUR MAULDRE</t>
  </si>
  <si>
    <t>AUTOUILLET</t>
  </si>
  <si>
    <t>BAZAINVILLE</t>
  </si>
  <si>
    <t>BAZEMONT</t>
  </si>
  <si>
    <t>BAZOCHES SUR GUYONNE</t>
  </si>
  <si>
    <t>BEHOUST</t>
  </si>
  <si>
    <t>BENNECOURT</t>
  </si>
  <si>
    <t>BLARU</t>
  </si>
  <si>
    <t>BOINVILLE EN MANTOIS</t>
  </si>
  <si>
    <t>BOINVILLE LE GAILLARD</t>
  </si>
  <si>
    <t>BOINVILLIERS</t>
  </si>
  <si>
    <t>BOIS D ARCY</t>
  </si>
  <si>
    <t>BOISSETS</t>
  </si>
  <si>
    <t>LA BOISSIERE ECOLE</t>
  </si>
  <si>
    <t>BOISSY MAUVOISIN</t>
  </si>
  <si>
    <t>BOISSY SANS AVOIR</t>
  </si>
  <si>
    <t>BONNELLES</t>
  </si>
  <si>
    <t>BONNIERES SUR SEINE</t>
  </si>
  <si>
    <t>BOUAFLE</t>
  </si>
  <si>
    <t>BOUGIVAL</t>
  </si>
  <si>
    <t>BOURDONNE</t>
  </si>
  <si>
    <t>BREUIL BOIS ROBERT</t>
  </si>
  <si>
    <t>BREVAL</t>
  </si>
  <si>
    <t>LES BREVIAIRES</t>
  </si>
  <si>
    <t>BRUEIL EN VEXIN</t>
  </si>
  <si>
    <t>BUC</t>
  </si>
  <si>
    <t>BUCHELAY</t>
  </si>
  <si>
    <t>BULLION</t>
  </si>
  <si>
    <t>CARRIERES SOUS POISSY</t>
  </si>
  <si>
    <t>CARRIERES SUR SEINE</t>
  </si>
  <si>
    <t>LA CELLE LES BORDES</t>
  </si>
  <si>
    <t>LA CELLE ST CLOUD</t>
  </si>
  <si>
    <t>CERNAY LA VILLE</t>
  </si>
  <si>
    <t>CHAMBOURCY</t>
  </si>
  <si>
    <t>CHANTELOUP LES VIGNES</t>
  </si>
  <si>
    <t>CHAPET</t>
  </si>
  <si>
    <t>CHATOU</t>
  </si>
  <si>
    <t>CHAUFOUR LES BONNIERES</t>
  </si>
  <si>
    <t>CHAVENAY</t>
  </si>
  <si>
    <t>LE CHESNAY ROCQUENCOURT</t>
  </si>
  <si>
    <t>CHEVREUSE</t>
  </si>
  <si>
    <t>CHOISEL</t>
  </si>
  <si>
    <t>CIVRY LA FORET</t>
  </si>
  <si>
    <t>CLAIREFONTAINE EN YVELINES</t>
  </si>
  <si>
    <t>LES CLAYES SOUS BOIS</t>
  </si>
  <si>
    <t>COIGNIERES</t>
  </si>
  <si>
    <t>CONDE SUR VESGRE</t>
  </si>
  <si>
    <t>CONFLANS STE HONORINE</t>
  </si>
  <si>
    <t>COURGENT</t>
  </si>
  <si>
    <t>CRAVENT</t>
  </si>
  <si>
    <t>CRESPIERES</t>
  </si>
  <si>
    <t>CROISSY SUR SEINE</t>
  </si>
  <si>
    <t>DAMMARTIN EN SERVE</t>
  </si>
  <si>
    <t>DAMPIERRE EN YVELINES</t>
  </si>
  <si>
    <t>DAVRON</t>
  </si>
  <si>
    <t>ECQUEVILLY</t>
  </si>
  <si>
    <t>ELANCOURT</t>
  </si>
  <si>
    <t>EMANCE</t>
  </si>
  <si>
    <t>EPONE</t>
  </si>
  <si>
    <t>LES ESSARTS LE ROI</t>
  </si>
  <si>
    <t>L ETANG LA VILLE</t>
  </si>
  <si>
    <t>EVECQUEMONT</t>
  </si>
  <si>
    <t>LA FALAISE</t>
  </si>
  <si>
    <t>FAVRIEUX</t>
  </si>
  <si>
    <t>FEUCHEROLLES</t>
  </si>
  <si>
    <t>FLACOURT</t>
  </si>
  <si>
    <t>FLEXANVILLE</t>
  </si>
  <si>
    <t>FLINS NEUVE EGLISE</t>
  </si>
  <si>
    <t>FLINS SUR SEINE</t>
  </si>
  <si>
    <t>FOLLAINVILLE DENNEMONT</t>
  </si>
  <si>
    <t>FONTENAY LE FLEURY</t>
  </si>
  <si>
    <t>FONTENAY MAUVOISIN</t>
  </si>
  <si>
    <t>FONTENAY ST PERE</t>
  </si>
  <si>
    <t>GAILLON SUR MONTCIENT</t>
  </si>
  <si>
    <t>GALLUIS</t>
  </si>
  <si>
    <t>GAMBAIS</t>
  </si>
  <si>
    <t>GAMBAISEUIL</t>
  </si>
  <si>
    <t>GARANCIERES</t>
  </si>
  <si>
    <t>GARGENVILLE</t>
  </si>
  <si>
    <t>GAZERAN</t>
  </si>
  <si>
    <t>GOUSSONVILLE</t>
  </si>
  <si>
    <t>GRESSEY</t>
  </si>
  <si>
    <t>GROSROUVRE</t>
  </si>
  <si>
    <t>GUERNES</t>
  </si>
  <si>
    <t>GUITRANCOURT</t>
  </si>
  <si>
    <t>GUYANCOURT</t>
  </si>
  <si>
    <t>HARDRICOURT</t>
  </si>
  <si>
    <t>HARGEVILLE</t>
  </si>
  <si>
    <t>LA HAUTEVILLE</t>
  </si>
  <si>
    <t>HERBEVILLE</t>
  </si>
  <si>
    <t>HERMERAY</t>
  </si>
  <si>
    <t>HOUDAN</t>
  </si>
  <si>
    <t>HOUILLES</t>
  </si>
  <si>
    <t>ISSOU</t>
  </si>
  <si>
    <t>JAMBVILLE</t>
  </si>
  <si>
    <t>NOTRE DAME DE LA MER</t>
  </si>
  <si>
    <t>JOUARS PONTCHARTRAIN</t>
  </si>
  <si>
    <t>JOUY EN JOSAS</t>
  </si>
  <si>
    <t>JOUY MAUVOISIN</t>
  </si>
  <si>
    <t>JUMEAUVILLE</t>
  </si>
  <si>
    <t>JUZIERS</t>
  </si>
  <si>
    <t>LAINVILLE EN VEXIN</t>
  </si>
  <si>
    <t>LEVIS ST NOM</t>
  </si>
  <si>
    <t>LIMAY</t>
  </si>
  <si>
    <t>LIMETZ VILLEZ</t>
  </si>
  <si>
    <t>LES LOGES EN JOSAS</t>
  </si>
  <si>
    <t>LOMMOYE</t>
  </si>
  <si>
    <t>LOUVECIENNES</t>
  </si>
  <si>
    <t>MAGNANVILLE</t>
  </si>
  <si>
    <t>MAGNY LES HAMEAUX</t>
  </si>
  <si>
    <t>MAISONS LAFFITTE</t>
  </si>
  <si>
    <t>MANTES LA JOLIE</t>
  </si>
  <si>
    <t>MANTES LA VILLE</t>
  </si>
  <si>
    <t>MAREIL LE GUYON</t>
  </si>
  <si>
    <t>MAREIL MARLY</t>
  </si>
  <si>
    <t>MAREIL SUR MAULDRE</t>
  </si>
  <si>
    <t>MARLY LE ROI</t>
  </si>
  <si>
    <t>MAULE</t>
  </si>
  <si>
    <t>MAULETTE</t>
  </si>
  <si>
    <t>MAURECOURT</t>
  </si>
  <si>
    <t>MAUREPAS</t>
  </si>
  <si>
    <t>MEDAN</t>
  </si>
  <si>
    <t>MENERVILLE</t>
  </si>
  <si>
    <t>MERE</t>
  </si>
  <si>
    <t>LE MESNIL LE ROI</t>
  </si>
  <si>
    <t>LE MESNIL ST DENIS</t>
  </si>
  <si>
    <t>LES MESNULS</t>
  </si>
  <si>
    <t>MEULAN EN YVELINES</t>
  </si>
  <si>
    <t>MEZIERES SUR SEINE</t>
  </si>
  <si>
    <t>MEZY SUR SEINE</t>
  </si>
  <si>
    <t>MILLEMONT</t>
  </si>
  <si>
    <t>MILON LA CHAPELLE</t>
  </si>
  <si>
    <t>MITTAINVILLE</t>
  </si>
  <si>
    <t>MOISSON</t>
  </si>
  <si>
    <t>MONTAINVILLE</t>
  </si>
  <si>
    <t>MONTALET LE BOIS</t>
  </si>
  <si>
    <t>MONTCHAUVET</t>
  </si>
  <si>
    <t>MONTESSON</t>
  </si>
  <si>
    <t>MONTFORT L AMAURY</t>
  </si>
  <si>
    <t>MONTIGNY LE BRETONNEUX</t>
  </si>
  <si>
    <t>MORAINVILLIERS</t>
  </si>
  <si>
    <t>MOUSSEAUX SUR SEINE</t>
  </si>
  <si>
    <t>MULCENT</t>
  </si>
  <si>
    <t>LES MUREAUX</t>
  </si>
  <si>
    <t>NEAUPHLE LE CHATEAU</t>
  </si>
  <si>
    <t>NEAUPHLE LE VIEUX</t>
  </si>
  <si>
    <t>NEAUPHLETTE</t>
  </si>
  <si>
    <t>NEZEL</t>
  </si>
  <si>
    <t>NOISY LE ROI</t>
  </si>
  <si>
    <t>OINVILLE SUR MONTCIENT</t>
  </si>
  <si>
    <t>ORCEMONT</t>
  </si>
  <si>
    <t>ORGERUS</t>
  </si>
  <si>
    <t>ORPHIN</t>
  </si>
  <si>
    <t>ORSONVILLE</t>
  </si>
  <si>
    <t>ORVILLIERS</t>
  </si>
  <si>
    <t>PARAY DOUAVILLE</t>
  </si>
  <si>
    <t>LE PECQ</t>
  </si>
  <si>
    <t>PERDREAUVILLE</t>
  </si>
  <si>
    <t>LE PERRAY EN YVELINES</t>
  </si>
  <si>
    <t>PLAISIR</t>
  </si>
  <si>
    <t>POIGNY LA FORET</t>
  </si>
  <si>
    <t>POISSY</t>
  </si>
  <si>
    <t>PONTHEVRARD</t>
  </si>
  <si>
    <t>PORCHEVILLE</t>
  </si>
  <si>
    <t>LE PORT MARLY</t>
  </si>
  <si>
    <t>PRUNAY LE TEMPLE</t>
  </si>
  <si>
    <t>PRUNAY EN YVELINES</t>
  </si>
  <si>
    <t>LA QUEUE LES YVELINES</t>
  </si>
  <si>
    <t>RAIZEUX</t>
  </si>
  <si>
    <t>RAMBOUILLET</t>
  </si>
  <si>
    <t>RENNEMOULIN</t>
  </si>
  <si>
    <t>ROCHEFORT EN YVELINES</t>
  </si>
  <si>
    <t>ROLLEBOISE</t>
  </si>
  <si>
    <t>ROSNY SUR SEINE</t>
  </si>
  <si>
    <t>ST ARNOULT EN YVELINES</t>
  </si>
  <si>
    <t>ST CYR L ECOLE</t>
  </si>
  <si>
    <t>ST FORGET</t>
  </si>
  <si>
    <t>ST GERMAIN DE LA GRANGE</t>
  </si>
  <si>
    <t>ST GERMAIN EN LAYE</t>
  </si>
  <si>
    <t>ST HILARION</t>
  </si>
  <si>
    <t>ST ILLIERS LA VILLE</t>
  </si>
  <si>
    <t>ST ILLIERS LE BOIS</t>
  </si>
  <si>
    <t>ST LAMBERT DES BOIS</t>
  </si>
  <si>
    <t>ST LEGER EN YVELINES</t>
  </si>
  <si>
    <t>ST MARTIN DE BRETHENCOURT</t>
  </si>
  <si>
    <t>ST MARTIN LA GARENNE</t>
  </si>
  <si>
    <t>STE MESME</t>
  </si>
  <si>
    <t>ST NOM LA BRETECHE</t>
  </si>
  <si>
    <t>ST REMY LES CHEVREUSE</t>
  </si>
  <si>
    <t>ST REMY L HONORE</t>
  </si>
  <si>
    <t>SARTROUVILLE</t>
  </si>
  <si>
    <t>SAULX MARCHAIS</t>
  </si>
  <si>
    <t>SENLISSE</t>
  </si>
  <si>
    <t>SEPTEUIL</t>
  </si>
  <si>
    <t>SOINDRES</t>
  </si>
  <si>
    <t>SONCHAMP</t>
  </si>
  <si>
    <t>TACOIGNIERES</t>
  </si>
  <si>
    <t>LE TARTRE GAUDRAN</t>
  </si>
  <si>
    <t>LE TERTRE ST DENIS</t>
  </si>
  <si>
    <t>TESSANCOURT SUR AUBETTE</t>
  </si>
  <si>
    <t>THIVERVAL GRIGNON</t>
  </si>
  <si>
    <t>TOUSSUS LE NOBLE</t>
  </si>
  <si>
    <t>TRAPPES</t>
  </si>
  <si>
    <t>LE TREMBLAY SUR MAULDRE</t>
  </si>
  <si>
    <t>TRIEL SUR SEINE</t>
  </si>
  <si>
    <t>VAUX SUR SEINE</t>
  </si>
  <si>
    <t>VELIZY VILLACOUBLAY</t>
  </si>
  <si>
    <t>VERNEUIL SUR SEINE</t>
  </si>
  <si>
    <t>LA VERRIERE</t>
  </si>
  <si>
    <t>VERSAILLES</t>
  </si>
  <si>
    <t>LE VESINET</t>
  </si>
  <si>
    <t>VIEILLE EGLISE EN YVELINES</t>
  </si>
  <si>
    <t>LA VILLENEUVE EN CHEVRIE</t>
  </si>
  <si>
    <t>VILLENNES SUR SEINE</t>
  </si>
  <si>
    <t>VILLEPREUX</t>
  </si>
  <si>
    <t>VILLIERS LE MAHIEU</t>
  </si>
  <si>
    <t>VILLIERS ST FREDERIC</t>
  </si>
  <si>
    <t>VIROFLAY</t>
  </si>
  <si>
    <t>VOISINS LE BRETONNEUX</t>
  </si>
  <si>
    <t>L ABSIE</t>
  </si>
  <si>
    <t>ADILLY</t>
  </si>
  <si>
    <t>AIFFRES</t>
  </si>
  <si>
    <t>AIRVAULT</t>
  </si>
  <si>
    <t>AMAILLOUX</t>
  </si>
  <si>
    <t>AMURE</t>
  </si>
  <si>
    <t>ARCAIS</t>
  </si>
  <si>
    <t>ARDIN</t>
  </si>
  <si>
    <t>ARGENTONNAY</t>
  </si>
  <si>
    <t>LORETZ D ARGENTON</t>
  </si>
  <si>
    <t>ASNIERES EN POITOU</t>
  </si>
  <si>
    <t>ASSAIS LES JUMEAUX</t>
  </si>
  <si>
    <t>AVAILLES THOUARSAIS</t>
  </si>
  <si>
    <t>AZAY LE BRULE</t>
  </si>
  <si>
    <t>AZAY SUR THOUET</t>
  </si>
  <si>
    <t>BEAULIEU SOUS PARTHENAY</t>
  </si>
  <si>
    <t>BEAUSSAIS VITRE</t>
  </si>
  <si>
    <t>BEAUVOIR SUR NIORT</t>
  </si>
  <si>
    <t>BECELEUF</t>
  </si>
  <si>
    <t>BESSINES</t>
  </si>
  <si>
    <t>BOISME</t>
  </si>
  <si>
    <t>LA BOISSIERE EN GATINE</t>
  </si>
  <si>
    <t>BOUGON</t>
  </si>
  <si>
    <t>LE BOURDET</t>
  </si>
  <si>
    <t>BOUSSAIS</t>
  </si>
  <si>
    <t>LA CRECHE</t>
  </si>
  <si>
    <t>BRESSUIRE</t>
  </si>
  <si>
    <t>BRETIGNOLLES</t>
  </si>
  <si>
    <t>BRIEUIL SUR CHIZE</t>
  </si>
  <si>
    <t>BRION PRES THOUET</t>
  </si>
  <si>
    <t>BRIOUX SUR BOUTONNE</t>
  </si>
  <si>
    <t>BRULAIN</t>
  </si>
  <si>
    <t>LE BUSSEAU</t>
  </si>
  <si>
    <t>CAUNAY</t>
  </si>
  <si>
    <t>CELLES SUR BELLE</t>
  </si>
  <si>
    <t>CERIZAY</t>
  </si>
  <si>
    <t>VAL EN VIGNES</t>
  </si>
  <si>
    <t>FONTIVILLIE</t>
  </si>
  <si>
    <t>CHAMPDENIERS</t>
  </si>
  <si>
    <t>LA CHAPELLE BATON</t>
  </si>
  <si>
    <t>LA CHAPELLE BERTRAND</t>
  </si>
  <si>
    <t>LA CHAPELLE POUILLOUX</t>
  </si>
  <si>
    <t>LA CHAPELLE ST LAURENT</t>
  </si>
  <si>
    <t>BEUGNON THIREUIL</t>
  </si>
  <si>
    <t>PLAINE D ARGENSON</t>
  </si>
  <si>
    <t>MAULEON</t>
  </si>
  <si>
    <t>CHATILLON SUR THOUET</t>
  </si>
  <si>
    <t>CHAURAY</t>
  </si>
  <si>
    <t>CHEF BOUTONNE</t>
  </si>
  <si>
    <t>CHERIGNE</t>
  </si>
  <si>
    <t>CHERVEUX</t>
  </si>
  <si>
    <t>CHEY</t>
  </si>
  <si>
    <t>CHICHE</t>
  </si>
  <si>
    <t>LE CHILLOU</t>
  </si>
  <si>
    <t>CHIZE</t>
  </si>
  <si>
    <t>CIRIERES</t>
  </si>
  <si>
    <t>CLAVE</t>
  </si>
  <si>
    <t>CLUSSAIS LA POMMERAIE</t>
  </si>
  <si>
    <t>COMBRAND</t>
  </si>
  <si>
    <t>COULON</t>
  </si>
  <si>
    <t>COULONGES SUR L AUTIZE</t>
  </si>
  <si>
    <t>COULONGES THOUARSAIS</t>
  </si>
  <si>
    <t>COURLAY</t>
  </si>
  <si>
    <t>LES CHATELIERS</t>
  </si>
  <si>
    <t>COUTURE D ARGENSON</t>
  </si>
  <si>
    <t>ECHIRE</t>
  </si>
  <si>
    <t>ENSIGNE</t>
  </si>
  <si>
    <t>EPANNES</t>
  </si>
  <si>
    <t>EXIREUIL</t>
  </si>
  <si>
    <t>EXOUDUN</t>
  </si>
  <si>
    <t>FAYE L ABBESSE</t>
  </si>
  <si>
    <t>FAYE SUR ARDIN</t>
  </si>
  <si>
    <t>FENERY</t>
  </si>
  <si>
    <t>LA FERRIERE EN PARTHENAY</t>
  </si>
  <si>
    <t>FOMPERRON</t>
  </si>
  <si>
    <t>FONTENILLE ST MARTIN ENTRAIGUES</t>
  </si>
  <si>
    <t>LA FORET SUR SEVRE</t>
  </si>
  <si>
    <t>LES FORGES</t>
  </si>
  <si>
    <t>FORS</t>
  </si>
  <si>
    <t>LES FOSSES</t>
  </si>
  <si>
    <t>LA FOYE MONJAULT</t>
  </si>
  <si>
    <t>FRANCOIS</t>
  </si>
  <si>
    <t>FRESSINES</t>
  </si>
  <si>
    <t>FRONTENAY ROHAN ROHAN</t>
  </si>
  <si>
    <t>GENNETON</t>
  </si>
  <si>
    <t>GERMOND ROUVRE</t>
  </si>
  <si>
    <t>GLENAY</t>
  </si>
  <si>
    <t>GOURGE</t>
  </si>
  <si>
    <t>ALLOINAY</t>
  </si>
  <si>
    <t>GRANZAY GRIPT</t>
  </si>
  <si>
    <t>LES GROSEILLERS</t>
  </si>
  <si>
    <t>VALDELAUME</t>
  </si>
  <si>
    <t>IRAIS</t>
  </si>
  <si>
    <t>JUSCORPS</t>
  </si>
  <si>
    <t>LAGEON</t>
  </si>
  <si>
    <t>LARGEASSE</t>
  </si>
  <si>
    <t>LEZAY</t>
  </si>
  <si>
    <t>LHOUMOIS</t>
  </si>
  <si>
    <t>LIMALONGES</t>
  </si>
  <si>
    <t>LORIGNE</t>
  </si>
  <si>
    <t>LOUBIGNE</t>
  </si>
  <si>
    <t>LOUBILLE</t>
  </si>
  <si>
    <t>LOUIN</t>
  </si>
  <si>
    <t>LOUZY</t>
  </si>
  <si>
    <t>LUCHE SUR BRIOUX</t>
  </si>
  <si>
    <t>LUCHE THOUARSAIS</t>
  </si>
  <si>
    <t>LUSSERAY</t>
  </si>
  <si>
    <t>LUZAY</t>
  </si>
  <si>
    <t>MAGNE</t>
  </si>
  <si>
    <t>MAIRE LEVESCAULT</t>
  </si>
  <si>
    <t>MAISONNAY</t>
  </si>
  <si>
    <t>MAISONTIERS</t>
  </si>
  <si>
    <t>MARNES</t>
  </si>
  <si>
    <t>MAUZE SUR LE MIGNON</t>
  </si>
  <si>
    <t>MAZIERES EN GATINE</t>
  </si>
  <si>
    <t>MELLERAN</t>
  </si>
  <si>
    <t>MENIGOUTE</t>
  </si>
  <si>
    <t>MESSE</t>
  </si>
  <si>
    <t>MONCOUTANT SUR SEVRE</t>
  </si>
  <si>
    <t>MONTALEMBERT</t>
  </si>
  <si>
    <t>MONTRAVERS</t>
  </si>
  <si>
    <t>LA MOTHE ST HERAY</t>
  </si>
  <si>
    <t>AIGONDIGNE</t>
  </si>
  <si>
    <t>NANTEUIL</t>
  </si>
  <si>
    <t>NEUVY BOUIN</t>
  </si>
  <si>
    <t>NIORT</t>
  </si>
  <si>
    <t>NUEIL LES AUBIERS</t>
  </si>
  <si>
    <t>PLAINE ET VALLEES</t>
  </si>
  <si>
    <t>OROUX</t>
  </si>
  <si>
    <t>PAIZAY LE CHAPT</t>
  </si>
  <si>
    <t>PAMPLIE</t>
  </si>
  <si>
    <t>PAMPROUX</t>
  </si>
  <si>
    <t>PARTHENAY</t>
  </si>
  <si>
    <t>PAS DE JEU</t>
  </si>
  <si>
    <t>PERIGNE</t>
  </si>
  <si>
    <t>PERS</t>
  </si>
  <si>
    <t>LA PETITE BOISSIERE</t>
  </si>
  <si>
    <t>LA PEYRATTE</t>
  </si>
  <si>
    <t>PLIBOUX</t>
  </si>
  <si>
    <t>POMPAIRE</t>
  </si>
  <si>
    <t>POUGNE HERISSON</t>
  </si>
  <si>
    <t>PRAHECQ</t>
  </si>
  <si>
    <t>PRAILLES LA COUARDE</t>
  </si>
  <si>
    <t>PRIN DEYRANCON</t>
  </si>
  <si>
    <t>PUIHARDY</t>
  </si>
  <si>
    <t>REFFANNES</t>
  </si>
  <si>
    <t>LE RETAIL</t>
  </si>
  <si>
    <t>LA ROCHENARD</t>
  </si>
  <si>
    <t>ROM</t>
  </si>
  <si>
    <t>ST AMAND SUR SEVRE</t>
  </si>
  <si>
    <t>ST ANDRE SUR SEVRE</t>
  </si>
  <si>
    <t>ST AUBIN DU PLAIN</t>
  </si>
  <si>
    <t>ST AUBIN LE CLOUD</t>
  </si>
  <si>
    <t>ST CHRISTOPHE SUR ROC</t>
  </si>
  <si>
    <t>VOULMENTIN</t>
  </si>
  <si>
    <t>ST CYR LA LANDE</t>
  </si>
  <si>
    <t>STE EANNE</t>
  </si>
  <si>
    <t>ST GELAIS</t>
  </si>
  <si>
    <t>MARCILLE</t>
  </si>
  <si>
    <t>ST GENEROUX</t>
  </si>
  <si>
    <t>ST GEORGES DE NOISNE</t>
  </si>
  <si>
    <t>ST GEORGES DE REX</t>
  </si>
  <si>
    <t>ST GERMAIN DE LONGUE CHAUME</t>
  </si>
  <si>
    <t>ST HILAIRE LA PALUD</t>
  </si>
  <si>
    <t>ST JACQUES DE THOUARS</t>
  </si>
  <si>
    <t>ST JEAN DE THOUARS</t>
  </si>
  <si>
    <t>ST LAURS</t>
  </si>
  <si>
    <t>ST LEGER DE MONTBRUN</t>
  </si>
  <si>
    <t>ST LIN</t>
  </si>
  <si>
    <t>ST LOUP LAMAIRE</t>
  </si>
  <si>
    <t>ST MAIXENT DE BEUGNE</t>
  </si>
  <si>
    <t>ST MAIXENT L ECOLE</t>
  </si>
  <si>
    <t>ST MARC LA LANDE</t>
  </si>
  <si>
    <t>ST MARTIN DE BERNEGOUE</t>
  </si>
  <si>
    <t>ST MARTIN DE MACON</t>
  </si>
  <si>
    <t>ST MARTIN DE ST MAIXENT</t>
  </si>
  <si>
    <t>ST MARTIN DE SANZAY</t>
  </si>
  <si>
    <t>ST MAURICE ETUSSON</t>
  </si>
  <si>
    <t>ST MAXIRE</t>
  </si>
  <si>
    <t>STE NEOMAYE</t>
  </si>
  <si>
    <t>STE OUENNE</t>
  </si>
  <si>
    <t>ST PARDOUX SOUTIERS</t>
  </si>
  <si>
    <t>ST PAUL EN GATINE</t>
  </si>
  <si>
    <t>ST PIERRE DES ECHAUBROGNES</t>
  </si>
  <si>
    <t>ST POMPAIN</t>
  </si>
  <si>
    <t>ST ROMANS DES CHAMPS</t>
  </si>
  <si>
    <t>ST ROMANS LES MELLE</t>
  </si>
  <si>
    <t>STE SOLINE</t>
  </si>
  <si>
    <t>ST VARENT</t>
  </si>
  <si>
    <t>STE VERGE</t>
  </si>
  <si>
    <t>ST VINCENT LA CHATRE</t>
  </si>
  <si>
    <t>SAIVRES</t>
  </si>
  <si>
    <t>SANSAIS</t>
  </si>
  <si>
    <t>SAURAIS</t>
  </si>
  <si>
    <t>SAUZE VAUSSAIS</t>
  </si>
  <si>
    <t>SCIECQ</t>
  </si>
  <si>
    <t>SCILLE</t>
  </si>
  <si>
    <t>SECONDIGNE SUR BELLE</t>
  </si>
  <si>
    <t>SECONDIGNY</t>
  </si>
  <si>
    <t>SELIGNE</t>
  </si>
  <si>
    <t>SEPVRET</t>
  </si>
  <si>
    <t>SURIN</t>
  </si>
  <si>
    <t>LE TALLUD</t>
  </si>
  <si>
    <t>THENEZAY</t>
  </si>
  <si>
    <t>THOUARS</t>
  </si>
  <si>
    <t>TOURTENAY</t>
  </si>
  <si>
    <t>TRAYES</t>
  </si>
  <si>
    <t>VAL DU MIGNON</t>
  </si>
  <si>
    <t>VALLANS</t>
  </si>
  <si>
    <t>VANCAIS</t>
  </si>
  <si>
    <t>LE VANNEAU IRLEAU</t>
  </si>
  <si>
    <t>VANZAY</t>
  </si>
  <si>
    <t>VASLES</t>
  </si>
  <si>
    <t>VAUSSEROUX</t>
  </si>
  <si>
    <t>VAUTEBIS</t>
  </si>
  <si>
    <t>VERNOUX EN GATINE</t>
  </si>
  <si>
    <t>VERNOUX SUR BOUTONNE</t>
  </si>
  <si>
    <t>VERRUYES</t>
  </si>
  <si>
    <t>LE VERT</t>
  </si>
  <si>
    <t>VIENNAY</t>
  </si>
  <si>
    <t>VILLEFOLLET</t>
  </si>
  <si>
    <t>VILLEMAIN</t>
  </si>
  <si>
    <t>VILLIERS EN BOIS</t>
  </si>
  <si>
    <t>VILLIERS EN PLAINE</t>
  </si>
  <si>
    <t>VILLIERS SUR CHIZE</t>
  </si>
  <si>
    <t>VOUILLE</t>
  </si>
  <si>
    <t>XAINTRAY</t>
  </si>
  <si>
    <t>ABBEVILLE</t>
  </si>
  <si>
    <t>ABLAINCOURT PRESSOIR</t>
  </si>
  <si>
    <t>ACHEUX EN AMIENOIS</t>
  </si>
  <si>
    <t>ACHEUX EN VIMEU</t>
  </si>
  <si>
    <t>AGENVILLE</t>
  </si>
  <si>
    <t>AGENVILLERS</t>
  </si>
  <si>
    <t>AIGNEVILLE</t>
  </si>
  <si>
    <t>AILLY LE HAUT CLOCHER</t>
  </si>
  <si>
    <t>AILLY SUR NOYE</t>
  </si>
  <si>
    <t>AILLY SUR SOMME</t>
  </si>
  <si>
    <t>AIRAINES</t>
  </si>
  <si>
    <t>AIZECOURT LE BAS</t>
  </si>
  <si>
    <t>AIZECOURT LE HAUT</t>
  </si>
  <si>
    <t>ALBERT</t>
  </si>
  <si>
    <t>ALLAINES</t>
  </si>
  <si>
    <t>ALLENAY</t>
  </si>
  <si>
    <t>ALLERY</t>
  </si>
  <si>
    <t>ALLONVILLE</t>
  </si>
  <si>
    <t>AMIENS</t>
  </si>
  <si>
    <t>ANDAINVILLE</t>
  </si>
  <si>
    <t>ANDECHY</t>
  </si>
  <si>
    <t>ARGOEUVES</t>
  </si>
  <si>
    <t>ARGOULES</t>
  </si>
  <si>
    <t>ARGUEL</t>
  </si>
  <si>
    <t>ARQUEVES</t>
  </si>
  <si>
    <t>ARREST</t>
  </si>
  <si>
    <t>ARVILLERS</t>
  </si>
  <si>
    <t>ASSAINVILLERS</t>
  </si>
  <si>
    <t>ASSEVILLERS</t>
  </si>
  <si>
    <t>AUBERCOURT</t>
  </si>
  <si>
    <t>AUBVILLERS</t>
  </si>
  <si>
    <t>AUCHONVILLERS</t>
  </si>
  <si>
    <t>AULT</t>
  </si>
  <si>
    <t>AUMATRE</t>
  </si>
  <si>
    <t>AUTHEUX</t>
  </si>
  <si>
    <t>AUTHIEULE</t>
  </si>
  <si>
    <t>AUTHUILLE</t>
  </si>
  <si>
    <t>AVELESGES</t>
  </si>
  <si>
    <t>AVELUY</t>
  </si>
  <si>
    <t>AVESNES CHAUSSOY</t>
  </si>
  <si>
    <t>AYENCOURT LE MONCHEL</t>
  </si>
  <si>
    <t>BACOUEL SUR SELLE</t>
  </si>
  <si>
    <t>BAIZIEUX</t>
  </si>
  <si>
    <t>BALATRE</t>
  </si>
  <si>
    <t>BARLEUX</t>
  </si>
  <si>
    <t>BAVELINCOURT</t>
  </si>
  <si>
    <t>BAYENCOURT</t>
  </si>
  <si>
    <t>BAYONVILLERS</t>
  </si>
  <si>
    <t>BAZENTIN</t>
  </si>
  <si>
    <t>BEALCOURT</t>
  </si>
  <si>
    <t>BEAUCAMPS LE JEUNE</t>
  </si>
  <si>
    <t>BEAUCAMPS LE VIEUX</t>
  </si>
  <si>
    <t>BEAUCOURT EN SANTERRE</t>
  </si>
  <si>
    <t>BEAUCOURT SUR L ANCRE</t>
  </si>
  <si>
    <t>BEAUCOURT SUR L HALLUE</t>
  </si>
  <si>
    <t>BEAUFORT EN SANTERRE</t>
  </si>
  <si>
    <t>BEAUMETZ</t>
  </si>
  <si>
    <t>BEAUMONT HAMEL</t>
  </si>
  <si>
    <t>BEAUQUESNE</t>
  </si>
  <si>
    <t>BEAUVAL</t>
  </si>
  <si>
    <t>BECORDEL BECOURT</t>
  </si>
  <si>
    <t>BEHEN</t>
  </si>
  <si>
    <t>BEHENCOURT</t>
  </si>
  <si>
    <t>BELLANCOURT</t>
  </si>
  <si>
    <t>BELLEUSE</t>
  </si>
  <si>
    <t>BELLOY EN SANTERRE</t>
  </si>
  <si>
    <t>BELLOY ST LEONARD</t>
  </si>
  <si>
    <t>BELLOY SUR SOMME</t>
  </si>
  <si>
    <t>BERGICOURT</t>
  </si>
  <si>
    <t>BERMESNIL</t>
  </si>
  <si>
    <t>BERNATRE</t>
  </si>
  <si>
    <t>BERNAVILLE</t>
  </si>
  <si>
    <t>BERNAY EN PONTHIEU</t>
  </si>
  <si>
    <t>BERNES</t>
  </si>
  <si>
    <t>BERNY EN SANTERRE</t>
  </si>
  <si>
    <t>BERTANGLES</t>
  </si>
  <si>
    <t>BERTEAUCOURT LES DAMES</t>
  </si>
  <si>
    <t>BERTEAUCOURT LES THENNES</t>
  </si>
  <si>
    <t>BERTRANCOURT</t>
  </si>
  <si>
    <t>BETHENCOURT SUR MER</t>
  </si>
  <si>
    <t>BETHENCOURT SUR SOMME</t>
  </si>
  <si>
    <t>BETTEMBOS</t>
  </si>
  <si>
    <t>BETTENCOURT RIVIERE</t>
  </si>
  <si>
    <t>BETTENCOURT ST OUEN</t>
  </si>
  <si>
    <t>BEUVRAIGNES</t>
  </si>
  <si>
    <t>BIACHES</t>
  </si>
  <si>
    <t>BIARRE</t>
  </si>
  <si>
    <t>BIENCOURT</t>
  </si>
  <si>
    <t>BILLANCOURT</t>
  </si>
  <si>
    <t>BLANGY SOUS POIX</t>
  </si>
  <si>
    <t>BLANGY TRONVILLE</t>
  </si>
  <si>
    <t>BOISBERGUES</t>
  </si>
  <si>
    <t>LE BOISLE</t>
  </si>
  <si>
    <t>LE BOSQUEL</t>
  </si>
  <si>
    <t>BOUCHAVESNES BERGEN</t>
  </si>
  <si>
    <t>BOUCHOIR</t>
  </si>
  <si>
    <t>BOUCHON</t>
  </si>
  <si>
    <t>BOUFFLERS</t>
  </si>
  <si>
    <t>BOUGAINVILLE</t>
  </si>
  <si>
    <t>BOUILLANCOURT EN SERY</t>
  </si>
  <si>
    <t>BOUILLANCOURT LA BATAILLE</t>
  </si>
  <si>
    <t>BOUQUEMAISON</t>
  </si>
  <si>
    <t>BOURDON</t>
  </si>
  <si>
    <t>BOURSEVILLE</t>
  </si>
  <si>
    <t>BOUSSICOURT</t>
  </si>
  <si>
    <t>BOUTTENCOURT</t>
  </si>
  <si>
    <t>BOUVAINCOURT SUR BRESLE</t>
  </si>
  <si>
    <t>BOUVINCOURT EN VERMANDOIS</t>
  </si>
  <si>
    <t>BOUZINCOURT</t>
  </si>
  <si>
    <t>BOVELLES</t>
  </si>
  <si>
    <t>BOVES</t>
  </si>
  <si>
    <t>BRACHES</t>
  </si>
  <si>
    <t>BRAILLY CORNEHOTTE</t>
  </si>
  <si>
    <t>BRAY LES MAREUIL</t>
  </si>
  <si>
    <t>BRAY SUR SOMME</t>
  </si>
  <si>
    <t>BREILLY</t>
  </si>
  <si>
    <t>BRESLE</t>
  </si>
  <si>
    <t>BREUIL</t>
  </si>
  <si>
    <t>BRIQUEMESNIL FLOXICOURT</t>
  </si>
  <si>
    <t>BROCOURT</t>
  </si>
  <si>
    <t>BROUCHY</t>
  </si>
  <si>
    <t>BRUCAMPS</t>
  </si>
  <si>
    <t>BRUTELLES</t>
  </si>
  <si>
    <t>BUIGNY L ABBE</t>
  </si>
  <si>
    <t>BUIGNY LES GAMACHES</t>
  </si>
  <si>
    <t>BUIGNY ST MACLOU</t>
  </si>
  <si>
    <t>BUIRE COURCELLES</t>
  </si>
  <si>
    <t>BUIRE SUR L ANCRE</t>
  </si>
  <si>
    <t>BUS LA MESIERE</t>
  </si>
  <si>
    <t>BUS LES ARTOIS</t>
  </si>
  <si>
    <t>BUSSU</t>
  </si>
  <si>
    <t>BUSSUS BUSSUEL</t>
  </si>
  <si>
    <t>BUSSY LES DAOURS</t>
  </si>
  <si>
    <t>BUSSY LES POIX</t>
  </si>
  <si>
    <t>BUVERCHY</t>
  </si>
  <si>
    <t>CACHY</t>
  </si>
  <si>
    <t>CAHON GOUY</t>
  </si>
  <si>
    <t>CAIX</t>
  </si>
  <si>
    <t>CAMBRON</t>
  </si>
  <si>
    <t>CAMPS EN AMIENOIS</t>
  </si>
  <si>
    <t>CANAPLES</t>
  </si>
  <si>
    <t>CANDAS</t>
  </si>
  <si>
    <t>CANNESSIERES</t>
  </si>
  <si>
    <t>CANTIGNY</t>
  </si>
  <si>
    <t>CAOURS</t>
  </si>
  <si>
    <t>CAPPY</t>
  </si>
  <si>
    <t>CARDONNETTE</t>
  </si>
  <si>
    <t>LE CARDONNOIS</t>
  </si>
  <si>
    <t>CARREPUIS</t>
  </si>
  <si>
    <t>CARTIGNY</t>
  </si>
  <si>
    <t>CAULIERES</t>
  </si>
  <si>
    <t>CAVILLON</t>
  </si>
  <si>
    <t>CAYEUX EN SANTERRE</t>
  </si>
  <si>
    <t>CAYEUX SUR MER</t>
  </si>
  <si>
    <t>CERISY BULEUX</t>
  </si>
  <si>
    <t>CERISY</t>
  </si>
  <si>
    <t>CHAMPIEN</t>
  </si>
  <si>
    <t>CHAULNES</t>
  </si>
  <si>
    <t>LA CHAUSSEE TIRANCOURT</t>
  </si>
  <si>
    <t>CHAUSSOY EPAGNY</t>
  </si>
  <si>
    <t>LA CHAVATTE</t>
  </si>
  <si>
    <t>CHIPILLY</t>
  </si>
  <si>
    <t>CHIRMONT</t>
  </si>
  <si>
    <t>CHUIGNES</t>
  </si>
  <si>
    <t>CHUIGNOLLES</t>
  </si>
  <si>
    <t>CITERNE</t>
  </si>
  <si>
    <t>CIZANCOURT</t>
  </si>
  <si>
    <t>CLAIRY SAULCHOIX</t>
  </si>
  <si>
    <t>CLERY SUR SOMME</t>
  </si>
  <si>
    <t>COCQUEREL</t>
  </si>
  <si>
    <t>COIGNEUX</t>
  </si>
  <si>
    <t>COISY</t>
  </si>
  <si>
    <t>COLINCAMPS</t>
  </si>
  <si>
    <t>COMBLES</t>
  </si>
  <si>
    <t>CONDE FOLIE</t>
  </si>
  <si>
    <t>CONTALMAISON</t>
  </si>
  <si>
    <t>CONTAY</t>
  </si>
  <si>
    <t>CONTY</t>
  </si>
  <si>
    <t>CORBIE</t>
  </si>
  <si>
    <t>COTTENCHY</t>
  </si>
  <si>
    <t>COULLEMELLE</t>
  </si>
  <si>
    <t>COULONVILLERS</t>
  </si>
  <si>
    <t>COURCELETTE</t>
  </si>
  <si>
    <t>COURCELLES AU BOIS</t>
  </si>
  <si>
    <t>COURCELLES SOUS MOYENCOURT</t>
  </si>
  <si>
    <t>COURCELLES SOUS THOIX</t>
  </si>
  <si>
    <t>COURTEMANCHE</t>
  </si>
  <si>
    <t>CRAMONT</t>
  </si>
  <si>
    <t>CRECY EN PONTHIEU</t>
  </si>
  <si>
    <t>CREMERY</t>
  </si>
  <si>
    <t>CRESSY OMENCOURT</t>
  </si>
  <si>
    <t>CREUSE</t>
  </si>
  <si>
    <t>CROIX MOLIGNEAUX</t>
  </si>
  <si>
    <t>CROIXRAULT</t>
  </si>
  <si>
    <t>LE CROTOY</t>
  </si>
  <si>
    <t>CROUY ST PIERRE</t>
  </si>
  <si>
    <t>CURCHY</t>
  </si>
  <si>
    <t>CURLU</t>
  </si>
  <si>
    <t>DANCOURT POPINCOURT</t>
  </si>
  <si>
    <t>DAOURS</t>
  </si>
  <si>
    <t>DARGNIES</t>
  </si>
  <si>
    <t>DAVENESCOURT</t>
  </si>
  <si>
    <t>DEMUIN</t>
  </si>
  <si>
    <t>DERNANCOURT</t>
  </si>
  <si>
    <t>DEVISE</t>
  </si>
  <si>
    <t>DOINGT FLAMICOURT</t>
  </si>
  <si>
    <t>DOMART EN PONTHIEU</t>
  </si>
  <si>
    <t>DOMART SUR LA LUCE</t>
  </si>
  <si>
    <t>DOMESMONT</t>
  </si>
  <si>
    <t>DOMINOIS</t>
  </si>
  <si>
    <t>DOMLEGER LONGVILLERS</t>
  </si>
  <si>
    <t>DOMPIERRE BECQUINCOURT</t>
  </si>
  <si>
    <t>DOMPIERRE SUR AUTHIE</t>
  </si>
  <si>
    <t>DOMQUEUR</t>
  </si>
  <si>
    <t>DOMVAST</t>
  </si>
  <si>
    <t>DOUDELAINVILLE</t>
  </si>
  <si>
    <t>DOUILLY</t>
  </si>
  <si>
    <t>DOULLENS</t>
  </si>
  <si>
    <t>DREUIL LES AMIENS</t>
  </si>
  <si>
    <t>DRIENCOURT</t>
  </si>
  <si>
    <t>DROMESNIL</t>
  </si>
  <si>
    <t>DRUCAT</t>
  </si>
  <si>
    <t>EAUCOURT SUR SOMME</t>
  </si>
  <si>
    <t>L ECHELLE ST AURIN</t>
  </si>
  <si>
    <t>ECLUSIER VAUX</t>
  </si>
  <si>
    <t>EMBREVILLE</t>
  </si>
  <si>
    <t>ENGLEBELMER</t>
  </si>
  <si>
    <t>ENNEMAIN</t>
  </si>
  <si>
    <t>EPAGNE EPAGNETTE</t>
  </si>
  <si>
    <t>EPAUMESNIL</t>
  </si>
  <si>
    <t>EPECAMPS</t>
  </si>
  <si>
    <t>EPEHY</t>
  </si>
  <si>
    <t>EPENANCOURT</t>
  </si>
  <si>
    <t>EPLESSIER</t>
  </si>
  <si>
    <t>EPPEVILLE</t>
  </si>
  <si>
    <t>EQUANCOURT</t>
  </si>
  <si>
    <t>EQUENNES ERAMECOURT</t>
  </si>
  <si>
    <t>ERCHES</t>
  </si>
  <si>
    <t>ERCHEU</t>
  </si>
  <si>
    <t>ERCOURT</t>
  </si>
  <si>
    <t>ERGNIES</t>
  </si>
  <si>
    <t>ERONDELLE</t>
  </si>
  <si>
    <t>ESCLAINVILLERS</t>
  </si>
  <si>
    <t>ESMERY HALLON</t>
  </si>
  <si>
    <t>ESSERTAUX</t>
  </si>
  <si>
    <t>ESTREBOEUF</t>
  </si>
  <si>
    <t>ESTREES DENIECOURT</t>
  </si>
  <si>
    <t>ESTREES LES CRECY</t>
  </si>
  <si>
    <t>ESTREES SUR NOYE</t>
  </si>
  <si>
    <t>ETALON</t>
  </si>
  <si>
    <t>ETELFAY</t>
  </si>
  <si>
    <t>ETINEHEM MERICOURT</t>
  </si>
  <si>
    <t>ETREJUST</t>
  </si>
  <si>
    <t>ETRICOURT MANANCOURT</t>
  </si>
  <si>
    <t>LA FALOISE</t>
  </si>
  <si>
    <t>FALVY</t>
  </si>
  <si>
    <t>FESCAMPS</t>
  </si>
  <si>
    <t>FEUILLERES</t>
  </si>
  <si>
    <t>FEUQUIERES EN VIMEU</t>
  </si>
  <si>
    <t>FIENVILLERS</t>
  </si>
  <si>
    <t>FIGNIERES</t>
  </si>
  <si>
    <t>FINS</t>
  </si>
  <si>
    <t>FLAUCOURT</t>
  </si>
  <si>
    <t>FLERS SUR NOYE</t>
  </si>
  <si>
    <t>FLESSELLES</t>
  </si>
  <si>
    <t>FLIXECOURT</t>
  </si>
  <si>
    <t>FLUY</t>
  </si>
  <si>
    <t>FOLIES</t>
  </si>
  <si>
    <t>FONCHES FONCHETTE</t>
  </si>
  <si>
    <t>FONTAINE LE SEC</t>
  </si>
  <si>
    <t>FONTAINE LES CAPPY</t>
  </si>
  <si>
    <t>FONTAINE SOUS MONTDIDIER</t>
  </si>
  <si>
    <t>FONTAINE SUR MAYE</t>
  </si>
  <si>
    <t>FONTAINE SUR SOMME</t>
  </si>
  <si>
    <t>FORCEVILLE EN AMIENOIS</t>
  </si>
  <si>
    <t>FORCEVILLE EN VIMEU</t>
  </si>
  <si>
    <t>FOREST L ABBAYE</t>
  </si>
  <si>
    <t>FOREST MONTIERS</t>
  </si>
  <si>
    <t>FORT MAHON PLAGE</t>
  </si>
  <si>
    <t>FOSSEMANANT</t>
  </si>
  <si>
    <t>FOUCAUCOURT EN SANTERRE</t>
  </si>
  <si>
    <t>FOUCAUCOURT HORS NESLE</t>
  </si>
  <si>
    <t>FOUENCAMPS</t>
  </si>
  <si>
    <t>FOUQUESCOURT</t>
  </si>
  <si>
    <t>FOURCIGNY</t>
  </si>
  <si>
    <t>FOURDRINOY</t>
  </si>
  <si>
    <t>FRAMERVILLE RAINECOURT</t>
  </si>
  <si>
    <t>FRAMICOURT</t>
  </si>
  <si>
    <t>FRANLEU</t>
  </si>
  <si>
    <t>FRANSART</t>
  </si>
  <si>
    <t>FRANSU</t>
  </si>
  <si>
    <t>FRANSURES</t>
  </si>
  <si>
    <t>FRANVILLERS</t>
  </si>
  <si>
    <t>FRECHENCOURT</t>
  </si>
  <si>
    <t>FREMONTIERS</t>
  </si>
  <si>
    <t>FRESNES MAZANCOURT</t>
  </si>
  <si>
    <t>FRESNES TILLOLOY</t>
  </si>
  <si>
    <t>FRESNEVILLE</t>
  </si>
  <si>
    <t>FRESNOY ANDAINVILLE</t>
  </si>
  <si>
    <t>FRESNOY AU VAL</t>
  </si>
  <si>
    <t>FRESNOY EN CHAUSSEE</t>
  </si>
  <si>
    <t>FRESNOY LES ROYE</t>
  </si>
  <si>
    <t>FRESSENNEVILLE</t>
  </si>
  <si>
    <t>FRETTECUISSE</t>
  </si>
  <si>
    <t>FRETTEMEULE</t>
  </si>
  <si>
    <t>FRIAUCOURT</t>
  </si>
  <si>
    <t>FRICAMPS</t>
  </si>
  <si>
    <t>FRICOURT</t>
  </si>
  <si>
    <t>FRISE</t>
  </si>
  <si>
    <t>FRIVILLE ESCARBOTIN</t>
  </si>
  <si>
    <t>FROHEN SUR AUTHIE</t>
  </si>
  <si>
    <t>FROYELLES</t>
  </si>
  <si>
    <t>FRUCOURT</t>
  </si>
  <si>
    <t>GAMACHES</t>
  </si>
  <si>
    <t>GAPENNES</t>
  </si>
  <si>
    <t>GAUVILLE</t>
  </si>
  <si>
    <t>GENTELLES</t>
  </si>
  <si>
    <t>GEZAINCOURT</t>
  </si>
  <si>
    <t>GINCHY</t>
  </si>
  <si>
    <t>GLISY</t>
  </si>
  <si>
    <t>GORENFLOS</t>
  </si>
  <si>
    <t>GOYENCOURT</t>
  </si>
  <si>
    <t>GRAND LAVIERS</t>
  </si>
  <si>
    <t>GRATIBUS</t>
  </si>
  <si>
    <t>GRATTEPANCHE</t>
  </si>
  <si>
    <t>GREBAULT MESNIL</t>
  </si>
  <si>
    <t>GRIVESNES</t>
  </si>
  <si>
    <t>GRIVILLERS</t>
  </si>
  <si>
    <t>GROUCHES LUCHUEL</t>
  </si>
  <si>
    <t>GRUNY</t>
  </si>
  <si>
    <t>GUERBIGNY</t>
  </si>
  <si>
    <t>GUESCHART</t>
  </si>
  <si>
    <t>GUEUDECOURT</t>
  </si>
  <si>
    <t>GUIGNEMICOURT</t>
  </si>
  <si>
    <t>GUILLAUCOURT</t>
  </si>
  <si>
    <t>GUILLEMONT</t>
  </si>
  <si>
    <t>GUIZANCOURT</t>
  </si>
  <si>
    <t>GUYENCOURT SUR NOYE</t>
  </si>
  <si>
    <t>GUYENCOURT SAULCOURT</t>
  </si>
  <si>
    <t>HAILLES</t>
  </si>
  <si>
    <t>HALLENCOURT</t>
  </si>
  <si>
    <t>HALLIVILLERS</t>
  </si>
  <si>
    <t>HALLOY LES PERNOIS</t>
  </si>
  <si>
    <t>HALLU</t>
  </si>
  <si>
    <t>HAM</t>
  </si>
  <si>
    <t>HAMELET</t>
  </si>
  <si>
    <t>HANCOURT</t>
  </si>
  <si>
    <t>HANGARD</t>
  </si>
  <si>
    <t>HANGEST EN SANTERRE</t>
  </si>
  <si>
    <t>HANGEST SUR SOMME</t>
  </si>
  <si>
    <t>HARBONNIERES</t>
  </si>
  <si>
    <t>HARDECOURT AUX BOIS</t>
  </si>
  <si>
    <t>HARPONVILLE</t>
  </si>
  <si>
    <t>HATTENCOURT</t>
  </si>
  <si>
    <t>HAUTVILLERS OUVILLE</t>
  </si>
  <si>
    <t>HAVERNAS</t>
  </si>
  <si>
    <t>HEDAUVILLE</t>
  </si>
  <si>
    <t>HEILLY</t>
  </si>
  <si>
    <t>HEM HARDINVAL</t>
  </si>
  <si>
    <t>HEM MONACU</t>
  </si>
  <si>
    <t>HENENCOURT</t>
  </si>
  <si>
    <t>HERBECOURT</t>
  </si>
  <si>
    <t>HERISSART</t>
  </si>
  <si>
    <t>HERLEVILLE</t>
  </si>
  <si>
    <t>HERVILLY</t>
  </si>
  <si>
    <t>HESBECOURT</t>
  </si>
  <si>
    <t>HESCAMPS</t>
  </si>
  <si>
    <t>HEUCOURT CROQUOISON</t>
  </si>
  <si>
    <t>HEUZECOURT</t>
  </si>
  <si>
    <t>HIERMONT</t>
  </si>
  <si>
    <t>HOMBLEUX</t>
  </si>
  <si>
    <t>HORNOY LE BOURG</t>
  </si>
  <si>
    <t>HUCHENNEVILLE</t>
  </si>
  <si>
    <t>HUMBERCOURT</t>
  </si>
  <si>
    <t>HUPPY</t>
  </si>
  <si>
    <t>IGNAUCOURT</t>
  </si>
  <si>
    <t>INVAL BOIRON</t>
  </si>
  <si>
    <t>IRLES</t>
  </si>
  <si>
    <t>JUMEL</t>
  </si>
  <si>
    <t>LABOISSIERE EN SANTERRE</t>
  </si>
  <si>
    <t>LA CHAPELLE SOUS POIX</t>
  </si>
  <si>
    <t>LAFRESGUIMONT ST MARTIN</t>
  </si>
  <si>
    <t>LAHOUSSOYE</t>
  </si>
  <si>
    <t>LAMARONDE</t>
  </si>
  <si>
    <t>LAMOTTE BREBIERE</t>
  </si>
  <si>
    <t>LAMOTTE BULEUX</t>
  </si>
  <si>
    <t>LAMOTTE WARFUSEE</t>
  </si>
  <si>
    <t>LANCHERES</t>
  </si>
  <si>
    <t>LANGUEVOISIN QUIQUERY</t>
  </si>
  <si>
    <t>LANCHES ST HILAIRE</t>
  </si>
  <si>
    <t>LAUCOURT</t>
  </si>
  <si>
    <t>LAVIEVILLE</t>
  </si>
  <si>
    <t>LAWARDE MAUGER L HORTOY</t>
  </si>
  <si>
    <t>LEALVILLERS</t>
  </si>
  <si>
    <t>LESBOEUFS</t>
  </si>
  <si>
    <t>LIANCOURT FOSSE</t>
  </si>
  <si>
    <t>LICOURT</t>
  </si>
  <si>
    <t>LIERAMONT</t>
  </si>
  <si>
    <t>LIERCOURT</t>
  </si>
  <si>
    <t>LIGESCOURT</t>
  </si>
  <si>
    <t>LIGNIERES LES ROYE</t>
  </si>
  <si>
    <t>LIGNIERES CHATELAIN</t>
  </si>
  <si>
    <t>LIGNIERES EN VIMEU</t>
  </si>
  <si>
    <t>LIHONS</t>
  </si>
  <si>
    <t>LIOMER</t>
  </si>
  <si>
    <t>O DE SELLE</t>
  </si>
  <si>
    <t>LONG</t>
  </si>
  <si>
    <t>LONGAVESNES</t>
  </si>
  <si>
    <t>LONGPRE LES CORPS SAINTS</t>
  </si>
  <si>
    <t>LONGUEAU</t>
  </si>
  <si>
    <t>LONGUEVAL</t>
  </si>
  <si>
    <t>LONGUEVILLETTE</t>
  </si>
  <si>
    <t>LOUVENCOURT</t>
  </si>
  <si>
    <t>LOUVRECHY</t>
  </si>
  <si>
    <t>LUCHEUX</t>
  </si>
  <si>
    <t>MACHIEL</t>
  </si>
  <si>
    <t>MAILLY MAILLET</t>
  </si>
  <si>
    <t>MAILLY RAINEVAL</t>
  </si>
  <si>
    <t>MAISNIERES</t>
  </si>
  <si>
    <t>MAISON PONTHIEU</t>
  </si>
  <si>
    <t>MAISON ROLAND</t>
  </si>
  <si>
    <t>MAIZICOURT</t>
  </si>
  <si>
    <t>MALPART</t>
  </si>
  <si>
    <t>CARNOY MAMETZ</t>
  </si>
  <si>
    <t>MARCELCAVE</t>
  </si>
  <si>
    <t>MARCHE ALLOUARDE</t>
  </si>
  <si>
    <t>MARCHELEPOT MISERY</t>
  </si>
  <si>
    <t>MARESTMONTIERS</t>
  </si>
  <si>
    <t>MAREUIL CAUBERT</t>
  </si>
  <si>
    <t>MARICOURT</t>
  </si>
  <si>
    <t>MARIEUX</t>
  </si>
  <si>
    <t>MARLERS</t>
  </si>
  <si>
    <t>MARQUAIX</t>
  </si>
  <si>
    <t>MARQUIVILLERS</t>
  </si>
  <si>
    <t>MARTAINNEVILLE</t>
  </si>
  <si>
    <t>MATIGNY</t>
  </si>
  <si>
    <t>LE MAZIS</t>
  </si>
  <si>
    <t>MEAULTE</t>
  </si>
  <si>
    <t>MEHARICOURT</t>
  </si>
  <si>
    <t>LE MEILLARD</t>
  </si>
  <si>
    <t>MENESLIES</t>
  </si>
  <si>
    <t>MEREAUCOURT</t>
  </si>
  <si>
    <t>MERELESSART</t>
  </si>
  <si>
    <t>MERICOURT L ABBE</t>
  </si>
  <si>
    <t>MERICOURT EN VIMEU</t>
  </si>
  <si>
    <t>MERS LES BAINS</t>
  </si>
  <si>
    <t>LE MESGE</t>
  </si>
  <si>
    <t>MESNIL BRUNTEL</t>
  </si>
  <si>
    <t>MESNIL DOMQUEUR</t>
  </si>
  <si>
    <t>MESNIL EN ARROUAISE</t>
  </si>
  <si>
    <t>MESNIL MARTINSART</t>
  </si>
  <si>
    <t>MESNIL ST GEORGES</t>
  </si>
  <si>
    <t>MESNIL ST NICAISE</t>
  </si>
  <si>
    <t>METIGNY</t>
  </si>
  <si>
    <t>MEZEROLLES</t>
  </si>
  <si>
    <t>MEZIERES EN SANTERRE</t>
  </si>
  <si>
    <t>MIANNAY</t>
  </si>
  <si>
    <t>MILLENCOURT</t>
  </si>
  <si>
    <t>MILLENCOURT EN PONTHIEU</t>
  </si>
  <si>
    <t>MIRAUMONT</t>
  </si>
  <si>
    <t>MIRVAUX</t>
  </si>
  <si>
    <t>MOISLAINS</t>
  </si>
  <si>
    <t>MOLLIENS AU BOIS</t>
  </si>
  <si>
    <t>MOLLIENS DREUIL</t>
  </si>
  <si>
    <t>MONCHY LAGACHE</t>
  </si>
  <si>
    <t>MONS BOUBERT</t>
  </si>
  <si>
    <t>ESTREES MONS</t>
  </si>
  <si>
    <t>MONSURES</t>
  </si>
  <si>
    <t>MONTAGNE FAYEL</t>
  </si>
  <si>
    <t>MONTAUBAN DE PICARDIE</t>
  </si>
  <si>
    <t>MONTIGNY SUR L HALLUE</t>
  </si>
  <si>
    <t>MONTIGNY LES JONGLEURS</t>
  </si>
  <si>
    <t>MONTONVILLERS</t>
  </si>
  <si>
    <t>FIEFFES MONTRELET</t>
  </si>
  <si>
    <t>MORCHAIN</t>
  </si>
  <si>
    <t>MOREUIL</t>
  </si>
  <si>
    <t>MORISEL</t>
  </si>
  <si>
    <t>MORLANCOURT</t>
  </si>
  <si>
    <t>MORVILLERS ST SATURNIN</t>
  </si>
  <si>
    <t>MOUFLERS</t>
  </si>
  <si>
    <t>MOUFLIERES</t>
  </si>
  <si>
    <t>MOYENCOURT</t>
  </si>
  <si>
    <t>MOYENCOURT LES POIX</t>
  </si>
  <si>
    <t>MUILLE VILLETTE</t>
  </si>
  <si>
    <t>NAMPONT ST MARTIN</t>
  </si>
  <si>
    <t>NAMPS MAISNIL</t>
  </si>
  <si>
    <t>NAMPTY</t>
  </si>
  <si>
    <t>NAOURS</t>
  </si>
  <si>
    <t>NESLE</t>
  </si>
  <si>
    <t>NESLE L HOPITAL</t>
  </si>
  <si>
    <t>NESLETTE</t>
  </si>
  <si>
    <t>NEUFMOULIN</t>
  </si>
  <si>
    <t>NEUILLY LE DIEN</t>
  </si>
  <si>
    <t>NEUILLY L HOPITAL</t>
  </si>
  <si>
    <t>NEUVILLE AU BOIS</t>
  </si>
  <si>
    <t>NEUVILLE COPPEGUEULE</t>
  </si>
  <si>
    <t>LA NEUVILLE LES BRAY</t>
  </si>
  <si>
    <t>LA NEUVILLE SIRE BERNARD</t>
  </si>
  <si>
    <t>NIBAS</t>
  </si>
  <si>
    <t>NOUVION</t>
  </si>
  <si>
    <t>NOYELLES EN CHAUSSEE</t>
  </si>
  <si>
    <t>NOYELLES SUR MER</t>
  </si>
  <si>
    <t>NURLU</t>
  </si>
  <si>
    <t>OCCOCHES</t>
  </si>
  <si>
    <t>OCHANCOURT</t>
  </si>
  <si>
    <t>OFFIGNIES</t>
  </si>
  <si>
    <t>OISEMONT</t>
  </si>
  <si>
    <t>OISSY</t>
  </si>
  <si>
    <t>ONEUX</t>
  </si>
  <si>
    <t>ORESMAUX</t>
  </si>
  <si>
    <t>OUST MAREST</t>
  </si>
  <si>
    <t>OUTREBOIS</t>
  </si>
  <si>
    <t>OVILLERS LA BOISSELLE</t>
  </si>
  <si>
    <t>PARGNY</t>
  </si>
  <si>
    <t>PARVILLERS LE QUESNOY</t>
  </si>
  <si>
    <t>PENDE</t>
  </si>
  <si>
    <t>PERNOIS</t>
  </si>
  <si>
    <t>HYPERCOURT</t>
  </si>
  <si>
    <t>PICQUIGNY</t>
  </si>
  <si>
    <t>PIENNES ONVILLERS</t>
  </si>
  <si>
    <t>PIERREGOT</t>
  </si>
  <si>
    <t>TROIS RIVIERES</t>
  </si>
  <si>
    <t>PISSY</t>
  </si>
  <si>
    <t>PLACHY BUYON</t>
  </si>
  <si>
    <t>LE PLESSIER ROZAINVILLERS</t>
  </si>
  <si>
    <t>POEUILLY</t>
  </si>
  <si>
    <t>POIX DE PICARDIE</t>
  </si>
  <si>
    <t>PONCHES ESTRUVAL</t>
  </si>
  <si>
    <t>PONT DE METZ</t>
  </si>
  <si>
    <t>PONTHOILE</t>
  </si>
  <si>
    <t>PONT NOYELLES</t>
  </si>
  <si>
    <t>PONT REMY</t>
  </si>
  <si>
    <t>PORT LE GRAND</t>
  </si>
  <si>
    <t>POTTE</t>
  </si>
  <si>
    <t>POULAINVILLE</t>
  </si>
  <si>
    <t>POZIERES</t>
  </si>
  <si>
    <t>PROUVILLE</t>
  </si>
  <si>
    <t>PROUZEL</t>
  </si>
  <si>
    <t>PROYART</t>
  </si>
  <si>
    <t>PUCHEVILLERS</t>
  </si>
  <si>
    <t>PUNCHY</t>
  </si>
  <si>
    <t>PUZEAUX</t>
  </si>
  <si>
    <t>PYS</t>
  </si>
  <si>
    <t>QUEND</t>
  </si>
  <si>
    <t>QUERRIEU</t>
  </si>
  <si>
    <t>LE QUESNE</t>
  </si>
  <si>
    <t>LE QUESNEL</t>
  </si>
  <si>
    <t>QUESNOY LE MONTANT</t>
  </si>
  <si>
    <t>QUESNOY SUR AIRAINES</t>
  </si>
  <si>
    <t>QUEVAUVILLERS</t>
  </si>
  <si>
    <t>QUIRY LE SEC</t>
  </si>
  <si>
    <t>QUIVIERES</t>
  </si>
  <si>
    <t>RAINCHEVAL</t>
  </si>
  <si>
    <t>RAINNEVILLE</t>
  </si>
  <si>
    <t>RAMBURELLES</t>
  </si>
  <si>
    <t>RAMBURES</t>
  </si>
  <si>
    <t>RANCOURT</t>
  </si>
  <si>
    <t>REGNIERE ECLUSE</t>
  </si>
  <si>
    <t>REMAISNIL</t>
  </si>
  <si>
    <t>REMAUGIES</t>
  </si>
  <si>
    <t>REMIENCOURT</t>
  </si>
  <si>
    <t>RETHONVILLERS</t>
  </si>
  <si>
    <t>REVELLES</t>
  </si>
  <si>
    <t>RIBEMONT SUR ANCRE</t>
  </si>
  <si>
    <t>RIENCOURT</t>
  </si>
  <si>
    <t>RIVERY</t>
  </si>
  <si>
    <t>ROGY</t>
  </si>
  <si>
    <t>ROIGLISE</t>
  </si>
  <si>
    <t>ROISEL</t>
  </si>
  <si>
    <t>ROLLOT</t>
  </si>
  <si>
    <t>LE RONSSOY</t>
  </si>
  <si>
    <t>ROSIERES EN SANTERRE</t>
  </si>
  <si>
    <t>ROUVREL</t>
  </si>
  <si>
    <t>ROUVROY EN SANTERRE</t>
  </si>
  <si>
    <t>ROUY LE GRAND</t>
  </si>
  <si>
    <t>ROUY LE PETIT</t>
  </si>
  <si>
    <t>RUBEMPRE</t>
  </si>
  <si>
    <t>RUBESCOURT</t>
  </si>
  <si>
    <t>RUE</t>
  </si>
  <si>
    <t>SAIGNEVILLE</t>
  </si>
  <si>
    <t>SAILLY FLIBEAUCOURT</t>
  </si>
  <si>
    <t>SAILLY LAURETTE</t>
  </si>
  <si>
    <t>SAILLY LE SEC</t>
  </si>
  <si>
    <t>SAILLY SAILLISEL</t>
  </si>
  <si>
    <t>SAINS EN AMIENOIS</t>
  </si>
  <si>
    <t>ST ACHEUL</t>
  </si>
  <si>
    <t>ST AUBIN MONTENOY</t>
  </si>
  <si>
    <t>ST AUBIN RIVIERE</t>
  </si>
  <si>
    <t>ST BLIMONT</t>
  </si>
  <si>
    <t>ST CHRIST BRIOST</t>
  </si>
  <si>
    <t>ST FUSCIEN</t>
  </si>
  <si>
    <t>ST GERMAIN SUR BRESLE</t>
  </si>
  <si>
    <t>ST GRATIEN</t>
  </si>
  <si>
    <t>ST LEGER LES AUTHIE</t>
  </si>
  <si>
    <t>ST LEGER LES DOMART</t>
  </si>
  <si>
    <t>ST LEGER SUR BRESLE</t>
  </si>
  <si>
    <t>ST MAULVIS</t>
  </si>
  <si>
    <t>ST MAXENT</t>
  </si>
  <si>
    <t>ST QUENTIN EN TOURMONT</t>
  </si>
  <si>
    <t>ST QUENTIN LA MOTTE CROIX BAILLY</t>
  </si>
  <si>
    <t>ST RIQUIER</t>
  </si>
  <si>
    <t>ST SAUFLIEU</t>
  </si>
  <si>
    <t>STE SEGREE</t>
  </si>
  <si>
    <t>ST VALERY SUR SOMME</t>
  </si>
  <si>
    <t>ST VAAST EN CHAUSSEE</t>
  </si>
  <si>
    <t>SAISSEVAL</t>
  </si>
  <si>
    <t>SALEUX</t>
  </si>
  <si>
    <t>SALOUEL</t>
  </si>
  <si>
    <t>SAULCHOY SOUS POIX</t>
  </si>
  <si>
    <t>SAUVILLERS MONGIVAL</t>
  </si>
  <si>
    <t>SAVEUSE</t>
  </si>
  <si>
    <t>SENARPONT</t>
  </si>
  <si>
    <t>SENLIS LE SEC</t>
  </si>
  <si>
    <t>SENTELIE</t>
  </si>
  <si>
    <t>SEUX</t>
  </si>
  <si>
    <t>SOREL EN VIMEU</t>
  </si>
  <si>
    <t>SOREL</t>
  </si>
  <si>
    <t>SOURDON</t>
  </si>
  <si>
    <t>SOYECOURT</t>
  </si>
  <si>
    <t>SURCAMPS</t>
  </si>
  <si>
    <t>TAILLY L ARBRE A MOUCHES</t>
  </si>
  <si>
    <t>TALMAS</t>
  </si>
  <si>
    <t>TEMPLEUX LA FOSSE</t>
  </si>
  <si>
    <t>TEMPLEUX LE GUERARD</t>
  </si>
  <si>
    <t>TERRAMESNIL</t>
  </si>
  <si>
    <t>TERTRY</t>
  </si>
  <si>
    <t>THENNES</t>
  </si>
  <si>
    <t>THEZY GLIMONT</t>
  </si>
  <si>
    <t>THIEPVAL</t>
  </si>
  <si>
    <t>THIEULLOY L ABBAYE</t>
  </si>
  <si>
    <t>THIEULLOY LA VILLE</t>
  </si>
  <si>
    <t>THOIX</t>
  </si>
  <si>
    <t>THORY</t>
  </si>
  <si>
    <t>TILLOLOY</t>
  </si>
  <si>
    <t>TILLOY FLORIVILLE</t>
  </si>
  <si>
    <t>TINCOURT BOUCLY</t>
  </si>
  <si>
    <t>LE TITRE</t>
  </si>
  <si>
    <t>TOEUFLES</t>
  </si>
  <si>
    <t>TOURS EN VIMEU</t>
  </si>
  <si>
    <t>TOUTENCOURT</t>
  </si>
  <si>
    <t>LE TRANSLAY</t>
  </si>
  <si>
    <t>TREUX</t>
  </si>
  <si>
    <t>TULLY</t>
  </si>
  <si>
    <t>UGNY L EQUIPEE</t>
  </si>
  <si>
    <t>VAIRE SOUS CORBIE</t>
  </si>
  <si>
    <t>VALINES</t>
  </si>
  <si>
    <t>VAUCHELLES LES AUTHIE</t>
  </si>
  <si>
    <t>VAUCHELLES LES DOMART</t>
  </si>
  <si>
    <t>VAUCHELLES LES QUESNOY</t>
  </si>
  <si>
    <t>VAUX EN AMIENOIS</t>
  </si>
  <si>
    <t>VAUX MARQUENNEVILLE</t>
  </si>
  <si>
    <t>VAUX SUR SOMME</t>
  </si>
  <si>
    <t>VECQUEMONT</t>
  </si>
  <si>
    <t>VERCOURT</t>
  </si>
  <si>
    <t>VERGIES</t>
  </si>
  <si>
    <t>VERMANDOVILLERS</t>
  </si>
  <si>
    <t>VERPILLIERES</t>
  </si>
  <si>
    <t>VERS SUR SELLE</t>
  </si>
  <si>
    <t>LA VICOGNE</t>
  </si>
  <si>
    <t>VIGNACOURT</t>
  </si>
  <si>
    <t>VILLECOURT</t>
  </si>
  <si>
    <t>VILLE LE MARCLET</t>
  </si>
  <si>
    <t>VILLERS AUX ERABLES</t>
  </si>
  <si>
    <t>VILLERS BRETONNEUX</t>
  </si>
  <si>
    <t>VILLERS CAMPSART</t>
  </si>
  <si>
    <t>VILLERS CARBONNEL</t>
  </si>
  <si>
    <t>VILLERS FAUCON</t>
  </si>
  <si>
    <t>VILLERS LES ROYE</t>
  </si>
  <si>
    <t>VILLERS SOUS AILLY</t>
  </si>
  <si>
    <t>VILLERS TOURNELLE</t>
  </si>
  <si>
    <t>VILLERS SUR AUTHIE</t>
  </si>
  <si>
    <t>VILLE SUR ANCRE</t>
  </si>
  <si>
    <t>VIRONCHAUX</t>
  </si>
  <si>
    <t>VISMES AU VAL</t>
  </si>
  <si>
    <t>VITZ SUR AUTHIE</t>
  </si>
  <si>
    <t>VOYENNES</t>
  </si>
  <si>
    <t>VRAIGNES EN VERMANDOIS</t>
  </si>
  <si>
    <t>VRAIGNES LES HORNOY</t>
  </si>
  <si>
    <t>VRELY</t>
  </si>
  <si>
    <t>VRON</t>
  </si>
  <si>
    <t>WARGNIES</t>
  </si>
  <si>
    <t>WARLOY BAILLON</t>
  </si>
  <si>
    <t>WARSY</t>
  </si>
  <si>
    <t>WARVILLERS</t>
  </si>
  <si>
    <t>WIENCOURT L EQUIPEE</t>
  </si>
  <si>
    <t>WIRY AU MONT</t>
  </si>
  <si>
    <t>WOIGNARUE</t>
  </si>
  <si>
    <t>WOINCOURT</t>
  </si>
  <si>
    <t>WOIREL</t>
  </si>
  <si>
    <t>Y</t>
  </si>
  <si>
    <t>YAUCOURT BUSSUS</t>
  </si>
  <si>
    <t>YVRENCH</t>
  </si>
  <si>
    <t>YVRENCHEUX</t>
  </si>
  <si>
    <t>YZENGREMER</t>
  </si>
  <si>
    <t>YZEUX</t>
  </si>
  <si>
    <t>YONVAL</t>
  </si>
  <si>
    <t>AGUTS</t>
  </si>
  <si>
    <t>AIGUEFONDE</t>
  </si>
  <si>
    <t>ALBAN</t>
  </si>
  <si>
    <t>ALBI</t>
  </si>
  <si>
    <t>ALBINE</t>
  </si>
  <si>
    <t>ALGANS</t>
  </si>
  <si>
    <t>ALMAYRAC</t>
  </si>
  <si>
    <t>AMARENS</t>
  </si>
  <si>
    <t>AMBIALET</t>
  </si>
  <si>
    <t>AMBRES</t>
  </si>
  <si>
    <t>ANDILLAC</t>
  </si>
  <si>
    <t>ANDOUQUE</t>
  </si>
  <si>
    <t>APPELLE</t>
  </si>
  <si>
    <t>ARFONS</t>
  </si>
  <si>
    <t>ARIFAT</t>
  </si>
  <si>
    <t>ARTHES</t>
  </si>
  <si>
    <t>ASSAC</t>
  </si>
  <si>
    <t>AUSSAC</t>
  </si>
  <si>
    <t>AUSSILLON</t>
  </si>
  <si>
    <t>BANNIERES</t>
  </si>
  <si>
    <t>BARRE</t>
  </si>
  <si>
    <t>BEAUVAIS SUR TESCOU</t>
  </si>
  <si>
    <t>BELLEGARDE MARSAL</t>
  </si>
  <si>
    <t>BELLESERRE</t>
  </si>
  <si>
    <t>BERLATS</t>
  </si>
  <si>
    <t>BERTRE</t>
  </si>
  <si>
    <t>LE BEZ</t>
  </si>
  <si>
    <t>BLAN</t>
  </si>
  <si>
    <t>BLAYE LES MINES</t>
  </si>
  <si>
    <t>BOISSEZON</t>
  </si>
  <si>
    <t>BOUT DU PONT DE LARN</t>
  </si>
  <si>
    <t>BRIATEXTE</t>
  </si>
  <si>
    <t>BROZE</t>
  </si>
  <si>
    <t>BURLATS</t>
  </si>
  <si>
    <t>BUSQUE</t>
  </si>
  <si>
    <t>CADALEN</t>
  </si>
  <si>
    <t>CADIX</t>
  </si>
  <si>
    <t>CAGNAC LES MINES</t>
  </si>
  <si>
    <t>CAMBON LES LAVAUR</t>
  </si>
  <si>
    <t>CAHUZAC SUR VERE</t>
  </si>
  <si>
    <t>CAMBON D ALBI</t>
  </si>
  <si>
    <t>CAMBOUNES</t>
  </si>
  <si>
    <t>CAMBOUNET SUR LE SOR</t>
  </si>
  <si>
    <t>LES CAMMAZES</t>
  </si>
  <si>
    <t>CARBES</t>
  </si>
  <si>
    <t>CARLUS</t>
  </si>
  <si>
    <t>CARMAUX</t>
  </si>
  <si>
    <t>FONTRIEU</t>
  </si>
  <si>
    <t>CASTELNAU DE LEVIS</t>
  </si>
  <si>
    <t>CASTELNAU DE MONTMIRAL</t>
  </si>
  <si>
    <t>CAUCALIERES</t>
  </si>
  <si>
    <t>CESTAYROLS</t>
  </si>
  <si>
    <t>COMBEFA</t>
  </si>
  <si>
    <t>CORDES SUR CIEL</t>
  </si>
  <si>
    <t>COUFOULEUX</t>
  </si>
  <si>
    <t>COURRIS</t>
  </si>
  <si>
    <t>CRESPINET</t>
  </si>
  <si>
    <t>CUNAC</t>
  </si>
  <si>
    <t>CUQ LES VIELMUR</t>
  </si>
  <si>
    <t>CUQ TOULZA</t>
  </si>
  <si>
    <t>CURVALLE</t>
  </si>
  <si>
    <t>DAMIATTE</t>
  </si>
  <si>
    <t>DENAT</t>
  </si>
  <si>
    <t>DONNAZAC</t>
  </si>
  <si>
    <t>DOURGNE</t>
  </si>
  <si>
    <t>LE DOURN</t>
  </si>
  <si>
    <t>ESCOUSSENS</t>
  </si>
  <si>
    <t>LACAPELLE ESCROUX</t>
  </si>
  <si>
    <t>ESPERAUSSES</t>
  </si>
  <si>
    <t>FAYSSAC</t>
  </si>
  <si>
    <t>FAUCH</t>
  </si>
  <si>
    <t>FAUSSERGUES</t>
  </si>
  <si>
    <t>FENOLS</t>
  </si>
  <si>
    <t>FIAC</t>
  </si>
  <si>
    <t>FLORENTIN</t>
  </si>
  <si>
    <t>FRAISSINES</t>
  </si>
  <si>
    <t>FRAUSSEILLES</t>
  </si>
  <si>
    <t>LE FRAYSSE</t>
  </si>
  <si>
    <t>FREJAIROLLES</t>
  </si>
  <si>
    <t>FREJEVILLE</t>
  </si>
  <si>
    <t>GAILLAC</t>
  </si>
  <si>
    <t>GARREVAQUES</t>
  </si>
  <si>
    <t>LE GARRIC</t>
  </si>
  <si>
    <t>GIJOUNET</t>
  </si>
  <si>
    <t>GIROUSSENS</t>
  </si>
  <si>
    <t>GRAULHET</t>
  </si>
  <si>
    <t>ITZAC</t>
  </si>
  <si>
    <t>JOUQUEVIEL</t>
  </si>
  <si>
    <t>LABARTHE BLEYS</t>
  </si>
  <si>
    <t>LABASTIDE DE LEVIS</t>
  </si>
  <si>
    <t>LABASTIDE GABAUSSE</t>
  </si>
  <si>
    <t>LABASTIDE ROUAIROUX</t>
  </si>
  <si>
    <t>LABASTIDE ST GEORGES</t>
  </si>
  <si>
    <t>LABESSIERE CANDEIL</t>
  </si>
  <si>
    <t>LABOULBENE</t>
  </si>
  <si>
    <t>LABOUTARIE</t>
  </si>
  <si>
    <t>LABRUGUIERE</t>
  </si>
  <si>
    <t>LACABAREDE</t>
  </si>
  <si>
    <t>LACAPELLE PINET</t>
  </si>
  <si>
    <t>LACAPELLE SEGALAR</t>
  </si>
  <si>
    <t>LACAUNE</t>
  </si>
  <si>
    <t>LACAZE</t>
  </si>
  <si>
    <t>LACOUGOTTE CADOUL</t>
  </si>
  <si>
    <t>LACROISILLE</t>
  </si>
  <si>
    <t>LACROUZETTE</t>
  </si>
  <si>
    <t>LAGARDIOLLE</t>
  </si>
  <si>
    <t>LAGRAVE</t>
  </si>
  <si>
    <t>GUITALENS L ALBAREDE</t>
  </si>
  <si>
    <t>LAMILLARIE</t>
  </si>
  <si>
    <t>LAMONTELARIE</t>
  </si>
  <si>
    <t>LAPARROUQUIAL</t>
  </si>
  <si>
    <t>LASFAILLADES</t>
  </si>
  <si>
    <t>LASGRAISSES</t>
  </si>
  <si>
    <t>LAUTREC</t>
  </si>
  <si>
    <t>LEDAS ET PENTHIES</t>
  </si>
  <si>
    <t>LEMPAUT</t>
  </si>
  <si>
    <t>LESCOUT</t>
  </si>
  <si>
    <t>LESCURE D ALBIGEOIS</t>
  </si>
  <si>
    <t>LISLE SUR TARN</t>
  </si>
  <si>
    <t>LIVERS CAZELLES</t>
  </si>
  <si>
    <t>LOMBERS</t>
  </si>
  <si>
    <t>LOUBERS</t>
  </si>
  <si>
    <t>MAGRIN</t>
  </si>
  <si>
    <t>MAILHOC</t>
  </si>
  <si>
    <t>MARNAVES</t>
  </si>
  <si>
    <t>MARSSAC SUR TARN</t>
  </si>
  <si>
    <t>MARZENS</t>
  </si>
  <si>
    <t>LE MASNAU MASSUGUIES</t>
  </si>
  <si>
    <t>MASSAC SERAN</t>
  </si>
  <si>
    <t>MASSAGUEL</t>
  </si>
  <si>
    <t>MASSALS</t>
  </si>
  <si>
    <t>MAURENS SCOPONT</t>
  </si>
  <si>
    <t>MAZAMET</t>
  </si>
  <si>
    <t>MEZENS</t>
  </si>
  <si>
    <t>MILHARS</t>
  </si>
  <si>
    <t>MILHAVET</t>
  </si>
  <si>
    <t>MIOLLES</t>
  </si>
  <si>
    <t>MIRANDOL BOURGNOUNAC</t>
  </si>
  <si>
    <t>MISSECLE</t>
  </si>
  <si>
    <t>MONESTIES</t>
  </si>
  <si>
    <t>MONTANS</t>
  </si>
  <si>
    <t>MONTDRAGON</t>
  </si>
  <si>
    <t>MONTDURAUSSE</t>
  </si>
  <si>
    <t>MONTGEY</t>
  </si>
  <si>
    <t>MONTPINIER</t>
  </si>
  <si>
    <t>MONTREDON LABESSONNIE</t>
  </si>
  <si>
    <t>MONT ROC</t>
  </si>
  <si>
    <t>MONTROSIER</t>
  </si>
  <si>
    <t>MONTVALEN</t>
  </si>
  <si>
    <t>MOULARES</t>
  </si>
  <si>
    <t>MOULAYRES</t>
  </si>
  <si>
    <t>MOULIN MAGE</t>
  </si>
  <si>
    <t>MOUZENS</t>
  </si>
  <si>
    <t>MOUZIEYS TEULET</t>
  </si>
  <si>
    <t>MOUZIEYS PANENS</t>
  </si>
  <si>
    <t>MURAT SUR VEBRE</t>
  </si>
  <si>
    <t>NAGES</t>
  </si>
  <si>
    <t>ORBAN</t>
  </si>
  <si>
    <t>PADIES</t>
  </si>
  <si>
    <t>PALLEVILLE</t>
  </si>
  <si>
    <t>PAMPELONNE</t>
  </si>
  <si>
    <t>PARISOT</t>
  </si>
  <si>
    <t>PAULINET</t>
  </si>
  <si>
    <t>PAYRIN AUGMONTEL</t>
  </si>
  <si>
    <t>PECHAUDIER</t>
  </si>
  <si>
    <t>PENNE</t>
  </si>
  <si>
    <t>PEYREGOUX</t>
  </si>
  <si>
    <t>PEYROLE</t>
  </si>
  <si>
    <t>PONT DE LARN</t>
  </si>
  <si>
    <t>POUDIS</t>
  </si>
  <si>
    <t>POULAN POUZOLS</t>
  </si>
  <si>
    <t>PRATVIEL</t>
  </si>
  <si>
    <t>PUECHOURSI</t>
  </si>
  <si>
    <t>PUYBEGON</t>
  </si>
  <si>
    <t>PUYCALVEL</t>
  </si>
  <si>
    <t>PUYCELSI</t>
  </si>
  <si>
    <t>PUYGOUZON</t>
  </si>
  <si>
    <t>PUYLAURENS</t>
  </si>
  <si>
    <t>RABASTENS</t>
  </si>
  <si>
    <t>RAYSSAC</t>
  </si>
  <si>
    <t>REALMONT</t>
  </si>
  <si>
    <t>LE RIALET</t>
  </si>
  <si>
    <t>LE RIOLS</t>
  </si>
  <si>
    <t>ROQUECOURBE</t>
  </si>
  <si>
    <t>ROQUEVIDAL</t>
  </si>
  <si>
    <t>ROUAIROUX</t>
  </si>
  <si>
    <t>TERRE DE BANCALIE</t>
  </si>
  <si>
    <t>ROUSSAYROLLES</t>
  </si>
  <si>
    <t>ST AFFRIQUE LES MONTAGNES</t>
  </si>
  <si>
    <t>ST AMANCET</t>
  </si>
  <si>
    <t>ST AMANS SOULT</t>
  </si>
  <si>
    <t>ST AMANS VALTORET</t>
  </si>
  <si>
    <t>ST BEAUZILE</t>
  </si>
  <si>
    <t>ST BENOIT DE CARMAUX</t>
  </si>
  <si>
    <t>STE CECILE DU CAYROU</t>
  </si>
  <si>
    <t>ST CIRGUE</t>
  </si>
  <si>
    <t>ST GAUZENS</t>
  </si>
  <si>
    <t>ST GENEST DE CONTEST</t>
  </si>
  <si>
    <t>ST JEAN DE MARCEL</t>
  </si>
  <si>
    <t>ST JEAN DE RIVES</t>
  </si>
  <si>
    <t>ST JEAN DE VALS</t>
  </si>
  <si>
    <t>ST JULIEN DU PUY</t>
  </si>
  <si>
    <t>ST JULIEN GAULENE</t>
  </si>
  <si>
    <t>ST LIEUX LES LAVAUR</t>
  </si>
  <si>
    <t>ST MARCEL CAMPES</t>
  </si>
  <si>
    <t>ST MARTIN LAGUEPIE</t>
  </si>
  <si>
    <t>ST MICHEL LABADIE</t>
  </si>
  <si>
    <t>ST MICHEL DE VAX</t>
  </si>
  <si>
    <t>ST PAUL CAP DE JOUX</t>
  </si>
  <si>
    <t>ST PIERRE DE TRIVISY</t>
  </si>
  <si>
    <t>ST SALVI DE CARCAVES</t>
  </si>
  <si>
    <t>ST SALVY DE LA BALME</t>
  </si>
  <si>
    <t>ST SERNIN LES LAVAUR</t>
  </si>
  <si>
    <t>ST SULPICE LA POINTE</t>
  </si>
  <si>
    <t>SAIX</t>
  </si>
  <si>
    <t>SALIES</t>
  </si>
  <si>
    <t>SALVAGNAC</t>
  </si>
  <si>
    <t>SAUSSENAC</t>
  </si>
  <si>
    <t>LA SAUZIERE ST JEAN</t>
  </si>
  <si>
    <t>LE SEGUR</t>
  </si>
  <si>
    <t>SEMALENS</t>
  </si>
  <si>
    <t>SENAUX</t>
  </si>
  <si>
    <t>SENOUILLAC</t>
  </si>
  <si>
    <t>LE SEQUESTRE</t>
  </si>
  <si>
    <t>SERENAC</t>
  </si>
  <si>
    <t>SERVIES</t>
  </si>
  <si>
    <t>SIEURAC</t>
  </si>
  <si>
    <t>SOREZE</t>
  </si>
  <si>
    <t>SOUAL</t>
  </si>
  <si>
    <t>SOUEL</t>
  </si>
  <si>
    <t>TAIX</t>
  </si>
  <si>
    <t>TANUS</t>
  </si>
  <si>
    <t>TECOU</t>
  </si>
  <si>
    <t>TEILLET</t>
  </si>
  <si>
    <t>TERSSAC</t>
  </si>
  <si>
    <t>TEULAT</t>
  </si>
  <si>
    <t>TEYSSODE</t>
  </si>
  <si>
    <t>TONNAC</t>
  </si>
  <si>
    <t>TREBAS</t>
  </si>
  <si>
    <t>TREVIEN</t>
  </si>
  <si>
    <t>VABRE</t>
  </si>
  <si>
    <t>VALDERIES</t>
  </si>
  <si>
    <t>VALDURENQUE</t>
  </si>
  <si>
    <t>VALENCE D ALBIGEOIS</t>
  </si>
  <si>
    <t>VAOUR</t>
  </si>
  <si>
    <t>VEILHES</t>
  </si>
  <si>
    <t>VENES</t>
  </si>
  <si>
    <t>VERDALLE</t>
  </si>
  <si>
    <t>LE VERDIER</t>
  </si>
  <si>
    <t>VIANE</t>
  </si>
  <si>
    <t>VIELMUR SUR AGOUT</t>
  </si>
  <si>
    <t>VILLEFRANCHE D ALBIGEOIS</t>
  </si>
  <si>
    <t>VILLENEUVE LES LAVAUR</t>
  </si>
  <si>
    <t>VILLENEUVE SUR VERE</t>
  </si>
  <si>
    <t>VINDRAC ALAYRAC</t>
  </si>
  <si>
    <t>LE VINTROU</t>
  </si>
  <si>
    <t>VIRAC</t>
  </si>
  <si>
    <t>VITERBE</t>
  </si>
  <si>
    <t>VIVIERS LES LAVAUR</t>
  </si>
  <si>
    <t>VIVIERS LES MONTAGNES</t>
  </si>
  <si>
    <t>ALBEFEUILLE LAGARDE</t>
  </si>
  <si>
    <t>ALBIAS</t>
  </si>
  <si>
    <t>ANGEVILLE</t>
  </si>
  <si>
    <t>AUTY</t>
  </si>
  <si>
    <t>AUVILLAR</t>
  </si>
  <si>
    <t>BALIGNAC</t>
  </si>
  <si>
    <t>BARDIGUES</t>
  </si>
  <si>
    <t>BARRY D ISLEMADE</t>
  </si>
  <si>
    <t>LES BARTHES</t>
  </si>
  <si>
    <t>BEAUMONT DE LOMAGNE</t>
  </si>
  <si>
    <t>BELBEZE EN LOMAGNE</t>
  </si>
  <si>
    <t>BELVEZE</t>
  </si>
  <si>
    <t>BESSENS</t>
  </si>
  <si>
    <t>BIOULE</t>
  </si>
  <si>
    <t>BOUDOU</t>
  </si>
  <si>
    <t>BOULOC EN QUERCY</t>
  </si>
  <si>
    <t>BOURG DE VISA</t>
  </si>
  <si>
    <t>BOURRET</t>
  </si>
  <si>
    <t>BRESSOLS</t>
  </si>
  <si>
    <t>BRUNIQUEL</t>
  </si>
  <si>
    <t>CAMPSAS</t>
  </si>
  <si>
    <t>CANALS</t>
  </si>
  <si>
    <t>CASTELFERRUS</t>
  </si>
  <si>
    <t>CASTELMAYRAN</t>
  </si>
  <si>
    <t>CASTELSAGRAT</t>
  </si>
  <si>
    <t>CASTELSARRASIN</t>
  </si>
  <si>
    <t>CASTERA BOUZET</t>
  </si>
  <si>
    <t>LE CAUSE</t>
  </si>
  <si>
    <t>CAUSSADE</t>
  </si>
  <si>
    <t>CAYLUS</t>
  </si>
  <si>
    <t>CAYRAC</t>
  </si>
  <si>
    <t>CAYRIECH</t>
  </si>
  <si>
    <t>CAZES MONDENARD</t>
  </si>
  <si>
    <t>COMBEROUGER</t>
  </si>
  <si>
    <t>CORBARIEU</t>
  </si>
  <si>
    <t>CORDES TOLOSANNES</t>
  </si>
  <si>
    <t>CUMONT</t>
  </si>
  <si>
    <t>DIEUPENTALE</t>
  </si>
  <si>
    <t>DUNES</t>
  </si>
  <si>
    <t>DURFORT LACAPELETTE</t>
  </si>
  <si>
    <t>ESCATALENS</t>
  </si>
  <si>
    <t>ESCAZEAUX</t>
  </si>
  <si>
    <t>ESPALAIS</t>
  </si>
  <si>
    <t>ESPARSAC</t>
  </si>
  <si>
    <t>ESPINAS</t>
  </si>
  <si>
    <t>FAJOLLES</t>
  </si>
  <si>
    <t>FAUDOAS</t>
  </si>
  <si>
    <t>FAUROUX</t>
  </si>
  <si>
    <t>FENEYROLS</t>
  </si>
  <si>
    <t>FINHAN</t>
  </si>
  <si>
    <t>GARGANVILLAR</t>
  </si>
  <si>
    <t>GARIES</t>
  </si>
  <si>
    <t>GASQUES</t>
  </si>
  <si>
    <t>GENEBRIERES</t>
  </si>
  <si>
    <t>GIMAT</t>
  </si>
  <si>
    <t>GINALS</t>
  </si>
  <si>
    <t>GLATENS</t>
  </si>
  <si>
    <t>GOAS</t>
  </si>
  <si>
    <t>GOLFECH</t>
  </si>
  <si>
    <t>GOUDOURVILLE</t>
  </si>
  <si>
    <t>GRAMONT</t>
  </si>
  <si>
    <t>L HONOR DE COS</t>
  </si>
  <si>
    <t>LABASTIDE DE PENNE</t>
  </si>
  <si>
    <t>LABASTIDE ST PIERRE</t>
  </si>
  <si>
    <t>LABASTIDE DU TEMPLE</t>
  </si>
  <si>
    <t>LABOURGADE</t>
  </si>
  <si>
    <t>LACAPELLE LIVRON</t>
  </si>
  <si>
    <t>LACOUR</t>
  </si>
  <si>
    <t>LACOURT ST PIERRE</t>
  </si>
  <si>
    <t>LAFITTE</t>
  </si>
  <si>
    <t>LAFRANCAISE</t>
  </si>
  <si>
    <t>LAGUEPIE</t>
  </si>
  <si>
    <t>LAMAGISTERE</t>
  </si>
  <si>
    <t>LAMOTHE CAPDEVILLE</t>
  </si>
  <si>
    <t>LAMOTHE CUMONT</t>
  </si>
  <si>
    <t>LAPENCHE</t>
  </si>
  <si>
    <t>LARRAZET</t>
  </si>
  <si>
    <t>LAUZERTE</t>
  </si>
  <si>
    <t>LAVAURETTE</t>
  </si>
  <si>
    <t>LA VILLE DIEU DU TEMPLE</t>
  </si>
  <si>
    <t>LAVIT</t>
  </si>
  <si>
    <t>LEOJAC</t>
  </si>
  <si>
    <t>LIZAC</t>
  </si>
  <si>
    <t>LOZE</t>
  </si>
  <si>
    <t>MALAUSE</t>
  </si>
  <si>
    <t>MANSONVILLE</t>
  </si>
  <si>
    <t>MAS GRENIER</t>
  </si>
  <si>
    <t>MAUMUSSON</t>
  </si>
  <si>
    <t>MEAUZAC</t>
  </si>
  <si>
    <t>MERLES</t>
  </si>
  <si>
    <t>MIRAMONT DE QUERCY</t>
  </si>
  <si>
    <t>MOISSAC</t>
  </si>
  <si>
    <t>MONBEQUI</t>
  </si>
  <si>
    <t>MONCLAR DE QUERCY</t>
  </si>
  <si>
    <t>MONTAGUDET</t>
  </si>
  <si>
    <t>MONTAIGU DE QUERCY</t>
  </si>
  <si>
    <t>MONTALZAT</t>
  </si>
  <si>
    <t>MONTAUBAN</t>
  </si>
  <si>
    <t>MONTBARLA</t>
  </si>
  <si>
    <t>MONTBARTIER</t>
  </si>
  <si>
    <t>MONTBETON</t>
  </si>
  <si>
    <t>MONTECH</t>
  </si>
  <si>
    <t>MONTFERMIER</t>
  </si>
  <si>
    <t>MONTPEZAT DE QUERCY</t>
  </si>
  <si>
    <t>MONTRICOUX</t>
  </si>
  <si>
    <t>NEGREPELISSE</t>
  </si>
  <si>
    <t>NOHIC</t>
  </si>
  <si>
    <t>ORGUEIL</t>
  </si>
  <si>
    <t>PERVILLE</t>
  </si>
  <si>
    <t>PIQUECOS</t>
  </si>
  <si>
    <t>POMMEVIC</t>
  </si>
  <si>
    <t>POUPAS</t>
  </si>
  <si>
    <t>PUYCORNET</t>
  </si>
  <si>
    <t>PUYGAILLARD DE QUERCY</t>
  </si>
  <si>
    <t>PUYGAILLARD DE LOMAGNE</t>
  </si>
  <si>
    <t>PUYLAGARDE</t>
  </si>
  <si>
    <t>PUYLAROQUE</t>
  </si>
  <si>
    <t>REALVILLE</t>
  </si>
  <si>
    <t>REYNIES</t>
  </si>
  <si>
    <t>ROQUECOR</t>
  </si>
  <si>
    <t>ST AMANS DU PECH</t>
  </si>
  <si>
    <t>ST AMANS DE PELLAGAL</t>
  </si>
  <si>
    <t>ST ANTONIN NOBLE VAL</t>
  </si>
  <si>
    <t>ST ARROUMEX</t>
  </si>
  <si>
    <t>ST BEAUZEIL</t>
  </si>
  <si>
    <t>ST CIRICE</t>
  </si>
  <si>
    <t>ST CIRQ</t>
  </si>
  <si>
    <t>ST ETIENNE DE TULMONT</t>
  </si>
  <si>
    <t>ST JEAN DU BOUZET</t>
  </si>
  <si>
    <t>STE JULIETTE</t>
  </si>
  <si>
    <t>ST NAUPHARY</t>
  </si>
  <si>
    <t>ST NAZAIRE DE VALENTANE</t>
  </si>
  <si>
    <t>ST NICOLAS DE LA GRAVE</t>
  </si>
  <si>
    <t>ST PAUL D ESPIS</t>
  </si>
  <si>
    <t>ST PORQUIER</t>
  </si>
  <si>
    <t>ST VINCENT D AUTEJAC</t>
  </si>
  <si>
    <t>ST VINCENT LESPINASSE</t>
  </si>
  <si>
    <t>LA SALVETAT BELMONTET</t>
  </si>
  <si>
    <t>SAVENES</t>
  </si>
  <si>
    <t>SEPTFONDS</t>
  </si>
  <si>
    <t>SISTELS</t>
  </si>
  <si>
    <t>TOUFFAILLES</t>
  </si>
  <si>
    <t>TREJOULS</t>
  </si>
  <si>
    <t>VAISSAC</t>
  </si>
  <si>
    <t>VALEILLES</t>
  </si>
  <si>
    <t>VALENCE D AGEN</t>
  </si>
  <si>
    <t>VAREN</t>
  </si>
  <si>
    <t>VAZERAC</t>
  </si>
  <si>
    <t>VERDUN SUR GARONNE</t>
  </si>
  <si>
    <t>VERFEIL SUR SEYE</t>
  </si>
  <si>
    <t>VERLHAC TESCOU</t>
  </si>
  <si>
    <t>VIGUERON</t>
  </si>
  <si>
    <t>VILLEBRUMIER</t>
  </si>
  <si>
    <t>VILLEMADE</t>
  </si>
  <si>
    <t>LES ADRETS DE L ESTEREL</t>
  </si>
  <si>
    <t>AIGUINES</t>
  </si>
  <si>
    <t>AMPUS</t>
  </si>
  <si>
    <t>LES ARCS</t>
  </si>
  <si>
    <t>ARTIGNOSC SUR VERDON</t>
  </si>
  <si>
    <t>AUPS</t>
  </si>
  <si>
    <t>BAGNOLS EN FORET</t>
  </si>
  <si>
    <t>BANDOL</t>
  </si>
  <si>
    <t>BARGEME</t>
  </si>
  <si>
    <t>BARGEMON</t>
  </si>
  <si>
    <t>BARJOLS</t>
  </si>
  <si>
    <t>BAUDINARD SUR VERDON</t>
  </si>
  <si>
    <t>BAUDUEN</t>
  </si>
  <si>
    <t>LE BEAUSSET</t>
  </si>
  <si>
    <t>BELGENTIER</t>
  </si>
  <si>
    <t>BESSE SUR ISSOLE</t>
  </si>
  <si>
    <t>BORMES LES MIMOSAS</t>
  </si>
  <si>
    <t>LE BOURGUET</t>
  </si>
  <si>
    <t>BRAS</t>
  </si>
  <si>
    <t>BRENON</t>
  </si>
  <si>
    <t>BRIGNOLES</t>
  </si>
  <si>
    <t>BRUE AURIAC</t>
  </si>
  <si>
    <t>CABASSE</t>
  </si>
  <si>
    <t>LA CADIERE D AZUR</t>
  </si>
  <si>
    <t>CALLAS</t>
  </si>
  <si>
    <t>CAMPS LA SOURCE</t>
  </si>
  <si>
    <t>LE CANNET DES MAURES</t>
  </si>
  <si>
    <t>CARCES</t>
  </si>
  <si>
    <t>CARNOULES</t>
  </si>
  <si>
    <t>CARQUEIRANNE</t>
  </si>
  <si>
    <t>CAVALAIRE SUR MER</t>
  </si>
  <si>
    <t>CHATEAUVERT</t>
  </si>
  <si>
    <t>CLAVIERS</t>
  </si>
  <si>
    <t>COGOLIN</t>
  </si>
  <si>
    <t>COLLOBRIERES</t>
  </si>
  <si>
    <t>COMPS SUR ARTUBY</t>
  </si>
  <si>
    <t>CORRENS</t>
  </si>
  <si>
    <t>COTIGNAC</t>
  </si>
  <si>
    <t>LA CRAU</t>
  </si>
  <si>
    <t>LA CROIX VALMER</t>
  </si>
  <si>
    <t>CUERS</t>
  </si>
  <si>
    <t>DRAGUIGNAN</t>
  </si>
  <si>
    <t>ENTRECASTEAUX</t>
  </si>
  <si>
    <t>EVENOS</t>
  </si>
  <si>
    <t>LA FARLEDE</t>
  </si>
  <si>
    <t>FAYENCE</t>
  </si>
  <si>
    <t>FIGANIERES</t>
  </si>
  <si>
    <t>FLASSANS SUR ISSOLE</t>
  </si>
  <si>
    <t>FLAYOSC</t>
  </si>
  <si>
    <t>FORCALQUEIRET</t>
  </si>
  <si>
    <t>FOX AMPHOUX</t>
  </si>
  <si>
    <t>FREJUS</t>
  </si>
  <si>
    <t>LA GARDE FREINET</t>
  </si>
  <si>
    <t>GAREOULT</t>
  </si>
  <si>
    <t>GASSIN</t>
  </si>
  <si>
    <t>GINASSERVIS</t>
  </si>
  <si>
    <t>GONFARON</t>
  </si>
  <si>
    <t>GRIMAUD</t>
  </si>
  <si>
    <t>HYERES</t>
  </si>
  <si>
    <t>LE LAVANDOU</t>
  </si>
  <si>
    <t>LA LONDE LES MAURES</t>
  </si>
  <si>
    <t>LORGUES</t>
  </si>
  <si>
    <t>LE LUC</t>
  </si>
  <si>
    <t>LA MARTRE</t>
  </si>
  <si>
    <t>LES MAYONS</t>
  </si>
  <si>
    <t>MAZAUGUES</t>
  </si>
  <si>
    <t>MEOUNES LES MONTRIEUX</t>
  </si>
  <si>
    <t>MOISSAC BELLEVUE</t>
  </si>
  <si>
    <t>LA MOLE</t>
  </si>
  <si>
    <t>MONTAUROUX</t>
  </si>
  <si>
    <t>MONTFORT SUR ARGENS</t>
  </si>
  <si>
    <t>MONTMEYAN</t>
  </si>
  <si>
    <t>LE MUY</t>
  </si>
  <si>
    <t>NANS LES PINS</t>
  </si>
  <si>
    <t>NEOULES</t>
  </si>
  <si>
    <t>OLLIERES</t>
  </si>
  <si>
    <t>OLLIOULES</t>
  </si>
  <si>
    <t>PIERREFEU DU VAR</t>
  </si>
  <si>
    <t>PIGNANS</t>
  </si>
  <si>
    <t>PLAN D AUPS STE BAUME</t>
  </si>
  <si>
    <t>LE PLAN DE LA TOUR</t>
  </si>
  <si>
    <t>PONTEVES</t>
  </si>
  <si>
    <t>POURCIEUX</t>
  </si>
  <si>
    <t>POURRIERES</t>
  </si>
  <si>
    <t>LE PRADET</t>
  </si>
  <si>
    <t>PUGET SUR ARGENS</t>
  </si>
  <si>
    <t>PUGET VILLE</t>
  </si>
  <si>
    <t>RAMATUELLE</t>
  </si>
  <si>
    <t>REGUSSE</t>
  </si>
  <si>
    <t>LE REVEST LES EAUX</t>
  </si>
  <si>
    <t>RIBOUX</t>
  </si>
  <si>
    <t>ROCBARON</t>
  </si>
  <si>
    <t>ROQUEBRUNE SUR ARGENS</t>
  </si>
  <si>
    <t>LA ROQUEBRUSSANNE</t>
  </si>
  <si>
    <t>LA ROQUE ESCLAPON</t>
  </si>
  <si>
    <t>ROUGIERS</t>
  </si>
  <si>
    <t>STE ANASTASIE SUR ISSOLE</t>
  </si>
  <si>
    <t>ST CYR SUR MER</t>
  </si>
  <si>
    <t>ST MARTIN DE PALLIERES</t>
  </si>
  <si>
    <t>STE MAXIME</t>
  </si>
  <si>
    <t>ST MAXIMIN LA STE BAUME</t>
  </si>
  <si>
    <t>ST PAUL EN FORET</t>
  </si>
  <si>
    <t>ST TROPEZ</t>
  </si>
  <si>
    <t>ST ZACHARIE</t>
  </si>
  <si>
    <t>SALERNES</t>
  </si>
  <si>
    <t>LES SALLES SUR VERDON</t>
  </si>
  <si>
    <t>SANARY SUR MER</t>
  </si>
  <si>
    <t>SEILLANS</t>
  </si>
  <si>
    <t>SEILLONS SOURCE D ARGENS</t>
  </si>
  <si>
    <t>LA SEYNE SUR MER</t>
  </si>
  <si>
    <t>SIGNES</t>
  </si>
  <si>
    <t>SILLANS LA CASCADE</t>
  </si>
  <si>
    <t>SIX FOURS LES PLAGES</t>
  </si>
  <si>
    <t>SOLLIES PONT</t>
  </si>
  <si>
    <t>SOLLIES TOUCAS</t>
  </si>
  <si>
    <t>SOLLIES VILLE</t>
  </si>
  <si>
    <t>TANNERON</t>
  </si>
  <si>
    <t>TARADEAU</t>
  </si>
  <si>
    <t>TAVERNES</t>
  </si>
  <si>
    <t>LE THORONET</t>
  </si>
  <si>
    <t>TOULON</t>
  </si>
  <si>
    <t>TOURRETTES</t>
  </si>
  <si>
    <t>TOURTOUR</t>
  </si>
  <si>
    <t>TOURVES</t>
  </si>
  <si>
    <t>TRANS EN PROVENCE</t>
  </si>
  <si>
    <t>TRIGANCE</t>
  </si>
  <si>
    <t>LA VALETTE DU VAR</t>
  </si>
  <si>
    <t>VARAGES</t>
  </si>
  <si>
    <t>LA VERDIERE</t>
  </si>
  <si>
    <t>VERIGNON</t>
  </si>
  <si>
    <t>VIDAUBAN</t>
  </si>
  <si>
    <t>VILLECROZE</t>
  </si>
  <si>
    <t>VINON SUR VERDON</t>
  </si>
  <si>
    <t>VINS SUR CARAMY</t>
  </si>
  <si>
    <t>RAYOL CANADEL SUR MER</t>
  </si>
  <si>
    <t>ST MANDRIER SUR MER</t>
  </si>
  <si>
    <t>ST ANTONIN DU VAR</t>
  </si>
  <si>
    <t>ALTHEN DES PALUDS</t>
  </si>
  <si>
    <t>ANSOUIS</t>
  </si>
  <si>
    <t>APT</t>
  </si>
  <si>
    <t>AUBIGNAN</t>
  </si>
  <si>
    <t>AURIBEAU</t>
  </si>
  <si>
    <t>AVIGNON</t>
  </si>
  <si>
    <t>LE BARROUX</t>
  </si>
  <si>
    <t>LA BASTIDE DES JOURDANS</t>
  </si>
  <si>
    <t>LA BASTIDONNE</t>
  </si>
  <si>
    <t>LE BEAUCET</t>
  </si>
  <si>
    <t>BEAUMES DE VENISE</t>
  </si>
  <si>
    <t>BEAUMETTES</t>
  </si>
  <si>
    <t>BEAUMONT DE PERTUIS</t>
  </si>
  <si>
    <t>BEAUMONT DU VENTOUX</t>
  </si>
  <si>
    <t>BEDARRIDES</t>
  </si>
  <si>
    <t>BEDOIN</t>
  </si>
  <si>
    <t>BLAUVAC</t>
  </si>
  <si>
    <t>BOLLENE</t>
  </si>
  <si>
    <t>BONNIEUX</t>
  </si>
  <si>
    <t>BRANTES</t>
  </si>
  <si>
    <t>BUISSON</t>
  </si>
  <si>
    <t>BUOUX</t>
  </si>
  <si>
    <t>CABRIERES D AIGUES</t>
  </si>
  <si>
    <t>CABRIERES D AVIGNON</t>
  </si>
  <si>
    <t>CADENET</t>
  </si>
  <si>
    <t>CADEROUSSE</t>
  </si>
  <si>
    <t>CAIRANNE</t>
  </si>
  <si>
    <t>CAMARET SUR AIGUES</t>
  </si>
  <si>
    <t>CAROMB</t>
  </si>
  <si>
    <t>CARPENTRAS</t>
  </si>
  <si>
    <t>CASENEUVE</t>
  </si>
  <si>
    <t>CASTELLET EN LUBERON</t>
  </si>
  <si>
    <t>CAUMONT SUR DURANCE</t>
  </si>
  <si>
    <t>CAVAILLON</t>
  </si>
  <si>
    <t>CHATEAUNEUF DE GADAGNE</t>
  </si>
  <si>
    <t>CHATEAUNEUF DU PAPE</t>
  </si>
  <si>
    <t>CHEVAL BLANC</t>
  </si>
  <si>
    <t>COURTHEZON</t>
  </si>
  <si>
    <t>CRESTET</t>
  </si>
  <si>
    <t>CRILLON LE BRAVE</t>
  </si>
  <si>
    <t>CUCURON</t>
  </si>
  <si>
    <t>ENTRAIGUES SUR LA SORGUE</t>
  </si>
  <si>
    <t>ENTRECHAUX</t>
  </si>
  <si>
    <t>FAUCON</t>
  </si>
  <si>
    <t>FLASSAN</t>
  </si>
  <si>
    <t>GIGONDAS</t>
  </si>
  <si>
    <t>GORDES</t>
  </si>
  <si>
    <t>GOULT</t>
  </si>
  <si>
    <t>GRAMBOIS</t>
  </si>
  <si>
    <t>GRILLON</t>
  </si>
  <si>
    <t>L ISLE SUR LA SORGUE</t>
  </si>
  <si>
    <t>JONQUERETTES</t>
  </si>
  <si>
    <t>JOUCAS</t>
  </si>
  <si>
    <t>LAFARE</t>
  </si>
  <si>
    <t>LAGARDE D APT</t>
  </si>
  <si>
    <t>LAGARDE PAREOL</t>
  </si>
  <si>
    <t>LAGNES</t>
  </si>
  <si>
    <t>LAMOTTE DU RHONE</t>
  </si>
  <si>
    <t>LAPALUD</t>
  </si>
  <si>
    <t>LAURIS</t>
  </si>
  <si>
    <t>LIOUX</t>
  </si>
  <si>
    <t>LORIOL DU COMTAT</t>
  </si>
  <si>
    <t>LOURMARIN</t>
  </si>
  <si>
    <t>MALAUCENE</t>
  </si>
  <si>
    <t>MALEMORT DU COMTAT</t>
  </si>
  <si>
    <t>MAZAN</t>
  </si>
  <si>
    <t>MENERBES</t>
  </si>
  <si>
    <t>MERINDOL</t>
  </si>
  <si>
    <t>METHAMIS</t>
  </si>
  <si>
    <t>MODENE</t>
  </si>
  <si>
    <t>MONDRAGON</t>
  </si>
  <si>
    <t>MONIEUX</t>
  </si>
  <si>
    <t>MONTEUX</t>
  </si>
  <si>
    <t>MORIERES LES AVIGNON</t>
  </si>
  <si>
    <t>MORMOIRON</t>
  </si>
  <si>
    <t>MORNAS</t>
  </si>
  <si>
    <t>LA MOTTE D AIGUES</t>
  </si>
  <si>
    <t>OPPEDE</t>
  </si>
  <si>
    <t>ORANGE</t>
  </si>
  <si>
    <t>PERNES LES FONTAINES</t>
  </si>
  <si>
    <t>PERTUIS</t>
  </si>
  <si>
    <t>PEYPIN D AIGUES</t>
  </si>
  <si>
    <t>PIOLENC</t>
  </si>
  <si>
    <t>PUGET</t>
  </si>
  <si>
    <t>PUYMERAS</t>
  </si>
  <si>
    <t>PUYVERT</t>
  </si>
  <si>
    <t>RASTEAU</t>
  </si>
  <si>
    <t>RICHERENCHES</t>
  </si>
  <si>
    <t>ROAIX</t>
  </si>
  <si>
    <t>ROBION</t>
  </si>
  <si>
    <t>LA ROQUE ALRIC</t>
  </si>
  <si>
    <t>LA ROQUE SUR PERNES</t>
  </si>
  <si>
    <t>RUSTREL</t>
  </si>
  <si>
    <t>SABLET</t>
  </si>
  <si>
    <t>SAIGNON</t>
  </si>
  <si>
    <t>STE CECILE LES VIGNES</t>
  </si>
  <si>
    <t>ST HIPPOLYTE LE GRAVEYRON</t>
  </si>
  <si>
    <t>ST LEGER DU VENTOUX</t>
  </si>
  <si>
    <t>ST MARCELLIN LES VAISON</t>
  </si>
  <si>
    <t>ST MARTIN DE CASTILLON</t>
  </si>
  <si>
    <t>ST MARTIN DE LA BRASQUE</t>
  </si>
  <si>
    <t>ST PANTALEON</t>
  </si>
  <si>
    <t>ST PIERRE DE VASSOLS</t>
  </si>
  <si>
    <t>ST ROMAIN EN VIENNOIS</t>
  </si>
  <si>
    <t>ST ROMAN DE MALEGARDE</t>
  </si>
  <si>
    <t>ST SATURNIN LES APT</t>
  </si>
  <si>
    <t>ST SATURNIN LES AVIGNON</t>
  </si>
  <si>
    <t>ST TRINIT</t>
  </si>
  <si>
    <t>SANNES</t>
  </si>
  <si>
    <t>SARRIANS</t>
  </si>
  <si>
    <t>SAULT</t>
  </si>
  <si>
    <t>SAUMANE DE VAUCLUSE</t>
  </si>
  <si>
    <t>SAVOILLAN</t>
  </si>
  <si>
    <t>SEGURET</t>
  </si>
  <si>
    <t>SERIGNAN DU COMTAT</t>
  </si>
  <si>
    <t>SIVERGUES</t>
  </si>
  <si>
    <t>SORGUES</t>
  </si>
  <si>
    <t>SUZETTE</t>
  </si>
  <si>
    <t>TAILLADES</t>
  </si>
  <si>
    <t>LE THOR</t>
  </si>
  <si>
    <t>LA TOUR D AIGUES</t>
  </si>
  <si>
    <t>TRAVAILLAN</t>
  </si>
  <si>
    <t>UCHAUX</t>
  </si>
  <si>
    <t>VACQUEYRAS</t>
  </si>
  <si>
    <t>VAISON LA ROMAINE</t>
  </si>
  <si>
    <t>VALREAS</t>
  </si>
  <si>
    <t>FONTAINE DE VAUCLUSE</t>
  </si>
  <si>
    <t>VAUGINES</t>
  </si>
  <si>
    <t>VEDENE</t>
  </si>
  <si>
    <t>VELLERON</t>
  </si>
  <si>
    <t>VENASQUE</t>
  </si>
  <si>
    <t>VIENS</t>
  </si>
  <si>
    <t>VILLELAURE</t>
  </si>
  <si>
    <t>VILLES SUR AUZON</t>
  </si>
  <si>
    <t>VIOLES</t>
  </si>
  <si>
    <t>VISAN</t>
  </si>
  <si>
    <t>VITROLLES EN LUBERON</t>
  </si>
  <si>
    <t>L AIGUILLON LA PRESQU ILE</t>
  </si>
  <si>
    <t>L AIGUILLON SUR VIE</t>
  </si>
  <si>
    <t>AIZENAY</t>
  </si>
  <si>
    <t>ANTIGNY</t>
  </si>
  <si>
    <t>AUBIGNY LES CLOUZEAUX</t>
  </si>
  <si>
    <t>AUCHAY SUR VENDEE</t>
  </si>
  <si>
    <t>BARBATRE</t>
  </si>
  <si>
    <t>LA BARRE DE MONTS</t>
  </si>
  <si>
    <t>BAZOGES EN PAILLERS</t>
  </si>
  <si>
    <t>BAZOGES EN PAREDS</t>
  </si>
  <si>
    <t>BEAUFOU</t>
  </si>
  <si>
    <t>BEAULIEU SOUS LA ROCHE</t>
  </si>
  <si>
    <t>BEAUVOIR SUR MER</t>
  </si>
  <si>
    <t>BELLEVIGNY</t>
  </si>
  <si>
    <t>BENET</t>
  </si>
  <si>
    <t>LA BERNARDIERE</t>
  </si>
  <si>
    <t>LE BERNARD</t>
  </si>
  <si>
    <t>BESSAY</t>
  </si>
  <si>
    <t>BOIS DE CENE</t>
  </si>
  <si>
    <t>LA BOISSIERE DE MONTAIGU</t>
  </si>
  <si>
    <t>LA BOISSIERE DES LANDES</t>
  </si>
  <si>
    <t>BOUILLE COURDAULT</t>
  </si>
  <si>
    <t>BOUIN</t>
  </si>
  <si>
    <t>LE BOUPERE</t>
  </si>
  <si>
    <t>BOURNEAU</t>
  </si>
  <si>
    <t>BOURNEZEAU</t>
  </si>
  <si>
    <t>BRETIGNOLLES SUR MER</t>
  </si>
  <si>
    <t>LA BRETONNIERE LA CLAYE</t>
  </si>
  <si>
    <t>LES BROUZILS</t>
  </si>
  <si>
    <t>LA BRUFFIERE</t>
  </si>
  <si>
    <t>LA CAILLERE ST HILAIRE</t>
  </si>
  <si>
    <t>CHAILLE LES MARAIS</t>
  </si>
  <si>
    <t>LA CHAIZE GIRAUD</t>
  </si>
  <si>
    <t>LA CHAIZE LE VICOMTE</t>
  </si>
  <si>
    <t>CHALLANS</t>
  </si>
  <si>
    <t>CHAMPAGNE LES MARAIS</t>
  </si>
  <si>
    <t>LE CHAMP ST PERE</t>
  </si>
  <si>
    <t>CHANTONNAY</t>
  </si>
  <si>
    <t>LA CHAPELLE HERMIER</t>
  </si>
  <si>
    <t>LA CHAPELLE PALLUAU</t>
  </si>
  <si>
    <t>LA CHAPELLE THEMER</t>
  </si>
  <si>
    <t>CHASNAIS</t>
  </si>
  <si>
    <t>LA CHATAIGNERAIE</t>
  </si>
  <si>
    <t>CHATEAU GUIBERT</t>
  </si>
  <si>
    <t>CHAUCHE</t>
  </si>
  <si>
    <t>CHAVAGNES EN PAILLERS</t>
  </si>
  <si>
    <t>CHAVAGNES LES REDOUX</t>
  </si>
  <si>
    <t>CHEFFOIS</t>
  </si>
  <si>
    <t>COEX</t>
  </si>
  <si>
    <t>COMMEQUIERS</t>
  </si>
  <si>
    <t>LA COPECHAGNIERE</t>
  </si>
  <si>
    <t>CORPE</t>
  </si>
  <si>
    <t>CUGAND</t>
  </si>
  <si>
    <t>CURZON</t>
  </si>
  <si>
    <t>DAMVIX</t>
  </si>
  <si>
    <t>DOIX LES FONTAINES</t>
  </si>
  <si>
    <t>DOMPIERRE SUR YON</t>
  </si>
  <si>
    <t>LES EPESSES</t>
  </si>
  <si>
    <t>ESSARTS EN BOCAGE</t>
  </si>
  <si>
    <t>FALLERON</t>
  </si>
  <si>
    <t>FAYMOREAU</t>
  </si>
  <si>
    <t>LE FENOUILLER</t>
  </si>
  <si>
    <t>SEVREMONT</t>
  </si>
  <si>
    <t>FONTENAY LE COMTE</t>
  </si>
  <si>
    <t>FOUGERE</t>
  </si>
  <si>
    <t>FOUSSAIS PAYRE</t>
  </si>
  <si>
    <t>FROIDFOND</t>
  </si>
  <si>
    <t>LA GARNACHE</t>
  </si>
  <si>
    <t>LA GAUBRETIERE</t>
  </si>
  <si>
    <t>LE GIROUARD</t>
  </si>
  <si>
    <t>GIVRAND</t>
  </si>
  <si>
    <t>LE GIVRE</t>
  </si>
  <si>
    <t>GRAND LANDES</t>
  </si>
  <si>
    <t>GROSBREUIL</t>
  </si>
  <si>
    <t>GRUES</t>
  </si>
  <si>
    <t>LE GUE DE VELLUIRE</t>
  </si>
  <si>
    <t>LA GUERINIERE</t>
  </si>
  <si>
    <t>L HERBERGEMENT</t>
  </si>
  <si>
    <t>LES HERBIERS</t>
  </si>
  <si>
    <t>L HERMENAULT</t>
  </si>
  <si>
    <t>L ILE D ELLE</t>
  </si>
  <si>
    <t>L ILE D OLONNE</t>
  </si>
  <si>
    <t>L ILE D YEU</t>
  </si>
  <si>
    <t>JARD SUR MER</t>
  </si>
  <si>
    <t>LA JAUDONNIERE</t>
  </si>
  <si>
    <t>LA JONCHERE</t>
  </si>
  <si>
    <t>LAIROUX</t>
  </si>
  <si>
    <t>LANDERONDE</t>
  </si>
  <si>
    <t>LES LANDES GENUSSON</t>
  </si>
  <si>
    <t>LANDEVIEILLE</t>
  </si>
  <si>
    <t>LE LANGON</t>
  </si>
  <si>
    <t>LOGE FOUGEREUSE</t>
  </si>
  <si>
    <t>LONGEVILLE SUR MER</t>
  </si>
  <si>
    <t>LUCON</t>
  </si>
  <si>
    <t>LES LUCS SUR BOULOGNE</t>
  </si>
  <si>
    <t>MACHE</t>
  </si>
  <si>
    <t>LES MAGNILS REIGNIERS</t>
  </si>
  <si>
    <t>MAILLEZAIS</t>
  </si>
  <si>
    <t>MALLIEVRE</t>
  </si>
  <si>
    <t>MAREUIL SUR LAY DISSAIS</t>
  </si>
  <si>
    <t>MARILLET</t>
  </si>
  <si>
    <t>MARSAIS STE RADEGONDE</t>
  </si>
  <si>
    <t>MARTINET</t>
  </si>
  <si>
    <t>LE MAZEAU</t>
  </si>
  <si>
    <t>LA MEILLERAIE TILLAY</t>
  </si>
  <si>
    <t>MENOMBLET</t>
  </si>
  <si>
    <t>LA MERLATIERE</t>
  </si>
  <si>
    <t>MERVENT</t>
  </si>
  <si>
    <t>MESNARD LA BAROTIERE</t>
  </si>
  <si>
    <t>MONSIREIGNE</t>
  </si>
  <si>
    <t>MONTAIGU VENDEE</t>
  </si>
  <si>
    <t>MONTOURNAIS</t>
  </si>
  <si>
    <t>MOREILLES</t>
  </si>
  <si>
    <t>MORTAGNE SUR SEVRE</t>
  </si>
  <si>
    <t>LES ACHARDS</t>
  </si>
  <si>
    <t>MOUCHAMPS</t>
  </si>
  <si>
    <t>MOUILLERON ST GERMAIN</t>
  </si>
  <si>
    <t>MOUILLERON LE CAPTIF</t>
  </si>
  <si>
    <t>MOUTIERS LES MAUXFAITS</t>
  </si>
  <si>
    <t>MOUTIERS SUR LE LAY</t>
  </si>
  <si>
    <t>MOUZEUIL ST MARTIN</t>
  </si>
  <si>
    <t>NALLIERS</t>
  </si>
  <si>
    <t>NESMY</t>
  </si>
  <si>
    <t>NIEUL LE DOLENT</t>
  </si>
  <si>
    <t>RIVES D AUTISE</t>
  </si>
  <si>
    <t>NOIRMOUTIER EN L ILE</t>
  </si>
  <si>
    <t>NOTRE DAME DE MONTS</t>
  </si>
  <si>
    <t>L OIE</t>
  </si>
  <si>
    <t>L ORBRIE</t>
  </si>
  <si>
    <t>PALLUAU</t>
  </si>
  <si>
    <t>PEAULT</t>
  </si>
  <si>
    <t>LE PERRIER</t>
  </si>
  <si>
    <t>PETOSSE</t>
  </si>
  <si>
    <t>LES PINEAUX</t>
  </si>
  <si>
    <t>PISSOTTE</t>
  </si>
  <si>
    <t>LES VELLUIRE SUR VENDEE</t>
  </si>
  <si>
    <t>LE POIRE SUR VIE</t>
  </si>
  <si>
    <t>POIROUX</t>
  </si>
  <si>
    <t>POUZAUGES</t>
  </si>
  <si>
    <t>PUY DE SERRE</t>
  </si>
  <si>
    <t>LA RABATELIERE</t>
  </si>
  <si>
    <t>REAUMUR</t>
  </si>
  <si>
    <t>LA REORTHE</t>
  </si>
  <si>
    <t>NOTRE DAME DE RIEZ</t>
  </si>
  <si>
    <t>ROCHESERVIERE</t>
  </si>
  <si>
    <t>LA ROCHE SUR YON</t>
  </si>
  <si>
    <t>ROCHETREJOUX</t>
  </si>
  <si>
    <t>LES SABLES D OLONNE</t>
  </si>
  <si>
    <t>ST ANDRE GOULE D OIE</t>
  </si>
  <si>
    <t>MONTREVERD</t>
  </si>
  <si>
    <t>ST AUBIN DES ORMEAUX</t>
  </si>
  <si>
    <t>ST AUBIN LA PLAINE</t>
  </si>
  <si>
    <t>ST AVAUGOURD DES LANDES</t>
  </si>
  <si>
    <t>ST BENOIST SUR MER</t>
  </si>
  <si>
    <t>ST CHRISTOPHE DU LIGNERON</t>
  </si>
  <si>
    <t>ST CYR DES GATS</t>
  </si>
  <si>
    <t>ST CYR EN TALMONDAIS</t>
  </si>
  <si>
    <t>ST DENIS DU PAYRE</t>
  </si>
  <si>
    <t>ST DENIS LA CHEVASSE</t>
  </si>
  <si>
    <t>ST ETIENNE DE BRILLOUET</t>
  </si>
  <si>
    <t>STE FLAIVE DES LOUPS</t>
  </si>
  <si>
    <t>RIVES DE L YON</t>
  </si>
  <si>
    <t>ST FULGENT</t>
  </si>
  <si>
    <t>STE GEMME LA PLAINE</t>
  </si>
  <si>
    <t>ST GEORGES DE POINTINDOUX</t>
  </si>
  <si>
    <t>ST GERMAIN DE PRINCAY</t>
  </si>
  <si>
    <t>ST GILLES CROIX DE VIE</t>
  </si>
  <si>
    <t>STE HERMINE</t>
  </si>
  <si>
    <t>ST HILAIRE DE RIEZ</t>
  </si>
  <si>
    <t>ST HILAIRE DES LOGES</t>
  </si>
  <si>
    <t>ST HILAIRE DE VOUST</t>
  </si>
  <si>
    <t>ST HILAIRE LA FORET</t>
  </si>
  <si>
    <t>ST HILAIRE LE VOUHIS</t>
  </si>
  <si>
    <t>ST JEAN DE BEUGNE</t>
  </si>
  <si>
    <t>ST JEAN DE MONTS</t>
  </si>
  <si>
    <t>ST JUIRE CHAMPGILLON</t>
  </si>
  <si>
    <t>ST JULIEN DES LANDES</t>
  </si>
  <si>
    <t>ST LAURENT DE LA SALLE</t>
  </si>
  <si>
    <t>ST LAURENT SUR SEVRE</t>
  </si>
  <si>
    <t>ST MAIXENT SUR VIE</t>
  </si>
  <si>
    <t>ST MALO DU BOIS</t>
  </si>
  <si>
    <t>ST MARS LA REORTHE</t>
  </si>
  <si>
    <t>BREM SUR MER</t>
  </si>
  <si>
    <t>ST MARTIN DE FRAIGNEAU</t>
  </si>
  <si>
    <t>ST MARTIN DES FONTAINES</t>
  </si>
  <si>
    <t>ST MARTIN DES NOYERS</t>
  </si>
  <si>
    <t>ST MARTIN DES TILLEULS</t>
  </si>
  <si>
    <t>ST MARTIN LARS EN STE HERMINE</t>
  </si>
  <si>
    <t>ST MATHURIN</t>
  </si>
  <si>
    <t>ST MAURICE DES NOUES</t>
  </si>
  <si>
    <t>ST MAURICE LE GIRARD</t>
  </si>
  <si>
    <t>ST MICHEL EN L HERM</t>
  </si>
  <si>
    <t>ST MICHEL LE CLOUCQ</t>
  </si>
  <si>
    <t>ST PAUL EN PAREDS</t>
  </si>
  <si>
    <t>ST PAUL MONT PENIT</t>
  </si>
  <si>
    <t>STE PEXINE</t>
  </si>
  <si>
    <t>ST PHILBERT DE BOUAINE</t>
  </si>
  <si>
    <t>ST PIERRE DU CHEMIN</t>
  </si>
  <si>
    <t>ST PROUANT</t>
  </si>
  <si>
    <t>STE RADEGONDE DES NOYERS</t>
  </si>
  <si>
    <t>ST REVEREND</t>
  </si>
  <si>
    <t>ST VALERIEN</t>
  </si>
  <si>
    <t>ST VINCENT STERLANGES</t>
  </si>
  <si>
    <t>ST VINCENT SUR GRAON</t>
  </si>
  <si>
    <t>ST VINCENT SUR JARD</t>
  </si>
  <si>
    <t>SALLERTAINE</t>
  </si>
  <si>
    <t>SERIGNE</t>
  </si>
  <si>
    <t>SIGOURNAIS</t>
  </si>
  <si>
    <t>SOULLANS</t>
  </si>
  <si>
    <t>LE TABLIER</t>
  </si>
  <si>
    <t>LA TAILLEE</t>
  </si>
  <si>
    <t>TALLUD STE GEMME</t>
  </si>
  <si>
    <t>TALMONT ST HILAIRE</t>
  </si>
  <si>
    <t>TERVAL</t>
  </si>
  <si>
    <t>THIRE</t>
  </si>
  <si>
    <t>THORIGNY</t>
  </si>
  <si>
    <t>RIVES DU FOUGERAIS</t>
  </si>
  <si>
    <t>TIFFAUGES</t>
  </si>
  <si>
    <t>LA TRANCHE SUR MER</t>
  </si>
  <si>
    <t>TREIZE SEPTIERS</t>
  </si>
  <si>
    <t>TREIZE VENTS</t>
  </si>
  <si>
    <t>TRIAIZE</t>
  </si>
  <si>
    <t>VENANSAULT</t>
  </si>
  <si>
    <t>VENDRENNES</t>
  </si>
  <si>
    <t>CHANVERRIE</t>
  </si>
  <si>
    <t>VOUILLE LES MARAIS</t>
  </si>
  <si>
    <t>VOUVANT</t>
  </si>
  <si>
    <t>XANTON CHASSENON</t>
  </si>
  <si>
    <t>ADRIERS</t>
  </si>
  <si>
    <t>AMBERRE</t>
  </si>
  <si>
    <t>ANGLES SUR L ANGLIN</t>
  </si>
  <si>
    <t>ANTRAN</t>
  </si>
  <si>
    <t>ARCHIGNY</t>
  </si>
  <si>
    <t>ASLONNES</t>
  </si>
  <si>
    <t>ASNIERES SUR BLOUR</t>
  </si>
  <si>
    <t>AVAILLES EN CHATELLERAULT</t>
  </si>
  <si>
    <t>AVAILLES LIMOUZINE</t>
  </si>
  <si>
    <t>AVANTON</t>
  </si>
  <si>
    <t>AYRON</t>
  </si>
  <si>
    <t>BASSES</t>
  </si>
  <si>
    <t>BEAUMONT ST CYR</t>
  </si>
  <si>
    <t>BELLEFONDS</t>
  </si>
  <si>
    <t>BERRIE</t>
  </si>
  <si>
    <t>BERTHEGON</t>
  </si>
  <si>
    <t>BERUGES</t>
  </si>
  <si>
    <t>BETHINES</t>
  </si>
  <si>
    <t>BEUXES</t>
  </si>
  <si>
    <t>BIARD</t>
  </si>
  <si>
    <t>BIGNOUX</t>
  </si>
  <si>
    <t>BLANZAY</t>
  </si>
  <si>
    <t>BONNEUIL MATOURS</t>
  </si>
  <si>
    <t>BOURESSE</t>
  </si>
  <si>
    <t>BOURG ARCHAMBAULT</t>
  </si>
  <si>
    <t>BOURNAND</t>
  </si>
  <si>
    <t>BRIGUEIL LE CHANTRE</t>
  </si>
  <si>
    <t>BRUX</t>
  </si>
  <si>
    <t>CEAUX EN LOUDUN</t>
  </si>
  <si>
    <t>CELLE LEVESCAULT</t>
  </si>
  <si>
    <t>CENON SUR VIENNE</t>
  </si>
  <si>
    <t>CHABOURNAY</t>
  </si>
  <si>
    <t>CHALANDRAY</t>
  </si>
  <si>
    <t>CHAMPAGNE LE SEC</t>
  </si>
  <si>
    <t>CHAMPAGNE ST HILAIRE</t>
  </si>
  <si>
    <t>CHAMPIGNY EN ROCHEREAU</t>
  </si>
  <si>
    <t>LA CHAPELLE MOULIERE</t>
  </si>
  <si>
    <t>CHAPELLE VIVIERS</t>
  </si>
  <si>
    <t>CHASSENEUIL DU POITOU</t>
  </si>
  <si>
    <t>CHATAIN</t>
  </si>
  <si>
    <t>CHATEAU GARNIER</t>
  </si>
  <si>
    <t>CHATEAU LARCHER</t>
  </si>
  <si>
    <t>CHATELLERAULT</t>
  </si>
  <si>
    <t>CHAUNAY</t>
  </si>
  <si>
    <t>CHAUVIGNY</t>
  </si>
  <si>
    <t>CHENEVELLES</t>
  </si>
  <si>
    <t>CHERVES</t>
  </si>
  <si>
    <t>CHIRE EN MONTREUIL</t>
  </si>
  <si>
    <t>CHOUPPES</t>
  </si>
  <si>
    <t>CISSE</t>
  </si>
  <si>
    <t>CIVAUX</t>
  </si>
  <si>
    <t>LA ROCHE RIGAULT</t>
  </si>
  <si>
    <t>CLOUE</t>
  </si>
  <si>
    <t>VALENCE EN POITOU</t>
  </si>
  <si>
    <t>COULOMBIERS</t>
  </si>
  <si>
    <t>COULONGES LES HEROLLES</t>
  </si>
  <si>
    <t>COUSSAY</t>
  </si>
  <si>
    <t>COUSSAY LES BOIS</t>
  </si>
  <si>
    <t>CROUTELLE</t>
  </si>
  <si>
    <t>CUHON</t>
  </si>
  <si>
    <t>CURCAY SUR DIVE</t>
  </si>
  <si>
    <t>CURZAY SUR VONNE</t>
  </si>
  <si>
    <t>DANGE ST ROMAIN</t>
  </si>
  <si>
    <t>DERCE</t>
  </si>
  <si>
    <t>DISSAY</t>
  </si>
  <si>
    <t>DOUSSAY</t>
  </si>
  <si>
    <t>LA FERRIERE AIROUX</t>
  </si>
  <si>
    <t>FLEIX</t>
  </si>
  <si>
    <t>FONTAINE LE COMTE</t>
  </si>
  <si>
    <t>FROZES</t>
  </si>
  <si>
    <t>GENCAY</t>
  </si>
  <si>
    <t>GIZAY</t>
  </si>
  <si>
    <t>GLENOUZE</t>
  </si>
  <si>
    <t>GOUEX</t>
  </si>
  <si>
    <t>LA GRIMAUDIERE</t>
  </si>
  <si>
    <t>GUESNES</t>
  </si>
  <si>
    <t>HAIMS</t>
  </si>
  <si>
    <t>ITEUIL</t>
  </si>
  <si>
    <t>JARDRES</t>
  </si>
  <si>
    <t>JAUNAY MARIGNY</t>
  </si>
  <si>
    <t>JAZENEUIL</t>
  </si>
  <si>
    <t>JOUHET</t>
  </si>
  <si>
    <t>JOURNET</t>
  </si>
  <si>
    <t>JOUSSE</t>
  </si>
  <si>
    <t>LATHUS ST REMY</t>
  </si>
  <si>
    <t>LATILLE</t>
  </si>
  <si>
    <t>LAUTHIERS</t>
  </si>
  <si>
    <t>BOIVRE LA VALLEE</t>
  </si>
  <si>
    <t>LAVOUX</t>
  </si>
  <si>
    <t>LEIGNE LES BOIS</t>
  </si>
  <si>
    <t>LEIGNES SUR FONTAINE</t>
  </si>
  <si>
    <t>LEIGNE SUR USSEAU</t>
  </si>
  <si>
    <t>LENCLOITRE</t>
  </si>
  <si>
    <t>LEUGNY</t>
  </si>
  <si>
    <t>LHOMMAIZE</t>
  </si>
  <si>
    <t>LIGLET</t>
  </si>
  <si>
    <t>LIGUGE</t>
  </si>
  <si>
    <t>LINAZAY</t>
  </si>
  <si>
    <t>LINIERS</t>
  </si>
  <si>
    <t>LIZANT</t>
  </si>
  <si>
    <t>LOUDUN</t>
  </si>
  <si>
    <t>LUCHAPT</t>
  </si>
  <si>
    <t>LUSIGNAN</t>
  </si>
  <si>
    <t>LUSSAC LES CHATEAUX</t>
  </si>
  <si>
    <t>MAIRE</t>
  </si>
  <si>
    <t>MAISONNEUVE</t>
  </si>
  <si>
    <t>MARIGNY CHEMEREAU</t>
  </si>
  <si>
    <t>MARTAIZE</t>
  </si>
  <si>
    <t>MASSOGNES</t>
  </si>
  <si>
    <t>MAULAY</t>
  </si>
  <si>
    <t>MAUPREVOIR</t>
  </si>
  <si>
    <t>MAZEUIL</t>
  </si>
  <si>
    <t>MESSEME</t>
  </si>
  <si>
    <t>MIGNALOUX BEAUVOIR</t>
  </si>
  <si>
    <t>MIGNE AUXANCES</t>
  </si>
  <si>
    <t>MILLAC</t>
  </si>
  <si>
    <t>MIREBEAU</t>
  </si>
  <si>
    <t>MONDION</t>
  </si>
  <si>
    <t>MONTAMISE</t>
  </si>
  <si>
    <t>MONTHOIRON</t>
  </si>
  <si>
    <t>MONTMORILLON</t>
  </si>
  <si>
    <t>MONTS SUR GUESNES</t>
  </si>
  <si>
    <t>MORTON</t>
  </si>
  <si>
    <t>MOULISMES</t>
  </si>
  <si>
    <t>MOUTERRE SUR BLOURDE</t>
  </si>
  <si>
    <t>MOUTERRE SILLY</t>
  </si>
  <si>
    <t>NAINTRE</t>
  </si>
  <si>
    <t>NERIGNAC</t>
  </si>
  <si>
    <t>NEUVILLE DE POITOU</t>
  </si>
  <si>
    <t>NIEUIL L ESPOIR</t>
  </si>
  <si>
    <t>NOUAILLE MAUPERTUIS</t>
  </si>
  <si>
    <t>NUEIL SOUS FAYE</t>
  </si>
  <si>
    <t>ORCHES</t>
  </si>
  <si>
    <t>LES ORMES</t>
  </si>
  <si>
    <t>OUZILLY</t>
  </si>
  <si>
    <t>OYRE</t>
  </si>
  <si>
    <t>PAIZAY LE SEC</t>
  </si>
  <si>
    <t>PAYROUX</t>
  </si>
  <si>
    <t>PERSAC</t>
  </si>
  <si>
    <t>PINDRAY</t>
  </si>
  <si>
    <t>PLEUMARTIN</t>
  </si>
  <si>
    <t>POITIERS</t>
  </si>
  <si>
    <t>PORT DE PILES</t>
  </si>
  <si>
    <t>POUANCAY</t>
  </si>
  <si>
    <t>POUANT</t>
  </si>
  <si>
    <t>PRESSAC</t>
  </si>
  <si>
    <t>PRINCAY</t>
  </si>
  <si>
    <t>LA PUYE</t>
  </si>
  <si>
    <t>QUEAUX</t>
  </si>
  <si>
    <t>QUINCAY</t>
  </si>
  <si>
    <t>RANTON</t>
  </si>
  <si>
    <t>RASLAY</t>
  </si>
  <si>
    <t>LA ROCHE POSAY</t>
  </si>
  <si>
    <t>ROCHES PREMARIE ANDILLE</t>
  </si>
  <si>
    <t>ROIFFE</t>
  </si>
  <si>
    <t>ROUILLE</t>
  </si>
  <si>
    <t>ST GAUDENT</t>
  </si>
  <si>
    <t>ST GENEST D AMBIERE</t>
  </si>
  <si>
    <t>ST GEORGES LES BAILLARGEAUX</t>
  </si>
  <si>
    <t>ST GERVAIS LES TROIS CLOCHERS</t>
  </si>
  <si>
    <t>ST JEAN DE SAUVES</t>
  </si>
  <si>
    <t>ST JULIEN L ARS</t>
  </si>
  <si>
    <t>ST LAON</t>
  </si>
  <si>
    <t>ST LAURENT DE JOURDES</t>
  </si>
  <si>
    <t>ST LEGER DE MONTBRILLAIS</t>
  </si>
  <si>
    <t>ST LEOMER</t>
  </si>
  <si>
    <t>VALDIVIENNE</t>
  </si>
  <si>
    <t>ST MARTIN L ARS</t>
  </si>
  <si>
    <t>ST MAURICE LA CLOUERE</t>
  </si>
  <si>
    <t>ST PIERRE DE MAILLE</t>
  </si>
  <si>
    <t>ST PIERRE D EXIDEUIL</t>
  </si>
  <si>
    <t>ST REMY SUR CREUSE</t>
  </si>
  <si>
    <t>SENILLE ST SAUVEUR</t>
  </si>
  <si>
    <t>VAL DE COMPORTE</t>
  </si>
  <si>
    <t>ST SECONDIN</t>
  </si>
  <si>
    <t>SAIRES</t>
  </si>
  <si>
    <t>SAMMARCOLLES</t>
  </si>
  <si>
    <t>SANXAY</t>
  </si>
  <si>
    <t>SAULGE</t>
  </si>
  <si>
    <t>SAVIGNE</t>
  </si>
  <si>
    <t>SAVIGNY LEVESCAULT</t>
  </si>
  <si>
    <t>SAVIGNY SOUS FAYE</t>
  </si>
  <si>
    <t>SCORBE CLAIRVAUX</t>
  </si>
  <si>
    <t>SERIGNY</t>
  </si>
  <si>
    <t>SEVRES ANXAUMONT</t>
  </si>
  <si>
    <t>SILLARS</t>
  </si>
  <si>
    <t>SMARVES</t>
  </si>
  <si>
    <t>SOMMIERES DU CLAIN</t>
  </si>
  <si>
    <t>SOSSAIS</t>
  </si>
  <si>
    <t>TERCE</t>
  </si>
  <si>
    <t>THOLLET</t>
  </si>
  <si>
    <t>THURAGEAU</t>
  </si>
  <si>
    <t>THURE</t>
  </si>
  <si>
    <t>LA TRIMOUILLE</t>
  </si>
  <si>
    <t>LES TROIS MOUTIERS</t>
  </si>
  <si>
    <t>USSEAU</t>
  </si>
  <si>
    <t>USSON DU POITOU</t>
  </si>
  <si>
    <t>VAUX SUR VIENNE</t>
  </si>
  <si>
    <t>VELLECHES</t>
  </si>
  <si>
    <t>ST MARTIN LA PALLU</t>
  </si>
  <si>
    <t>VERRUE</t>
  </si>
  <si>
    <t>VEZIERES</t>
  </si>
  <si>
    <t>VICQ SUR GARTEMPE</t>
  </si>
  <si>
    <t>LE VIGEANT</t>
  </si>
  <si>
    <t>LA VILLEDIEU DU CLAIN</t>
  </si>
  <si>
    <t>VILLEMORT</t>
  </si>
  <si>
    <t>VIVONNE</t>
  </si>
  <si>
    <t>VOULEME</t>
  </si>
  <si>
    <t>VOULON</t>
  </si>
  <si>
    <t>VOUNEUIL SOUS BIARD</t>
  </si>
  <si>
    <t>VOUNEUIL SUR VIENNE</t>
  </si>
  <si>
    <t>VOUZAILLES</t>
  </si>
  <si>
    <t>YVERSAY</t>
  </si>
  <si>
    <t>AIXE SUR VIENNE</t>
  </si>
  <si>
    <t>AMBAZAC</t>
  </si>
  <si>
    <t>ARNAC LA POSTE</t>
  </si>
  <si>
    <t>AUGNE</t>
  </si>
  <si>
    <t>AUREIL</t>
  </si>
  <si>
    <t>AZAT LE RIS</t>
  </si>
  <si>
    <t>BALLEDENT</t>
  </si>
  <si>
    <t>LA BAZEUGE</t>
  </si>
  <si>
    <t>BEAUMONT DU LAC</t>
  </si>
  <si>
    <t>BELLAC</t>
  </si>
  <si>
    <t>BERSAC SUR RIVALIER</t>
  </si>
  <si>
    <t>BESSINES SUR GARTEMPE</t>
  </si>
  <si>
    <t>BEYNAC</t>
  </si>
  <si>
    <t>LES BILLANGES</t>
  </si>
  <si>
    <t>BLOND</t>
  </si>
  <si>
    <t>BOISSEUIL</t>
  </si>
  <si>
    <t>BONNAC LA COTE</t>
  </si>
  <si>
    <t>BOSMIE L AIGUILLE</t>
  </si>
  <si>
    <t>BREUILAUFA</t>
  </si>
  <si>
    <t>LE BUIS</t>
  </si>
  <si>
    <t>BUJALEUF</t>
  </si>
  <si>
    <t>BURGNAC</t>
  </si>
  <si>
    <t>BUSSIERE GALANT</t>
  </si>
  <si>
    <t>VAL D OIRE ET GARTEMPE</t>
  </si>
  <si>
    <t>LES CARS</t>
  </si>
  <si>
    <t>CHAILLAC SUR VIENNE</t>
  </si>
  <si>
    <t>LE CHALARD</t>
  </si>
  <si>
    <t>CHAMBORET</t>
  </si>
  <si>
    <t>CHAMPAGNAC LA RIVIERE</t>
  </si>
  <si>
    <t>CHAMPNETERY</t>
  </si>
  <si>
    <t>CHAMPSAC</t>
  </si>
  <si>
    <t>LA CHAPELLE MONTBRANDEIX</t>
  </si>
  <si>
    <t>CHAPTELAT</t>
  </si>
  <si>
    <t>CHATEAU CHERVIX</t>
  </si>
  <si>
    <t>CHATEAUNEUF LA FORET</t>
  </si>
  <si>
    <t>CHATEAUPONSAC</t>
  </si>
  <si>
    <t>LE CHATENET EN DOGNON</t>
  </si>
  <si>
    <t>CHEISSOUX</t>
  </si>
  <si>
    <t>CHERONNAC</t>
  </si>
  <si>
    <t>CIEUX</t>
  </si>
  <si>
    <t>COGNAC LA FORET</t>
  </si>
  <si>
    <t>COMPREIGNAC</t>
  </si>
  <si>
    <t>CONDAT SUR VIENNE</t>
  </si>
  <si>
    <t>COUSSAC BONNEVAL</t>
  </si>
  <si>
    <t>COUZEIX</t>
  </si>
  <si>
    <t>LA CROISILLE SUR BRIANCE</t>
  </si>
  <si>
    <t>LA CROIX SUR GARTEMPE</t>
  </si>
  <si>
    <t>CROMAC</t>
  </si>
  <si>
    <t>DINSAC</t>
  </si>
  <si>
    <t>DOMPIERRE LES EGLISES</t>
  </si>
  <si>
    <t>DOMPS</t>
  </si>
  <si>
    <t>LE DORAT</t>
  </si>
  <si>
    <t>DOURNAZAC</t>
  </si>
  <si>
    <t>DROUX</t>
  </si>
  <si>
    <t>EYBOULEUF</t>
  </si>
  <si>
    <t>EYJEAUX</t>
  </si>
  <si>
    <t>EYMOUTIERS</t>
  </si>
  <si>
    <t>FEYTIAT</t>
  </si>
  <si>
    <t>FLAVIGNAC</t>
  </si>
  <si>
    <t>FOLLES</t>
  </si>
  <si>
    <t>FROMENTAL</t>
  </si>
  <si>
    <t>GAJOUBERT</t>
  </si>
  <si>
    <t>LA GENEYTOUSE</t>
  </si>
  <si>
    <t>GLANDON</t>
  </si>
  <si>
    <t>GLANGES</t>
  </si>
  <si>
    <t>GORRE</t>
  </si>
  <si>
    <t>LES GRANDS CHEZEAUX</t>
  </si>
  <si>
    <t>ISLE</t>
  </si>
  <si>
    <t>JABREILLES LES BORDES</t>
  </si>
  <si>
    <t>JANAILHAC</t>
  </si>
  <si>
    <t>JAVERDAT</t>
  </si>
  <si>
    <t>LA JONCHERE ST MAURICE</t>
  </si>
  <si>
    <t>JOUAC</t>
  </si>
  <si>
    <t>JOURGNAC</t>
  </si>
  <si>
    <t>LADIGNAC LE LONG</t>
  </si>
  <si>
    <t>LAURIERE</t>
  </si>
  <si>
    <t>LAVIGNAC</t>
  </si>
  <si>
    <t>LIMOGES</t>
  </si>
  <si>
    <t>LINARDS</t>
  </si>
  <si>
    <t>LUSSAC LES EGLISES</t>
  </si>
  <si>
    <t>MAGNAC BOURG</t>
  </si>
  <si>
    <t>MAGNAC LAVAL</t>
  </si>
  <si>
    <t>MAILHAC SUR BENAIZE</t>
  </si>
  <si>
    <t>MAISONNAIS SUR TARDOIRE</t>
  </si>
  <si>
    <t>MARVAL</t>
  </si>
  <si>
    <t>MASLEON</t>
  </si>
  <si>
    <t>MEILHAC</t>
  </si>
  <si>
    <t>MEUZAC</t>
  </si>
  <si>
    <t>LA MEYZE</t>
  </si>
  <si>
    <t>VAL D ISSOIRE</t>
  </si>
  <si>
    <t>MOISSANNES</t>
  </si>
  <si>
    <t>MONTROL SENARD</t>
  </si>
  <si>
    <t>MORTEMART</t>
  </si>
  <si>
    <t>NANTIAT</t>
  </si>
  <si>
    <t>NEDDE</t>
  </si>
  <si>
    <t>NEUVIC ENTIER</t>
  </si>
  <si>
    <t>NEXON</t>
  </si>
  <si>
    <t>NIEUL</t>
  </si>
  <si>
    <t>NOUIC</t>
  </si>
  <si>
    <t>ORADOUR ST GENEST</t>
  </si>
  <si>
    <t>ORADOUR SUR GLANE</t>
  </si>
  <si>
    <t>ORADOUR SUR VAYRES</t>
  </si>
  <si>
    <t>PAGEAS</t>
  </si>
  <si>
    <t>LE PALAIS SUR VIENNE</t>
  </si>
  <si>
    <t>PANAZOL</t>
  </si>
  <si>
    <t>PENSOL</t>
  </si>
  <si>
    <t>PEYRAT DE BELLAC</t>
  </si>
  <si>
    <t>PEYRAT LE CHATEAU</t>
  </si>
  <si>
    <t>PEYRILHAC</t>
  </si>
  <si>
    <t>PIERRE BUFFIERE</t>
  </si>
  <si>
    <t>LA PORCHERIE</t>
  </si>
  <si>
    <t>RANCON</t>
  </si>
  <si>
    <t>RAZES</t>
  </si>
  <si>
    <t>REMPNAT</t>
  </si>
  <si>
    <t>RILHAC LASTOURS</t>
  </si>
  <si>
    <t>RILHAC RANCON</t>
  </si>
  <si>
    <t>ROCHECHOUART</t>
  </si>
  <si>
    <t>LA ROCHE L ABEILLE</t>
  </si>
  <si>
    <t>ST PARDOUX LE LAC</t>
  </si>
  <si>
    <t>ROYERES</t>
  </si>
  <si>
    <t>ROZIERS ST GEORGES</t>
  </si>
  <si>
    <t>SAILLAT SUR VIENNE</t>
  </si>
  <si>
    <t>ST AMAND LE PETIT</t>
  </si>
  <si>
    <t>ST AMAND MAGNAZEIX</t>
  </si>
  <si>
    <t>STE ANNE ST PRIEST</t>
  </si>
  <si>
    <t>ST AUVENT</t>
  </si>
  <si>
    <t>ST BAZILE</t>
  </si>
  <si>
    <t>ST BONNET BRIANCE</t>
  </si>
  <si>
    <t>ST BONNET DE BELLAC</t>
  </si>
  <si>
    <t>ST BRICE SUR VIENNE</t>
  </si>
  <si>
    <t>ST DENIS DES MURS</t>
  </si>
  <si>
    <t>ST GENCE</t>
  </si>
  <si>
    <t>ST GENEST SUR ROSELLE</t>
  </si>
  <si>
    <t>ST GEORGES LES LANDES</t>
  </si>
  <si>
    <t>ST GERMAIN LES BELLES</t>
  </si>
  <si>
    <t>ST GILLES LES FORETS</t>
  </si>
  <si>
    <t>ST HILAIRE BONNEVAL</t>
  </si>
  <si>
    <t>ST HILAIRE LA TREILLE</t>
  </si>
  <si>
    <t>ST HILAIRE LES PLACES</t>
  </si>
  <si>
    <t>ST JEAN LIGOURE</t>
  </si>
  <si>
    <t>ST JOUVENT</t>
  </si>
  <si>
    <t>ST JULIEN LE PETIT</t>
  </si>
  <si>
    <t>ST JUNIEN</t>
  </si>
  <si>
    <t>ST JUNIEN LES COMBES</t>
  </si>
  <si>
    <t>ST JUST LE MARTEL</t>
  </si>
  <si>
    <t>ST LAURENT LES EGLISES</t>
  </si>
  <si>
    <t>ST LAURENT SUR GORRE</t>
  </si>
  <si>
    <t>ST LEGER LA MONTAGNE</t>
  </si>
  <si>
    <t>ST LEGER MAGNAZEIX</t>
  </si>
  <si>
    <t>ST LEONARD DE NOBLAT</t>
  </si>
  <si>
    <t>STE MARIE DE VAUX</t>
  </si>
  <si>
    <t>ST MARTIAL SUR ISOP</t>
  </si>
  <si>
    <t>ST MARTIN DE JUSSAC</t>
  </si>
  <si>
    <t>ST MARTIN LE MAULT</t>
  </si>
  <si>
    <t>ST MARTIN LE VIEUX</t>
  </si>
  <si>
    <t>ST MARTIN TERRESSUS</t>
  </si>
  <si>
    <t>ST MATHIEU</t>
  </si>
  <si>
    <t>ST MAURICE LES BROUSSES</t>
  </si>
  <si>
    <t>ST MEARD</t>
  </si>
  <si>
    <t>ST OUEN SUR GARTEMPE</t>
  </si>
  <si>
    <t>ST PRIEST LIGOURE</t>
  </si>
  <si>
    <t>ST PRIEST SOUS AIXE</t>
  </si>
  <si>
    <t>ST PRIEST TAURION</t>
  </si>
  <si>
    <t>ST SORNIN LA MARCHE</t>
  </si>
  <si>
    <t>ST SORNIN LEULAC</t>
  </si>
  <si>
    <t>ST SULPICE LAURIERE</t>
  </si>
  <si>
    <t>ST SULPICE LES FEUILLES</t>
  </si>
  <si>
    <t>ST VICTURNIEN</t>
  </si>
  <si>
    <t>ST VITTE SUR BRIANCE</t>
  </si>
  <si>
    <t>ST YRIEIX LA PERCHE</t>
  </si>
  <si>
    <t>ST YRIEIX SOUS AIXE</t>
  </si>
  <si>
    <t>LES SALLES LAVAUGUYON</t>
  </si>
  <si>
    <t>SAUVIAT SUR VIGE</t>
  </si>
  <si>
    <t>SEREILHAC</t>
  </si>
  <si>
    <t>SOLIGNAC</t>
  </si>
  <si>
    <t>SURDOUX</t>
  </si>
  <si>
    <t>SUSSAC</t>
  </si>
  <si>
    <t>TERSANNES</t>
  </si>
  <si>
    <t>THOURON</t>
  </si>
  <si>
    <t>VAULRY</t>
  </si>
  <si>
    <t>VERNEUIL MOUSTIERS</t>
  </si>
  <si>
    <t>VERNEUIL SUR VIENNE</t>
  </si>
  <si>
    <t>VEYRAC</t>
  </si>
  <si>
    <t>VICQ SUR BREUILH</t>
  </si>
  <si>
    <t>VIDEIX</t>
  </si>
  <si>
    <t>LE VIGEN</t>
  </si>
  <si>
    <t>VILLEFAVARD</t>
  </si>
  <si>
    <t>LES ABLEUVENETTES</t>
  </si>
  <si>
    <t>AHEVILLE</t>
  </si>
  <si>
    <t>AINGEVILLE</t>
  </si>
  <si>
    <t>ALLARMONT</t>
  </si>
  <si>
    <t>AMBACOURT</t>
  </si>
  <si>
    <t>AMEUVELLE</t>
  </si>
  <si>
    <t>ANGLEMONT</t>
  </si>
  <si>
    <t>ANOULD</t>
  </si>
  <si>
    <t>AOUZE</t>
  </si>
  <si>
    <t>ARCHETTES</t>
  </si>
  <si>
    <t>AROFFE</t>
  </si>
  <si>
    <t>ARRENTES DE CORCIEUX</t>
  </si>
  <si>
    <t>ATTIGNEVILLE</t>
  </si>
  <si>
    <t>AULNOIS</t>
  </si>
  <si>
    <t>AUTIGNY LA TOUR</t>
  </si>
  <si>
    <t>AUZAINVILLIERS</t>
  </si>
  <si>
    <t>AVRANVILLE</t>
  </si>
  <si>
    <t>AYDOILLES</t>
  </si>
  <si>
    <t>BADMENIL AUX BOIS</t>
  </si>
  <si>
    <t>LA BAFFE</t>
  </si>
  <si>
    <t>LA VOGE LES BAINS</t>
  </si>
  <si>
    <t>BAINVILLE AUX SAULES</t>
  </si>
  <si>
    <t>BALLEVILLE</t>
  </si>
  <si>
    <t>BAN DE LAVELINE</t>
  </si>
  <si>
    <t>BAN DE SAPT</t>
  </si>
  <si>
    <t>BARBEY SEROUX</t>
  </si>
  <si>
    <t>BASSE SUR LE RUPT</t>
  </si>
  <si>
    <t>BATTEXEY</t>
  </si>
  <si>
    <t>BAUDRICOURT</t>
  </si>
  <si>
    <t>BAYECOURT</t>
  </si>
  <si>
    <t>BAZEGNEY</t>
  </si>
  <si>
    <t>BAZIEN</t>
  </si>
  <si>
    <t>BAZOILLES ET MENIL</t>
  </si>
  <si>
    <t>BAZOILLES SUR MEUSE</t>
  </si>
  <si>
    <t>BEAUFREMONT</t>
  </si>
  <si>
    <t>BEAUMENIL</t>
  </si>
  <si>
    <t>BEGNECOURT</t>
  </si>
  <si>
    <t>BELMONT LES DARNEY</t>
  </si>
  <si>
    <t>BELMONT SUR BUTTANT</t>
  </si>
  <si>
    <t>BELMONT SUR VAIR</t>
  </si>
  <si>
    <t>BELRUPT</t>
  </si>
  <si>
    <t>BERTRIMOUTIER</t>
  </si>
  <si>
    <t>BETTEGNEY ST BRICE</t>
  </si>
  <si>
    <t>BETTONCOURT</t>
  </si>
  <si>
    <t>LE BEULAY</t>
  </si>
  <si>
    <t>BIECOURT</t>
  </si>
  <si>
    <t>BIFFONTAINE</t>
  </si>
  <si>
    <t>BLEURVILLE</t>
  </si>
  <si>
    <t>BLEVAINCOURT</t>
  </si>
  <si>
    <t>BOCQUEGNEY</t>
  </si>
  <si>
    <t>BOIS DE CHAMP</t>
  </si>
  <si>
    <t>BONVILLET</t>
  </si>
  <si>
    <t>BOULAINCOURT</t>
  </si>
  <si>
    <t>LA BOURGONCE</t>
  </si>
  <si>
    <t>BOUXIERES AUX BOIS</t>
  </si>
  <si>
    <t>BOUXURULLES</t>
  </si>
  <si>
    <t>BOUZEMONT</t>
  </si>
  <si>
    <t>BRANTIGNY</t>
  </si>
  <si>
    <t>BRECHAINVILLE</t>
  </si>
  <si>
    <t>LA BRESSE</t>
  </si>
  <si>
    <t>BROUVELIEURES</t>
  </si>
  <si>
    <t>BRU</t>
  </si>
  <si>
    <t>BRUYERES</t>
  </si>
  <si>
    <t>BULGNEVILLE</t>
  </si>
  <si>
    <t>BULT</t>
  </si>
  <si>
    <t>BUSSANG</t>
  </si>
  <si>
    <t>CELLES SUR PLAINE</t>
  </si>
  <si>
    <t>CERTILLEUX</t>
  </si>
  <si>
    <t>CHAMAGNE</t>
  </si>
  <si>
    <t>CHAMPDRAY</t>
  </si>
  <si>
    <t>CHAMP LE DUC</t>
  </si>
  <si>
    <t>CHANTRAINE</t>
  </si>
  <si>
    <t>LA CHAPELLE AUX BOIS</t>
  </si>
  <si>
    <t>LA CHAPELLE DEVANT BRUYERES</t>
  </si>
  <si>
    <t>CHARMOIS DEVANT BRUYERES</t>
  </si>
  <si>
    <t>CHARMOIS L ORGUEILLEUX</t>
  </si>
  <si>
    <t>CHATAS</t>
  </si>
  <si>
    <t>CHATEL SUR MOSELLE</t>
  </si>
  <si>
    <t>CHATILLON SUR SAONE</t>
  </si>
  <si>
    <t>CHAUFFECOURT</t>
  </si>
  <si>
    <t>CHAUMOUSEY</t>
  </si>
  <si>
    <t>CHAVELOT</t>
  </si>
  <si>
    <t>CHEF HAUT</t>
  </si>
  <si>
    <t>CHENIMENIL</t>
  </si>
  <si>
    <t>CHERMISEY</t>
  </si>
  <si>
    <t>CIRCOURT</t>
  </si>
  <si>
    <t>CIRCOURT SUR MOUZON</t>
  </si>
  <si>
    <t>CLAUDON</t>
  </si>
  <si>
    <t>BAN SUR MEURTHE CLEFCY</t>
  </si>
  <si>
    <t>CLEREY LA COTE</t>
  </si>
  <si>
    <t>LE CLERJUS</t>
  </si>
  <si>
    <t>CLEURIE</t>
  </si>
  <si>
    <t>CLEZENTAINE</t>
  </si>
  <si>
    <t>COINCHES</t>
  </si>
  <si>
    <t>COMBRIMONT</t>
  </si>
  <si>
    <t>CONTREXEVILLE</t>
  </si>
  <si>
    <t>CORCIEUX</t>
  </si>
  <si>
    <t>CORNIMONT</t>
  </si>
  <si>
    <t>COURCELLES SOUS CHATENOIS</t>
  </si>
  <si>
    <t>COUSSEY</t>
  </si>
  <si>
    <t>CRAINVILLIERS</t>
  </si>
  <si>
    <t>LA CROIX AUX MINES</t>
  </si>
  <si>
    <t>DAMAS AUX BOIS</t>
  </si>
  <si>
    <t>DAMAS ET BETTEGNEY</t>
  </si>
  <si>
    <t>DAMBLAIN</t>
  </si>
  <si>
    <t>DARNEY</t>
  </si>
  <si>
    <t>DARNEY AUX CHENES</t>
  </si>
  <si>
    <t>DARNIEULLES</t>
  </si>
  <si>
    <t>DEINVILLERS</t>
  </si>
  <si>
    <t>DENIPAIRE</t>
  </si>
  <si>
    <t>DERBAMONT</t>
  </si>
  <si>
    <t>DESTORD</t>
  </si>
  <si>
    <t>DEYCIMONT</t>
  </si>
  <si>
    <t>DEYVILLERS</t>
  </si>
  <si>
    <t>DIGNONVILLE</t>
  </si>
  <si>
    <t>DINOZE</t>
  </si>
  <si>
    <t>DOCELLES</t>
  </si>
  <si>
    <t>DOGNEVILLE</t>
  </si>
  <si>
    <t>DOLAINCOURT</t>
  </si>
  <si>
    <t>DOMBASLE DEVANT DARNEY</t>
  </si>
  <si>
    <t>DOMBASLE EN XAINTOIS</t>
  </si>
  <si>
    <t>DOMBROT LE SEC</t>
  </si>
  <si>
    <t>DOMBROT SUR VAIR</t>
  </si>
  <si>
    <t>DOMEVRE SUR AVIERE</t>
  </si>
  <si>
    <t>DOMEVRE SUR DURBION</t>
  </si>
  <si>
    <t>DOMEVRE SOUS MONTFORT</t>
  </si>
  <si>
    <t>DOMFAING</t>
  </si>
  <si>
    <t>DOMJULIEN</t>
  </si>
  <si>
    <t>DOMMARTIN AUX BOIS</t>
  </si>
  <si>
    <t>DOMMARTIN LES REMIREMONT</t>
  </si>
  <si>
    <t>DOMMARTIN LES VALLOIS</t>
  </si>
  <si>
    <t>DOMMARTIN SUR VRAINE</t>
  </si>
  <si>
    <t>DOMPAIRE</t>
  </si>
  <si>
    <t>DOMPTAIL</t>
  </si>
  <si>
    <t>DOMREMY LA PUCELLE</t>
  </si>
  <si>
    <t>DOMVALLIER</t>
  </si>
  <si>
    <t>DONCIERES</t>
  </si>
  <si>
    <t>DOUNOUX</t>
  </si>
  <si>
    <t>ELOYES</t>
  </si>
  <si>
    <t>ENTRE DEUX EAUX</t>
  </si>
  <si>
    <t>EPINAL</t>
  </si>
  <si>
    <t>ESCLES</t>
  </si>
  <si>
    <t>ESLEY</t>
  </si>
  <si>
    <t>ESSEGNEY</t>
  </si>
  <si>
    <t>ESTRENNES</t>
  </si>
  <si>
    <t>ETIVAL CLAIREFONTAINE</t>
  </si>
  <si>
    <t>EVAUX ET MENIL</t>
  </si>
  <si>
    <t>FAUCOMPIERRE</t>
  </si>
  <si>
    <t>FAUCONCOURT</t>
  </si>
  <si>
    <t>FERDRUPT</t>
  </si>
  <si>
    <t>FIGNEVELLE</t>
  </si>
  <si>
    <t>FIMENIL</t>
  </si>
  <si>
    <t>FLOREMONT</t>
  </si>
  <si>
    <t>FOMEREY</t>
  </si>
  <si>
    <t>FONTENOY LE CHATEAU</t>
  </si>
  <si>
    <t>LA FORGE</t>
  </si>
  <si>
    <t>FRAIN</t>
  </si>
  <si>
    <t>FRAIZE</t>
  </si>
  <si>
    <t>FRAPELLE</t>
  </si>
  <si>
    <t>FREBECOURT</t>
  </si>
  <si>
    <t>FREMIFONTAINE</t>
  </si>
  <si>
    <t>FRENELLE LA GRANDE</t>
  </si>
  <si>
    <t>FRENELLE LA PETITE</t>
  </si>
  <si>
    <t>FRESSE SUR MOSELLE</t>
  </si>
  <si>
    <t>FREVILLE</t>
  </si>
  <si>
    <t>FRIZON</t>
  </si>
  <si>
    <t>GELVECOURT ET ADOMPT</t>
  </si>
  <si>
    <t>GEMAINGOUTTE</t>
  </si>
  <si>
    <t>GEMMELAINCOURT</t>
  </si>
  <si>
    <t>GENDREVILLE</t>
  </si>
  <si>
    <t>GERARDMER</t>
  </si>
  <si>
    <t>GERBAMONT</t>
  </si>
  <si>
    <t>GERBEPAL</t>
  </si>
  <si>
    <t>GIGNEVILLE</t>
  </si>
  <si>
    <t>GIGNEY</t>
  </si>
  <si>
    <t>GIRANCOURT</t>
  </si>
  <si>
    <t>GIRCOURT LES VIEVILLE</t>
  </si>
  <si>
    <t>GIRECOURT SUR DURBION</t>
  </si>
  <si>
    <t>GIRMONT VAL D AJOL</t>
  </si>
  <si>
    <t>GIRONCOURT SUR VRAINE</t>
  </si>
  <si>
    <t>GODONCOURT</t>
  </si>
  <si>
    <t>GOLBEY</t>
  </si>
  <si>
    <t>GORHEY</t>
  </si>
  <si>
    <t>GRAND</t>
  </si>
  <si>
    <t>LA GRANDE FOSSE</t>
  </si>
  <si>
    <t>GRANDRUPT DE BAINS</t>
  </si>
  <si>
    <t>GRANDRUPT</t>
  </si>
  <si>
    <t>GRANDVILLERS</t>
  </si>
  <si>
    <t>GRANGES AUMONTZEY</t>
  </si>
  <si>
    <t>GREUX</t>
  </si>
  <si>
    <t>GRIGNONCOURT</t>
  </si>
  <si>
    <t>GRUEY LES SURANCE</t>
  </si>
  <si>
    <t>GUGNECOURT</t>
  </si>
  <si>
    <t>GUGNEY AUX AULX</t>
  </si>
  <si>
    <t>HADIGNY LES VERRIERES</t>
  </si>
  <si>
    <t>HADOL</t>
  </si>
  <si>
    <t>HAGECOURT</t>
  </si>
  <si>
    <t>HAGNEVILLE ET RONCOURT</t>
  </si>
  <si>
    <t>HAILLAINVILLE</t>
  </si>
  <si>
    <t>HARCHECHAMP</t>
  </si>
  <si>
    <t>HARDANCOURT</t>
  </si>
  <si>
    <t>HAREVILLE</t>
  </si>
  <si>
    <t>HARMONVILLE</t>
  </si>
  <si>
    <t>HAROL</t>
  </si>
  <si>
    <t>HENNECOURT</t>
  </si>
  <si>
    <t>HENNEZEL</t>
  </si>
  <si>
    <t>HERGUGNEY</t>
  </si>
  <si>
    <t>HERPELMONT</t>
  </si>
  <si>
    <t>HOUECOURT</t>
  </si>
  <si>
    <t>HOUEVILLE</t>
  </si>
  <si>
    <t>HOUSSERAS</t>
  </si>
  <si>
    <t>LA HOUSSIERE</t>
  </si>
  <si>
    <t>HURBACHE</t>
  </si>
  <si>
    <t>HYMONT</t>
  </si>
  <si>
    <t>ISCHES</t>
  </si>
  <si>
    <t>JAINVILLOTTE</t>
  </si>
  <si>
    <t>JARMENIL</t>
  </si>
  <si>
    <t>JEANMENIL</t>
  </si>
  <si>
    <t>JESONVILLE</t>
  </si>
  <si>
    <t>JEUXEY</t>
  </si>
  <si>
    <t>JORXEY</t>
  </si>
  <si>
    <t>JUBAINVILLE</t>
  </si>
  <si>
    <t>JUSSARUPT</t>
  </si>
  <si>
    <t>JUVAINCOURT</t>
  </si>
  <si>
    <t>LAMARCHE</t>
  </si>
  <si>
    <t>LANDAVILLE</t>
  </si>
  <si>
    <t>LANGLEY</t>
  </si>
  <si>
    <t>LAVAL SUR VOLOGNE</t>
  </si>
  <si>
    <t>LAVELINE DEVANT BRUYERES</t>
  </si>
  <si>
    <t>LAVELINE DU HOUX</t>
  </si>
  <si>
    <t>LEGEVILLE ET BONFAYS</t>
  </si>
  <si>
    <t>LEMMECOURT</t>
  </si>
  <si>
    <t>LEPANGES SUR VOLOGNE</t>
  </si>
  <si>
    <t>LERRAIN</t>
  </si>
  <si>
    <t>LESSEUX</t>
  </si>
  <si>
    <t>LIEZEY</t>
  </si>
  <si>
    <t>LIFFOL LE GRAND</t>
  </si>
  <si>
    <t>LIGNEVILLE</t>
  </si>
  <si>
    <t>LIRONCOURT</t>
  </si>
  <si>
    <t>LONGCHAMP SOUS CHATENOIS</t>
  </si>
  <si>
    <t>LUBINE</t>
  </si>
  <si>
    <t>LUSSE</t>
  </si>
  <si>
    <t>LUVIGNY</t>
  </si>
  <si>
    <t>MACONCOURT</t>
  </si>
  <si>
    <t>MADECOURT</t>
  </si>
  <si>
    <t>MADEGNEY</t>
  </si>
  <si>
    <t>MADONNE ET LAMEREY</t>
  </si>
  <si>
    <t>MALAINCOURT</t>
  </si>
  <si>
    <t>MANDRAY</t>
  </si>
  <si>
    <t>MANDRES SUR VAIR</t>
  </si>
  <si>
    <t>MARAINVILLE SUR MADON</t>
  </si>
  <si>
    <t>MAREY</t>
  </si>
  <si>
    <t>MARONCOURT</t>
  </si>
  <si>
    <t>MARTIGNY LES BAINS</t>
  </si>
  <si>
    <t>MARTIGNY LES GERBONVAUX</t>
  </si>
  <si>
    <t>MARTINVELLE</t>
  </si>
  <si>
    <t>MATTAINCOURT</t>
  </si>
  <si>
    <t>MAXEY SUR MEUSE</t>
  </si>
  <si>
    <t>MAZELEY</t>
  </si>
  <si>
    <t>MAZIROT</t>
  </si>
  <si>
    <t>MEDONVILLE</t>
  </si>
  <si>
    <t>MEMENIL</t>
  </si>
  <si>
    <t>MENARMONT</t>
  </si>
  <si>
    <t>MENIL EN XAINTOIS</t>
  </si>
  <si>
    <t>MENIL DE SENONES</t>
  </si>
  <si>
    <t>MENIL SUR BELVITTE</t>
  </si>
  <si>
    <t>LE MENIL</t>
  </si>
  <si>
    <t>MIDREVAUX</t>
  </si>
  <si>
    <t>MIRECOURT</t>
  </si>
  <si>
    <t>MONCEL SUR VAIR</t>
  </si>
  <si>
    <t>LE MONT</t>
  </si>
  <si>
    <t>MONT LES LAMARCHE</t>
  </si>
  <si>
    <t>MONT LES NEUFCHATEAU</t>
  </si>
  <si>
    <t>MONTHUREUX LE SEC</t>
  </si>
  <si>
    <t>MONTHUREUX SUR SAONE</t>
  </si>
  <si>
    <t>MONTMOTIER</t>
  </si>
  <si>
    <t>MORELMAISON</t>
  </si>
  <si>
    <t>MORIVILLE</t>
  </si>
  <si>
    <t>MORIZECOURT</t>
  </si>
  <si>
    <t>MORTAGNE</t>
  </si>
  <si>
    <t>MOYEMONT</t>
  </si>
  <si>
    <t>MOYENMOUTIER</t>
  </si>
  <si>
    <t>NAYEMONT LES FOSSES</t>
  </si>
  <si>
    <t>NEUFCHATEAU</t>
  </si>
  <si>
    <t>LA NEUVEVILLE DEVANT LEPANGES</t>
  </si>
  <si>
    <t>LA NEUVEVILLE SOUS CHATENOIS</t>
  </si>
  <si>
    <t>LA NEUVEVILLE SOUS MONTFORT</t>
  </si>
  <si>
    <t>NEUVILLERS SUR FAVE</t>
  </si>
  <si>
    <t>NOMEXY</t>
  </si>
  <si>
    <t>NOMPATELIZE</t>
  </si>
  <si>
    <t>NONZEVILLE</t>
  </si>
  <si>
    <t>NORROY</t>
  </si>
  <si>
    <t>NOSSONCOURT</t>
  </si>
  <si>
    <t>OELLEVILLE</t>
  </si>
  <si>
    <t>OFFROICOURT</t>
  </si>
  <si>
    <t>OLLAINVILLE</t>
  </si>
  <si>
    <t>ORTONCOURT</t>
  </si>
  <si>
    <t>PADOUX</t>
  </si>
  <si>
    <t>PAIR ET GRANDRUPT</t>
  </si>
  <si>
    <t>PALLEGNEY</t>
  </si>
  <si>
    <t>PAREY SOUS MONTFORT</t>
  </si>
  <si>
    <t>PARGNY SOUS MUREAU</t>
  </si>
  <si>
    <t>LA PETITE FOSSE</t>
  </si>
  <si>
    <t>LA PETITE RAON</t>
  </si>
  <si>
    <t>PIERREPONT SUR L ARENTELE</t>
  </si>
  <si>
    <t>PLAINFAING</t>
  </si>
  <si>
    <t>PLEUVEZAIN</t>
  </si>
  <si>
    <t>PLOMBIERES LES BAINS</t>
  </si>
  <si>
    <t>POMPIERRE</t>
  </si>
  <si>
    <t>PONT LES BONFAYS</t>
  </si>
  <si>
    <t>PONT SUR MADON</t>
  </si>
  <si>
    <t>PORTIEUX</t>
  </si>
  <si>
    <t>LES POULIERES</t>
  </si>
  <si>
    <t>POUSSAY</t>
  </si>
  <si>
    <t>POUXEUX</t>
  </si>
  <si>
    <t>PROVENCHERES LES DARNEY</t>
  </si>
  <si>
    <t>PROVENCHERES ET COLROY</t>
  </si>
  <si>
    <t>LE PUID</t>
  </si>
  <si>
    <t>PUNEROT</t>
  </si>
  <si>
    <t>RACECOURT</t>
  </si>
  <si>
    <t>RAINVILLE</t>
  </si>
  <si>
    <t>RAMBERVILLERS</t>
  </si>
  <si>
    <t>RAMONCHAMP</t>
  </si>
  <si>
    <t>RAON AUX BOIS</t>
  </si>
  <si>
    <t>RAON L ETAPE</t>
  </si>
  <si>
    <t>RAON SUR PLAINE</t>
  </si>
  <si>
    <t>RAPEY</t>
  </si>
  <si>
    <t>RAVES</t>
  </si>
  <si>
    <t>REBEUVILLE</t>
  </si>
  <si>
    <t>REGNEVELLE</t>
  </si>
  <si>
    <t>REGNEY</t>
  </si>
  <si>
    <t>REHAINCOURT</t>
  </si>
  <si>
    <t>REHAUPAL</t>
  </si>
  <si>
    <t>RELANGES</t>
  </si>
  <si>
    <t>REMIREMONT</t>
  </si>
  <si>
    <t>REMOMEIX</t>
  </si>
  <si>
    <t>REMOVILLE</t>
  </si>
  <si>
    <t>RENAUVOID</t>
  </si>
  <si>
    <t>REPEL</t>
  </si>
  <si>
    <t>ROBECOURT</t>
  </si>
  <si>
    <t>ROCHESSON</t>
  </si>
  <si>
    <t>ROLLAINVILLE</t>
  </si>
  <si>
    <t>ROMAIN AUX BOIS</t>
  </si>
  <si>
    <t>ROMONT</t>
  </si>
  <si>
    <t>LES ROUGES EAUX</t>
  </si>
  <si>
    <t>LE ROULIER</t>
  </si>
  <si>
    <t>ROUVRES EN XAINTOIS</t>
  </si>
  <si>
    <t>ROUVRES LA CHETIVE</t>
  </si>
  <si>
    <t>ROVILLE AUX CHENES</t>
  </si>
  <si>
    <t>ROZEROTTE</t>
  </si>
  <si>
    <t>ROZIERES SUR MOUZON</t>
  </si>
  <si>
    <t>RUGNEY</t>
  </si>
  <si>
    <t>RUPPES</t>
  </si>
  <si>
    <t>RUPT SUR MOSELLE</t>
  </si>
  <si>
    <t>ST AME</t>
  </si>
  <si>
    <t>ST BASLEMONT</t>
  </si>
  <si>
    <t>ST BENOIT LA CHIPOTTE</t>
  </si>
  <si>
    <t>ST DIE DES VOSGES</t>
  </si>
  <si>
    <t>ST ETIENNE LES REMIREMONT</t>
  </si>
  <si>
    <t>ST JEAN D ORMONT</t>
  </si>
  <si>
    <t>ST MAURICE SUR MORTAGNE</t>
  </si>
  <si>
    <t>ST MAURICE SUR MOSELLE</t>
  </si>
  <si>
    <t>ST MENGE</t>
  </si>
  <si>
    <t>ST MICHEL SUR MEURTHE</t>
  </si>
  <si>
    <t>ST NABORD</t>
  </si>
  <si>
    <t>ST OUEN LES PAREY</t>
  </si>
  <si>
    <t>ST PRANCHER</t>
  </si>
  <si>
    <t>ST STAIL</t>
  </si>
  <si>
    <t>SANCHEY</t>
  </si>
  <si>
    <t>SANDAUCOURT</t>
  </si>
  <si>
    <t>SANS VALLOIS</t>
  </si>
  <si>
    <t>SARTES</t>
  </si>
  <si>
    <t>LE SAULCY</t>
  </si>
  <si>
    <t>SAULCY SUR MEURTHE</t>
  </si>
  <si>
    <t>SAULXURES LES BULGNEVILLE</t>
  </si>
  <si>
    <t>SAULXURES SUR MOSELOTTE</t>
  </si>
  <si>
    <t>SENAIDE</t>
  </si>
  <si>
    <t>SENONES</t>
  </si>
  <si>
    <t>SENONGES</t>
  </si>
  <si>
    <t>SERAUMONT</t>
  </si>
  <si>
    <t>SERCOEUR</t>
  </si>
  <si>
    <t>SERECOURT</t>
  </si>
  <si>
    <t>SEROCOURT</t>
  </si>
  <si>
    <t>SIONNE</t>
  </si>
  <si>
    <t>SOCOURT</t>
  </si>
  <si>
    <t>SONCOURT</t>
  </si>
  <si>
    <t>SOULOSSE SOUS ST ELOPHE</t>
  </si>
  <si>
    <t>SURIAUVILLE</t>
  </si>
  <si>
    <t>LE SYNDICAT</t>
  </si>
  <si>
    <t>TAINTRUX</t>
  </si>
  <si>
    <t>TENDON</t>
  </si>
  <si>
    <t>THAON LES VOSGES</t>
  </si>
  <si>
    <t>THEY SOUS MONTFORT</t>
  </si>
  <si>
    <t>THIEFOSSE</t>
  </si>
  <si>
    <t>LE THILLOT</t>
  </si>
  <si>
    <t>THIRAUCOURT</t>
  </si>
  <si>
    <t>LE THOLY</t>
  </si>
  <si>
    <t>LES THONS</t>
  </si>
  <si>
    <t>THUILLIERES</t>
  </si>
  <si>
    <t>TIGNECOURT</t>
  </si>
  <si>
    <t>TILLEUX</t>
  </si>
  <si>
    <t>TOLLAINCOURT</t>
  </si>
  <si>
    <t>TOTAINVILLE</t>
  </si>
  <si>
    <t>TRAMPOT</t>
  </si>
  <si>
    <t>TRANQUEVILLE GRAUX</t>
  </si>
  <si>
    <t>TREMONZEY</t>
  </si>
  <si>
    <t>UBEXY</t>
  </si>
  <si>
    <t>URIMENIL</t>
  </si>
  <si>
    <t>UXEGNEY</t>
  </si>
  <si>
    <t>UZEMAIN</t>
  </si>
  <si>
    <t>LA VACHERESSE ET LA ROUILLIE</t>
  </si>
  <si>
    <t>VAGNEY</t>
  </si>
  <si>
    <t>LE VAL D AJOL</t>
  </si>
  <si>
    <t>VALFROICOURT</t>
  </si>
  <si>
    <t>VALLEROY AUX SAULES</t>
  </si>
  <si>
    <t>VALLEROY LE SEC</t>
  </si>
  <si>
    <t>LES VALLOIS</t>
  </si>
  <si>
    <t>LE VALTIN</t>
  </si>
  <si>
    <t>VARMONZEY</t>
  </si>
  <si>
    <t>VAUBEXY</t>
  </si>
  <si>
    <t>VAXONCOURT</t>
  </si>
  <si>
    <t>VECOUX</t>
  </si>
  <si>
    <t>VELOTTE ET TATIGNECOURT</t>
  </si>
  <si>
    <t>VENTRON</t>
  </si>
  <si>
    <t>LE VERMONT</t>
  </si>
  <si>
    <t>VERVEZELLE</t>
  </si>
  <si>
    <t>VEXAINCOURT</t>
  </si>
  <si>
    <t>VICHEREY</t>
  </si>
  <si>
    <t>VIENVILLE</t>
  </si>
  <si>
    <t>VILLE SUR ILLON</t>
  </si>
  <si>
    <t>VILLONCOURT</t>
  </si>
  <si>
    <t>VILLOTTE</t>
  </si>
  <si>
    <t>VILLOUXEL</t>
  </si>
  <si>
    <t>VIMENIL</t>
  </si>
  <si>
    <t>VINCEY</t>
  </si>
  <si>
    <t>VIOCOURT</t>
  </si>
  <si>
    <t>VIOMENIL</t>
  </si>
  <si>
    <t>VITTEL</t>
  </si>
  <si>
    <t>VIVIERS LE GRAS</t>
  </si>
  <si>
    <t>VIVIERS LES OFFROICOURT</t>
  </si>
  <si>
    <t>LES VOIVRES</t>
  </si>
  <si>
    <t>VOMECOURT</t>
  </si>
  <si>
    <t>VOMECOURT SUR MADON</t>
  </si>
  <si>
    <t>VOUXEY</t>
  </si>
  <si>
    <t>VRECOURT</t>
  </si>
  <si>
    <t>VROVILLE</t>
  </si>
  <si>
    <t>WISEMBACH</t>
  </si>
  <si>
    <t>XAFFEVILLERS</t>
  </si>
  <si>
    <t>XAMONTARUPT</t>
  </si>
  <si>
    <t>XARONVAL</t>
  </si>
  <si>
    <t>XERTIGNY</t>
  </si>
  <si>
    <t>XONRUPT LONGEMER</t>
  </si>
  <si>
    <t>ZINCOURT</t>
  </si>
  <si>
    <t>MONTHOLON</t>
  </si>
  <si>
    <t>AISY SUR ARMANCON</t>
  </si>
  <si>
    <t>ANCY LE FRANC</t>
  </si>
  <si>
    <t>ANCY LE LIBRE</t>
  </si>
  <si>
    <t>ANDRYES</t>
  </si>
  <si>
    <t>ANGELY</t>
  </si>
  <si>
    <t>ANNAY LA COTE</t>
  </si>
  <si>
    <t>ANNAY SUR SEREIN</t>
  </si>
  <si>
    <t>ANNEOT</t>
  </si>
  <si>
    <t>ANNOUX</t>
  </si>
  <si>
    <t>APPOIGNY</t>
  </si>
  <si>
    <t>ARCES DILO</t>
  </si>
  <si>
    <t>ARCY SUR CURE</t>
  </si>
  <si>
    <t>ARGENTENAY</t>
  </si>
  <si>
    <t>ARGENTEUIL SUR ARMANCON</t>
  </si>
  <si>
    <t>ARMEAU</t>
  </si>
  <si>
    <t>ARTHONNAY</t>
  </si>
  <si>
    <t>ASNIERES SOUS BOIS</t>
  </si>
  <si>
    <t>ASQUINS</t>
  </si>
  <si>
    <t>AUXERRE</t>
  </si>
  <si>
    <t>AVALLON</t>
  </si>
  <si>
    <t>BAGNEAUX</t>
  </si>
  <si>
    <t>BAON</t>
  </si>
  <si>
    <t>BASSOU</t>
  </si>
  <si>
    <t>BAZARNES</t>
  </si>
  <si>
    <t>BEINE</t>
  </si>
  <si>
    <t>BELLECHAUME</t>
  </si>
  <si>
    <t>LA BELLIOLE</t>
  </si>
  <si>
    <t>BEON</t>
  </si>
  <si>
    <t>BERNOUIL</t>
  </si>
  <si>
    <t>BERU</t>
  </si>
  <si>
    <t>BESSY SUR CURE</t>
  </si>
  <si>
    <t>BEUGNON</t>
  </si>
  <si>
    <t>BIERRY LES BELLES FONTAINES</t>
  </si>
  <si>
    <t>BLANNAY</t>
  </si>
  <si>
    <t>BLEIGNY LE CARREAU</t>
  </si>
  <si>
    <t>BLENEAU</t>
  </si>
  <si>
    <t>BOEURS EN OTHE</t>
  </si>
  <si>
    <t>BONNARD</t>
  </si>
  <si>
    <t>BRANCHES</t>
  </si>
  <si>
    <t>BRANNAY</t>
  </si>
  <si>
    <t>BRIENON SUR ARMANCON</t>
  </si>
  <si>
    <t>BROSSES</t>
  </si>
  <si>
    <t>BUSSY EN OTHE</t>
  </si>
  <si>
    <t>BUTTEAUX</t>
  </si>
  <si>
    <t>CARISEY</t>
  </si>
  <si>
    <t>LA CELLE ST CYR</t>
  </si>
  <si>
    <t>CENSY</t>
  </si>
  <si>
    <t>CERISIERS</t>
  </si>
  <si>
    <t>CEZY</t>
  </si>
  <si>
    <t>CHABLIS</t>
  </si>
  <si>
    <t>CHAILLEY</t>
  </si>
  <si>
    <t>CHAMOUX</t>
  </si>
  <si>
    <t>CHAMPCEVRAIS</t>
  </si>
  <si>
    <t>CHAMPIGNELLES</t>
  </si>
  <si>
    <t>CHAMPLAY</t>
  </si>
  <si>
    <t>CHAMPLOST</t>
  </si>
  <si>
    <t>CHAMPS SUR YONNE</t>
  </si>
  <si>
    <t>CHAMVRES</t>
  </si>
  <si>
    <t>LA CHAPELLE SUR OREUSE</t>
  </si>
  <si>
    <t>LA CHAPELLE VAUPELTEIGNE</t>
  </si>
  <si>
    <t>CHARBUY</t>
  </si>
  <si>
    <t>CHARENTENAY</t>
  </si>
  <si>
    <t>CHARNY OREE DE PUISAYE</t>
  </si>
  <si>
    <t>CHASSIGNELLES</t>
  </si>
  <si>
    <t>CHASTELLUX SUR CURE</t>
  </si>
  <si>
    <t>CHATEL CENSOIR</t>
  </si>
  <si>
    <t>CHATEL GERARD</t>
  </si>
  <si>
    <t>CHEMILLY SUR SEREIN</t>
  </si>
  <si>
    <t>CHEMILLY SUR YONNE</t>
  </si>
  <si>
    <t>CHENEY</t>
  </si>
  <si>
    <t>CHENY</t>
  </si>
  <si>
    <t>CHEROY</t>
  </si>
  <si>
    <t>CHEU</t>
  </si>
  <si>
    <t>CHICHEE</t>
  </si>
  <si>
    <t>CHICHERY</t>
  </si>
  <si>
    <t>CHITRY</t>
  </si>
  <si>
    <t>LES CLERIMOIS</t>
  </si>
  <si>
    <t>COLLAN</t>
  </si>
  <si>
    <t>COLLEMIERS</t>
  </si>
  <si>
    <t>COMPIGNY</t>
  </si>
  <si>
    <t>CORNANT</t>
  </si>
  <si>
    <t>COULANGERON</t>
  </si>
  <si>
    <t>COULANGES LA VINEUSE</t>
  </si>
  <si>
    <t>COULANGES SUR YONNE</t>
  </si>
  <si>
    <t>COULOURS</t>
  </si>
  <si>
    <t>COURGENAY</t>
  </si>
  <si>
    <t>COURGIS</t>
  </si>
  <si>
    <t>COURLON SUR YONNE</t>
  </si>
  <si>
    <t>COURSON LES CARRIERES</t>
  </si>
  <si>
    <t>COURTOIN</t>
  </si>
  <si>
    <t>COURTOIS SUR YONNE</t>
  </si>
  <si>
    <t>COUTARNOUX</t>
  </si>
  <si>
    <t>CRAIN</t>
  </si>
  <si>
    <t>DEUX RIVIERES</t>
  </si>
  <si>
    <t>CRUZY LE CHATEL</t>
  </si>
  <si>
    <t>CRY</t>
  </si>
  <si>
    <t>CUDOT</t>
  </si>
  <si>
    <t>CUSSY LES FORGES</t>
  </si>
  <si>
    <t>DANNEMOINE</t>
  </si>
  <si>
    <t>DIGES</t>
  </si>
  <si>
    <t>DISSANGIS</t>
  </si>
  <si>
    <t>DIXMONT</t>
  </si>
  <si>
    <t>DOLLOT</t>
  </si>
  <si>
    <t>DOMATS</t>
  </si>
  <si>
    <t>DOMECY SUR CURE</t>
  </si>
  <si>
    <t>DOMECY SUR LE VAULT</t>
  </si>
  <si>
    <t>DRACY</t>
  </si>
  <si>
    <t>DRUYES LES BELLES FONTAINES</t>
  </si>
  <si>
    <t>DYE</t>
  </si>
  <si>
    <t>EGLENY</t>
  </si>
  <si>
    <t>EGRISELLES LE BOCAGE</t>
  </si>
  <si>
    <t>EPINEAU LES VOVES</t>
  </si>
  <si>
    <t>EPINEUIL</t>
  </si>
  <si>
    <t>ESCOLIVES STE CAMILLE</t>
  </si>
  <si>
    <t>ESNON</t>
  </si>
  <si>
    <t>ETAIS LA SAUVIN</t>
  </si>
  <si>
    <t>ETAULE</t>
  </si>
  <si>
    <t>ETIGNY</t>
  </si>
  <si>
    <t>ETIVEY</t>
  </si>
  <si>
    <t>EVRY</t>
  </si>
  <si>
    <t>LA FERTE LOUPIERE</t>
  </si>
  <si>
    <t>FLACY</t>
  </si>
  <si>
    <t>FLEURY LA VALLEE</t>
  </si>
  <si>
    <t>FLEYS</t>
  </si>
  <si>
    <t>FLOGNY LA CHAPELLE</t>
  </si>
  <si>
    <t>FOISSY LES VEZELAY</t>
  </si>
  <si>
    <t>FOISSY SUR VANNE</t>
  </si>
  <si>
    <t>FONTAINE LA GAILLARDE</t>
  </si>
  <si>
    <t>FONTENAY PRES CHABLIS</t>
  </si>
  <si>
    <t>FONTENAY PRES VEZELAY</t>
  </si>
  <si>
    <t>FONTENAY SOUS FOURONNES</t>
  </si>
  <si>
    <t>FOURNAUDIN</t>
  </si>
  <si>
    <t>FOURONNES</t>
  </si>
  <si>
    <t>FULVY</t>
  </si>
  <si>
    <t>GISY LES NOBLES</t>
  </si>
  <si>
    <t>GRIMAULT</t>
  </si>
  <si>
    <t>VALRAVILLON</t>
  </si>
  <si>
    <t>GUILLON TERRE PLAINE</t>
  </si>
  <si>
    <t>GURGY</t>
  </si>
  <si>
    <t>GY L EVEQUE</t>
  </si>
  <si>
    <t>IRANCY</t>
  </si>
  <si>
    <t>ISLAND</t>
  </si>
  <si>
    <t>L ISLE SUR SEREIN</t>
  </si>
  <si>
    <t>JAULGES</t>
  </si>
  <si>
    <t>JOIGNY</t>
  </si>
  <si>
    <t>JOUANCY</t>
  </si>
  <si>
    <t>JOUX LA VILLE</t>
  </si>
  <si>
    <t>JULLY</t>
  </si>
  <si>
    <t>JUNAY</t>
  </si>
  <si>
    <t>LAILLY</t>
  </si>
  <si>
    <t>LAIN</t>
  </si>
  <si>
    <t>LAINSECQ</t>
  </si>
  <si>
    <t>LALANDE</t>
  </si>
  <si>
    <t>LAROCHE ST CYDROINE</t>
  </si>
  <si>
    <t>LASSON</t>
  </si>
  <si>
    <t>LEVIS</t>
  </si>
  <si>
    <t>LEZINNES</t>
  </si>
  <si>
    <t>LICHERES PRES AIGREMONT</t>
  </si>
  <si>
    <t>LICHERES SUR YONNE</t>
  </si>
  <si>
    <t>LIGNORELLES</t>
  </si>
  <si>
    <t>LIGNY LE CHATEL</t>
  </si>
  <si>
    <t>LINDRY</t>
  </si>
  <si>
    <t>LIXY</t>
  </si>
  <si>
    <t>LOOZE</t>
  </si>
  <si>
    <t>LUCY LE BOIS</t>
  </si>
  <si>
    <t>LUCY SUR CURE</t>
  </si>
  <si>
    <t>LUCY SUR YONNE</t>
  </si>
  <si>
    <t>MAILLOT</t>
  </si>
  <si>
    <t>MAILLY LA VILLE</t>
  </si>
  <si>
    <t>MAILLY LE CHATEAU</t>
  </si>
  <si>
    <t>MALAY LE GRAND</t>
  </si>
  <si>
    <t>MALAY LE PETIT</t>
  </si>
  <si>
    <t>MARMEAUX</t>
  </si>
  <si>
    <t>MARSANGY</t>
  </si>
  <si>
    <t>MASSANGIS</t>
  </si>
  <si>
    <t>MENADES</t>
  </si>
  <si>
    <t>MERRY LA VALLEE</t>
  </si>
  <si>
    <t>MERRY SEC</t>
  </si>
  <si>
    <t>MERRY SUR YONNE</t>
  </si>
  <si>
    <t>MEZILLES</t>
  </si>
  <si>
    <t>MICHERY</t>
  </si>
  <si>
    <t>MIGE</t>
  </si>
  <si>
    <t>MIGENNES</t>
  </si>
  <si>
    <t>MOLINONS</t>
  </si>
  <si>
    <t>MOLOSMES</t>
  </si>
  <si>
    <t>MONETEAU</t>
  </si>
  <si>
    <t>MONTACHER VILLEGARDIN</t>
  </si>
  <si>
    <t>MONTIGNY LA RESLE</t>
  </si>
  <si>
    <t>MONTILLOT</t>
  </si>
  <si>
    <t>MONT ST SULPICE</t>
  </si>
  <si>
    <t>MOUFFY</t>
  </si>
  <si>
    <t>MOULINS EN TONNERROIS</t>
  </si>
  <si>
    <t>MOULINS SUR OUANNE</t>
  </si>
  <si>
    <t>MOUTIERS EN PUISAYE</t>
  </si>
  <si>
    <t>NAILLY</t>
  </si>
  <si>
    <t>NEUVY SAUTOUR</t>
  </si>
  <si>
    <t>NITRY</t>
  </si>
  <si>
    <t>NUITS</t>
  </si>
  <si>
    <t>OUANNE</t>
  </si>
  <si>
    <t>PACY SUR ARMANCON</t>
  </si>
  <si>
    <t>PAILLY</t>
  </si>
  <si>
    <t>PARLY</t>
  </si>
  <si>
    <t>PARON</t>
  </si>
  <si>
    <t>PAROY EN OTHE</t>
  </si>
  <si>
    <t>PAROY SUR THOLON</t>
  </si>
  <si>
    <t>PASILLY</t>
  </si>
  <si>
    <t>PERCEY</t>
  </si>
  <si>
    <t>PERRIGNY SUR ARMANCON</t>
  </si>
  <si>
    <t>PIERRE PERTHUIS</t>
  </si>
  <si>
    <t>PIFFONDS</t>
  </si>
  <si>
    <t>PIMELLES</t>
  </si>
  <si>
    <t>PISY</t>
  </si>
  <si>
    <t>PLESSIS ST JEAN</t>
  </si>
  <si>
    <t>POILLY SUR SEREIN</t>
  </si>
  <si>
    <t>POILLY SUR THOLON</t>
  </si>
  <si>
    <t>PONTAUBERT</t>
  </si>
  <si>
    <t>PONTIGNY</t>
  </si>
  <si>
    <t>PONT SUR VANNE</t>
  </si>
  <si>
    <t>PONT SUR YONNE</t>
  </si>
  <si>
    <t>LA POSTOLLE</t>
  </si>
  <si>
    <t>POURRAIN</t>
  </si>
  <si>
    <t>PRECY LE SEC</t>
  </si>
  <si>
    <t>PRECY SUR VRIN</t>
  </si>
  <si>
    <t>PREGILBERT</t>
  </si>
  <si>
    <t>PREHY</t>
  </si>
  <si>
    <t>PROVENCY</t>
  </si>
  <si>
    <t>QUARRE LES TOMBES</t>
  </si>
  <si>
    <t>QUENNE</t>
  </si>
  <si>
    <t>RAVIERES</t>
  </si>
  <si>
    <t>ROFFEY</t>
  </si>
  <si>
    <t>ROGNY LES SEPT ECLUSES</t>
  </si>
  <si>
    <t>RUGNY</t>
  </si>
  <si>
    <t>SAINPUITS</t>
  </si>
  <si>
    <t>ST ANDRE EN TERRE PLAINE</t>
  </si>
  <si>
    <t>LE VAL D OCRE</t>
  </si>
  <si>
    <t>ST AUBIN SUR YONNE</t>
  </si>
  <si>
    <t>ST BRANCHER</t>
  </si>
  <si>
    <t>ST BRIS LE VINEUX</t>
  </si>
  <si>
    <t>ST CYR LES COLONS</t>
  </si>
  <si>
    <t>ST DENIS LES SENS</t>
  </si>
  <si>
    <t>ST FARGEAU</t>
  </si>
  <si>
    <t>ST GEORGES SUR BAULCHE</t>
  </si>
  <si>
    <t>ST GERMAIN DES CHAMPS</t>
  </si>
  <si>
    <t>ST JULIEN DU SAULT</t>
  </si>
  <si>
    <t>ST LEGER VAUBAN</t>
  </si>
  <si>
    <t>ST LOUP D ORDON</t>
  </si>
  <si>
    <t>STE MAGNANCE</t>
  </si>
  <si>
    <t>ST MARTIN D ORDON</t>
  </si>
  <si>
    <t>ST MARTIN DU TERTRE</t>
  </si>
  <si>
    <t>ST MARTIN SUR ARMANCON</t>
  </si>
  <si>
    <t>ST MAURICE AUX RICHES HOMMES</t>
  </si>
  <si>
    <t>ST MAURICE LE VIEIL</t>
  </si>
  <si>
    <t>ST MAURICE THIZOUAILLE</t>
  </si>
  <si>
    <t>ST MORE</t>
  </si>
  <si>
    <t>STE PALLAYE</t>
  </si>
  <si>
    <t>SAINTS EN PUISAYE</t>
  </si>
  <si>
    <t>ST SAUVEUR EN PUISAYE</t>
  </si>
  <si>
    <t>ST SEROTIN</t>
  </si>
  <si>
    <t>STE VERTU</t>
  </si>
  <si>
    <t>SALIGNY</t>
  </si>
  <si>
    <t>SAMBOURG</t>
  </si>
  <si>
    <t>SANTIGNY</t>
  </si>
  <si>
    <t>SAUVIGNY LE BEUREAL</t>
  </si>
  <si>
    <t>SAUVIGNY LE BOIS</t>
  </si>
  <si>
    <t>SAVIGNY EN TERRE PLAINE</t>
  </si>
  <si>
    <t>SAVIGNY SUR CLAIRIS</t>
  </si>
  <si>
    <t>SEIGNELAY</t>
  </si>
  <si>
    <t>SEMENTRON</t>
  </si>
  <si>
    <t>SENAN</t>
  </si>
  <si>
    <t>SENNEVOY LE BAS</t>
  </si>
  <si>
    <t>SENNEVOY LE HAUT</t>
  </si>
  <si>
    <t>SENS</t>
  </si>
  <si>
    <t>SEPEAUX ST ROMAIN</t>
  </si>
  <si>
    <t>SERBONNES</t>
  </si>
  <si>
    <t>SERGINES</t>
  </si>
  <si>
    <t>SERMIZELLES</t>
  </si>
  <si>
    <t>SERRIGNY</t>
  </si>
  <si>
    <t>LES SIEGES</t>
  </si>
  <si>
    <t>SOMMECAISE</t>
  </si>
  <si>
    <t>SORMERY</t>
  </si>
  <si>
    <t>SOUGERES EN PUISAYE</t>
  </si>
  <si>
    <t>SOUMAINTRAIN</t>
  </si>
  <si>
    <t>STIGNY</t>
  </si>
  <si>
    <t>LES HAUTS DE FORTERRE</t>
  </si>
  <si>
    <t>TANLAY</t>
  </si>
  <si>
    <t>TANNERRE EN PUISAYE</t>
  </si>
  <si>
    <t>THAROISEAU</t>
  </si>
  <si>
    <t>THAROT</t>
  </si>
  <si>
    <t>LES VALLEES DE LA VANNE</t>
  </si>
  <si>
    <t>THIZY</t>
  </si>
  <si>
    <t>THOREY</t>
  </si>
  <si>
    <t>THORIGNY SUR OREUSE</t>
  </si>
  <si>
    <t>TISSEY</t>
  </si>
  <si>
    <t>TONNERRE</t>
  </si>
  <si>
    <t>TOUCY</t>
  </si>
  <si>
    <t>TREIGNY PERREUSE STE COLOMBE</t>
  </si>
  <si>
    <t>TRICHEY</t>
  </si>
  <si>
    <t>TRONCHOY</t>
  </si>
  <si>
    <t>TRUCY SUR YONNE</t>
  </si>
  <si>
    <t>TURNY</t>
  </si>
  <si>
    <t>VAL DE MERCY</t>
  </si>
  <si>
    <t>VALLAN</t>
  </si>
  <si>
    <t>VALLERY</t>
  </si>
  <si>
    <t>VASSY SOUS PISY</t>
  </si>
  <si>
    <t>VAUDEURS</t>
  </si>
  <si>
    <t>VAULT DE LUGNY</t>
  </si>
  <si>
    <t>VAUMORT</t>
  </si>
  <si>
    <t>VENIZY</t>
  </si>
  <si>
    <t>VENOUSE</t>
  </si>
  <si>
    <t>VENOY</t>
  </si>
  <si>
    <t>VERGIGNY</t>
  </si>
  <si>
    <t>VERLIN</t>
  </si>
  <si>
    <t>VERMENTON</t>
  </si>
  <si>
    <t>VERNOY</t>
  </si>
  <si>
    <t>VERON</t>
  </si>
  <si>
    <t>VEZANNES</t>
  </si>
  <si>
    <t>VEZELAY</t>
  </si>
  <si>
    <t>VEZINNES</t>
  </si>
  <si>
    <t>VILLEBLEVIN</t>
  </si>
  <si>
    <t>VILLEBOUGIS</t>
  </si>
  <si>
    <t>VILLECHETIVE</t>
  </si>
  <si>
    <t>VILLECIEN</t>
  </si>
  <si>
    <t>VILLEFARGEAU</t>
  </si>
  <si>
    <t>VILLEMANOCHE</t>
  </si>
  <si>
    <t>VILLENAVOTTE</t>
  </si>
  <si>
    <t>VILLENEUVE LA DONDAGRE</t>
  </si>
  <si>
    <t>VILLENEUVE LA GUYARD</t>
  </si>
  <si>
    <t>VILLENEUVE L ARCHEVEQUE</t>
  </si>
  <si>
    <t>VILLENEUVE LES GENETS</t>
  </si>
  <si>
    <t>VILLENEUVE ST SALVES</t>
  </si>
  <si>
    <t>VILLENEUVE SUR YONNE</t>
  </si>
  <si>
    <t>VILLEPERROT</t>
  </si>
  <si>
    <t>VILLETHIERRY</t>
  </si>
  <si>
    <t>VILLEVALLIER</t>
  </si>
  <si>
    <t>PERCENEIGE</t>
  </si>
  <si>
    <t>VILLIERS LES HAUTS</t>
  </si>
  <si>
    <t>VILLIERS LOUIS</t>
  </si>
  <si>
    <t>VILLIERS ST BENOIT</t>
  </si>
  <si>
    <t>VILLIERS VINEUX</t>
  </si>
  <si>
    <t>VILLON</t>
  </si>
  <si>
    <t>VINCELOTTES</t>
  </si>
  <si>
    <t>VINNEUF</t>
  </si>
  <si>
    <t>VIREAUX</t>
  </si>
  <si>
    <t>VOUTENAY SUR CURE</t>
  </si>
  <si>
    <t>YROUERRE</t>
  </si>
  <si>
    <t>ANDELNANS</t>
  </si>
  <si>
    <t>ANGEOT</t>
  </si>
  <si>
    <t>ANJOUTEY</t>
  </si>
  <si>
    <t>ARGIESANS</t>
  </si>
  <si>
    <t>AUXELLES BAS</t>
  </si>
  <si>
    <t>AUXELLES HAUT</t>
  </si>
  <si>
    <t>BANVILLARS</t>
  </si>
  <si>
    <t>BAVILLIERS</t>
  </si>
  <si>
    <t>BEAUCOURT</t>
  </si>
  <si>
    <t>BELFORT</t>
  </si>
  <si>
    <t>BERMONT</t>
  </si>
  <si>
    <t>BESSONCOURT</t>
  </si>
  <si>
    <t>BORON</t>
  </si>
  <si>
    <t>BOTANS</t>
  </si>
  <si>
    <t>BOURG SOUS CHATELET</t>
  </si>
  <si>
    <t>BOUROGNE</t>
  </si>
  <si>
    <t>BREBOTTE</t>
  </si>
  <si>
    <t>CHATENOIS LES FORGES</t>
  </si>
  <si>
    <t>CHAVANATTE</t>
  </si>
  <si>
    <t>CHAVANNES LES GRANDS</t>
  </si>
  <si>
    <t>CHEVREMONT</t>
  </si>
  <si>
    <t>COURTELEVANT</t>
  </si>
  <si>
    <t>CRAVANCHE</t>
  </si>
  <si>
    <t>CUNELIERES</t>
  </si>
  <si>
    <t>DANJOUTIN</t>
  </si>
  <si>
    <t>DELLE</t>
  </si>
  <si>
    <t>DENNEY</t>
  </si>
  <si>
    <t>DORANS</t>
  </si>
  <si>
    <t>EGUENIGUE</t>
  </si>
  <si>
    <t>ELOIE</t>
  </si>
  <si>
    <t>ESSERT</t>
  </si>
  <si>
    <t>ETUEFFONT</t>
  </si>
  <si>
    <t>EVETTE SALBERT</t>
  </si>
  <si>
    <t>FAVEROIS</t>
  </si>
  <si>
    <t>FELON</t>
  </si>
  <si>
    <t>FECHE L EGLISE</t>
  </si>
  <si>
    <t>FLORIMONT</t>
  </si>
  <si>
    <t>FOUSSEMAGNE</t>
  </si>
  <si>
    <t>FRAIS</t>
  </si>
  <si>
    <t>FROIDEFONTAINE</t>
  </si>
  <si>
    <t>GIROMAGNY</t>
  </si>
  <si>
    <t>GRANDVILLARS</t>
  </si>
  <si>
    <t>GROSMAGNY</t>
  </si>
  <si>
    <t>GROSNE</t>
  </si>
  <si>
    <t>JONCHEREY</t>
  </si>
  <si>
    <t>LACHAPELLE SOUS CHAUX</t>
  </si>
  <si>
    <t>LACHAPELLE SOUS ROUGEMONT</t>
  </si>
  <si>
    <t>LACOLLONGE</t>
  </si>
  <si>
    <t>LAMADELEINE VAL DES ANGES</t>
  </si>
  <si>
    <t>LARIVIERE</t>
  </si>
  <si>
    <t>LEBETAIN</t>
  </si>
  <si>
    <t>LEPUIX NEUF</t>
  </si>
  <si>
    <t>LEPUIX</t>
  </si>
  <si>
    <t>MENONCOURT</t>
  </si>
  <si>
    <t>MEROUX MOVAL</t>
  </si>
  <si>
    <t>MEZIRE</t>
  </si>
  <si>
    <t>MONTBOUTON</t>
  </si>
  <si>
    <t>MONTREUX CHATEAU</t>
  </si>
  <si>
    <t>MORVILLARS</t>
  </si>
  <si>
    <t>NOVILLARD</t>
  </si>
  <si>
    <t>OFFEMONT</t>
  </si>
  <si>
    <t>PEROUSE</t>
  </si>
  <si>
    <t>PETIT CROIX</t>
  </si>
  <si>
    <t>PETITEFONTAINE</t>
  </si>
  <si>
    <t>PETITMAGNY</t>
  </si>
  <si>
    <t>PHAFFANS</t>
  </si>
  <si>
    <t>RECHESY</t>
  </si>
  <si>
    <t>AUTRECHENE</t>
  </si>
  <si>
    <t>RECOUVRANCE</t>
  </si>
  <si>
    <t>REPPE</t>
  </si>
  <si>
    <t>RIERVESCEMONT</t>
  </si>
  <si>
    <t>ROMAGNY SOUS ROUGEMONT</t>
  </si>
  <si>
    <t>ROPPE</t>
  </si>
  <si>
    <t>ROUGEGOUTTE</t>
  </si>
  <si>
    <t>ROUGEMONT LE CHATEAU</t>
  </si>
  <si>
    <t>ST DIZIER L EVEQUE</t>
  </si>
  <si>
    <t>ST GERMAIN LE CHATELET</t>
  </si>
  <si>
    <t>SERMAMAGNY</t>
  </si>
  <si>
    <t>SEVENANS</t>
  </si>
  <si>
    <t>SUARCE</t>
  </si>
  <si>
    <t>THIANCOURT</t>
  </si>
  <si>
    <t>TREVENANS</t>
  </si>
  <si>
    <t>URCEREY</t>
  </si>
  <si>
    <t>VALDOIE</t>
  </si>
  <si>
    <t>VAUTHIERMONT</t>
  </si>
  <si>
    <t>VELLESCOT</t>
  </si>
  <si>
    <t>VESCEMONT</t>
  </si>
  <si>
    <t>VETRIGNE</t>
  </si>
  <si>
    <t>VEZELOIS</t>
  </si>
  <si>
    <t>VILLARS LE SEC</t>
  </si>
  <si>
    <t>ABBEVILLE LA RIVIERE</t>
  </si>
  <si>
    <t>ANGERVILLIERS</t>
  </si>
  <si>
    <t>ARPAJON</t>
  </si>
  <si>
    <t>ARRANCOURT</t>
  </si>
  <si>
    <t>ATHIS MONS</t>
  </si>
  <si>
    <t>AUTHON LA PLAINE</t>
  </si>
  <si>
    <t>AUVERNAUX</t>
  </si>
  <si>
    <t>AUVERS ST GEORGES</t>
  </si>
  <si>
    <t>BALLAINVILLIERS</t>
  </si>
  <si>
    <t>BALLANCOURT SUR ESSONNE</t>
  </si>
  <si>
    <t>BAULNE</t>
  </si>
  <si>
    <t>BOIGNEVILLE</t>
  </si>
  <si>
    <t>BOIS HERPIN</t>
  </si>
  <si>
    <t>BOISSY LA RIVIERE</t>
  </si>
  <si>
    <t>BOISSY LE CUTTE</t>
  </si>
  <si>
    <t>BOISSY LE SEC</t>
  </si>
  <si>
    <t>BOISSY SOUS ST YON</t>
  </si>
  <si>
    <t>BONDOUFLE</t>
  </si>
  <si>
    <t>BOULLAY LES TROUX</t>
  </si>
  <si>
    <t>BOURAY SUR JUINE</t>
  </si>
  <si>
    <t>BOUSSY ST ANTOINE</t>
  </si>
  <si>
    <t>BOUTERVILLIERS</t>
  </si>
  <si>
    <t>BOUTIGNY SUR ESSONNE</t>
  </si>
  <si>
    <t>BRETIGNY SUR ORGE</t>
  </si>
  <si>
    <t>BREUX JOUY</t>
  </si>
  <si>
    <t>BRIERES LES SCELLES</t>
  </si>
  <si>
    <t>BRIIS SOUS FORGES</t>
  </si>
  <si>
    <t>BROUY</t>
  </si>
  <si>
    <t>BRUNOY</t>
  </si>
  <si>
    <t>BRUYERES LE CHATEL</t>
  </si>
  <si>
    <t>BUNO BONNEVAUX</t>
  </si>
  <si>
    <t>BURES SUR YVETTE</t>
  </si>
  <si>
    <t>CERNY</t>
  </si>
  <si>
    <t>CHALO ST MARS</t>
  </si>
  <si>
    <t>CHALOU MOULINEUX</t>
  </si>
  <si>
    <t>CHAMARANDE</t>
  </si>
  <si>
    <t>CHAMPCUEIL</t>
  </si>
  <si>
    <t>CHAMPLAN</t>
  </si>
  <si>
    <t>CHAMPMOTTEUX</t>
  </si>
  <si>
    <t>CHATIGNONVILLE</t>
  </si>
  <si>
    <t>CHAUFFOUR LES ETRECHY</t>
  </si>
  <si>
    <t>CHEPTAINVILLE</t>
  </si>
  <si>
    <t>CHILLY MAZARIN</t>
  </si>
  <si>
    <t>CORBEIL ESSONNES</t>
  </si>
  <si>
    <t>CORBREUSE</t>
  </si>
  <si>
    <t>LE COUDRAY MONTCEAUX</t>
  </si>
  <si>
    <t>COURANCES</t>
  </si>
  <si>
    <t>COURDIMANCHE SUR ESSONNE</t>
  </si>
  <si>
    <t>COURSON MONTELOUP</t>
  </si>
  <si>
    <t>CROSNE</t>
  </si>
  <si>
    <t>DANNEMOIS</t>
  </si>
  <si>
    <t>D HUISON LONGUEVILLE</t>
  </si>
  <si>
    <t>DOURDAN</t>
  </si>
  <si>
    <t>DRAVEIL</t>
  </si>
  <si>
    <t>ECHARCON</t>
  </si>
  <si>
    <t>EGLY</t>
  </si>
  <si>
    <t>EPINAY SOUS SENART</t>
  </si>
  <si>
    <t>EPINAY SUR ORGE</t>
  </si>
  <si>
    <t>ETAMPES</t>
  </si>
  <si>
    <t>ETIOLLES</t>
  </si>
  <si>
    <t>EVRY COURCOURONNES</t>
  </si>
  <si>
    <t>LA FERTE ALAIS</t>
  </si>
  <si>
    <t>FLEURY MEROGIS</t>
  </si>
  <si>
    <t>FONTAINE LA RIVIERE</t>
  </si>
  <si>
    <t>FONTENAY LES BRIIS</t>
  </si>
  <si>
    <t>FONTENAY LE VICOMTE</t>
  </si>
  <si>
    <t>LA FORET LE ROI</t>
  </si>
  <si>
    <t>LA FORET STE CROIX</t>
  </si>
  <si>
    <t>FORGES LES BAINS</t>
  </si>
  <si>
    <t>GIF SUR YVETTE</t>
  </si>
  <si>
    <t>GIRONVILLE SUR ESSONNE</t>
  </si>
  <si>
    <t>GOMETZ LA VILLE</t>
  </si>
  <si>
    <t>GOMETZ LE CHATEL</t>
  </si>
  <si>
    <t>LES GRANGES LE ROI</t>
  </si>
  <si>
    <t>GUIBEVILLE</t>
  </si>
  <si>
    <t>GUIGNEVILLE SUR ESSONNE</t>
  </si>
  <si>
    <t>GUILLERVAL</t>
  </si>
  <si>
    <t>ITTEVILLE</t>
  </si>
  <si>
    <t>JANVILLE SUR JUINE</t>
  </si>
  <si>
    <t>JUVISY SUR ORGE</t>
  </si>
  <si>
    <t>LARDY</t>
  </si>
  <si>
    <t>LEUDEVILLE</t>
  </si>
  <si>
    <t>LEUVILLE SUR ORGE</t>
  </si>
  <si>
    <t>LIMOURS</t>
  </si>
  <si>
    <t>LINAS</t>
  </si>
  <si>
    <t>LISSES</t>
  </si>
  <si>
    <t>LONGJUMEAU</t>
  </si>
  <si>
    <t>LONGPONT SUR ORGE</t>
  </si>
  <si>
    <t>MAISSE</t>
  </si>
  <si>
    <t>MARCOUSSIS</t>
  </si>
  <si>
    <t>MAROLLES EN BEAUCE</t>
  </si>
  <si>
    <t>MAROLLES EN HUREPOIX</t>
  </si>
  <si>
    <t>MAUCHAMPS</t>
  </si>
  <si>
    <t>MENNECY</t>
  </si>
  <si>
    <t>LE MEREVILLOIS</t>
  </si>
  <si>
    <t>MEROBERT</t>
  </si>
  <si>
    <t>MESPUITS</t>
  </si>
  <si>
    <t>MILLY LA FORET</t>
  </si>
  <si>
    <t>MOIGNY SUR ECOLE</t>
  </si>
  <si>
    <t>LES MOLIERES</t>
  </si>
  <si>
    <t>MONNERVILLE</t>
  </si>
  <si>
    <t>MONTGERON</t>
  </si>
  <si>
    <t>MONTLHERY</t>
  </si>
  <si>
    <t>MORIGNY CHAMPIGNY</t>
  </si>
  <si>
    <t>MORSANG SUR ORGE</t>
  </si>
  <si>
    <t>MORSANG SUR SEINE</t>
  </si>
  <si>
    <t>NAINVILLE LES ROCHES</t>
  </si>
  <si>
    <t>LA NORVILLE</t>
  </si>
  <si>
    <t>ONCY SUR ECOLE</t>
  </si>
  <si>
    <t>ORMOY LA RIVIERE</t>
  </si>
  <si>
    <t>ORSAY</t>
  </si>
  <si>
    <t>ORVEAU</t>
  </si>
  <si>
    <t>PALAISEAU</t>
  </si>
  <si>
    <t>PARAY VIEILLE POSTE</t>
  </si>
  <si>
    <t>PECQUEUSE</t>
  </si>
  <si>
    <t>LE PLESSIS PATE</t>
  </si>
  <si>
    <t>PLESSIS ST BENOIST</t>
  </si>
  <si>
    <t>PRUNAY SUR ESSONNE</t>
  </si>
  <si>
    <t>PUISELET LE MARAIS</t>
  </si>
  <si>
    <t>PUSSAY</t>
  </si>
  <si>
    <t>QUINCY SOUS SENART</t>
  </si>
  <si>
    <t>RICHARVILLE</t>
  </si>
  <si>
    <t>RIS ORANGIS</t>
  </si>
  <si>
    <t>ROINVILLIERS</t>
  </si>
  <si>
    <t>SACLAS</t>
  </si>
  <si>
    <t>SACLAY</t>
  </si>
  <si>
    <t>ST CYR LA RIVIERE</t>
  </si>
  <si>
    <t>ST CYR SOUS DOURDAN</t>
  </si>
  <si>
    <t>ST ESCOBILLE</t>
  </si>
  <si>
    <t>ST GERMAIN LES ARPAJON</t>
  </si>
  <si>
    <t>ST GERMAIN LES CORBEIL</t>
  </si>
  <si>
    <t>ST JEAN DE BEAUREGARD</t>
  </si>
  <si>
    <t>ST MAURICE MONTCOURONNE</t>
  </si>
  <si>
    <t>ST MICHEL SUR ORGE</t>
  </si>
  <si>
    <t>ST PIERRE DU PERRAY</t>
  </si>
  <si>
    <t>SAINTRY SUR SEINE</t>
  </si>
  <si>
    <t>ST SULPICE DE FAVIERES</t>
  </si>
  <si>
    <t>ST YON</t>
  </si>
  <si>
    <t>SAULX LES CHARTREUX</t>
  </si>
  <si>
    <t>SAVIGNY SUR ORGE</t>
  </si>
  <si>
    <t>SOISY SUR ECOLE</t>
  </si>
  <si>
    <t>SOISY SUR SEINE</t>
  </si>
  <si>
    <t>SOUZY LA BRICHE</t>
  </si>
  <si>
    <t>CONGERVILLE THIONVILLE</t>
  </si>
  <si>
    <t>TIGERY</t>
  </si>
  <si>
    <t>TORFOU</t>
  </si>
  <si>
    <t>VALPUISEAUX</t>
  </si>
  <si>
    <t>LE VAL ST GERMAIN</t>
  </si>
  <si>
    <t>VARENNES JARCY</t>
  </si>
  <si>
    <t>VAUGRIGNEUSE</t>
  </si>
  <si>
    <t>VAUHALLAN</t>
  </si>
  <si>
    <t>VAYRES SUR ESSONNE</t>
  </si>
  <si>
    <t>VERRIERES LE BUISSON</t>
  </si>
  <si>
    <t>VERT LE GRAND</t>
  </si>
  <si>
    <t>VERT LE PETIT</t>
  </si>
  <si>
    <t>VIDELLES</t>
  </si>
  <si>
    <t>VIGNEUX SUR SEINE</t>
  </si>
  <si>
    <t>VILLABE</t>
  </si>
  <si>
    <t>VILLEBON SUR YVETTE</t>
  </si>
  <si>
    <t>VILLECONIN</t>
  </si>
  <si>
    <t>LA VILLE DU BOIS</t>
  </si>
  <si>
    <t>VILLEJUST</t>
  </si>
  <si>
    <t>VILLEMOISSON SUR ORGE</t>
  </si>
  <si>
    <t>VILLENEUVE SUR AUVERS</t>
  </si>
  <si>
    <t>VILLIERS LE BACLE</t>
  </si>
  <si>
    <t>VILLIERS SUR ORGE</t>
  </si>
  <si>
    <t>VIRY CHATILLON</t>
  </si>
  <si>
    <t>WISSOUS</t>
  </si>
  <si>
    <t>YERRES</t>
  </si>
  <si>
    <t>LES ULIS</t>
  </si>
  <si>
    <t>ANTONY</t>
  </si>
  <si>
    <t>ASNIERES SUR SEINE</t>
  </si>
  <si>
    <t>BOIS COLOMBES</t>
  </si>
  <si>
    <t>BOULOGNE BILLANCOURT</t>
  </si>
  <si>
    <t>BOURG LA REINE</t>
  </si>
  <si>
    <t>CHATENAY MALABRY</t>
  </si>
  <si>
    <t>CHAVILLE</t>
  </si>
  <si>
    <t>CLAMART</t>
  </si>
  <si>
    <t>CLICHY</t>
  </si>
  <si>
    <t>COLOMBES</t>
  </si>
  <si>
    <t>COURBEVOIE</t>
  </si>
  <si>
    <t>FONTENAY AUX ROSES</t>
  </si>
  <si>
    <t>GARCHES</t>
  </si>
  <si>
    <t>LA GARENNE COLOMBES</t>
  </si>
  <si>
    <t>GENNEVILLIERS</t>
  </si>
  <si>
    <t>ISSY LES MOULINEAUX</t>
  </si>
  <si>
    <t>LEVALLOIS PERRET</t>
  </si>
  <si>
    <t>MALAKOFF</t>
  </si>
  <si>
    <t>MARNES LA COQUETTE</t>
  </si>
  <si>
    <t>MEUDON</t>
  </si>
  <si>
    <t>MONTROUGE</t>
  </si>
  <si>
    <t>NANTERRE</t>
  </si>
  <si>
    <t>NEUILLY SUR SEINE</t>
  </si>
  <si>
    <t>LE PLESSIS ROBINSON</t>
  </si>
  <si>
    <t>PUTEAUX</t>
  </si>
  <si>
    <t>RUEIL MALMAISON</t>
  </si>
  <si>
    <t>ST CLOUD</t>
  </si>
  <si>
    <t>SCEAUX</t>
  </si>
  <si>
    <t>SEVRES</t>
  </si>
  <si>
    <t>SURESNES</t>
  </si>
  <si>
    <t>VANVES</t>
  </si>
  <si>
    <t>VAUCRESSON</t>
  </si>
  <si>
    <t>VILLE D AVRAY</t>
  </si>
  <si>
    <t>VILLENEUVE LA GARENNE</t>
  </si>
  <si>
    <t>AUBERVILLIERS</t>
  </si>
  <si>
    <t>AULNAY SOUS BOIS</t>
  </si>
  <si>
    <t>BAGNOLET</t>
  </si>
  <si>
    <t>LE BLANC MESNIL</t>
  </si>
  <si>
    <t>BOBIGNY</t>
  </si>
  <si>
    <t>BONDY</t>
  </si>
  <si>
    <t>LE BOURGET</t>
  </si>
  <si>
    <t>CLICHY SOUS BOIS</t>
  </si>
  <si>
    <t>COUBRON</t>
  </si>
  <si>
    <t>LA COURNEUVE</t>
  </si>
  <si>
    <t>DRANCY</t>
  </si>
  <si>
    <t>DUGNY</t>
  </si>
  <si>
    <t>EPINAY SUR SEINE</t>
  </si>
  <si>
    <t>GAGNY</t>
  </si>
  <si>
    <t>GOURNAY SUR MARNE</t>
  </si>
  <si>
    <t>L ILE ST DENIS</t>
  </si>
  <si>
    <t>LES LILAS</t>
  </si>
  <si>
    <t>LIVRY GARGAN</t>
  </si>
  <si>
    <t>MONTFERMEIL</t>
  </si>
  <si>
    <t>NEUILLY PLAISANCE</t>
  </si>
  <si>
    <t>NEUILLY SUR MARNE</t>
  </si>
  <si>
    <t>NOISY LE GRAND</t>
  </si>
  <si>
    <t>NOISY LE SEC</t>
  </si>
  <si>
    <t>PANTIN</t>
  </si>
  <si>
    <t>LES PAVILLONS SOUS BOIS</t>
  </si>
  <si>
    <t>PIERREFITTE SUR SEINE</t>
  </si>
  <si>
    <t>LE PRE ST GERVAIS</t>
  </si>
  <si>
    <t>LE RAINCY</t>
  </si>
  <si>
    <t>ROMAINVILLE</t>
  </si>
  <si>
    <t>ROSNY SOUS BOIS</t>
  </si>
  <si>
    <t>ST OUEN SUR SEINE</t>
  </si>
  <si>
    <t>SEVRAN</t>
  </si>
  <si>
    <t>STAINS</t>
  </si>
  <si>
    <t>TREMBLAY EN FRANCE</t>
  </si>
  <si>
    <t>VAUJOURS</t>
  </si>
  <si>
    <t>VILLEMOMBLE</t>
  </si>
  <si>
    <t>VILLETANEUSE</t>
  </si>
  <si>
    <t>ABLON SUR SEINE</t>
  </si>
  <si>
    <t>ALFORTVILLE</t>
  </si>
  <si>
    <t>ARCUEIL</t>
  </si>
  <si>
    <t>BOISSY ST LEGER</t>
  </si>
  <si>
    <t>BONNEUIL SUR MARNE</t>
  </si>
  <si>
    <t>BRY SUR MARNE</t>
  </si>
  <si>
    <t>CACHAN</t>
  </si>
  <si>
    <t>CHAMPIGNY SUR MARNE</t>
  </si>
  <si>
    <t>CHARENTON LE PONT</t>
  </si>
  <si>
    <t>CHENNEVIERES SUR MARNE</t>
  </si>
  <si>
    <t>CHEVILLY LARUE</t>
  </si>
  <si>
    <t>CHOISY LE ROI</t>
  </si>
  <si>
    <t>CRETEIL</t>
  </si>
  <si>
    <t>FONTENAY SOUS BOIS</t>
  </si>
  <si>
    <t>GENTILLY</t>
  </si>
  <si>
    <t>L HAY LES ROSES</t>
  </si>
  <si>
    <t>IVRY SUR SEINE</t>
  </si>
  <si>
    <t>JOINVILLE LE PONT</t>
  </si>
  <si>
    <t>LE KREMLIN BICETRE</t>
  </si>
  <si>
    <t>LIMEIL BREVANNES</t>
  </si>
  <si>
    <t>MAISONS ALFORT</t>
  </si>
  <si>
    <t>MANDRES LES ROSES</t>
  </si>
  <si>
    <t>NOGENT SUR MARNE</t>
  </si>
  <si>
    <t>NOISEAU</t>
  </si>
  <si>
    <t>ORLY</t>
  </si>
  <si>
    <t>ORMESSON SUR MARNE</t>
  </si>
  <si>
    <t>PERIGNY SUR YERRES</t>
  </si>
  <si>
    <t>LE PERREUX SUR MARNE</t>
  </si>
  <si>
    <t>LE PLESSIS TREVISE</t>
  </si>
  <si>
    <t>LA QUEUE EN BRIE</t>
  </si>
  <si>
    <t>RUNGIS</t>
  </si>
  <si>
    <t>ST MANDE</t>
  </si>
  <si>
    <t>ST MAUR DES FOSSES</t>
  </si>
  <si>
    <t>SANTENY</t>
  </si>
  <si>
    <t>SUCY EN BRIE</t>
  </si>
  <si>
    <t>THIAIS</t>
  </si>
  <si>
    <t>VALENTON</t>
  </si>
  <si>
    <t>VILLECRESNES</t>
  </si>
  <si>
    <t>VILLEJUIF</t>
  </si>
  <si>
    <t>VILLENEUVE LE ROI</t>
  </si>
  <si>
    <t>VILLENEUVE ST GEORGES</t>
  </si>
  <si>
    <t>VILLIERS SUR MARNE</t>
  </si>
  <si>
    <t>VINCENNES</t>
  </si>
  <si>
    <t>VITRY SUR SEINE</t>
  </si>
  <si>
    <t>ABLEIGES</t>
  </si>
  <si>
    <t>AINCOURT</t>
  </si>
  <si>
    <t>AMBLEVILLE</t>
  </si>
  <si>
    <t>AMENUCOURT</t>
  </si>
  <si>
    <t>ARGENTEUIL</t>
  </si>
  <si>
    <t>ARNOUVILLE</t>
  </si>
  <si>
    <t>ARRONVILLE</t>
  </si>
  <si>
    <t>ARTHIES</t>
  </si>
  <si>
    <t>ASNIERES SUR OISE</t>
  </si>
  <si>
    <t>ATTAINVILLE</t>
  </si>
  <si>
    <t>AUVERS SUR OISE</t>
  </si>
  <si>
    <t>AVERNES</t>
  </si>
  <si>
    <t>BAILLET EN FRANCE</t>
  </si>
  <si>
    <t>BANTHELU</t>
  </si>
  <si>
    <t>BEAUCHAMP</t>
  </si>
  <si>
    <t>BEAUMONT SUR OISE</t>
  </si>
  <si>
    <t>LE BELLAY EN VEXIN</t>
  </si>
  <si>
    <t>BELLOY EN FRANCE</t>
  </si>
  <si>
    <t>BERNES SUR OISE</t>
  </si>
  <si>
    <t>BERVILLE</t>
  </si>
  <si>
    <t>BESSANCOURT</t>
  </si>
  <si>
    <t>BETHEMONT LA FORET</t>
  </si>
  <si>
    <t>BEZONS</t>
  </si>
  <si>
    <t>BOISEMONT</t>
  </si>
  <si>
    <t>BOISSY L AILLERIE</t>
  </si>
  <si>
    <t>BONNEUIL EN FRANCE</t>
  </si>
  <si>
    <t>BOUFFEMONT</t>
  </si>
  <si>
    <t>BOUQUEVAL</t>
  </si>
  <si>
    <t>BRAY ET LU</t>
  </si>
  <si>
    <t>BREANCON</t>
  </si>
  <si>
    <t>BRIGNANCOURT</t>
  </si>
  <si>
    <t>BRUYERES SUR OISE</t>
  </si>
  <si>
    <t>BUHY</t>
  </si>
  <si>
    <t>BUTRY SUR OISE</t>
  </si>
  <si>
    <t>CERGY</t>
  </si>
  <si>
    <t>CHAMPAGNE SUR OISE</t>
  </si>
  <si>
    <t>LA CHAPELLE EN VEXIN</t>
  </si>
  <si>
    <t>CHARS</t>
  </si>
  <si>
    <t>CHATENAY EN FRANCE</t>
  </si>
  <si>
    <t>CHAUMONTEL</t>
  </si>
  <si>
    <t>CHAUVRY</t>
  </si>
  <si>
    <t>CHENNEVIERES LES LOUVRES</t>
  </si>
  <si>
    <t>CHERENCE</t>
  </si>
  <si>
    <t>CLERY EN VEXIN</t>
  </si>
  <si>
    <t>COMMENY</t>
  </si>
  <si>
    <t>CONDECOURT</t>
  </si>
  <si>
    <t>CORMEILLES EN PARISIS</t>
  </si>
  <si>
    <t>CORMEILLES EN VEXIN</t>
  </si>
  <si>
    <t>COURCELLES SUR VIOSNE</t>
  </si>
  <si>
    <t>COURDIMANCHE</t>
  </si>
  <si>
    <t>DEUIL LA BARRE</t>
  </si>
  <si>
    <t>DOMONT</t>
  </si>
  <si>
    <t>EAUBONNE</t>
  </si>
  <si>
    <t>ECOUEN</t>
  </si>
  <si>
    <t>ENGHIEN LES BAINS</t>
  </si>
  <si>
    <t>EPIAIS LES LOUVRES</t>
  </si>
  <si>
    <t>EPIAIS RHUS</t>
  </si>
  <si>
    <t>EPINAY CHAMPLATREUX</t>
  </si>
  <si>
    <t>ERAGNY SUR OISE</t>
  </si>
  <si>
    <t>ERMONT</t>
  </si>
  <si>
    <t>EZANVILLE</t>
  </si>
  <si>
    <t>FONTENAY EN PARISIS</t>
  </si>
  <si>
    <t>FOSSES</t>
  </si>
  <si>
    <t>FRANCONVILLE LA GARENNE</t>
  </si>
  <si>
    <t>FREMAINVILLE</t>
  </si>
  <si>
    <t>FREMECOURT</t>
  </si>
  <si>
    <t>FREPILLON</t>
  </si>
  <si>
    <t>LA FRETTE SUR SEINE</t>
  </si>
  <si>
    <t>FROUVILLE</t>
  </si>
  <si>
    <t>GARGES LES GONESSE</t>
  </si>
  <si>
    <t>GENAINVILLE</t>
  </si>
  <si>
    <t>GENICOURT</t>
  </si>
  <si>
    <t>GONESSE</t>
  </si>
  <si>
    <t>GRISY LES PLATRES</t>
  </si>
  <si>
    <t>GROSLAY</t>
  </si>
  <si>
    <t>GUIRY EN VEXIN</t>
  </si>
  <si>
    <t>HARAVILLIERS</t>
  </si>
  <si>
    <t>HAUTE ISLE</t>
  </si>
  <si>
    <t>LE HEAULME</t>
  </si>
  <si>
    <t>HEDOUVILLE</t>
  </si>
  <si>
    <t>HERBLAY SUR SEINE</t>
  </si>
  <si>
    <t>HEROUVILLE EN VEXIN</t>
  </si>
  <si>
    <t>HODENT</t>
  </si>
  <si>
    <t>L ISLE ADAM</t>
  </si>
  <si>
    <t>JAGNY SOUS BOIS</t>
  </si>
  <si>
    <t>JOUY LE MOUTIER</t>
  </si>
  <si>
    <t>LABBEVILLE</t>
  </si>
  <si>
    <t>LIVILLIERS</t>
  </si>
  <si>
    <t>LONGUESSE</t>
  </si>
  <si>
    <t>LOUVRES</t>
  </si>
  <si>
    <t>LUZARCHES</t>
  </si>
  <si>
    <t>MAFFLIERS</t>
  </si>
  <si>
    <t>MAGNY EN VEXIN</t>
  </si>
  <si>
    <t>MAREIL EN FRANCE</t>
  </si>
  <si>
    <t>MARGENCY</t>
  </si>
  <si>
    <t>MARINES</t>
  </si>
  <si>
    <t>MARLY LA VILLE</t>
  </si>
  <si>
    <t>MAUDETOUR EN VEXIN</t>
  </si>
  <si>
    <t>MENOUVILLE</t>
  </si>
  <si>
    <t>MENUCOURT</t>
  </si>
  <si>
    <t>MERIEL</t>
  </si>
  <si>
    <t>MERY SUR OISE</t>
  </si>
  <si>
    <t>LE MESNIL AUBRY</t>
  </si>
  <si>
    <t>MOISSELLES</t>
  </si>
  <si>
    <t>MONTGEROULT</t>
  </si>
  <si>
    <t>MONTIGNY LES CORMEILLES</t>
  </si>
  <si>
    <t>MONTLIGNON</t>
  </si>
  <si>
    <t>MONTMAGNY</t>
  </si>
  <si>
    <t>MONTMORENCY</t>
  </si>
  <si>
    <t>MONTREUIL SUR EPTE</t>
  </si>
  <si>
    <t>MONTSOULT</t>
  </si>
  <si>
    <t>MOURS</t>
  </si>
  <si>
    <t>NERVILLE LA FORET</t>
  </si>
  <si>
    <t>NESLES LA VALLEE</t>
  </si>
  <si>
    <t>NEUILLY EN VEXIN</t>
  </si>
  <si>
    <t>NEUVILLE SUR OISE</t>
  </si>
  <si>
    <t>NOISY SUR OISE</t>
  </si>
  <si>
    <t>NUCOURT</t>
  </si>
  <si>
    <t>OMERVILLE</t>
  </si>
  <si>
    <t>OSNY</t>
  </si>
  <si>
    <t>PARMAIN</t>
  </si>
  <si>
    <t>LE PERCHAY</t>
  </si>
  <si>
    <t>PERSAN</t>
  </si>
  <si>
    <t>PIERRELAYE</t>
  </si>
  <si>
    <t>PISCOP</t>
  </si>
  <si>
    <t>LE PLESSIS BOUCHARD</t>
  </si>
  <si>
    <t>LE PLESSIS GASSOT</t>
  </si>
  <si>
    <t>LE PLESSIS LUZARCHES</t>
  </si>
  <si>
    <t>PONTOISE</t>
  </si>
  <si>
    <t>PUISEUX EN FRANCE</t>
  </si>
  <si>
    <t>PUISEUX PONTOISE</t>
  </si>
  <si>
    <t>LA ROCHE GUYON</t>
  </si>
  <si>
    <t>ROISSY EN FRANCE</t>
  </si>
  <si>
    <t>RONQUEROLLES</t>
  </si>
  <si>
    <t>ST BRICE SOUS FORET</t>
  </si>
  <si>
    <t>ST CLAIR SUR EPTE</t>
  </si>
  <si>
    <t>ST CYR EN ARTHIES</t>
  </si>
  <si>
    <t>ST LEU LA FORET</t>
  </si>
  <si>
    <t>ST OUEN L AUMONE</t>
  </si>
  <si>
    <t>ST WITZ</t>
  </si>
  <si>
    <t>SANNOIS</t>
  </si>
  <si>
    <t>SARCELLES</t>
  </si>
  <si>
    <t>SEUGY</t>
  </si>
  <si>
    <t>SOISY SOUS MONTMORENCY</t>
  </si>
  <si>
    <t>SURVILLIERS</t>
  </si>
  <si>
    <t>TAVERNY</t>
  </si>
  <si>
    <t>THEMERICOURT</t>
  </si>
  <si>
    <t>LE THILLAY</t>
  </si>
  <si>
    <t>US</t>
  </si>
  <si>
    <t>VALLANGOUJARD</t>
  </si>
  <si>
    <t>VALMONDOIS</t>
  </si>
  <si>
    <t>VAUDHERLAND</t>
  </si>
  <si>
    <t>VAUREAL</t>
  </si>
  <si>
    <t>VEMARS</t>
  </si>
  <si>
    <t>VETHEUIL</t>
  </si>
  <si>
    <t>VIARMES</t>
  </si>
  <si>
    <t>VIENNE EN ARTHIES</t>
  </si>
  <si>
    <t>VILLAINES SOUS BOIS</t>
  </si>
  <si>
    <t>VILLERON</t>
  </si>
  <si>
    <t>VILLERS EN ARTHIES</t>
  </si>
  <si>
    <t>VILLIERS ADAM</t>
  </si>
  <si>
    <t>VILLIERS LE BEL</t>
  </si>
  <si>
    <t>WY DIT JOLI VILLAGE</t>
  </si>
  <si>
    <t>LES ABYMES</t>
  </si>
  <si>
    <t>ANSE BERTRAND</t>
  </si>
  <si>
    <t>BAIE MAHAULT</t>
  </si>
  <si>
    <t>BAILLIF</t>
  </si>
  <si>
    <t>BASSE TERRE</t>
  </si>
  <si>
    <t>BOUILLANTE</t>
  </si>
  <si>
    <t>CAPESTERRE BELLE EAU</t>
  </si>
  <si>
    <t>CAPESTERRE DE MARIE GALANTE</t>
  </si>
  <si>
    <t>GOURBEYRE</t>
  </si>
  <si>
    <t>LA DESIRADE</t>
  </si>
  <si>
    <t>DESHAIES</t>
  </si>
  <si>
    <t>GRAND BOURG</t>
  </si>
  <si>
    <t>LE GOSIER</t>
  </si>
  <si>
    <t>GOYAVE</t>
  </si>
  <si>
    <t>LAMENTIN</t>
  </si>
  <si>
    <t>MORNE A L EAU</t>
  </si>
  <si>
    <t>LE MOULE</t>
  </si>
  <si>
    <t>PETIT BOURG</t>
  </si>
  <si>
    <t>PETIT CANAL</t>
  </si>
  <si>
    <t>POINTE A PITRE</t>
  </si>
  <si>
    <t>POINTE NOIRE</t>
  </si>
  <si>
    <t>ST FRANCOIS</t>
  </si>
  <si>
    <t>STE ROSE</t>
  </si>
  <si>
    <t>TERRE DE BAS</t>
  </si>
  <si>
    <t>TERRE DE HAUT</t>
  </si>
  <si>
    <t>VIEUX FORT</t>
  </si>
  <si>
    <t>VIEUX HABITANTS</t>
  </si>
  <si>
    <t>L AJOUPA BOUILLON</t>
  </si>
  <si>
    <t>LES ANSES D ARLET</t>
  </si>
  <si>
    <t>BASSE POINTE</t>
  </si>
  <si>
    <t>LE CARBET</t>
  </si>
  <si>
    <t>CASE PILOTE</t>
  </si>
  <si>
    <t>LE DIAMANT</t>
  </si>
  <si>
    <t>DUCOS</t>
  </si>
  <si>
    <t>FONDS ST DENIS</t>
  </si>
  <si>
    <t>FORT DE FRANCE</t>
  </si>
  <si>
    <t>LE FRANCOIS</t>
  </si>
  <si>
    <t>GRAND RIVIERE</t>
  </si>
  <si>
    <t>GROS MORNE</t>
  </si>
  <si>
    <t>LE LAMENTIN</t>
  </si>
  <si>
    <t>LE LORRAIN</t>
  </si>
  <si>
    <t>MACOUBA</t>
  </si>
  <si>
    <t>LE MARIGOT</t>
  </si>
  <si>
    <t>LE MARIN</t>
  </si>
  <si>
    <t>LE MORNE ROUGE</t>
  </si>
  <si>
    <t>LE PRECHEUR</t>
  </si>
  <si>
    <t>RIVIERE PILOTE</t>
  </si>
  <si>
    <t>RIVIERE SALEE</t>
  </si>
  <si>
    <t>LE ROBERT</t>
  </si>
  <si>
    <t>ST ESPRIT</t>
  </si>
  <si>
    <t>SCHOELCHER</t>
  </si>
  <si>
    <t>LES TROIS ILETS</t>
  </si>
  <si>
    <t>LE VAUCLIN</t>
  </si>
  <si>
    <t>LE MORNE VERT</t>
  </si>
  <si>
    <t>REGINA</t>
  </si>
  <si>
    <t>CAYENNE</t>
  </si>
  <si>
    <t>IRACOUBO</t>
  </si>
  <si>
    <t>KOUROU</t>
  </si>
  <si>
    <t>MACOURIA TONATE</t>
  </si>
  <si>
    <t>MANA</t>
  </si>
  <si>
    <t>MATOURY</t>
  </si>
  <si>
    <t>REMIRE MONTJOLY</t>
  </si>
  <si>
    <t>ROURA</t>
  </si>
  <si>
    <t>ST LAURENT DU MARONI</t>
  </si>
  <si>
    <t>SINNAMARY</t>
  </si>
  <si>
    <t>MONTSINERY TONNEGRANDE</t>
  </si>
  <si>
    <t>OUANARY</t>
  </si>
  <si>
    <t>SAUL</t>
  </si>
  <si>
    <t>MARIPASOULA</t>
  </si>
  <si>
    <t>CAMOPI</t>
  </si>
  <si>
    <t>GRAND SANTI</t>
  </si>
  <si>
    <t>ST ELIE</t>
  </si>
  <si>
    <t>APATOU</t>
  </si>
  <si>
    <t>AWALA YALIMAPO</t>
  </si>
  <si>
    <t>POMPIDOU PAPA ICHTON</t>
  </si>
  <si>
    <t>LES AVIRONS</t>
  </si>
  <si>
    <t>BRAS PANON</t>
  </si>
  <si>
    <t>ENTRE DEUX</t>
  </si>
  <si>
    <t>L ETANG SALE</t>
  </si>
  <si>
    <t>PETITE ILE</t>
  </si>
  <si>
    <t>LA PLAINE DES PALMISTES</t>
  </si>
  <si>
    <t>LA POSSESSION</t>
  </si>
  <si>
    <t>ST LEU</t>
  </si>
  <si>
    <t>ST PHILIPPE</t>
  </si>
  <si>
    <t>SALAZIE</t>
  </si>
  <si>
    <t>LE TAMPON</t>
  </si>
  <si>
    <t>LES TROIS BASSINS</t>
  </si>
  <si>
    <t>CILAOS</t>
  </si>
  <si>
    <t>ST PIERRE ET MIQUELON</t>
  </si>
  <si>
    <t>ACOUA</t>
  </si>
  <si>
    <t>BANDRABOUA</t>
  </si>
  <si>
    <t>BANDRELE</t>
  </si>
  <si>
    <t>BOUENI</t>
  </si>
  <si>
    <t>CHICONI</t>
  </si>
  <si>
    <t>CHIRONGUI</t>
  </si>
  <si>
    <t>DEMBENI</t>
  </si>
  <si>
    <t>DZAOUDZI</t>
  </si>
  <si>
    <t>KANI KELI</t>
  </si>
  <si>
    <t>KOUNGOU</t>
  </si>
  <si>
    <t>MAMOUDZOU</t>
  </si>
  <si>
    <t>MTSAMBORO</t>
  </si>
  <si>
    <t>M TSANGAMOUJI</t>
  </si>
  <si>
    <t>OUANGANI</t>
  </si>
  <si>
    <t>PAMANDZI</t>
  </si>
  <si>
    <t>SADA</t>
  </si>
  <si>
    <t>TSINGONI</t>
  </si>
  <si>
    <t>ALO</t>
  </si>
  <si>
    <t>SIGAVE</t>
  </si>
  <si>
    <t>UVEA</t>
  </si>
  <si>
    <t>TUUHORA</t>
  </si>
  <si>
    <t>HITIANAU</t>
  </si>
  <si>
    <t>TEPUPAHEA</t>
  </si>
  <si>
    <t>RAUTINI</t>
  </si>
  <si>
    <t>NIUTAHI</t>
  </si>
  <si>
    <t>RAITAHITI</t>
  </si>
  <si>
    <t>ANAU</t>
  </si>
  <si>
    <t>FAANUI</t>
  </si>
  <si>
    <t>NUNUE</t>
  </si>
  <si>
    <t>VAITAPE</t>
  </si>
  <si>
    <t>FAAA</t>
  </si>
  <si>
    <t>ROTOAVA</t>
  </si>
  <si>
    <t>PAPARARA</t>
  </si>
  <si>
    <t>TEARAVERO</t>
  </si>
  <si>
    <t>OFARE</t>
  </si>
  <si>
    <t>TOAU</t>
  </si>
  <si>
    <t>MOTU TAPU</t>
  </si>
  <si>
    <t>TEANA</t>
  </si>
  <si>
    <t>TARIONE</t>
  </si>
  <si>
    <t>OMOA</t>
  </si>
  <si>
    <t>HANAVAVE</t>
  </si>
  <si>
    <t>ANGAKAUITAI</t>
  </si>
  <si>
    <t>AUKENA</t>
  </si>
  <si>
    <t>KAMAKA</t>
  </si>
  <si>
    <t>MAKAROA</t>
  </si>
  <si>
    <t>MANGAREVA</t>
  </si>
  <si>
    <t>MANIUI</t>
  </si>
  <si>
    <t>RIKITEA</t>
  </si>
  <si>
    <t>TARAVAI</t>
  </si>
  <si>
    <t>AKAMARU</t>
  </si>
  <si>
    <t>MORANE</t>
  </si>
  <si>
    <t>MOTUREIVAVAO</t>
  </si>
  <si>
    <t>TEMOE</t>
  </si>
  <si>
    <t>TENARARO</t>
  </si>
  <si>
    <t>TENARUNGA</t>
  </si>
  <si>
    <t>VAHANGA</t>
  </si>
  <si>
    <t>MARIA EST</t>
  </si>
  <si>
    <t>MARUTEA SUD</t>
  </si>
  <si>
    <t>OTEPA</t>
  </si>
  <si>
    <t>AMANU</t>
  </si>
  <si>
    <t>HEREHRETUE</t>
  </si>
  <si>
    <t>HIKITAKE</t>
  </si>
  <si>
    <t>MANUHANGI</t>
  </si>
  <si>
    <t>NENGONENGO</t>
  </si>
  <si>
    <t>OTETOU</t>
  </si>
  <si>
    <t>PARAOA</t>
  </si>
  <si>
    <t>TEANOGA</t>
  </si>
  <si>
    <t>AHUNUI</t>
  </si>
  <si>
    <t>TUPAPATI</t>
  </si>
  <si>
    <t>MOTUTAPU</t>
  </si>
  <si>
    <t>RAVAHERE</t>
  </si>
  <si>
    <t>TEPEPERU</t>
  </si>
  <si>
    <t>MAHETIKA</t>
  </si>
  <si>
    <t>HITIAA</t>
  </si>
  <si>
    <t>MAHAENA</t>
  </si>
  <si>
    <t>PAPENOO</t>
  </si>
  <si>
    <t>TIAREI</t>
  </si>
  <si>
    <t>EIAONE</t>
  </si>
  <si>
    <t>HANAIAPA</t>
  </si>
  <si>
    <t>HANAPAOA</t>
  </si>
  <si>
    <t>MOTU UA</t>
  </si>
  <si>
    <t>NAHOE</t>
  </si>
  <si>
    <t>PAUMAU</t>
  </si>
  <si>
    <t>ATUONA</t>
  </si>
  <si>
    <t>PUAMAU</t>
  </si>
  <si>
    <t>MOHOTANI</t>
  </si>
  <si>
    <t>FATU HUKU</t>
  </si>
  <si>
    <t>HUAHINE</t>
  </si>
  <si>
    <t>TEFARERII</t>
  </si>
  <si>
    <t>FAIE</t>
  </si>
  <si>
    <t>FARE</t>
  </si>
  <si>
    <t>FITII</t>
  </si>
  <si>
    <t>HAAPU</t>
  </si>
  <si>
    <t>MAEVA</t>
  </si>
  <si>
    <t>MAROE</t>
  </si>
  <si>
    <t>PAREA</t>
  </si>
  <si>
    <t>AVERA</t>
  </si>
  <si>
    <t>MAHINA</t>
  </si>
  <si>
    <t>OROFARA</t>
  </si>
  <si>
    <t>POUHEVA</t>
  </si>
  <si>
    <t>GARUMAOA</t>
  </si>
  <si>
    <t>HARAIKI</t>
  </si>
  <si>
    <t>HENUAPAREA</t>
  </si>
  <si>
    <t>MARUTEA NORD</t>
  </si>
  <si>
    <t>OTATAKE</t>
  </si>
  <si>
    <t>TEPOTO SUD</t>
  </si>
  <si>
    <t>TUANAKE</t>
  </si>
  <si>
    <t>HITI</t>
  </si>
  <si>
    <t>TENOKUPARA</t>
  </si>
  <si>
    <t>TURIPAOA</t>
  </si>
  <si>
    <t>MAUPITI</t>
  </si>
  <si>
    <t>MOPELIA</t>
  </si>
  <si>
    <t>MOTU ONE</t>
  </si>
  <si>
    <t>SCILLY</t>
  </si>
  <si>
    <t>AFAREAITU</t>
  </si>
  <si>
    <t>HAUMI</t>
  </si>
  <si>
    <t>MAATEA</t>
  </si>
  <si>
    <t>MAHAREPA</t>
  </si>
  <si>
    <t>PAOPAO</t>
  </si>
  <si>
    <t>TEAVARO</t>
  </si>
  <si>
    <t>TEMAE</t>
  </si>
  <si>
    <t>TIAIA</t>
  </si>
  <si>
    <t>VAIARE</t>
  </si>
  <si>
    <t>MAIAO</t>
  </si>
  <si>
    <t>ATIHA</t>
  </si>
  <si>
    <t>HAAPITI</t>
  </si>
  <si>
    <t>HAURU</t>
  </si>
  <si>
    <t>OPUNOHU</t>
  </si>
  <si>
    <t>PAPETOAI</t>
  </si>
  <si>
    <t>PIHAENA</t>
  </si>
  <si>
    <t>TIAHURA</t>
  </si>
  <si>
    <t>VAIANAE</t>
  </si>
  <si>
    <t>VARARI</t>
  </si>
  <si>
    <t>TEPUKAMARUIA</t>
  </si>
  <si>
    <t>NUKUATAHA</t>
  </si>
  <si>
    <t>TAIOHAE</t>
  </si>
  <si>
    <t>TAIPIVAI</t>
  </si>
  <si>
    <t>TERRE DESERTE</t>
  </si>
  <si>
    <t>AAKAPA</t>
  </si>
  <si>
    <t>HATIHEU</t>
  </si>
  <si>
    <t>HATU ITI</t>
  </si>
  <si>
    <t>HATUTAA</t>
  </si>
  <si>
    <t>EIAO</t>
  </si>
  <si>
    <t>TAVAVA</t>
  </si>
  <si>
    <t>TEMANUFAARA</t>
  </si>
  <si>
    <t>PAEA</t>
  </si>
  <si>
    <t>PAPARA</t>
  </si>
  <si>
    <t>PAPEETE</t>
  </si>
  <si>
    <t>PIRAE</t>
  </si>
  <si>
    <t>TEONEMAHINA</t>
  </si>
  <si>
    <t>PUNAAUIA</t>
  </si>
  <si>
    <t>MAHANATOA</t>
  </si>
  <si>
    <t>RAIRUA</t>
  </si>
  <si>
    <t>VAIURU</t>
  </si>
  <si>
    <t>ANATONU</t>
  </si>
  <si>
    <t>AVATORU</t>
  </si>
  <si>
    <t>TIPUTA</t>
  </si>
  <si>
    <t>PAHUA</t>
  </si>
  <si>
    <t>TUHERAHERA</t>
  </si>
  <si>
    <t>VAITEPAUA</t>
  </si>
  <si>
    <t>AHUREI</t>
  </si>
  <si>
    <t>MAROTIRI</t>
  </si>
  <si>
    <t>TAPUARAVA</t>
  </si>
  <si>
    <t>MARAUTAGAROA</t>
  </si>
  <si>
    <t>RIMATARA</t>
  </si>
  <si>
    <t>AMARU</t>
  </si>
  <si>
    <t>ANAPOTO</t>
  </si>
  <si>
    <t>MUTUAURA</t>
  </si>
  <si>
    <t>MARIA ILOTS</t>
  </si>
  <si>
    <t>HAUTI</t>
  </si>
  <si>
    <t>MOERAI</t>
  </si>
  <si>
    <t>TAHAA</t>
  </si>
  <si>
    <t>HIPU</t>
  </si>
  <si>
    <t>IRIPAU</t>
  </si>
  <si>
    <t>PATIO</t>
  </si>
  <si>
    <t>RUUTIA</t>
  </si>
  <si>
    <t>TAPUAMU</t>
  </si>
  <si>
    <t>TIVA</t>
  </si>
  <si>
    <t>HAAMENE</t>
  </si>
  <si>
    <t>NIUA</t>
  </si>
  <si>
    <t>POUTORU</t>
  </si>
  <si>
    <t>VAITOARE</t>
  </si>
  <si>
    <t>FAAAHA</t>
  </si>
  <si>
    <t>HAPATONI</t>
  </si>
  <si>
    <t>MOTOPU</t>
  </si>
  <si>
    <t>VAITAHU</t>
  </si>
  <si>
    <t>HANATETENA</t>
  </si>
  <si>
    <t>AFAAHITI</t>
  </si>
  <si>
    <t>TARAVAO</t>
  </si>
  <si>
    <t>FAAONE</t>
  </si>
  <si>
    <t>PUEU</t>
  </si>
  <si>
    <t>TAUTIRA</t>
  </si>
  <si>
    <t>TEAHUPOO</t>
  </si>
  <si>
    <t>TOAHOTU</t>
  </si>
  <si>
    <t>VAIRAO</t>
  </si>
  <si>
    <t>TEAVAROA</t>
  </si>
  <si>
    <t>FAKATOPATERE</t>
  </si>
  <si>
    <t>TIKEI</t>
  </si>
  <si>
    <t>TAPUTAPUATEA</t>
  </si>
  <si>
    <t>OPOA</t>
  </si>
  <si>
    <t>PUOHINE</t>
  </si>
  <si>
    <t>TUMUKURU</t>
  </si>
  <si>
    <t>MATAIEA</t>
  </si>
  <si>
    <t>PAPEARI</t>
  </si>
  <si>
    <t>MATAURA</t>
  </si>
  <si>
    <t>TAAHUAIA</t>
  </si>
  <si>
    <t>MAHU</t>
  </si>
  <si>
    <t>TUMARAA</t>
  </si>
  <si>
    <t>FETUNA</t>
  </si>
  <si>
    <t>TEHURUI</t>
  </si>
  <si>
    <t>TEVAITOA</t>
  </si>
  <si>
    <t>FAKAMARU</t>
  </si>
  <si>
    <t>VAIPAEE</t>
  </si>
  <si>
    <t>HANE</t>
  </si>
  <si>
    <t>HAKAHETAU</t>
  </si>
  <si>
    <t>HAKATAO</t>
  </si>
  <si>
    <t>HOHOI</t>
  </si>
  <si>
    <t>HAKAHAU</t>
  </si>
  <si>
    <t>HAAKUTI</t>
  </si>
  <si>
    <t>HAKAMAII</t>
  </si>
  <si>
    <t>UTUROA</t>
  </si>
  <si>
    <t>BELEP</t>
  </si>
  <si>
    <t>BOULOUPARIS</t>
  </si>
  <si>
    <t>BOURAIL</t>
  </si>
  <si>
    <t>CANALA</t>
  </si>
  <si>
    <t>DUMBEA</t>
  </si>
  <si>
    <t>DUMBEA GA</t>
  </si>
  <si>
    <t>FARINO</t>
  </si>
  <si>
    <t>HIENGHENE</t>
  </si>
  <si>
    <t>HOUAILOU</t>
  </si>
  <si>
    <t>PORO</t>
  </si>
  <si>
    <t>VAO</t>
  </si>
  <si>
    <t>KAALA GOMEN</t>
  </si>
  <si>
    <t>KONE</t>
  </si>
  <si>
    <t>KOUMAC</t>
  </si>
  <si>
    <t>LA FOA</t>
  </si>
  <si>
    <t>WE</t>
  </si>
  <si>
    <t>CHEPENEHE</t>
  </si>
  <si>
    <t>MOU</t>
  </si>
  <si>
    <t>TADINE</t>
  </si>
  <si>
    <t>LA ROCHE</t>
  </si>
  <si>
    <t>MOINDOU</t>
  </si>
  <si>
    <t>PONT DES FRANCAIS</t>
  </si>
  <si>
    <t>PLUM</t>
  </si>
  <si>
    <t>LA COULEE</t>
  </si>
  <si>
    <t>NOUMEA</t>
  </si>
  <si>
    <t>OUEGOA</t>
  </si>
  <si>
    <t>FAYAOUE</t>
  </si>
  <si>
    <t>PAITA</t>
  </si>
  <si>
    <t>TONTOUTA</t>
  </si>
  <si>
    <t>POINDIMIE</t>
  </si>
  <si>
    <t>PONERIHOUEN</t>
  </si>
  <si>
    <t>POUEBO</t>
  </si>
  <si>
    <t>POUEMBOUT</t>
  </si>
  <si>
    <t>POUM</t>
  </si>
  <si>
    <t>POYA</t>
  </si>
  <si>
    <t>NEPOUI</t>
  </si>
  <si>
    <t>SARRAMEA</t>
  </si>
  <si>
    <t>THIO</t>
  </si>
  <si>
    <t>TOUHO</t>
  </si>
  <si>
    <t>VOH</t>
  </si>
  <si>
    <t>OUACO</t>
  </si>
  <si>
    <t>YATE</t>
  </si>
  <si>
    <t>KOUAOUA</t>
  </si>
  <si>
    <t>ILE DE CLIPPERTON</t>
  </si>
  <si>
    <t>MONACO</t>
  </si>
  <si>
    <t>Raw data ZIP Code</t>
  </si>
  <si>
    <t>Raw data IPCC Climate zone</t>
  </si>
  <si>
    <t>Raw data IPCC Soil type per commune</t>
  </si>
  <si>
    <r>
      <t>F</t>
    </r>
    <r>
      <rPr>
        <vertAlign val="subscript"/>
        <sz val="11"/>
        <rFont val="Calibri"/>
        <family val="2"/>
        <scheme val="minor"/>
      </rPr>
      <t>SN</t>
    </r>
    <r>
      <rPr>
        <sz val="11"/>
        <rFont val="Calibri"/>
        <family val="2"/>
        <scheme val="minor"/>
      </rPr>
      <t>·EF</t>
    </r>
    <r>
      <rPr>
        <vertAlign val="subscript"/>
        <sz val="11"/>
        <rFont val="Calibri"/>
        <family val="2"/>
        <scheme val="minor"/>
      </rPr>
      <t>1</t>
    </r>
  </si>
  <si>
    <r>
      <t>F</t>
    </r>
    <r>
      <rPr>
        <vertAlign val="subscript"/>
        <sz val="11"/>
        <rFont val="Calibri"/>
        <family val="2"/>
        <scheme val="minor"/>
      </rPr>
      <t>ON</t>
    </r>
    <r>
      <rPr>
        <sz val="11"/>
        <rFont val="Calibri"/>
        <family val="2"/>
        <scheme val="minor"/>
      </rPr>
      <t>·EF</t>
    </r>
    <r>
      <rPr>
        <vertAlign val="subscript"/>
        <sz val="11"/>
        <rFont val="Calibri"/>
        <family val="2"/>
        <scheme val="minor"/>
      </rPr>
      <t>1</t>
    </r>
  </si>
  <si>
    <r>
      <t>F</t>
    </r>
    <r>
      <rPr>
        <vertAlign val="subscript"/>
        <sz val="11"/>
        <rFont val="Calibri"/>
        <family val="2"/>
        <scheme val="minor"/>
      </rPr>
      <t>CR</t>
    </r>
    <r>
      <rPr>
        <sz val="11"/>
        <rFont val="Calibri"/>
        <family val="2"/>
        <scheme val="minor"/>
      </rPr>
      <t>·EF</t>
    </r>
    <r>
      <rPr>
        <vertAlign val="subscript"/>
        <sz val="11"/>
        <rFont val="Calibri"/>
        <family val="2"/>
        <scheme val="minor"/>
      </rPr>
      <t>1</t>
    </r>
  </si>
  <si>
    <r>
      <t>F</t>
    </r>
    <r>
      <rPr>
        <vertAlign val="subscript"/>
        <sz val="11"/>
        <rFont val="Calibri"/>
        <family val="2"/>
        <scheme val="minor"/>
      </rPr>
      <t>SOM</t>
    </r>
    <r>
      <rPr>
        <sz val="11"/>
        <rFont val="Calibri"/>
        <family val="2"/>
        <scheme val="minor"/>
      </rPr>
      <t>·EF</t>
    </r>
    <r>
      <rPr>
        <vertAlign val="subscript"/>
        <sz val="11"/>
        <rFont val="Calibri"/>
        <family val="2"/>
        <scheme val="minor"/>
      </rPr>
      <t>1</t>
    </r>
  </si>
  <si>
    <r>
      <t>F</t>
    </r>
    <r>
      <rPr>
        <vertAlign val="subscript"/>
        <sz val="11"/>
        <rFont val="Calibri"/>
        <family val="2"/>
        <scheme val="minor"/>
      </rPr>
      <t>SN</t>
    </r>
    <r>
      <rPr>
        <sz val="11"/>
        <rFont val="Calibri"/>
        <family val="2"/>
        <scheme val="minor"/>
      </rPr>
      <t>·Frac</t>
    </r>
    <r>
      <rPr>
        <vertAlign val="subscript"/>
        <sz val="11"/>
        <rFont val="Calibri"/>
        <family val="2"/>
        <scheme val="minor"/>
      </rPr>
      <t>GASF</t>
    </r>
  </si>
  <si>
    <r>
      <rPr>
        <sz val="11"/>
        <rFont val="Calibri"/>
        <family val="2"/>
      </rPr>
      <t>Σ</t>
    </r>
    <r>
      <rPr>
        <sz val="11"/>
        <rFont val="Calibri"/>
        <family val="2"/>
        <scheme val="minor"/>
      </rPr>
      <t>·EF</t>
    </r>
    <r>
      <rPr>
        <vertAlign val="subscript"/>
        <sz val="11"/>
        <rFont val="Calibri"/>
        <family val="2"/>
        <scheme val="minor"/>
      </rPr>
      <t>4</t>
    </r>
  </si>
  <si>
    <r>
      <rPr>
        <sz val="11"/>
        <rFont val="Calibri"/>
        <family val="2"/>
      </rPr>
      <t>Σ(F</t>
    </r>
    <r>
      <rPr>
        <vertAlign val="subscript"/>
        <sz val="11"/>
        <rFont val="Calibri"/>
        <family val="2"/>
      </rPr>
      <t>x</t>
    </r>
    <r>
      <rPr>
        <sz val="11"/>
        <rFont val="Calibri"/>
        <family val="2"/>
      </rPr>
      <t>)</t>
    </r>
    <r>
      <rPr>
        <sz val="11"/>
        <rFont val="Calibri"/>
        <family val="2"/>
        <scheme val="minor"/>
      </rPr>
      <t>·FRAC</t>
    </r>
    <r>
      <rPr>
        <vertAlign val="subscript"/>
        <sz val="11"/>
        <rFont val="Calibri"/>
        <family val="2"/>
        <scheme val="minor"/>
      </rPr>
      <t>LEACH-(H)</t>
    </r>
  </si>
  <si>
    <r>
      <rPr>
        <sz val="11"/>
        <rFont val="Calibri"/>
        <family val="2"/>
      </rPr>
      <t>Σ</t>
    </r>
    <r>
      <rPr>
        <sz val="11"/>
        <rFont val="Calibri"/>
        <family val="2"/>
        <scheme val="minor"/>
      </rPr>
      <t>·EF</t>
    </r>
    <r>
      <rPr>
        <vertAlign val="subscript"/>
        <sz val="11"/>
        <rFont val="Calibri"/>
        <family val="2"/>
        <scheme val="minor"/>
      </rPr>
      <t>5</t>
    </r>
  </si>
  <si>
    <r>
      <t>F</t>
    </r>
    <r>
      <rPr>
        <b/>
        <vertAlign val="subscript"/>
        <sz val="11"/>
        <rFont val="Calibri"/>
        <family val="2"/>
        <scheme val="minor"/>
      </rPr>
      <t>ON</t>
    </r>
    <r>
      <rPr>
        <b/>
        <sz val="11"/>
        <rFont val="Calibri"/>
        <family val="2"/>
        <scheme val="minor"/>
      </rPr>
      <t>·Frac</t>
    </r>
    <r>
      <rPr>
        <b/>
        <vertAlign val="subscript"/>
        <sz val="11"/>
        <rFont val="Calibri"/>
        <family val="2"/>
        <scheme val="minor"/>
      </rPr>
      <t>GASM</t>
    </r>
  </si>
  <si>
    <t>A-I</t>
  </si>
  <si>
    <t>D32</t>
  </si>
  <si>
    <t>B6 B7</t>
  </si>
  <si>
    <t>D60-&gt;D64</t>
  </si>
  <si>
    <t>D66-&gt;D60</t>
  </si>
  <si>
    <t>32-38 &amp; 31</t>
  </si>
  <si>
    <t>B6</t>
  </si>
  <si>
    <t>D31</t>
  </si>
  <si>
    <t>C15</t>
  </si>
  <si>
    <t>H6 H11 H16</t>
  </si>
  <si>
    <t>EEC 4.</t>
  </si>
  <si>
    <t>EEC 6.</t>
  </si>
  <si>
    <t>C31</t>
  </si>
  <si>
    <t>D5</t>
  </si>
  <si>
    <t>Section 0</t>
  </si>
  <si>
    <t>C14</t>
  </si>
  <si>
    <t>F18</t>
  </si>
  <si>
    <t>B39:C45</t>
  </si>
  <si>
    <t>B47</t>
  </si>
  <si>
    <t>B49:C54</t>
  </si>
  <si>
    <r>
      <t>F</t>
    </r>
    <r>
      <rPr>
        <b/>
        <vertAlign val="subscript"/>
        <sz val="11"/>
        <color theme="0" tint="-0.34998626667073579"/>
        <rFont val="Calibri"/>
        <family val="2"/>
        <scheme val="minor"/>
      </rPr>
      <t>SOM</t>
    </r>
  </si>
  <si>
    <r>
      <t>F</t>
    </r>
    <r>
      <rPr>
        <vertAlign val="subscript"/>
        <sz val="11"/>
        <color theme="0" tint="-0.34998626667073579"/>
        <rFont val="Calibri"/>
        <family val="2"/>
        <scheme val="minor"/>
      </rPr>
      <t>SOM</t>
    </r>
  </si>
  <si>
    <t>O28:R39</t>
  </si>
  <si>
    <t>Red sentence</t>
  </si>
  <si>
    <t>EEC 7.</t>
  </si>
  <si>
    <t>EEC 3.</t>
  </si>
  <si>
    <t>Veuillez remplir les cellules jaunes avec les informations correspondantes</t>
  </si>
  <si>
    <t>0) FACTEURS DE CARACTÉRISATION</t>
  </si>
  <si>
    <t>Définition des Potentiels de Réchauffement Global (PRG) pour les émissions de CH4 et de N2O</t>
  </si>
  <si>
    <t xml:space="preserve">Choisissez la culture </t>
  </si>
  <si>
    <t>1) CULTURE</t>
  </si>
  <si>
    <t>2) RENDEMENTS</t>
  </si>
  <si>
    <r>
      <t xml:space="preserve">Rendement frais de la culture (kg de semences ou de fourrage par hectare et par an) 
</t>
    </r>
    <r>
      <rPr>
        <i/>
        <sz val="16"/>
        <color theme="1"/>
        <rFont val="Calibri Light"/>
        <family val="2"/>
        <scheme val="major"/>
      </rPr>
      <t>Indiquer le rendement de la matière première (avec l'humidité)</t>
    </r>
  </si>
  <si>
    <r>
      <rPr>
        <b/>
        <sz val="14"/>
        <color theme="1"/>
        <rFont val="Calibri Light"/>
        <family val="2"/>
        <scheme val="major"/>
      </rPr>
      <t xml:space="preserve">Fraction de la surface cultivée renouvelée annuellement </t>
    </r>
    <r>
      <rPr>
        <i/>
        <sz val="14"/>
        <color theme="1"/>
        <rFont val="Calibri Light"/>
        <family val="2"/>
        <scheme val="major"/>
      </rPr>
      <t xml:space="preserve">
(FracRenew = 100% comme valeur par défaut puisque les cultures concernées dans ce calculateur sont renouvelées chaque année) </t>
    </r>
  </si>
  <si>
    <t>kg/ha/an</t>
  </si>
  <si>
    <t>kg N/ha/an</t>
  </si>
  <si>
    <t>kg CaO/ha/an</t>
  </si>
  <si>
    <t>kg K2O/ha/an</t>
  </si>
  <si>
    <t>kg P2O5/ha/an</t>
  </si>
  <si>
    <t>kg de matière active ha/an</t>
  </si>
  <si>
    <r>
      <t xml:space="preserve">N organique 
</t>
    </r>
    <r>
      <rPr>
        <i/>
        <sz val="16"/>
        <color theme="1"/>
        <rFont val="Calibri Light"/>
        <family val="2"/>
        <scheme val="major"/>
      </rPr>
      <t>Saisir la quantité fournie (en unités d'azote). Choisissez dans les menus déroulants.</t>
    </r>
  </si>
  <si>
    <r>
      <t xml:space="preserve">CaO 
</t>
    </r>
    <r>
      <rPr>
        <i/>
        <sz val="16"/>
        <color theme="1"/>
        <rFont val="Calibri Light"/>
        <family val="2"/>
        <scheme val="major"/>
      </rPr>
      <t>Peroxyde de calcium. Choisissez dans les menus déroulants.</t>
    </r>
  </si>
  <si>
    <r>
      <t xml:space="preserve">K 
</t>
    </r>
    <r>
      <rPr>
        <i/>
        <sz val="16"/>
        <color theme="1"/>
        <rFont val="Calibri Light"/>
        <family val="2"/>
        <scheme val="major"/>
      </rPr>
      <t>Potassium. Choisissez dans les menus déroulants</t>
    </r>
  </si>
  <si>
    <r>
      <t xml:space="preserve">P 
</t>
    </r>
    <r>
      <rPr>
        <i/>
        <sz val="16"/>
        <color theme="1"/>
        <rFont val="Calibri Light"/>
        <family val="2"/>
        <scheme val="major"/>
      </rPr>
      <t>Phosphore. Choisissez dans les menus déroulants.</t>
    </r>
  </si>
  <si>
    <r>
      <t xml:space="preserve">Autres engrais
</t>
    </r>
    <r>
      <rPr>
        <i/>
        <sz val="16"/>
        <color theme="1"/>
        <rFont val="Calibri Light"/>
        <family val="2"/>
        <scheme val="major"/>
      </rPr>
      <t>Choisissez dans les menus déroulants</t>
    </r>
  </si>
  <si>
    <r>
      <t xml:space="preserve">Pesticides 
</t>
    </r>
    <r>
      <rPr>
        <i/>
        <sz val="16"/>
        <color theme="1"/>
        <rFont val="Calibri Light"/>
        <family val="2"/>
        <scheme val="major"/>
      </rPr>
      <t>Indiquer la quantité de l'ingrédient actif ajouté</t>
    </r>
  </si>
  <si>
    <t>3) INTRANTS AGRICOLES</t>
  </si>
  <si>
    <t>5) L'UTILISATION DU DIESEL AU NIVEAU DE L'EXPLOITATION</t>
  </si>
  <si>
    <t>6) Consommation d'énergie pour le STOCKAGE et le SECHAGE</t>
  </si>
  <si>
    <t>7.1) TRANSPORTS de matières premières récoltées, du champ au premier point de collecte avant séchage</t>
  </si>
  <si>
    <t>7.2) TRANSPORTS de matières premières séchées après séchage, du site de séchage au premier point de collecte (le cas échéant)</t>
  </si>
  <si>
    <r>
      <rPr>
        <b/>
        <sz val="14"/>
        <color theme="1"/>
        <rFont val="Calibri Light"/>
        <family val="2"/>
        <scheme val="major"/>
      </rPr>
      <t>Camion 1 (du site de séchage au PPC)</t>
    </r>
    <r>
      <rPr>
        <i/>
        <sz val="14"/>
        <color theme="1"/>
        <rFont val="Calibri Light"/>
        <family val="2"/>
        <scheme val="major"/>
      </rPr>
      <t xml:space="preserve">
Choisissez votre transport. La consommation du transport est exprimée en km pour 1 unité de matière première transportée. Le transport est supposé se référer à la matière première après le séchage. </t>
    </r>
  </si>
  <si>
    <r>
      <rPr>
        <b/>
        <sz val="14"/>
        <color theme="1"/>
        <rFont val="Calibri Light"/>
        <family val="2"/>
        <scheme val="major"/>
      </rPr>
      <t>Camion 2 (du site de séchage au PPC)</t>
    </r>
    <r>
      <rPr>
        <i/>
        <sz val="14"/>
        <color theme="1"/>
        <rFont val="Calibri Light"/>
        <family val="2"/>
        <scheme val="major"/>
      </rPr>
      <t xml:space="preserve">
Choisissez votre transport. La consommation du transport est exprimée en km pour 1 unité de matière première transportée. Le transport est supposé se référer à la matière première après le séchage. </t>
    </r>
  </si>
  <si>
    <r>
      <t xml:space="preserve">Navire 1 (du site de séchage au PPC)
</t>
    </r>
    <r>
      <rPr>
        <i/>
        <sz val="14"/>
        <color theme="1"/>
        <rFont val="Calibri Light"/>
        <family val="2"/>
        <scheme val="major"/>
      </rPr>
      <t>Choisissez votre transport. La consommation du transport est exprimée en km pour 1 unité de matière première transportée. Le transport est supposé se référer à la matière première après le séchage.</t>
    </r>
  </si>
  <si>
    <r>
      <t xml:space="preserve">Navire 2 (du site de séchage au PPC)
</t>
    </r>
    <r>
      <rPr>
        <i/>
        <sz val="14"/>
        <color theme="1"/>
        <rFont val="Calibri Light"/>
        <family val="2"/>
        <scheme val="major"/>
      </rPr>
      <t>Choisissez votre transport. La consommation du transport est exprimée en km pour 1 unité de matière première transportée. Le transport est supposé se référer à la matière première après le séchage.</t>
    </r>
  </si>
  <si>
    <r>
      <t xml:space="preserve">Distance ferroviaire - rails (du site de séchage au PPC )
</t>
    </r>
    <r>
      <rPr>
        <i/>
        <sz val="14"/>
        <color theme="1"/>
        <rFont val="Calibri Light"/>
        <family val="2"/>
        <scheme val="major"/>
      </rPr>
      <t>Choisissez votre transport. La consommation de transport est exprimée en km pour 1 unité de matière première transportée. Le transport est supposé se référer à la matière première après le séchage.</t>
    </r>
  </si>
  <si>
    <r>
      <t xml:space="preserve">Rail (mix électrique pour le rail électrique)
</t>
    </r>
    <r>
      <rPr>
        <i/>
        <sz val="16"/>
        <color theme="1"/>
        <rFont val="Calibri Light"/>
        <family val="2"/>
        <scheme val="major"/>
      </rPr>
      <t>Si le transport ferroviaire a été utilisé, veuillez choisir le pays correspondant.</t>
    </r>
  </si>
  <si>
    <r>
      <t xml:space="preserve">SÉCHAGE - Consommation de gaz alternatif (chaudière biogaz) 
</t>
    </r>
    <r>
      <rPr>
        <i/>
        <sz val="14"/>
        <color theme="1"/>
        <rFont val="Calibri Light"/>
        <family val="2"/>
        <scheme val="major"/>
      </rPr>
      <t>La consommation de chaleur provenant du biogaz doit être exprimée en MJ de chaleur provenant du biogaz / kg de matière sèche.
Si cette énergie est utilisée, le facteur d'émission de l'ensemble de la production d'énergie à partir de biogaz doit être rempli par l'opérateur.
Voir l'illustration du calcul dans l'onglet "Processus de stockage et séchage (exemple)".</t>
    </r>
  </si>
  <si>
    <r>
      <t xml:space="preserve">SÉCHAGE - Consommation de gaz 
</t>
    </r>
    <r>
      <rPr>
        <i/>
        <sz val="14"/>
        <color theme="1"/>
        <rFont val="Calibri Light"/>
        <family val="2"/>
        <scheme val="major"/>
      </rPr>
      <t>La consommation de gaz doit être exprimée en MJ / kg de matière sèche.</t>
    </r>
  </si>
  <si>
    <r>
      <t xml:space="preserve">SECHAGE - Consommation de carburant 
</t>
    </r>
    <r>
      <rPr>
        <i/>
        <sz val="14"/>
        <color theme="1"/>
        <rFont val="Calibri Light"/>
        <family val="2"/>
        <scheme val="major"/>
      </rPr>
      <t>Choisissez votre méthode de séchage. La consommation de diesel ou de HFO doit être exprimée en L / kg de matière sèche. Voir l'illustration du calcul dans l'onglet "Processus de stockage et séchage (exemple)".</t>
    </r>
  </si>
  <si>
    <t>Facteur d'émission (gCO2eq / MJ chaleur du biogaz)</t>
  </si>
  <si>
    <t>Facteur d'émission (gCO2eq / MJ de chaleur provenant du bois)</t>
  </si>
  <si>
    <t xml:space="preserve">L/ha/an </t>
  </si>
  <si>
    <r>
      <rPr>
        <b/>
        <sz val="14"/>
        <color theme="1"/>
        <rFont val="Calibri Light"/>
        <family val="2"/>
        <scheme val="major"/>
      </rPr>
      <t xml:space="preserve"> Apport supplémentaire d'engrais et de pesticides dû à l'application des pratiques ESCA</t>
    </r>
    <r>
      <rPr>
        <i/>
        <sz val="14"/>
        <color theme="1"/>
        <rFont val="Calibri Light"/>
        <family val="2"/>
        <scheme val="major"/>
      </rPr>
      <t xml:space="preserve">
Les émissions liées aux activités agricoles de référence ne doivent pas être couvertes ici, mais plutôt dans le cadre de l'Eec. 
Cette valeur est calculée dans l'onglet Calcul Esca. </t>
    </r>
  </si>
  <si>
    <t>8) Variation du stock C</t>
  </si>
  <si>
    <r>
      <rPr>
        <b/>
        <sz val="14"/>
        <color theme="1"/>
        <rFont val="Calibri Light"/>
        <family val="2"/>
        <scheme val="major"/>
      </rPr>
      <t xml:space="preserve">Variation du stock de carbone résultant de la comparaison entre les pratiques agricoles antérieures et actuelles.
</t>
    </r>
    <r>
      <rPr>
        <i/>
        <sz val="14"/>
        <color theme="1"/>
        <rFont val="Calibri Light"/>
        <family val="2"/>
        <scheme val="major"/>
      </rPr>
      <t xml:space="preserve">Cette valeur est calculée dans l'onglet Calculateur Esca </t>
    </r>
  </si>
  <si>
    <t>ÉMISSIONS DE GES DE L'AGRICULTURE ACTUELLE</t>
  </si>
  <si>
    <t>km parcourus par les matières premières séchées (Dried Feedstock - DF), après séchage</t>
  </si>
  <si>
    <t>km parcourus par les matières premières séchées (MPS ou en ENG; Dried Feedstock - DF), après séchage</t>
  </si>
  <si>
    <t>kWh/kg MPS</t>
  </si>
  <si>
    <t>L/kg MPS</t>
  </si>
  <si>
    <t>MJ/kg MPS</t>
  </si>
  <si>
    <t>RÉSULTATS</t>
  </si>
  <si>
    <t>Matières premières sèches - MPS ( ou Dry feedstock en ENG - DF)</t>
  </si>
  <si>
    <t>grCO2eq/kg MPS</t>
  </si>
  <si>
    <t>Matières Premières MP ( ou Raw Feedstock en ENG - RF)</t>
  </si>
  <si>
    <t>Calcul</t>
  </si>
  <si>
    <t>Données pour le graphique de visualisation</t>
  </si>
  <si>
    <t>Quantité totale d'émissions de GES provenant de l'utilisation d'herbicides et de pesticides</t>
  </si>
  <si>
    <t>Nitrate d'ammonium (AN)</t>
  </si>
  <si>
    <t>Urée</t>
  </si>
  <si>
    <t>Solution d'azote</t>
  </si>
  <si>
    <t xml:space="preserve">N, valeur moyenne </t>
  </si>
  <si>
    <t>Fumier</t>
  </si>
  <si>
    <t>CaO Peroxyde de calcium</t>
  </si>
  <si>
    <t>K20 valeur moyenne</t>
  </si>
  <si>
    <t>Superphosphate triple (TSP)</t>
  </si>
  <si>
    <t>Phosphate monoammonique (MAP) 11%N 52%P2O5</t>
  </si>
  <si>
    <t>Diesel pour la culture</t>
  </si>
  <si>
    <t>Émissions directes de N2O</t>
  </si>
  <si>
    <t>Émissions indirectes de N2O</t>
  </si>
  <si>
    <t>Combustible pour le processus de séchage</t>
  </si>
  <si>
    <t>Gaz pour le processus de séchage</t>
  </si>
  <si>
    <t>Autre</t>
  </si>
  <si>
    <r>
      <t xml:space="preserve">grCO2eq/kg </t>
    </r>
    <r>
      <rPr>
        <b/>
        <sz val="16"/>
        <rFont val="Calibri Light"/>
        <family val="2"/>
        <scheme val="major"/>
      </rPr>
      <t>MPS</t>
    </r>
  </si>
  <si>
    <r>
      <t xml:space="preserve">grCO2eq/kg </t>
    </r>
    <r>
      <rPr>
        <b/>
        <sz val="16"/>
        <rFont val="Calibri Light"/>
        <family val="2"/>
        <scheme val="major"/>
      </rPr>
      <t>MP</t>
    </r>
  </si>
  <si>
    <r>
      <t>grCO2eq/kg</t>
    </r>
    <r>
      <rPr>
        <b/>
        <sz val="16"/>
        <rFont val="Calibri Light"/>
        <family val="2"/>
        <scheme val="major"/>
      </rPr>
      <t xml:space="preserve"> MPS</t>
    </r>
    <r>
      <rPr>
        <sz val="16"/>
        <rFont val="Calibri Light"/>
        <family val="2"/>
        <scheme val="major"/>
      </rPr>
      <t xml:space="preserve"> (avec processus de séchage et transport)</t>
    </r>
  </si>
  <si>
    <t xml:space="preserve">Émissions directes (TIER1) </t>
  </si>
  <si>
    <t xml:space="preserve">Émissions indirectes (TIER 1) </t>
  </si>
  <si>
    <t>Veuillez remplir les cases jaunes avec les informations correspondantes</t>
  </si>
  <si>
    <t>Saisissez votre code postal. Si la zone climatique ou le type de sol ne sont pas trouvés, sélectionnez-les manuellement. Pour la France, le type de sol le plus courant est le sol argileux à haute activité.</t>
  </si>
  <si>
    <t>Code Postal</t>
  </si>
  <si>
    <t>Utilisation des sols</t>
  </si>
  <si>
    <t>Zone climatique</t>
  </si>
  <si>
    <t>Type de sol</t>
  </si>
  <si>
    <t>Période de n années</t>
  </si>
  <si>
    <t>L'utilisation des terres, les zones climatiques et les types de sol correspondent aux données du GIEC (2019).</t>
  </si>
  <si>
    <r>
      <t xml:space="preserve">Productivité de la culture 
</t>
    </r>
    <r>
      <rPr>
        <i/>
        <sz val="10"/>
        <color theme="0"/>
        <rFont val="Calibri Light"/>
        <family val="2"/>
        <scheme val="major"/>
      </rPr>
      <t>(mesurée en kg de biocarburant ou d'énergie bioliquide par hectare et par an)</t>
    </r>
  </si>
  <si>
    <t>grCO2/kg de matière première sèche</t>
  </si>
  <si>
    <t>(Les cas ci-dessous sont à remplir lors de la première analyse de sol)</t>
  </si>
  <si>
    <t>Stock initial de C</t>
  </si>
  <si>
    <t>Stock final de C</t>
  </si>
  <si>
    <t>Stock initial C</t>
  </si>
  <si>
    <t>Stock final C</t>
  </si>
  <si>
    <t>Changement de stock C:</t>
  </si>
  <si>
    <t>Stock de carbone initial modélisé avant la mise en œuvre de pratiques de gestion agricole améliorées</t>
  </si>
  <si>
    <t>Stock de carbone final modélisé sur la base de la mise en œuvre de pratiques de gestion agricole améliorées</t>
  </si>
  <si>
    <t>Différence entre le stock de carbone avant et après la mise en œuvre de pratiques de gestion agricole améliorées (tonnes de C par hectare et par an)</t>
  </si>
  <si>
    <t>Conditions de référence par défaut pour les stocks de carbone organique du sol minéral (tonnes de C par hectare dans une profondeur de 0 à 30 cm)</t>
  </si>
  <si>
    <t xml:space="preserve">facteur d'affectation des sols </t>
  </si>
  <si>
    <t xml:space="preserve">facteur de gestion </t>
  </si>
  <si>
    <t>facteur des intrants</t>
  </si>
  <si>
    <t>Gestion des sols</t>
  </si>
  <si>
    <t>Intrants</t>
  </si>
  <si>
    <t>Conditions précédentes :</t>
  </si>
  <si>
    <t>Conditions actuelles :</t>
  </si>
  <si>
    <t>Année 1</t>
  </si>
  <si>
    <t>Année 2</t>
  </si>
  <si>
    <t>Année 3</t>
  </si>
  <si>
    <t>Uniés:
grCO2eq/kg MPS</t>
  </si>
  <si>
    <t>Valeur moyenne pour les trois années précédant les pratiques de l'esca</t>
  </si>
  <si>
    <t xml:space="preserve">Remplissez les données concernant les émissions pour les années précédant l'application des nouvelles pratiques agricoles. Pour cela, vous pouvez utiliser le calculateur EEC pour saisir les données historiques pour chaque année et déterminer la quantité d'émissions de GES due à l'utilisation d'engrais et d'herbicides. (Voir la cellule U17 dans l'onglet Calculateur EEC). Copiez la valeur obtenue dans les cellules ci-dessous pour chaque année. La moyenne sera déterminée dans la cellule F27 ainsi que l'Ef dans la cellule C14.			</t>
  </si>
  <si>
    <r>
      <t>CALCUL Ef
Ef est définie comme l'augmentation des émissions résultant de l'utilisation accrue d'engrais ou d'herbicides due à l'application de pratiques agricoles améliorées. Pour le calculer, il convient de fournir des preuves suffisantes de l'utilisation historique d'engrais ou d'herbicides, qui sera considérée comme la moyenne des trois années précédant l'application des nouvelles pratiques agricoles.
Ef=Ef</t>
    </r>
    <r>
      <rPr>
        <b/>
        <sz val="8"/>
        <color theme="1"/>
        <rFont val="Calibri Light"/>
        <family val="2"/>
        <scheme val="major"/>
      </rPr>
      <t>current</t>
    </r>
    <r>
      <rPr>
        <b/>
        <sz val="10"/>
        <color theme="1"/>
        <rFont val="Calibri Light"/>
        <family val="2"/>
        <scheme val="major"/>
      </rPr>
      <t>-Ef</t>
    </r>
    <r>
      <rPr>
        <b/>
        <sz val="8"/>
        <color theme="1"/>
        <rFont val="Calibri Light"/>
        <family val="2"/>
        <scheme val="major"/>
      </rPr>
      <t>historic</t>
    </r>
    <r>
      <rPr>
        <b/>
        <sz val="10"/>
        <color theme="1"/>
        <rFont val="Calibri Light"/>
        <family val="2"/>
        <scheme val="major"/>
      </rPr>
      <t xml:space="preserve">
Ce calculateur détermine Ef</t>
    </r>
    <r>
      <rPr>
        <b/>
        <sz val="8"/>
        <color theme="1"/>
        <rFont val="Calibri Light"/>
        <family val="2"/>
        <scheme val="major"/>
      </rPr>
      <t xml:space="preserve">historic </t>
    </r>
    <r>
      <rPr>
        <b/>
        <sz val="10"/>
        <color theme="1"/>
        <rFont val="Calibri Light"/>
        <family val="2"/>
        <scheme val="major"/>
      </rPr>
      <t>la valeur moyenne des émissions dues aux engrais et aux herbicides pour une culture déterminée. Cette valeur moyenne est ensuite fixée et utilisée pour toutes les années futures en la comparant aux émissions actuelles Ef</t>
    </r>
    <r>
      <rPr>
        <b/>
        <sz val="8"/>
        <color theme="1"/>
        <rFont val="Calibri Light"/>
        <family val="2"/>
        <scheme val="major"/>
      </rPr>
      <t>current</t>
    </r>
    <r>
      <rPr>
        <b/>
        <sz val="10"/>
        <color theme="1"/>
        <rFont val="Calibri Light"/>
        <family val="2"/>
        <scheme val="major"/>
      </rPr>
      <t xml:space="preserve"> dues aux engrais et aux herbicides de l'année en cours</t>
    </r>
  </si>
  <si>
    <r>
      <t xml:space="preserve"> valeur e</t>
    </r>
    <r>
      <rPr>
        <b/>
        <vertAlign val="subscript"/>
        <sz val="22"/>
        <color theme="0"/>
        <rFont val="Calibri Light"/>
        <family val="2"/>
        <scheme val="major"/>
      </rPr>
      <t>sca</t>
    </r>
  </si>
  <si>
    <t>Onglet concerné</t>
  </si>
  <si>
    <t>Zone modifiée</t>
  </si>
  <si>
    <t>Raison</t>
  </si>
  <si>
    <t>Modificateur</t>
  </si>
  <si>
    <t>Processus de séchage</t>
  </si>
  <si>
    <r>
      <t xml:space="preserve">Il s'agit </t>
    </r>
    <r>
      <rPr>
        <b/>
        <sz val="12"/>
        <color theme="9"/>
        <rFont val="Calibri Light"/>
        <family val="2"/>
        <scheme val="major"/>
      </rPr>
      <t>d'un exemple</t>
    </r>
    <r>
      <rPr>
        <b/>
        <sz val="12"/>
        <color theme="1"/>
        <rFont val="Calibri Light"/>
        <family val="2"/>
        <scheme val="major"/>
      </rPr>
      <t xml:space="preserve"> illustrant la manière dont le calcul de l'énergie consommée peut être effectué. La valeur obtenue peut ensuite être utilisée dans le calculateur EEC dans la partie "Processus de séchage" en fonction du type d'énergie utilisé. Si plusieurs types d'énergie ont été utilisés, vous pouvez adapter le tableau à votre consommation d'énergie. Le processus de séchage ET la ventilation doivent être pris en compte. Si, par exemple, l'électricité a été utilisée pour le séchage et la ventilation, la somme de ces deux valeurs apparaîtra dans la cellule K16. Cette valeur doit être copiée et collée dans l'onglet du calculateur CEE dans la cellule correspondante : E45.		</t>
    </r>
  </si>
  <si>
    <t xml:space="preserve">Dans cet exemple, 5 000 tonnes de matières premières ont été produites par an. 3000 tonnes ont été séchées au gaz et 2000 à l'électricité. Ensuite, la totalité des 5 000 tonnes de matières premières a été ventilée à l'électricité. Par conséquent, la somme de H11 et H16 est calculée dans K16 afin de calculer la consommation totale d'électricité. 		</t>
  </si>
  <si>
    <t>RESULTATS</t>
  </si>
  <si>
    <t xml:space="preserve">Complétez le calculateur EEC avec ces valeurs. Section 6.	</t>
  </si>
  <si>
    <t>Si du bois ou du biogaz ont été utilisés pour le séchage ou la ventilation, les facteurs d'émission pour la France qui peuvent être utilisés dans l'onglet du calculateur EEC sont les suivants :</t>
  </si>
  <si>
    <t>Unité : tonnes de matières premières par an</t>
  </si>
  <si>
    <t>Méthode de séchage :</t>
  </si>
  <si>
    <t>Consommation annuelle de gaz MJ /an</t>
  </si>
  <si>
    <t>Fraction de la teneur en matière sèche (%) de la matière première introduite, avant séchage</t>
  </si>
  <si>
    <t>Matière première sèche - MPS (t/an)</t>
  </si>
  <si>
    <t>Consommation d'énergie utilisée pour le processus de séchage par kg de matière sèche</t>
  </si>
  <si>
    <t>Total annuel des matières premières traitées, avant séchage (t MP/an)</t>
  </si>
  <si>
    <t xml:space="preserve">Ventilation	</t>
  </si>
  <si>
    <t>Consommation annuelle d'électricité kWh/an</t>
  </si>
  <si>
    <t>Consommation électrique TOTALE pour le séchage ET la ventilation (moyenne tension)</t>
  </si>
  <si>
    <t>Consommation totale d'électricité pour la ventilation des matières premières sur le site, en kWh/an</t>
  </si>
  <si>
    <t>Ventilation électrique</t>
  </si>
  <si>
    <t xml:space="preserve">Total annuel des matières premières ventilées (t MP/an) 
</t>
  </si>
  <si>
    <t>Calculateur ESCA</t>
  </si>
  <si>
    <t>Tout</t>
  </si>
  <si>
    <t>L'ancien onglet Esca a été remplacé par le calculateur ESCA basé sur toutes les données du GIEC 2019 et les types de climat et de sol sont automatiquement définis en fonction du code postal. La formule complète de l'esca a été ajoutée et l'ef a été pris en considération.</t>
  </si>
  <si>
    <t>Calculateur EEC</t>
  </si>
  <si>
    <t>La zone climatique est automatiquement identifiée sur la base du code postal.</t>
  </si>
  <si>
    <t>Ligne 38</t>
  </si>
  <si>
    <t>La ligne 38 a été masquée car seul le modèle moyen du GIEC 2019 peut être utilisé</t>
  </si>
  <si>
    <t>Ligne 50</t>
  </si>
  <si>
    <t>La ligne 50 correspondait auparavant aux valeurs par défaut de l'ETD. Cependant, les valeurs par défaut de l'ETD ne peuvent pas être prises en compte dans le cadre de la CEE, c'est pourquoi cette ligne a été supprimée.</t>
  </si>
  <si>
    <t>Ces formules ont été modifiées pour se débarrasser de la fonction « if » lorsqu'il était possible de choisir des valeurs par défaut. Cependant, cela n'est pas autorisé, et ces valeurs doivent donc être calculées à partir des valeurs réelles concernant le transport lors de l'extraction et de la culture des matières premières.</t>
  </si>
  <si>
    <t>N2O (GIEC 2019)</t>
  </si>
  <si>
    <t>Ces cellules ont été mises à jour en fonction des nouvelles valeurs de l'onglet ESCA Calculator.</t>
  </si>
  <si>
    <t>La valeur a été convertie en % et le « % » a été ajouté à la fin pour faciliter la comparaison avec la valeur éventuellement saisie par l'utilisateur.</t>
  </si>
  <si>
    <t>Colonnes G et H</t>
  </si>
  <si>
    <t>Les résultats de la calculatrice ont été déplacés dans ces colonnes pour faciliter la visualisation des résultats et comparer les différentes options (valeurs désagrégées ou agrégées, valeurs par défaut ou réelles...).</t>
  </si>
  <si>
    <t>Le texte a été mis à jour pour expliquer plus en détail comment interagir avec la calculatrice.</t>
  </si>
  <si>
    <t>Les cellules ont été modifiées pour supprimer les kWh non nécessaires pour cette partie. Des explications ont également été ajoutées</t>
  </si>
  <si>
    <t>Il a été corrigé pour avoir la même structure que les autres cellules NX.</t>
  </si>
  <si>
    <t>De « =SI(C18= »Aggregated« ;R29;SI(R31&gt;0;R31;R29)) » to« =SI(C18= »Aggregated« ;R29;SI(“EEC Calculator”!D38= »yes« ;R31;R29)) ». Si les pratiques esca sont appliquées, le Fsom est considéré comme étant égal à 0. Par conséquent, la cellule D38 du calculateur EEC a été ajoutée.</t>
  </si>
  <si>
    <t>Ces cellules ont été ajoutées pour prendre en considération le FSOM en cas de pratiques d'esca. Le FSOM est considéré comme étant égal à 0 en cas de pratiques d'esca.</t>
  </si>
  <si>
    <t>L'acification des engrais à base de nitrate et les émissions de l'urée ont été ajoutées.</t>
  </si>
  <si>
    <t>Valeurs standards</t>
  </si>
  <si>
    <t>L'apport d'azote provenant du MAP DAP et du NPK 15 15 15 est ensuite ajouté à cet onglet (3 lignes ont été ajoutées à l'onglet).</t>
  </si>
  <si>
    <t>L'apport d'azote provenant du MAP DAP et du NPK 15 15 15 est ensuite ajouté à ce tableau.</t>
  </si>
  <si>
    <t>Homogénéisation des équations pour le transport (si le CH4 et le N2O sont spécifiés par type de transport dans le règlement d'application, ils sont utilisés, sinon, la valeur par défaut pour le CH4 et le N2O par transport est utilisée, cellule H104)</t>
  </si>
  <si>
    <t>ligne 93</t>
  </si>
  <si>
    <t>Estimation du transport par tracteur à partir d'une consommation de diesel de 10,89 L/h (Agribalyse), d'une capacité de charge de 15 t et d'une vitesse de 30 km/h.</t>
  </si>
  <si>
    <t>Transport par tracteur ajouté</t>
  </si>
  <si>
    <t>Valeur de référence pour la minéralisation du carbone du sol en France pour la production céréalière. Cette valeur est issue de l'étude française Sylvain Pellerin et al. 2020. Stocker du carbone dans les sols français, Quel potentiel au regard de l'objectif 4 pour 1000 et à quel coût ? Rapport scientifique, INRA (France)
p. 322- https://www.inrae.fr/sites/default/files/pdf/Rapport%20Etude%204p1000.pdf</t>
  </si>
  <si>
    <t>proposition d'histogramme, couleurs à adapter ?</t>
  </si>
  <si>
    <t>La formule a été corrigée de RECHERCHEV('EEC Calculator'!D54 ; 'Standard Values'!B58:F87;4) à RECHERCHEV('EEC Calculator'!D54 ; 'Standard Values'!B58:F87;4;FAUX)</t>
  </si>
  <si>
    <t>La formule a été corrigée pour tenir compte de l'Ef</t>
  </si>
  <si>
    <t>La partie concernant le calcul de Ef a été ajoutée avec des explications</t>
  </si>
  <si>
    <t>Climat et types de sols</t>
  </si>
  <si>
    <t>Les données relatives au type de sol ont été ajoutées et la carte des types de sol utilisés en France a également été ajoutée à droite de l'onglet.</t>
  </si>
  <si>
    <t>Les données relatives au type de sol ont été modifiées afin d'éviter toute ambiguïté, c'est-à-dire que lorsqu'un code postal correspondait à deux types de sol ou plus, la valeur la plus conservatrice a été choisie sur la base du SOCREF des données du GIEC 2019.</t>
  </si>
  <si>
    <t>Processus de stockage et séchage (exemple)</t>
  </si>
  <si>
    <t>Tous les onglets</t>
  </si>
  <si>
    <t>Cet onglet a été créé pour expliquer comment calculer la consommation d'énergie du processus de séchage.</t>
  </si>
  <si>
    <t>Les données relatives aux types de climat et de sol ont été réorganisées afin d'être alignées sur le même code postal. Les données brutes utilisées se trouvent dans les colonnes masquées.</t>
  </si>
  <si>
    <t>Les lignes 32-38 ont été déplacées vers les lignes 30-35 et la ligne 31 a été déplacée vers la ligne 38 afin de rassembler les émissions de N2O à côté des entrées de la section N correspondantes.</t>
  </si>
  <si>
    <t>Les cellules B6 et B7 ont été modifiées pour faire référence au nouveau tableau des climats et des types de sol.</t>
  </si>
  <si>
    <t>Des captures d'écran des équations du GIEC 2019 ainsi que des couleurs ont été ajoutées pour illustrer le calcul et certaines annotations ont été ajoutées pour clarifier l'opération effectuée dans la cellule.</t>
  </si>
  <si>
    <t>Le tableau qui se trouvait précédemment en D60 a été déplacé en D64 pour le placer à côté des calculs pertinents afin d'avoir des calculs de lixiviation tous ensemble (orange avec orange).</t>
  </si>
  <si>
    <t>Le tableau qui se trouvait précédemment en D66 a été déplacé en D60 pour le placer à côté des calculs pertinents afin d'avoir des calculs indirects de N2O tous ensemble (vert avec vert).</t>
  </si>
  <si>
    <t>La cellule D32 a été modifiée pour faire référence au nouveau tableau des climats et des types de sol.</t>
  </si>
  <si>
    <t>Les sections 3 et 4 ont été inversées pour correspondre à la nouvelle organisation du calculateur EEC.</t>
  </si>
  <si>
    <t>La liste de validation des types de climat a été corrigée afin de pouvoir choisir manuellement le type de climat (les changements effectués dans Climat et types de sol ont fait perdre à cette liste ses cellules de référence).</t>
  </si>
  <si>
    <t>Conformément au règlement d'exécution 2022/996, seuls les modèles désagrégés sont acceptés pour les émissions de N2O. L'option "Désagrégé" a été choisie par défaut.</t>
  </si>
  <si>
    <t>La formule a été modifiée pour permettre des valeurs positives et négatives pour Ef, conformément à la déclaration de la Commission européenne.</t>
  </si>
  <si>
    <t>La formule a été modifiée en ajoutant la formule sierreur pour permettre l'affichage des résultats totaux si l'un des tableaux n'est pas rempli.</t>
  </si>
  <si>
    <t>Les instructions ont été mises à jour pour expliquer les modèles désagrégés pour les émissions de N2O par défaut.</t>
  </si>
  <si>
    <t>Colonne B</t>
  </si>
  <si>
    <t>Les noms des sections 6, 7.1 et 7.2 ont été modifiés afin d'être plus clairs sur la portée du calcul de la CEE (uniquement du champ jusqu'au FGP), et d'insister sur la nécessité de prendre en compte la consommation d'énergie pour le stockage.</t>
  </si>
  <si>
    <t>Les instructions ont été mises à jour pour préciser que la consommation d'énergie du stockage doit être prise en compte.</t>
  </si>
  <si>
    <t>Cette cellule a été modifiée pour correspondre au nouveau modèle désagrégé par défaut.</t>
  </si>
  <si>
    <t>Seuls les PRP (GWP) de 2019 sont autorisés à être utilisés, c'est pourquoi cette valeur a été modifiée pour être par défaut.</t>
  </si>
  <si>
    <t>Correction de "quantité de paille exportée" en "fraction de paille enlevée".</t>
  </si>
  <si>
    <t>La section 0 a été mise à jour pour correspondre par défaut aux valeurs du PRP de 2019.</t>
  </si>
  <si>
    <t>L'unité a été corrigée pour les semences, passant de kg N/ha/an à kg/ha/an</t>
  </si>
  <si>
    <t>La consommation d'électricité pour le stockage et le séchage a été déplacée de la ligne 45 à la ligne 39 pour faciliter la saisie des données, en particulier pour les opérateurs qui ne sont pas concernés par le processus de séchage, ils verront cette "consommation d'énergie pour le stockage" en premier, avant les autres options de consommation d'énergie pour le séchage.</t>
  </si>
  <si>
    <t>Le titre du point 7.1 a été mis à jour pour plus de clarté et pour souligner le fait qu'il s'agit du champ au FGP ou du champ au site de séchage, le cas échéant.</t>
  </si>
  <si>
    <t>Le titre du point 7.2 a été mis à jour pour plus de clarté et pour souligner le fait qu'il s'agit du retour du site de séchage au FGP.</t>
  </si>
  <si>
    <t>Selon le règlement CE 2022/996, le FSOM ne doit pas être pris en compte dans les émissions de N2O, cette valeur est donc multipliée par 0.</t>
  </si>
  <si>
    <t>La partie concernant le FSOM a été supprimée car elle ne doit pas être prise en compte.</t>
  </si>
  <si>
    <t>L'instruction a été mise à jour pour donner plus de détails sur les étapes du transport concernant les matières premières avec et sans processus de séchage.</t>
  </si>
  <si>
    <t>L'instruction a été mise à jour pour donner plus de détails et souligner que les résultats représentent les émissions de GES liées à la production de ces intrants et que les émissions de N2O provenant de leur utilisation sont indiquées dans la section 4.</t>
  </si>
  <si>
    <t>Depuis la mise en œuvre de RED II, les émissions réelles des machines agricoles doivent être prises en compte lors de l'utilisation des valeurs réelles. Nous montrons ici un exemple de la manière dont ces émissions peuvent être calculées en tenant compte des différentes machines utilisées au cours des différents itinéraires techniques.</t>
  </si>
  <si>
    <t xml:space="preserve">Calculateur simplifié pour obtenir des ordres de grandeur de la consommation de diesel en utilisant les données AGRIBALYSE 3.0 comme illustration pour visualiser comment cette valeur peut être calculée. L'utilisation des données Agribalyse n'est pas obligatoire ni recommandée par 2BS, il s'agit d'un exemple. </t>
  </si>
  <si>
    <t>Note : la densité du diesel utilisé est de 0,83 kg/l pour RED II. Les résultats sont dans les colonnes N.</t>
  </si>
  <si>
    <t>Itinéraire technique (nombre de passages par scénario)</t>
  </si>
  <si>
    <t>Itinéraire technique 1</t>
  </si>
  <si>
    <t>Itinéraire technique 2</t>
  </si>
  <si>
    <t>Itinéraire technique 3</t>
  </si>
  <si>
    <t xml:space="preserve">Illustration des valeurs de la consommation de diesel au sein de l'exploitation agricole		</t>
  </si>
  <si>
    <t>Consommation de diesel (kg / h)</t>
  </si>
  <si>
    <t>Temps passé (h / ha)</t>
  </si>
  <si>
    <t>Déchaumage</t>
  </si>
  <si>
    <t>Labour</t>
  </si>
  <si>
    <t>Préparation du sol</t>
  </si>
  <si>
    <t>Semis</t>
  </si>
  <si>
    <t>Potentiel de réchauffement planétaire (PRP)</t>
  </si>
  <si>
    <t>Intrants agri</t>
  </si>
  <si>
    <t>GRAINES</t>
  </si>
  <si>
    <t>BLÉ</t>
  </si>
  <si>
    <t>COLZA</t>
  </si>
  <si>
    <t>MAÏS</t>
  </si>
  <si>
    <t>SOJA</t>
  </si>
  <si>
    <t>TOURNESOL</t>
  </si>
  <si>
    <t>BETTERAVES (tubercules)</t>
  </si>
  <si>
    <t>CANNE A SUCRE</t>
  </si>
  <si>
    <t>CAMELINE (fourrages non fixateurs de N)</t>
  </si>
  <si>
    <t>VALEURS STANDARDS</t>
  </si>
  <si>
    <t>paramètre:</t>
  </si>
  <si>
    <t>unité:</t>
  </si>
  <si>
    <t>Densité</t>
  </si>
  <si>
    <t>PCI</t>
  </si>
  <si>
    <t>PRP</t>
  </si>
  <si>
    <t>INTRANTS DE NITROGÈNE (/kg N)</t>
  </si>
  <si>
    <t>Sulfate d'ammonium (AS)</t>
  </si>
  <si>
    <t>Sulfate de nitrate d'ammonium (ANS)</t>
  </si>
  <si>
    <t>Ammoniac anhydre</t>
  </si>
  <si>
    <t>Nitrate d'ammonium et de calcium (CAN)</t>
  </si>
  <si>
    <t>Nitrate de calcium (CN)</t>
  </si>
  <si>
    <t>Nitrate d'ammonium d'urée (UAN)</t>
  </si>
  <si>
    <t>P205 valeur moyenne</t>
  </si>
  <si>
    <t>Phosphate de roche 21%P2O5 23%SO3</t>
  </si>
  <si>
    <t>Muriate de potasse (MOP) 60%K2O</t>
  </si>
  <si>
    <t>Engrais CaO</t>
  </si>
  <si>
    <t>Engrais à base de sodium (Na) (kg Na)</t>
  </si>
  <si>
    <t>Digestat de biogaz</t>
  </si>
  <si>
    <t>Compost EFB (huile de palme)</t>
  </si>
  <si>
    <t>Gateau de boue filtré</t>
  </si>
  <si>
    <t>Pesticides non spécifiés</t>
  </si>
  <si>
    <t>Carburants</t>
  </si>
  <si>
    <t>PROCESSUS DE SÉCHAGE - combustible</t>
  </si>
  <si>
    <t>Gaz</t>
  </si>
  <si>
    <t>PROCESSUS DE SÉCHAGE - gaz</t>
  </si>
  <si>
    <t>Gaz Naturel (Mix Européen)</t>
  </si>
  <si>
    <t>Énergie biogaz à partir de biodéchets</t>
  </si>
  <si>
    <t>Biogaz à partir du maïs</t>
  </si>
  <si>
    <t>Biogaz à partir du fumier</t>
  </si>
  <si>
    <t>Electricité</t>
  </si>
  <si>
    <t>PROCESSUS DE SÉCHAGE - électricité</t>
  </si>
  <si>
    <t>Electricité MV - Autriche (gCO2eq/kWh)</t>
  </si>
  <si>
    <t>Electricité MV  - Belgique (gCO2eq/kWh)</t>
  </si>
  <si>
    <t>Electricité MV - Bulgarie (gCO2eq/kWh)</t>
  </si>
  <si>
    <t>Electricity MV - Chypre (gCO2eq/kWh)</t>
  </si>
  <si>
    <t>Electricity MV - Tchéquie (gCO2eq/kWh)</t>
  </si>
  <si>
    <t>Electricité MV - Allemagne (gCO2eq/kWh)</t>
  </si>
  <si>
    <t>Electricité MV - Danemark (gCO2eq/kWh)</t>
  </si>
  <si>
    <t>Electricité MV - Estonie(gCO2eq/kWh)</t>
  </si>
  <si>
    <t>Electricité MV - Grèce (gCO2eq/kWh)</t>
  </si>
  <si>
    <t>Electricité MV - Espagne (gCO2eq/kWh)</t>
  </si>
  <si>
    <t>Electricité MV - Finlande (gCO2eq/kWh)</t>
  </si>
  <si>
    <t>Electricité MV - France (gCO2eq/kWh)</t>
  </si>
  <si>
    <t>Electricité MV - Croatie (gCO2eq/kWh)</t>
  </si>
  <si>
    <t>Electricité MV - Hongrie (gCO2eq/kWh)</t>
  </si>
  <si>
    <t>Electricité MV - Irlande (gCO2eq/kWh)</t>
  </si>
  <si>
    <t>Electricité MV - Italie (gCO2eq/kWh)</t>
  </si>
  <si>
    <t>Electricité MV - Lettonie (gCO2eq/kWh)</t>
  </si>
  <si>
    <t>Electricité MV - Lithuanie (gCO2eq/kWh)</t>
  </si>
  <si>
    <t>Electricité MV - Luxembourg (gCO2eq/kWh)</t>
  </si>
  <si>
    <t>Electricité MV - Malte (gCO2eq/kWh)</t>
  </si>
  <si>
    <t>Electricité MV - Pays-Bas (gCO2eq/kWh)</t>
  </si>
  <si>
    <t>Electricité MV - Pologne (gCO2eq/kWh)</t>
  </si>
  <si>
    <t>Electricité MV - Portugal (gCO2eq/kWh)</t>
  </si>
  <si>
    <t>Electricité MV - Roumanie (gCO2eq/kWh)</t>
  </si>
  <si>
    <t>Electricité MV - Slovaquie (gCO2eq/kWh)</t>
  </si>
  <si>
    <t>Electricité MV - Slovénie (gCO2eq/kWh)</t>
  </si>
  <si>
    <t>Electricité MV - Suède (gCO2eq/kWh)</t>
  </si>
  <si>
    <t>à ajouter</t>
  </si>
  <si>
    <t>Efficacité des transports - Camions</t>
  </si>
  <si>
    <t>Camion (40 tonnes) pour produits secs (Diesel)</t>
  </si>
  <si>
    <t>Camion (40 tonnes) pour les copeaux (et produits secs de taille similaire) (Diesel)</t>
  </si>
  <si>
    <t>Camion (40 tonnes) pour le transport de la canne à sucre</t>
  </si>
  <si>
    <t>Camion-citerne MB2318 pour le transport de semences de canne à sucre</t>
  </si>
  <si>
    <t>Tracteur (15 tonnes, 10,89 L/h et 30 km/h)</t>
  </si>
  <si>
    <t>Efficacité des transports - navires</t>
  </si>
  <si>
    <t>Vraquier « Handymax » (fuel) - Grains</t>
  </si>
  <si>
    <t>Vraquier « Handysize » (fuel) - agrorésidus à faible densité (125 kg/m3)</t>
  </si>
  <si>
    <t>Vraquier « Supramax » (fuel) - agrorésidus à faible densité (125 kg/m3)</t>
  </si>
  <si>
    <t>Vraquier « Handysize » (fuel) - agrorésidus à haute densité (300 kg/m3)</t>
  </si>
  <si>
    <t>Vraquier « Supramax » (fuel) - agrorésidus à haute densité (300 kg/m3)</t>
  </si>
  <si>
    <t>Vraquier intérieur, 8,8 kt (diesel)</t>
  </si>
  <si>
    <t>Efficacité des transports - rails</t>
  </si>
  <si>
    <t>Train de marchandises USA (diesel)</t>
  </si>
  <si>
    <t>Rail (électrique, MV)</t>
  </si>
  <si>
    <t>Émissions lors de l'utilisation de carburant</t>
  </si>
  <si>
    <t>Émissions de CH4 et de N2O dues à l'utilisation du diesel (transport)</t>
  </si>
  <si>
    <t>Émissions de CH4 et de N2O dues à l'utilisation du diesel (agriculture)</t>
  </si>
  <si>
    <t>Valeur de transport par défaut pour e_td, transport et distribution</t>
  </si>
  <si>
    <t>Capacité de charge du tracteur (15 tonnes) (10,89 L/h et 30 km/h)</t>
  </si>
  <si>
    <t>Non mise à jour</t>
  </si>
  <si>
    <t>Catégorie</t>
  </si>
  <si>
    <t>Niveau des émissions désagrégées pour le modèle du GIEC</t>
  </si>
  <si>
    <t>PCI (MJ/kg MPS)</t>
  </si>
  <si>
    <t>N dans les engrais synthétiques à base d'ammonium</t>
  </si>
  <si>
    <t>50 % d'urée, 25 de nitrate et 25 d'ammoniac (GIEC, vol 4 chap 11, p. 37)</t>
  </si>
  <si>
    <t>15% Urée, 42,5 nitrate et 42,5 ammoniaque</t>
  </si>
  <si>
    <t>N dans l'engrais synthétique Urée</t>
  </si>
  <si>
    <t>GIEC 2013</t>
  </si>
  <si>
    <t>GIEC 2019</t>
  </si>
  <si>
    <t>N dans les engrais synthétiques à base de nitrate d'ammonium</t>
  </si>
  <si>
    <t>N dans les engrais synthétiques à base de nitrates</t>
  </si>
  <si>
    <t>Étiquette d'acheminement</t>
  </si>
  <si>
    <t>Type de climat</t>
  </si>
  <si>
    <t>Sol argileux de haute activité</t>
  </si>
  <si>
    <t>Tempérée douce, humide</t>
  </si>
  <si>
    <t>Tempérée fraiche, humide</t>
  </si>
  <si>
    <t>Tempérée fraiche, sèche</t>
  </si>
  <si>
    <t>Tempérée douce, sèche</t>
  </si>
  <si>
    <t>Sol sablonneux</t>
  </si>
  <si>
    <t>Sol spodique</t>
  </si>
  <si>
    <t>polaire, humide</t>
  </si>
  <si>
    <t>polaire</t>
  </si>
  <si>
    <t xml:space="preserve">Ce jeu de données ne s'applique qu'à la France. Si vous ne trouvez pas la zone climatique et/ou le type de sol correspondant à votre code postal, vous pouvez prendre les données d'un code postal voisin, en prenant le moins avantageux en cas d'ambiguïté. Si votre type de sol n'est pas disponible, vous pouvez choisir le sol argileux de haute activité pour la France, puisque c'est le type de sol le plus courant aux niveaux 1 et 2.		</t>
  </si>
  <si>
    <t xml:space="preserve">région climatique </t>
  </si>
  <si>
    <r>
      <t>SOC</t>
    </r>
    <r>
      <rPr>
        <b/>
        <vertAlign val="subscript"/>
        <sz val="11"/>
        <color theme="1"/>
        <rFont val="Calibri Light"/>
        <family val="2"/>
        <scheme val="major"/>
      </rPr>
      <t>REF</t>
    </r>
    <r>
      <rPr>
        <b/>
        <sz val="11"/>
        <color theme="1"/>
        <rFont val="Calibri Light"/>
        <family val="2"/>
        <scheme val="major"/>
      </rPr>
      <t xml:space="preserve">  SOCST  Standard soil carbon (ou carbone standard du sol) t C/ha pour un Sol argileux de haute activité)</t>
    </r>
  </si>
  <si>
    <t xml:space="preserve">Les données sur les types de sol en France ont été traitées pour chaque code postal. Lorsque deux ou plusieurs types de sol étaient attribués à un même code postal, la valeur la plus conservatrice a été conservée. Le système hiérarchique utilisé est basé sur le SOCREF 2019 du GIEC pour chaque type de sol en considérant l'échelle des valeurs SOCREF de la plus haute à la plus basse : Spodique, Volcanique, Argile à haute activité, Argile à faible activité, Sable.		</t>
  </si>
  <si>
    <t>Sol volcanique</t>
  </si>
  <si>
    <t>Tropicale, humide</t>
  </si>
  <si>
    <t>Tropicale, sèche</t>
  </si>
  <si>
    <t>Boréale</t>
  </si>
  <si>
    <t>Tropicale, pluvieuse</t>
  </si>
  <si>
    <t>Sol argileux de faible activité</t>
  </si>
  <si>
    <t>Sol humide</t>
  </si>
  <si>
    <r>
      <t>F</t>
    </r>
    <r>
      <rPr>
        <b/>
        <vertAlign val="subscript"/>
        <sz val="11"/>
        <color theme="1"/>
        <rFont val="Calibri Light"/>
        <family val="2"/>
        <scheme val="major"/>
      </rPr>
      <t>LU</t>
    </r>
    <r>
      <rPr>
        <b/>
        <sz val="11"/>
        <color theme="1"/>
        <rFont val="Calibri Light"/>
        <family val="2"/>
        <scheme val="major"/>
      </rPr>
      <t xml:space="preserve"> (Facteur d'utilisation des sols)</t>
    </r>
  </si>
  <si>
    <t>Cultivé à long-terme</t>
  </si>
  <si>
    <t>Labour complet</t>
  </si>
  <si>
    <t>Labour réduit</t>
  </si>
  <si>
    <t>Pas de labour</t>
  </si>
  <si>
    <t>GIEC région climatique</t>
  </si>
  <si>
    <t>Gestion</t>
  </si>
  <si>
    <t>Faibles</t>
  </si>
  <si>
    <t>Modérés</t>
  </si>
  <si>
    <t>Importants sans fumier</t>
  </si>
  <si>
    <t>Importants avec fumier</t>
  </si>
  <si>
    <t>Culture pérenne Arbre</t>
  </si>
  <si>
    <t>Mise en jachère (&lt;20 ans)</t>
  </si>
  <si>
    <t>Rizière</t>
  </si>
  <si>
    <t>Estimations des émissions de N2O à l'aide de la méthodologie de niveau 1 du GIEC 2019</t>
  </si>
  <si>
    <t>Rappel des données d'entrée du calcul</t>
  </si>
  <si>
    <r>
      <t>kg N</t>
    </r>
    <r>
      <rPr>
        <vertAlign val="subscript"/>
        <sz val="11"/>
        <rFont val="Calibri"/>
        <family val="2"/>
        <scheme val="minor"/>
      </rPr>
      <t>2</t>
    </r>
    <r>
      <rPr>
        <sz val="11"/>
        <rFont val="Calibri"/>
        <family val="2"/>
        <scheme val="minor"/>
      </rPr>
      <t>O_N/ha/an</t>
    </r>
  </si>
  <si>
    <t>Facteur d'émission pour l'émission directe (GIEC Tier 1)</t>
  </si>
  <si>
    <r>
      <t>Émissions directes de N</t>
    </r>
    <r>
      <rPr>
        <vertAlign val="subscript"/>
        <sz val="11"/>
        <rFont val="Calibri"/>
        <family val="2"/>
        <scheme val="minor"/>
      </rPr>
      <t>2</t>
    </r>
    <r>
      <rPr>
        <sz val="11"/>
        <rFont val="Calibri"/>
        <family val="2"/>
        <scheme val="minor"/>
      </rPr>
      <t>O calculées</t>
    </r>
  </si>
  <si>
    <t>Quantité de NH3 volatilisé (GIEC Tier 1)</t>
  </si>
  <si>
    <t>Quantité d'azote lessivé (GIEC Tier 1)</t>
  </si>
  <si>
    <t>N2O provenant du dépôt atmosphérique de l'azote volatilisé</t>
  </si>
  <si>
    <t>Emission de N2O par effet de lixiviation du nitrate</t>
  </si>
  <si>
    <t>S'applique uniquement si le sol est saturé d'eau, comme c'est le cas dans la version précédente du calculateur 2BS.</t>
  </si>
  <si>
    <r>
      <t>kg NO</t>
    </r>
    <r>
      <rPr>
        <vertAlign val="subscript"/>
        <sz val="11"/>
        <rFont val="Calibri"/>
        <family val="2"/>
        <scheme val="minor"/>
      </rPr>
      <t>3</t>
    </r>
    <r>
      <rPr>
        <sz val="11"/>
        <rFont val="Calibri"/>
        <family val="2"/>
        <scheme val="minor"/>
      </rPr>
      <t>_N/ha/an</t>
    </r>
  </si>
  <si>
    <r>
      <t>kg N</t>
    </r>
    <r>
      <rPr>
        <vertAlign val="subscript"/>
        <sz val="11"/>
        <rFont val="Calibri"/>
        <family val="2"/>
        <scheme val="minor"/>
      </rPr>
      <t>2</t>
    </r>
    <r>
      <rPr>
        <sz val="11"/>
        <rFont val="Calibri"/>
        <family val="2"/>
        <scheme val="minor"/>
      </rPr>
      <t>O/ha/an</t>
    </r>
  </si>
  <si>
    <r>
      <t>kg NH</t>
    </r>
    <r>
      <rPr>
        <vertAlign val="subscript"/>
        <sz val="11"/>
        <rFont val="Calibri"/>
        <family val="2"/>
        <scheme val="minor"/>
      </rPr>
      <t>3</t>
    </r>
    <r>
      <rPr>
        <sz val="11"/>
        <rFont val="Calibri"/>
        <family val="2"/>
        <scheme val="minor"/>
      </rPr>
      <t>_N/ha/an</t>
    </r>
  </si>
  <si>
    <t>kgN/ ha/ an</t>
  </si>
  <si>
    <t xml:space="preserve">Culture </t>
  </si>
  <si>
    <t>Rendement frais de la culture (kg de semences ou de fourrage/ha/an)</t>
  </si>
  <si>
    <t>kgDF/ ha/ an Eq 11.7 du  GIEC 2019</t>
  </si>
  <si>
    <t>Co-produit paille - Fraction des résiuds agricoles enlevés (FracRemove = 0% comme valeur par défaut)</t>
  </si>
  <si>
    <t>Fraction de la surface cultivée renouvelée annuellement (FracRenew = 100% par défaut)</t>
  </si>
  <si>
    <t>Fraction de résidus agricoles brulés (FracBurnt = 0% comme valeur par défaut)</t>
  </si>
  <si>
    <t>Rendement annuel en matière sèche récoltée (Culture)</t>
  </si>
  <si>
    <t>N, valeur moyenne</t>
  </si>
  <si>
    <t>Apport d'azote organique</t>
  </si>
  <si>
    <t>Paille exportée</t>
  </si>
  <si>
    <t>Le sol est-il saturé en eau ?</t>
  </si>
  <si>
    <t>moyenne</t>
  </si>
  <si>
    <t>Niveau d'agrégation pour le modèle d'émissions directes et indirectes d'azote</t>
  </si>
  <si>
    <t>Niveau d'émission d'azote (modèle moyen du GIEC 2019)</t>
  </si>
  <si>
    <t>Région climatique (pour les facteurs d'émission de N2O désagrégés)</t>
  </si>
  <si>
    <t>Région climatique (pour la minéralisation de l'azote désagrégé provenant de LUC)</t>
  </si>
  <si>
    <t>kg MP / he/ an</t>
  </si>
  <si>
    <r>
      <t>Facteur de combustion (C</t>
    </r>
    <r>
      <rPr>
        <vertAlign val="subscript"/>
        <sz val="10"/>
        <rFont val="Calibri"/>
        <family val="2"/>
        <scheme val="minor"/>
      </rPr>
      <t>f</t>
    </r>
    <r>
      <rPr>
        <sz val="10"/>
        <rFont val="Calibri"/>
        <family val="2"/>
        <scheme val="minor"/>
      </rPr>
      <t>)</t>
    </r>
  </si>
  <si>
    <r>
      <t>Teneur en N des résidus en surface (N</t>
    </r>
    <r>
      <rPr>
        <vertAlign val="subscript"/>
        <sz val="10"/>
        <rFont val="Calibri"/>
        <family val="2"/>
        <scheme val="minor"/>
      </rPr>
      <t>AG</t>
    </r>
    <r>
      <rPr>
        <sz val="10"/>
        <rFont val="Calibri"/>
        <family val="2"/>
        <scheme val="minor"/>
      </rPr>
      <t>)</t>
    </r>
  </si>
  <si>
    <r>
      <t>Teneur en N des résidus souterrains (N</t>
    </r>
    <r>
      <rPr>
        <vertAlign val="subscript"/>
        <sz val="10"/>
        <rFont val="Calibri"/>
        <family val="2"/>
        <scheme val="minor"/>
      </rPr>
      <t>BG</t>
    </r>
    <r>
      <rPr>
        <sz val="10"/>
        <rFont val="Calibri"/>
        <family val="2"/>
        <scheme val="minor"/>
      </rPr>
      <t>)</t>
    </r>
  </si>
  <si>
    <t>Répartition des apports d'azote minéral en fonction de leur type</t>
  </si>
  <si>
    <t>N entrée 1</t>
  </si>
  <si>
    <t>N entrée 2</t>
  </si>
  <si>
    <t>N entrée 7</t>
  </si>
  <si>
    <t>N entrée 6</t>
  </si>
  <si>
    <t>N entrée 5</t>
  </si>
  <si>
    <t>N entrée 4</t>
  </si>
  <si>
    <t>N entrée 3</t>
  </si>
  <si>
    <t>Cf Facteur de combustion</t>
  </si>
  <si>
    <t>N dans les résidus de culture</t>
  </si>
  <si>
    <t>Agrégé/désagrégé</t>
  </si>
  <si>
    <t>Paramètres</t>
  </si>
  <si>
    <t>Glossaire</t>
  </si>
  <si>
    <t>N dans l'engrais synthétique N moyen</t>
  </si>
  <si>
    <t>Vol 4 chap 2 GIEC 2019, chap 11, table 11.1.A and 11.2</t>
  </si>
  <si>
    <t>Vol 4 chap 2 GIEC 2019, chap 11, table 11.1.A and 11.3</t>
  </si>
  <si>
    <t>Vol 4 chap 2 GIEC 2019, chap 11, table 11.1.A and 11.4</t>
  </si>
  <si>
    <t>Vol 4 chap 2 GIEC 2019, chap 11, table 11.1.A and 11.5</t>
  </si>
  <si>
    <t>Vol 4 chap 2 GIEC 2019, chap 11, table 11.1.A and 11.6</t>
  </si>
  <si>
    <t>Vol 4 chap 2 GIEC 2019, chap 11, table 11.1.A and 11.7</t>
  </si>
  <si>
    <t>Vol 4 chap 2 GIEC 2019, chap 11, table 11.1.A and 11.8</t>
  </si>
  <si>
    <t>Vol 4 chap 2 GIEC 2019, chap 11, table 11.1.A and 11.9</t>
  </si>
  <si>
    <t>Application d'engrais synthétiques</t>
  </si>
  <si>
    <t>Épandage d'engrais organiques</t>
  </si>
  <si>
    <t>N des résidus de culture restitué aux sols (y compris les cultures fixant l'azote et le renouvellement des pâturages)</t>
  </si>
  <si>
    <t xml:space="preserve">N minéralisé résultant de la perte de stocks de C organique dans les sols minéraux </t>
  </si>
  <si>
    <t>par des changements d'affectation des sols ou des pratiques de gestion</t>
  </si>
  <si>
    <t>Fraction de tout l'azote ajouté/minéralisé qui est perdue par lixiviation et ruissellement, en kg N. Le FracLEACH-(H) ne s'applique qu'aux climats humides. Pour les climats secs, la valeur par défaut de FracLEACH-(H) est égale à zéro. Voir les méthodes à l'annexe 11A.9.</t>
  </si>
  <si>
    <t xml:space="preserve">Fraction des matières fertilisantes organiques N appliquées (FON) et de l'urine, etc., qui se volatilise sous forme de NH3 et de NOx, en kg de N volatilisé </t>
  </si>
  <si>
    <t xml:space="preserve">Fraction de l'azote des engrais synthétiques qui se volatilise sous forme de NH3 et de NOx, kg d'azote volatilisé (kg d'azote appliqué)-1 </t>
  </si>
  <si>
    <t xml:space="preserve">Voir GIEC 2006, chapter 11 </t>
  </si>
  <si>
    <t>Données mises à jour avec le GIEC 2019, peuvent être estimées par grain ou culture générique</t>
  </si>
  <si>
    <t>Données inchangées entre 2006 et 2019</t>
  </si>
  <si>
    <t>Données non trouvées dans le GIEC 2006 ou 2019, données complétées par une culture générique ou des céréales.</t>
  </si>
  <si>
    <t>CULTURE</t>
  </si>
  <si>
    <t>pente</t>
  </si>
  <si>
    <t>intercepter</t>
  </si>
  <si>
    <t>Le FSOM ne doit pas être considéré comme basé sur l'annexe VII du CE 2022/996. Cette valeur est donc multipliée par 0</t>
  </si>
  <si>
    <t xml:space="preserve">Perte annuelle moyenne de carbone du sol (∆C Minéral, LU=0,17 tC/ha/an par défaut pour les céréales en France, valeurs de carbone issues de la littérature et analysées par le projet 4p1000. Voir p.321 "Sylvain Pellerin et al. 2020. Stocker du carbone dans les sols français, Quel potentiel au regard de l'objectif 4 pour 1000 et à quel coût ? Rapport scientifique de l'étude, INRA (France), 540 p."). L'hypothèse consiste à conserver les mêmes pratiques actuelles pendant 30 ans sans changement d'affectation des sols.		</t>
  </si>
  <si>
    <t xml:space="preserve">N minéralisé à partir de LUC = </t>
  </si>
  <si>
    <t>moyenne :</t>
  </si>
  <si>
    <t xml:space="preserve">Source : Eq. 11.8 de V4 Chap 2 et 11 IPCC 2019
Seule la matière organique du sol de ""arable à arable"" est prise en compte. Un changement d'utilisation des terres de ""forêt à arable"" n'est pas pris en compte dans ce calculateur.		</t>
  </si>
  <si>
    <t xml:space="preserve">Rapport C/N de la matière organique du sol (R = 15 si l'UGB précédente était une prairie/forêt et 10 si ce n'est pas le cas) 	</t>
  </si>
  <si>
    <t>Eq. 11.6 from V4 GIEC 2019</t>
  </si>
  <si>
    <t>Eq. Table 11.2 from V4 GIEC 2019</t>
  </si>
  <si>
    <t>Paramètres de l'équation pour le calcul du résidu au-dessus du sol</t>
  </si>
  <si>
    <t>Rapport entre la biomasse BG et la biomasse AG (RS)</t>
  </si>
  <si>
    <r>
      <t>R</t>
    </r>
    <r>
      <rPr>
        <vertAlign val="subscript"/>
        <sz val="11"/>
        <rFont val="Calibri"/>
        <family val="2"/>
        <scheme val="minor"/>
      </rPr>
      <t>AG(T)</t>
    </r>
    <r>
      <rPr>
        <b/>
        <sz val="11"/>
        <rFont val="Calibri"/>
        <family val="2"/>
        <scheme val="minor"/>
      </rPr>
      <t xml:space="preserve"> 2019 (paramètre non utilisé dans le modèle actuel)</t>
    </r>
  </si>
  <si>
    <t>Émissions totales de N2O provenant des sols gérés (GIEC Tier 1)</t>
  </si>
  <si>
    <t>par he</t>
  </si>
  <si>
    <r>
      <t>grCO2eq/kg</t>
    </r>
    <r>
      <rPr>
        <sz val="28"/>
        <color rgb="FFFFFF00"/>
        <rFont val="Calibri Light"/>
        <family val="2"/>
        <scheme val="major"/>
      </rPr>
      <t xml:space="preserve"> 
(Matières premières sèches)</t>
    </r>
  </si>
  <si>
    <r>
      <t xml:space="preserve">grCO2eq/kg </t>
    </r>
    <r>
      <rPr>
        <b/>
        <sz val="16"/>
        <rFont val="Calibri Light"/>
        <family val="2"/>
        <scheme val="major"/>
      </rPr>
      <t>MP</t>
    </r>
    <r>
      <rPr>
        <sz val="16"/>
        <rFont val="Calibri Light"/>
        <family val="2"/>
        <scheme val="major"/>
      </rPr>
      <t xml:space="preserve"> (sans processus de séchage ni transport)</t>
    </r>
  </si>
  <si>
    <t>Électricité pour le séchage</t>
  </si>
  <si>
    <t>Selectionnez votre région climatique</t>
  </si>
  <si>
    <t>Cultivé à long terme</t>
  </si>
  <si>
    <t>N dans l'engrais organique</t>
  </si>
  <si>
    <t xml:space="preserve">N minéralisé </t>
  </si>
  <si>
    <t>Résidus de culture en surface (AGR)</t>
  </si>
  <si>
    <t>Résidus de culture sous le sol (BGR)</t>
  </si>
  <si>
    <t>Elimination des résidus d'AG</t>
  </si>
  <si>
    <t>Résidus d'AG brûlés</t>
  </si>
  <si>
    <r>
      <t>N provenant des résidus de culture en surface (F</t>
    </r>
    <r>
      <rPr>
        <vertAlign val="subscript"/>
        <sz val="10"/>
        <rFont val="Calibri"/>
        <family val="2"/>
        <scheme val="minor"/>
      </rPr>
      <t>CR</t>
    </r>
    <r>
      <rPr>
        <sz val="10"/>
        <rFont val="Calibri"/>
        <family val="2"/>
        <scheme val="minor"/>
      </rPr>
      <t>)</t>
    </r>
  </si>
  <si>
    <r>
      <t>N provenant des résidus de culture souterrains (F</t>
    </r>
    <r>
      <rPr>
        <vertAlign val="subscript"/>
        <sz val="10"/>
        <rFont val="Calibri"/>
        <family val="2"/>
        <scheme val="minor"/>
      </rPr>
      <t>CR</t>
    </r>
    <r>
      <rPr>
        <sz val="10"/>
        <rFont val="Calibri"/>
        <family val="2"/>
        <scheme val="minor"/>
      </rPr>
      <t>)</t>
    </r>
  </si>
  <si>
    <t>source : du GIEC 2019</t>
  </si>
  <si>
    <t>Engrais synthétique de type 1</t>
  </si>
  <si>
    <t>Engrais synthétique de type 2</t>
  </si>
  <si>
    <t>Engrais synthétique de type 3</t>
  </si>
  <si>
    <t>Engrais synthétique de type 4</t>
  </si>
  <si>
    <r>
      <t>Facteurs d'émission et paramètres associés</t>
    </r>
    <r>
      <rPr>
        <sz val="10"/>
        <color theme="5"/>
        <rFont val="Calibri"/>
        <family val="2"/>
        <scheme val="minor"/>
      </rPr>
      <t xml:space="preserve"> (agrégés)</t>
    </r>
  </si>
  <si>
    <r>
      <t xml:space="preserve">Facteurs d'émission et paramètres associés </t>
    </r>
    <r>
      <rPr>
        <sz val="10"/>
        <color theme="5"/>
        <rFont val="Calibri"/>
        <family val="2"/>
        <scheme val="minor"/>
      </rPr>
      <t>(désagrégés)</t>
    </r>
  </si>
  <si>
    <r>
      <t>N</t>
    </r>
    <r>
      <rPr>
        <vertAlign val="subscript"/>
        <sz val="10"/>
        <rFont val="Calibri"/>
        <family val="2"/>
        <scheme val="minor"/>
      </rPr>
      <t>2</t>
    </r>
    <r>
      <rPr>
        <sz val="10"/>
        <rFont val="Calibri"/>
        <family val="2"/>
        <scheme val="minor"/>
      </rPr>
      <t>O  direct provenant de l'apport d'azote, de la minéralisation du sol et des résidus  (EF</t>
    </r>
    <r>
      <rPr>
        <vertAlign val="subscript"/>
        <sz val="10"/>
        <rFont val="Calibri"/>
        <family val="2"/>
        <scheme val="minor"/>
      </rPr>
      <t>1</t>
    </r>
    <r>
      <rPr>
        <sz val="10"/>
        <rFont val="Calibri"/>
        <family val="2"/>
        <scheme val="minor"/>
      </rPr>
      <t>)</t>
    </r>
  </si>
  <si>
    <r>
      <t>N</t>
    </r>
    <r>
      <rPr>
        <vertAlign val="subscript"/>
        <sz val="10"/>
        <rFont val="Calibri"/>
        <family val="2"/>
        <scheme val="minor"/>
      </rPr>
      <t>2</t>
    </r>
    <r>
      <rPr>
        <sz val="10"/>
        <rFont val="Calibri"/>
        <family val="2"/>
        <scheme val="minor"/>
      </rPr>
      <t>O indirect provenant des dépôts atmosphériques (EF</t>
    </r>
    <r>
      <rPr>
        <vertAlign val="subscript"/>
        <sz val="10"/>
        <rFont val="Calibri"/>
        <family val="2"/>
        <scheme val="minor"/>
      </rPr>
      <t>4</t>
    </r>
    <r>
      <rPr>
        <sz val="10"/>
        <rFont val="Calibri"/>
        <family val="2"/>
        <scheme val="minor"/>
      </rPr>
      <t>)</t>
    </r>
  </si>
  <si>
    <r>
      <t>Fraction de l'azote synthétique volatilisé sous forme de NH3 et de Nox (Frac</t>
    </r>
    <r>
      <rPr>
        <vertAlign val="subscript"/>
        <sz val="10"/>
        <rFont val="Calibri"/>
        <family val="2"/>
        <scheme val="minor"/>
      </rPr>
      <t>GASF</t>
    </r>
    <r>
      <rPr>
        <sz val="10"/>
        <rFont val="Calibri"/>
        <family val="2"/>
        <scheme val="minor"/>
      </rPr>
      <t>)</t>
    </r>
  </si>
  <si>
    <r>
      <t>Fraction de l'azote organique volatilisé sous forme de NH3 et de Nox (Frac</t>
    </r>
    <r>
      <rPr>
        <vertAlign val="subscript"/>
        <sz val="10"/>
        <rFont val="Calibri"/>
        <family val="2"/>
        <scheme val="minor"/>
      </rPr>
      <t>GASM</t>
    </r>
    <r>
      <rPr>
        <sz val="10"/>
        <rFont val="Calibri"/>
        <family val="2"/>
        <scheme val="minor"/>
      </rPr>
      <t>)</t>
    </r>
  </si>
  <si>
    <r>
      <t>N</t>
    </r>
    <r>
      <rPr>
        <vertAlign val="subscript"/>
        <sz val="10"/>
        <rFont val="Calibri"/>
        <family val="2"/>
        <scheme val="minor"/>
      </rPr>
      <t>2</t>
    </r>
    <r>
      <rPr>
        <sz val="10"/>
        <rFont val="Calibri"/>
        <family val="2"/>
        <scheme val="minor"/>
      </rPr>
      <t>O indirect provenant de la lixiviation (EF</t>
    </r>
    <r>
      <rPr>
        <vertAlign val="subscript"/>
        <sz val="10"/>
        <rFont val="Calibri"/>
        <family val="2"/>
        <scheme val="minor"/>
      </rPr>
      <t>5</t>
    </r>
    <r>
      <rPr>
        <sz val="10"/>
        <rFont val="Calibri"/>
        <family val="2"/>
        <scheme val="minor"/>
      </rPr>
      <t>)</t>
    </r>
  </si>
  <si>
    <r>
      <t>Fraction de l'azote ajouté/minéralisé perdue par lixiviation et ruissellement (Frac</t>
    </r>
    <r>
      <rPr>
        <vertAlign val="subscript"/>
        <sz val="10"/>
        <rFont val="Calibri"/>
        <family val="2"/>
        <scheme val="minor"/>
      </rPr>
      <t>LEACH-(H)</t>
    </r>
    <r>
      <rPr>
        <sz val="10"/>
        <rFont val="Calibri"/>
        <family val="2"/>
        <scheme val="minor"/>
      </rPr>
      <t>)</t>
    </r>
  </si>
  <si>
    <r>
      <t>N</t>
    </r>
    <r>
      <rPr>
        <vertAlign val="subscript"/>
        <sz val="10"/>
        <rFont val="Calibri"/>
        <family val="2"/>
        <scheme val="minor"/>
      </rPr>
      <t>2</t>
    </r>
    <r>
      <rPr>
        <sz val="10"/>
        <rFont val="Calibri"/>
        <family val="2"/>
        <scheme val="minor"/>
      </rPr>
      <t>O provenant directement des engrais synthétiques  (EF</t>
    </r>
    <r>
      <rPr>
        <vertAlign val="subscript"/>
        <sz val="10"/>
        <rFont val="Calibri"/>
        <family val="2"/>
        <scheme val="minor"/>
      </rPr>
      <t>1</t>
    </r>
    <r>
      <rPr>
        <sz val="10"/>
        <rFont val="Calibri"/>
        <family val="2"/>
        <scheme val="minor"/>
      </rPr>
      <t>)</t>
    </r>
  </si>
  <si>
    <r>
      <t>N</t>
    </r>
    <r>
      <rPr>
        <vertAlign val="subscript"/>
        <sz val="10"/>
        <rFont val="Calibri"/>
        <family val="2"/>
        <scheme val="minor"/>
      </rPr>
      <t>2</t>
    </r>
    <r>
      <rPr>
        <sz val="10"/>
        <rFont val="Calibri"/>
        <family val="2"/>
        <scheme val="minor"/>
      </rPr>
      <t>O direct d'autres engrais (EF</t>
    </r>
    <r>
      <rPr>
        <vertAlign val="subscript"/>
        <sz val="10"/>
        <rFont val="Calibri"/>
        <family val="2"/>
        <scheme val="minor"/>
      </rPr>
      <t xml:space="preserve">1 </t>
    </r>
    <r>
      <rPr>
        <sz val="10"/>
        <rFont val="Calibri"/>
        <family val="2"/>
        <scheme val="minor"/>
      </rPr>
      <t>)</t>
    </r>
  </si>
  <si>
    <r>
      <t>N</t>
    </r>
    <r>
      <rPr>
        <vertAlign val="subscript"/>
        <sz val="10"/>
        <rFont val="Calibri"/>
        <family val="2"/>
        <scheme val="minor"/>
      </rPr>
      <t>2</t>
    </r>
    <r>
      <rPr>
        <sz val="10"/>
        <rFont val="Calibri"/>
        <family val="2"/>
        <scheme val="minor"/>
      </rPr>
      <t>O direct de la minéralisation du sol et des résidus (EF</t>
    </r>
    <r>
      <rPr>
        <vertAlign val="subscript"/>
        <sz val="10"/>
        <rFont val="Calibri"/>
        <family val="2"/>
        <scheme val="minor"/>
      </rPr>
      <t xml:space="preserve">1 </t>
    </r>
    <r>
      <rPr>
        <sz val="10"/>
        <rFont val="Calibri"/>
        <family val="2"/>
        <scheme val="minor"/>
      </rPr>
      <t>)</t>
    </r>
  </si>
  <si>
    <r>
      <t>N</t>
    </r>
    <r>
      <rPr>
        <vertAlign val="subscript"/>
        <sz val="10"/>
        <rFont val="Calibri"/>
        <family val="2"/>
        <scheme val="minor"/>
      </rPr>
      <t>2</t>
    </r>
    <r>
      <rPr>
        <sz val="10"/>
        <rFont val="Calibri"/>
        <family val="2"/>
        <scheme val="minor"/>
      </rPr>
      <t>O indirectement par les dépôts atmosphériques (EF</t>
    </r>
    <r>
      <rPr>
        <vertAlign val="subscript"/>
        <sz val="10"/>
        <rFont val="Calibri"/>
        <family val="2"/>
        <scheme val="minor"/>
      </rPr>
      <t>4</t>
    </r>
    <r>
      <rPr>
        <sz val="10"/>
        <rFont val="Calibri"/>
        <family val="2"/>
        <scheme val="minor"/>
      </rPr>
      <t>)</t>
    </r>
  </si>
  <si>
    <t>Rendement (MJ de matière première / MJ de biogaz)</t>
  </si>
  <si>
    <t>A base d'ammonium</t>
  </si>
  <si>
    <t>A base de nitrate d'ammonium</t>
  </si>
  <si>
    <t>A base de nitrates</t>
  </si>
  <si>
    <t>EEC 0</t>
  </si>
  <si>
    <t>La mention "Ces valeurs sont préremplies par défaut" a été ajoutée.</t>
  </si>
  <si>
    <r>
      <t xml:space="preserve">Avant séchage, fraction de matière sèche de la récolte, (valeur par défaut indiquée dans la cellule verte pour comparaison) </t>
    </r>
    <r>
      <rPr>
        <i/>
        <sz val="14"/>
        <color theme="1"/>
        <rFont val="Calibri Light"/>
        <family val="2"/>
        <scheme val="major"/>
      </rPr>
      <t xml:space="preserve">
Saisir la teneur en matière sèche avant séchage (sans humidité)</t>
    </r>
  </si>
  <si>
    <r>
      <t xml:space="preserve">Après séchage, fraction de matière sèche de la matière première séchée </t>
    </r>
    <r>
      <rPr>
        <i/>
        <sz val="14"/>
        <color theme="1"/>
        <rFont val="Calibri Light"/>
        <family val="2"/>
        <scheme val="major"/>
      </rPr>
      <t xml:space="preserve">
Indiquer la teneur en matière sèche après séchage (sans humidité), qui doit être supérieure à la teneur en matière sèche avant séchage</t>
    </r>
  </si>
  <si>
    <r>
      <t xml:space="preserve">Paille coproduite - Fraction des résidus d'AG enlevée (FracRemove = 0 % par défaut) </t>
    </r>
    <r>
      <rPr>
        <i/>
        <sz val="14"/>
        <color theme="1"/>
        <rFont val="Calibri Light"/>
        <family val="2"/>
        <scheme val="major"/>
      </rPr>
      <t xml:space="preserve">
Indiquer la quantité de paille enlevée</t>
    </r>
  </si>
  <si>
    <r>
      <rPr>
        <b/>
        <sz val="14"/>
        <color theme="1"/>
        <rFont val="Calibri Light"/>
        <family val="2"/>
        <scheme val="major"/>
      </rPr>
      <t xml:space="preserve">Semences </t>
    </r>
    <r>
      <rPr>
        <i/>
        <sz val="14"/>
        <color theme="1"/>
        <rFont val="Calibri Light"/>
        <family val="2"/>
        <scheme val="major"/>
      </rPr>
      <t xml:space="preserve">
Saisir la quantité de semences</t>
    </r>
  </si>
  <si>
    <r>
      <t xml:space="preserve">N Minéral
</t>
    </r>
    <r>
      <rPr>
        <i/>
        <sz val="16"/>
        <rFont val="Calibri Light"/>
        <family val="2"/>
        <scheme val="major"/>
      </rPr>
      <t>Indiquer la quantité fournie (en unités d'azote). En l'absence d'information sur les produits utilisés, ne remplir que la 1ère case avec la valeur moyenne de N. Sinon, il y a la possibilité de dissocier les quantités d'azote par produit à l'aide des menus déroulants.</t>
    </r>
  </si>
  <si>
    <t>Lisier</t>
  </si>
  <si>
    <r>
      <t xml:space="preserve">Code Postal
</t>
    </r>
    <r>
      <rPr>
        <i/>
        <sz val="14"/>
        <color theme="1"/>
        <rFont val="Calibri Light"/>
        <family val="2"/>
        <scheme val="major"/>
      </rPr>
      <t>(Il déterminera la zone climatique et le type de sol)</t>
    </r>
  </si>
  <si>
    <r>
      <t xml:space="preserve">Modèle d'émissions directes et indirectes de N
</t>
    </r>
    <r>
      <rPr>
        <i/>
        <sz val="14"/>
        <color theme="1"/>
        <rFont val="Calibri Light"/>
        <family val="2"/>
        <scheme val="major"/>
      </rPr>
      <t>Seulement les modèles désagrégés sont acceptés.</t>
    </r>
  </si>
  <si>
    <r>
      <t xml:space="preserve">Zone climatique (pour les facteurs d'émission de N2O désagrégés) 
</t>
    </r>
    <r>
      <rPr>
        <i/>
        <sz val="14"/>
        <rFont val="Calibri Light"/>
        <family val="2"/>
        <scheme val="major"/>
      </rPr>
      <t>Modèle désagrégé d'émission de N2O en fonction du climat pour le LUC. (Cette valeur est déterminée automatiquement à partir du code postal et des données de l'onglet "Climat et types de sol (FR)"). Si non applicable, choisissez votre zone climatique.</t>
    </r>
  </si>
  <si>
    <r>
      <t xml:space="preserve">Le sol est-il saturé d'eau ? 
</t>
    </r>
    <r>
      <rPr>
        <i/>
        <sz val="14"/>
        <color theme="1"/>
        <rFont val="Calibri Light"/>
        <family val="2"/>
        <scheme val="major"/>
      </rPr>
      <t>Laisser "Non" par défaut. Ne mettre "Oui" que dans le cas de cultures irriguées pour lesquelles le sol est saturé d'eau.</t>
    </r>
  </si>
  <si>
    <r>
      <t xml:space="preserve">Consommation de diesel 
</t>
    </r>
    <r>
      <rPr>
        <i/>
        <sz val="14"/>
        <rFont val="Calibri Light"/>
        <family val="2"/>
        <scheme val="major"/>
      </rPr>
      <t>Gestion des sols (tracteurs traditionnels, ...), voir l'exemple d'illustration sur la fiche "Diesel pour cultures (example)".</t>
    </r>
  </si>
  <si>
    <r>
      <t xml:space="preserve">Consommation d'électricité STOCKAGE et/ou SECHAGE (moyenne tension) 
</t>
    </r>
    <r>
      <rPr>
        <i/>
        <sz val="14"/>
        <color theme="1"/>
        <rFont val="Calibri Light"/>
        <family val="2"/>
        <scheme val="major"/>
      </rPr>
      <t>Consommation d'électricité pour le séchage et</t>
    </r>
    <r>
      <rPr>
        <b/>
        <i/>
        <sz val="14"/>
        <color theme="1"/>
        <rFont val="Calibri Light"/>
        <family val="2"/>
        <scheme val="major"/>
      </rPr>
      <t xml:space="preserve"> VENTILATION </t>
    </r>
    <r>
      <rPr>
        <i/>
        <sz val="14"/>
        <color theme="1"/>
        <rFont val="Calibri Light"/>
        <family val="2"/>
        <scheme val="major"/>
      </rPr>
      <t>en kWh/ kg de matière sèche
Voir l'illustration du calcul dans l'onglet "Processus de stockage et séchage (exemple)"</t>
    </r>
  </si>
  <si>
    <r>
      <t xml:space="preserve">SECHAGE  - Consommation de chaleur alternative (chaudière à bois) 
</t>
    </r>
    <r>
      <rPr>
        <i/>
        <sz val="14"/>
        <color theme="1"/>
        <rFont val="Calibri Light"/>
        <family val="2"/>
        <scheme val="major"/>
      </rPr>
      <t>La consommation de chaleur provenant du bois doit être exprimée en MJ de chaleur provenant du bois / kg de matière sèche.
Si cette énergie est utilisée, le facteur d'émission de l'ensemble de la production d'énergie à partir du bois doit être rempli par l'opérateur.
Voir l'illustration du calcul dans l'onglet "Processus de stockage et séchage (exemple)".</t>
    </r>
  </si>
  <si>
    <r>
      <t xml:space="preserve">Camion ou tracteur - avant le séchage 
</t>
    </r>
    <r>
      <rPr>
        <i/>
        <sz val="14"/>
        <color theme="1"/>
        <rFont val="Calibri Light"/>
        <family val="2"/>
        <scheme val="major"/>
      </rPr>
      <t>Choisissez votre moyen de transport. La consommation de transport est exprimée en km pour une unité de matière première transportée. Le transport est supposé se référer à la matière première avant séchage, du champ au Premier Point de Collecte (PPC) ou du champ au site de séchage, le cas échéant."</t>
    </r>
  </si>
  <si>
    <t>kg/ha/an,</t>
  </si>
  <si>
    <t>Desaggregated</t>
  </si>
  <si>
    <t>Semences</t>
  </si>
  <si>
    <t xml:space="preserve">Changement du 
stock de carbone :	</t>
  </si>
  <si>
    <t>B18</t>
  </si>
  <si>
    <t>La formule pour prendre en compte le produit "phosphore" de l'onglet EEC a été mise en place.</t>
  </si>
  <si>
    <t>ESCA Calculator</t>
  </si>
  <si>
    <t>C13-15</t>
  </si>
  <si>
    <t>Les cellules pour le calcul du facteur ef ont été modifiées pour être jaunes pour que l'utilisateur puisse choisir de calculer le ef dans le cas où le double comptage n'a pas lieu</t>
  </si>
  <si>
    <t>C23</t>
  </si>
  <si>
    <t>Erreur de traduction La formule pour le climat qui avait Warm Temperate, Dry a été traduite pour que Tempérée douce, sèche soit pris en compte.</t>
  </si>
  <si>
    <t>G18, G29, G38</t>
  </si>
  <si>
    <t>Les cases correspondant aux émissions GES pour les semences, pesticides et carburant ont été dévérouillé afin de permettre à l'utilisateur de renseigner directement les valeurs moyennes régionales issus des rapports NUTS2.</t>
  </si>
  <si>
    <t>Les cases correspondant aux émissions GES pour les semences, pesticides et carburant ont été colorées en jaune afin de rendre plus visible la case à renseigner lorsque l'opérateur souahite utiliser les valeurs moyennes régionales issus des rapports NUTS2.</t>
  </si>
  <si>
    <r>
      <t xml:space="preserve">% </t>
    </r>
    <r>
      <rPr>
        <b/>
        <sz val="14"/>
        <color rgb="FFFF0000"/>
        <rFont val="Calibri Light"/>
        <family val="2"/>
        <scheme val="major"/>
      </rPr>
      <t xml:space="preserve">(s'il n'y a </t>
    </r>
    <r>
      <rPr>
        <b/>
        <u/>
        <sz val="14"/>
        <color rgb="FFFF0000"/>
        <rFont val="Calibri Light"/>
        <family val="2"/>
        <scheme val="major"/>
      </rPr>
      <t>pas de séchage</t>
    </r>
    <r>
      <rPr>
        <b/>
        <sz val="14"/>
        <color rgb="FFFF0000"/>
        <rFont val="Calibri Light"/>
        <family val="2"/>
        <scheme val="major"/>
      </rPr>
      <t xml:space="preserve"> pour la culture concernée, indiquez la même valeur que celle saisie dans la case située juste au-dessus E12)</t>
    </r>
  </si>
  <si>
    <t>La phrase "(s'il n'y a pas de séchage pour la culture concernée, indiquez la même valeur que celle saisie dans la case située juste au-dessus E12)" a été ajoutée afin d'éviter les erreurs de calcul pour les utilisateurs dont les cultures n'ont pas d'étape de séchage.</t>
  </si>
  <si>
    <t>F13</t>
  </si>
  <si>
    <t>kg/ha/year</t>
  </si>
  <si>
    <t>Liming</t>
  </si>
  <si>
    <t>4.1) N2O lié à l'application d'engrais azotés N</t>
  </si>
  <si>
    <t>kg CO2 / ha</t>
  </si>
  <si>
    <t>EF for Lime</t>
  </si>
  <si>
    <t>kg CO2 / kg CaCO3</t>
  </si>
  <si>
    <t>kg CO2 / ha (only liming or only neutralization)</t>
  </si>
  <si>
    <t>kg CO2 / ha (liming and neutralization)</t>
  </si>
  <si>
    <t> Émissions provenant de la neutralisation de l’acidification due aux engrais et au chaulage</t>
  </si>
  <si>
    <t>Taux spécifique de chaux</t>
  </si>
  <si>
    <t>Taux d’épandage de chaux issu de l’outil en ligne</t>
  </si>
  <si>
    <r>
      <t xml:space="preserve">Application de chaux agricole (le cas écheant)
</t>
    </r>
    <r>
      <rPr>
        <i/>
        <sz val="14"/>
        <color theme="1"/>
        <rFont val="Calibri Light"/>
        <family val="2"/>
        <scheme val="major"/>
      </rPr>
      <t>Si les données sur l’utilisation réelle de la chaux ne sont pas disponibles, l’utilisation de chaux recommandée par l’Agricultural Lime Association doit être supposée et calculée à l’aide de l’outil en ligne suivant : https://aglime.org.uk/lime_calculator.php</t>
    </r>
  </si>
  <si>
    <t>&lt; 6,4</t>
  </si>
  <si>
    <t>Dissolution de la chaux par kg appliqué</t>
  </si>
  <si>
    <t>Dissolution de la chaux par hectare</t>
  </si>
  <si>
    <t>Personnalisé</t>
  </si>
  <si>
    <t>teneur urea</t>
  </si>
  <si>
    <t>teneur nitrate</t>
  </si>
  <si>
    <t>teneur ammonia</t>
  </si>
  <si>
    <t>Approche d'émissions choisie:</t>
  </si>
  <si>
    <t>Implementing Regulation 2022/996, Annexe VII, p.1.4.1</t>
  </si>
  <si>
    <t>For Nitrate Fertilizers</t>
  </si>
  <si>
    <t>gCO2/kgN</t>
  </si>
  <si>
    <t>For Urea Fertilizers</t>
  </si>
  <si>
    <t>Updated version Annex C in 2025/23</t>
  </si>
  <si>
    <t>50 % de N est considéré comme du nitrate (valeur par défaut du GIEC), 15% de N</t>
  </si>
  <si>
    <t>kg CO2/kg CaCO3 eq</t>
  </si>
  <si>
    <r>
      <rPr>
        <sz val="11"/>
        <color theme="1"/>
        <rFont val="Aptos Narrow"/>
        <family val="2"/>
      </rPr>
      <t xml:space="preserve">≥ </t>
    </r>
    <r>
      <rPr>
        <sz val="11"/>
        <color theme="1"/>
        <rFont val="Calibri"/>
        <family val="2"/>
      </rPr>
      <t>6,4</t>
    </r>
  </si>
  <si>
    <t>Implementing Regulation 2022/996, Annexe VII, p.1.4.2</t>
  </si>
  <si>
    <t>Emissions due à la dissolution à pH acide:</t>
  </si>
  <si>
    <t>Emissions due à la dissolution à pH :</t>
  </si>
  <si>
    <t>Emissions liées à la neutralisation de l'acidification due aux engrais</t>
  </si>
  <si>
    <t>Emissions liées au chaulage</t>
  </si>
  <si>
    <t>4.2) Emissions liées à l'acidification des sol, à la neutralisation et au chaulage</t>
  </si>
  <si>
    <t>L'acification des engrais à base de nitrate et les émissions de l'urée ont été enlevées parce qu'elles seront désormais prises en compte dans le calcul de la section 4.2. Emissions liées à l'acidification des sol, à la neutralisation et au chaulage</t>
  </si>
  <si>
    <t>B7</t>
  </si>
  <si>
    <t>Dans le cas où le code postal renseigné ne correspond à aucun type de sol, la mention "Select Soil Type" a été remplacée par "(!) Indiquez votre type de sol (!)"</t>
  </si>
  <si>
    <t>lignes 37 38</t>
  </si>
  <si>
    <t>Les lignes 37 et 38 ont été ajouté pour le calcul des émissions liées à l'acidification des sol due aux engrais, à la neutralisation et au chaulage</t>
  </si>
  <si>
    <t>G4:I26</t>
  </si>
  <si>
    <t>M20:W43</t>
  </si>
  <si>
    <t xml:space="preserve"> le tableau de calcul des émissions liées à l'acidification des sols due aux engrais, à la neutralisation et au chaulage a été ajouté selon le règlement d'exécution 2022/996</t>
  </si>
  <si>
    <t>Le tableau a été adapté pour calculer les émissions liées à l'acidification des sols due aux engrais et à la neutralisation selon le règlement d'exécution 2022/996 avec l'actualisation décrite dans l'annexe C du règlement d'exécution 2025/23</t>
  </si>
  <si>
    <t>Lignes 31-33</t>
  </si>
  <si>
    <t>Percentage of nitrogen from urea, nitrate and ammonia</t>
  </si>
  <si>
    <t>Description and comments</t>
  </si>
  <si>
    <t>Les instructions pour renseigner le chaulage ont été ajoutées</t>
  </si>
  <si>
    <t>Afin d'éviter des erreurs, la formule qui reprend la valeur d'émissions dues aux engrais et herbicides a été supprimée. Désormais, l'utilisateur doit la renseigner à la main, dans le cas où le facteur ef est calculé. La valeur à renseigner se trouve dans la case U17</t>
  </si>
  <si>
    <t>U17</t>
  </si>
  <si>
    <t>La formule a été modifiée pour inclure les émissions dues à la neutralisation de l'acidifcation due aux engrais. De: =SOMME(G18:G29;G31:G32) à =SOMME(G18:G29;G31:G32;G37)</t>
  </si>
  <si>
    <t>Désormais il est possible d'ajouter des produits qui ne figurent pas dans la liste déroulante d'engrais minéraux. L'utilisateur devra renseigner les facteurs d'émission nécessaires ainsi que la classification des engrais et leur teneur en urée, nitrate et ammonium. Les cases en jaune ont été dévérouillées afin de rendre possible leur modification</t>
  </si>
  <si>
    <t>La phrase "soit en renseignant manuellement le type de climat ou sol." a été rajoutée concernant les modifications à faire lorsqu'on gère des producteurs hors France. Il a été ajouté une explication de comment procéder si l'on utilise des valeurs moyennes régionales issues des rapports NUTS2 comme des valeurs par défaut pour les semences, produits phytosanitaires et la consommation de diesel au champs.</t>
  </si>
  <si>
    <t>K25</t>
  </si>
  <si>
    <t>L25</t>
  </si>
  <si>
    <t>La formule a été corrigé pour le calcul de K2O. Formule précédente: =$E25*RECHERCHEV($D25;'Valeurs Standards'!$B$40:$G$41;3; FAUX)/1000, formule actuelle =$E25*RECHERCHEV($D25;'Valeurs Standards'!$B$40:$G$41;4;FAUX)/1000. Pas d'impact sur le résultat car 0 pour les produits renseignés</t>
  </si>
  <si>
    <t>La formule a été corrigé pour le calcul de K2O. Formule précédente: =$E25*RECHERCHEV($D25;'Valeurs Standards'!$B$40:$G$41;3; FAUX)/1000, formule actuelle =$E25*RECHERCHEV($D25;'Valeurs Standards'!$B$40:$G$41;5;FAUX)/1000. Pas d'impact sur le résultat car 0 pour les produits renseignés</t>
  </si>
  <si>
    <t>G43</t>
  </si>
  <si>
    <t>La formule a été corrigé pour le calcul d'émissions liées au séchage à gaz. Formule précédente: =SIERREUR(E43*RECHERCHEV(D43;'Valeurs Standards'!B55:H56;7; FAUX);0), formule actuelle =(E43*RECHERCHEV(D43;'Valeurs Standards'!B56:H59;7;FAUX)). Désormais le séchage à biogaz peut être calculé correctement.</t>
  </si>
  <si>
    <t>Dans le cas où le code postal renseigné ne correspond à aucun type de climat, la mention "Select Soil Type" a été remplacée par "(!) Indiquez votre type de sol (!)"</t>
  </si>
  <si>
    <t>gCO2/kg de matières premières sèches (MPs ou en ENG dry feedstock DF)</t>
  </si>
  <si>
    <t>kg de MPS/ha/an</t>
  </si>
  <si>
    <t>Les unités de la case ont été précisées: de kg/ha/an à kg de MPS/ha/an</t>
  </si>
  <si>
    <r>
      <t xml:space="preserve">Émissions historiques dues aux engrais et aux herbicides, années précédentes avant les pratiques de l'esca </t>
    </r>
    <r>
      <rPr>
        <b/>
        <sz val="11"/>
        <color rgb="FFEBE563"/>
        <rFont val="Calibri Light"/>
        <family val="2"/>
        <scheme val="major"/>
      </rPr>
      <t>(facultatif)</t>
    </r>
    <r>
      <rPr>
        <b/>
        <sz val="11"/>
        <color theme="0"/>
        <rFont val="Calibri Light"/>
        <family val="2"/>
        <scheme val="major"/>
      </rPr>
      <t xml:space="preserve">
</t>
    </r>
    <r>
      <rPr>
        <i/>
        <sz val="10"/>
        <color theme="0"/>
        <rFont val="Calibri Light"/>
        <family val="2"/>
        <scheme val="major"/>
      </rPr>
      <t>(Émissions pour la même culture, par kg de matière première sèche. Remplissez-la directement si vous avez la valeur, sinon calculez-la dans le tableau ci-dessous, cellule C27).</t>
    </r>
  </si>
  <si>
    <r>
      <t xml:space="preserve">Émissions provenant des engrais/herbicides, année N </t>
    </r>
    <r>
      <rPr>
        <b/>
        <sz val="11"/>
        <color rgb="FFEBE563"/>
        <rFont val="Calibri Light"/>
        <family val="2"/>
        <scheme val="major"/>
      </rPr>
      <t>(facultatif)</t>
    </r>
    <r>
      <rPr>
        <b/>
        <sz val="11"/>
        <color theme="0"/>
        <rFont val="Calibri Light"/>
        <family val="2"/>
        <scheme val="major"/>
      </rPr>
      <t xml:space="preserve">
</t>
    </r>
    <r>
      <rPr>
        <i/>
        <sz val="10"/>
        <color theme="0"/>
        <rFont val="Calibri Light"/>
        <family val="2"/>
        <scheme val="major"/>
      </rPr>
      <t>(émissions de l'année en cours par kg de matière première sèche)</t>
    </r>
  </si>
  <si>
    <r>
      <t xml:space="preserve">CSA Modélisé </t>
    </r>
    <r>
      <rPr>
        <b/>
        <sz val="11"/>
        <color rgb="FFEBE563"/>
        <rFont val="Calibri Light"/>
        <family val="2"/>
        <scheme val="major"/>
      </rPr>
      <t>(facultatif)</t>
    </r>
    <r>
      <rPr>
        <i/>
        <sz val="9"/>
        <color theme="0"/>
        <rFont val="Calibri Light"/>
        <family val="2"/>
        <scheme val="major"/>
      </rPr>
      <t xml:space="preserve">
Valeur CSA calculée sur la base du changement des pratiques de gestion (conditions antérieures vs conditions actuelles)</t>
    </r>
  </si>
  <si>
    <r>
      <t xml:space="preserve">Années d'amélioration des pratiques de gestion </t>
    </r>
    <r>
      <rPr>
        <b/>
        <sz val="11"/>
        <color rgb="FFEBE563"/>
        <rFont val="Calibri Light"/>
        <family val="2"/>
        <scheme val="major"/>
      </rPr>
      <t>(facultatif)</t>
    </r>
    <r>
      <rPr>
        <b/>
        <sz val="11"/>
        <color theme="0"/>
        <rFont val="Calibri Light"/>
        <family val="2"/>
        <scheme val="major"/>
      </rPr>
      <t xml:space="preserve">
</t>
    </r>
    <r>
      <rPr>
        <i/>
        <sz val="10"/>
        <color theme="0"/>
        <rFont val="Calibri Light"/>
        <family val="2"/>
        <scheme val="major"/>
      </rPr>
      <t>Nombre d'années écoulées depuis la date du CSR</t>
    </r>
  </si>
  <si>
    <r>
      <t xml:space="preserve">CSR mesuré </t>
    </r>
    <r>
      <rPr>
        <b/>
        <sz val="11"/>
        <color rgb="FFEBE563"/>
        <rFont val="Calibri Light"/>
        <family val="2"/>
        <scheme val="major"/>
      </rPr>
      <t>(facultatif)</t>
    </r>
    <r>
      <rPr>
        <b/>
        <sz val="11"/>
        <color theme="0"/>
        <rFont val="Calibri Light"/>
        <family val="2"/>
        <scheme val="major"/>
      </rPr>
      <t xml:space="preserve">
</t>
    </r>
    <r>
      <rPr>
        <i/>
        <sz val="10"/>
        <color theme="0"/>
        <rFont val="Calibri Light"/>
        <family val="2"/>
        <scheme val="major"/>
      </rPr>
      <t>Valeur de l'analyse du sol (cas N2 et N3). Ou valeur du tableau de référence (cas N1)</t>
    </r>
  </si>
  <si>
    <r>
      <t xml:space="preserve">CSA mesuré </t>
    </r>
    <r>
      <rPr>
        <b/>
        <sz val="11"/>
        <color rgb="FFEBE563"/>
        <rFont val="Calibri Light"/>
        <family val="2"/>
        <scheme val="major"/>
      </rPr>
      <t>(facultatif)</t>
    </r>
    <r>
      <rPr>
        <b/>
        <sz val="11"/>
        <color theme="0"/>
        <rFont val="Calibri Light"/>
        <family val="2"/>
        <scheme val="major"/>
      </rPr>
      <t xml:space="preserve">
</t>
    </r>
    <r>
      <rPr>
        <i/>
        <sz val="10"/>
        <color theme="0"/>
        <rFont val="Calibri Light"/>
        <family val="2"/>
        <scheme val="major"/>
      </rPr>
      <t xml:space="preserve">Valeur CSA de l'analyse du sol </t>
    </r>
  </si>
  <si>
    <r>
      <t xml:space="preserve">Comparaison entre CSA modélisé et CSA mesuré </t>
    </r>
    <r>
      <rPr>
        <b/>
        <sz val="11"/>
        <color rgb="FFEBE563"/>
        <rFont val="Calibri Light"/>
        <family val="2"/>
        <scheme val="major"/>
      </rPr>
      <t>(facultatif)</t>
    </r>
    <r>
      <rPr>
        <b/>
        <sz val="11"/>
        <color theme="0"/>
        <rFont val="Calibri Light"/>
        <family val="2"/>
        <scheme val="major"/>
      </rPr>
      <t xml:space="preserve">
</t>
    </r>
    <r>
      <rPr>
        <i/>
        <sz val="10"/>
        <color theme="0"/>
        <rFont val="Calibri Light"/>
        <family val="2"/>
        <scheme val="major"/>
      </rPr>
      <t>% d'écart par rapport à la valeur modélisée</t>
    </r>
  </si>
  <si>
    <t>A13-A21</t>
  </si>
  <si>
    <t>La couleur des cases a été modifiées pour clarifier qu'il s'agit des cases non obligatoires</t>
  </si>
  <si>
    <t>C13-C21 C28-F28</t>
  </si>
  <si>
    <t>ALSACE FRF1</t>
  </si>
  <si>
    <t>BASSE-NORMANDIE FRD1</t>
  </si>
  <si>
    <t>BOURGOGNE FRC1</t>
  </si>
  <si>
    <t>CENTRE FRB0</t>
  </si>
  <si>
    <t>CHAMPAGNE-ARDENNE FRF2</t>
  </si>
  <si>
    <t>HAUTE-NORMANDIE FRD2</t>
  </si>
  <si>
    <t>ÎLE-DE-FRANCE FR10</t>
  </si>
  <si>
    <t>NORD-PAS-DE-CALAIS FRE1</t>
  </si>
  <si>
    <t>PICARDIE FRE2</t>
  </si>
  <si>
    <t>AQUITAINE FRI1</t>
  </si>
  <si>
    <t>AUVERGNE FRK1</t>
  </si>
  <si>
    <t>BRETAGNE FRH0</t>
  </si>
  <si>
    <t>FRANCHE-COMTÉ FRC2</t>
  </si>
  <si>
    <t>LORRAINE FRF3</t>
  </si>
  <si>
    <t>MIDI-PYRÉNÉES FRJ2</t>
  </si>
  <si>
    <t>RÉGION LOIRE FRG0</t>
  </si>
  <si>
    <t>POITOU-CHARENTES FRI3</t>
  </si>
  <si>
    <t>RHÔNE-ALPES FRK2</t>
  </si>
  <si>
    <r>
      <t>Région NUTS 2 conformément au règlement (CE) n</t>
    </r>
    <r>
      <rPr>
        <b/>
        <vertAlign val="superscript"/>
        <sz val="7.7"/>
        <color rgb="FF000000"/>
        <rFont val="Inherit"/>
      </rPr>
      <t>o</t>
    </r>
    <r>
      <rPr>
        <b/>
        <sz val="9.9"/>
        <color rgb="FF000000"/>
        <rFont val="Inherit"/>
      </rPr>
      <t> 1059/2003</t>
    </r>
  </si>
  <si>
    <t>LANGUEDOC-ROUSSILLON FRJ1</t>
  </si>
  <si>
    <t>LIMOUSIN FRI2</t>
  </si>
  <si>
    <t>PROVENCE-ALPES-CÔTE-D’AZUR FRL0</t>
  </si>
  <si>
    <r>
      <t xml:space="preserve">Règlement d'exécution 2022/996, annexe VII: </t>
    </r>
    <r>
      <rPr>
        <i/>
        <sz val="11"/>
        <color theme="1"/>
        <rFont val="Calibri"/>
        <family val="2"/>
        <scheme val="minor"/>
      </rPr>
      <t>Des estimations des émissions résultant des cultures fournissant de la biomasse agricole peuvent être établies à partir de moyennes régionales pour les émissions associées aux cultures figurant dans les rapports visés à l’article 31, paragraphe 4, de la directive (UE) 2018/2001 ou des informations relatives aux valeurs par défaut détaillées pour les émissions associées aux cultures qui figurent dans la présente annexe, si des valeurs réelles ne peuvent être utilisées. En l’absence d’informations pertinentes dans ces rapports, des moyennes peuvent être calculées sur la base des pratiques agricoles locales, par exemple, à partir des données relatives à un groupe d’exploitations agricoles, si des valeurs réelles ne peuvent être utilisées.</t>
    </r>
  </si>
  <si>
    <t>Valeurs NUTS pour la France</t>
  </si>
  <si>
    <t>Pesticides (gCO2eq/kg de MPS)</t>
  </si>
  <si>
    <t>Semences (gCO2eq/kg de MPS)</t>
  </si>
  <si>
    <t>Valeurs moyennes régionales utilisables dans la colonne G de l'onglet EEC</t>
  </si>
  <si>
    <r>
      <t xml:space="preserve">Émissions de gaz à effet de serre résultant de la culture de la </t>
    </r>
    <r>
      <rPr>
        <b/>
        <sz val="12"/>
        <color theme="5" tint="-0.249977111117893"/>
        <rFont val="Inherit"/>
      </rPr>
      <t>betterave sucrière</t>
    </r>
    <r>
      <rPr>
        <b/>
        <sz val="12"/>
        <color rgb="FF000000"/>
        <rFont val="Inherit"/>
      </rPr>
      <t xml:space="preserve"> en France (en kg de CO</t>
    </r>
    <r>
      <rPr>
        <b/>
        <vertAlign val="subscript"/>
        <sz val="12"/>
        <color rgb="FF000000"/>
        <rFont val="Inherit"/>
      </rPr>
      <t>2-eq</t>
    </r>
    <r>
      <rPr>
        <b/>
        <sz val="12"/>
        <color rgb="FF000000"/>
        <rFont val="Inherit"/>
      </rPr>
      <t>/tonne de betterave sucrière récoltée sur la base de la matière sèche)</t>
    </r>
  </si>
  <si>
    <r>
      <t xml:space="preserve">Émissions de gaz à effet de serre résultant de la culture du </t>
    </r>
    <r>
      <rPr>
        <b/>
        <sz val="12"/>
        <color theme="5" tint="-0.249977111117893"/>
        <rFont val="Inherit"/>
      </rPr>
      <t>blé tendre (froment)</t>
    </r>
    <r>
      <rPr>
        <b/>
        <sz val="12"/>
        <color rgb="FF000000"/>
        <rFont val="Inherit"/>
      </rPr>
      <t xml:space="preserve"> en France (en kg de CO</t>
    </r>
    <r>
      <rPr>
        <b/>
        <vertAlign val="subscript"/>
        <sz val="12"/>
        <color rgb="FF000000"/>
        <rFont val="Inherit"/>
      </rPr>
      <t>2-eq</t>
    </r>
    <r>
      <rPr>
        <b/>
        <sz val="12"/>
        <color rgb="FF000000"/>
        <rFont val="Inherit"/>
      </rPr>
      <t>/tonne de blé tendre récoltée sur la base de la matière sèche)</t>
    </r>
  </si>
  <si>
    <r>
      <t xml:space="preserve">Émissions de gaz à effet de serre résultant de la culture du </t>
    </r>
    <r>
      <rPr>
        <b/>
        <sz val="12"/>
        <color theme="5" tint="-0.249977111117893"/>
        <rFont val="Inherit"/>
      </rPr>
      <t>maïs-grain</t>
    </r>
    <r>
      <rPr>
        <b/>
        <sz val="12"/>
        <color rgb="FF000000"/>
        <rFont val="Inherit"/>
      </rPr>
      <t xml:space="preserve"> en France (en kg de CO</t>
    </r>
    <r>
      <rPr>
        <b/>
        <vertAlign val="subscript"/>
        <sz val="12"/>
        <color rgb="FF000000"/>
        <rFont val="Inherit"/>
      </rPr>
      <t>2-eq</t>
    </r>
    <r>
      <rPr>
        <b/>
        <sz val="12"/>
        <color rgb="FF000000"/>
        <rFont val="Inherit"/>
      </rPr>
      <t>/tonne de maïs-grain récoltée sur la base de la matière sèche)</t>
    </r>
  </si>
  <si>
    <r>
      <t>Émissions de gaz à effet de serre résultant de la culture du</t>
    </r>
    <r>
      <rPr>
        <b/>
        <sz val="12"/>
        <color theme="5" tint="-0.249977111117893"/>
        <rFont val="Inherit"/>
      </rPr>
      <t xml:space="preserve"> colza</t>
    </r>
    <r>
      <rPr>
        <b/>
        <sz val="12"/>
        <color rgb="FF000000"/>
        <rFont val="Inherit"/>
      </rPr>
      <t xml:space="preserve"> en France (en kg de CO</t>
    </r>
    <r>
      <rPr>
        <b/>
        <vertAlign val="subscript"/>
        <sz val="12"/>
        <color rgb="FF000000"/>
        <rFont val="Inherit"/>
      </rPr>
      <t>2-eq</t>
    </r>
    <r>
      <rPr>
        <b/>
        <sz val="12"/>
        <color rgb="FF000000"/>
        <rFont val="Inherit"/>
      </rPr>
      <t>/tonne de colza récoltée sur la base de la matière sèche)</t>
    </r>
  </si>
  <si>
    <r>
      <t xml:space="preserve">Émissions de gaz à effet de serre résultant de la culture du </t>
    </r>
    <r>
      <rPr>
        <b/>
        <sz val="12"/>
        <color theme="5" tint="-0.249977111117893"/>
        <rFont val="Inherit"/>
      </rPr>
      <t xml:space="preserve">tournesol </t>
    </r>
    <r>
      <rPr>
        <b/>
        <sz val="12"/>
        <color rgb="FF000000"/>
        <rFont val="Inherit"/>
      </rPr>
      <t>en France (en kg de CO</t>
    </r>
    <r>
      <rPr>
        <b/>
        <vertAlign val="subscript"/>
        <sz val="12"/>
        <color rgb="FF000000"/>
        <rFont val="Inherit"/>
      </rPr>
      <t>2-eq</t>
    </r>
    <r>
      <rPr>
        <b/>
        <sz val="12"/>
        <color rgb="FF000000"/>
        <rFont val="Inherit"/>
      </rPr>
      <t>/tonne de tournesol récoltée sur la base de la matière sèche)</t>
    </r>
  </si>
  <si>
    <t>Consommation de Diesel au champ (gCO2eq/kg de MPS)</t>
  </si>
  <si>
    <t>Onglet</t>
  </si>
  <si>
    <t>Pesticides, Diesel, Semences</t>
  </si>
  <si>
    <t>Champagne-Ardenne</t>
  </si>
  <si>
    <t>Languedoc-Roussillon</t>
  </si>
  <si>
    <t>Provence Alpes Côte d’Azur</t>
  </si>
  <si>
    <t>Basse-Normandie</t>
  </si>
  <si>
    <t>Auvergne</t>
  </si>
  <si>
    <t>Poitou-Charentes</t>
  </si>
  <si>
    <t>Centre</t>
  </si>
  <si>
    <t>Limousin</t>
  </si>
  <si>
    <t>Bourgogne</t>
  </si>
  <si>
    <t>Bretagne</t>
  </si>
  <si>
    <t>Aquitaine</t>
  </si>
  <si>
    <t>Franche-Comte</t>
  </si>
  <si>
    <t>Rhone-Alpes</t>
  </si>
  <si>
    <t>Haute-Normandie</t>
  </si>
  <si>
    <t>Midi-Pyrenees</t>
  </si>
  <si>
    <t>Pays de la Loire</t>
  </si>
  <si>
    <t>Lorraine</t>
  </si>
  <si>
    <t>Nord-Pas-de-Calais</t>
  </si>
  <si>
    <t>Picardie</t>
  </si>
  <si>
    <t>Alsace</t>
  </si>
  <si>
    <t>ile-de-France</t>
  </si>
  <si>
    <t>pH</t>
  </si>
  <si>
    <t>Région</t>
  </si>
  <si>
    <t>Valeurs moyennes régionales du pH issues des rapports NUTS2 pour la case D38 de l'onglet EEC</t>
  </si>
  <si>
    <t>L'onglet Valeurs Moyennes Régionales a été ajouté en compilant les valeurs issus des rapports NUTS2 (semences, diesel, pesticides, pH)</t>
  </si>
  <si>
    <t>H13</t>
  </si>
  <si>
    <t>La case H13 a été ajoutée afin de rappeler à l'utilisateur qu'il est nécessaire de renseigner une valeur dans la case E13 afin de réaliser le calcul correctement.</t>
  </si>
  <si>
    <r>
      <t xml:space="preserve">pH : sélectionnez la plage de valeurs correspondant au pH du sol
</t>
    </r>
    <r>
      <rPr>
        <i/>
        <sz val="14"/>
        <color theme="1"/>
        <rFont val="Calibri Light"/>
        <family val="2"/>
        <scheme val="major"/>
      </rPr>
      <t>La valeur du pH est nécessaire pour le calcul des émissions liées à la dissolution de la chaux. Si vous ne la connaissez pas, veuillez vous référer à l'onglet Valeurs Moyennes Régionales</t>
    </r>
  </si>
  <si>
    <t>C38</t>
  </si>
  <si>
    <t>La phrase "Si vous ne la connaissez pas, veuillez vous référer à l'onglet Valeurs Moyennes Régionales" a été ajoutée</t>
  </si>
  <si>
    <r>
      <t xml:space="preserve">Fraction des résidus d'AG brûlés </t>
    </r>
    <r>
      <rPr>
        <i/>
        <sz val="14"/>
        <color theme="1"/>
        <rFont val="Calibri Light"/>
        <family val="2"/>
        <scheme val="major"/>
      </rPr>
      <t xml:space="preserve">
(FracBurnt = 0% comme valeur par défaut en France, puisqu'il est interdit de brûler des forêts pour étendre les terres cultivables)</t>
    </r>
  </si>
  <si>
    <t>4.2</t>
  </si>
  <si>
    <r>
      <t xml:space="preserve">Facteur Ef </t>
    </r>
    <r>
      <rPr>
        <b/>
        <sz val="11"/>
        <color rgb="FFEBE563"/>
        <rFont val="Calibri Light"/>
        <family val="2"/>
        <scheme val="major"/>
      </rPr>
      <t>(facultatif) Ef=C13-C14</t>
    </r>
    <r>
      <rPr>
        <b/>
        <sz val="11"/>
        <color theme="0"/>
        <rFont val="Calibri Light"/>
        <family val="2"/>
        <scheme val="major"/>
      </rPr>
      <t xml:space="preserve">
</t>
    </r>
    <r>
      <rPr>
        <i/>
        <sz val="10"/>
        <color theme="0"/>
        <rFont val="Calibri Light"/>
        <family val="2"/>
        <scheme val="major"/>
      </rPr>
      <t>(émissions dues à l'utilisation accrue d'engrais ou d'herbicides)</t>
    </r>
  </si>
  <si>
    <t>Le mot "facultatif" a été ajoutées aux cases qui ne sont pas obligatoires pour le calcul de l'ESCA. La formule Ef a été ajoutée dans C15</t>
  </si>
  <si>
    <r>
      <t>La formule a été corrigé pour pouvoir éviter l'erreur lors de l'utilisation de 'autres engrais' comme le MgO ou Na. Formule modifié de 'Calculateur EEC'!E28*((RECHERCHEV('Calculateur EEC'!D28;'Valeurs Standards'!$B$21:$</t>
    </r>
    <r>
      <rPr>
        <b/>
        <sz val="11"/>
        <color theme="1"/>
        <rFont val="Calibri"/>
        <family val="2"/>
        <scheme val="minor"/>
      </rPr>
      <t>N$43</t>
    </r>
    <r>
      <rPr>
        <sz val="11"/>
        <color theme="1"/>
        <rFont val="Calibri"/>
        <family val="2"/>
        <scheme val="minor"/>
      </rPr>
      <t>;13;FAUX))/1000) à 'Calculateur EEC'!E28*((RECHERCHEV('Calculateur EEC'!D28;'Valeurs Standards'!$B$21:$</t>
    </r>
    <r>
      <rPr>
        <b/>
        <sz val="11"/>
        <color theme="1"/>
        <rFont val="Calibri"/>
        <family val="2"/>
        <scheme val="minor"/>
      </rPr>
      <t>N$45</t>
    </r>
    <r>
      <rPr>
        <sz val="11"/>
        <color theme="1"/>
        <rFont val="Calibri"/>
        <family val="2"/>
        <scheme val="minor"/>
      </rPr>
      <t>;13;FAUX))/1000)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</si>
</sst>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
    <numFmt numFmtId="165" formatCode="0.000"/>
    <numFmt numFmtId="166" formatCode="0.0000"/>
    <numFmt numFmtId="167" formatCode="#,##0.0"/>
    <numFmt numFmtId="168" formatCode="_-* #,##0_-;\-* #,##0_-;_-* &quot;-&quot;??_-;_-@_-"/>
    <numFmt numFmtId="169" formatCode="#,##0_ ;\-#,##0\ "/>
  </numFmts>
  <fonts count="157">
    <font>
      <sz val="11"/>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sz val="10"/>
      <name val="Arial"/>
      <family val="2"/>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b/>
      <sz val="11"/>
      <color indexed="63"/>
      <name val="Calibri"/>
      <family val="2"/>
    </font>
    <font>
      <b/>
      <sz val="18"/>
      <color indexed="56"/>
      <name val="Cambria"/>
      <family val="2"/>
    </font>
    <font>
      <sz val="11"/>
      <color indexed="10"/>
      <name val="Calibri"/>
      <family val="2"/>
    </font>
    <font>
      <sz val="8"/>
      <color indexed="81"/>
      <name val="Tahoma"/>
      <family val="2"/>
    </font>
    <font>
      <sz val="10"/>
      <name val="Calib"/>
    </font>
    <font>
      <b/>
      <sz val="10"/>
      <name val="Calib"/>
    </font>
    <font>
      <b/>
      <sz val="16"/>
      <name val="Calib"/>
    </font>
    <font>
      <vertAlign val="subscript"/>
      <sz val="10"/>
      <name val="Calib"/>
    </font>
    <font>
      <i/>
      <sz val="10"/>
      <name val="Calib"/>
    </font>
    <font>
      <sz val="11"/>
      <name val="Calib"/>
    </font>
    <font>
      <b/>
      <sz val="10"/>
      <color indexed="18"/>
      <name val="Calib"/>
    </font>
    <font>
      <b/>
      <sz val="11"/>
      <color rgb="FFFF0000"/>
      <name val="Calibri"/>
      <family val="2"/>
      <scheme val="minor"/>
    </font>
    <font>
      <sz val="11"/>
      <name val="Calibri"/>
      <family val="2"/>
      <scheme val="minor"/>
    </font>
    <font>
      <b/>
      <sz val="11"/>
      <name val="Calibri"/>
      <family val="2"/>
      <scheme val="minor"/>
    </font>
    <font>
      <b/>
      <sz val="11"/>
      <color indexed="8"/>
      <name val="Calibri"/>
      <family val="2"/>
      <scheme val="minor"/>
    </font>
    <font>
      <sz val="11"/>
      <color indexed="10"/>
      <name val="Calibri"/>
      <family val="2"/>
      <scheme val="minor"/>
    </font>
    <font>
      <b/>
      <sz val="11"/>
      <color indexed="10"/>
      <name val="Calibri"/>
      <family val="2"/>
      <scheme val="minor"/>
    </font>
    <font>
      <b/>
      <vertAlign val="subscript"/>
      <sz val="11"/>
      <name val="Calibri"/>
      <family val="2"/>
      <scheme val="minor"/>
    </font>
    <font>
      <vertAlign val="subscript"/>
      <sz val="11"/>
      <name val="Calibri"/>
      <family val="2"/>
      <scheme val="minor"/>
    </font>
    <font>
      <i/>
      <sz val="11"/>
      <name val="Calibri"/>
      <family val="2"/>
      <scheme val="minor"/>
    </font>
    <font>
      <sz val="11"/>
      <color indexed="27"/>
      <name val="Calibri"/>
      <family val="2"/>
      <scheme val="minor"/>
    </font>
    <font>
      <b/>
      <sz val="11"/>
      <color indexed="27"/>
      <name val="Calibri"/>
      <family val="2"/>
      <scheme val="minor"/>
    </font>
    <font>
      <sz val="9"/>
      <color indexed="81"/>
      <name val="Tahoma"/>
      <family val="2"/>
    </font>
    <font>
      <b/>
      <sz val="9"/>
      <color indexed="81"/>
      <name val="Tahoma"/>
      <family val="2"/>
    </font>
    <font>
      <b/>
      <sz val="10"/>
      <name val="Arial"/>
      <family val="2"/>
    </font>
    <font>
      <sz val="8"/>
      <name val="Calibri"/>
      <family val="2"/>
      <scheme val="minor"/>
    </font>
    <font>
      <sz val="10"/>
      <name val="Calibri"/>
      <family val="2"/>
      <scheme val="minor"/>
    </font>
    <font>
      <vertAlign val="subscript"/>
      <sz val="10"/>
      <name val="Calibri"/>
      <family val="2"/>
      <scheme val="minor"/>
    </font>
    <font>
      <i/>
      <sz val="10"/>
      <name val="Calibri"/>
      <family val="2"/>
      <scheme val="minor"/>
    </font>
    <font>
      <sz val="10"/>
      <color theme="5"/>
      <name val="Calibri"/>
      <family val="2"/>
      <scheme val="minor"/>
    </font>
    <font>
      <b/>
      <i/>
      <sz val="10"/>
      <color theme="0" tint="-0.499984740745262"/>
      <name val="Arial"/>
      <family val="2"/>
    </font>
    <font>
      <b/>
      <sz val="10"/>
      <color theme="0" tint="-0.499984740745262"/>
      <name val="Arial"/>
      <family val="2"/>
    </font>
    <font>
      <i/>
      <sz val="10"/>
      <color theme="0" tint="-0.499984740745262"/>
      <name val="Arial"/>
      <family val="2"/>
    </font>
    <font>
      <sz val="10"/>
      <color theme="0" tint="-0.499984740745262"/>
      <name val="Arial"/>
      <family val="2"/>
    </font>
    <font>
      <b/>
      <sz val="10"/>
      <name val="Calibri"/>
      <family val="2"/>
      <scheme val="minor"/>
    </font>
    <font>
      <i/>
      <sz val="9"/>
      <name val="Arial"/>
      <family val="2"/>
    </font>
    <font>
      <sz val="10"/>
      <color rgb="FFFF0000"/>
      <name val="Calib"/>
    </font>
    <font>
      <sz val="12"/>
      <color theme="1"/>
      <name val="Helvetica"/>
      <family val="2"/>
    </font>
    <font>
      <i/>
      <sz val="11"/>
      <color theme="1"/>
      <name val="Calibri"/>
      <family val="2"/>
      <scheme val="minor"/>
    </font>
    <font>
      <sz val="11"/>
      <color theme="1"/>
      <name val="Calibri Light"/>
      <family val="2"/>
      <scheme val="major"/>
    </font>
    <font>
      <sz val="14"/>
      <color theme="1"/>
      <name val="Calibri Light"/>
      <family val="2"/>
      <scheme val="major"/>
    </font>
    <font>
      <b/>
      <sz val="14"/>
      <color theme="1"/>
      <name val="Calibri Light"/>
      <family val="2"/>
      <scheme val="major"/>
    </font>
    <font>
      <sz val="14"/>
      <color rgb="FFFF0000"/>
      <name val="Calibri Light"/>
      <family val="2"/>
      <scheme val="major"/>
    </font>
    <font>
      <b/>
      <sz val="10"/>
      <color theme="0"/>
      <name val="Calibri "/>
    </font>
    <font>
      <b/>
      <sz val="11"/>
      <color theme="0"/>
      <name val="Calibri Light"/>
      <family val="2"/>
      <scheme val="major"/>
    </font>
    <font>
      <b/>
      <sz val="11"/>
      <name val="Calibri Light"/>
      <family val="2"/>
      <scheme val="major"/>
    </font>
    <font>
      <b/>
      <vertAlign val="subscript"/>
      <sz val="11"/>
      <color theme="0"/>
      <name val="Calibri Light"/>
      <family val="2"/>
      <scheme val="major"/>
    </font>
    <font>
      <b/>
      <sz val="16"/>
      <color theme="0"/>
      <name val="Calibri"/>
      <family val="2"/>
      <scheme val="minor"/>
    </font>
    <font>
      <b/>
      <sz val="14"/>
      <color rgb="FFFFFF00"/>
      <name val="Calibri"/>
      <family val="2"/>
      <scheme val="minor"/>
    </font>
    <font>
      <sz val="16"/>
      <color theme="1"/>
      <name val="Calibri"/>
      <family val="2"/>
      <scheme val="minor"/>
    </font>
    <font>
      <b/>
      <sz val="16"/>
      <color rgb="FFFFFF00"/>
      <name val="Calibri"/>
      <family val="2"/>
      <scheme val="minor"/>
    </font>
    <font>
      <sz val="11"/>
      <name val="Calibri Light"/>
      <family val="2"/>
      <scheme val="major"/>
    </font>
    <font>
      <vertAlign val="subscript"/>
      <sz val="11"/>
      <name val="Calibri Light"/>
      <family val="2"/>
      <scheme val="major"/>
    </font>
    <font>
      <sz val="8"/>
      <color theme="1"/>
      <name val="Calibri Light"/>
      <family val="2"/>
      <scheme val="major"/>
    </font>
    <font>
      <b/>
      <sz val="11"/>
      <color theme="1"/>
      <name val="Calibri Light"/>
      <family val="2"/>
      <scheme val="major"/>
    </font>
    <font>
      <b/>
      <vertAlign val="subscript"/>
      <sz val="11"/>
      <color theme="1"/>
      <name val="Calibri Light"/>
      <family val="2"/>
      <scheme val="major"/>
    </font>
    <font>
      <sz val="11"/>
      <color theme="2"/>
      <name val="Calibri Light"/>
      <family val="2"/>
      <scheme val="major"/>
    </font>
    <font>
      <sz val="12"/>
      <color theme="1"/>
      <name val="Calibri Light"/>
      <family val="2"/>
      <scheme val="major"/>
    </font>
    <font>
      <sz val="16"/>
      <color theme="1"/>
      <name val="Calibri Light"/>
      <family val="2"/>
      <scheme val="major"/>
    </font>
    <font>
      <b/>
      <sz val="16"/>
      <color theme="1"/>
      <name val="Calibri Light"/>
      <family val="2"/>
      <scheme val="major"/>
    </font>
    <font>
      <i/>
      <sz val="16"/>
      <color theme="1"/>
      <name val="Calibri Light"/>
      <family val="2"/>
      <scheme val="major"/>
    </font>
    <font>
      <b/>
      <sz val="14"/>
      <color theme="0"/>
      <name val="Calibri Light"/>
      <family val="2"/>
      <scheme val="major"/>
    </font>
    <font>
      <b/>
      <sz val="16"/>
      <color rgb="FFFF0000"/>
      <name val="Calibri Light"/>
      <family val="2"/>
      <scheme val="major"/>
    </font>
    <font>
      <sz val="16"/>
      <color rgb="FFFF0000"/>
      <name val="Calibri Light"/>
      <family val="2"/>
      <scheme val="major"/>
    </font>
    <font>
      <b/>
      <sz val="22"/>
      <color theme="1"/>
      <name val="Calibri Light"/>
      <family val="2"/>
      <scheme val="major"/>
    </font>
    <font>
      <i/>
      <sz val="14"/>
      <color theme="1"/>
      <name val="Calibri Light"/>
      <family val="2"/>
      <scheme val="major"/>
    </font>
    <font>
      <sz val="16"/>
      <color theme="1" tint="4.9989318521683403E-2"/>
      <name val="Calibri Light"/>
      <family val="2"/>
      <scheme val="major"/>
    </font>
    <font>
      <b/>
      <vertAlign val="subscript"/>
      <sz val="16"/>
      <color theme="1"/>
      <name val="Calibri Light"/>
      <family val="2"/>
      <scheme val="major"/>
    </font>
    <font>
      <i/>
      <sz val="9"/>
      <color theme="0"/>
      <name val="Calibri Light"/>
      <family val="2"/>
      <scheme val="major"/>
    </font>
    <font>
      <b/>
      <sz val="18"/>
      <color theme="0"/>
      <name val="Calibri Light"/>
      <family val="2"/>
      <scheme val="major"/>
    </font>
    <font>
      <b/>
      <sz val="22"/>
      <color theme="0"/>
      <name val="Calibri Light"/>
      <family val="2"/>
      <scheme val="major"/>
    </font>
    <font>
      <b/>
      <sz val="24"/>
      <color theme="0"/>
      <name val="Calibri Light"/>
      <family val="2"/>
      <scheme val="major"/>
    </font>
    <font>
      <b/>
      <sz val="14"/>
      <name val="Calibri Light"/>
      <family val="2"/>
      <scheme val="major"/>
    </font>
    <font>
      <b/>
      <sz val="18"/>
      <name val="Calibri Light"/>
      <family val="2"/>
      <scheme val="major"/>
    </font>
    <font>
      <b/>
      <sz val="48"/>
      <color theme="0"/>
      <name val="Calibri Light"/>
      <family val="2"/>
      <scheme val="major"/>
    </font>
    <font>
      <b/>
      <vertAlign val="subscript"/>
      <sz val="48"/>
      <color theme="0"/>
      <name val="Calibri Light"/>
      <family val="2"/>
      <scheme val="major"/>
    </font>
    <font>
      <b/>
      <sz val="22"/>
      <name val="Calibri Light"/>
      <family val="2"/>
      <scheme val="major"/>
    </font>
    <font>
      <sz val="16"/>
      <name val="Calibri Light"/>
      <family val="2"/>
      <scheme val="major"/>
    </font>
    <font>
      <b/>
      <sz val="16"/>
      <name val="Calibri Light"/>
      <family val="2"/>
      <scheme val="major"/>
    </font>
    <font>
      <b/>
      <sz val="11"/>
      <color rgb="FFFFFF00"/>
      <name val="Calibri"/>
      <family val="2"/>
      <scheme val="minor"/>
    </font>
    <font>
      <b/>
      <vertAlign val="subscript"/>
      <sz val="22"/>
      <color theme="0"/>
      <name val="Calibri Light"/>
      <family val="2"/>
      <scheme val="major"/>
    </font>
    <font>
      <i/>
      <sz val="14"/>
      <name val="Calibri Light"/>
      <family val="2"/>
      <scheme val="major"/>
    </font>
    <font>
      <b/>
      <sz val="26"/>
      <color theme="1"/>
      <name val="Calibri Light"/>
      <family val="2"/>
      <scheme val="major"/>
    </font>
    <font>
      <i/>
      <sz val="11"/>
      <name val="Calibri Light"/>
      <family val="2"/>
      <scheme val="major"/>
    </font>
    <font>
      <i/>
      <sz val="10"/>
      <name val="Calibri Light"/>
      <family val="2"/>
      <scheme val="major"/>
    </font>
    <font>
      <i/>
      <sz val="11"/>
      <color theme="1"/>
      <name val="Calibri Light"/>
      <family val="2"/>
      <scheme val="major"/>
    </font>
    <font>
      <b/>
      <sz val="16"/>
      <color theme="0"/>
      <name val="Calibri Light"/>
      <family val="2"/>
      <scheme val="major"/>
    </font>
    <font>
      <sz val="16"/>
      <color theme="0"/>
      <name val="Calibri Light"/>
      <family val="2"/>
      <scheme val="major"/>
    </font>
    <font>
      <b/>
      <sz val="11"/>
      <color theme="0"/>
      <name val="Calibri"/>
      <family val="2"/>
      <scheme val="minor"/>
    </font>
    <font>
      <b/>
      <sz val="20"/>
      <color theme="1"/>
      <name val="Calibri Light"/>
      <family val="2"/>
      <scheme val="major"/>
    </font>
    <font>
      <b/>
      <sz val="36"/>
      <color theme="0"/>
      <name val="Calibri Light"/>
      <family val="2"/>
      <scheme val="major"/>
    </font>
    <font>
      <b/>
      <sz val="40"/>
      <color theme="0"/>
      <name val="Calibri Light"/>
      <family val="2"/>
      <scheme val="major"/>
    </font>
    <font>
      <sz val="28"/>
      <color rgb="FFFFFF00"/>
      <name val="Calibri Light"/>
      <family val="2"/>
      <scheme val="major"/>
    </font>
    <font>
      <b/>
      <sz val="28"/>
      <color rgb="FFFFFF00"/>
      <name val="Calibri"/>
      <family val="2"/>
      <scheme val="minor"/>
    </font>
    <font>
      <b/>
      <vertAlign val="subscript"/>
      <sz val="20"/>
      <color theme="1"/>
      <name val="Calibri Light"/>
      <family val="2"/>
      <scheme val="major"/>
    </font>
    <font>
      <sz val="11"/>
      <color theme="0"/>
      <name val="Calibri Light"/>
      <family val="2"/>
      <scheme val="major"/>
    </font>
    <font>
      <sz val="18"/>
      <color theme="1"/>
      <name val="Calibri Light"/>
      <family val="2"/>
      <scheme val="major"/>
    </font>
    <font>
      <sz val="18"/>
      <name val="Calibri Light"/>
      <family val="2"/>
      <scheme val="major"/>
    </font>
    <font>
      <b/>
      <sz val="12"/>
      <color theme="1"/>
      <name val="Calibri Light"/>
      <family val="2"/>
      <scheme val="major"/>
    </font>
    <font>
      <sz val="11"/>
      <color rgb="FFFF0000"/>
      <name val="Calibri"/>
      <family val="2"/>
      <scheme val="minor"/>
    </font>
    <font>
      <b/>
      <sz val="10"/>
      <color theme="1"/>
      <name val="Calibri Light"/>
      <family val="2"/>
      <scheme val="major"/>
    </font>
    <font>
      <i/>
      <sz val="8"/>
      <color theme="1"/>
      <name val="Calibri Light"/>
      <family val="2"/>
      <scheme val="major"/>
    </font>
    <font>
      <b/>
      <sz val="26"/>
      <color theme="0"/>
      <name val="Calibri Light"/>
      <family val="2"/>
      <scheme val="major"/>
    </font>
    <font>
      <b/>
      <sz val="10"/>
      <color theme="0"/>
      <name val="Calibri Light"/>
      <family val="2"/>
      <scheme val="major"/>
    </font>
    <font>
      <u/>
      <sz val="11"/>
      <color theme="10"/>
      <name val="Calibri"/>
      <family val="2"/>
      <scheme val="minor"/>
    </font>
    <font>
      <sz val="22"/>
      <color theme="1"/>
      <name val="Calibri"/>
      <family val="2"/>
      <scheme val="minor"/>
    </font>
    <font>
      <vertAlign val="subscript"/>
      <sz val="11"/>
      <name val="Calibri"/>
      <family val="2"/>
    </font>
    <font>
      <sz val="11"/>
      <name val="Calibri"/>
      <family val="2"/>
    </font>
    <font>
      <i/>
      <sz val="11"/>
      <color rgb="FFFF0000"/>
      <name val="Calibri"/>
      <family val="2"/>
      <scheme val="minor"/>
    </font>
    <font>
      <b/>
      <sz val="11"/>
      <color rgb="FF076633"/>
      <name val="Calibri"/>
      <family val="2"/>
      <scheme val="minor"/>
    </font>
    <font>
      <b/>
      <i/>
      <sz val="14"/>
      <color theme="1"/>
      <name val="Calibri Light"/>
      <family val="2"/>
      <scheme val="major"/>
    </font>
    <font>
      <b/>
      <sz val="11"/>
      <color theme="0" tint="-0.34998626667073579"/>
      <name val="Calibri"/>
      <family val="2"/>
      <scheme val="minor"/>
    </font>
    <font>
      <b/>
      <vertAlign val="subscript"/>
      <sz val="11"/>
      <color theme="0" tint="-0.34998626667073579"/>
      <name val="Calibri"/>
      <family val="2"/>
      <scheme val="minor"/>
    </font>
    <font>
      <sz val="11"/>
      <color theme="0" tint="-0.34998626667073579"/>
      <name val="Calibri"/>
      <family val="2"/>
      <scheme val="minor"/>
    </font>
    <font>
      <b/>
      <i/>
      <sz val="11"/>
      <color theme="0" tint="-0.34998626667073579"/>
      <name val="Calibri"/>
      <family val="2"/>
      <scheme val="minor"/>
    </font>
    <font>
      <vertAlign val="subscript"/>
      <sz val="11"/>
      <color theme="0" tint="-0.34998626667073579"/>
      <name val="Calibri"/>
      <family val="2"/>
      <scheme val="minor"/>
    </font>
    <font>
      <i/>
      <sz val="11"/>
      <color theme="0" tint="-0.34998626667073579"/>
      <name val="Calibri"/>
      <family val="2"/>
      <scheme val="minor"/>
    </font>
    <font>
      <i/>
      <sz val="16"/>
      <name val="Calibri Light"/>
      <family val="2"/>
      <scheme val="major"/>
    </font>
    <font>
      <b/>
      <sz val="8"/>
      <color theme="1"/>
      <name val="Calibri Light"/>
      <family val="2"/>
      <scheme val="major"/>
    </font>
    <font>
      <i/>
      <sz val="10"/>
      <color theme="0"/>
      <name val="Calibri Light"/>
      <family val="2"/>
      <scheme val="major"/>
    </font>
    <font>
      <i/>
      <sz val="8"/>
      <name val="Calibri Light"/>
      <family val="2"/>
      <scheme val="major"/>
    </font>
    <font>
      <b/>
      <sz val="12"/>
      <color theme="9"/>
      <name val="Calibri Light"/>
      <family val="2"/>
      <scheme val="major"/>
    </font>
    <font>
      <sz val="11"/>
      <color theme="1"/>
      <name val="Calibri"/>
      <family val="2"/>
    </font>
    <font>
      <b/>
      <sz val="14"/>
      <color rgb="FFFF0000"/>
      <name val="Calibri Light"/>
      <family val="2"/>
      <scheme val="major"/>
    </font>
    <font>
      <b/>
      <u/>
      <sz val="14"/>
      <color rgb="FFFF0000"/>
      <name val="Calibri Light"/>
      <family val="2"/>
      <scheme val="major"/>
    </font>
    <font>
      <sz val="11"/>
      <color theme="1"/>
      <name val="Aptos Narrow"/>
      <family val="2"/>
    </font>
    <font>
      <b/>
      <sz val="11"/>
      <color rgb="FFEBE563"/>
      <name val="Calibri Light"/>
      <family val="2"/>
      <scheme val="major"/>
    </font>
    <font>
      <b/>
      <sz val="9.9"/>
      <color rgb="FF000000"/>
      <name val="Inherit"/>
    </font>
    <font>
      <b/>
      <vertAlign val="superscript"/>
      <sz val="7.7"/>
      <color rgb="FF000000"/>
      <name val="Inherit"/>
    </font>
    <font>
      <sz val="9.9"/>
      <color rgb="FF000000"/>
      <name val="Inherit"/>
    </font>
    <font>
      <b/>
      <sz val="12"/>
      <color theme="0"/>
      <name val="Calibri"/>
      <family val="2"/>
      <scheme val="minor"/>
    </font>
    <font>
      <u/>
      <sz val="14"/>
      <color theme="10"/>
      <name val="Calibri"/>
      <family val="2"/>
      <scheme val="minor"/>
    </font>
    <font>
      <b/>
      <sz val="12"/>
      <color rgb="FF000000"/>
      <name val="Inherit"/>
    </font>
    <font>
      <b/>
      <sz val="12"/>
      <color theme="5" tint="-0.249977111117893"/>
      <name val="Inherit"/>
    </font>
    <font>
      <b/>
      <vertAlign val="subscript"/>
      <sz val="12"/>
      <color rgb="FF000000"/>
      <name val="Inherit"/>
    </font>
    <font>
      <b/>
      <u/>
      <sz val="16"/>
      <color rgb="FF076633"/>
      <name val="Calibri"/>
      <family val="2"/>
      <scheme val="minor"/>
    </font>
    <font>
      <sz val="11"/>
      <color rgb="FF000000"/>
      <name val="Aptos Narrow"/>
      <family val="2"/>
    </font>
    <font>
      <b/>
      <sz val="16"/>
      <color rgb="FF000000"/>
      <name val="Aptos Narrow"/>
      <family val="2"/>
    </font>
    <font>
      <b/>
      <u/>
      <sz val="18"/>
      <color rgb="FF076633"/>
      <name val="Calibri"/>
      <family val="2"/>
      <scheme val="minor"/>
    </font>
  </fonts>
  <fills count="5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6"/>
        <bgColor indexed="64"/>
      </patternFill>
    </fill>
    <fill>
      <patternFill patternType="solid">
        <fgColor rgb="FFFFFF00"/>
        <bgColor indexed="64"/>
      </patternFill>
    </fill>
    <fill>
      <patternFill patternType="solid">
        <fgColor rgb="FF92D050"/>
        <bgColor indexed="64"/>
      </patternFill>
    </fill>
    <fill>
      <patternFill patternType="solid">
        <fgColor rgb="FFFF000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CA853A"/>
        <bgColor indexed="64"/>
      </patternFill>
    </fill>
    <fill>
      <patternFill patternType="solid">
        <fgColor rgb="FF36A836"/>
        <bgColor indexed="64"/>
      </patternFill>
    </fill>
    <fill>
      <patternFill patternType="solid">
        <fgColor rgb="FFFFC000"/>
        <bgColor indexed="64"/>
      </patternFill>
    </fill>
    <fill>
      <patternFill patternType="solid">
        <fgColor theme="9" tint="0.39997558519241921"/>
        <bgColor indexed="64"/>
      </patternFill>
    </fill>
    <fill>
      <patternFill patternType="solid">
        <fgColor theme="7"/>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9"/>
        <bgColor indexed="64"/>
      </patternFill>
    </fill>
    <fill>
      <patternFill patternType="solid">
        <fgColor rgb="FFC9A4E4"/>
        <bgColor indexed="64"/>
      </patternFill>
    </fill>
    <fill>
      <patternFill patternType="solid">
        <fgColor theme="8"/>
        <bgColor indexed="64"/>
      </patternFill>
    </fill>
    <fill>
      <patternFill patternType="solid">
        <fgColor theme="8" tint="-0.249977111117893"/>
        <bgColor indexed="64"/>
      </patternFill>
    </fill>
    <fill>
      <patternFill patternType="solid">
        <fgColor theme="2"/>
        <bgColor indexed="64"/>
      </patternFill>
    </fill>
    <fill>
      <patternFill patternType="solid">
        <fgColor theme="7" tint="0.59999389629810485"/>
        <bgColor indexed="64"/>
      </patternFill>
    </fill>
    <fill>
      <patternFill patternType="solid">
        <fgColor rgb="FF318B2D"/>
        <bgColor indexed="64"/>
      </patternFill>
    </fill>
    <fill>
      <patternFill patternType="solid">
        <fgColor rgb="FFFFFF6D"/>
        <bgColor indexed="64"/>
      </patternFill>
    </fill>
    <fill>
      <patternFill patternType="solid">
        <fgColor rgb="FFFFFFCC"/>
        <bgColor indexed="64"/>
      </patternFill>
    </fill>
    <fill>
      <patternFill patternType="solid">
        <fgColor theme="0" tint="-4.9989318521683403E-2"/>
        <bgColor indexed="64"/>
      </patternFill>
    </fill>
    <fill>
      <patternFill patternType="solid">
        <fgColor rgb="FFE2EFDA"/>
        <bgColor indexed="64"/>
      </patternFill>
    </fill>
    <fill>
      <patternFill patternType="solid">
        <fgColor rgb="FFF7C13B"/>
        <bgColor indexed="64"/>
      </patternFill>
    </fill>
    <fill>
      <patternFill patternType="solid">
        <fgColor rgb="FF076633"/>
        <bgColor indexed="64"/>
      </patternFill>
    </fill>
    <fill>
      <patternFill patternType="solid">
        <fgColor rgb="FFEBE563"/>
        <bgColor indexed="64"/>
      </patternFill>
    </fill>
    <fill>
      <patternFill patternType="solid">
        <fgColor theme="7" tint="0.79998168889431442"/>
        <bgColor indexed="64"/>
      </patternFill>
    </fill>
    <fill>
      <patternFill patternType="solid">
        <fgColor rgb="FFFFFFFF"/>
        <bgColor indexed="64"/>
      </patternFill>
    </fill>
    <fill>
      <patternFill patternType="solid">
        <fgColor theme="9" tint="-0.249977111117893"/>
        <bgColor indexed="64"/>
      </patternFill>
    </fill>
  </fills>
  <borders count="133">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ck">
        <color theme="1" tint="0.499984740745262"/>
      </left>
      <right style="thick">
        <color theme="1" tint="0.499984740745262"/>
      </right>
      <top/>
      <bottom style="thin">
        <color theme="1" tint="0.499984740745262"/>
      </bottom>
      <diagonal/>
    </border>
    <border>
      <left style="thick">
        <color theme="1" tint="0.499984740745262"/>
      </left>
      <right style="thick">
        <color theme="1" tint="0.499984740745262"/>
      </right>
      <top style="thin">
        <color theme="1" tint="0.499984740745262"/>
      </top>
      <bottom style="thick">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ck">
        <color theme="1" tint="0.499984740745262"/>
      </left>
      <right/>
      <top style="thick">
        <color theme="1" tint="0.499984740745262"/>
      </top>
      <bottom/>
      <diagonal/>
    </border>
    <border>
      <left style="thick">
        <color theme="1" tint="0.499984740745262"/>
      </left>
      <right/>
      <top style="thick">
        <color theme="1" tint="0.499984740745262"/>
      </top>
      <bottom style="thick">
        <color theme="1" tint="0.499984740745262"/>
      </bottom>
      <diagonal/>
    </border>
    <border>
      <left/>
      <right style="thick">
        <color theme="1" tint="0.499984740745262"/>
      </right>
      <top style="thick">
        <color theme="1" tint="0.499984740745262"/>
      </top>
      <bottom style="thick">
        <color theme="1" tint="0.499984740745262"/>
      </bottom>
      <diagonal/>
    </border>
    <border>
      <left style="thick">
        <color theme="1" tint="0.499984740745262"/>
      </left>
      <right/>
      <top/>
      <bottom/>
      <diagonal/>
    </border>
    <border>
      <left/>
      <right style="thick">
        <color theme="1" tint="0.499984740745262"/>
      </right>
      <top/>
      <bottom/>
      <diagonal/>
    </border>
    <border>
      <left style="thick">
        <color theme="1" tint="0.499984740745262"/>
      </left>
      <right/>
      <top/>
      <bottom style="thick">
        <color theme="1" tint="0.499984740745262"/>
      </bottom>
      <diagonal/>
    </border>
    <border>
      <left/>
      <right style="thick">
        <color theme="1" tint="0.499984740745262"/>
      </right>
      <top/>
      <bottom style="thick">
        <color theme="1" tint="0.499984740745262"/>
      </bottom>
      <diagonal/>
    </border>
    <border>
      <left/>
      <right/>
      <top style="thick">
        <color theme="1" tint="0.499984740745262"/>
      </top>
      <bottom style="thick">
        <color theme="1" tint="0.499984740745262"/>
      </bottom>
      <diagonal/>
    </border>
    <border>
      <left style="thick">
        <color theme="1" tint="0.499984740745262"/>
      </left>
      <right style="thick">
        <color theme="1" tint="0.499984740745262"/>
      </right>
      <top style="thick">
        <color theme="1" tint="0.499984740745262"/>
      </top>
      <bottom/>
      <diagonal/>
    </border>
    <border>
      <left style="thick">
        <color theme="1" tint="0.499984740745262"/>
      </left>
      <right style="thick">
        <color theme="1" tint="0.499984740745262"/>
      </right>
      <top/>
      <bottom/>
      <diagonal/>
    </border>
    <border>
      <left style="thick">
        <color theme="1" tint="0.499984740745262"/>
      </left>
      <right style="thick">
        <color theme="1" tint="0.499984740745262"/>
      </right>
      <top/>
      <bottom style="thick">
        <color theme="1" tint="0.499984740745262"/>
      </bottom>
      <diagonal/>
    </border>
    <border>
      <left/>
      <right/>
      <top style="thick">
        <color theme="1" tint="0.499984740745262"/>
      </top>
      <bottom/>
      <diagonal/>
    </border>
    <border>
      <left/>
      <right style="thick">
        <color theme="1" tint="0.499984740745262"/>
      </right>
      <top style="thick">
        <color theme="1" tint="0.499984740745262"/>
      </top>
      <bottom/>
      <diagonal/>
    </border>
    <border>
      <left/>
      <right/>
      <top/>
      <bottom style="thick">
        <color theme="1" tint="0.499984740745262"/>
      </bottom>
      <diagonal/>
    </border>
    <border>
      <left/>
      <right style="thin">
        <color theme="1" tint="0.499984740745262"/>
      </right>
      <top/>
      <bottom style="thin">
        <color theme="1" tint="0.499984740745262"/>
      </bottom>
      <diagonal/>
    </border>
    <border>
      <left/>
      <right/>
      <top style="thin">
        <color theme="1" tint="0.499984740745262"/>
      </top>
      <bottom/>
      <diagonal/>
    </border>
    <border>
      <left style="thick">
        <color theme="1" tint="0.499984740745262"/>
      </left>
      <right style="thin">
        <color indexed="64"/>
      </right>
      <top style="thick">
        <color theme="1" tint="0.499984740745262"/>
      </top>
      <bottom style="thin">
        <color indexed="64"/>
      </bottom>
      <diagonal/>
    </border>
    <border>
      <left/>
      <right style="thin">
        <color indexed="64"/>
      </right>
      <top style="thick">
        <color theme="1" tint="0.499984740745262"/>
      </top>
      <bottom style="thin">
        <color indexed="64"/>
      </bottom>
      <diagonal/>
    </border>
    <border>
      <left/>
      <right/>
      <top style="thick">
        <color theme="1" tint="0.499984740745262"/>
      </top>
      <bottom style="thin">
        <color indexed="64"/>
      </bottom>
      <diagonal/>
    </border>
    <border>
      <left style="thin">
        <color indexed="64"/>
      </left>
      <right style="thin">
        <color indexed="64"/>
      </right>
      <top style="thick">
        <color theme="1" tint="0.499984740745262"/>
      </top>
      <bottom style="thin">
        <color indexed="64"/>
      </bottom>
      <diagonal/>
    </border>
    <border>
      <left style="thick">
        <color theme="1" tint="0.499984740745262"/>
      </left>
      <right style="thin">
        <color indexed="64"/>
      </right>
      <top style="thin">
        <color indexed="64"/>
      </top>
      <bottom style="thin">
        <color indexed="64"/>
      </bottom>
      <diagonal/>
    </border>
    <border>
      <left/>
      <right style="thin">
        <color indexed="64"/>
      </right>
      <top style="thin">
        <color indexed="64"/>
      </top>
      <bottom style="thick">
        <color theme="1" tint="0.499984740745262"/>
      </bottom>
      <diagonal/>
    </border>
    <border>
      <left/>
      <right/>
      <top style="thin">
        <color indexed="64"/>
      </top>
      <bottom style="thick">
        <color theme="1" tint="0.499984740745262"/>
      </bottom>
      <diagonal/>
    </border>
    <border>
      <left style="thin">
        <color indexed="64"/>
      </left>
      <right style="thin">
        <color indexed="64"/>
      </right>
      <top style="thin">
        <color indexed="64"/>
      </top>
      <bottom style="thick">
        <color theme="1" tint="0.499984740745262"/>
      </bottom>
      <diagonal/>
    </border>
    <border>
      <left style="thin">
        <color indexed="64"/>
      </left>
      <right/>
      <top style="thick">
        <color theme="1" tint="0.499984740745262"/>
      </top>
      <bottom style="thin">
        <color indexed="64"/>
      </bottom>
      <diagonal/>
    </border>
    <border>
      <left style="thick">
        <color theme="1" tint="0.499984740745262"/>
      </left>
      <right style="thick">
        <color theme="1" tint="0.499984740745262"/>
      </right>
      <top style="thin">
        <color indexed="64"/>
      </top>
      <bottom style="thick">
        <color theme="1" tint="0.499984740745262"/>
      </bottom>
      <diagonal/>
    </border>
    <border>
      <left style="thin">
        <color indexed="64"/>
      </left>
      <right style="thick">
        <color theme="1" tint="0.499984740745262"/>
      </right>
      <top style="thick">
        <color theme="1" tint="0.499984740745262"/>
      </top>
      <bottom/>
      <diagonal/>
    </border>
    <border>
      <left style="thick">
        <color theme="1" tint="0.499984740745262"/>
      </left>
      <right style="thin">
        <color indexed="64"/>
      </right>
      <top style="thick">
        <color theme="1" tint="0.499984740745262"/>
      </top>
      <bottom/>
      <diagonal/>
    </border>
    <border>
      <left style="thin">
        <color indexed="64"/>
      </left>
      <right style="thin">
        <color indexed="64"/>
      </right>
      <top style="thick">
        <color theme="1" tint="0.499984740745262"/>
      </top>
      <bottom/>
      <diagonal/>
    </border>
    <border>
      <left style="medium">
        <color indexed="64"/>
      </left>
      <right/>
      <top style="thick">
        <color theme="1" tint="0.499984740745262"/>
      </top>
      <bottom/>
      <diagonal/>
    </border>
    <border>
      <left style="medium">
        <color indexed="64"/>
      </left>
      <right/>
      <top style="thick">
        <color theme="1" tint="0.499984740745262"/>
      </top>
      <bottom style="thick">
        <color theme="1" tint="0.499984740745262"/>
      </bottom>
      <diagonal/>
    </border>
    <border>
      <left style="thick">
        <color theme="1" tint="0.499984740745262"/>
      </left>
      <right/>
      <top style="thick">
        <color theme="1" tint="0.499984740745262"/>
      </top>
      <bottom style="thin">
        <color indexed="64"/>
      </bottom>
      <diagonal/>
    </border>
    <border>
      <left style="thick">
        <color theme="1" tint="0.499984740745262"/>
      </left>
      <right/>
      <top style="thin">
        <color indexed="64"/>
      </top>
      <bottom style="thin">
        <color indexed="64"/>
      </bottom>
      <diagonal/>
    </border>
    <border>
      <left style="thick">
        <color theme="1" tint="0.499984740745262"/>
      </left>
      <right/>
      <top style="thin">
        <color indexed="64"/>
      </top>
      <bottom style="thick">
        <color theme="1" tint="0.499984740745262"/>
      </bottom>
      <diagonal/>
    </border>
    <border>
      <left style="thick">
        <color theme="1" tint="0.499984740745262"/>
      </left>
      <right/>
      <top style="thin">
        <color indexed="64"/>
      </top>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diagonal/>
    </border>
    <border>
      <left/>
      <right style="thick">
        <color theme="0" tint="-0.499984740745262"/>
      </right>
      <top/>
      <bottom/>
      <diagonal/>
    </border>
    <border>
      <left style="thick">
        <color theme="0" tint="-0.499984740745262"/>
      </left>
      <right/>
      <top/>
      <bottom style="thick">
        <color theme="0" tint="-0.499984740745262"/>
      </bottom>
      <diagonal/>
    </border>
    <border>
      <left/>
      <right style="thick">
        <color theme="0" tint="-0.499984740745262"/>
      </right>
      <top/>
      <bottom style="thick">
        <color theme="0" tint="-0.499984740745262"/>
      </bottom>
      <diagonal/>
    </border>
    <border>
      <left style="thick">
        <color theme="1" tint="0.499984740745262"/>
      </left>
      <right style="thin">
        <color indexed="64"/>
      </right>
      <top style="thin">
        <color indexed="64"/>
      </top>
      <bottom/>
      <diagonal/>
    </border>
    <border>
      <left style="thick">
        <color theme="1" tint="0.499984740745262"/>
      </left>
      <right style="thin">
        <color indexed="64"/>
      </right>
      <top/>
      <bottom style="thin">
        <color indexed="64"/>
      </bottom>
      <diagonal/>
    </border>
    <border>
      <left style="thin">
        <color theme="1" tint="0.499984740745262"/>
      </left>
      <right style="medium">
        <color indexed="64"/>
      </right>
      <top style="medium">
        <color indexed="64"/>
      </top>
      <bottom style="medium">
        <color indexed="64"/>
      </bottom>
      <diagonal/>
    </border>
    <border>
      <left/>
      <right style="thin">
        <color theme="1" tint="0.499984740745262"/>
      </right>
      <top style="medium">
        <color indexed="64"/>
      </top>
      <bottom style="medium">
        <color indexed="64"/>
      </bottom>
      <diagonal/>
    </border>
    <border>
      <left/>
      <right/>
      <top style="medium">
        <color indexed="64"/>
      </top>
      <bottom style="thick">
        <color theme="0" tint="-0.499984740745262"/>
      </bottom>
      <diagonal/>
    </border>
    <border>
      <left/>
      <right style="thin">
        <color indexed="64"/>
      </right>
      <top style="thick">
        <color theme="1" tint="0.499984740745262"/>
      </top>
      <bottom style="thick">
        <color theme="1" tint="0.499984740745262"/>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dashed">
        <color indexed="64"/>
      </bottom>
      <diagonal/>
    </border>
    <border>
      <left style="thick">
        <color theme="1" tint="0.499984740745262"/>
      </left>
      <right style="thick">
        <color theme="1" tint="0.499984740745262"/>
      </right>
      <top/>
      <bottom style="thin">
        <color indexed="64"/>
      </bottom>
      <diagonal/>
    </border>
    <border>
      <left style="thick">
        <color theme="0" tint="-0.499984740745262"/>
      </left>
      <right style="thick">
        <color theme="0" tint="-0.499984740745262"/>
      </right>
      <top style="thick">
        <color theme="0" tint="-0.499984740745262"/>
      </top>
      <bottom style="medium">
        <color indexed="64"/>
      </bottom>
      <diagonal/>
    </border>
    <border>
      <left style="thick">
        <color theme="0" tint="-0.499984740745262"/>
      </left>
      <right style="thick">
        <color theme="0" tint="-0.499984740745262"/>
      </right>
      <top style="thick">
        <color theme="1" tint="0.499984740745262"/>
      </top>
      <bottom style="thick">
        <color theme="1" tint="0.499984740745262"/>
      </bottom>
      <diagonal/>
    </border>
    <border>
      <left style="thick">
        <color theme="0" tint="-0.499984740745262"/>
      </left>
      <right style="thick">
        <color theme="0" tint="-0.499984740745262"/>
      </right>
      <top style="thick">
        <color theme="1" tint="0.499984740745262"/>
      </top>
      <bottom/>
      <diagonal/>
    </border>
    <border>
      <left style="thick">
        <color theme="0" tint="-0.499984740745262"/>
      </left>
      <right style="thick">
        <color theme="0" tint="-0.499984740745262"/>
      </right>
      <top/>
      <bottom/>
      <diagonal/>
    </border>
    <border>
      <left style="thick">
        <color theme="0" tint="-0.499984740745262"/>
      </left>
      <right style="thick">
        <color theme="0" tint="-0.499984740745262"/>
      </right>
      <top style="thick">
        <color theme="1" tint="0.499984740745262"/>
      </top>
      <bottom style="thick">
        <color theme="0" tint="-0.499984740745262"/>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s>
  <cellStyleXfs count="47">
    <xf numFmtId="0" fontId="0" fillId="0" borderId="0"/>
    <xf numFmtId="9" fontId="2" fillId="0" borderId="0" applyFont="0" applyFill="0" applyBorder="0" applyAlignment="0" applyProtection="0"/>
    <xf numFmtId="0" fontId="4"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8" fillId="3" borderId="0" applyNumberFormat="0" applyBorder="0" applyAlignment="0" applyProtection="0"/>
    <xf numFmtId="0" fontId="9" fillId="20" borderId="1" applyNumberFormat="0" applyAlignment="0" applyProtection="0"/>
    <xf numFmtId="0" fontId="10" fillId="21" borderId="3" applyNumberFormat="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0" borderId="4" applyNumberFormat="0" applyFill="0" applyAlignment="0" applyProtection="0"/>
    <xf numFmtId="0" fontId="14" fillId="0" borderId="5" applyNumberFormat="0" applyFill="0" applyAlignment="0" applyProtection="0"/>
    <xf numFmtId="0" fontId="15" fillId="0" borderId="6" applyNumberFormat="0" applyFill="0" applyAlignment="0" applyProtection="0"/>
    <xf numFmtId="0" fontId="15" fillId="0" borderId="0" applyNumberFormat="0" applyFill="0" applyBorder="0" applyAlignment="0" applyProtection="0"/>
    <xf numFmtId="0" fontId="5" fillId="0" borderId="0" applyNumberFormat="0" applyFill="0" applyBorder="0" applyAlignment="0" applyProtection="0">
      <alignment vertical="top"/>
      <protection locked="0"/>
    </xf>
    <xf numFmtId="0" fontId="16" fillId="7" borderId="1" applyNumberFormat="0" applyAlignment="0" applyProtection="0"/>
    <xf numFmtId="0" fontId="17" fillId="0" borderId="2" applyNumberFormat="0" applyFill="0" applyAlignment="0" applyProtection="0"/>
    <xf numFmtId="0" fontId="4" fillId="22" borderId="7" applyNumberFormat="0" applyFont="0" applyAlignment="0" applyProtection="0"/>
    <xf numFmtId="0" fontId="18" fillId="20" borderId="8" applyNumberFormat="0" applyAlignment="0" applyProtection="0"/>
    <xf numFmtId="9" fontId="4" fillId="0" borderId="0"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3" fontId="2" fillId="0" borderId="0" applyFont="0" applyFill="0" applyBorder="0" applyAlignment="0" applyProtection="0"/>
    <xf numFmtId="0" fontId="122" fillId="0" borderId="0" applyNumberFormat="0" applyFill="0" applyBorder="0" applyAlignment="0" applyProtection="0"/>
  </cellStyleXfs>
  <cellXfs count="682">
    <xf numFmtId="0" fontId="0" fillId="0" borderId="0" xfId="0"/>
    <xf numFmtId="0" fontId="3" fillId="0" borderId="0" xfId="0" applyFont="1"/>
    <xf numFmtId="0" fontId="0" fillId="24" borderId="19" xfId="0" applyFill="1" applyBorder="1" applyAlignment="1" applyProtection="1">
      <alignment horizontal="center" vertical="center"/>
      <protection locked="0"/>
    </xf>
    <xf numFmtId="2" fontId="0" fillId="32" borderId="18" xfId="0" applyNumberFormat="1" applyFill="1" applyBorder="1" applyAlignment="1">
      <alignment horizontal="center"/>
    </xf>
    <xf numFmtId="0" fontId="0" fillId="0" borderId="0" xfId="0" applyAlignment="1">
      <alignment wrapText="1"/>
    </xf>
    <xf numFmtId="0" fontId="0" fillId="24" borderId="16" xfId="0" applyFill="1" applyBorder="1"/>
    <xf numFmtId="164" fontId="0" fillId="24" borderId="16" xfId="0" applyNumberFormat="1" applyFill="1" applyBorder="1"/>
    <xf numFmtId="0" fontId="0" fillId="27" borderId="16" xfId="0" applyFill="1" applyBorder="1" applyAlignment="1" applyProtection="1">
      <alignment vertical="center"/>
      <protection locked="0"/>
    </xf>
    <xf numFmtId="0" fontId="0" fillId="27" borderId="15" xfId="0" applyFill="1" applyBorder="1" applyAlignment="1" applyProtection="1">
      <alignment vertical="center"/>
      <protection locked="0"/>
    </xf>
    <xf numFmtId="0" fontId="0" fillId="27" borderId="16" xfId="0" applyFill="1" applyBorder="1" applyAlignment="1" applyProtection="1">
      <alignment vertical="center" wrapText="1"/>
      <protection locked="0"/>
    </xf>
    <xf numFmtId="0" fontId="29" fillId="0" borderId="0" xfId="0" applyFont="1"/>
    <xf numFmtId="0" fontId="55" fillId="0" borderId="0" xfId="0" applyFont="1"/>
    <xf numFmtId="0" fontId="1" fillId="0" borderId="0" xfId="0" applyFont="1"/>
    <xf numFmtId="0" fontId="63" fillId="43" borderId="63" xfId="0" applyFont="1" applyFill="1" applyBorder="1" applyAlignment="1" applyProtection="1">
      <alignment horizontal="center"/>
      <protection locked="0"/>
    </xf>
    <xf numFmtId="0" fontId="63" fillId="43" borderId="65" xfId="0" applyFont="1" applyFill="1" applyBorder="1" applyAlignment="1" applyProtection="1">
      <alignment horizontal="center"/>
      <protection locked="0"/>
    </xf>
    <xf numFmtId="0" fontId="63" fillId="43" borderId="66" xfId="0" applyFont="1" applyFill="1" applyBorder="1" applyAlignment="1" applyProtection="1">
      <alignment horizontal="center"/>
      <protection locked="0"/>
    </xf>
    <xf numFmtId="168" fontId="77" fillId="40" borderId="0" xfId="45" applyNumberFormat="1" applyFont="1" applyFill="1" applyBorder="1" applyAlignment="1" applyProtection="1">
      <alignment horizontal="center"/>
    </xf>
    <xf numFmtId="0" fontId="76" fillId="43" borderId="75" xfId="0" applyFont="1" applyFill="1" applyBorder="1" applyAlignment="1" applyProtection="1">
      <alignment horizontal="center" vertical="center"/>
      <protection locked="0"/>
    </xf>
    <xf numFmtId="0" fontId="76" fillId="43" borderId="77" xfId="0" applyFont="1" applyFill="1" applyBorder="1" applyAlignment="1" applyProtection="1">
      <alignment horizontal="center" vertical="center"/>
      <protection locked="0"/>
    </xf>
    <xf numFmtId="0" fontId="58" fillId="43" borderId="62" xfId="0" applyFont="1" applyFill="1" applyBorder="1" applyAlignment="1" applyProtection="1">
      <alignment horizontal="left" vertical="center" wrapText="1"/>
      <protection locked="0"/>
    </xf>
    <xf numFmtId="0" fontId="76" fillId="43" borderId="62" xfId="0" applyFont="1" applyFill="1" applyBorder="1" applyAlignment="1" applyProtection="1">
      <alignment horizontal="left" vertical="center" wrapText="1"/>
      <protection locked="0"/>
    </xf>
    <xf numFmtId="0" fontId="76" fillId="43" borderId="85" xfId="0" applyFont="1" applyFill="1" applyBorder="1" applyAlignment="1" applyProtection="1">
      <alignment horizontal="center" vertical="center"/>
      <protection locked="0"/>
    </xf>
    <xf numFmtId="0" fontId="76" fillId="43" borderId="79" xfId="0" applyFont="1" applyFill="1" applyBorder="1" applyAlignment="1" applyProtection="1">
      <alignment horizontal="center" vertical="center"/>
      <protection locked="0"/>
    </xf>
    <xf numFmtId="0" fontId="76" fillId="43" borderId="81" xfId="0" applyFont="1" applyFill="1" applyBorder="1" applyAlignment="1" applyProtection="1">
      <alignment horizontal="left" vertical="center" wrapText="1"/>
      <protection locked="0"/>
    </xf>
    <xf numFmtId="0" fontId="76" fillId="43" borderId="82" xfId="0" applyFont="1" applyFill="1" applyBorder="1" applyAlignment="1" applyProtection="1">
      <alignment horizontal="left" vertical="center" wrapText="1"/>
      <protection locked="0"/>
    </xf>
    <xf numFmtId="0" fontId="76" fillId="43" borderId="83" xfId="0" applyFont="1" applyFill="1" applyBorder="1" applyAlignment="1" applyProtection="1">
      <alignment horizontal="left" vertical="center" wrapText="1"/>
      <protection locked="0"/>
    </xf>
    <xf numFmtId="0" fontId="76" fillId="43" borderId="62" xfId="0" applyFont="1" applyFill="1" applyBorder="1" applyAlignment="1" applyProtection="1">
      <alignment horizontal="center" vertical="center"/>
      <protection locked="0"/>
    </xf>
    <xf numFmtId="0" fontId="58" fillId="43" borderId="62" xfId="0" applyFont="1" applyFill="1" applyBorder="1" applyAlignment="1" applyProtection="1">
      <alignment horizontal="center" vertical="center"/>
      <protection locked="0"/>
    </xf>
    <xf numFmtId="2" fontId="59" fillId="43" borderId="62" xfId="0" applyNumberFormat="1" applyFont="1" applyFill="1" applyBorder="1" applyAlignment="1" applyProtection="1">
      <alignment horizontal="center" vertical="center"/>
      <protection locked="0"/>
    </xf>
    <xf numFmtId="169" fontId="94" fillId="47" borderId="75" xfId="45" applyNumberFormat="1" applyFont="1" applyFill="1" applyBorder="1" applyAlignment="1" applyProtection="1">
      <alignment horizontal="center" vertical="center"/>
    </xf>
    <xf numFmtId="0" fontId="76" fillId="43" borderId="102" xfId="0" applyFont="1" applyFill="1" applyBorder="1" applyAlignment="1" applyProtection="1">
      <alignment vertical="center" wrapText="1"/>
      <protection locked="0"/>
    </xf>
    <xf numFmtId="0" fontId="76" fillId="43" borderId="103" xfId="0" applyFont="1" applyFill="1" applyBorder="1" applyAlignment="1" applyProtection="1">
      <alignment horizontal="left" vertical="center" wrapText="1"/>
      <protection locked="0"/>
    </xf>
    <xf numFmtId="0" fontId="76" fillId="43" borderId="81" xfId="0" applyFont="1" applyFill="1" applyBorder="1" applyAlignment="1" applyProtection="1">
      <alignment horizontal="center" vertical="center"/>
      <protection locked="0"/>
    </xf>
    <xf numFmtId="0" fontId="58" fillId="43" borderId="81" xfId="0" applyFont="1" applyFill="1" applyBorder="1" applyAlignment="1" applyProtection="1">
      <alignment horizontal="center" vertical="center"/>
      <protection locked="0"/>
    </xf>
    <xf numFmtId="0" fontId="58" fillId="43" borderId="83" xfId="0" applyFont="1" applyFill="1" applyBorder="1" applyAlignment="1" applyProtection="1">
      <alignment horizontal="center" vertical="center"/>
      <protection locked="0"/>
    </xf>
    <xf numFmtId="2" fontId="63" fillId="43" borderId="63" xfId="0" applyNumberFormat="1" applyFont="1" applyFill="1" applyBorder="1" applyAlignment="1" applyProtection="1">
      <alignment horizontal="center"/>
      <protection locked="0"/>
    </xf>
    <xf numFmtId="1" fontId="63" fillId="43" borderId="63" xfId="0" applyNumberFormat="1" applyFont="1" applyFill="1" applyBorder="1" applyAlignment="1" applyProtection="1">
      <alignment horizontal="center"/>
      <protection locked="0"/>
    </xf>
    <xf numFmtId="0" fontId="76" fillId="40" borderId="75" xfId="0" applyFont="1" applyFill="1" applyBorder="1" applyAlignment="1" applyProtection="1">
      <alignment horizontal="center" vertical="center"/>
      <protection locked="0"/>
    </xf>
    <xf numFmtId="0" fontId="76" fillId="40" borderId="79" xfId="0" applyFont="1" applyFill="1" applyBorder="1" applyAlignment="1" applyProtection="1">
      <alignment horizontal="center" vertical="center"/>
      <protection locked="0"/>
    </xf>
    <xf numFmtId="0" fontId="59" fillId="43" borderId="19" xfId="0" applyFont="1" applyFill="1" applyBorder="1" applyAlignment="1" applyProtection="1">
      <alignment horizontal="center" vertical="center"/>
      <protection locked="0"/>
    </xf>
    <xf numFmtId="0" fontId="76" fillId="43" borderId="120" xfId="0" applyFont="1" applyFill="1" applyBorder="1" applyAlignment="1" applyProtection="1">
      <alignment horizontal="left" vertical="center" wrapText="1"/>
      <protection locked="0"/>
    </xf>
    <xf numFmtId="0" fontId="57" fillId="0" borderId="0" xfId="0" applyFont="1" applyAlignment="1">
      <alignment vertical="center"/>
    </xf>
    <xf numFmtId="0" fontId="58" fillId="0" borderId="0" xfId="0" applyFont="1" applyAlignment="1">
      <alignment horizontal="center" vertical="center"/>
    </xf>
    <xf numFmtId="0" fontId="57" fillId="0" borderId="0" xfId="0" applyFont="1"/>
    <xf numFmtId="0" fontId="57" fillId="45" borderId="31" xfId="0" applyFont="1" applyFill="1" applyBorder="1" applyAlignment="1">
      <alignment vertical="center"/>
    </xf>
    <xf numFmtId="0" fontId="57" fillId="45" borderId="0" xfId="0" applyFont="1" applyFill="1" applyAlignment="1">
      <alignment vertical="center"/>
    </xf>
    <xf numFmtId="0" fontId="58" fillId="45" borderId="0" xfId="0" applyFont="1" applyFill="1" applyAlignment="1">
      <alignment horizontal="center" vertical="center"/>
    </xf>
    <xf numFmtId="0" fontId="57" fillId="45" borderId="14" xfId="0" applyFont="1" applyFill="1" applyBorder="1"/>
    <xf numFmtId="0" fontId="57" fillId="45" borderId="0" xfId="0" applyFont="1" applyFill="1"/>
    <xf numFmtId="0" fontId="77" fillId="45" borderId="31" xfId="0" applyFont="1" applyFill="1" applyBorder="1" applyAlignment="1">
      <alignment vertical="center" wrapText="1"/>
    </xf>
    <xf numFmtId="0" fontId="77" fillId="45" borderId="0" xfId="0" applyFont="1" applyFill="1" applyAlignment="1">
      <alignment vertical="center" wrapText="1"/>
    </xf>
    <xf numFmtId="0" fontId="76" fillId="45" borderId="16" xfId="0" applyFont="1" applyFill="1" applyBorder="1" applyAlignment="1">
      <alignment horizontal="center" vertical="center" wrapText="1"/>
    </xf>
    <xf numFmtId="0" fontId="76" fillId="45" borderId="31" xfId="0" applyFont="1" applyFill="1" applyBorder="1" applyAlignment="1">
      <alignment vertical="center"/>
    </xf>
    <xf numFmtId="0" fontId="58" fillId="45" borderId="0" xfId="0" applyFont="1" applyFill="1" applyAlignment="1">
      <alignment vertical="center"/>
    </xf>
    <xf numFmtId="0" fontId="76" fillId="32" borderId="16" xfId="0" applyFont="1" applyFill="1" applyBorder="1" applyAlignment="1">
      <alignment horizontal="center"/>
    </xf>
    <xf numFmtId="0" fontId="76" fillId="45" borderId="108" xfId="0" applyFont="1" applyFill="1" applyBorder="1" applyAlignment="1">
      <alignment vertical="center"/>
    </xf>
    <xf numFmtId="0" fontId="57" fillId="45" borderId="109" xfId="0" applyFont="1" applyFill="1" applyBorder="1" applyAlignment="1">
      <alignment vertical="center"/>
    </xf>
    <xf numFmtId="0" fontId="58" fillId="45" borderId="109" xfId="0" applyFont="1" applyFill="1" applyBorder="1" applyAlignment="1">
      <alignment vertical="center"/>
    </xf>
    <xf numFmtId="0" fontId="58" fillId="45" borderId="110" xfId="0" applyFont="1" applyFill="1" applyBorder="1" applyAlignment="1">
      <alignment horizontal="center" vertical="center"/>
    </xf>
    <xf numFmtId="0" fontId="77" fillId="45" borderId="111" xfId="0" applyFont="1" applyFill="1" applyBorder="1" applyAlignment="1">
      <alignment vertical="center"/>
    </xf>
    <xf numFmtId="0" fontId="77" fillId="45" borderId="19" xfId="0" applyFont="1" applyFill="1" applyBorder="1" applyAlignment="1">
      <alignment vertical="center"/>
    </xf>
    <xf numFmtId="0" fontId="58" fillId="45" borderId="112" xfId="0" applyFont="1" applyFill="1" applyBorder="1" applyAlignment="1">
      <alignment horizontal="center" vertical="center"/>
    </xf>
    <xf numFmtId="0" fontId="71" fillId="45" borderId="14" xfId="0" applyFont="1" applyFill="1" applyBorder="1"/>
    <xf numFmtId="0" fontId="71" fillId="45" borderId="0" xfId="0" applyFont="1" applyFill="1"/>
    <xf numFmtId="0" fontId="77" fillId="45" borderId="113" xfId="0" applyFont="1" applyFill="1" applyBorder="1" applyAlignment="1">
      <alignment vertical="center"/>
    </xf>
    <xf numFmtId="0" fontId="58" fillId="45" borderId="114" xfId="0" applyFont="1" applyFill="1" applyBorder="1" applyAlignment="1">
      <alignment horizontal="center" vertical="center"/>
    </xf>
    <xf numFmtId="0" fontId="57" fillId="45" borderId="26" xfId="0" applyFont="1" applyFill="1" applyBorder="1"/>
    <xf numFmtId="0" fontId="71" fillId="45" borderId="34" xfId="0" applyFont="1" applyFill="1" applyBorder="1"/>
    <xf numFmtId="0" fontId="71" fillId="45" borderId="26" xfId="0" applyFont="1" applyFill="1" applyBorder="1"/>
    <xf numFmtId="0" fontId="77" fillId="40" borderId="74" xfId="0" applyFont="1" applyFill="1" applyBorder="1" applyAlignment="1">
      <alignment horizontal="left" vertical="center" wrapText="1"/>
    </xf>
    <xf numFmtId="0" fontId="76" fillId="40" borderId="0" xfId="0" applyFont="1" applyFill="1" applyAlignment="1">
      <alignment vertical="center"/>
    </xf>
    <xf numFmtId="0" fontId="57" fillId="40" borderId="0" xfId="0" applyFont="1" applyFill="1" applyAlignment="1">
      <alignment horizontal="center" vertical="center"/>
    </xf>
    <xf numFmtId="0" fontId="77" fillId="40" borderId="74" xfId="0" applyFont="1" applyFill="1" applyBorder="1" applyAlignment="1">
      <alignment vertical="center" wrapText="1"/>
    </xf>
    <xf numFmtId="0" fontId="76" fillId="46" borderId="62" xfId="0" applyFont="1" applyFill="1" applyBorder="1" applyAlignment="1">
      <alignment horizontal="center" vertical="center"/>
    </xf>
    <xf numFmtId="0" fontId="72" fillId="40" borderId="0" xfId="0" applyFont="1" applyFill="1" applyAlignment="1">
      <alignment horizontal="center" vertical="center"/>
    </xf>
    <xf numFmtId="0" fontId="104" fillId="48" borderId="0" xfId="0" applyFont="1" applyFill="1" applyAlignment="1">
      <alignment horizontal="center" vertical="center"/>
    </xf>
    <xf numFmtId="0" fontId="105" fillId="48" borderId="0" xfId="0" applyFont="1" applyFill="1" applyAlignment="1">
      <alignment horizontal="center" vertical="center"/>
    </xf>
    <xf numFmtId="0" fontId="57" fillId="40" borderId="13" xfId="0" applyFont="1" applyFill="1" applyBorder="1" applyAlignment="1">
      <alignment vertical="center"/>
    </xf>
    <xf numFmtId="0" fontId="77" fillId="40" borderId="0" xfId="0" applyFont="1" applyFill="1" applyAlignment="1">
      <alignment vertical="center" wrapText="1"/>
    </xf>
    <xf numFmtId="0" fontId="58" fillId="40" borderId="0" xfId="0" applyFont="1" applyFill="1" applyAlignment="1">
      <alignment horizontal="center" vertical="center" wrapText="1"/>
    </xf>
    <xf numFmtId="0" fontId="58" fillId="40" borderId="0" xfId="0" applyFont="1" applyFill="1" applyAlignment="1">
      <alignment horizontal="center" vertical="center"/>
    </xf>
    <xf numFmtId="0" fontId="89" fillId="48" borderId="81" xfId="0" applyFont="1" applyFill="1" applyBorder="1" applyAlignment="1">
      <alignment horizontal="center" vertical="center"/>
    </xf>
    <xf numFmtId="0" fontId="79" fillId="42" borderId="74" xfId="0" applyFont="1" applyFill="1" applyBorder="1" applyAlignment="1">
      <alignment horizontal="center" vertical="center"/>
    </xf>
    <xf numFmtId="0" fontId="79" fillId="42" borderId="62" xfId="0" applyFont="1" applyFill="1" applyBorder="1" applyAlignment="1">
      <alignment horizontal="center" vertical="center"/>
    </xf>
    <xf numFmtId="0" fontId="79" fillId="42" borderId="80" xfId="0" applyFont="1" applyFill="1" applyBorder="1" applyAlignment="1">
      <alignment horizontal="center" vertical="center"/>
    </xf>
    <xf numFmtId="0" fontId="79" fillId="42" borderId="62" xfId="0" applyFont="1" applyFill="1" applyBorder="1" applyAlignment="1">
      <alignment horizontal="center" vertical="center" wrapText="1"/>
    </xf>
    <xf numFmtId="0" fontId="79" fillId="42" borderId="80" xfId="0" applyFont="1" applyFill="1" applyBorder="1" applyAlignment="1">
      <alignment horizontal="center" vertical="center" wrapText="1"/>
    </xf>
    <xf numFmtId="0" fontId="72" fillId="0" borderId="0" xfId="0" applyFont="1"/>
    <xf numFmtId="1" fontId="57" fillId="0" borderId="0" xfId="0" applyNumberFormat="1" applyFont="1"/>
    <xf numFmtId="164" fontId="82" fillId="46" borderId="17" xfId="0" applyNumberFormat="1" applyFont="1" applyFill="1" applyBorder="1" applyAlignment="1">
      <alignment horizontal="center"/>
    </xf>
    <xf numFmtId="0" fontId="83" fillId="40" borderId="74" xfId="0" applyFont="1" applyFill="1" applyBorder="1" applyAlignment="1">
      <alignment vertical="center" wrapText="1"/>
    </xf>
    <xf numFmtId="1" fontId="114" fillId="25" borderId="16" xfId="0" applyNumberFormat="1" applyFont="1" applyFill="1" applyBorder="1" applyAlignment="1">
      <alignment horizontal="center"/>
    </xf>
    <xf numFmtId="2" fontId="76" fillId="46" borderId="89" xfId="0" applyNumberFormat="1" applyFont="1" applyFill="1" applyBorder="1" applyAlignment="1">
      <alignment horizontal="center"/>
    </xf>
    <xf numFmtId="2" fontId="76" fillId="46" borderId="90" xfId="0" applyNumberFormat="1" applyFont="1" applyFill="1" applyBorder="1" applyAlignment="1">
      <alignment horizontal="center"/>
    </xf>
    <xf numFmtId="2" fontId="76" fillId="46" borderId="91" xfId="0" applyNumberFormat="1" applyFont="1" applyFill="1" applyBorder="1" applyAlignment="1">
      <alignment horizontal="center"/>
    </xf>
    <xf numFmtId="2" fontId="76" fillId="46" borderId="92" xfId="0" applyNumberFormat="1" applyFont="1" applyFill="1" applyBorder="1" applyAlignment="1">
      <alignment horizontal="center"/>
    </xf>
    <xf numFmtId="2" fontId="76" fillId="46" borderId="97" xfId="0" applyNumberFormat="1" applyFont="1" applyFill="1" applyBorder="1" applyAlignment="1">
      <alignment horizontal="center"/>
    </xf>
    <xf numFmtId="0" fontId="63" fillId="0" borderId="0" xfId="0" applyFont="1"/>
    <xf numFmtId="2" fontId="91" fillId="25" borderId="105" xfId="0" applyNumberFormat="1" applyFont="1" applyFill="1" applyBorder="1" applyAlignment="1">
      <alignment horizontal="center"/>
    </xf>
    <xf numFmtId="1" fontId="76" fillId="46" borderId="93" xfId="0" applyNumberFormat="1" applyFont="1" applyFill="1" applyBorder="1" applyAlignment="1">
      <alignment horizontal="center"/>
    </xf>
    <xf numFmtId="1" fontId="76" fillId="46" borderId="18" xfId="0" applyNumberFormat="1" applyFont="1" applyFill="1" applyBorder="1" applyAlignment="1">
      <alignment horizontal="center"/>
    </xf>
    <xf numFmtId="2" fontId="76" fillId="46" borderId="27" xfId="0" applyNumberFormat="1" applyFont="1" applyFill="1" applyBorder="1" applyAlignment="1">
      <alignment horizontal="center"/>
    </xf>
    <xf numFmtId="1" fontId="76" fillId="46" borderId="16" xfId="0" applyNumberFormat="1" applyFont="1" applyFill="1" applyBorder="1" applyAlignment="1">
      <alignment horizontal="center"/>
    </xf>
    <xf numFmtId="2" fontId="76" fillId="46" borderId="17" xfId="0" applyNumberFormat="1" applyFont="1" applyFill="1" applyBorder="1" applyAlignment="1">
      <alignment horizontal="center"/>
    </xf>
    <xf numFmtId="0" fontId="77" fillId="40" borderId="78" xfId="0" applyFont="1" applyFill="1" applyBorder="1" applyAlignment="1">
      <alignment vertical="center" wrapText="1"/>
    </xf>
    <xf numFmtId="1" fontId="76" fillId="46" borderId="27" xfId="0" applyNumberFormat="1" applyFont="1" applyFill="1" applyBorder="1" applyAlignment="1">
      <alignment horizontal="center"/>
    </xf>
    <xf numFmtId="0" fontId="77" fillId="40" borderId="73" xfId="0" applyFont="1" applyFill="1" applyBorder="1" applyAlignment="1">
      <alignment horizontal="left" vertical="center" wrapText="1"/>
    </xf>
    <xf numFmtId="0" fontId="77" fillId="40" borderId="62" xfId="0" applyFont="1" applyFill="1" applyBorder="1" applyAlignment="1">
      <alignment vertical="center" wrapText="1"/>
    </xf>
    <xf numFmtId="0" fontId="57" fillId="40" borderId="13" xfId="0" applyFont="1" applyFill="1" applyBorder="1" applyAlignment="1">
      <alignment horizontal="left" vertical="center"/>
    </xf>
    <xf numFmtId="0" fontId="114" fillId="40" borderId="0" xfId="0" applyFont="1" applyFill="1" applyAlignment="1">
      <alignment vertical="center"/>
    </xf>
    <xf numFmtId="0" fontId="96" fillId="27" borderId="74" xfId="0" applyFont="1" applyFill="1" applyBorder="1" applyAlignment="1">
      <alignment vertical="center" wrapText="1"/>
    </xf>
    <xf numFmtId="0" fontId="58" fillId="27" borderId="80" xfId="0" applyFont="1" applyFill="1" applyBorder="1" applyAlignment="1">
      <alignment horizontal="center" vertical="center" wrapText="1"/>
    </xf>
    <xf numFmtId="164" fontId="91" fillId="25" borderId="105" xfId="0" applyNumberFormat="1" applyFont="1" applyFill="1" applyBorder="1" applyAlignment="1">
      <alignment horizontal="center" vertical="center"/>
    </xf>
    <xf numFmtId="1" fontId="76" fillId="46" borderId="18" xfId="0" applyNumberFormat="1" applyFont="1" applyFill="1" applyBorder="1" applyAlignment="1">
      <alignment horizontal="center" vertical="center"/>
    </xf>
    <xf numFmtId="2" fontId="76" fillId="46" borderId="16" xfId="0" applyNumberFormat="1" applyFont="1" applyFill="1" applyBorder="1" applyAlignment="1">
      <alignment horizontal="center" vertical="center"/>
    </xf>
    <xf numFmtId="2" fontId="76" fillId="46" borderId="27" xfId="0" applyNumberFormat="1" applyFont="1" applyFill="1" applyBorder="1" applyAlignment="1">
      <alignment horizontal="center" vertical="center"/>
    </xf>
    <xf numFmtId="164" fontId="76" fillId="46" borderId="17" xfId="0" applyNumberFormat="1" applyFont="1" applyFill="1" applyBorder="1" applyAlignment="1">
      <alignment horizontal="center" vertical="center"/>
    </xf>
    <xf numFmtId="0" fontId="77" fillId="27" borderId="80" xfId="0" applyFont="1" applyFill="1" applyBorder="1" applyAlignment="1">
      <alignment vertical="center" wrapText="1"/>
    </xf>
    <xf numFmtId="0" fontId="84" fillId="40" borderId="0" xfId="0" applyFont="1" applyFill="1" applyAlignment="1">
      <alignment vertical="center"/>
    </xf>
    <xf numFmtId="0" fontId="95" fillId="40" borderId="0" xfId="0" applyFont="1" applyFill="1" applyAlignment="1">
      <alignment horizontal="right" vertical="center"/>
    </xf>
    <xf numFmtId="0" fontId="95" fillId="46" borderId="81" xfId="0" applyFont="1" applyFill="1" applyBorder="1" applyAlignment="1">
      <alignment horizontal="center" vertical="center" wrapText="1"/>
    </xf>
    <xf numFmtId="2" fontId="76" fillId="46" borderId="18" xfId="0" applyNumberFormat="1" applyFont="1" applyFill="1" applyBorder="1" applyAlignment="1">
      <alignment horizontal="center"/>
    </xf>
    <xf numFmtId="1" fontId="76" fillId="46" borderId="17" xfId="0" applyNumberFormat="1" applyFont="1" applyFill="1" applyBorder="1" applyAlignment="1">
      <alignment horizontal="center"/>
    </xf>
    <xf numFmtId="164" fontId="76" fillId="46" borderId="27" xfId="0" applyNumberFormat="1" applyFont="1" applyFill="1" applyBorder="1" applyAlignment="1">
      <alignment horizontal="center"/>
    </xf>
    <xf numFmtId="0" fontId="96" fillId="27" borderId="80" xfId="0" applyFont="1" applyFill="1" applyBorder="1" applyAlignment="1">
      <alignment vertical="center" wrapText="1"/>
    </xf>
    <xf numFmtId="0" fontId="95" fillId="46" borderId="98" xfId="0" applyFont="1" applyFill="1" applyBorder="1" applyAlignment="1">
      <alignment horizontal="center" vertical="center" wrapText="1"/>
    </xf>
    <xf numFmtId="164" fontId="91" fillId="25" borderId="106" xfId="0" applyNumberFormat="1" applyFont="1" applyFill="1" applyBorder="1" applyAlignment="1">
      <alignment horizontal="center" vertical="center"/>
    </xf>
    <xf numFmtId="1" fontId="76" fillId="46" borderId="94" xfId="0" applyNumberFormat="1" applyFont="1" applyFill="1" applyBorder="1" applyAlignment="1">
      <alignment horizontal="center"/>
    </xf>
    <xf numFmtId="2" fontId="76" fillId="46" borderId="94" xfId="0" applyNumberFormat="1" applyFont="1" applyFill="1" applyBorder="1" applyAlignment="1">
      <alignment horizontal="center"/>
    </xf>
    <xf numFmtId="1" fontId="76" fillId="46" borderId="95" xfId="0" applyNumberFormat="1" applyFont="1" applyFill="1" applyBorder="1" applyAlignment="1">
      <alignment horizontal="center"/>
    </xf>
    <xf numFmtId="1" fontId="76" fillId="46" borderId="96" xfId="0" applyNumberFormat="1" applyFont="1" applyFill="1" applyBorder="1" applyAlignment="1">
      <alignment horizontal="center"/>
    </xf>
    <xf numFmtId="164" fontId="76" fillId="46" borderId="95" xfId="0" applyNumberFormat="1" applyFont="1" applyFill="1" applyBorder="1" applyAlignment="1">
      <alignment horizontal="center"/>
    </xf>
    <xf numFmtId="1" fontId="69" fillId="40" borderId="0" xfId="0" applyNumberFormat="1" applyFont="1" applyFill="1" applyAlignment="1">
      <alignment horizontal="center"/>
    </xf>
    <xf numFmtId="1" fontId="115" fillId="40" borderId="0" xfId="0" applyNumberFormat="1" applyFont="1" applyFill="1" applyAlignment="1">
      <alignment horizontal="center"/>
    </xf>
    <xf numFmtId="0" fontId="81" fillId="40" borderId="0" xfId="0" applyFont="1" applyFill="1" applyAlignment="1">
      <alignment vertical="center"/>
    </xf>
    <xf numFmtId="2" fontId="57" fillId="0" borderId="0" xfId="0" applyNumberFormat="1" applyFont="1"/>
    <xf numFmtId="165" fontId="57" fillId="0" borderId="0" xfId="0" applyNumberFormat="1" applyFont="1"/>
    <xf numFmtId="0" fontId="77" fillId="27" borderId="74" xfId="0" applyFont="1" applyFill="1" applyBorder="1" applyAlignment="1">
      <alignment vertical="center" wrapText="1"/>
    </xf>
    <xf numFmtId="2" fontId="91" fillId="25" borderId="73" xfId="0" applyNumberFormat="1" applyFont="1" applyFill="1" applyBorder="1" applyAlignment="1">
      <alignment horizontal="center" vertical="center"/>
    </xf>
    <xf numFmtId="0" fontId="69" fillId="0" borderId="0" xfId="0" applyFont="1"/>
    <xf numFmtId="0" fontId="77" fillId="27" borderId="82" xfId="0" applyFont="1" applyFill="1" applyBorder="1" applyAlignment="1">
      <alignment horizontal="left" vertical="center" wrapText="1"/>
    </xf>
    <xf numFmtId="0" fontId="77" fillId="27" borderId="73" xfId="0" applyFont="1" applyFill="1" applyBorder="1" applyAlignment="1">
      <alignment vertical="center" wrapText="1"/>
    </xf>
    <xf numFmtId="2" fontId="91" fillId="25" borderId="107" xfId="0" applyNumberFormat="1" applyFont="1" applyFill="1" applyBorder="1" applyAlignment="1">
      <alignment horizontal="center" vertical="center"/>
    </xf>
    <xf numFmtId="1" fontId="113" fillId="0" borderId="0" xfId="0" applyNumberFormat="1" applyFont="1"/>
    <xf numFmtId="0" fontId="58" fillId="27" borderId="84" xfId="0" applyFont="1" applyFill="1" applyBorder="1" applyAlignment="1">
      <alignment vertical="center" wrapText="1"/>
    </xf>
    <xf numFmtId="0" fontId="77" fillId="27" borderId="78" xfId="0" applyFont="1" applyFill="1" applyBorder="1" applyAlignment="1">
      <alignment vertical="center" wrapText="1"/>
    </xf>
    <xf numFmtId="0" fontId="76" fillId="40" borderId="0" xfId="0" applyFont="1" applyFill="1" applyAlignment="1">
      <alignment vertical="center" wrapText="1"/>
    </xf>
    <xf numFmtId="0" fontId="58" fillId="27" borderId="86" xfId="0" applyFont="1" applyFill="1" applyBorder="1" applyAlignment="1">
      <alignment vertical="center" wrapText="1"/>
    </xf>
    <xf numFmtId="0" fontId="72" fillId="27" borderId="81" xfId="0" applyFont="1" applyFill="1" applyBorder="1" applyAlignment="1">
      <alignment horizontal="center" vertical="center" wrapText="1"/>
    </xf>
    <xf numFmtId="0" fontId="77" fillId="27" borderId="84" xfId="0" applyFont="1" applyFill="1" applyBorder="1" applyAlignment="1">
      <alignment vertical="center" wrapText="1"/>
    </xf>
    <xf numFmtId="0" fontId="58" fillId="27" borderId="85" xfId="0" applyFont="1" applyFill="1" applyBorder="1" applyAlignment="1">
      <alignment vertical="center"/>
    </xf>
    <xf numFmtId="0" fontId="77" fillId="27" borderId="75" xfId="0" applyFont="1" applyFill="1" applyBorder="1" applyAlignment="1">
      <alignment vertical="center" wrapText="1"/>
    </xf>
    <xf numFmtId="0" fontId="57" fillId="27" borderId="83" xfId="0" applyFont="1" applyFill="1" applyBorder="1" applyAlignment="1">
      <alignment horizontal="center" vertical="center" wrapText="1"/>
    </xf>
    <xf numFmtId="0" fontId="80" fillId="27" borderId="86" xfId="0" applyFont="1" applyFill="1" applyBorder="1" applyAlignment="1">
      <alignment vertical="center" wrapText="1"/>
    </xf>
    <xf numFmtId="0" fontId="58" fillId="27" borderId="79" xfId="0" applyFont="1" applyFill="1" applyBorder="1" applyAlignment="1">
      <alignment vertical="center"/>
    </xf>
    <xf numFmtId="0" fontId="77" fillId="27" borderId="122" xfId="0" applyFont="1" applyFill="1" applyBorder="1" applyAlignment="1">
      <alignment vertical="center" wrapText="1"/>
    </xf>
    <xf numFmtId="0" fontId="77" fillId="27" borderId="121" xfId="0" applyFont="1" applyFill="1" applyBorder="1" applyAlignment="1">
      <alignment vertical="top" wrapText="1"/>
    </xf>
    <xf numFmtId="0" fontId="57" fillId="0" borderId="0" xfId="0" applyFont="1" applyAlignment="1">
      <alignment horizontal="center"/>
    </xf>
    <xf numFmtId="0" fontId="57" fillId="40" borderId="31" xfId="0" applyFont="1" applyFill="1" applyBorder="1" applyAlignment="1">
      <alignment horizontal="center"/>
    </xf>
    <xf numFmtId="0" fontId="57" fillId="40" borderId="0" xfId="0" applyFont="1" applyFill="1" applyAlignment="1">
      <alignment horizontal="center"/>
    </xf>
    <xf numFmtId="0" fontId="58" fillId="40" borderId="0" xfId="0" applyFont="1" applyFill="1" applyAlignment="1">
      <alignment horizontal="center"/>
    </xf>
    <xf numFmtId="0" fontId="95" fillId="32" borderId="99" xfId="0" applyFont="1" applyFill="1" applyBorder="1" applyAlignment="1">
      <alignment horizontal="center" vertical="center" wrapText="1"/>
    </xf>
    <xf numFmtId="0" fontId="76" fillId="32" borderId="100" xfId="0" applyFont="1" applyFill="1" applyBorder="1" applyAlignment="1">
      <alignment horizontal="center" vertical="center"/>
    </xf>
    <xf numFmtId="0" fontId="95" fillId="32" borderId="101" xfId="0" applyFont="1" applyFill="1" applyBorder="1" applyAlignment="1">
      <alignment horizontal="center" vertical="center" wrapText="1"/>
    </xf>
    <xf numFmtId="1" fontId="82" fillId="46" borderId="74" xfId="0" applyNumberFormat="1" applyFont="1" applyFill="1" applyBorder="1" applyAlignment="1">
      <alignment horizontal="center"/>
    </xf>
    <xf numFmtId="1" fontId="82" fillId="46" borderId="62" xfId="0" applyNumberFormat="1" applyFont="1" applyFill="1" applyBorder="1" applyAlignment="1">
      <alignment horizontal="center"/>
    </xf>
    <xf numFmtId="0" fontId="57" fillId="0" borderId="28" xfId="0" applyFont="1" applyBorder="1" applyAlignment="1">
      <alignment vertical="center"/>
    </xf>
    <xf numFmtId="0" fontId="57" fillId="0" borderId="29" xfId="0" applyFont="1" applyBorder="1" applyAlignment="1">
      <alignment vertical="center"/>
    </xf>
    <xf numFmtId="0" fontId="58" fillId="0" borderId="29" xfId="0" applyFont="1" applyBorder="1" applyAlignment="1">
      <alignment horizontal="center" vertical="center"/>
    </xf>
    <xf numFmtId="1" fontId="72" fillId="0" borderId="29" xfId="0" applyNumberFormat="1" applyFont="1" applyBorder="1" applyAlignment="1">
      <alignment horizontal="center"/>
    </xf>
    <xf numFmtId="0" fontId="57" fillId="28" borderId="28" xfId="0" applyFont="1" applyFill="1" applyBorder="1" applyAlignment="1">
      <alignment vertical="center"/>
    </xf>
    <xf numFmtId="0" fontId="57" fillId="28" borderId="29" xfId="0" applyFont="1" applyFill="1" applyBorder="1" applyAlignment="1">
      <alignment vertical="center"/>
    </xf>
    <xf numFmtId="0" fontId="58" fillId="28" borderId="29" xfId="0" applyFont="1" applyFill="1" applyBorder="1" applyAlignment="1">
      <alignment horizontal="center" vertical="center"/>
    </xf>
    <xf numFmtId="1" fontId="72" fillId="28" borderId="29" xfId="0" applyNumberFormat="1" applyFont="1" applyFill="1" applyBorder="1" applyAlignment="1">
      <alignment horizontal="center"/>
    </xf>
    <xf numFmtId="1" fontId="72" fillId="28" borderId="0" xfId="0" applyNumberFormat="1" applyFont="1" applyFill="1" applyAlignment="1">
      <alignment horizontal="center"/>
    </xf>
    <xf numFmtId="0" fontId="76" fillId="28" borderId="31" xfId="0" applyFont="1" applyFill="1" applyBorder="1" applyAlignment="1">
      <alignment vertical="center"/>
    </xf>
    <xf numFmtId="0" fontId="76" fillId="28" borderId="0" xfId="0" applyFont="1" applyFill="1" applyAlignment="1">
      <alignment vertical="center"/>
    </xf>
    <xf numFmtId="0" fontId="76" fillId="28" borderId="0" xfId="0" applyFont="1" applyFill="1" applyAlignment="1">
      <alignment horizontal="center" vertical="center"/>
    </xf>
    <xf numFmtId="0" fontId="58" fillId="28" borderId="0" xfId="0" applyFont="1" applyFill="1" applyAlignment="1">
      <alignment horizontal="center" vertical="center"/>
    </xf>
    <xf numFmtId="0" fontId="76" fillId="28" borderId="0" xfId="0" applyFont="1" applyFill="1" applyAlignment="1">
      <alignment vertical="center" wrapText="1"/>
    </xf>
    <xf numFmtId="0" fontId="113" fillId="0" borderId="0" xfId="0" applyFont="1"/>
    <xf numFmtId="0" fontId="77" fillId="28" borderId="62" xfId="0" applyFont="1" applyFill="1" applyBorder="1" applyAlignment="1">
      <alignment vertical="center"/>
    </xf>
    <xf numFmtId="0" fontId="76" fillId="28" borderId="80" xfId="0" applyFont="1" applyFill="1" applyBorder="1" applyAlignment="1">
      <alignment vertical="center" wrapText="1"/>
    </xf>
    <xf numFmtId="0" fontId="95" fillId="32" borderId="100" xfId="0" applyFont="1" applyFill="1" applyBorder="1" applyAlignment="1">
      <alignment horizontal="center" vertical="center"/>
    </xf>
    <xf numFmtId="0" fontId="57" fillId="28" borderId="0" xfId="0" applyFont="1" applyFill="1"/>
    <xf numFmtId="0" fontId="75" fillId="0" borderId="0" xfId="0" applyFont="1" applyAlignment="1">
      <alignment horizontal="center" vertical="center"/>
    </xf>
    <xf numFmtId="0" fontId="89" fillId="42" borderId="19" xfId="0" applyFont="1" applyFill="1" applyBorder="1" applyAlignment="1">
      <alignment horizontal="center" vertical="top" wrapText="1"/>
    </xf>
    <xf numFmtId="164" fontId="111" fillId="36" borderId="118" xfId="0" applyNumberFormat="1" applyFont="1" applyFill="1" applyBorder="1" applyAlignment="1">
      <alignment horizontal="center" vertical="center" wrapText="1"/>
    </xf>
    <xf numFmtId="2" fontId="111" fillId="36" borderId="117" xfId="0" applyNumberFormat="1" applyFont="1" applyFill="1" applyBorder="1" applyAlignment="1">
      <alignment horizontal="center" vertical="center" wrapText="1"/>
    </xf>
    <xf numFmtId="0" fontId="116" fillId="0" borderId="0" xfId="0" applyFont="1"/>
    <xf numFmtId="0" fontId="61" fillId="42" borderId="62" xfId="0" applyFont="1" applyFill="1" applyBorder="1" applyAlignment="1">
      <alignment horizontal="center" vertical="center" wrapText="1"/>
    </xf>
    <xf numFmtId="0" fontId="62" fillId="42" borderId="63" xfId="0" applyFont="1" applyFill="1" applyBorder="1" applyAlignment="1">
      <alignment vertical="center" wrapText="1"/>
    </xf>
    <xf numFmtId="0" fontId="62" fillId="42" borderId="64" xfId="0" applyFont="1" applyFill="1" applyBorder="1" applyAlignment="1">
      <alignment vertical="center" wrapText="1"/>
    </xf>
    <xf numFmtId="0" fontId="63" fillId="28" borderId="63" xfId="0" applyFont="1" applyFill="1" applyBorder="1" applyAlignment="1">
      <alignment horizontal="center"/>
    </xf>
    <xf numFmtId="0" fontId="62" fillId="42" borderId="67" xfId="0" applyFont="1" applyFill="1" applyBorder="1" applyAlignment="1">
      <alignment horizontal="right" vertical="center" wrapText="1"/>
    </xf>
    <xf numFmtId="0" fontId="69" fillId="0" borderId="0" xfId="0" applyFont="1" applyAlignment="1">
      <alignment horizontal="right" vertical="center"/>
    </xf>
    <xf numFmtId="0" fontId="65" fillId="42" borderId="63" xfId="0" applyFont="1" applyFill="1" applyBorder="1" applyAlignment="1">
      <alignment horizontal="center" vertical="center" wrapText="1"/>
    </xf>
    <xf numFmtId="0" fontId="101" fillId="0" borderId="0" xfId="0" applyFont="1" applyAlignment="1">
      <alignment horizontal="center" vertical="center"/>
    </xf>
    <xf numFmtId="0" fontId="102" fillId="0" borderId="0" xfId="0" applyFont="1" applyAlignment="1">
      <alignment horizontal="left" vertical="center"/>
    </xf>
    <xf numFmtId="164" fontId="67" fillId="28" borderId="63" xfId="0" applyNumberFormat="1" applyFont="1" applyFill="1" applyBorder="1" applyAlignment="1">
      <alignment horizontal="center"/>
    </xf>
    <xf numFmtId="2" fontId="68" fillId="36" borderId="63" xfId="0" applyNumberFormat="1" applyFont="1" applyFill="1" applyBorder="1" applyAlignment="1">
      <alignment horizontal="right" indent="1"/>
    </xf>
    <xf numFmtId="2" fontId="66" fillId="36" borderId="63" xfId="0" applyNumberFormat="1" applyFont="1" applyFill="1" applyBorder="1" applyAlignment="1">
      <alignment horizontal="left" indent="1"/>
    </xf>
    <xf numFmtId="0" fontId="56" fillId="0" borderId="0" xfId="0" applyFont="1"/>
    <xf numFmtId="0" fontId="88" fillId="42" borderId="64" xfId="0" applyFont="1" applyFill="1" applyBorder="1" applyAlignment="1">
      <alignment horizontal="right" vertical="center" wrapText="1"/>
    </xf>
    <xf numFmtId="1" fontId="68" fillId="36" borderId="63" xfId="0" applyNumberFormat="1" applyFont="1" applyFill="1" applyBorder="1" applyAlignment="1">
      <alignment horizontal="right" vertical="center"/>
    </xf>
    <xf numFmtId="2" fontId="97" fillId="36" borderId="63" xfId="0" applyNumberFormat="1" applyFont="1" applyFill="1" applyBorder="1" applyAlignment="1">
      <alignment vertical="center" wrapText="1"/>
    </xf>
    <xf numFmtId="0" fontId="103" fillId="0" borderId="0" xfId="0" applyFont="1" applyAlignment="1">
      <alignment horizontal="center" vertical="center"/>
    </xf>
    <xf numFmtId="0" fontId="103" fillId="0" borderId="0" xfId="0" applyFont="1" applyAlignment="1">
      <alignment horizontal="left" vertical="center"/>
    </xf>
    <xf numFmtId="0" fontId="59" fillId="45" borderId="22" xfId="0" applyFont="1" applyFill="1" applyBorder="1" applyAlignment="1">
      <alignment horizontal="center" vertical="center"/>
    </xf>
    <xf numFmtId="0" fontId="59" fillId="45" borderId="19" xfId="0" applyFont="1" applyFill="1" applyBorder="1" applyAlignment="1">
      <alignment horizontal="center" vertical="center"/>
    </xf>
    <xf numFmtId="0" fontId="32" fillId="0" borderId="0" xfId="0" applyFont="1"/>
    <xf numFmtId="0" fontId="33" fillId="0" borderId="0" xfId="0" applyFont="1"/>
    <xf numFmtId="0" fontId="34" fillId="0" borderId="0" xfId="0" applyFont="1"/>
    <xf numFmtId="0" fontId="30" fillId="0" borderId="0" xfId="0" quotePrefix="1" applyFont="1" applyAlignment="1">
      <alignment horizontal="left" vertical="center" wrapText="1"/>
    </xf>
    <xf numFmtId="0" fontId="0" fillId="0" borderId="42" xfId="0" applyBorder="1"/>
    <xf numFmtId="0" fontId="0" fillId="0" borderId="45" xfId="0" applyBorder="1" applyAlignment="1">
      <alignment horizontal="center"/>
    </xf>
    <xf numFmtId="0" fontId="0" fillId="0" borderId="45" xfId="0" applyBorder="1"/>
    <xf numFmtId="0" fontId="0" fillId="0" borderId="46" xfId="0" applyBorder="1"/>
    <xf numFmtId="0" fontId="44" fillId="0" borderId="41" xfId="0" applyFont="1" applyBorder="1" applyAlignment="1">
      <alignment vertical="center"/>
    </xf>
    <xf numFmtId="0" fontId="44" fillId="0" borderId="43" xfId="0" applyFont="1" applyBorder="1" applyAlignment="1">
      <alignment vertical="center"/>
    </xf>
    <xf numFmtId="0" fontId="0" fillId="0" borderId="19" xfId="0" applyBorder="1"/>
    <xf numFmtId="0" fontId="30" fillId="0" borderId="55" xfId="0" applyFont="1" applyBorder="1" applyAlignment="1">
      <alignment vertical="center"/>
    </xf>
    <xf numFmtId="0" fontId="30" fillId="0" borderId="49" xfId="0" applyFont="1" applyBorder="1" applyAlignment="1">
      <alignment vertical="center"/>
    </xf>
    <xf numFmtId="0" fontId="30" fillId="0" borderId="60" xfId="0" applyFont="1" applyBorder="1" applyAlignment="1">
      <alignment vertical="center"/>
    </xf>
    <xf numFmtId="0" fontId="0" fillId="0" borderId="40" xfId="0" applyBorder="1"/>
    <xf numFmtId="0" fontId="30" fillId="0" borderId="16" xfId="0" applyFont="1" applyBorder="1" applyAlignment="1">
      <alignment horizontal="center"/>
    </xf>
    <xf numFmtId="0" fontId="0" fillId="0" borderId="16" xfId="0" applyBorder="1"/>
    <xf numFmtId="0" fontId="0" fillId="0" borderId="38" xfId="0" applyBorder="1"/>
    <xf numFmtId="0" fontId="44" fillId="0" borderId="35" xfId="0" applyFont="1" applyBorder="1" applyAlignment="1">
      <alignment vertical="center"/>
    </xf>
    <xf numFmtId="0" fontId="44" fillId="0" borderId="27" xfId="0" applyFont="1" applyBorder="1" applyAlignment="1">
      <alignment vertical="center"/>
    </xf>
    <xf numFmtId="0" fontId="0" fillId="0" borderId="56" xfId="0" applyBorder="1"/>
    <xf numFmtId="0" fontId="0" fillId="0" borderId="34" xfId="0" applyBorder="1"/>
    <xf numFmtId="0" fontId="0" fillId="0" borderId="33" xfId="0" applyBorder="1"/>
    <xf numFmtId="0" fontId="0" fillId="0" borderId="32" xfId="0" applyBorder="1"/>
    <xf numFmtId="0" fontId="0" fillId="0" borderId="16" xfId="0" applyBorder="1" applyAlignment="1">
      <alignment horizontal="center"/>
    </xf>
    <xf numFmtId="0" fontId="44" fillId="0" borderId="35" xfId="0" applyFont="1" applyBorder="1" applyAlignment="1">
      <alignment horizontal="left" vertical="center"/>
    </xf>
    <xf numFmtId="0" fontId="44" fillId="0" borderId="27" xfId="0" applyFont="1" applyBorder="1" applyAlignment="1">
      <alignment horizontal="left" vertical="center"/>
    </xf>
    <xf numFmtId="0" fontId="0" fillId="0" borderId="57" xfId="0" applyBorder="1"/>
    <xf numFmtId="0" fontId="0" fillId="0" borderId="18" xfId="0" applyBorder="1"/>
    <xf numFmtId="0" fontId="0" fillId="0" borderId="17" xfId="0" applyBorder="1"/>
    <xf numFmtId="0" fontId="46" fillId="0" borderId="13" xfId="0" applyFont="1" applyBorder="1" applyAlignment="1">
      <alignment horizontal="left" vertical="center"/>
    </xf>
    <xf numFmtId="0" fontId="46" fillId="0" borderId="0" xfId="0" applyFont="1" applyAlignment="1">
      <alignment vertical="center"/>
    </xf>
    <xf numFmtId="0" fontId="0" fillId="0" borderId="40" xfId="0" applyBorder="1" applyAlignment="1">
      <alignment vertical="center"/>
    </xf>
    <xf numFmtId="0" fontId="0" fillId="0" borderId="16" xfId="0" applyBorder="1" applyAlignment="1">
      <alignment horizontal="left"/>
    </xf>
    <xf numFmtId="0" fontId="0" fillId="0" borderId="38" xfId="0" applyBorder="1" applyAlignment="1">
      <alignment horizontal="left"/>
    </xf>
    <xf numFmtId="0" fontId="46" fillId="0" borderId="27" xfId="0" applyFont="1" applyBorder="1" applyAlignment="1">
      <alignment vertical="center"/>
    </xf>
    <xf numFmtId="0" fontId="46" fillId="0" borderId="23" xfId="0" applyFont="1" applyBorder="1" applyAlignment="1">
      <alignment horizontal="left" vertical="center"/>
    </xf>
    <xf numFmtId="0" fontId="46" fillId="0" borderId="39" xfId="0" applyFont="1" applyBorder="1" applyAlignment="1">
      <alignment vertical="center"/>
    </xf>
    <xf numFmtId="0" fontId="0" fillId="0" borderId="47" xfId="0" applyBorder="1"/>
    <xf numFmtId="0" fontId="0" fillId="0" borderId="40" xfId="0" applyBorder="1" applyAlignment="1">
      <alignment horizontal="left" vertical="center"/>
    </xf>
    <xf numFmtId="0" fontId="0" fillId="0" borderId="58" xfId="0" applyBorder="1"/>
    <xf numFmtId="0" fontId="0" fillId="0" borderId="37" xfId="0" applyBorder="1"/>
    <xf numFmtId="0" fontId="0" fillId="0" borderId="50" xfId="0" applyBorder="1"/>
    <xf numFmtId="0" fontId="0" fillId="0" borderId="61" xfId="0" applyBorder="1"/>
    <xf numFmtId="0" fontId="56" fillId="0" borderId="40" xfId="0" applyFont="1" applyBorder="1" applyAlignment="1">
      <alignment vertical="center"/>
    </xf>
    <xf numFmtId="0" fontId="0" fillId="0" borderId="16" xfId="0" quotePrefix="1" applyBorder="1" applyAlignment="1">
      <alignment horizontal="center"/>
    </xf>
    <xf numFmtId="0" fontId="0" fillId="0" borderId="36" xfId="0" applyBorder="1" applyAlignment="1">
      <alignment vertical="center"/>
    </xf>
    <xf numFmtId="0" fontId="0" fillId="0" borderId="26" xfId="0" applyBorder="1"/>
    <xf numFmtId="0" fontId="34" fillId="0" borderId="0" xfId="0" applyFont="1" applyAlignment="1">
      <alignment horizontal="center"/>
    </xf>
    <xf numFmtId="0" fontId="37" fillId="0" borderId="0" xfId="0" applyFont="1" applyAlignment="1">
      <alignment vertical="center"/>
    </xf>
    <xf numFmtId="0" fontId="37" fillId="0" borderId="0" xfId="0" applyFont="1"/>
    <xf numFmtId="0" fontId="30" fillId="0" borderId="0" xfId="0" applyFont="1"/>
    <xf numFmtId="0" fontId="30" fillId="0" borderId="16" xfId="0" applyFont="1" applyBorder="1" applyAlignment="1">
      <alignment horizontal="center" vertical="center"/>
    </xf>
    <xf numFmtId="164" fontId="30" fillId="0" borderId="16" xfId="0" applyNumberFormat="1" applyFont="1" applyBorder="1" applyAlignment="1">
      <alignment horizontal="center" vertical="center"/>
    </xf>
    <xf numFmtId="0" fontId="30" fillId="0" borderId="16" xfId="0" applyFont="1" applyBorder="1" applyAlignment="1">
      <alignment vertical="center"/>
    </xf>
    <xf numFmtId="0" fontId="31" fillId="0" borderId="11" xfId="0" applyFont="1" applyBorder="1" applyAlignment="1">
      <alignment horizontal="center" vertical="center"/>
    </xf>
    <xf numFmtId="0" fontId="31" fillId="0" borderId="9" xfId="0" applyFont="1" applyBorder="1" applyAlignment="1">
      <alignment vertical="center"/>
    </xf>
    <xf numFmtId="0" fontId="31" fillId="0" borderId="12" xfId="0" applyFont="1" applyBorder="1" applyAlignment="1">
      <alignment vertical="center"/>
    </xf>
    <xf numFmtId="0" fontId="31" fillId="0" borderId="20" xfId="0" applyFont="1" applyBorder="1" applyAlignment="1">
      <alignment horizontal="center" vertical="center"/>
    </xf>
    <xf numFmtId="0" fontId="30" fillId="0" borderId="0" xfId="0" applyFont="1" applyAlignment="1">
      <alignment vertical="center"/>
    </xf>
    <xf numFmtId="0" fontId="31" fillId="0" borderId="52" xfId="0" applyFont="1" applyBorder="1" applyAlignment="1">
      <alignment vertical="center"/>
    </xf>
    <xf numFmtId="0" fontId="31" fillId="0" borderId="49" xfId="0" applyFont="1" applyBorder="1" applyAlignment="1">
      <alignment horizontal="center" vertical="center"/>
    </xf>
    <xf numFmtId="0" fontId="31" fillId="0" borderId="49" xfId="0" applyFont="1" applyBorder="1" applyAlignment="1">
      <alignment vertical="center"/>
    </xf>
    <xf numFmtId="0" fontId="31" fillId="0" borderId="53" xfId="0" applyFont="1" applyBorder="1" applyAlignment="1">
      <alignment horizontal="center" vertical="center"/>
    </xf>
    <xf numFmtId="0" fontId="31" fillId="0" borderId="0" xfId="0" applyFont="1" applyAlignment="1">
      <alignment vertical="center"/>
    </xf>
    <xf numFmtId="0" fontId="44" fillId="0" borderId="11" xfId="0" applyFont="1" applyBorder="1" applyAlignment="1">
      <alignment vertical="center"/>
    </xf>
    <xf numFmtId="0" fontId="30" fillId="0" borderId="9" xfId="0" applyFont="1" applyBorder="1" applyAlignment="1">
      <alignment vertical="center"/>
    </xf>
    <xf numFmtId="0" fontId="0" fillId="0" borderId="12" xfId="0" applyBorder="1"/>
    <xf numFmtId="0" fontId="30" fillId="0" borderId="54" xfId="0" applyFont="1" applyBorder="1" applyAlignment="1">
      <alignment vertical="center"/>
    </xf>
    <xf numFmtId="166" fontId="30" fillId="0" borderId="33" xfId="0" applyNumberFormat="1" applyFont="1" applyBorder="1" applyAlignment="1">
      <alignment horizontal="center" vertical="center"/>
    </xf>
    <xf numFmtId="2" fontId="30" fillId="0" borderId="33" xfId="0" applyNumberFormat="1" applyFont="1" applyBorder="1" applyAlignment="1">
      <alignment horizontal="center" vertical="center"/>
    </xf>
    <xf numFmtId="2" fontId="30" fillId="0" borderId="51" xfId="0" applyNumberFormat="1" applyFont="1" applyBorder="1" applyAlignment="1">
      <alignment horizontal="center" vertical="center"/>
    </xf>
    <xf numFmtId="2" fontId="30" fillId="0" borderId="0" xfId="0" applyNumberFormat="1" applyFont="1" applyAlignment="1">
      <alignment horizontal="center" vertical="center"/>
    </xf>
    <xf numFmtId="0" fontId="44" fillId="0" borderId="13" xfId="0" applyFont="1" applyBorder="1" applyAlignment="1">
      <alignment vertical="center"/>
    </xf>
    <xf numFmtId="0" fontId="0" fillId="0" borderId="10" xfId="0" applyBorder="1"/>
    <xf numFmtId="0" fontId="30" fillId="0" borderId="40" xfId="0" applyFont="1" applyBorder="1" applyAlignment="1">
      <alignment vertical="center"/>
    </xf>
    <xf numFmtId="165" fontId="0" fillId="33" borderId="16" xfId="0" applyNumberFormat="1" applyFill="1" applyBorder="1" applyAlignment="1">
      <alignment horizontal="center" vertical="center"/>
    </xf>
    <xf numFmtId="2" fontId="0" fillId="33" borderId="16" xfId="0" applyNumberFormat="1" applyFill="1" applyBorder="1" applyAlignment="1">
      <alignment horizontal="center" vertical="center"/>
    </xf>
    <xf numFmtId="2" fontId="0" fillId="36" borderId="16" xfId="0" applyNumberFormat="1" applyFill="1" applyBorder="1" applyAlignment="1">
      <alignment horizontal="center" vertical="center"/>
    </xf>
    <xf numFmtId="0" fontId="0" fillId="36" borderId="16" xfId="0" applyFill="1" applyBorder="1" applyAlignment="1">
      <alignment vertical="center"/>
    </xf>
    <xf numFmtId="0" fontId="0" fillId="36" borderId="16" xfId="0" applyFill="1" applyBorder="1"/>
    <xf numFmtId="2" fontId="30" fillId="0" borderId="38" xfId="0" applyNumberFormat="1" applyFont="1" applyBorder="1" applyAlignment="1">
      <alignment horizontal="left" vertical="center"/>
    </xf>
    <xf numFmtId="165" fontId="0" fillId="26" borderId="16" xfId="0" applyNumberFormat="1" applyFill="1" applyBorder="1" applyAlignment="1">
      <alignment horizontal="center" vertical="center"/>
    </xf>
    <xf numFmtId="2" fontId="0" fillId="26" borderId="16" xfId="0" applyNumberFormat="1" applyFill="1" applyBorder="1" applyAlignment="1">
      <alignment horizontal="center" vertical="center"/>
    </xf>
    <xf numFmtId="2" fontId="30" fillId="0" borderId="16" xfId="0" applyNumberFormat="1" applyFont="1" applyBorder="1" applyAlignment="1">
      <alignment horizontal="center" vertical="center"/>
    </xf>
    <xf numFmtId="1" fontId="30" fillId="0" borderId="16" xfId="0" applyNumberFormat="1" applyFont="1" applyBorder="1" applyAlignment="1">
      <alignment horizontal="center" vertical="center"/>
    </xf>
    <xf numFmtId="0" fontId="44" fillId="0" borderId="23" xfId="0" applyFont="1" applyBorder="1" applyAlignment="1">
      <alignment vertical="center"/>
    </xf>
    <xf numFmtId="0" fontId="30" fillId="0" borderId="24" xfId="0" applyFont="1" applyBorder="1" applyAlignment="1">
      <alignment vertical="center"/>
    </xf>
    <xf numFmtId="0" fontId="0" fillId="26" borderId="16" xfId="0" applyFill="1" applyBorder="1" applyAlignment="1">
      <alignment vertical="center"/>
    </xf>
    <xf numFmtId="0" fontId="37" fillId="0" borderId="23" xfId="0" applyFont="1" applyBorder="1" applyAlignment="1">
      <alignment vertical="center"/>
    </xf>
    <xf numFmtId="0" fontId="0" fillId="0" borderId="24" xfId="0" applyBorder="1"/>
    <xf numFmtId="165" fontId="0" fillId="31" borderId="16" xfId="0" applyNumberFormat="1" applyFill="1" applyBorder="1" applyAlignment="1">
      <alignment horizontal="center" vertical="center"/>
    </xf>
    <xf numFmtId="2" fontId="0" fillId="31" borderId="16" xfId="0" applyNumberFormat="1" applyFill="1" applyBorder="1" applyAlignment="1">
      <alignment horizontal="center" vertical="center"/>
    </xf>
    <xf numFmtId="0" fontId="30" fillId="0" borderId="0" xfId="0" applyFont="1" applyAlignment="1">
      <alignment horizontal="right" vertical="center"/>
    </xf>
    <xf numFmtId="0" fontId="0" fillId="26" borderId="16" xfId="0" applyFill="1" applyBorder="1"/>
    <xf numFmtId="0" fontId="30" fillId="0" borderId="0" xfId="0" applyFont="1" applyAlignment="1">
      <alignment horizontal="left" vertical="center"/>
    </xf>
    <xf numFmtId="0" fontId="30" fillId="0" borderId="0" xfId="0" applyFont="1" applyAlignment="1">
      <alignment horizontal="center" vertical="center"/>
    </xf>
    <xf numFmtId="0" fontId="30" fillId="0" borderId="36" xfId="0" applyFont="1" applyBorder="1" applyAlignment="1">
      <alignment vertical="center"/>
    </xf>
    <xf numFmtId="0" fontId="0" fillId="36" borderId="50" xfId="0" applyFill="1" applyBorder="1"/>
    <xf numFmtId="2" fontId="30" fillId="0" borderId="47" xfId="0" applyNumberFormat="1" applyFont="1" applyBorder="1" applyAlignment="1">
      <alignment horizontal="left" vertical="center"/>
    </xf>
    <xf numFmtId="2" fontId="31" fillId="37" borderId="16" xfId="1" applyNumberFormat="1" applyFont="1" applyFill="1" applyBorder="1" applyAlignment="1" applyProtection="1">
      <alignment horizontal="center" vertical="center"/>
    </xf>
    <xf numFmtId="0" fontId="30" fillId="36" borderId="0" xfId="0" applyFont="1" applyFill="1" applyAlignment="1">
      <alignment horizontal="left" vertical="center"/>
    </xf>
    <xf numFmtId="166" fontId="30" fillId="33" borderId="0" xfId="0" applyNumberFormat="1" applyFont="1" applyFill="1" applyAlignment="1">
      <alignment horizontal="left" vertical="center"/>
    </xf>
    <xf numFmtId="166" fontId="30" fillId="26" borderId="0" xfId="0" applyNumberFormat="1" applyFont="1" applyFill="1" applyAlignment="1">
      <alignment horizontal="left" vertical="center"/>
    </xf>
    <xf numFmtId="166" fontId="30" fillId="0" borderId="0" xfId="0" applyNumberFormat="1" applyFont="1" applyAlignment="1">
      <alignment horizontal="center" vertical="center"/>
    </xf>
    <xf numFmtId="2" fontId="30" fillId="0" borderId="0" xfId="0" applyNumberFormat="1" applyFont="1" applyAlignment="1">
      <alignment horizontal="left" vertical="center"/>
    </xf>
    <xf numFmtId="0" fontId="30" fillId="0" borderId="17" xfId="0" applyFont="1" applyBorder="1" applyAlignment="1">
      <alignment vertical="center"/>
    </xf>
    <xf numFmtId="0" fontId="52" fillId="0" borderId="11" xfId="0" applyFont="1" applyBorder="1" applyAlignment="1">
      <alignment vertical="center"/>
    </xf>
    <xf numFmtId="0" fontId="44" fillId="0" borderId="9" xfId="0" applyFont="1" applyBorder="1" applyAlignment="1">
      <alignment vertical="center"/>
    </xf>
    <xf numFmtId="0" fontId="44" fillId="0" borderId="12" xfId="0" applyFont="1" applyBorder="1" applyAlignment="1">
      <alignment vertical="center"/>
    </xf>
    <xf numFmtId="0" fontId="31" fillId="0" borderId="21" xfId="0" applyFont="1" applyBorder="1" applyAlignment="1">
      <alignment horizontal="left" vertical="center"/>
    </xf>
    <xf numFmtId="0" fontId="31" fillId="0" borderId="21" xfId="0" applyFont="1" applyBorder="1" applyAlignment="1">
      <alignment horizontal="right" vertical="center"/>
    </xf>
    <xf numFmtId="0" fontId="31" fillId="0" borderId="22" xfId="0" applyFont="1" applyBorder="1" applyAlignment="1">
      <alignment horizontal="center" vertical="center"/>
    </xf>
    <xf numFmtId="0" fontId="42" fillId="0" borderId="52" xfId="0" applyFont="1" applyBorder="1"/>
    <xf numFmtId="0" fontId="42" fillId="0" borderId="49" xfId="0" applyFont="1" applyBorder="1"/>
    <xf numFmtId="0" fontId="48" fillId="0" borderId="49" xfId="0" applyFont="1" applyBorder="1"/>
    <xf numFmtId="10" fontId="42" fillId="0" borderId="49" xfId="0" applyNumberFormat="1" applyFont="1" applyBorder="1"/>
    <xf numFmtId="10" fontId="49" fillId="0" borderId="49" xfId="0" applyNumberFormat="1" applyFont="1" applyBorder="1"/>
    <xf numFmtId="10" fontId="49" fillId="0" borderId="53" xfId="0" applyNumberFormat="1" applyFont="1" applyBorder="1"/>
    <xf numFmtId="0" fontId="44" fillId="0" borderId="42" xfId="0" applyFont="1" applyBorder="1" applyAlignment="1">
      <alignment vertical="center"/>
    </xf>
    <xf numFmtId="0" fontId="44" fillId="0" borderId="45" xfId="0" applyFont="1" applyBorder="1" applyAlignment="1">
      <alignment vertical="center"/>
    </xf>
    <xf numFmtId="0" fontId="44" fillId="0" borderId="45" xfId="0" applyFont="1" applyBorder="1" applyAlignment="1">
      <alignment horizontal="center" vertical="center"/>
    </xf>
    <xf numFmtId="10" fontId="44" fillId="37" borderId="46" xfId="41" applyNumberFormat="1" applyFont="1" applyFill="1" applyBorder="1" applyAlignment="1" applyProtection="1">
      <alignment horizontal="center" vertical="center"/>
    </xf>
    <xf numFmtId="0" fontId="30" fillId="0" borderId="11" xfId="0" applyFont="1" applyBorder="1" applyAlignment="1">
      <alignment horizontal="left" vertical="center"/>
    </xf>
    <xf numFmtId="1" fontId="30" fillId="0" borderId="9" xfId="0" applyNumberFormat="1" applyFont="1" applyBorder="1" applyAlignment="1">
      <alignment vertical="center"/>
    </xf>
    <xf numFmtId="0" fontId="30" fillId="0" borderId="9" xfId="0" applyFont="1" applyBorder="1" applyAlignment="1">
      <alignment horizontal="center" vertical="center"/>
    </xf>
    <xf numFmtId="0" fontId="38" fillId="0" borderId="9" xfId="0" applyFont="1" applyBorder="1" applyAlignment="1">
      <alignment horizontal="center" vertical="center"/>
    </xf>
    <xf numFmtId="0" fontId="30" fillId="0" borderId="12" xfId="0" applyFont="1" applyBorder="1" applyAlignment="1">
      <alignment horizontal="center" vertical="center"/>
    </xf>
    <xf numFmtId="0" fontId="4" fillId="37" borderId="42" xfId="0" applyFont="1" applyFill="1" applyBorder="1"/>
    <xf numFmtId="0" fontId="4" fillId="0" borderId="45" xfId="0" applyFont="1" applyBorder="1"/>
    <xf numFmtId="0" fontId="50" fillId="0" borderId="45" xfId="0" applyFont="1" applyBorder="1"/>
    <xf numFmtId="10" fontId="0" fillId="0" borderId="45" xfId="41" applyNumberFormat="1" applyFont="1" applyBorder="1" applyProtection="1"/>
    <xf numFmtId="10" fontId="51" fillId="0" borderId="45" xfId="0" applyNumberFormat="1" applyFont="1" applyBorder="1"/>
    <xf numFmtId="10" fontId="51" fillId="0" borderId="46" xfId="0" applyNumberFormat="1" applyFont="1" applyBorder="1"/>
    <xf numFmtId="0" fontId="44" fillId="0" borderId="40" xfId="0" applyFont="1" applyBorder="1" applyAlignment="1">
      <alignment vertical="center"/>
    </xf>
    <xf numFmtId="0" fontId="44" fillId="0" borderId="16" xfId="0" applyFont="1" applyBorder="1" applyAlignment="1">
      <alignment vertical="center"/>
    </xf>
    <xf numFmtId="0" fontId="44" fillId="0" borderId="16" xfId="0" applyFont="1" applyBorder="1" applyAlignment="1">
      <alignment horizontal="center" vertical="center"/>
    </xf>
    <xf numFmtId="10" fontId="44" fillId="35" borderId="38" xfId="41" applyNumberFormat="1" applyFont="1" applyFill="1" applyBorder="1" applyAlignment="1" applyProtection="1">
      <alignment horizontal="center" vertical="center"/>
    </xf>
    <xf numFmtId="0" fontId="30" fillId="0" borderId="13" xfId="0" applyFont="1" applyBorder="1" applyAlignment="1">
      <alignment horizontal="left" vertical="center"/>
    </xf>
    <xf numFmtId="1" fontId="30" fillId="0" borderId="0" xfId="0" applyNumberFormat="1" applyFont="1" applyAlignment="1">
      <alignment vertical="center"/>
    </xf>
    <xf numFmtId="0" fontId="30" fillId="0" borderId="10" xfId="0" applyFont="1" applyBorder="1" applyAlignment="1">
      <alignment horizontal="center" vertical="center"/>
    </xf>
    <xf numFmtId="0" fontId="4" fillId="37" borderId="40" xfId="0" applyFont="1" applyFill="1" applyBorder="1"/>
    <xf numFmtId="0" fontId="4" fillId="0" borderId="16" xfId="0" applyFont="1" applyBorder="1"/>
    <xf numFmtId="0" fontId="50" fillId="0" borderId="16" xfId="0" applyFont="1" applyBorder="1"/>
    <xf numFmtId="10" fontId="0" fillId="0" borderId="16" xfId="41" applyNumberFormat="1" applyFont="1" applyBorder="1" applyProtection="1"/>
    <xf numFmtId="10" fontId="51" fillId="0" borderId="16" xfId="0" applyNumberFormat="1" applyFont="1" applyBorder="1"/>
    <xf numFmtId="10" fontId="51" fillId="0" borderId="38" xfId="0" applyNumberFormat="1" applyFont="1" applyBorder="1"/>
    <xf numFmtId="9" fontId="44" fillId="38" borderId="38" xfId="41" applyFont="1" applyFill="1" applyBorder="1" applyAlignment="1" applyProtection="1">
      <alignment horizontal="center" vertical="center"/>
    </xf>
    <xf numFmtId="9" fontId="44" fillId="39" borderId="38" xfId="41" applyFont="1" applyFill="1" applyBorder="1" applyAlignment="1" applyProtection="1">
      <alignment horizontal="center" vertical="center"/>
    </xf>
    <xf numFmtId="10" fontId="44" fillId="34" borderId="38" xfId="41" applyNumberFormat="1" applyFont="1" applyFill="1" applyBorder="1" applyAlignment="1" applyProtection="1">
      <alignment horizontal="center" vertical="center"/>
    </xf>
    <xf numFmtId="0" fontId="38" fillId="0" borderId="0" xfId="0" applyFont="1" applyAlignment="1">
      <alignment horizontal="center" vertical="center"/>
    </xf>
    <xf numFmtId="0" fontId="44" fillId="0" borderId="36" xfId="0" applyFont="1" applyBorder="1" applyAlignment="1">
      <alignment vertical="center"/>
    </xf>
    <xf numFmtId="0" fontId="44" fillId="0" borderId="50" xfId="0" applyFont="1" applyBorder="1" applyAlignment="1">
      <alignment vertical="center"/>
    </xf>
    <xf numFmtId="0" fontId="44" fillId="0" borderId="50" xfId="0" applyFont="1" applyBorder="1" applyAlignment="1">
      <alignment horizontal="center" vertical="center"/>
    </xf>
    <xf numFmtId="9" fontId="44" fillId="34" borderId="47" xfId="41" applyFont="1" applyFill="1" applyBorder="1" applyAlignment="1" applyProtection="1">
      <alignment horizontal="center" vertical="center"/>
    </xf>
    <xf numFmtId="0" fontId="39" fillId="0" borderId="0" xfId="0" applyFont="1" applyAlignment="1">
      <alignment horizontal="center" vertical="center"/>
    </xf>
    <xf numFmtId="1" fontId="30" fillId="0" borderId="0" xfId="0" applyNumberFormat="1" applyFont="1" applyAlignment="1">
      <alignment horizontal="left" vertical="center"/>
    </xf>
    <xf numFmtId="0" fontId="31" fillId="0" borderId="10" xfId="0" applyFont="1" applyBorder="1" applyAlignment="1">
      <alignment horizontal="center" vertical="center"/>
    </xf>
    <xf numFmtId="0" fontId="4" fillId="0" borderId="0" xfId="0" applyFont="1"/>
    <xf numFmtId="0" fontId="52" fillId="0" borderId="20" xfId="0" applyFont="1" applyBorder="1" applyAlignment="1">
      <alignment vertical="center"/>
    </xf>
    <xf numFmtId="0" fontId="44" fillId="0" borderId="21" xfId="0" applyFont="1" applyBorder="1" applyAlignment="1">
      <alignment vertical="center"/>
    </xf>
    <xf numFmtId="0" fontId="44" fillId="0" borderId="22" xfId="0" applyFont="1" applyBorder="1" applyAlignment="1">
      <alignment vertical="center"/>
    </xf>
    <xf numFmtId="10" fontId="30" fillId="0" borderId="0" xfId="1" applyNumberFormat="1" applyFont="1" applyFill="1" applyAlignment="1" applyProtection="1">
      <alignment horizontal="left" vertical="center"/>
    </xf>
    <xf numFmtId="10" fontId="38" fillId="0" borderId="0" xfId="1" applyNumberFormat="1" applyFont="1" applyFill="1" applyAlignment="1" applyProtection="1">
      <alignment horizontal="center" vertical="center"/>
    </xf>
    <xf numFmtId="0" fontId="4" fillId="35" borderId="40" xfId="0" applyFont="1" applyFill="1" applyBorder="1"/>
    <xf numFmtId="0" fontId="44" fillId="0" borderId="44" xfId="0" applyFont="1" applyBorder="1" applyAlignment="1">
      <alignment vertical="center"/>
    </xf>
    <xf numFmtId="0" fontId="30" fillId="0" borderId="23" xfId="0" applyFont="1" applyBorder="1" applyAlignment="1">
      <alignment horizontal="left" vertical="center"/>
    </xf>
    <xf numFmtId="10" fontId="30" fillId="0" borderId="24" xfId="1" applyNumberFormat="1" applyFont="1" applyFill="1" applyBorder="1" applyAlignment="1" applyProtection="1">
      <alignment horizontal="left" vertical="center"/>
    </xf>
    <xf numFmtId="10" fontId="38" fillId="0" borderId="24" xfId="1" applyNumberFormat="1" applyFont="1" applyFill="1" applyBorder="1" applyAlignment="1" applyProtection="1">
      <alignment horizontal="center" vertical="center"/>
    </xf>
    <xf numFmtId="0" fontId="30" fillId="0" borderId="25" xfId="0" applyFont="1" applyBorder="1" applyAlignment="1">
      <alignment horizontal="center" vertical="center"/>
    </xf>
    <xf numFmtId="164" fontId="3" fillId="34" borderId="16" xfId="0" applyNumberFormat="1" applyFont="1" applyFill="1" applyBorder="1" applyAlignment="1">
      <alignment horizontal="center"/>
    </xf>
    <xf numFmtId="0" fontId="44" fillId="0" borderId="18" xfId="0" applyFont="1" applyBorder="1" applyAlignment="1">
      <alignment vertical="center"/>
    </xf>
    <xf numFmtId="10" fontId="44" fillId="37" borderId="38" xfId="41" applyNumberFormat="1" applyFont="1" applyFill="1" applyBorder="1" applyAlignment="1" applyProtection="1">
      <alignment horizontal="center" vertical="center"/>
    </xf>
    <xf numFmtId="0" fontId="44" fillId="0" borderId="29" xfId="0" applyFont="1" applyBorder="1" applyAlignment="1">
      <alignment vertical="center"/>
    </xf>
    <xf numFmtId="0" fontId="53" fillId="0" borderId="30" xfId="0" applyFont="1" applyBorder="1" applyAlignment="1">
      <alignment horizontal="left" vertical="center"/>
    </xf>
    <xf numFmtId="0" fontId="4" fillId="34" borderId="40" xfId="0" applyFont="1" applyFill="1" applyBorder="1"/>
    <xf numFmtId="0" fontId="44" fillId="0" borderId="48" xfId="0" applyFont="1" applyBorder="1" applyAlignment="1">
      <alignment vertical="center"/>
    </xf>
    <xf numFmtId="0" fontId="44" fillId="0" borderId="0" xfId="0" applyFont="1" applyAlignment="1">
      <alignment vertical="center"/>
    </xf>
    <xf numFmtId="2" fontId="3" fillId="35" borderId="16" xfId="0" applyNumberFormat="1" applyFont="1" applyFill="1" applyBorder="1" applyAlignment="1">
      <alignment horizontal="center"/>
    </xf>
    <xf numFmtId="0" fontId="44" fillId="0" borderId="24" xfId="0" applyFont="1" applyBorder="1" applyAlignment="1">
      <alignment vertical="center"/>
    </xf>
    <xf numFmtId="0" fontId="44" fillId="0" borderId="39" xfId="0" applyFont="1" applyBorder="1" applyAlignment="1">
      <alignment vertical="center"/>
    </xf>
    <xf numFmtId="9" fontId="44" fillId="38" borderId="47" xfId="41" applyFont="1" applyFill="1" applyBorder="1" applyAlignment="1" applyProtection="1">
      <alignment horizontal="center" vertical="center"/>
    </xf>
    <xf numFmtId="0" fontId="4" fillId="38" borderId="40" xfId="0" applyFont="1" applyFill="1" applyBorder="1"/>
    <xf numFmtId="10" fontId="0" fillId="24" borderId="16" xfId="0" applyNumberFormat="1" applyFill="1" applyBorder="1"/>
    <xf numFmtId="10" fontId="0" fillId="24" borderId="16" xfId="41" applyNumberFormat="1" applyFont="1" applyFill="1" applyBorder="1" applyProtection="1"/>
    <xf numFmtId="10" fontId="0" fillId="0" borderId="16" xfId="41" applyNumberFormat="1" applyFont="1" applyFill="1" applyBorder="1" applyProtection="1"/>
    <xf numFmtId="0" fontId="30" fillId="0" borderId="16" xfId="0" applyFont="1" applyBorder="1" applyAlignment="1">
      <alignment horizontal="right" vertical="center" indent="2"/>
    </xf>
    <xf numFmtId="2" fontId="31" fillId="25" borderId="16" xfId="0" applyNumberFormat="1" applyFont="1" applyFill="1" applyBorder="1" applyAlignment="1">
      <alignment horizontal="center" vertical="center"/>
    </xf>
    <xf numFmtId="0" fontId="4" fillId="39" borderId="40" xfId="0" applyFont="1" applyFill="1" applyBorder="1"/>
    <xf numFmtId="0" fontId="4" fillId="34" borderId="36" xfId="0" applyFont="1" applyFill="1" applyBorder="1"/>
    <xf numFmtId="0" fontId="4" fillId="0" borderId="24" xfId="0" applyFont="1" applyBorder="1"/>
    <xf numFmtId="0" fontId="50" fillId="0" borderId="50" xfId="0" applyFont="1" applyBorder="1"/>
    <xf numFmtId="10" fontId="0" fillId="0" borderId="50" xfId="41" applyNumberFormat="1" applyFont="1" applyBorder="1" applyProtection="1"/>
    <xf numFmtId="10" fontId="51" fillId="0" borderId="50" xfId="0" applyNumberFormat="1" applyFont="1" applyBorder="1"/>
    <xf numFmtId="10" fontId="51" fillId="0" borderId="47" xfId="0" applyNumberFormat="1" applyFont="1" applyBorder="1"/>
    <xf numFmtId="0" fontId="24" fillId="23" borderId="16" xfId="0" applyFont="1" applyFill="1" applyBorder="1" applyAlignment="1">
      <alignment horizontal="left"/>
    </xf>
    <xf numFmtId="0" fontId="22" fillId="23" borderId="16" xfId="0" applyFont="1" applyFill="1" applyBorder="1"/>
    <xf numFmtId="0" fontId="23" fillId="23" borderId="16" xfId="0" applyFont="1" applyFill="1" applyBorder="1" applyAlignment="1">
      <alignment horizontal="center"/>
    </xf>
    <xf numFmtId="0" fontId="24" fillId="23" borderId="0" xfId="0" applyFont="1" applyFill="1" applyAlignment="1">
      <alignment horizontal="left"/>
    </xf>
    <xf numFmtId="0" fontId="22" fillId="0" borderId="0" xfId="0" applyFont="1"/>
    <xf numFmtId="0" fontId="23" fillId="23" borderId="16" xfId="0" applyFont="1" applyFill="1" applyBorder="1"/>
    <xf numFmtId="0" fontId="22" fillId="23" borderId="16" xfId="0" applyFont="1" applyFill="1" applyBorder="1" applyAlignment="1">
      <alignment horizontal="right"/>
    </xf>
    <xf numFmtId="0" fontId="22" fillId="23" borderId="16" xfId="0" applyFont="1" applyFill="1" applyBorder="1" applyAlignment="1">
      <alignment horizontal="center"/>
    </xf>
    <xf numFmtId="0" fontId="23" fillId="23" borderId="0" xfId="0" applyFont="1" applyFill="1" applyAlignment="1">
      <alignment horizontal="center"/>
    </xf>
    <xf numFmtId="0" fontId="22" fillId="23" borderId="0" xfId="0" applyFont="1" applyFill="1" applyAlignment="1">
      <alignment horizontal="center" vertical="center"/>
    </xf>
    <xf numFmtId="0" fontId="27" fillId="23" borderId="0" xfId="0" applyFont="1" applyFill="1" applyAlignment="1">
      <alignment horizontal="center" vertical="center"/>
    </xf>
    <xf numFmtId="0" fontId="26" fillId="27" borderId="16" xfId="0" applyFont="1" applyFill="1" applyBorder="1"/>
    <xf numFmtId="0" fontId="26" fillId="27" borderId="16" xfId="0" applyFont="1" applyFill="1" applyBorder="1" applyAlignment="1">
      <alignment horizontal="center"/>
    </xf>
    <xf numFmtId="0" fontId="22" fillId="27" borderId="16" xfId="0" applyFont="1" applyFill="1" applyBorder="1"/>
    <xf numFmtId="3" fontId="22" fillId="27" borderId="16" xfId="0" applyNumberFormat="1" applyFont="1" applyFill="1" applyBorder="1" applyAlignment="1">
      <alignment horizontal="center"/>
    </xf>
    <xf numFmtId="0" fontId="28" fillId="27" borderId="16" xfId="0" applyFont="1" applyFill="1" applyBorder="1"/>
    <xf numFmtId="0" fontId="22" fillId="27" borderId="16" xfId="0" applyFont="1" applyFill="1" applyBorder="1" applyAlignment="1">
      <alignment vertical="center"/>
    </xf>
    <xf numFmtId="0" fontId="23" fillId="27" borderId="16" xfId="0" applyFont="1" applyFill="1" applyBorder="1"/>
    <xf numFmtId="0" fontId="27" fillId="27" borderId="16" xfId="0" applyFont="1" applyFill="1" applyBorder="1" applyAlignment="1">
      <alignment vertical="center"/>
    </xf>
    <xf numFmtId="0" fontId="22" fillId="32" borderId="16" xfId="0" applyFont="1" applyFill="1" applyBorder="1"/>
    <xf numFmtId="3" fontId="22" fillId="27" borderId="16" xfId="0" applyNumberFormat="1" applyFont="1" applyFill="1" applyBorder="1" applyAlignment="1">
      <alignment horizontal="left"/>
    </xf>
    <xf numFmtId="3" fontId="22" fillId="31" borderId="16" xfId="0" applyNumberFormat="1" applyFont="1" applyFill="1" applyBorder="1"/>
    <xf numFmtId="0" fontId="22" fillId="31" borderId="16" xfId="0" applyFont="1" applyFill="1" applyBorder="1"/>
    <xf numFmtId="3" fontId="54" fillId="27" borderId="16" xfId="0" applyNumberFormat="1" applyFont="1" applyFill="1" applyBorder="1" applyAlignment="1">
      <alignment horizontal="left"/>
    </xf>
    <xf numFmtId="0" fontId="22" fillId="33" borderId="16" xfId="0" applyFont="1" applyFill="1" applyBorder="1"/>
    <xf numFmtId="3" fontId="22" fillId="33" borderId="16" xfId="0" applyNumberFormat="1" applyFont="1" applyFill="1" applyBorder="1"/>
    <xf numFmtId="3" fontId="22" fillId="24" borderId="16" xfId="0" applyNumberFormat="1" applyFont="1" applyFill="1" applyBorder="1" applyAlignment="1">
      <alignment horizontal="center"/>
    </xf>
    <xf numFmtId="167" fontId="22" fillId="27" borderId="16" xfId="0" applyNumberFormat="1" applyFont="1" applyFill="1" applyBorder="1" applyAlignment="1">
      <alignment horizontal="center"/>
    </xf>
    <xf numFmtId="4" fontId="22" fillId="27" borderId="16" xfId="0" applyNumberFormat="1" applyFont="1" applyFill="1" applyBorder="1" applyAlignment="1">
      <alignment horizontal="center"/>
    </xf>
    <xf numFmtId="164" fontId="22" fillId="27" borderId="16" xfId="0" applyNumberFormat="1" applyFont="1" applyFill="1" applyBorder="1" applyAlignment="1">
      <alignment horizontal="center"/>
    </xf>
    <xf numFmtId="0" fontId="22" fillId="27" borderId="16" xfId="0" applyFont="1" applyFill="1" applyBorder="1" applyAlignment="1">
      <alignment horizontal="center"/>
    </xf>
    <xf numFmtId="164" fontId="22" fillId="27" borderId="16" xfId="0" applyNumberFormat="1" applyFont="1" applyFill="1" applyBorder="1" applyAlignment="1">
      <alignment horizontal="center" vertical="center"/>
    </xf>
    <xf numFmtId="0" fontId="22" fillId="32" borderId="0" xfId="0" applyFont="1" applyFill="1"/>
    <xf numFmtId="0" fontId="23" fillId="0" borderId="0" xfId="0" applyFont="1"/>
    <xf numFmtId="164" fontId="22" fillId="32" borderId="16" xfId="0" applyNumberFormat="1" applyFont="1" applyFill="1" applyBorder="1" applyAlignment="1">
      <alignment horizontal="center" vertical="center"/>
    </xf>
    <xf numFmtId="0" fontId="62" fillId="42" borderId="63" xfId="0" applyFont="1" applyFill="1" applyBorder="1" applyAlignment="1">
      <alignment horizontal="center" vertical="center" wrapText="1"/>
    </xf>
    <xf numFmtId="0" fontId="57" fillId="29" borderId="0" xfId="0" applyFont="1" applyFill="1"/>
    <xf numFmtId="0" fontId="57" fillId="30" borderId="0" xfId="0" applyFont="1" applyFill="1"/>
    <xf numFmtId="0" fontId="71" fillId="0" borderId="0" xfId="0" applyFont="1"/>
    <xf numFmtId="0" fontId="74" fillId="0" borderId="0" xfId="0" applyFont="1" applyAlignment="1">
      <alignment horizontal="center" vertical="center"/>
    </xf>
    <xf numFmtId="0" fontId="57" fillId="28" borderId="63" xfId="0" applyFont="1" applyFill="1" applyBorder="1"/>
    <xf numFmtId="0" fontId="69" fillId="44" borderId="63" xfId="0" applyFont="1" applyFill="1" applyBorder="1"/>
    <xf numFmtId="0" fontId="57" fillId="44" borderId="63" xfId="0" applyFont="1" applyFill="1" applyBorder="1"/>
    <xf numFmtId="2" fontId="69" fillId="44" borderId="63" xfId="0" applyNumberFormat="1" applyFont="1" applyFill="1" applyBorder="1"/>
    <xf numFmtId="0" fontId="106" fillId="48" borderId="0" xfId="0" applyFont="1" applyFill="1"/>
    <xf numFmtId="0" fontId="106" fillId="48" borderId="0" xfId="0" applyFont="1" applyFill="1" applyAlignment="1">
      <alignment wrapText="1"/>
    </xf>
    <xf numFmtId="14" fontId="0" fillId="0" borderId="0" xfId="0" applyNumberFormat="1"/>
    <xf numFmtId="0" fontId="120" fillId="48" borderId="29" xfId="0" applyFont="1" applyFill="1" applyBorder="1" applyAlignment="1">
      <alignment vertical="center"/>
    </xf>
    <xf numFmtId="0" fontId="121" fillId="48" borderId="29" xfId="0" applyFont="1" applyFill="1" applyBorder="1" applyAlignment="1">
      <alignment horizontal="center" vertical="center" wrapText="1"/>
    </xf>
    <xf numFmtId="0" fontId="63" fillId="28" borderId="63" xfId="0" applyFont="1" applyFill="1" applyBorder="1" applyAlignment="1" applyProtection="1">
      <alignment horizontal="center"/>
      <protection locked="0"/>
    </xf>
    <xf numFmtId="11" fontId="68" fillId="36" borderId="63" xfId="0" applyNumberFormat="1" applyFont="1" applyFill="1" applyBorder="1" applyAlignment="1" applyProtection="1">
      <alignment horizontal="right" indent="1"/>
      <protection locked="0"/>
    </xf>
    <xf numFmtId="0" fontId="0" fillId="0" borderId="0" xfId="0" applyProtection="1">
      <protection locked="0"/>
    </xf>
    <xf numFmtId="0" fontId="57" fillId="0" borderId="0" xfId="0" applyFont="1" applyProtection="1">
      <protection locked="0"/>
    </xf>
    <xf numFmtId="0" fontId="72" fillId="0" borderId="0" xfId="0" applyFont="1" applyProtection="1">
      <protection locked="0"/>
    </xf>
    <xf numFmtId="164" fontId="72" fillId="0" borderId="0" xfId="0" applyNumberFormat="1" applyFont="1" applyProtection="1">
      <protection locked="0"/>
    </xf>
    <xf numFmtId="0" fontId="62" fillId="42" borderId="64" xfId="0" applyFont="1" applyFill="1" applyBorder="1" applyAlignment="1">
      <alignment horizontal="center" vertical="center" wrapText="1"/>
    </xf>
    <xf numFmtId="0" fontId="62" fillId="42" borderId="71" xfId="0" applyFont="1" applyFill="1" applyBorder="1" applyAlignment="1">
      <alignment horizontal="center" vertical="center" wrapText="1"/>
    </xf>
    <xf numFmtId="0" fontId="122" fillId="0" borderId="0" xfId="46" applyProtection="1">
      <protection locked="0"/>
    </xf>
    <xf numFmtId="0" fontId="0" fillId="0" borderId="0" xfId="0" applyAlignment="1">
      <alignment horizontal="center" vertical="center" wrapText="1"/>
    </xf>
    <xf numFmtId="0" fontId="120" fillId="48" borderId="69" xfId="0" applyFont="1" applyFill="1" applyBorder="1" applyAlignment="1">
      <alignment vertical="center"/>
    </xf>
    <xf numFmtId="2" fontId="63" fillId="43" borderId="71" xfId="0" applyNumberFormat="1" applyFont="1" applyFill="1" applyBorder="1" applyAlignment="1" applyProtection="1">
      <alignment horizontal="center"/>
      <protection locked="0"/>
    </xf>
    <xf numFmtId="0" fontId="78" fillId="27" borderId="0" xfId="0" applyFont="1" applyFill="1" applyAlignment="1">
      <alignment vertical="center" wrapText="1"/>
    </xf>
    <xf numFmtId="164" fontId="3" fillId="46" borderId="16" xfId="0" applyNumberFormat="1" applyFont="1" applyFill="1" applyBorder="1" applyAlignment="1">
      <alignment horizontal="center"/>
    </xf>
    <xf numFmtId="164" fontId="3" fillId="32" borderId="16" xfId="0" applyNumberFormat="1" applyFont="1" applyFill="1" applyBorder="1" applyAlignment="1">
      <alignment horizontal="center"/>
    </xf>
    <xf numFmtId="2" fontId="31" fillId="37" borderId="16" xfId="0" applyNumberFormat="1" applyFont="1" applyFill="1" applyBorder="1" applyAlignment="1">
      <alignment horizontal="center" vertical="center"/>
    </xf>
    <xf numFmtId="0" fontId="126" fillId="0" borderId="0" xfId="0" applyFont="1"/>
    <xf numFmtId="0" fontId="127" fillId="0" borderId="0" xfId="0" applyFont="1" applyAlignment="1">
      <alignment horizontal="left"/>
    </xf>
    <xf numFmtId="0" fontId="31" fillId="0" borderId="0" xfId="0" applyFont="1"/>
    <xf numFmtId="0" fontId="62" fillId="48" borderId="19" xfId="0" applyFont="1" applyFill="1" applyBorder="1" applyAlignment="1">
      <alignment horizontal="center" vertical="center" wrapText="1"/>
    </xf>
    <xf numFmtId="0" fontId="76" fillId="43" borderId="124" xfId="0" applyFont="1" applyFill="1" applyBorder="1" applyAlignment="1" applyProtection="1">
      <alignment horizontal="center" vertical="center"/>
      <protection locked="0"/>
    </xf>
    <xf numFmtId="0" fontId="76" fillId="43" borderId="126" xfId="0" applyFont="1" applyFill="1" applyBorder="1" applyAlignment="1" applyProtection="1">
      <alignment horizontal="left" vertical="center" wrapText="1"/>
      <protection locked="0"/>
    </xf>
    <xf numFmtId="0" fontId="58" fillId="27" borderId="127" xfId="0" applyFont="1" applyFill="1" applyBorder="1" applyAlignment="1" applyProtection="1">
      <alignment vertical="center" wrapText="1"/>
      <protection locked="0"/>
    </xf>
    <xf numFmtId="0" fontId="76" fillId="27" borderId="125" xfId="0" applyFont="1" applyFill="1" applyBorder="1" applyAlignment="1" applyProtection="1">
      <alignment horizontal="left" vertical="center"/>
      <protection locked="0"/>
    </xf>
    <xf numFmtId="0" fontId="76" fillId="43" borderId="128" xfId="0" applyFont="1" applyFill="1" applyBorder="1" applyAlignment="1" applyProtection="1">
      <alignment horizontal="center" vertical="center"/>
      <protection locked="0"/>
    </xf>
    <xf numFmtId="0" fontId="76" fillId="40" borderId="125" xfId="0" applyFont="1" applyFill="1" applyBorder="1" applyAlignment="1">
      <alignment horizontal="center" vertical="center"/>
    </xf>
    <xf numFmtId="0" fontId="76" fillId="40" borderId="19" xfId="0" applyFont="1" applyFill="1" applyBorder="1" applyAlignment="1" applyProtection="1">
      <alignment horizontal="center" vertical="center"/>
      <protection locked="0"/>
    </xf>
    <xf numFmtId="0" fontId="129" fillId="0" borderId="20" xfId="0" applyFont="1" applyBorder="1" applyAlignment="1">
      <alignment horizontal="center" vertical="center"/>
    </xf>
    <xf numFmtId="0" fontId="129" fillId="0" borderId="21" xfId="0" applyFont="1" applyBorder="1" applyAlignment="1">
      <alignment vertical="center"/>
    </xf>
    <xf numFmtId="0" fontId="129" fillId="0" borderId="22" xfId="0" applyFont="1" applyBorder="1" applyAlignment="1">
      <alignment vertical="center"/>
    </xf>
    <xf numFmtId="1" fontId="131" fillId="0" borderId="12" xfId="0" applyNumberFormat="1" applyFont="1" applyBorder="1" applyAlignment="1">
      <alignment horizontal="center" vertical="center"/>
    </xf>
    <xf numFmtId="2" fontId="131" fillId="26" borderId="10" xfId="0" applyNumberFormat="1" applyFont="1" applyFill="1" applyBorder="1" applyAlignment="1" applyProtection="1">
      <alignment horizontal="center" vertical="center"/>
      <protection locked="0"/>
    </xf>
    <xf numFmtId="0" fontId="131" fillId="0" borderId="10" xfId="0" applyFont="1" applyBorder="1" applyAlignment="1">
      <alignment horizontal="center"/>
    </xf>
    <xf numFmtId="0" fontId="129" fillId="0" borderId="23" xfId="0" applyFont="1" applyBorder="1" applyAlignment="1">
      <alignment horizontal="right" vertical="center"/>
    </xf>
    <xf numFmtId="2" fontId="129" fillId="0" borderId="24" xfId="0" applyNumberFormat="1" applyFont="1" applyBorder="1" applyAlignment="1">
      <alignment horizontal="center" vertical="center"/>
    </xf>
    <xf numFmtId="0" fontId="131" fillId="0" borderId="24" xfId="0" applyFont="1" applyBorder="1" applyAlignment="1">
      <alignment horizontal="center" vertical="center"/>
    </xf>
    <xf numFmtId="0" fontId="132" fillId="0" borderId="25" xfId="0" quotePrefix="1" applyFont="1" applyBorder="1" applyAlignment="1">
      <alignment horizontal="center" vertical="center"/>
    </xf>
    <xf numFmtId="1" fontId="131" fillId="0" borderId="9" xfId="0" applyNumberFormat="1" applyFont="1" applyBorder="1" applyAlignment="1">
      <alignment horizontal="right" vertical="center"/>
    </xf>
    <xf numFmtId="1" fontId="131" fillId="0" borderId="59" xfId="0" applyNumberFormat="1" applyFont="1" applyBorder="1" applyAlignment="1">
      <alignment horizontal="center" vertical="center"/>
    </xf>
    <xf numFmtId="0" fontId="131" fillId="0" borderId="0" xfId="0" applyFont="1" applyAlignment="1">
      <alignment horizontal="right"/>
    </xf>
    <xf numFmtId="0" fontId="131" fillId="0" borderId="14" xfId="0" applyFont="1" applyBorder="1" applyAlignment="1">
      <alignment horizontal="center" vertical="center"/>
    </xf>
    <xf numFmtId="0" fontId="131" fillId="0" borderId="0" xfId="0" applyFont="1" applyAlignment="1">
      <alignment horizontal="right" vertical="center"/>
    </xf>
    <xf numFmtId="0" fontId="131" fillId="0" borderId="23" xfId="0" applyFont="1" applyBorder="1" applyAlignment="1">
      <alignment horizontal="center" vertical="center"/>
    </xf>
    <xf numFmtId="165" fontId="131" fillId="26" borderId="24" xfId="0" applyNumberFormat="1" applyFont="1" applyFill="1" applyBorder="1" applyAlignment="1">
      <alignment horizontal="center" vertical="center"/>
    </xf>
    <xf numFmtId="0" fontId="117" fillId="0" borderId="0" xfId="0" applyFont="1"/>
    <xf numFmtId="0" fontId="59" fillId="40" borderId="74" xfId="0" applyFont="1" applyFill="1" applyBorder="1" applyAlignment="1">
      <alignment vertical="center" wrapText="1"/>
    </xf>
    <xf numFmtId="0" fontId="77" fillId="27" borderId="74" xfId="0" applyFont="1" applyFill="1" applyBorder="1" applyAlignment="1">
      <alignment horizontal="left" vertical="center" wrapText="1"/>
    </xf>
    <xf numFmtId="0" fontId="83" fillId="27" borderId="74" xfId="0" applyFont="1" applyFill="1" applyBorder="1" applyAlignment="1">
      <alignment vertical="center" wrapText="1"/>
    </xf>
    <xf numFmtId="0" fontId="58" fillId="28" borderId="74" xfId="0" applyFont="1" applyFill="1" applyBorder="1" applyAlignment="1">
      <alignment vertical="center" wrapText="1"/>
    </xf>
    <xf numFmtId="0" fontId="104" fillId="48" borderId="0" xfId="0" applyFont="1" applyFill="1" applyAlignment="1">
      <alignment horizontal="center" vertical="center" wrapText="1"/>
    </xf>
    <xf numFmtId="0" fontId="63" fillId="0" borderId="0" xfId="0" applyFont="1" applyAlignment="1">
      <alignment wrapText="1"/>
    </xf>
    <xf numFmtId="0" fontId="101" fillId="0" borderId="0" xfId="0" applyFont="1" applyAlignment="1">
      <alignment horizontal="center" vertical="center" wrapText="1"/>
    </xf>
    <xf numFmtId="0" fontId="138" fillId="0" borderId="0" xfId="0" applyFont="1"/>
    <xf numFmtId="0" fontId="61" fillId="42" borderId="62" xfId="0" applyFont="1" applyFill="1" applyBorder="1" applyAlignment="1">
      <alignment horizontal="center" vertical="center"/>
    </xf>
    <xf numFmtId="0" fontId="72" fillId="45" borderId="19" xfId="0" applyFont="1" applyFill="1" applyBorder="1" applyAlignment="1">
      <alignment horizontal="center" vertical="center" wrapText="1"/>
    </xf>
    <xf numFmtId="0" fontId="44" fillId="24" borderId="35" xfId="0" applyFont="1" applyFill="1" applyBorder="1" applyAlignment="1">
      <alignment horizontal="left" vertical="center"/>
    </xf>
    <xf numFmtId="0" fontId="76" fillId="40" borderId="81" xfId="0" applyFont="1" applyFill="1" applyBorder="1" applyAlignment="1" applyProtection="1">
      <alignment horizontal="center" vertical="center" wrapText="1"/>
      <protection locked="0"/>
    </xf>
    <xf numFmtId="2" fontId="91" fillId="49" borderId="104" xfId="0" applyNumberFormat="1" applyFont="1" applyFill="1" applyBorder="1" applyAlignment="1" applyProtection="1">
      <alignment horizontal="center"/>
      <protection locked="0"/>
    </xf>
    <xf numFmtId="2" fontId="91" fillId="49" borderId="105" xfId="0" applyNumberFormat="1" applyFont="1" applyFill="1" applyBorder="1" applyAlignment="1" applyProtection="1">
      <alignment horizontal="center"/>
      <protection locked="0"/>
    </xf>
    <xf numFmtId="164" fontId="91" fillId="49" borderId="105" xfId="0" applyNumberFormat="1" applyFont="1" applyFill="1" applyBorder="1" applyAlignment="1" applyProtection="1">
      <alignment horizontal="center" vertical="center"/>
      <protection locked="0"/>
    </xf>
    <xf numFmtId="2" fontId="91" fillId="25" borderId="105" xfId="0" applyNumberFormat="1" applyFont="1" applyFill="1" applyBorder="1" applyAlignment="1">
      <alignment horizontal="center" vertical="center"/>
    </xf>
    <xf numFmtId="1" fontId="114" fillId="25" borderId="16" xfId="0" applyNumberFormat="1" applyFont="1" applyFill="1" applyBorder="1" applyAlignment="1">
      <alignment horizontal="center" vertical="center"/>
    </xf>
    <xf numFmtId="1" fontId="76" fillId="46" borderId="93" xfId="0" applyNumberFormat="1" applyFont="1" applyFill="1" applyBorder="1" applyAlignment="1">
      <alignment horizontal="center" vertical="center"/>
    </xf>
    <xf numFmtId="1" fontId="76" fillId="46" borderId="16" xfId="0" applyNumberFormat="1" applyFont="1" applyFill="1" applyBorder="1" applyAlignment="1">
      <alignment horizontal="center" vertical="center"/>
    </xf>
    <xf numFmtId="2" fontId="76" fillId="46" borderId="17" xfId="0" applyNumberFormat="1" applyFont="1" applyFill="1" applyBorder="1" applyAlignment="1">
      <alignment horizontal="center" vertical="center"/>
    </xf>
    <xf numFmtId="0" fontId="0" fillId="0" borderId="13" xfId="0" applyBorder="1"/>
    <xf numFmtId="0" fontId="0" fillId="0" borderId="36" xfId="0" applyBorder="1"/>
    <xf numFmtId="0" fontId="0" fillId="0" borderId="25" xfId="0" applyBorder="1"/>
    <xf numFmtId="0" fontId="22" fillId="0" borderId="54" xfId="0" applyFont="1" applyBorder="1"/>
    <xf numFmtId="0" fontId="22" fillId="0" borderId="33" xfId="0" applyFont="1" applyBorder="1"/>
    <xf numFmtId="0" fontId="22" fillId="0" borderId="51" xfId="0" applyFont="1" applyBorder="1"/>
    <xf numFmtId="0" fontId="22" fillId="0" borderId="40" xfId="0" applyFont="1" applyBorder="1"/>
    <xf numFmtId="0" fontId="22" fillId="0" borderId="16" xfId="0" applyFont="1" applyBorder="1"/>
    <xf numFmtId="0" fontId="22" fillId="0" borderId="38" xfId="0" applyFont="1" applyBorder="1"/>
    <xf numFmtId="0" fontId="122" fillId="0" borderId="0" xfId="46"/>
    <xf numFmtId="0" fontId="0" fillId="0" borderId="16" xfId="0" applyBorder="1" applyAlignment="1">
      <alignment horizontal="right"/>
    </xf>
    <xf numFmtId="0" fontId="140" fillId="0" borderId="17" xfId="0" applyFont="1" applyBorder="1"/>
    <xf numFmtId="0" fontId="76" fillId="43" borderId="128" xfId="0" applyFont="1" applyFill="1" applyBorder="1" applyAlignment="1" applyProtection="1">
      <alignment horizontal="center" vertical="center" wrapText="1"/>
      <protection locked="0"/>
    </xf>
    <xf numFmtId="0" fontId="23" fillId="24" borderId="16" xfId="0" applyFont="1" applyFill="1" applyBorder="1" applyProtection="1">
      <protection locked="0"/>
    </xf>
    <xf numFmtId="0" fontId="22" fillId="24" borderId="16" xfId="0" applyFont="1" applyFill="1" applyBorder="1" applyProtection="1">
      <protection locked="0"/>
    </xf>
    <xf numFmtId="3" fontId="22" fillId="24" borderId="16" xfId="0" applyNumberFormat="1" applyFont="1" applyFill="1" applyBorder="1" applyAlignment="1" applyProtection="1">
      <alignment horizontal="center"/>
      <protection locked="0"/>
    </xf>
    <xf numFmtId="3" fontId="22" fillId="24" borderId="16" xfId="0" applyNumberFormat="1" applyFont="1" applyFill="1" applyBorder="1" applyAlignment="1" applyProtection="1">
      <alignment horizontal="left"/>
      <protection locked="0"/>
    </xf>
    <xf numFmtId="0" fontId="26" fillId="24" borderId="16" xfId="0" applyFont="1" applyFill="1" applyBorder="1" applyAlignment="1" applyProtection="1">
      <alignment horizontal="center"/>
      <protection locked="0"/>
    </xf>
    <xf numFmtId="0" fontId="22" fillId="24" borderId="0" xfId="0" applyFont="1" applyFill="1" applyProtection="1">
      <protection locked="0"/>
    </xf>
    <xf numFmtId="0" fontId="22" fillId="24" borderId="40" xfId="0" applyFont="1" applyFill="1" applyBorder="1" applyProtection="1">
      <protection locked="0"/>
    </xf>
    <xf numFmtId="0" fontId="22" fillId="24" borderId="38" xfId="0" applyFont="1" applyFill="1" applyBorder="1" applyProtection="1">
      <protection locked="0"/>
    </xf>
    <xf numFmtId="2" fontId="63" fillId="50" borderId="63" xfId="0" applyNumberFormat="1" applyFont="1" applyFill="1" applyBorder="1" applyAlignment="1" applyProtection="1">
      <alignment horizontal="center" vertical="center"/>
      <protection locked="0"/>
    </xf>
    <xf numFmtId="2" fontId="63" fillId="50" borderId="63" xfId="0" applyNumberFormat="1" applyFont="1" applyFill="1" applyBorder="1" applyAlignment="1" applyProtection="1">
      <alignment horizontal="center"/>
      <protection locked="0"/>
    </xf>
    <xf numFmtId="1" fontId="63" fillId="50" borderId="63" xfId="0" applyNumberFormat="1" applyFont="1" applyFill="1" applyBorder="1" applyAlignment="1" applyProtection="1">
      <alignment horizontal="center"/>
      <protection locked="0"/>
    </xf>
    <xf numFmtId="164" fontId="63" fillId="50" borderId="63" xfId="0" applyNumberFormat="1" applyFont="1" applyFill="1" applyBorder="1" applyAlignment="1" applyProtection="1">
      <alignment horizontal="center"/>
      <protection locked="0"/>
    </xf>
    <xf numFmtId="0" fontId="57" fillId="0" borderId="0" xfId="0" applyFont="1" applyAlignment="1">
      <alignment vertical="center" wrapText="1"/>
    </xf>
    <xf numFmtId="0" fontId="0" fillId="0" borderId="0" xfId="0" applyAlignment="1">
      <alignment vertical="center"/>
    </xf>
    <xf numFmtId="0" fontId="147" fillId="51" borderId="129" xfId="0" applyFont="1" applyFill="1" applyBorder="1" applyAlignment="1">
      <alignment horizontal="left" vertical="center"/>
    </xf>
    <xf numFmtId="0" fontId="147" fillId="51" borderId="129" xfId="0" applyFont="1" applyFill="1" applyBorder="1" applyAlignment="1">
      <alignment horizontal="right" vertical="center"/>
    </xf>
    <xf numFmtId="0" fontId="149" fillId="0" borderId="0" xfId="46" applyFont="1" applyAlignment="1">
      <alignment horizontal="left" vertical="center" wrapText="1"/>
    </xf>
    <xf numFmtId="0" fontId="88" fillId="48" borderId="62" xfId="0" applyFont="1" applyFill="1" applyBorder="1" applyAlignment="1">
      <alignment horizontal="center" vertical="center"/>
    </xf>
    <xf numFmtId="0" fontId="154" fillId="0" borderId="19" xfId="0" applyFont="1" applyBorder="1" applyAlignment="1">
      <alignment vertical="center" wrapText="1"/>
    </xf>
    <xf numFmtId="0" fontId="154" fillId="0" borderId="22" xfId="0" applyFont="1" applyBorder="1" applyAlignment="1">
      <alignment horizontal="right" vertical="center"/>
    </xf>
    <xf numFmtId="0" fontId="154" fillId="0" borderId="121" xfId="0" applyFont="1" applyBorder="1" applyAlignment="1">
      <alignment vertical="center" wrapText="1"/>
    </xf>
    <xf numFmtId="0" fontId="154" fillId="0" borderId="25" xfId="0" applyFont="1" applyBorder="1" applyAlignment="1">
      <alignment horizontal="right" vertical="center"/>
    </xf>
    <xf numFmtId="0" fontId="155" fillId="0" borderId="19" xfId="0" applyFont="1" applyBorder="1" applyAlignment="1">
      <alignment horizontal="center" vertical="center"/>
    </xf>
    <xf numFmtId="2" fontId="63" fillId="50" borderId="63" xfId="0" applyNumberFormat="1" applyFont="1" applyFill="1" applyBorder="1" applyAlignment="1">
      <alignment horizontal="center"/>
    </xf>
    <xf numFmtId="1" fontId="114" fillId="25" borderId="15" xfId="0" applyNumberFormat="1" applyFont="1" applyFill="1" applyBorder="1" applyAlignment="1">
      <alignment horizontal="center"/>
    </xf>
    <xf numFmtId="1" fontId="114" fillId="25" borderId="33" xfId="0" applyNumberFormat="1" applyFont="1" applyFill="1" applyBorder="1" applyAlignment="1">
      <alignment horizontal="center"/>
    </xf>
    <xf numFmtId="2" fontId="91" fillId="25" borderId="115" xfId="0" applyNumberFormat="1" applyFont="1" applyFill="1" applyBorder="1" applyAlignment="1">
      <alignment horizontal="center" vertical="center"/>
    </xf>
    <xf numFmtId="2" fontId="91" fillId="25" borderId="116" xfId="0" applyNumberFormat="1" applyFont="1" applyFill="1" applyBorder="1" applyAlignment="1">
      <alignment horizontal="center" vertical="center"/>
    </xf>
    <xf numFmtId="0" fontId="87" fillId="42" borderId="74" xfId="0" applyFont="1" applyFill="1" applyBorder="1" applyAlignment="1">
      <alignment horizontal="center" vertical="center"/>
    </xf>
    <xf numFmtId="0" fontId="87" fillId="42" borderId="80" xfId="0" applyFont="1" applyFill="1" applyBorder="1" applyAlignment="1">
      <alignment horizontal="center" vertical="center"/>
    </xf>
    <xf numFmtId="0" fontId="100" fillId="0" borderId="29" xfId="0" applyFont="1" applyBorder="1" applyAlignment="1">
      <alignment horizontal="center" vertical="center"/>
    </xf>
    <xf numFmtId="0" fontId="100" fillId="0" borderId="26" xfId="0" applyFont="1" applyBorder="1" applyAlignment="1">
      <alignment horizontal="center" vertical="center"/>
    </xf>
    <xf numFmtId="0" fontId="60" fillId="45" borderId="0" xfId="0" applyFont="1" applyFill="1" applyAlignment="1">
      <alignment horizontal="center" vertical="center" wrapText="1"/>
    </xf>
    <xf numFmtId="0" fontId="108" fillId="48" borderId="88" xfId="0" applyFont="1" applyFill="1" applyBorder="1" applyAlignment="1">
      <alignment horizontal="center" vertical="center" wrapText="1"/>
    </xf>
    <xf numFmtId="0" fontId="108" fillId="48" borderId="0" xfId="0" applyFont="1" applyFill="1" applyAlignment="1">
      <alignment horizontal="center" vertical="center" wrapText="1"/>
    </xf>
    <xf numFmtId="0" fontId="87" fillId="48" borderId="78" xfId="0" applyFont="1" applyFill="1" applyBorder="1" applyAlignment="1">
      <alignment horizontal="center" vertical="center" wrapText="1"/>
    </xf>
    <xf numFmtId="0" fontId="87" fillId="48" borderId="86" xfId="0" applyFont="1" applyFill="1" applyBorder="1" applyAlignment="1">
      <alignment horizontal="center" vertical="center" wrapText="1"/>
    </xf>
    <xf numFmtId="0" fontId="58" fillId="45" borderId="119" xfId="0" applyFont="1" applyFill="1" applyBorder="1" applyAlignment="1">
      <alignment horizontal="center" vertical="center"/>
    </xf>
    <xf numFmtId="0" fontId="76" fillId="40" borderId="76" xfId="0" applyFont="1" applyFill="1" applyBorder="1" applyAlignment="1">
      <alignment horizontal="left" vertical="center" wrapText="1"/>
    </xf>
    <xf numFmtId="0" fontId="76" fillId="40" borderId="0" xfId="0" applyFont="1" applyFill="1" applyAlignment="1">
      <alignment horizontal="left" vertical="center" wrapText="1"/>
    </xf>
    <xf numFmtId="0" fontId="77" fillId="40" borderId="73" xfId="0" applyFont="1" applyFill="1" applyBorder="1" applyAlignment="1">
      <alignment horizontal="left" vertical="center"/>
    </xf>
    <xf numFmtId="0" fontId="77" fillId="40" borderId="76" xfId="0" applyFont="1" applyFill="1" applyBorder="1" applyAlignment="1">
      <alignment horizontal="left" vertical="center"/>
    </xf>
    <xf numFmtId="0" fontId="77" fillId="40" borderId="78" xfId="0" applyFont="1" applyFill="1" applyBorder="1" applyAlignment="1">
      <alignment horizontal="left" vertical="center"/>
    </xf>
    <xf numFmtId="0" fontId="59" fillId="40" borderId="74" xfId="0" applyFont="1" applyFill="1" applyBorder="1" applyAlignment="1">
      <alignment horizontal="left" vertical="center" wrapText="1"/>
    </xf>
    <xf numFmtId="0" fontId="59" fillId="40" borderId="75" xfId="0" applyFont="1" applyFill="1" applyBorder="1" applyAlignment="1">
      <alignment horizontal="left" vertical="center" wrapText="1"/>
    </xf>
    <xf numFmtId="0" fontId="77" fillId="40" borderId="74" xfId="0" applyFont="1" applyFill="1" applyBorder="1" applyAlignment="1">
      <alignment horizontal="left" vertical="center" wrapText="1"/>
    </xf>
    <xf numFmtId="0" fontId="77" fillId="40" borderId="75" xfId="0" applyFont="1" applyFill="1" applyBorder="1" applyAlignment="1">
      <alignment horizontal="left" vertical="center" wrapText="1"/>
    </xf>
    <xf numFmtId="0" fontId="100" fillId="40" borderId="0" xfId="0" applyFont="1" applyFill="1" applyAlignment="1">
      <alignment horizontal="center" vertical="center"/>
    </xf>
    <xf numFmtId="0" fontId="107" fillId="28" borderId="0" xfId="0" applyFont="1" applyFill="1" applyAlignment="1">
      <alignment horizontal="center" vertical="center"/>
    </xf>
    <xf numFmtId="0" fontId="77" fillId="27" borderId="81" xfId="0" applyFont="1" applyFill="1" applyBorder="1" applyAlignment="1">
      <alignment horizontal="left" vertical="center" wrapText="1"/>
    </xf>
    <xf numFmtId="0" fontId="77" fillId="27" borderId="82" xfId="0" applyFont="1" applyFill="1" applyBorder="1" applyAlignment="1">
      <alignment horizontal="left" vertical="center" wrapText="1"/>
    </xf>
    <xf numFmtId="0" fontId="77" fillId="27" borderId="76" xfId="0" applyFont="1" applyFill="1" applyBorder="1" applyAlignment="1">
      <alignment horizontal="left" vertical="center" wrapText="1"/>
    </xf>
    <xf numFmtId="0" fontId="77" fillId="27" borderId="78" xfId="0" applyFont="1" applyFill="1" applyBorder="1" applyAlignment="1">
      <alignment horizontal="left" vertical="center" wrapText="1"/>
    </xf>
    <xf numFmtId="0" fontId="77" fillId="28" borderId="81" xfId="0" applyFont="1" applyFill="1" applyBorder="1" applyAlignment="1">
      <alignment horizontal="left" vertical="center"/>
    </xf>
    <xf numFmtId="0" fontId="77" fillId="28" borderId="83" xfId="0" applyFont="1" applyFill="1" applyBorder="1" applyAlignment="1">
      <alignment horizontal="left" vertical="center"/>
    </xf>
    <xf numFmtId="0" fontId="77" fillId="27" borderId="81" xfId="0" applyFont="1" applyFill="1" applyBorder="1" applyAlignment="1">
      <alignment horizontal="center" vertical="center" wrapText="1"/>
    </xf>
    <xf numFmtId="0" fontId="77" fillId="27" borderId="82" xfId="0" applyFont="1" applyFill="1" applyBorder="1" applyAlignment="1">
      <alignment horizontal="center" vertical="center" wrapText="1"/>
    </xf>
    <xf numFmtId="0" fontId="77" fillId="27" borderId="123" xfId="0" applyFont="1" applyFill="1" applyBorder="1" applyAlignment="1">
      <alignment horizontal="center" vertical="center" wrapText="1"/>
    </xf>
    <xf numFmtId="0" fontId="77" fillId="40" borderId="81" xfId="0" applyFont="1" applyFill="1" applyBorder="1" applyAlignment="1">
      <alignment horizontal="left" vertical="center" wrapText="1"/>
    </xf>
    <xf numFmtId="0" fontId="77" fillId="40" borderId="82" xfId="0" applyFont="1" applyFill="1" applyBorder="1" applyAlignment="1">
      <alignment horizontal="left" vertical="center" wrapText="1"/>
    </xf>
    <xf numFmtId="0" fontId="77" fillId="40" borderId="83" xfId="0" applyFont="1" applyFill="1" applyBorder="1" applyAlignment="1">
      <alignment horizontal="left" vertical="center" wrapText="1"/>
    </xf>
    <xf numFmtId="0" fontId="58" fillId="28" borderId="84" xfId="0" applyFont="1" applyFill="1" applyBorder="1" applyAlignment="1">
      <alignment horizontal="left" vertical="center" wrapText="1"/>
    </xf>
    <xf numFmtId="0" fontId="76" fillId="28" borderId="85" xfId="0" applyFont="1" applyFill="1" applyBorder="1" applyAlignment="1">
      <alignment horizontal="left" vertical="center"/>
    </xf>
    <xf numFmtId="0" fontId="76" fillId="28" borderId="86" xfId="0" applyFont="1" applyFill="1" applyBorder="1" applyAlignment="1">
      <alignment horizontal="left" vertical="center"/>
    </xf>
    <xf numFmtId="0" fontId="76" fillId="28" borderId="79" xfId="0" applyFont="1" applyFill="1" applyBorder="1" applyAlignment="1">
      <alignment horizontal="left" vertical="center"/>
    </xf>
    <xf numFmtId="2" fontId="90" fillId="41" borderId="81" xfId="0" applyNumberFormat="1" applyFont="1" applyFill="1" applyBorder="1" applyAlignment="1" applyProtection="1">
      <alignment horizontal="center" vertical="center"/>
      <protection locked="0"/>
    </xf>
    <xf numFmtId="2" fontId="90" fillId="41" borderId="83" xfId="0" applyNumberFormat="1" applyFont="1" applyFill="1" applyBorder="1" applyAlignment="1" applyProtection="1">
      <alignment horizontal="center" vertical="center"/>
      <protection locked="0"/>
    </xf>
    <xf numFmtId="0" fontId="96" fillId="40" borderId="73" xfId="0" applyFont="1" applyFill="1" applyBorder="1" applyAlignment="1">
      <alignment horizontal="left" vertical="center" wrapText="1"/>
    </xf>
    <xf numFmtId="0" fontId="96" fillId="40" borderId="76" xfId="0" applyFont="1" applyFill="1" applyBorder="1" applyAlignment="1">
      <alignment horizontal="left" vertical="center" wrapText="1"/>
    </xf>
    <xf numFmtId="0" fontId="77" fillId="27" borderId="73" xfId="0" applyFont="1" applyFill="1" applyBorder="1" applyAlignment="1">
      <alignment horizontal="center" vertical="center" wrapText="1"/>
    </xf>
    <xf numFmtId="0" fontId="77" fillId="27" borderId="78" xfId="0" applyFont="1" applyFill="1" applyBorder="1" applyAlignment="1">
      <alignment horizontal="center" vertical="center" wrapText="1"/>
    </xf>
    <xf numFmtId="0" fontId="77" fillId="27" borderId="83" xfId="0" applyFont="1" applyFill="1" applyBorder="1" applyAlignment="1">
      <alignment horizontal="center" vertical="center" wrapText="1"/>
    </xf>
    <xf numFmtId="0" fontId="92" fillId="42" borderId="73" xfId="0" applyFont="1" applyFill="1" applyBorder="1" applyAlignment="1">
      <alignment horizontal="center" vertical="center"/>
    </xf>
    <xf numFmtId="0" fontId="62" fillId="42" borderId="85" xfId="0" applyFont="1" applyFill="1" applyBorder="1" applyAlignment="1">
      <alignment horizontal="center" vertical="center"/>
    </xf>
    <xf numFmtId="0" fontId="62" fillId="42" borderId="78" xfId="0" applyFont="1" applyFill="1" applyBorder="1" applyAlignment="1">
      <alignment horizontal="center" vertical="center"/>
    </xf>
    <xf numFmtId="0" fontId="62" fillId="42" borderId="79" xfId="0" applyFont="1" applyFill="1" applyBorder="1" applyAlignment="1">
      <alignment horizontal="center" vertical="center"/>
    </xf>
    <xf numFmtId="0" fontId="92" fillId="42" borderId="84" xfId="0" applyFont="1" applyFill="1" applyBorder="1" applyAlignment="1">
      <alignment horizontal="center" vertical="top"/>
    </xf>
    <xf numFmtId="0" fontId="92" fillId="42" borderId="0" xfId="0" applyFont="1" applyFill="1" applyAlignment="1">
      <alignment horizontal="center" vertical="top"/>
    </xf>
    <xf numFmtId="0" fontId="95" fillId="28" borderId="76" xfId="0" applyFont="1" applyFill="1" applyBorder="1" applyAlignment="1">
      <alignment horizontal="left" vertical="center" wrapText="1"/>
    </xf>
    <xf numFmtId="0" fontId="109" fillId="48" borderId="29" xfId="0" applyFont="1" applyFill="1" applyBorder="1" applyAlignment="1">
      <alignment horizontal="center" vertical="center"/>
    </xf>
    <xf numFmtId="0" fontId="119" fillId="0" borderId="0" xfId="0" applyFont="1" applyAlignment="1">
      <alignment horizontal="left" vertical="center" wrapText="1"/>
    </xf>
    <xf numFmtId="0" fontId="62" fillId="42" borderId="68" xfId="0" applyFont="1" applyFill="1" applyBorder="1" applyAlignment="1">
      <alignment horizontal="left" vertical="center" wrapText="1"/>
    </xf>
    <xf numFmtId="0" fontId="62" fillId="42" borderId="87" xfId="0" applyFont="1" applyFill="1" applyBorder="1" applyAlignment="1">
      <alignment horizontal="left" vertical="center" wrapText="1"/>
    </xf>
    <xf numFmtId="0" fontId="62" fillId="42" borderId="64" xfId="0" applyFont="1" applyFill="1" applyBorder="1" applyAlignment="1">
      <alignment horizontal="left" vertical="center" wrapText="1"/>
    </xf>
    <xf numFmtId="0" fontId="62" fillId="42" borderId="71" xfId="0" applyFont="1" applyFill="1" applyBorder="1" applyAlignment="1">
      <alignment horizontal="left" vertical="center" wrapText="1"/>
    </xf>
    <xf numFmtId="0" fontId="103" fillId="0" borderId="0" xfId="0" applyFont="1" applyAlignment="1">
      <alignment horizontal="left" vertical="center" wrapText="1"/>
    </xf>
    <xf numFmtId="0" fontId="68" fillId="42" borderId="68" xfId="0" applyFont="1" applyFill="1" applyBorder="1" applyAlignment="1">
      <alignment horizontal="center" vertical="center" wrapText="1"/>
    </xf>
    <xf numFmtId="0" fontId="68" fillId="42" borderId="69" xfId="0" applyFont="1" applyFill="1" applyBorder="1" applyAlignment="1">
      <alignment horizontal="center" vertical="center" wrapText="1"/>
    </xf>
    <xf numFmtId="0" fontId="118" fillId="45" borderId="20" xfId="0" applyFont="1" applyFill="1" applyBorder="1" applyAlignment="1">
      <alignment horizontal="left" vertical="center" wrapText="1"/>
    </xf>
    <xf numFmtId="0" fontId="118" fillId="45" borderId="21" xfId="0" applyFont="1" applyFill="1" applyBorder="1" applyAlignment="1">
      <alignment horizontal="left" vertical="center" wrapText="1"/>
    </xf>
    <xf numFmtId="0" fontId="118" fillId="45" borderId="22" xfId="0" applyFont="1" applyFill="1" applyBorder="1" applyAlignment="1">
      <alignment horizontal="left" vertical="center" wrapText="1"/>
    </xf>
    <xf numFmtId="0" fontId="0" fillId="0" borderId="9" xfId="0" applyBorder="1" applyAlignment="1">
      <alignment horizontal="center" vertical="center" wrapText="1"/>
    </xf>
    <xf numFmtId="0" fontId="0" fillId="0" borderId="0" xfId="0" applyAlignment="1">
      <alignment horizontal="left" vertical="center" wrapText="1"/>
    </xf>
    <xf numFmtId="0" fontId="65" fillId="52" borderId="0" xfId="0" applyFont="1" applyFill="1" applyAlignment="1">
      <alignment horizontal="center" vertical="center" wrapText="1"/>
    </xf>
    <xf numFmtId="0" fontId="153" fillId="0" borderId="0" xfId="0" applyFont="1" applyAlignment="1">
      <alignment horizontal="center" vertical="center" wrapText="1"/>
    </xf>
    <xf numFmtId="0" fontId="148" fillId="52" borderId="24" xfId="0" applyFont="1" applyFill="1" applyBorder="1" applyAlignment="1">
      <alignment horizontal="center" vertical="center" wrapText="1"/>
    </xf>
    <xf numFmtId="0" fontId="156" fillId="0" borderId="0" xfId="0" applyFont="1" applyAlignment="1">
      <alignment horizontal="center" vertical="center"/>
    </xf>
    <xf numFmtId="0" fontId="150" fillId="0" borderId="132" xfId="0" applyFont="1" applyBorder="1" applyAlignment="1">
      <alignment horizontal="center" vertical="center" wrapText="1"/>
    </xf>
    <xf numFmtId="0" fontId="145" fillId="51" borderId="130" xfId="0" applyFont="1" applyFill="1" applyBorder="1" applyAlignment="1">
      <alignment horizontal="center" vertical="center" wrapText="1"/>
    </xf>
    <xf numFmtId="0" fontId="145" fillId="51" borderId="131" xfId="0" applyFont="1" applyFill="1" applyBorder="1" applyAlignment="1">
      <alignment horizontal="center" vertical="center" wrapText="1"/>
    </xf>
    <xf numFmtId="0" fontId="145" fillId="51" borderId="130" xfId="0" applyFont="1" applyFill="1" applyBorder="1" applyAlignment="1">
      <alignment horizontal="center" vertical="center"/>
    </xf>
    <xf numFmtId="0" fontId="145" fillId="51" borderId="131" xfId="0" applyFont="1" applyFill="1" applyBorder="1" applyAlignment="1">
      <alignment horizontal="center" vertical="center"/>
    </xf>
    <xf numFmtId="0" fontId="118" fillId="46" borderId="17" xfId="0" applyFont="1" applyFill="1" applyBorder="1" applyAlignment="1" applyProtection="1">
      <alignment horizontal="left" vertical="center"/>
      <protection locked="0"/>
    </xf>
    <xf numFmtId="0" fontId="118" fillId="46" borderId="27" xfId="0" applyFont="1" applyFill="1" applyBorder="1" applyAlignment="1" applyProtection="1">
      <alignment horizontal="left" vertical="center"/>
      <protection locked="0"/>
    </xf>
    <xf numFmtId="0" fontId="118" fillId="46" borderId="18" xfId="0" applyFont="1" applyFill="1" applyBorder="1" applyAlignment="1" applyProtection="1">
      <alignment horizontal="left" vertical="center"/>
      <protection locked="0"/>
    </xf>
    <xf numFmtId="0" fontId="116" fillId="0" borderId="0" xfId="0" applyFont="1" applyAlignment="1">
      <alignment horizontal="left" vertical="center" wrapText="1"/>
    </xf>
    <xf numFmtId="0" fontId="116" fillId="0" borderId="0" xfId="0" applyFont="1" applyAlignment="1">
      <alignment horizontal="center" vertical="center" wrapText="1"/>
    </xf>
    <xf numFmtId="0" fontId="123" fillId="0" borderId="28" xfId="0" applyFont="1" applyBorder="1" applyAlignment="1">
      <alignment horizontal="center" vertical="center"/>
    </xf>
    <xf numFmtId="0" fontId="123" fillId="0" borderId="30" xfId="0" applyFont="1" applyBorder="1" applyAlignment="1">
      <alignment horizontal="center" vertical="center"/>
    </xf>
    <xf numFmtId="0" fontId="123" fillId="0" borderId="31" xfId="0" applyFont="1" applyBorder="1" applyAlignment="1">
      <alignment horizontal="center" vertical="center"/>
    </xf>
    <xf numFmtId="0" fontId="123" fillId="0" borderId="14" xfId="0" applyFont="1" applyBorder="1" applyAlignment="1">
      <alignment horizontal="center" vertical="center"/>
    </xf>
    <xf numFmtId="0" fontId="123" fillId="0" borderId="32" xfId="0" applyFont="1" applyBorder="1" applyAlignment="1">
      <alignment horizontal="center" vertical="center"/>
    </xf>
    <xf numFmtId="0" fontId="123" fillId="0" borderId="34" xfId="0" applyFont="1" applyBorder="1" applyAlignment="1">
      <alignment horizontal="center" vertical="center"/>
    </xf>
    <xf numFmtId="0" fontId="0" fillId="0" borderId="0" xfId="0" applyAlignment="1">
      <alignment horizontal="left" wrapText="1"/>
    </xf>
    <xf numFmtId="0" fontId="31" fillId="0" borderId="11" xfId="0" applyFont="1" applyBorder="1" applyAlignment="1">
      <alignment horizontal="center" wrapText="1"/>
    </xf>
    <xf numFmtId="0" fontId="31" fillId="0" borderId="9" xfId="0" applyFont="1" applyBorder="1" applyAlignment="1">
      <alignment horizontal="center" wrapText="1"/>
    </xf>
    <xf numFmtId="0" fontId="31" fillId="0" borderId="12" xfId="0" applyFont="1" applyBorder="1" applyAlignment="1">
      <alignment horizontal="center" wrapText="1"/>
    </xf>
    <xf numFmtId="0" fontId="31" fillId="0" borderId="23" xfId="0" applyFont="1" applyBorder="1" applyAlignment="1">
      <alignment horizontal="center" wrapText="1"/>
    </xf>
    <xf numFmtId="0" fontId="31" fillId="0" borderId="24" xfId="0" applyFont="1" applyBorder="1" applyAlignment="1">
      <alignment horizontal="center" wrapText="1"/>
    </xf>
    <xf numFmtId="0" fontId="31" fillId="0" borderId="25" xfId="0" applyFont="1" applyBorder="1" applyAlignment="1">
      <alignment horizontal="center" wrapText="1"/>
    </xf>
    <xf numFmtId="0" fontId="34" fillId="0" borderId="0" xfId="0" applyFont="1" applyAlignment="1">
      <alignment horizontal="center"/>
    </xf>
    <xf numFmtId="0" fontId="134" fillId="0" borderId="20" xfId="0" applyFont="1" applyBorder="1" applyAlignment="1">
      <alignment horizontal="center" vertical="center" wrapText="1"/>
    </xf>
    <xf numFmtId="0" fontId="134" fillId="0" borderId="21" xfId="0" applyFont="1" applyBorder="1" applyAlignment="1">
      <alignment horizontal="center" vertical="center" wrapText="1"/>
    </xf>
    <xf numFmtId="0" fontId="134" fillId="0" borderId="22" xfId="0" applyFont="1" applyBorder="1" applyAlignment="1">
      <alignment horizontal="center" vertical="center" wrapText="1"/>
    </xf>
    <xf numFmtId="0" fontId="131" fillId="0" borderId="11" xfId="0" applyFont="1" applyBorder="1" applyAlignment="1" applyProtection="1">
      <alignment horizontal="center" vertical="center" wrapText="1"/>
      <protection locked="0"/>
    </xf>
    <xf numFmtId="0" fontId="131" fillId="0" borderId="9" xfId="0" applyFont="1" applyBorder="1" applyAlignment="1" applyProtection="1">
      <alignment horizontal="center" vertical="center" wrapText="1"/>
      <protection locked="0"/>
    </xf>
    <xf numFmtId="0" fontId="131" fillId="0" borderId="13" xfId="0" applyFont="1" applyBorder="1" applyAlignment="1" applyProtection="1">
      <alignment horizontal="center" vertical="center" wrapText="1"/>
      <protection locked="0"/>
    </xf>
    <xf numFmtId="0" fontId="131" fillId="0" borderId="0" xfId="0" applyFont="1" applyAlignment="1" applyProtection="1">
      <alignment horizontal="center" vertical="center" wrapText="1"/>
      <protection locked="0"/>
    </xf>
    <xf numFmtId="0" fontId="131" fillId="0" borderId="13" xfId="0" applyFont="1" applyBorder="1" applyAlignment="1">
      <alignment horizontal="center" vertical="center" wrapText="1"/>
    </xf>
    <xf numFmtId="0" fontId="131" fillId="0" borderId="0" xfId="0" applyFont="1" applyAlignment="1">
      <alignment horizontal="center" vertical="center" wrapText="1"/>
    </xf>
    <xf numFmtId="0" fontId="131" fillId="0" borderId="11" xfId="0" applyFont="1" applyBorder="1" applyAlignment="1">
      <alignment horizontal="center" vertical="center" wrapText="1"/>
    </xf>
    <xf numFmtId="0" fontId="131" fillId="0" borderId="9"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9"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23"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25" xfId="0" applyFont="1" applyBorder="1" applyAlignment="1">
      <alignment horizontal="center" vertical="center" wrapText="1"/>
    </xf>
    <xf numFmtId="0" fontId="22" fillId="23" borderId="16" xfId="0" applyFont="1" applyFill="1" applyBorder="1" applyAlignment="1">
      <alignment horizontal="center" vertical="center"/>
    </xf>
    <xf numFmtId="0" fontId="27" fillId="23" borderId="16" xfId="0" applyFont="1" applyFill="1" applyBorder="1" applyAlignment="1">
      <alignment horizontal="center" vertical="center"/>
    </xf>
    <xf numFmtId="0" fontId="24" fillId="23" borderId="16" xfId="0" applyFont="1" applyFill="1" applyBorder="1" applyAlignment="1">
      <alignment horizontal="left"/>
    </xf>
    <xf numFmtId="0" fontId="23" fillId="23" borderId="16" xfId="0" applyFont="1" applyFill="1" applyBorder="1" applyAlignment="1">
      <alignment horizontal="center"/>
    </xf>
    <xf numFmtId="0" fontId="76" fillId="0" borderId="0" xfId="0" applyFont="1" applyAlignment="1">
      <alignment horizontal="left" vertical="top" wrapText="1"/>
    </xf>
    <xf numFmtId="0" fontId="57" fillId="0" borderId="0" xfId="0" applyFont="1" applyAlignment="1">
      <alignment horizontal="left" vertical="center" wrapText="1"/>
    </xf>
    <xf numFmtId="0" fontId="57" fillId="0" borderId="0" xfId="0" applyFont="1" applyAlignment="1">
      <alignment horizontal="center" vertical="center" wrapText="1"/>
    </xf>
    <xf numFmtId="0" fontId="62" fillId="42" borderId="67" xfId="0" applyFont="1" applyFill="1" applyBorder="1" applyAlignment="1">
      <alignment horizontal="center" vertical="center" wrapText="1"/>
    </xf>
    <xf numFmtId="0" fontId="62" fillId="42" borderId="72" xfId="0" applyFont="1" applyFill="1" applyBorder="1" applyAlignment="1">
      <alignment horizontal="center" vertical="center" wrapText="1"/>
    </xf>
    <xf numFmtId="0" fontId="62" fillId="42" borderId="64" xfId="0" applyFont="1" applyFill="1" applyBorder="1" applyAlignment="1">
      <alignment horizontal="center" vertical="center" wrapText="1"/>
    </xf>
    <xf numFmtId="0" fontId="62" fillId="42" borderId="70" xfId="0" applyFont="1" applyFill="1" applyBorder="1" applyAlignment="1">
      <alignment horizontal="center" vertical="center" wrapText="1"/>
    </xf>
    <xf numFmtId="0" fontId="62" fillId="42" borderId="71" xfId="0" applyFont="1" applyFill="1" applyBorder="1" applyAlignment="1">
      <alignment horizontal="center" vertical="center" wrapText="1"/>
    </xf>
  </cellXfs>
  <cellStyles count="47">
    <cellStyle name="20% - Accent1" xfId="3" xr:uid="{8585B067-C26D-4C72-BB77-873370EB2270}"/>
    <cellStyle name="20% - Accent2" xfId="4" xr:uid="{909BBC98-8729-465B-A856-E0C99AB00432}"/>
    <cellStyle name="20% - Accent3" xfId="5" xr:uid="{1CBA56BD-94D2-4952-A995-1A2E8A64626F}"/>
    <cellStyle name="20% - Accent4" xfId="6" xr:uid="{0D59037F-C281-4C4B-88F4-601F36E8621E}"/>
    <cellStyle name="20% - Accent5" xfId="7" xr:uid="{C49514C2-88CE-420F-80B5-3D691B4AD2B6}"/>
    <cellStyle name="20% - Accent6" xfId="8" xr:uid="{45031468-9691-495F-A9A1-609DD817C52C}"/>
    <cellStyle name="40% - Accent1" xfId="9" xr:uid="{5F5C8067-DBCF-4C98-8EB2-452823966E36}"/>
    <cellStyle name="40% - Accent2" xfId="10" xr:uid="{CDCC7067-908C-4D8C-8829-1B1B3B33E6D9}"/>
    <cellStyle name="40% - Accent3" xfId="11" xr:uid="{1F69C419-C80A-4F47-A90E-556506479417}"/>
    <cellStyle name="40% - Accent4" xfId="12" xr:uid="{1933404D-D9E9-4C21-B775-D95CFC3111D9}"/>
    <cellStyle name="40% - Accent5" xfId="13" xr:uid="{5B3F5BA4-1157-4B53-9565-7513DFE28765}"/>
    <cellStyle name="40% - Accent6" xfId="14" xr:uid="{9A62DC01-CC72-44BE-B6DD-B36AC55F91CE}"/>
    <cellStyle name="60% - Accent1" xfId="15" xr:uid="{E8B7BCAC-5D82-4191-9569-753BDFA890F5}"/>
    <cellStyle name="60% - Accent2" xfId="16" xr:uid="{84ED31DD-A0B3-43A3-A227-6D2A580BB2D8}"/>
    <cellStyle name="60% - Accent3" xfId="17" xr:uid="{CECAA2E5-4C1E-4A0A-B844-A78C2EE2A932}"/>
    <cellStyle name="60% - Accent4" xfId="18" xr:uid="{EA3095EC-1C8A-4C8C-BB5C-AD9F3B126EC1}"/>
    <cellStyle name="60% - Accent5" xfId="19" xr:uid="{5E607E33-FEA9-4788-972D-38A30F2F02AB}"/>
    <cellStyle name="60% - Accent6" xfId="20" xr:uid="{9DE188CE-A2EC-4480-AADC-B2B3EEE5B642}"/>
    <cellStyle name="Accent1 2" xfId="21" xr:uid="{469E0A69-C608-4DC2-A46B-64C66BBD49A1}"/>
    <cellStyle name="Accent2 2" xfId="22" xr:uid="{86B6D673-2F00-40C9-B425-52D884A34378}"/>
    <cellStyle name="Accent3 2" xfId="23" xr:uid="{B66F6F32-1FAE-405B-8F3A-85A769C0AB22}"/>
    <cellStyle name="Accent4 2" xfId="24" xr:uid="{FAB59DFB-0FFF-4633-AF8D-22D784E30DF1}"/>
    <cellStyle name="Accent5 2" xfId="25" xr:uid="{E2F1942E-D3E9-4C52-AECD-3F88D4E8F507}"/>
    <cellStyle name="Accent6 2" xfId="26" xr:uid="{F4A3F5CC-2AD5-4677-A0A8-F4F03FE95E22}"/>
    <cellStyle name="Bad" xfId="27" xr:uid="{E0600956-F3C7-4642-9025-FE62FA471C52}"/>
    <cellStyle name="Calculation" xfId="28" xr:uid="{B2B7FCE3-13D5-47FA-9F63-4A95761FC549}"/>
    <cellStyle name="Check Cell" xfId="29" xr:uid="{33E0ED8D-93DD-40E9-B856-BE1B336A034E}"/>
    <cellStyle name="Explanatory Text" xfId="30" xr:uid="{260CE84C-BC52-425A-BC46-FF1C29EEB258}"/>
    <cellStyle name="Good" xfId="31" xr:uid="{281825AD-7C3B-4834-B96B-E85053F70B77}"/>
    <cellStyle name="Heading 1" xfId="32" xr:uid="{B33C6DEF-4BDA-41A0-A569-60D7308BD7B1}"/>
    <cellStyle name="Heading 2" xfId="33" xr:uid="{B01FF67A-649A-4E75-8ACA-46CD48B24BAA}"/>
    <cellStyle name="Heading 3" xfId="34" xr:uid="{BE01AD0E-EFD5-4653-9DD4-BBF3C41063EF}"/>
    <cellStyle name="Heading 4" xfId="35" xr:uid="{A6D77A96-D9C5-4ED1-A5F2-3AD9A6C8EB0E}"/>
    <cellStyle name="Hyperlink_N2O_Biograce_final" xfId="36" xr:uid="{F8B4CF0C-9B7D-40B7-AFF0-31205D16FC2E}"/>
    <cellStyle name="Input" xfId="37" xr:uid="{E11BCF6B-ED13-4C30-9EAB-CF57F491B3E8}"/>
    <cellStyle name="Lien hypertexte" xfId="46" builtinId="8"/>
    <cellStyle name="Linked Cell" xfId="38" xr:uid="{59619F91-A85C-4EF7-8C5F-CC33F9950886}"/>
    <cellStyle name="Milliers" xfId="45" builtinId="3"/>
    <cellStyle name="Normal" xfId="0" builtinId="0"/>
    <cellStyle name="Normal 2" xfId="2" xr:uid="{B6668AFF-7F9C-4819-9638-F2CAD1209FBD}"/>
    <cellStyle name="Note 2" xfId="39" xr:uid="{EB72BC34-EB38-41EE-BD87-A2CAC2B4A92D}"/>
    <cellStyle name="Output" xfId="40" xr:uid="{CA411DEF-A656-4414-BC8A-B4C9A85763D3}"/>
    <cellStyle name="Pourcentage" xfId="1" builtinId="5"/>
    <cellStyle name="Pourcentage 2" xfId="41" xr:uid="{337ED719-6A8C-4EF5-B4FA-4D5D25A453BE}"/>
    <cellStyle name="Title" xfId="42" xr:uid="{962E7C24-8E2D-487D-990B-34B136601855}"/>
    <cellStyle name="Título_10-07-14 AnH Leitfaden Rechenhilfe" xfId="43" xr:uid="{184433FA-E1A2-4A93-9125-8BF1B0E6F1F9}"/>
    <cellStyle name="Warning Text" xfId="44" xr:uid="{199E4D9F-98A8-4B72-9022-B3686DBA2AB7}"/>
  </cellStyles>
  <dxfs count="0"/>
  <tableStyles count="0" defaultTableStyle="TableStyleMedium2" defaultPivotStyle="PivotStyleLight16"/>
  <colors>
    <mruColors>
      <color rgb="FF076633"/>
      <color rgb="FFEBE563"/>
      <color rgb="FFC9A4E4"/>
      <color rgb="FFE2EFDA"/>
      <color rgb="FF45C13F"/>
      <color rgb="FF318B2D"/>
      <color rgb="FFF7C1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4400" b="1" i="0" u="none" strike="noStrike" kern="1200" spc="0" normalizeH="0" baseline="0">
                <a:solidFill>
                  <a:schemeClr val="dk1">
                    <a:lumMod val="50000"/>
                    <a:lumOff val="50000"/>
                  </a:schemeClr>
                </a:solidFill>
                <a:latin typeface="+mj-lt"/>
                <a:ea typeface="+mj-ea"/>
                <a:cs typeface="+mj-cs"/>
              </a:defRPr>
            </a:pPr>
            <a:r>
              <a:rPr lang="fr-FR" sz="4400"/>
              <a:t>Emissions, % of gr CO</a:t>
            </a:r>
            <a:r>
              <a:rPr lang="fr-FR" sz="4400" baseline="-25000"/>
              <a:t>2</a:t>
            </a:r>
            <a:r>
              <a:rPr lang="fr-FR" sz="4400"/>
              <a:t>eq / kg </a:t>
            </a:r>
            <a:r>
              <a:rPr lang="fr-FR" sz="4400" baseline="0"/>
              <a:t> MPS </a:t>
            </a:r>
            <a:endParaRPr lang="fr-FR" sz="4400"/>
          </a:p>
        </c:rich>
      </c:tx>
      <c:overlay val="0"/>
      <c:spPr>
        <a:noFill/>
        <a:ln>
          <a:noFill/>
        </a:ln>
        <a:effectLst/>
      </c:spPr>
      <c:txPr>
        <a:bodyPr rot="0" spcFirstLastPara="1" vertOverflow="ellipsis" vert="horz" wrap="square" anchor="ctr" anchorCtr="1"/>
        <a:lstStyle/>
        <a:p>
          <a:pPr>
            <a:defRPr sz="4400" b="1" i="0" u="none" strike="noStrike" kern="1200" spc="0" normalizeH="0" baseline="0">
              <a:solidFill>
                <a:schemeClr val="dk1">
                  <a:lumMod val="50000"/>
                  <a:lumOff val="50000"/>
                </a:schemeClr>
              </a:solidFill>
              <a:latin typeface="+mj-lt"/>
              <a:ea typeface="+mj-ea"/>
              <a:cs typeface="+mj-cs"/>
            </a:defRPr>
          </a:pPr>
          <a:endParaRPr lang="fr-FR"/>
        </a:p>
      </c:txPr>
    </c:title>
    <c:autoTitleDeleted val="0"/>
    <c:plotArea>
      <c:layout>
        <c:manualLayout>
          <c:layoutTarget val="inner"/>
          <c:xMode val="edge"/>
          <c:yMode val="edge"/>
          <c:x val="3.1937960388537384E-2"/>
          <c:y val="6.9703435547793832E-2"/>
          <c:w val="0.40039000417294945"/>
          <c:h val="0.89958524193376643"/>
        </c:manualLayout>
      </c:layout>
      <c:barChart>
        <c:barDir val="col"/>
        <c:grouping val="stacked"/>
        <c:varyColors val="0"/>
        <c:ser>
          <c:idx val="0"/>
          <c:order val="0"/>
          <c:tx>
            <c:strRef>
              <c:f>'Calculateur EEC'!$R$17</c:f>
              <c:strCache>
                <c:ptCount val="1"/>
                <c:pt idx="0">
                  <c:v>Semences</c:v>
                </c:pt>
              </c:strCache>
            </c:strRef>
          </c:tx>
          <c:spPr>
            <a:gradFill>
              <a:gsLst>
                <a:gs pos="100000">
                  <a:schemeClr val="accent1">
                    <a:lumMod val="60000"/>
                    <a:lumOff val="40000"/>
                  </a:schemeClr>
                </a:gs>
                <a:gs pos="0">
                  <a:schemeClr val="accent1"/>
                </a:gs>
              </a:gsLst>
              <a:lin ang="5400000" scaled="0"/>
            </a:gradFill>
            <a:ln w="19050">
              <a:solidFill>
                <a:schemeClr val="lt1"/>
              </a:solidFill>
            </a:ln>
            <a:effectLst/>
          </c:spPr>
          <c:invertIfNegative val="0"/>
          <c:val>
            <c:numRef>
              <c:f>'Calculateur EEC'!$S$17</c:f>
              <c:numCache>
                <c:formatCode>0</c:formatCode>
                <c:ptCount val="1"/>
                <c:pt idx="0">
                  <c:v>0</c:v>
                </c:pt>
              </c:numCache>
            </c:numRef>
          </c:val>
          <c:extLst>
            <c:ext xmlns:c16="http://schemas.microsoft.com/office/drawing/2014/chart" uri="{C3380CC4-5D6E-409C-BE32-E72D297353CC}">
              <c16:uniqueId val="{00000000-0934-4A27-8F38-29EC22C90CB5}"/>
            </c:ext>
          </c:extLst>
        </c:ser>
        <c:ser>
          <c:idx val="1"/>
          <c:order val="1"/>
          <c:tx>
            <c:strRef>
              <c:f>'Calculateur EEC'!$R$18</c:f>
              <c:strCache>
                <c:ptCount val="1"/>
                <c:pt idx="0">
                  <c:v>Nitrate d'ammonium (AN)</c:v>
                </c:pt>
              </c:strCache>
            </c:strRef>
          </c:tx>
          <c:spPr>
            <a:gradFill>
              <a:gsLst>
                <a:gs pos="100000">
                  <a:schemeClr val="accent2">
                    <a:lumMod val="60000"/>
                    <a:lumOff val="40000"/>
                  </a:schemeClr>
                </a:gs>
                <a:gs pos="0">
                  <a:schemeClr val="accent2"/>
                </a:gs>
              </a:gsLst>
              <a:lin ang="5400000" scaled="0"/>
            </a:gradFill>
            <a:ln w="19050">
              <a:solidFill>
                <a:schemeClr val="lt1"/>
              </a:solidFill>
            </a:ln>
            <a:effectLst/>
          </c:spPr>
          <c:invertIfNegative val="0"/>
          <c:val>
            <c:numRef>
              <c:f>'Calculateur EEC'!$S$18</c:f>
              <c:numCache>
                <c:formatCode>0</c:formatCode>
                <c:ptCount val="1"/>
                <c:pt idx="0">
                  <c:v>0</c:v>
                </c:pt>
              </c:numCache>
            </c:numRef>
          </c:val>
          <c:extLst>
            <c:ext xmlns:c16="http://schemas.microsoft.com/office/drawing/2014/chart" uri="{C3380CC4-5D6E-409C-BE32-E72D297353CC}">
              <c16:uniqueId val="{00000000-DD1A-4B80-9053-2BD17AAC38CC}"/>
            </c:ext>
          </c:extLst>
        </c:ser>
        <c:ser>
          <c:idx val="2"/>
          <c:order val="2"/>
          <c:tx>
            <c:strRef>
              <c:f>'Calculateur EEC'!$R$19</c:f>
              <c:strCache>
                <c:ptCount val="1"/>
                <c:pt idx="0">
                  <c:v>Urée</c:v>
                </c:pt>
              </c:strCache>
            </c:strRef>
          </c:tx>
          <c:spPr>
            <a:gradFill>
              <a:gsLst>
                <a:gs pos="100000">
                  <a:schemeClr val="accent3">
                    <a:lumMod val="60000"/>
                    <a:lumOff val="40000"/>
                  </a:schemeClr>
                </a:gs>
                <a:gs pos="0">
                  <a:schemeClr val="accent3"/>
                </a:gs>
              </a:gsLst>
              <a:lin ang="5400000" scaled="0"/>
            </a:gradFill>
            <a:ln w="19050">
              <a:solidFill>
                <a:schemeClr val="lt1"/>
              </a:solidFill>
            </a:ln>
            <a:effectLst/>
          </c:spPr>
          <c:invertIfNegative val="0"/>
          <c:val>
            <c:numRef>
              <c:f>'Calculateur EEC'!$S$19</c:f>
              <c:numCache>
                <c:formatCode>0</c:formatCode>
                <c:ptCount val="1"/>
                <c:pt idx="0">
                  <c:v>0</c:v>
                </c:pt>
              </c:numCache>
            </c:numRef>
          </c:val>
          <c:extLst>
            <c:ext xmlns:c16="http://schemas.microsoft.com/office/drawing/2014/chart" uri="{C3380CC4-5D6E-409C-BE32-E72D297353CC}">
              <c16:uniqueId val="{00000001-DD1A-4B80-9053-2BD17AAC38CC}"/>
            </c:ext>
          </c:extLst>
        </c:ser>
        <c:ser>
          <c:idx val="3"/>
          <c:order val="3"/>
          <c:tx>
            <c:strRef>
              <c:f>'Calculateur EEC'!$R$20</c:f>
              <c:strCache>
                <c:ptCount val="1"/>
                <c:pt idx="0">
                  <c:v>Solution d'azote</c:v>
                </c:pt>
              </c:strCache>
            </c:strRef>
          </c:tx>
          <c:spPr>
            <a:gradFill>
              <a:gsLst>
                <a:gs pos="100000">
                  <a:schemeClr val="accent4">
                    <a:lumMod val="60000"/>
                    <a:lumOff val="40000"/>
                  </a:schemeClr>
                </a:gs>
                <a:gs pos="0">
                  <a:schemeClr val="accent4"/>
                </a:gs>
              </a:gsLst>
              <a:lin ang="5400000" scaled="0"/>
            </a:gradFill>
            <a:ln w="19050">
              <a:solidFill>
                <a:schemeClr val="lt1"/>
              </a:solidFill>
            </a:ln>
            <a:effectLst/>
          </c:spPr>
          <c:invertIfNegative val="0"/>
          <c:val>
            <c:numRef>
              <c:f>'Calculateur EEC'!$S$20</c:f>
              <c:numCache>
                <c:formatCode>0</c:formatCode>
                <c:ptCount val="1"/>
                <c:pt idx="0">
                  <c:v>0</c:v>
                </c:pt>
              </c:numCache>
            </c:numRef>
          </c:val>
          <c:extLst>
            <c:ext xmlns:c16="http://schemas.microsoft.com/office/drawing/2014/chart" uri="{C3380CC4-5D6E-409C-BE32-E72D297353CC}">
              <c16:uniqueId val="{00000002-DD1A-4B80-9053-2BD17AAC38CC}"/>
            </c:ext>
          </c:extLst>
        </c:ser>
        <c:ser>
          <c:idx val="4"/>
          <c:order val="4"/>
          <c:tx>
            <c:strRef>
              <c:f>'Calculateur EEC'!$R$21</c:f>
              <c:strCache>
                <c:ptCount val="1"/>
                <c:pt idx="0">
                  <c:v>N, valeur moyenne </c:v>
                </c:pt>
              </c:strCache>
            </c:strRef>
          </c:tx>
          <c:spPr>
            <a:gradFill>
              <a:gsLst>
                <a:gs pos="100000">
                  <a:schemeClr val="accent5">
                    <a:lumMod val="60000"/>
                    <a:lumOff val="40000"/>
                  </a:schemeClr>
                </a:gs>
                <a:gs pos="0">
                  <a:schemeClr val="accent5"/>
                </a:gs>
              </a:gsLst>
              <a:lin ang="5400000" scaled="0"/>
            </a:gradFill>
            <a:ln w="19050">
              <a:solidFill>
                <a:schemeClr val="lt1"/>
              </a:solidFill>
            </a:ln>
            <a:effectLst/>
          </c:spPr>
          <c:invertIfNegative val="0"/>
          <c:val>
            <c:numRef>
              <c:f>'Calculateur EEC'!$S$21</c:f>
              <c:numCache>
                <c:formatCode>0</c:formatCode>
                <c:ptCount val="1"/>
                <c:pt idx="0">
                  <c:v>0</c:v>
                </c:pt>
              </c:numCache>
            </c:numRef>
          </c:val>
          <c:extLst>
            <c:ext xmlns:c16="http://schemas.microsoft.com/office/drawing/2014/chart" uri="{C3380CC4-5D6E-409C-BE32-E72D297353CC}">
              <c16:uniqueId val="{00000003-DD1A-4B80-9053-2BD17AAC38CC}"/>
            </c:ext>
          </c:extLst>
        </c:ser>
        <c:ser>
          <c:idx val="5"/>
          <c:order val="5"/>
          <c:tx>
            <c:strRef>
              <c:f>'Calculateur EEC'!$R$22</c:f>
              <c:strCache>
                <c:ptCount val="1"/>
                <c:pt idx="0">
                  <c:v>Fumier</c:v>
                </c:pt>
              </c:strCache>
            </c:strRef>
          </c:tx>
          <c:spPr>
            <a:gradFill>
              <a:gsLst>
                <a:gs pos="100000">
                  <a:schemeClr val="accent6">
                    <a:lumMod val="60000"/>
                    <a:lumOff val="40000"/>
                  </a:schemeClr>
                </a:gs>
                <a:gs pos="0">
                  <a:schemeClr val="accent6"/>
                </a:gs>
              </a:gsLst>
              <a:lin ang="5400000" scaled="0"/>
            </a:gradFill>
            <a:ln w="19050">
              <a:solidFill>
                <a:schemeClr val="lt1"/>
              </a:solidFill>
            </a:ln>
            <a:effectLst/>
          </c:spPr>
          <c:invertIfNegative val="0"/>
          <c:val>
            <c:numRef>
              <c:f>'Calculateur EEC'!$S$22</c:f>
              <c:numCache>
                <c:formatCode>0</c:formatCode>
                <c:ptCount val="1"/>
                <c:pt idx="0">
                  <c:v>0</c:v>
                </c:pt>
              </c:numCache>
            </c:numRef>
          </c:val>
          <c:extLst>
            <c:ext xmlns:c16="http://schemas.microsoft.com/office/drawing/2014/chart" uri="{C3380CC4-5D6E-409C-BE32-E72D297353CC}">
              <c16:uniqueId val="{00000004-DD1A-4B80-9053-2BD17AAC38CC}"/>
            </c:ext>
          </c:extLst>
        </c:ser>
        <c:ser>
          <c:idx val="6"/>
          <c:order val="6"/>
          <c:tx>
            <c:strRef>
              <c:f>'Calculateur EEC'!$R$23</c:f>
              <c:strCache>
                <c:ptCount val="1"/>
                <c:pt idx="0">
                  <c:v>CaO Peroxyde de calcium</c:v>
                </c:pt>
              </c:strCache>
            </c:strRef>
          </c:tx>
          <c:spPr>
            <a:gradFill>
              <a:gsLst>
                <a:gs pos="100000">
                  <a:schemeClr val="accent1">
                    <a:lumMod val="60000"/>
                    <a:lumMod val="60000"/>
                    <a:lumOff val="40000"/>
                  </a:schemeClr>
                </a:gs>
                <a:gs pos="0">
                  <a:schemeClr val="accent1">
                    <a:lumMod val="60000"/>
                  </a:schemeClr>
                </a:gs>
              </a:gsLst>
              <a:lin ang="5400000" scaled="0"/>
            </a:gradFill>
            <a:ln w="19050">
              <a:solidFill>
                <a:schemeClr val="lt1"/>
              </a:solidFill>
            </a:ln>
            <a:effectLst/>
          </c:spPr>
          <c:invertIfNegative val="0"/>
          <c:val>
            <c:numRef>
              <c:f>'Calculateur EEC'!$S$23</c:f>
              <c:numCache>
                <c:formatCode>0</c:formatCode>
                <c:ptCount val="1"/>
                <c:pt idx="0">
                  <c:v>0</c:v>
                </c:pt>
              </c:numCache>
            </c:numRef>
          </c:val>
          <c:extLst>
            <c:ext xmlns:c16="http://schemas.microsoft.com/office/drawing/2014/chart" uri="{C3380CC4-5D6E-409C-BE32-E72D297353CC}">
              <c16:uniqueId val="{00000005-DD1A-4B80-9053-2BD17AAC38CC}"/>
            </c:ext>
          </c:extLst>
        </c:ser>
        <c:ser>
          <c:idx val="7"/>
          <c:order val="7"/>
          <c:tx>
            <c:strRef>
              <c:f>'Calculateur EEC'!$R$24</c:f>
              <c:strCache>
                <c:ptCount val="1"/>
                <c:pt idx="0">
                  <c:v>K20 valeur moyenne</c:v>
                </c:pt>
              </c:strCache>
            </c:strRef>
          </c:tx>
          <c:spPr>
            <a:gradFill>
              <a:gsLst>
                <a:gs pos="100000">
                  <a:schemeClr val="accent2">
                    <a:lumMod val="60000"/>
                    <a:lumMod val="60000"/>
                    <a:lumOff val="40000"/>
                  </a:schemeClr>
                </a:gs>
                <a:gs pos="0">
                  <a:schemeClr val="accent2">
                    <a:lumMod val="60000"/>
                  </a:schemeClr>
                </a:gs>
              </a:gsLst>
              <a:lin ang="5400000" scaled="0"/>
            </a:gradFill>
            <a:ln w="19050">
              <a:solidFill>
                <a:schemeClr val="lt1"/>
              </a:solidFill>
            </a:ln>
            <a:effectLst/>
          </c:spPr>
          <c:invertIfNegative val="0"/>
          <c:val>
            <c:numRef>
              <c:f>'Calculateur EEC'!$S$24</c:f>
              <c:numCache>
                <c:formatCode>0</c:formatCode>
                <c:ptCount val="1"/>
                <c:pt idx="0">
                  <c:v>0</c:v>
                </c:pt>
              </c:numCache>
            </c:numRef>
          </c:val>
          <c:extLst>
            <c:ext xmlns:c16="http://schemas.microsoft.com/office/drawing/2014/chart" uri="{C3380CC4-5D6E-409C-BE32-E72D297353CC}">
              <c16:uniqueId val="{00000006-DD1A-4B80-9053-2BD17AAC38CC}"/>
            </c:ext>
          </c:extLst>
        </c:ser>
        <c:ser>
          <c:idx val="8"/>
          <c:order val="8"/>
          <c:tx>
            <c:strRef>
              <c:f>'Calculateur EEC'!$R$25</c:f>
              <c:strCache>
                <c:ptCount val="1"/>
                <c:pt idx="0">
                  <c:v>Superphosphate triple (TSP)</c:v>
                </c:pt>
              </c:strCache>
            </c:strRef>
          </c:tx>
          <c:spPr>
            <a:gradFill>
              <a:gsLst>
                <a:gs pos="100000">
                  <a:schemeClr val="accent3">
                    <a:lumMod val="60000"/>
                    <a:lumMod val="60000"/>
                    <a:lumOff val="40000"/>
                  </a:schemeClr>
                </a:gs>
                <a:gs pos="0">
                  <a:schemeClr val="accent3">
                    <a:lumMod val="60000"/>
                  </a:schemeClr>
                </a:gs>
              </a:gsLst>
              <a:lin ang="5400000" scaled="0"/>
            </a:gradFill>
            <a:ln w="19050">
              <a:solidFill>
                <a:schemeClr val="lt1"/>
              </a:solidFill>
            </a:ln>
            <a:effectLst/>
          </c:spPr>
          <c:invertIfNegative val="0"/>
          <c:val>
            <c:numRef>
              <c:f>'Calculateur EEC'!$S$25</c:f>
              <c:numCache>
                <c:formatCode>0</c:formatCode>
                <c:ptCount val="1"/>
                <c:pt idx="0">
                  <c:v>0</c:v>
                </c:pt>
              </c:numCache>
            </c:numRef>
          </c:val>
          <c:extLst>
            <c:ext xmlns:c16="http://schemas.microsoft.com/office/drawing/2014/chart" uri="{C3380CC4-5D6E-409C-BE32-E72D297353CC}">
              <c16:uniqueId val="{00000007-DD1A-4B80-9053-2BD17AAC38CC}"/>
            </c:ext>
          </c:extLst>
        </c:ser>
        <c:ser>
          <c:idx val="9"/>
          <c:order val="9"/>
          <c:tx>
            <c:strRef>
              <c:f>'Calculateur EEC'!$R$26</c:f>
              <c:strCache>
                <c:ptCount val="1"/>
                <c:pt idx="0">
                  <c:v>Phosphate monoammonique (MAP) 11%N 52%P2O5</c:v>
                </c:pt>
              </c:strCache>
            </c:strRef>
          </c:tx>
          <c:spPr>
            <a:gradFill>
              <a:gsLst>
                <a:gs pos="100000">
                  <a:schemeClr val="accent4">
                    <a:lumMod val="60000"/>
                    <a:lumMod val="60000"/>
                    <a:lumOff val="40000"/>
                  </a:schemeClr>
                </a:gs>
                <a:gs pos="0">
                  <a:schemeClr val="accent4">
                    <a:lumMod val="60000"/>
                  </a:schemeClr>
                </a:gs>
              </a:gsLst>
              <a:lin ang="5400000" scaled="0"/>
            </a:gradFill>
            <a:ln w="19050">
              <a:solidFill>
                <a:schemeClr val="lt1"/>
              </a:solidFill>
            </a:ln>
            <a:effectLst/>
          </c:spPr>
          <c:invertIfNegative val="0"/>
          <c:val>
            <c:numRef>
              <c:f>'Calculateur EEC'!$S$26</c:f>
              <c:numCache>
                <c:formatCode>0</c:formatCode>
                <c:ptCount val="1"/>
                <c:pt idx="0">
                  <c:v>0</c:v>
                </c:pt>
              </c:numCache>
            </c:numRef>
          </c:val>
          <c:extLst>
            <c:ext xmlns:c16="http://schemas.microsoft.com/office/drawing/2014/chart" uri="{C3380CC4-5D6E-409C-BE32-E72D297353CC}">
              <c16:uniqueId val="{00000008-DD1A-4B80-9053-2BD17AAC38CC}"/>
            </c:ext>
          </c:extLst>
        </c:ser>
        <c:ser>
          <c:idx val="10"/>
          <c:order val="10"/>
          <c:tx>
            <c:strRef>
              <c:f>'Calculateur EEC'!$R$27</c:f>
              <c:strCache>
                <c:ptCount val="1"/>
                <c:pt idx="0">
                  <c:v>NPK 15-15-15</c:v>
                </c:pt>
              </c:strCache>
            </c:strRef>
          </c:tx>
          <c:spPr>
            <a:gradFill>
              <a:gsLst>
                <a:gs pos="100000">
                  <a:schemeClr val="accent5">
                    <a:lumMod val="60000"/>
                    <a:lumMod val="60000"/>
                    <a:lumOff val="40000"/>
                  </a:schemeClr>
                </a:gs>
                <a:gs pos="0">
                  <a:schemeClr val="accent5">
                    <a:lumMod val="60000"/>
                  </a:schemeClr>
                </a:gs>
              </a:gsLst>
              <a:lin ang="5400000" scaled="0"/>
            </a:gradFill>
            <a:ln w="19050">
              <a:solidFill>
                <a:schemeClr val="lt1"/>
              </a:solidFill>
            </a:ln>
            <a:effectLst/>
          </c:spPr>
          <c:invertIfNegative val="0"/>
          <c:val>
            <c:numRef>
              <c:f>'Calculateur EEC'!$S$27</c:f>
              <c:numCache>
                <c:formatCode>0</c:formatCode>
                <c:ptCount val="1"/>
                <c:pt idx="0">
                  <c:v>0</c:v>
                </c:pt>
              </c:numCache>
            </c:numRef>
          </c:val>
          <c:extLst>
            <c:ext xmlns:c16="http://schemas.microsoft.com/office/drawing/2014/chart" uri="{C3380CC4-5D6E-409C-BE32-E72D297353CC}">
              <c16:uniqueId val="{00000009-DD1A-4B80-9053-2BD17AAC38CC}"/>
            </c:ext>
          </c:extLst>
        </c:ser>
        <c:ser>
          <c:idx val="11"/>
          <c:order val="11"/>
          <c:tx>
            <c:strRef>
              <c:f>'Calculateur EEC'!$R$28</c:f>
              <c:strCache>
                <c:ptCount val="1"/>
                <c:pt idx="0">
                  <c:v>Pesticides</c:v>
                </c:pt>
              </c:strCache>
            </c:strRef>
          </c:tx>
          <c:spPr>
            <a:gradFill>
              <a:gsLst>
                <a:gs pos="100000">
                  <a:schemeClr val="accent6">
                    <a:lumMod val="60000"/>
                    <a:lumMod val="60000"/>
                    <a:lumOff val="40000"/>
                  </a:schemeClr>
                </a:gs>
                <a:gs pos="0">
                  <a:schemeClr val="accent6">
                    <a:lumMod val="60000"/>
                  </a:schemeClr>
                </a:gs>
              </a:gsLst>
              <a:lin ang="5400000" scaled="0"/>
            </a:gradFill>
            <a:ln w="19050">
              <a:solidFill>
                <a:schemeClr val="lt1"/>
              </a:solidFill>
            </a:ln>
            <a:effectLst/>
          </c:spPr>
          <c:invertIfNegative val="0"/>
          <c:val>
            <c:numRef>
              <c:f>'Calculateur EEC'!$S$28</c:f>
              <c:numCache>
                <c:formatCode>0</c:formatCode>
                <c:ptCount val="1"/>
                <c:pt idx="0">
                  <c:v>0</c:v>
                </c:pt>
              </c:numCache>
            </c:numRef>
          </c:val>
          <c:extLst>
            <c:ext xmlns:c16="http://schemas.microsoft.com/office/drawing/2014/chart" uri="{C3380CC4-5D6E-409C-BE32-E72D297353CC}">
              <c16:uniqueId val="{0000000A-DD1A-4B80-9053-2BD17AAC38CC}"/>
            </c:ext>
          </c:extLst>
        </c:ser>
        <c:ser>
          <c:idx val="12"/>
          <c:order val="12"/>
          <c:tx>
            <c:strRef>
              <c:f>'Calculateur EEC'!$R$29</c:f>
              <c:strCache>
                <c:ptCount val="1"/>
                <c:pt idx="0">
                  <c:v>Diesel pour la culture</c:v>
                </c:pt>
              </c:strCache>
            </c:strRef>
          </c:tx>
          <c:spPr>
            <a:gradFill>
              <a:gsLst>
                <a:gs pos="100000">
                  <a:schemeClr val="accent1">
                    <a:lumMod val="80000"/>
                    <a:lumOff val="20000"/>
                    <a:lumMod val="60000"/>
                    <a:lumOff val="40000"/>
                  </a:schemeClr>
                </a:gs>
                <a:gs pos="0">
                  <a:schemeClr val="accent1">
                    <a:lumMod val="80000"/>
                    <a:lumOff val="20000"/>
                  </a:schemeClr>
                </a:gs>
              </a:gsLst>
              <a:lin ang="5400000" scaled="0"/>
            </a:gradFill>
            <a:ln w="19050">
              <a:solidFill>
                <a:schemeClr val="lt1"/>
              </a:solidFill>
            </a:ln>
            <a:effectLst/>
          </c:spPr>
          <c:invertIfNegative val="0"/>
          <c:val>
            <c:numRef>
              <c:f>'Calculateur EEC'!$S$29</c:f>
              <c:numCache>
                <c:formatCode>0</c:formatCode>
                <c:ptCount val="1"/>
                <c:pt idx="0">
                  <c:v>0</c:v>
                </c:pt>
              </c:numCache>
            </c:numRef>
          </c:val>
          <c:extLst>
            <c:ext xmlns:c16="http://schemas.microsoft.com/office/drawing/2014/chart" uri="{C3380CC4-5D6E-409C-BE32-E72D297353CC}">
              <c16:uniqueId val="{0000000B-DD1A-4B80-9053-2BD17AAC38CC}"/>
            </c:ext>
          </c:extLst>
        </c:ser>
        <c:ser>
          <c:idx val="13"/>
          <c:order val="13"/>
          <c:tx>
            <c:strRef>
              <c:f>'Calculateur EEC'!$R$30</c:f>
              <c:strCache>
                <c:ptCount val="1"/>
                <c:pt idx="0">
                  <c:v>Émissions directes de N2O</c:v>
                </c:pt>
              </c:strCache>
            </c:strRef>
          </c:tx>
          <c:spPr>
            <a:gradFill>
              <a:gsLst>
                <a:gs pos="100000">
                  <a:schemeClr val="accent2">
                    <a:lumMod val="80000"/>
                    <a:lumOff val="20000"/>
                    <a:lumMod val="60000"/>
                    <a:lumOff val="40000"/>
                  </a:schemeClr>
                </a:gs>
                <a:gs pos="0">
                  <a:schemeClr val="accent2">
                    <a:lumMod val="80000"/>
                    <a:lumOff val="20000"/>
                  </a:schemeClr>
                </a:gs>
              </a:gsLst>
              <a:lin ang="5400000" scaled="0"/>
            </a:gradFill>
            <a:ln w="19050">
              <a:solidFill>
                <a:schemeClr val="lt1"/>
              </a:solidFill>
            </a:ln>
            <a:effectLst/>
          </c:spPr>
          <c:invertIfNegative val="0"/>
          <c:val>
            <c:numRef>
              <c:f>'Calculateur EEC'!$S$30</c:f>
              <c:numCache>
                <c:formatCode>0</c:formatCode>
                <c:ptCount val="1"/>
                <c:pt idx="0">
                  <c:v>0</c:v>
                </c:pt>
              </c:numCache>
            </c:numRef>
          </c:val>
          <c:extLst>
            <c:ext xmlns:c16="http://schemas.microsoft.com/office/drawing/2014/chart" uri="{C3380CC4-5D6E-409C-BE32-E72D297353CC}">
              <c16:uniqueId val="{0000000C-DD1A-4B80-9053-2BD17AAC38CC}"/>
            </c:ext>
          </c:extLst>
        </c:ser>
        <c:ser>
          <c:idx val="14"/>
          <c:order val="14"/>
          <c:tx>
            <c:strRef>
              <c:f>'Calculateur EEC'!$R$31</c:f>
              <c:strCache>
                <c:ptCount val="1"/>
                <c:pt idx="0">
                  <c:v>Émissions indirectes de N2O</c:v>
                </c:pt>
              </c:strCache>
            </c:strRef>
          </c:tx>
          <c:spPr>
            <a:gradFill>
              <a:gsLst>
                <a:gs pos="100000">
                  <a:schemeClr val="accent3">
                    <a:lumMod val="80000"/>
                    <a:lumOff val="20000"/>
                    <a:lumMod val="60000"/>
                    <a:lumOff val="40000"/>
                  </a:schemeClr>
                </a:gs>
                <a:gs pos="0">
                  <a:schemeClr val="accent3">
                    <a:lumMod val="80000"/>
                    <a:lumOff val="20000"/>
                  </a:schemeClr>
                </a:gs>
              </a:gsLst>
              <a:lin ang="5400000" scaled="0"/>
            </a:gradFill>
            <a:ln w="19050">
              <a:solidFill>
                <a:schemeClr val="lt1"/>
              </a:solidFill>
            </a:ln>
            <a:effectLst/>
          </c:spPr>
          <c:invertIfNegative val="0"/>
          <c:val>
            <c:numRef>
              <c:f>'Calculateur EEC'!$S$31</c:f>
              <c:numCache>
                <c:formatCode>0</c:formatCode>
                <c:ptCount val="1"/>
                <c:pt idx="0">
                  <c:v>0</c:v>
                </c:pt>
              </c:numCache>
            </c:numRef>
          </c:val>
          <c:extLst>
            <c:ext xmlns:c16="http://schemas.microsoft.com/office/drawing/2014/chart" uri="{C3380CC4-5D6E-409C-BE32-E72D297353CC}">
              <c16:uniqueId val="{0000000D-DD1A-4B80-9053-2BD17AAC38CC}"/>
            </c:ext>
          </c:extLst>
        </c:ser>
        <c:ser>
          <c:idx val="15"/>
          <c:order val="15"/>
          <c:tx>
            <c:strRef>
              <c:f>'Calculateur EEC'!$R$32</c:f>
              <c:strCache>
                <c:ptCount val="1"/>
                <c:pt idx="0">
                  <c:v>Combustible pour le processus de séchage</c:v>
                </c:pt>
              </c:strCache>
            </c:strRef>
          </c:tx>
          <c:spPr>
            <a:gradFill>
              <a:gsLst>
                <a:gs pos="100000">
                  <a:schemeClr val="accent4">
                    <a:lumMod val="80000"/>
                    <a:lumOff val="20000"/>
                    <a:lumMod val="60000"/>
                    <a:lumOff val="40000"/>
                  </a:schemeClr>
                </a:gs>
                <a:gs pos="0">
                  <a:schemeClr val="accent4">
                    <a:lumMod val="80000"/>
                    <a:lumOff val="20000"/>
                  </a:schemeClr>
                </a:gs>
              </a:gsLst>
              <a:lin ang="5400000" scaled="0"/>
            </a:gradFill>
            <a:ln w="19050">
              <a:solidFill>
                <a:schemeClr val="lt1"/>
              </a:solidFill>
            </a:ln>
            <a:effectLst/>
          </c:spPr>
          <c:invertIfNegative val="0"/>
          <c:val>
            <c:numRef>
              <c:f>'Calculateur EEC'!$S$32</c:f>
              <c:numCache>
                <c:formatCode>0</c:formatCode>
                <c:ptCount val="1"/>
                <c:pt idx="0">
                  <c:v>0</c:v>
                </c:pt>
              </c:numCache>
            </c:numRef>
          </c:val>
          <c:extLst>
            <c:ext xmlns:c16="http://schemas.microsoft.com/office/drawing/2014/chart" uri="{C3380CC4-5D6E-409C-BE32-E72D297353CC}">
              <c16:uniqueId val="{0000000E-DD1A-4B80-9053-2BD17AAC38CC}"/>
            </c:ext>
          </c:extLst>
        </c:ser>
        <c:ser>
          <c:idx val="16"/>
          <c:order val="16"/>
          <c:tx>
            <c:strRef>
              <c:f>'Calculateur EEC'!$R$33</c:f>
              <c:strCache>
                <c:ptCount val="1"/>
                <c:pt idx="0">
                  <c:v>Gaz pour le processus de séchage</c:v>
                </c:pt>
              </c:strCache>
            </c:strRef>
          </c:tx>
          <c:spPr>
            <a:gradFill>
              <a:gsLst>
                <a:gs pos="100000">
                  <a:schemeClr val="accent5">
                    <a:lumMod val="80000"/>
                    <a:lumOff val="20000"/>
                    <a:lumMod val="60000"/>
                    <a:lumOff val="40000"/>
                  </a:schemeClr>
                </a:gs>
                <a:gs pos="0">
                  <a:schemeClr val="accent5">
                    <a:lumMod val="80000"/>
                    <a:lumOff val="20000"/>
                  </a:schemeClr>
                </a:gs>
              </a:gsLst>
              <a:lin ang="5400000" scaled="0"/>
            </a:gradFill>
            <a:ln w="19050">
              <a:solidFill>
                <a:schemeClr val="lt1"/>
              </a:solidFill>
            </a:ln>
            <a:effectLst/>
          </c:spPr>
          <c:invertIfNegative val="0"/>
          <c:val>
            <c:numRef>
              <c:f>'Calculateur EEC'!$S$33</c:f>
            </c:numRef>
          </c:val>
          <c:extLst>
            <c:ext xmlns:c16="http://schemas.microsoft.com/office/drawing/2014/chart" uri="{C3380CC4-5D6E-409C-BE32-E72D297353CC}">
              <c16:uniqueId val="{0000000F-DD1A-4B80-9053-2BD17AAC38CC}"/>
            </c:ext>
          </c:extLst>
        </c:ser>
        <c:ser>
          <c:idx val="17"/>
          <c:order val="17"/>
          <c:tx>
            <c:strRef>
              <c:f>'Calculateur EEC'!$R$34</c:f>
              <c:strCache>
                <c:ptCount val="1"/>
              </c:strCache>
              <c:extLst xmlns:c15="http://schemas.microsoft.com/office/drawing/2012/chart"/>
            </c:strRef>
          </c:tx>
          <c:spPr>
            <a:gradFill>
              <a:gsLst>
                <a:gs pos="100000">
                  <a:schemeClr val="accent6">
                    <a:lumMod val="80000"/>
                    <a:lumOff val="20000"/>
                    <a:lumMod val="60000"/>
                    <a:lumOff val="40000"/>
                  </a:schemeClr>
                </a:gs>
                <a:gs pos="0">
                  <a:schemeClr val="accent6">
                    <a:lumMod val="80000"/>
                    <a:lumOff val="20000"/>
                  </a:schemeClr>
                </a:gs>
              </a:gsLst>
              <a:lin ang="5400000" scaled="0"/>
            </a:gradFill>
            <a:ln w="19050">
              <a:solidFill>
                <a:schemeClr val="lt1"/>
              </a:solidFill>
            </a:ln>
            <a:effectLst/>
          </c:spPr>
          <c:invertIfNegative val="0"/>
          <c:val>
            <c:numRef>
              <c:f>'Calculateur EEC'!$S$34</c:f>
              <c:extLst xmlns:c15="http://schemas.microsoft.com/office/drawing/2012/chart"/>
            </c:numRef>
          </c:val>
          <c:extLst xmlns:c15="http://schemas.microsoft.com/office/drawing/2012/chart">
            <c:ext xmlns:c16="http://schemas.microsoft.com/office/drawing/2014/chart" uri="{C3380CC4-5D6E-409C-BE32-E72D297353CC}">
              <c16:uniqueId val="{00000010-DD1A-4B80-9053-2BD17AAC38CC}"/>
            </c:ext>
          </c:extLst>
        </c:ser>
        <c:ser>
          <c:idx val="18"/>
          <c:order val="18"/>
          <c:tx>
            <c:strRef>
              <c:f>'Calculateur EEC'!$R$35</c:f>
              <c:strCache>
                <c:ptCount val="1"/>
                <c:pt idx="0">
                  <c:v>Électricité pour le séchage</c:v>
                </c:pt>
              </c:strCache>
            </c:strRef>
          </c:tx>
          <c:spPr>
            <a:gradFill>
              <a:gsLst>
                <a:gs pos="100000">
                  <a:schemeClr val="accent1">
                    <a:lumMod val="80000"/>
                    <a:lumMod val="60000"/>
                    <a:lumOff val="40000"/>
                  </a:schemeClr>
                </a:gs>
                <a:gs pos="0">
                  <a:schemeClr val="accent1">
                    <a:lumMod val="80000"/>
                  </a:schemeClr>
                </a:gs>
              </a:gsLst>
              <a:lin ang="5400000" scaled="0"/>
            </a:gradFill>
            <a:ln w="19050">
              <a:solidFill>
                <a:schemeClr val="lt1"/>
              </a:solidFill>
            </a:ln>
            <a:effectLst/>
          </c:spPr>
          <c:invertIfNegative val="0"/>
          <c:val>
            <c:numRef>
              <c:f>'Calculateur EEC'!$S$35</c:f>
              <c:numCache>
                <c:formatCode>0</c:formatCode>
                <c:ptCount val="1"/>
                <c:pt idx="0">
                  <c:v>0</c:v>
                </c:pt>
              </c:numCache>
            </c:numRef>
          </c:val>
          <c:extLst>
            <c:ext xmlns:c16="http://schemas.microsoft.com/office/drawing/2014/chart" uri="{C3380CC4-5D6E-409C-BE32-E72D297353CC}">
              <c16:uniqueId val="{00000011-DD1A-4B80-9053-2BD17AAC38CC}"/>
            </c:ext>
          </c:extLst>
        </c:ser>
        <c:ser>
          <c:idx val="19"/>
          <c:order val="19"/>
          <c:tx>
            <c:strRef>
              <c:f>'Calculateur EEC'!$R$36</c:f>
              <c:strCache>
                <c:ptCount val="1"/>
                <c:pt idx="0">
                  <c:v>Transport</c:v>
                </c:pt>
              </c:strCache>
            </c:strRef>
          </c:tx>
          <c:spPr>
            <a:gradFill>
              <a:gsLst>
                <a:gs pos="100000">
                  <a:schemeClr val="accent2">
                    <a:lumMod val="80000"/>
                    <a:lumMod val="60000"/>
                    <a:lumOff val="40000"/>
                  </a:schemeClr>
                </a:gs>
                <a:gs pos="0">
                  <a:schemeClr val="accent2">
                    <a:lumMod val="80000"/>
                  </a:schemeClr>
                </a:gs>
              </a:gsLst>
              <a:lin ang="5400000" scaled="0"/>
            </a:gradFill>
            <a:ln w="19050">
              <a:solidFill>
                <a:schemeClr val="lt1"/>
              </a:solidFill>
            </a:ln>
            <a:effectLst/>
          </c:spPr>
          <c:invertIfNegative val="0"/>
          <c:val>
            <c:numRef>
              <c:f>'Calculateur EEC'!$S$36</c:f>
              <c:numCache>
                <c:formatCode>0.00</c:formatCode>
                <c:ptCount val="1"/>
                <c:pt idx="0">
                  <c:v>0</c:v>
                </c:pt>
              </c:numCache>
            </c:numRef>
          </c:val>
          <c:extLst>
            <c:ext xmlns:c16="http://schemas.microsoft.com/office/drawing/2014/chart" uri="{C3380CC4-5D6E-409C-BE32-E72D297353CC}">
              <c16:uniqueId val="{00000012-DD1A-4B80-9053-2BD17AAC38CC}"/>
            </c:ext>
          </c:extLst>
        </c:ser>
        <c:dLbls>
          <c:showLegendKey val="0"/>
          <c:showVal val="0"/>
          <c:showCatName val="0"/>
          <c:showSerName val="0"/>
          <c:showPercent val="0"/>
          <c:showBubbleSize val="0"/>
        </c:dLbls>
        <c:gapWidth val="55"/>
        <c:overlap val="100"/>
        <c:axId val="126020128"/>
        <c:axId val="126018208"/>
        <c:extLst/>
      </c:barChart>
      <c:catAx>
        <c:axId val="126020128"/>
        <c:scaling>
          <c:orientation val="minMax"/>
        </c:scaling>
        <c:delete val="1"/>
        <c:axPos val="b"/>
        <c:numFmt formatCode="General" sourceLinked="1"/>
        <c:majorTickMark val="none"/>
        <c:minorTickMark val="none"/>
        <c:tickLblPos val="nextTo"/>
        <c:crossAx val="126018208"/>
        <c:crosses val="autoZero"/>
        <c:auto val="1"/>
        <c:lblAlgn val="ctr"/>
        <c:lblOffset val="100"/>
        <c:noMultiLvlLbl val="0"/>
      </c:catAx>
      <c:valAx>
        <c:axId val="126018208"/>
        <c:scaling>
          <c:orientation val="minMax"/>
          <c:max val="100"/>
        </c:scaling>
        <c:delete val="0"/>
        <c:axPos val="l"/>
        <c:majorGridlines>
          <c:spPr>
            <a:ln w="9525" cap="flat" cmpd="sng" algn="ctr">
              <a:solidFill>
                <a:schemeClr val="dk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dk1">
                    <a:lumMod val="65000"/>
                    <a:lumOff val="35000"/>
                  </a:schemeClr>
                </a:solidFill>
                <a:latin typeface="+mn-lt"/>
                <a:ea typeface="+mn-ea"/>
                <a:cs typeface="+mn-cs"/>
              </a:defRPr>
            </a:pPr>
            <a:endParaRPr lang="fr-FR"/>
          </a:p>
        </c:txPr>
        <c:crossAx val="126020128"/>
        <c:crosses val="autoZero"/>
        <c:crossBetween val="between"/>
      </c:valAx>
      <c:spPr>
        <a:noFill/>
        <a:ln>
          <a:noFill/>
        </a:ln>
        <a:effectLst/>
      </c:spPr>
    </c:plotArea>
    <c:legend>
      <c:legendPos val="r"/>
      <c:layout>
        <c:manualLayout>
          <c:xMode val="edge"/>
          <c:yMode val="edge"/>
          <c:x val="0.47934636837923306"/>
          <c:y val="9.5785797322106028E-2"/>
          <c:w val="0.47475471360820498"/>
          <c:h val="0.84274591850274294"/>
        </c:manualLayout>
      </c:layout>
      <c:overlay val="0"/>
      <c:spPr>
        <a:solidFill>
          <a:schemeClr val="lt1">
            <a:alpha val="50000"/>
          </a:schemeClr>
        </a:solidFill>
        <a:ln>
          <a:noFill/>
        </a:ln>
        <a:effectLst/>
      </c:spPr>
      <c:txPr>
        <a:bodyPr rot="0" spcFirstLastPara="1" vertOverflow="ellipsis" vert="horz" wrap="square" anchor="ctr" anchorCtr="1"/>
        <a:lstStyle/>
        <a:p>
          <a:pPr>
            <a:defRPr sz="2000" b="0" i="0" u="none" strike="noStrike" kern="1200" baseline="0">
              <a:solidFill>
                <a:schemeClr val="dk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dk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www.2bsvs.org/" TargetMode="Externa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_rels/drawing8.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9.png"/><Relationship Id="rId7" Type="http://schemas.openxmlformats.org/officeDocument/2006/relationships/image" Target="../media/image20.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6.png"/><Relationship Id="rId5" Type="http://schemas.openxmlformats.org/officeDocument/2006/relationships/image" Target="../media/image7.png"/><Relationship Id="rId4" Type="http://schemas.openxmlformats.org/officeDocument/2006/relationships/image" Target="../media/image5.png"/><Relationship Id="rId9"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2287250" cy="12163425"/>
    <xdr:sp macro="" textlink="">
      <xdr:nvSpPr>
        <xdr:cNvPr id="2" name="ZoneTexte 1">
          <a:extLst>
            <a:ext uri="{FF2B5EF4-FFF2-40B4-BE49-F238E27FC236}">
              <a16:creationId xmlns:a16="http://schemas.microsoft.com/office/drawing/2014/main" id="{0B98FE74-B09B-44FB-BA08-14745DEDB633}"/>
            </a:ext>
          </a:extLst>
        </xdr:cNvPr>
        <xdr:cNvSpPr txBox="1"/>
      </xdr:nvSpPr>
      <xdr:spPr>
        <a:xfrm>
          <a:off x="0" y="0"/>
          <a:ext cx="12287250" cy="12163425"/>
        </a:xfrm>
        <a:prstGeom prst="rect">
          <a:avLst/>
        </a:prstGeom>
        <a:solidFill>
          <a:sysClr val="window" lastClr="FFFFFF"/>
        </a:solid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a:latin typeface="+mn-lt"/>
          </a:endParaRPr>
        </a:p>
        <a:p>
          <a:r>
            <a:rPr lang="fr-FR" sz="1100">
              <a:latin typeface="+mn-lt"/>
            </a:rPr>
            <a:t>This calculator makes it possible to carry out actual greenhouse gas (GHG) calculations for the agricultural step concerning the five main crops used for the production of biofuels.</a:t>
          </a:r>
          <a:endParaRPr lang="fr-FR" sz="1100" baseline="0">
            <a:latin typeface="+mn-lt"/>
          </a:endParaRPr>
        </a:p>
        <a:p>
          <a:endParaRPr lang="fr-FR" sz="1100" baseline="0">
            <a:latin typeface="+mn-lt"/>
          </a:endParaRPr>
        </a:p>
        <a:p>
          <a:r>
            <a:rPr lang="fr-FR" sz="1100" baseline="0">
              <a:latin typeface="+mn-lt"/>
            </a:rPr>
            <a:t>This calculator is suitable for the following crops: Rapeseed, Sunflower, Soybeans, Maize, Wheat and Beetroot,</a:t>
          </a:r>
        </a:p>
        <a:p>
          <a:endParaRPr lang="fr-FR" sz="1100">
            <a:latin typeface="+mn-lt"/>
          </a:endParaRPr>
        </a:p>
        <a:p>
          <a:r>
            <a:rPr lang="fr-FR" sz="1100">
              <a:latin typeface="+mn-lt"/>
            </a:rPr>
            <a:t>The actual calculation methodology applied is that used by the 2BS scheme and recognized by the European Commission.</a:t>
          </a:r>
          <a:endParaRPr lang="fr-FR" sz="1100" baseline="0">
            <a:latin typeface="+mn-lt"/>
          </a:endParaRPr>
        </a:p>
        <a:p>
          <a:endParaRPr lang="fr-FR" sz="1100" baseline="0">
            <a:latin typeface="+mn-lt"/>
          </a:endParaRPr>
        </a:p>
        <a:p>
          <a:r>
            <a:rPr lang="fr-FR" sz="1100" baseline="0">
              <a:latin typeface="+mn-lt"/>
            </a:rPr>
            <a:t>The tool makes it possible to calculate the </a:t>
          </a:r>
          <a:r>
            <a:rPr lang="fr-FR" sz="1100" b="1" baseline="0">
              <a:latin typeface="+mn-lt"/>
            </a:rPr>
            <a:t>eec</a:t>
          </a:r>
          <a:r>
            <a:rPr lang="fr-FR" sz="1100" baseline="0">
              <a:latin typeface="+mn-lt"/>
            </a:rPr>
            <a:t> and </a:t>
          </a:r>
          <a:r>
            <a:rPr lang="fr-FR" sz="1100" b="1" baseline="0">
              <a:latin typeface="+mn-lt"/>
            </a:rPr>
            <a:t>esca</a:t>
          </a:r>
          <a:r>
            <a:rPr lang="fr-FR" sz="1100" baseline="0">
              <a:latin typeface="+mn-lt"/>
            </a:rPr>
            <a:t> factors in the following global equation for calculating GHGs for biofuels given by Directive 2009/28 / EC (Annex V):</a:t>
          </a:r>
          <a:endParaRPr lang="fr-FR" sz="1100" b="1" i="1" u="none" strike="noStrike" baseline="0">
            <a:solidFill>
              <a:schemeClr val="tx1"/>
            </a:solidFill>
            <a:effectLst/>
            <a:latin typeface="+mn-lt"/>
            <a:ea typeface="+mn-ea"/>
            <a:cs typeface="+mn-cs"/>
          </a:endParaRPr>
        </a:p>
        <a:p>
          <a:endParaRPr lang="fr-FR" sz="1100" b="1" i="1" u="none" strike="noStrike">
            <a:solidFill>
              <a:schemeClr val="tx1"/>
            </a:solidFill>
            <a:effectLst/>
            <a:latin typeface="+mn-lt"/>
            <a:ea typeface="+mn-ea"/>
            <a:cs typeface="+mn-cs"/>
          </a:endParaRPr>
        </a:p>
        <a:p>
          <a:r>
            <a:rPr lang="fr-FR" sz="1100" b="1" i="1" u="none" strike="noStrike">
              <a:solidFill>
                <a:schemeClr val="tx1"/>
              </a:solidFill>
              <a:effectLst/>
              <a:latin typeface="+mn-lt"/>
              <a:ea typeface="+mn-ea"/>
              <a:cs typeface="+mn-cs"/>
            </a:rPr>
            <a:t>E = e</a:t>
          </a:r>
          <a:r>
            <a:rPr lang="fr-FR" sz="1100" b="1" i="1" u="none" strike="noStrike" baseline="-25000">
              <a:solidFill>
                <a:schemeClr val="tx1"/>
              </a:solidFill>
              <a:effectLst/>
              <a:latin typeface="+mn-lt"/>
              <a:ea typeface="+mn-ea"/>
              <a:cs typeface="+mn-cs"/>
            </a:rPr>
            <a:t>ec</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l</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p</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td </a:t>
          </a:r>
          <a:r>
            <a:rPr lang="fr-FR" sz="1100" b="1" i="1" u="none" strike="noStrike">
              <a:solidFill>
                <a:schemeClr val="tx1"/>
              </a:solidFill>
              <a:effectLst/>
              <a:latin typeface="+mn-lt"/>
              <a:ea typeface="+mn-ea"/>
              <a:cs typeface="+mn-cs"/>
            </a:rPr>
            <a:t>+ e</a:t>
          </a:r>
          <a:r>
            <a:rPr lang="fr-FR" sz="1100" b="1" i="1" u="none" strike="noStrike" baseline="-25000">
              <a:solidFill>
                <a:schemeClr val="tx1"/>
              </a:solidFill>
              <a:effectLst/>
              <a:latin typeface="+mn-lt"/>
              <a:ea typeface="+mn-ea"/>
              <a:cs typeface="+mn-cs"/>
            </a:rPr>
            <a:t>u</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sca</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ccs</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ccr</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ee</a:t>
          </a:r>
          <a:r>
            <a:rPr lang="fr-FR" sz="1100" b="1" i="1" u="none" strike="noStrike">
              <a:solidFill>
                <a:schemeClr val="tx1"/>
              </a:solidFill>
              <a:effectLst/>
              <a:latin typeface="+mn-lt"/>
              <a:ea typeface="+mn-ea"/>
              <a:cs typeface="+mn-cs"/>
            </a:rPr>
            <a:t>,</a:t>
          </a:r>
          <a:r>
            <a:rPr lang="fr-FR" sz="1100">
              <a:latin typeface="+mn-lt"/>
            </a:rPr>
            <a:t> </a:t>
          </a:r>
          <a:r>
            <a:rPr lang="fr-FR" sz="1100" b="0" i="0" u="none" strike="noStrike">
              <a:solidFill>
                <a:schemeClr val="tx1"/>
              </a:solidFill>
              <a:effectLst/>
              <a:latin typeface="+mn-lt"/>
              <a:ea typeface="+mn-ea"/>
              <a:cs typeface="+mn-cs"/>
            </a:rPr>
            <a:t>where  :</a:t>
          </a:r>
          <a:br>
            <a:rPr lang="fr-FR" sz="1100" b="0" i="0" u="none" strike="noStrike">
              <a:solidFill>
                <a:schemeClr val="tx1"/>
              </a:solidFill>
              <a:effectLst/>
              <a:latin typeface="+mn-lt"/>
              <a:ea typeface="+mn-ea"/>
              <a:cs typeface="+mn-cs"/>
            </a:rPr>
          </a:br>
          <a:endParaRPr lang="fr-FR" sz="1100" b="0" i="0" u="none" strike="noStrike">
            <a:solidFill>
              <a:schemeClr val="tx1"/>
            </a:solidFill>
            <a:effectLst/>
            <a:latin typeface="+mn-lt"/>
            <a:ea typeface="+mn-ea"/>
            <a:cs typeface="+mn-cs"/>
          </a:endParaRPr>
        </a:p>
        <a:p>
          <a:r>
            <a:rPr lang="fr-FR" sz="1100">
              <a:solidFill>
                <a:schemeClr val="tx1"/>
              </a:solidFill>
              <a:effectLst/>
              <a:latin typeface="+mn-lt"/>
              <a:ea typeface="+mn-ea"/>
              <a:cs typeface="+mn-cs"/>
            </a:rPr>
            <a:t>E  = </a:t>
          </a:r>
          <a:r>
            <a:rPr lang="en-GB" sz="1100">
              <a:solidFill>
                <a:schemeClr val="tx1"/>
              </a:solidFill>
              <a:effectLst/>
              <a:latin typeface="+mn-lt"/>
              <a:ea typeface="+mn-ea"/>
              <a:cs typeface="+mn-cs"/>
            </a:rPr>
            <a:t>total emissions from the use of the fuel; </a:t>
          </a:r>
          <a:endParaRPr lang="fr-FR" sz="1100">
            <a:solidFill>
              <a:schemeClr val="tx1"/>
            </a:solidFill>
            <a:effectLst/>
            <a:latin typeface="+mn-lt"/>
            <a:ea typeface="+mn-ea"/>
            <a:cs typeface="+mn-cs"/>
          </a:endParaRPr>
        </a:p>
        <a:p>
          <a:r>
            <a:rPr lang="fr-FR" sz="1100" b="1">
              <a:solidFill>
                <a:schemeClr val="tx1"/>
              </a:solidFill>
              <a:effectLst/>
              <a:latin typeface="+mn-lt"/>
              <a:ea typeface="+mn-ea"/>
              <a:cs typeface="+mn-cs"/>
            </a:rPr>
            <a:t>e</a:t>
          </a:r>
          <a:r>
            <a:rPr lang="fr-FR" sz="1100" b="1" baseline="-25000">
              <a:solidFill>
                <a:schemeClr val="tx1"/>
              </a:solidFill>
              <a:effectLst/>
              <a:latin typeface="+mn-lt"/>
              <a:ea typeface="+mn-ea"/>
              <a:cs typeface="+mn-cs"/>
            </a:rPr>
            <a:t>ec </a:t>
          </a:r>
          <a:r>
            <a:rPr lang="fr-FR" sz="1100" b="1">
              <a:solidFill>
                <a:schemeClr val="tx1"/>
              </a:solidFill>
              <a:effectLst/>
              <a:latin typeface="+mn-lt"/>
              <a:ea typeface="+mn-ea"/>
              <a:cs typeface="+mn-cs"/>
            </a:rPr>
            <a:t>= </a:t>
          </a:r>
          <a:r>
            <a:rPr lang="en-GB" sz="1100" b="1">
              <a:solidFill>
                <a:schemeClr val="tx1"/>
              </a:solidFill>
              <a:effectLst/>
              <a:latin typeface="+mn-lt"/>
              <a:ea typeface="+mn-ea"/>
              <a:cs typeface="+mn-cs"/>
            </a:rPr>
            <a:t>emissions from the extraction or cultivation of raw materials</a:t>
          </a:r>
          <a:r>
            <a:rPr lang="en-GB" sz="1100">
              <a:solidFill>
                <a:schemeClr val="tx1"/>
              </a:solidFill>
              <a:effectLst/>
              <a:latin typeface="+mn-lt"/>
              <a:ea typeface="+mn-ea"/>
              <a:cs typeface="+mn-cs"/>
            </a:rPr>
            <a:t>; </a:t>
          </a:r>
          <a:endParaRPr lang="fr-FR" sz="1100">
            <a:solidFill>
              <a:schemeClr val="tx1"/>
            </a:solidFill>
            <a:effectLst/>
            <a:latin typeface="+mn-lt"/>
            <a:ea typeface="+mn-ea"/>
            <a:cs typeface="+mn-cs"/>
          </a:endParaRPr>
        </a:p>
        <a:p>
          <a:r>
            <a:rPr lang="fr-FR" sz="1100">
              <a:solidFill>
                <a:schemeClr val="tx1"/>
              </a:solidFill>
              <a:effectLst/>
              <a:latin typeface="+mn-lt"/>
              <a:ea typeface="+mn-ea"/>
              <a:cs typeface="+mn-cs"/>
            </a:rPr>
            <a:t>e</a:t>
          </a:r>
          <a:r>
            <a:rPr lang="fr-FR" sz="1100" baseline="-25000">
              <a:solidFill>
                <a:schemeClr val="tx1"/>
              </a:solidFill>
              <a:effectLst/>
              <a:latin typeface="+mn-lt"/>
              <a:ea typeface="+mn-ea"/>
              <a:cs typeface="+mn-cs"/>
            </a:rPr>
            <a:t>l  </a:t>
          </a:r>
          <a:r>
            <a:rPr lang="fr-FR" sz="1100">
              <a:solidFill>
                <a:schemeClr val="tx1"/>
              </a:solidFill>
              <a:effectLst/>
              <a:latin typeface="+mn-lt"/>
              <a:ea typeface="+mn-ea"/>
              <a:cs typeface="+mn-cs"/>
            </a:rPr>
            <a:t>= </a:t>
          </a:r>
          <a:r>
            <a:rPr lang="en-GB" sz="1100">
              <a:solidFill>
                <a:schemeClr val="tx1"/>
              </a:solidFill>
              <a:effectLst/>
              <a:latin typeface="+mn-lt"/>
              <a:ea typeface="+mn-ea"/>
              <a:cs typeface="+mn-cs"/>
            </a:rPr>
            <a:t>annualised emissions from carbon stock changes caused by land-use change; </a:t>
          </a:r>
          <a:endParaRPr lang="fr-FR" sz="1100">
            <a:solidFill>
              <a:schemeClr val="tx1"/>
            </a:solidFill>
            <a:effectLst/>
            <a:latin typeface="+mn-lt"/>
            <a:ea typeface="+mn-ea"/>
            <a:cs typeface="+mn-cs"/>
          </a:endParaRPr>
        </a:p>
        <a:p>
          <a:r>
            <a:rPr lang="fr-FR" sz="1100">
              <a:solidFill>
                <a:schemeClr val="tx1"/>
              </a:solidFill>
              <a:effectLst/>
              <a:latin typeface="+mn-lt"/>
              <a:ea typeface="+mn-ea"/>
              <a:cs typeface="+mn-cs"/>
            </a:rPr>
            <a:t>e</a:t>
          </a:r>
          <a:r>
            <a:rPr lang="fr-FR" sz="1100" baseline="-25000">
              <a:solidFill>
                <a:schemeClr val="tx1"/>
              </a:solidFill>
              <a:effectLst/>
              <a:latin typeface="+mn-lt"/>
              <a:ea typeface="+mn-ea"/>
              <a:cs typeface="+mn-cs"/>
            </a:rPr>
            <a:t>p  </a:t>
          </a:r>
          <a:r>
            <a:rPr lang="fr-FR" sz="1100">
              <a:solidFill>
                <a:schemeClr val="tx1"/>
              </a:solidFill>
              <a:effectLst/>
              <a:latin typeface="+mn-lt"/>
              <a:ea typeface="+mn-ea"/>
              <a:cs typeface="+mn-cs"/>
            </a:rPr>
            <a:t>= emissions from processing; </a:t>
          </a:r>
        </a:p>
        <a:p>
          <a:r>
            <a:rPr lang="fr-FR" sz="1100">
              <a:solidFill>
                <a:schemeClr val="tx1"/>
              </a:solidFill>
              <a:effectLst/>
              <a:latin typeface="+mn-lt"/>
              <a:ea typeface="+mn-ea"/>
              <a:cs typeface="+mn-cs"/>
            </a:rPr>
            <a:t>e</a:t>
          </a:r>
          <a:r>
            <a:rPr lang="fr-FR" sz="1100" baseline="-25000">
              <a:solidFill>
                <a:schemeClr val="tx1"/>
              </a:solidFill>
              <a:effectLst/>
              <a:latin typeface="+mn-lt"/>
              <a:ea typeface="+mn-ea"/>
              <a:cs typeface="+mn-cs"/>
            </a:rPr>
            <a:t>td  </a:t>
          </a:r>
          <a:r>
            <a:rPr lang="fr-FR" sz="1100">
              <a:solidFill>
                <a:schemeClr val="tx1"/>
              </a:solidFill>
              <a:effectLst/>
              <a:latin typeface="+mn-lt"/>
              <a:ea typeface="+mn-ea"/>
              <a:cs typeface="+mn-cs"/>
            </a:rPr>
            <a:t>= </a:t>
          </a:r>
          <a:r>
            <a:rPr lang="en-GB" sz="1100">
              <a:solidFill>
                <a:schemeClr val="tx1"/>
              </a:solidFill>
              <a:effectLst/>
              <a:latin typeface="+mn-lt"/>
              <a:ea typeface="+mn-ea"/>
              <a:cs typeface="+mn-cs"/>
            </a:rPr>
            <a:t>emissions from transport and distribution; </a:t>
          </a:r>
          <a:endParaRPr lang="fr-FR" sz="1100">
            <a:solidFill>
              <a:schemeClr val="tx1"/>
            </a:solidFill>
            <a:effectLst/>
            <a:latin typeface="+mn-lt"/>
            <a:ea typeface="+mn-ea"/>
            <a:cs typeface="+mn-cs"/>
          </a:endParaRPr>
        </a:p>
        <a:p>
          <a:r>
            <a:rPr lang="fr-FR" sz="1100">
              <a:solidFill>
                <a:schemeClr val="tx1"/>
              </a:solidFill>
              <a:effectLst/>
              <a:latin typeface="+mn-lt"/>
              <a:ea typeface="+mn-ea"/>
              <a:cs typeface="+mn-cs"/>
            </a:rPr>
            <a:t>e</a:t>
          </a:r>
          <a:r>
            <a:rPr lang="fr-FR" sz="1100" baseline="-25000">
              <a:solidFill>
                <a:schemeClr val="tx1"/>
              </a:solidFill>
              <a:effectLst/>
              <a:latin typeface="+mn-lt"/>
              <a:ea typeface="+mn-ea"/>
              <a:cs typeface="+mn-cs"/>
            </a:rPr>
            <a:t>u  </a:t>
          </a:r>
          <a:r>
            <a:rPr lang="fr-FR" sz="1100">
              <a:solidFill>
                <a:schemeClr val="tx1"/>
              </a:solidFill>
              <a:effectLst/>
              <a:latin typeface="+mn-lt"/>
              <a:ea typeface="+mn-ea"/>
              <a:cs typeface="+mn-cs"/>
            </a:rPr>
            <a:t>= </a:t>
          </a:r>
          <a:r>
            <a:rPr lang="en-GB" sz="1100">
              <a:solidFill>
                <a:schemeClr val="tx1"/>
              </a:solidFill>
              <a:effectLst/>
              <a:latin typeface="+mn-lt"/>
              <a:ea typeface="+mn-ea"/>
              <a:cs typeface="+mn-cs"/>
            </a:rPr>
            <a:t>emissions from the fuel in use; </a:t>
          </a:r>
          <a:endParaRPr lang="fr-FR" sz="1100">
            <a:solidFill>
              <a:schemeClr val="tx1"/>
            </a:solidFill>
            <a:effectLst/>
            <a:latin typeface="+mn-lt"/>
            <a:ea typeface="+mn-ea"/>
            <a:cs typeface="+mn-cs"/>
          </a:endParaRPr>
        </a:p>
        <a:p>
          <a:r>
            <a:rPr lang="fr-FR" sz="1100" b="1">
              <a:solidFill>
                <a:schemeClr val="tx1"/>
              </a:solidFill>
              <a:effectLst/>
              <a:latin typeface="+mn-lt"/>
              <a:ea typeface="+mn-ea"/>
              <a:cs typeface="+mn-cs"/>
            </a:rPr>
            <a:t>e</a:t>
          </a:r>
          <a:r>
            <a:rPr lang="fr-FR" sz="1100" b="1" baseline="-25000">
              <a:solidFill>
                <a:schemeClr val="tx1"/>
              </a:solidFill>
              <a:effectLst/>
              <a:latin typeface="+mn-lt"/>
              <a:ea typeface="+mn-ea"/>
              <a:cs typeface="+mn-cs"/>
            </a:rPr>
            <a:t>sca  </a:t>
          </a:r>
          <a:r>
            <a:rPr lang="fr-FR" sz="1100" b="1">
              <a:solidFill>
                <a:schemeClr val="tx1"/>
              </a:solidFill>
              <a:effectLst/>
              <a:latin typeface="+mn-lt"/>
              <a:ea typeface="+mn-ea"/>
              <a:cs typeface="+mn-cs"/>
            </a:rPr>
            <a:t>= emission savings from soil carbon accumulation via improved agricultural management</a:t>
          </a:r>
          <a:r>
            <a:rPr lang="fr-FR" sz="1100">
              <a:solidFill>
                <a:schemeClr val="tx1"/>
              </a:solidFill>
              <a:effectLst/>
              <a:latin typeface="+mn-lt"/>
              <a:ea typeface="+mn-ea"/>
              <a:cs typeface="+mn-cs"/>
            </a:rPr>
            <a:t>; </a:t>
          </a:r>
        </a:p>
        <a:p>
          <a:r>
            <a:rPr lang="fr-FR" sz="1100">
              <a:solidFill>
                <a:schemeClr val="tx1"/>
              </a:solidFill>
              <a:effectLst/>
              <a:latin typeface="+mn-lt"/>
              <a:ea typeface="+mn-ea"/>
              <a:cs typeface="+mn-cs"/>
            </a:rPr>
            <a:t>e</a:t>
          </a:r>
          <a:r>
            <a:rPr lang="fr-FR" sz="1100" baseline="-25000">
              <a:solidFill>
                <a:schemeClr val="tx1"/>
              </a:solidFill>
              <a:effectLst/>
              <a:latin typeface="+mn-lt"/>
              <a:ea typeface="+mn-ea"/>
              <a:cs typeface="+mn-cs"/>
            </a:rPr>
            <a:t>ccs  </a:t>
          </a:r>
          <a:r>
            <a:rPr lang="fr-FR" sz="1100">
              <a:solidFill>
                <a:schemeClr val="tx1"/>
              </a:solidFill>
              <a:effectLst/>
              <a:latin typeface="+mn-lt"/>
              <a:ea typeface="+mn-ea"/>
              <a:cs typeface="+mn-cs"/>
            </a:rPr>
            <a:t>= </a:t>
          </a:r>
          <a:r>
            <a:rPr lang="en-GB" sz="1100">
              <a:solidFill>
                <a:schemeClr val="tx1"/>
              </a:solidFill>
              <a:effectLst/>
              <a:latin typeface="+mn-lt"/>
              <a:ea typeface="+mn-ea"/>
              <a:cs typeface="+mn-cs"/>
            </a:rPr>
            <a:t>emission savings from CO</a:t>
          </a:r>
          <a:r>
            <a:rPr lang="en-GB" sz="1100" baseline="-25000">
              <a:solidFill>
                <a:schemeClr val="tx1"/>
              </a:solidFill>
              <a:effectLst/>
              <a:latin typeface="+mn-lt"/>
              <a:ea typeface="+mn-ea"/>
              <a:cs typeface="+mn-cs"/>
            </a:rPr>
            <a:t>2 </a:t>
          </a:r>
          <a:r>
            <a:rPr lang="en-GB" sz="1100">
              <a:solidFill>
                <a:schemeClr val="tx1"/>
              </a:solidFill>
              <a:effectLst/>
              <a:latin typeface="+mn-lt"/>
              <a:ea typeface="+mn-ea"/>
              <a:cs typeface="+mn-cs"/>
            </a:rPr>
            <a:t>capture and geological storage; and </a:t>
          </a:r>
          <a:endParaRPr lang="fr-FR" sz="1100">
            <a:solidFill>
              <a:schemeClr val="tx1"/>
            </a:solidFill>
            <a:effectLst/>
            <a:latin typeface="+mn-lt"/>
            <a:ea typeface="+mn-ea"/>
            <a:cs typeface="+mn-cs"/>
          </a:endParaRPr>
        </a:p>
        <a:p>
          <a:r>
            <a:rPr lang="fr-FR" sz="1100">
              <a:solidFill>
                <a:schemeClr val="tx1"/>
              </a:solidFill>
              <a:effectLst/>
              <a:latin typeface="+mn-lt"/>
              <a:ea typeface="+mn-ea"/>
              <a:cs typeface="+mn-cs"/>
            </a:rPr>
            <a:t>e</a:t>
          </a:r>
          <a:r>
            <a:rPr lang="fr-FR" sz="1100" baseline="-25000">
              <a:solidFill>
                <a:schemeClr val="tx1"/>
              </a:solidFill>
              <a:effectLst/>
              <a:latin typeface="+mn-lt"/>
              <a:ea typeface="+mn-ea"/>
              <a:cs typeface="+mn-cs"/>
            </a:rPr>
            <a:t>ccr  </a:t>
          </a:r>
          <a:r>
            <a:rPr lang="fr-FR" sz="1100">
              <a:solidFill>
                <a:schemeClr val="tx1"/>
              </a:solidFill>
              <a:effectLst/>
              <a:latin typeface="+mn-lt"/>
              <a:ea typeface="+mn-ea"/>
              <a:cs typeface="+mn-cs"/>
            </a:rPr>
            <a:t>= </a:t>
          </a:r>
          <a:r>
            <a:rPr lang="en-GB" sz="1100">
              <a:solidFill>
                <a:schemeClr val="tx1"/>
              </a:solidFill>
              <a:effectLst/>
              <a:latin typeface="+mn-lt"/>
              <a:ea typeface="+mn-ea"/>
              <a:cs typeface="+mn-cs"/>
            </a:rPr>
            <a:t>emission savings from CO</a:t>
          </a:r>
          <a:r>
            <a:rPr lang="en-GB" sz="1100" baseline="-25000">
              <a:solidFill>
                <a:schemeClr val="tx1"/>
              </a:solidFill>
              <a:effectLst/>
              <a:latin typeface="+mn-lt"/>
              <a:ea typeface="+mn-ea"/>
              <a:cs typeface="+mn-cs"/>
            </a:rPr>
            <a:t>2 </a:t>
          </a:r>
          <a:r>
            <a:rPr lang="en-GB" sz="1100">
              <a:solidFill>
                <a:schemeClr val="tx1"/>
              </a:solidFill>
              <a:effectLst/>
              <a:latin typeface="+mn-lt"/>
              <a:ea typeface="+mn-ea"/>
              <a:cs typeface="+mn-cs"/>
            </a:rPr>
            <a:t>capture and replacement.  </a:t>
          </a:r>
          <a:endParaRPr lang="fr-FR" sz="1100">
            <a:solidFill>
              <a:schemeClr val="tx1"/>
            </a:solidFill>
            <a:effectLst/>
            <a:latin typeface="+mn-lt"/>
            <a:ea typeface="+mn-ea"/>
            <a:cs typeface="+mn-cs"/>
          </a:endParaRPr>
        </a:p>
        <a:p>
          <a:endParaRPr lang="fr-FR" sz="1100">
            <a:latin typeface="+mn-lt"/>
          </a:endParaRPr>
        </a:p>
        <a:p>
          <a:r>
            <a:rPr lang="fr-FR" sz="1100" baseline="0">
              <a:solidFill>
                <a:schemeClr val="tx1"/>
              </a:solidFill>
              <a:effectLst/>
              <a:latin typeface="+mn-lt"/>
              <a:ea typeface="+mn-ea"/>
              <a:cs typeface="+mn-cs"/>
            </a:rPr>
            <a:t>All the input data must be specified in the different tabs of the calculator is marked by yellow boxes</a:t>
          </a:r>
          <a:endParaRPr lang="fr-FR" sz="1100" b="1" baseline="0">
            <a:solidFill>
              <a:schemeClr val="tx1"/>
            </a:solidFill>
            <a:effectLst/>
            <a:latin typeface="+mn-lt"/>
            <a:ea typeface="+mn-ea"/>
            <a:cs typeface="+mn-cs"/>
          </a:endParaRPr>
        </a:p>
        <a:p>
          <a:r>
            <a:rPr lang="fr-FR" sz="1100" b="1" baseline="0">
              <a:solidFill>
                <a:schemeClr val="tx1"/>
              </a:solidFill>
              <a:effectLst/>
              <a:latin typeface="+mn-lt"/>
              <a:ea typeface="+mn-ea"/>
              <a:cs typeface="+mn-cs"/>
            </a:rPr>
            <a:t>e</a:t>
          </a:r>
          <a:r>
            <a:rPr lang="fr-FR" sz="1100" b="1" baseline="-25000">
              <a:solidFill>
                <a:schemeClr val="tx1"/>
              </a:solidFill>
              <a:effectLst/>
              <a:latin typeface="+mn-lt"/>
              <a:ea typeface="+mn-ea"/>
              <a:cs typeface="+mn-cs"/>
            </a:rPr>
            <a:t>ec </a:t>
          </a:r>
          <a:r>
            <a:rPr lang="fr-FR" sz="1100" b="1" baseline="0">
              <a:solidFill>
                <a:schemeClr val="tx1"/>
              </a:solidFill>
              <a:effectLst/>
              <a:latin typeface="+mn-lt"/>
              <a:ea typeface="+mn-ea"/>
              <a:cs typeface="+mn-cs"/>
            </a:rPr>
            <a:t>(use "eec calculator sheet"):</a:t>
          </a:r>
        </a:p>
        <a:p>
          <a:pPr marL="0" marR="0" lvl="0" indent="0" defTabSz="914400" eaLnBrk="1" fontAlgn="auto" latinLnBrk="0" hangingPunct="1">
            <a:lnSpc>
              <a:spcPct val="100000"/>
            </a:lnSpc>
            <a:spcBef>
              <a:spcPts val="0"/>
            </a:spcBef>
            <a:spcAft>
              <a:spcPts val="0"/>
            </a:spcAft>
            <a:buClrTx/>
            <a:buSzTx/>
            <a:buFontTx/>
            <a:buNone/>
            <a:tabLst/>
            <a:defRPr/>
          </a:pPr>
          <a:endParaRPr lang="fr-FR" sz="1100" b="1"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FR" sz="1100" baseline="0">
              <a:solidFill>
                <a:schemeClr val="tx1"/>
              </a:solidFill>
              <a:effectLst/>
              <a:latin typeface="+mn-lt"/>
              <a:ea typeface="+mn-ea"/>
              <a:cs typeface="+mn-cs"/>
            </a:rPr>
            <a:t>Before starting the calculator sheet, check that the drop-down menus are on "SEEDS", "NITROGEN INPUTS" and "DRYING MODE" and put them on this arrangement if necessary.</a:t>
          </a:r>
          <a:endParaRPr lang="fr-FR" sz="1100" b="1" baseline="0">
            <a:solidFill>
              <a:schemeClr val="tx1"/>
            </a:solidFill>
            <a:effectLst/>
            <a:latin typeface="+mn-lt"/>
            <a:ea typeface="+mn-ea"/>
            <a:cs typeface="+mn-cs"/>
          </a:endParaRPr>
        </a:p>
        <a:p>
          <a:endParaRPr lang="fr-FR" sz="1100" b="0" baseline="0">
            <a:solidFill>
              <a:schemeClr val="tx1"/>
            </a:solidFill>
            <a:effectLst/>
            <a:latin typeface="+mn-lt"/>
            <a:ea typeface="+mn-ea"/>
            <a:cs typeface="+mn-cs"/>
          </a:endParaRPr>
        </a:p>
        <a:p>
          <a:r>
            <a:rPr lang="fr-FR" sz="1100" b="0" baseline="0">
              <a:solidFill>
                <a:schemeClr val="tx1"/>
              </a:solidFill>
              <a:effectLst/>
              <a:latin typeface="+mn-lt"/>
              <a:ea typeface="+mn-ea"/>
              <a:cs typeface="+mn-cs"/>
            </a:rPr>
            <a:t>Data for inputs should be expressed in quantities of active ingredient or fertilizer unit.</a:t>
          </a:r>
        </a:p>
        <a:p>
          <a:endParaRPr lang="fr-FR" sz="1100" baseline="0">
            <a:solidFill>
              <a:schemeClr val="tx1"/>
            </a:solidFill>
            <a:effectLst/>
            <a:latin typeface="+mn-lt"/>
            <a:ea typeface="+mn-ea"/>
            <a:cs typeface="+mn-cs"/>
          </a:endParaRPr>
        </a:p>
        <a:p>
          <a:r>
            <a:rPr lang="fr-FR" sz="1100" baseline="0">
              <a:solidFill>
                <a:schemeClr val="tx1"/>
              </a:solidFill>
              <a:effectLst/>
              <a:latin typeface="+mn-lt"/>
              <a:ea typeface="+mn-ea"/>
              <a:cs typeface="+mn-cs"/>
            </a:rPr>
            <a:t>In the case of inputs of mineral nitrogenous fertilizers, if the operator has data on the use of different products, he can fill them in by detailing the inputs of each product.</a:t>
          </a:r>
        </a:p>
        <a:p>
          <a:r>
            <a:rPr lang="fr-FR" sz="1100" baseline="0">
              <a:solidFill>
                <a:schemeClr val="tx1"/>
              </a:solidFill>
              <a:effectLst/>
              <a:latin typeface="+mn-lt"/>
              <a:ea typeface="+mn-ea"/>
              <a:cs typeface="+mn-cs"/>
            </a:rPr>
            <a:t>Otherwise, it enters a single value corresponding to a supply of mineral nitrogen by choosing the average value.</a:t>
          </a:r>
        </a:p>
        <a:p>
          <a:br>
            <a:rPr lang="fr-FR" sz="1100" baseline="0">
              <a:solidFill>
                <a:schemeClr val="tx1"/>
              </a:solidFill>
              <a:effectLst/>
              <a:latin typeface="+mn-lt"/>
              <a:ea typeface="+mn-ea"/>
              <a:cs typeface="+mn-cs"/>
            </a:rPr>
          </a:br>
          <a:r>
            <a:rPr lang="fr-FR" sz="1100" baseline="0">
              <a:solidFill>
                <a:schemeClr val="tx1"/>
              </a:solidFill>
              <a:effectLst/>
              <a:latin typeface="+mn-lt"/>
              <a:ea typeface="+mn-ea"/>
              <a:cs typeface="+mn-cs"/>
            </a:rPr>
            <a:t>Example: If the farmer has used 150 Units of nitrogen (100 Units with ammonium nitrate + 50 Units with urea), he can, either:</a:t>
          </a:r>
        </a:p>
        <a:p>
          <a:r>
            <a:rPr lang="fr-FR" sz="1100" baseline="0">
              <a:solidFill>
                <a:schemeClr val="tx1"/>
              </a:solidFill>
              <a:effectLst/>
              <a:latin typeface="+mn-lt"/>
              <a:ea typeface="+mn-ea"/>
              <a:cs typeface="+mn-cs"/>
            </a:rPr>
            <a:t>- enter 150 nitrogen units with the average value, or</a:t>
          </a:r>
        </a:p>
        <a:p>
          <a:r>
            <a:rPr lang="fr-FR" sz="1100" baseline="0">
              <a:solidFill>
                <a:schemeClr val="tx1"/>
              </a:solidFill>
              <a:effectLst/>
              <a:latin typeface="+mn-lt"/>
              <a:ea typeface="+mn-ea"/>
              <a:cs typeface="+mn-cs"/>
            </a:rPr>
            <a:t>- enter the details of its contributions by selecting the corresponding products and the associated nitrogen doses.</a:t>
          </a:r>
          <a:endParaRPr lang="fr-FR" sz="1100">
            <a:effectLst/>
            <a:latin typeface="+mn-lt"/>
          </a:endParaRPr>
        </a:p>
        <a:p>
          <a:endParaRPr lang="fr-FR" sz="1100" baseline="0">
            <a:latin typeface="+mn-lt"/>
          </a:endParaRPr>
        </a:p>
        <a:p>
          <a:r>
            <a:rPr lang="fr-FR" sz="1100" baseline="0">
              <a:latin typeface="+mn-lt"/>
            </a:rPr>
            <a:t>The </a:t>
          </a:r>
          <a:r>
            <a:rPr lang="fr-FR" sz="1100" b="1" baseline="0">
              <a:latin typeface="+mn-lt"/>
            </a:rPr>
            <a:t>intermediate results are expressed in gCO2eq / ha and gCO2eq / kg raw material </a:t>
          </a:r>
          <a:r>
            <a:rPr lang="fr-FR" sz="1100" baseline="0">
              <a:latin typeface="+mn-lt"/>
            </a:rPr>
            <a:t>and appear in the </a:t>
          </a:r>
          <a:r>
            <a:rPr lang="fr-FR" sz="1100" b="1" baseline="0">
              <a:solidFill>
                <a:srgbClr val="00B050"/>
              </a:solidFill>
              <a:latin typeface="+mn-lt"/>
            </a:rPr>
            <a:t>green boxes</a:t>
          </a:r>
          <a:r>
            <a:rPr lang="fr-FR" sz="1100" baseline="0">
              <a:latin typeface="+mn-lt"/>
            </a:rPr>
            <a:t>. The </a:t>
          </a:r>
          <a:r>
            <a:rPr lang="fr-FR" sz="1100" b="1" baseline="0">
              <a:latin typeface="+mn-lt"/>
            </a:rPr>
            <a:t>final eec value in gCO2eq / kg dry feedstock (DF) </a:t>
          </a:r>
          <a:r>
            <a:rPr lang="fr-FR" sz="1100" baseline="0">
              <a:latin typeface="+mn-lt"/>
            </a:rPr>
            <a:t>appears in </a:t>
          </a:r>
          <a:r>
            <a:rPr lang="fr-FR" sz="1100" b="1" baseline="0">
              <a:solidFill>
                <a:srgbClr val="FF0000"/>
              </a:solidFill>
              <a:latin typeface="+mn-lt"/>
            </a:rPr>
            <a:t>the red box</a:t>
          </a:r>
          <a:r>
            <a:rPr lang="fr-FR" sz="1100" baseline="0">
              <a:latin typeface="+mn-lt"/>
            </a:rPr>
            <a:t>.</a:t>
          </a:r>
        </a:p>
        <a:p>
          <a:endParaRPr lang="fr-FR" sz="1100" baseline="0">
            <a:solidFill>
              <a:schemeClr val="tx1"/>
            </a:solidFill>
            <a:effectLst/>
            <a:latin typeface="+mn-lt"/>
            <a:ea typeface="+mn-ea"/>
            <a:cs typeface="+mn-cs"/>
          </a:endParaRPr>
        </a:p>
        <a:p>
          <a:endParaRPr lang="fr-FR" sz="110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FR" sz="1100" b="1" baseline="0">
              <a:solidFill>
                <a:schemeClr val="tx1"/>
              </a:solidFill>
              <a:effectLst/>
              <a:latin typeface="+mn-lt"/>
              <a:ea typeface="+mn-ea"/>
              <a:cs typeface="+mn-cs"/>
            </a:rPr>
            <a:t>e</a:t>
          </a:r>
          <a:r>
            <a:rPr lang="fr-FR" sz="1100" b="1" baseline="-25000">
              <a:solidFill>
                <a:schemeClr val="tx1"/>
              </a:solidFill>
              <a:effectLst/>
              <a:latin typeface="+mn-lt"/>
              <a:ea typeface="+mn-ea"/>
              <a:cs typeface="+mn-cs"/>
            </a:rPr>
            <a:t>sca</a:t>
          </a:r>
          <a:r>
            <a:rPr lang="fr-FR" sz="1100" b="1" baseline="0">
              <a:solidFill>
                <a:schemeClr val="tx1"/>
              </a:solidFill>
              <a:effectLst/>
              <a:latin typeface="+mn-lt"/>
              <a:ea typeface="+mn-ea"/>
              <a:cs typeface="+mn-cs"/>
            </a:rPr>
            <a:t> (use "Esca calculator sheet" ):</a:t>
          </a:r>
          <a:endParaRPr lang="fr-FR" sz="11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fr-FR" sz="110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FR" sz="1100" baseline="0">
              <a:solidFill>
                <a:schemeClr val="tx1"/>
              </a:solidFill>
              <a:effectLst/>
              <a:latin typeface="+mn-lt"/>
              <a:ea typeface="+mn-ea"/>
              <a:cs typeface="+mn-cs"/>
            </a:rPr>
            <a:t>This tab has been configured only for farms located in mainland France. For operation outside this perimeter, refer to the formula of the Commission Decision of 10 June 2010 on the guidelines for the calculation </a:t>
          </a:r>
        </a:p>
        <a:p>
          <a:pPr marL="0" marR="0" lvl="0" indent="0" defTabSz="914400" eaLnBrk="1" fontAlgn="auto" latinLnBrk="0" hangingPunct="1">
            <a:lnSpc>
              <a:spcPct val="100000"/>
            </a:lnSpc>
            <a:spcBef>
              <a:spcPts val="0"/>
            </a:spcBef>
            <a:spcAft>
              <a:spcPts val="0"/>
            </a:spcAft>
            <a:buClrTx/>
            <a:buSzTx/>
            <a:buFontTx/>
            <a:buNone/>
            <a:tabLst/>
            <a:defRPr/>
          </a:pPr>
          <a:r>
            <a:rPr lang="fr-FR" sz="1100" baseline="0">
              <a:solidFill>
                <a:schemeClr val="tx1"/>
              </a:solidFill>
              <a:effectLst/>
              <a:latin typeface="+mn-lt"/>
              <a:ea typeface="+mn-ea"/>
              <a:cs typeface="+mn-cs"/>
            </a:rPr>
            <a:t>of carbon stocks in soils for the purposes of Annex V of Directive 2009/28 / EC.</a:t>
          </a:r>
        </a:p>
        <a:p>
          <a:pPr marL="0" marR="0" lvl="0" indent="0" defTabSz="914400" eaLnBrk="1" fontAlgn="auto" latinLnBrk="0" hangingPunct="1">
            <a:lnSpc>
              <a:spcPct val="100000"/>
            </a:lnSpc>
            <a:spcBef>
              <a:spcPts val="0"/>
            </a:spcBef>
            <a:spcAft>
              <a:spcPts val="0"/>
            </a:spcAft>
            <a:buClrTx/>
            <a:buSzTx/>
            <a:buFontTx/>
            <a:buNone/>
            <a:tabLst/>
            <a:defRPr/>
          </a:pPr>
          <a:endParaRPr lang="fr-FR" sz="1100" baseline="0">
            <a:solidFill>
              <a:schemeClr val="tx1"/>
            </a:solidFill>
            <a:effectLst/>
            <a:latin typeface="+mn-lt"/>
            <a:ea typeface="+mn-ea"/>
            <a:cs typeface="+mn-cs"/>
          </a:endParaRPr>
        </a:p>
        <a:p>
          <a:r>
            <a:rPr lang="fr-FR" sz="1100" baseline="0">
              <a:solidFill>
                <a:schemeClr val="tx1"/>
              </a:solidFill>
              <a:effectLst/>
              <a:latin typeface="+mn-lt"/>
              <a:ea typeface="+mn-ea"/>
              <a:cs typeface="+mn-cs"/>
            </a:rPr>
            <a:t>The esca factor concerning carbon storage linked to the improvement of agricultural practices (the difference between the reference carbon stock on 01/01/08 and the current carbon stock) runs according to</a:t>
          </a:r>
        </a:p>
        <a:p>
          <a:r>
            <a:rPr lang="fr-FR" sz="1100" baseline="0">
              <a:solidFill>
                <a:schemeClr val="tx1"/>
              </a:solidFill>
              <a:effectLst/>
              <a:latin typeface="+mn-lt"/>
              <a:ea typeface="+mn-ea"/>
              <a:cs typeface="+mn-cs"/>
            </a:rPr>
            <a:t>the IPCC model.</a:t>
          </a:r>
          <a:r>
            <a:rPr lang="fr-FR" sz="1100" b="0" i="0" baseline="0">
              <a:solidFill>
                <a:schemeClr val="tx1"/>
              </a:solidFill>
              <a:effectLst/>
              <a:latin typeface="+mn-lt"/>
              <a:ea typeface="+mn-ea"/>
              <a:cs typeface="+mn-cs"/>
            </a:rPr>
            <a:t> </a:t>
          </a:r>
          <a:endParaRPr lang="fr-FR" sz="1100">
            <a:effectLst/>
          </a:endParaRPr>
        </a:p>
        <a:p>
          <a:r>
            <a:rPr lang="fr-FR" sz="1100" b="0" i="0" baseline="0">
              <a:solidFill>
                <a:schemeClr val="tx1"/>
              </a:solidFill>
              <a:effectLst/>
              <a:latin typeface="+mn-lt"/>
              <a:ea typeface="+mn-ea"/>
              <a:cs typeface="+mn-cs"/>
            </a:rPr>
            <a:t>Extraction from this model for the 2 types of French climates (mild temperate humid/dry) was carried out. Depending on the location of the farm (map), you will have to choose a particular climate in the Esca sheet.</a:t>
          </a:r>
        </a:p>
        <a:p>
          <a:r>
            <a:rPr lang="fr-FR" sz="1100" b="0" i="0" baseline="0">
              <a:solidFill>
                <a:schemeClr val="tx1"/>
              </a:solidFill>
              <a:effectLst/>
              <a:latin typeface="+mn-lt"/>
              <a:ea typeface="+mn-ea"/>
              <a:cs typeface="+mn-cs"/>
            </a:rPr>
            <a:t>The corresponding yellow boxes must then be filled in with the type of agricultural practice in 2008 and current agricultural practices.</a:t>
          </a:r>
        </a:p>
        <a:p>
          <a:pPr fontAlgn="t"/>
          <a:r>
            <a:rPr lang="fr-FR" sz="1100" b="0" i="0">
              <a:solidFill>
                <a:schemeClr val="tx1"/>
              </a:solidFill>
              <a:effectLst/>
              <a:latin typeface="+mn-lt"/>
              <a:ea typeface="+mn-ea"/>
              <a:cs typeface="+mn-cs"/>
            </a:rPr>
            <a:t>The value in tC / ha appears in an orange box (Esca sheet - cell G17 or H17).</a:t>
          </a:r>
        </a:p>
        <a:p>
          <a:endParaRPr lang="fr-FR" sz="1100" b="0" i="0" baseline="0">
            <a:solidFill>
              <a:schemeClr val="tx1"/>
            </a:solidFill>
            <a:effectLst/>
            <a:latin typeface="+mn-lt"/>
            <a:ea typeface="+mn-ea"/>
            <a:cs typeface="+mn-cs"/>
          </a:endParaRPr>
        </a:p>
        <a:p>
          <a:r>
            <a:rPr lang="fr-FR" sz="1100" b="0" i="0" baseline="0">
              <a:solidFill>
                <a:schemeClr val="tx1"/>
              </a:solidFill>
              <a:effectLst/>
              <a:latin typeface="+mn-lt"/>
              <a:ea typeface="+mn-ea"/>
              <a:cs typeface="+mn-cs"/>
            </a:rPr>
            <a:t>This value must be entered in the appropriate box (yellow) in the calculator sheet.</a:t>
          </a:r>
        </a:p>
        <a:p>
          <a:r>
            <a:rPr lang="fr-FR" sz="1100" b="1" i="0" baseline="0">
              <a:solidFill>
                <a:schemeClr val="tx1"/>
              </a:solidFill>
              <a:effectLst/>
              <a:latin typeface="+mn-lt"/>
              <a:ea typeface="+mn-ea"/>
              <a:cs typeface="+mn-cs"/>
            </a:rPr>
            <a:t>The final Esca value in gCO2eq / kg DF appears in </a:t>
          </a:r>
          <a:r>
            <a:rPr lang="fr-FR" sz="1100" b="1" i="0" baseline="0">
              <a:solidFill>
                <a:srgbClr val="FF0000"/>
              </a:solidFill>
              <a:effectLst/>
              <a:latin typeface="+mn-lt"/>
              <a:ea typeface="+mn-ea"/>
              <a:cs typeface="+mn-cs"/>
            </a:rPr>
            <a:t>the red box</a:t>
          </a:r>
          <a:r>
            <a:rPr lang="fr-FR" sz="1100" b="0" i="0" baseline="0">
              <a:solidFill>
                <a:srgbClr val="FF0000"/>
              </a:solidFill>
              <a:effectLst/>
              <a:latin typeface="+mn-lt"/>
              <a:ea typeface="+mn-ea"/>
              <a:cs typeface="+mn-cs"/>
            </a:rPr>
            <a:t>.</a:t>
          </a:r>
        </a:p>
        <a:p>
          <a:endParaRPr lang="fr-FR" sz="1100" baseline="0">
            <a:latin typeface="+mn-lt"/>
          </a:endParaRPr>
        </a:p>
        <a:p>
          <a:r>
            <a:rPr lang="fr-FR" sz="1100" baseline="0">
              <a:latin typeface="+mn-lt"/>
            </a:rPr>
            <a:t>A summary table of regional agricultural values (NUTS 2) in gCO2eq / kg dry feedstock (DF) is appended.</a:t>
          </a:r>
        </a:p>
        <a:p>
          <a:r>
            <a:rPr lang="fr-FR" sz="1100" baseline="0">
              <a:latin typeface="+mn-lt"/>
            </a:rPr>
            <a:t>The user will thus be able to compare the real agricultural value obtained eec with or without esca (orange box) with the regional reference value and thus be able to observe any savings of GHG emissions.</a:t>
          </a:r>
        </a:p>
        <a:p>
          <a:endParaRPr lang="fr-FR" sz="1100" baseline="0">
            <a:latin typeface="+mn-lt"/>
          </a:endParaRPr>
        </a:p>
        <a:p>
          <a:r>
            <a:rPr lang="fr-FR" sz="1100" baseline="0">
              <a:latin typeface="+mn-lt"/>
            </a:rPr>
            <a:t>The results are not communicated in gCO2eq / MJ because this value is obtained following the application of yields and allocations resulting from the biofuel processing step.</a:t>
          </a:r>
        </a:p>
        <a:p>
          <a:r>
            <a:rPr lang="fr-FR" sz="1100" baseline="0">
              <a:latin typeface="+mn-lt"/>
            </a:rPr>
            <a:t>It is the last interface who will carry out these calculations allowing him to obtain a GHG value comparable to the fossil reference and to calculate the global GHG emission savings.</a:t>
          </a:r>
          <a:endParaRPr lang="fr-FR" sz="1200" baseline="0">
            <a:latin typeface="+mn-lt"/>
          </a:endParaRPr>
        </a:p>
        <a:p>
          <a:endParaRPr lang="fr-FR" sz="1200" baseline="0">
            <a:latin typeface="+mn-lt"/>
          </a:endParaRPr>
        </a:p>
        <a:p>
          <a:endParaRPr lang="fr-FR" sz="1200" baseline="0">
            <a:latin typeface="+mn-lt"/>
          </a:endParaRPr>
        </a:p>
        <a:p>
          <a:endParaRPr lang="fr-FR" sz="1100" baseline="0"/>
        </a:p>
      </xdr:txBody>
    </xdr:sp>
    <xdr:clientData/>
  </xdr:oneCellAnchor>
  <xdr:twoCellAnchor>
    <xdr:from>
      <xdr:col>0</xdr:col>
      <xdr:colOff>0</xdr:colOff>
      <xdr:row>0</xdr:row>
      <xdr:rowOff>76200</xdr:rowOff>
    </xdr:from>
    <xdr:to>
      <xdr:col>14</xdr:col>
      <xdr:colOff>247650</xdr:colOff>
      <xdr:row>12</xdr:row>
      <xdr:rowOff>169506</xdr:rowOff>
    </xdr:to>
    <xdr:grpSp>
      <xdr:nvGrpSpPr>
        <xdr:cNvPr id="3" name="Groupe 41">
          <a:extLst>
            <a:ext uri="{FF2B5EF4-FFF2-40B4-BE49-F238E27FC236}">
              <a16:creationId xmlns:a16="http://schemas.microsoft.com/office/drawing/2014/main" id="{03C86CC3-3AA7-411A-B595-33594DEB12E8}"/>
            </a:ext>
          </a:extLst>
        </xdr:cNvPr>
        <xdr:cNvGrpSpPr>
          <a:grpSpLocks/>
        </xdr:cNvGrpSpPr>
      </xdr:nvGrpSpPr>
      <xdr:grpSpPr bwMode="auto">
        <a:xfrm>
          <a:off x="0" y="76200"/>
          <a:ext cx="11200130" cy="2775546"/>
          <a:chOff x="411551" y="2420886"/>
          <a:chExt cx="8195669" cy="1814837"/>
        </a:xfrm>
      </xdr:grpSpPr>
      <xdr:sp macro="" textlink="">
        <xdr:nvSpPr>
          <xdr:cNvPr id="4" name="Rectangle 3">
            <a:extLst>
              <a:ext uri="{FF2B5EF4-FFF2-40B4-BE49-F238E27FC236}">
                <a16:creationId xmlns:a16="http://schemas.microsoft.com/office/drawing/2014/main" id="{1FEEDA5A-D528-49D5-8F87-7E071D5AEAAA}"/>
              </a:ext>
            </a:extLst>
          </xdr:cNvPr>
          <xdr:cNvSpPr/>
        </xdr:nvSpPr>
        <xdr:spPr>
          <a:xfrm>
            <a:off x="1767870" y="2902891"/>
            <a:ext cx="6835235" cy="867609"/>
          </a:xfrm>
          <a:prstGeom prst="rect">
            <a:avLst/>
          </a:prstGeom>
          <a:solidFill>
            <a:srgbClr val="96A5D6"/>
          </a:solidFill>
          <a:ln>
            <a:solidFill>
              <a:srgbClr val="2D693B"/>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solidFill>
                <a:schemeClr val="bg1"/>
              </a:solidFill>
            </a:endParaRPr>
          </a:p>
        </xdr:txBody>
      </xdr:sp>
      <xdr:pic>
        <xdr:nvPicPr>
          <xdr:cNvPr id="5" name="Picture 2" descr="2BSvs">
            <a:hlinkClick xmlns:r="http://schemas.openxmlformats.org/officeDocument/2006/relationships" r:id="rId1"/>
            <a:extLst>
              <a:ext uri="{FF2B5EF4-FFF2-40B4-BE49-F238E27FC236}">
                <a16:creationId xmlns:a16="http://schemas.microsoft.com/office/drawing/2014/main" id="{691CC673-97D4-47DB-9544-29D698D2C7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1551" y="2420886"/>
            <a:ext cx="1800200" cy="18148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ZoneTexte 3">
            <a:extLst>
              <a:ext uri="{FF2B5EF4-FFF2-40B4-BE49-F238E27FC236}">
                <a16:creationId xmlns:a16="http://schemas.microsoft.com/office/drawing/2014/main" id="{8DD800BB-6D29-4C9F-AD7F-4FFAF56F749F}"/>
              </a:ext>
            </a:extLst>
          </xdr:cNvPr>
          <xdr:cNvSpPr txBox="1"/>
        </xdr:nvSpPr>
        <xdr:spPr>
          <a:xfrm>
            <a:off x="2181662" y="2886824"/>
            <a:ext cx="6425558" cy="1227996"/>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FR" sz="2800">
                <a:solidFill>
                  <a:schemeClr val="bg1"/>
                </a:solidFill>
              </a:rPr>
              <a:t>Agricultural GHG calculator_</a:t>
            </a:r>
            <a:r>
              <a:rPr lang="fr-FR" sz="2800" baseline="0">
                <a:solidFill>
                  <a:schemeClr val="bg1"/>
                </a:solidFill>
              </a:rPr>
              <a:t> version 5 - Novembre 2021</a:t>
            </a:r>
          </a:p>
          <a:p>
            <a:pPr algn="ctr"/>
            <a:r>
              <a:rPr lang="fr-FR" sz="3200" i="1" baseline="0">
                <a:solidFill>
                  <a:schemeClr val="bg1"/>
                </a:solidFill>
              </a:rPr>
              <a:t>INSTRUCTIONS FOR USE</a:t>
            </a:r>
            <a:endParaRPr lang="fr-FR" sz="3200" i="1">
              <a:solidFill>
                <a:sysClr val="windowText" lastClr="000000"/>
              </a:solidFill>
            </a:endParaRPr>
          </a:p>
          <a:p>
            <a:endParaRPr lang="fr-FR" sz="3200" i="1">
              <a:solidFill>
                <a:sysClr val="windowText" lastClr="000000"/>
              </a:solidFill>
            </a:endParaRPr>
          </a:p>
        </xdr:txBody>
      </xdr:sp>
    </xdr:grpSp>
    <xdr:clientData/>
  </xdr:twoCellAnchor>
  <xdr:oneCellAnchor>
    <xdr:from>
      <xdr:col>0</xdr:col>
      <xdr:colOff>0</xdr:colOff>
      <xdr:row>0</xdr:row>
      <xdr:rowOff>0</xdr:rowOff>
    </xdr:from>
    <xdr:ext cx="15075144" cy="29210000"/>
    <xdr:sp macro="" textlink="">
      <xdr:nvSpPr>
        <xdr:cNvPr id="12" name="ZoneTexte 11">
          <a:extLst>
            <a:ext uri="{FF2B5EF4-FFF2-40B4-BE49-F238E27FC236}">
              <a16:creationId xmlns:a16="http://schemas.microsoft.com/office/drawing/2014/main" id="{472E8C39-3657-42ED-BBF3-FB4C33AB2CD5}"/>
            </a:ext>
          </a:extLst>
        </xdr:cNvPr>
        <xdr:cNvSpPr txBox="1"/>
      </xdr:nvSpPr>
      <xdr:spPr>
        <a:xfrm>
          <a:off x="0" y="0"/>
          <a:ext cx="15075144" cy="29210000"/>
        </a:xfrm>
        <a:prstGeom prst="rect">
          <a:avLst/>
        </a:prstGeom>
        <a:solidFill>
          <a:sysClr val="window" lastClr="FFFFFF"/>
        </a:solid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a:latin typeface="+mn-lt"/>
          </a:endParaRPr>
        </a:p>
        <a:p>
          <a:endParaRPr lang="fr-FR" sz="1050">
            <a:latin typeface="+mn-lt"/>
          </a:endParaRPr>
        </a:p>
        <a:p>
          <a:endParaRPr lang="fr-FR" sz="1200">
            <a:effectLst/>
            <a:latin typeface="Cambria" panose="02040503050406030204" pitchFamily="18" charset="0"/>
            <a:ea typeface="Cambria" panose="02040503050406030204" pitchFamily="18" charset="0"/>
          </a:endParaRPr>
        </a:p>
        <a:p>
          <a:r>
            <a:rPr lang="fr-FR" sz="1200">
              <a:effectLst/>
              <a:latin typeface="Cambria" panose="02040503050406030204" pitchFamily="18" charset="0"/>
              <a:ea typeface="Cambria" panose="02040503050406030204" pitchFamily="18" charset="0"/>
            </a:rPr>
            <a:t>Ce calculateur permet d'effectuer des calculs réels de gaz à effet de serre (GES) pour la démarche agricole concernant les huit principales cultures utilisées pour la production de biocarburants.Ce calculateur est adapté aux</a:t>
          </a:r>
        </a:p>
        <a:p>
          <a:r>
            <a:rPr lang="fr-FR" sz="1200">
              <a:effectLst/>
              <a:latin typeface="Cambria" panose="02040503050406030204" pitchFamily="18" charset="0"/>
              <a:ea typeface="Cambria" panose="02040503050406030204" pitchFamily="18" charset="0"/>
            </a:rPr>
            <a:t> cultures suivantes : </a:t>
          </a:r>
          <a:r>
            <a:rPr lang="fr-FR" sz="1200" b="1">
              <a:effectLst/>
              <a:latin typeface="Cambria" panose="02040503050406030204" pitchFamily="18" charset="0"/>
              <a:ea typeface="Cambria" panose="02040503050406030204" pitchFamily="18" charset="0"/>
            </a:rPr>
            <a:t>Colza, Tournesol, Soja, Maïs, Blé, Betterave, Canne à sucre, Cameline.</a:t>
          </a:r>
        </a:p>
        <a:p>
          <a:endParaRPr lang="fr-FR" sz="1200">
            <a:effectLst/>
            <a:latin typeface="Cambria" panose="02040503050406030204" pitchFamily="18" charset="0"/>
            <a:ea typeface="Cambria" panose="02040503050406030204" pitchFamily="18" charset="0"/>
          </a:endParaRPr>
        </a:p>
        <a:p>
          <a:r>
            <a:rPr lang="fr-FR" sz="1200">
              <a:effectLst/>
              <a:latin typeface="Cambria" panose="02040503050406030204" pitchFamily="18" charset="0"/>
              <a:ea typeface="Cambria" panose="02040503050406030204" pitchFamily="18" charset="0"/>
            </a:rPr>
            <a:t>La méthodologie de calcul appliquée est celle utilisée par le système 2BS et reconnue par la Commission européenne.</a:t>
          </a:r>
          <a:r>
            <a:rPr lang="fr-FR" sz="1200" baseline="0">
              <a:effectLst/>
              <a:latin typeface="Cambria" panose="02040503050406030204" pitchFamily="18" charset="0"/>
              <a:ea typeface="Cambria" panose="02040503050406030204" pitchFamily="18" charset="0"/>
            </a:rPr>
            <a:t> </a:t>
          </a:r>
          <a:r>
            <a:rPr lang="fr-FR" sz="1200">
              <a:effectLst/>
              <a:latin typeface="Cambria" panose="02040503050406030204" pitchFamily="18" charset="0"/>
              <a:ea typeface="Cambria" panose="02040503050406030204" pitchFamily="18" charset="0"/>
            </a:rPr>
            <a:t>L'outil permet de calculer les facteurs</a:t>
          </a:r>
          <a:r>
            <a:rPr lang="fr-FR" sz="1200" b="1">
              <a:effectLst/>
              <a:latin typeface="Cambria" panose="02040503050406030204" pitchFamily="18" charset="0"/>
              <a:ea typeface="Cambria" panose="02040503050406030204" pitchFamily="18" charset="0"/>
            </a:rPr>
            <a:t> eec </a:t>
          </a:r>
          <a:r>
            <a:rPr lang="fr-FR" sz="1200">
              <a:effectLst/>
              <a:latin typeface="Cambria" panose="02040503050406030204" pitchFamily="18" charset="0"/>
              <a:ea typeface="Cambria" panose="02040503050406030204" pitchFamily="18" charset="0"/>
            </a:rPr>
            <a:t>et</a:t>
          </a:r>
          <a:r>
            <a:rPr lang="fr-FR" sz="1200" b="1">
              <a:effectLst/>
              <a:latin typeface="Cambria" panose="02040503050406030204" pitchFamily="18" charset="0"/>
              <a:ea typeface="Cambria" panose="02040503050406030204" pitchFamily="18" charset="0"/>
            </a:rPr>
            <a:t> esca </a:t>
          </a:r>
          <a:r>
            <a:rPr lang="fr-FR" sz="1200" b="0">
              <a:effectLst/>
              <a:latin typeface="Cambria" panose="02040503050406030204" pitchFamily="18" charset="0"/>
              <a:ea typeface="Cambria" panose="02040503050406030204" pitchFamily="18" charset="0"/>
            </a:rPr>
            <a:t>de l</a:t>
          </a:r>
          <a:r>
            <a:rPr lang="fr-FR" sz="1200" b="1">
              <a:effectLst/>
              <a:latin typeface="Cambria" panose="02040503050406030204" pitchFamily="18" charset="0"/>
              <a:ea typeface="Cambria" panose="02040503050406030204" pitchFamily="18" charset="0"/>
            </a:rPr>
            <a:t>'</a:t>
          </a:r>
          <a:r>
            <a:rPr lang="fr-FR" sz="1200">
              <a:effectLst/>
              <a:latin typeface="Cambria" panose="02040503050406030204" pitchFamily="18" charset="0"/>
              <a:ea typeface="Cambria" panose="02040503050406030204" pitchFamily="18" charset="0"/>
            </a:rPr>
            <a:t>équation globale de calcul des GES </a:t>
          </a:r>
        </a:p>
        <a:p>
          <a:r>
            <a:rPr lang="fr-FR" sz="1200">
              <a:effectLst/>
              <a:latin typeface="Cambria" panose="02040503050406030204" pitchFamily="18" charset="0"/>
              <a:ea typeface="Cambria" panose="02040503050406030204" pitchFamily="18" charset="0"/>
            </a:rPr>
            <a:t>pour les biocarburants, bioliquides et carburants issus de la biomasse donnée par la directive (UE) 2018/2001 du 11 décembre 2018 (annexes V et VI) :</a:t>
          </a:r>
        </a:p>
        <a:p>
          <a:endParaRPr lang="fr-FR" sz="1200">
            <a:effectLst/>
            <a:latin typeface="Cambria" panose="02040503050406030204" pitchFamily="18" charset="0"/>
            <a:ea typeface="Cambria" panose="02040503050406030204" pitchFamily="18" charset="0"/>
          </a:endParaRPr>
        </a:p>
        <a:p>
          <a:r>
            <a:rPr lang="fr-FR" sz="1200" b="1" i="1">
              <a:solidFill>
                <a:schemeClr val="tx1"/>
              </a:solidFill>
              <a:effectLst/>
              <a:latin typeface="Cambria" panose="02040503050406030204" pitchFamily="18" charset="0"/>
              <a:ea typeface="Cambria" panose="02040503050406030204" pitchFamily="18" charset="0"/>
              <a:cs typeface="+mn-cs"/>
            </a:rPr>
            <a:t>E = e</a:t>
          </a:r>
          <a:r>
            <a:rPr lang="fr-FR" sz="1200" b="1" i="1" baseline="-25000">
              <a:solidFill>
                <a:schemeClr val="tx1"/>
              </a:solidFill>
              <a:effectLst/>
              <a:latin typeface="Cambria" panose="02040503050406030204" pitchFamily="18" charset="0"/>
              <a:ea typeface="Cambria" panose="02040503050406030204" pitchFamily="18" charset="0"/>
              <a:cs typeface="+mn-cs"/>
            </a:rPr>
            <a:t>ec</a:t>
          </a:r>
          <a:r>
            <a:rPr lang="fr-FR" sz="1200" b="1" i="1">
              <a:solidFill>
                <a:schemeClr val="tx1"/>
              </a:solidFill>
              <a:effectLst/>
              <a:latin typeface="Cambria" panose="02040503050406030204" pitchFamily="18" charset="0"/>
              <a:ea typeface="Cambria" panose="02040503050406030204" pitchFamily="18" charset="0"/>
              <a:cs typeface="+mn-cs"/>
            </a:rPr>
            <a:t> + e</a:t>
          </a:r>
          <a:r>
            <a:rPr lang="fr-FR" sz="1200" b="1" i="1" baseline="-25000">
              <a:solidFill>
                <a:schemeClr val="tx1"/>
              </a:solidFill>
              <a:effectLst/>
              <a:latin typeface="Cambria" panose="02040503050406030204" pitchFamily="18" charset="0"/>
              <a:ea typeface="Cambria" panose="02040503050406030204" pitchFamily="18" charset="0"/>
              <a:cs typeface="+mn-cs"/>
            </a:rPr>
            <a:t>l</a:t>
          </a:r>
          <a:r>
            <a:rPr lang="fr-FR" sz="1200" b="1" i="1">
              <a:solidFill>
                <a:schemeClr val="tx1"/>
              </a:solidFill>
              <a:effectLst/>
              <a:latin typeface="Cambria" panose="02040503050406030204" pitchFamily="18" charset="0"/>
              <a:ea typeface="Cambria" panose="02040503050406030204" pitchFamily="18" charset="0"/>
              <a:cs typeface="+mn-cs"/>
            </a:rPr>
            <a:t> + e</a:t>
          </a:r>
          <a:r>
            <a:rPr lang="fr-FR" sz="1200" b="1" i="1" baseline="-25000">
              <a:solidFill>
                <a:schemeClr val="tx1"/>
              </a:solidFill>
              <a:effectLst/>
              <a:latin typeface="Cambria" panose="02040503050406030204" pitchFamily="18" charset="0"/>
              <a:ea typeface="Cambria" panose="02040503050406030204" pitchFamily="18" charset="0"/>
              <a:cs typeface="+mn-cs"/>
            </a:rPr>
            <a:t>p</a:t>
          </a:r>
          <a:r>
            <a:rPr lang="fr-FR" sz="1200" b="1" i="1">
              <a:solidFill>
                <a:schemeClr val="tx1"/>
              </a:solidFill>
              <a:effectLst/>
              <a:latin typeface="Cambria" panose="02040503050406030204" pitchFamily="18" charset="0"/>
              <a:ea typeface="Cambria" panose="02040503050406030204" pitchFamily="18" charset="0"/>
              <a:cs typeface="+mn-cs"/>
            </a:rPr>
            <a:t> + e</a:t>
          </a:r>
          <a:r>
            <a:rPr lang="fr-FR" sz="1200" b="1" i="1" baseline="-25000">
              <a:solidFill>
                <a:schemeClr val="tx1"/>
              </a:solidFill>
              <a:effectLst/>
              <a:latin typeface="Cambria" panose="02040503050406030204" pitchFamily="18" charset="0"/>
              <a:ea typeface="Cambria" panose="02040503050406030204" pitchFamily="18" charset="0"/>
              <a:cs typeface="+mn-cs"/>
            </a:rPr>
            <a:t>td </a:t>
          </a:r>
          <a:r>
            <a:rPr lang="fr-FR" sz="1200" b="1" i="1">
              <a:solidFill>
                <a:schemeClr val="tx1"/>
              </a:solidFill>
              <a:effectLst/>
              <a:latin typeface="Cambria" panose="02040503050406030204" pitchFamily="18" charset="0"/>
              <a:ea typeface="Cambria" panose="02040503050406030204" pitchFamily="18" charset="0"/>
              <a:cs typeface="+mn-cs"/>
            </a:rPr>
            <a:t>+ e</a:t>
          </a:r>
          <a:r>
            <a:rPr lang="fr-FR" sz="1200" b="1" i="1" baseline="-25000">
              <a:solidFill>
                <a:schemeClr val="tx1"/>
              </a:solidFill>
              <a:effectLst/>
              <a:latin typeface="Cambria" panose="02040503050406030204" pitchFamily="18" charset="0"/>
              <a:ea typeface="Cambria" panose="02040503050406030204" pitchFamily="18" charset="0"/>
              <a:cs typeface="+mn-cs"/>
            </a:rPr>
            <a:t>u</a:t>
          </a:r>
          <a:r>
            <a:rPr lang="fr-FR" sz="1200" b="1" i="1">
              <a:solidFill>
                <a:schemeClr val="tx1"/>
              </a:solidFill>
              <a:effectLst/>
              <a:latin typeface="Cambria" panose="02040503050406030204" pitchFamily="18" charset="0"/>
              <a:ea typeface="Cambria" panose="02040503050406030204" pitchFamily="18" charset="0"/>
              <a:cs typeface="+mn-cs"/>
            </a:rPr>
            <a:t> – e</a:t>
          </a:r>
          <a:r>
            <a:rPr lang="fr-FR" sz="1200" b="1" i="1" baseline="-25000">
              <a:solidFill>
                <a:schemeClr val="tx1"/>
              </a:solidFill>
              <a:effectLst/>
              <a:latin typeface="Cambria" panose="02040503050406030204" pitchFamily="18" charset="0"/>
              <a:ea typeface="Cambria" panose="02040503050406030204" pitchFamily="18" charset="0"/>
              <a:cs typeface="+mn-cs"/>
            </a:rPr>
            <a:t>sca</a:t>
          </a:r>
          <a:r>
            <a:rPr lang="fr-FR" sz="1200" b="1" i="1">
              <a:solidFill>
                <a:schemeClr val="tx1"/>
              </a:solidFill>
              <a:effectLst/>
              <a:latin typeface="Cambria" panose="02040503050406030204" pitchFamily="18" charset="0"/>
              <a:ea typeface="Cambria" panose="02040503050406030204" pitchFamily="18" charset="0"/>
              <a:cs typeface="+mn-cs"/>
            </a:rPr>
            <a:t> – e</a:t>
          </a:r>
          <a:r>
            <a:rPr lang="fr-FR" sz="1200" b="1" i="1" baseline="-25000">
              <a:solidFill>
                <a:schemeClr val="tx1"/>
              </a:solidFill>
              <a:effectLst/>
              <a:latin typeface="Cambria" panose="02040503050406030204" pitchFamily="18" charset="0"/>
              <a:ea typeface="Cambria" panose="02040503050406030204" pitchFamily="18" charset="0"/>
              <a:cs typeface="+mn-cs"/>
            </a:rPr>
            <a:t>ccs</a:t>
          </a:r>
          <a:r>
            <a:rPr lang="fr-FR" sz="1200" b="1" i="1">
              <a:solidFill>
                <a:schemeClr val="tx1"/>
              </a:solidFill>
              <a:effectLst/>
              <a:latin typeface="Cambria" panose="02040503050406030204" pitchFamily="18" charset="0"/>
              <a:ea typeface="Cambria" panose="02040503050406030204" pitchFamily="18" charset="0"/>
              <a:cs typeface="+mn-cs"/>
            </a:rPr>
            <a:t> – e</a:t>
          </a:r>
          <a:r>
            <a:rPr lang="fr-FR" sz="1200" b="1" i="1" baseline="-25000">
              <a:solidFill>
                <a:schemeClr val="tx1"/>
              </a:solidFill>
              <a:effectLst/>
              <a:latin typeface="Cambria" panose="02040503050406030204" pitchFamily="18" charset="0"/>
              <a:ea typeface="Cambria" panose="02040503050406030204" pitchFamily="18" charset="0"/>
              <a:cs typeface="+mn-cs"/>
            </a:rPr>
            <a:t>ccr </a:t>
          </a:r>
          <a:r>
            <a:rPr lang="fr-FR" sz="1200" b="1" i="1">
              <a:solidFill>
                <a:schemeClr val="tx1"/>
              </a:solidFill>
              <a:effectLst/>
              <a:latin typeface="Cambria" panose="02040503050406030204" pitchFamily="18" charset="0"/>
              <a:ea typeface="Cambria" panose="02040503050406030204" pitchFamily="18" charset="0"/>
              <a:cs typeface="+mn-cs"/>
            </a:rPr>
            <a:t>,</a:t>
          </a:r>
          <a:r>
            <a:rPr lang="fr-FR" sz="1200">
              <a:solidFill>
                <a:schemeClr val="tx1"/>
              </a:solidFill>
              <a:effectLst/>
              <a:latin typeface="Cambria" panose="02040503050406030204" pitchFamily="18" charset="0"/>
              <a:ea typeface="Cambria" panose="02040503050406030204" pitchFamily="18" charset="0"/>
              <a:cs typeface="+mn-cs"/>
            </a:rPr>
            <a:t>  où</a:t>
          </a:r>
          <a:r>
            <a:rPr lang="fr-FR" sz="1200" b="0" i="0">
              <a:solidFill>
                <a:schemeClr val="tx1"/>
              </a:solidFill>
              <a:effectLst/>
              <a:latin typeface="Cambria" panose="02040503050406030204" pitchFamily="18" charset="0"/>
              <a:ea typeface="Cambria" panose="02040503050406030204" pitchFamily="18" charset="0"/>
              <a:cs typeface="+mn-cs"/>
            </a:rPr>
            <a:t>  :</a:t>
          </a:r>
          <a:br>
            <a:rPr lang="fr-FR" sz="1200" b="0" i="0">
              <a:solidFill>
                <a:schemeClr val="tx1"/>
              </a:solidFill>
              <a:effectLst/>
              <a:latin typeface="Cambria" panose="02040503050406030204" pitchFamily="18" charset="0"/>
              <a:ea typeface="Cambria" panose="02040503050406030204" pitchFamily="18" charset="0"/>
              <a:cs typeface="+mn-cs"/>
            </a:rPr>
          </a:br>
          <a:endParaRPr lang="fr-FR" sz="1200">
            <a:effectLst/>
            <a:latin typeface="Cambria" panose="02040503050406030204" pitchFamily="18" charset="0"/>
            <a:ea typeface="Cambria" panose="02040503050406030204" pitchFamily="18" charset="0"/>
          </a:endParaRPr>
        </a:p>
        <a:p>
          <a:r>
            <a:rPr lang="fr-FR" sz="1200">
              <a:solidFill>
                <a:schemeClr val="tx1"/>
              </a:solidFill>
              <a:effectLst/>
              <a:latin typeface="Cambria" panose="02040503050406030204" pitchFamily="18" charset="0"/>
              <a:ea typeface="Cambria" panose="02040503050406030204" pitchFamily="18" charset="0"/>
              <a:cs typeface="+mn-cs"/>
            </a:rPr>
            <a:t> - E  = total des émissions résultant de l'utilisation du carburant</a:t>
          </a:r>
          <a:r>
            <a:rPr lang="en-GB" sz="1200">
              <a:solidFill>
                <a:schemeClr val="tx1"/>
              </a:solidFill>
              <a:effectLst/>
              <a:latin typeface="Cambria" panose="02040503050406030204" pitchFamily="18" charset="0"/>
              <a:ea typeface="Cambria" panose="02040503050406030204" pitchFamily="18" charset="0"/>
              <a:cs typeface="+mn-cs"/>
            </a:rPr>
            <a:t>; </a:t>
          </a:r>
          <a:endParaRPr lang="fr-FR" sz="1200">
            <a:effectLst/>
            <a:latin typeface="Cambria" panose="02040503050406030204" pitchFamily="18" charset="0"/>
            <a:ea typeface="Cambria" panose="02040503050406030204" pitchFamily="18" charset="0"/>
          </a:endParaRPr>
        </a:p>
        <a:p>
          <a:r>
            <a:rPr lang="fr-FR" sz="1200" b="1">
              <a:solidFill>
                <a:schemeClr val="tx1"/>
              </a:solidFill>
              <a:effectLst/>
              <a:latin typeface="Cambria" panose="02040503050406030204" pitchFamily="18" charset="0"/>
              <a:ea typeface="Cambria" panose="02040503050406030204" pitchFamily="18" charset="0"/>
              <a:cs typeface="+mn-cs"/>
            </a:rPr>
            <a:t>	e</a:t>
          </a:r>
          <a:r>
            <a:rPr lang="fr-FR" sz="1200" b="1" baseline="-25000">
              <a:solidFill>
                <a:schemeClr val="tx1"/>
              </a:solidFill>
              <a:effectLst/>
              <a:latin typeface="Cambria" panose="02040503050406030204" pitchFamily="18" charset="0"/>
              <a:ea typeface="Cambria" panose="02040503050406030204" pitchFamily="18" charset="0"/>
              <a:cs typeface="+mn-cs"/>
            </a:rPr>
            <a:t>ec </a:t>
          </a:r>
          <a:r>
            <a:rPr lang="fr-FR" sz="1200" b="1">
              <a:solidFill>
                <a:schemeClr val="tx1"/>
              </a:solidFill>
              <a:effectLst/>
              <a:latin typeface="Cambria" panose="02040503050406030204" pitchFamily="18" charset="0"/>
              <a:ea typeface="Cambria" panose="02040503050406030204" pitchFamily="18" charset="0"/>
              <a:cs typeface="+mn-cs"/>
            </a:rPr>
            <a:t>= émissions résultant de l'extraction ou de la culture des matières premières,</a:t>
          </a:r>
          <a:endParaRPr lang="fr-FR" sz="1200">
            <a:effectLst/>
            <a:latin typeface="Cambria" panose="02040503050406030204" pitchFamily="18" charset="0"/>
            <a:ea typeface="Cambria" panose="02040503050406030204" pitchFamily="18" charset="0"/>
          </a:endParaRPr>
        </a:p>
        <a:p>
          <a:r>
            <a:rPr lang="fr-FR" sz="1200">
              <a:solidFill>
                <a:schemeClr val="tx1"/>
              </a:solidFill>
              <a:effectLst/>
              <a:latin typeface="Cambria" panose="02040503050406030204" pitchFamily="18" charset="0"/>
              <a:ea typeface="Cambria" panose="02040503050406030204" pitchFamily="18" charset="0"/>
              <a:cs typeface="+mn-cs"/>
            </a:rPr>
            <a:t>	e</a:t>
          </a:r>
          <a:r>
            <a:rPr lang="fr-FR" sz="1200" baseline="-25000">
              <a:solidFill>
                <a:schemeClr val="tx1"/>
              </a:solidFill>
              <a:effectLst/>
              <a:latin typeface="Cambria" panose="02040503050406030204" pitchFamily="18" charset="0"/>
              <a:ea typeface="Cambria" panose="02040503050406030204" pitchFamily="18" charset="0"/>
              <a:cs typeface="+mn-cs"/>
            </a:rPr>
            <a:t>l  </a:t>
          </a:r>
          <a:r>
            <a:rPr lang="fr-FR" sz="1200">
              <a:solidFill>
                <a:schemeClr val="tx1"/>
              </a:solidFill>
              <a:effectLst/>
              <a:latin typeface="Cambria" panose="02040503050406030204" pitchFamily="18" charset="0"/>
              <a:ea typeface="Cambria" panose="02040503050406030204" pitchFamily="18" charset="0"/>
              <a:cs typeface="+mn-cs"/>
            </a:rPr>
            <a:t>= émissions annualisées résultant de modifications des stocks de carbone dues à des changements dans</a:t>
          </a:r>
          <a:r>
            <a:rPr lang="fr-FR" sz="1200" baseline="0">
              <a:solidFill>
                <a:schemeClr val="tx1"/>
              </a:solidFill>
              <a:effectLst/>
              <a:latin typeface="Cambria" panose="02040503050406030204" pitchFamily="18" charset="0"/>
              <a:ea typeface="Cambria" panose="02040503050406030204" pitchFamily="18" charset="0"/>
              <a:cs typeface="+mn-cs"/>
            </a:rPr>
            <a:t> </a:t>
          </a:r>
          <a:r>
            <a:rPr lang="fr-FR" sz="1200">
              <a:solidFill>
                <a:schemeClr val="tx1"/>
              </a:solidFill>
              <a:effectLst/>
              <a:latin typeface="Cambria" panose="02040503050406030204" pitchFamily="18" charset="0"/>
              <a:ea typeface="Cambria" panose="02040503050406030204" pitchFamily="18" charset="0"/>
              <a:cs typeface="+mn-cs"/>
            </a:rPr>
            <a:t>l'affectation des sols, </a:t>
          </a:r>
          <a:endParaRPr lang="fr-FR" sz="1200">
            <a:effectLst/>
            <a:latin typeface="Cambria" panose="02040503050406030204" pitchFamily="18" charset="0"/>
            <a:ea typeface="Cambria" panose="02040503050406030204" pitchFamily="18" charset="0"/>
          </a:endParaRPr>
        </a:p>
        <a:p>
          <a:r>
            <a:rPr lang="fr-FR" sz="1200">
              <a:solidFill>
                <a:schemeClr val="tx1"/>
              </a:solidFill>
              <a:effectLst/>
              <a:latin typeface="Cambria" panose="02040503050406030204" pitchFamily="18" charset="0"/>
              <a:ea typeface="Cambria" panose="02040503050406030204" pitchFamily="18" charset="0"/>
              <a:cs typeface="+mn-cs"/>
            </a:rPr>
            <a:t>	e</a:t>
          </a:r>
          <a:r>
            <a:rPr lang="fr-FR" sz="1200" baseline="-25000">
              <a:solidFill>
                <a:schemeClr val="tx1"/>
              </a:solidFill>
              <a:effectLst/>
              <a:latin typeface="Cambria" panose="02040503050406030204" pitchFamily="18" charset="0"/>
              <a:ea typeface="Cambria" panose="02040503050406030204" pitchFamily="18" charset="0"/>
              <a:cs typeface="+mn-cs"/>
            </a:rPr>
            <a:t>p  </a:t>
          </a:r>
          <a:r>
            <a:rPr lang="fr-FR" sz="1200">
              <a:solidFill>
                <a:schemeClr val="tx1"/>
              </a:solidFill>
              <a:effectLst/>
              <a:latin typeface="Cambria" panose="02040503050406030204" pitchFamily="18" charset="0"/>
              <a:ea typeface="Cambria" panose="02040503050406030204" pitchFamily="18" charset="0"/>
              <a:cs typeface="+mn-cs"/>
            </a:rPr>
            <a:t>= émissions résultant de la transformation,</a:t>
          </a:r>
          <a:endParaRPr lang="fr-FR" sz="1200">
            <a:effectLst/>
            <a:latin typeface="Cambria" panose="02040503050406030204" pitchFamily="18" charset="0"/>
            <a:ea typeface="Cambria" panose="02040503050406030204" pitchFamily="18" charset="0"/>
          </a:endParaRPr>
        </a:p>
        <a:p>
          <a:r>
            <a:rPr lang="fr-FR" sz="1200">
              <a:solidFill>
                <a:schemeClr val="tx1"/>
              </a:solidFill>
              <a:effectLst/>
              <a:latin typeface="Cambria" panose="02040503050406030204" pitchFamily="18" charset="0"/>
              <a:ea typeface="Cambria" panose="02040503050406030204" pitchFamily="18" charset="0"/>
              <a:cs typeface="+mn-cs"/>
            </a:rPr>
            <a:t>	e</a:t>
          </a:r>
          <a:r>
            <a:rPr lang="fr-FR" sz="1200" baseline="-25000">
              <a:solidFill>
                <a:schemeClr val="tx1"/>
              </a:solidFill>
              <a:effectLst/>
              <a:latin typeface="Cambria" panose="02040503050406030204" pitchFamily="18" charset="0"/>
              <a:ea typeface="Cambria" panose="02040503050406030204" pitchFamily="18" charset="0"/>
              <a:cs typeface="+mn-cs"/>
            </a:rPr>
            <a:t>td  </a:t>
          </a:r>
          <a:r>
            <a:rPr lang="fr-FR" sz="1200">
              <a:solidFill>
                <a:schemeClr val="tx1"/>
              </a:solidFill>
              <a:effectLst/>
              <a:latin typeface="Cambria" panose="02040503050406030204" pitchFamily="18" charset="0"/>
              <a:ea typeface="Cambria" panose="02040503050406030204" pitchFamily="18" charset="0"/>
              <a:cs typeface="+mn-cs"/>
            </a:rPr>
            <a:t>= émissions résultant du transport et de la distribution,</a:t>
          </a:r>
          <a:endParaRPr lang="fr-FR" sz="1200">
            <a:effectLst/>
            <a:latin typeface="Cambria" panose="02040503050406030204" pitchFamily="18" charset="0"/>
            <a:ea typeface="Cambria" panose="02040503050406030204" pitchFamily="18" charset="0"/>
          </a:endParaRPr>
        </a:p>
        <a:p>
          <a:r>
            <a:rPr lang="fr-FR" sz="1200">
              <a:solidFill>
                <a:schemeClr val="tx1"/>
              </a:solidFill>
              <a:effectLst/>
              <a:latin typeface="Cambria" panose="02040503050406030204" pitchFamily="18" charset="0"/>
              <a:ea typeface="Cambria" panose="02040503050406030204" pitchFamily="18" charset="0"/>
              <a:cs typeface="+mn-cs"/>
            </a:rPr>
            <a:t>	e</a:t>
          </a:r>
          <a:r>
            <a:rPr lang="fr-FR" sz="1200" baseline="-25000">
              <a:solidFill>
                <a:schemeClr val="tx1"/>
              </a:solidFill>
              <a:effectLst/>
              <a:latin typeface="Cambria" panose="02040503050406030204" pitchFamily="18" charset="0"/>
              <a:ea typeface="Cambria" panose="02040503050406030204" pitchFamily="18" charset="0"/>
              <a:cs typeface="+mn-cs"/>
            </a:rPr>
            <a:t>u  </a:t>
          </a:r>
          <a:r>
            <a:rPr lang="fr-FR" sz="1200">
              <a:solidFill>
                <a:schemeClr val="tx1"/>
              </a:solidFill>
              <a:effectLst/>
              <a:latin typeface="Cambria" panose="02040503050406030204" pitchFamily="18" charset="0"/>
              <a:ea typeface="Cambria" panose="02040503050406030204" pitchFamily="18" charset="0"/>
              <a:cs typeface="+mn-cs"/>
            </a:rPr>
            <a:t>= </a:t>
          </a:r>
          <a:r>
            <a:rPr lang="en-GB" sz="1200">
              <a:solidFill>
                <a:schemeClr val="tx1"/>
              </a:solidFill>
              <a:effectLst/>
              <a:latin typeface="Cambria" panose="02040503050406030204" pitchFamily="18" charset="0"/>
              <a:ea typeface="Cambria" panose="02040503050406030204" pitchFamily="18" charset="0"/>
              <a:cs typeface="+mn-cs"/>
            </a:rPr>
            <a:t>émissions résultant du carburant à l'usage,</a:t>
          </a:r>
          <a:endParaRPr lang="fr-FR" sz="1200">
            <a:effectLst/>
            <a:latin typeface="Cambria" panose="02040503050406030204" pitchFamily="18" charset="0"/>
            <a:ea typeface="Cambria" panose="02040503050406030204" pitchFamily="18" charset="0"/>
          </a:endParaRPr>
        </a:p>
        <a:p>
          <a:r>
            <a:rPr lang="fr-FR" sz="1200" b="1">
              <a:solidFill>
                <a:schemeClr val="tx1"/>
              </a:solidFill>
              <a:effectLst/>
              <a:latin typeface="Cambria" panose="02040503050406030204" pitchFamily="18" charset="0"/>
              <a:ea typeface="Cambria" panose="02040503050406030204" pitchFamily="18" charset="0"/>
              <a:cs typeface="+mn-cs"/>
            </a:rPr>
            <a:t>	e</a:t>
          </a:r>
          <a:r>
            <a:rPr lang="fr-FR" sz="1200" b="1" baseline="-25000">
              <a:solidFill>
                <a:schemeClr val="tx1"/>
              </a:solidFill>
              <a:effectLst/>
              <a:latin typeface="Cambria" panose="02040503050406030204" pitchFamily="18" charset="0"/>
              <a:ea typeface="Cambria" panose="02040503050406030204" pitchFamily="18" charset="0"/>
              <a:cs typeface="+mn-cs"/>
            </a:rPr>
            <a:t>sca  </a:t>
          </a:r>
          <a:r>
            <a:rPr lang="fr-FR" sz="1200" b="1">
              <a:solidFill>
                <a:schemeClr val="tx1"/>
              </a:solidFill>
              <a:effectLst/>
              <a:latin typeface="Cambria" panose="02040503050406030204" pitchFamily="18" charset="0"/>
              <a:ea typeface="Cambria" panose="02040503050406030204" pitchFamily="18" charset="0"/>
              <a:cs typeface="+mn-cs"/>
            </a:rPr>
            <a:t>= réductions d'émissions dues à l'accumulation du carbone dans les sols grâce à une meilleure gestion</a:t>
          </a:r>
          <a:r>
            <a:rPr lang="fr-FR" sz="1200" b="1" baseline="0">
              <a:solidFill>
                <a:schemeClr val="tx1"/>
              </a:solidFill>
              <a:effectLst/>
              <a:latin typeface="Cambria" panose="02040503050406030204" pitchFamily="18" charset="0"/>
              <a:ea typeface="Cambria" panose="02040503050406030204" pitchFamily="18" charset="0"/>
              <a:cs typeface="+mn-cs"/>
            </a:rPr>
            <a:t> </a:t>
          </a:r>
          <a:r>
            <a:rPr lang="fr-FR" sz="1200" b="1">
              <a:solidFill>
                <a:schemeClr val="tx1"/>
              </a:solidFill>
              <a:effectLst/>
              <a:latin typeface="Cambria" panose="02040503050406030204" pitchFamily="18" charset="0"/>
              <a:ea typeface="Cambria" panose="02040503050406030204" pitchFamily="18" charset="0"/>
              <a:cs typeface="+mn-cs"/>
            </a:rPr>
            <a:t>agricole, </a:t>
          </a:r>
          <a:endParaRPr lang="fr-FR" sz="1200">
            <a:effectLst/>
            <a:latin typeface="Cambria" panose="02040503050406030204" pitchFamily="18" charset="0"/>
            <a:ea typeface="Cambria" panose="02040503050406030204" pitchFamily="18" charset="0"/>
          </a:endParaRPr>
        </a:p>
        <a:p>
          <a:r>
            <a:rPr lang="fr-FR" sz="1200">
              <a:solidFill>
                <a:schemeClr val="tx1"/>
              </a:solidFill>
              <a:effectLst/>
              <a:latin typeface="Cambria" panose="02040503050406030204" pitchFamily="18" charset="0"/>
              <a:ea typeface="Cambria" panose="02040503050406030204" pitchFamily="18" charset="0"/>
              <a:cs typeface="+mn-cs"/>
            </a:rPr>
            <a:t>	e</a:t>
          </a:r>
          <a:r>
            <a:rPr lang="fr-FR" sz="1200" baseline="-25000">
              <a:solidFill>
                <a:schemeClr val="tx1"/>
              </a:solidFill>
              <a:effectLst/>
              <a:latin typeface="Cambria" panose="02040503050406030204" pitchFamily="18" charset="0"/>
              <a:ea typeface="Cambria" panose="02040503050406030204" pitchFamily="18" charset="0"/>
              <a:cs typeface="+mn-cs"/>
            </a:rPr>
            <a:t>ccs  </a:t>
          </a:r>
          <a:r>
            <a:rPr lang="fr-FR" sz="1200">
              <a:solidFill>
                <a:schemeClr val="tx1"/>
              </a:solidFill>
              <a:effectLst/>
              <a:latin typeface="Cambria" panose="02040503050406030204" pitchFamily="18" charset="0"/>
              <a:ea typeface="Cambria" panose="02040503050406030204" pitchFamily="18" charset="0"/>
              <a:cs typeface="+mn-cs"/>
            </a:rPr>
            <a:t>= réductions d'émissions dues au piégeage et au stockage géologique du CO2, et</a:t>
          </a:r>
          <a:endParaRPr lang="fr-FR" sz="1200">
            <a:effectLst/>
            <a:latin typeface="Cambria" panose="02040503050406030204" pitchFamily="18" charset="0"/>
            <a:ea typeface="Cambria" panose="02040503050406030204" pitchFamily="18" charset="0"/>
          </a:endParaRPr>
        </a:p>
        <a:p>
          <a:r>
            <a:rPr lang="fr-FR" sz="1200">
              <a:solidFill>
                <a:schemeClr val="tx1"/>
              </a:solidFill>
              <a:effectLst/>
              <a:latin typeface="Cambria" panose="02040503050406030204" pitchFamily="18" charset="0"/>
              <a:ea typeface="Cambria" panose="02040503050406030204" pitchFamily="18" charset="0"/>
              <a:cs typeface="+mn-cs"/>
            </a:rPr>
            <a:t>	e</a:t>
          </a:r>
          <a:r>
            <a:rPr lang="fr-FR" sz="1200" baseline="-25000">
              <a:solidFill>
                <a:schemeClr val="tx1"/>
              </a:solidFill>
              <a:effectLst/>
              <a:latin typeface="Cambria" panose="02040503050406030204" pitchFamily="18" charset="0"/>
              <a:ea typeface="Cambria" panose="02040503050406030204" pitchFamily="18" charset="0"/>
              <a:cs typeface="+mn-cs"/>
            </a:rPr>
            <a:t>ccr  </a:t>
          </a:r>
          <a:r>
            <a:rPr lang="fr-FR" sz="1200">
              <a:solidFill>
                <a:schemeClr val="tx1"/>
              </a:solidFill>
              <a:effectLst/>
              <a:latin typeface="Cambria" panose="02040503050406030204" pitchFamily="18" charset="0"/>
              <a:ea typeface="Cambria" panose="02040503050406030204" pitchFamily="18" charset="0"/>
              <a:cs typeface="+mn-cs"/>
            </a:rPr>
            <a:t>= réductions d'émissions dues au piégeage et à la substitution du CO2.</a:t>
          </a:r>
        </a:p>
        <a:p>
          <a:endParaRPr lang="fr-FR" sz="1200">
            <a:effectLst/>
            <a:latin typeface="Cambria" panose="02040503050406030204" pitchFamily="18" charset="0"/>
            <a:ea typeface="Cambria" panose="02040503050406030204" pitchFamily="18" charset="0"/>
          </a:endParaRPr>
        </a:p>
        <a:p>
          <a:r>
            <a:rPr lang="fr-FR" sz="1200" b="1">
              <a:solidFill>
                <a:srgbClr val="FF0000"/>
              </a:solidFill>
              <a:effectLst/>
              <a:latin typeface="Cambria" panose="02040503050406030204" pitchFamily="18" charset="0"/>
              <a:ea typeface="Cambria" panose="02040503050406030204" pitchFamily="18" charset="0"/>
              <a:cs typeface="+mn-cs"/>
            </a:rPr>
            <a:t>Ce calculateur s'applique à la France. Lorsque l'on travaille avec des données provenant d'autres pays, des modifications doivent être apportées afin de l'adapter à la région concernée en remplaçant les </a:t>
          </a:r>
          <a:endParaRPr lang="fr-FR" sz="1200">
            <a:solidFill>
              <a:srgbClr val="FF0000"/>
            </a:solidFill>
            <a:effectLst/>
            <a:latin typeface="Cambria" panose="02040503050406030204" pitchFamily="18" charset="0"/>
            <a:ea typeface="Cambria" panose="02040503050406030204" pitchFamily="18" charset="0"/>
          </a:endParaRPr>
        </a:p>
        <a:p>
          <a:r>
            <a:rPr lang="fr-FR" sz="1200" b="1">
              <a:solidFill>
                <a:srgbClr val="FF0000"/>
              </a:solidFill>
              <a:effectLst/>
              <a:latin typeface="Cambria" panose="02040503050406030204" pitchFamily="18" charset="0"/>
              <a:ea typeface="Cambria" panose="02040503050406030204" pitchFamily="18" charset="0"/>
              <a:cs typeface="+mn-cs"/>
            </a:rPr>
            <a:t>données dans l'onglet "Climat et type de sol",</a:t>
          </a:r>
          <a:r>
            <a:rPr lang="fr-FR" sz="1200" b="1" baseline="0">
              <a:solidFill>
                <a:srgbClr val="FF0000"/>
              </a:solidFill>
              <a:effectLst/>
              <a:latin typeface="Cambria" panose="02040503050406030204" pitchFamily="18" charset="0"/>
              <a:ea typeface="Cambria" panose="02040503050406030204" pitchFamily="18" charset="0"/>
              <a:cs typeface="+mn-cs"/>
            </a:rPr>
            <a:t> soit en renseignant manuellement le type de climat ou sol.</a:t>
          </a:r>
        </a:p>
        <a:p>
          <a:r>
            <a:rPr lang="fr-FR" sz="1200">
              <a:solidFill>
                <a:schemeClr val="tx1"/>
              </a:solidFill>
              <a:effectLst/>
              <a:latin typeface="Cambria" panose="02040503050406030204" pitchFamily="18" charset="0"/>
              <a:ea typeface="Cambria" panose="02040503050406030204" pitchFamily="18" charset="0"/>
              <a:cs typeface="+mn-cs"/>
            </a:rPr>
            <a:t>Toutes les données d'entrée qui doivent être spécifiées dans les onglets des calculateurs EEC et ESCA sont marquées par des cases jaunes.</a:t>
          </a:r>
          <a:endParaRPr lang="fr-FR" sz="1200">
            <a:effectLst/>
            <a:latin typeface="Cambria" panose="02040503050406030204" pitchFamily="18" charset="0"/>
            <a:ea typeface="Cambria" panose="02040503050406030204" pitchFamily="18" charset="0"/>
          </a:endParaRPr>
        </a:p>
        <a:p>
          <a:endParaRPr lang="fr-FR" sz="1200">
            <a:latin typeface="Cambria" panose="02040503050406030204" pitchFamily="18" charset="0"/>
            <a:ea typeface="Cambria" panose="02040503050406030204" pitchFamily="18" charset="0"/>
          </a:endParaRPr>
        </a:p>
        <a:p>
          <a:r>
            <a:rPr lang="fr-FR" sz="2000" b="1" baseline="0">
              <a:solidFill>
                <a:schemeClr val="tx1"/>
              </a:solidFill>
              <a:effectLst/>
              <a:latin typeface="Cambria" panose="02040503050406030204" pitchFamily="18" charset="0"/>
              <a:ea typeface="Cambria" panose="02040503050406030204" pitchFamily="18" charset="0"/>
              <a:cs typeface="+mn-cs"/>
            </a:rPr>
            <a:t>Instructions:</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800" b="1" baseline="0">
              <a:solidFill>
                <a:schemeClr val="tx1"/>
              </a:solidFill>
              <a:effectLst/>
              <a:latin typeface="Cambria" panose="02040503050406030204" pitchFamily="18" charset="0"/>
              <a:ea typeface="Cambria" panose="02040503050406030204" pitchFamily="18" charset="0"/>
              <a:cs typeface="+mn-cs"/>
            </a:rPr>
            <a:t>Calculateur EEC </a:t>
          </a:r>
          <a:r>
            <a:rPr lang="fr-FR" sz="1200" b="1" baseline="0">
              <a:solidFill>
                <a:schemeClr val="tx1"/>
              </a:solidFill>
              <a:effectLst/>
              <a:latin typeface="Cambria" panose="02040503050406030204" pitchFamily="18" charset="0"/>
              <a:ea typeface="Cambria" panose="02040503050406030204" pitchFamily="18" charset="0"/>
              <a:cs typeface="+mn-cs"/>
            </a:rPr>
            <a:t>:</a:t>
          </a:r>
        </a:p>
        <a:p>
          <a:endParaRPr lang="fr-FR" sz="1200">
            <a:effectLst/>
            <a:latin typeface="Cambria" panose="02040503050406030204" pitchFamily="18" charset="0"/>
            <a:ea typeface="Cambria" panose="02040503050406030204" pitchFamily="18" charset="0"/>
          </a:endParaRPr>
        </a:p>
        <a:p>
          <a:r>
            <a:rPr lang="fr-FR" sz="1200" baseline="0">
              <a:solidFill>
                <a:schemeClr val="tx1"/>
              </a:solidFill>
              <a:effectLst/>
              <a:latin typeface="Cambria" panose="02040503050406030204" pitchFamily="18" charset="0"/>
              <a:ea typeface="Cambria" panose="02040503050406030204" pitchFamily="18" charset="0"/>
              <a:cs typeface="+mn-cs"/>
            </a:rPr>
            <a:t>0. Les valeurs de </a:t>
          </a:r>
          <a:r>
            <a:rPr lang="fr-FR" sz="1200" b="0" i="0">
              <a:solidFill>
                <a:schemeClr val="tx1"/>
              </a:solidFill>
              <a:effectLst/>
              <a:latin typeface="Cambria" panose="02040503050406030204" pitchFamily="18" charset="0"/>
              <a:ea typeface="Cambria" panose="02040503050406030204" pitchFamily="18" charset="0"/>
              <a:cs typeface="+mn-cs"/>
            </a:rPr>
            <a:t>Potentiel de Réchauffement Global (PRG) appelé</a:t>
          </a:r>
          <a:r>
            <a:rPr lang="fr-FR" sz="1200" b="0" i="0" baseline="0">
              <a:solidFill>
                <a:schemeClr val="tx1"/>
              </a:solidFill>
              <a:effectLst/>
              <a:latin typeface="Cambria" panose="02040503050406030204" pitchFamily="18" charset="0"/>
              <a:ea typeface="Cambria" panose="02040503050406030204" pitchFamily="18" charset="0"/>
              <a:cs typeface="+mn-cs"/>
            </a:rPr>
            <a:t> aussi </a:t>
          </a:r>
          <a:r>
            <a:rPr lang="fr-FR" sz="1200" b="0" i="0">
              <a:solidFill>
                <a:schemeClr val="tx1"/>
              </a:solidFill>
              <a:effectLst/>
              <a:latin typeface="Cambria" panose="02040503050406030204" pitchFamily="18" charset="0"/>
              <a:ea typeface="Cambria" panose="02040503050406030204" pitchFamily="18" charset="0"/>
              <a:cs typeface="+mn-cs"/>
            </a:rPr>
            <a:t>Global Warming Potential (GWP)</a:t>
          </a:r>
          <a:r>
            <a:rPr lang="fr-FR" sz="1200" baseline="0">
              <a:solidFill>
                <a:schemeClr val="tx1"/>
              </a:solidFill>
              <a:effectLst/>
              <a:latin typeface="Cambria" panose="02040503050406030204" pitchFamily="18" charset="0"/>
              <a:ea typeface="Cambria" panose="02040503050406030204" pitchFamily="18" charset="0"/>
              <a:cs typeface="+mn-cs"/>
            </a:rPr>
            <a:t> du GIEC 2019 DOIVENT être utilisées. Ces valeurs sont pré-remplies par défaut.</a:t>
          </a:r>
          <a:br>
            <a:rPr lang="fr-FR" sz="1200" baseline="0">
              <a:solidFill>
                <a:schemeClr val="tx1"/>
              </a:solidFill>
              <a:effectLst/>
              <a:latin typeface="Cambria" panose="02040503050406030204" pitchFamily="18" charset="0"/>
              <a:ea typeface="Cambria" panose="02040503050406030204" pitchFamily="18" charset="0"/>
              <a:cs typeface="+mn-cs"/>
            </a:rPr>
          </a:br>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1. Sélectionnez l'une des huit cultures. </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2. . Saisissez les données relatives aux rendements ainsi qu'à la fraction sèche (en vert, la valeur par défaut est indiquée à des fins de comparaison).</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3. Saisissez les intrants agrochimiques dans les cellules jaunes. Les résultats du calcul des émissions de GES apparaissent dans les cellules vertes à droite. Cela vous permet de voir l'impact de chaque intrant sur les émissions de GES.</a:t>
          </a:r>
          <a:br>
            <a:rPr lang="fr-FR" sz="1200" baseline="0">
              <a:solidFill>
                <a:schemeClr val="tx1"/>
              </a:solidFill>
              <a:effectLst/>
              <a:latin typeface="Cambria" panose="02040503050406030204" pitchFamily="18" charset="0"/>
              <a:ea typeface="Cambria" panose="02040503050406030204" pitchFamily="18" charset="0"/>
              <a:cs typeface="+mn-cs"/>
            </a:rPr>
          </a:br>
          <a:r>
            <a:rPr lang="fr-FR" sz="1200" baseline="0">
              <a:solidFill>
                <a:schemeClr val="tx1"/>
              </a:solidFill>
              <a:effectLst/>
              <a:latin typeface="Cambria" panose="02040503050406030204" pitchFamily="18" charset="0"/>
              <a:ea typeface="Cambria" panose="02040503050406030204" pitchFamily="18" charset="0"/>
              <a:cs typeface="+mn-cs"/>
            </a:rPr>
            <a:t>Leur impacte sur les émissions N2O peut être visualisé dans la section 4. Les données relatives aux apports doivent être exprimées en quantité de matière active ou en unité fertilisante.</a:t>
          </a:r>
          <a:br>
            <a:rPr lang="fr-FR" sz="1200" baseline="0">
              <a:solidFill>
                <a:schemeClr val="tx1"/>
              </a:solidFill>
              <a:effectLst/>
              <a:latin typeface="Cambria" panose="02040503050406030204" pitchFamily="18" charset="0"/>
              <a:ea typeface="Cambria" panose="02040503050406030204" pitchFamily="18" charset="0"/>
              <a:cs typeface="+mn-cs"/>
            </a:rPr>
          </a:br>
          <a:r>
            <a:rPr lang="fr-FR" sz="1200" baseline="0">
              <a:solidFill>
                <a:schemeClr val="tx1"/>
              </a:solidFill>
              <a:effectLst/>
              <a:latin typeface="Cambria" panose="02040503050406030204" pitchFamily="18" charset="0"/>
              <a:ea typeface="Cambria" panose="02040503050406030204" pitchFamily="18" charset="0"/>
              <a:cs typeface="+mn-cs"/>
            </a:rPr>
            <a:t>Dans le cas des apports d'engrais minéraux azotés, si l'exploitant dispose de données sur l'utilisation de différents produits, il peut les compléter en détaillant les apports de chaque produit.</a:t>
          </a:r>
          <a:br>
            <a:rPr lang="fr-FR" sz="1200" baseline="0">
              <a:solidFill>
                <a:schemeClr val="tx1"/>
              </a:solidFill>
              <a:effectLst/>
              <a:latin typeface="Cambria" panose="02040503050406030204" pitchFamily="18" charset="0"/>
              <a:ea typeface="Cambria" panose="02040503050406030204" pitchFamily="18" charset="0"/>
              <a:cs typeface="+mn-cs"/>
            </a:rPr>
          </a:br>
          <a:r>
            <a:rPr lang="fr-FR" sz="1200" baseline="0">
              <a:solidFill>
                <a:schemeClr val="tx1"/>
              </a:solidFill>
              <a:effectLst/>
              <a:latin typeface="Cambria" panose="02040503050406030204" pitchFamily="18" charset="0"/>
              <a:ea typeface="Cambria" panose="02040503050406030204" pitchFamily="18" charset="0"/>
              <a:cs typeface="+mn-cs"/>
            </a:rPr>
            <a:t>Sinon, il inscrit une seule valeur correspondant à un apport d'azote minéral en choisissant la valeur moyenne.</a:t>
          </a:r>
          <a:br>
            <a:rPr lang="fr-FR" sz="1200" baseline="0">
              <a:solidFill>
                <a:schemeClr val="tx1"/>
              </a:solidFill>
              <a:effectLst/>
              <a:latin typeface="Cambria" panose="02040503050406030204" pitchFamily="18" charset="0"/>
              <a:ea typeface="Cambria" panose="02040503050406030204" pitchFamily="18" charset="0"/>
              <a:cs typeface="+mn-cs"/>
            </a:rPr>
          </a:br>
          <a:br>
            <a:rPr lang="fr-FR" sz="1200" baseline="0">
              <a:solidFill>
                <a:schemeClr val="tx1"/>
              </a:solidFill>
              <a:effectLst/>
              <a:latin typeface="Cambria" panose="02040503050406030204" pitchFamily="18" charset="0"/>
              <a:ea typeface="Cambria" panose="02040503050406030204" pitchFamily="18" charset="0"/>
              <a:cs typeface="+mn-cs"/>
            </a:rPr>
          </a:br>
          <a:r>
            <a:rPr lang="fr-FR" sz="1200" baseline="0">
              <a:solidFill>
                <a:schemeClr val="tx1"/>
              </a:solidFill>
              <a:effectLst/>
              <a:latin typeface="Cambria" panose="02040503050406030204" pitchFamily="18" charset="0"/>
              <a:ea typeface="Cambria" panose="02040503050406030204" pitchFamily="18" charset="0"/>
              <a:cs typeface="+mn-cs"/>
            </a:rPr>
            <a:t>Exemple : Si l'agriculteur a utilisé 150 unités d'azote (100 unités avec du nitrate d'ammonium + 50 unités avec de l'urée), il peut, soit :	</a:t>
          </a:r>
          <a:br>
            <a:rPr lang="fr-FR" sz="1200" baseline="0">
              <a:solidFill>
                <a:schemeClr val="tx1"/>
              </a:solidFill>
              <a:effectLst/>
              <a:latin typeface="Cambria" panose="02040503050406030204" pitchFamily="18" charset="0"/>
              <a:ea typeface="Cambria" panose="02040503050406030204" pitchFamily="18" charset="0"/>
              <a:cs typeface="+mn-cs"/>
            </a:rPr>
          </a:br>
          <a:r>
            <a:rPr lang="fr-FR" sz="1200" baseline="0">
              <a:solidFill>
                <a:schemeClr val="tx1"/>
              </a:solidFill>
              <a:effectLst/>
              <a:latin typeface="Cambria" panose="02040503050406030204" pitchFamily="18" charset="0"/>
              <a:ea typeface="Cambria" panose="02040503050406030204" pitchFamily="18" charset="0"/>
              <a:cs typeface="+mn-cs"/>
            </a:rPr>
            <a:t>	- saisir 150 unités d'azote avec la valeur moyenne, ou</a:t>
          </a:r>
          <a:endParaRPr lang="fr-FR" sz="1200">
            <a:effectLst/>
            <a:latin typeface="Cambria" panose="02040503050406030204" pitchFamily="18" charset="0"/>
            <a:ea typeface="Cambria" panose="02040503050406030204" pitchFamily="18" charset="0"/>
          </a:endParaRPr>
        </a:p>
        <a:p>
          <a:r>
            <a:rPr lang="fr-FR" sz="1200" baseline="0">
              <a:solidFill>
                <a:schemeClr val="tx1"/>
              </a:solidFill>
              <a:effectLst/>
              <a:latin typeface="Cambria" panose="02040503050406030204" pitchFamily="18" charset="0"/>
              <a:ea typeface="Cambria" panose="02040503050406030204" pitchFamily="18" charset="0"/>
              <a:cs typeface="+mn-cs"/>
            </a:rPr>
            <a:t>	- saisir le détail de ses apports en sélectionnant les produits correspondants et les doses d'azote associées.</a:t>
          </a:r>
          <a:endParaRPr lang="fr-FR" sz="1200">
            <a:effectLst/>
            <a:latin typeface="Cambria" panose="02040503050406030204" pitchFamily="18" charset="0"/>
            <a:ea typeface="Cambria" panose="02040503050406030204" pitchFamily="18" charset="0"/>
          </a:endParaRPr>
        </a:p>
        <a:p>
          <a:r>
            <a:rPr lang="fr-FR" sz="1200" baseline="0">
              <a:solidFill>
                <a:schemeClr val="tx1"/>
              </a:solidFill>
              <a:effectLst/>
              <a:latin typeface="Cambria" panose="02040503050406030204" pitchFamily="18" charset="0"/>
              <a:ea typeface="Cambria" panose="02040503050406030204" pitchFamily="18" charset="0"/>
              <a:cs typeface="+mn-cs"/>
            </a:rPr>
            <a:t>Dans le cas où vous utilisez des moyennes régionales issues des rapports NUTS2 en unités gCO2eq/kgMS, veuillez renseigner la valeur correspondante à votre région dans la colonne G dans la case jaune (Uniquement autorisé pour</a:t>
          </a:r>
        </a:p>
        <a:p>
          <a:r>
            <a:rPr lang="fr-FR" sz="1200" baseline="0">
              <a:solidFill>
                <a:schemeClr val="tx1"/>
              </a:solidFill>
              <a:effectLst/>
              <a:latin typeface="Cambria" panose="02040503050406030204" pitchFamily="18" charset="0"/>
              <a:ea typeface="Cambria" panose="02040503050406030204" pitchFamily="18" charset="0"/>
              <a:cs typeface="+mn-cs"/>
            </a:rPr>
            <a:t>les semences, les produits phytosanitaires et la consommation de diesel au champ).</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4.1 Saisissez votre code postal. Cela permettra de déterminer automatiquement la zone climatique et le type de sol pour votre cas, cependant les données utilisées ne concernent que la France, dans le cas où vous travaillez avec</a:t>
          </a:r>
        </a:p>
        <a:p>
          <a:r>
            <a:rPr lang="fr-FR" sz="1200" baseline="0">
              <a:solidFill>
                <a:schemeClr val="tx1"/>
              </a:solidFill>
              <a:effectLst/>
              <a:latin typeface="Cambria" panose="02040503050406030204" pitchFamily="18" charset="0"/>
              <a:ea typeface="Cambria" panose="02040503050406030204" pitchFamily="18" charset="0"/>
              <a:cs typeface="+mn-cs"/>
            </a:rPr>
            <a:t>des données d'un autre pays ou votre code postal n'est pas disponible, laissez cette case vide et choisissez votre climat manuellement dans les cellules en-dessous, sinon vous pouvez également remplacer les données de</a:t>
          </a:r>
        </a:p>
        <a:p>
          <a:r>
            <a:rPr lang="fr-FR" sz="1200" baseline="0">
              <a:solidFill>
                <a:schemeClr val="tx1"/>
              </a:solidFill>
              <a:effectLst/>
              <a:latin typeface="Cambria" panose="02040503050406030204" pitchFamily="18" charset="0"/>
              <a:ea typeface="Cambria" panose="02040503050406030204" pitchFamily="18" charset="0"/>
              <a:cs typeface="+mn-cs"/>
            </a:rPr>
            <a:t> l'onglet "Climat et type de sol" par les données correspondantes à votre pays. Le règlement d'exécution 2022/996 stipule que des modèles désagrégés doivent être utilisés pour ce type d'émissions, c'est pourquoi "Disaggregated"</a:t>
          </a:r>
        </a:p>
        <a:p>
          <a:r>
            <a:rPr lang="fr-FR" sz="1200" baseline="0">
              <a:solidFill>
                <a:schemeClr val="tx1"/>
              </a:solidFill>
              <a:effectLst/>
              <a:latin typeface="Cambria" panose="02040503050406030204" pitchFamily="18" charset="0"/>
              <a:ea typeface="Cambria" panose="02040503050406030204" pitchFamily="18" charset="0"/>
              <a:cs typeface="+mn-cs"/>
            </a:rPr>
            <a:t> est choisi par défaut. </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4.2 Saisissez, le cas écheant, la quantité de chaux utilisée. Si la valeur réelle est disponible, choisissez "Taux spécifique de chaux" et rentrez la valeur dans la case correspondante. Si la valeur réelle n'est pas disponible mais qu'un</a:t>
          </a:r>
        </a:p>
        <a:p>
          <a:r>
            <a:rPr lang="fr-FR" sz="1200" baseline="0">
              <a:solidFill>
                <a:schemeClr val="tx1"/>
              </a:solidFill>
              <a:effectLst/>
              <a:latin typeface="Cambria" panose="02040503050406030204" pitchFamily="18" charset="0"/>
              <a:ea typeface="Cambria" panose="02040503050406030204" pitchFamily="18" charset="0"/>
              <a:cs typeface="+mn-cs"/>
            </a:rPr>
            <a:t> chaulage a eu lieu, choisissez "Taux d’épandage de chaux issu de l’outil en ligne" et utilisez la dose de chaux recommandée en utilisant le calculateur en ligne de l’Agricultural Lime Association :</a:t>
          </a:r>
        </a:p>
        <a:p>
          <a:r>
            <a:rPr lang="fr-FR" sz="1200" baseline="0">
              <a:solidFill>
                <a:schemeClr val="tx1"/>
              </a:solidFill>
              <a:effectLst/>
              <a:latin typeface="Cambria" panose="02040503050406030204" pitchFamily="18" charset="0"/>
              <a:ea typeface="Cambria" panose="02040503050406030204" pitchFamily="18" charset="0"/>
              <a:cs typeface="+mn-cs"/>
            </a:rPr>
            <a:t>https://aglime.org.uk/lime_calculator.php</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5. La consommation de diesel au niveau de l'exploitation doit être complétée par les données correspondantes à l'utilisation des machines agricoles. Un exemple illustrant la manière dont cette valeur peut être calculée est présenté</a:t>
          </a:r>
        </a:p>
        <a:p>
          <a:r>
            <a:rPr lang="fr-FR" sz="1200" baseline="0">
              <a:solidFill>
                <a:schemeClr val="tx1"/>
              </a:solidFill>
              <a:effectLst/>
              <a:latin typeface="Cambria" panose="02040503050406030204" pitchFamily="18" charset="0"/>
              <a:ea typeface="Cambria" panose="02040503050406030204" pitchFamily="18" charset="0"/>
              <a:cs typeface="+mn-cs"/>
            </a:rPr>
            <a:t> dans l'onglet"Diesel pour cultures (exemple)".Toutefois, cette valeur doit être calculée par l'exploitant en tenant compte de ses propres machines agricoles et itineraires techniques utilisés.</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6. Introduisez les données concernant l'étape de séchage et le stockage (par exemple la ventilation). Ces valeurs peuvent être calculées dans l'onglet "Stockage et séchage (exemple)"</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7. Indiquez les données concernant le transport de la ferme au premier point de collecte (PPC). Dans le cas d'un processus de séchage, cela inclut le transport de la ferme au premier point de collecte et du premier point de collecte </a:t>
          </a:r>
        </a:p>
        <a:p>
          <a:r>
            <a:rPr lang="fr-FR" sz="1200" baseline="0">
              <a:solidFill>
                <a:schemeClr val="tx1"/>
              </a:solidFill>
              <a:effectLst/>
              <a:latin typeface="Cambria" panose="02040503050406030204" pitchFamily="18" charset="0"/>
              <a:ea typeface="Cambria" panose="02040503050406030204" pitchFamily="18" charset="0"/>
              <a:cs typeface="+mn-cs"/>
            </a:rPr>
            <a:t>au site de séchage, le cas échéant. S'il y aune étape de transport supplémentaire entre le site de séchage et le premier point de collecte, il est nécessaire de la prendre en compte. </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8.  Le calculateur indiquera les émissions résultantes en Eec dans la cellule H58.</a:t>
          </a:r>
        </a:p>
        <a:p>
          <a:endParaRPr lang="fr-FR" sz="1800" b="1" baseline="0">
            <a:solidFill>
              <a:schemeClr val="tx1"/>
            </a:solidFill>
            <a:effectLst/>
            <a:latin typeface="Cambria" panose="02040503050406030204" pitchFamily="18" charset="0"/>
            <a:ea typeface="Cambria" panose="02040503050406030204" pitchFamily="18" charset="0"/>
            <a:cs typeface="+mn-cs"/>
          </a:endParaRPr>
        </a:p>
        <a:p>
          <a:r>
            <a:rPr lang="fr-FR" sz="1800" b="1" baseline="0">
              <a:solidFill>
                <a:schemeClr val="tx1"/>
              </a:solidFill>
              <a:effectLst/>
              <a:latin typeface="Cambria" panose="02040503050406030204" pitchFamily="18" charset="0"/>
              <a:ea typeface="Cambria" panose="02040503050406030204" pitchFamily="18" charset="0"/>
              <a:cs typeface="+mn-cs"/>
            </a:rPr>
            <a:t>Calculateur ESCA</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1.  Si vous ne l'avez pas encore fait, entrez votre code postal dans l'onglet Calculateur EEC. Cela déterminera la zone climatique et le type de sol pour votre cas. Si l'un des deux n'est pas trouvé pour votre code postal, vous devez </a:t>
          </a:r>
        </a:p>
        <a:p>
          <a:r>
            <a:rPr lang="fr-FR" sz="1200" baseline="0">
              <a:solidFill>
                <a:schemeClr val="tx1"/>
              </a:solidFill>
              <a:effectLst/>
              <a:latin typeface="Cambria" panose="02040503050406030204" pitchFamily="18" charset="0"/>
              <a:ea typeface="Cambria" panose="02040503050406030204" pitchFamily="18" charset="0"/>
              <a:cs typeface="+mn-cs"/>
            </a:rPr>
            <a:t>sélectionner manuellement la valeur correspondante. Pour les pays autres que la France, sélectionnez manuellement votre zone climatique et votre type de sol. Vous pouvez également remplacer les données de l'onglet </a:t>
          </a:r>
        </a:p>
        <a:p>
          <a:r>
            <a:rPr lang="fr-FR" sz="1200" baseline="0">
              <a:solidFill>
                <a:schemeClr val="tx1"/>
              </a:solidFill>
              <a:effectLst/>
              <a:latin typeface="Cambria" panose="02040503050406030204" pitchFamily="18" charset="0"/>
              <a:ea typeface="Cambria" panose="02040503050406030204" pitchFamily="18" charset="0"/>
              <a:cs typeface="+mn-cs"/>
            </a:rPr>
            <a:t>"Climat et type de sol" par les données correspondantes à votre pays.</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2. Sélectionnez vos pratiques antérieures et actuelles de gestion des sols agricoles (avant les pratiques esca et après le début des pratiques améliorées de gestion des sols). Cela permettra de déterminer les facteurs SOC</a:t>
          </a:r>
          <a:r>
            <a:rPr lang="fr-FR" sz="800" baseline="0">
              <a:solidFill>
                <a:schemeClr val="tx1"/>
              </a:solidFill>
              <a:effectLst/>
              <a:latin typeface="Cambria" panose="02040503050406030204" pitchFamily="18" charset="0"/>
              <a:ea typeface="Cambria" panose="02040503050406030204" pitchFamily="18" charset="0"/>
              <a:cs typeface="+mn-cs"/>
            </a:rPr>
            <a:t>REF</a:t>
          </a:r>
          <a:r>
            <a:rPr lang="fr-FR" sz="1200" baseline="0">
              <a:solidFill>
                <a:schemeClr val="tx1"/>
              </a:solidFill>
              <a:effectLst/>
              <a:latin typeface="Cambria" panose="02040503050406030204" pitchFamily="18" charset="0"/>
              <a:ea typeface="Cambria" panose="02040503050406030204" pitchFamily="18" charset="0"/>
              <a:cs typeface="+mn-cs"/>
            </a:rPr>
            <a:t> et F</a:t>
          </a:r>
        </a:p>
        <a:p>
          <a:r>
            <a:rPr lang="fr-FR" sz="1200" baseline="0">
              <a:solidFill>
                <a:schemeClr val="tx1"/>
              </a:solidFill>
              <a:effectLst/>
              <a:latin typeface="Cambria" panose="02040503050406030204" pitchFamily="18" charset="0"/>
              <a:ea typeface="Cambria" panose="02040503050406030204" pitchFamily="18" charset="0"/>
              <a:cs typeface="+mn-cs"/>
            </a:rPr>
            <a:t> sur la base des données du GIEC 2019. L'équation utilisée est présentée à droite. Cela permettra de déterminer la variation du stock de C par an et par hectare.</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3. Saisissez le rendement de votre culture, si ce n'est pas encore fait, dans l'onglet Calculateur EEC.</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4. Saisissez les émissions historiques dues aux engrais et aux herbicides au cours des années précédentes, avant la mise en œuvre des nouvelles pratiques agricoles. Si vous ne les connaissez pas, vous pouvez</a:t>
          </a:r>
        </a:p>
        <a:p>
          <a:r>
            <a:rPr lang="fr-FR" sz="1200" baseline="0">
              <a:solidFill>
                <a:schemeClr val="tx1"/>
              </a:solidFill>
              <a:effectLst/>
              <a:latin typeface="Cambria" panose="02040503050406030204" pitchFamily="18" charset="0"/>
              <a:ea typeface="Cambria" panose="02040503050406030204" pitchFamily="18" charset="0"/>
              <a:cs typeface="+mn-cs"/>
            </a:rPr>
            <a:t> les calculer dans le tableau en-dessous dans le même onglet en faisant la moyenne des trois années précédant l'amélioration de la gestion des terres agricoles.</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5. Saisissez les émissions dues aux engrais et aux herbicides pour l'année concernée, si elles ne sont pas calculées automatiquement à partir de l'onglet Calculateur EEC.</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6. La valeur Esca sera indiquée dans la cellule G16 et dans l'onglet Calculateur EEC, où la soustraction EEC-ESCA est indiquée dans la cellule E67.</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7. Un exemple est donné ci-dessous pour illustrer la manière dont la CSA modélisée est calculée à partir du CSR mesuré.</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8.  Si les émissions historiques dues à l'utilisation d'herbicides et d'engrais avant la mise en œuvre de la nouvelle agriculture ne sont pas connues, vous pouvez les calculer en faisant la moyenne des trois années précédant le début </a:t>
          </a:r>
        </a:p>
        <a:p>
          <a:r>
            <a:rPr lang="fr-FR" sz="1200" baseline="0">
              <a:solidFill>
                <a:schemeClr val="tx1"/>
              </a:solidFill>
              <a:effectLst/>
              <a:latin typeface="Cambria" panose="02040503050406030204" pitchFamily="18" charset="0"/>
              <a:ea typeface="Cambria" panose="02040503050406030204" pitchFamily="18" charset="0"/>
              <a:cs typeface="+mn-cs"/>
            </a:rPr>
            <a:t>de la gestion améliorée des terres. Ces émissions peuvent être calculées à l'aide de l'onglet Calculateur EEC en saisissant les données historiques pour ces années, puis en copiant la valeur dans U17 et </a:t>
          </a:r>
        </a:p>
        <a:p>
          <a:r>
            <a:rPr lang="fr-FR" sz="1200" baseline="0">
              <a:solidFill>
                <a:schemeClr val="tx1"/>
              </a:solidFill>
              <a:effectLst/>
              <a:latin typeface="Cambria" panose="02040503050406030204" pitchFamily="18" charset="0"/>
              <a:ea typeface="Cambria" panose="02040503050406030204" pitchFamily="18" charset="0"/>
              <a:cs typeface="+mn-cs"/>
            </a:rPr>
            <a:t>en la collant dans le Calculateur ESCA dans le tableau de la cellule B27.</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FR" sz="1200" baseline="0">
              <a:solidFill>
                <a:schemeClr val="tx1"/>
              </a:solidFill>
              <a:effectLst/>
              <a:latin typeface="Cambria" panose="02040503050406030204" pitchFamily="18" charset="0"/>
              <a:ea typeface="Cambria" panose="02040503050406030204" pitchFamily="18" charset="0"/>
              <a:cs typeface="+mn-cs"/>
            </a:rPr>
            <a:t>Le facteur esca concernant le stockage de carbone lié à l'amélioration des pratiques agricoles (la différence entre le stock de carbone de référence à une date donnée et le stock de carbone actuel) est calculé selon le modèle du GIEC.</a:t>
          </a:r>
        </a:p>
        <a:p>
          <a:pPr marL="0" marR="0" lvl="0" indent="0" defTabSz="914400" eaLnBrk="1" fontAlgn="auto" latinLnBrk="0" hangingPunct="1">
            <a:lnSpc>
              <a:spcPct val="100000"/>
            </a:lnSpc>
            <a:spcBef>
              <a:spcPts val="0"/>
            </a:spcBef>
            <a:spcAft>
              <a:spcPts val="0"/>
            </a:spcAft>
            <a:buClrTx/>
            <a:buSzTx/>
            <a:buFontTx/>
            <a:buNone/>
            <a:tabLst/>
            <a:defRPr/>
          </a:pPr>
          <a:r>
            <a:rPr lang="fr-FR" sz="1200" baseline="0">
              <a:solidFill>
                <a:schemeClr val="tx1"/>
              </a:solidFill>
              <a:effectLst/>
              <a:latin typeface="Cambria" panose="02040503050406030204" pitchFamily="18" charset="0"/>
              <a:ea typeface="Cambria" panose="02040503050406030204" pitchFamily="18" charset="0"/>
              <a:cs typeface="+mn-cs"/>
            </a:rPr>
            <a:t> Avant d'utiliser cet outil dans d'autres pays, la personnalisation des paramètres doit être vérifiée et validée par 2BS.</a:t>
          </a:r>
        </a:p>
        <a:p>
          <a:endParaRPr lang="fr-FR" sz="1200" b="1" baseline="0">
            <a:solidFill>
              <a:schemeClr val="tx1"/>
            </a:solidFill>
            <a:effectLst/>
            <a:latin typeface="Cambria" panose="02040503050406030204" pitchFamily="18" charset="0"/>
            <a:ea typeface="Cambria" panose="02040503050406030204" pitchFamily="18" charset="0"/>
            <a:cs typeface="+mn-cs"/>
          </a:endParaRPr>
        </a:p>
        <a:p>
          <a:r>
            <a:rPr lang="fr-FR" sz="1200" b="1" baseline="0">
              <a:solidFill>
                <a:sysClr val="windowText" lastClr="000000"/>
              </a:solidFill>
              <a:latin typeface="Cambria" panose="02040503050406030204" pitchFamily="18" charset="0"/>
              <a:ea typeface="Cambria" panose="02040503050406030204" pitchFamily="18" charset="0"/>
            </a:rPr>
            <a:t>Autres commentaires : </a:t>
          </a:r>
        </a:p>
        <a:p>
          <a:endParaRPr lang="fr-FR" sz="1200" b="1" baseline="0">
            <a:solidFill>
              <a:sysClr val="windowText" lastClr="000000"/>
            </a:solidFill>
            <a:latin typeface="Cambria" panose="02040503050406030204" pitchFamily="18" charset="0"/>
            <a:ea typeface="Cambria" panose="02040503050406030204" pitchFamily="18" charset="0"/>
          </a:endParaRPr>
        </a:p>
        <a:p>
          <a:r>
            <a:rPr lang="fr-FR" sz="1200" b="1" baseline="0">
              <a:solidFill>
                <a:sysClr val="windowText" lastClr="000000"/>
              </a:solidFill>
              <a:latin typeface="Cambria" panose="02040503050406030204" pitchFamily="18" charset="0"/>
              <a:ea typeface="Cambria" panose="02040503050406030204" pitchFamily="18" charset="0"/>
            </a:rPr>
            <a:t>Les valeurs standard des facteurs d'émission pour les intrants (production d'engrais, utilisation de diesel...) sont les valeurs présentées dans l'ANNEXE IX de l'acte délégué de la Commission européenne (mai 2022).</a:t>
          </a:r>
        </a:p>
        <a:p>
          <a:endParaRPr lang="fr-FR" sz="1200" b="1" baseline="0">
            <a:solidFill>
              <a:sysClr val="windowText" lastClr="000000"/>
            </a:solidFill>
            <a:latin typeface="Cambria" panose="02040503050406030204" pitchFamily="18" charset="0"/>
            <a:ea typeface="Cambria" panose="02040503050406030204" pitchFamily="18" charset="0"/>
          </a:endParaRPr>
        </a:p>
        <a:p>
          <a:r>
            <a:rPr lang="fr-FR" sz="1200" b="1" baseline="0">
              <a:solidFill>
                <a:sysClr val="windowText" lastClr="000000"/>
              </a:solidFill>
              <a:latin typeface="Cambria" panose="02040503050406030204" pitchFamily="18" charset="0"/>
              <a:ea typeface="Cambria" panose="02040503050406030204" pitchFamily="18" charset="0"/>
            </a:rPr>
            <a:t>La consommation de diesel peut être estimée à l'aide de la "Feuille de consommation de diesel pour la culture". Il s'agit d'une feuille de calcul simplifiée permettant d'obtenir des ordres de grandeur de la </a:t>
          </a:r>
        </a:p>
        <a:p>
          <a:r>
            <a:rPr lang="fr-FR" sz="1200" b="1" baseline="0">
              <a:solidFill>
                <a:sysClr val="windowText" lastClr="000000"/>
              </a:solidFill>
              <a:latin typeface="Cambria" panose="02040503050406030204" pitchFamily="18" charset="0"/>
              <a:ea typeface="Cambria" panose="02040503050406030204" pitchFamily="18" charset="0"/>
            </a:rPr>
            <a:t>consommation de gasoil diesel en utilisant les données d'AGRIBALYSE 3.1. Il s'agit uniquement d'un exemple illustratif.</a:t>
          </a:r>
        </a:p>
        <a:p>
          <a:endParaRPr lang="fr-FR" sz="1200" b="1" baseline="0">
            <a:solidFill>
              <a:sysClr val="windowText" lastClr="000000"/>
            </a:solidFill>
            <a:latin typeface="Cambria" panose="02040503050406030204" pitchFamily="18" charset="0"/>
            <a:ea typeface="Cambria" panose="02040503050406030204" pitchFamily="18" charset="0"/>
          </a:endParaRPr>
        </a:p>
        <a:p>
          <a:r>
            <a:rPr lang="fr-FR" sz="1200" b="1" baseline="0">
              <a:solidFill>
                <a:sysClr val="windowText" lastClr="000000"/>
              </a:solidFill>
              <a:latin typeface="Cambria" panose="02040503050406030204" pitchFamily="18" charset="0"/>
              <a:ea typeface="Cambria" panose="02040503050406030204" pitchFamily="18" charset="0"/>
            </a:rPr>
            <a:t>Le N2O lié à l'application d'engrais azotés suit la méthodologie du GIEC 2019. Les facteurs d'émission désagrégés dépendent de la zone climatique.</a:t>
          </a:r>
        </a:p>
      </xdr:txBody>
    </xdr:sp>
    <xdr:clientData/>
  </xdr:oneCellAnchor>
  <xdr:twoCellAnchor>
    <xdr:from>
      <xdr:col>0</xdr:col>
      <xdr:colOff>73270</xdr:colOff>
      <xdr:row>3</xdr:row>
      <xdr:rowOff>181047</xdr:rowOff>
    </xdr:from>
    <xdr:to>
      <xdr:col>18</xdr:col>
      <xdr:colOff>673100</xdr:colOff>
      <xdr:row>9</xdr:row>
      <xdr:rowOff>177437</xdr:rowOff>
    </xdr:to>
    <xdr:sp macro="" textlink="">
      <xdr:nvSpPr>
        <xdr:cNvPr id="14" name="Rectangle 13">
          <a:extLst>
            <a:ext uri="{FF2B5EF4-FFF2-40B4-BE49-F238E27FC236}">
              <a16:creationId xmlns:a16="http://schemas.microsoft.com/office/drawing/2014/main" id="{DEDFEA06-2B67-3BCA-8377-CC92D59F6818}"/>
            </a:ext>
          </a:extLst>
        </xdr:cNvPr>
        <xdr:cNvSpPr/>
      </xdr:nvSpPr>
      <xdr:spPr bwMode="auto">
        <a:xfrm>
          <a:off x="73270" y="879547"/>
          <a:ext cx="15001630" cy="1190190"/>
        </a:xfrm>
        <a:prstGeom prst="rect">
          <a:avLst/>
        </a:prstGeom>
        <a:solidFill>
          <a:srgbClr val="076633"/>
        </a:solidFill>
        <a:ln>
          <a:solidFill>
            <a:srgbClr val="2D693B"/>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solidFill>
              <a:schemeClr val="bg1"/>
            </a:solidFill>
          </a:endParaRPr>
        </a:p>
      </xdr:txBody>
    </xdr:sp>
    <xdr:clientData/>
  </xdr:twoCellAnchor>
  <xdr:twoCellAnchor>
    <xdr:from>
      <xdr:col>5</xdr:col>
      <xdr:colOff>188456</xdr:colOff>
      <xdr:row>4</xdr:row>
      <xdr:rowOff>5065</xdr:rowOff>
    </xdr:from>
    <xdr:to>
      <xdr:col>17</xdr:col>
      <xdr:colOff>270382</xdr:colOff>
      <xdr:row>9</xdr:row>
      <xdr:rowOff>78513</xdr:rowOff>
    </xdr:to>
    <xdr:sp macro="" textlink="">
      <xdr:nvSpPr>
        <xdr:cNvPr id="16" name="ZoneTexte 3">
          <a:extLst>
            <a:ext uri="{FF2B5EF4-FFF2-40B4-BE49-F238E27FC236}">
              <a16:creationId xmlns:a16="http://schemas.microsoft.com/office/drawing/2014/main" id="{64B32265-EC84-6BBD-B156-4F3EC8E9A595}"/>
            </a:ext>
          </a:extLst>
        </xdr:cNvPr>
        <xdr:cNvSpPr txBox="1"/>
      </xdr:nvSpPr>
      <xdr:spPr bwMode="auto">
        <a:xfrm>
          <a:off x="4188956" y="944865"/>
          <a:ext cx="9683126" cy="1025948"/>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FR" sz="3600" b="1">
              <a:solidFill>
                <a:schemeClr val="bg1"/>
              </a:solidFill>
              <a:latin typeface="+mj-lt"/>
              <a:ea typeface="Cambria" panose="02040503050406030204" pitchFamily="18" charset="0"/>
            </a:rPr>
            <a:t>Calculateur</a:t>
          </a:r>
          <a:r>
            <a:rPr lang="fr-FR" sz="3600" b="1" baseline="0">
              <a:solidFill>
                <a:schemeClr val="bg1"/>
              </a:solidFill>
              <a:latin typeface="+mj-lt"/>
              <a:ea typeface="Cambria" panose="02040503050406030204" pitchFamily="18" charset="0"/>
            </a:rPr>
            <a:t> GES EEC ESCA 2024 (FR)</a:t>
          </a:r>
        </a:p>
        <a:p>
          <a:pPr marL="0" marR="0" lvl="0" indent="0" algn="ctr" defTabSz="914400" rtl="0" eaLnBrk="1" fontAlgn="auto" latinLnBrk="0" hangingPunct="1">
            <a:lnSpc>
              <a:spcPct val="100000"/>
            </a:lnSpc>
            <a:spcBef>
              <a:spcPts val="0"/>
            </a:spcBef>
            <a:spcAft>
              <a:spcPts val="0"/>
            </a:spcAft>
            <a:buClrTx/>
            <a:buSzTx/>
            <a:buFontTx/>
            <a:buNone/>
            <a:tabLst/>
            <a:defRPr/>
          </a:pPr>
          <a:r>
            <a:rPr lang="fr-FR" sz="3200" b="1" i="1" baseline="0">
              <a:solidFill>
                <a:schemeClr val="bg1"/>
              </a:solidFill>
              <a:latin typeface="+mj-lt"/>
              <a:ea typeface="Cambria" panose="02040503050406030204" pitchFamily="18" charset="0"/>
            </a:rPr>
            <a:t>MODE D'EMPLOI </a:t>
          </a:r>
          <a:endParaRPr lang="fr-FR" sz="3200">
            <a:effectLst/>
          </a:endParaRPr>
        </a:p>
        <a:p>
          <a:pPr algn="ctr"/>
          <a:endParaRPr lang="fr-FR" sz="3200" b="1" i="1">
            <a:solidFill>
              <a:sysClr val="windowText" lastClr="000000"/>
            </a:solidFill>
            <a:latin typeface="+mj-lt"/>
            <a:ea typeface="Cambria" panose="02040503050406030204" pitchFamily="18" charset="0"/>
          </a:endParaRPr>
        </a:p>
      </xdr:txBody>
    </xdr:sp>
    <xdr:clientData/>
  </xdr:twoCellAnchor>
  <xdr:twoCellAnchor editAs="oneCell">
    <xdr:from>
      <xdr:col>0</xdr:col>
      <xdr:colOff>369522</xdr:colOff>
      <xdr:row>0</xdr:row>
      <xdr:rowOff>0</xdr:rowOff>
    </xdr:from>
    <xdr:to>
      <xdr:col>3</xdr:col>
      <xdr:colOff>638297</xdr:colOff>
      <xdr:row>11</xdr:row>
      <xdr:rowOff>454175</xdr:rowOff>
    </xdr:to>
    <xdr:pic>
      <xdr:nvPicPr>
        <xdr:cNvPr id="7" name="Image 6" descr="2BSVS (@2bsvs) / X">
          <a:extLst>
            <a:ext uri="{FF2B5EF4-FFF2-40B4-BE49-F238E27FC236}">
              <a16:creationId xmlns:a16="http://schemas.microsoft.com/office/drawing/2014/main" id="{BAFB6276-8F1F-F597-D3CC-C29F89BE6AA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9522" y="0"/>
          <a:ext cx="2652834" cy="26522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317064</xdr:colOff>
      <xdr:row>41</xdr:row>
      <xdr:rowOff>0</xdr:rowOff>
    </xdr:from>
    <xdr:to>
      <xdr:col>16</xdr:col>
      <xdr:colOff>183933</xdr:colOff>
      <xdr:row>54</xdr:row>
      <xdr:rowOff>738188</xdr:rowOff>
    </xdr:to>
    <xdr:graphicFrame macro="">
      <xdr:nvGraphicFramePr>
        <xdr:cNvPr id="2" name="Graphique 1">
          <a:extLst>
            <a:ext uri="{FF2B5EF4-FFF2-40B4-BE49-F238E27FC236}">
              <a16:creationId xmlns:a16="http://schemas.microsoft.com/office/drawing/2014/main" id="{A6A85818-FA91-CB95-A2D4-39590D7C5EE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610060</xdr:colOff>
      <xdr:row>1</xdr:row>
      <xdr:rowOff>141888</xdr:rowOff>
    </xdr:from>
    <xdr:to>
      <xdr:col>9</xdr:col>
      <xdr:colOff>588872</xdr:colOff>
      <xdr:row>3</xdr:row>
      <xdr:rowOff>19470</xdr:rowOff>
    </xdr:to>
    <xdr:pic>
      <xdr:nvPicPr>
        <xdr:cNvPr id="3" name="Image 2">
          <a:extLst>
            <a:ext uri="{FF2B5EF4-FFF2-40B4-BE49-F238E27FC236}">
              <a16:creationId xmlns:a16="http://schemas.microsoft.com/office/drawing/2014/main" id="{46056B59-E793-7DE1-4CF3-9D61687A23AF}"/>
            </a:ext>
          </a:extLst>
        </xdr:cNvPr>
        <xdr:cNvPicPr>
          <a:picLocks noChangeAspect="1"/>
        </xdr:cNvPicPr>
      </xdr:nvPicPr>
      <xdr:blipFill>
        <a:blip xmlns:r="http://schemas.openxmlformats.org/officeDocument/2006/relationships" r:embed="rId1"/>
        <a:stretch>
          <a:fillRect/>
        </a:stretch>
      </xdr:blipFill>
      <xdr:spPr>
        <a:xfrm>
          <a:off x="9746662" y="336087"/>
          <a:ext cx="3678118" cy="468451"/>
        </a:xfrm>
        <a:prstGeom prst="rect">
          <a:avLst/>
        </a:prstGeom>
      </xdr:spPr>
    </xdr:pic>
    <xdr:clientData/>
  </xdr:twoCellAnchor>
  <xdr:twoCellAnchor editAs="oneCell">
    <xdr:from>
      <xdr:col>5</xdr:col>
      <xdr:colOff>14653</xdr:colOff>
      <xdr:row>16</xdr:row>
      <xdr:rowOff>43962</xdr:rowOff>
    </xdr:from>
    <xdr:to>
      <xdr:col>15</xdr:col>
      <xdr:colOff>361739</xdr:colOff>
      <xdr:row>21</xdr:row>
      <xdr:rowOff>172188</xdr:rowOff>
    </xdr:to>
    <xdr:pic>
      <xdr:nvPicPr>
        <xdr:cNvPr id="5" name="Image 4">
          <a:extLst>
            <a:ext uri="{FF2B5EF4-FFF2-40B4-BE49-F238E27FC236}">
              <a16:creationId xmlns:a16="http://schemas.microsoft.com/office/drawing/2014/main" id="{920CD7F8-E1AB-449B-AD07-CDA6D7ED442C}"/>
            </a:ext>
          </a:extLst>
        </xdr:cNvPr>
        <xdr:cNvPicPr>
          <a:picLocks noChangeAspect="1"/>
        </xdr:cNvPicPr>
      </xdr:nvPicPr>
      <xdr:blipFill>
        <a:blip xmlns:r="http://schemas.openxmlformats.org/officeDocument/2006/relationships" r:embed="rId2"/>
        <a:stretch>
          <a:fillRect/>
        </a:stretch>
      </xdr:blipFill>
      <xdr:spPr>
        <a:xfrm>
          <a:off x="7422172" y="5568462"/>
          <a:ext cx="10545662" cy="3005582"/>
        </a:xfrm>
        <a:prstGeom prst="rect">
          <a:avLst/>
        </a:prstGeom>
        <a:ln w="6350">
          <a:solidFill>
            <a:schemeClr val="tx1"/>
          </a:solidFill>
        </a:ln>
      </xdr:spPr>
    </xdr:pic>
    <xdr:clientData/>
  </xdr:twoCellAnchor>
  <xdr:twoCellAnchor editAs="oneCell">
    <xdr:from>
      <xdr:col>18</xdr:col>
      <xdr:colOff>460075</xdr:colOff>
      <xdr:row>1</xdr:row>
      <xdr:rowOff>66135</xdr:rowOff>
    </xdr:from>
    <xdr:to>
      <xdr:col>24</xdr:col>
      <xdr:colOff>135083</xdr:colOff>
      <xdr:row>11</xdr:row>
      <xdr:rowOff>114741</xdr:rowOff>
    </xdr:to>
    <xdr:pic>
      <xdr:nvPicPr>
        <xdr:cNvPr id="8" name="Image 7">
          <a:extLst>
            <a:ext uri="{FF2B5EF4-FFF2-40B4-BE49-F238E27FC236}">
              <a16:creationId xmlns:a16="http://schemas.microsoft.com/office/drawing/2014/main" id="{4DB56400-FD57-4562-97A2-D83EDE7146BC}"/>
            </a:ext>
          </a:extLst>
        </xdr:cNvPr>
        <xdr:cNvPicPr>
          <a:picLocks noChangeAspect="1"/>
        </xdr:cNvPicPr>
      </xdr:nvPicPr>
      <xdr:blipFill>
        <a:blip xmlns:r="http://schemas.openxmlformats.org/officeDocument/2006/relationships" r:embed="rId3"/>
        <a:stretch>
          <a:fillRect/>
        </a:stretch>
      </xdr:blipFill>
      <xdr:spPr>
        <a:xfrm>
          <a:off x="20315207" y="267418"/>
          <a:ext cx="4413186" cy="2507134"/>
        </a:xfrm>
        <a:prstGeom prst="rect">
          <a:avLst/>
        </a:prstGeom>
        <a:ln>
          <a:solidFill>
            <a:schemeClr val="tx1"/>
          </a:solidFill>
        </a:ln>
      </xdr:spPr>
    </xdr:pic>
    <xdr:clientData/>
  </xdr:twoCellAnchor>
  <xdr:twoCellAnchor editAs="oneCell">
    <xdr:from>
      <xdr:col>14</xdr:col>
      <xdr:colOff>589473</xdr:colOff>
      <xdr:row>6</xdr:row>
      <xdr:rowOff>43496</xdr:rowOff>
    </xdr:from>
    <xdr:to>
      <xdr:col>18</xdr:col>
      <xdr:colOff>285008</xdr:colOff>
      <xdr:row>11</xdr:row>
      <xdr:rowOff>130713</xdr:rowOff>
    </xdr:to>
    <xdr:pic>
      <xdr:nvPicPr>
        <xdr:cNvPr id="9" name="Image 8">
          <a:extLst>
            <a:ext uri="{FF2B5EF4-FFF2-40B4-BE49-F238E27FC236}">
              <a16:creationId xmlns:a16="http://schemas.microsoft.com/office/drawing/2014/main" id="{1227C7DA-A795-4F4C-979E-A4A033B8A720}"/>
            </a:ext>
          </a:extLst>
        </xdr:cNvPr>
        <xdr:cNvPicPr>
          <a:picLocks noChangeAspect="1"/>
        </xdr:cNvPicPr>
      </xdr:nvPicPr>
      <xdr:blipFill rotWithShape="1">
        <a:blip xmlns:r="http://schemas.openxmlformats.org/officeDocument/2006/relationships" r:embed="rId4"/>
        <a:srcRect l="2441"/>
        <a:stretch/>
      </xdr:blipFill>
      <xdr:spPr>
        <a:xfrm>
          <a:off x="17281586" y="1394968"/>
          <a:ext cx="2861094" cy="1388571"/>
        </a:xfrm>
        <a:prstGeom prst="rect">
          <a:avLst/>
        </a:prstGeom>
        <a:ln w="6350">
          <a:solidFill>
            <a:schemeClr val="tx1"/>
          </a:solidFill>
        </a:ln>
      </xdr:spPr>
    </xdr:pic>
    <xdr:clientData/>
  </xdr:twoCellAnchor>
  <xdr:twoCellAnchor editAs="oneCell">
    <xdr:from>
      <xdr:col>14</xdr:col>
      <xdr:colOff>603850</xdr:colOff>
      <xdr:row>1</xdr:row>
      <xdr:rowOff>28755</xdr:rowOff>
    </xdr:from>
    <xdr:to>
      <xdr:col>18</xdr:col>
      <xdr:colOff>289115</xdr:colOff>
      <xdr:row>5</xdr:row>
      <xdr:rowOff>130031</xdr:rowOff>
    </xdr:to>
    <xdr:pic>
      <xdr:nvPicPr>
        <xdr:cNvPr id="10" name="Image 9">
          <a:extLst>
            <a:ext uri="{FF2B5EF4-FFF2-40B4-BE49-F238E27FC236}">
              <a16:creationId xmlns:a16="http://schemas.microsoft.com/office/drawing/2014/main" id="{587CAF40-FAAC-4FE6-A4EC-AC594D54F81B}"/>
            </a:ext>
          </a:extLst>
        </xdr:cNvPr>
        <xdr:cNvPicPr>
          <a:picLocks noChangeAspect="1"/>
        </xdr:cNvPicPr>
      </xdr:nvPicPr>
      <xdr:blipFill rotWithShape="1">
        <a:blip xmlns:r="http://schemas.openxmlformats.org/officeDocument/2006/relationships" r:embed="rId5"/>
        <a:srcRect r="1509"/>
        <a:stretch/>
      </xdr:blipFill>
      <xdr:spPr>
        <a:xfrm>
          <a:off x="17295963" y="230038"/>
          <a:ext cx="2855269" cy="1049547"/>
        </a:xfrm>
        <a:prstGeom prst="rect">
          <a:avLst/>
        </a:prstGeom>
        <a:ln w="6350">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156882</xdr:colOff>
      <xdr:row>11</xdr:row>
      <xdr:rowOff>100852</xdr:rowOff>
    </xdr:from>
    <xdr:to>
      <xdr:col>9</xdr:col>
      <xdr:colOff>694764</xdr:colOff>
      <xdr:row>14</xdr:row>
      <xdr:rowOff>795618</xdr:rowOff>
    </xdr:to>
    <xdr:cxnSp macro="">
      <xdr:nvCxnSpPr>
        <xdr:cNvPr id="3" name="Connecteur droit avec flèche 2">
          <a:extLst>
            <a:ext uri="{FF2B5EF4-FFF2-40B4-BE49-F238E27FC236}">
              <a16:creationId xmlns:a16="http://schemas.microsoft.com/office/drawing/2014/main" id="{48077A13-938B-B4FB-C1EC-72936BEB97A2}"/>
            </a:ext>
          </a:extLst>
        </xdr:cNvPr>
        <xdr:cNvCxnSpPr/>
      </xdr:nvCxnSpPr>
      <xdr:spPr>
        <a:xfrm>
          <a:off x="10343029" y="5860676"/>
          <a:ext cx="1333500" cy="1479177"/>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8</xdr:col>
      <xdr:colOff>179294</xdr:colOff>
      <xdr:row>15</xdr:row>
      <xdr:rowOff>112058</xdr:rowOff>
    </xdr:from>
    <xdr:to>
      <xdr:col>9</xdr:col>
      <xdr:colOff>697939</xdr:colOff>
      <xdr:row>16</xdr:row>
      <xdr:rowOff>22412</xdr:rowOff>
    </xdr:to>
    <xdr:cxnSp macro="">
      <xdr:nvCxnSpPr>
        <xdr:cNvPr id="5" name="Connecteur droit avec flèche 4">
          <a:extLst>
            <a:ext uri="{FF2B5EF4-FFF2-40B4-BE49-F238E27FC236}">
              <a16:creationId xmlns:a16="http://schemas.microsoft.com/office/drawing/2014/main" id="{34C8979B-9EBA-AD35-93EB-0545943EEDA2}"/>
            </a:ext>
          </a:extLst>
        </xdr:cNvPr>
        <xdr:cNvCxnSpPr/>
      </xdr:nvCxnSpPr>
      <xdr:spPr>
        <a:xfrm flipV="1">
          <a:off x="10365441" y="7575176"/>
          <a:ext cx="1314263" cy="179295"/>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761999</xdr:colOff>
      <xdr:row>32</xdr:row>
      <xdr:rowOff>0</xdr:rowOff>
    </xdr:from>
    <xdr:to>
      <xdr:col>3</xdr:col>
      <xdr:colOff>690622</xdr:colOff>
      <xdr:row>55</xdr:row>
      <xdr:rowOff>49498</xdr:rowOff>
    </xdr:to>
    <xdr:pic>
      <xdr:nvPicPr>
        <xdr:cNvPr id="2" name="Image 1">
          <a:extLst>
            <a:ext uri="{FF2B5EF4-FFF2-40B4-BE49-F238E27FC236}">
              <a16:creationId xmlns:a16="http://schemas.microsoft.com/office/drawing/2014/main" id="{3F79313F-C781-5D05-EA7A-3ACD39D9016D}"/>
            </a:ext>
          </a:extLst>
        </xdr:cNvPr>
        <xdr:cNvPicPr>
          <a:picLocks noChangeAspect="1"/>
        </xdr:cNvPicPr>
      </xdr:nvPicPr>
      <xdr:blipFill>
        <a:blip xmlns:r="http://schemas.openxmlformats.org/officeDocument/2006/relationships" r:embed="rId1"/>
        <a:stretch>
          <a:fillRect/>
        </a:stretch>
      </xdr:blipFill>
      <xdr:spPr>
        <a:xfrm>
          <a:off x="761999" y="6619875"/>
          <a:ext cx="7096125" cy="421509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539298</xdr:colOff>
      <xdr:row>11</xdr:row>
      <xdr:rowOff>126774</xdr:rowOff>
    </xdr:from>
    <xdr:to>
      <xdr:col>12</xdr:col>
      <xdr:colOff>2016262</xdr:colOff>
      <xdr:row>22</xdr:row>
      <xdr:rowOff>110666</xdr:rowOff>
    </xdr:to>
    <xdr:pic>
      <xdr:nvPicPr>
        <xdr:cNvPr id="3" name="Image 2">
          <a:extLst>
            <a:ext uri="{FF2B5EF4-FFF2-40B4-BE49-F238E27FC236}">
              <a16:creationId xmlns:a16="http://schemas.microsoft.com/office/drawing/2014/main" id="{46E17A45-19F7-4431-115E-F7964F19142D}"/>
            </a:ext>
          </a:extLst>
        </xdr:cNvPr>
        <xdr:cNvPicPr>
          <a:picLocks noChangeAspect="1"/>
        </xdr:cNvPicPr>
      </xdr:nvPicPr>
      <xdr:blipFill rotWithShape="1">
        <a:blip xmlns:r="http://schemas.openxmlformats.org/officeDocument/2006/relationships" r:embed="rId1"/>
        <a:srcRect l="5951" t="38034" r="68426" b="28913"/>
        <a:stretch/>
      </xdr:blipFill>
      <xdr:spPr>
        <a:xfrm>
          <a:off x="14282512" y="2167845"/>
          <a:ext cx="5585052" cy="1916651"/>
        </a:xfrm>
        <a:prstGeom prst="rect">
          <a:avLst/>
        </a:prstGeom>
      </xdr:spPr>
    </xdr:pic>
    <xdr:clientData/>
  </xdr:twoCellAnchor>
  <xdr:twoCellAnchor editAs="oneCell">
    <xdr:from>
      <xdr:col>1</xdr:col>
      <xdr:colOff>52265</xdr:colOff>
      <xdr:row>51</xdr:row>
      <xdr:rowOff>60813</xdr:rowOff>
    </xdr:from>
    <xdr:to>
      <xdr:col>1</xdr:col>
      <xdr:colOff>4917977</xdr:colOff>
      <xdr:row>54</xdr:row>
      <xdr:rowOff>187056</xdr:rowOff>
    </xdr:to>
    <xdr:pic>
      <xdr:nvPicPr>
        <xdr:cNvPr id="7" name="Image 6">
          <a:extLst>
            <a:ext uri="{FF2B5EF4-FFF2-40B4-BE49-F238E27FC236}">
              <a16:creationId xmlns:a16="http://schemas.microsoft.com/office/drawing/2014/main" id="{3F861FE0-6545-D792-3C69-8A6F165ED22F}"/>
            </a:ext>
          </a:extLst>
        </xdr:cNvPr>
        <xdr:cNvPicPr>
          <a:picLocks noChangeAspect="1"/>
        </xdr:cNvPicPr>
      </xdr:nvPicPr>
      <xdr:blipFill>
        <a:blip xmlns:r="http://schemas.openxmlformats.org/officeDocument/2006/relationships" r:embed="rId2"/>
        <a:stretch>
          <a:fillRect/>
        </a:stretch>
      </xdr:blipFill>
      <xdr:spPr>
        <a:xfrm>
          <a:off x="198803" y="12765698"/>
          <a:ext cx="4880952" cy="750985"/>
        </a:xfrm>
        <a:prstGeom prst="rect">
          <a:avLst/>
        </a:prstGeom>
        <a:ln w="38100">
          <a:solidFill>
            <a:schemeClr val="accent6">
              <a:lumMod val="60000"/>
              <a:lumOff val="40000"/>
            </a:schemeClr>
          </a:solidFill>
        </a:ln>
      </xdr:spPr>
    </xdr:pic>
    <xdr:clientData/>
  </xdr:twoCellAnchor>
  <xdr:twoCellAnchor editAs="oneCell">
    <xdr:from>
      <xdr:col>1</xdr:col>
      <xdr:colOff>23936</xdr:colOff>
      <xdr:row>64</xdr:row>
      <xdr:rowOff>36635</xdr:rowOff>
    </xdr:from>
    <xdr:to>
      <xdr:col>1</xdr:col>
      <xdr:colOff>4987292</xdr:colOff>
      <xdr:row>68</xdr:row>
      <xdr:rowOff>154403</xdr:rowOff>
    </xdr:to>
    <xdr:pic>
      <xdr:nvPicPr>
        <xdr:cNvPr id="8" name="Image 7">
          <a:extLst>
            <a:ext uri="{FF2B5EF4-FFF2-40B4-BE49-F238E27FC236}">
              <a16:creationId xmlns:a16="http://schemas.microsoft.com/office/drawing/2014/main" id="{CC904BAA-88FA-2B26-9DE6-1631B3AA91E7}"/>
            </a:ext>
          </a:extLst>
        </xdr:cNvPr>
        <xdr:cNvPicPr>
          <a:picLocks noChangeAspect="1"/>
        </xdr:cNvPicPr>
      </xdr:nvPicPr>
      <xdr:blipFill>
        <a:blip xmlns:r="http://schemas.openxmlformats.org/officeDocument/2006/relationships" r:embed="rId3"/>
        <a:stretch>
          <a:fillRect/>
        </a:stretch>
      </xdr:blipFill>
      <xdr:spPr>
        <a:xfrm>
          <a:off x="170474" y="16045962"/>
          <a:ext cx="4932241" cy="893446"/>
        </a:xfrm>
        <a:prstGeom prst="rect">
          <a:avLst/>
        </a:prstGeom>
        <a:ln w="38100">
          <a:solidFill>
            <a:schemeClr val="accent2">
              <a:lumMod val="60000"/>
              <a:lumOff val="40000"/>
            </a:schemeClr>
          </a:solidFill>
        </a:ln>
      </xdr:spPr>
    </xdr:pic>
    <xdr:clientData/>
  </xdr:twoCellAnchor>
  <xdr:twoCellAnchor editAs="oneCell">
    <xdr:from>
      <xdr:col>1</xdr:col>
      <xdr:colOff>11479</xdr:colOff>
      <xdr:row>43</xdr:row>
      <xdr:rowOff>55439</xdr:rowOff>
    </xdr:from>
    <xdr:to>
      <xdr:col>1</xdr:col>
      <xdr:colOff>3616103</xdr:colOff>
      <xdr:row>46</xdr:row>
      <xdr:rowOff>422763</xdr:rowOff>
    </xdr:to>
    <xdr:pic>
      <xdr:nvPicPr>
        <xdr:cNvPr id="9" name="Image 8">
          <a:extLst>
            <a:ext uri="{FF2B5EF4-FFF2-40B4-BE49-F238E27FC236}">
              <a16:creationId xmlns:a16="http://schemas.microsoft.com/office/drawing/2014/main" id="{74C41B89-57C2-5172-0934-2F2F8182662D}"/>
            </a:ext>
          </a:extLst>
        </xdr:cNvPr>
        <xdr:cNvPicPr>
          <a:picLocks noChangeAspect="1"/>
        </xdr:cNvPicPr>
      </xdr:nvPicPr>
      <xdr:blipFill>
        <a:blip xmlns:r="http://schemas.openxmlformats.org/officeDocument/2006/relationships" r:embed="rId4"/>
        <a:stretch>
          <a:fillRect/>
        </a:stretch>
      </xdr:blipFill>
      <xdr:spPr>
        <a:xfrm>
          <a:off x="158017" y="10818689"/>
          <a:ext cx="3604624" cy="1014291"/>
        </a:xfrm>
        <a:prstGeom prst="rect">
          <a:avLst/>
        </a:prstGeom>
        <a:ln w="38100">
          <a:solidFill>
            <a:srgbClr val="C9A4E4"/>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13</xdr:col>
      <xdr:colOff>12701</xdr:colOff>
      <xdr:row>13</xdr:row>
      <xdr:rowOff>6350</xdr:rowOff>
    </xdr:from>
    <xdr:to>
      <xdr:col>15</xdr:col>
      <xdr:colOff>533402</xdr:colOff>
      <xdr:row>19</xdr:row>
      <xdr:rowOff>155155</xdr:rowOff>
    </xdr:to>
    <xdr:pic>
      <xdr:nvPicPr>
        <xdr:cNvPr id="2" name="Image 1">
          <a:extLst>
            <a:ext uri="{FF2B5EF4-FFF2-40B4-BE49-F238E27FC236}">
              <a16:creationId xmlns:a16="http://schemas.microsoft.com/office/drawing/2014/main" id="{F9E85E63-DE20-4FEF-985D-801BF9A2022D}"/>
            </a:ext>
          </a:extLst>
        </xdr:cNvPr>
        <xdr:cNvPicPr>
          <a:picLocks noChangeAspect="1"/>
        </xdr:cNvPicPr>
      </xdr:nvPicPr>
      <xdr:blipFill rotWithShape="1">
        <a:blip xmlns:r="http://schemas.openxmlformats.org/officeDocument/2006/relationships" r:embed="rId1"/>
        <a:srcRect t="8986" b="19799"/>
        <a:stretch/>
      </xdr:blipFill>
      <xdr:spPr>
        <a:xfrm>
          <a:off x="4984751" y="2317750"/>
          <a:ext cx="2047874" cy="1305467"/>
        </a:xfrm>
        <a:prstGeom prst="rect">
          <a:avLst/>
        </a:prstGeom>
        <a:ln>
          <a:solidFill>
            <a:sysClr val="windowText" lastClr="000000"/>
          </a:solidFill>
        </a:ln>
      </xdr:spPr>
    </xdr:pic>
    <xdr:clientData/>
  </xdr:twoCellAnchor>
  <xdr:twoCellAnchor editAs="oneCell">
    <xdr:from>
      <xdr:col>13</xdr:col>
      <xdr:colOff>6351</xdr:colOff>
      <xdr:row>4</xdr:row>
      <xdr:rowOff>6350</xdr:rowOff>
    </xdr:from>
    <xdr:to>
      <xdr:col>15</xdr:col>
      <xdr:colOff>527053</xdr:colOff>
      <xdr:row>11</xdr:row>
      <xdr:rowOff>5592</xdr:rowOff>
    </xdr:to>
    <xdr:pic>
      <xdr:nvPicPr>
        <xdr:cNvPr id="3" name="Image 2">
          <a:extLst>
            <a:ext uri="{FF2B5EF4-FFF2-40B4-BE49-F238E27FC236}">
              <a16:creationId xmlns:a16="http://schemas.microsoft.com/office/drawing/2014/main" id="{78B0A0DD-7375-4407-AB45-1717AE565856}"/>
            </a:ext>
          </a:extLst>
        </xdr:cNvPr>
        <xdr:cNvPicPr>
          <a:picLocks noChangeAspect="1"/>
        </xdr:cNvPicPr>
      </xdr:nvPicPr>
      <xdr:blipFill rotWithShape="1">
        <a:blip xmlns:r="http://schemas.openxmlformats.org/officeDocument/2006/relationships" r:embed="rId2"/>
        <a:srcRect t="6566"/>
        <a:stretch/>
      </xdr:blipFill>
      <xdr:spPr>
        <a:xfrm>
          <a:off x="4978401" y="717550"/>
          <a:ext cx="2038350" cy="1326845"/>
        </a:xfrm>
        <a:prstGeom prst="rect">
          <a:avLst/>
        </a:prstGeom>
        <a:ln>
          <a:solidFill>
            <a:sysClr val="windowText" lastClr="000000"/>
          </a:solidFill>
        </a:ln>
      </xdr:spPr>
    </xdr:pic>
    <xdr:clientData/>
  </xdr:twoCellAnchor>
  <xdr:oneCellAnchor>
    <xdr:from>
      <xdr:col>14</xdr:col>
      <xdr:colOff>679450</xdr:colOff>
      <xdr:row>16</xdr:row>
      <xdr:rowOff>44450</xdr:rowOff>
    </xdr:from>
    <xdr:ext cx="895053" cy="264560"/>
    <xdr:sp macro="" textlink="">
      <xdr:nvSpPr>
        <xdr:cNvPr id="4" name="ZoneTexte 3">
          <a:extLst>
            <a:ext uri="{FF2B5EF4-FFF2-40B4-BE49-F238E27FC236}">
              <a16:creationId xmlns:a16="http://schemas.microsoft.com/office/drawing/2014/main" id="{3C48B42E-4999-4099-A1B1-95BC2E377557}"/>
            </a:ext>
          </a:extLst>
        </xdr:cNvPr>
        <xdr:cNvSpPr txBox="1"/>
      </xdr:nvSpPr>
      <xdr:spPr>
        <a:xfrm>
          <a:off x="6413500" y="2889250"/>
          <a:ext cx="895053" cy="264560"/>
        </a:xfrm>
        <a:prstGeom prst="rect">
          <a:avLst/>
        </a:prstGeom>
        <a:solidFill>
          <a:schemeClr val="bg1"/>
        </a:solidFill>
        <a:ln w="3175">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100"/>
            <a:t>Saint Tropez</a:t>
          </a:r>
        </a:p>
      </xdr:txBody>
    </xdr:sp>
    <xdr:clientData/>
  </xdr:oneCellAnchor>
  <xdr:oneCellAnchor>
    <xdr:from>
      <xdr:col>13</xdr:col>
      <xdr:colOff>127000</xdr:colOff>
      <xdr:row>5</xdr:row>
      <xdr:rowOff>88900</xdr:rowOff>
    </xdr:from>
    <xdr:ext cx="829010" cy="264560"/>
    <xdr:sp macro="" textlink="">
      <xdr:nvSpPr>
        <xdr:cNvPr id="5" name="ZoneTexte 4">
          <a:extLst>
            <a:ext uri="{FF2B5EF4-FFF2-40B4-BE49-F238E27FC236}">
              <a16:creationId xmlns:a16="http://schemas.microsoft.com/office/drawing/2014/main" id="{E40C170B-3823-4D62-AEED-818D7DB766ED}"/>
            </a:ext>
          </a:extLst>
        </xdr:cNvPr>
        <xdr:cNvSpPr txBox="1"/>
      </xdr:nvSpPr>
      <xdr:spPr>
        <a:xfrm>
          <a:off x="5099050" y="977900"/>
          <a:ext cx="829010" cy="264560"/>
        </a:xfrm>
        <a:prstGeom prst="rect">
          <a:avLst/>
        </a:prstGeom>
        <a:solidFill>
          <a:schemeClr val="bg1"/>
        </a:solidFill>
        <a:ln w="3175">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100"/>
            <a:t>Le Touquet</a:t>
          </a:r>
        </a:p>
      </xdr:txBody>
    </xdr:sp>
    <xdr:clientData/>
  </xdr:oneCellAnchor>
  <xdr:twoCellAnchor>
    <xdr:from>
      <xdr:col>13</xdr:col>
      <xdr:colOff>541505</xdr:colOff>
      <xdr:row>6</xdr:row>
      <xdr:rowOff>169310</xdr:rowOff>
    </xdr:from>
    <xdr:to>
      <xdr:col>14</xdr:col>
      <xdr:colOff>31750</xdr:colOff>
      <xdr:row>9</xdr:row>
      <xdr:rowOff>38100</xdr:rowOff>
    </xdr:to>
    <xdr:cxnSp macro="">
      <xdr:nvCxnSpPr>
        <xdr:cNvPr id="6" name="Connecteur droit avec flèche 5">
          <a:extLst>
            <a:ext uri="{FF2B5EF4-FFF2-40B4-BE49-F238E27FC236}">
              <a16:creationId xmlns:a16="http://schemas.microsoft.com/office/drawing/2014/main" id="{F44FAAD7-DAD8-4EDE-A6BA-752C8FEDC162}"/>
            </a:ext>
          </a:extLst>
        </xdr:cNvPr>
        <xdr:cNvCxnSpPr>
          <a:stCxn id="5" idx="2"/>
        </xdr:cNvCxnSpPr>
      </xdr:nvCxnSpPr>
      <xdr:spPr>
        <a:xfrm>
          <a:off x="5513555" y="1236110"/>
          <a:ext cx="252245" cy="402190"/>
        </a:xfrm>
        <a:prstGeom prst="straightConnector1">
          <a:avLst/>
        </a:prstGeom>
        <a:ln w="57150">
          <a:solidFill>
            <a:schemeClr val="tx1">
              <a:lumMod val="95000"/>
              <a:lumOff val="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457200</xdr:colOff>
      <xdr:row>17</xdr:row>
      <xdr:rowOff>19050</xdr:rowOff>
    </xdr:from>
    <xdr:to>
      <xdr:col>14</xdr:col>
      <xdr:colOff>666750</xdr:colOff>
      <xdr:row>18</xdr:row>
      <xdr:rowOff>44450</xdr:rowOff>
    </xdr:to>
    <xdr:cxnSp macro="">
      <xdr:nvCxnSpPr>
        <xdr:cNvPr id="7" name="Connecteur droit avec flèche 6">
          <a:extLst>
            <a:ext uri="{FF2B5EF4-FFF2-40B4-BE49-F238E27FC236}">
              <a16:creationId xmlns:a16="http://schemas.microsoft.com/office/drawing/2014/main" id="{960D8DD8-2806-4335-AF3C-000EB718D70D}"/>
            </a:ext>
          </a:extLst>
        </xdr:cNvPr>
        <xdr:cNvCxnSpPr/>
      </xdr:nvCxnSpPr>
      <xdr:spPr>
        <a:xfrm flipH="1">
          <a:off x="6191250" y="3041650"/>
          <a:ext cx="209550" cy="203200"/>
        </a:xfrm>
        <a:prstGeom prst="straightConnector1">
          <a:avLst/>
        </a:prstGeom>
        <a:ln w="57150">
          <a:solidFill>
            <a:schemeClr val="tx1">
              <a:lumMod val="95000"/>
              <a:lumOff val="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13</xdr:col>
      <xdr:colOff>0</xdr:colOff>
      <xdr:row>22</xdr:row>
      <xdr:rowOff>0</xdr:rowOff>
    </xdr:from>
    <xdr:to>
      <xdr:col>22</xdr:col>
      <xdr:colOff>107261</xdr:colOff>
      <xdr:row>58</xdr:row>
      <xdr:rowOff>78786</xdr:rowOff>
    </xdr:to>
    <xdr:pic>
      <xdr:nvPicPr>
        <xdr:cNvPr id="8" name="Image 7">
          <a:extLst>
            <a:ext uri="{FF2B5EF4-FFF2-40B4-BE49-F238E27FC236}">
              <a16:creationId xmlns:a16="http://schemas.microsoft.com/office/drawing/2014/main" id="{8B9003CB-437B-436D-8DF2-9E622219AF9C}"/>
            </a:ext>
          </a:extLst>
        </xdr:cNvPr>
        <xdr:cNvPicPr>
          <a:picLocks noChangeAspect="1"/>
        </xdr:cNvPicPr>
      </xdr:nvPicPr>
      <xdr:blipFill>
        <a:blip xmlns:r="http://schemas.openxmlformats.org/officeDocument/2006/relationships" r:embed="rId3"/>
        <a:stretch>
          <a:fillRect/>
        </a:stretch>
      </xdr:blipFill>
      <xdr:spPr>
        <a:xfrm>
          <a:off x="4972050" y="3911600"/>
          <a:ext cx="10126984" cy="6761890"/>
        </a:xfrm>
        <a:prstGeom prst="rect">
          <a:avLst/>
        </a:prstGeom>
      </xdr:spPr>
    </xdr:pic>
    <xdr:clientData/>
  </xdr:twoCellAnchor>
  <xdr:twoCellAnchor editAs="oneCell">
    <xdr:from>
      <xdr:col>27</xdr:col>
      <xdr:colOff>0</xdr:colOff>
      <xdr:row>22</xdr:row>
      <xdr:rowOff>0</xdr:rowOff>
    </xdr:from>
    <xdr:to>
      <xdr:col>40</xdr:col>
      <xdr:colOff>184509</xdr:colOff>
      <xdr:row>59</xdr:row>
      <xdr:rowOff>118502</xdr:rowOff>
    </xdr:to>
    <xdr:pic>
      <xdr:nvPicPr>
        <xdr:cNvPr id="9" name="Image 8">
          <a:extLst>
            <a:ext uri="{FF2B5EF4-FFF2-40B4-BE49-F238E27FC236}">
              <a16:creationId xmlns:a16="http://schemas.microsoft.com/office/drawing/2014/main" id="{ED9DC07B-E704-4FCA-8925-EC45B4D8EA54}"/>
            </a:ext>
          </a:extLst>
        </xdr:cNvPr>
        <xdr:cNvPicPr>
          <a:picLocks noChangeAspect="1"/>
        </xdr:cNvPicPr>
      </xdr:nvPicPr>
      <xdr:blipFill>
        <a:blip xmlns:r="http://schemas.openxmlformats.org/officeDocument/2006/relationships" r:embed="rId4"/>
        <a:stretch>
          <a:fillRect/>
        </a:stretch>
      </xdr:blipFill>
      <xdr:spPr>
        <a:xfrm>
          <a:off x="17598571" y="4689929"/>
          <a:ext cx="9934846" cy="668676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270463</xdr:colOff>
      <xdr:row>4</xdr:row>
      <xdr:rowOff>7064</xdr:rowOff>
    </xdr:from>
    <xdr:to>
      <xdr:col>23</xdr:col>
      <xdr:colOff>163832</xdr:colOff>
      <xdr:row>37</xdr:row>
      <xdr:rowOff>87498</xdr:rowOff>
    </xdr:to>
    <xdr:pic>
      <xdr:nvPicPr>
        <xdr:cNvPr id="3" name="Image 2">
          <a:extLst>
            <a:ext uri="{FF2B5EF4-FFF2-40B4-BE49-F238E27FC236}">
              <a16:creationId xmlns:a16="http://schemas.microsoft.com/office/drawing/2014/main" id="{414573D7-ED07-45E6-BC61-BEA553F288F1}"/>
            </a:ext>
          </a:extLst>
        </xdr:cNvPr>
        <xdr:cNvPicPr>
          <a:picLocks noChangeAspect="1"/>
        </xdr:cNvPicPr>
      </xdr:nvPicPr>
      <xdr:blipFill>
        <a:blip xmlns:r="http://schemas.openxmlformats.org/officeDocument/2006/relationships" r:embed="rId1"/>
        <a:stretch>
          <a:fillRect/>
        </a:stretch>
      </xdr:blipFill>
      <xdr:spPr>
        <a:xfrm>
          <a:off x="13457296" y="948981"/>
          <a:ext cx="7508288" cy="6272954"/>
        </a:xfrm>
        <a:prstGeom prst="rect">
          <a:avLst/>
        </a:prstGeom>
      </xdr:spPr>
    </xdr:pic>
    <xdr:clientData/>
  </xdr:twoCellAnchor>
  <xdr:twoCellAnchor editAs="oneCell">
    <xdr:from>
      <xdr:col>13</xdr:col>
      <xdr:colOff>365760</xdr:colOff>
      <xdr:row>38</xdr:row>
      <xdr:rowOff>60960</xdr:rowOff>
    </xdr:from>
    <xdr:to>
      <xdr:col>23</xdr:col>
      <xdr:colOff>217958</xdr:colOff>
      <xdr:row>45</xdr:row>
      <xdr:rowOff>54446</xdr:rowOff>
    </xdr:to>
    <xdr:pic>
      <xdr:nvPicPr>
        <xdr:cNvPr id="10" name="Image 9">
          <a:extLst>
            <a:ext uri="{FF2B5EF4-FFF2-40B4-BE49-F238E27FC236}">
              <a16:creationId xmlns:a16="http://schemas.microsoft.com/office/drawing/2014/main" id="{455B70E3-1E8B-4435-B0DD-8AC9D2493964}"/>
            </a:ext>
          </a:extLst>
        </xdr:cNvPr>
        <xdr:cNvPicPr>
          <a:picLocks noChangeAspect="1"/>
        </xdr:cNvPicPr>
      </xdr:nvPicPr>
      <xdr:blipFill>
        <a:blip xmlns:r="http://schemas.openxmlformats.org/officeDocument/2006/relationships" r:embed="rId2"/>
        <a:stretch>
          <a:fillRect/>
        </a:stretch>
      </xdr:blipFill>
      <xdr:spPr>
        <a:xfrm>
          <a:off x="13350240" y="7620000"/>
          <a:ext cx="7321702" cy="1277456"/>
        </a:xfrm>
        <a:prstGeom prst="rect">
          <a:avLst/>
        </a:prstGeom>
      </xdr:spPr>
    </xdr:pic>
    <xdr:clientData/>
  </xdr:twoCellAnchor>
  <xdr:twoCellAnchor editAs="oneCell">
    <xdr:from>
      <xdr:col>13</xdr:col>
      <xdr:colOff>499980</xdr:colOff>
      <xdr:row>47</xdr:row>
      <xdr:rowOff>279400</xdr:rowOff>
    </xdr:from>
    <xdr:to>
      <xdr:col>23</xdr:col>
      <xdr:colOff>732288</xdr:colOff>
      <xdr:row>78</xdr:row>
      <xdr:rowOff>292735</xdr:rowOff>
    </xdr:to>
    <xdr:pic>
      <xdr:nvPicPr>
        <xdr:cNvPr id="11" name="Image 10">
          <a:extLst>
            <a:ext uri="{FF2B5EF4-FFF2-40B4-BE49-F238E27FC236}">
              <a16:creationId xmlns:a16="http://schemas.microsoft.com/office/drawing/2014/main" id="{65DA8DB1-1230-4640-A8AB-7BB4A32305C2}"/>
            </a:ext>
          </a:extLst>
        </xdr:cNvPr>
        <xdr:cNvPicPr>
          <a:picLocks noChangeAspect="1"/>
        </xdr:cNvPicPr>
      </xdr:nvPicPr>
      <xdr:blipFill>
        <a:blip xmlns:r="http://schemas.openxmlformats.org/officeDocument/2006/relationships" r:embed="rId3"/>
        <a:stretch>
          <a:fillRect/>
        </a:stretch>
      </xdr:blipFill>
      <xdr:spPr>
        <a:xfrm>
          <a:off x="13504780" y="9296400"/>
          <a:ext cx="7596402" cy="5730240"/>
        </a:xfrm>
        <a:prstGeom prst="rect">
          <a:avLst/>
        </a:prstGeom>
        <a:ln w="6350">
          <a:solidFill>
            <a:schemeClr val="tx1"/>
          </a:solidFill>
        </a:ln>
      </xdr:spPr>
    </xdr:pic>
    <xdr:clientData/>
  </xdr:twoCellAnchor>
  <xdr:twoCellAnchor editAs="oneCell">
    <xdr:from>
      <xdr:col>25</xdr:col>
      <xdr:colOff>651410</xdr:colOff>
      <xdr:row>52</xdr:row>
      <xdr:rowOff>19748</xdr:rowOff>
    </xdr:from>
    <xdr:to>
      <xdr:col>35</xdr:col>
      <xdr:colOff>248820</xdr:colOff>
      <xdr:row>75</xdr:row>
      <xdr:rowOff>54971</xdr:rowOff>
    </xdr:to>
    <xdr:pic>
      <xdr:nvPicPr>
        <xdr:cNvPr id="12" name="Image 11">
          <a:extLst>
            <a:ext uri="{FF2B5EF4-FFF2-40B4-BE49-F238E27FC236}">
              <a16:creationId xmlns:a16="http://schemas.microsoft.com/office/drawing/2014/main" id="{EDC13E5E-7A3C-4B02-9E62-25EFDC93EF7D}"/>
            </a:ext>
          </a:extLst>
        </xdr:cNvPr>
        <xdr:cNvPicPr>
          <a:picLocks noChangeAspect="1"/>
        </xdr:cNvPicPr>
      </xdr:nvPicPr>
      <xdr:blipFill>
        <a:blip xmlns:r="http://schemas.openxmlformats.org/officeDocument/2006/relationships" r:embed="rId4"/>
        <a:stretch>
          <a:fillRect/>
        </a:stretch>
      </xdr:blipFill>
      <xdr:spPr>
        <a:xfrm>
          <a:off x="22495410" y="10103548"/>
          <a:ext cx="6959600" cy="4120813"/>
        </a:xfrm>
        <a:prstGeom prst="rect">
          <a:avLst/>
        </a:prstGeom>
        <a:ln w="6350">
          <a:solidFill>
            <a:schemeClr val="tx1"/>
          </a:solidFill>
        </a:ln>
      </xdr:spPr>
    </xdr:pic>
    <xdr:clientData/>
  </xdr:twoCellAnchor>
  <xdr:twoCellAnchor editAs="oneCell">
    <xdr:from>
      <xdr:col>36</xdr:col>
      <xdr:colOff>207676</xdr:colOff>
      <xdr:row>32</xdr:row>
      <xdr:rowOff>108132</xdr:rowOff>
    </xdr:from>
    <xdr:to>
      <xdr:col>47</xdr:col>
      <xdr:colOff>630410</xdr:colOff>
      <xdr:row>47</xdr:row>
      <xdr:rowOff>98917</xdr:rowOff>
    </xdr:to>
    <xdr:pic>
      <xdr:nvPicPr>
        <xdr:cNvPr id="13" name="Image 12">
          <a:extLst>
            <a:ext uri="{FF2B5EF4-FFF2-40B4-BE49-F238E27FC236}">
              <a16:creationId xmlns:a16="http://schemas.microsoft.com/office/drawing/2014/main" id="{486ECB42-7CB4-467D-8F32-0EFC3D34088A}"/>
            </a:ext>
          </a:extLst>
        </xdr:cNvPr>
        <xdr:cNvPicPr>
          <a:picLocks noChangeAspect="1"/>
        </xdr:cNvPicPr>
      </xdr:nvPicPr>
      <xdr:blipFill rotWithShape="1">
        <a:blip xmlns:r="http://schemas.openxmlformats.org/officeDocument/2006/relationships" r:embed="rId5"/>
        <a:srcRect t="17683" r="1509"/>
        <a:stretch/>
      </xdr:blipFill>
      <xdr:spPr>
        <a:xfrm>
          <a:off x="30154276" y="6432732"/>
          <a:ext cx="8529145" cy="2679375"/>
        </a:xfrm>
        <a:prstGeom prst="rect">
          <a:avLst/>
        </a:prstGeom>
        <a:ln w="6350">
          <a:solidFill>
            <a:schemeClr val="tx1"/>
          </a:solidFill>
        </a:ln>
      </xdr:spPr>
    </xdr:pic>
    <xdr:clientData/>
  </xdr:twoCellAnchor>
  <xdr:twoCellAnchor editAs="oneCell">
    <xdr:from>
      <xdr:col>36</xdr:col>
      <xdr:colOff>241835</xdr:colOff>
      <xdr:row>49</xdr:row>
      <xdr:rowOff>86966</xdr:rowOff>
    </xdr:from>
    <xdr:to>
      <xdr:col>47</xdr:col>
      <xdr:colOff>660299</xdr:colOff>
      <xdr:row>75</xdr:row>
      <xdr:rowOff>69821</xdr:rowOff>
    </xdr:to>
    <xdr:pic>
      <xdr:nvPicPr>
        <xdr:cNvPr id="14" name="Image 13">
          <a:extLst>
            <a:ext uri="{FF2B5EF4-FFF2-40B4-BE49-F238E27FC236}">
              <a16:creationId xmlns:a16="http://schemas.microsoft.com/office/drawing/2014/main" id="{ED000A19-A526-4617-B178-3CB3E6B3D9B1}"/>
            </a:ext>
          </a:extLst>
        </xdr:cNvPr>
        <xdr:cNvPicPr>
          <a:picLocks noChangeAspect="1"/>
        </xdr:cNvPicPr>
      </xdr:nvPicPr>
      <xdr:blipFill rotWithShape="1">
        <a:blip xmlns:r="http://schemas.openxmlformats.org/officeDocument/2006/relationships" r:embed="rId6"/>
        <a:srcRect l="2276" r="1829"/>
        <a:stretch/>
      </xdr:blipFill>
      <xdr:spPr>
        <a:xfrm>
          <a:off x="30188435" y="9637366"/>
          <a:ext cx="8519160" cy="4607560"/>
        </a:xfrm>
        <a:prstGeom prst="rect">
          <a:avLst/>
        </a:prstGeom>
        <a:ln w="6350">
          <a:solidFill>
            <a:schemeClr val="tx1"/>
          </a:solidFill>
        </a:ln>
      </xdr:spPr>
    </xdr:pic>
    <xdr:clientData/>
  </xdr:twoCellAnchor>
  <xdr:twoCellAnchor editAs="oneCell">
    <xdr:from>
      <xdr:col>25</xdr:col>
      <xdr:colOff>584200</xdr:colOff>
      <xdr:row>28</xdr:row>
      <xdr:rowOff>0</xdr:rowOff>
    </xdr:from>
    <xdr:to>
      <xdr:col>35</xdr:col>
      <xdr:colOff>151121</xdr:colOff>
      <xdr:row>49</xdr:row>
      <xdr:rowOff>76987</xdr:rowOff>
    </xdr:to>
    <xdr:pic>
      <xdr:nvPicPr>
        <xdr:cNvPr id="15" name="Image 14">
          <a:extLst>
            <a:ext uri="{FF2B5EF4-FFF2-40B4-BE49-F238E27FC236}">
              <a16:creationId xmlns:a16="http://schemas.microsoft.com/office/drawing/2014/main" id="{6CC3C2C0-C331-4615-A291-C2E03D520680}"/>
            </a:ext>
          </a:extLst>
        </xdr:cNvPr>
        <xdr:cNvPicPr>
          <a:picLocks noChangeAspect="1"/>
        </xdr:cNvPicPr>
      </xdr:nvPicPr>
      <xdr:blipFill>
        <a:blip xmlns:r="http://schemas.openxmlformats.org/officeDocument/2006/relationships" r:embed="rId7"/>
        <a:stretch>
          <a:fillRect/>
        </a:stretch>
      </xdr:blipFill>
      <xdr:spPr>
        <a:xfrm>
          <a:off x="22428200" y="5613400"/>
          <a:ext cx="6932921" cy="4013987"/>
        </a:xfrm>
        <a:prstGeom prst="rect">
          <a:avLst/>
        </a:prstGeom>
        <a:ln w="6350">
          <a:solidFill>
            <a:schemeClr val="tx1"/>
          </a:solidFill>
        </a:ln>
      </xdr:spPr>
    </xdr:pic>
    <xdr:clientData/>
  </xdr:twoCellAnchor>
  <xdr:twoCellAnchor editAs="oneCell">
    <xdr:from>
      <xdr:col>13</xdr:col>
      <xdr:colOff>482600</xdr:colOff>
      <xdr:row>83</xdr:row>
      <xdr:rowOff>50800</xdr:rowOff>
    </xdr:from>
    <xdr:to>
      <xdr:col>32</xdr:col>
      <xdr:colOff>599259</xdr:colOff>
      <xdr:row>127</xdr:row>
      <xdr:rowOff>19096</xdr:rowOff>
    </xdr:to>
    <xdr:pic>
      <xdr:nvPicPr>
        <xdr:cNvPr id="16" name="Image 15">
          <a:extLst>
            <a:ext uri="{FF2B5EF4-FFF2-40B4-BE49-F238E27FC236}">
              <a16:creationId xmlns:a16="http://schemas.microsoft.com/office/drawing/2014/main" id="{B299CED1-78CF-4AB6-839C-D74FDB8712F3}"/>
            </a:ext>
          </a:extLst>
        </xdr:cNvPr>
        <xdr:cNvPicPr>
          <a:picLocks noChangeAspect="1"/>
        </xdr:cNvPicPr>
      </xdr:nvPicPr>
      <xdr:blipFill>
        <a:blip xmlns:r="http://schemas.openxmlformats.org/officeDocument/2006/relationships" r:embed="rId8"/>
        <a:stretch>
          <a:fillRect/>
        </a:stretch>
      </xdr:blipFill>
      <xdr:spPr>
        <a:xfrm>
          <a:off x="13487400" y="15849600"/>
          <a:ext cx="14113963" cy="7998506"/>
        </a:xfrm>
        <a:prstGeom prst="rect">
          <a:avLst/>
        </a:prstGeom>
        <a:ln w="6350">
          <a:solidFill>
            <a:schemeClr val="tx1"/>
          </a:solidFill>
        </a:ln>
      </xdr:spPr>
    </xdr:pic>
    <xdr:clientData/>
  </xdr:twoCellAnchor>
  <xdr:twoCellAnchor editAs="oneCell">
    <xdr:from>
      <xdr:col>33</xdr:col>
      <xdr:colOff>355600</xdr:colOff>
      <xdr:row>83</xdr:row>
      <xdr:rowOff>87086</xdr:rowOff>
    </xdr:from>
    <xdr:to>
      <xdr:col>53</xdr:col>
      <xdr:colOff>77105</xdr:colOff>
      <xdr:row>127</xdr:row>
      <xdr:rowOff>50574</xdr:rowOff>
    </xdr:to>
    <xdr:pic>
      <xdr:nvPicPr>
        <xdr:cNvPr id="17" name="Image 16">
          <a:extLst>
            <a:ext uri="{FF2B5EF4-FFF2-40B4-BE49-F238E27FC236}">
              <a16:creationId xmlns:a16="http://schemas.microsoft.com/office/drawing/2014/main" id="{E13D6A71-9E0A-4BAB-B6FD-36187BB8F61F}"/>
            </a:ext>
          </a:extLst>
        </xdr:cNvPr>
        <xdr:cNvPicPr>
          <a:picLocks noChangeAspect="1"/>
        </xdr:cNvPicPr>
      </xdr:nvPicPr>
      <xdr:blipFill>
        <a:blip xmlns:r="http://schemas.openxmlformats.org/officeDocument/2006/relationships" r:embed="rId9"/>
        <a:stretch>
          <a:fillRect/>
        </a:stretch>
      </xdr:blipFill>
      <xdr:spPr>
        <a:xfrm>
          <a:off x="28092400" y="15885886"/>
          <a:ext cx="14453505" cy="7987983"/>
        </a:xfrm>
        <a:prstGeom prst="rect">
          <a:avLst/>
        </a:prstGeom>
        <a:ln w="6350">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jbpuyou.sharepoint.com/sites/evea-intranet/Documents%20partages/0-EVEA-BUARCV/02-Projets%20en%20cours/SOLAGRO/EVEA%20to%20AirLiquide_PrototypeTool_Nemissions(Empty)_12.05.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EmissionsEstimationMethods"/>
      <sheetName val="IPCC 2019"/>
      <sheetName val="EMEP EEA"/>
      <sheetName val="Agrammon"/>
      <sheetName val="SQCB"/>
      <sheetName val="Smaling 1993"/>
      <sheetName val="Simapro process- emissions"/>
      <sheetName val="BackgroundData_IPCC"/>
      <sheetName val="BackgroundData_EMEP"/>
      <sheetName val="BackgroundData_SQCB"/>
      <sheetName val="Background_Resultat"/>
      <sheetName val="List"/>
    </sheetNames>
    <sheetDataSet>
      <sheetData sheetId="0"/>
      <sheetData sheetId="1"/>
      <sheetData sheetId="2"/>
      <sheetData sheetId="3"/>
      <sheetData sheetId="4"/>
      <sheetData sheetId="5"/>
      <sheetData sheetId="6"/>
      <sheetData sheetId="7"/>
      <sheetData sheetId="8">
        <row r="1">
          <cell r="C1" t="str">
            <v>Concat</v>
          </cell>
          <cell r="D1" t="str">
            <v>EF</v>
          </cell>
        </row>
        <row r="2">
          <cell r="C2" t="str">
            <v>EF1Average</v>
          </cell>
          <cell r="D2">
            <v>0.01</v>
          </cell>
        </row>
        <row r="3">
          <cell r="C3" t="str">
            <v>EF1MAX</v>
          </cell>
          <cell r="D3">
            <v>1.7999999999999999E-2</v>
          </cell>
        </row>
        <row r="4">
          <cell r="C4" t="str">
            <v>EF1MIN</v>
          </cell>
          <cell r="D4">
            <v>1E-3</v>
          </cell>
        </row>
        <row r="5">
          <cell r="C5" t="str">
            <v>EF1ONDry C</v>
          </cell>
          <cell r="D5">
            <v>5.0000000000000001E-3</v>
          </cell>
        </row>
        <row r="6">
          <cell r="C6" t="str">
            <v>EF1ONWet C</v>
          </cell>
          <cell r="D6">
            <v>6.0000000000000001E-3</v>
          </cell>
        </row>
        <row r="7">
          <cell r="C7" t="str">
            <v>EF1SNDry C</v>
          </cell>
          <cell r="D7">
            <v>5.0000000000000001E-3</v>
          </cell>
        </row>
        <row r="8">
          <cell r="C8" t="str">
            <v>EF1SNWet C</v>
          </cell>
          <cell r="D8">
            <v>1.6E-2</v>
          </cell>
        </row>
        <row r="9">
          <cell r="C9" t="str">
            <v>EF4Average</v>
          </cell>
          <cell r="D9">
            <v>0.01</v>
          </cell>
        </row>
        <row r="10">
          <cell r="C10" t="str">
            <v>EF4Dry C</v>
          </cell>
          <cell r="D10">
            <v>5.0000000000000001E-3</v>
          </cell>
        </row>
        <row r="11">
          <cell r="C11" t="str">
            <v>EF4MAX</v>
          </cell>
          <cell r="D11">
            <v>1.7999999999999999E-2</v>
          </cell>
        </row>
        <row r="12">
          <cell r="C12" t="str">
            <v>EF4MIN</v>
          </cell>
          <cell r="D12">
            <v>2E-3</v>
          </cell>
        </row>
        <row r="13">
          <cell r="C13" t="str">
            <v>EF4Wet C</v>
          </cell>
          <cell r="D13">
            <v>1.4E-2</v>
          </cell>
        </row>
        <row r="14">
          <cell r="C14" t="str">
            <v>EF5Average</v>
          </cell>
          <cell r="D14">
            <v>1.0999999999999999E-2</v>
          </cell>
        </row>
        <row r="15">
          <cell r="C15" t="str">
            <v>EF5MAX</v>
          </cell>
          <cell r="D15">
            <v>0.02</v>
          </cell>
        </row>
        <row r="16">
          <cell r="C16" t="str">
            <v>EF5MIN</v>
          </cell>
          <cell r="D16">
            <v>0</v>
          </cell>
        </row>
        <row r="17">
          <cell r="C17" t="str">
            <v>FracGASFAmmonium-based</v>
          </cell>
          <cell r="D17">
            <v>0.08</v>
          </cell>
        </row>
        <row r="18">
          <cell r="C18" t="str">
            <v>FracGASFAmmonium-nitrate-based</v>
          </cell>
          <cell r="D18">
            <v>0.05</v>
          </cell>
        </row>
        <row r="19">
          <cell r="C19" t="str">
            <v>FracGASFAverage</v>
          </cell>
          <cell r="D19">
            <v>0.11</v>
          </cell>
        </row>
        <row r="20">
          <cell r="C20" t="str">
            <v>FracGASFMAX</v>
          </cell>
          <cell r="D20">
            <v>0.33</v>
          </cell>
        </row>
        <row r="21">
          <cell r="C21" t="str">
            <v>FracGASFMIN</v>
          </cell>
          <cell r="D21">
            <v>0.02</v>
          </cell>
        </row>
        <row r="22">
          <cell r="C22" t="str">
            <v>FracGASFNitrate-based</v>
          </cell>
          <cell r="D22">
            <v>0.01</v>
          </cell>
        </row>
        <row r="23">
          <cell r="C23" t="str">
            <v>FracGASFUrea</v>
          </cell>
          <cell r="D23">
            <v>0.15</v>
          </cell>
        </row>
        <row r="24">
          <cell r="C24" t="str">
            <v>FracGASMAverage</v>
          </cell>
          <cell r="D24">
            <v>0.21</v>
          </cell>
        </row>
        <row r="25">
          <cell r="C25" t="str">
            <v>FracGASMMAX</v>
          </cell>
          <cell r="D25">
            <v>0.31</v>
          </cell>
        </row>
        <row r="26">
          <cell r="C26" t="str">
            <v>FracGASMMIN</v>
          </cell>
          <cell r="D26">
            <v>0</v>
          </cell>
        </row>
        <row r="27">
          <cell r="C27" t="str">
            <v>FracLEACH-(H)Average</v>
          </cell>
          <cell r="D27">
            <v>0.24</v>
          </cell>
        </row>
        <row r="28">
          <cell r="C28" t="str">
            <v>FracLEACH-(H)MAX</v>
          </cell>
          <cell r="D28">
            <v>0.73</v>
          </cell>
        </row>
        <row r="29">
          <cell r="C29" t="str">
            <v>FracLEACH-(H)MIN</v>
          </cell>
          <cell r="D29">
            <v>0.01</v>
          </cell>
        </row>
      </sheetData>
      <sheetData sheetId="9"/>
      <sheetData sheetId="10"/>
      <sheetData sheetId="11"/>
      <sheetData sheetId="12">
        <row r="2">
          <cell r="A2" t="str">
            <v>Average</v>
          </cell>
          <cell r="B2" t="str">
            <v>Wet C</v>
          </cell>
        </row>
        <row r="3">
          <cell r="A3" t="str">
            <v>MIN</v>
          </cell>
          <cell r="B3" t="str">
            <v>Dry C</v>
          </cell>
        </row>
        <row r="4">
          <cell r="A4" t="str">
            <v>MAX</v>
          </cell>
        </row>
      </sheetData>
    </sheetDataSet>
  </externalBook>
</externalLink>
</file>

<file path=xl/persons/person.xml><?xml version="1.0" encoding="utf-8"?>
<personList xmlns="http://schemas.microsoft.com/office/spreadsheetml/2018/threadedcomments" xmlns:x="http://schemas.openxmlformats.org/spreadsheetml/2006/main">
  <person displayName="Antoine Esnouf" id="{5BB5A08D-B4BB-4FE7-9342-44EFD4C056A8}" userId="S::a.esnouf@evea-conseil.net::8f6ec199-bda0-4a5c-86c0-0be1f280e8f1" providerId="AD"/>
</personList>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L57" dT="2023-01-09T16:09:29.30" personId="{5BB5A08D-B4BB-4FE7-9342-44EFD4C056A8}" id="{F9AE6D02-DB4D-49DB-9054-7A4484C8A029}">
    <text>JRC (2017), Solid and gaseous bioenergy pathways p. 62</text>
  </threadedComment>
  <threadedComment ref="L58" dT="2023-01-09T16:09:44.41" personId="{5BB5A08D-B4BB-4FE7-9342-44EFD4C056A8}" id="{839C1425-BDCB-4FE5-B019-940788904728}">
    <text>JRC (2017), Solid and gaseous bioenergy pathways p. 49</text>
  </threadedComment>
  <threadedComment ref="L59" dT="2023-01-09T16:09:56.78" personId="{5BB5A08D-B4BB-4FE7-9342-44EFD4C056A8}" id="{8E8CA76D-9E06-4CAD-87E7-73D443FB0A26}">
    <text>JRC (2017), Solid and gaseous bioenergy pathways p. 56</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s://energy.ec.europa.eu/topics/renewable-energy/bioenergy/biofuels_en"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bilans-ges.ademe.fr/documentation/UPLOAD_DOC_FR/index.htm?gaz2.htm"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s://ec.europa.eu/info/law/better-regulation/have-your-say/initiatives/14354-Renewable-fuels-accreditation-of-certification-bodies-update-of-implementing-act-_en" TargetMode="External"/><Relationship Id="rId5" Type="http://schemas.microsoft.com/office/2017/10/relationships/threadedComment" Target="../threadedComments/threadedComment1.xml"/><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A9E75-9CDF-4C9C-9559-CD648E9402A9}">
  <sheetPr codeName="Feuil1"/>
  <dimension ref="A3:A18"/>
  <sheetViews>
    <sheetView topLeftCell="A11" zoomScale="75" zoomScaleNormal="70" workbookViewId="0">
      <selection activeCell="T49" sqref="T49"/>
    </sheetView>
  </sheetViews>
  <sheetFormatPr baseColWidth="10" defaultColWidth="11.44140625" defaultRowHeight="14.4"/>
  <sheetData>
    <row r="3" spans="1:1" ht="25.05" customHeight="1"/>
    <row r="4" spans="1:1" ht="19.05" customHeight="1"/>
    <row r="12" spans="1:1" ht="38.549999999999997" customHeight="1"/>
    <row r="13" spans="1:1">
      <c r="A13" s="1"/>
    </row>
    <row r="14" spans="1:1">
      <c r="A14" s="1"/>
    </row>
    <row r="15" spans="1:1">
      <c r="A15" s="1"/>
    </row>
    <row r="16" spans="1:1" ht="15.6" customHeight="1">
      <c r="A16" s="1"/>
    </row>
    <row r="17" spans="1:1">
      <c r="A17" s="1"/>
    </row>
    <row r="18" spans="1:1">
      <c r="A18" s="1"/>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C5F34-29D7-4ECC-9446-32A2EC003060}">
  <dimension ref="A1:AG39194"/>
  <sheetViews>
    <sheetView zoomScale="41" zoomScaleNormal="70" workbookViewId="0">
      <selection activeCell="L39" sqref="L39"/>
    </sheetView>
  </sheetViews>
  <sheetFormatPr baseColWidth="10" defaultColWidth="10.77734375" defaultRowHeight="14.4"/>
  <cols>
    <col min="1" max="1" width="10.77734375" style="43"/>
    <col min="2" max="2" width="35.5546875" style="43" bestFit="1" customWidth="1"/>
    <col min="3" max="3" width="22.44140625" style="43" bestFit="1" customWidth="1"/>
    <col min="4" max="4" width="28.44140625" style="43" customWidth="1"/>
    <col min="5" max="5" width="10" style="43" customWidth="1"/>
    <col min="6" max="6" width="9.5546875" style="43" hidden="1" customWidth="1"/>
    <col min="7" max="7" width="22.44140625" style="43" hidden="1" customWidth="1"/>
    <col min="8" max="8" width="9.5546875" style="43" hidden="1" customWidth="1"/>
    <col min="9" max="9" width="19.77734375" style="43" hidden="1" customWidth="1"/>
    <col min="10" max="18" width="10.77734375" style="43"/>
    <col min="19" max="19" width="18.44140625" style="43" customWidth="1"/>
    <col min="20" max="20" width="10.77734375" style="43"/>
    <col min="21" max="21" width="47.77734375" bestFit="1" customWidth="1"/>
    <col min="22" max="16384" width="10.77734375" style="43"/>
  </cols>
  <sheetData>
    <row r="1" spans="1:33" ht="39.6" customHeight="1">
      <c r="A1" s="440" t="s">
        <v>33233</v>
      </c>
      <c r="B1" s="440" t="s">
        <v>33474</v>
      </c>
      <c r="C1" s="440" t="s">
        <v>33475</v>
      </c>
      <c r="D1" s="440" t="s">
        <v>33236</v>
      </c>
      <c r="E1"/>
      <c r="F1" s="440" t="s">
        <v>33120</v>
      </c>
      <c r="G1" s="440" t="s">
        <v>33121</v>
      </c>
      <c r="H1" s="440" t="s">
        <v>33120</v>
      </c>
      <c r="I1" s="440" t="s">
        <v>33122</v>
      </c>
      <c r="M1" s="675" t="s">
        <v>33485</v>
      </c>
      <c r="N1" s="675"/>
      <c r="O1" s="675"/>
      <c r="P1" s="675"/>
      <c r="Q1" s="675"/>
      <c r="R1" s="675"/>
      <c r="S1" s="675"/>
      <c r="T1" s="675"/>
      <c r="U1" s="675"/>
      <c r="V1" s="675"/>
      <c r="W1" s="675"/>
      <c r="AE1"/>
    </row>
    <row r="2" spans="1:33">
      <c r="A2">
        <v>1400</v>
      </c>
      <c r="B2" t="s">
        <v>218</v>
      </c>
      <c r="C2" t="s">
        <v>33477</v>
      </c>
      <c r="D2" t="s">
        <v>33476</v>
      </c>
      <c r="E2"/>
      <c r="F2">
        <v>3230</v>
      </c>
      <c r="G2" t="s">
        <v>33477</v>
      </c>
      <c r="H2">
        <v>1090</v>
      </c>
      <c r="I2" t="s">
        <v>33476</v>
      </c>
      <c r="J2"/>
      <c r="M2" s="675"/>
      <c r="N2" s="675"/>
      <c r="O2" s="675"/>
      <c r="P2" s="675"/>
      <c r="Q2" s="675"/>
      <c r="R2" s="675"/>
      <c r="S2" s="675"/>
      <c r="T2" s="675"/>
      <c r="U2" s="675"/>
      <c r="V2" s="675"/>
      <c r="W2" s="675"/>
      <c r="AE2"/>
    </row>
    <row r="3" spans="1:33">
      <c r="A3">
        <v>1640</v>
      </c>
      <c r="B3" t="s">
        <v>219</v>
      </c>
      <c r="C3" t="s">
        <v>33477</v>
      </c>
      <c r="D3" t="s">
        <v>33476</v>
      </c>
      <c r="E3"/>
      <c r="F3">
        <v>3340</v>
      </c>
      <c r="G3" t="s">
        <v>33477</v>
      </c>
      <c r="H3">
        <v>1100</v>
      </c>
      <c r="I3" t="s">
        <v>33476</v>
      </c>
      <c r="J3"/>
      <c r="M3" s="675"/>
      <c r="N3" s="675"/>
      <c r="O3" s="675"/>
      <c r="P3" s="675"/>
      <c r="Q3" s="675"/>
      <c r="R3" s="675"/>
      <c r="S3" s="675"/>
      <c r="T3" s="675"/>
      <c r="U3" s="675"/>
      <c r="V3" s="675"/>
      <c r="W3" s="675"/>
      <c r="AE3"/>
    </row>
    <row r="4" spans="1:33">
      <c r="A4">
        <v>1500</v>
      </c>
      <c r="B4" t="s">
        <v>220</v>
      </c>
      <c r="C4" t="s">
        <v>33477</v>
      </c>
      <c r="D4" t="s">
        <v>33476</v>
      </c>
      <c r="E4"/>
      <c r="F4">
        <v>3350</v>
      </c>
      <c r="G4" t="s">
        <v>33477</v>
      </c>
      <c r="H4">
        <v>1100</v>
      </c>
      <c r="I4" t="s">
        <v>33476</v>
      </c>
      <c r="J4"/>
      <c r="U4" s="43"/>
      <c r="AE4"/>
    </row>
    <row r="5" spans="1:33" ht="15.6" customHeight="1">
      <c r="A5">
        <v>1330</v>
      </c>
      <c r="B5" t="s">
        <v>221</v>
      </c>
      <c r="C5" t="s">
        <v>33477</v>
      </c>
      <c r="D5" t="s">
        <v>33476</v>
      </c>
      <c r="E5"/>
      <c r="F5">
        <v>5100</v>
      </c>
      <c r="G5" t="s">
        <v>33478</v>
      </c>
      <c r="H5">
        <v>1100</v>
      </c>
      <c r="I5" t="s">
        <v>33476</v>
      </c>
      <c r="J5"/>
      <c r="M5" s="43" t="s">
        <v>124</v>
      </c>
      <c r="R5" s="674" t="s">
        <v>125</v>
      </c>
      <c r="S5" s="674"/>
      <c r="T5" s="674"/>
      <c r="U5" s="674"/>
      <c r="V5" s="674"/>
      <c r="W5" s="674"/>
      <c r="X5" s="674"/>
      <c r="Y5" s="674"/>
      <c r="AE5"/>
    </row>
    <row r="6" spans="1:33">
      <c r="A6">
        <v>1300</v>
      </c>
      <c r="B6" t="s">
        <v>222</v>
      </c>
      <c r="C6" t="s">
        <v>33477</v>
      </c>
      <c r="D6" t="s">
        <v>33476</v>
      </c>
      <c r="E6"/>
      <c r="F6">
        <v>5170</v>
      </c>
      <c r="G6" t="s">
        <v>33478</v>
      </c>
      <c r="H6">
        <v>1110</v>
      </c>
      <c r="I6" t="s">
        <v>33476</v>
      </c>
      <c r="J6"/>
      <c r="R6" s="674"/>
      <c r="S6" s="674"/>
      <c r="T6" s="674"/>
      <c r="U6" s="674"/>
      <c r="V6" s="674"/>
      <c r="W6" s="674"/>
      <c r="X6" s="674"/>
      <c r="Y6" s="674"/>
      <c r="AE6"/>
    </row>
    <row r="7" spans="1:33">
      <c r="A7">
        <v>1500</v>
      </c>
      <c r="B7" t="s">
        <v>223</v>
      </c>
      <c r="C7" t="s">
        <v>33477</v>
      </c>
      <c r="D7" t="s">
        <v>33476</v>
      </c>
      <c r="E7"/>
      <c r="F7">
        <v>5220</v>
      </c>
      <c r="G7" t="s">
        <v>33478</v>
      </c>
      <c r="H7">
        <v>1110</v>
      </c>
      <c r="I7" t="s">
        <v>33476</v>
      </c>
      <c r="J7"/>
      <c r="R7" s="674"/>
      <c r="S7" s="674"/>
      <c r="T7" s="674"/>
      <c r="U7" s="674"/>
      <c r="V7" s="674"/>
      <c r="W7" s="674"/>
      <c r="X7" s="674"/>
      <c r="Y7" s="674"/>
      <c r="AE7"/>
    </row>
    <row r="8" spans="1:33">
      <c r="A8">
        <v>1500</v>
      </c>
      <c r="B8" t="s">
        <v>224</v>
      </c>
      <c r="C8" t="s">
        <v>33477</v>
      </c>
      <c r="D8" t="s">
        <v>33476</v>
      </c>
      <c r="E8"/>
      <c r="F8">
        <v>5290</v>
      </c>
      <c r="G8" t="s">
        <v>33478</v>
      </c>
      <c r="H8">
        <v>1120</v>
      </c>
      <c r="I8" t="s">
        <v>33476</v>
      </c>
      <c r="J8"/>
      <c r="R8" s="674"/>
      <c r="S8" s="674"/>
      <c r="T8" s="674"/>
      <c r="U8" s="674"/>
      <c r="V8" s="674"/>
      <c r="W8" s="674"/>
      <c r="X8" s="674"/>
      <c r="Y8" s="674"/>
      <c r="AE8"/>
    </row>
    <row r="9" spans="1:33">
      <c r="A9">
        <v>1300</v>
      </c>
      <c r="B9" t="s">
        <v>225</v>
      </c>
      <c r="C9" t="s">
        <v>33477</v>
      </c>
      <c r="D9" t="s">
        <v>33476</v>
      </c>
      <c r="E9"/>
      <c r="F9">
        <v>8220</v>
      </c>
      <c r="G9" t="s">
        <v>33478</v>
      </c>
      <c r="H9">
        <v>1130</v>
      </c>
      <c r="I9" t="s">
        <v>33476</v>
      </c>
      <c r="J9"/>
      <c r="R9" s="674"/>
      <c r="S9" s="674"/>
      <c r="T9" s="674"/>
      <c r="U9" s="674"/>
      <c r="V9" s="674"/>
      <c r="W9" s="674"/>
      <c r="X9" s="674"/>
      <c r="Y9" s="674"/>
      <c r="AE9"/>
    </row>
    <row r="10" spans="1:33">
      <c r="A10">
        <v>1350</v>
      </c>
      <c r="B10" t="s">
        <v>226</v>
      </c>
      <c r="C10" t="s">
        <v>33478</v>
      </c>
      <c r="D10" t="s">
        <v>33476</v>
      </c>
      <c r="E10"/>
      <c r="F10">
        <v>13460</v>
      </c>
      <c r="G10" t="s">
        <v>33480</v>
      </c>
      <c r="H10">
        <v>1130</v>
      </c>
      <c r="I10" t="s">
        <v>33476</v>
      </c>
      <c r="J10"/>
      <c r="R10" s="674"/>
      <c r="S10" s="674"/>
      <c r="T10" s="674"/>
      <c r="U10" s="674"/>
      <c r="V10" s="674"/>
      <c r="W10" s="674"/>
      <c r="X10" s="674"/>
      <c r="Y10" s="674"/>
      <c r="AE10"/>
    </row>
    <row r="11" spans="1:33">
      <c r="A11">
        <v>1100</v>
      </c>
      <c r="B11" t="s">
        <v>227</v>
      </c>
      <c r="C11" t="s">
        <v>33478</v>
      </c>
      <c r="D11" t="s">
        <v>33476</v>
      </c>
      <c r="E11"/>
      <c r="F11">
        <v>14140</v>
      </c>
      <c r="G11" t="s">
        <v>33477</v>
      </c>
      <c r="H11">
        <v>1140</v>
      </c>
      <c r="I11" t="s">
        <v>33476</v>
      </c>
      <c r="J11"/>
      <c r="R11" s="674"/>
      <c r="S11" s="674"/>
      <c r="T11" s="674"/>
      <c r="U11" s="674"/>
      <c r="V11" s="674"/>
      <c r="W11" s="674"/>
      <c r="X11" s="674"/>
      <c r="Y11" s="674"/>
      <c r="AE11"/>
    </row>
    <row r="12" spans="1:33">
      <c r="A12">
        <v>1110</v>
      </c>
      <c r="B12" t="s">
        <v>228</v>
      </c>
      <c r="C12" t="s">
        <v>33478</v>
      </c>
      <c r="D12" t="s">
        <v>33476</v>
      </c>
      <c r="E12"/>
      <c r="F12">
        <v>15500</v>
      </c>
      <c r="G12" t="s">
        <v>33478</v>
      </c>
      <c r="H12">
        <v>1150</v>
      </c>
      <c r="I12" t="s">
        <v>33476</v>
      </c>
      <c r="J12"/>
      <c r="R12" s="674"/>
      <c r="S12" s="674"/>
      <c r="T12" s="674"/>
      <c r="U12" s="674"/>
      <c r="V12" s="674"/>
      <c r="W12" s="674"/>
      <c r="X12" s="674"/>
      <c r="Y12" s="674"/>
      <c r="AE12"/>
    </row>
    <row r="13" spans="1:33">
      <c r="A13">
        <v>1230</v>
      </c>
      <c r="B13" t="s">
        <v>229</v>
      </c>
      <c r="C13" t="s">
        <v>33478</v>
      </c>
      <c r="D13" t="s">
        <v>33476</v>
      </c>
      <c r="E13"/>
      <c r="F13">
        <v>17120</v>
      </c>
      <c r="G13" t="s">
        <v>33477</v>
      </c>
      <c r="H13">
        <v>1150</v>
      </c>
      <c r="I13" t="s">
        <v>33476</v>
      </c>
      <c r="J13"/>
      <c r="U13" s="43"/>
      <c r="AE13"/>
    </row>
    <row r="14" spans="1:33">
      <c r="A14">
        <v>1100</v>
      </c>
      <c r="B14" t="s">
        <v>230</v>
      </c>
      <c r="C14" t="s">
        <v>33478</v>
      </c>
      <c r="D14" t="s">
        <v>33476</v>
      </c>
      <c r="E14"/>
      <c r="F14">
        <v>18410</v>
      </c>
      <c r="G14" t="s">
        <v>33480</v>
      </c>
      <c r="H14">
        <v>1150</v>
      </c>
      <c r="I14" t="s">
        <v>33476</v>
      </c>
      <c r="J14"/>
      <c r="M14" s="43" t="s">
        <v>126</v>
      </c>
      <c r="U14" s="43"/>
      <c r="AB14" s="676" t="s">
        <v>33488</v>
      </c>
      <c r="AC14" s="676"/>
      <c r="AD14" s="676"/>
      <c r="AE14" s="676"/>
      <c r="AF14" s="676"/>
      <c r="AG14" s="676"/>
    </row>
    <row r="15" spans="1:33">
      <c r="A15">
        <v>1300</v>
      </c>
      <c r="B15" t="s">
        <v>231</v>
      </c>
      <c r="C15" t="s">
        <v>33477</v>
      </c>
      <c r="D15" t="s">
        <v>33476</v>
      </c>
      <c r="E15"/>
      <c r="F15">
        <v>19160</v>
      </c>
      <c r="G15" t="s">
        <v>33477</v>
      </c>
      <c r="H15">
        <v>1160</v>
      </c>
      <c r="I15" t="s">
        <v>33476</v>
      </c>
      <c r="J15"/>
      <c r="U15" s="43"/>
      <c r="AB15" s="676"/>
      <c r="AC15" s="676"/>
      <c r="AD15" s="676"/>
      <c r="AE15" s="676"/>
      <c r="AF15" s="676"/>
      <c r="AG15" s="676"/>
    </row>
    <row r="16" spans="1:33">
      <c r="A16">
        <v>1300</v>
      </c>
      <c r="B16" t="s">
        <v>231</v>
      </c>
      <c r="C16" t="s">
        <v>33477</v>
      </c>
      <c r="D16" t="s">
        <v>33476</v>
      </c>
      <c r="E16"/>
      <c r="F16">
        <v>19250</v>
      </c>
      <c r="G16" t="s">
        <v>33478</v>
      </c>
      <c r="H16">
        <v>1170</v>
      </c>
      <c r="I16" t="s">
        <v>33476</v>
      </c>
      <c r="J16"/>
      <c r="U16" s="43"/>
      <c r="AB16" s="676"/>
      <c r="AC16" s="676"/>
      <c r="AD16" s="676"/>
      <c r="AE16" s="676"/>
      <c r="AF16" s="676"/>
      <c r="AG16" s="676"/>
    </row>
    <row r="17" spans="1:33">
      <c r="A17">
        <v>1190</v>
      </c>
      <c r="B17" t="s">
        <v>232</v>
      </c>
      <c r="C17" t="s">
        <v>33477</v>
      </c>
      <c r="D17" t="s">
        <v>33476</v>
      </c>
      <c r="E17"/>
      <c r="F17">
        <v>22550</v>
      </c>
      <c r="G17" t="s">
        <v>33477</v>
      </c>
      <c r="H17">
        <v>1170</v>
      </c>
      <c r="I17" t="s">
        <v>33476</v>
      </c>
      <c r="J17"/>
      <c r="U17" s="43"/>
      <c r="AB17" s="676"/>
      <c r="AC17" s="676"/>
      <c r="AD17" s="676"/>
      <c r="AE17" s="676"/>
      <c r="AF17" s="676"/>
      <c r="AG17" s="676"/>
    </row>
    <row r="18" spans="1:33" ht="15.6">
      <c r="A18">
        <v>1230</v>
      </c>
      <c r="B18" t="s">
        <v>233</v>
      </c>
      <c r="C18" t="s">
        <v>33478</v>
      </c>
      <c r="D18" t="s">
        <v>33476</v>
      </c>
      <c r="E18"/>
      <c r="F18">
        <v>24340</v>
      </c>
      <c r="G18" t="s">
        <v>33477</v>
      </c>
      <c r="H18">
        <v>1190</v>
      </c>
      <c r="I18" t="s">
        <v>33476</v>
      </c>
      <c r="J18"/>
      <c r="R18" s="87" t="s">
        <v>127</v>
      </c>
      <c r="S18" s="87" t="s">
        <v>33486</v>
      </c>
      <c r="T18" s="87" t="s">
        <v>33487</v>
      </c>
      <c r="U18" s="43"/>
      <c r="AB18" s="676"/>
      <c r="AC18" s="676"/>
      <c r="AD18" s="676"/>
      <c r="AE18" s="676"/>
      <c r="AF18" s="676"/>
      <c r="AG18" s="676"/>
    </row>
    <row r="19" spans="1:33">
      <c r="A19">
        <v>1510</v>
      </c>
      <c r="B19" t="s">
        <v>234</v>
      </c>
      <c r="C19" t="s">
        <v>33477</v>
      </c>
      <c r="D19" t="e">
        <v>#N/A</v>
      </c>
      <c r="E19"/>
      <c r="F19">
        <v>27160</v>
      </c>
      <c r="G19" t="s">
        <v>33478</v>
      </c>
      <c r="H19">
        <v>1190</v>
      </c>
      <c r="I19" t="s">
        <v>33476</v>
      </c>
      <c r="J19"/>
      <c r="R19" s="441"/>
      <c r="S19" s="43" t="s">
        <v>33480</v>
      </c>
      <c r="T19" s="43">
        <v>24</v>
      </c>
      <c r="U19" s="43"/>
      <c r="AB19" s="676"/>
      <c r="AC19" s="676"/>
      <c r="AD19" s="676"/>
      <c r="AE19" s="676"/>
      <c r="AF19" s="676"/>
      <c r="AG19" s="676"/>
    </row>
    <row r="20" spans="1:33">
      <c r="A20">
        <v>1480</v>
      </c>
      <c r="B20" t="s">
        <v>235</v>
      </c>
      <c r="C20" t="s">
        <v>33477</v>
      </c>
      <c r="D20" t="s">
        <v>33476</v>
      </c>
      <c r="E20"/>
      <c r="F20">
        <v>27270</v>
      </c>
      <c r="G20" t="s">
        <v>33478</v>
      </c>
      <c r="H20">
        <v>1200</v>
      </c>
      <c r="I20" t="s">
        <v>33476</v>
      </c>
      <c r="J20"/>
      <c r="R20" s="442"/>
      <c r="S20" s="43" t="s">
        <v>33477</v>
      </c>
      <c r="T20" s="43">
        <v>64</v>
      </c>
      <c r="U20" s="43"/>
      <c r="AE20"/>
    </row>
    <row r="21" spans="1:33">
      <c r="A21">
        <v>1510</v>
      </c>
      <c r="B21" t="s">
        <v>236</v>
      </c>
      <c r="C21" t="s">
        <v>33477</v>
      </c>
      <c r="D21" t="e">
        <v>#N/A</v>
      </c>
      <c r="E21"/>
      <c r="F21">
        <v>33380</v>
      </c>
      <c r="G21" t="s">
        <v>33477</v>
      </c>
      <c r="H21">
        <v>1200</v>
      </c>
      <c r="I21" t="s">
        <v>33476</v>
      </c>
      <c r="J21"/>
      <c r="U21" s="43"/>
      <c r="AE21"/>
    </row>
    <row r="22" spans="1:33">
      <c r="A22">
        <v>1570</v>
      </c>
      <c r="B22" t="s">
        <v>237</v>
      </c>
      <c r="C22" t="s">
        <v>33477</v>
      </c>
      <c r="D22" t="s">
        <v>33476</v>
      </c>
      <c r="E22"/>
      <c r="F22">
        <v>33600</v>
      </c>
      <c r="G22" t="s">
        <v>33477</v>
      </c>
      <c r="H22">
        <v>1200</v>
      </c>
      <c r="I22" t="s">
        <v>33476</v>
      </c>
      <c r="J22"/>
      <c r="U22" s="43"/>
      <c r="AE22"/>
    </row>
    <row r="23" spans="1:33">
      <c r="A23">
        <v>1340</v>
      </c>
      <c r="B23" t="s">
        <v>238</v>
      </c>
      <c r="C23" t="s">
        <v>33477</v>
      </c>
      <c r="D23" t="s">
        <v>33476</v>
      </c>
      <c r="E23"/>
      <c r="F23">
        <v>33680</v>
      </c>
      <c r="G23" t="s">
        <v>33477</v>
      </c>
      <c r="H23">
        <v>1220</v>
      </c>
      <c r="I23" t="s">
        <v>33476</v>
      </c>
      <c r="J23"/>
      <c r="U23" s="43"/>
      <c r="AE23"/>
    </row>
    <row r="24" spans="1:33">
      <c r="A24">
        <v>1380</v>
      </c>
      <c r="B24" t="s">
        <v>239</v>
      </c>
      <c r="C24" t="s">
        <v>33477</v>
      </c>
      <c r="D24" t="s">
        <v>33476</v>
      </c>
      <c r="E24"/>
      <c r="F24">
        <v>35380</v>
      </c>
      <c r="G24" t="s">
        <v>33477</v>
      </c>
      <c r="H24">
        <v>1230</v>
      </c>
      <c r="I24" t="s">
        <v>33476</v>
      </c>
      <c r="J24"/>
      <c r="U24" s="43"/>
      <c r="AE24"/>
    </row>
    <row r="25" spans="1:33">
      <c r="A25">
        <v>1380</v>
      </c>
      <c r="B25" t="s">
        <v>239</v>
      </c>
      <c r="C25" t="s">
        <v>33477</v>
      </c>
      <c r="D25" t="s">
        <v>33476</v>
      </c>
      <c r="E25"/>
      <c r="F25">
        <v>35480</v>
      </c>
      <c r="G25" t="s">
        <v>33477</v>
      </c>
      <c r="H25">
        <v>1230</v>
      </c>
      <c r="I25" t="s">
        <v>33476</v>
      </c>
      <c r="J25"/>
      <c r="U25" s="43"/>
      <c r="AE25"/>
    </row>
    <row r="26" spans="1:33">
      <c r="A26">
        <v>1380</v>
      </c>
      <c r="B26" t="s">
        <v>240</v>
      </c>
      <c r="C26" t="s">
        <v>33477</v>
      </c>
      <c r="D26" t="s">
        <v>33476</v>
      </c>
      <c r="E26"/>
      <c r="F26">
        <v>36300</v>
      </c>
      <c r="G26" t="s">
        <v>33477</v>
      </c>
      <c r="H26">
        <v>1240</v>
      </c>
      <c r="I26" t="s">
        <v>33476</v>
      </c>
      <c r="J26"/>
      <c r="U26" s="43"/>
      <c r="AE26"/>
    </row>
    <row r="27" spans="1:33">
      <c r="A27">
        <v>1360</v>
      </c>
      <c r="B27" t="s">
        <v>241</v>
      </c>
      <c r="C27" t="s">
        <v>33477</v>
      </c>
      <c r="D27" t="s">
        <v>33476</v>
      </c>
      <c r="E27"/>
      <c r="F27">
        <v>38580</v>
      </c>
      <c r="G27" t="s">
        <v>33478</v>
      </c>
      <c r="H27">
        <v>1240</v>
      </c>
      <c r="I27" t="s">
        <v>33476</v>
      </c>
      <c r="J27"/>
      <c r="U27" s="43"/>
      <c r="AE27"/>
    </row>
    <row r="28" spans="1:33">
      <c r="A28">
        <v>1990</v>
      </c>
      <c r="B28" t="s">
        <v>242</v>
      </c>
      <c r="C28" t="s">
        <v>33477</v>
      </c>
      <c r="D28" t="s">
        <v>33476</v>
      </c>
      <c r="E28"/>
      <c r="F28">
        <v>38740</v>
      </c>
      <c r="G28" t="s">
        <v>33478</v>
      </c>
      <c r="H28">
        <v>1250</v>
      </c>
      <c r="I28" t="s">
        <v>33476</v>
      </c>
      <c r="J28"/>
      <c r="U28" s="43"/>
      <c r="AE28"/>
    </row>
    <row r="29" spans="1:33">
      <c r="A29">
        <v>1270</v>
      </c>
      <c r="B29" t="s">
        <v>243</v>
      </c>
      <c r="C29" t="s">
        <v>33477</v>
      </c>
      <c r="D29" t="s">
        <v>33476</v>
      </c>
      <c r="E29"/>
      <c r="F29">
        <v>40200</v>
      </c>
      <c r="G29" t="s">
        <v>33477</v>
      </c>
      <c r="H29">
        <v>1250</v>
      </c>
      <c r="I29" t="s">
        <v>33476</v>
      </c>
      <c r="J29"/>
      <c r="U29" s="43"/>
      <c r="AE29"/>
    </row>
    <row r="30" spans="1:33">
      <c r="A30">
        <v>1480</v>
      </c>
      <c r="B30" t="s">
        <v>244</v>
      </c>
      <c r="C30" t="s">
        <v>33477</v>
      </c>
      <c r="D30" t="s">
        <v>33476</v>
      </c>
      <c r="E30"/>
      <c r="F30">
        <v>40400</v>
      </c>
      <c r="G30" t="s">
        <v>33477</v>
      </c>
      <c r="H30">
        <v>1250</v>
      </c>
      <c r="I30" t="s">
        <v>33476</v>
      </c>
      <c r="J30"/>
      <c r="U30" s="43"/>
      <c r="AE30"/>
    </row>
    <row r="31" spans="1:33">
      <c r="A31">
        <v>1100</v>
      </c>
      <c r="B31" t="s">
        <v>245</v>
      </c>
      <c r="C31" t="s">
        <v>33478</v>
      </c>
      <c r="D31" t="s">
        <v>33476</v>
      </c>
      <c r="E31"/>
      <c r="F31">
        <v>40600</v>
      </c>
      <c r="G31" t="s">
        <v>33477</v>
      </c>
      <c r="H31">
        <v>1250</v>
      </c>
      <c r="I31" t="s">
        <v>33476</v>
      </c>
      <c r="J31"/>
      <c r="U31" s="43"/>
      <c r="AE31"/>
    </row>
    <row r="32" spans="1:33">
      <c r="A32">
        <v>1360</v>
      </c>
      <c r="B32" t="s">
        <v>246</v>
      </c>
      <c r="C32" t="s">
        <v>33477</v>
      </c>
      <c r="D32" t="s">
        <v>33476</v>
      </c>
      <c r="E32"/>
      <c r="F32">
        <v>41120</v>
      </c>
      <c r="G32" t="s">
        <v>33480</v>
      </c>
      <c r="H32">
        <v>1250</v>
      </c>
      <c r="I32" t="s">
        <v>33476</v>
      </c>
      <c r="J32"/>
      <c r="U32" s="43"/>
      <c r="AE32"/>
    </row>
    <row r="33" spans="1:31">
      <c r="A33">
        <v>1360</v>
      </c>
      <c r="B33" t="s">
        <v>246</v>
      </c>
      <c r="C33" t="s">
        <v>33477</v>
      </c>
      <c r="D33" t="s">
        <v>33476</v>
      </c>
      <c r="E33"/>
      <c r="F33">
        <v>41220</v>
      </c>
      <c r="G33" t="s">
        <v>33480</v>
      </c>
      <c r="H33">
        <v>1260</v>
      </c>
      <c r="I33" t="s">
        <v>33476</v>
      </c>
      <c r="J33"/>
      <c r="U33" s="43"/>
      <c r="AE33"/>
    </row>
    <row r="34" spans="1:31">
      <c r="A34">
        <v>1360</v>
      </c>
      <c r="B34" t="s">
        <v>246</v>
      </c>
      <c r="C34" t="s">
        <v>33477</v>
      </c>
      <c r="D34" t="s">
        <v>33476</v>
      </c>
      <c r="E34"/>
      <c r="F34">
        <v>43350</v>
      </c>
      <c r="G34" t="s">
        <v>33478</v>
      </c>
      <c r="H34">
        <v>1260</v>
      </c>
      <c r="I34" t="s">
        <v>33476</v>
      </c>
      <c r="J34"/>
      <c r="U34" s="43"/>
      <c r="AE34"/>
    </row>
    <row r="35" spans="1:31">
      <c r="A35">
        <v>1360</v>
      </c>
      <c r="B35" t="s">
        <v>246</v>
      </c>
      <c r="C35" t="s">
        <v>33477</v>
      </c>
      <c r="D35" t="s">
        <v>33476</v>
      </c>
      <c r="E35"/>
      <c r="F35">
        <v>44116</v>
      </c>
      <c r="G35" t="s">
        <v>33477</v>
      </c>
      <c r="H35">
        <v>1260</v>
      </c>
      <c r="I35" t="s">
        <v>33476</v>
      </c>
      <c r="J35"/>
      <c r="U35" s="43"/>
      <c r="AE35"/>
    </row>
    <row r="36" spans="1:31">
      <c r="A36">
        <v>1200</v>
      </c>
      <c r="B36" t="s">
        <v>247</v>
      </c>
      <c r="C36" t="s">
        <v>33478</v>
      </c>
      <c r="D36" t="s">
        <v>33476</v>
      </c>
      <c r="E36"/>
      <c r="F36">
        <v>44410</v>
      </c>
      <c r="G36" t="s">
        <v>33477</v>
      </c>
      <c r="H36">
        <v>1270</v>
      </c>
      <c r="I36" t="s">
        <v>33476</v>
      </c>
      <c r="J36"/>
      <c r="U36" s="43"/>
      <c r="AE36"/>
    </row>
    <row r="37" spans="1:31">
      <c r="A37">
        <v>1200</v>
      </c>
      <c r="B37" t="s">
        <v>247</v>
      </c>
      <c r="C37" t="s">
        <v>33478</v>
      </c>
      <c r="D37" t="s">
        <v>33476</v>
      </c>
      <c r="E37"/>
      <c r="F37">
        <v>44560</v>
      </c>
      <c r="G37" t="s">
        <v>33477</v>
      </c>
      <c r="H37">
        <v>1290</v>
      </c>
      <c r="I37" t="s">
        <v>33476</v>
      </c>
      <c r="J37"/>
      <c r="U37" s="43"/>
      <c r="AE37"/>
    </row>
    <row r="38" spans="1:31">
      <c r="A38">
        <v>1200</v>
      </c>
      <c r="B38" t="s">
        <v>247</v>
      </c>
      <c r="C38" t="s">
        <v>33478</v>
      </c>
      <c r="D38" t="s">
        <v>33476</v>
      </c>
      <c r="E38"/>
      <c r="F38">
        <v>44580</v>
      </c>
      <c r="G38" t="s">
        <v>33477</v>
      </c>
      <c r="H38">
        <v>1300</v>
      </c>
      <c r="I38" t="s">
        <v>33476</v>
      </c>
      <c r="J38"/>
      <c r="U38" s="43"/>
      <c r="AE38"/>
    </row>
    <row r="39" spans="1:31">
      <c r="A39">
        <v>1200</v>
      </c>
      <c r="B39" t="s">
        <v>247</v>
      </c>
      <c r="C39" t="s">
        <v>33478</v>
      </c>
      <c r="D39" t="s">
        <v>33476</v>
      </c>
      <c r="E39"/>
      <c r="F39">
        <v>44770</v>
      </c>
      <c r="G39" t="s">
        <v>33477</v>
      </c>
      <c r="H39">
        <v>1300</v>
      </c>
      <c r="I39" t="s">
        <v>33476</v>
      </c>
      <c r="J39"/>
      <c r="U39" s="43"/>
      <c r="AE39"/>
    </row>
    <row r="40" spans="1:31">
      <c r="A40">
        <v>1200</v>
      </c>
      <c r="B40" t="s">
        <v>247</v>
      </c>
      <c r="C40" t="s">
        <v>33478</v>
      </c>
      <c r="D40" t="s">
        <v>33476</v>
      </c>
      <c r="E40"/>
      <c r="F40">
        <v>45490</v>
      </c>
      <c r="G40" t="s">
        <v>33480</v>
      </c>
      <c r="H40">
        <v>1300</v>
      </c>
      <c r="I40" t="s">
        <v>33476</v>
      </c>
      <c r="J40"/>
      <c r="U40" s="43"/>
      <c r="AE40"/>
    </row>
    <row r="41" spans="1:31">
      <c r="A41">
        <v>1300</v>
      </c>
      <c r="B41" t="s">
        <v>248</v>
      </c>
      <c r="C41" t="s">
        <v>33477</v>
      </c>
      <c r="D41" t="s">
        <v>33476</v>
      </c>
      <c r="E41"/>
      <c r="F41">
        <v>46190</v>
      </c>
      <c r="G41" t="s">
        <v>33477</v>
      </c>
      <c r="H41">
        <v>1300</v>
      </c>
      <c r="I41" t="s">
        <v>33476</v>
      </c>
      <c r="J41"/>
      <c r="U41" s="43"/>
      <c r="AE41"/>
    </row>
    <row r="42" spans="1:31">
      <c r="A42">
        <v>1130</v>
      </c>
      <c r="B42" t="s">
        <v>249</v>
      </c>
      <c r="C42" t="s">
        <v>33478</v>
      </c>
      <c r="D42" t="s">
        <v>33476</v>
      </c>
      <c r="E42"/>
      <c r="F42">
        <v>47600</v>
      </c>
      <c r="G42" t="s">
        <v>33477</v>
      </c>
      <c r="H42">
        <v>1310</v>
      </c>
      <c r="I42" t="s">
        <v>33476</v>
      </c>
      <c r="J42"/>
      <c r="U42" s="43"/>
      <c r="AE42"/>
    </row>
    <row r="43" spans="1:31">
      <c r="A43">
        <v>1260</v>
      </c>
      <c r="B43" t="s">
        <v>250</v>
      </c>
      <c r="C43" t="s">
        <v>33478</v>
      </c>
      <c r="D43" t="s">
        <v>33476</v>
      </c>
      <c r="E43"/>
      <c r="F43">
        <v>48150</v>
      </c>
      <c r="G43" t="s">
        <v>33478</v>
      </c>
      <c r="H43">
        <v>1310</v>
      </c>
      <c r="I43" t="s">
        <v>33476</v>
      </c>
      <c r="J43"/>
      <c r="U43" s="43"/>
      <c r="AE43"/>
    </row>
    <row r="44" spans="1:31">
      <c r="A44">
        <v>1260</v>
      </c>
      <c r="B44" t="s">
        <v>250</v>
      </c>
      <c r="C44" t="s">
        <v>33478</v>
      </c>
      <c r="D44" t="s">
        <v>33476</v>
      </c>
      <c r="E44"/>
      <c r="F44">
        <v>48170</v>
      </c>
      <c r="G44" t="s">
        <v>33478</v>
      </c>
      <c r="H44">
        <v>1320</v>
      </c>
      <c r="I44" t="s">
        <v>33476</v>
      </c>
      <c r="J44"/>
      <c r="U44" s="43"/>
      <c r="AE44"/>
    </row>
    <row r="45" spans="1:31">
      <c r="A45">
        <v>1260</v>
      </c>
      <c r="B45" t="s">
        <v>250</v>
      </c>
      <c r="C45" t="s">
        <v>33478</v>
      </c>
      <c r="D45" t="s">
        <v>33476</v>
      </c>
      <c r="E45"/>
      <c r="F45">
        <v>48220</v>
      </c>
      <c r="G45" t="s">
        <v>33478</v>
      </c>
      <c r="H45">
        <v>1320</v>
      </c>
      <c r="I45" t="s">
        <v>33476</v>
      </c>
      <c r="J45"/>
      <c r="U45" s="43"/>
      <c r="AE45"/>
    </row>
    <row r="46" spans="1:31">
      <c r="A46">
        <v>1260</v>
      </c>
      <c r="B46" t="s">
        <v>250</v>
      </c>
      <c r="C46" t="s">
        <v>33478</v>
      </c>
      <c r="D46" t="s">
        <v>33476</v>
      </c>
      <c r="E46"/>
      <c r="F46">
        <v>49110</v>
      </c>
      <c r="G46" t="s">
        <v>33477</v>
      </c>
      <c r="H46">
        <v>1330</v>
      </c>
      <c r="I46" t="s">
        <v>33476</v>
      </c>
      <c r="J46"/>
      <c r="U46" s="43"/>
      <c r="AE46"/>
    </row>
    <row r="47" spans="1:31">
      <c r="A47">
        <v>1260</v>
      </c>
      <c r="B47" t="s">
        <v>250</v>
      </c>
      <c r="C47" t="s">
        <v>33478</v>
      </c>
      <c r="D47" t="s">
        <v>33476</v>
      </c>
      <c r="E47"/>
      <c r="F47">
        <v>49120</v>
      </c>
      <c r="G47" t="s">
        <v>33480</v>
      </c>
      <c r="H47">
        <v>1330</v>
      </c>
      <c r="I47" t="s">
        <v>33476</v>
      </c>
      <c r="J47"/>
      <c r="U47" s="43"/>
      <c r="AE47"/>
    </row>
    <row r="48" spans="1:31">
      <c r="A48">
        <v>1260</v>
      </c>
      <c r="B48" t="s">
        <v>250</v>
      </c>
      <c r="C48" t="s">
        <v>33478</v>
      </c>
      <c r="D48" t="s">
        <v>33476</v>
      </c>
      <c r="E48"/>
      <c r="F48">
        <v>49150</v>
      </c>
      <c r="G48" t="s">
        <v>33480</v>
      </c>
      <c r="H48">
        <v>1340</v>
      </c>
      <c r="I48" t="s">
        <v>33476</v>
      </c>
      <c r="J48"/>
      <c r="U48" s="43"/>
      <c r="AE48"/>
    </row>
    <row r="49" spans="1:31">
      <c r="A49">
        <v>1260</v>
      </c>
      <c r="B49" t="s">
        <v>250</v>
      </c>
      <c r="C49" t="s">
        <v>33478</v>
      </c>
      <c r="D49" t="s">
        <v>33476</v>
      </c>
      <c r="E49"/>
      <c r="F49">
        <v>50250</v>
      </c>
      <c r="G49" t="s">
        <v>33477</v>
      </c>
      <c r="H49">
        <v>1340</v>
      </c>
      <c r="I49" t="s">
        <v>33476</v>
      </c>
      <c r="J49"/>
      <c r="U49" s="43"/>
      <c r="AE49"/>
    </row>
    <row r="50" spans="1:31">
      <c r="A50">
        <v>1470</v>
      </c>
      <c r="B50" t="s">
        <v>251</v>
      </c>
      <c r="C50" t="s">
        <v>33477</v>
      </c>
      <c r="D50" t="s">
        <v>33476</v>
      </c>
      <c r="E50"/>
      <c r="F50">
        <v>50440</v>
      </c>
      <c r="G50" t="s">
        <v>33477</v>
      </c>
      <c r="H50">
        <v>1340</v>
      </c>
      <c r="I50" t="s">
        <v>33476</v>
      </c>
      <c r="J50"/>
      <c r="U50" s="43"/>
      <c r="AE50"/>
    </row>
    <row r="51" spans="1:31">
      <c r="A51">
        <v>1370</v>
      </c>
      <c r="B51" t="s">
        <v>252</v>
      </c>
      <c r="C51" t="s">
        <v>33477</v>
      </c>
      <c r="D51" t="s">
        <v>33476</v>
      </c>
      <c r="E51"/>
      <c r="F51">
        <v>51310</v>
      </c>
      <c r="G51" t="s">
        <v>33478</v>
      </c>
      <c r="H51">
        <v>1340</v>
      </c>
      <c r="I51" t="s">
        <v>33476</v>
      </c>
      <c r="J51"/>
      <c r="U51" s="43"/>
      <c r="AE51"/>
    </row>
    <row r="52" spans="1:31">
      <c r="A52">
        <v>1340</v>
      </c>
      <c r="B52" t="s">
        <v>253</v>
      </c>
      <c r="C52" t="s">
        <v>33477</v>
      </c>
      <c r="D52" t="s">
        <v>33476</v>
      </c>
      <c r="E52"/>
      <c r="F52">
        <v>61130</v>
      </c>
      <c r="G52" t="s">
        <v>33477</v>
      </c>
      <c r="H52">
        <v>1340</v>
      </c>
      <c r="I52" t="s">
        <v>33476</v>
      </c>
      <c r="J52"/>
      <c r="U52" s="43"/>
      <c r="AE52"/>
    </row>
    <row r="53" spans="1:31">
      <c r="A53">
        <v>1500</v>
      </c>
      <c r="B53" t="s">
        <v>254</v>
      </c>
      <c r="C53" t="s">
        <v>33477</v>
      </c>
      <c r="D53" t="s">
        <v>33476</v>
      </c>
      <c r="E53"/>
      <c r="F53">
        <v>61320</v>
      </c>
      <c r="G53" t="s">
        <v>33478</v>
      </c>
      <c r="H53">
        <v>1350</v>
      </c>
      <c r="I53" t="s">
        <v>33476</v>
      </c>
      <c r="J53"/>
      <c r="U53" s="43"/>
      <c r="AE53"/>
    </row>
    <row r="54" spans="1:31">
      <c r="A54">
        <v>1290</v>
      </c>
      <c r="B54" t="s">
        <v>255</v>
      </c>
      <c r="C54" t="s">
        <v>33477</v>
      </c>
      <c r="D54" t="s">
        <v>33476</v>
      </c>
      <c r="E54"/>
      <c r="F54">
        <v>63600</v>
      </c>
      <c r="G54" t="s">
        <v>33478</v>
      </c>
      <c r="H54">
        <v>1360</v>
      </c>
      <c r="I54" t="s">
        <v>33476</v>
      </c>
      <c r="J54"/>
      <c r="U54" s="43"/>
      <c r="AE54"/>
    </row>
    <row r="55" spans="1:31">
      <c r="A55">
        <v>1700</v>
      </c>
      <c r="B55" t="s">
        <v>256</v>
      </c>
      <c r="C55" t="s">
        <v>33477</v>
      </c>
      <c r="D55" t="e">
        <v>#N/A</v>
      </c>
      <c r="E55"/>
      <c r="F55">
        <v>67750</v>
      </c>
      <c r="G55" t="s">
        <v>33480</v>
      </c>
      <c r="H55">
        <v>1360</v>
      </c>
      <c r="I55" t="s">
        <v>33476</v>
      </c>
      <c r="J55"/>
      <c r="U55" s="43"/>
      <c r="AE55"/>
    </row>
    <row r="56" spans="1:31">
      <c r="A56">
        <v>1200</v>
      </c>
      <c r="B56" t="s">
        <v>257</v>
      </c>
      <c r="C56" t="s">
        <v>33478</v>
      </c>
      <c r="D56" t="s">
        <v>33476</v>
      </c>
      <c r="E56"/>
      <c r="F56">
        <v>71140</v>
      </c>
      <c r="G56" t="s">
        <v>33477</v>
      </c>
      <c r="H56">
        <v>1370</v>
      </c>
      <c r="I56" t="s">
        <v>33476</v>
      </c>
      <c r="J56"/>
      <c r="U56" s="43"/>
      <c r="AE56"/>
    </row>
    <row r="57" spans="1:31">
      <c r="A57">
        <v>1330</v>
      </c>
      <c r="B57" t="s">
        <v>258</v>
      </c>
      <c r="C57" t="s">
        <v>33477</v>
      </c>
      <c r="D57" t="s">
        <v>33476</v>
      </c>
      <c r="E57"/>
      <c r="F57">
        <v>71760</v>
      </c>
      <c r="G57" t="s">
        <v>33477</v>
      </c>
      <c r="H57">
        <v>1370</v>
      </c>
      <c r="I57" t="s">
        <v>33476</v>
      </c>
      <c r="J57"/>
      <c r="U57" s="43"/>
      <c r="AE57"/>
    </row>
    <row r="58" spans="1:31">
      <c r="A58">
        <v>1290</v>
      </c>
      <c r="B58" t="s">
        <v>259</v>
      </c>
      <c r="C58" t="s">
        <v>33477</v>
      </c>
      <c r="D58" t="s">
        <v>33476</v>
      </c>
      <c r="E58"/>
      <c r="F58">
        <v>73210</v>
      </c>
      <c r="G58" t="s">
        <v>33478</v>
      </c>
      <c r="H58">
        <v>1380</v>
      </c>
      <c r="I58" t="s">
        <v>33476</v>
      </c>
      <c r="J58"/>
      <c r="U58" s="43"/>
      <c r="AE58"/>
    </row>
    <row r="59" spans="1:31">
      <c r="A59">
        <v>1150</v>
      </c>
      <c r="B59" t="s">
        <v>260</v>
      </c>
      <c r="C59" t="s">
        <v>33477</v>
      </c>
      <c r="D59" t="s">
        <v>33476</v>
      </c>
      <c r="E59"/>
      <c r="F59">
        <v>73440</v>
      </c>
      <c r="G59" t="s">
        <v>33478</v>
      </c>
      <c r="H59">
        <v>1390</v>
      </c>
      <c r="I59" t="s">
        <v>33476</v>
      </c>
      <c r="J59"/>
      <c r="U59" s="43"/>
      <c r="AE59"/>
    </row>
    <row r="60" spans="1:31">
      <c r="A60">
        <v>1120</v>
      </c>
      <c r="B60" t="s">
        <v>261</v>
      </c>
      <c r="C60" t="s">
        <v>33477</v>
      </c>
      <c r="D60" t="s">
        <v>33476</v>
      </c>
      <c r="E60"/>
      <c r="F60">
        <v>73480</v>
      </c>
      <c r="G60" t="s">
        <v>33483</v>
      </c>
      <c r="H60">
        <v>1390</v>
      </c>
      <c r="I60" t="s">
        <v>33476</v>
      </c>
      <c r="J60"/>
      <c r="U60" s="43"/>
      <c r="AE60"/>
    </row>
    <row r="61" spans="1:31">
      <c r="A61">
        <v>1190</v>
      </c>
      <c r="B61" t="s">
        <v>262</v>
      </c>
      <c r="C61" t="s">
        <v>33477</v>
      </c>
      <c r="D61" t="s">
        <v>33476</v>
      </c>
      <c r="E61"/>
      <c r="F61">
        <v>73710</v>
      </c>
      <c r="G61" t="s">
        <v>33483</v>
      </c>
      <c r="H61">
        <v>1390</v>
      </c>
      <c r="I61" t="s">
        <v>33476</v>
      </c>
      <c r="J61"/>
      <c r="U61" s="43"/>
      <c r="AE61"/>
    </row>
    <row r="62" spans="1:31">
      <c r="A62">
        <v>1380</v>
      </c>
      <c r="B62" t="s">
        <v>262</v>
      </c>
      <c r="C62" t="s">
        <v>33477</v>
      </c>
      <c r="D62" t="s">
        <v>33476</v>
      </c>
      <c r="E62"/>
      <c r="F62">
        <v>74170</v>
      </c>
      <c r="G62" t="s">
        <v>33483</v>
      </c>
      <c r="H62">
        <v>1400</v>
      </c>
      <c r="I62" t="s">
        <v>33476</v>
      </c>
      <c r="J62"/>
      <c r="U62" s="43"/>
      <c r="AE62"/>
    </row>
    <row r="63" spans="1:31">
      <c r="A63">
        <v>1450</v>
      </c>
      <c r="B63" t="s">
        <v>263</v>
      </c>
      <c r="C63" t="s">
        <v>33478</v>
      </c>
      <c r="D63" t="s">
        <v>33476</v>
      </c>
      <c r="E63"/>
      <c r="F63">
        <v>74360</v>
      </c>
      <c r="G63" t="s">
        <v>33478</v>
      </c>
      <c r="H63">
        <v>1400</v>
      </c>
      <c r="I63" t="s">
        <v>33476</v>
      </c>
      <c r="J63"/>
      <c r="U63" s="43"/>
      <c r="AE63"/>
    </row>
    <row r="64" spans="1:31">
      <c r="A64">
        <v>1330</v>
      </c>
      <c r="B64" t="s">
        <v>264</v>
      </c>
      <c r="C64" t="s">
        <v>33477</v>
      </c>
      <c r="D64" t="s">
        <v>33476</v>
      </c>
      <c r="E64"/>
      <c r="F64">
        <v>77160</v>
      </c>
      <c r="G64" t="s">
        <v>33480</v>
      </c>
      <c r="H64">
        <v>1410</v>
      </c>
      <c r="I64" t="s">
        <v>33476</v>
      </c>
      <c r="J64"/>
      <c r="U64" s="43"/>
      <c r="AE64"/>
    </row>
    <row r="65" spans="1:31">
      <c r="A65">
        <v>1000</v>
      </c>
      <c r="B65" t="s">
        <v>265</v>
      </c>
      <c r="C65" t="s">
        <v>33477</v>
      </c>
      <c r="D65" t="s">
        <v>33482</v>
      </c>
      <c r="E65"/>
      <c r="F65">
        <v>77300</v>
      </c>
      <c r="G65" t="s">
        <v>33480</v>
      </c>
      <c r="H65">
        <v>1410</v>
      </c>
      <c r="I65" t="s">
        <v>33476</v>
      </c>
      <c r="J65"/>
      <c r="U65" s="43"/>
      <c r="AE65"/>
    </row>
    <row r="66" spans="1:31">
      <c r="A66">
        <v>1000</v>
      </c>
      <c r="B66" t="s">
        <v>265</v>
      </c>
      <c r="C66" t="s">
        <v>33477</v>
      </c>
      <c r="D66" t="s">
        <v>33482</v>
      </c>
      <c r="E66"/>
      <c r="F66">
        <v>82000</v>
      </c>
      <c r="G66" t="s">
        <v>33480</v>
      </c>
      <c r="H66">
        <v>1410</v>
      </c>
      <c r="I66" t="s">
        <v>33476</v>
      </c>
      <c r="J66"/>
      <c r="U66" s="43"/>
      <c r="AE66"/>
    </row>
    <row r="67" spans="1:31">
      <c r="A67">
        <v>1800</v>
      </c>
      <c r="B67" t="s">
        <v>266</v>
      </c>
      <c r="C67" t="s">
        <v>33477</v>
      </c>
      <c r="D67" t="s">
        <v>33476</v>
      </c>
      <c r="E67"/>
      <c r="F67">
        <v>82130</v>
      </c>
      <c r="G67" t="s">
        <v>33480</v>
      </c>
      <c r="H67">
        <v>1420</v>
      </c>
      <c r="I67" t="s">
        <v>33476</v>
      </c>
      <c r="J67"/>
      <c r="U67" s="43"/>
      <c r="AE67"/>
    </row>
    <row r="68" spans="1:31">
      <c r="A68">
        <v>1800</v>
      </c>
      <c r="B68" t="s">
        <v>266</v>
      </c>
      <c r="C68" t="s">
        <v>33477</v>
      </c>
      <c r="D68" t="s">
        <v>33476</v>
      </c>
      <c r="E68"/>
      <c r="F68">
        <v>82500</v>
      </c>
      <c r="G68" t="s">
        <v>33480</v>
      </c>
      <c r="H68">
        <v>1420</v>
      </c>
      <c r="I68" t="s">
        <v>33476</v>
      </c>
      <c r="J68"/>
      <c r="U68" s="43"/>
      <c r="AE68"/>
    </row>
    <row r="69" spans="1:31">
      <c r="A69">
        <v>1640</v>
      </c>
      <c r="B69" t="s">
        <v>267</v>
      </c>
      <c r="C69" t="s">
        <v>33477</v>
      </c>
      <c r="D69" t="s">
        <v>33476</v>
      </c>
      <c r="E69"/>
      <c r="F69">
        <v>85170</v>
      </c>
      <c r="G69" t="s">
        <v>33477</v>
      </c>
      <c r="H69">
        <v>1430</v>
      </c>
      <c r="I69" t="s">
        <v>33476</v>
      </c>
      <c r="J69"/>
      <c r="U69" s="43"/>
      <c r="AE69"/>
    </row>
    <row r="70" spans="1:31">
      <c r="A70">
        <v>1190</v>
      </c>
      <c r="B70" t="s">
        <v>268</v>
      </c>
      <c r="C70" t="s">
        <v>33477</v>
      </c>
      <c r="D70" t="s">
        <v>33476</v>
      </c>
      <c r="E70"/>
      <c r="F70">
        <v>85280</v>
      </c>
      <c r="G70" t="s">
        <v>33477</v>
      </c>
      <c r="H70">
        <v>1430</v>
      </c>
      <c r="I70" t="s">
        <v>33476</v>
      </c>
      <c r="J70"/>
      <c r="U70" s="43"/>
      <c r="AE70"/>
    </row>
    <row r="71" spans="1:31">
      <c r="A71">
        <v>1300</v>
      </c>
      <c r="B71" t="s">
        <v>269</v>
      </c>
      <c r="C71" t="s">
        <v>33477</v>
      </c>
      <c r="D71" t="s">
        <v>33476</v>
      </c>
      <c r="E71"/>
      <c r="F71">
        <v>85460</v>
      </c>
      <c r="G71" t="s">
        <v>33480</v>
      </c>
      <c r="H71">
        <v>1450</v>
      </c>
      <c r="I71" t="s">
        <v>33476</v>
      </c>
      <c r="J71"/>
      <c r="U71" s="43"/>
      <c r="AE71"/>
    </row>
    <row r="72" spans="1:31">
      <c r="A72">
        <v>1110</v>
      </c>
      <c r="B72" t="s">
        <v>270</v>
      </c>
      <c r="C72" t="s">
        <v>33478</v>
      </c>
      <c r="D72" t="s">
        <v>33476</v>
      </c>
      <c r="E72"/>
      <c r="F72">
        <v>86250</v>
      </c>
      <c r="G72" t="s">
        <v>33477</v>
      </c>
      <c r="H72">
        <v>1450</v>
      </c>
      <c r="I72" t="s">
        <v>33476</v>
      </c>
      <c r="J72"/>
      <c r="U72" s="43"/>
      <c r="AE72"/>
    </row>
    <row r="73" spans="1:31">
      <c r="A73">
        <v>1300</v>
      </c>
      <c r="B73" t="s">
        <v>271</v>
      </c>
      <c r="C73" t="s">
        <v>33477</v>
      </c>
      <c r="D73" t="s">
        <v>33476</v>
      </c>
      <c r="E73"/>
      <c r="F73">
        <v>88100</v>
      </c>
      <c r="G73" t="s">
        <v>33478</v>
      </c>
      <c r="H73">
        <v>1470</v>
      </c>
      <c r="I73" t="s">
        <v>33476</v>
      </c>
      <c r="J73"/>
      <c r="U73" s="43"/>
      <c r="AE73"/>
    </row>
    <row r="74" spans="1:31">
      <c r="A74">
        <v>1360</v>
      </c>
      <c r="B74" t="s">
        <v>272</v>
      </c>
      <c r="C74" t="s">
        <v>33477</v>
      </c>
      <c r="D74" t="s">
        <v>33476</v>
      </c>
      <c r="E74"/>
      <c r="F74">
        <v>1090</v>
      </c>
      <c r="G74" t="s">
        <v>33477</v>
      </c>
      <c r="H74">
        <v>1480</v>
      </c>
      <c r="I74" t="s">
        <v>33476</v>
      </c>
      <c r="J74"/>
      <c r="U74" s="43"/>
      <c r="AE74"/>
    </row>
    <row r="75" spans="1:31">
      <c r="A75">
        <v>1360</v>
      </c>
      <c r="B75" t="s">
        <v>272</v>
      </c>
      <c r="C75" t="s">
        <v>33477</v>
      </c>
      <c r="D75" t="s">
        <v>33476</v>
      </c>
      <c r="E75"/>
      <c r="F75">
        <v>1100</v>
      </c>
      <c r="G75" t="s">
        <v>33478</v>
      </c>
      <c r="H75">
        <v>1500</v>
      </c>
      <c r="I75" t="s">
        <v>33476</v>
      </c>
      <c r="J75"/>
      <c r="U75" s="43"/>
      <c r="AE75"/>
    </row>
    <row r="76" spans="1:31">
      <c r="A76">
        <v>1460</v>
      </c>
      <c r="B76" t="s">
        <v>273</v>
      </c>
      <c r="C76" t="s">
        <v>33478</v>
      </c>
      <c r="D76" t="e">
        <v>#N/A</v>
      </c>
      <c r="E76"/>
      <c r="F76">
        <v>1110</v>
      </c>
      <c r="G76" t="s">
        <v>33478</v>
      </c>
      <c r="H76">
        <v>1500</v>
      </c>
      <c r="I76" t="s">
        <v>33476</v>
      </c>
      <c r="J76"/>
      <c r="U76" s="43"/>
      <c r="AE76"/>
    </row>
    <row r="77" spans="1:31">
      <c r="A77">
        <v>1470</v>
      </c>
      <c r="B77" t="s">
        <v>274</v>
      </c>
      <c r="C77" t="s">
        <v>33477</v>
      </c>
      <c r="D77" t="s">
        <v>33476</v>
      </c>
      <c r="E77"/>
      <c r="F77">
        <v>1120</v>
      </c>
      <c r="G77" t="s">
        <v>33477</v>
      </c>
      <c r="H77">
        <v>1540</v>
      </c>
      <c r="I77" t="s">
        <v>33476</v>
      </c>
      <c r="J77"/>
      <c r="U77" s="43"/>
      <c r="AE77"/>
    </row>
    <row r="78" spans="1:31">
      <c r="A78">
        <v>1310</v>
      </c>
      <c r="B78" t="s">
        <v>275</v>
      </c>
      <c r="C78" t="s">
        <v>33477</v>
      </c>
      <c r="D78" t="s">
        <v>33476</v>
      </c>
      <c r="E78"/>
      <c r="F78">
        <v>1130</v>
      </c>
      <c r="G78" t="s">
        <v>33478</v>
      </c>
      <c r="H78">
        <v>1560</v>
      </c>
      <c r="I78" t="s">
        <v>33476</v>
      </c>
      <c r="J78"/>
      <c r="U78" s="43"/>
      <c r="AE78"/>
    </row>
    <row r="79" spans="1:31">
      <c r="A79">
        <v>1310</v>
      </c>
      <c r="B79" t="s">
        <v>275</v>
      </c>
      <c r="C79" t="s">
        <v>33477</v>
      </c>
      <c r="D79" t="s">
        <v>33476</v>
      </c>
      <c r="E79"/>
      <c r="F79">
        <v>1140</v>
      </c>
      <c r="G79" t="s">
        <v>33477</v>
      </c>
      <c r="H79">
        <v>1560</v>
      </c>
      <c r="I79" t="s">
        <v>33476</v>
      </c>
      <c r="J79"/>
      <c r="U79" s="43"/>
      <c r="AE79"/>
    </row>
    <row r="80" spans="1:31">
      <c r="A80">
        <v>1510</v>
      </c>
      <c r="B80" t="s">
        <v>276</v>
      </c>
      <c r="C80" t="s">
        <v>33477</v>
      </c>
      <c r="D80" t="e">
        <v>#N/A</v>
      </c>
      <c r="E80"/>
      <c r="F80">
        <v>1150</v>
      </c>
      <c r="G80" t="s">
        <v>33477</v>
      </c>
      <c r="H80">
        <v>1560</v>
      </c>
      <c r="I80" t="s">
        <v>33476</v>
      </c>
      <c r="J80"/>
      <c r="U80" s="43"/>
      <c r="AE80"/>
    </row>
    <row r="81" spans="1:31">
      <c r="A81">
        <v>1430</v>
      </c>
      <c r="B81" t="s">
        <v>277</v>
      </c>
      <c r="C81" t="s">
        <v>33478</v>
      </c>
      <c r="D81" t="s">
        <v>33476</v>
      </c>
      <c r="E81"/>
      <c r="F81">
        <v>1160</v>
      </c>
      <c r="G81" t="s">
        <v>33477</v>
      </c>
      <c r="H81">
        <v>1570</v>
      </c>
      <c r="I81" t="s">
        <v>33476</v>
      </c>
      <c r="J81"/>
      <c r="U81" s="43"/>
      <c r="AE81"/>
    </row>
    <row r="82" spans="1:31">
      <c r="A82">
        <v>1450</v>
      </c>
      <c r="B82" t="s">
        <v>278</v>
      </c>
      <c r="C82" t="s">
        <v>33478</v>
      </c>
      <c r="D82" t="s">
        <v>33476</v>
      </c>
      <c r="E82"/>
      <c r="F82">
        <v>1170</v>
      </c>
      <c r="G82" t="s">
        <v>33478</v>
      </c>
      <c r="H82">
        <v>1580</v>
      </c>
      <c r="I82" t="s">
        <v>33476</v>
      </c>
      <c r="J82"/>
      <c r="U82" s="43"/>
      <c r="AE82"/>
    </row>
    <row r="83" spans="1:31">
      <c r="A83">
        <v>1240</v>
      </c>
      <c r="B83" t="s">
        <v>279</v>
      </c>
      <c r="C83" t="s">
        <v>33477</v>
      </c>
      <c r="D83" t="s">
        <v>33476</v>
      </c>
      <c r="E83"/>
      <c r="F83">
        <v>1190</v>
      </c>
      <c r="G83" t="s">
        <v>33477</v>
      </c>
      <c r="H83">
        <v>1600</v>
      </c>
      <c r="I83" t="s">
        <v>33476</v>
      </c>
      <c r="J83"/>
      <c r="U83" s="43"/>
      <c r="AE83"/>
    </row>
    <row r="84" spans="1:31">
      <c r="A84">
        <v>1170</v>
      </c>
      <c r="B84" t="s">
        <v>280</v>
      </c>
      <c r="C84" t="s">
        <v>33478</v>
      </c>
      <c r="D84" t="s">
        <v>33476</v>
      </c>
      <c r="E84"/>
      <c r="F84">
        <v>1200</v>
      </c>
      <c r="G84" t="s">
        <v>33478</v>
      </c>
      <c r="H84">
        <v>1630</v>
      </c>
      <c r="I84" t="s">
        <v>33476</v>
      </c>
      <c r="J84"/>
      <c r="U84" s="43"/>
      <c r="AE84"/>
    </row>
    <row r="85" spans="1:31">
      <c r="A85">
        <v>1250</v>
      </c>
      <c r="B85" t="s">
        <v>281</v>
      </c>
      <c r="C85" t="s">
        <v>33477</v>
      </c>
      <c r="D85" t="s">
        <v>33476</v>
      </c>
      <c r="E85"/>
      <c r="F85">
        <v>1220</v>
      </c>
      <c r="G85" t="s">
        <v>33478</v>
      </c>
      <c r="H85">
        <v>1640</v>
      </c>
      <c r="I85" t="s">
        <v>33476</v>
      </c>
      <c r="J85"/>
      <c r="U85" s="43"/>
      <c r="AE85"/>
    </row>
    <row r="86" spans="1:31">
      <c r="A86">
        <v>1350</v>
      </c>
      <c r="B86" t="s">
        <v>282</v>
      </c>
      <c r="C86" t="s">
        <v>33478</v>
      </c>
      <c r="D86" t="s">
        <v>33476</v>
      </c>
      <c r="E86"/>
      <c r="F86">
        <v>1230</v>
      </c>
      <c r="G86" t="s">
        <v>33478</v>
      </c>
      <c r="H86">
        <v>1640</v>
      </c>
      <c r="I86" t="s">
        <v>33476</v>
      </c>
      <c r="J86"/>
      <c r="U86" s="43"/>
      <c r="AE86"/>
    </row>
    <row r="87" spans="1:31">
      <c r="A87">
        <v>1320</v>
      </c>
      <c r="B87" t="s">
        <v>283</v>
      </c>
      <c r="C87" t="s">
        <v>33477</v>
      </c>
      <c r="D87" t="s">
        <v>33476</v>
      </c>
      <c r="E87"/>
      <c r="F87">
        <v>1240</v>
      </c>
      <c r="G87" t="s">
        <v>33477</v>
      </c>
      <c r="H87">
        <v>1660</v>
      </c>
      <c r="I87" t="s">
        <v>33476</v>
      </c>
      <c r="J87"/>
      <c r="U87" s="43"/>
      <c r="AE87"/>
    </row>
    <row r="88" spans="1:31">
      <c r="A88">
        <v>1480</v>
      </c>
      <c r="B88" t="s">
        <v>284</v>
      </c>
      <c r="C88" t="s">
        <v>33477</v>
      </c>
      <c r="D88" t="s">
        <v>33476</v>
      </c>
      <c r="E88"/>
      <c r="F88">
        <v>1250</v>
      </c>
      <c r="G88" t="s">
        <v>33477</v>
      </c>
      <c r="H88">
        <v>1680</v>
      </c>
      <c r="I88" t="s">
        <v>33476</v>
      </c>
      <c r="J88"/>
      <c r="U88" s="43"/>
      <c r="AE88"/>
    </row>
    <row r="89" spans="1:31">
      <c r="A89">
        <v>1230</v>
      </c>
      <c r="B89" t="s">
        <v>285</v>
      </c>
      <c r="C89" t="s">
        <v>33478</v>
      </c>
      <c r="D89" t="s">
        <v>33476</v>
      </c>
      <c r="E89"/>
      <c r="F89">
        <v>1260</v>
      </c>
      <c r="G89" t="s">
        <v>33478</v>
      </c>
      <c r="H89">
        <v>1750</v>
      </c>
      <c r="I89" t="s">
        <v>33476</v>
      </c>
      <c r="J89"/>
      <c r="U89" s="43"/>
      <c r="AE89"/>
    </row>
    <row r="90" spans="1:31">
      <c r="A90">
        <v>1450</v>
      </c>
      <c r="B90" t="s">
        <v>286</v>
      </c>
      <c r="C90" t="s">
        <v>33478</v>
      </c>
      <c r="D90" t="s">
        <v>33476</v>
      </c>
      <c r="E90"/>
      <c r="F90">
        <v>1270</v>
      </c>
      <c r="G90" t="s">
        <v>33477</v>
      </c>
      <c r="H90">
        <v>1800</v>
      </c>
      <c r="I90" t="s">
        <v>33476</v>
      </c>
      <c r="J90"/>
      <c r="U90" s="43"/>
      <c r="AE90"/>
    </row>
    <row r="91" spans="1:31">
      <c r="A91">
        <v>1630</v>
      </c>
      <c r="B91" t="s">
        <v>287</v>
      </c>
      <c r="C91" t="s">
        <v>33478</v>
      </c>
      <c r="D91" t="s">
        <v>33476</v>
      </c>
      <c r="E91"/>
      <c r="F91">
        <v>1290</v>
      </c>
      <c r="G91" t="s">
        <v>33477</v>
      </c>
      <c r="H91">
        <v>1800</v>
      </c>
      <c r="I91" t="s">
        <v>33476</v>
      </c>
      <c r="J91"/>
      <c r="U91" s="43"/>
      <c r="AE91"/>
    </row>
    <row r="92" spans="1:31">
      <c r="A92">
        <v>1260</v>
      </c>
      <c r="B92" t="s">
        <v>288</v>
      </c>
      <c r="C92" t="s">
        <v>33478</v>
      </c>
      <c r="D92" t="s">
        <v>33476</v>
      </c>
      <c r="E92"/>
      <c r="F92">
        <v>1300</v>
      </c>
      <c r="G92" t="s">
        <v>33477</v>
      </c>
      <c r="H92">
        <v>1960</v>
      </c>
      <c r="I92" t="s">
        <v>33476</v>
      </c>
      <c r="J92"/>
      <c r="U92" s="43"/>
      <c r="AE92"/>
    </row>
    <row r="93" spans="1:31">
      <c r="A93">
        <v>1260</v>
      </c>
      <c r="B93" t="s">
        <v>288</v>
      </c>
      <c r="C93" t="s">
        <v>33478</v>
      </c>
      <c r="D93" t="s">
        <v>33476</v>
      </c>
      <c r="E93"/>
      <c r="F93">
        <v>1310</v>
      </c>
      <c r="G93" t="s">
        <v>33477</v>
      </c>
      <c r="H93">
        <v>1990</v>
      </c>
      <c r="I93" t="s">
        <v>33476</v>
      </c>
      <c r="J93"/>
      <c r="U93" s="43"/>
      <c r="AE93"/>
    </row>
    <row r="94" spans="1:31">
      <c r="A94">
        <v>1260</v>
      </c>
      <c r="B94" t="s">
        <v>288</v>
      </c>
      <c r="C94" t="s">
        <v>33478</v>
      </c>
      <c r="D94" t="s">
        <v>33476</v>
      </c>
      <c r="E94"/>
      <c r="F94">
        <v>1320</v>
      </c>
      <c r="G94" t="s">
        <v>33477</v>
      </c>
      <c r="H94">
        <v>2100</v>
      </c>
      <c r="I94" t="s">
        <v>33476</v>
      </c>
      <c r="J94"/>
      <c r="U94" s="43"/>
      <c r="AE94"/>
    </row>
    <row r="95" spans="1:31">
      <c r="A95">
        <v>1110</v>
      </c>
      <c r="B95" t="s">
        <v>289</v>
      </c>
      <c r="C95" t="s">
        <v>33478</v>
      </c>
      <c r="D95" t="s">
        <v>33476</v>
      </c>
      <c r="E95"/>
      <c r="F95">
        <v>1330</v>
      </c>
      <c r="G95" t="s">
        <v>33477</v>
      </c>
      <c r="H95">
        <v>2110</v>
      </c>
      <c r="I95" t="s">
        <v>33476</v>
      </c>
      <c r="J95"/>
      <c r="U95" s="43"/>
      <c r="AE95"/>
    </row>
    <row r="96" spans="1:31">
      <c r="A96">
        <v>1110</v>
      </c>
      <c r="B96" t="s">
        <v>289</v>
      </c>
      <c r="C96" t="s">
        <v>33478</v>
      </c>
      <c r="D96" t="s">
        <v>33476</v>
      </c>
      <c r="E96"/>
      <c r="F96">
        <v>1340</v>
      </c>
      <c r="G96" t="s">
        <v>33477</v>
      </c>
      <c r="H96">
        <v>2110</v>
      </c>
      <c r="I96" t="s">
        <v>33476</v>
      </c>
      <c r="J96"/>
      <c r="U96" s="43"/>
      <c r="AE96"/>
    </row>
    <row r="97" spans="1:31">
      <c r="A97">
        <v>1410</v>
      </c>
      <c r="B97" t="s">
        <v>290</v>
      </c>
      <c r="C97" t="s">
        <v>33478</v>
      </c>
      <c r="D97" t="s">
        <v>33476</v>
      </c>
      <c r="E97"/>
      <c r="F97">
        <v>1350</v>
      </c>
      <c r="G97" t="s">
        <v>33478</v>
      </c>
      <c r="H97">
        <v>2120</v>
      </c>
      <c r="I97" t="s">
        <v>33476</v>
      </c>
      <c r="J97"/>
      <c r="U97" s="43"/>
      <c r="AE97"/>
    </row>
    <row r="98" spans="1:31">
      <c r="A98">
        <v>1420</v>
      </c>
      <c r="B98" t="s">
        <v>291</v>
      </c>
      <c r="C98" t="s">
        <v>33478</v>
      </c>
      <c r="D98" t="s">
        <v>33476</v>
      </c>
      <c r="E98"/>
      <c r="F98">
        <v>1360</v>
      </c>
      <c r="G98" t="s">
        <v>33477</v>
      </c>
      <c r="H98">
        <v>2120</v>
      </c>
      <c r="I98" t="s">
        <v>33476</v>
      </c>
      <c r="J98"/>
      <c r="U98" s="43"/>
      <c r="AE98"/>
    </row>
    <row r="99" spans="1:31">
      <c r="A99">
        <v>1990</v>
      </c>
      <c r="B99" t="s">
        <v>292</v>
      </c>
      <c r="C99" t="s">
        <v>33477</v>
      </c>
      <c r="D99" t="s">
        <v>33476</v>
      </c>
      <c r="E99"/>
      <c r="F99">
        <v>1370</v>
      </c>
      <c r="G99" t="s">
        <v>33477</v>
      </c>
      <c r="H99">
        <v>2120</v>
      </c>
      <c r="I99" t="s">
        <v>33476</v>
      </c>
      <c r="J99"/>
      <c r="U99" s="43"/>
      <c r="AE99"/>
    </row>
    <row r="100" spans="1:31">
      <c r="A100">
        <v>1400</v>
      </c>
      <c r="B100" t="s">
        <v>293</v>
      </c>
      <c r="C100" t="s">
        <v>33477</v>
      </c>
      <c r="D100" t="s">
        <v>33476</v>
      </c>
      <c r="E100"/>
      <c r="F100">
        <v>1380</v>
      </c>
      <c r="G100" t="s">
        <v>33477</v>
      </c>
      <c r="H100">
        <v>2120</v>
      </c>
      <c r="I100" t="s">
        <v>33476</v>
      </c>
      <c r="J100"/>
      <c r="U100" s="43"/>
      <c r="AE100"/>
    </row>
    <row r="101" spans="1:31">
      <c r="A101">
        <v>1240</v>
      </c>
      <c r="B101" t="s">
        <v>294</v>
      </c>
      <c r="C101" t="s">
        <v>33477</v>
      </c>
      <c r="D101" t="s">
        <v>33476</v>
      </c>
      <c r="E101"/>
      <c r="F101">
        <v>1390</v>
      </c>
      <c r="G101" t="s">
        <v>33477</v>
      </c>
      <c r="H101">
        <v>2120</v>
      </c>
      <c r="I101" t="s">
        <v>33476</v>
      </c>
      <c r="J101"/>
      <c r="U101" s="43"/>
      <c r="AE101"/>
    </row>
    <row r="102" spans="1:31">
      <c r="A102">
        <v>1130</v>
      </c>
      <c r="B102" t="s">
        <v>295</v>
      </c>
      <c r="C102" t="s">
        <v>33478</v>
      </c>
      <c r="D102" t="s">
        <v>33476</v>
      </c>
      <c r="E102"/>
      <c r="F102">
        <v>1400</v>
      </c>
      <c r="G102" t="s">
        <v>33477</v>
      </c>
      <c r="H102">
        <v>2130</v>
      </c>
      <c r="I102" t="s">
        <v>33476</v>
      </c>
      <c r="J102"/>
      <c r="U102" s="43"/>
      <c r="AE102"/>
    </row>
    <row r="103" spans="1:31">
      <c r="A103">
        <v>1800</v>
      </c>
      <c r="B103" t="s">
        <v>296</v>
      </c>
      <c r="C103" t="s">
        <v>33477</v>
      </c>
      <c r="D103" t="s">
        <v>33476</v>
      </c>
      <c r="E103"/>
      <c r="F103">
        <v>1410</v>
      </c>
      <c r="G103" t="s">
        <v>33478</v>
      </c>
      <c r="H103">
        <v>2130</v>
      </c>
      <c r="I103" t="s">
        <v>33476</v>
      </c>
      <c r="J103"/>
      <c r="U103" s="43"/>
      <c r="AE103"/>
    </row>
    <row r="104" spans="1:31">
      <c r="A104">
        <v>1500</v>
      </c>
      <c r="B104" t="s">
        <v>297</v>
      </c>
      <c r="C104" t="s">
        <v>33477</v>
      </c>
      <c r="D104" t="s">
        <v>33476</v>
      </c>
      <c r="E104"/>
      <c r="F104">
        <v>1420</v>
      </c>
      <c r="G104" t="s">
        <v>33478</v>
      </c>
      <c r="H104">
        <v>2130</v>
      </c>
      <c r="I104" t="s">
        <v>33476</v>
      </c>
      <c r="J104"/>
      <c r="U104" s="43"/>
      <c r="AE104"/>
    </row>
    <row r="105" spans="1:31">
      <c r="A105">
        <v>1320</v>
      </c>
      <c r="B105" t="s">
        <v>298</v>
      </c>
      <c r="C105" t="s">
        <v>33477</v>
      </c>
      <c r="D105" t="s">
        <v>33476</v>
      </c>
      <c r="E105"/>
      <c r="F105">
        <v>1430</v>
      </c>
      <c r="G105" t="s">
        <v>33478</v>
      </c>
      <c r="H105">
        <v>2130</v>
      </c>
      <c r="I105" t="s">
        <v>33476</v>
      </c>
      <c r="J105"/>
      <c r="U105" s="43"/>
      <c r="AE105"/>
    </row>
    <row r="106" spans="1:31">
      <c r="A106">
        <v>1320</v>
      </c>
      <c r="B106" t="s">
        <v>299</v>
      </c>
      <c r="C106" t="s">
        <v>33477</v>
      </c>
      <c r="D106" t="s">
        <v>33476</v>
      </c>
      <c r="E106"/>
      <c r="F106">
        <v>1450</v>
      </c>
      <c r="G106" t="s">
        <v>33478</v>
      </c>
      <c r="H106">
        <v>2140</v>
      </c>
      <c r="I106" t="s">
        <v>33476</v>
      </c>
      <c r="J106"/>
      <c r="U106" s="43"/>
      <c r="AE106"/>
    </row>
    <row r="107" spans="1:31">
      <c r="A107">
        <v>1400</v>
      </c>
      <c r="B107" t="s">
        <v>300</v>
      </c>
      <c r="C107" t="s">
        <v>33477</v>
      </c>
      <c r="D107" t="s">
        <v>33476</v>
      </c>
      <c r="E107"/>
      <c r="F107">
        <v>1470</v>
      </c>
      <c r="G107" t="s">
        <v>33477</v>
      </c>
      <c r="H107">
        <v>2140</v>
      </c>
      <c r="I107" t="s">
        <v>33476</v>
      </c>
      <c r="J107"/>
      <c r="U107" s="43"/>
      <c r="AE107"/>
    </row>
    <row r="108" spans="1:31">
      <c r="A108">
        <v>1190</v>
      </c>
      <c r="B108" t="s">
        <v>301</v>
      </c>
      <c r="C108" t="s">
        <v>33477</v>
      </c>
      <c r="D108" t="s">
        <v>33476</v>
      </c>
      <c r="E108"/>
      <c r="F108">
        <v>1480</v>
      </c>
      <c r="G108" t="s">
        <v>33477</v>
      </c>
      <c r="H108">
        <v>2140</v>
      </c>
      <c r="I108" t="s">
        <v>33476</v>
      </c>
      <c r="J108"/>
      <c r="U108" s="43"/>
      <c r="AE108"/>
    </row>
    <row r="109" spans="1:31">
      <c r="A109">
        <v>1250</v>
      </c>
      <c r="B109" t="s">
        <v>302</v>
      </c>
      <c r="C109" t="s">
        <v>33477</v>
      </c>
      <c r="D109" t="s">
        <v>33476</v>
      </c>
      <c r="E109"/>
      <c r="F109">
        <v>1500</v>
      </c>
      <c r="G109" t="s">
        <v>33477</v>
      </c>
      <c r="H109">
        <v>2140</v>
      </c>
      <c r="I109" t="s">
        <v>33476</v>
      </c>
      <c r="J109"/>
      <c r="U109" s="43"/>
      <c r="AE109"/>
    </row>
    <row r="110" spans="1:31">
      <c r="A110">
        <v>1250</v>
      </c>
      <c r="B110" t="s">
        <v>302</v>
      </c>
      <c r="C110" t="s">
        <v>33477</v>
      </c>
      <c r="D110" t="s">
        <v>33476</v>
      </c>
      <c r="E110"/>
      <c r="F110">
        <v>1540</v>
      </c>
      <c r="G110" t="s">
        <v>33477</v>
      </c>
      <c r="H110">
        <v>2140</v>
      </c>
      <c r="I110" t="s">
        <v>33476</v>
      </c>
      <c r="J110"/>
      <c r="U110" s="43"/>
      <c r="AE110"/>
    </row>
    <row r="111" spans="1:31">
      <c r="A111">
        <v>1660</v>
      </c>
      <c r="B111" t="s">
        <v>303</v>
      </c>
      <c r="C111" t="s">
        <v>33477</v>
      </c>
      <c r="D111" t="s">
        <v>33476</v>
      </c>
      <c r="E111"/>
      <c r="F111">
        <v>1560</v>
      </c>
      <c r="G111" t="s">
        <v>33477</v>
      </c>
      <c r="H111">
        <v>2140</v>
      </c>
      <c r="I111" t="s">
        <v>33476</v>
      </c>
      <c r="J111"/>
      <c r="U111" s="43"/>
      <c r="AE111"/>
    </row>
    <row r="112" spans="1:31">
      <c r="A112">
        <v>1300</v>
      </c>
      <c r="B112" t="s">
        <v>304</v>
      </c>
      <c r="C112" t="s">
        <v>33477</v>
      </c>
      <c r="D112" t="s">
        <v>33476</v>
      </c>
      <c r="E112"/>
      <c r="F112">
        <v>1570</v>
      </c>
      <c r="G112" t="s">
        <v>33477</v>
      </c>
      <c r="H112">
        <v>2150</v>
      </c>
      <c r="I112" t="s">
        <v>33476</v>
      </c>
      <c r="J112"/>
      <c r="U112" s="43"/>
      <c r="AE112"/>
    </row>
    <row r="113" spans="1:31">
      <c r="A113">
        <v>1510</v>
      </c>
      <c r="B113" t="s">
        <v>304</v>
      </c>
      <c r="C113" t="s">
        <v>33477</v>
      </c>
      <c r="D113" t="e">
        <v>#N/A</v>
      </c>
      <c r="E113"/>
      <c r="F113">
        <v>1580</v>
      </c>
      <c r="G113" t="s">
        <v>33478</v>
      </c>
      <c r="H113">
        <v>2160</v>
      </c>
      <c r="I113" t="s">
        <v>33476</v>
      </c>
      <c r="J113"/>
      <c r="U113" s="43"/>
      <c r="AE113"/>
    </row>
    <row r="114" spans="1:31">
      <c r="A114">
        <v>1150</v>
      </c>
      <c r="B114" t="s">
        <v>305</v>
      </c>
      <c r="C114" t="s">
        <v>33477</v>
      </c>
      <c r="D114" t="s">
        <v>33476</v>
      </c>
      <c r="E114"/>
      <c r="F114">
        <v>1600</v>
      </c>
      <c r="G114" t="s">
        <v>33477</v>
      </c>
      <c r="H114">
        <v>2160</v>
      </c>
      <c r="I114" t="s">
        <v>33476</v>
      </c>
      <c r="J114"/>
      <c r="U114" s="43"/>
      <c r="AE114"/>
    </row>
    <row r="115" spans="1:31">
      <c r="A115">
        <v>1510</v>
      </c>
      <c r="B115" t="s">
        <v>306</v>
      </c>
      <c r="C115" t="s">
        <v>33477</v>
      </c>
      <c r="D115" t="e">
        <v>#N/A</v>
      </c>
      <c r="E115"/>
      <c r="F115">
        <v>1630</v>
      </c>
      <c r="G115" t="s">
        <v>33478</v>
      </c>
      <c r="H115">
        <v>2160</v>
      </c>
      <c r="I115" t="s">
        <v>33476</v>
      </c>
      <c r="J115"/>
      <c r="U115" s="43"/>
      <c r="AE115"/>
    </row>
    <row r="116" spans="1:31">
      <c r="A116">
        <v>1430</v>
      </c>
      <c r="B116" t="s">
        <v>307</v>
      </c>
      <c r="C116" t="s">
        <v>33478</v>
      </c>
      <c r="D116" t="s">
        <v>33476</v>
      </c>
      <c r="E116"/>
      <c r="F116">
        <v>1640</v>
      </c>
      <c r="G116" t="s">
        <v>33477</v>
      </c>
      <c r="H116">
        <v>2170</v>
      </c>
      <c r="I116" t="s">
        <v>33476</v>
      </c>
      <c r="J116"/>
      <c r="U116" s="43"/>
      <c r="AE116"/>
    </row>
    <row r="117" spans="1:31">
      <c r="A117">
        <v>1190</v>
      </c>
      <c r="B117" t="s">
        <v>308</v>
      </c>
      <c r="C117" t="s">
        <v>33477</v>
      </c>
      <c r="D117" t="s">
        <v>33476</v>
      </c>
      <c r="E117"/>
      <c r="F117">
        <v>1660</v>
      </c>
      <c r="G117" t="s">
        <v>33477</v>
      </c>
      <c r="H117">
        <v>2170</v>
      </c>
      <c r="I117" t="s">
        <v>33476</v>
      </c>
      <c r="J117"/>
      <c r="U117" s="43"/>
      <c r="AE117"/>
    </row>
    <row r="118" spans="1:31">
      <c r="A118">
        <v>1170</v>
      </c>
      <c r="B118" t="s">
        <v>309</v>
      </c>
      <c r="C118" t="s">
        <v>33478</v>
      </c>
      <c r="D118" t="s">
        <v>33476</v>
      </c>
      <c r="E118"/>
      <c r="F118">
        <v>1680</v>
      </c>
      <c r="G118" t="s">
        <v>33478</v>
      </c>
      <c r="H118">
        <v>2190</v>
      </c>
      <c r="I118" t="s">
        <v>33476</v>
      </c>
      <c r="J118"/>
      <c r="U118" s="43"/>
      <c r="AE118"/>
    </row>
    <row r="119" spans="1:31">
      <c r="A119">
        <v>1200</v>
      </c>
      <c r="B119" t="s">
        <v>310</v>
      </c>
      <c r="C119" t="s">
        <v>33478</v>
      </c>
      <c r="D119" t="s">
        <v>33476</v>
      </c>
      <c r="E119"/>
      <c r="F119">
        <v>1750</v>
      </c>
      <c r="G119" t="s">
        <v>33477</v>
      </c>
      <c r="H119">
        <v>2190</v>
      </c>
      <c r="I119" t="s">
        <v>33476</v>
      </c>
      <c r="J119"/>
      <c r="U119" s="43"/>
      <c r="AE119"/>
    </row>
    <row r="120" spans="1:31">
      <c r="A120">
        <v>1410</v>
      </c>
      <c r="B120" t="s">
        <v>310</v>
      </c>
      <c r="C120" t="s">
        <v>33478</v>
      </c>
      <c r="D120" t="s">
        <v>33476</v>
      </c>
      <c r="E120"/>
      <c r="F120">
        <v>1800</v>
      </c>
      <c r="G120" t="s">
        <v>33477</v>
      </c>
      <c r="H120">
        <v>2190</v>
      </c>
      <c r="I120" t="s">
        <v>33476</v>
      </c>
      <c r="J120"/>
      <c r="U120" s="43"/>
      <c r="AE120"/>
    </row>
    <row r="121" spans="1:31">
      <c r="A121">
        <v>1390</v>
      </c>
      <c r="B121" t="s">
        <v>311</v>
      </c>
      <c r="C121" t="s">
        <v>33477</v>
      </c>
      <c r="D121" t="s">
        <v>33476</v>
      </c>
      <c r="E121"/>
      <c r="F121">
        <v>1960</v>
      </c>
      <c r="G121" t="s">
        <v>33477</v>
      </c>
      <c r="H121">
        <v>2200</v>
      </c>
      <c r="I121" t="s">
        <v>33476</v>
      </c>
      <c r="J121"/>
      <c r="U121" s="43"/>
      <c r="AE121"/>
    </row>
    <row r="122" spans="1:31">
      <c r="A122">
        <v>1250</v>
      </c>
      <c r="B122" t="s">
        <v>312</v>
      </c>
      <c r="C122" t="s">
        <v>33477</v>
      </c>
      <c r="D122" t="s">
        <v>33476</v>
      </c>
      <c r="E122"/>
      <c r="F122">
        <v>1990</v>
      </c>
      <c r="G122" t="s">
        <v>33477</v>
      </c>
      <c r="H122">
        <v>2200</v>
      </c>
      <c r="I122" t="s">
        <v>33476</v>
      </c>
      <c r="J122"/>
      <c r="U122" s="43"/>
      <c r="AE122"/>
    </row>
    <row r="123" spans="1:31">
      <c r="A123">
        <v>1230</v>
      </c>
      <c r="B123" t="s">
        <v>313</v>
      </c>
      <c r="C123" t="s">
        <v>33478</v>
      </c>
      <c r="D123" t="s">
        <v>33476</v>
      </c>
      <c r="E123"/>
      <c r="F123">
        <v>2000</v>
      </c>
      <c r="G123" t="s">
        <v>33479</v>
      </c>
      <c r="H123">
        <v>2200</v>
      </c>
      <c r="I123" t="s">
        <v>33476</v>
      </c>
      <c r="J123"/>
      <c r="U123" s="43"/>
      <c r="AE123"/>
    </row>
    <row r="124" spans="1:31">
      <c r="A124">
        <v>1270</v>
      </c>
      <c r="B124" t="s">
        <v>314</v>
      </c>
      <c r="C124" t="s">
        <v>33477</v>
      </c>
      <c r="D124" t="s">
        <v>33476</v>
      </c>
      <c r="E124"/>
      <c r="F124">
        <v>2100</v>
      </c>
      <c r="G124" t="s">
        <v>33478</v>
      </c>
      <c r="H124">
        <v>2210</v>
      </c>
      <c r="I124" t="s">
        <v>33476</v>
      </c>
      <c r="J124"/>
      <c r="U124" s="43"/>
      <c r="AE124"/>
    </row>
    <row r="125" spans="1:31">
      <c r="A125">
        <v>1550</v>
      </c>
      <c r="B125" t="s">
        <v>315</v>
      </c>
      <c r="C125" t="s">
        <v>33478</v>
      </c>
      <c r="D125" t="e">
        <v>#N/A</v>
      </c>
      <c r="E125"/>
      <c r="F125">
        <v>2110</v>
      </c>
      <c r="G125" t="s">
        <v>33478</v>
      </c>
      <c r="H125">
        <v>2210</v>
      </c>
      <c r="I125" t="s">
        <v>33476</v>
      </c>
      <c r="J125"/>
      <c r="U125" s="43"/>
      <c r="AE125"/>
    </row>
    <row r="126" spans="1:31">
      <c r="A126">
        <v>1300</v>
      </c>
      <c r="B126" t="s">
        <v>316</v>
      </c>
      <c r="C126" t="s">
        <v>33477</v>
      </c>
      <c r="D126" t="s">
        <v>33476</v>
      </c>
      <c r="E126"/>
      <c r="F126">
        <v>2120</v>
      </c>
      <c r="G126" t="s">
        <v>33478</v>
      </c>
      <c r="H126">
        <v>2210</v>
      </c>
      <c r="I126" t="s">
        <v>33476</v>
      </c>
      <c r="J126"/>
      <c r="U126" s="43"/>
      <c r="AE126"/>
    </row>
    <row r="127" spans="1:31">
      <c r="A127">
        <v>1230</v>
      </c>
      <c r="B127" t="s">
        <v>317</v>
      </c>
      <c r="C127" t="s">
        <v>33478</v>
      </c>
      <c r="D127" t="s">
        <v>33476</v>
      </c>
      <c r="E127"/>
      <c r="F127">
        <v>2130</v>
      </c>
      <c r="G127" t="s">
        <v>33479</v>
      </c>
      <c r="H127">
        <v>2220</v>
      </c>
      <c r="I127" t="s">
        <v>33476</v>
      </c>
      <c r="J127"/>
      <c r="U127" s="43"/>
      <c r="AE127"/>
    </row>
    <row r="128" spans="1:31">
      <c r="A128">
        <v>1430</v>
      </c>
      <c r="B128" t="s">
        <v>318</v>
      </c>
      <c r="C128" t="s">
        <v>33478</v>
      </c>
      <c r="D128" t="s">
        <v>33476</v>
      </c>
      <c r="E128"/>
      <c r="F128">
        <v>2140</v>
      </c>
      <c r="G128" t="s">
        <v>33478</v>
      </c>
      <c r="H128">
        <v>2220</v>
      </c>
      <c r="I128" t="s">
        <v>33476</v>
      </c>
      <c r="J128"/>
      <c r="U128" s="43"/>
      <c r="AE128"/>
    </row>
    <row r="129" spans="1:31">
      <c r="A129">
        <v>1400</v>
      </c>
      <c r="B129" t="s">
        <v>319</v>
      </c>
      <c r="C129" t="s">
        <v>33477</v>
      </c>
      <c r="D129" t="s">
        <v>33476</v>
      </c>
      <c r="E129"/>
      <c r="F129">
        <v>2150</v>
      </c>
      <c r="G129" t="s">
        <v>33478</v>
      </c>
      <c r="H129">
        <v>2220</v>
      </c>
      <c r="I129" t="s">
        <v>33476</v>
      </c>
      <c r="J129"/>
      <c r="U129" s="43"/>
      <c r="AE129"/>
    </row>
    <row r="130" spans="1:31">
      <c r="A130">
        <v>1200</v>
      </c>
      <c r="B130" t="s">
        <v>320</v>
      </c>
      <c r="C130" t="s">
        <v>33478</v>
      </c>
      <c r="D130" t="s">
        <v>33476</v>
      </c>
      <c r="E130"/>
      <c r="F130">
        <v>2160</v>
      </c>
      <c r="G130" t="s">
        <v>33479</v>
      </c>
      <c r="H130">
        <v>2240</v>
      </c>
      <c r="I130" t="s">
        <v>33476</v>
      </c>
      <c r="J130"/>
      <c r="U130" s="43"/>
      <c r="AE130"/>
    </row>
    <row r="131" spans="1:31">
      <c r="A131">
        <v>1310</v>
      </c>
      <c r="B131" t="s">
        <v>321</v>
      </c>
      <c r="C131" t="s">
        <v>33477</v>
      </c>
      <c r="D131" t="s">
        <v>33476</v>
      </c>
      <c r="E131"/>
      <c r="F131">
        <v>2170</v>
      </c>
      <c r="G131" t="s">
        <v>33478</v>
      </c>
      <c r="H131">
        <v>2240</v>
      </c>
      <c r="I131" t="s">
        <v>33476</v>
      </c>
      <c r="J131"/>
      <c r="U131" s="43"/>
      <c r="AE131"/>
    </row>
    <row r="132" spans="1:31">
      <c r="A132">
        <v>1300</v>
      </c>
      <c r="B132" t="s">
        <v>322</v>
      </c>
      <c r="C132" t="s">
        <v>33477</v>
      </c>
      <c r="D132" t="s">
        <v>33476</v>
      </c>
      <c r="E132"/>
      <c r="F132">
        <v>2190</v>
      </c>
      <c r="G132" t="s">
        <v>33480</v>
      </c>
      <c r="H132">
        <v>2240</v>
      </c>
      <c r="I132" t="s">
        <v>33476</v>
      </c>
      <c r="J132"/>
      <c r="U132" s="43"/>
      <c r="AE132"/>
    </row>
    <row r="133" spans="1:31">
      <c r="A133">
        <v>1300</v>
      </c>
      <c r="B133" t="s">
        <v>323</v>
      </c>
      <c r="C133" t="s">
        <v>33477</v>
      </c>
      <c r="D133" t="s">
        <v>33476</v>
      </c>
      <c r="E133"/>
      <c r="F133">
        <v>2200</v>
      </c>
      <c r="G133" t="s">
        <v>33480</v>
      </c>
      <c r="H133">
        <v>2250</v>
      </c>
      <c r="I133" t="s">
        <v>33476</v>
      </c>
      <c r="J133"/>
      <c r="U133" s="43"/>
      <c r="AE133"/>
    </row>
    <row r="134" spans="1:31">
      <c r="A134">
        <v>1420</v>
      </c>
      <c r="B134" t="s">
        <v>324</v>
      </c>
      <c r="C134" t="s">
        <v>33478</v>
      </c>
      <c r="D134" t="s">
        <v>33476</v>
      </c>
      <c r="E134"/>
      <c r="F134">
        <v>2210</v>
      </c>
      <c r="G134" t="s">
        <v>33479</v>
      </c>
      <c r="H134">
        <v>2250</v>
      </c>
      <c r="I134" t="s">
        <v>33476</v>
      </c>
      <c r="J134"/>
      <c r="U134" s="43"/>
      <c r="AE134"/>
    </row>
    <row r="135" spans="1:31">
      <c r="A135">
        <v>1110</v>
      </c>
      <c r="B135" t="s">
        <v>325</v>
      </c>
      <c r="C135" t="s">
        <v>33478</v>
      </c>
      <c r="D135" t="s">
        <v>33476</v>
      </c>
      <c r="E135"/>
      <c r="F135">
        <v>2220</v>
      </c>
      <c r="G135" t="s">
        <v>33480</v>
      </c>
      <c r="H135">
        <v>2250</v>
      </c>
      <c r="I135" t="s">
        <v>33476</v>
      </c>
      <c r="J135"/>
      <c r="U135" s="43"/>
      <c r="AE135"/>
    </row>
    <row r="136" spans="1:31">
      <c r="A136">
        <v>1290</v>
      </c>
      <c r="B136" t="s">
        <v>326</v>
      </c>
      <c r="C136" t="s">
        <v>33477</v>
      </c>
      <c r="D136" t="s">
        <v>33476</v>
      </c>
      <c r="E136"/>
      <c r="F136">
        <v>2240</v>
      </c>
      <c r="G136" t="s">
        <v>33478</v>
      </c>
      <c r="H136">
        <v>2260</v>
      </c>
      <c r="I136" t="s">
        <v>33476</v>
      </c>
      <c r="J136"/>
      <c r="U136" s="43"/>
      <c r="AE136"/>
    </row>
    <row r="137" spans="1:31">
      <c r="A137">
        <v>1560</v>
      </c>
      <c r="B137" t="s">
        <v>327</v>
      </c>
      <c r="C137" t="s">
        <v>33477</v>
      </c>
      <c r="D137" t="s">
        <v>33476</v>
      </c>
      <c r="E137"/>
      <c r="F137">
        <v>2250</v>
      </c>
      <c r="G137" t="s">
        <v>33478</v>
      </c>
      <c r="H137">
        <v>2260</v>
      </c>
      <c r="I137" t="s">
        <v>33476</v>
      </c>
      <c r="J137"/>
      <c r="U137" s="43"/>
      <c r="AE137"/>
    </row>
    <row r="138" spans="1:31">
      <c r="A138">
        <v>1250</v>
      </c>
      <c r="B138" t="s">
        <v>328</v>
      </c>
      <c r="C138" t="s">
        <v>33477</v>
      </c>
      <c r="D138" t="s">
        <v>33476</v>
      </c>
      <c r="E138"/>
      <c r="F138">
        <v>2260</v>
      </c>
      <c r="G138" t="s">
        <v>33478</v>
      </c>
      <c r="H138">
        <v>2270</v>
      </c>
      <c r="I138" t="s">
        <v>33476</v>
      </c>
      <c r="J138"/>
      <c r="U138" s="43"/>
      <c r="AE138"/>
    </row>
    <row r="139" spans="1:31">
      <c r="A139">
        <v>1370</v>
      </c>
      <c r="B139" t="s">
        <v>329</v>
      </c>
      <c r="C139" t="s">
        <v>33477</v>
      </c>
      <c r="D139" t="s">
        <v>33476</v>
      </c>
      <c r="E139"/>
      <c r="F139">
        <v>2270</v>
      </c>
      <c r="G139" t="s">
        <v>33479</v>
      </c>
      <c r="H139">
        <v>2270</v>
      </c>
      <c r="I139" t="s">
        <v>33476</v>
      </c>
      <c r="J139"/>
      <c r="U139" s="43"/>
      <c r="AE139"/>
    </row>
    <row r="140" spans="1:31">
      <c r="A140">
        <v>1560</v>
      </c>
      <c r="B140" t="s">
        <v>330</v>
      </c>
      <c r="C140" t="s">
        <v>33477</v>
      </c>
      <c r="D140" t="s">
        <v>33476</v>
      </c>
      <c r="E140"/>
      <c r="F140">
        <v>2290</v>
      </c>
      <c r="G140" t="s">
        <v>33480</v>
      </c>
      <c r="H140">
        <v>2310</v>
      </c>
      <c r="I140" t="s">
        <v>33476</v>
      </c>
      <c r="J140"/>
      <c r="U140" s="43"/>
      <c r="AE140"/>
    </row>
    <row r="141" spans="1:31">
      <c r="A141">
        <v>1320</v>
      </c>
      <c r="B141" t="s">
        <v>331</v>
      </c>
      <c r="C141" t="s">
        <v>33477</v>
      </c>
      <c r="D141" t="s">
        <v>33476</v>
      </c>
      <c r="E141"/>
      <c r="F141">
        <v>2300</v>
      </c>
      <c r="G141" t="s">
        <v>33480</v>
      </c>
      <c r="H141">
        <v>2330</v>
      </c>
      <c r="I141" t="s">
        <v>33476</v>
      </c>
      <c r="J141"/>
      <c r="U141" s="43"/>
      <c r="AE141"/>
    </row>
    <row r="142" spans="1:31">
      <c r="A142">
        <v>1340</v>
      </c>
      <c r="B142" t="s">
        <v>332</v>
      </c>
      <c r="C142" t="s">
        <v>33477</v>
      </c>
      <c r="D142" t="s">
        <v>33476</v>
      </c>
      <c r="E142"/>
      <c r="F142">
        <v>2310</v>
      </c>
      <c r="G142" t="s">
        <v>33480</v>
      </c>
      <c r="H142">
        <v>2340</v>
      </c>
      <c r="I142" t="s">
        <v>33476</v>
      </c>
      <c r="J142"/>
      <c r="U142" s="43"/>
      <c r="AE142"/>
    </row>
    <row r="143" spans="1:31">
      <c r="A143">
        <v>1340</v>
      </c>
      <c r="B143" t="s">
        <v>332</v>
      </c>
      <c r="C143" t="s">
        <v>33477</v>
      </c>
      <c r="D143" t="s">
        <v>33476</v>
      </c>
      <c r="E143"/>
      <c r="F143">
        <v>2330</v>
      </c>
      <c r="G143" t="s">
        <v>33479</v>
      </c>
      <c r="H143">
        <v>2340</v>
      </c>
      <c r="I143" t="s">
        <v>33476</v>
      </c>
      <c r="J143"/>
      <c r="U143" s="43"/>
      <c r="AE143"/>
    </row>
    <row r="144" spans="1:31">
      <c r="A144">
        <v>1350</v>
      </c>
      <c r="B144" t="s">
        <v>333</v>
      </c>
      <c r="C144" t="s">
        <v>33478</v>
      </c>
      <c r="D144" t="s">
        <v>33476</v>
      </c>
      <c r="E144"/>
      <c r="F144">
        <v>2340</v>
      </c>
      <c r="G144" t="s">
        <v>33478</v>
      </c>
      <c r="H144">
        <v>2350</v>
      </c>
      <c r="I144" t="s">
        <v>33476</v>
      </c>
      <c r="J144"/>
      <c r="U144" s="43"/>
      <c r="AE144"/>
    </row>
    <row r="145" spans="1:31">
      <c r="A145">
        <v>1290</v>
      </c>
      <c r="B145" t="s">
        <v>334</v>
      </c>
      <c r="C145" t="s">
        <v>33477</v>
      </c>
      <c r="D145" t="s">
        <v>33476</v>
      </c>
      <c r="E145"/>
      <c r="F145">
        <v>2350</v>
      </c>
      <c r="G145" t="s">
        <v>33477</v>
      </c>
      <c r="H145">
        <v>2350</v>
      </c>
      <c r="I145" t="s">
        <v>33476</v>
      </c>
      <c r="J145"/>
      <c r="U145" s="43"/>
      <c r="AE145"/>
    </row>
    <row r="146" spans="1:31">
      <c r="A146">
        <v>1750</v>
      </c>
      <c r="B146" t="s">
        <v>334</v>
      </c>
      <c r="C146" t="s">
        <v>33477</v>
      </c>
      <c r="D146" t="s">
        <v>33476</v>
      </c>
      <c r="E146"/>
      <c r="F146">
        <v>2360</v>
      </c>
      <c r="G146" t="s">
        <v>33478</v>
      </c>
      <c r="H146">
        <v>2360</v>
      </c>
      <c r="I146" t="s">
        <v>33476</v>
      </c>
      <c r="J146"/>
      <c r="U146" s="43"/>
      <c r="AE146"/>
    </row>
    <row r="147" spans="1:31">
      <c r="A147">
        <v>1170</v>
      </c>
      <c r="B147" t="s">
        <v>335</v>
      </c>
      <c r="C147" t="s">
        <v>33478</v>
      </c>
      <c r="D147" t="s">
        <v>33476</v>
      </c>
      <c r="E147"/>
      <c r="F147">
        <v>2400</v>
      </c>
      <c r="G147" t="s">
        <v>33479</v>
      </c>
      <c r="H147">
        <v>2360</v>
      </c>
      <c r="I147" t="s">
        <v>33476</v>
      </c>
      <c r="J147"/>
      <c r="U147" s="43"/>
      <c r="AE147"/>
    </row>
    <row r="148" spans="1:31">
      <c r="A148">
        <v>1290</v>
      </c>
      <c r="B148" t="s">
        <v>336</v>
      </c>
      <c r="C148" t="s">
        <v>33477</v>
      </c>
      <c r="D148" t="s">
        <v>33476</v>
      </c>
      <c r="E148"/>
      <c r="F148">
        <v>2420</v>
      </c>
      <c r="G148" t="s">
        <v>33478</v>
      </c>
      <c r="H148">
        <v>2360</v>
      </c>
      <c r="I148" t="s">
        <v>33476</v>
      </c>
      <c r="J148"/>
      <c r="U148" s="43"/>
      <c r="AE148"/>
    </row>
    <row r="149" spans="1:31">
      <c r="A149">
        <v>1350</v>
      </c>
      <c r="B149" t="s">
        <v>337</v>
      </c>
      <c r="C149" t="s">
        <v>33478</v>
      </c>
      <c r="D149" t="s">
        <v>33476</v>
      </c>
      <c r="E149"/>
      <c r="F149">
        <v>2440</v>
      </c>
      <c r="G149" t="s">
        <v>33479</v>
      </c>
      <c r="H149">
        <v>2400</v>
      </c>
      <c r="I149" t="s">
        <v>33476</v>
      </c>
      <c r="J149"/>
      <c r="U149" s="43"/>
      <c r="AE149"/>
    </row>
    <row r="150" spans="1:31">
      <c r="A150">
        <v>1350</v>
      </c>
      <c r="B150" t="s">
        <v>337</v>
      </c>
      <c r="C150" t="s">
        <v>33478</v>
      </c>
      <c r="D150" t="s">
        <v>33476</v>
      </c>
      <c r="E150"/>
      <c r="F150">
        <v>2450</v>
      </c>
      <c r="G150" t="s">
        <v>33478</v>
      </c>
      <c r="H150">
        <v>2400</v>
      </c>
      <c r="I150" t="s">
        <v>33476</v>
      </c>
      <c r="J150"/>
      <c r="U150" s="43"/>
      <c r="AE150"/>
    </row>
    <row r="151" spans="1:31">
      <c r="A151">
        <v>1560</v>
      </c>
      <c r="B151" t="s">
        <v>338</v>
      </c>
      <c r="C151" t="s">
        <v>33477</v>
      </c>
      <c r="D151" t="s">
        <v>33476</v>
      </c>
      <c r="E151"/>
      <c r="F151">
        <v>2490</v>
      </c>
      <c r="G151" t="s">
        <v>33478</v>
      </c>
      <c r="H151">
        <v>2420</v>
      </c>
      <c r="I151" t="s">
        <v>33476</v>
      </c>
      <c r="J151"/>
      <c r="U151" s="43"/>
      <c r="AE151"/>
    </row>
    <row r="152" spans="1:31">
      <c r="A152">
        <v>1310</v>
      </c>
      <c r="B152" t="s">
        <v>339</v>
      </c>
      <c r="C152" t="s">
        <v>33477</v>
      </c>
      <c r="D152" t="s">
        <v>33476</v>
      </c>
      <c r="E152"/>
      <c r="F152">
        <v>2500</v>
      </c>
      <c r="G152" t="s">
        <v>33478</v>
      </c>
      <c r="H152">
        <v>2420</v>
      </c>
      <c r="I152" t="s">
        <v>33476</v>
      </c>
      <c r="J152"/>
      <c r="U152" s="43"/>
      <c r="AE152"/>
    </row>
    <row r="153" spans="1:31">
      <c r="A153">
        <v>1300</v>
      </c>
      <c r="B153" t="s">
        <v>340</v>
      </c>
      <c r="C153" t="s">
        <v>33477</v>
      </c>
      <c r="D153" t="s">
        <v>33476</v>
      </c>
      <c r="E153"/>
      <c r="F153">
        <v>2510</v>
      </c>
      <c r="G153" t="s">
        <v>33478</v>
      </c>
      <c r="H153">
        <v>2440</v>
      </c>
      <c r="I153" t="s">
        <v>33476</v>
      </c>
      <c r="J153"/>
      <c r="U153" s="43"/>
      <c r="AE153"/>
    </row>
    <row r="154" spans="1:31">
      <c r="A154">
        <v>1120</v>
      </c>
      <c r="B154" t="s">
        <v>341</v>
      </c>
      <c r="C154" t="s">
        <v>33477</v>
      </c>
      <c r="D154" t="s">
        <v>33476</v>
      </c>
      <c r="E154"/>
      <c r="F154">
        <v>2590</v>
      </c>
      <c r="G154" t="s">
        <v>33478</v>
      </c>
      <c r="H154">
        <v>2450</v>
      </c>
      <c r="I154" t="s">
        <v>33476</v>
      </c>
      <c r="J154"/>
      <c r="U154" s="43"/>
      <c r="AE154"/>
    </row>
    <row r="155" spans="1:31">
      <c r="A155">
        <v>1220</v>
      </c>
      <c r="B155" t="s">
        <v>342</v>
      </c>
      <c r="C155" t="s">
        <v>33478</v>
      </c>
      <c r="D155" t="s">
        <v>33476</v>
      </c>
      <c r="E155"/>
      <c r="F155">
        <v>2600</v>
      </c>
      <c r="G155" t="s">
        <v>33480</v>
      </c>
      <c r="H155">
        <v>2450</v>
      </c>
      <c r="I155" t="s">
        <v>33476</v>
      </c>
      <c r="J155"/>
      <c r="U155" s="43"/>
      <c r="AE155"/>
    </row>
    <row r="156" spans="1:31">
      <c r="A156">
        <v>1240</v>
      </c>
      <c r="B156" t="s">
        <v>343</v>
      </c>
      <c r="C156" t="s">
        <v>33477</v>
      </c>
      <c r="D156" t="s">
        <v>33476</v>
      </c>
      <c r="E156"/>
      <c r="F156">
        <v>2690</v>
      </c>
      <c r="G156" t="s">
        <v>33478</v>
      </c>
      <c r="H156">
        <v>2490</v>
      </c>
      <c r="I156" t="s">
        <v>33476</v>
      </c>
      <c r="J156"/>
      <c r="U156" s="43"/>
      <c r="AE156"/>
    </row>
    <row r="157" spans="1:31">
      <c r="A157">
        <v>1400</v>
      </c>
      <c r="B157" t="s">
        <v>344</v>
      </c>
      <c r="C157" t="s">
        <v>33477</v>
      </c>
      <c r="D157" t="s">
        <v>33476</v>
      </c>
      <c r="E157"/>
      <c r="F157">
        <v>2700</v>
      </c>
      <c r="G157" t="s">
        <v>33480</v>
      </c>
      <c r="H157">
        <v>2490</v>
      </c>
      <c r="I157" t="s">
        <v>33476</v>
      </c>
      <c r="J157"/>
      <c r="U157" s="43"/>
      <c r="AE157"/>
    </row>
    <row r="158" spans="1:31">
      <c r="A158">
        <v>1270</v>
      </c>
      <c r="B158" t="s">
        <v>345</v>
      </c>
      <c r="C158" t="s">
        <v>33477</v>
      </c>
      <c r="D158" t="s">
        <v>33476</v>
      </c>
      <c r="E158"/>
      <c r="F158">
        <v>2720</v>
      </c>
      <c r="G158" t="s">
        <v>33478</v>
      </c>
      <c r="H158">
        <v>2500</v>
      </c>
      <c r="I158" t="s">
        <v>33476</v>
      </c>
      <c r="J158"/>
      <c r="U158" s="43"/>
      <c r="AE158"/>
    </row>
    <row r="159" spans="1:31">
      <c r="A159">
        <v>1590</v>
      </c>
      <c r="B159" t="s">
        <v>346</v>
      </c>
      <c r="C159" t="s">
        <v>33478</v>
      </c>
      <c r="D159" t="e">
        <v>#N/A</v>
      </c>
      <c r="E159"/>
      <c r="F159">
        <v>2790</v>
      </c>
      <c r="G159" t="s">
        <v>33478</v>
      </c>
      <c r="H159">
        <v>2500</v>
      </c>
      <c r="I159" t="s">
        <v>33476</v>
      </c>
      <c r="J159"/>
      <c r="U159" s="43"/>
      <c r="AE159"/>
    </row>
    <row r="160" spans="1:31">
      <c r="A160">
        <v>1500</v>
      </c>
      <c r="B160" t="s">
        <v>347</v>
      </c>
      <c r="C160" t="s">
        <v>33477</v>
      </c>
      <c r="D160" t="s">
        <v>33476</v>
      </c>
      <c r="E160"/>
      <c r="F160">
        <v>2800</v>
      </c>
      <c r="G160" t="s">
        <v>33479</v>
      </c>
      <c r="H160">
        <v>2500</v>
      </c>
      <c r="I160" t="s">
        <v>33476</v>
      </c>
      <c r="J160"/>
      <c r="U160" s="43"/>
      <c r="AE160"/>
    </row>
    <row r="161" spans="1:31">
      <c r="A161">
        <v>1250</v>
      </c>
      <c r="B161" t="s">
        <v>348</v>
      </c>
      <c r="C161" t="s">
        <v>33477</v>
      </c>
      <c r="D161" t="s">
        <v>33476</v>
      </c>
      <c r="E161"/>
      <c r="F161">
        <v>2810</v>
      </c>
      <c r="G161" t="s">
        <v>33480</v>
      </c>
      <c r="H161">
        <v>2500</v>
      </c>
      <c r="I161" t="s">
        <v>33476</v>
      </c>
      <c r="J161"/>
      <c r="U161" s="43"/>
      <c r="AE161"/>
    </row>
    <row r="162" spans="1:31">
      <c r="A162">
        <v>1160</v>
      </c>
      <c r="B162" t="s">
        <v>349</v>
      </c>
      <c r="C162" t="s">
        <v>33477</v>
      </c>
      <c r="D162" t="s">
        <v>33476</v>
      </c>
      <c r="E162"/>
      <c r="F162">
        <v>2820</v>
      </c>
      <c r="G162" t="s">
        <v>33477</v>
      </c>
      <c r="H162">
        <v>2500</v>
      </c>
      <c r="I162" t="s">
        <v>33476</v>
      </c>
      <c r="J162"/>
      <c r="U162" s="43"/>
      <c r="AE162"/>
    </row>
    <row r="163" spans="1:31">
      <c r="A163">
        <v>1130</v>
      </c>
      <c r="B163" t="s">
        <v>350</v>
      </c>
      <c r="C163" t="s">
        <v>33478</v>
      </c>
      <c r="D163" t="s">
        <v>33476</v>
      </c>
      <c r="E163"/>
      <c r="F163">
        <v>2840</v>
      </c>
      <c r="G163" t="s">
        <v>33478</v>
      </c>
      <c r="H163">
        <v>2510</v>
      </c>
      <c r="I163" t="s">
        <v>33476</v>
      </c>
      <c r="J163"/>
      <c r="U163" s="43"/>
      <c r="AE163"/>
    </row>
    <row r="164" spans="1:31">
      <c r="A164">
        <v>1170</v>
      </c>
      <c r="B164" t="s">
        <v>351</v>
      </c>
      <c r="C164" t="s">
        <v>33478</v>
      </c>
      <c r="D164" t="s">
        <v>33476</v>
      </c>
      <c r="E164"/>
      <c r="F164">
        <v>2870</v>
      </c>
      <c r="G164" t="s">
        <v>33479</v>
      </c>
      <c r="H164">
        <v>2590</v>
      </c>
      <c r="I164" t="s">
        <v>33476</v>
      </c>
      <c r="J164"/>
      <c r="U164" s="43"/>
      <c r="AE164"/>
    </row>
    <row r="165" spans="1:31">
      <c r="A165">
        <v>1230</v>
      </c>
      <c r="B165" t="s">
        <v>352</v>
      </c>
      <c r="C165" t="s">
        <v>33478</v>
      </c>
      <c r="D165" t="s">
        <v>33476</v>
      </c>
      <c r="E165"/>
      <c r="F165">
        <v>3000</v>
      </c>
      <c r="G165" t="s">
        <v>33477</v>
      </c>
      <c r="H165">
        <v>2600</v>
      </c>
      <c r="I165" t="s">
        <v>33476</v>
      </c>
      <c r="J165"/>
      <c r="U165" s="43"/>
      <c r="AE165"/>
    </row>
    <row r="166" spans="1:31">
      <c r="A166">
        <v>1800</v>
      </c>
      <c r="B166" t="s">
        <v>353</v>
      </c>
      <c r="C166" t="s">
        <v>33477</v>
      </c>
      <c r="D166" t="s">
        <v>33476</v>
      </c>
      <c r="E166"/>
      <c r="F166">
        <v>3110</v>
      </c>
      <c r="G166" t="s">
        <v>33477</v>
      </c>
      <c r="H166">
        <v>2600</v>
      </c>
      <c r="I166" t="s">
        <v>33476</v>
      </c>
      <c r="J166"/>
      <c r="U166" s="43"/>
      <c r="AE166"/>
    </row>
    <row r="167" spans="1:31">
      <c r="A167">
        <v>1480</v>
      </c>
      <c r="B167" t="s">
        <v>354</v>
      </c>
      <c r="C167" t="s">
        <v>33477</v>
      </c>
      <c r="D167" t="s">
        <v>33476</v>
      </c>
      <c r="E167"/>
      <c r="F167">
        <v>3120</v>
      </c>
      <c r="G167" t="s">
        <v>33477</v>
      </c>
      <c r="H167">
        <v>2600</v>
      </c>
      <c r="I167" t="s">
        <v>33476</v>
      </c>
      <c r="J167"/>
      <c r="U167" s="43"/>
      <c r="AE167"/>
    </row>
    <row r="168" spans="1:31">
      <c r="A168">
        <v>1550</v>
      </c>
      <c r="B168" t="s">
        <v>355</v>
      </c>
      <c r="C168" t="s">
        <v>33478</v>
      </c>
      <c r="D168" t="e">
        <v>#N/A</v>
      </c>
      <c r="E168"/>
      <c r="F168">
        <v>3130</v>
      </c>
      <c r="G168" t="s">
        <v>33477</v>
      </c>
      <c r="H168">
        <v>2600</v>
      </c>
      <c r="I168" t="s">
        <v>33476</v>
      </c>
      <c r="J168"/>
      <c r="U168" s="43"/>
      <c r="AE168"/>
    </row>
    <row r="169" spans="1:31">
      <c r="A169">
        <v>1570</v>
      </c>
      <c r="B169" t="s">
        <v>356</v>
      </c>
      <c r="C169" t="s">
        <v>33477</v>
      </c>
      <c r="D169" t="s">
        <v>33476</v>
      </c>
      <c r="E169"/>
      <c r="F169">
        <v>3140</v>
      </c>
      <c r="G169" t="s">
        <v>33477</v>
      </c>
      <c r="H169">
        <v>2690</v>
      </c>
      <c r="I169" t="s">
        <v>33476</v>
      </c>
      <c r="J169"/>
      <c r="U169" s="43"/>
      <c r="AE169"/>
    </row>
    <row r="170" spans="1:31">
      <c r="A170">
        <v>1210</v>
      </c>
      <c r="B170" t="s">
        <v>357</v>
      </c>
      <c r="C170" t="s">
        <v>33477</v>
      </c>
      <c r="D170" t="e">
        <v>#N/A</v>
      </c>
      <c r="E170"/>
      <c r="F170">
        <v>3150</v>
      </c>
      <c r="G170" t="s">
        <v>33477</v>
      </c>
      <c r="H170">
        <v>2720</v>
      </c>
      <c r="I170" t="s">
        <v>33476</v>
      </c>
      <c r="J170"/>
      <c r="U170" s="43"/>
      <c r="AE170"/>
    </row>
    <row r="171" spans="1:31">
      <c r="A171">
        <v>1350</v>
      </c>
      <c r="B171" t="s">
        <v>358</v>
      </c>
      <c r="C171" t="s">
        <v>33478</v>
      </c>
      <c r="D171" t="s">
        <v>33476</v>
      </c>
      <c r="E171"/>
      <c r="F171">
        <v>3160</v>
      </c>
      <c r="G171" t="s">
        <v>33477</v>
      </c>
      <c r="H171">
        <v>2790</v>
      </c>
      <c r="I171" t="s">
        <v>33476</v>
      </c>
      <c r="J171"/>
      <c r="U171" s="43"/>
      <c r="AE171"/>
    </row>
    <row r="172" spans="1:31">
      <c r="A172">
        <v>1340</v>
      </c>
      <c r="B172" t="s">
        <v>359</v>
      </c>
      <c r="C172" t="s">
        <v>33477</v>
      </c>
      <c r="D172" t="s">
        <v>33476</v>
      </c>
      <c r="E172"/>
      <c r="F172">
        <v>3170</v>
      </c>
      <c r="G172" t="s">
        <v>33477</v>
      </c>
      <c r="H172">
        <v>2800</v>
      </c>
      <c r="I172" t="s">
        <v>33476</v>
      </c>
      <c r="J172"/>
      <c r="U172" s="43"/>
      <c r="AE172"/>
    </row>
    <row r="173" spans="1:31">
      <c r="A173">
        <v>1090</v>
      </c>
      <c r="B173" t="s">
        <v>360</v>
      </c>
      <c r="C173" t="s">
        <v>33477</v>
      </c>
      <c r="D173" t="s">
        <v>33476</v>
      </c>
      <c r="E173"/>
      <c r="F173">
        <v>3190</v>
      </c>
      <c r="G173" t="s">
        <v>33477</v>
      </c>
      <c r="H173">
        <v>2800</v>
      </c>
      <c r="I173" t="s">
        <v>33476</v>
      </c>
      <c r="J173"/>
      <c r="U173" s="43"/>
      <c r="AE173"/>
    </row>
    <row r="174" spans="1:31">
      <c r="A174">
        <v>1090</v>
      </c>
      <c r="B174" t="s">
        <v>360</v>
      </c>
      <c r="C174" t="s">
        <v>33477</v>
      </c>
      <c r="D174" t="s">
        <v>33476</v>
      </c>
      <c r="E174"/>
      <c r="F174">
        <v>3200</v>
      </c>
      <c r="G174" t="s">
        <v>33477</v>
      </c>
      <c r="H174">
        <v>2810</v>
      </c>
      <c r="I174" t="s">
        <v>33476</v>
      </c>
      <c r="J174"/>
      <c r="U174" s="43"/>
      <c r="AE174"/>
    </row>
    <row r="175" spans="1:31">
      <c r="A175">
        <v>1090</v>
      </c>
      <c r="B175" t="s">
        <v>360</v>
      </c>
      <c r="C175" t="s">
        <v>33477</v>
      </c>
      <c r="D175" t="s">
        <v>33476</v>
      </c>
      <c r="E175"/>
      <c r="F175">
        <v>3210</v>
      </c>
      <c r="G175" t="s">
        <v>33477</v>
      </c>
      <c r="H175">
        <v>2810</v>
      </c>
      <c r="I175" t="s">
        <v>33476</v>
      </c>
      <c r="J175"/>
      <c r="U175" s="43"/>
      <c r="AE175"/>
    </row>
    <row r="176" spans="1:31">
      <c r="A176">
        <v>1480</v>
      </c>
      <c r="B176" t="s">
        <v>361</v>
      </c>
      <c r="C176" t="s">
        <v>33477</v>
      </c>
      <c r="D176" t="s">
        <v>33476</v>
      </c>
      <c r="E176"/>
      <c r="F176">
        <v>3220</v>
      </c>
      <c r="G176" t="s">
        <v>33477</v>
      </c>
      <c r="H176">
        <v>2820</v>
      </c>
      <c r="I176" t="s">
        <v>33476</v>
      </c>
      <c r="J176"/>
      <c r="U176" s="43"/>
      <c r="AE176"/>
    </row>
    <row r="177" spans="1:31">
      <c r="A177">
        <v>1140</v>
      </c>
      <c r="B177" t="s">
        <v>362</v>
      </c>
      <c r="C177" t="s">
        <v>33477</v>
      </c>
      <c r="D177" t="s">
        <v>33476</v>
      </c>
      <c r="E177"/>
      <c r="F177">
        <v>3240</v>
      </c>
      <c r="G177" t="s">
        <v>33477</v>
      </c>
      <c r="H177">
        <v>2840</v>
      </c>
      <c r="I177" t="s">
        <v>33476</v>
      </c>
      <c r="J177"/>
      <c r="U177" s="43"/>
      <c r="AE177"/>
    </row>
    <row r="178" spans="1:31">
      <c r="A178">
        <v>1090</v>
      </c>
      <c r="B178" t="s">
        <v>363</v>
      </c>
      <c r="C178" t="s">
        <v>33477</v>
      </c>
      <c r="D178" t="s">
        <v>33476</v>
      </c>
      <c r="E178"/>
      <c r="F178">
        <v>3250</v>
      </c>
      <c r="G178" t="s">
        <v>33477</v>
      </c>
      <c r="H178">
        <v>3000</v>
      </c>
      <c r="I178" t="s">
        <v>33476</v>
      </c>
      <c r="J178"/>
      <c r="U178" s="43"/>
      <c r="AE178"/>
    </row>
    <row r="179" spans="1:31">
      <c r="A179">
        <v>1460</v>
      </c>
      <c r="B179" t="s">
        <v>364</v>
      </c>
      <c r="C179" t="s">
        <v>33478</v>
      </c>
      <c r="D179" t="e">
        <v>#N/A</v>
      </c>
      <c r="E179"/>
      <c r="F179">
        <v>3270</v>
      </c>
      <c r="G179" t="s">
        <v>33478</v>
      </c>
      <c r="H179">
        <v>3110</v>
      </c>
      <c r="I179" t="s">
        <v>33476</v>
      </c>
      <c r="J179"/>
      <c r="U179" s="43"/>
      <c r="AE179"/>
    </row>
    <row r="180" spans="1:31">
      <c r="A180">
        <v>1100</v>
      </c>
      <c r="B180" t="s">
        <v>365</v>
      </c>
      <c r="C180" t="s">
        <v>33478</v>
      </c>
      <c r="D180" t="s">
        <v>33476</v>
      </c>
      <c r="E180"/>
      <c r="F180">
        <v>3290</v>
      </c>
      <c r="G180" t="s">
        <v>33477</v>
      </c>
      <c r="H180">
        <v>3120</v>
      </c>
      <c r="I180" t="s">
        <v>33476</v>
      </c>
      <c r="J180"/>
      <c r="U180" s="43"/>
      <c r="AE180"/>
    </row>
    <row r="181" spans="1:31">
      <c r="A181">
        <v>1170</v>
      </c>
      <c r="B181" t="s">
        <v>366</v>
      </c>
      <c r="C181" t="s">
        <v>33478</v>
      </c>
      <c r="D181" t="s">
        <v>33476</v>
      </c>
      <c r="E181"/>
      <c r="F181">
        <v>3300</v>
      </c>
      <c r="G181" t="s">
        <v>33477</v>
      </c>
      <c r="H181">
        <v>3120</v>
      </c>
      <c r="I181" t="s">
        <v>33476</v>
      </c>
      <c r="J181"/>
      <c r="U181" s="43"/>
      <c r="AE181"/>
    </row>
    <row r="182" spans="1:31">
      <c r="A182">
        <v>1130</v>
      </c>
      <c r="B182" t="s">
        <v>367</v>
      </c>
      <c r="C182" t="s">
        <v>33478</v>
      </c>
      <c r="D182" t="s">
        <v>33476</v>
      </c>
      <c r="E182"/>
      <c r="F182">
        <v>3310</v>
      </c>
      <c r="G182" t="s">
        <v>33477</v>
      </c>
      <c r="H182">
        <v>3120</v>
      </c>
      <c r="I182" t="s">
        <v>33476</v>
      </c>
      <c r="J182"/>
      <c r="U182" s="43"/>
      <c r="AE182"/>
    </row>
    <row r="183" spans="1:31">
      <c r="A183">
        <v>1190</v>
      </c>
      <c r="B183" t="s">
        <v>368</v>
      </c>
      <c r="C183" t="s">
        <v>33477</v>
      </c>
      <c r="D183" t="s">
        <v>33476</v>
      </c>
      <c r="E183"/>
      <c r="F183">
        <v>3330</v>
      </c>
      <c r="G183" t="s">
        <v>33478</v>
      </c>
      <c r="H183">
        <v>3120</v>
      </c>
      <c r="I183" t="s">
        <v>33476</v>
      </c>
      <c r="J183"/>
      <c r="U183" s="43"/>
      <c r="AE183"/>
    </row>
    <row r="184" spans="1:31">
      <c r="A184">
        <v>1250</v>
      </c>
      <c r="B184" t="s">
        <v>369</v>
      </c>
      <c r="C184" t="s">
        <v>33477</v>
      </c>
      <c r="D184" t="s">
        <v>33476</v>
      </c>
      <c r="E184"/>
      <c r="F184">
        <v>3360</v>
      </c>
      <c r="G184" t="s">
        <v>33477</v>
      </c>
      <c r="H184">
        <v>3130</v>
      </c>
      <c r="I184" t="s">
        <v>33476</v>
      </c>
      <c r="J184"/>
      <c r="U184" s="43"/>
      <c r="AE184"/>
    </row>
    <row r="185" spans="1:31">
      <c r="A185">
        <v>1290</v>
      </c>
      <c r="B185" t="s">
        <v>370</v>
      </c>
      <c r="C185" t="s">
        <v>33477</v>
      </c>
      <c r="D185" t="s">
        <v>33476</v>
      </c>
      <c r="E185"/>
      <c r="F185">
        <v>3370</v>
      </c>
      <c r="G185" t="s">
        <v>33477</v>
      </c>
      <c r="H185">
        <v>3140</v>
      </c>
      <c r="I185" t="s">
        <v>33476</v>
      </c>
      <c r="J185"/>
      <c r="U185" s="43"/>
      <c r="AE185"/>
    </row>
    <row r="186" spans="1:31">
      <c r="A186">
        <v>1220</v>
      </c>
      <c r="B186" t="s">
        <v>371</v>
      </c>
      <c r="C186" t="s">
        <v>33478</v>
      </c>
      <c r="D186" t="s">
        <v>33476</v>
      </c>
      <c r="E186"/>
      <c r="F186">
        <v>3380</v>
      </c>
      <c r="G186" t="s">
        <v>33477</v>
      </c>
      <c r="H186">
        <v>3140</v>
      </c>
      <c r="I186" t="s">
        <v>33476</v>
      </c>
      <c r="J186"/>
      <c r="U186" s="43"/>
      <c r="AE186"/>
    </row>
    <row r="187" spans="1:31">
      <c r="A187">
        <v>1100</v>
      </c>
      <c r="B187" t="s">
        <v>372</v>
      </c>
      <c r="C187" t="s">
        <v>33478</v>
      </c>
      <c r="D187" t="s">
        <v>33476</v>
      </c>
      <c r="E187"/>
      <c r="F187">
        <v>3390</v>
      </c>
      <c r="G187" t="s">
        <v>33477</v>
      </c>
      <c r="H187">
        <v>3140</v>
      </c>
      <c r="I187" t="s">
        <v>33476</v>
      </c>
      <c r="J187"/>
      <c r="U187" s="43"/>
      <c r="AE187"/>
    </row>
    <row r="188" spans="1:31">
      <c r="A188">
        <v>1090</v>
      </c>
      <c r="B188" t="s">
        <v>373</v>
      </c>
      <c r="C188" t="s">
        <v>33477</v>
      </c>
      <c r="D188" t="s">
        <v>33476</v>
      </c>
      <c r="E188"/>
      <c r="F188">
        <v>3410</v>
      </c>
      <c r="G188" t="s">
        <v>33477</v>
      </c>
      <c r="H188">
        <v>3150</v>
      </c>
      <c r="I188" t="s">
        <v>33476</v>
      </c>
      <c r="J188"/>
      <c r="U188" s="43"/>
      <c r="AE188"/>
    </row>
    <row r="189" spans="1:31">
      <c r="A189">
        <v>1250</v>
      </c>
      <c r="B189" t="s">
        <v>374</v>
      </c>
      <c r="C189" t="s">
        <v>33477</v>
      </c>
      <c r="D189" t="s">
        <v>33476</v>
      </c>
      <c r="E189"/>
      <c r="F189">
        <v>3420</v>
      </c>
      <c r="G189" t="s">
        <v>33477</v>
      </c>
      <c r="H189">
        <v>3150</v>
      </c>
      <c r="I189" t="s">
        <v>33476</v>
      </c>
      <c r="J189"/>
      <c r="U189" s="43"/>
      <c r="AE189"/>
    </row>
    <row r="190" spans="1:31">
      <c r="A190">
        <v>1250</v>
      </c>
      <c r="B190" t="s">
        <v>374</v>
      </c>
      <c r="C190" t="s">
        <v>33477</v>
      </c>
      <c r="D190" t="s">
        <v>33476</v>
      </c>
      <c r="E190"/>
      <c r="F190">
        <v>3430</v>
      </c>
      <c r="G190" t="s">
        <v>33477</v>
      </c>
      <c r="H190">
        <v>3160</v>
      </c>
      <c r="I190" t="s">
        <v>33476</v>
      </c>
      <c r="J190"/>
      <c r="U190" s="43"/>
      <c r="AE190"/>
    </row>
    <row r="191" spans="1:31">
      <c r="A191">
        <v>1110</v>
      </c>
      <c r="B191" t="s">
        <v>375</v>
      </c>
      <c r="C191" t="s">
        <v>33478</v>
      </c>
      <c r="D191" t="s">
        <v>33476</v>
      </c>
      <c r="E191"/>
      <c r="F191">
        <v>3440</v>
      </c>
      <c r="G191" t="s">
        <v>33477</v>
      </c>
      <c r="H191">
        <v>3160</v>
      </c>
      <c r="I191" t="s">
        <v>33476</v>
      </c>
      <c r="J191"/>
      <c r="U191" s="43"/>
      <c r="AE191"/>
    </row>
    <row r="192" spans="1:31">
      <c r="A192">
        <v>1110</v>
      </c>
      <c r="B192" t="s">
        <v>375</v>
      </c>
      <c r="C192" t="s">
        <v>33478</v>
      </c>
      <c r="D192" t="s">
        <v>33476</v>
      </c>
      <c r="E192"/>
      <c r="F192">
        <v>3450</v>
      </c>
      <c r="G192" t="s">
        <v>33477</v>
      </c>
      <c r="H192">
        <v>3160</v>
      </c>
      <c r="I192" t="s">
        <v>33476</v>
      </c>
      <c r="J192"/>
      <c r="U192" s="43"/>
      <c r="AE192"/>
    </row>
    <row r="193" spans="1:31">
      <c r="A193">
        <v>1110</v>
      </c>
      <c r="B193" t="s">
        <v>375</v>
      </c>
      <c r="C193" t="s">
        <v>33478</v>
      </c>
      <c r="D193" t="s">
        <v>33476</v>
      </c>
      <c r="E193"/>
      <c r="F193">
        <v>3500</v>
      </c>
      <c r="G193" t="s">
        <v>33477</v>
      </c>
      <c r="H193">
        <v>3170</v>
      </c>
      <c r="I193" t="s">
        <v>33476</v>
      </c>
      <c r="J193"/>
      <c r="U193" s="43"/>
      <c r="AE193"/>
    </row>
    <row r="194" spans="1:31">
      <c r="A194">
        <v>1110</v>
      </c>
      <c r="B194" t="s">
        <v>375</v>
      </c>
      <c r="C194" t="s">
        <v>33478</v>
      </c>
      <c r="D194" t="s">
        <v>33476</v>
      </c>
      <c r="E194"/>
      <c r="F194">
        <v>3600</v>
      </c>
      <c r="G194" t="s">
        <v>33477</v>
      </c>
      <c r="H194">
        <v>3170</v>
      </c>
      <c r="I194" t="s">
        <v>33476</v>
      </c>
      <c r="J194"/>
      <c r="U194" s="43"/>
      <c r="AE194"/>
    </row>
    <row r="195" spans="1:31">
      <c r="A195">
        <v>1260</v>
      </c>
      <c r="B195" t="s">
        <v>376</v>
      </c>
      <c r="C195" t="s">
        <v>33478</v>
      </c>
      <c r="D195" t="s">
        <v>33476</v>
      </c>
      <c r="E195"/>
      <c r="F195">
        <v>3800</v>
      </c>
      <c r="G195" t="s">
        <v>33477</v>
      </c>
      <c r="H195">
        <v>3190</v>
      </c>
      <c r="I195" t="s">
        <v>33476</v>
      </c>
      <c r="J195"/>
      <c r="U195" s="43"/>
      <c r="AE195"/>
    </row>
    <row r="196" spans="1:31">
      <c r="A196">
        <v>1260</v>
      </c>
      <c r="B196" t="s">
        <v>376</v>
      </c>
      <c r="C196" t="s">
        <v>33478</v>
      </c>
      <c r="D196" t="s">
        <v>33476</v>
      </c>
      <c r="E196"/>
      <c r="F196">
        <v>4000</v>
      </c>
      <c r="G196" t="s">
        <v>33477</v>
      </c>
      <c r="H196">
        <v>3190</v>
      </c>
      <c r="I196" t="s">
        <v>33476</v>
      </c>
      <c r="J196"/>
      <c r="U196" s="43"/>
      <c r="AE196"/>
    </row>
    <row r="197" spans="1:31">
      <c r="A197">
        <v>1260</v>
      </c>
      <c r="B197" t="s">
        <v>376</v>
      </c>
      <c r="C197" t="s">
        <v>33478</v>
      </c>
      <c r="D197" t="s">
        <v>33476</v>
      </c>
      <c r="E197"/>
      <c r="F197">
        <v>4100</v>
      </c>
      <c r="G197" t="s">
        <v>33480</v>
      </c>
      <c r="H197">
        <v>3190</v>
      </c>
      <c r="I197" t="s">
        <v>33476</v>
      </c>
      <c r="J197"/>
      <c r="U197" s="43"/>
      <c r="AE197"/>
    </row>
    <row r="198" spans="1:31">
      <c r="A198">
        <v>1260</v>
      </c>
      <c r="B198" t="s">
        <v>376</v>
      </c>
      <c r="C198" t="s">
        <v>33478</v>
      </c>
      <c r="D198" t="s">
        <v>33476</v>
      </c>
      <c r="E198"/>
      <c r="F198">
        <v>4110</v>
      </c>
      <c r="G198" t="s">
        <v>33477</v>
      </c>
      <c r="H198">
        <v>3190</v>
      </c>
      <c r="I198" t="s">
        <v>33476</v>
      </c>
      <c r="J198"/>
      <c r="U198" s="43"/>
      <c r="AE198"/>
    </row>
    <row r="199" spans="1:31">
      <c r="A199">
        <v>1140</v>
      </c>
      <c r="B199" t="s">
        <v>377</v>
      </c>
      <c r="C199" t="s">
        <v>33477</v>
      </c>
      <c r="D199" t="s">
        <v>33476</v>
      </c>
      <c r="E199"/>
      <c r="F199">
        <v>4120</v>
      </c>
      <c r="G199" t="s">
        <v>33478</v>
      </c>
      <c r="H199">
        <v>3200</v>
      </c>
      <c r="I199" t="s">
        <v>33476</v>
      </c>
      <c r="J199"/>
      <c r="U199" s="43"/>
      <c r="AE199"/>
    </row>
    <row r="200" spans="1:31">
      <c r="A200">
        <v>1200</v>
      </c>
      <c r="B200" t="s">
        <v>378</v>
      </c>
      <c r="C200" t="s">
        <v>33478</v>
      </c>
      <c r="D200" t="s">
        <v>33476</v>
      </c>
      <c r="E200"/>
      <c r="F200">
        <v>4140</v>
      </c>
      <c r="G200" t="s">
        <v>33478</v>
      </c>
      <c r="H200">
        <v>3210</v>
      </c>
      <c r="I200" t="s">
        <v>33476</v>
      </c>
      <c r="J200"/>
      <c r="U200" s="43"/>
      <c r="AE200"/>
    </row>
    <row r="201" spans="1:31">
      <c r="A201">
        <v>1200</v>
      </c>
      <c r="B201" t="s">
        <v>378</v>
      </c>
      <c r="C201" t="s">
        <v>33478</v>
      </c>
      <c r="D201" t="s">
        <v>33476</v>
      </c>
      <c r="E201"/>
      <c r="F201">
        <v>4150</v>
      </c>
      <c r="G201" t="s">
        <v>33478</v>
      </c>
      <c r="H201">
        <v>3210</v>
      </c>
      <c r="I201" t="s">
        <v>33476</v>
      </c>
      <c r="J201"/>
      <c r="U201" s="43"/>
      <c r="AE201"/>
    </row>
    <row r="202" spans="1:31">
      <c r="A202">
        <v>1680</v>
      </c>
      <c r="B202" t="s">
        <v>379</v>
      </c>
      <c r="C202" t="s">
        <v>33478</v>
      </c>
      <c r="D202" t="s">
        <v>33476</v>
      </c>
      <c r="E202"/>
      <c r="F202">
        <v>4170</v>
      </c>
      <c r="G202" t="s">
        <v>33478</v>
      </c>
      <c r="H202">
        <v>3210</v>
      </c>
      <c r="I202" t="s">
        <v>33476</v>
      </c>
      <c r="J202"/>
      <c r="U202" s="43"/>
      <c r="AE202"/>
    </row>
    <row r="203" spans="1:31">
      <c r="A203">
        <v>1430</v>
      </c>
      <c r="B203" t="s">
        <v>380</v>
      </c>
      <c r="C203" t="s">
        <v>33478</v>
      </c>
      <c r="D203" t="s">
        <v>33476</v>
      </c>
      <c r="E203"/>
      <c r="F203">
        <v>4180</v>
      </c>
      <c r="G203" t="s">
        <v>33480</v>
      </c>
      <c r="H203">
        <v>3210</v>
      </c>
      <c r="I203" t="s">
        <v>33476</v>
      </c>
      <c r="J203"/>
      <c r="U203" s="43"/>
      <c r="AE203"/>
    </row>
    <row r="204" spans="1:31">
      <c r="A204">
        <v>1580</v>
      </c>
      <c r="B204" t="s">
        <v>381</v>
      </c>
      <c r="C204" t="s">
        <v>33478</v>
      </c>
      <c r="D204" t="s">
        <v>33476</v>
      </c>
      <c r="E204"/>
      <c r="F204">
        <v>4190</v>
      </c>
      <c r="G204" t="s">
        <v>33477</v>
      </c>
      <c r="H204">
        <v>3210</v>
      </c>
      <c r="I204" t="s">
        <v>33476</v>
      </c>
      <c r="J204"/>
      <c r="U204" s="43"/>
      <c r="AE204"/>
    </row>
    <row r="205" spans="1:31">
      <c r="A205">
        <v>1300</v>
      </c>
      <c r="B205" t="s">
        <v>382</v>
      </c>
      <c r="C205" t="s">
        <v>33477</v>
      </c>
      <c r="D205" t="s">
        <v>33476</v>
      </c>
      <c r="E205"/>
      <c r="F205">
        <v>4200</v>
      </c>
      <c r="G205" t="s">
        <v>33477</v>
      </c>
      <c r="H205">
        <v>3220</v>
      </c>
      <c r="I205" t="s">
        <v>33476</v>
      </c>
      <c r="J205"/>
      <c r="U205" s="43"/>
      <c r="AE205"/>
    </row>
    <row r="206" spans="1:31">
      <c r="A206">
        <v>1480</v>
      </c>
      <c r="B206" t="s">
        <v>383</v>
      </c>
      <c r="C206" t="s">
        <v>33477</v>
      </c>
      <c r="D206" t="s">
        <v>33476</v>
      </c>
      <c r="E206"/>
      <c r="F206">
        <v>4210</v>
      </c>
      <c r="G206" t="s">
        <v>33477</v>
      </c>
      <c r="H206">
        <v>3220</v>
      </c>
      <c r="I206" t="s">
        <v>33476</v>
      </c>
      <c r="J206"/>
      <c r="U206" s="43"/>
      <c r="AE206"/>
    </row>
    <row r="207" spans="1:31">
      <c r="A207">
        <v>1250</v>
      </c>
      <c r="B207" t="s">
        <v>384</v>
      </c>
      <c r="C207" t="s">
        <v>33477</v>
      </c>
      <c r="D207" t="s">
        <v>33476</v>
      </c>
      <c r="E207"/>
      <c r="F207">
        <v>4220</v>
      </c>
      <c r="G207" t="s">
        <v>33480</v>
      </c>
      <c r="H207">
        <v>3220</v>
      </c>
      <c r="I207" t="s">
        <v>33476</v>
      </c>
      <c r="J207"/>
      <c r="U207" s="43"/>
      <c r="AE207"/>
    </row>
    <row r="208" spans="1:31">
      <c r="A208">
        <v>1340</v>
      </c>
      <c r="B208" t="s">
        <v>385</v>
      </c>
      <c r="C208" t="s">
        <v>33477</v>
      </c>
      <c r="D208" t="s">
        <v>33476</v>
      </c>
      <c r="E208"/>
      <c r="F208">
        <v>4230</v>
      </c>
      <c r="G208" t="s">
        <v>33477</v>
      </c>
      <c r="H208">
        <v>3230</v>
      </c>
      <c r="I208" t="s">
        <v>33476</v>
      </c>
      <c r="J208"/>
      <c r="U208" s="43"/>
      <c r="AE208"/>
    </row>
    <row r="209" spans="1:31">
      <c r="A209">
        <v>1250</v>
      </c>
      <c r="B209" t="s">
        <v>386</v>
      </c>
      <c r="C209" t="s">
        <v>33477</v>
      </c>
      <c r="D209" t="s">
        <v>33476</v>
      </c>
      <c r="E209"/>
      <c r="F209">
        <v>4240</v>
      </c>
      <c r="G209" t="s">
        <v>33478</v>
      </c>
      <c r="H209">
        <v>3230</v>
      </c>
      <c r="I209" t="s">
        <v>33476</v>
      </c>
      <c r="J209"/>
      <c r="U209" s="43"/>
      <c r="AE209"/>
    </row>
    <row r="210" spans="1:31">
      <c r="A210">
        <v>1800</v>
      </c>
      <c r="B210" t="s">
        <v>387</v>
      </c>
      <c r="C210" t="s">
        <v>33477</v>
      </c>
      <c r="D210" t="s">
        <v>33476</v>
      </c>
      <c r="E210"/>
      <c r="F210">
        <v>4250</v>
      </c>
      <c r="G210" t="s">
        <v>33478</v>
      </c>
      <c r="H210">
        <v>3240</v>
      </c>
      <c r="I210" t="s">
        <v>33476</v>
      </c>
      <c r="J210"/>
      <c r="U210" s="43"/>
      <c r="AE210"/>
    </row>
    <row r="211" spans="1:31">
      <c r="A211">
        <v>1640</v>
      </c>
      <c r="B211" t="s">
        <v>388</v>
      </c>
      <c r="C211" t="s">
        <v>33477</v>
      </c>
      <c r="D211" t="s">
        <v>33476</v>
      </c>
      <c r="E211"/>
      <c r="F211">
        <v>4260</v>
      </c>
      <c r="G211" t="s">
        <v>33478</v>
      </c>
      <c r="H211">
        <v>3240</v>
      </c>
      <c r="I211" t="s">
        <v>33476</v>
      </c>
      <c r="J211"/>
      <c r="U211" s="43"/>
      <c r="AE211"/>
    </row>
    <row r="212" spans="1:31">
      <c r="A212">
        <v>1450</v>
      </c>
      <c r="B212" t="s">
        <v>389</v>
      </c>
      <c r="C212" t="s">
        <v>33478</v>
      </c>
      <c r="D212" t="s">
        <v>33476</v>
      </c>
      <c r="E212"/>
      <c r="F212">
        <v>4270</v>
      </c>
      <c r="G212" t="s">
        <v>33477</v>
      </c>
      <c r="H212">
        <v>3240</v>
      </c>
      <c r="I212" t="s">
        <v>33476</v>
      </c>
      <c r="J212"/>
      <c r="U212" s="43"/>
      <c r="AE212"/>
    </row>
    <row r="213" spans="1:31">
      <c r="A213">
        <v>1150</v>
      </c>
      <c r="B213" t="s">
        <v>390</v>
      </c>
      <c r="C213" t="s">
        <v>33477</v>
      </c>
      <c r="D213" t="s">
        <v>33476</v>
      </c>
      <c r="E213"/>
      <c r="F213">
        <v>4290</v>
      </c>
      <c r="G213" t="s">
        <v>33477</v>
      </c>
      <c r="H213">
        <v>3240</v>
      </c>
      <c r="I213" t="s">
        <v>33476</v>
      </c>
      <c r="J213"/>
      <c r="U213" s="43"/>
      <c r="AE213"/>
    </row>
    <row r="214" spans="1:31">
      <c r="A214">
        <v>1290</v>
      </c>
      <c r="B214" t="s">
        <v>391</v>
      </c>
      <c r="C214" t="s">
        <v>33477</v>
      </c>
      <c r="D214" t="s">
        <v>33476</v>
      </c>
      <c r="E214"/>
      <c r="F214">
        <v>4300</v>
      </c>
      <c r="G214" t="s">
        <v>33477</v>
      </c>
      <c r="H214">
        <v>3250</v>
      </c>
      <c r="I214" t="s">
        <v>33476</v>
      </c>
      <c r="J214"/>
      <c r="U214" s="43"/>
      <c r="AE214"/>
    </row>
    <row r="215" spans="1:31">
      <c r="A215">
        <v>1130</v>
      </c>
      <c r="B215" t="s">
        <v>392</v>
      </c>
      <c r="C215" t="s">
        <v>33478</v>
      </c>
      <c r="D215" t="s">
        <v>33476</v>
      </c>
      <c r="E215"/>
      <c r="F215">
        <v>4310</v>
      </c>
      <c r="G215" t="s">
        <v>33477</v>
      </c>
      <c r="H215">
        <v>3250</v>
      </c>
      <c r="I215" t="s">
        <v>33476</v>
      </c>
      <c r="J215"/>
      <c r="U215" s="43"/>
      <c r="AE215"/>
    </row>
    <row r="216" spans="1:31">
      <c r="A216">
        <v>1130</v>
      </c>
      <c r="B216" t="s">
        <v>392</v>
      </c>
      <c r="C216" t="s">
        <v>33478</v>
      </c>
      <c r="D216" t="s">
        <v>33476</v>
      </c>
      <c r="E216"/>
      <c r="F216">
        <v>4320</v>
      </c>
      <c r="G216" t="s">
        <v>33477</v>
      </c>
      <c r="H216">
        <v>3250</v>
      </c>
      <c r="I216" t="s">
        <v>33476</v>
      </c>
      <c r="J216"/>
      <c r="U216" s="43"/>
      <c r="AE216"/>
    </row>
    <row r="217" spans="1:31">
      <c r="A217">
        <v>1430</v>
      </c>
      <c r="B217" t="s">
        <v>393</v>
      </c>
      <c r="C217" t="s">
        <v>33478</v>
      </c>
      <c r="D217" t="s">
        <v>33476</v>
      </c>
      <c r="E217"/>
      <c r="F217">
        <v>4330</v>
      </c>
      <c r="G217" t="s">
        <v>33478</v>
      </c>
      <c r="H217">
        <v>3250</v>
      </c>
      <c r="I217" t="s">
        <v>33476</v>
      </c>
      <c r="J217"/>
      <c r="U217" s="43"/>
      <c r="AE217"/>
    </row>
    <row r="218" spans="1:31">
      <c r="A218">
        <v>1330</v>
      </c>
      <c r="B218" t="s">
        <v>394</v>
      </c>
      <c r="C218" t="s">
        <v>33477</v>
      </c>
      <c r="D218" t="s">
        <v>33476</v>
      </c>
      <c r="E218"/>
      <c r="F218">
        <v>4340</v>
      </c>
      <c r="G218" t="s">
        <v>33478</v>
      </c>
      <c r="H218">
        <v>3270</v>
      </c>
      <c r="I218" t="s">
        <v>33476</v>
      </c>
      <c r="J218"/>
      <c r="U218" s="43"/>
      <c r="AE218"/>
    </row>
    <row r="219" spans="1:31">
      <c r="A219">
        <v>1350</v>
      </c>
      <c r="B219" t="s">
        <v>395</v>
      </c>
      <c r="C219" t="s">
        <v>33478</v>
      </c>
      <c r="D219" t="s">
        <v>33476</v>
      </c>
      <c r="E219"/>
      <c r="F219">
        <v>4350</v>
      </c>
      <c r="G219" t="s">
        <v>33477</v>
      </c>
      <c r="H219">
        <v>3290</v>
      </c>
      <c r="I219" t="s">
        <v>33476</v>
      </c>
      <c r="J219"/>
      <c r="U219" s="43"/>
      <c r="AE219"/>
    </row>
    <row r="220" spans="1:31">
      <c r="A220">
        <v>1200</v>
      </c>
      <c r="B220" t="s">
        <v>396</v>
      </c>
      <c r="C220" t="s">
        <v>33478</v>
      </c>
      <c r="D220" t="s">
        <v>33476</v>
      </c>
      <c r="E220"/>
      <c r="F220">
        <v>4360</v>
      </c>
      <c r="G220" t="s">
        <v>33478</v>
      </c>
      <c r="H220">
        <v>3300</v>
      </c>
      <c r="I220" t="s">
        <v>33476</v>
      </c>
      <c r="J220"/>
      <c r="U220" s="43"/>
      <c r="AE220"/>
    </row>
    <row r="221" spans="1:31">
      <c r="A221">
        <v>1410</v>
      </c>
      <c r="B221" t="s">
        <v>397</v>
      </c>
      <c r="C221" t="s">
        <v>33478</v>
      </c>
      <c r="D221" t="s">
        <v>33476</v>
      </c>
      <c r="E221"/>
      <c r="F221">
        <v>4370</v>
      </c>
      <c r="G221" t="s">
        <v>33478</v>
      </c>
      <c r="H221">
        <v>3300</v>
      </c>
      <c r="I221" t="s">
        <v>33476</v>
      </c>
      <c r="J221"/>
      <c r="U221" s="43"/>
      <c r="AE221"/>
    </row>
    <row r="222" spans="1:31">
      <c r="A222">
        <v>1240</v>
      </c>
      <c r="B222" t="s">
        <v>398</v>
      </c>
      <c r="C222" t="s">
        <v>33477</v>
      </c>
      <c r="D222" t="s">
        <v>33476</v>
      </c>
      <c r="E222"/>
      <c r="F222">
        <v>4380</v>
      </c>
      <c r="G222" t="s">
        <v>33478</v>
      </c>
      <c r="H222">
        <v>3310</v>
      </c>
      <c r="I222" t="s">
        <v>33476</v>
      </c>
      <c r="J222"/>
      <c r="U222" s="43"/>
      <c r="AE222"/>
    </row>
    <row r="223" spans="1:31">
      <c r="A223">
        <v>1560</v>
      </c>
      <c r="B223" t="s">
        <v>399</v>
      </c>
      <c r="C223" t="s">
        <v>33477</v>
      </c>
      <c r="D223" t="s">
        <v>33476</v>
      </c>
      <c r="E223"/>
      <c r="F223">
        <v>4400</v>
      </c>
      <c r="G223" t="s">
        <v>33478</v>
      </c>
      <c r="H223">
        <v>3310</v>
      </c>
      <c r="I223" t="s">
        <v>33476</v>
      </c>
      <c r="J223"/>
      <c r="U223" s="43"/>
      <c r="AE223"/>
    </row>
    <row r="224" spans="1:31">
      <c r="A224">
        <v>1150</v>
      </c>
      <c r="B224" t="s">
        <v>400</v>
      </c>
      <c r="C224" t="s">
        <v>33477</v>
      </c>
      <c r="D224" t="s">
        <v>33476</v>
      </c>
      <c r="E224"/>
      <c r="F224">
        <v>4410</v>
      </c>
      <c r="G224" t="s">
        <v>33477</v>
      </c>
      <c r="H224">
        <v>3330</v>
      </c>
      <c r="I224" t="s">
        <v>33476</v>
      </c>
      <c r="J224"/>
      <c r="U224" s="43"/>
      <c r="AE224"/>
    </row>
    <row r="225" spans="1:31">
      <c r="A225">
        <v>1450</v>
      </c>
      <c r="B225" t="s">
        <v>401</v>
      </c>
      <c r="C225" t="s">
        <v>33478</v>
      </c>
      <c r="D225" t="s">
        <v>33476</v>
      </c>
      <c r="E225"/>
      <c r="F225">
        <v>4420</v>
      </c>
      <c r="G225" t="s">
        <v>33478</v>
      </c>
      <c r="H225">
        <v>3330</v>
      </c>
      <c r="I225" t="s">
        <v>33476</v>
      </c>
      <c r="J225"/>
      <c r="U225" s="43"/>
      <c r="AE225"/>
    </row>
    <row r="226" spans="1:31">
      <c r="A226">
        <v>1420</v>
      </c>
      <c r="B226" t="s">
        <v>402</v>
      </c>
      <c r="C226" t="s">
        <v>33478</v>
      </c>
      <c r="D226" t="s">
        <v>33476</v>
      </c>
      <c r="E226"/>
      <c r="F226">
        <v>4500</v>
      </c>
      <c r="G226" t="s">
        <v>33477</v>
      </c>
      <c r="H226">
        <v>3340</v>
      </c>
      <c r="I226" t="s">
        <v>33476</v>
      </c>
      <c r="J226"/>
      <c r="U226" s="43"/>
      <c r="AE226"/>
    </row>
    <row r="227" spans="1:31">
      <c r="A227">
        <v>1420</v>
      </c>
      <c r="B227" t="s">
        <v>402</v>
      </c>
      <c r="C227" t="s">
        <v>33478</v>
      </c>
      <c r="D227" t="s">
        <v>33476</v>
      </c>
      <c r="E227"/>
      <c r="F227">
        <v>4510</v>
      </c>
      <c r="G227" t="s">
        <v>33477</v>
      </c>
      <c r="H227">
        <v>3350</v>
      </c>
      <c r="I227" t="s">
        <v>33476</v>
      </c>
      <c r="J227"/>
      <c r="U227" s="43"/>
      <c r="AE227"/>
    </row>
    <row r="228" spans="1:31">
      <c r="A228">
        <v>1680</v>
      </c>
      <c r="B228" t="s">
        <v>403</v>
      </c>
      <c r="C228" t="s">
        <v>33478</v>
      </c>
      <c r="D228" t="s">
        <v>33476</v>
      </c>
      <c r="E228"/>
      <c r="F228">
        <v>4530</v>
      </c>
      <c r="G228" t="s">
        <v>33483</v>
      </c>
      <c r="H228">
        <v>3350</v>
      </c>
      <c r="I228" t="s">
        <v>33476</v>
      </c>
      <c r="J228"/>
      <c r="U228" s="43"/>
      <c r="AE228"/>
    </row>
    <row r="229" spans="1:31">
      <c r="A229">
        <v>1680</v>
      </c>
      <c r="B229" t="s">
        <v>404</v>
      </c>
      <c r="C229" t="s">
        <v>33478</v>
      </c>
      <c r="D229" t="s">
        <v>33476</v>
      </c>
      <c r="E229"/>
      <c r="F229">
        <v>4700</v>
      </c>
      <c r="G229" t="s">
        <v>33480</v>
      </c>
      <c r="H229">
        <v>3350</v>
      </c>
      <c r="I229" t="s">
        <v>33476</v>
      </c>
      <c r="J229"/>
      <c r="U229" s="43"/>
      <c r="AE229"/>
    </row>
    <row r="230" spans="1:31">
      <c r="A230">
        <v>1360</v>
      </c>
      <c r="B230" t="s">
        <v>405</v>
      </c>
      <c r="C230" t="s">
        <v>33477</v>
      </c>
      <c r="D230" t="s">
        <v>33476</v>
      </c>
      <c r="E230"/>
      <c r="F230">
        <v>4800</v>
      </c>
      <c r="G230" t="s">
        <v>33480</v>
      </c>
      <c r="H230">
        <v>3360</v>
      </c>
      <c r="I230" t="s">
        <v>33476</v>
      </c>
      <c r="J230"/>
      <c r="U230" s="43"/>
      <c r="AE230"/>
    </row>
    <row r="231" spans="1:31">
      <c r="A231">
        <v>1090</v>
      </c>
      <c r="B231" t="s">
        <v>406</v>
      </c>
      <c r="C231" t="s">
        <v>33477</v>
      </c>
      <c r="D231" t="s">
        <v>33476</v>
      </c>
      <c r="E231"/>
      <c r="F231">
        <v>4850</v>
      </c>
      <c r="G231" t="s">
        <v>33478</v>
      </c>
      <c r="H231">
        <v>3360</v>
      </c>
      <c r="I231" t="s">
        <v>33476</v>
      </c>
      <c r="J231"/>
      <c r="U231" s="43"/>
      <c r="AE231"/>
    </row>
    <row r="232" spans="1:31">
      <c r="A232">
        <v>1300</v>
      </c>
      <c r="B232" t="s">
        <v>407</v>
      </c>
      <c r="C232" t="s">
        <v>33477</v>
      </c>
      <c r="D232" t="s">
        <v>33476</v>
      </c>
      <c r="E232"/>
      <c r="F232">
        <v>4860</v>
      </c>
      <c r="G232" t="s">
        <v>33480</v>
      </c>
      <c r="H232">
        <v>3370</v>
      </c>
      <c r="I232" t="s">
        <v>33476</v>
      </c>
      <c r="J232"/>
      <c r="U232" s="43"/>
      <c r="AE232"/>
    </row>
    <row r="233" spans="1:31">
      <c r="A233">
        <v>1300</v>
      </c>
      <c r="B233" t="s">
        <v>407</v>
      </c>
      <c r="C233" t="s">
        <v>33477</v>
      </c>
      <c r="D233" t="s">
        <v>33476</v>
      </c>
      <c r="E233"/>
      <c r="F233">
        <v>5000</v>
      </c>
      <c r="G233" t="s">
        <v>33478</v>
      </c>
      <c r="H233">
        <v>3370</v>
      </c>
      <c r="I233" t="s">
        <v>33476</v>
      </c>
      <c r="J233"/>
      <c r="U233" s="43"/>
      <c r="AE233"/>
    </row>
    <row r="234" spans="1:31">
      <c r="A234">
        <v>1430</v>
      </c>
      <c r="B234" t="s">
        <v>408</v>
      </c>
      <c r="C234" t="s">
        <v>33478</v>
      </c>
      <c r="D234" t="s">
        <v>33476</v>
      </c>
      <c r="E234"/>
      <c r="F234">
        <v>5110</v>
      </c>
      <c r="G234" t="s">
        <v>33478</v>
      </c>
      <c r="H234">
        <v>3380</v>
      </c>
      <c r="I234" t="s">
        <v>33476</v>
      </c>
      <c r="J234"/>
      <c r="U234" s="43"/>
      <c r="AE234"/>
    </row>
    <row r="235" spans="1:31">
      <c r="A235">
        <v>1340</v>
      </c>
      <c r="B235" t="s">
        <v>409</v>
      </c>
      <c r="C235" t="s">
        <v>33477</v>
      </c>
      <c r="D235" t="s">
        <v>33476</v>
      </c>
      <c r="E235"/>
      <c r="F235">
        <v>5130</v>
      </c>
      <c r="G235" t="s">
        <v>33478</v>
      </c>
      <c r="H235">
        <v>3380</v>
      </c>
      <c r="I235" t="s">
        <v>33476</v>
      </c>
      <c r="J235"/>
      <c r="U235" s="43"/>
      <c r="AE235"/>
    </row>
    <row r="236" spans="1:31">
      <c r="A236">
        <v>1560</v>
      </c>
      <c r="B236" t="s">
        <v>410</v>
      </c>
      <c r="C236" t="s">
        <v>33477</v>
      </c>
      <c r="D236" t="s">
        <v>33476</v>
      </c>
      <c r="E236"/>
      <c r="F236">
        <v>5140</v>
      </c>
      <c r="G236" t="s">
        <v>33478</v>
      </c>
      <c r="H236">
        <v>3390</v>
      </c>
      <c r="I236" t="s">
        <v>33476</v>
      </c>
      <c r="J236"/>
      <c r="U236" s="43"/>
      <c r="AE236"/>
    </row>
    <row r="237" spans="1:31">
      <c r="A237">
        <v>1570</v>
      </c>
      <c r="B237" t="s">
        <v>411</v>
      </c>
      <c r="C237" t="s">
        <v>33477</v>
      </c>
      <c r="D237" t="s">
        <v>33476</v>
      </c>
      <c r="E237"/>
      <c r="F237">
        <v>5150</v>
      </c>
      <c r="G237" t="s">
        <v>33478</v>
      </c>
      <c r="H237">
        <v>3390</v>
      </c>
      <c r="I237" t="s">
        <v>33476</v>
      </c>
      <c r="J237"/>
      <c r="U237" s="43"/>
      <c r="AE237"/>
    </row>
    <row r="238" spans="1:31">
      <c r="A238">
        <v>1851</v>
      </c>
      <c r="B238" t="s">
        <v>412</v>
      </c>
      <c r="C238" t="s">
        <v>33477</v>
      </c>
      <c r="D238" t="e">
        <v>#N/A</v>
      </c>
      <c r="E238"/>
      <c r="F238">
        <v>5160</v>
      </c>
      <c r="G238" t="s">
        <v>33478</v>
      </c>
      <c r="H238">
        <v>3390</v>
      </c>
      <c r="I238" t="s">
        <v>33476</v>
      </c>
      <c r="J238"/>
      <c r="U238" s="43"/>
      <c r="AE238"/>
    </row>
    <row r="239" spans="1:31">
      <c r="A239">
        <v>1680</v>
      </c>
      <c r="B239" t="s">
        <v>413</v>
      </c>
      <c r="C239" t="s">
        <v>33478</v>
      </c>
      <c r="D239" t="s">
        <v>33476</v>
      </c>
      <c r="E239"/>
      <c r="F239">
        <v>5190</v>
      </c>
      <c r="G239" t="s">
        <v>33478</v>
      </c>
      <c r="H239">
        <v>3390</v>
      </c>
      <c r="I239" t="s">
        <v>33476</v>
      </c>
      <c r="J239"/>
      <c r="U239" s="43"/>
      <c r="AE239"/>
    </row>
    <row r="240" spans="1:31">
      <c r="A240">
        <v>1300</v>
      </c>
      <c r="B240" t="s">
        <v>414</v>
      </c>
      <c r="C240" t="s">
        <v>33477</v>
      </c>
      <c r="D240" t="s">
        <v>33476</v>
      </c>
      <c r="E240"/>
      <c r="F240">
        <v>5200</v>
      </c>
      <c r="G240" t="s">
        <v>33478</v>
      </c>
      <c r="H240">
        <v>3410</v>
      </c>
      <c r="I240" t="s">
        <v>33476</v>
      </c>
      <c r="J240"/>
      <c r="U240" s="43"/>
      <c r="AE240"/>
    </row>
    <row r="241" spans="1:31">
      <c r="A241">
        <v>1240</v>
      </c>
      <c r="B241" t="s">
        <v>415</v>
      </c>
      <c r="C241" t="s">
        <v>33477</v>
      </c>
      <c r="D241" t="s">
        <v>33476</v>
      </c>
      <c r="E241"/>
      <c r="F241">
        <v>5230</v>
      </c>
      <c r="G241" t="s">
        <v>33478</v>
      </c>
      <c r="H241">
        <v>3410</v>
      </c>
      <c r="I241" t="s">
        <v>33476</v>
      </c>
      <c r="J241"/>
      <c r="U241" s="43"/>
      <c r="AE241"/>
    </row>
    <row r="242" spans="1:31">
      <c r="A242">
        <v>1340</v>
      </c>
      <c r="B242" t="s">
        <v>416</v>
      </c>
      <c r="C242" t="s">
        <v>33477</v>
      </c>
      <c r="D242" t="s">
        <v>33476</v>
      </c>
      <c r="E242"/>
      <c r="F242">
        <v>5250</v>
      </c>
      <c r="G242" t="s">
        <v>33478</v>
      </c>
      <c r="H242">
        <v>3410</v>
      </c>
      <c r="I242" t="s">
        <v>33476</v>
      </c>
      <c r="J242"/>
      <c r="U242" s="43"/>
      <c r="AE242"/>
    </row>
    <row r="243" spans="1:31">
      <c r="A243">
        <v>1100</v>
      </c>
      <c r="B243" t="s">
        <v>417</v>
      </c>
      <c r="C243" t="s">
        <v>33478</v>
      </c>
      <c r="D243" t="s">
        <v>33476</v>
      </c>
      <c r="E243"/>
      <c r="F243">
        <v>5300</v>
      </c>
      <c r="G243" t="s">
        <v>33477</v>
      </c>
      <c r="H243">
        <v>3420</v>
      </c>
      <c r="I243" t="s">
        <v>33476</v>
      </c>
      <c r="J243"/>
      <c r="U243" s="43"/>
      <c r="AE243"/>
    </row>
    <row r="244" spans="1:31">
      <c r="A244">
        <v>1600</v>
      </c>
      <c r="B244" t="s">
        <v>418</v>
      </c>
      <c r="C244" t="s">
        <v>33477</v>
      </c>
      <c r="D244" t="s">
        <v>33476</v>
      </c>
      <c r="E244"/>
      <c r="F244">
        <v>5310</v>
      </c>
      <c r="G244" t="s">
        <v>33478</v>
      </c>
      <c r="H244">
        <v>3420</v>
      </c>
      <c r="I244" t="s">
        <v>33476</v>
      </c>
      <c r="J244"/>
      <c r="U244" s="43"/>
      <c r="AE244"/>
    </row>
    <row r="245" spans="1:31">
      <c r="A245">
        <v>1300</v>
      </c>
      <c r="B245" t="s">
        <v>419</v>
      </c>
      <c r="C245" t="s">
        <v>33477</v>
      </c>
      <c r="D245" t="s">
        <v>33476</v>
      </c>
      <c r="E245"/>
      <c r="F245">
        <v>5320</v>
      </c>
      <c r="G245" t="s">
        <v>33478</v>
      </c>
      <c r="H245">
        <v>3420</v>
      </c>
      <c r="I245" t="s">
        <v>33476</v>
      </c>
      <c r="J245"/>
      <c r="U245" s="43"/>
      <c r="AE245"/>
    </row>
    <row r="246" spans="1:31">
      <c r="A246">
        <v>1580</v>
      </c>
      <c r="B246" t="s">
        <v>420</v>
      </c>
      <c r="C246" t="s">
        <v>33478</v>
      </c>
      <c r="D246" t="s">
        <v>33476</v>
      </c>
      <c r="E246"/>
      <c r="F246">
        <v>5350</v>
      </c>
      <c r="G246" t="s">
        <v>33478</v>
      </c>
      <c r="H246">
        <v>3420</v>
      </c>
      <c r="I246" t="s">
        <v>33476</v>
      </c>
      <c r="J246"/>
      <c r="U246" s="43"/>
      <c r="AE246"/>
    </row>
    <row r="247" spans="1:31">
      <c r="A247">
        <v>1580</v>
      </c>
      <c r="B247" t="s">
        <v>420</v>
      </c>
      <c r="C247" t="s">
        <v>33478</v>
      </c>
      <c r="D247" t="s">
        <v>33476</v>
      </c>
      <c r="E247"/>
      <c r="F247">
        <v>5380</v>
      </c>
      <c r="G247" t="s">
        <v>33478</v>
      </c>
      <c r="H247">
        <v>3430</v>
      </c>
      <c r="I247" t="s">
        <v>33476</v>
      </c>
      <c r="J247"/>
      <c r="U247" s="43"/>
      <c r="AE247"/>
    </row>
    <row r="248" spans="1:31">
      <c r="A248">
        <v>1370</v>
      </c>
      <c r="B248" t="s">
        <v>421</v>
      </c>
      <c r="C248" t="s">
        <v>33477</v>
      </c>
      <c r="D248" t="s">
        <v>33476</v>
      </c>
      <c r="E248"/>
      <c r="F248">
        <v>5400</v>
      </c>
      <c r="G248" t="s">
        <v>33478</v>
      </c>
      <c r="H248">
        <v>3440</v>
      </c>
      <c r="I248" t="s">
        <v>33476</v>
      </c>
      <c r="J248"/>
      <c r="U248" s="43"/>
      <c r="AE248"/>
    </row>
    <row r="249" spans="1:31">
      <c r="A249">
        <v>1450</v>
      </c>
      <c r="B249" t="s">
        <v>422</v>
      </c>
      <c r="C249" t="s">
        <v>33478</v>
      </c>
      <c r="D249" t="s">
        <v>33476</v>
      </c>
      <c r="E249"/>
      <c r="F249">
        <v>5460</v>
      </c>
      <c r="G249" t="s">
        <v>33478</v>
      </c>
      <c r="H249">
        <v>3450</v>
      </c>
      <c r="I249" t="s">
        <v>33476</v>
      </c>
      <c r="J249"/>
      <c r="U249" s="43"/>
      <c r="AE249"/>
    </row>
    <row r="250" spans="1:31">
      <c r="A250">
        <v>1480</v>
      </c>
      <c r="B250" t="s">
        <v>423</v>
      </c>
      <c r="C250" t="s">
        <v>33477</v>
      </c>
      <c r="D250" t="s">
        <v>33476</v>
      </c>
      <c r="E250"/>
      <c r="F250">
        <v>5470</v>
      </c>
      <c r="G250" t="s">
        <v>33478</v>
      </c>
      <c r="H250">
        <v>3500</v>
      </c>
      <c r="I250" t="s">
        <v>33476</v>
      </c>
      <c r="J250"/>
      <c r="U250" s="43"/>
      <c r="AE250"/>
    </row>
    <row r="251" spans="1:31">
      <c r="A251">
        <v>1800</v>
      </c>
      <c r="B251" t="s">
        <v>424</v>
      </c>
      <c r="C251" t="s">
        <v>33477</v>
      </c>
      <c r="D251" t="s">
        <v>33476</v>
      </c>
      <c r="E251"/>
      <c r="F251">
        <v>5480</v>
      </c>
      <c r="G251" t="s">
        <v>33483</v>
      </c>
      <c r="H251">
        <v>3500</v>
      </c>
      <c r="I251" t="s">
        <v>33476</v>
      </c>
      <c r="J251"/>
      <c r="U251" s="43"/>
      <c r="AE251"/>
    </row>
    <row r="252" spans="1:31">
      <c r="A252">
        <v>1250</v>
      </c>
      <c r="B252" t="s">
        <v>425</v>
      </c>
      <c r="C252" t="s">
        <v>33477</v>
      </c>
      <c r="D252" t="s">
        <v>33476</v>
      </c>
      <c r="E252"/>
      <c r="F252">
        <v>5500</v>
      </c>
      <c r="G252" t="s">
        <v>33478</v>
      </c>
      <c r="H252">
        <v>3500</v>
      </c>
      <c r="I252" t="s">
        <v>33476</v>
      </c>
      <c r="J252"/>
      <c r="U252" s="43"/>
      <c r="AE252"/>
    </row>
    <row r="253" spans="1:31">
      <c r="A253">
        <v>1250</v>
      </c>
      <c r="B253" t="s">
        <v>425</v>
      </c>
      <c r="C253" t="s">
        <v>33477</v>
      </c>
      <c r="D253" t="s">
        <v>33476</v>
      </c>
      <c r="E253"/>
      <c r="F253">
        <v>5560</v>
      </c>
      <c r="G253" t="s">
        <v>33478</v>
      </c>
      <c r="H253">
        <v>3500</v>
      </c>
      <c r="I253" t="s">
        <v>33476</v>
      </c>
      <c r="J253"/>
      <c r="U253" s="43"/>
      <c r="AE253"/>
    </row>
    <row r="254" spans="1:31">
      <c r="A254">
        <v>1250</v>
      </c>
      <c r="B254" t="s">
        <v>425</v>
      </c>
      <c r="C254" t="s">
        <v>33477</v>
      </c>
      <c r="D254" t="s">
        <v>33476</v>
      </c>
      <c r="E254"/>
      <c r="F254">
        <v>5600</v>
      </c>
      <c r="G254" t="s">
        <v>33478</v>
      </c>
      <c r="H254">
        <v>3600</v>
      </c>
      <c r="I254" t="s">
        <v>33476</v>
      </c>
      <c r="J254"/>
      <c r="U254" s="43"/>
      <c r="AE254"/>
    </row>
    <row r="255" spans="1:31">
      <c r="A255">
        <v>1660</v>
      </c>
      <c r="B255" t="s">
        <v>426</v>
      </c>
      <c r="C255" t="s">
        <v>33477</v>
      </c>
      <c r="D255" t="s">
        <v>33476</v>
      </c>
      <c r="E255"/>
      <c r="F255">
        <v>5700</v>
      </c>
      <c r="G255" t="s">
        <v>33478</v>
      </c>
      <c r="H255">
        <v>3600</v>
      </c>
      <c r="I255" t="s">
        <v>33476</v>
      </c>
      <c r="J255"/>
      <c r="U255" s="43"/>
      <c r="AE255"/>
    </row>
    <row r="256" spans="1:31">
      <c r="A256">
        <v>1170</v>
      </c>
      <c r="B256" t="s">
        <v>427</v>
      </c>
      <c r="C256" t="s">
        <v>33478</v>
      </c>
      <c r="D256" t="s">
        <v>33476</v>
      </c>
      <c r="E256"/>
      <c r="F256">
        <v>5800</v>
      </c>
      <c r="G256" t="s">
        <v>33478</v>
      </c>
      <c r="H256">
        <v>3800</v>
      </c>
      <c r="I256" t="s">
        <v>33476</v>
      </c>
      <c r="J256"/>
      <c r="U256" s="43"/>
      <c r="AE256"/>
    </row>
    <row r="257" spans="1:31">
      <c r="A257">
        <v>1410</v>
      </c>
      <c r="B257" t="s">
        <v>427</v>
      </c>
      <c r="C257" t="s">
        <v>33478</v>
      </c>
      <c r="D257" t="s">
        <v>33476</v>
      </c>
      <c r="E257"/>
      <c r="F257">
        <v>6000</v>
      </c>
      <c r="G257" t="s">
        <v>33480</v>
      </c>
      <c r="H257">
        <v>3800</v>
      </c>
      <c r="I257" t="s">
        <v>33476</v>
      </c>
      <c r="J257"/>
      <c r="U257" s="43"/>
      <c r="AE257"/>
    </row>
    <row r="258" spans="1:31">
      <c r="A258">
        <v>1390</v>
      </c>
      <c r="B258" t="s">
        <v>428</v>
      </c>
      <c r="C258" t="s">
        <v>33477</v>
      </c>
      <c r="D258" t="s">
        <v>33476</v>
      </c>
      <c r="E258"/>
      <c r="F258">
        <v>6140</v>
      </c>
      <c r="G258" t="s">
        <v>33477</v>
      </c>
      <c r="H258">
        <v>4000</v>
      </c>
      <c r="I258" t="s">
        <v>33476</v>
      </c>
      <c r="J258"/>
      <c r="U258" s="43"/>
      <c r="AE258"/>
    </row>
    <row r="259" spans="1:31">
      <c r="A259">
        <v>1700</v>
      </c>
      <c r="B259" t="s">
        <v>429</v>
      </c>
      <c r="C259" t="s">
        <v>33477</v>
      </c>
      <c r="D259" t="e">
        <v>#N/A</v>
      </c>
      <c r="E259"/>
      <c r="F259">
        <v>6260</v>
      </c>
      <c r="G259" t="s">
        <v>33477</v>
      </c>
      <c r="H259">
        <v>4000</v>
      </c>
      <c r="I259" t="s">
        <v>33476</v>
      </c>
      <c r="J259"/>
      <c r="U259" s="43"/>
      <c r="AE259"/>
    </row>
    <row r="260" spans="1:31">
      <c r="A260">
        <v>1700</v>
      </c>
      <c r="B260" t="s">
        <v>429</v>
      </c>
      <c r="C260" t="s">
        <v>33477</v>
      </c>
      <c r="D260" t="e">
        <v>#N/A</v>
      </c>
      <c r="E260"/>
      <c r="F260">
        <v>6270</v>
      </c>
      <c r="G260" t="s">
        <v>33480</v>
      </c>
      <c r="H260">
        <v>4000</v>
      </c>
      <c r="I260" t="s">
        <v>33476</v>
      </c>
      <c r="J260"/>
      <c r="U260" s="43"/>
      <c r="AE260"/>
    </row>
    <row r="261" spans="1:31">
      <c r="A261">
        <v>1700</v>
      </c>
      <c r="B261" t="s">
        <v>429</v>
      </c>
      <c r="C261" t="s">
        <v>33477</v>
      </c>
      <c r="D261" t="e">
        <v>#N/A</v>
      </c>
      <c r="E261"/>
      <c r="F261">
        <v>6370</v>
      </c>
      <c r="G261" t="s">
        <v>33477</v>
      </c>
      <c r="H261">
        <v>4000</v>
      </c>
      <c r="I261" t="s">
        <v>33476</v>
      </c>
      <c r="J261"/>
      <c r="U261" s="43"/>
      <c r="AE261"/>
    </row>
    <row r="262" spans="1:31">
      <c r="A262">
        <v>1600</v>
      </c>
      <c r="B262" t="s">
        <v>430</v>
      </c>
      <c r="C262" t="s">
        <v>33477</v>
      </c>
      <c r="D262" t="s">
        <v>33476</v>
      </c>
      <c r="E262"/>
      <c r="F262">
        <v>6380</v>
      </c>
      <c r="G262" t="s">
        <v>33477</v>
      </c>
      <c r="H262">
        <v>4100</v>
      </c>
      <c r="I262" t="s">
        <v>33476</v>
      </c>
      <c r="J262"/>
      <c r="U262" s="43"/>
      <c r="AE262"/>
    </row>
    <row r="263" spans="1:31">
      <c r="A263">
        <v>1140</v>
      </c>
      <c r="B263" t="s">
        <v>431</v>
      </c>
      <c r="C263" t="s">
        <v>33477</v>
      </c>
      <c r="D263" t="s">
        <v>33476</v>
      </c>
      <c r="E263"/>
      <c r="F263">
        <v>6390</v>
      </c>
      <c r="G263" t="s">
        <v>33477</v>
      </c>
      <c r="H263">
        <v>4110</v>
      </c>
      <c r="I263" t="s">
        <v>33476</v>
      </c>
      <c r="J263"/>
      <c r="U263" s="43"/>
      <c r="AE263"/>
    </row>
    <row r="264" spans="1:31">
      <c r="A264">
        <v>1250</v>
      </c>
      <c r="B264" t="s">
        <v>432</v>
      </c>
      <c r="C264" t="s">
        <v>33477</v>
      </c>
      <c r="D264" t="s">
        <v>33476</v>
      </c>
      <c r="E264"/>
      <c r="F264">
        <v>6420</v>
      </c>
      <c r="G264" t="s">
        <v>33477</v>
      </c>
      <c r="H264">
        <v>4110</v>
      </c>
      <c r="I264" t="s">
        <v>33476</v>
      </c>
      <c r="J264"/>
      <c r="U264" s="43"/>
      <c r="AE264"/>
    </row>
    <row r="265" spans="1:31">
      <c r="A265">
        <v>1470</v>
      </c>
      <c r="B265" t="s">
        <v>433</v>
      </c>
      <c r="C265" t="s">
        <v>33477</v>
      </c>
      <c r="D265" t="s">
        <v>33476</v>
      </c>
      <c r="E265"/>
      <c r="F265">
        <v>6430</v>
      </c>
      <c r="G265" t="s">
        <v>33478</v>
      </c>
      <c r="H265">
        <v>4110</v>
      </c>
      <c r="I265" t="s">
        <v>33476</v>
      </c>
      <c r="J265"/>
      <c r="U265" s="43"/>
      <c r="AE265"/>
    </row>
    <row r="266" spans="1:31">
      <c r="A266">
        <v>1200</v>
      </c>
      <c r="B266" t="s">
        <v>434</v>
      </c>
      <c r="C266" t="s">
        <v>33478</v>
      </c>
      <c r="D266" t="s">
        <v>33476</v>
      </c>
      <c r="E266"/>
      <c r="F266">
        <v>6440</v>
      </c>
      <c r="G266" t="s">
        <v>33477</v>
      </c>
      <c r="H266">
        <v>4120</v>
      </c>
      <c r="I266" t="s">
        <v>33476</v>
      </c>
      <c r="J266"/>
      <c r="U266" s="43"/>
      <c r="AE266"/>
    </row>
    <row r="267" spans="1:31">
      <c r="A267">
        <v>1090</v>
      </c>
      <c r="B267" t="s">
        <v>435</v>
      </c>
      <c r="C267" t="s">
        <v>33477</v>
      </c>
      <c r="D267" t="s">
        <v>33476</v>
      </c>
      <c r="E267"/>
      <c r="F267">
        <v>6450</v>
      </c>
      <c r="G267" t="s">
        <v>33477</v>
      </c>
      <c r="H267">
        <v>4120</v>
      </c>
      <c r="I267" t="s">
        <v>33476</v>
      </c>
      <c r="J267"/>
      <c r="U267" s="43"/>
      <c r="AE267"/>
    </row>
    <row r="268" spans="1:31">
      <c r="A268">
        <v>1310</v>
      </c>
      <c r="B268" t="s">
        <v>436</v>
      </c>
      <c r="C268" t="s">
        <v>33477</v>
      </c>
      <c r="D268" t="s">
        <v>33476</v>
      </c>
      <c r="E268"/>
      <c r="F268">
        <v>6460</v>
      </c>
      <c r="G268" t="s">
        <v>33477</v>
      </c>
      <c r="H268">
        <v>4120</v>
      </c>
      <c r="I268" t="s">
        <v>33476</v>
      </c>
      <c r="J268"/>
      <c r="U268" s="43"/>
      <c r="AE268"/>
    </row>
    <row r="269" spans="1:31">
      <c r="A269">
        <v>1800</v>
      </c>
      <c r="B269" t="s">
        <v>437</v>
      </c>
      <c r="C269" t="s">
        <v>33477</v>
      </c>
      <c r="D269" t="s">
        <v>33476</v>
      </c>
      <c r="E269"/>
      <c r="F269">
        <v>6470</v>
      </c>
      <c r="G269" t="s">
        <v>33478</v>
      </c>
      <c r="H269">
        <v>4140</v>
      </c>
      <c r="I269" t="s">
        <v>33476</v>
      </c>
      <c r="J269"/>
      <c r="U269" s="43"/>
      <c r="AE269"/>
    </row>
    <row r="270" spans="1:31">
      <c r="A270">
        <v>1390</v>
      </c>
      <c r="B270" t="s">
        <v>438</v>
      </c>
      <c r="C270" t="s">
        <v>33477</v>
      </c>
      <c r="D270" t="s">
        <v>33476</v>
      </c>
      <c r="E270"/>
      <c r="F270">
        <v>6500</v>
      </c>
      <c r="G270" t="s">
        <v>33477</v>
      </c>
      <c r="H270">
        <v>4140</v>
      </c>
      <c r="I270" t="s">
        <v>33476</v>
      </c>
      <c r="J270"/>
      <c r="U270" s="43"/>
      <c r="AE270"/>
    </row>
    <row r="271" spans="1:31">
      <c r="A271">
        <v>1120</v>
      </c>
      <c r="B271" t="s">
        <v>439</v>
      </c>
      <c r="C271" t="s">
        <v>33477</v>
      </c>
      <c r="D271" t="s">
        <v>33476</v>
      </c>
      <c r="E271"/>
      <c r="F271">
        <v>6510</v>
      </c>
      <c r="G271" t="s">
        <v>33477</v>
      </c>
      <c r="H271">
        <v>4140</v>
      </c>
      <c r="I271" t="s">
        <v>33476</v>
      </c>
      <c r="J271"/>
      <c r="U271" s="43"/>
      <c r="AE271"/>
    </row>
    <row r="272" spans="1:31">
      <c r="A272">
        <v>1120</v>
      </c>
      <c r="B272" t="s">
        <v>439</v>
      </c>
      <c r="C272" t="s">
        <v>33477</v>
      </c>
      <c r="D272" t="s">
        <v>33476</v>
      </c>
      <c r="E272"/>
      <c r="F272">
        <v>6530</v>
      </c>
      <c r="G272" t="s">
        <v>33477</v>
      </c>
      <c r="H272">
        <v>4140</v>
      </c>
      <c r="I272" t="s">
        <v>33476</v>
      </c>
      <c r="J272"/>
      <c r="U272" s="43"/>
      <c r="AE272"/>
    </row>
    <row r="273" spans="1:31">
      <c r="A273">
        <v>1120</v>
      </c>
      <c r="B273" t="s">
        <v>439</v>
      </c>
      <c r="C273" t="s">
        <v>33477</v>
      </c>
      <c r="D273" t="s">
        <v>33476</v>
      </c>
      <c r="E273"/>
      <c r="F273">
        <v>6540</v>
      </c>
      <c r="G273" t="s">
        <v>33477</v>
      </c>
      <c r="H273">
        <v>4150</v>
      </c>
      <c r="I273" t="s">
        <v>33476</v>
      </c>
      <c r="J273"/>
      <c r="U273" s="43"/>
      <c r="AE273"/>
    </row>
    <row r="274" spans="1:31">
      <c r="A274">
        <v>1090</v>
      </c>
      <c r="B274" t="s">
        <v>440</v>
      </c>
      <c r="C274" t="s">
        <v>33477</v>
      </c>
      <c r="D274" t="s">
        <v>33476</v>
      </c>
      <c r="E274"/>
      <c r="F274">
        <v>6560</v>
      </c>
      <c r="G274" t="s">
        <v>33477</v>
      </c>
      <c r="H274">
        <v>4150</v>
      </c>
      <c r="I274" t="s">
        <v>33476</v>
      </c>
      <c r="J274"/>
      <c r="U274" s="43"/>
      <c r="AE274"/>
    </row>
    <row r="275" spans="1:31">
      <c r="A275">
        <v>1310</v>
      </c>
      <c r="B275" t="s">
        <v>441</v>
      </c>
      <c r="C275" t="s">
        <v>33477</v>
      </c>
      <c r="D275" t="s">
        <v>33476</v>
      </c>
      <c r="E275"/>
      <c r="F275">
        <v>6620</v>
      </c>
      <c r="G275" t="s">
        <v>33477</v>
      </c>
      <c r="H275">
        <v>4150</v>
      </c>
      <c r="I275" t="s">
        <v>33476</v>
      </c>
      <c r="J275"/>
      <c r="U275" s="43"/>
      <c r="AE275"/>
    </row>
    <row r="276" spans="1:31">
      <c r="A276">
        <v>1460</v>
      </c>
      <c r="B276" t="s">
        <v>442</v>
      </c>
      <c r="C276" t="s">
        <v>33478</v>
      </c>
      <c r="D276" t="e">
        <v>#N/A</v>
      </c>
      <c r="E276"/>
      <c r="F276">
        <v>6660</v>
      </c>
      <c r="G276" t="s">
        <v>33478</v>
      </c>
      <c r="H276">
        <v>4150</v>
      </c>
      <c r="I276" t="s">
        <v>33476</v>
      </c>
      <c r="J276"/>
      <c r="U276" s="43"/>
      <c r="AE276"/>
    </row>
    <row r="277" spans="1:31">
      <c r="A277">
        <v>1340</v>
      </c>
      <c r="B277" t="s">
        <v>443</v>
      </c>
      <c r="C277" t="s">
        <v>33477</v>
      </c>
      <c r="D277" t="s">
        <v>33476</v>
      </c>
      <c r="E277"/>
      <c r="F277">
        <v>6710</v>
      </c>
      <c r="G277" t="s">
        <v>33477</v>
      </c>
      <c r="H277">
        <v>4150</v>
      </c>
      <c r="I277" t="s">
        <v>33476</v>
      </c>
      <c r="J277"/>
      <c r="U277" s="43"/>
      <c r="AE277"/>
    </row>
    <row r="278" spans="1:31">
      <c r="A278">
        <v>1460</v>
      </c>
      <c r="B278" t="s">
        <v>444</v>
      </c>
      <c r="C278" t="s">
        <v>33478</v>
      </c>
      <c r="D278" t="e">
        <v>#N/A</v>
      </c>
      <c r="E278"/>
      <c r="F278">
        <v>6750</v>
      </c>
      <c r="G278" t="s">
        <v>33478</v>
      </c>
      <c r="H278">
        <v>4170</v>
      </c>
      <c r="I278" t="s">
        <v>33476</v>
      </c>
      <c r="J278"/>
      <c r="U278" s="43"/>
      <c r="AE278"/>
    </row>
    <row r="279" spans="1:31">
      <c r="A279">
        <v>1460</v>
      </c>
      <c r="B279" t="s">
        <v>444</v>
      </c>
      <c r="C279" t="s">
        <v>33478</v>
      </c>
      <c r="D279" t="e">
        <v>#N/A</v>
      </c>
      <c r="E279"/>
      <c r="F279">
        <v>6830</v>
      </c>
      <c r="G279" t="s">
        <v>33477</v>
      </c>
      <c r="H279">
        <v>4170</v>
      </c>
      <c r="I279" t="s">
        <v>33476</v>
      </c>
      <c r="J279"/>
      <c r="U279" s="43"/>
      <c r="AE279"/>
    </row>
    <row r="280" spans="1:31">
      <c r="A280">
        <v>1300</v>
      </c>
      <c r="B280" t="s">
        <v>445</v>
      </c>
      <c r="C280" t="s">
        <v>33477</v>
      </c>
      <c r="D280" t="s">
        <v>33476</v>
      </c>
      <c r="E280"/>
      <c r="F280">
        <v>6850</v>
      </c>
      <c r="G280" t="s">
        <v>33478</v>
      </c>
      <c r="H280">
        <v>4170</v>
      </c>
      <c r="I280" t="s">
        <v>33476</v>
      </c>
      <c r="J280"/>
      <c r="U280" s="43"/>
      <c r="AE280"/>
    </row>
    <row r="281" spans="1:31">
      <c r="A281">
        <v>1130</v>
      </c>
      <c r="B281" t="s">
        <v>446</v>
      </c>
      <c r="C281" t="s">
        <v>33478</v>
      </c>
      <c r="D281" t="s">
        <v>33476</v>
      </c>
      <c r="E281"/>
      <c r="F281">
        <v>6910</v>
      </c>
      <c r="G281" t="s">
        <v>33477</v>
      </c>
      <c r="H281">
        <v>4170</v>
      </c>
      <c r="I281" t="s">
        <v>33476</v>
      </c>
      <c r="J281"/>
      <c r="U281" s="43"/>
      <c r="AE281"/>
    </row>
    <row r="282" spans="1:31">
      <c r="A282">
        <v>1460</v>
      </c>
      <c r="B282" t="s">
        <v>446</v>
      </c>
      <c r="C282" t="s">
        <v>33478</v>
      </c>
      <c r="D282" t="e">
        <v>#N/A</v>
      </c>
      <c r="E282"/>
      <c r="F282">
        <v>7000</v>
      </c>
      <c r="G282" t="s">
        <v>33478</v>
      </c>
      <c r="H282">
        <v>4170</v>
      </c>
      <c r="I282" t="s">
        <v>33476</v>
      </c>
      <c r="J282"/>
      <c r="U282" s="43"/>
      <c r="AE282"/>
    </row>
    <row r="283" spans="1:31">
      <c r="A283">
        <v>1400</v>
      </c>
      <c r="B283" t="s">
        <v>447</v>
      </c>
      <c r="C283" t="s">
        <v>33477</v>
      </c>
      <c r="D283" t="s">
        <v>33476</v>
      </c>
      <c r="E283"/>
      <c r="F283">
        <v>7100</v>
      </c>
      <c r="G283" t="s">
        <v>33478</v>
      </c>
      <c r="H283">
        <v>4170</v>
      </c>
      <c r="I283" t="s">
        <v>33476</v>
      </c>
      <c r="J283"/>
      <c r="U283" s="43"/>
      <c r="AE283"/>
    </row>
    <row r="284" spans="1:31">
      <c r="A284">
        <v>1160</v>
      </c>
      <c r="B284" t="s">
        <v>448</v>
      </c>
      <c r="C284" t="s">
        <v>33477</v>
      </c>
      <c r="D284" t="s">
        <v>33476</v>
      </c>
      <c r="E284"/>
      <c r="F284">
        <v>7110</v>
      </c>
      <c r="G284" t="s">
        <v>33477</v>
      </c>
      <c r="H284">
        <v>4170</v>
      </c>
      <c r="I284" t="s">
        <v>33476</v>
      </c>
      <c r="J284"/>
      <c r="U284" s="43"/>
      <c r="AE284"/>
    </row>
    <row r="285" spans="1:31">
      <c r="A285">
        <v>1130</v>
      </c>
      <c r="B285" t="s">
        <v>449</v>
      </c>
      <c r="C285" t="s">
        <v>33478</v>
      </c>
      <c r="D285" t="s">
        <v>33476</v>
      </c>
      <c r="E285"/>
      <c r="F285">
        <v>7120</v>
      </c>
      <c r="G285" t="s">
        <v>33480</v>
      </c>
      <c r="H285">
        <v>4180</v>
      </c>
      <c r="I285" t="s">
        <v>33476</v>
      </c>
      <c r="J285"/>
      <c r="U285" s="43"/>
      <c r="AE285"/>
    </row>
    <row r="286" spans="1:31">
      <c r="A286">
        <v>1700</v>
      </c>
      <c r="B286" t="s">
        <v>450</v>
      </c>
      <c r="C286" t="s">
        <v>33477</v>
      </c>
      <c r="D286" t="e">
        <v>#N/A</v>
      </c>
      <c r="E286"/>
      <c r="F286">
        <v>7140</v>
      </c>
      <c r="G286" t="s">
        <v>33477</v>
      </c>
      <c r="H286">
        <v>4190</v>
      </c>
      <c r="I286" t="s">
        <v>33476</v>
      </c>
      <c r="J286"/>
      <c r="U286" s="43"/>
      <c r="AE286"/>
    </row>
    <row r="287" spans="1:31">
      <c r="A287">
        <v>1120</v>
      </c>
      <c r="B287" t="s">
        <v>451</v>
      </c>
      <c r="C287" t="s">
        <v>33477</v>
      </c>
      <c r="D287" t="s">
        <v>33476</v>
      </c>
      <c r="E287"/>
      <c r="F287">
        <v>7150</v>
      </c>
      <c r="G287" t="s">
        <v>33480</v>
      </c>
      <c r="H287">
        <v>4200</v>
      </c>
      <c r="I287" t="s">
        <v>33476</v>
      </c>
      <c r="J287"/>
      <c r="U287" s="43"/>
      <c r="AE287"/>
    </row>
    <row r="288" spans="1:31">
      <c r="A288">
        <v>1230</v>
      </c>
      <c r="B288" t="s">
        <v>452</v>
      </c>
      <c r="C288" t="s">
        <v>33478</v>
      </c>
      <c r="D288" t="s">
        <v>33476</v>
      </c>
      <c r="E288"/>
      <c r="F288">
        <v>7160</v>
      </c>
      <c r="G288" t="s">
        <v>33478</v>
      </c>
      <c r="H288">
        <v>4200</v>
      </c>
      <c r="I288" t="s">
        <v>33476</v>
      </c>
      <c r="J288"/>
      <c r="U288" s="43"/>
      <c r="AE288"/>
    </row>
    <row r="289" spans="1:31">
      <c r="A289">
        <v>1230</v>
      </c>
      <c r="B289" t="s">
        <v>453</v>
      </c>
      <c r="C289" t="s">
        <v>33478</v>
      </c>
      <c r="D289" t="s">
        <v>33476</v>
      </c>
      <c r="E289"/>
      <c r="F289">
        <v>7170</v>
      </c>
      <c r="G289" t="s">
        <v>33477</v>
      </c>
      <c r="H289">
        <v>4200</v>
      </c>
      <c r="I289" t="s">
        <v>33476</v>
      </c>
      <c r="J289"/>
      <c r="U289" s="43"/>
      <c r="AE289"/>
    </row>
    <row r="290" spans="1:31">
      <c r="A290">
        <v>1510</v>
      </c>
      <c r="B290" t="s">
        <v>454</v>
      </c>
      <c r="C290" t="s">
        <v>33477</v>
      </c>
      <c r="D290" t="e">
        <v>#N/A</v>
      </c>
      <c r="E290"/>
      <c r="F290">
        <v>7200</v>
      </c>
      <c r="G290" t="s">
        <v>33477</v>
      </c>
      <c r="H290">
        <v>4200</v>
      </c>
      <c r="I290" t="s">
        <v>33476</v>
      </c>
      <c r="J290"/>
      <c r="U290" s="43"/>
      <c r="AE290"/>
    </row>
    <row r="291" spans="1:31">
      <c r="A291">
        <v>1210</v>
      </c>
      <c r="B291" t="s">
        <v>455</v>
      </c>
      <c r="C291" t="s">
        <v>33477</v>
      </c>
      <c r="D291" t="e">
        <v>#N/A</v>
      </c>
      <c r="E291"/>
      <c r="F291">
        <v>7210</v>
      </c>
      <c r="G291" t="s">
        <v>33477</v>
      </c>
      <c r="H291">
        <v>4200</v>
      </c>
      <c r="I291" t="s">
        <v>33476</v>
      </c>
      <c r="J291"/>
      <c r="U291" s="43"/>
      <c r="AE291"/>
    </row>
    <row r="292" spans="1:31">
      <c r="A292">
        <v>1430</v>
      </c>
      <c r="B292" t="s">
        <v>456</v>
      </c>
      <c r="C292" t="s">
        <v>33478</v>
      </c>
      <c r="D292" t="s">
        <v>33476</v>
      </c>
      <c r="E292"/>
      <c r="F292">
        <v>7230</v>
      </c>
      <c r="G292" t="s">
        <v>33480</v>
      </c>
      <c r="H292">
        <v>4200</v>
      </c>
      <c r="I292" t="s">
        <v>33476</v>
      </c>
      <c r="J292"/>
      <c r="U292" s="43"/>
      <c r="AE292"/>
    </row>
    <row r="293" spans="1:31">
      <c r="A293">
        <v>1100</v>
      </c>
      <c r="B293" t="s">
        <v>457</v>
      </c>
      <c r="C293" t="s">
        <v>33478</v>
      </c>
      <c r="D293" t="s">
        <v>33476</v>
      </c>
      <c r="E293"/>
      <c r="F293">
        <v>7240</v>
      </c>
      <c r="G293" t="s">
        <v>33477</v>
      </c>
      <c r="H293">
        <v>4210</v>
      </c>
      <c r="I293" t="s">
        <v>33476</v>
      </c>
      <c r="J293"/>
      <c r="U293" s="43"/>
      <c r="AE293"/>
    </row>
    <row r="294" spans="1:31">
      <c r="A294">
        <v>1100</v>
      </c>
      <c r="B294" t="s">
        <v>457</v>
      </c>
      <c r="C294" t="s">
        <v>33478</v>
      </c>
      <c r="D294" t="s">
        <v>33476</v>
      </c>
      <c r="E294"/>
      <c r="F294">
        <v>7250</v>
      </c>
      <c r="G294" t="s">
        <v>33477</v>
      </c>
      <c r="H294">
        <v>4210</v>
      </c>
      <c r="I294" t="s">
        <v>33476</v>
      </c>
      <c r="J294"/>
      <c r="U294" s="43"/>
      <c r="AE294"/>
    </row>
    <row r="295" spans="1:31">
      <c r="A295">
        <v>1100</v>
      </c>
      <c r="B295" t="s">
        <v>457</v>
      </c>
      <c r="C295" t="s">
        <v>33478</v>
      </c>
      <c r="D295" t="s">
        <v>33476</v>
      </c>
      <c r="E295"/>
      <c r="F295">
        <v>7260</v>
      </c>
      <c r="G295" t="s">
        <v>33477</v>
      </c>
      <c r="H295">
        <v>4220</v>
      </c>
      <c r="I295" t="s">
        <v>33476</v>
      </c>
      <c r="J295"/>
      <c r="U295" s="43"/>
      <c r="AE295"/>
    </row>
    <row r="296" spans="1:31">
      <c r="A296">
        <v>1190</v>
      </c>
      <c r="B296" t="s">
        <v>458</v>
      </c>
      <c r="C296" t="s">
        <v>33477</v>
      </c>
      <c r="D296" t="s">
        <v>33476</v>
      </c>
      <c r="E296"/>
      <c r="F296">
        <v>7270</v>
      </c>
      <c r="G296" t="s">
        <v>33477</v>
      </c>
      <c r="H296">
        <v>4230</v>
      </c>
      <c r="I296" t="s">
        <v>33476</v>
      </c>
      <c r="J296"/>
      <c r="U296" s="43"/>
      <c r="AE296"/>
    </row>
    <row r="297" spans="1:31">
      <c r="A297">
        <v>1600</v>
      </c>
      <c r="B297" t="s">
        <v>459</v>
      </c>
      <c r="C297" t="s">
        <v>33477</v>
      </c>
      <c r="D297" t="s">
        <v>33476</v>
      </c>
      <c r="E297"/>
      <c r="F297">
        <v>7290</v>
      </c>
      <c r="G297" t="s">
        <v>33477</v>
      </c>
      <c r="H297">
        <v>4230</v>
      </c>
      <c r="I297" t="s">
        <v>33476</v>
      </c>
      <c r="J297"/>
      <c r="U297" s="43"/>
      <c r="AE297"/>
    </row>
    <row r="298" spans="1:31">
      <c r="A298">
        <v>1300</v>
      </c>
      <c r="B298" t="s">
        <v>460</v>
      </c>
      <c r="C298" t="s">
        <v>33477</v>
      </c>
      <c r="D298" t="s">
        <v>33476</v>
      </c>
      <c r="E298"/>
      <c r="F298">
        <v>7300</v>
      </c>
      <c r="G298" t="s">
        <v>33477</v>
      </c>
      <c r="H298">
        <v>4230</v>
      </c>
      <c r="I298" t="s">
        <v>33476</v>
      </c>
      <c r="J298"/>
      <c r="U298" s="43"/>
      <c r="AE298"/>
    </row>
    <row r="299" spans="1:31">
      <c r="A299">
        <v>1300</v>
      </c>
      <c r="B299" t="s">
        <v>460</v>
      </c>
      <c r="C299" t="s">
        <v>33477</v>
      </c>
      <c r="D299" t="s">
        <v>33476</v>
      </c>
      <c r="E299"/>
      <c r="F299">
        <v>7310</v>
      </c>
      <c r="G299" t="s">
        <v>33478</v>
      </c>
      <c r="H299">
        <v>4240</v>
      </c>
      <c r="I299" t="s">
        <v>33476</v>
      </c>
      <c r="J299"/>
      <c r="U299" s="43"/>
      <c r="AE299"/>
    </row>
    <row r="300" spans="1:31">
      <c r="A300">
        <v>1630</v>
      </c>
      <c r="B300" t="s">
        <v>461</v>
      </c>
      <c r="C300" t="s">
        <v>33478</v>
      </c>
      <c r="D300" t="s">
        <v>33476</v>
      </c>
      <c r="E300"/>
      <c r="F300">
        <v>7320</v>
      </c>
      <c r="G300" t="s">
        <v>33478</v>
      </c>
      <c r="H300">
        <v>4240</v>
      </c>
      <c r="I300" t="s">
        <v>33476</v>
      </c>
      <c r="J300"/>
      <c r="U300" s="43"/>
      <c r="AE300"/>
    </row>
    <row r="301" spans="1:31">
      <c r="A301">
        <v>1960</v>
      </c>
      <c r="B301" t="s">
        <v>462</v>
      </c>
      <c r="C301" t="s">
        <v>33477</v>
      </c>
      <c r="D301" t="s">
        <v>33476</v>
      </c>
      <c r="E301"/>
      <c r="F301">
        <v>7340</v>
      </c>
      <c r="G301" t="s">
        <v>33477</v>
      </c>
      <c r="H301">
        <v>4240</v>
      </c>
      <c r="I301" t="s">
        <v>33476</v>
      </c>
      <c r="J301"/>
      <c r="U301" s="43"/>
      <c r="AE301"/>
    </row>
    <row r="302" spans="1:31">
      <c r="A302">
        <v>1800</v>
      </c>
      <c r="B302" t="s">
        <v>463</v>
      </c>
      <c r="C302" t="s">
        <v>33477</v>
      </c>
      <c r="D302" t="s">
        <v>33476</v>
      </c>
      <c r="E302"/>
      <c r="F302">
        <v>7360</v>
      </c>
      <c r="G302" t="s">
        <v>33477</v>
      </c>
      <c r="H302">
        <v>4250</v>
      </c>
      <c r="I302" t="s">
        <v>33476</v>
      </c>
      <c r="J302"/>
      <c r="U302" s="43"/>
      <c r="AE302"/>
    </row>
    <row r="303" spans="1:31">
      <c r="A303">
        <v>1540</v>
      </c>
      <c r="B303" t="s">
        <v>464</v>
      </c>
      <c r="C303" t="s">
        <v>33477</v>
      </c>
      <c r="D303" t="s">
        <v>33476</v>
      </c>
      <c r="E303"/>
      <c r="F303">
        <v>7380</v>
      </c>
      <c r="G303" t="s">
        <v>33477</v>
      </c>
      <c r="H303">
        <v>4250</v>
      </c>
      <c r="I303" t="s">
        <v>33476</v>
      </c>
      <c r="J303"/>
      <c r="U303" s="43"/>
      <c r="AE303"/>
    </row>
    <row r="304" spans="1:31">
      <c r="A304">
        <v>1430</v>
      </c>
      <c r="B304" t="s">
        <v>465</v>
      </c>
      <c r="C304" t="s">
        <v>33478</v>
      </c>
      <c r="D304" t="s">
        <v>33476</v>
      </c>
      <c r="E304"/>
      <c r="F304">
        <v>7400</v>
      </c>
      <c r="G304" t="s">
        <v>33477</v>
      </c>
      <c r="H304">
        <v>4250</v>
      </c>
      <c r="I304" t="s">
        <v>33476</v>
      </c>
      <c r="J304"/>
      <c r="U304" s="43"/>
      <c r="AE304"/>
    </row>
    <row r="305" spans="1:31">
      <c r="A305">
        <v>1300</v>
      </c>
      <c r="B305" t="s">
        <v>466</v>
      </c>
      <c r="C305" t="s">
        <v>33477</v>
      </c>
      <c r="D305" t="s">
        <v>33476</v>
      </c>
      <c r="E305"/>
      <c r="F305">
        <v>7410</v>
      </c>
      <c r="G305" t="s">
        <v>33477</v>
      </c>
      <c r="H305">
        <v>4250</v>
      </c>
      <c r="I305" t="s">
        <v>33476</v>
      </c>
      <c r="J305"/>
      <c r="U305" s="43"/>
      <c r="AE305"/>
    </row>
    <row r="306" spans="1:31">
      <c r="A306">
        <v>1140</v>
      </c>
      <c r="B306" t="s">
        <v>467</v>
      </c>
      <c r="C306" t="s">
        <v>33477</v>
      </c>
      <c r="D306" t="s">
        <v>33476</v>
      </c>
      <c r="E306"/>
      <c r="F306">
        <v>7440</v>
      </c>
      <c r="G306" t="s">
        <v>33477</v>
      </c>
      <c r="H306">
        <v>4260</v>
      </c>
      <c r="I306" t="s">
        <v>33476</v>
      </c>
      <c r="J306"/>
      <c r="U306" s="43"/>
      <c r="AE306"/>
    </row>
    <row r="307" spans="1:31">
      <c r="A307">
        <v>1270</v>
      </c>
      <c r="B307" t="s">
        <v>468</v>
      </c>
      <c r="C307" t="s">
        <v>33477</v>
      </c>
      <c r="D307" t="s">
        <v>33476</v>
      </c>
      <c r="E307"/>
      <c r="F307">
        <v>7460</v>
      </c>
      <c r="G307" t="s">
        <v>33480</v>
      </c>
      <c r="H307">
        <v>4270</v>
      </c>
      <c r="I307" t="s">
        <v>33476</v>
      </c>
      <c r="J307"/>
      <c r="U307" s="43"/>
      <c r="AE307"/>
    </row>
    <row r="308" spans="1:31">
      <c r="A308">
        <v>1120</v>
      </c>
      <c r="B308" t="s">
        <v>469</v>
      </c>
      <c r="C308" t="s">
        <v>33477</v>
      </c>
      <c r="D308" t="s">
        <v>33476</v>
      </c>
      <c r="E308"/>
      <c r="F308">
        <v>7520</v>
      </c>
      <c r="G308" t="s">
        <v>33478</v>
      </c>
      <c r="H308">
        <v>4270</v>
      </c>
      <c r="I308" t="s">
        <v>33476</v>
      </c>
      <c r="J308"/>
      <c r="U308" s="43"/>
      <c r="AE308"/>
    </row>
    <row r="309" spans="1:31">
      <c r="A309">
        <v>1130</v>
      </c>
      <c r="B309" t="s">
        <v>470</v>
      </c>
      <c r="C309" t="s">
        <v>33478</v>
      </c>
      <c r="D309" t="s">
        <v>33476</v>
      </c>
      <c r="E309"/>
      <c r="F309">
        <v>7530</v>
      </c>
      <c r="G309" t="s">
        <v>33477</v>
      </c>
      <c r="H309">
        <v>4270</v>
      </c>
      <c r="I309" t="s">
        <v>33476</v>
      </c>
      <c r="J309"/>
      <c r="U309" s="43"/>
      <c r="AE309"/>
    </row>
    <row r="310" spans="1:31">
      <c r="A310">
        <v>1330</v>
      </c>
      <c r="B310" t="s">
        <v>471</v>
      </c>
      <c r="C310" t="s">
        <v>33477</v>
      </c>
      <c r="D310" t="s">
        <v>33476</v>
      </c>
      <c r="E310"/>
      <c r="F310">
        <v>7560</v>
      </c>
      <c r="G310" t="s">
        <v>33478</v>
      </c>
      <c r="H310">
        <v>4290</v>
      </c>
      <c r="I310" t="s">
        <v>33476</v>
      </c>
      <c r="J310"/>
      <c r="U310" s="43"/>
      <c r="AE310"/>
    </row>
    <row r="311" spans="1:31">
      <c r="A311">
        <v>1310</v>
      </c>
      <c r="B311" t="s">
        <v>472</v>
      </c>
      <c r="C311" t="s">
        <v>33477</v>
      </c>
      <c r="D311" t="s">
        <v>33476</v>
      </c>
      <c r="E311"/>
      <c r="F311">
        <v>7580</v>
      </c>
      <c r="G311" t="s">
        <v>33477</v>
      </c>
      <c r="H311">
        <v>4300</v>
      </c>
      <c r="I311" t="s">
        <v>33476</v>
      </c>
      <c r="J311"/>
      <c r="U311" s="43"/>
      <c r="AE311"/>
    </row>
    <row r="312" spans="1:31">
      <c r="A312">
        <v>1350</v>
      </c>
      <c r="B312" t="s">
        <v>473</v>
      </c>
      <c r="C312" t="s">
        <v>33478</v>
      </c>
      <c r="D312" t="s">
        <v>33476</v>
      </c>
      <c r="E312"/>
      <c r="F312">
        <v>7590</v>
      </c>
      <c r="G312" t="s">
        <v>33478</v>
      </c>
      <c r="H312">
        <v>4300</v>
      </c>
      <c r="I312" t="s">
        <v>33476</v>
      </c>
      <c r="J312"/>
      <c r="U312" s="43"/>
      <c r="AE312"/>
    </row>
    <row r="313" spans="1:31">
      <c r="A313">
        <v>1450</v>
      </c>
      <c r="B313" t="s">
        <v>474</v>
      </c>
      <c r="C313" t="s">
        <v>33478</v>
      </c>
      <c r="D313" t="s">
        <v>33476</v>
      </c>
      <c r="E313"/>
      <c r="F313">
        <v>7600</v>
      </c>
      <c r="G313" t="s">
        <v>33478</v>
      </c>
      <c r="H313">
        <v>4310</v>
      </c>
      <c r="I313" t="s">
        <v>33476</v>
      </c>
      <c r="J313"/>
      <c r="U313" s="43"/>
      <c r="AE313"/>
    </row>
    <row r="314" spans="1:31">
      <c r="A314">
        <v>1160</v>
      </c>
      <c r="B314" t="s">
        <v>475</v>
      </c>
      <c r="C314" t="s">
        <v>33477</v>
      </c>
      <c r="D314" t="s">
        <v>33476</v>
      </c>
      <c r="E314"/>
      <c r="F314">
        <v>7610</v>
      </c>
      <c r="G314" t="s">
        <v>33477</v>
      </c>
      <c r="H314">
        <v>4320</v>
      </c>
      <c r="I314" t="s">
        <v>33476</v>
      </c>
      <c r="J314"/>
      <c r="U314" s="43"/>
      <c r="AE314"/>
    </row>
    <row r="315" spans="1:31">
      <c r="A315">
        <v>1190</v>
      </c>
      <c r="B315" t="s">
        <v>476</v>
      </c>
      <c r="C315" t="s">
        <v>33477</v>
      </c>
      <c r="D315" t="s">
        <v>33476</v>
      </c>
      <c r="E315"/>
      <c r="F315">
        <v>7700</v>
      </c>
      <c r="G315" t="s">
        <v>33480</v>
      </c>
      <c r="H315">
        <v>4330</v>
      </c>
      <c r="I315" t="s">
        <v>33476</v>
      </c>
      <c r="J315"/>
      <c r="U315" s="43"/>
      <c r="AE315"/>
    </row>
    <row r="316" spans="1:31">
      <c r="A316">
        <v>1290</v>
      </c>
      <c r="B316" t="s">
        <v>477</v>
      </c>
      <c r="C316" t="s">
        <v>33477</v>
      </c>
      <c r="D316" t="s">
        <v>33476</v>
      </c>
      <c r="E316"/>
      <c r="F316">
        <v>7790</v>
      </c>
      <c r="G316" t="s">
        <v>33478</v>
      </c>
      <c r="H316">
        <v>4330</v>
      </c>
      <c r="I316" t="s">
        <v>33476</v>
      </c>
      <c r="J316"/>
      <c r="U316" s="43"/>
      <c r="AE316"/>
    </row>
    <row r="317" spans="1:31">
      <c r="A317">
        <v>1460</v>
      </c>
      <c r="B317" t="s">
        <v>478</v>
      </c>
      <c r="C317" t="s">
        <v>33478</v>
      </c>
      <c r="D317" t="e">
        <v>#N/A</v>
      </c>
      <c r="E317"/>
      <c r="F317">
        <v>7800</v>
      </c>
      <c r="G317" t="s">
        <v>33477</v>
      </c>
      <c r="H317">
        <v>4330</v>
      </c>
      <c r="I317" t="s">
        <v>33476</v>
      </c>
      <c r="J317"/>
      <c r="U317" s="43"/>
      <c r="AE317"/>
    </row>
    <row r="318" spans="1:31">
      <c r="A318">
        <v>1550</v>
      </c>
      <c r="B318" t="s">
        <v>479</v>
      </c>
      <c r="C318" t="s">
        <v>33478</v>
      </c>
      <c r="D318" t="e">
        <v>#N/A</v>
      </c>
      <c r="E318"/>
      <c r="F318">
        <v>8000</v>
      </c>
      <c r="G318" t="s">
        <v>33478</v>
      </c>
      <c r="H318">
        <v>4340</v>
      </c>
      <c r="I318" t="s">
        <v>33476</v>
      </c>
      <c r="J318"/>
      <c r="U318" s="43"/>
      <c r="AE318"/>
    </row>
    <row r="319" spans="1:31">
      <c r="A319">
        <v>1250</v>
      </c>
      <c r="B319" t="s">
        <v>480</v>
      </c>
      <c r="C319" t="s">
        <v>33477</v>
      </c>
      <c r="D319" t="s">
        <v>33476</v>
      </c>
      <c r="E319"/>
      <c r="F319">
        <v>8090</v>
      </c>
      <c r="G319" t="s">
        <v>33478</v>
      </c>
      <c r="H319">
        <v>4340</v>
      </c>
      <c r="I319" t="s">
        <v>33476</v>
      </c>
      <c r="J319"/>
      <c r="U319" s="43"/>
      <c r="AE319"/>
    </row>
    <row r="320" spans="1:31">
      <c r="A320">
        <v>1300</v>
      </c>
      <c r="B320" t="s">
        <v>481</v>
      </c>
      <c r="C320" t="s">
        <v>33477</v>
      </c>
      <c r="D320" t="s">
        <v>33476</v>
      </c>
      <c r="E320"/>
      <c r="F320">
        <v>8110</v>
      </c>
      <c r="G320" t="s">
        <v>33478</v>
      </c>
      <c r="H320">
        <v>4340</v>
      </c>
      <c r="I320" t="s">
        <v>33476</v>
      </c>
      <c r="J320"/>
      <c r="U320" s="43"/>
      <c r="AE320"/>
    </row>
    <row r="321" spans="1:31">
      <c r="A321">
        <v>1110</v>
      </c>
      <c r="B321" t="s">
        <v>482</v>
      </c>
      <c r="C321" t="s">
        <v>33478</v>
      </c>
      <c r="D321" t="s">
        <v>33476</v>
      </c>
      <c r="E321"/>
      <c r="F321">
        <v>8130</v>
      </c>
      <c r="G321" t="s">
        <v>33477</v>
      </c>
      <c r="H321">
        <v>4350</v>
      </c>
      <c r="I321" t="s">
        <v>33476</v>
      </c>
      <c r="J321"/>
      <c r="U321" s="43"/>
      <c r="AE321"/>
    </row>
    <row r="322" spans="1:31">
      <c r="A322">
        <v>1280</v>
      </c>
      <c r="B322" t="s">
        <v>483</v>
      </c>
      <c r="C322" t="s">
        <v>33477</v>
      </c>
      <c r="D322" t="e">
        <v>#N/A</v>
      </c>
      <c r="E322"/>
      <c r="F322">
        <v>8140</v>
      </c>
      <c r="G322" t="s">
        <v>33478</v>
      </c>
      <c r="H322">
        <v>4360</v>
      </c>
      <c r="I322" t="s">
        <v>33476</v>
      </c>
      <c r="J322"/>
      <c r="U322" s="43"/>
      <c r="AE322"/>
    </row>
    <row r="323" spans="1:31">
      <c r="A323">
        <v>1280</v>
      </c>
      <c r="B323" t="s">
        <v>483</v>
      </c>
      <c r="C323" t="s">
        <v>33477</v>
      </c>
      <c r="D323" t="e">
        <v>#N/A</v>
      </c>
      <c r="E323"/>
      <c r="F323">
        <v>8150</v>
      </c>
      <c r="G323" t="s">
        <v>33478</v>
      </c>
      <c r="H323">
        <v>4370</v>
      </c>
      <c r="I323" t="s">
        <v>33476</v>
      </c>
      <c r="J323"/>
      <c r="U323" s="43"/>
      <c r="AE323"/>
    </row>
    <row r="324" spans="1:31">
      <c r="A324">
        <v>1160</v>
      </c>
      <c r="B324" t="s">
        <v>484</v>
      </c>
      <c r="C324" t="s">
        <v>33477</v>
      </c>
      <c r="D324" t="s">
        <v>33476</v>
      </c>
      <c r="E324"/>
      <c r="F324">
        <v>8160</v>
      </c>
      <c r="G324" t="s">
        <v>33478</v>
      </c>
      <c r="H324">
        <v>4370</v>
      </c>
      <c r="I324" t="s">
        <v>33476</v>
      </c>
      <c r="J324"/>
      <c r="U324" s="43"/>
      <c r="AE324"/>
    </row>
    <row r="325" spans="1:31">
      <c r="A325">
        <v>1250</v>
      </c>
      <c r="B325" t="s">
        <v>485</v>
      </c>
      <c r="C325" t="s">
        <v>33477</v>
      </c>
      <c r="D325" t="s">
        <v>33476</v>
      </c>
      <c r="E325"/>
      <c r="F325">
        <v>8170</v>
      </c>
      <c r="G325" t="s">
        <v>33478</v>
      </c>
      <c r="H325">
        <v>4370</v>
      </c>
      <c r="I325" t="s">
        <v>33476</v>
      </c>
      <c r="J325"/>
      <c r="U325" s="43"/>
      <c r="AE325"/>
    </row>
    <row r="326" spans="1:31">
      <c r="A326">
        <v>1390</v>
      </c>
      <c r="B326" t="s">
        <v>486</v>
      </c>
      <c r="C326" t="s">
        <v>33477</v>
      </c>
      <c r="D326" t="s">
        <v>33476</v>
      </c>
      <c r="E326"/>
      <c r="F326">
        <v>8190</v>
      </c>
      <c r="G326" t="s">
        <v>33477</v>
      </c>
      <c r="H326">
        <v>4380</v>
      </c>
      <c r="I326" t="s">
        <v>33476</v>
      </c>
      <c r="J326"/>
      <c r="U326" s="43"/>
      <c r="AE326"/>
    </row>
    <row r="327" spans="1:31">
      <c r="A327">
        <v>1990</v>
      </c>
      <c r="B327" t="s">
        <v>487</v>
      </c>
      <c r="C327" t="s">
        <v>33477</v>
      </c>
      <c r="D327" t="s">
        <v>33476</v>
      </c>
      <c r="E327"/>
      <c r="F327">
        <v>8200</v>
      </c>
      <c r="G327" t="s">
        <v>33478</v>
      </c>
      <c r="H327">
        <v>4380</v>
      </c>
      <c r="I327" t="s">
        <v>33476</v>
      </c>
      <c r="J327"/>
      <c r="U327" s="43"/>
      <c r="AE327"/>
    </row>
    <row r="328" spans="1:31">
      <c r="A328">
        <v>1750</v>
      </c>
      <c r="B328" t="s">
        <v>488</v>
      </c>
      <c r="C328" t="s">
        <v>33477</v>
      </c>
      <c r="D328" t="s">
        <v>33476</v>
      </c>
      <c r="E328"/>
      <c r="F328">
        <v>8210</v>
      </c>
      <c r="G328" t="s">
        <v>33478</v>
      </c>
      <c r="H328">
        <v>4400</v>
      </c>
      <c r="I328" t="s">
        <v>33476</v>
      </c>
      <c r="J328"/>
      <c r="U328" s="43"/>
      <c r="AE328"/>
    </row>
    <row r="329" spans="1:31">
      <c r="A329">
        <v>1250</v>
      </c>
      <c r="B329" t="s">
        <v>489</v>
      </c>
      <c r="C329" t="s">
        <v>33477</v>
      </c>
      <c r="D329" t="s">
        <v>33476</v>
      </c>
      <c r="E329"/>
      <c r="F329">
        <v>8230</v>
      </c>
      <c r="G329" t="s">
        <v>33478</v>
      </c>
      <c r="H329">
        <v>4400</v>
      </c>
      <c r="I329" t="s">
        <v>33476</v>
      </c>
      <c r="J329"/>
      <c r="U329" s="43"/>
      <c r="AE329"/>
    </row>
    <row r="330" spans="1:31">
      <c r="A330">
        <v>1600</v>
      </c>
      <c r="B330" t="s">
        <v>490</v>
      </c>
      <c r="C330" t="s">
        <v>33477</v>
      </c>
      <c r="D330" t="s">
        <v>33476</v>
      </c>
      <c r="E330"/>
      <c r="F330">
        <v>8240</v>
      </c>
      <c r="G330" t="s">
        <v>33478</v>
      </c>
      <c r="H330">
        <v>4400</v>
      </c>
      <c r="I330" t="s">
        <v>33476</v>
      </c>
      <c r="J330"/>
      <c r="U330" s="43"/>
      <c r="AE330"/>
    </row>
    <row r="331" spans="1:31">
      <c r="A331">
        <v>1190</v>
      </c>
      <c r="B331" t="s">
        <v>491</v>
      </c>
      <c r="C331" t="s">
        <v>33477</v>
      </c>
      <c r="D331" t="s">
        <v>33476</v>
      </c>
      <c r="E331"/>
      <c r="F331">
        <v>8250</v>
      </c>
      <c r="G331" t="s">
        <v>33477</v>
      </c>
      <c r="H331">
        <v>4410</v>
      </c>
      <c r="I331" t="s">
        <v>33476</v>
      </c>
      <c r="J331"/>
      <c r="U331" s="43"/>
      <c r="AE331"/>
    </row>
    <row r="332" spans="1:31">
      <c r="A332">
        <v>1800</v>
      </c>
      <c r="B332" t="s">
        <v>492</v>
      </c>
      <c r="C332" t="s">
        <v>33477</v>
      </c>
      <c r="D332" t="s">
        <v>33476</v>
      </c>
      <c r="E332"/>
      <c r="F332">
        <v>8260</v>
      </c>
      <c r="G332" t="s">
        <v>33478</v>
      </c>
      <c r="H332">
        <v>4420</v>
      </c>
      <c r="I332" t="s">
        <v>33476</v>
      </c>
      <c r="J332"/>
      <c r="U332" s="43"/>
      <c r="AE332"/>
    </row>
    <row r="333" spans="1:31">
      <c r="A333">
        <v>1400</v>
      </c>
      <c r="B333" t="s">
        <v>493</v>
      </c>
      <c r="C333" t="s">
        <v>33477</v>
      </c>
      <c r="D333" t="s">
        <v>33476</v>
      </c>
      <c r="E333"/>
      <c r="F333">
        <v>8270</v>
      </c>
      <c r="G333" t="s">
        <v>33478</v>
      </c>
      <c r="H333">
        <v>4420</v>
      </c>
      <c r="I333" t="s">
        <v>33476</v>
      </c>
      <c r="J333"/>
      <c r="U333" s="43"/>
      <c r="AE333"/>
    </row>
    <row r="334" spans="1:31">
      <c r="A334">
        <v>1510</v>
      </c>
      <c r="B334" t="s">
        <v>494</v>
      </c>
      <c r="C334" t="s">
        <v>33477</v>
      </c>
      <c r="D334" t="e">
        <v>#N/A</v>
      </c>
      <c r="E334"/>
      <c r="F334">
        <v>8290</v>
      </c>
      <c r="G334" t="s">
        <v>33478</v>
      </c>
      <c r="H334">
        <v>4420</v>
      </c>
      <c r="I334" t="s">
        <v>33476</v>
      </c>
      <c r="J334"/>
      <c r="U334" s="43"/>
      <c r="AE334"/>
    </row>
    <row r="335" spans="1:31">
      <c r="A335">
        <v>1260</v>
      </c>
      <c r="B335" t="s">
        <v>495</v>
      </c>
      <c r="C335" t="s">
        <v>33478</v>
      </c>
      <c r="D335" t="s">
        <v>33476</v>
      </c>
      <c r="E335"/>
      <c r="F335">
        <v>8300</v>
      </c>
      <c r="G335" t="s">
        <v>33477</v>
      </c>
      <c r="H335">
        <v>4420</v>
      </c>
      <c r="I335" t="s">
        <v>33476</v>
      </c>
      <c r="J335"/>
      <c r="U335" s="43"/>
      <c r="AE335"/>
    </row>
    <row r="336" spans="1:31">
      <c r="A336">
        <v>1450</v>
      </c>
      <c r="B336" t="s">
        <v>496</v>
      </c>
      <c r="C336" t="s">
        <v>33478</v>
      </c>
      <c r="D336" t="s">
        <v>33476</v>
      </c>
      <c r="E336"/>
      <c r="F336">
        <v>8310</v>
      </c>
      <c r="G336" t="s">
        <v>33477</v>
      </c>
      <c r="H336">
        <v>4500</v>
      </c>
      <c r="I336" t="s">
        <v>33476</v>
      </c>
      <c r="J336"/>
      <c r="U336" s="43"/>
      <c r="AE336"/>
    </row>
    <row r="337" spans="1:31">
      <c r="A337">
        <v>1380</v>
      </c>
      <c r="B337" t="s">
        <v>497</v>
      </c>
      <c r="C337" t="s">
        <v>33477</v>
      </c>
      <c r="D337" t="s">
        <v>33476</v>
      </c>
      <c r="E337"/>
      <c r="F337">
        <v>8330</v>
      </c>
      <c r="G337" t="s">
        <v>33478</v>
      </c>
      <c r="H337">
        <v>4500</v>
      </c>
      <c r="I337" t="s">
        <v>33476</v>
      </c>
      <c r="J337"/>
      <c r="U337" s="43"/>
      <c r="AE337"/>
    </row>
    <row r="338" spans="1:31">
      <c r="A338">
        <v>1390</v>
      </c>
      <c r="B338" t="s">
        <v>498</v>
      </c>
      <c r="C338" t="s">
        <v>33477</v>
      </c>
      <c r="D338" t="s">
        <v>33476</v>
      </c>
      <c r="E338"/>
      <c r="F338">
        <v>8350</v>
      </c>
      <c r="G338" t="s">
        <v>33478</v>
      </c>
      <c r="H338">
        <v>4500</v>
      </c>
      <c r="I338" t="s">
        <v>33476</v>
      </c>
      <c r="J338"/>
      <c r="U338" s="43"/>
      <c r="AE338"/>
    </row>
    <row r="339" spans="1:31">
      <c r="A339">
        <v>1290</v>
      </c>
      <c r="B339" t="s">
        <v>499</v>
      </c>
      <c r="C339" t="s">
        <v>33477</v>
      </c>
      <c r="D339" t="s">
        <v>33476</v>
      </c>
      <c r="E339"/>
      <c r="F339">
        <v>8360</v>
      </c>
      <c r="G339" t="s">
        <v>33477</v>
      </c>
      <c r="H339">
        <v>4510</v>
      </c>
      <c r="I339" t="s">
        <v>33476</v>
      </c>
      <c r="J339"/>
      <c r="U339" s="43"/>
      <c r="AE339"/>
    </row>
    <row r="340" spans="1:31">
      <c r="A340">
        <v>1240</v>
      </c>
      <c r="B340" t="s">
        <v>500</v>
      </c>
      <c r="C340" t="s">
        <v>33477</v>
      </c>
      <c r="D340" t="s">
        <v>33476</v>
      </c>
      <c r="E340"/>
      <c r="F340">
        <v>8370</v>
      </c>
      <c r="G340" t="s">
        <v>33478</v>
      </c>
      <c r="H340">
        <v>4530</v>
      </c>
      <c r="I340" t="s">
        <v>33476</v>
      </c>
      <c r="J340"/>
      <c r="U340" s="43"/>
      <c r="AE340"/>
    </row>
    <row r="341" spans="1:31">
      <c r="A341">
        <v>1960</v>
      </c>
      <c r="B341" t="s">
        <v>501</v>
      </c>
      <c r="C341" t="s">
        <v>33477</v>
      </c>
      <c r="D341" t="s">
        <v>33476</v>
      </c>
      <c r="E341"/>
      <c r="F341">
        <v>8380</v>
      </c>
      <c r="G341" t="s">
        <v>33478</v>
      </c>
      <c r="H341">
        <v>4530</v>
      </c>
      <c r="I341" t="s">
        <v>33476</v>
      </c>
      <c r="J341"/>
      <c r="U341" s="43"/>
      <c r="AE341"/>
    </row>
    <row r="342" spans="1:31">
      <c r="A342">
        <v>1190</v>
      </c>
      <c r="B342" t="s">
        <v>502</v>
      </c>
      <c r="C342" t="s">
        <v>33477</v>
      </c>
      <c r="D342" t="s">
        <v>33476</v>
      </c>
      <c r="E342"/>
      <c r="F342">
        <v>8390</v>
      </c>
      <c r="G342" t="s">
        <v>33478</v>
      </c>
      <c r="H342">
        <v>4530</v>
      </c>
      <c r="I342" t="s">
        <v>33476</v>
      </c>
      <c r="J342"/>
      <c r="U342" s="43"/>
      <c r="AE342"/>
    </row>
    <row r="343" spans="1:31">
      <c r="A343">
        <v>1300</v>
      </c>
      <c r="B343" t="s">
        <v>503</v>
      </c>
      <c r="C343" t="s">
        <v>33477</v>
      </c>
      <c r="D343" t="s">
        <v>33476</v>
      </c>
      <c r="E343"/>
      <c r="F343">
        <v>8400</v>
      </c>
      <c r="G343" t="s">
        <v>33477</v>
      </c>
      <c r="H343">
        <v>4700</v>
      </c>
      <c r="I343" t="s">
        <v>33476</v>
      </c>
      <c r="J343"/>
      <c r="U343" s="43"/>
      <c r="AE343"/>
    </row>
    <row r="344" spans="1:31">
      <c r="A344">
        <v>1300</v>
      </c>
      <c r="B344" t="s">
        <v>503</v>
      </c>
      <c r="C344" t="s">
        <v>33477</v>
      </c>
      <c r="D344" t="s">
        <v>33476</v>
      </c>
      <c r="E344"/>
      <c r="F344">
        <v>8430</v>
      </c>
      <c r="G344" t="s">
        <v>33478</v>
      </c>
      <c r="H344">
        <v>4700</v>
      </c>
      <c r="I344" t="s">
        <v>33476</v>
      </c>
      <c r="J344"/>
      <c r="U344" s="43"/>
      <c r="AE344"/>
    </row>
    <row r="345" spans="1:31">
      <c r="A345">
        <v>1600</v>
      </c>
      <c r="B345" t="s">
        <v>504</v>
      </c>
      <c r="C345" t="s">
        <v>33477</v>
      </c>
      <c r="D345" t="s">
        <v>33476</v>
      </c>
      <c r="E345"/>
      <c r="F345">
        <v>8450</v>
      </c>
      <c r="G345" t="s">
        <v>33478</v>
      </c>
      <c r="H345">
        <v>4800</v>
      </c>
      <c r="I345" t="s">
        <v>33476</v>
      </c>
      <c r="J345"/>
      <c r="U345" s="43"/>
      <c r="AE345"/>
    </row>
    <row r="346" spans="1:31">
      <c r="A346">
        <v>1120</v>
      </c>
      <c r="B346" t="s">
        <v>505</v>
      </c>
      <c r="C346" t="s">
        <v>33477</v>
      </c>
      <c r="D346" t="s">
        <v>33476</v>
      </c>
      <c r="E346"/>
      <c r="F346">
        <v>8460</v>
      </c>
      <c r="G346" t="s">
        <v>33478</v>
      </c>
      <c r="H346">
        <v>4800</v>
      </c>
      <c r="I346" t="s">
        <v>33476</v>
      </c>
      <c r="J346"/>
      <c r="U346" s="43"/>
      <c r="AE346"/>
    </row>
    <row r="347" spans="1:31">
      <c r="A347">
        <v>1380</v>
      </c>
      <c r="B347" t="s">
        <v>506</v>
      </c>
      <c r="C347" t="s">
        <v>33477</v>
      </c>
      <c r="D347" t="s">
        <v>33476</v>
      </c>
      <c r="E347"/>
      <c r="F347">
        <v>8500</v>
      </c>
      <c r="G347" t="s">
        <v>33478</v>
      </c>
      <c r="H347">
        <v>4850</v>
      </c>
      <c r="I347" t="s">
        <v>33476</v>
      </c>
      <c r="J347"/>
      <c r="U347" s="43"/>
      <c r="AE347"/>
    </row>
    <row r="348" spans="1:31">
      <c r="A348">
        <v>1000</v>
      </c>
      <c r="B348" t="s">
        <v>507</v>
      </c>
      <c r="C348" t="s">
        <v>33477</v>
      </c>
      <c r="D348" t="s">
        <v>33482</v>
      </c>
      <c r="E348"/>
      <c r="F348">
        <v>8600</v>
      </c>
      <c r="G348" t="s">
        <v>33478</v>
      </c>
      <c r="H348">
        <v>4860</v>
      </c>
      <c r="I348" t="s">
        <v>33476</v>
      </c>
      <c r="J348"/>
      <c r="U348" s="43"/>
      <c r="AE348"/>
    </row>
    <row r="349" spans="1:31">
      <c r="A349">
        <v>1500</v>
      </c>
      <c r="B349" t="s">
        <v>508</v>
      </c>
      <c r="C349" t="s">
        <v>33477</v>
      </c>
      <c r="D349" t="s">
        <v>33476</v>
      </c>
      <c r="E349"/>
      <c r="F349">
        <v>8700</v>
      </c>
      <c r="G349" t="s">
        <v>33478</v>
      </c>
      <c r="H349">
        <v>5000</v>
      </c>
      <c r="I349" t="s">
        <v>33476</v>
      </c>
      <c r="J349"/>
      <c r="U349" s="43"/>
      <c r="AE349"/>
    </row>
    <row r="350" spans="1:31">
      <c r="A350">
        <v>1340</v>
      </c>
      <c r="B350" t="s">
        <v>509</v>
      </c>
      <c r="C350" t="s">
        <v>33477</v>
      </c>
      <c r="D350" t="s">
        <v>33476</v>
      </c>
      <c r="E350"/>
      <c r="F350">
        <v>8800</v>
      </c>
      <c r="G350" t="s">
        <v>33478</v>
      </c>
      <c r="H350">
        <v>5000</v>
      </c>
      <c r="I350" t="s">
        <v>33476</v>
      </c>
      <c r="J350"/>
      <c r="U350" s="43"/>
      <c r="AE350"/>
    </row>
    <row r="351" spans="1:31">
      <c r="A351">
        <v>1600</v>
      </c>
      <c r="B351" t="s">
        <v>510</v>
      </c>
      <c r="C351" t="s">
        <v>33477</v>
      </c>
      <c r="D351" t="s">
        <v>33476</v>
      </c>
      <c r="E351"/>
      <c r="F351">
        <v>9000</v>
      </c>
      <c r="G351" t="s">
        <v>33477</v>
      </c>
      <c r="H351">
        <v>5100</v>
      </c>
      <c r="I351" t="s">
        <v>33476</v>
      </c>
      <c r="J351"/>
      <c r="U351" s="43"/>
      <c r="AE351"/>
    </row>
    <row r="352" spans="1:31">
      <c r="A352">
        <v>1140</v>
      </c>
      <c r="B352" t="s">
        <v>511</v>
      </c>
      <c r="C352" t="s">
        <v>33477</v>
      </c>
      <c r="D352" t="s">
        <v>33476</v>
      </c>
      <c r="E352"/>
      <c r="F352">
        <v>9100</v>
      </c>
      <c r="G352" t="s">
        <v>33480</v>
      </c>
      <c r="H352">
        <v>5100</v>
      </c>
      <c r="I352" t="s">
        <v>33476</v>
      </c>
      <c r="J352"/>
      <c r="U352" s="43"/>
      <c r="AE352"/>
    </row>
    <row r="353" spans="1:31">
      <c r="A353">
        <v>1800</v>
      </c>
      <c r="B353" t="s">
        <v>512</v>
      </c>
      <c r="C353" t="s">
        <v>33477</v>
      </c>
      <c r="D353" t="s">
        <v>33476</v>
      </c>
      <c r="E353"/>
      <c r="F353">
        <v>9110</v>
      </c>
      <c r="G353" t="s">
        <v>33478</v>
      </c>
      <c r="H353">
        <v>5110</v>
      </c>
      <c r="I353" t="s">
        <v>33476</v>
      </c>
      <c r="J353"/>
      <c r="U353" s="43"/>
      <c r="AE353"/>
    </row>
    <row r="354" spans="1:31">
      <c r="A354">
        <v>1370</v>
      </c>
      <c r="B354" t="s">
        <v>513</v>
      </c>
      <c r="C354" t="s">
        <v>33477</v>
      </c>
      <c r="D354" t="s">
        <v>33476</v>
      </c>
      <c r="E354"/>
      <c r="F354">
        <v>9120</v>
      </c>
      <c r="G354" t="s">
        <v>33480</v>
      </c>
      <c r="H354">
        <v>5110</v>
      </c>
      <c r="I354" t="s">
        <v>33476</v>
      </c>
      <c r="J354"/>
      <c r="U354" s="43"/>
      <c r="AE354"/>
    </row>
    <row r="355" spans="1:31">
      <c r="A355">
        <v>1140</v>
      </c>
      <c r="B355" t="s">
        <v>514</v>
      </c>
      <c r="C355" t="s">
        <v>33477</v>
      </c>
      <c r="D355" t="s">
        <v>33476</v>
      </c>
      <c r="E355"/>
      <c r="F355">
        <v>9130</v>
      </c>
      <c r="G355" t="s">
        <v>33480</v>
      </c>
      <c r="H355">
        <v>5110</v>
      </c>
      <c r="I355" t="s">
        <v>33476</v>
      </c>
      <c r="J355"/>
      <c r="U355" s="43"/>
      <c r="AE355"/>
    </row>
    <row r="356" spans="1:31">
      <c r="A356">
        <v>1190</v>
      </c>
      <c r="B356" t="s">
        <v>515</v>
      </c>
      <c r="C356" t="s">
        <v>33477</v>
      </c>
      <c r="D356" t="s">
        <v>33476</v>
      </c>
      <c r="E356"/>
      <c r="F356">
        <v>9140</v>
      </c>
      <c r="G356" t="s">
        <v>33477</v>
      </c>
      <c r="H356">
        <v>5130</v>
      </c>
      <c r="I356" t="s">
        <v>33476</v>
      </c>
      <c r="J356"/>
      <c r="U356" s="43"/>
      <c r="AE356"/>
    </row>
    <row r="357" spans="1:31">
      <c r="A357">
        <v>1600</v>
      </c>
      <c r="B357" t="s">
        <v>516</v>
      </c>
      <c r="C357" t="s">
        <v>33477</v>
      </c>
      <c r="D357" t="s">
        <v>33476</v>
      </c>
      <c r="E357"/>
      <c r="F357">
        <v>9160</v>
      </c>
      <c r="G357" t="s">
        <v>33477</v>
      </c>
      <c r="H357">
        <v>5130</v>
      </c>
      <c r="I357" t="s">
        <v>33476</v>
      </c>
      <c r="J357"/>
      <c r="U357" s="43"/>
      <c r="AE357"/>
    </row>
    <row r="358" spans="1:31">
      <c r="A358">
        <v>1630</v>
      </c>
      <c r="B358" t="s">
        <v>517</v>
      </c>
      <c r="C358" t="s">
        <v>33478</v>
      </c>
      <c r="D358" t="s">
        <v>33476</v>
      </c>
      <c r="E358"/>
      <c r="F358">
        <v>9190</v>
      </c>
      <c r="G358" t="s">
        <v>33477</v>
      </c>
      <c r="H358">
        <v>5140</v>
      </c>
      <c r="I358" t="s">
        <v>33476</v>
      </c>
      <c r="J358"/>
      <c r="U358" s="43"/>
      <c r="AE358"/>
    </row>
    <row r="359" spans="1:31">
      <c r="A359">
        <v>1380</v>
      </c>
      <c r="B359" t="s">
        <v>518</v>
      </c>
      <c r="C359" t="s">
        <v>33477</v>
      </c>
      <c r="D359" t="s">
        <v>33476</v>
      </c>
      <c r="E359"/>
      <c r="F359">
        <v>9200</v>
      </c>
      <c r="G359" t="s">
        <v>33477</v>
      </c>
      <c r="H359">
        <v>5140</v>
      </c>
      <c r="I359" t="s">
        <v>33476</v>
      </c>
      <c r="J359"/>
      <c r="U359" s="43"/>
      <c r="AE359"/>
    </row>
    <row r="360" spans="1:31">
      <c r="A360">
        <v>1400</v>
      </c>
      <c r="B360" t="s">
        <v>519</v>
      </c>
      <c r="C360" t="s">
        <v>33477</v>
      </c>
      <c r="D360" t="s">
        <v>33476</v>
      </c>
      <c r="E360"/>
      <c r="F360">
        <v>9210</v>
      </c>
      <c r="G360" t="s">
        <v>33480</v>
      </c>
      <c r="H360">
        <v>5140</v>
      </c>
      <c r="I360" t="s">
        <v>33476</v>
      </c>
      <c r="J360"/>
      <c r="U360" s="43"/>
      <c r="AE360"/>
    </row>
    <row r="361" spans="1:31">
      <c r="A361">
        <v>1130</v>
      </c>
      <c r="B361" t="s">
        <v>520</v>
      </c>
      <c r="C361" t="s">
        <v>33478</v>
      </c>
      <c r="D361" t="s">
        <v>33476</v>
      </c>
      <c r="E361"/>
      <c r="F361">
        <v>9220</v>
      </c>
      <c r="G361" t="s">
        <v>33478</v>
      </c>
      <c r="H361">
        <v>5140</v>
      </c>
      <c r="I361" t="s">
        <v>33476</v>
      </c>
      <c r="J361"/>
      <c r="U361" s="43"/>
      <c r="AE361"/>
    </row>
    <row r="362" spans="1:31">
      <c r="A362">
        <v>1300</v>
      </c>
      <c r="B362" t="s">
        <v>521</v>
      </c>
      <c r="C362" t="s">
        <v>33477</v>
      </c>
      <c r="D362" t="s">
        <v>33476</v>
      </c>
      <c r="E362"/>
      <c r="F362">
        <v>9230</v>
      </c>
      <c r="G362" t="s">
        <v>33477</v>
      </c>
      <c r="H362">
        <v>5150</v>
      </c>
      <c r="I362" t="s">
        <v>33476</v>
      </c>
      <c r="J362"/>
      <c r="U362" s="43"/>
      <c r="AE362"/>
    </row>
    <row r="363" spans="1:31">
      <c r="A363">
        <v>1240</v>
      </c>
      <c r="B363" t="s">
        <v>522</v>
      </c>
      <c r="C363" t="s">
        <v>33477</v>
      </c>
      <c r="D363" t="s">
        <v>33476</v>
      </c>
      <c r="E363"/>
      <c r="F363">
        <v>9240</v>
      </c>
      <c r="G363" t="s">
        <v>33477</v>
      </c>
      <c r="H363">
        <v>5150</v>
      </c>
      <c r="I363" t="s">
        <v>33476</v>
      </c>
      <c r="J363"/>
      <c r="U363" s="43"/>
      <c r="AE363"/>
    </row>
    <row r="364" spans="1:31">
      <c r="A364">
        <v>1630</v>
      </c>
      <c r="B364" t="s">
        <v>523</v>
      </c>
      <c r="C364" t="s">
        <v>33478</v>
      </c>
      <c r="D364" t="s">
        <v>33476</v>
      </c>
      <c r="E364"/>
      <c r="F364">
        <v>9250</v>
      </c>
      <c r="G364" t="s">
        <v>33478</v>
      </c>
      <c r="H364">
        <v>5150</v>
      </c>
      <c r="I364" t="s">
        <v>33476</v>
      </c>
      <c r="J364"/>
      <c r="U364" s="43"/>
      <c r="AE364"/>
    </row>
    <row r="365" spans="1:31">
      <c r="A365">
        <v>1800</v>
      </c>
      <c r="B365" t="s">
        <v>524</v>
      </c>
      <c r="C365" t="s">
        <v>33477</v>
      </c>
      <c r="D365" t="s">
        <v>33476</v>
      </c>
      <c r="E365"/>
      <c r="F365">
        <v>9270</v>
      </c>
      <c r="G365" t="s">
        <v>33480</v>
      </c>
      <c r="H365">
        <v>5150</v>
      </c>
      <c r="I365" t="s">
        <v>33476</v>
      </c>
      <c r="J365"/>
      <c r="U365" s="43"/>
      <c r="AE365"/>
    </row>
    <row r="366" spans="1:31">
      <c r="A366">
        <v>1390</v>
      </c>
      <c r="B366" t="s">
        <v>525</v>
      </c>
      <c r="C366" t="s">
        <v>33477</v>
      </c>
      <c r="D366" t="s">
        <v>33476</v>
      </c>
      <c r="E366"/>
      <c r="F366">
        <v>9300</v>
      </c>
      <c r="G366" t="s">
        <v>33477</v>
      </c>
      <c r="H366">
        <v>5160</v>
      </c>
      <c r="I366" t="s">
        <v>33476</v>
      </c>
      <c r="J366"/>
      <c r="U366" s="43"/>
      <c r="AE366"/>
    </row>
    <row r="367" spans="1:31">
      <c r="A367">
        <v>1640</v>
      </c>
      <c r="B367" t="s">
        <v>526</v>
      </c>
      <c r="C367" t="s">
        <v>33477</v>
      </c>
      <c r="D367" t="s">
        <v>33476</v>
      </c>
      <c r="E367"/>
      <c r="F367">
        <v>9310</v>
      </c>
      <c r="G367" t="s">
        <v>33478</v>
      </c>
      <c r="H367">
        <v>5170</v>
      </c>
      <c r="I367" t="s">
        <v>33476</v>
      </c>
      <c r="J367"/>
      <c r="U367" s="43"/>
      <c r="AE367"/>
    </row>
    <row r="368" spans="1:31">
      <c r="A368">
        <v>1560</v>
      </c>
      <c r="B368" t="s">
        <v>527</v>
      </c>
      <c r="C368" t="s">
        <v>33477</v>
      </c>
      <c r="D368" t="s">
        <v>33476</v>
      </c>
      <c r="E368"/>
      <c r="F368">
        <v>9320</v>
      </c>
      <c r="G368" t="s">
        <v>33478</v>
      </c>
      <c r="H368">
        <v>5190</v>
      </c>
      <c r="I368" t="s">
        <v>33476</v>
      </c>
      <c r="J368"/>
      <c r="U368" s="43"/>
      <c r="AE368"/>
    </row>
    <row r="369" spans="1:31">
      <c r="A369">
        <v>1290</v>
      </c>
      <c r="B369" t="s">
        <v>528</v>
      </c>
      <c r="C369" t="s">
        <v>33477</v>
      </c>
      <c r="D369" t="s">
        <v>33476</v>
      </c>
      <c r="E369"/>
      <c r="F369">
        <v>9350</v>
      </c>
      <c r="G369" t="s">
        <v>33480</v>
      </c>
      <c r="H369">
        <v>5200</v>
      </c>
      <c r="I369" t="s">
        <v>33476</v>
      </c>
      <c r="J369"/>
      <c r="U369" s="43"/>
      <c r="AE369"/>
    </row>
    <row r="370" spans="1:31">
      <c r="A370">
        <v>1150</v>
      </c>
      <c r="B370" t="s">
        <v>529</v>
      </c>
      <c r="C370" t="s">
        <v>33477</v>
      </c>
      <c r="D370" t="s">
        <v>33476</v>
      </c>
      <c r="E370"/>
      <c r="F370">
        <v>9400</v>
      </c>
      <c r="G370" t="s">
        <v>33477</v>
      </c>
      <c r="H370">
        <v>5200</v>
      </c>
      <c r="I370" t="s">
        <v>33476</v>
      </c>
      <c r="J370"/>
      <c r="U370" s="43"/>
      <c r="AE370"/>
    </row>
    <row r="371" spans="1:31">
      <c r="A371">
        <v>1560</v>
      </c>
      <c r="B371" t="s">
        <v>530</v>
      </c>
      <c r="C371" t="s">
        <v>33477</v>
      </c>
      <c r="D371" t="s">
        <v>33476</v>
      </c>
      <c r="E371"/>
      <c r="F371">
        <v>9420</v>
      </c>
      <c r="G371" t="s">
        <v>33477</v>
      </c>
      <c r="H371">
        <v>5200</v>
      </c>
      <c r="I371" t="s">
        <v>33476</v>
      </c>
      <c r="J371"/>
      <c r="U371" s="43"/>
      <c r="AE371"/>
    </row>
    <row r="372" spans="1:31">
      <c r="A372">
        <v>1540</v>
      </c>
      <c r="B372" t="s">
        <v>531</v>
      </c>
      <c r="C372" t="s">
        <v>33477</v>
      </c>
      <c r="D372" t="s">
        <v>33476</v>
      </c>
      <c r="E372"/>
      <c r="F372">
        <v>9460</v>
      </c>
      <c r="G372" t="s">
        <v>33478</v>
      </c>
      <c r="H372">
        <v>5200</v>
      </c>
      <c r="I372" t="s">
        <v>33476</v>
      </c>
      <c r="J372"/>
      <c r="U372" s="43"/>
      <c r="AE372"/>
    </row>
    <row r="373" spans="1:31">
      <c r="A373">
        <v>1250</v>
      </c>
      <c r="B373" t="s">
        <v>532</v>
      </c>
      <c r="C373" t="s">
        <v>33477</v>
      </c>
      <c r="D373" t="s">
        <v>33476</v>
      </c>
      <c r="E373"/>
      <c r="F373">
        <v>9500</v>
      </c>
      <c r="G373" t="s">
        <v>33480</v>
      </c>
      <c r="H373">
        <v>5220</v>
      </c>
      <c r="I373" t="s">
        <v>33476</v>
      </c>
      <c r="J373"/>
      <c r="U373" s="43"/>
      <c r="AE373"/>
    </row>
    <row r="374" spans="1:31">
      <c r="A374">
        <v>1750</v>
      </c>
      <c r="B374" t="s">
        <v>533</v>
      </c>
      <c r="C374" t="s">
        <v>33477</v>
      </c>
      <c r="D374" t="s">
        <v>33476</v>
      </c>
      <c r="E374"/>
      <c r="F374">
        <v>9600</v>
      </c>
      <c r="G374" t="s">
        <v>33480</v>
      </c>
      <c r="H374">
        <v>5230</v>
      </c>
      <c r="I374" t="s">
        <v>33476</v>
      </c>
      <c r="J374"/>
      <c r="U374" s="43"/>
      <c r="AE374"/>
    </row>
    <row r="375" spans="1:31">
      <c r="A375">
        <v>1390</v>
      </c>
      <c r="B375" t="s">
        <v>534</v>
      </c>
      <c r="C375" t="s">
        <v>33477</v>
      </c>
      <c r="D375" t="s">
        <v>33476</v>
      </c>
      <c r="E375"/>
      <c r="F375">
        <v>9700</v>
      </c>
      <c r="G375" t="s">
        <v>33480</v>
      </c>
      <c r="H375">
        <v>5230</v>
      </c>
      <c r="I375" t="s">
        <v>33476</v>
      </c>
      <c r="J375"/>
      <c r="U375" s="43"/>
      <c r="AE375"/>
    </row>
    <row r="376" spans="1:31">
      <c r="A376">
        <v>1510</v>
      </c>
      <c r="B376" t="s">
        <v>535</v>
      </c>
      <c r="C376" t="s">
        <v>33477</v>
      </c>
      <c r="D376" t="e">
        <v>#N/A</v>
      </c>
      <c r="E376"/>
      <c r="F376">
        <v>9800</v>
      </c>
      <c r="G376" t="s">
        <v>33477</v>
      </c>
      <c r="H376">
        <v>5250</v>
      </c>
      <c r="I376" t="s">
        <v>33476</v>
      </c>
      <c r="J376"/>
      <c r="U376" s="43"/>
      <c r="AE376"/>
    </row>
    <row r="377" spans="1:31">
      <c r="A377">
        <v>1430</v>
      </c>
      <c r="B377" t="s">
        <v>536</v>
      </c>
      <c r="C377" t="s">
        <v>33478</v>
      </c>
      <c r="D377" t="s">
        <v>33476</v>
      </c>
      <c r="E377"/>
      <c r="F377">
        <v>10100</v>
      </c>
      <c r="G377" t="s">
        <v>33480</v>
      </c>
      <c r="H377">
        <v>5290</v>
      </c>
      <c r="I377" t="s">
        <v>33476</v>
      </c>
      <c r="J377"/>
      <c r="U377" s="43"/>
      <c r="AE377"/>
    </row>
    <row r="378" spans="1:31">
      <c r="A378">
        <v>1160</v>
      </c>
      <c r="B378" t="s">
        <v>537</v>
      </c>
      <c r="C378" t="s">
        <v>33477</v>
      </c>
      <c r="D378" t="s">
        <v>33476</v>
      </c>
      <c r="E378"/>
      <c r="F378">
        <v>10110</v>
      </c>
      <c r="G378" t="s">
        <v>33477</v>
      </c>
      <c r="H378">
        <v>5300</v>
      </c>
      <c r="I378" t="s">
        <v>33476</v>
      </c>
      <c r="J378"/>
      <c r="U378" s="43"/>
      <c r="AE378"/>
    </row>
    <row r="379" spans="1:31">
      <c r="A379">
        <v>1310</v>
      </c>
      <c r="B379" t="s">
        <v>538</v>
      </c>
      <c r="C379" t="s">
        <v>33477</v>
      </c>
      <c r="D379" t="s">
        <v>33476</v>
      </c>
      <c r="E379"/>
      <c r="F379">
        <v>10120</v>
      </c>
      <c r="G379" t="s">
        <v>33480</v>
      </c>
      <c r="H379">
        <v>5300</v>
      </c>
      <c r="I379" t="s">
        <v>33476</v>
      </c>
      <c r="J379"/>
      <c r="U379" s="43"/>
      <c r="AE379"/>
    </row>
    <row r="380" spans="1:31">
      <c r="A380">
        <v>1700</v>
      </c>
      <c r="B380" t="s">
        <v>539</v>
      </c>
      <c r="C380" t="s">
        <v>33477</v>
      </c>
      <c r="D380" t="e">
        <v>#N/A</v>
      </c>
      <c r="E380"/>
      <c r="F380">
        <v>10130</v>
      </c>
      <c r="G380" t="s">
        <v>33480</v>
      </c>
      <c r="H380">
        <v>5300</v>
      </c>
      <c r="I380" t="s">
        <v>33476</v>
      </c>
      <c r="J380"/>
      <c r="U380" s="43"/>
      <c r="AE380"/>
    </row>
    <row r="381" spans="1:31">
      <c r="A381">
        <v>1800</v>
      </c>
      <c r="B381" t="s">
        <v>540</v>
      </c>
      <c r="C381" t="s">
        <v>33477</v>
      </c>
      <c r="D381" t="s">
        <v>33476</v>
      </c>
      <c r="E381"/>
      <c r="F381">
        <v>10140</v>
      </c>
      <c r="G381" t="s">
        <v>33477</v>
      </c>
      <c r="H381">
        <v>5300</v>
      </c>
      <c r="I381" t="s">
        <v>33476</v>
      </c>
      <c r="J381"/>
      <c r="U381" s="43"/>
      <c r="AE381"/>
    </row>
    <row r="382" spans="1:31">
      <c r="A382">
        <v>1500</v>
      </c>
      <c r="B382" t="s">
        <v>541</v>
      </c>
      <c r="C382" t="s">
        <v>33477</v>
      </c>
      <c r="D382" t="s">
        <v>33476</v>
      </c>
      <c r="E382"/>
      <c r="F382">
        <v>10150</v>
      </c>
      <c r="G382" t="s">
        <v>33480</v>
      </c>
      <c r="H382">
        <v>5300</v>
      </c>
      <c r="I382" t="s">
        <v>33476</v>
      </c>
      <c r="J382"/>
      <c r="U382" s="43"/>
      <c r="AE382"/>
    </row>
    <row r="383" spans="1:31">
      <c r="A383">
        <v>1560</v>
      </c>
      <c r="B383" t="s">
        <v>542</v>
      </c>
      <c r="C383" t="s">
        <v>33477</v>
      </c>
      <c r="D383" t="s">
        <v>33476</v>
      </c>
      <c r="E383"/>
      <c r="F383">
        <v>10160</v>
      </c>
      <c r="G383" t="s">
        <v>33480</v>
      </c>
      <c r="H383">
        <v>5310</v>
      </c>
      <c r="I383" t="s">
        <v>33476</v>
      </c>
      <c r="J383"/>
      <c r="U383" s="43"/>
      <c r="AE383"/>
    </row>
    <row r="384" spans="1:31">
      <c r="A384">
        <v>1320</v>
      </c>
      <c r="B384" t="s">
        <v>543</v>
      </c>
      <c r="C384" t="s">
        <v>33477</v>
      </c>
      <c r="D384" t="s">
        <v>33476</v>
      </c>
      <c r="E384"/>
      <c r="F384">
        <v>10170</v>
      </c>
      <c r="G384" t="s">
        <v>33480</v>
      </c>
      <c r="H384">
        <v>5320</v>
      </c>
      <c r="I384" t="s">
        <v>33476</v>
      </c>
      <c r="J384"/>
      <c r="U384" s="43"/>
      <c r="AE384"/>
    </row>
    <row r="385" spans="1:31">
      <c r="A385">
        <v>1330</v>
      </c>
      <c r="B385" t="s">
        <v>544</v>
      </c>
      <c r="C385" t="s">
        <v>33477</v>
      </c>
      <c r="D385" t="s">
        <v>33476</v>
      </c>
      <c r="E385"/>
      <c r="F385">
        <v>10180</v>
      </c>
      <c r="G385" t="s">
        <v>33480</v>
      </c>
      <c r="H385">
        <v>5350</v>
      </c>
      <c r="I385" t="s">
        <v>33476</v>
      </c>
      <c r="J385"/>
      <c r="U385" s="43"/>
      <c r="AE385"/>
    </row>
    <row r="386" spans="1:31">
      <c r="A386">
        <v>1240</v>
      </c>
      <c r="B386" t="s">
        <v>545</v>
      </c>
      <c r="C386" t="s">
        <v>33477</v>
      </c>
      <c r="D386" t="s">
        <v>33476</v>
      </c>
      <c r="E386"/>
      <c r="F386">
        <v>10190</v>
      </c>
      <c r="G386" t="s">
        <v>33480</v>
      </c>
      <c r="H386">
        <v>5350</v>
      </c>
      <c r="I386" t="s">
        <v>33476</v>
      </c>
      <c r="J386"/>
      <c r="U386" s="43"/>
      <c r="AE386"/>
    </row>
    <row r="387" spans="1:31">
      <c r="A387">
        <v>1230</v>
      </c>
      <c r="B387" t="s">
        <v>546</v>
      </c>
      <c r="C387" t="s">
        <v>33478</v>
      </c>
      <c r="D387" t="s">
        <v>33476</v>
      </c>
      <c r="E387"/>
      <c r="F387">
        <v>10200</v>
      </c>
      <c r="G387" t="s">
        <v>33477</v>
      </c>
      <c r="H387">
        <v>5350</v>
      </c>
      <c r="I387" t="s">
        <v>33476</v>
      </c>
      <c r="J387"/>
      <c r="U387" s="43"/>
      <c r="AE387"/>
    </row>
    <row r="388" spans="1:31">
      <c r="A388">
        <v>1310</v>
      </c>
      <c r="B388" t="s">
        <v>547</v>
      </c>
      <c r="C388" t="s">
        <v>33477</v>
      </c>
      <c r="D388" t="s">
        <v>33476</v>
      </c>
      <c r="E388"/>
      <c r="F388">
        <v>10210</v>
      </c>
      <c r="G388" t="s">
        <v>33477</v>
      </c>
      <c r="H388">
        <v>5350</v>
      </c>
      <c r="I388" t="s">
        <v>33476</v>
      </c>
      <c r="J388"/>
      <c r="U388" s="43"/>
      <c r="AE388"/>
    </row>
    <row r="389" spans="1:31">
      <c r="A389">
        <v>1150</v>
      </c>
      <c r="B389" t="s">
        <v>548</v>
      </c>
      <c r="C389" t="s">
        <v>33477</v>
      </c>
      <c r="D389" t="s">
        <v>33476</v>
      </c>
      <c r="E389"/>
      <c r="F389">
        <v>10240</v>
      </c>
      <c r="G389" t="s">
        <v>33480</v>
      </c>
      <c r="H389">
        <v>5380</v>
      </c>
      <c r="I389" t="s">
        <v>33476</v>
      </c>
      <c r="J389"/>
      <c r="U389" s="43"/>
      <c r="AE389"/>
    </row>
    <row r="390" spans="1:31">
      <c r="A390">
        <v>1340</v>
      </c>
      <c r="B390" t="s">
        <v>549</v>
      </c>
      <c r="C390" t="s">
        <v>33477</v>
      </c>
      <c r="D390" t="s">
        <v>33476</v>
      </c>
      <c r="E390"/>
      <c r="F390">
        <v>10250</v>
      </c>
      <c r="G390" t="s">
        <v>33477</v>
      </c>
      <c r="H390">
        <v>5400</v>
      </c>
      <c r="I390" t="s">
        <v>33476</v>
      </c>
      <c r="J390"/>
      <c r="U390" s="43"/>
      <c r="AE390"/>
    </row>
    <row r="391" spans="1:31">
      <c r="A391">
        <v>1560</v>
      </c>
      <c r="B391" t="s">
        <v>550</v>
      </c>
      <c r="C391" t="s">
        <v>33477</v>
      </c>
      <c r="D391" t="s">
        <v>33476</v>
      </c>
      <c r="E391"/>
      <c r="F391">
        <v>10260</v>
      </c>
      <c r="G391" t="s">
        <v>33477</v>
      </c>
      <c r="H391">
        <v>5400</v>
      </c>
      <c r="I391" t="s">
        <v>33476</v>
      </c>
      <c r="J391"/>
      <c r="U391" s="43"/>
      <c r="AE391"/>
    </row>
    <row r="392" spans="1:31">
      <c r="A392">
        <v>1990</v>
      </c>
      <c r="B392" t="s">
        <v>551</v>
      </c>
      <c r="C392" t="s">
        <v>33477</v>
      </c>
      <c r="D392" t="s">
        <v>33476</v>
      </c>
      <c r="E392"/>
      <c r="F392">
        <v>10280</v>
      </c>
      <c r="G392" t="s">
        <v>33480</v>
      </c>
      <c r="H392">
        <v>5400</v>
      </c>
      <c r="I392" t="s">
        <v>33476</v>
      </c>
      <c r="J392"/>
      <c r="U392" s="43"/>
      <c r="AE392"/>
    </row>
    <row r="393" spans="1:31">
      <c r="A393">
        <v>1150</v>
      </c>
      <c r="B393" t="s">
        <v>552</v>
      </c>
      <c r="C393" t="s">
        <v>33477</v>
      </c>
      <c r="D393" t="s">
        <v>33476</v>
      </c>
      <c r="E393"/>
      <c r="F393">
        <v>10290</v>
      </c>
      <c r="G393" t="s">
        <v>33480</v>
      </c>
      <c r="H393">
        <v>5400</v>
      </c>
      <c r="I393" t="s">
        <v>33476</v>
      </c>
      <c r="J393"/>
      <c r="U393" s="43"/>
      <c r="AE393"/>
    </row>
    <row r="394" spans="1:31">
      <c r="A394">
        <v>1270</v>
      </c>
      <c r="B394" t="s">
        <v>553</v>
      </c>
      <c r="C394" t="s">
        <v>33477</v>
      </c>
      <c r="D394" t="s">
        <v>33476</v>
      </c>
      <c r="E394"/>
      <c r="F394">
        <v>10300</v>
      </c>
      <c r="G394" t="s">
        <v>33480</v>
      </c>
      <c r="H394">
        <v>5400</v>
      </c>
      <c r="I394" t="s">
        <v>33476</v>
      </c>
      <c r="J394"/>
      <c r="U394" s="43"/>
      <c r="AE394"/>
    </row>
    <row r="395" spans="1:31">
      <c r="A395">
        <v>1580</v>
      </c>
      <c r="B395" t="s">
        <v>554</v>
      </c>
      <c r="C395" t="s">
        <v>33478</v>
      </c>
      <c r="D395" t="s">
        <v>33476</v>
      </c>
      <c r="E395"/>
      <c r="F395">
        <v>10310</v>
      </c>
      <c r="G395" t="s">
        <v>33478</v>
      </c>
      <c r="H395">
        <v>5460</v>
      </c>
      <c r="I395" t="s">
        <v>33476</v>
      </c>
      <c r="J395"/>
      <c r="U395" s="43"/>
      <c r="AE395"/>
    </row>
    <row r="396" spans="1:31">
      <c r="A396">
        <v>1400</v>
      </c>
      <c r="B396" t="s">
        <v>555</v>
      </c>
      <c r="C396" t="s">
        <v>33477</v>
      </c>
      <c r="D396" t="s">
        <v>33476</v>
      </c>
      <c r="E396"/>
      <c r="F396">
        <v>10330</v>
      </c>
      <c r="G396" t="s">
        <v>33480</v>
      </c>
      <c r="H396">
        <v>5470</v>
      </c>
      <c r="I396" t="s">
        <v>33476</v>
      </c>
      <c r="J396"/>
      <c r="U396" s="43"/>
      <c r="AE396"/>
    </row>
    <row r="397" spans="1:31">
      <c r="A397">
        <v>1150</v>
      </c>
      <c r="B397" t="s">
        <v>556</v>
      </c>
      <c r="C397" t="s">
        <v>33477</v>
      </c>
      <c r="D397" t="s">
        <v>33476</v>
      </c>
      <c r="E397"/>
      <c r="F397">
        <v>10340</v>
      </c>
      <c r="G397" t="s">
        <v>33477</v>
      </c>
      <c r="H397">
        <v>5480</v>
      </c>
      <c r="I397" t="s">
        <v>33476</v>
      </c>
      <c r="J397"/>
      <c r="U397" s="43"/>
      <c r="AE397"/>
    </row>
    <row r="398" spans="1:31">
      <c r="A398">
        <v>1220</v>
      </c>
      <c r="B398" t="s">
        <v>557</v>
      </c>
      <c r="C398" t="s">
        <v>33478</v>
      </c>
      <c r="D398" t="s">
        <v>33476</v>
      </c>
      <c r="E398"/>
      <c r="F398">
        <v>10350</v>
      </c>
      <c r="G398" t="s">
        <v>33480</v>
      </c>
      <c r="H398">
        <v>5500</v>
      </c>
      <c r="I398" t="s">
        <v>33476</v>
      </c>
      <c r="J398"/>
      <c r="U398" s="43"/>
      <c r="AE398"/>
    </row>
    <row r="399" spans="1:31">
      <c r="A399">
        <v>1480</v>
      </c>
      <c r="B399" t="s">
        <v>558</v>
      </c>
      <c r="C399" t="s">
        <v>33477</v>
      </c>
      <c r="D399" t="s">
        <v>33476</v>
      </c>
      <c r="E399"/>
      <c r="F399">
        <v>10360</v>
      </c>
      <c r="G399" t="s">
        <v>33478</v>
      </c>
      <c r="H399">
        <v>5500</v>
      </c>
      <c r="I399" t="s">
        <v>33476</v>
      </c>
      <c r="J399"/>
      <c r="U399" s="43"/>
      <c r="AE399"/>
    </row>
    <row r="400" spans="1:31">
      <c r="A400">
        <v>1170</v>
      </c>
      <c r="B400" t="s">
        <v>559</v>
      </c>
      <c r="C400" t="s">
        <v>33478</v>
      </c>
      <c r="D400" t="s">
        <v>33476</v>
      </c>
      <c r="E400"/>
      <c r="F400">
        <v>10380</v>
      </c>
      <c r="G400" t="s">
        <v>33480</v>
      </c>
      <c r="H400">
        <v>5500</v>
      </c>
      <c r="I400" t="s">
        <v>33476</v>
      </c>
      <c r="J400"/>
      <c r="U400" s="43"/>
      <c r="AE400"/>
    </row>
    <row r="401" spans="1:31">
      <c r="A401">
        <v>1470</v>
      </c>
      <c r="B401" t="s">
        <v>560</v>
      </c>
      <c r="C401" t="s">
        <v>33477</v>
      </c>
      <c r="D401" t="s">
        <v>33476</v>
      </c>
      <c r="E401"/>
      <c r="F401">
        <v>10390</v>
      </c>
      <c r="G401" t="s">
        <v>33480</v>
      </c>
      <c r="H401">
        <v>5560</v>
      </c>
      <c r="I401" t="s">
        <v>33476</v>
      </c>
      <c r="J401"/>
      <c r="U401" s="43"/>
      <c r="AE401"/>
    </row>
    <row r="402" spans="1:31">
      <c r="A402">
        <v>1630</v>
      </c>
      <c r="B402" t="s">
        <v>561</v>
      </c>
      <c r="C402" t="s">
        <v>33478</v>
      </c>
      <c r="D402" t="s">
        <v>33476</v>
      </c>
      <c r="E402"/>
      <c r="F402">
        <v>10400</v>
      </c>
      <c r="G402" t="s">
        <v>33480</v>
      </c>
      <c r="H402">
        <v>5600</v>
      </c>
      <c r="I402" t="s">
        <v>33476</v>
      </c>
      <c r="J402"/>
      <c r="U402" s="43"/>
      <c r="AE402"/>
    </row>
    <row r="403" spans="1:31">
      <c r="A403">
        <v>1190</v>
      </c>
      <c r="B403" t="s">
        <v>562</v>
      </c>
      <c r="C403" t="s">
        <v>33477</v>
      </c>
      <c r="D403" t="s">
        <v>33476</v>
      </c>
      <c r="E403"/>
      <c r="F403">
        <v>10410</v>
      </c>
      <c r="G403" t="s">
        <v>33480</v>
      </c>
      <c r="H403">
        <v>5600</v>
      </c>
      <c r="I403" t="s">
        <v>33476</v>
      </c>
      <c r="J403"/>
      <c r="U403" s="43"/>
      <c r="AE403"/>
    </row>
    <row r="404" spans="1:31">
      <c r="A404">
        <v>1470</v>
      </c>
      <c r="B404" t="s">
        <v>563</v>
      </c>
      <c r="C404" t="s">
        <v>33477</v>
      </c>
      <c r="D404" t="s">
        <v>33476</v>
      </c>
      <c r="E404"/>
      <c r="F404">
        <v>10500</v>
      </c>
      <c r="G404" t="s">
        <v>33480</v>
      </c>
      <c r="H404">
        <v>5600</v>
      </c>
      <c r="I404" t="s">
        <v>33476</v>
      </c>
      <c r="J404"/>
      <c r="U404" s="43"/>
      <c r="AE404"/>
    </row>
    <row r="405" spans="1:31">
      <c r="A405">
        <v>1450</v>
      </c>
      <c r="B405" t="s">
        <v>564</v>
      </c>
      <c r="C405" t="s">
        <v>33478</v>
      </c>
      <c r="D405" t="s">
        <v>33476</v>
      </c>
      <c r="E405"/>
      <c r="F405">
        <v>10510</v>
      </c>
      <c r="G405" t="s">
        <v>33480</v>
      </c>
      <c r="H405">
        <v>5600</v>
      </c>
      <c r="I405" t="s">
        <v>33476</v>
      </c>
      <c r="J405"/>
      <c r="U405" s="43"/>
      <c r="AE405"/>
    </row>
    <row r="406" spans="1:31">
      <c r="A406">
        <v>1960</v>
      </c>
      <c r="B406" t="s">
        <v>565</v>
      </c>
      <c r="C406" t="s">
        <v>33477</v>
      </c>
      <c r="D406" t="s">
        <v>33476</v>
      </c>
      <c r="E406"/>
      <c r="F406">
        <v>10600</v>
      </c>
      <c r="G406" t="s">
        <v>33480</v>
      </c>
      <c r="H406">
        <v>5700</v>
      </c>
      <c r="I406" t="s">
        <v>33476</v>
      </c>
      <c r="J406"/>
      <c r="U406" s="43"/>
      <c r="AE406"/>
    </row>
    <row r="407" spans="1:31">
      <c r="A407">
        <v>1560</v>
      </c>
      <c r="B407" t="s">
        <v>566</v>
      </c>
      <c r="C407" t="s">
        <v>33477</v>
      </c>
      <c r="D407" t="s">
        <v>33476</v>
      </c>
      <c r="E407"/>
      <c r="F407">
        <v>10700</v>
      </c>
      <c r="G407" t="s">
        <v>33480</v>
      </c>
      <c r="H407">
        <v>5700</v>
      </c>
      <c r="I407" t="s">
        <v>33476</v>
      </c>
      <c r="J407"/>
      <c r="U407" s="43"/>
      <c r="AE407"/>
    </row>
    <row r="408" spans="1:31">
      <c r="A408">
        <v>1420</v>
      </c>
      <c r="B408" t="s">
        <v>567</v>
      </c>
      <c r="C408" t="s">
        <v>33478</v>
      </c>
      <c r="D408" t="s">
        <v>33476</v>
      </c>
      <c r="E408"/>
      <c r="F408">
        <v>11000</v>
      </c>
      <c r="G408" t="s">
        <v>33480</v>
      </c>
      <c r="H408">
        <v>5700</v>
      </c>
      <c r="I408" t="s">
        <v>33476</v>
      </c>
      <c r="J408"/>
      <c r="U408" s="43"/>
      <c r="AE408"/>
    </row>
    <row r="409" spans="1:31">
      <c r="A409">
        <v>1250</v>
      </c>
      <c r="B409" t="s">
        <v>568</v>
      </c>
      <c r="C409" t="s">
        <v>33477</v>
      </c>
      <c r="D409" t="s">
        <v>33476</v>
      </c>
      <c r="E409"/>
      <c r="F409">
        <v>11100</v>
      </c>
      <c r="G409" t="s">
        <v>33480</v>
      </c>
      <c r="H409">
        <v>5800</v>
      </c>
      <c r="I409" t="s">
        <v>33476</v>
      </c>
      <c r="J409"/>
      <c r="U409" s="43"/>
      <c r="AE409"/>
    </row>
    <row r="410" spans="1:31">
      <c r="A410">
        <v>1580</v>
      </c>
      <c r="B410" t="s">
        <v>569</v>
      </c>
      <c r="C410" t="s">
        <v>33478</v>
      </c>
      <c r="D410" t="s">
        <v>33476</v>
      </c>
      <c r="E410"/>
      <c r="F410">
        <v>11110</v>
      </c>
      <c r="G410" t="s">
        <v>33480</v>
      </c>
      <c r="H410">
        <v>5800</v>
      </c>
      <c r="I410" t="s">
        <v>33476</v>
      </c>
      <c r="J410"/>
      <c r="U410" s="43"/>
      <c r="AE410"/>
    </row>
    <row r="411" spans="1:31">
      <c r="A411">
        <v>1580</v>
      </c>
      <c r="B411" t="s">
        <v>569</v>
      </c>
      <c r="C411" t="s">
        <v>33478</v>
      </c>
      <c r="D411" t="s">
        <v>33476</v>
      </c>
      <c r="E411"/>
      <c r="F411">
        <v>11120</v>
      </c>
      <c r="G411" t="s">
        <v>33480</v>
      </c>
      <c r="H411">
        <v>6000</v>
      </c>
      <c r="I411" t="s">
        <v>33476</v>
      </c>
      <c r="J411"/>
      <c r="U411" s="43"/>
      <c r="AE411"/>
    </row>
    <row r="412" spans="1:31">
      <c r="A412">
        <v>1150</v>
      </c>
      <c r="B412" t="s">
        <v>570</v>
      </c>
      <c r="C412" t="s">
        <v>33477</v>
      </c>
      <c r="D412" t="s">
        <v>33476</v>
      </c>
      <c r="E412"/>
      <c r="F412">
        <v>11130</v>
      </c>
      <c r="G412" t="s">
        <v>33480</v>
      </c>
      <c r="H412">
        <v>6140</v>
      </c>
      <c r="I412" t="s">
        <v>33476</v>
      </c>
      <c r="J412"/>
      <c r="U412" s="43"/>
      <c r="AE412"/>
    </row>
    <row r="413" spans="1:31">
      <c r="A413">
        <v>1400</v>
      </c>
      <c r="B413" t="s">
        <v>571</v>
      </c>
      <c r="C413" t="s">
        <v>33477</v>
      </c>
      <c r="D413" t="s">
        <v>33476</v>
      </c>
      <c r="E413"/>
      <c r="F413">
        <v>11140</v>
      </c>
      <c r="G413" t="s">
        <v>33477</v>
      </c>
      <c r="H413">
        <v>6140</v>
      </c>
      <c r="I413" t="s">
        <v>33476</v>
      </c>
      <c r="J413"/>
      <c r="U413" s="43"/>
      <c r="AE413"/>
    </row>
    <row r="414" spans="1:31">
      <c r="A414">
        <v>1510</v>
      </c>
      <c r="B414" t="s">
        <v>572</v>
      </c>
      <c r="C414" t="s">
        <v>33477</v>
      </c>
      <c r="D414" t="e">
        <v>#N/A</v>
      </c>
      <c r="E414"/>
      <c r="F414">
        <v>11150</v>
      </c>
      <c r="G414" t="s">
        <v>33480</v>
      </c>
      <c r="H414">
        <v>6140</v>
      </c>
      <c r="I414" t="s">
        <v>33476</v>
      </c>
      <c r="J414"/>
      <c r="U414" s="43"/>
      <c r="AE414"/>
    </row>
    <row r="415" spans="1:31">
      <c r="A415">
        <v>1230</v>
      </c>
      <c r="B415" t="s">
        <v>573</v>
      </c>
      <c r="C415" t="s">
        <v>33478</v>
      </c>
      <c r="D415" t="s">
        <v>33476</v>
      </c>
      <c r="E415"/>
      <c r="F415">
        <v>11160</v>
      </c>
      <c r="G415" t="s">
        <v>33477</v>
      </c>
      <c r="H415">
        <v>6260</v>
      </c>
      <c r="I415" t="s">
        <v>33476</v>
      </c>
      <c r="J415"/>
      <c r="U415" s="43"/>
      <c r="AE415"/>
    </row>
    <row r="416" spans="1:31">
      <c r="A416">
        <v>1120</v>
      </c>
      <c r="B416" t="s">
        <v>574</v>
      </c>
      <c r="C416" t="s">
        <v>33477</v>
      </c>
      <c r="D416" t="s">
        <v>33476</v>
      </c>
      <c r="E416"/>
      <c r="F416">
        <v>11170</v>
      </c>
      <c r="G416" t="s">
        <v>33480</v>
      </c>
      <c r="H416">
        <v>6260</v>
      </c>
      <c r="I416" t="s">
        <v>33476</v>
      </c>
      <c r="J416"/>
      <c r="U416" s="43"/>
      <c r="AE416"/>
    </row>
    <row r="417" spans="1:31">
      <c r="A417">
        <v>1710</v>
      </c>
      <c r="B417" t="s">
        <v>575</v>
      </c>
      <c r="C417" t="s">
        <v>33477</v>
      </c>
      <c r="D417" t="e">
        <v>#N/A</v>
      </c>
      <c r="E417"/>
      <c r="F417">
        <v>11190</v>
      </c>
      <c r="G417" t="s">
        <v>33480</v>
      </c>
      <c r="H417">
        <v>6260</v>
      </c>
      <c r="I417" t="s">
        <v>33476</v>
      </c>
      <c r="J417"/>
      <c r="U417" s="43"/>
      <c r="AE417"/>
    </row>
    <row r="418" spans="1:31">
      <c r="A418">
        <v>1140</v>
      </c>
      <c r="B418" t="s">
        <v>576</v>
      </c>
      <c r="C418" t="s">
        <v>33477</v>
      </c>
      <c r="D418" t="s">
        <v>33476</v>
      </c>
      <c r="E418"/>
      <c r="F418">
        <v>11200</v>
      </c>
      <c r="G418" t="s">
        <v>33480</v>
      </c>
      <c r="H418">
        <v>6270</v>
      </c>
      <c r="I418" t="s">
        <v>33476</v>
      </c>
      <c r="J418"/>
      <c r="U418" s="43"/>
      <c r="AE418"/>
    </row>
    <row r="419" spans="1:31">
      <c r="A419">
        <v>1230</v>
      </c>
      <c r="B419" t="s">
        <v>577</v>
      </c>
      <c r="C419" t="s">
        <v>33478</v>
      </c>
      <c r="D419" t="s">
        <v>33476</v>
      </c>
      <c r="E419"/>
      <c r="F419">
        <v>11210</v>
      </c>
      <c r="G419" t="s">
        <v>33480</v>
      </c>
      <c r="H419">
        <v>6370</v>
      </c>
      <c r="I419" t="s">
        <v>33476</v>
      </c>
      <c r="J419"/>
      <c r="U419" s="43"/>
      <c r="AE419"/>
    </row>
    <row r="420" spans="1:31">
      <c r="A420">
        <v>1250</v>
      </c>
      <c r="B420" t="s">
        <v>578</v>
      </c>
      <c r="C420" t="s">
        <v>33477</v>
      </c>
      <c r="D420" t="s">
        <v>33476</v>
      </c>
      <c r="E420"/>
      <c r="F420">
        <v>11220</v>
      </c>
      <c r="G420" t="s">
        <v>33480</v>
      </c>
      <c r="H420">
        <v>6380</v>
      </c>
      <c r="I420" t="s">
        <v>33476</v>
      </c>
      <c r="J420"/>
      <c r="U420" s="43"/>
      <c r="AE420"/>
    </row>
    <row r="421" spans="1:31">
      <c r="A421">
        <v>1600</v>
      </c>
      <c r="B421" t="s">
        <v>579</v>
      </c>
      <c r="C421" t="s">
        <v>33477</v>
      </c>
      <c r="D421" t="s">
        <v>33476</v>
      </c>
      <c r="E421"/>
      <c r="F421">
        <v>11230</v>
      </c>
      <c r="G421" t="s">
        <v>33477</v>
      </c>
      <c r="H421">
        <v>6390</v>
      </c>
      <c r="I421" t="s">
        <v>33476</v>
      </c>
      <c r="J421"/>
      <c r="U421" s="43"/>
      <c r="AE421"/>
    </row>
    <row r="422" spans="1:31">
      <c r="A422">
        <v>1390</v>
      </c>
      <c r="B422" t="s">
        <v>580</v>
      </c>
      <c r="C422" t="s">
        <v>33477</v>
      </c>
      <c r="D422" t="s">
        <v>33476</v>
      </c>
      <c r="E422"/>
      <c r="F422">
        <v>11240</v>
      </c>
      <c r="G422" t="s">
        <v>33480</v>
      </c>
      <c r="H422">
        <v>6390</v>
      </c>
      <c r="I422" t="s">
        <v>33476</v>
      </c>
      <c r="J422"/>
      <c r="U422" s="43"/>
      <c r="AE422"/>
    </row>
    <row r="423" spans="1:31">
      <c r="A423">
        <v>1160</v>
      </c>
      <c r="B423" t="s">
        <v>581</v>
      </c>
      <c r="C423" t="s">
        <v>33477</v>
      </c>
      <c r="D423" t="s">
        <v>33476</v>
      </c>
      <c r="E423"/>
      <c r="F423">
        <v>11250</v>
      </c>
      <c r="G423" t="s">
        <v>33480</v>
      </c>
      <c r="H423">
        <v>6420</v>
      </c>
      <c r="I423" t="s">
        <v>33476</v>
      </c>
      <c r="J423"/>
      <c r="U423" s="43"/>
      <c r="AE423"/>
    </row>
    <row r="424" spans="1:31">
      <c r="A424">
        <v>1370</v>
      </c>
      <c r="B424" t="s">
        <v>582</v>
      </c>
      <c r="C424" t="s">
        <v>33477</v>
      </c>
      <c r="D424" t="s">
        <v>33476</v>
      </c>
      <c r="E424"/>
      <c r="F424">
        <v>11270</v>
      </c>
      <c r="G424" t="s">
        <v>33480</v>
      </c>
      <c r="H424">
        <v>6420</v>
      </c>
      <c r="I424" t="s">
        <v>33476</v>
      </c>
      <c r="J424"/>
      <c r="U424" s="43"/>
      <c r="AE424"/>
    </row>
    <row r="425" spans="1:31">
      <c r="A425">
        <v>1370</v>
      </c>
      <c r="B425" t="s">
        <v>582</v>
      </c>
      <c r="C425" t="s">
        <v>33477</v>
      </c>
      <c r="D425" t="s">
        <v>33476</v>
      </c>
      <c r="E425"/>
      <c r="F425">
        <v>11290</v>
      </c>
      <c r="G425" t="s">
        <v>33480</v>
      </c>
      <c r="H425">
        <v>6420</v>
      </c>
      <c r="I425" t="s">
        <v>33476</v>
      </c>
      <c r="J425"/>
      <c r="U425" s="43"/>
      <c r="AE425"/>
    </row>
    <row r="426" spans="1:31">
      <c r="A426">
        <v>1370</v>
      </c>
      <c r="B426" t="s">
        <v>582</v>
      </c>
      <c r="C426" t="s">
        <v>33477</v>
      </c>
      <c r="D426" t="s">
        <v>33476</v>
      </c>
      <c r="E426"/>
      <c r="F426">
        <v>11300</v>
      </c>
      <c r="G426" t="s">
        <v>33480</v>
      </c>
      <c r="H426">
        <v>6420</v>
      </c>
      <c r="I426" t="s">
        <v>33476</v>
      </c>
      <c r="J426"/>
      <c r="U426" s="43"/>
      <c r="AE426"/>
    </row>
    <row r="427" spans="1:31">
      <c r="A427">
        <v>1600</v>
      </c>
      <c r="B427" t="s">
        <v>583</v>
      </c>
      <c r="C427" t="s">
        <v>33477</v>
      </c>
      <c r="D427" t="s">
        <v>33476</v>
      </c>
      <c r="E427"/>
      <c r="F427">
        <v>11310</v>
      </c>
      <c r="G427" t="s">
        <v>33477</v>
      </c>
      <c r="H427">
        <v>6420</v>
      </c>
      <c r="I427" t="s">
        <v>33476</v>
      </c>
      <c r="J427"/>
      <c r="U427" s="43"/>
      <c r="AE427"/>
    </row>
    <row r="428" spans="1:31">
      <c r="A428">
        <v>1140</v>
      </c>
      <c r="B428" t="s">
        <v>584</v>
      </c>
      <c r="C428" t="s">
        <v>33477</v>
      </c>
      <c r="D428" t="s">
        <v>33476</v>
      </c>
      <c r="E428"/>
      <c r="F428">
        <v>11320</v>
      </c>
      <c r="G428" t="s">
        <v>33480</v>
      </c>
      <c r="H428">
        <v>6420</v>
      </c>
      <c r="I428" t="s">
        <v>33476</v>
      </c>
      <c r="J428"/>
      <c r="U428" s="43"/>
      <c r="AE428"/>
    </row>
    <row r="429" spans="1:31">
      <c r="A429">
        <v>1660</v>
      </c>
      <c r="B429" t="s">
        <v>585</v>
      </c>
      <c r="C429" t="s">
        <v>33477</v>
      </c>
      <c r="D429" t="s">
        <v>33476</v>
      </c>
      <c r="E429"/>
      <c r="F429">
        <v>11330</v>
      </c>
      <c r="G429" t="s">
        <v>33480</v>
      </c>
      <c r="H429">
        <v>6430</v>
      </c>
      <c r="I429" t="s">
        <v>33476</v>
      </c>
      <c r="J429"/>
      <c r="U429" s="43"/>
      <c r="AE429"/>
    </row>
    <row r="430" spans="1:31">
      <c r="A430">
        <v>1160</v>
      </c>
      <c r="B430" t="s">
        <v>586</v>
      </c>
      <c r="C430" t="s">
        <v>33477</v>
      </c>
      <c r="D430" t="s">
        <v>33476</v>
      </c>
      <c r="E430"/>
      <c r="F430">
        <v>11350</v>
      </c>
      <c r="G430" t="s">
        <v>33480</v>
      </c>
      <c r="H430">
        <v>6440</v>
      </c>
      <c r="I430" t="s">
        <v>33476</v>
      </c>
      <c r="J430"/>
      <c r="U430" s="43"/>
      <c r="AE430"/>
    </row>
    <row r="431" spans="1:31">
      <c r="A431">
        <v>1150</v>
      </c>
      <c r="B431" t="s">
        <v>587</v>
      </c>
      <c r="C431" t="s">
        <v>33477</v>
      </c>
      <c r="D431" t="s">
        <v>33476</v>
      </c>
      <c r="E431"/>
      <c r="F431">
        <v>11360</v>
      </c>
      <c r="G431" t="s">
        <v>33480</v>
      </c>
      <c r="H431">
        <v>6440</v>
      </c>
      <c r="I431" t="s">
        <v>33476</v>
      </c>
      <c r="J431"/>
      <c r="U431" s="43"/>
      <c r="AE431"/>
    </row>
    <row r="432" spans="1:31">
      <c r="A432">
        <v>1270</v>
      </c>
      <c r="B432" t="s">
        <v>588</v>
      </c>
      <c r="C432" t="s">
        <v>33477</v>
      </c>
      <c r="D432" t="s">
        <v>33476</v>
      </c>
      <c r="E432"/>
      <c r="F432">
        <v>11370</v>
      </c>
      <c r="G432" t="s">
        <v>33480</v>
      </c>
      <c r="H432">
        <v>6450</v>
      </c>
      <c r="I432" t="s">
        <v>33476</v>
      </c>
      <c r="J432"/>
      <c r="U432" s="43"/>
      <c r="AE432"/>
    </row>
    <row r="433" spans="1:31">
      <c r="A433">
        <v>1560</v>
      </c>
      <c r="B433" t="s">
        <v>589</v>
      </c>
      <c r="C433" t="s">
        <v>33477</v>
      </c>
      <c r="D433" t="s">
        <v>33476</v>
      </c>
      <c r="E433"/>
      <c r="F433">
        <v>11380</v>
      </c>
      <c r="G433" t="s">
        <v>33477</v>
      </c>
      <c r="H433">
        <v>6450</v>
      </c>
      <c r="I433" t="s">
        <v>33476</v>
      </c>
      <c r="J433"/>
      <c r="U433" s="43"/>
      <c r="AE433"/>
    </row>
    <row r="434" spans="1:31">
      <c r="A434">
        <v>1330</v>
      </c>
      <c r="B434" t="s">
        <v>590</v>
      </c>
      <c r="C434" t="s">
        <v>33477</v>
      </c>
      <c r="D434" t="s">
        <v>33476</v>
      </c>
      <c r="E434"/>
      <c r="F434">
        <v>11390</v>
      </c>
      <c r="G434" t="s">
        <v>33477</v>
      </c>
      <c r="H434">
        <v>6450</v>
      </c>
      <c r="I434" t="s">
        <v>33476</v>
      </c>
      <c r="J434"/>
      <c r="U434" s="43"/>
      <c r="AE434"/>
    </row>
    <row r="435" spans="1:31">
      <c r="A435">
        <v>1210</v>
      </c>
      <c r="B435" t="s">
        <v>591</v>
      </c>
      <c r="C435" t="s">
        <v>33477</v>
      </c>
      <c r="D435" t="e">
        <v>#N/A</v>
      </c>
      <c r="E435"/>
      <c r="F435">
        <v>11400</v>
      </c>
      <c r="G435" t="s">
        <v>33480</v>
      </c>
      <c r="H435">
        <v>6450</v>
      </c>
      <c r="I435" t="s">
        <v>33476</v>
      </c>
      <c r="J435"/>
      <c r="U435" s="43"/>
      <c r="AE435"/>
    </row>
    <row r="436" spans="1:31">
      <c r="A436">
        <v>1170</v>
      </c>
      <c r="B436" t="s">
        <v>592</v>
      </c>
      <c r="C436" t="s">
        <v>33478</v>
      </c>
      <c r="D436" t="s">
        <v>33476</v>
      </c>
      <c r="E436"/>
      <c r="F436">
        <v>11410</v>
      </c>
      <c r="G436" t="s">
        <v>33480</v>
      </c>
      <c r="H436">
        <v>6450</v>
      </c>
      <c r="I436" t="s">
        <v>33476</v>
      </c>
      <c r="J436"/>
      <c r="U436" s="43"/>
      <c r="AE436"/>
    </row>
    <row r="437" spans="1:31">
      <c r="A437">
        <v>1560</v>
      </c>
      <c r="B437" t="s">
        <v>593</v>
      </c>
      <c r="C437" t="s">
        <v>33477</v>
      </c>
      <c r="D437" t="s">
        <v>33476</v>
      </c>
      <c r="E437"/>
      <c r="F437">
        <v>11420</v>
      </c>
      <c r="G437" t="s">
        <v>33480</v>
      </c>
      <c r="H437">
        <v>6450</v>
      </c>
      <c r="I437" t="s">
        <v>33476</v>
      </c>
      <c r="J437"/>
      <c r="U437" s="43"/>
      <c r="AE437"/>
    </row>
    <row r="438" spans="1:31">
      <c r="A438">
        <v>1570</v>
      </c>
      <c r="B438" t="s">
        <v>594</v>
      </c>
      <c r="C438" t="s">
        <v>33477</v>
      </c>
      <c r="D438" t="s">
        <v>33476</v>
      </c>
      <c r="E438"/>
      <c r="F438">
        <v>11430</v>
      </c>
      <c r="G438" t="s">
        <v>33480</v>
      </c>
      <c r="H438">
        <v>6460</v>
      </c>
      <c r="I438" t="s">
        <v>33476</v>
      </c>
      <c r="J438"/>
      <c r="U438" s="43"/>
      <c r="AE438"/>
    </row>
    <row r="439" spans="1:31">
      <c r="A439">
        <v>1430</v>
      </c>
      <c r="B439" t="s">
        <v>595</v>
      </c>
      <c r="C439" t="s">
        <v>33478</v>
      </c>
      <c r="D439" t="s">
        <v>33476</v>
      </c>
      <c r="E439"/>
      <c r="F439">
        <v>11480</v>
      </c>
      <c r="G439" t="s">
        <v>33480</v>
      </c>
      <c r="H439">
        <v>6460</v>
      </c>
      <c r="I439" t="s">
        <v>33476</v>
      </c>
      <c r="J439"/>
      <c r="U439" s="43"/>
      <c r="AE439"/>
    </row>
    <row r="440" spans="1:31">
      <c r="A440">
        <v>1330</v>
      </c>
      <c r="B440" t="s">
        <v>596</v>
      </c>
      <c r="C440" t="s">
        <v>33477</v>
      </c>
      <c r="D440" t="s">
        <v>33476</v>
      </c>
      <c r="E440"/>
      <c r="F440">
        <v>11490</v>
      </c>
      <c r="G440" t="s">
        <v>33480</v>
      </c>
      <c r="H440">
        <v>6470</v>
      </c>
      <c r="I440" t="s">
        <v>33476</v>
      </c>
      <c r="J440"/>
      <c r="U440" s="43"/>
      <c r="AE440"/>
    </row>
    <row r="441" spans="1:31">
      <c r="A441">
        <v>1150</v>
      </c>
      <c r="B441" t="s">
        <v>597</v>
      </c>
      <c r="C441" t="s">
        <v>33477</v>
      </c>
      <c r="D441" t="s">
        <v>33476</v>
      </c>
      <c r="E441"/>
      <c r="F441">
        <v>11500</v>
      </c>
      <c r="G441" t="s">
        <v>33477</v>
      </c>
      <c r="H441">
        <v>6470</v>
      </c>
      <c r="I441" t="s">
        <v>33476</v>
      </c>
      <c r="J441"/>
      <c r="U441" s="43"/>
      <c r="AE441"/>
    </row>
    <row r="442" spans="1:31">
      <c r="A442">
        <v>1270</v>
      </c>
      <c r="B442" t="s">
        <v>598</v>
      </c>
      <c r="C442" t="s">
        <v>33477</v>
      </c>
      <c r="D442" t="s">
        <v>33476</v>
      </c>
      <c r="E442"/>
      <c r="F442">
        <v>11510</v>
      </c>
      <c r="G442" t="s">
        <v>33480</v>
      </c>
      <c r="H442">
        <v>6470</v>
      </c>
      <c r="I442" t="s">
        <v>33476</v>
      </c>
      <c r="J442"/>
      <c r="U442" s="43"/>
      <c r="AE442"/>
    </row>
    <row r="443" spans="1:31">
      <c r="A443">
        <v>1480</v>
      </c>
      <c r="B443" t="s">
        <v>599</v>
      </c>
      <c r="C443" t="s">
        <v>33477</v>
      </c>
      <c r="D443" t="s">
        <v>33476</v>
      </c>
      <c r="E443"/>
      <c r="F443">
        <v>11560</v>
      </c>
      <c r="G443" t="s">
        <v>33480</v>
      </c>
      <c r="H443">
        <v>6470</v>
      </c>
      <c r="I443" t="s">
        <v>33476</v>
      </c>
      <c r="J443"/>
      <c r="U443" s="43"/>
      <c r="AE443"/>
    </row>
    <row r="444" spans="1:31">
      <c r="A444">
        <v>1250</v>
      </c>
      <c r="B444" t="s">
        <v>600</v>
      </c>
      <c r="C444" t="s">
        <v>33477</v>
      </c>
      <c r="D444" t="s">
        <v>33476</v>
      </c>
      <c r="E444"/>
      <c r="F444">
        <v>11570</v>
      </c>
      <c r="G444" t="s">
        <v>33480</v>
      </c>
      <c r="H444">
        <v>6470</v>
      </c>
      <c r="I444" t="s">
        <v>33476</v>
      </c>
      <c r="J444"/>
      <c r="U444" s="43"/>
      <c r="AE444"/>
    </row>
    <row r="445" spans="1:31">
      <c r="A445">
        <v>1200</v>
      </c>
      <c r="B445" t="s">
        <v>601</v>
      </c>
      <c r="C445" t="s">
        <v>33478</v>
      </c>
      <c r="D445" t="s">
        <v>33476</v>
      </c>
      <c r="E445"/>
      <c r="F445">
        <v>11590</v>
      </c>
      <c r="G445" t="s">
        <v>33480</v>
      </c>
      <c r="H445">
        <v>6470</v>
      </c>
      <c r="I445" t="s">
        <v>33476</v>
      </c>
      <c r="J445"/>
      <c r="U445" s="43"/>
      <c r="AE445"/>
    </row>
    <row r="446" spans="1:31">
      <c r="A446">
        <v>1320</v>
      </c>
      <c r="B446" t="s">
        <v>602</v>
      </c>
      <c r="C446" t="s">
        <v>33477</v>
      </c>
      <c r="D446" t="s">
        <v>33476</v>
      </c>
      <c r="E446"/>
      <c r="F446">
        <v>11600</v>
      </c>
      <c r="G446" t="s">
        <v>33480</v>
      </c>
      <c r="H446">
        <v>6470</v>
      </c>
      <c r="I446" t="s">
        <v>33476</v>
      </c>
      <c r="J446"/>
      <c r="U446" s="43"/>
      <c r="AE446"/>
    </row>
    <row r="447" spans="1:31">
      <c r="A447">
        <v>1800</v>
      </c>
      <c r="B447" t="s">
        <v>603</v>
      </c>
      <c r="C447" t="s">
        <v>33477</v>
      </c>
      <c r="D447" t="s">
        <v>33476</v>
      </c>
      <c r="E447"/>
      <c r="F447">
        <v>11700</v>
      </c>
      <c r="G447" t="s">
        <v>33480</v>
      </c>
      <c r="H447">
        <v>6500</v>
      </c>
      <c r="I447" t="s">
        <v>33476</v>
      </c>
      <c r="J447"/>
      <c r="U447" s="43"/>
      <c r="AE447"/>
    </row>
    <row r="448" spans="1:31">
      <c r="A448">
        <v>1800</v>
      </c>
      <c r="B448" t="s">
        <v>603</v>
      </c>
      <c r="C448" t="s">
        <v>33477</v>
      </c>
      <c r="D448" t="s">
        <v>33476</v>
      </c>
      <c r="E448"/>
      <c r="F448">
        <v>11800</v>
      </c>
      <c r="G448" t="s">
        <v>33480</v>
      </c>
      <c r="H448">
        <v>6510</v>
      </c>
      <c r="I448" t="s">
        <v>33476</v>
      </c>
      <c r="J448"/>
      <c r="U448" s="43"/>
      <c r="AE448"/>
    </row>
    <row r="449" spans="1:31">
      <c r="A449">
        <v>1800</v>
      </c>
      <c r="B449" t="s">
        <v>603</v>
      </c>
      <c r="C449" t="s">
        <v>33477</v>
      </c>
      <c r="D449" t="s">
        <v>33476</v>
      </c>
      <c r="E449"/>
      <c r="F449">
        <v>12000</v>
      </c>
      <c r="G449" t="s">
        <v>33477</v>
      </c>
      <c r="H449">
        <v>6510</v>
      </c>
      <c r="I449" t="s">
        <v>33476</v>
      </c>
      <c r="J449"/>
      <c r="U449" s="43"/>
      <c r="AE449"/>
    </row>
    <row r="450" spans="1:31">
      <c r="A450">
        <v>1440</v>
      </c>
      <c r="B450" t="s">
        <v>604</v>
      </c>
      <c r="C450" t="s">
        <v>33477</v>
      </c>
      <c r="D450" t="e">
        <v>#N/A</v>
      </c>
      <c r="E450"/>
      <c r="F450">
        <v>12100</v>
      </c>
      <c r="G450" t="s">
        <v>33480</v>
      </c>
      <c r="H450">
        <v>6530</v>
      </c>
      <c r="I450" t="s">
        <v>33476</v>
      </c>
      <c r="J450"/>
      <c r="U450" s="43"/>
      <c r="AE450"/>
    </row>
    <row r="451" spans="1:31">
      <c r="A451">
        <v>1510</v>
      </c>
      <c r="B451" t="s">
        <v>605</v>
      </c>
      <c r="C451" t="s">
        <v>33477</v>
      </c>
      <c r="D451" t="e">
        <v>#N/A</v>
      </c>
      <c r="E451"/>
      <c r="F451">
        <v>12110</v>
      </c>
      <c r="G451" t="s">
        <v>33480</v>
      </c>
      <c r="H451">
        <v>6540</v>
      </c>
      <c r="I451" t="s">
        <v>33476</v>
      </c>
      <c r="J451"/>
      <c r="U451" s="43"/>
      <c r="AE451"/>
    </row>
    <row r="452" spans="1:31">
      <c r="A452">
        <v>1260</v>
      </c>
      <c r="B452" t="s">
        <v>606</v>
      </c>
      <c r="C452" t="s">
        <v>33478</v>
      </c>
      <c r="D452" t="s">
        <v>33476</v>
      </c>
      <c r="E452"/>
      <c r="F452">
        <v>12120</v>
      </c>
      <c r="G452" t="s">
        <v>33477</v>
      </c>
      <c r="H452">
        <v>6540</v>
      </c>
      <c r="I452" t="s">
        <v>33476</v>
      </c>
      <c r="J452"/>
      <c r="U452" s="43"/>
      <c r="AE452"/>
    </row>
    <row r="453" spans="1:31">
      <c r="A453">
        <v>1260</v>
      </c>
      <c r="B453" t="s">
        <v>606</v>
      </c>
      <c r="C453" t="s">
        <v>33478</v>
      </c>
      <c r="D453" t="s">
        <v>33476</v>
      </c>
      <c r="E453"/>
      <c r="F453">
        <v>12130</v>
      </c>
      <c r="G453" t="s">
        <v>33480</v>
      </c>
      <c r="H453">
        <v>6540</v>
      </c>
      <c r="I453" t="s">
        <v>33476</v>
      </c>
      <c r="J453"/>
      <c r="U453" s="43"/>
      <c r="AE453"/>
    </row>
    <row r="454" spans="1:31">
      <c r="A454">
        <v>1260</v>
      </c>
      <c r="B454" t="s">
        <v>606</v>
      </c>
      <c r="C454" t="s">
        <v>33478</v>
      </c>
      <c r="D454" t="s">
        <v>33476</v>
      </c>
      <c r="E454"/>
      <c r="F454">
        <v>12140</v>
      </c>
      <c r="G454" t="s">
        <v>33477</v>
      </c>
      <c r="H454">
        <v>6560</v>
      </c>
      <c r="I454" t="s">
        <v>33476</v>
      </c>
      <c r="J454"/>
      <c r="U454" s="43"/>
      <c r="AE454"/>
    </row>
    <row r="455" spans="1:31">
      <c r="A455">
        <v>1260</v>
      </c>
      <c r="B455" t="s">
        <v>606</v>
      </c>
      <c r="C455" t="s">
        <v>33478</v>
      </c>
      <c r="D455" t="s">
        <v>33476</v>
      </c>
      <c r="E455"/>
      <c r="F455">
        <v>12150</v>
      </c>
      <c r="G455" t="s">
        <v>33477</v>
      </c>
      <c r="H455">
        <v>6620</v>
      </c>
      <c r="I455" t="s">
        <v>33476</v>
      </c>
      <c r="J455"/>
      <c r="U455" s="43"/>
      <c r="AE455"/>
    </row>
    <row r="456" spans="1:31">
      <c r="A456">
        <v>1300</v>
      </c>
      <c r="B456" t="s">
        <v>607</v>
      </c>
      <c r="C456" t="s">
        <v>33477</v>
      </c>
      <c r="D456" t="s">
        <v>33476</v>
      </c>
      <c r="E456"/>
      <c r="F456">
        <v>12160</v>
      </c>
      <c r="G456" t="s">
        <v>33477</v>
      </c>
      <c r="H456">
        <v>6620</v>
      </c>
      <c r="I456" t="s">
        <v>33476</v>
      </c>
      <c r="J456"/>
      <c r="U456" s="43"/>
      <c r="AE456"/>
    </row>
    <row r="457" spans="1:31">
      <c r="A457">
        <v>1350</v>
      </c>
      <c r="B457" t="s">
        <v>608</v>
      </c>
      <c r="C457" t="s">
        <v>33478</v>
      </c>
      <c r="D457" t="s">
        <v>33476</v>
      </c>
      <c r="E457"/>
      <c r="F457">
        <v>12170</v>
      </c>
      <c r="G457" t="s">
        <v>33477</v>
      </c>
      <c r="H457">
        <v>6660</v>
      </c>
      <c r="I457" t="s">
        <v>33476</v>
      </c>
      <c r="J457"/>
      <c r="U457" s="43"/>
      <c r="AE457"/>
    </row>
    <row r="458" spans="1:31">
      <c r="A458">
        <v>1540</v>
      </c>
      <c r="B458" t="s">
        <v>609</v>
      </c>
      <c r="C458" t="s">
        <v>33477</v>
      </c>
      <c r="D458" t="s">
        <v>33476</v>
      </c>
      <c r="E458"/>
      <c r="F458">
        <v>12190</v>
      </c>
      <c r="G458" t="s">
        <v>33480</v>
      </c>
      <c r="H458">
        <v>6660</v>
      </c>
      <c r="I458" t="s">
        <v>33476</v>
      </c>
      <c r="J458"/>
      <c r="U458" s="43"/>
      <c r="AE458"/>
    </row>
    <row r="459" spans="1:31">
      <c r="A459">
        <v>2300</v>
      </c>
      <c r="B459" t="s">
        <v>610</v>
      </c>
      <c r="C459" t="s">
        <v>33480</v>
      </c>
      <c r="D459" t="s">
        <v>33481</v>
      </c>
      <c r="E459"/>
      <c r="F459">
        <v>12200</v>
      </c>
      <c r="G459" t="s">
        <v>33477</v>
      </c>
      <c r="H459">
        <v>6710</v>
      </c>
      <c r="I459" t="s">
        <v>33476</v>
      </c>
      <c r="J459"/>
      <c r="U459" s="43"/>
      <c r="AE459"/>
    </row>
    <row r="460" spans="1:31">
      <c r="A460">
        <v>2800</v>
      </c>
      <c r="B460" t="s">
        <v>611</v>
      </c>
      <c r="C460" t="s">
        <v>33479</v>
      </c>
      <c r="D460" t="s">
        <v>33476</v>
      </c>
      <c r="E460"/>
      <c r="F460">
        <v>12210</v>
      </c>
      <c r="G460" t="s">
        <v>33478</v>
      </c>
      <c r="H460">
        <v>6710</v>
      </c>
      <c r="I460" t="s">
        <v>33476</v>
      </c>
      <c r="J460"/>
      <c r="U460" s="43"/>
      <c r="AE460"/>
    </row>
    <row r="461" spans="1:31">
      <c r="A461">
        <v>2200</v>
      </c>
      <c r="B461" t="s">
        <v>612</v>
      </c>
      <c r="C461" t="s">
        <v>33480</v>
      </c>
      <c r="D461" t="s">
        <v>33476</v>
      </c>
      <c r="E461"/>
      <c r="F461">
        <v>12220</v>
      </c>
      <c r="G461" t="s">
        <v>33477</v>
      </c>
      <c r="H461">
        <v>6750</v>
      </c>
      <c r="I461" t="s">
        <v>33476</v>
      </c>
      <c r="J461"/>
      <c r="U461" s="43"/>
      <c r="AE461"/>
    </row>
    <row r="462" spans="1:31">
      <c r="A462">
        <v>2340</v>
      </c>
      <c r="B462" t="s">
        <v>613</v>
      </c>
      <c r="C462" t="s">
        <v>33478</v>
      </c>
      <c r="D462" t="s">
        <v>33476</v>
      </c>
      <c r="E462"/>
      <c r="F462">
        <v>12230</v>
      </c>
      <c r="G462" t="s">
        <v>33477</v>
      </c>
      <c r="H462">
        <v>6750</v>
      </c>
      <c r="I462" t="s">
        <v>33476</v>
      </c>
      <c r="J462"/>
      <c r="U462" s="43"/>
      <c r="AE462"/>
    </row>
    <row r="463" spans="1:31">
      <c r="A463">
        <v>2190</v>
      </c>
      <c r="B463" t="s">
        <v>614</v>
      </c>
      <c r="C463" t="s">
        <v>33480</v>
      </c>
      <c r="D463" t="s">
        <v>33476</v>
      </c>
      <c r="E463"/>
      <c r="F463">
        <v>12240</v>
      </c>
      <c r="G463" t="s">
        <v>33477</v>
      </c>
      <c r="H463">
        <v>6830</v>
      </c>
      <c r="I463" t="s">
        <v>33476</v>
      </c>
      <c r="J463"/>
      <c r="U463" s="43"/>
      <c r="AE463"/>
    </row>
    <row r="464" spans="1:31">
      <c r="A464">
        <v>2110</v>
      </c>
      <c r="B464" t="s">
        <v>615</v>
      </c>
      <c r="C464" t="s">
        <v>33478</v>
      </c>
      <c r="D464" t="s">
        <v>33476</v>
      </c>
      <c r="E464"/>
      <c r="F464">
        <v>12250</v>
      </c>
      <c r="G464" t="s">
        <v>33480</v>
      </c>
      <c r="H464">
        <v>6850</v>
      </c>
      <c r="I464" t="s">
        <v>33476</v>
      </c>
      <c r="J464"/>
      <c r="U464" s="43"/>
      <c r="AE464"/>
    </row>
    <row r="465" spans="1:31">
      <c r="A465">
        <v>2820</v>
      </c>
      <c r="B465" t="s">
        <v>616</v>
      </c>
      <c r="C465" t="s">
        <v>33477</v>
      </c>
      <c r="D465" t="s">
        <v>33476</v>
      </c>
      <c r="E465"/>
      <c r="F465">
        <v>12260</v>
      </c>
      <c r="G465" t="s">
        <v>33477</v>
      </c>
      <c r="H465">
        <v>6850</v>
      </c>
      <c r="I465" t="s">
        <v>33476</v>
      </c>
      <c r="J465"/>
      <c r="U465" s="43"/>
      <c r="AE465"/>
    </row>
    <row r="466" spans="1:31">
      <c r="A466">
        <v>2370</v>
      </c>
      <c r="B466" t="s">
        <v>617</v>
      </c>
      <c r="C466" t="s">
        <v>33480</v>
      </c>
      <c r="D466" t="e">
        <v>#N/A</v>
      </c>
      <c r="E466"/>
      <c r="F466">
        <v>12270</v>
      </c>
      <c r="G466" t="s">
        <v>33477</v>
      </c>
      <c r="H466">
        <v>6910</v>
      </c>
      <c r="I466" t="s">
        <v>33476</v>
      </c>
      <c r="J466"/>
      <c r="U466" s="43"/>
      <c r="AE466"/>
    </row>
    <row r="467" spans="1:31">
      <c r="A467">
        <v>2370</v>
      </c>
      <c r="B467" t="s">
        <v>617</v>
      </c>
      <c r="C467" t="s">
        <v>33480</v>
      </c>
      <c r="D467" t="e">
        <v>#N/A</v>
      </c>
      <c r="E467"/>
      <c r="F467">
        <v>12290</v>
      </c>
      <c r="G467" t="s">
        <v>33477</v>
      </c>
      <c r="H467">
        <v>6910</v>
      </c>
      <c r="I467" t="s">
        <v>33476</v>
      </c>
      <c r="J467"/>
      <c r="U467" s="43"/>
      <c r="AE467"/>
    </row>
    <row r="468" spans="1:31">
      <c r="A468">
        <v>2240</v>
      </c>
      <c r="B468" t="s">
        <v>618</v>
      </c>
      <c r="C468" t="s">
        <v>33478</v>
      </c>
      <c r="D468" t="s">
        <v>33476</v>
      </c>
      <c r="E468"/>
      <c r="F468">
        <v>12300</v>
      </c>
      <c r="G468" t="s">
        <v>33477</v>
      </c>
      <c r="H468">
        <v>6910</v>
      </c>
      <c r="I468" t="s">
        <v>33476</v>
      </c>
      <c r="J468"/>
      <c r="U468" s="43"/>
      <c r="AE468"/>
    </row>
    <row r="469" spans="1:31">
      <c r="A469">
        <v>2320</v>
      </c>
      <c r="B469" t="s">
        <v>619</v>
      </c>
      <c r="C469" t="s">
        <v>33479</v>
      </c>
      <c r="D469" t="s">
        <v>33481</v>
      </c>
      <c r="E469"/>
      <c r="F469">
        <v>12310</v>
      </c>
      <c r="G469" t="s">
        <v>33477</v>
      </c>
      <c r="H469">
        <v>7000</v>
      </c>
      <c r="I469" t="s">
        <v>33476</v>
      </c>
      <c r="J469"/>
      <c r="U469" s="43"/>
      <c r="AE469"/>
    </row>
    <row r="470" spans="1:31">
      <c r="A470">
        <v>2290</v>
      </c>
      <c r="B470" t="s">
        <v>620</v>
      </c>
      <c r="C470" t="s">
        <v>33480</v>
      </c>
      <c r="D470" t="s">
        <v>33481</v>
      </c>
      <c r="E470"/>
      <c r="F470">
        <v>12320</v>
      </c>
      <c r="G470" t="s">
        <v>33480</v>
      </c>
      <c r="H470">
        <v>7000</v>
      </c>
      <c r="I470" t="s">
        <v>33476</v>
      </c>
      <c r="J470"/>
      <c r="U470" s="43"/>
      <c r="AE470"/>
    </row>
    <row r="471" spans="1:31">
      <c r="A471">
        <v>2200</v>
      </c>
      <c r="B471" t="s">
        <v>621</v>
      </c>
      <c r="C471" t="s">
        <v>33480</v>
      </c>
      <c r="D471" t="s">
        <v>33476</v>
      </c>
      <c r="E471"/>
      <c r="F471">
        <v>12330</v>
      </c>
      <c r="G471" t="s">
        <v>33480</v>
      </c>
      <c r="H471">
        <v>7100</v>
      </c>
      <c r="I471" t="s">
        <v>33476</v>
      </c>
      <c r="J471"/>
      <c r="U471" s="43"/>
      <c r="AE471"/>
    </row>
    <row r="472" spans="1:31">
      <c r="A472">
        <v>2190</v>
      </c>
      <c r="B472" t="s">
        <v>622</v>
      </c>
      <c r="C472" t="s">
        <v>33480</v>
      </c>
      <c r="D472" t="s">
        <v>33476</v>
      </c>
      <c r="E472"/>
      <c r="F472">
        <v>12340</v>
      </c>
      <c r="G472" t="s">
        <v>33477</v>
      </c>
      <c r="H472">
        <v>7110</v>
      </c>
      <c r="I472" t="s">
        <v>33476</v>
      </c>
      <c r="J472"/>
      <c r="U472" s="43"/>
      <c r="AE472"/>
    </row>
    <row r="473" spans="1:31">
      <c r="A473">
        <v>2700</v>
      </c>
      <c r="B473" t="s">
        <v>623</v>
      </c>
      <c r="C473" t="s">
        <v>33480</v>
      </c>
      <c r="D473" t="s">
        <v>33481</v>
      </c>
      <c r="E473"/>
      <c r="F473">
        <v>12350</v>
      </c>
      <c r="G473" t="s">
        <v>33477</v>
      </c>
      <c r="H473">
        <v>7110</v>
      </c>
      <c r="I473" t="s">
        <v>33476</v>
      </c>
      <c r="J473"/>
      <c r="U473" s="43"/>
      <c r="AE473"/>
    </row>
    <row r="474" spans="1:31">
      <c r="A474">
        <v>2600</v>
      </c>
      <c r="B474" t="s">
        <v>624</v>
      </c>
      <c r="C474" t="s">
        <v>33480</v>
      </c>
      <c r="D474" t="s">
        <v>33476</v>
      </c>
      <c r="E474"/>
      <c r="F474">
        <v>12360</v>
      </c>
      <c r="G474" t="s">
        <v>33480</v>
      </c>
      <c r="H474">
        <v>7120</v>
      </c>
      <c r="I474" t="s">
        <v>33476</v>
      </c>
      <c r="J474"/>
      <c r="U474" s="43"/>
      <c r="AE474"/>
    </row>
    <row r="475" spans="1:31">
      <c r="A475">
        <v>2800</v>
      </c>
      <c r="B475" t="s">
        <v>625</v>
      </c>
      <c r="C475" t="s">
        <v>33479</v>
      </c>
      <c r="D475" t="s">
        <v>33476</v>
      </c>
      <c r="E475"/>
      <c r="F475">
        <v>12370</v>
      </c>
      <c r="G475" t="s">
        <v>33480</v>
      </c>
      <c r="H475">
        <v>7120</v>
      </c>
      <c r="I475" t="s">
        <v>33476</v>
      </c>
      <c r="J475"/>
      <c r="U475" s="43"/>
      <c r="AE475"/>
    </row>
    <row r="476" spans="1:31">
      <c r="A476">
        <v>2800</v>
      </c>
      <c r="B476" t="s">
        <v>626</v>
      </c>
      <c r="C476" t="s">
        <v>33479</v>
      </c>
      <c r="D476" t="s">
        <v>33476</v>
      </c>
      <c r="E476"/>
      <c r="F476">
        <v>12380</v>
      </c>
      <c r="G476" t="s">
        <v>33477</v>
      </c>
      <c r="H476">
        <v>7120</v>
      </c>
      <c r="I476" t="s">
        <v>33476</v>
      </c>
      <c r="J476"/>
      <c r="U476" s="43"/>
      <c r="AE476"/>
    </row>
    <row r="477" spans="1:31">
      <c r="A477">
        <v>2320</v>
      </c>
      <c r="B477" t="s">
        <v>627</v>
      </c>
      <c r="C477" t="s">
        <v>33479</v>
      </c>
      <c r="D477" t="s">
        <v>33481</v>
      </c>
      <c r="E477"/>
      <c r="F477">
        <v>12390</v>
      </c>
      <c r="G477" t="s">
        <v>33477</v>
      </c>
      <c r="H477">
        <v>7140</v>
      </c>
      <c r="I477" t="s">
        <v>33476</v>
      </c>
      <c r="J477"/>
      <c r="U477" s="43"/>
      <c r="AE477"/>
    </row>
    <row r="478" spans="1:31">
      <c r="A478">
        <v>2320</v>
      </c>
      <c r="B478" t="s">
        <v>627</v>
      </c>
      <c r="C478" t="s">
        <v>33479</v>
      </c>
      <c r="D478" t="s">
        <v>33481</v>
      </c>
      <c r="E478"/>
      <c r="F478">
        <v>12400</v>
      </c>
      <c r="G478" t="s">
        <v>33480</v>
      </c>
      <c r="H478">
        <v>7150</v>
      </c>
      <c r="I478" t="s">
        <v>33476</v>
      </c>
      <c r="J478"/>
      <c r="U478" s="43"/>
      <c r="AE478"/>
    </row>
    <row r="479" spans="1:31">
      <c r="A479">
        <v>2320</v>
      </c>
      <c r="B479" t="s">
        <v>627</v>
      </c>
      <c r="C479" t="s">
        <v>33479</v>
      </c>
      <c r="D479" t="s">
        <v>33481</v>
      </c>
      <c r="E479"/>
      <c r="F479">
        <v>12410</v>
      </c>
      <c r="G479" t="s">
        <v>33477</v>
      </c>
      <c r="H479">
        <v>7150</v>
      </c>
      <c r="I479" t="s">
        <v>33476</v>
      </c>
      <c r="J479"/>
      <c r="U479" s="43"/>
      <c r="AE479"/>
    </row>
    <row r="480" spans="1:31">
      <c r="A480">
        <v>2480</v>
      </c>
      <c r="B480" t="s">
        <v>628</v>
      </c>
      <c r="C480" t="s">
        <v>33480</v>
      </c>
      <c r="D480" t="s">
        <v>33481</v>
      </c>
      <c r="E480"/>
      <c r="F480">
        <v>12430</v>
      </c>
      <c r="G480" t="s">
        <v>33477</v>
      </c>
      <c r="H480">
        <v>7160</v>
      </c>
      <c r="I480" t="s">
        <v>33476</v>
      </c>
      <c r="J480"/>
      <c r="U480" s="43"/>
      <c r="AE480"/>
    </row>
    <row r="481" spans="1:31">
      <c r="A481">
        <v>2500</v>
      </c>
      <c r="B481" t="s">
        <v>629</v>
      </c>
      <c r="C481" t="s">
        <v>33478</v>
      </c>
      <c r="D481" t="s">
        <v>33476</v>
      </c>
      <c r="E481"/>
      <c r="F481">
        <v>12440</v>
      </c>
      <c r="G481" t="s">
        <v>33477</v>
      </c>
      <c r="H481">
        <v>7170</v>
      </c>
      <c r="I481" t="s">
        <v>33476</v>
      </c>
      <c r="J481"/>
      <c r="U481" s="43"/>
      <c r="AE481"/>
    </row>
    <row r="482" spans="1:31">
      <c r="A482">
        <v>2360</v>
      </c>
      <c r="B482" t="s">
        <v>630</v>
      </c>
      <c r="C482" t="s">
        <v>33478</v>
      </c>
      <c r="D482" t="s">
        <v>33476</v>
      </c>
      <c r="E482"/>
      <c r="F482">
        <v>12450</v>
      </c>
      <c r="G482" t="s">
        <v>33477</v>
      </c>
      <c r="H482">
        <v>7170</v>
      </c>
      <c r="I482" t="s">
        <v>33476</v>
      </c>
      <c r="J482"/>
      <c r="U482" s="43"/>
      <c r="AE482"/>
    </row>
    <row r="483" spans="1:31">
      <c r="A483">
        <v>2130</v>
      </c>
      <c r="B483" t="s">
        <v>631</v>
      </c>
      <c r="C483" t="s">
        <v>33479</v>
      </c>
      <c r="D483" t="s">
        <v>33476</v>
      </c>
      <c r="E483"/>
      <c r="F483">
        <v>12460</v>
      </c>
      <c r="G483" t="s">
        <v>33477</v>
      </c>
      <c r="H483">
        <v>7170</v>
      </c>
      <c r="I483" t="s">
        <v>33476</v>
      </c>
      <c r="J483"/>
      <c r="U483" s="43"/>
      <c r="AE483"/>
    </row>
    <row r="484" spans="1:31">
      <c r="A484">
        <v>2130</v>
      </c>
      <c r="B484" t="s">
        <v>631</v>
      </c>
      <c r="C484" t="s">
        <v>33479</v>
      </c>
      <c r="D484" t="s">
        <v>33476</v>
      </c>
      <c r="E484"/>
      <c r="F484">
        <v>12470</v>
      </c>
      <c r="G484" t="s">
        <v>33478</v>
      </c>
      <c r="H484">
        <v>7200</v>
      </c>
      <c r="I484" t="s">
        <v>33476</v>
      </c>
      <c r="J484"/>
      <c r="U484" s="43"/>
      <c r="AE484"/>
    </row>
    <row r="485" spans="1:31">
      <c r="A485">
        <v>2210</v>
      </c>
      <c r="B485" t="s">
        <v>632</v>
      </c>
      <c r="C485" t="s">
        <v>33479</v>
      </c>
      <c r="D485" t="s">
        <v>33476</v>
      </c>
      <c r="E485"/>
      <c r="F485">
        <v>12480</v>
      </c>
      <c r="G485" t="s">
        <v>33480</v>
      </c>
      <c r="H485">
        <v>7200</v>
      </c>
      <c r="I485" t="s">
        <v>33476</v>
      </c>
      <c r="J485"/>
      <c r="U485" s="43"/>
      <c r="AE485"/>
    </row>
    <row r="486" spans="1:31">
      <c r="A486">
        <v>2860</v>
      </c>
      <c r="B486" t="s">
        <v>633</v>
      </c>
      <c r="C486" t="s">
        <v>33478</v>
      </c>
      <c r="D486" t="s">
        <v>33481</v>
      </c>
      <c r="E486"/>
      <c r="F486">
        <v>12490</v>
      </c>
      <c r="G486" t="s">
        <v>33480</v>
      </c>
      <c r="H486">
        <v>7200</v>
      </c>
      <c r="I486" t="s">
        <v>33476</v>
      </c>
      <c r="J486"/>
      <c r="U486" s="43"/>
      <c r="AE486"/>
    </row>
    <row r="487" spans="1:31">
      <c r="A487">
        <v>2480</v>
      </c>
      <c r="B487" t="s">
        <v>634</v>
      </c>
      <c r="C487" t="s">
        <v>33480</v>
      </c>
      <c r="D487" t="s">
        <v>33481</v>
      </c>
      <c r="E487"/>
      <c r="F487">
        <v>12500</v>
      </c>
      <c r="G487" t="s">
        <v>33477</v>
      </c>
      <c r="H487">
        <v>7210</v>
      </c>
      <c r="I487" t="s">
        <v>33476</v>
      </c>
      <c r="J487"/>
      <c r="U487" s="43"/>
      <c r="AE487"/>
    </row>
    <row r="488" spans="1:31">
      <c r="A488">
        <v>2270</v>
      </c>
      <c r="B488" t="s">
        <v>635</v>
      </c>
      <c r="C488" t="s">
        <v>33479</v>
      </c>
      <c r="D488" t="s">
        <v>33476</v>
      </c>
      <c r="E488"/>
      <c r="F488">
        <v>12520</v>
      </c>
      <c r="G488" t="s">
        <v>33477</v>
      </c>
      <c r="H488">
        <v>7210</v>
      </c>
      <c r="I488" t="s">
        <v>33476</v>
      </c>
      <c r="J488"/>
      <c r="U488" s="43"/>
      <c r="AE488"/>
    </row>
    <row r="489" spans="1:31">
      <c r="A489">
        <v>2840</v>
      </c>
      <c r="B489" t="s">
        <v>636</v>
      </c>
      <c r="C489" t="s">
        <v>33478</v>
      </c>
      <c r="D489" t="s">
        <v>33476</v>
      </c>
      <c r="E489"/>
      <c r="F489">
        <v>12540</v>
      </c>
      <c r="G489" t="s">
        <v>33477</v>
      </c>
      <c r="H489">
        <v>7220</v>
      </c>
      <c r="I489" t="s">
        <v>33476</v>
      </c>
      <c r="J489"/>
      <c r="U489" s="43"/>
      <c r="AE489"/>
    </row>
    <row r="490" spans="1:31">
      <c r="A490">
        <v>2490</v>
      </c>
      <c r="B490" t="s">
        <v>637</v>
      </c>
      <c r="C490" t="s">
        <v>33478</v>
      </c>
      <c r="D490" t="s">
        <v>33476</v>
      </c>
      <c r="E490"/>
      <c r="F490">
        <v>12550</v>
      </c>
      <c r="G490" t="s">
        <v>33480</v>
      </c>
      <c r="H490">
        <v>7230</v>
      </c>
      <c r="I490" t="s">
        <v>33476</v>
      </c>
      <c r="J490"/>
      <c r="U490" s="43"/>
      <c r="AE490"/>
    </row>
    <row r="491" spans="1:31">
      <c r="A491">
        <v>2420</v>
      </c>
      <c r="B491" t="s">
        <v>638</v>
      </c>
      <c r="C491" t="s">
        <v>33478</v>
      </c>
      <c r="D491" t="s">
        <v>33476</v>
      </c>
      <c r="E491"/>
      <c r="F491">
        <v>12560</v>
      </c>
      <c r="G491" t="s">
        <v>33477</v>
      </c>
      <c r="H491">
        <v>7230</v>
      </c>
      <c r="I491" t="s">
        <v>33476</v>
      </c>
      <c r="J491"/>
      <c r="U491" s="43"/>
      <c r="AE491"/>
    </row>
    <row r="492" spans="1:31">
      <c r="A492">
        <v>2500</v>
      </c>
      <c r="B492" t="s">
        <v>639</v>
      </c>
      <c r="C492" t="s">
        <v>33478</v>
      </c>
      <c r="D492" t="s">
        <v>33476</v>
      </c>
      <c r="E492"/>
      <c r="F492">
        <v>12600</v>
      </c>
      <c r="G492" t="s">
        <v>33477</v>
      </c>
      <c r="H492">
        <v>7240</v>
      </c>
      <c r="I492" t="s">
        <v>33476</v>
      </c>
      <c r="J492"/>
      <c r="U492" s="43"/>
      <c r="AE492"/>
    </row>
    <row r="493" spans="1:31">
      <c r="A493">
        <v>2590</v>
      </c>
      <c r="B493" t="s">
        <v>640</v>
      </c>
      <c r="C493" t="s">
        <v>33478</v>
      </c>
      <c r="D493" t="s">
        <v>33476</v>
      </c>
      <c r="E493"/>
      <c r="F493">
        <v>12620</v>
      </c>
      <c r="G493" t="s">
        <v>33477</v>
      </c>
      <c r="H493">
        <v>7240</v>
      </c>
      <c r="I493" t="s">
        <v>33476</v>
      </c>
      <c r="J493"/>
      <c r="U493" s="43"/>
      <c r="AE493"/>
    </row>
    <row r="494" spans="1:31">
      <c r="A494">
        <v>2820</v>
      </c>
      <c r="B494" t="s">
        <v>641</v>
      </c>
      <c r="C494" t="s">
        <v>33477</v>
      </c>
      <c r="D494" t="s">
        <v>33476</v>
      </c>
      <c r="E494"/>
      <c r="F494">
        <v>12630</v>
      </c>
      <c r="G494" t="s">
        <v>33477</v>
      </c>
      <c r="H494">
        <v>7250</v>
      </c>
      <c r="I494" t="s">
        <v>33476</v>
      </c>
      <c r="J494"/>
      <c r="U494" s="43"/>
      <c r="AE494"/>
    </row>
    <row r="495" spans="1:31">
      <c r="A495">
        <v>2300</v>
      </c>
      <c r="B495" t="s">
        <v>642</v>
      </c>
      <c r="C495" t="s">
        <v>33480</v>
      </c>
      <c r="D495" t="s">
        <v>33481</v>
      </c>
      <c r="E495"/>
      <c r="F495">
        <v>12640</v>
      </c>
      <c r="G495" t="s">
        <v>33480</v>
      </c>
      <c r="H495">
        <v>7260</v>
      </c>
      <c r="I495" t="s">
        <v>33476</v>
      </c>
      <c r="J495"/>
      <c r="U495" s="43"/>
      <c r="AE495"/>
    </row>
    <row r="496" spans="1:31">
      <c r="A496">
        <v>2120</v>
      </c>
      <c r="B496" t="s">
        <v>643</v>
      </c>
      <c r="C496" t="s">
        <v>33478</v>
      </c>
      <c r="D496" t="s">
        <v>33476</v>
      </c>
      <c r="E496"/>
      <c r="F496">
        <v>12700</v>
      </c>
      <c r="G496" t="s">
        <v>33477</v>
      </c>
      <c r="H496">
        <v>7260</v>
      </c>
      <c r="I496" t="s">
        <v>33476</v>
      </c>
      <c r="J496"/>
      <c r="U496" s="43"/>
      <c r="AE496"/>
    </row>
    <row r="497" spans="1:31">
      <c r="A497">
        <v>2220</v>
      </c>
      <c r="B497" t="s">
        <v>644</v>
      </c>
      <c r="C497" t="s">
        <v>33480</v>
      </c>
      <c r="D497" t="s">
        <v>33476</v>
      </c>
      <c r="E497"/>
      <c r="F497">
        <v>12720</v>
      </c>
      <c r="G497" t="s">
        <v>33477</v>
      </c>
      <c r="H497">
        <v>7270</v>
      </c>
      <c r="I497" t="s">
        <v>33476</v>
      </c>
      <c r="J497"/>
      <c r="U497" s="43"/>
      <c r="AE497"/>
    </row>
    <row r="498" spans="1:31">
      <c r="A498">
        <v>2000</v>
      </c>
      <c r="B498" t="s">
        <v>645</v>
      </c>
      <c r="C498" t="s">
        <v>33479</v>
      </c>
      <c r="D498" t="s">
        <v>33481</v>
      </c>
      <c r="E498"/>
      <c r="F498">
        <v>12780</v>
      </c>
      <c r="G498" t="s">
        <v>33478</v>
      </c>
      <c r="H498">
        <v>7270</v>
      </c>
      <c r="I498" t="s">
        <v>33476</v>
      </c>
      <c r="J498"/>
      <c r="U498" s="43"/>
      <c r="AE498"/>
    </row>
    <row r="499" spans="1:31">
      <c r="A499">
        <v>2360</v>
      </c>
      <c r="B499" t="s">
        <v>646</v>
      </c>
      <c r="C499" t="s">
        <v>33478</v>
      </c>
      <c r="D499" t="s">
        <v>33476</v>
      </c>
      <c r="E499"/>
      <c r="F499">
        <v>12800</v>
      </c>
      <c r="G499" t="s">
        <v>33477</v>
      </c>
      <c r="H499">
        <v>7270</v>
      </c>
      <c r="I499" t="s">
        <v>33476</v>
      </c>
      <c r="J499"/>
      <c r="U499" s="43"/>
      <c r="AE499"/>
    </row>
    <row r="500" spans="1:31">
      <c r="A500">
        <v>2250</v>
      </c>
      <c r="B500" t="s">
        <v>647</v>
      </c>
      <c r="C500" t="s">
        <v>33478</v>
      </c>
      <c r="D500" t="s">
        <v>33476</v>
      </c>
      <c r="E500"/>
      <c r="F500">
        <v>12850</v>
      </c>
      <c r="G500" t="s">
        <v>33477</v>
      </c>
      <c r="H500">
        <v>7270</v>
      </c>
      <c r="I500" t="s">
        <v>33476</v>
      </c>
      <c r="J500"/>
      <c r="U500" s="43"/>
      <c r="AE500"/>
    </row>
    <row r="501" spans="1:31">
      <c r="A501">
        <v>2580</v>
      </c>
      <c r="B501" t="s">
        <v>648</v>
      </c>
      <c r="C501" t="s">
        <v>33478</v>
      </c>
      <c r="D501" t="e">
        <v>#N/A</v>
      </c>
      <c r="E501"/>
      <c r="F501">
        <v>13080</v>
      </c>
      <c r="G501" t="s">
        <v>33480</v>
      </c>
      <c r="H501">
        <v>7290</v>
      </c>
      <c r="I501" t="s">
        <v>33476</v>
      </c>
      <c r="J501"/>
      <c r="U501" s="43"/>
      <c r="AE501"/>
    </row>
    <row r="502" spans="1:31">
      <c r="A502">
        <v>2300</v>
      </c>
      <c r="B502" t="s">
        <v>649</v>
      </c>
      <c r="C502" t="s">
        <v>33480</v>
      </c>
      <c r="D502" t="s">
        <v>33481</v>
      </c>
      <c r="E502"/>
      <c r="F502">
        <v>13100</v>
      </c>
      <c r="G502" t="s">
        <v>33480</v>
      </c>
      <c r="H502">
        <v>7290</v>
      </c>
      <c r="I502" t="s">
        <v>33476</v>
      </c>
      <c r="J502"/>
      <c r="U502" s="43"/>
      <c r="AE502"/>
    </row>
    <row r="503" spans="1:31">
      <c r="A503">
        <v>2400</v>
      </c>
      <c r="B503" t="s">
        <v>650</v>
      </c>
      <c r="C503" t="s">
        <v>33479</v>
      </c>
      <c r="D503" t="s">
        <v>33476</v>
      </c>
      <c r="E503"/>
      <c r="F503">
        <v>13104</v>
      </c>
      <c r="G503" t="s">
        <v>33480</v>
      </c>
      <c r="H503">
        <v>7300</v>
      </c>
      <c r="I503" t="s">
        <v>33476</v>
      </c>
      <c r="J503"/>
      <c r="U503" s="43"/>
      <c r="AE503"/>
    </row>
    <row r="504" spans="1:31">
      <c r="A504">
        <v>2290</v>
      </c>
      <c r="B504" t="s">
        <v>651</v>
      </c>
      <c r="C504" t="s">
        <v>33480</v>
      </c>
      <c r="D504" t="s">
        <v>33481</v>
      </c>
      <c r="E504"/>
      <c r="F504">
        <v>13114</v>
      </c>
      <c r="G504" t="s">
        <v>33480</v>
      </c>
      <c r="H504">
        <v>7310</v>
      </c>
      <c r="I504" t="s">
        <v>33476</v>
      </c>
      <c r="J504"/>
      <c r="U504" s="43"/>
      <c r="AE504"/>
    </row>
    <row r="505" spans="1:31">
      <c r="A505">
        <v>2140</v>
      </c>
      <c r="B505" t="s">
        <v>652</v>
      </c>
      <c r="C505" t="s">
        <v>33478</v>
      </c>
      <c r="D505" t="s">
        <v>33476</v>
      </c>
      <c r="E505"/>
      <c r="F505">
        <v>13120</v>
      </c>
      <c r="G505" t="s">
        <v>33480</v>
      </c>
      <c r="H505">
        <v>7320</v>
      </c>
      <c r="I505" t="s">
        <v>33476</v>
      </c>
      <c r="J505"/>
      <c r="U505" s="43"/>
      <c r="AE505"/>
    </row>
    <row r="506" spans="1:31">
      <c r="A506">
        <v>2000</v>
      </c>
      <c r="B506" t="s">
        <v>653</v>
      </c>
      <c r="C506" t="s">
        <v>33479</v>
      </c>
      <c r="D506" t="s">
        <v>33481</v>
      </c>
      <c r="E506"/>
      <c r="F506">
        <v>13122</v>
      </c>
      <c r="G506" t="s">
        <v>33480</v>
      </c>
      <c r="H506">
        <v>7340</v>
      </c>
      <c r="I506" t="s">
        <v>33476</v>
      </c>
      <c r="J506"/>
      <c r="U506" s="43"/>
      <c r="AE506"/>
    </row>
    <row r="507" spans="1:31">
      <c r="A507">
        <v>2000</v>
      </c>
      <c r="B507" t="s">
        <v>654</v>
      </c>
      <c r="C507" t="s">
        <v>33479</v>
      </c>
      <c r="D507" t="s">
        <v>33481</v>
      </c>
      <c r="E507"/>
      <c r="F507">
        <v>13126</v>
      </c>
      <c r="G507" t="s">
        <v>33477</v>
      </c>
      <c r="H507">
        <v>7340</v>
      </c>
      <c r="I507" t="s">
        <v>33476</v>
      </c>
      <c r="J507"/>
      <c r="U507" s="43"/>
      <c r="AE507"/>
    </row>
    <row r="508" spans="1:31">
      <c r="A508">
        <v>2270</v>
      </c>
      <c r="B508" t="s">
        <v>655</v>
      </c>
      <c r="C508" t="s">
        <v>33479</v>
      </c>
      <c r="D508" t="s">
        <v>33476</v>
      </c>
      <c r="E508"/>
      <c r="F508">
        <v>13127</v>
      </c>
      <c r="G508" t="s">
        <v>33480</v>
      </c>
      <c r="H508">
        <v>7340</v>
      </c>
      <c r="I508" t="s">
        <v>33476</v>
      </c>
      <c r="J508"/>
      <c r="U508" s="43"/>
      <c r="AE508"/>
    </row>
    <row r="509" spans="1:31">
      <c r="A509">
        <v>2700</v>
      </c>
      <c r="B509" t="s">
        <v>656</v>
      </c>
      <c r="C509" t="s">
        <v>33480</v>
      </c>
      <c r="D509" t="s">
        <v>33481</v>
      </c>
      <c r="E509"/>
      <c r="F509">
        <v>13150</v>
      </c>
      <c r="G509" t="s">
        <v>33480</v>
      </c>
      <c r="H509">
        <v>7360</v>
      </c>
      <c r="I509" t="s">
        <v>33476</v>
      </c>
      <c r="J509"/>
      <c r="U509" s="43"/>
      <c r="AE509"/>
    </row>
    <row r="510" spans="1:31">
      <c r="A510">
        <v>2170</v>
      </c>
      <c r="B510" t="s">
        <v>657</v>
      </c>
      <c r="C510" t="s">
        <v>33478</v>
      </c>
      <c r="D510" t="s">
        <v>33476</v>
      </c>
      <c r="E510"/>
      <c r="F510">
        <v>13160</v>
      </c>
      <c r="G510" t="s">
        <v>33480</v>
      </c>
      <c r="H510">
        <v>7380</v>
      </c>
      <c r="I510" t="s">
        <v>33476</v>
      </c>
      <c r="J510"/>
      <c r="U510" s="43"/>
      <c r="AE510"/>
    </row>
    <row r="511" spans="1:31">
      <c r="A511">
        <v>2850</v>
      </c>
      <c r="B511" t="s">
        <v>658</v>
      </c>
      <c r="C511" t="s">
        <v>33479</v>
      </c>
      <c r="D511" t="e">
        <v>#N/A</v>
      </c>
      <c r="E511"/>
      <c r="F511">
        <v>13190</v>
      </c>
      <c r="G511" t="s">
        <v>33480</v>
      </c>
      <c r="H511">
        <v>7380</v>
      </c>
      <c r="I511" t="s">
        <v>33476</v>
      </c>
      <c r="J511"/>
      <c r="U511" s="43"/>
      <c r="AE511"/>
    </row>
    <row r="512" spans="1:31">
      <c r="A512">
        <v>2380</v>
      </c>
      <c r="B512" t="s">
        <v>659</v>
      </c>
      <c r="C512" t="s">
        <v>33478</v>
      </c>
      <c r="D512" t="s">
        <v>33481</v>
      </c>
      <c r="E512"/>
      <c r="F512">
        <v>13210</v>
      </c>
      <c r="G512" t="s">
        <v>33480</v>
      </c>
      <c r="H512">
        <v>7400</v>
      </c>
      <c r="I512" t="s">
        <v>33476</v>
      </c>
      <c r="J512"/>
      <c r="U512" s="43"/>
      <c r="AE512"/>
    </row>
    <row r="513" spans="1:31">
      <c r="A513">
        <v>2330</v>
      </c>
      <c r="B513" t="s">
        <v>660</v>
      </c>
      <c r="C513" t="s">
        <v>33479</v>
      </c>
      <c r="D513" t="s">
        <v>33476</v>
      </c>
      <c r="E513"/>
      <c r="F513">
        <v>13220</v>
      </c>
      <c r="G513" t="s">
        <v>33480</v>
      </c>
      <c r="H513">
        <v>7400</v>
      </c>
      <c r="I513" t="s">
        <v>33476</v>
      </c>
      <c r="J513"/>
      <c r="U513" s="43"/>
      <c r="AE513"/>
    </row>
    <row r="514" spans="1:31">
      <c r="A514">
        <v>2330</v>
      </c>
      <c r="B514" t="s">
        <v>660</v>
      </c>
      <c r="C514" t="s">
        <v>33479</v>
      </c>
      <c r="D514" t="s">
        <v>33476</v>
      </c>
      <c r="E514"/>
      <c r="F514">
        <v>13250</v>
      </c>
      <c r="G514" t="s">
        <v>33480</v>
      </c>
      <c r="H514">
        <v>7400</v>
      </c>
      <c r="I514" t="s">
        <v>33476</v>
      </c>
      <c r="J514"/>
      <c r="U514" s="43"/>
      <c r="AE514"/>
    </row>
    <row r="515" spans="1:31">
      <c r="A515">
        <v>2330</v>
      </c>
      <c r="B515" t="s">
        <v>660</v>
      </c>
      <c r="C515" t="s">
        <v>33479</v>
      </c>
      <c r="D515" t="s">
        <v>33476</v>
      </c>
      <c r="E515"/>
      <c r="F515">
        <v>13270</v>
      </c>
      <c r="G515" t="s">
        <v>33480</v>
      </c>
      <c r="H515">
        <v>7410</v>
      </c>
      <c r="I515" t="s">
        <v>33476</v>
      </c>
      <c r="J515"/>
      <c r="U515" s="43"/>
      <c r="AE515"/>
    </row>
    <row r="516" spans="1:31">
      <c r="A516">
        <v>2220</v>
      </c>
      <c r="B516" t="s">
        <v>661</v>
      </c>
      <c r="C516" t="s">
        <v>33480</v>
      </c>
      <c r="D516" t="s">
        <v>33476</v>
      </c>
      <c r="E516"/>
      <c r="F516">
        <v>13300</v>
      </c>
      <c r="G516" t="s">
        <v>33480</v>
      </c>
      <c r="H516">
        <v>7410</v>
      </c>
      <c r="I516" t="s">
        <v>33476</v>
      </c>
      <c r="J516"/>
      <c r="U516" s="43"/>
      <c r="AE516"/>
    </row>
    <row r="517" spans="1:31">
      <c r="A517">
        <v>2220</v>
      </c>
      <c r="B517" t="s">
        <v>661</v>
      </c>
      <c r="C517" t="s">
        <v>33480</v>
      </c>
      <c r="D517" t="s">
        <v>33476</v>
      </c>
      <c r="E517"/>
      <c r="F517">
        <v>13310</v>
      </c>
      <c r="G517" t="s">
        <v>33480</v>
      </c>
      <c r="H517">
        <v>7440</v>
      </c>
      <c r="I517" t="s">
        <v>33476</v>
      </c>
      <c r="J517"/>
      <c r="U517" s="43"/>
      <c r="AE517"/>
    </row>
    <row r="518" spans="1:31">
      <c r="A518">
        <v>2500</v>
      </c>
      <c r="B518" t="s">
        <v>662</v>
      </c>
      <c r="C518" t="s">
        <v>33478</v>
      </c>
      <c r="D518" t="s">
        <v>33476</v>
      </c>
      <c r="E518"/>
      <c r="F518">
        <v>13330</v>
      </c>
      <c r="G518" t="s">
        <v>33480</v>
      </c>
      <c r="H518">
        <v>7440</v>
      </c>
      <c r="I518" t="s">
        <v>33476</v>
      </c>
      <c r="J518"/>
      <c r="U518" s="43"/>
      <c r="AE518"/>
    </row>
    <row r="519" spans="1:31">
      <c r="A519">
        <v>2300</v>
      </c>
      <c r="B519" t="s">
        <v>663</v>
      </c>
      <c r="C519" t="s">
        <v>33480</v>
      </c>
      <c r="D519" t="s">
        <v>33481</v>
      </c>
      <c r="E519"/>
      <c r="F519">
        <v>13370</v>
      </c>
      <c r="G519" t="s">
        <v>33480</v>
      </c>
      <c r="H519">
        <v>7460</v>
      </c>
      <c r="I519" t="s">
        <v>33476</v>
      </c>
      <c r="J519"/>
      <c r="U519" s="43"/>
      <c r="AE519"/>
    </row>
    <row r="520" spans="1:31">
      <c r="A520">
        <v>2110</v>
      </c>
      <c r="B520" t="s">
        <v>664</v>
      </c>
      <c r="C520" t="s">
        <v>33478</v>
      </c>
      <c r="D520" t="s">
        <v>33476</v>
      </c>
      <c r="E520"/>
      <c r="F520">
        <v>13380</v>
      </c>
      <c r="G520" t="s">
        <v>33480</v>
      </c>
      <c r="H520">
        <v>7460</v>
      </c>
      <c r="I520" t="s">
        <v>33476</v>
      </c>
      <c r="J520"/>
      <c r="U520" s="43"/>
      <c r="AE520"/>
    </row>
    <row r="521" spans="1:31">
      <c r="A521">
        <v>2160</v>
      </c>
      <c r="B521" t="s">
        <v>665</v>
      </c>
      <c r="C521" t="s">
        <v>33479</v>
      </c>
      <c r="D521" t="s">
        <v>33476</v>
      </c>
      <c r="E521"/>
      <c r="F521">
        <v>13390</v>
      </c>
      <c r="G521" t="s">
        <v>33480</v>
      </c>
      <c r="H521">
        <v>7520</v>
      </c>
      <c r="I521" t="s">
        <v>33476</v>
      </c>
      <c r="J521"/>
      <c r="U521" s="43"/>
      <c r="AE521"/>
    </row>
    <row r="522" spans="1:31">
      <c r="A522">
        <v>2800</v>
      </c>
      <c r="B522" t="s">
        <v>666</v>
      </c>
      <c r="C522" t="s">
        <v>33479</v>
      </c>
      <c r="D522" t="s">
        <v>33476</v>
      </c>
      <c r="E522"/>
      <c r="F522">
        <v>13400</v>
      </c>
      <c r="G522" t="s">
        <v>33480</v>
      </c>
      <c r="H522">
        <v>7530</v>
      </c>
      <c r="I522" t="s">
        <v>33476</v>
      </c>
      <c r="J522"/>
      <c r="U522" s="43"/>
      <c r="AE522"/>
    </row>
    <row r="523" spans="1:31">
      <c r="A523">
        <v>2590</v>
      </c>
      <c r="B523" t="s">
        <v>667</v>
      </c>
      <c r="C523" t="s">
        <v>33478</v>
      </c>
      <c r="D523" t="s">
        <v>33476</v>
      </c>
      <c r="E523"/>
      <c r="F523">
        <v>13420</v>
      </c>
      <c r="G523" t="s">
        <v>33480</v>
      </c>
      <c r="H523">
        <v>7560</v>
      </c>
      <c r="I523" t="s">
        <v>33476</v>
      </c>
      <c r="J523"/>
      <c r="U523" s="43"/>
      <c r="AE523"/>
    </row>
    <row r="524" spans="1:31">
      <c r="A524">
        <v>2110</v>
      </c>
      <c r="B524" t="s">
        <v>668</v>
      </c>
      <c r="C524" t="s">
        <v>33478</v>
      </c>
      <c r="D524" t="s">
        <v>33476</v>
      </c>
      <c r="E524"/>
      <c r="F524">
        <v>13430</v>
      </c>
      <c r="G524" t="s">
        <v>33480</v>
      </c>
      <c r="H524">
        <v>7560</v>
      </c>
      <c r="I524" t="s">
        <v>33476</v>
      </c>
      <c r="J524"/>
      <c r="U524" s="43"/>
      <c r="AE524"/>
    </row>
    <row r="525" spans="1:31">
      <c r="A525">
        <v>2400</v>
      </c>
      <c r="B525" t="s">
        <v>669</v>
      </c>
      <c r="C525" t="s">
        <v>33479</v>
      </c>
      <c r="D525" t="s">
        <v>33476</v>
      </c>
      <c r="E525"/>
      <c r="F525">
        <v>13450</v>
      </c>
      <c r="G525" t="s">
        <v>33480</v>
      </c>
      <c r="H525">
        <v>7580</v>
      </c>
      <c r="I525" t="s">
        <v>33476</v>
      </c>
      <c r="J525"/>
      <c r="U525" s="43"/>
      <c r="AE525"/>
    </row>
    <row r="526" spans="1:31">
      <c r="A526">
        <v>2420</v>
      </c>
      <c r="B526" t="s">
        <v>670</v>
      </c>
      <c r="C526" t="s">
        <v>33478</v>
      </c>
      <c r="D526" t="s">
        <v>33476</v>
      </c>
      <c r="E526"/>
      <c r="F526">
        <v>13480</v>
      </c>
      <c r="G526" t="s">
        <v>33480</v>
      </c>
      <c r="H526">
        <v>7590</v>
      </c>
      <c r="I526" t="s">
        <v>33476</v>
      </c>
      <c r="J526"/>
      <c r="U526" s="43"/>
      <c r="AE526"/>
    </row>
    <row r="527" spans="1:31">
      <c r="A527">
        <v>2200</v>
      </c>
      <c r="B527" t="s">
        <v>671</v>
      </c>
      <c r="C527" t="s">
        <v>33480</v>
      </c>
      <c r="D527" t="s">
        <v>33476</v>
      </c>
      <c r="E527"/>
      <c r="F527">
        <v>13490</v>
      </c>
      <c r="G527" t="s">
        <v>33480</v>
      </c>
      <c r="H527">
        <v>7600</v>
      </c>
      <c r="I527" t="s">
        <v>33476</v>
      </c>
      <c r="J527"/>
      <c r="U527" s="43"/>
      <c r="AE527"/>
    </row>
    <row r="528" spans="1:31">
      <c r="A528">
        <v>2420</v>
      </c>
      <c r="B528" t="s">
        <v>672</v>
      </c>
      <c r="C528" t="s">
        <v>33478</v>
      </c>
      <c r="D528" t="s">
        <v>33476</v>
      </c>
      <c r="E528"/>
      <c r="F528">
        <v>13520</v>
      </c>
      <c r="G528" t="s">
        <v>33480</v>
      </c>
      <c r="H528">
        <v>7610</v>
      </c>
      <c r="I528" t="s">
        <v>33476</v>
      </c>
      <c r="J528"/>
      <c r="U528" s="43"/>
      <c r="AE528"/>
    </row>
    <row r="529" spans="1:31">
      <c r="A529">
        <v>2440</v>
      </c>
      <c r="B529" t="s">
        <v>673</v>
      </c>
      <c r="C529" t="s">
        <v>33479</v>
      </c>
      <c r="D529" t="s">
        <v>33476</v>
      </c>
      <c r="E529"/>
      <c r="F529">
        <v>13530</v>
      </c>
      <c r="G529" t="s">
        <v>33480</v>
      </c>
      <c r="H529">
        <v>7700</v>
      </c>
      <c r="I529" t="s">
        <v>33476</v>
      </c>
      <c r="J529"/>
      <c r="U529" s="43"/>
      <c r="AE529"/>
    </row>
    <row r="530" spans="1:31">
      <c r="A530">
        <v>2450</v>
      </c>
      <c r="B530" t="s">
        <v>674</v>
      </c>
      <c r="C530" t="s">
        <v>33478</v>
      </c>
      <c r="D530" t="s">
        <v>33476</v>
      </c>
      <c r="E530"/>
      <c r="F530">
        <v>13580</v>
      </c>
      <c r="G530" t="s">
        <v>33480</v>
      </c>
      <c r="H530">
        <v>7700</v>
      </c>
      <c r="I530" t="s">
        <v>33476</v>
      </c>
      <c r="J530"/>
      <c r="U530" s="43"/>
      <c r="AE530"/>
    </row>
    <row r="531" spans="1:31">
      <c r="A531">
        <v>2250</v>
      </c>
      <c r="B531" t="s">
        <v>675</v>
      </c>
      <c r="C531" t="s">
        <v>33478</v>
      </c>
      <c r="D531" t="s">
        <v>33476</v>
      </c>
      <c r="E531"/>
      <c r="F531">
        <v>13610</v>
      </c>
      <c r="G531" t="s">
        <v>33480</v>
      </c>
      <c r="H531">
        <v>7700</v>
      </c>
      <c r="I531" t="s">
        <v>33476</v>
      </c>
      <c r="J531"/>
      <c r="U531" s="43"/>
      <c r="AE531"/>
    </row>
    <row r="532" spans="1:31">
      <c r="A532">
        <v>2340</v>
      </c>
      <c r="B532" t="s">
        <v>676</v>
      </c>
      <c r="C532" t="s">
        <v>33478</v>
      </c>
      <c r="D532" t="s">
        <v>33476</v>
      </c>
      <c r="E532"/>
      <c r="F532">
        <v>13640</v>
      </c>
      <c r="G532" t="s">
        <v>33480</v>
      </c>
      <c r="H532">
        <v>7700</v>
      </c>
      <c r="I532" t="s">
        <v>33476</v>
      </c>
      <c r="J532"/>
      <c r="U532" s="43"/>
      <c r="AE532"/>
    </row>
    <row r="533" spans="1:31">
      <c r="A533">
        <v>2120</v>
      </c>
      <c r="B533" t="s">
        <v>677</v>
      </c>
      <c r="C533" t="s">
        <v>33478</v>
      </c>
      <c r="D533" t="s">
        <v>33476</v>
      </c>
      <c r="E533"/>
      <c r="F533">
        <v>13650</v>
      </c>
      <c r="G533" t="s">
        <v>33480</v>
      </c>
      <c r="H533">
        <v>7700</v>
      </c>
      <c r="I533" t="s">
        <v>33476</v>
      </c>
      <c r="J533"/>
      <c r="U533" s="43"/>
      <c r="AE533"/>
    </row>
    <row r="534" spans="1:31">
      <c r="A534">
        <v>2290</v>
      </c>
      <c r="B534" t="s">
        <v>678</v>
      </c>
      <c r="C534" t="s">
        <v>33480</v>
      </c>
      <c r="D534" t="s">
        <v>33481</v>
      </c>
      <c r="E534"/>
      <c r="F534">
        <v>13660</v>
      </c>
      <c r="G534" t="s">
        <v>33480</v>
      </c>
      <c r="H534">
        <v>7790</v>
      </c>
      <c r="I534" t="s">
        <v>33476</v>
      </c>
      <c r="J534"/>
      <c r="U534" s="43"/>
      <c r="AE534"/>
    </row>
    <row r="535" spans="1:31">
      <c r="A535">
        <v>2820</v>
      </c>
      <c r="B535" t="s">
        <v>679</v>
      </c>
      <c r="C535" t="s">
        <v>33477</v>
      </c>
      <c r="D535" t="s">
        <v>33476</v>
      </c>
      <c r="E535"/>
      <c r="F535">
        <v>13680</v>
      </c>
      <c r="G535" t="s">
        <v>33480</v>
      </c>
      <c r="H535">
        <v>7800</v>
      </c>
      <c r="I535" t="s">
        <v>33476</v>
      </c>
      <c r="J535"/>
      <c r="U535" s="43"/>
      <c r="AE535"/>
    </row>
    <row r="536" spans="1:31">
      <c r="A536">
        <v>2190</v>
      </c>
      <c r="B536" t="s">
        <v>680</v>
      </c>
      <c r="C536" t="s">
        <v>33480</v>
      </c>
      <c r="D536" t="s">
        <v>33476</v>
      </c>
      <c r="E536"/>
      <c r="F536">
        <v>13690</v>
      </c>
      <c r="G536" t="s">
        <v>33480</v>
      </c>
      <c r="H536">
        <v>7800</v>
      </c>
      <c r="I536" t="s">
        <v>33476</v>
      </c>
      <c r="J536"/>
      <c r="U536" s="43"/>
      <c r="AE536"/>
    </row>
    <row r="537" spans="1:31">
      <c r="A537">
        <v>2800</v>
      </c>
      <c r="B537" t="s">
        <v>681</v>
      </c>
      <c r="C537" t="s">
        <v>33479</v>
      </c>
      <c r="D537" t="s">
        <v>33476</v>
      </c>
      <c r="E537"/>
      <c r="F537">
        <v>13710</v>
      </c>
      <c r="G537" t="s">
        <v>33480</v>
      </c>
      <c r="H537">
        <v>7800</v>
      </c>
      <c r="I537" t="s">
        <v>33476</v>
      </c>
      <c r="J537"/>
      <c r="U537" s="43"/>
      <c r="AE537"/>
    </row>
    <row r="538" spans="1:31">
      <c r="A538">
        <v>2240</v>
      </c>
      <c r="B538" t="s">
        <v>682</v>
      </c>
      <c r="C538" t="s">
        <v>33478</v>
      </c>
      <c r="D538" t="s">
        <v>33476</v>
      </c>
      <c r="E538"/>
      <c r="F538">
        <v>13760</v>
      </c>
      <c r="G538" t="s">
        <v>33480</v>
      </c>
      <c r="H538">
        <v>8000</v>
      </c>
      <c r="I538" t="s">
        <v>33476</v>
      </c>
      <c r="J538"/>
      <c r="U538" s="43"/>
      <c r="AE538"/>
    </row>
    <row r="539" spans="1:31">
      <c r="A539">
        <v>2190</v>
      </c>
      <c r="B539" t="s">
        <v>683</v>
      </c>
      <c r="C539" t="s">
        <v>33480</v>
      </c>
      <c r="D539" t="s">
        <v>33476</v>
      </c>
      <c r="E539"/>
      <c r="F539">
        <v>13780</v>
      </c>
      <c r="G539" t="s">
        <v>33480</v>
      </c>
      <c r="H539">
        <v>8090</v>
      </c>
      <c r="I539" t="s">
        <v>33476</v>
      </c>
      <c r="J539"/>
      <c r="U539" s="43"/>
      <c r="AE539"/>
    </row>
    <row r="540" spans="1:31">
      <c r="A540">
        <v>2300</v>
      </c>
      <c r="B540" t="s">
        <v>684</v>
      </c>
      <c r="C540" t="s">
        <v>33480</v>
      </c>
      <c r="D540" t="s">
        <v>33481</v>
      </c>
      <c r="E540"/>
      <c r="F540">
        <v>13790</v>
      </c>
      <c r="G540" t="s">
        <v>33480</v>
      </c>
      <c r="H540">
        <v>8110</v>
      </c>
      <c r="I540" t="s">
        <v>33476</v>
      </c>
      <c r="J540"/>
      <c r="U540" s="43"/>
      <c r="AE540"/>
    </row>
    <row r="541" spans="1:31">
      <c r="A541">
        <v>2500</v>
      </c>
      <c r="B541" t="s">
        <v>685</v>
      </c>
      <c r="C541" t="s">
        <v>33478</v>
      </c>
      <c r="D541" t="s">
        <v>33476</v>
      </c>
      <c r="E541"/>
      <c r="F541">
        <v>13890</v>
      </c>
      <c r="G541" t="s">
        <v>33480</v>
      </c>
      <c r="H541">
        <v>8110</v>
      </c>
      <c r="I541" t="s">
        <v>33476</v>
      </c>
      <c r="J541"/>
      <c r="U541" s="43"/>
      <c r="AE541"/>
    </row>
    <row r="542" spans="1:31">
      <c r="A542">
        <v>2870</v>
      </c>
      <c r="B542" t="s">
        <v>686</v>
      </c>
      <c r="C542" t="s">
        <v>33479</v>
      </c>
      <c r="D542" t="s">
        <v>33481</v>
      </c>
      <c r="E542"/>
      <c r="F542">
        <v>13920</v>
      </c>
      <c r="G542" t="s">
        <v>33480</v>
      </c>
      <c r="H542">
        <v>8130</v>
      </c>
      <c r="I542" t="s">
        <v>33476</v>
      </c>
      <c r="J542"/>
      <c r="U542" s="43"/>
      <c r="AE542"/>
    </row>
    <row r="543" spans="1:31">
      <c r="A543">
        <v>2300</v>
      </c>
      <c r="B543" t="s">
        <v>687</v>
      </c>
      <c r="C543" t="s">
        <v>33480</v>
      </c>
      <c r="D543" t="s">
        <v>33481</v>
      </c>
      <c r="E543"/>
      <c r="F543">
        <v>13930</v>
      </c>
      <c r="G543" t="s">
        <v>33480</v>
      </c>
      <c r="H543">
        <v>8130</v>
      </c>
      <c r="I543" t="s">
        <v>33476</v>
      </c>
      <c r="J543"/>
      <c r="U543" s="43"/>
      <c r="AE543"/>
    </row>
    <row r="544" spans="1:31">
      <c r="A544">
        <v>2210</v>
      </c>
      <c r="B544" t="s">
        <v>688</v>
      </c>
      <c r="C544" t="s">
        <v>33479</v>
      </c>
      <c r="D544" t="s">
        <v>33476</v>
      </c>
      <c r="E544"/>
      <c r="F544">
        <v>13940</v>
      </c>
      <c r="G544" t="s">
        <v>33480</v>
      </c>
      <c r="H544">
        <v>8140</v>
      </c>
      <c r="I544" t="s">
        <v>33476</v>
      </c>
      <c r="J544"/>
      <c r="U544" s="43"/>
      <c r="AE544"/>
    </row>
    <row r="545" spans="1:31">
      <c r="A545">
        <v>2130</v>
      </c>
      <c r="B545" t="s">
        <v>689</v>
      </c>
      <c r="C545" t="s">
        <v>33479</v>
      </c>
      <c r="D545" t="s">
        <v>33476</v>
      </c>
      <c r="E545"/>
      <c r="F545">
        <v>13980</v>
      </c>
      <c r="G545" t="s">
        <v>33480</v>
      </c>
      <c r="H545">
        <v>8150</v>
      </c>
      <c r="I545" t="s">
        <v>33476</v>
      </c>
      <c r="J545"/>
      <c r="U545" s="43"/>
      <c r="AE545"/>
    </row>
    <row r="546" spans="1:31">
      <c r="A546">
        <v>2310</v>
      </c>
      <c r="B546" t="s">
        <v>690</v>
      </c>
      <c r="C546" t="s">
        <v>33480</v>
      </c>
      <c r="D546" t="s">
        <v>33476</v>
      </c>
      <c r="E546"/>
      <c r="F546">
        <v>13990</v>
      </c>
      <c r="G546" t="s">
        <v>33480</v>
      </c>
      <c r="H546">
        <v>8160</v>
      </c>
      <c r="I546" t="s">
        <v>33476</v>
      </c>
      <c r="J546"/>
      <c r="U546" s="43"/>
      <c r="AE546"/>
    </row>
    <row r="547" spans="1:31">
      <c r="A547">
        <v>2400</v>
      </c>
      <c r="B547" t="s">
        <v>691</v>
      </c>
      <c r="C547" t="s">
        <v>33479</v>
      </c>
      <c r="D547" t="s">
        <v>33476</v>
      </c>
      <c r="E547"/>
      <c r="F547">
        <v>14000</v>
      </c>
      <c r="G547" t="s">
        <v>33477</v>
      </c>
      <c r="H547">
        <v>8160</v>
      </c>
      <c r="I547" t="s">
        <v>33476</v>
      </c>
      <c r="J547"/>
      <c r="U547" s="43"/>
      <c r="AE547"/>
    </row>
    <row r="548" spans="1:31">
      <c r="A548">
        <v>2300</v>
      </c>
      <c r="B548" t="s">
        <v>692</v>
      </c>
      <c r="C548" t="s">
        <v>33480</v>
      </c>
      <c r="D548" t="s">
        <v>33481</v>
      </c>
      <c r="E548"/>
      <c r="F548">
        <v>14100</v>
      </c>
      <c r="G548" t="s">
        <v>33477</v>
      </c>
      <c r="H548">
        <v>8160</v>
      </c>
      <c r="I548" t="s">
        <v>33476</v>
      </c>
      <c r="J548"/>
      <c r="U548" s="43"/>
      <c r="AE548"/>
    </row>
    <row r="549" spans="1:31">
      <c r="A549">
        <v>2290</v>
      </c>
      <c r="B549" t="s">
        <v>693</v>
      </c>
      <c r="C549" t="s">
        <v>33480</v>
      </c>
      <c r="D549" t="s">
        <v>33481</v>
      </c>
      <c r="E549"/>
      <c r="F549">
        <v>14110</v>
      </c>
      <c r="G549" t="s">
        <v>33477</v>
      </c>
      <c r="H549">
        <v>8170</v>
      </c>
      <c r="I549" t="s">
        <v>33476</v>
      </c>
      <c r="J549"/>
      <c r="U549" s="43"/>
      <c r="AE549"/>
    </row>
    <row r="550" spans="1:31">
      <c r="A550">
        <v>2860</v>
      </c>
      <c r="B550" t="s">
        <v>694</v>
      </c>
      <c r="C550" t="s">
        <v>33478</v>
      </c>
      <c r="D550" t="s">
        <v>33481</v>
      </c>
      <c r="E550"/>
      <c r="F550">
        <v>14130</v>
      </c>
      <c r="G550" t="s">
        <v>33477</v>
      </c>
      <c r="H550">
        <v>8170</v>
      </c>
      <c r="I550" t="s">
        <v>33476</v>
      </c>
      <c r="J550"/>
      <c r="U550" s="43"/>
      <c r="AE550"/>
    </row>
    <row r="551" spans="1:31">
      <c r="A551">
        <v>2200</v>
      </c>
      <c r="B551" t="s">
        <v>695</v>
      </c>
      <c r="C551" t="s">
        <v>33480</v>
      </c>
      <c r="D551" t="s">
        <v>33476</v>
      </c>
      <c r="E551"/>
      <c r="F551">
        <v>14170</v>
      </c>
      <c r="G551" t="s">
        <v>33477</v>
      </c>
      <c r="H551">
        <v>8170</v>
      </c>
      <c r="I551" t="s">
        <v>33476</v>
      </c>
      <c r="J551"/>
      <c r="U551" s="43"/>
      <c r="AE551"/>
    </row>
    <row r="552" spans="1:31">
      <c r="A552">
        <v>2210</v>
      </c>
      <c r="B552" t="s">
        <v>696</v>
      </c>
      <c r="C552" t="s">
        <v>33479</v>
      </c>
      <c r="D552" t="s">
        <v>33476</v>
      </c>
      <c r="E552"/>
      <c r="F552">
        <v>14190</v>
      </c>
      <c r="G552" t="s">
        <v>33477</v>
      </c>
      <c r="H552">
        <v>8190</v>
      </c>
      <c r="I552" t="s">
        <v>33476</v>
      </c>
      <c r="J552"/>
      <c r="U552" s="43"/>
      <c r="AE552"/>
    </row>
    <row r="553" spans="1:31">
      <c r="A553">
        <v>2160</v>
      </c>
      <c r="B553" t="s">
        <v>697</v>
      </c>
      <c r="C553" t="s">
        <v>33479</v>
      </c>
      <c r="D553" t="s">
        <v>33476</v>
      </c>
      <c r="E553"/>
      <c r="F553">
        <v>14210</v>
      </c>
      <c r="G553" t="s">
        <v>33477</v>
      </c>
      <c r="H553">
        <v>8190</v>
      </c>
      <c r="I553" t="s">
        <v>33476</v>
      </c>
      <c r="J553"/>
      <c r="U553" s="43"/>
      <c r="AE553"/>
    </row>
    <row r="554" spans="1:31">
      <c r="A554">
        <v>2300</v>
      </c>
      <c r="B554" t="s">
        <v>698</v>
      </c>
      <c r="C554" t="s">
        <v>33480</v>
      </c>
      <c r="D554" t="s">
        <v>33481</v>
      </c>
      <c r="E554"/>
      <c r="F554">
        <v>14220</v>
      </c>
      <c r="G554" t="s">
        <v>33477</v>
      </c>
      <c r="H554">
        <v>8200</v>
      </c>
      <c r="I554" t="s">
        <v>33476</v>
      </c>
      <c r="J554"/>
      <c r="U554" s="43"/>
      <c r="AE554"/>
    </row>
    <row r="555" spans="1:31">
      <c r="A555">
        <v>2400</v>
      </c>
      <c r="B555" t="s">
        <v>699</v>
      </c>
      <c r="C555" t="s">
        <v>33479</v>
      </c>
      <c r="D555" t="s">
        <v>33476</v>
      </c>
      <c r="E555"/>
      <c r="F555">
        <v>14230</v>
      </c>
      <c r="G555" t="s">
        <v>33477</v>
      </c>
      <c r="H555">
        <v>8200</v>
      </c>
      <c r="I555" t="s">
        <v>33476</v>
      </c>
      <c r="J555"/>
      <c r="U555" s="43"/>
      <c r="AE555"/>
    </row>
    <row r="556" spans="1:31">
      <c r="A556">
        <v>2110</v>
      </c>
      <c r="B556" t="s">
        <v>700</v>
      </c>
      <c r="C556" t="s">
        <v>33478</v>
      </c>
      <c r="D556" t="s">
        <v>33476</v>
      </c>
      <c r="E556"/>
      <c r="F556">
        <v>14240</v>
      </c>
      <c r="G556" t="s">
        <v>33477</v>
      </c>
      <c r="H556">
        <v>8210</v>
      </c>
      <c r="I556" t="s">
        <v>33476</v>
      </c>
      <c r="J556"/>
      <c r="U556" s="43"/>
      <c r="AE556"/>
    </row>
    <row r="557" spans="1:31">
      <c r="A557">
        <v>2270</v>
      </c>
      <c r="B557" t="s">
        <v>701</v>
      </c>
      <c r="C557" t="s">
        <v>33479</v>
      </c>
      <c r="D557" t="s">
        <v>33476</v>
      </c>
      <c r="E557"/>
      <c r="F557">
        <v>14250</v>
      </c>
      <c r="G557" t="s">
        <v>33477</v>
      </c>
      <c r="H557">
        <v>8210</v>
      </c>
      <c r="I557" t="s">
        <v>33476</v>
      </c>
      <c r="J557"/>
      <c r="U557" s="43"/>
      <c r="AE557"/>
    </row>
    <row r="558" spans="1:31">
      <c r="A558">
        <v>2350</v>
      </c>
      <c r="B558" t="s">
        <v>702</v>
      </c>
      <c r="C558" t="s">
        <v>33477</v>
      </c>
      <c r="D558" t="s">
        <v>33476</v>
      </c>
      <c r="E558"/>
      <c r="F558">
        <v>14260</v>
      </c>
      <c r="G558" t="s">
        <v>33477</v>
      </c>
      <c r="H558">
        <v>8210</v>
      </c>
      <c r="I558" t="s">
        <v>33476</v>
      </c>
      <c r="J558"/>
      <c r="U558" s="43"/>
      <c r="AE558"/>
    </row>
    <row r="559" spans="1:31">
      <c r="A559">
        <v>2400</v>
      </c>
      <c r="B559" t="s">
        <v>703</v>
      </c>
      <c r="C559" t="s">
        <v>33479</v>
      </c>
      <c r="D559" t="s">
        <v>33476</v>
      </c>
      <c r="E559"/>
      <c r="F559">
        <v>14270</v>
      </c>
      <c r="G559" t="s">
        <v>33477</v>
      </c>
      <c r="H559">
        <v>8220</v>
      </c>
      <c r="I559" t="s">
        <v>33476</v>
      </c>
      <c r="J559"/>
      <c r="U559" s="43"/>
      <c r="AE559"/>
    </row>
    <row r="560" spans="1:31">
      <c r="A560">
        <v>2400</v>
      </c>
      <c r="B560" t="s">
        <v>704</v>
      </c>
      <c r="C560" t="s">
        <v>33479</v>
      </c>
      <c r="D560" t="s">
        <v>33476</v>
      </c>
      <c r="E560"/>
      <c r="F560">
        <v>14310</v>
      </c>
      <c r="G560" t="s">
        <v>33477</v>
      </c>
      <c r="H560">
        <v>8220</v>
      </c>
      <c r="I560" t="s">
        <v>33476</v>
      </c>
      <c r="J560"/>
      <c r="U560" s="43"/>
      <c r="AE560"/>
    </row>
    <row r="561" spans="1:31">
      <c r="A561">
        <v>2420</v>
      </c>
      <c r="B561" t="s">
        <v>705</v>
      </c>
      <c r="C561" t="s">
        <v>33478</v>
      </c>
      <c r="D561" t="s">
        <v>33476</v>
      </c>
      <c r="E561"/>
      <c r="F561">
        <v>14320</v>
      </c>
      <c r="G561" t="s">
        <v>33477</v>
      </c>
      <c r="H561">
        <v>8220</v>
      </c>
      <c r="I561" t="s">
        <v>33476</v>
      </c>
      <c r="J561"/>
      <c r="U561" s="43"/>
      <c r="AE561"/>
    </row>
    <row r="562" spans="1:31">
      <c r="A562">
        <v>2250</v>
      </c>
      <c r="B562" t="s">
        <v>706</v>
      </c>
      <c r="C562" t="s">
        <v>33478</v>
      </c>
      <c r="D562" t="s">
        <v>33476</v>
      </c>
      <c r="E562"/>
      <c r="F562">
        <v>14330</v>
      </c>
      <c r="G562" t="s">
        <v>33477</v>
      </c>
      <c r="H562">
        <v>8220</v>
      </c>
      <c r="I562" t="s">
        <v>33476</v>
      </c>
      <c r="J562"/>
      <c r="U562" s="43"/>
      <c r="AE562"/>
    </row>
    <row r="563" spans="1:31">
      <c r="A563">
        <v>2860</v>
      </c>
      <c r="B563" t="s">
        <v>707</v>
      </c>
      <c r="C563" t="s">
        <v>33478</v>
      </c>
      <c r="D563" t="s">
        <v>33481</v>
      </c>
      <c r="E563"/>
      <c r="F563">
        <v>14340</v>
      </c>
      <c r="G563" t="s">
        <v>33477</v>
      </c>
      <c r="H563">
        <v>8230</v>
      </c>
      <c r="I563" t="s">
        <v>33476</v>
      </c>
      <c r="J563"/>
      <c r="U563" s="43"/>
      <c r="AE563"/>
    </row>
    <row r="564" spans="1:31">
      <c r="A564">
        <v>2450</v>
      </c>
      <c r="B564" t="s">
        <v>708</v>
      </c>
      <c r="C564" t="s">
        <v>33478</v>
      </c>
      <c r="D564" t="s">
        <v>33476</v>
      </c>
      <c r="E564"/>
      <c r="F564">
        <v>14350</v>
      </c>
      <c r="G564" t="s">
        <v>33477</v>
      </c>
      <c r="H564">
        <v>8230</v>
      </c>
      <c r="I564" t="s">
        <v>33476</v>
      </c>
      <c r="J564"/>
      <c r="U564" s="43"/>
      <c r="AE564"/>
    </row>
    <row r="565" spans="1:31">
      <c r="A565">
        <v>2160</v>
      </c>
      <c r="B565" t="s">
        <v>709</v>
      </c>
      <c r="C565" t="s">
        <v>33479</v>
      </c>
      <c r="D565" t="s">
        <v>33476</v>
      </c>
      <c r="E565"/>
      <c r="F565">
        <v>14360</v>
      </c>
      <c r="G565" t="s">
        <v>33477</v>
      </c>
      <c r="H565">
        <v>8230</v>
      </c>
      <c r="I565" t="s">
        <v>33476</v>
      </c>
      <c r="J565"/>
      <c r="U565" s="43"/>
      <c r="AE565"/>
    </row>
    <row r="566" spans="1:31">
      <c r="A566">
        <v>2400</v>
      </c>
      <c r="B566" t="s">
        <v>710</v>
      </c>
      <c r="C566" t="s">
        <v>33479</v>
      </c>
      <c r="D566" t="s">
        <v>33476</v>
      </c>
      <c r="E566"/>
      <c r="F566">
        <v>14370</v>
      </c>
      <c r="G566" t="s">
        <v>33477</v>
      </c>
      <c r="H566">
        <v>8240</v>
      </c>
      <c r="I566" t="s">
        <v>33476</v>
      </c>
      <c r="J566"/>
      <c r="U566" s="43"/>
      <c r="AE566"/>
    </row>
    <row r="567" spans="1:31">
      <c r="A567">
        <v>2160</v>
      </c>
      <c r="B567" t="s">
        <v>711</v>
      </c>
      <c r="C567" t="s">
        <v>33479</v>
      </c>
      <c r="D567" t="s">
        <v>33476</v>
      </c>
      <c r="E567"/>
      <c r="F567">
        <v>14380</v>
      </c>
      <c r="G567" t="s">
        <v>33477</v>
      </c>
      <c r="H567">
        <v>8240</v>
      </c>
      <c r="I567" t="s">
        <v>33476</v>
      </c>
      <c r="J567"/>
      <c r="U567" s="43"/>
      <c r="AE567"/>
    </row>
    <row r="568" spans="1:31">
      <c r="A568">
        <v>2300</v>
      </c>
      <c r="B568" t="s">
        <v>712</v>
      </c>
      <c r="C568" t="s">
        <v>33480</v>
      </c>
      <c r="D568" t="s">
        <v>33481</v>
      </c>
      <c r="E568"/>
      <c r="F568">
        <v>14400</v>
      </c>
      <c r="G568" t="s">
        <v>33477</v>
      </c>
      <c r="H568">
        <v>8240</v>
      </c>
      <c r="I568" t="s">
        <v>33476</v>
      </c>
      <c r="J568"/>
      <c r="U568" s="43"/>
      <c r="AE568"/>
    </row>
    <row r="569" spans="1:31">
      <c r="A569">
        <v>2000</v>
      </c>
      <c r="B569" t="s">
        <v>713</v>
      </c>
      <c r="C569" t="s">
        <v>33479</v>
      </c>
      <c r="D569" t="s">
        <v>33481</v>
      </c>
      <c r="E569"/>
      <c r="F569">
        <v>14420</v>
      </c>
      <c r="G569" t="s">
        <v>33477</v>
      </c>
      <c r="H569">
        <v>8240</v>
      </c>
      <c r="I569" t="s">
        <v>33476</v>
      </c>
      <c r="J569"/>
      <c r="U569" s="43"/>
      <c r="AE569"/>
    </row>
    <row r="570" spans="1:31">
      <c r="A570">
        <v>2140</v>
      </c>
      <c r="B570" t="s">
        <v>714</v>
      </c>
      <c r="C570" t="s">
        <v>33478</v>
      </c>
      <c r="D570" t="s">
        <v>33476</v>
      </c>
      <c r="E570"/>
      <c r="F570">
        <v>14430</v>
      </c>
      <c r="G570" t="s">
        <v>33477</v>
      </c>
      <c r="H570">
        <v>8240</v>
      </c>
      <c r="I570" t="s">
        <v>33476</v>
      </c>
      <c r="J570"/>
      <c r="U570" s="43"/>
      <c r="AE570"/>
    </row>
    <row r="571" spans="1:31">
      <c r="A571">
        <v>2220</v>
      </c>
      <c r="B571" t="s">
        <v>715</v>
      </c>
      <c r="C571" t="s">
        <v>33480</v>
      </c>
      <c r="D571" t="s">
        <v>33476</v>
      </c>
      <c r="E571"/>
      <c r="F571">
        <v>14440</v>
      </c>
      <c r="G571" t="s">
        <v>33477</v>
      </c>
      <c r="H571">
        <v>8250</v>
      </c>
      <c r="I571" t="s">
        <v>33476</v>
      </c>
      <c r="J571"/>
      <c r="U571" s="43"/>
      <c r="AE571"/>
    </row>
    <row r="572" spans="1:31">
      <c r="A572">
        <v>2320</v>
      </c>
      <c r="B572" t="s">
        <v>716</v>
      </c>
      <c r="C572" t="s">
        <v>33479</v>
      </c>
      <c r="D572" t="s">
        <v>33481</v>
      </c>
      <c r="E572"/>
      <c r="F572">
        <v>14460</v>
      </c>
      <c r="G572" t="s">
        <v>33477</v>
      </c>
      <c r="H572">
        <v>8250</v>
      </c>
      <c r="I572" t="s">
        <v>33476</v>
      </c>
      <c r="J572"/>
      <c r="U572" s="43"/>
      <c r="AE572"/>
    </row>
    <row r="573" spans="1:31">
      <c r="A573">
        <v>2110</v>
      </c>
      <c r="B573" t="s">
        <v>717</v>
      </c>
      <c r="C573" t="s">
        <v>33478</v>
      </c>
      <c r="D573" t="s">
        <v>33476</v>
      </c>
      <c r="E573"/>
      <c r="F573">
        <v>14480</v>
      </c>
      <c r="G573" t="s">
        <v>33477</v>
      </c>
      <c r="H573">
        <v>8250</v>
      </c>
      <c r="I573" t="s">
        <v>33476</v>
      </c>
      <c r="J573"/>
      <c r="U573" s="43"/>
      <c r="AE573"/>
    </row>
    <row r="574" spans="1:31">
      <c r="A574">
        <v>2400</v>
      </c>
      <c r="B574" t="s">
        <v>718</v>
      </c>
      <c r="C574" t="s">
        <v>33479</v>
      </c>
      <c r="D574" t="s">
        <v>33476</v>
      </c>
      <c r="E574"/>
      <c r="F574">
        <v>14490</v>
      </c>
      <c r="G574" t="s">
        <v>33477</v>
      </c>
      <c r="H574">
        <v>8250</v>
      </c>
      <c r="I574" t="s">
        <v>33476</v>
      </c>
      <c r="J574"/>
      <c r="U574" s="43"/>
      <c r="AE574"/>
    </row>
    <row r="575" spans="1:31">
      <c r="A575">
        <v>2000</v>
      </c>
      <c r="B575" t="s">
        <v>719</v>
      </c>
      <c r="C575" t="s">
        <v>33479</v>
      </c>
      <c r="D575" t="s">
        <v>33481</v>
      </c>
      <c r="E575"/>
      <c r="F575">
        <v>14500</v>
      </c>
      <c r="G575" t="s">
        <v>33477</v>
      </c>
      <c r="H575">
        <v>8250</v>
      </c>
      <c r="I575" t="s">
        <v>33476</v>
      </c>
      <c r="J575"/>
      <c r="U575" s="43"/>
      <c r="AE575"/>
    </row>
    <row r="576" spans="1:31">
      <c r="A576">
        <v>2140</v>
      </c>
      <c r="B576" t="s">
        <v>720</v>
      </c>
      <c r="C576" t="s">
        <v>33478</v>
      </c>
      <c r="D576" t="s">
        <v>33476</v>
      </c>
      <c r="E576"/>
      <c r="F576">
        <v>14540</v>
      </c>
      <c r="G576" t="s">
        <v>33477</v>
      </c>
      <c r="H576">
        <v>8260</v>
      </c>
      <c r="I576" t="s">
        <v>33476</v>
      </c>
      <c r="J576"/>
      <c r="U576" s="43"/>
      <c r="AE576"/>
    </row>
    <row r="577" spans="1:31">
      <c r="A577">
        <v>2480</v>
      </c>
      <c r="B577" t="s">
        <v>721</v>
      </c>
      <c r="C577" t="s">
        <v>33480</v>
      </c>
      <c r="D577" t="s">
        <v>33481</v>
      </c>
      <c r="E577"/>
      <c r="F577">
        <v>14590</v>
      </c>
      <c r="G577" t="s">
        <v>33477</v>
      </c>
      <c r="H577">
        <v>8260</v>
      </c>
      <c r="I577" t="s">
        <v>33476</v>
      </c>
      <c r="J577"/>
      <c r="U577" s="43"/>
      <c r="AE577"/>
    </row>
    <row r="578" spans="1:31">
      <c r="A578">
        <v>2880</v>
      </c>
      <c r="B578" t="s">
        <v>722</v>
      </c>
      <c r="C578" t="s">
        <v>33479</v>
      </c>
      <c r="D578" t="s">
        <v>33481</v>
      </c>
      <c r="E578"/>
      <c r="F578">
        <v>14600</v>
      </c>
      <c r="G578" t="s">
        <v>33477</v>
      </c>
      <c r="H578">
        <v>8270</v>
      </c>
      <c r="I578" t="s">
        <v>33476</v>
      </c>
      <c r="J578"/>
      <c r="U578" s="43"/>
      <c r="AE578"/>
    </row>
    <row r="579" spans="1:31">
      <c r="A579">
        <v>2210</v>
      </c>
      <c r="B579" t="s">
        <v>723</v>
      </c>
      <c r="C579" t="s">
        <v>33479</v>
      </c>
      <c r="D579" t="s">
        <v>33476</v>
      </c>
      <c r="E579"/>
      <c r="F579">
        <v>14610</v>
      </c>
      <c r="G579" t="s">
        <v>33477</v>
      </c>
      <c r="H579">
        <v>8290</v>
      </c>
      <c r="I579" t="s">
        <v>33476</v>
      </c>
      <c r="J579"/>
      <c r="U579" s="43"/>
      <c r="AE579"/>
    </row>
    <row r="580" spans="1:31">
      <c r="A580">
        <v>2220</v>
      </c>
      <c r="B580" t="s">
        <v>724</v>
      </c>
      <c r="C580" t="s">
        <v>33480</v>
      </c>
      <c r="D580" t="s">
        <v>33476</v>
      </c>
      <c r="E580"/>
      <c r="F580">
        <v>14620</v>
      </c>
      <c r="G580" t="s">
        <v>33477</v>
      </c>
      <c r="H580">
        <v>8290</v>
      </c>
      <c r="I580" t="s">
        <v>33476</v>
      </c>
      <c r="J580"/>
      <c r="U580" s="43"/>
      <c r="AE580"/>
    </row>
    <row r="581" spans="1:31">
      <c r="A581">
        <v>2210</v>
      </c>
      <c r="B581" t="s">
        <v>725</v>
      </c>
      <c r="C581" t="s">
        <v>33479</v>
      </c>
      <c r="D581" t="s">
        <v>33476</v>
      </c>
      <c r="E581"/>
      <c r="F581">
        <v>14680</v>
      </c>
      <c r="G581" t="s">
        <v>33477</v>
      </c>
      <c r="H581">
        <v>8300</v>
      </c>
      <c r="I581" t="s">
        <v>33476</v>
      </c>
      <c r="J581"/>
      <c r="U581" s="43"/>
      <c r="AE581"/>
    </row>
    <row r="582" spans="1:31">
      <c r="A582">
        <v>2870</v>
      </c>
      <c r="B582" t="s">
        <v>726</v>
      </c>
      <c r="C582" t="s">
        <v>33479</v>
      </c>
      <c r="D582" t="s">
        <v>33481</v>
      </c>
      <c r="E582"/>
      <c r="F582">
        <v>14700</v>
      </c>
      <c r="G582" t="s">
        <v>33477</v>
      </c>
      <c r="H582">
        <v>8300</v>
      </c>
      <c r="I582" t="s">
        <v>33476</v>
      </c>
      <c r="J582"/>
      <c r="U582" s="43"/>
      <c r="AE582"/>
    </row>
    <row r="583" spans="1:31">
      <c r="A583">
        <v>2240</v>
      </c>
      <c r="B583" t="s">
        <v>727</v>
      </c>
      <c r="C583" t="s">
        <v>33478</v>
      </c>
      <c r="D583" t="s">
        <v>33476</v>
      </c>
      <c r="E583"/>
      <c r="F583">
        <v>14710</v>
      </c>
      <c r="G583" t="s">
        <v>33477</v>
      </c>
      <c r="H583">
        <v>8300</v>
      </c>
      <c r="I583" t="s">
        <v>33476</v>
      </c>
      <c r="J583"/>
      <c r="U583" s="43"/>
      <c r="AE583"/>
    </row>
    <row r="584" spans="1:31">
      <c r="A584">
        <v>2240</v>
      </c>
      <c r="B584" t="s">
        <v>728</v>
      </c>
      <c r="C584" t="s">
        <v>33478</v>
      </c>
      <c r="D584" t="s">
        <v>33476</v>
      </c>
      <c r="E584"/>
      <c r="F584">
        <v>14740</v>
      </c>
      <c r="G584" t="s">
        <v>33477</v>
      </c>
      <c r="H584">
        <v>8300</v>
      </c>
      <c r="I584" t="s">
        <v>33476</v>
      </c>
      <c r="J584"/>
      <c r="U584" s="43"/>
      <c r="AE584"/>
    </row>
    <row r="585" spans="1:31">
      <c r="A585">
        <v>2810</v>
      </c>
      <c r="B585" t="s">
        <v>729</v>
      </c>
      <c r="C585" t="s">
        <v>33480</v>
      </c>
      <c r="D585" t="s">
        <v>33476</v>
      </c>
      <c r="E585"/>
      <c r="F585">
        <v>14790</v>
      </c>
      <c r="G585" t="s">
        <v>33477</v>
      </c>
      <c r="H585">
        <v>8300</v>
      </c>
      <c r="I585" t="s">
        <v>33476</v>
      </c>
      <c r="J585"/>
      <c r="U585" s="43"/>
      <c r="AE585"/>
    </row>
    <row r="586" spans="1:31">
      <c r="A586">
        <v>2360</v>
      </c>
      <c r="B586" t="s">
        <v>730</v>
      </c>
      <c r="C586" t="s">
        <v>33478</v>
      </c>
      <c r="D586" t="s">
        <v>33476</v>
      </c>
      <c r="E586"/>
      <c r="F586">
        <v>14860</v>
      </c>
      <c r="G586" t="s">
        <v>33477</v>
      </c>
      <c r="H586">
        <v>8300</v>
      </c>
      <c r="I586" t="s">
        <v>33476</v>
      </c>
      <c r="J586"/>
      <c r="U586" s="43"/>
      <c r="AE586"/>
    </row>
    <row r="587" spans="1:31">
      <c r="A587">
        <v>2130</v>
      </c>
      <c r="B587" t="s">
        <v>731</v>
      </c>
      <c r="C587" t="s">
        <v>33479</v>
      </c>
      <c r="D587" t="s">
        <v>33476</v>
      </c>
      <c r="E587"/>
      <c r="F587">
        <v>14880</v>
      </c>
      <c r="G587" t="s">
        <v>33477</v>
      </c>
      <c r="H587">
        <v>8310</v>
      </c>
      <c r="I587" t="s">
        <v>33476</v>
      </c>
      <c r="J587"/>
      <c r="U587" s="43"/>
      <c r="AE587"/>
    </row>
    <row r="588" spans="1:31">
      <c r="A588">
        <v>2860</v>
      </c>
      <c r="B588" t="s">
        <v>732</v>
      </c>
      <c r="C588" t="s">
        <v>33478</v>
      </c>
      <c r="D588" t="s">
        <v>33481</v>
      </c>
      <c r="E588"/>
      <c r="F588">
        <v>14950</v>
      </c>
      <c r="G588" t="s">
        <v>33477</v>
      </c>
      <c r="H588">
        <v>8310</v>
      </c>
      <c r="I588" t="s">
        <v>33476</v>
      </c>
      <c r="J588"/>
      <c r="U588" s="43"/>
      <c r="AE588"/>
    </row>
    <row r="589" spans="1:31">
      <c r="A589">
        <v>2220</v>
      </c>
      <c r="B589" t="s">
        <v>733</v>
      </c>
      <c r="C589" t="s">
        <v>33480</v>
      </c>
      <c r="D589" t="s">
        <v>33476</v>
      </c>
      <c r="E589"/>
      <c r="F589">
        <v>15100</v>
      </c>
      <c r="G589" t="s">
        <v>33478</v>
      </c>
      <c r="H589">
        <v>8310</v>
      </c>
      <c r="I589" t="s">
        <v>33476</v>
      </c>
      <c r="J589"/>
      <c r="U589" s="43"/>
      <c r="AE589"/>
    </row>
    <row r="590" spans="1:31">
      <c r="A590">
        <v>2500</v>
      </c>
      <c r="B590" t="s">
        <v>734</v>
      </c>
      <c r="C590" t="s">
        <v>33478</v>
      </c>
      <c r="D590" t="s">
        <v>33476</v>
      </c>
      <c r="E590"/>
      <c r="F590">
        <v>15110</v>
      </c>
      <c r="G590" t="s">
        <v>33478</v>
      </c>
      <c r="H590">
        <v>8310</v>
      </c>
      <c r="I590" t="s">
        <v>33476</v>
      </c>
      <c r="J590"/>
      <c r="U590" s="43"/>
      <c r="AE590"/>
    </row>
    <row r="591" spans="1:31">
      <c r="A591">
        <v>2880</v>
      </c>
      <c r="B591" t="s">
        <v>735</v>
      </c>
      <c r="C591" t="s">
        <v>33479</v>
      </c>
      <c r="D591" t="s">
        <v>33481</v>
      </c>
      <c r="E591"/>
      <c r="F591">
        <v>15120</v>
      </c>
      <c r="G591" t="s">
        <v>33477</v>
      </c>
      <c r="H591">
        <v>8310</v>
      </c>
      <c r="I591" t="s">
        <v>33476</v>
      </c>
      <c r="J591"/>
      <c r="U591" s="43"/>
      <c r="AE591"/>
    </row>
    <row r="592" spans="1:31">
      <c r="A592">
        <v>2870</v>
      </c>
      <c r="B592" t="s">
        <v>736</v>
      </c>
      <c r="C592" t="s">
        <v>33479</v>
      </c>
      <c r="D592" t="s">
        <v>33481</v>
      </c>
      <c r="E592"/>
      <c r="F592">
        <v>15130</v>
      </c>
      <c r="G592" t="s">
        <v>33477</v>
      </c>
      <c r="H592">
        <v>8310</v>
      </c>
      <c r="I592" t="s">
        <v>33476</v>
      </c>
      <c r="J592"/>
      <c r="U592" s="43"/>
      <c r="AE592"/>
    </row>
    <row r="593" spans="1:31">
      <c r="A593">
        <v>2350</v>
      </c>
      <c r="B593" t="s">
        <v>737</v>
      </c>
      <c r="C593" t="s">
        <v>33477</v>
      </c>
      <c r="D593" t="s">
        <v>33476</v>
      </c>
      <c r="E593"/>
      <c r="F593">
        <v>15150</v>
      </c>
      <c r="G593" t="s">
        <v>33477</v>
      </c>
      <c r="H593">
        <v>8330</v>
      </c>
      <c r="I593" t="s">
        <v>33476</v>
      </c>
      <c r="J593"/>
      <c r="U593" s="43"/>
      <c r="AE593"/>
    </row>
    <row r="594" spans="1:31">
      <c r="A594">
        <v>2500</v>
      </c>
      <c r="B594" t="s">
        <v>738</v>
      </c>
      <c r="C594" t="s">
        <v>33478</v>
      </c>
      <c r="D594" t="s">
        <v>33476</v>
      </c>
      <c r="E594"/>
      <c r="F594">
        <v>15170</v>
      </c>
      <c r="G594" t="s">
        <v>33478</v>
      </c>
      <c r="H594">
        <v>8350</v>
      </c>
      <c r="I594" t="s">
        <v>33476</v>
      </c>
      <c r="J594"/>
      <c r="U594" s="43"/>
      <c r="AE594"/>
    </row>
    <row r="595" spans="1:31">
      <c r="A595">
        <v>2620</v>
      </c>
      <c r="B595" t="s">
        <v>739</v>
      </c>
      <c r="C595" t="s">
        <v>33478</v>
      </c>
      <c r="D595" t="e">
        <v>#N/A</v>
      </c>
      <c r="E595"/>
      <c r="F595">
        <v>15200</v>
      </c>
      <c r="G595" t="s">
        <v>33477</v>
      </c>
      <c r="H595">
        <v>8350</v>
      </c>
      <c r="I595" t="s">
        <v>33476</v>
      </c>
      <c r="J595"/>
      <c r="U595" s="43"/>
      <c r="AE595"/>
    </row>
    <row r="596" spans="1:31">
      <c r="A596">
        <v>2140</v>
      </c>
      <c r="B596" t="s">
        <v>740</v>
      </c>
      <c r="C596" t="s">
        <v>33478</v>
      </c>
      <c r="D596" t="s">
        <v>33476</v>
      </c>
      <c r="E596"/>
      <c r="F596">
        <v>15210</v>
      </c>
      <c r="G596" t="s">
        <v>33477</v>
      </c>
      <c r="H596">
        <v>8360</v>
      </c>
      <c r="I596" t="s">
        <v>33476</v>
      </c>
      <c r="J596"/>
      <c r="U596" s="43"/>
      <c r="AE596"/>
    </row>
    <row r="597" spans="1:31">
      <c r="A597">
        <v>2810</v>
      </c>
      <c r="B597" t="s">
        <v>741</v>
      </c>
      <c r="C597" t="s">
        <v>33480</v>
      </c>
      <c r="D597" t="s">
        <v>33476</v>
      </c>
      <c r="E597"/>
      <c r="F597">
        <v>15220</v>
      </c>
      <c r="G597" t="s">
        <v>33477</v>
      </c>
      <c r="H597">
        <v>8370</v>
      </c>
      <c r="I597" t="s">
        <v>33476</v>
      </c>
      <c r="J597"/>
      <c r="U597" s="43"/>
      <c r="AE597"/>
    </row>
    <row r="598" spans="1:31">
      <c r="A598">
        <v>2200</v>
      </c>
      <c r="B598" t="s">
        <v>742</v>
      </c>
      <c r="C598" t="s">
        <v>33480</v>
      </c>
      <c r="D598" t="s">
        <v>33476</v>
      </c>
      <c r="E598"/>
      <c r="F598">
        <v>15230</v>
      </c>
      <c r="G598" t="s">
        <v>33478</v>
      </c>
      <c r="H598">
        <v>8380</v>
      </c>
      <c r="I598" t="s">
        <v>33476</v>
      </c>
      <c r="J598"/>
      <c r="U598" s="43"/>
      <c r="AE598"/>
    </row>
    <row r="599" spans="1:31">
      <c r="A599">
        <v>2300</v>
      </c>
      <c r="B599" t="s">
        <v>743</v>
      </c>
      <c r="C599" t="s">
        <v>33480</v>
      </c>
      <c r="D599" t="s">
        <v>33481</v>
      </c>
      <c r="E599"/>
      <c r="F599">
        <v>15240</v>
      </c>
      <c r="G599" t="s">
        <v>33477</v>
      </c>
      <c r="H599">
        <v>8380</v>
      </c>
      <c r="I599" t="s">
        <v>33476</v>
      </c>
      <c r="J599"/>
      <c r="U599" s="43"/>
      <c r="AE599"/>
    </row>
    <row r="600" spans="1:31">
      <c r="A600">
        <v>2300</v>
      </c>
      <c r="B600" t="s">
        <v>744</v>
      </c>
      <c r="C600" t="s">
        <v>33480</v>
      </c>
      <c r="D600" t="s">
        <v>33481</v>
      </c>
      <c r="E600"/>
      <c r="F600">
        <v>15250</v>
      </c>
      <c r="G600" t="s">
        <v>33477</v>
      </c>
      <c r="H600">
        <v>8390</v>
      </c>
      <c r="I600" t="s">
        <v>33476</v>
      </c>
      <c r="J600"/>
      <c r="U600" s="43"/>
      <c r="AE600"/>
    </row>
    <row r="601" spans="1:31">
      <c r="A601">
        <v>2300</v>
      </c>
      <c r="B601" t="s">
        <v>744</v>
      </c>
      <c r="C601" t="s">
        <v>33480</v>
      </c>
      <c r="D601" t="s">
        <v>33481</v>
      </c>
      <c r="E601"/>
      <c r="F601">
        <v>15290</v>
      </c>
      <c r="G601" t="s">
        <v>33477</v>
      </c>
      <c r="H601">
        <v>8390</v>
      </c>
      <c r="I601" t="s">
        <v>33476</v>
      </c>
      <c r="J601"/>
      <c r="U601" s="43"/>
      <c r="AE601"/>
    </row>
    <row r="602" spans="1:31">
      <c r="A602">
        <v>2260</v>
      </c>
      <c r="B602" t="s">
        <v>745</v>
      </c>
      <c r="C602" t="s">
        <v>33478</v>
      </c>
      <c r="D602" t="s">
        <v>33476</v>
      </c>
      <c r="E602"/>
      <c r="F602">
        <v>15310</v>
      </c>
      <c r="G602" t="s">
        <v>33477</v>
      </c>
      <c r="H602">
        <v>8400</v>
      </c>
      <c r="I602" t="s">
        <v>33476</v>
      </c>
      <c r="J602"/>
      <c r="U602" s="43"/>
      <c r="AE602"/>
    </row>
    <row r="603" spans="1:31">
      <c r="A603">
        <v>2680</v>
      </c>
      <c r="B603" t="s">
        <v>746</v>
      </c>
      <c r="C603" t="s">
        <v>33478</v>
      </c>
      <c r="D603" t="e">
        <v>#N/A</v>
      </c>
      <c r="E603"/>
      <c r="F603">
        <v>15320</v>
      </c>
      <c r="G603" t="s">
        <v>33478</v>
      </c>
      <c r="H603">
        <v>8400</v>
      </c>
      <c r="I603" t="s">
        <v>33476</v>
      </c>
      <c r="J603"/>
      <c r="U603" s="43"/>
      <c r="AE603"/>
    </row>
    <row r="604" spans="1:31">
      <c r="A604">
        <v>2420</v>
      </c>
      <c r="B604" t="s">
        <v>747</v>
      </c>
      <c r="C604" t="s">
        <v>33478</v>
      </c>
      <c r="D604" t="s">
        <v>33476</v>
      </c>
      <c r="E604"/>
      <c r="F604">
        <v>15340</v>
      </c>
      <c r="G604" t="s">
        <v>33477</v>
      </c>
      <c r="H604">
        <v>8400</v>
      </c>
      <c r="I604" t="s">
        <v>33476</v>
      </c>
      <c r="J604"/>
      <c r="U604" s="43"/>
      <c r="AE604"/>
    </row>
    <row r="605" spans="1:31">
      <c r="A605">
        <v>2490</v>
      </c>
      <c r="B605" t="s">
        <v>748</v>
      </c>
      <c r="C605" t="s">
        <v>33478</v>
      </c>
      <c r="D605" t="s">
        <v>33476</v>
      </c>
      <c r="E605"/>
      <c r="F605">
        <v>15350</v>
      </c>
      <c r="G605" t="s">
        <v>33477</v>
      </c>
      <c r="H605">
        <v>8400</v>
      </c>
      <c r="I605" t="s">
        <v>33476</v>
      </c>
      <c r="J605"/>
      <c r="U605" s="43"/>
      <c r="AE605"/>
    </row>
    <row r="606" spans="1:31">
      <c r="A606">
        <v>2300</v>
      </c>
      <c r="B606" t="s">
        <v>749</v>
      </c>
      <c r="C606" t="s">
        <v>33480</v>
      </c>
      <c r="D606" t="s">
        <v>33481</v>
      </c>
      <c r="E606"/>
      <c r="F606">
        <v>15600</v>
      </c>
      <c r="G606" t="s">
        <v>33480</v>
      </c>
      <c r="H606">
        <v>8400</v>
      </c>
      <c r="I606" t="s">
        <v>33476</v>
      </c>
      <c r="J606"/>
      <c r="U606" s="43"/>
      <c r="AE606"/>
    </row>
    <row r="607" spans="1:31">
      <c r="A607">
        <v>2330</v>
      </c>
      <c r="B607" t="s">
        <v>750</v>
      </c>
      <c r="C607" t="s">
        <v>33479</v>
      </c>
      <c r="D607" t="s">
        <v>33476</v>
      </c>
      <c r="E607"/>
      <c r="F607">
        <v>15800</v>
      </c>
      <c r="G607" t="s">
        <v>33478</v>
      </c>
      <c r="H607">
        <v>8400</v>
      </c>
      <c r="I607" t="s">
        <v>33476</v>
      </c>
      <c r="J607"/>
      <c r="U607" s="43"/>
      <c r="AE607"/>
    </row>
    <row r="608" spans="1:31">
      <c r="A608">
        <v>2370</v>
      </c>
      <c r="B608" t="s">
        <v>751</v>
      </c>
      <c r="C608" t="s">
        <v>33480</v>
      </c>
      <c r="D608" t="e">
        <v>#N/A</v>
      </c>
      <c r="E608"/>
      <c r="F608">
        <v>16100</v>
      </c>
      <c r="G608" t="s">
        <v>33477</v>
      </c>
      <c r="H608">
        <v>8430</v>
      </c>
      <c r="I608" t="s">
        <v>33476</v>
      </c>
      <c r="J608"/>
      <c r="U608" s="43"/>
      <c r="AE608"/>
    </row>
    <row r="609" spans="1:31">
      <c r="A609">
        <v>2240</v>
      </c>
      <c r="B609" t="s">
        <v>752</v>
      </c>
      <c r="C609" t="s">
        <v>33478</v>
      </c>
      <c r="D609" t="s">
        <v>33476</v>
      </c>
      <c r="E609"/>
      <c r="F609">
        <v>16110</v>
      </c>
      <c r="G609" t="s">
        <v>33477</v>
      </c>
      <c r="H609">
        <v>8430</v>
      </c>
      <c r="I609" t="s">
        <v>33476</v>
      </c>
      <c r="J609"/>
      <c r="U609" s="43"/>
      <c r="AE609"/>
    </row>
    <row r="610" spans="1:31">
      <c r="A610">
        <v>2860</v>
      </c>
      <c r="B610" t="s">
        <v>753</v>
      </c>
      <c r="C610" t="s">
        <v>33478</v>
      </c>
      <c r="D610" t="s">
        <v>33481</v>
      </c>
      <c r="E610"/>
      <c r="F610">
        <v>16120</v>
      </c>
      <c r="G610" t="s">
        <v>33477</v>
      </c>
      <c r="H610">
        <v>8450</v>
      </c>
      <c r="I610" t="s">
        <v>33476</v>
      </c>
      <c r="J610"/>
      <c r="U610" s="43"/>
      <c r="AE610"/>
    </row>
    <row r="611" spans="1:31">
      <c r="A611">
        <v>2870</v>
      </c>
      <c r="B611" t="s">
        <v>754</v>
      </c>
      <c r="C611" t="s">
        <v>33479</v>
      </c>
      <c r="D611" t="s">
        <v>33481</v>
      </c>
      <c r="E611"/>
      <c r="F611">
        <v>16130</v>
      </c>
      <c r="G611" t="s">
        <v>33477</v>
      </c>
      <c r="H611">
        <v>8450</v>
      </c>
      <c r="I611" t="s">
        <v>33476</v>
      </c>
      <c r="J611"/>
      <c r="U611" s="43"/>
      <c r="AE611"/>
    </row>
    <row r="612" spans="1:31">
      <c r="A612">
        <v>2220</v>
      </c>
      <c r="B612" t="s">
        <v>755</v>
      </c>
      <c r="C612" t="s">
        <v>33480</v>
      </c>
      <c r="D612" t="s">
        <v>33476</v>
      </c>
      <c r="E612"/>
      <c r="F612">
        <v>16140</v>
      </c>
      <c r="G612" t="s">
        <v>33477</v>
      </c>
      <c r="H612">
        <v>8460</v>
      </c>
      <c r="I612" t="s">
        <v>33476</v>
      </c>
      <c r="J612"/>
      <c r="U612" s="43"/>
      <c r="AE612"/>
    </row>
    <row r="613" spans="1:31">
      <c r="A613">
        <v>2320</v>
      </c>
      <c r="B613" t="s">
        <v>756</v>
      </c>
      <c r="C613" t="s">
        <v>33479</v>
      </c>
      <c r="D613" t="s">
        <v>33481</v>
      </c>
      <c r="E613"/>
      <c r="F613">
        <v>16150</v>
      </c>
      <c r="G613" t="s">
        <v>33477</v>
      </c>
      <c r="H613">
        <v>8460</v>
      </c>
      <c r="I613" t="s">
        <v>33476</v>
      </c>
      <c r="J613"/>
      <c r="U613" s="43"/>
      <c r="AE613"/>
    </row>
    <row r="614" spans="1:31">
      <c r="A614">
        <v>2320</v>
      </c>
      <c r="B614" t="s">
        <v>756</v>
      </c>
      <c r="C614" t="s">
        <v>33479</v>
      </c>
      <c r="D614" t="s">
        <v>33481</v>
      </c>
      <c r="E614"/>
      <c r="F614">
        <v>16170</v>
      </c>
      <c r="G614" t="s">
        <v>33477</v>
      </c>
      <c r="H614">
        <v>8500</v>
      </c>
      <c r="I614" t="s">
        <v>33476</v>
      </c>
      <c r="J614"/>
      <c r="U614" s="43"/>
      <c r="AE614"/>
    </row>
    <row r="615" spans="1:31">
      <c r="A615">
        <v>2200</v>
      </c>
      <c r="B615" t="s">
        <v>757</v>
      </c>
      <c r="C615" t="s">
        <v>33480</v>
      </c>
      <c r="D615" t="s">
        <v>33476</v>
      </c>
      <c r="E615"/>
      <c r="F615">
        <v>16190</v>
      </c>
      <c r="G615" t="s">
        <v>33477</v>
      </c>
      <c r="H615">
        <v>8600</v>
      </c>
      <c r="I615" t="s">
        <v>33476</v>
      </c>
      <c r="J615"/>
      <c r="U615" s="43"/>
      <c r="AE615"/>
    </row>
    <row r="616" spans="1:31">
      <c r="A616">
        <v>2000</v>
      </c>
      <c r="B616" t="s">
        <v>758</v>
      </c>
      <c r="C616" t="s">
        <v>33479</v>
      </c>
      <c r="D616" t="s">
        <v>33481</v>
      </c>
      <c r="E616"/>
      <c r="F616">
        <v>16200</v>
      </c>
      <c r="G616" t="s">
        <v>33477</v>
      </c>
      <c r="H616">
        <v>8700</v>
      </c>
      <c r="I616" t="s">
        <v>33476</v>
      </c>
      <c r="J616"/>
      <c r="U616" s="43"/>
      <c r="AE616"/>
    </row>
    <row r="617" spans="1:31">
      <c r="A617">
        <v>2270</v>
      </c>
      <c r="B617" t="s">
        <v>759</v>
      </c>
      <c r="C617" t="s">
        <v>33479</v>
      </c>
      <c r="D617" t="s">
        <v>33476</v>
      </c>
      <c r="E617"/>
      <c r="F617">
        <v>16210</v>
      </c>
      <c r="G617" t="s">
        <v>33477</v>
      </c>
      <c r="H617">
        <v>8800</v>
      </c>
      <c r="I617" t="s">
        <v>33476</v>
      </c>
      <c r="J617"/>
      <c r="U617" s="43"/>
      <c r="AE617"/>
    </row>
    <row r="618" spans="1:31">
      <c r="A618">
        <v>2000</v>
      </c>
      <c r="B618" t="s">
        <v>760</v>
      </c>
      <c r="C618" t="s">
        <v>33479</v>
      </c>
      <c r="D618" t="s">
        <v>33481</v>
      </c>
      <c r="E618"/>
      <c r="F618">
        <v>16220</v>
      </c>
      <c r="G618" t="s">
        <v>33477</v>
      </c>
      <c r="H618">
        <v>8800</v>
      </c>
      <c r="I618" t="s">
        <v>33476</v>
      </c>
      <c r="J618"/>
      <c r="U618" s="43"/>
      <c r="AE618"/>
    </row>
    <row r="619" spans="1:31">
      <c r="A619">
        <v>2860</v>
      </c>
      <c r="B619" t="s">
        <v>761</v>
      </c>
      <c r="C619" t="s">
        <v>33478</v>
      </c>
      <c r="D619" t="s">
        <v>33481</v>
      </c>
      <c r="E619"/>
      <c r="F619">
        <v>16230</v>
      </c>
      <c r="G619" t="s">
        <v>33477</v>
      </c>
      <c r="H619">
        <v>9000</v>
      </c>
      <c r="I619" t="s">
        <v>33476</v>
      </c>
      <c r="J619"/>
      <c r="U619" s="43"/>
      <c r="AE619"/>
    </row>
    <row r="620" spans="1:31">
      <c r="A620">
        <v>2670</v>
      </c>
      <c r="B620" t="s">
        <v>762</v>
      </c>
      <c r="C620" t="s">
        <v>33480</v>
      </c>
      <c r="D620" t="s">
        <v>33481</v>
      </c>
      <c r="E620"/>
      <c r="F620">
        <v>16240</v>
      </c>
      <c r="G620" t="s">
        <v>33477</v>
      </c>
      <c r="H620">
        <v>9000</v>
      </c>
      <c r="I620" t="s">
        <v>33476</v>
      </c>
      <c r="J620"/>
      <c r="U620" s="43"/>
      <c r="AE620"/>
    </row>
    <row r="621" spans="1:31">
      <c r="A621">
        <v>2340</v>
      </c>
      <c r="B621" t="s">
        <v>763</v>
      </c>
      <c r="C621" t="s">
        <v>33478</v>
      </c>
      <c r="D621" t="s">
        <v>33476</v>
      </c>
      <c r="E621"/>
      <c r="F621">
        <v>16250</v>
      </c>
      <c r="G621" t="s">
        <v>33477</v>
      </c>
      <c r="H621">
        <v>9000</v>
      </c>
      <c r="I621" t="s">
        <v>33476</v>
      </c>
      <c r="J621"/>
      <c r="U621" s="43"/>
      <c r="AE621"/>
    </row>
    <row r="622" spans="1:31">
      <c r="A622">
        <v>2570</v>
      </c>
      <c r="B622" t="s">
        <v>764</v>
      </c>
      <c r="C622" t="s">
        <v>33478</v>
      </c>
      <c r="D622" t="s">
        <v>33482</v>
      </c>
      <c r="E622"/>
      <c r="F622">
        <v>16260</v>
      </c>
      <c r="G622" t="s">
        <v>33477</v>
      </c>
      <c r="H622">
        <v>9000</v>
      </c>
      <c r="I622" t="s">
        <v>33476</v>
      </c>
      <c r="J622"/>
      <c r="U622" s="43"/>
      <c r="AE622"/>
    </row>
    <row r="623" spans="1:31">
      <c r="A623">
        <v>2310</v>
      </c>
      <c r="B623" t="s">
        <v>765</v>
      </c>
      <c r="C623" t="s">
        <v>33480</v>
      </c>
      <c r="D623" t="s">
        <v>33476</v>
      </c>
      <c r="E623"/>
      <c r="F623">
        <v>16270</v>
      </c>
      <c r="G623" t="s">
        <v>33477</v>
      </c>
      <c r="H623">
        <v>9100</v>
      </c>
      <c r="I623" t="s">
        <v>33476</v>
      </c>
      <c r="J623"/>
      <c r="U623" s="43"/>
      <c r="AE623"/>
    </row>
    <row r="624" spans="1:31">
      <c r="A624">
        <v>2850</v>
      </c>
      <c r="B624" t="s">
        <v>766</v>
      </c>
      <c r="C624" t="s">
        <v>33479</v>
      </c>
      <c r="D624" t="e">
        <v>#N/A</v>
      </c>
      <c r="E624"/>
      <c r="F624">
        <v>16290</v>
      </c>
      <c r="G624" t="s">
        <v>33477</v>
      </c>
      <c r="H624">
        <v>9100</v>
      </c>
      <c r="I624" t="s">
        <v>33476</v>
      </c>
      <c r="J624"/>
      <c r="U624" s="43"/>
      <c r="AE624"/>
    </row>
    <row r="625" spans="1:31">
      <c r="A625">
        <v>2800</v>
      </c>
      <c r="B625" t="s">
        <v>767</v>
      </c>
      <c r="C625" t="s">
        <v>33479</v>
      </c>
      <c r="D625" t="s">
        <v>33476</v>
      </c>
      <c r="E625"/>
      <c r="F625">
        <v>16300</v>
      </c>
      <c r="G625" t="s">
        <v>33477</v>
      </c>
      <c r="H625">
        <v>9110</v>
      </c>
      <c r="I625" t="s">
        <v>33476</v>
      </c>
      <c r="J625"/>
      <c r="U625" s="43"/>
      <c r="AE625"/>
    </row>
    <row r="626" spans="1:31">
      <c r="A626">
        <v>2400</v>
      </c>
      <c r="B626" t="s">
        <v>768</v>
      </c>
      <c r="C626" t="s">
        <v>33479</v>
      </c>
      <c r="D626" t="s">
        <v>33476</v>
      </c>
      <c r="E626"/>
      <c r="F626">
        <v>16310</v>
      </c>
      <c r="G626" t="s">
        <v>33477</v>
      </c>
      <c r="H626">
        <v>9110</v>
      </c>
      <c r="I626" t="s">
        <v>33476</v>
      </c>
      <c r="J626"/>
      <c r="U626" s="43"/>
      <c r="AE626"/>
    </row>
    <row r="627" spans="1:31">
      <c r="A627">
        <v>2370</v>
      </c>
      <c r="B627" t="s">
        <v>769</v>
      </c>
      <c r="C627" t="s">
        <v>33480</v>
      </c>
      <c r="D627" t="e">
        <v>#N/A</v>
      </c>
      <c r="E627"/>
      <c r="F627">
        <v>16320</v>
      </c>
      <c r="G627" t="s">
        <v>33477</v>
      </c>
      <c r="H627">
        <v>9110</v>
      </c>
      <c r="I627" t="s">
        <v>33476</v>
      </c>
      <c r="J627"/>
      <c r="U627" s="43"/>
      <c r="AE627"/>
    </row>
    <row r="628" spans="1:31">
      <c r="A628">
        <v>2400</v>
      </c>
      <c r="B628" t="s">
        <v>770</v>
      </c>
      <c r="C628" t="s">
        <v>33479</v>
      </c>
      <c r="D628" t="s">
        <v>33476</v>
      </c>
      <c r="E628"/>
      <c r="F628">
        <v>16330</v>
      </c>
      <c r="G628" t="s">
        <v>33477</v>
      </c>
      <c r="H628">
        <v>9110</v>
      </c>
      <c r="I628" t="s">
        <v>33476</v>
      </c>
      <c r="J628"/>
      <c r="U628" s="43"/>
      <c r="AE628"/>
    </row>
    <row r="629" spans="1:31">
      <c r="A629">
        <v>2270</v>
      </c>
      <c r="B629" t="s">
        <v>771</v>
      </c>
      <c r="C629" t="s">
        <v>33479</v>
      </c>
      <c r="D629" t="s">
        <v>33476</v>
      </c>
      <c r="E629"/>
      <c r="F629">
        <v>16350</v>
      </c>
      <c r="G629" t="s">
        <v>33477</v>
      </c>
      <c r="H629">
        <v>9110</v>
      </c>
      <c r="I629" t="s">
        <v>33476</v>
      </c>
      <c r="J629"/>
      <c r="U629" s="43"/>
      <c r="AE629"/>
    </row>
    <row r="630" spans="1:31">
      <c r="A630">
        <v>2240</v>
      </c>
      <c r="B630" t="s">
        <v>772</v>
      </c>
      <c r="C630" t="s">
        <v>33478</v>
      </c>
      <c r="D630" t="s">
        <v>33476</v>
      </c>
      <c r="E630"/>
      <c r="F630">
        <v>16360</v>
      </c>
      <c r="G630" t="s">
        <v>33477</v>
      </c>
      <c r="H630">
        <v>9110</v>
      </c>
      <c r="I630" t="s">
        <v>33476</v>
      </c>
      <c r="J630"/>
      <c r="U630" s="43"/>
      <c r="AE630"/>
    </row>
    <row r="631" spans="1:31">
      <c r="A631">
        <v>2160</v>
      </c>
      <c r="B631" t="s">
        <v>773</v>
      </c>
      <c r="C631" t="s">
        <v>33479</v>
      </c>
      <c r="D631" t="s">
        <v>33476</v>
      </c>
      <c r="E631"/>
      <c r="F631">
        <v>16370</v>
      </c>
      <c r="G631" t="s">
        <v>33477</v>
      </c>
      <c r="H631">
        <v>9120</v>
      </c>
      <c r="I631" t="s">
        <v>33476</v>
      </c>
      <c r="J631"/>
      <c r="U631" s="43"/>
      <c r="AE631"/>
    </row>
    <row r="632" spans="1:31">
      <c r="A632">
        <v>2200</v>
      </c>
      <c r="B632" t="s">
        <v>774</v>
      </c>
      <c r="C632" t="s">
        <v>33480</v>
      </c>
      <c r="D632" t="s">
        <v>33476</v>
      </c>
      <c r="E632"/>
      <c r="F632">
        <v>16380</v>
      </c>
      <c r="G632" t="s">
        <v>33477</v>
      </c>
      <c r="H632">
        <v>9120</v>
      </c>
      <c r="I632" t="s">
        <v>33476</v>
      </c>
      <c r="J632"/>
      <c r="U632" s="43"/>
      <c r="AE632"/>
    </row>
    <row r="633" spans="1:31">
      <c r="A633">
        <v>2300</v>
      </c>
      <c r="B633" t="s">
        <v>775</v>
      </c>
      <c r="C633" t="s">
        <v>33480</v>
      </c>
      <c r="D633" t="s">
        <v>33481</v>
      </c>
      <c r="E633"/>
      <c r="F633">
        <v>16390</v>
      </c>
      <c r="G633" t="s">
        <v>33477</v>
      </c>
      <c r="H633">
        <v>9120</v>
      </c>
      <c r="I633" t="s">
        <v>33476</v>
      </c>
      <c r="J633"/>
      <c r="U633" s="43"/>
      <c r="AE633"/>
    </row>
    <row r="634" spans="1:31">
      <c r="A634">
        <v>2000</v>
      </c>
      <c r="B634" t="s">
        <v>776</v>
      </c>
      <c r="C634" t="s">
        <v>33479</v>
      </c>
      <c r="D634" t="s">
        <v>33481</v>
      </c>
      <c r="E634"/>
      <c r="F634">
        <v>16400</v>
      </c>
      <c r="G634" t="s">
        <v>33477</v>
      </c>
      <c r="H634">
        <v>9130</v>
      </c>
      <c r="I634" t="s">
        <v>33476</v>
      </c>
      <c r="J634"/>
      <c r="U634" s="43"/>
      <c r="AE634"/>
    </row>
    <row r="635" spans="1:31">
      <c r="A635">
        <v>2880</v>
      </c>
      <c r="B635" t="s">
        <v>777</v>
      </c>
      <c r="C635" t="s">
        <v>33479</v>
      </c>
      <c r="D635" t="s">
        <v>33481</v>
      </c>
      <c r="E635"/>
      <c r="F635">
        <v>16410</v>
      </c>
      <c r="G635" t="s">
        <v>33477</v>
      </c>
      <c r="H635">
        <v>9130</v>
      </c>
      <c r="I635" t="s">
        <v>33476</v>
      </c>
      <c r="J635"/>
      <c r="U635" s="43"/>
      <c r="AE635"/>
    </row>
    <row r="636" spans="1:31">
      <c r="A636">
        <v>2370</v>
      </c>
      <c r="B636" t="s">
        <v>778</v>
      </c>
      <c r="C636" t="s">
        <v>33480</v>
      </c>
      <c r="D636" t="e">
        <v>#N/A</v>
      </c>
      <c r="E636"/>
      <c r="F636">
        <v>16420</v>
      </c>
      <c r="G636" t="s">
        <v>33477</v>
      </c>
      <c r="H636">
        <v>9130</v>
      </c>
      <c r="I636" t="s">
        <v>33476</v>
      </c>
      <c r="J636"/>
      <c r="U636" s="43"/>
      <c r="AE636"/>
    </row>
    <row r="637" spans="1:31">
      <c r="A637">
        <v>2860</v>
      </c>
      <c r="B637" t="s">
        <v>779</v>
      </c>
      <c r="C637" t="s">
        <v>33478</v>
      </c>
      <c r="D637" t="s">
        <v>33481</v>
      </c>
      <c r="E637"/>
      <c r="F637">
        <v>16430</v>
      </c>
      <c r="G637" t="s">
        <v>33477</v>
      </c>
      <c r="H637">
        <v>9140</v>
      </c>
      <c r="I637" t="s">
        <v>33476</v>
      </c>
      <c r="J637"/>
      <c r="U637" s="43"/>
      <c r="AE637"/>
    </row>
    <row r="638" spans="1:31">
      <c r="A638">
        <v>2860</v>
      </c>
      <c r="B638" t="s">
        <v>780</v>
      </c>
      <c r="C638" t="s">
        <v>33478</v>
      </c>
      <c r="D638" t="s">
        <v>33481</v>
      </c>
      <c r="E638"/>
      <c r="F638">
        <v>16440</v>
      </c>
      <c r="G638" t="s">
        <v>33477</v>
      </c>
      <c r="H638">
        <v>9140</v>
      </c>
      <c r="I638" t="s">
        <v>33476</v>
      </c>
      <c r="J638"/>
      <c r="U638" s="43"/>
      <c r="AE638"/>
    </row>
    <row r="639" spans="1:31">
      <c r="A639">
        <v>2220</v>
      </c>
      <c r="B639" t="s">
        <v>781</v>
      </c>
      <c r="C639" t="s">
        <v>33480</v>
      </c>
      <c r="D639" t="s">
        <v>33476</v>
      </c>
      <c r="E639"/>
      <c r="F639">
        <v>16460</v>
      </c>
      <c r="G639" t="s">
        <v>33477</v>
      </c>
      <c r="H639">
        <v>9140</v>
      </c>
      <c r="I639" t="s">
        <v>33476</v>
      </c>
      <c r="J639"/>
      <c r="U639" s="43"/>
      <c r="AE639"/>
    </row>
    <row r="640" spans="1:31">
      <c r="A640">
        <v>2000</v>
      </c>
      <c r="B640" t="s">
        <v>782</v>
      </c>
      <c r="C640" t="s">
        <v>33479</v>
      </c>
      <c r="D640" t="s">
        <v>33481</v>
      </c>
      <c r="E640"/>
      <c r="F640">
        <v>16480</v>
      </c>
      <c r="G640" t="s">
        <v>33477</v>
      </c>
      <c r="H640">
        <v>9160</v>
      </c>
      <c r="I640" t="s">
        <v>33476</v>
      </c>
      <c r="J640"/>
      <c r="U640" s="43"/>
      <c r="AE640"/>
    </row>
    <row r="641" spans="1:31">
      <c r="A641">
        <v>2360</v>
      </c>
      <c r="B641" t="s">
        <v>783</v>
      </c>
      <c r="C641" t="s">
        <v>33478</v>
      </c>
      <c r="D641" t="s">
        <v>33476</v>
      </c>
      <c r="E641"/>
      <c r="F641">
        <v>16490</v>
      </c>
      <c r="G641" t="s">
        <v>33477</v>
      </c>
      <c r="H641">
        <v>9190</v>
      </c>
      <c r="I641" t="s">
        <v>33476</v>
      </c>
      <c r="J641"/>
      <c r="U641" s="43"/>
      <c r="AE641"/>
    </row>
    <row r="642" spans="1:31">
      <c r="A642">
        <v>2250</v>
      </c>
      <c r="B642" t="s">
        <v>784</v>
      </c>
      <c r="C642" t="s">
        <v>33478</v>
      </c>
      <c r="D642" t="s">
        <v>33476</v>
      </c>
      <c r="E642"/>
      <c r="F642">
        <v>16500</v>
      </c>
      <c r="G642" t="s">
        <v>33477</v>
      </c>
      <c r="H642">
        <v>9200</v>
      </c>
      <c r="I642" t="s">
        <v>33476</v>
      </c>
      <c r="J642"/>
      <c r="U642" s="43"/>
      <c r="AE642"/>
    </row>
    <row r="643" spans="1:31">
      <c r="A643">
        <v>2000</v>
      </c>
      <c r="B643" t="s">
        <v>785</v>
      </c>
      <c r="C643" t="s">
        <v>33479</v>
      </c>
      <c r="D643" t="s">
        <v>33481</v>
      </c>
      <c r="E643"/>
      <c r="F643">
        <v>16510</v>
      </c>
      <c r="G643" t="s">
        <v>33477</v>
      </c>
      <c r="H643">
        <v>9200</v>
      </c>
      <c r="I643" t="s">
        <v>33476</v>
      </c>
      <c r="J643"/>
      <c r="U643" s="43"/>
      <c r="AE643"/>
    </row>
    <row r="644" spans="1:31">
      <c r="A644">
        <v>2270</v>
      </c>
      <c r="B644" t="s">
        <v>786</v>
      </c>
      <c r="C644" t="s">
        <v>33479</v>
      </c>
      <c r="D644" t="s">
        <v>33476</v>
      </c>
      <c r="E644"/>
      <c r="F644">
        <v>16560</v>
      </c>
      <c r="G644" t="s">
        <v>33477</v>
      </c>
      <c r="H644">
        <v>9200</v>
      </c>
      <c r="I644" t="s">
        <v>33476</v>
      </c>
      <c r="J644"/>
      <c r="U644" s="43"/>
      <c r="AE644"/>
    </row>
    <row r="645" spans="1:31">
      <c r="A645">
        <v>2810</v>
      </c>
      <c r="B645" t="s">
        <v>787</v>
      </c>
      <c r="C645" t="s">
        <v>33480</v>
      </c>
      <c r="D645" t="s">
        <v>33476</v>
      </c>
      <c r="E645"/>
      <c r="F645">
        <v>16600</v>
      </c>
      <c r="G645" t="s">
        <v>33477</v>
      </c>
      <c r="H645">
        <v>9200</v>
      </c>
      <c r="I645" t="s">
        <v>33476</v>
      </c>
      <c r="J645"/>
      <c r="U645" s="43"/>
      <c r="AE645"/>
    </row>
    <row r="646" spans="1:31">
      <c r="A646">
        <v>2570</v>
      </c>
      <c r="B646" t="s">
        <v>788</v>
      </c>
      <c r="C646" t="s">
        <v>33478</v>
      </c>
      <c r="D646" t="s">
        <v>33482</v>
      </c>
      <c r="E646"/>
      <c r="F646">
        <v>16700</v>
      </c>
      <c r="G646" t="s">
        <v>33477</v>
      </c>
      <c r="H646">
        <v>9210</v>
      </c>
      <c r="I646" t="s">
        <v>33476</v>
      </c>
      <c r="J646"/>
      <c r="U646" s="43"/>
      <c r="AE646"/>
    </row>
    <row r="647" spans="1:31">
      <c r="A647">
        <v>2400</v>
      </c>
      <c r="B647" t="s">
        <v>789</v>
      </c>
      <c r="C647" t="s">
        <v>33479</v>
      </c>
      <c r="D647" t="s">
        <v>33476</v>
      </c>
      <c r="E647"/>
      <c r="F647">
        <v>16800</v>
      </c>
      <c r="G647" t="s">
        <v>33477</v>
      </c>
      <c r="H647">
        <v>9220</v>
      </c>
      <c r="I647" t="s">
        <v>33476</v>
      </c>
      <c r="J647"/>
      <c r="U647" s="43"/>
      <c r="AE647"/>
    </row>
    <row r="648" spans="1:31">
      <c r="A648">
        <v>2120</v>
      </c>
      <c r="B648" t="s">
        <v>790</v>
      </c>
      <c r="C648" t="s">
        <v>33478</v>
      </c>
      <c r="D648" t="s">
        <v>33476</v>
      </c>
      <c r="E648"/>
      <c r="F648">
        <v>17100</v>
      </c>
      <c r="G648" t="s">
        <v>33477</v>
      </c>
      <c r="H648">
        <v>9220</v>
      </c>
      <c r="I648" t="s">
        <v>33476</v>
      </c>
      <c r="J648"/>
      <c r="U648" s="43"/>
      <c r="AE648"/>
    </row>
    <row r="649" spans="1:31">
      <c r="A649">
        <v>2350</v>
      </c>
      <c r="B649" t="s">
        <v>791</v>
      </c>
      <c r="C649" t="s">
        <v>33477</v>
      </c>
      <c r="D649" t="s">
        <v>33476</v>
      </c>
      <c r="E649"/>
      <c r="F649">
        <v>17113</v>
      </c>
      <c r="G649" t="s">
        <v>33477</v>
      </c>
      <c r="H649">
        <v>9220</v>
      </c>
      <c r="I649" t="s">
        <v>33476</v>
      </c>
      <c r="J649"/>
      <c r="U649" s="43"/>
      <c r="AE649"/>
    </row>
    <row r="650" spans="1:31">
      <c r="A650">
        <v>2880</v>
      </c>
      <c r="B650" t="s">
        <v>792</v>
      </c>
      <c r="C650" t="s">
        <v>33479</v>
      </c>
      <c r="D650" t="s">
        <v>33481</v>
      </c>
      <c r="E650"/>
      <c r="F650">
        <v>17130</v>
      </c>
      <c r="G650" t="s">
        <v>33477</v>
      </c>
      <c r="H650">
        <v>9220</v>
      </c>
      <c r="I650" t="s">
        <v>33476</v>
      </c>
      <c r="J650"/>
      <c r="U650" s="43"/>
      <c r="AE650"/>
    </row>
    <row r="651" spans="1:31">
      <c r="A651">
        <v>2000</v>
      </c>
      <c r="B651" t="s">
        <v>793</v>
      </c>
      <c r="C651" t="s">
        <v>33479</v>
      </c>
      <c r="D651" t="s">
        <v>33481</v>
      </c>
      <c r="E651"/>
      <c r="F651">
        <v>17138</v>
      </c>
      <c r="G651" t="s">
        <v>33477</v>
      </c>
      <c r="H651">
        <v>9230</v>
      </c>
      <c r="I651" t="s">
        <v>33476</v>
      </c>
      <c r="J651"/>
      <c r="U651" s="43"/>
      <c r="AE651"/>
    </row>
    <row r="652" spans="1:31">
      <c r="A652">
        <v>2210</v>
      </c>
      <c r="B652" t="s">
        <v>794</v>
      </c>
      <c r="C652" t="s">
        <v>33479</v>
      </c>
      <c r="D652" t="s">
        <v>33476</v>
      </c>
      <c r="E652"/>
      <c r="F652">
        <v>17150</v>
      </c>
      <c r="G652" t="s">
        <v>33477</v>
      </c>
      <c r="H652">
        <v>9240</v>
      </c>
      <c r="I652" t="s">
        <v>33476</v>
      </c>
      <c r="J652"/>
      <c r="U652" s="43"/>
      <c r="AE652"/>
    </row>
    <row r="653" spans="1:31">
      <c r="A653">
        <v>2130</v>
      </c>
      <c r="B653" t="s">
        <v>795</v>
      </c>
      <c r="C653" t="s">
        <v>33479</v>
      </c>
      <c r="D653" t="s">
        <v>33476</v>
      </c>
      <c r="E653"/>
      <c r="F653">
        <v>17160</v>
      </c>
      <c r="G653" t="s">
        <v>33477</v>
      </c>
      <c r="H653">
        <v>9240</v>
      </c>
      <c r="I653" t="s">
        <v>33476</v>
      </c>
      <c r="J653"/>
      <c r="U653" s="43"/>
      <c r="AE653"/>
    </row>
    <row r="654" spans="1:31">
      <c r="A654">
        <v>2250</v>
      </c>
      <c r="B654" t="s">
        <v>796</v>
      </c>
      <c r="C654" t="s">
        <v>33478</v>
      </c>
      <c r="D654" t="s">
        <v>33476</v>
      </c>
      <c r="E654"/>
      <c r="F654">
        <v>17170</v>
      </c>
      <c r="G654" t="s">
        <v>33477</v>
      </c>
      <c r="H654">
        <v>9250</v>
      </c>
      <c r="I654" t="s">
        <v>33476</v>
      </c>
      <c r="J654"/>
      <c r="U654" s="43"/>
      <c r="AE654"/>
    </row>
    <row r="655" spans="1:31">
      <c r="A655">
        <v>2220</v>
      </c>
      <c r="B655" t="s">
        <v>797</v>
      </c>
      <c r="C655" t="s">
        <v>33480</v>
      </c>
      <c r="D655" t="s">
        <v>33476</v>
      </c>
      <c r="E655"/>
      <c r="F655">
        <v>17190</v>
      </c>
      <c r="G655" t="s">
        <v>33477</v>
      </c>
      <c r="H655">
        <v>9250</v>
      </c>
      <c r="I655" t="s">
        <v>33476</v>
      </c>
      <c r="J655"/>
      <c r="U655" s="43"/>
      <c r="AE655"/>
    </row>
    <row r="656" spans="1:31">
      <c r="A656">
        <v>2000</v>
      </c>
      <c r="B656" t="s">
        <v>798</v>
      </c>
      <c r="C656" t="s">
        <v>33479</v>
      </c>
      <c r="D656" t="s">
        <v>33481</v>
      </c>
      <c r="E656"/>
      <c r="F656">
        <v>17210</v>
      </c>
      <c r="G656" t="s">
        <v>33477</v>
      </c>
      <c r="H656">
        <v>9270</v>
      </c>
      <c r="I656" t="s">
        <v>33476</v>
      </c>
      <c r="J656"/>
      <c r="U656" s="43"/>
      <c r="AE656"/>
    </row>
    <row r="657" spans="1:31">
      <c r="A657">
        <v>2260</v>
      </c>
      <c r="B657" t="s">
        <v>799</v>
      </c>
      <c r="C657" t="s">
        <v>33478</v>
      </c>
      <c r="D657" t="s">
        <v>33476</v>
      </c>
      <c r="E657"/>
      <c r="F657">
        <v>17220</v>
      </c>
      <c r="G657" t="s">
        <v>33477</v>
      </c>
      <c r="H657">
        <v>9300</v>
      </c>
      <c r="I657" t="s">
        <v>33476</v>
      </c>
      <c r="J657"/>
      <c r="U657" s="43"/>
      <c r="AE657"/>
    </row>
    <row r="658" spans="1:31">
      <c r="A658">
        <v>2880</v>
      </c>
      <c r="B658" t="s">
        <v>800</v>
      </c>
      <c r="C658" t="s">
        <v>33479</v>
      </c>
      <c r="D658" t="s">
        <v>33481</v>
      </c>
      <c r="E658"/>
      <c r="F658">
        <v>17230</v>
      </c>
      <c r="G658" t="s">
        <v>33477</v>
      </c>
      <c r="H658">
        <v>9300</v>
      </c>
      <c r="I658" t="s">
        <v>33476</v>
      </c>
      <c r="J658"/>
      <c r="U658" s="43"/>
      <c r="AE658"/>
    </row>
    <row r="659" spans="1:31">
      <c r="A659">
        <v>2440</v>
      </c>
      <c r="B659" t="s">
        <v>801</v>
      </c>
      <c r="C659" t="s">
        <v>33479</v>
      </c>
      <c r="D659" t="s">
        <v>33476</v>
      </c>
      <c r="E659"/>
      <c r="F659">
        <v>17240</v>
      </c>
      <c r="G659" t="s">
        <v>33477</v>
      </c>
      <c r="H659">
        <v>9300</v>
      </c>
      <c r="I659" t="s">
        <v>33476</v>
      </c>
      <c r="J659"/>
      <c r="U659" s="43"/>
      <c r="AE659"/>
    </row>
    <row r="660" spans="1:31">
      <c r="A660">
        <v>2340</v>
      </c>
      <c r="B660" t="s">
        <v>802</v>
      </c>
      <c r="C660" t="s">
        <v>33478</v>
      </c>
      <c r="D660" t="s">
        <v>33476</v>
      </c>
      <c r="E660"/>
      <c r="F660">
        <v>17250</v>
      </c>
      <c r="G660" t="s">
        <v>33477</v>
      </c>
      <c r="H660">
        <v>9300</v>
      </c>
      <c r="I660" t="s">
        <v>33476</v>
      </c>
      <c r="J660"/>
      <c r="U660" s="43"/>
      <c r="AE660"/>
    </row>
    <row r="661" spans="1:31">
      <c r="A661">
        <v>2600</v>
      </c>
      <c r="B661" t="s">
        <v>803</v>
      </c>
      <c r="C661" t="s">
        <v>33480</v>
      </c>
      <c r="D661" t="s">
        <v>33476</v>
      </c>
      <c r="E661"/>
      <c r="F661">
        <v>17260</v>
      </c>
      <c r="G661" t="s">
        <v>33477</v>
      </c>
      <c r="H661">
        <v>9300</v>
      </c>
      <c r="I661" t="s">
        <v>33476</v>
      </c>
      <c r="J661"/>
      <c r="U661" s="43"/>
      <c r="AE661"/>
    </row>
    <row r="662" spans="1:31">
      <c r="A662">
        <v>2210</v>
      </c>
      <c r="B662" t="s">
        <v>804</v>
      </c>
      <c r="C662" t="s">
        <v>33479</v>
      </c>
      <c r="D662" t="s">
        <v>33476</v>
      </c>
      <c r="E662"/>
      <c r="F662">
        <v>17270</v>
      </c>
      <c r="G662" t="s">
        <v>33477</v>
      </c>
      <c r="H662">
        <v>9310</v>
      </c>
      <c r="I662" t="s">
        <v>33476</v>
      </c>
      <c r="J662"/>
      <c r="U662" s="43"/>
      <c r="AE662"/>
    </row>
    <row r="663" spans="1:31">
      <c r="A663">
        <v>2360</v>
      </c>
      <c r="B663" t="s">
        <v>805</v>
      </c>
      <c r="C663" t="s">
        <v>33478</v>
      </c>
      <c r="D663" t="s">
        <v>33476</v>
      </c>
      <c r="E663"/>
      <c r="F663">
        <v>17290</v>
      </c>
      <c r="G663" t="s">
        <v>33477</v>
      </c>
      <c r="H663">
        <v>9310</v>
      </c>
      <c r="I663" t="s">
        <v>33476</v>
      </c>
      <c r="J663"/>
      <c r="U663" s="43"/>
      <c r="AE663"/>
    </row>
    <row r="664" spans="1:31">
      <c r="A664">
        <v>2860</v>
      </c>
      <c r="B664" t="s">
        <v>806</v>
      </c>
      <c r="C664" t="s">
        <v>33478</v>
      </c>
      <c r="D664" t="s">
        <v>33481</v>
      </c>
      <c r="E664"/>
      <c r="F664">
        <v>17300</v>
      </c>
      <c r="G664" t="s">
        <v>33477</v>
      </c>
      <c r="H664">
        <v>9320</v>
      </c>
      <c r="I664" t="s">
        <v>33476</v>
      </c>
      <c r="J664"/>
      <c r="U664" s="43"/>
      <c r="AE664"/>
    </row>
    <row r="665" spans="1:31">
      <c r="A665">
        <v>2120</v>
      </c>
      <c r="B665" t="s">
        <v>807</v>
      </c>
      <c r="C665" t="s">
        <v>33478</v>
      </c>
      <c r="D665" t="s">
        <v>33476</v>
      </c>
      <c r="E665"/>
      <c r="F665">
        <v>17310</v>
      </c>
      <c r="G665" t="s">
        <v>33477</v>
      </c>
      <c r="H665">
        <v>9320</v>
      </c>
      <c r="I665" t="s">
        <v>33476</v>
      </c>
      <c r="J665"/>
      <c r="U665" s="43"/>
      <c r="AE665"/>
    </row>
    <row r="666" spans="1:31">
      <c r="A666">
        <v>2300</v>
      </c>
      <c r="B666" t="s">
        <v>808</v>
      </c>
      <c r="C666" t="s">
        <v>33480</v>
      </c>
      <c r="D666" t="s">
        <v>33481</v>
      </c>
      <c r="E666"/>
      <c r="F666">
        <v>17320</v>
      </c>
      <c r="G666" t="s">
        <v>33477</v>
      </c>
      <c r="H666">
        <v>9350</v>
      </c>
      <c r="I666" t="s">
        <v>33476</v>
      </c>
      <c r="J666"/>
      <c r="U666" s="43"/>
      <c r="AE666"/>
    </row>
    <row r="667" spans="1:31">
      <c r="A667">
        <v>2160</v>
      </c>
      <c r="B667" t="s">
        <v>809</v>
      </c>
      <c r="C667" t="s">
        <v>33479</v>
      </c>
      <c r="D667" t="s">
        <v>33476</v>
      </c>
      <c r="E667"/>
      <c r="F667">
        <v>17330</v>
      </c>
      <c r="G667" t="s">
        <v>33477</v>
      </c>
      <c r="H667">
        <v>9400</v>
      </c>
      <c r="I667" t="s">
        <v>33476</v>
      </c>
      <c r="J667"/>
      <c r="U667" s="43"/>
      <c r="AE667"/>
    </row>
    <row r="668" spans="1:31">
      <c r="A668">
        <v>2330</v>
      </c>
      <c r="B668" t="s">
        <v>810</v>
      </c>
      <c r="C668" t="s">
        <v>33479</v>
      </c>
      <c r="D668" t="s">
        <v>33476</v>
      </c>
      <c r="E668"/>
      <c r="F668">
        <v>17340</v>
      </c>
      <c r="G668" t="s">
        <v>33477</v>
      </c>
      <c r="H668">
        <v>9400</v>
      </c>
      <c r="I668" t="s">
        <v>33476</v>
      </c>
      <c r="J668"/>
      <c r="U668" s="43"/>
      <c r="AE668"/>
    </row>
    <row r="669" spans="1:31">
      <c r="A669">
        <v>2370</v>
      </c>
      <c r="B669" t="s">
        <v>811</v>
      </c>
      <c r="C669" t="s">
        <v>33480</v>
      </c>
      <c r="D669" t="e">
        <v>#N/A</v>
      </c>
      <c r="E669"/>
      <c r="F669">
        <v>17350</v>
      </c>
      <c r="G669" t="s">
        <v>33477</v>
      </c>
      <c r="H669">
        <v>9420</v>
      </c>
      <c r="I669" t="s">
        <v>33476</v>
      </c>
      <c r="J669"/>
      <c r="U669" s="43"/>
      <c r="AE669"/>
    </row>
    <row r="670" spans="1:31">
      <c r="A670">
        <v>2190</v>
      </c>
      <c r="B670" t="s">
        <v>812</v>
      </c>
      <c r="C670" t="s">
        <v>33480</v>
      </c>
      <c r="D670" t="s">
        <v>33476</v>
      </c>
      <c r="E670"/>
      <c r="F670">
        <v>17360</v>
      </c>
      <c r="G670" t="s">
        <v>33477</v>
      </c>
      <c r="H670">
        <v>9420</v>
      </c>
      <c r="I670" t="s">
        <v>33476</v>
      </c>
      <c r="J670"/>
      <c r="U670" s="43"/>
      <c r="AE670"/>
    </row>
    <row r="671" spans="1:31">
      <c r="A671">
        <v>2700</v>
      </c>
      <c r="B671" t="s">
        <v>813</v>
      </c>
      <c r="C671" t="s">
        <v>33480</v>
      </c>
      <c r="D671" t="s">
        <v>33481</v>
      </c>
      <c r="E671"/>
      <c r="F671">
        <v>17380</v>
      </c>
      <c r="G671" t="s">
        <v>33477</v>
      </c>
      <c r="H671">
        <v>9420</v>
      </c>
      <c r="I671" t="s">
        <v>33476</v>
      </c>
      <c r="J671"/>
      <c r="U671" s="43"/>
      <c r="AE671"/>
    </row>
    <row r="672" spans="1:31">
      <c r="A672">
        <v>2330</v>
      </c>
      <c r="B672" t="s">
        <v>814</v>
      </c>
      <c r="C672" t="s">
        <v>33479</v>
      </c>
      <c r="D672" t="s">
        <v>33476</v>
      </c>
      <c r="E672"/>
      <c r="F672">
        <v>17390</v>
      </c>
      <c r="G672" t="s">
        <v>33477</v>
      </c>
      <c r="H672">
        <v>9460</v>
      </c>
      <c r="I672" t="s">
        <v>33476</v>
      </c>
      <c r="J672"/>
      <c r="U672" s="43"/>
      <c r="AE672"/>
    </row>
    <row r="673" spans="1:31">
      <c r="A673">
        <v>2680</v>
      </c>
      <c r="B673" t="s">
        <v>815</v>
      </c>
      <c r="C673" t="s">
        <v>33478</v>
      </c>
      <c r="D673" t="e">
        <v>#N/A</v>
      </c>
      <c r="E673"/>
      <c r="F673">
        <v>17400</v>
      </c>
      <c r="G673" t="s">
        <v>33477</v>
      </c>
      <c r="H673">
        <v>9460</v>
      </c>
      <c r="I673" t="s">
        <v>33476</v>
      </c>
      <c r="J673"/>
      <c r="U673" s="43"/>
      <c r="AE673"/>
    </row>
    <row r="674" spans="1:31">
      <c r="A674">
        <v>2820</v>
      </c>
      <c r="B674" t="s">
        <v>816</v>
      </c>
      <c r="C674" t="s">
        <v>33477</v>
      </c>
      <c r="D674" t="s">
        <v>33476</v>
      </c>
      <c r="E674"/>
      <c r="F674">
        <v>17430</v>
      </c>
      <c r="G674" t="s">
        <v>33477</v>
      </c>
      <c r="H674">
        <v>9500</v>
      </c>
      <c r="I674" t="s">
        <v>33476</v>
      </c>
      <c r="J674"/>
      <c r="U674" s="43"/>
      <c r="AE674"/>
    </row>
    <row r="675" spans="1:31">
      <c r="A675">
        <v>2600</v>
      </c>
      <c r="B675" t="s">
        <v>817</v>
      </c>
      <c r="C675" t="s">
        <v>33480</v>
      </c>
      <c r="D675" t="s">
        <v>33476</v>
      </c>
      <c r="E675"/>
      <c r="F675">
        <v>17440</v>
      </c>
      <c r="G675" t="s">
        <v>33477</v>
      </c>
      <c r="H675">
        <v>9500</v>
      </c>
      <c r="I675" t="s">
        <v>33476</v>
      </c>
      <c r="J675"/>
      <c r="U675" s="43"/>
      <c r="AE675"/>
    </row>
    <row r="676" spans="1:31">
      <c r="A676">
        <v>2380</v>
      </c>
      <c r="B676" t="s">
        <v>818</v>
      </c>
      <c r="C676" t="s">
        <v>33478</v>
      </c>
      <c r="D676" t="s">
        <v>33481</v>
      </c>
      <c r="E676"/>
      <c r="F676">
        <v>17450</v>
      </c>
      <c r="G676" t="s">
        <v>33477</v>
      </c>
      <c r="H676">
        <v>9500</v>
      </c>
      <c r="I676" t="s">
        <v>33476</v>
      </c>
      <c r="J676"/>
      <c r="U676" s="43"/>
      <c r="AE676"/>
    </row>
    <row r="677" spans="1:31">
      <c r="A677">
        <v>2840</v>
      </c>
      <c r="B677" t="s">
        <v>819</v>
      </c>
      <c r="C677" t="s">
        <v>33478</v>
      </c>
      <c r="D677" t="s">
        <v>33476</v>
      </c>
      <c r="E677"/>
      <c r="F677">
        <v>17460</v>
      </c>
      <c r="G677" t="s">
        <v>33477</v>
      </c>
      <c r="H677">
        <v>9500</v>
      </c>
      <c r="I677" t="s">
        <v>33476</v>
      </c>
      <c r="J677"/>
      <c r="U677" s="43"/>
      <c r="AE677"/>
    </row>
    <row r="678" spans="1:31">
      <c r="A678">
        <v>2380</v>
      </c>
      <c r="B678" t="s">
        <v>820</v>
      </c>
      <c r="C678" t="s">
        <v>33478</v>
      </c>
      <c r="D678" t="s">
        <v>33481</v>
      </c>
      <c r="E678"/>
      <c r="F678">
        <v>17470</v>
      </c>
      <c r="G678" t="s">
        <v>33477</v>
      </c>
      <c r="H678">
        <v>9600</v>
      </c>
      <c r="I678" t="s">
        <v>33476</v>
      </c>
      <c r="J678"/>
      <c r="U678" s="43"/>
      <c r="AE678"/>
    </row>
    <row r="679" spans="1:31">
      <c r="A679">
        <v>2130</v>
      </c>
      <c r="B679" t="s">
        <v>821</v>
      </c>
      <c r="C679" t="s">
        <v>33479</v>
      </c>
      <c r="D679" t="s">
        <v>33476</v>
      </c>
      <c r="E679"/>
      <c r="F679">
        <v>17480</v>
      </c>
      <c r="G679" t="s">
        <v>33477</v>
      </c>
      <c r="H679">
        <v>9600</v>
      </c>
      <c r="I679" t="s">
        <v>33476</v>
      </c>
      <c r="J679"/>
      <c r="U679" s="43"/>
      <c r="AE679"/>
    </row>
    <row r="680" spans="1:31">
      <c r="A680">
        <v>2130</v>
      </c>
      <c r="B680" t="s">
        <v>821</v>
      </c>
      <c r="C680" t="s">
        <v>33479</v>
      </c>
      <c r="D680" t="s">
        <v>33476</v>
      </c>
      <c r="E680"/>
      <c r="F680">
        <v>17490</v>
      </c>
      <c r="G680" t="s">
        <v>33477</v>
      </c>
      <c r="H680">
        <v>9700</v>
      </c>
      <c r="I680" t="s">
        <v>33476</v>
      </c>
      <c r="J680"/>
      <c r="U680" s="43"/>
      <c r="AE680"/>
    </row>
    <row r="681" spans="1:31">
      <c r="A681">
        <v>2310</v>
      </c>
      <c r="B681" t="s">
        <v>822</v>
      </c>
      <c r="C681" t="s">
        <v>33480</v>
      </c>
      <c r="D681" t="s">
        <v>33476</v>
      </c>
      <c r="E681"/>
      <c r="F681">
        <v>17500</v>
      </c>
      <c r="G681" t="s">
        <v>33477</v>
      </c>
      <c r="H681">
        <v>9800</v>
      </c>
      <c r="I681" t="s">
        <v>33476</v>
      </c>
      <c r="J681"/>
      <c r="U681" s="43"/>
      <c r="AE681"/>
    </row>
    <row r="682" spans="1:31">
      <c r="A682">
        <v>2800</v>
      </c>
      <c r="B682" t="s">
        <v>823</v>
      </c>
      <c r="C682" t="s">
        <v>33479</v>
      </c>
      <c r="D682" t="s">
        <v>33476</v>
      </c>
      <c r="E682"/>
      <c r="F682">
        <v>17510</v>
      </c>
      <c r="G682" t="s">
        <v>33477</v>
      </c>
      <c r="H682">
        <v>9800</v>
      </c>
      <c r="I682" t="s">
        <v>33476</v>
      </c>
      <c r="J682"/>
      <c r="U682" s="43"/>
      <c r="AE682"/>
    </row>
    <row r="683" spans="1:31">
      <c r="A683">
        <v>2330</v>
      </c>
      <c r="B683" t="s">
        <v>824</v>
      </c>
      <c r="C683" t="s">
        <v>33479</v>
      </c>
      <c r="D683" t="s">
        <v>33476</v>
      </c>
      <c r="E683"/>
      <c r="F683">
        <v>17520</v>
      </c>
      <c r="G683" t="s">
        <v>33477</v>
      </c>
      <c r="H683">
        <v>9800</v>
      </c>
      <c r="I683" t="s">
        <v>33476</v>
      </c>
      <c r="J683"/>
      <c r="U683" s="43"/>
      <c r="AE683"/>
    </row>
    <row r="684" spans="1:31">
      <c r="A684">
        <v>2220</v>
      </c>
      <c r="B684" t="s">
        <v>825</v>
      </c>
      <c r="C684" t="s">
        <v>33480</v>
      </c>
      <c r="D684" t="s">
        <v>33476</v>
      </c>
      <c r="E684"/>
      <c r="F684">
        <v>17540</v>
      </c>
      <c r="G684" t="s">
        <v>33477</v>
      </c>
      <c r="H684">
        <v>9800</v>
      </c>
      <c r="I684" t="s">
        <v>33476</v>
      </c>
      <c r="J684"/>
      <c r="U684" s="43"/>
      <c r="AE684"/>
    </row>
    <row r="685" spans="1:31">
      <c r="A685">
        <v>2810</v>
      </c>
      <c r="B685" t="s">
        <v>826</v>
      </c>
      <c r="C685" t="s">
        <v>33480</v>
      </c>
      <c r="D685" t="s">
        <v>33476</v>
      </c>
      <c r="E685"/>
      <c r="F685">
        <v>17570</v>
      </c>
      <c r="G685" t="s">
        <v>33477</v>
      </c>
      <c r="H685">
        <v>9800</v>
      </c>
      <c r="I685" t="s">
        <v>33476</v>
      </c>
      <c r="J685"/>
      <c r="U685" s="43"/>
      <c r="AE685"/>
    </row>
    <row r="686" spans="1:31">
      <c r="A686">
        <v>2200</v>
      </c>
      <c r="B686" t="s">
        <v>827</v>
      </c>
      <c r="C686" t="s">
        <v>33480</v>
      </c>
      <c r="D686" t="s">
        <v>33476</v>
      </c>
      <c r="E686"/>
      <c r="F686">
        <v>17600</v>
      </c>
      <c r="G686" t="s">
        <v>33477</v>
      </c>
      <c r="H686">
        <v>9800</v>
      </c>
      <c r="I686" t="s">
        <v>33476</v>
      </c>
      <c r="J686"/>
      <c r="U686" s="43"/>
      <c r="AE686"/>
    </row>
    <row r="687" spans="1:31">
      <c r="A687">
        <v>2130</v>
      </c>
      <c r="B687" t="s">
        <v>828</v>
      </c>
      <c r="C687" t="s">
        <v>33479</v>
      </c>
      <c r="D687" t="s">
        <v>33476</v>
      </c>
      <c r="E687"/>
      <c r="F687">
        <v>17610</v>
      </c>
      <c r="G687" t="s">
        <v>33477</v>
      </c>
      <c r="H687">
        <v>10100</v>
      </c>
      <c r="I687" t="s">
        <v>33476</v>
      </c>
      <c r="J687"/>
      <c r="U687" s="43"/>
      <c r="AE687"/>
    </row>
    <row r="688" spans="1:31">
      <c r="A688">
        <v>2850</v>
      </c>
      <c r="B688" t="s">
        <v>829</v>
      </c>
      <c r="C688" t="s">
        <v>33479</v>
      </c>
      <c r="D688" t="e">
        <v>#N/A</v>
      </c>
      <c r="E688"/>
      <c r="F688">
        <v>17620</v>
      </c>
      <c r="G688" t="s">
        <v>33477</v>
      </c>
      <c r="H688">
        <v>10100</v>
      </c>
      <c r="I688" t="s">
        <v>33476</v>
      </c>
      <c r="J688"/>
      <c r="U688" s="43"/>
      <c r="AE688"/>
    </row>
    <row r="689" spans="1:31">
      <c r="A689">
        <v>2820</v>
      </c>
      <c r="B689" t="s">
        <v>830</v>
      </c>
      <c r="C689" t="s">
        <v>33477</v>
      </c>
      <c r="D689" t="s">
        <v>33476</v>
      </c>
      <c r="E689"/>
      <c r="F689">
        <v>17670</v>
      </c>
      <c r="G689" t="s">
        <v>33477</v>
      </c>
      <c r="H689">
        <v>10110</v>
      </c>
      <c r="I689" t="s">
        <v>33476</v>
      </c>
      <c r="J689"/>
      <c r="U689" s="43"/>
      <c r="AE689"/>
    </row>
    <row r="690" spans="1:31">
      <c r="A690">
        <v>2220</v>
      </c>
      <c r="B690" t="s">
        <v>831</v>
      </c>
      <c r="C690" t="s">
        <v>33480</v>
      </c>
      <c r="D690" t="s">
        <v>33476</v>
      </c>
      <c r="E690"/>
      <c r="F690">
        <v>17700</v>
      </c>
      <c r="G690" t="s">
        <v>33477</v>
      </c>
      <c r="H690">
        <v>10110</v>
      </c>
      <c r="I690" t="s">
        <v>33476</v>
      </c>
      <c r="J690"/>
      <c r="U690" s="43"/>
      <c r="AE690"/>
    </row>
    <row r="691" spans="1:31">
      <c r="A691">
        <v>2270</v>
      </c>
      <c r="B691" t="s">
        <v>832</v>
      </c>
      <c r="C691" t="s">
        <v>33479</v>
      </c>
      <c r="D691" t="s">
        <v>33476</v>
      </c>
      <c r="E691"/>
      <c r="F691">
        <v>17750</v>
      </c>
      <c r="G691" t="s">
        <v>33477</v>
      </c>
      <c r="H691">
        <v>10110</v>
      </c>
      <c r="I691" t="s">
        <v>33476</v>
      </c>
      <c r="J691"/>
      <c r="U691" s="43"/>
      <c r="AE691"/>
    </row>
    <row r="692" spans="1:31">
      <c r="A692">
        <v>2600</v>
      </c>
      <c r="B692" t="s">
        <v>833</v>
      </c>
      <c r="C692" t="s">
        <v>33480</v>
      </c>
      <c r="D692" t="s">
        <v>33476</v>
      </c>
      <c r="E692"/>
      <c r="F692">
        <v>17770</v>
      </c>
      <c r="G692" t="s">
        <v>33477</v>
      </c>
      <c r="H692">
        <v>10110</v>
      </c>
      <c r="I692" t="s">
        <v>33476</v>
      </c>
      <c r="J692"/>
      <c r="U692" s="43"/>
      <c r="AE692"/>
    </row>
    <row r="693" spans="1:31">
      <c r="A693">
        <v>2130</v>
      </c>
      <c r="B693" t="s">
        <v>834</v>
      </c>
      <c r="C693" t="s">
        <v>33479</v>
      </c>
      <c r="D693" t="s">
        <v>33476</v>
      </c>
      <c r="E693"/>
      <c r="F693">
        <v>17780</v>
      </c>
      <c r="G693" t="s">
        <v>33477</v>
      </c>
      <c r="H693">
        <v>10110</v>
      </c>
      <c r="I693" t="s">
        <v>33476</v>
      </c>
      <c r="J693"/>
      <c r="U693" s="43"/>
      <c r="AE693"/>
    </row>
    <row r="694" spans="1:31">
      <c r="A694">
        <v>2160</v>
      </c>
      <c r="B694" t="s">
        <v>835</v>
      </c>
      <c r="C694" t="s">
        <v>33479</v>
      </c>
      <c r="D694" t="s">
        <v>33476</v>
      </c>
      <c r="E694"/>
      <c r="F694">
        <v>17800</v>
      </c>
      <c r="G694" t="s">
        <v>33477</v>
      </c>
      <c r="H694">
        <v>10120</v>
      </c>
      <c r="I694" t="s">
        <v>33476</v>
      </c>
      <c r="J694"/>
      <c r="U694" s="43"/>
      <c r="AE694"/>
    </row>
    <row r="695" spans="1:31">
      <c r="A695">
        <v>2160</v>
      </c>
      <c r="B695" t="s">
        <v>836</v>
      </c>
      <c r="C695" t="s">
        <v>33479</v>
      </c>
      <c r="D695" t="s">
        <v>33476</v>
      </c>
      <c r="E695"/>
      <c r="F695">
        <v>17810</v>
      </c>
      <c r="G695" t="s">
        <v>33477</v>
      </c>
      <c r="H695">
        <v>10130</v>
      </c>
      <c r="I695" t="s">
        <v>33476</v>
      </c>
      <c r="J695"/>
      <c r="U695" s="43"/>
      <c r="AE695"/>
    </row>
    <row r="696" spans="1:31">
      <c r="A696">
        <v>2380</v>
      </c>
      <c r="B696" t="s">
        <v>837</v>
      </c>
      <c r="C696" t="s">
        <v>33478</v>
      </c>
      <c r="D696" t="s">
        <v>33481</v>
      </c>
      <c r="E696"/>
      <c r="F696">
        <v>18000</v>
      </c>
      <c r="G696" t="s">
        <v>33480</v>
      </c>
      <c r="H696">
        <v>10130</v>
      </c>
      <c r="I696" t="s">
        <v>33476</v>
      </c>
      <c r="J696"/>
      <c r="U696" s="43"/>
      <c r="AE696"/>
    </row>
    <row r="697" spans="1:31">
      <c r="A697">
        <v>2270</v>
      </c>
      <c r="B697" t="s">
        <v>838</v>
      </c>
      <c r="C697" t="s">
        <v>33479</v>
      </c>
      <c r="D697" t="s">
        <v>33476</v>
      </c>
      <c r="E697"/>
      <c r="F697">
        <v>18100</v>
      </c>
      <c r="G697" t="s">
        <v>33480</v>
      </c>
      <c r="H697">
        <v>10140</v>
      </c>
      <c r="I697" t="s">
        <v>33476</v>
      </c>
      <c r="J697"/>
      <c r="U697" s="43"/>
      <c r="AE697"/>
    </row>
    <row r="698" spans="1:31">
      <c r="A698">
        <v>2870</v>
      </c>
      <c r="B698" t="s">
        <v>839</v>
      </c>
      <c r="C698" t="s">
        <v>33479</v>
      </c>
      <c r="D698" t="s">
        <v>33481</v>
      </c>
      <c r="E698"/>
      <c r="F698">
        <v>18110</v>
      </c>
      <c r="G698" t="s">
        <v>33477</v>
      </c>
      <c r="H698">
        <v>10140</v>
      </c>
      <c r="I698" t="s">
        <v>33476</v>
      </c>
      <c r="J698"/>
      <c r="U698" s="43"/>
      <c r="AE698"/>
    </row>
    <row r="699" spans="1:31">
      <c r="A699">
        <v>2650</v>
      </c>
      <c r="B699" t="s">
        <v>840</v>
      </c>
      <c r="C699" t="s">
        <v>33479</v>
      </c>
      <c r="D699" t="e">
        <v>#N/A</v>
      </c>
      <c r="E699"/>
      <c r="F699">
        <v>18120</v>
      </c>
      <c r="G699" t="s">
        <v>33480</v>
      </c>
      <c r="H699">
        <v>10140</v>
      </c>
      <c r="I699" t="s">
        <v>33476</v>
      </c>
      <c r="J699"/>
      <c r="U699" s="43"/>
      <c r="AE699"/>
    </row>
    <row r="700" spans="1:31">
      <c r="A700">
        <v>2110</v>
      </c>
      <c r="B700" t="s">
        <v>841</v>
      </c>
      <c r="C700" t="s">
        <v>33478</v>
      </c>
      <c r="D700" t="s">
        <v>33476</v>
      </c>
      <c r="E700"/>
      <c r="F700">
        <v>18130</v>
      </c>
      <c r="G700" t="s">
        <v>33477</v>
      </c>
      <c r="H700">
        <v>10140</v>
      </c>
      <c r="I700" t="s">
        <v>33476</v>
      </c>
      <c r="J700"/>
      <c r="U700" s="43"/>
      <c r="AE700"/>
    </row>
    <row r="701" spans="1:31">
      <c r="A701">
        <v>2210</v>
      </c>
      <c r="B701" t="s">
        <v>842</v>
      </c>
      <c r="C701" t="s">
        <v>33479</v>
      </c>
      <c r="D701" t="s">
        <v>33476</v>
      </c>
      <c r="E701"/>
      <c r="F701">
        <v>18140</v>
      </c>
      <c r="G701" t="s">
        <v>33477</v>
      </c>
      <c r="H701">
        <v>10140</v>
      </c>
      <c r="I701" t="s">
        <v>33476</v>
      </c>
      <c r="J701"/>
      <c r="U701" s="43"/>
      <c r="AE701"/>
    </row>
    <row r="702" spans="1:31">
      <c r="A702">
        <v>2310</v>
      </c>
      <c r="B702" t="s">
        <v>843</v>
      </c>
      <c r="C702" t="s">
        <v>33480</v>
      </c>
      <c r="D702" t="s">
        <v>33476</v>
      </c>
      <c r="E702"/>
      <c r="F702">
        <v>18150</v>
      </c>
      <c r="G702" t="s">
        <v>33477</v>
      </c>
      <c r="H702">
        <v>10150</v>
      </c>
      <c r="I702" t="s">
        <v>33476</v>
      </c>
      <c r="J702"/>
      <c r="U702" s="43"/>
      <c r="AE702"/>
    </row>
    <row r="703" spans="1:31">
      <c r="A703">
        <v>2880</v>
      </c>
      <c r="B703" t="s">
        <v>844</v>
      </c>
      <c r="C703" t="s">
        <v>33479</v>
      </c>
      <c r="D703" t="s">
        <v>33481</v>
      </c>
      <c r="E703"/>
      <c r="F703">
        <v>18160</v>
      </c>
      <c r="G703" t="s">
        <v>33477</v>
      </c>
      <c r="H703">
        <v>10150</v>
      </c>
      <c r="I703" t="s">
        <v>33476</v>
      </c>
      <c r="J703"/>
      <c r="U703" s="43"/>
      <c r="AE703"/>
    </row>
    <row r="704" spans="1:31">
      <c r="A704">
        <v>2120</v>
      </c>
      <c r="B704" t="s">
        <v>845</v>
      </c>
      <c r="C704" t="s">
        <v>33478</v>
      </c>
      <c r="D704" t="s">
        <v>33476</v>
      </c>
      <c r="E704"/>
      <c r="F704">
        <v>18170</v>
      </c>
      <c r="G704" t="s">
        <v>33477</v>
      </c>
      <c r="H704">
        <v>10150</v>
      </c>
      <c r="I704" t="s">
        <v>33476</v>
      </c>
      <c r="J704"/>
      <c r="U704" s="43"/>
      <c r="AE704"/>
    </row>
    <row r="705" spans="1:31">
      <c r="A705">
        <v>2880</v>
      </c>
      <c r="B705" t="s">
        <v>846</v>
      </c>
      <c r="C705" t="s">
        <v>33479</v>
      </c>
      <c r="D705" t="s">
        <v>33481</v>
      </c>
      <c r="E705"/>
      <c r="F705">
        <v>18190</v>
      </c>
      <c r="G705" t="s">
        <v>33477</v>
      </c>
      <c r="H705">
        <v>10160</v>
      </c>
      <c r="I705" t="s">
        <v>33476</v>
      </c>
      <c r="J705"/>
      <c r="U705" s="43"/>
      <c r="AE705"/>
    </row>
    <row r="706" spans="1:31">
      <c r="A706">
        <v>2480</v>
      </c>
      <c r="B706" t="s">
        <v>847</v>
      </c>
      <c r="C706" t="s">
        <v>33480</v>
      </c>
      <c r="D706" t="s">
        <v>33481</v>
      </c>
      <c r="E706"/>
      <c r="F706">
        <v>18200</v>
      </c>
      <c r="G706" t="s">
        <v>33477</v>
      </c>
      <c r="H706">
        <v>10160</v>
      </c>
      <c r="I706" t="s">
        <v>33476</v>
      </c>
      <c r="J706"/>
      <c r="U706" s="43"/>
      <c r="AE706"/>
    </row>
    <row r="707" spans="1:31">
      <c r="A707">
        <v>2350</v>
      </c>
      <c r="B707" t="s">
        <v>848</v>
      </c>
      <c r="C707" t="s">
        <v>33477</v>
      </c>
      <c r="D707" t="s">
        <v>33476</v>
      </c>
      <c r="E707"/>
      <c r="F707">
        <v>18210</v>
      </c>
      <c r="G707" t="s">
        <v>33477</v>
      </c>
      <c r="H707">
        <v>10160</v>
      </c>
      <c r="I707" t="s">
        <v>33476</v>
      </c>
      <c r="J707"/>
      <c r="U707" s="43"/>
      <c r="AE707"/>
    </row>
    <row r="708" spans="1:31">
      <c r="A708">
        <v>2220</v>
      </c>
      <c r="B708" t="s">
        <v>849</v>
      </c>
      <c r="C708" t="s">
        <v>33480</v>
      </c>
      <c r="D708" t="s">
        <v>33476</v>
      </c>
      <c r="E708"/>
      <c r="F708">
        <v>18220</v>
      </c>
      <c r="G708" t="s">
        <v>33477</v>
      </c>
      <c r="H708">
        <v>10170</v>
      </c>
      <c r="I708" t="s">
        <v>33476</v>
      </c>
      <c r="J708"/>
      <c r="U708" s="43"/>
      <c r="AE708"/>
    </row>
    <row r="709" spans="1:31">
      <c r="A709">
        <v>2160</v>
      </c>
      <c r="B709" t="s">
        <v>850</v>
      </c>
      <c r="C709" t="s">
        <v>33479</v>
      </c>
      <c r="D709" t="s">
        <v>33476</v>
      </c>
      <c r="E709"/>
      <c r="F709">
        <v>18230</v>
      </c>
      <c r="G709" t="s">
        <v>33477</v>
      </c>
      <c r="H709">
        <v>10170</v>
      </c>
      <c r="I709" t="s">
        <v>33476</v>
      </c>
      <c r="J709"/>
      <c r="U709" s="43"/>
      <c r="AE709"/>
    </row>
    <row r="710" spans="1:31">
      <c r="A710">
        <v>2360</v>
      </c>
      <c r="B710" t="s">
        <v>851</v>
      </c>
      <c r="C710" t="s">
        <v>33478</v>
      </c>
      <c r="D710" t="s">
        <v>33476</v>
      </c>
      <c r="E710"/>
      <c r="F710">
        <v>18240</v>
      </c>
      <c r="G710" t="s">
        <v>33477</v>
      </c>
      <c r="H710">
        <v>10170</v>
      </c>
      <c r="I710" t="s">
        <v>33476</v>
      </c>
      <c r="J710"/>
      <c r="U710" s="43"/>
      <c r="AE710"/>
    </row>
    <row r="711" spans="1:31">
      <c r="A711">
        <v>2160</v>
      </c>
      <c r="B711" t="s">
        <v>852</v>
      </c>
      <c r="C711" t="s">
        <v>33479</v>
      </c>
      <c r="D711" t="s">
        <v>33476</v>
      </c>
      <c r="E711"/>
      <c r="F711">
        <v>18250</v>
      </c>
      <c r="G711" t="s">
        <v>33477</v>
      </c>
      <c r="H711">
        <v>10180</v>
      </c>
      <c r="I711" t="s">
        <v>33476</v>
      </c>
      <c r="J711"/>
      <c r="U711" s="43"/>
      <c r="AE711"/>
    </row>
    <row r="712" spans="1:31">
      <c r="A712">
        <v>2200</v>
      </c>
      <c r="B712" t="s">
        <v>853</v>
      </c>
      <c r="C712" t="s">
        <v>33480</v>
      </c>
      <c r="D712" t="s">
        <v>33476</v>
      </c>
      <c r="E712"/>
      <c r="F712">
        <v>18260</v>
      </c>
      <c r="G712" t="s">
        <v>33477</v>
      </c>
      <c r="H712">
        <v>10190</v>
      </c>
      <c r="I712" t="s">
        <v>33476</v>
      </c>
      <c r="J712"/>
      <c r="U712" s="43"/>
      <c r="AE712"/>
    </row>
    <row r="713" spans="1:31">
      <c r="A713">
        <v>2600</v>
      </c>
      <c r="B713" t="s">
        <v>854</v>
      </c>
      <c r="C713" t="s">
        <v>33480</v>
      </c>
      <c r="D713" t="s">
        <v>33476</v>
      </c>
      <c r="E713"/>
      <c r="F713">
        <v>18270</v>
      </c>
      <c r="G713" t="s">
        <v>33477</v>
      </c>
      <c r="H713">
        <v>10190</v>
      </c>
      <c r="I713" t="s">
        <v>33476</v>
      </c>
      <c r="J713"/>
      <c r="U713" s="43"/>
      <c r="AE713"/>
    </row>
    <row r="714" spans="1:31">
      <c r="A714">
        <v>2220</v>
      </c>
      <c r="B714" t="s">
        <v>855</v>
      </c>
      <c r="C714" t="s">
        <v>33480</v>
      </c>
      <c r="D714" t="s">
        <v>33476</v>
      </c>
      <c r="E714"/>
      <c r="F714">
        <v>18290</v>
      </c>
      <c r="G714" t="s">
        <v>33477</v>
      </c>
      <c r="H714">
        <v>10200</v>
      </c>
      <c r="I714" t="s">
        <v>33476</v>
      </c>
      <c r="J714"/>
      <c r="U714" s="43"/>
      <c r="AE714"/>
    </row>
    <row r="715" spans="1:31">
      <c r="A715">
        <v>2140</v>
      </c>
      <c r="B715" t="s">
        <v>856</v>
      </c>
      <c r="C715" t="s">
        <v>33478</v>
      </c>
      <c r="D715" t="s">
        <v>33476</v>
      </c>
      <c r="E715"/>
      <c r="F715">
        <v>18300</v>
      </c>
      <c r="G715" t="s">
        <v>33477</v>
      </c>
      <c r="H715">
        <v>10200</v>
      </c>
      <c r="I715" t="s">
        <v>33476</v>
      </c>
      <c r="J715"/>
      <c r="U715" s="43"/>
      <c r="AE715"/>
    </row>
    <row r="716" spans="1:31">
      <c r="A716">
        <v>2680</v>
      </c>
      <c r="B716" t="s">
        <v>857</v>
      </c>
      <c r="C716" t="s">
        <v>33478</v>
      </c>
      <c r="D716" t="e">
        <v>#N/A</v>
      </c>
      <c r="E716"/>
      <c r="F716">
        <v>18310</v>
      </c>
      <c r="G716" t="s">
        <v>33480</v>
      </c>
      <c r="H716">
        <v>10200</v>
      </c>
      <c r="I716" t="s">
        <v>33476</v>
      </c>
      <c r="J716"/>
      <c r="U716" s="43"/>
      <c r="AE716"/>
    </row>
    <row r="717" spans="1:31">
      <c r="A717">
        <v>2470</v>
      </c>
      <c r="B717" t="s">
        <v>858</v>
      </c>
      <c r="C717" t="s">
        <v>33478</v>
      </c>
      <c r="D717" t="s">
        <v>33482</v>
      </c>
      <c r="E717"/>
      <c r="F717">
        <v>18320</v>
      </c>
      <c r="G717" t="s">
        <v>33477</v>
      </c>
      <c r="H717">
        <v>10200</v>
      </c>
      <c r="I717" t="s">
        <v>33476</v>
      </c>
      <c r="J717"/>
      <c r="U717" s="43"/>
      <c r="AE717"/>
    </row>
    <row r="718" spans="1:31">
      <c r="A718">
        <v>2600</v>
      </c>
      <c r="B718" t="s">
        <v>859</v>
      </c>
      <c r="C718" t="s">
        <v>33480</v>
      </c>
      <c r="D718" t="s">
        <v>33476</v>
      </c>
      <c r="E718"/>
      <c r="F718">
        <v>18330</v>
      </c>
      <c r="G718" t="s">
        <v>33480</v>
      </c>
      <c r="H718">
        <v>10200</v>
      </c>
      <c r="I718" t="s">
        <v>33476</v>
      </c>
      <c r="J718"/>
      <c r="U718" s="43"/>
      <c r="AE718"/>
    </row>
    <row r="719" spans="1:31">
      <c r="A719">
        <v>2800</v>
      </c>
      <c r="B719" t="s">
        <v>860</v>
      </c>
      <c r="C719" t="s">
        <v>33479</v>
      </c>
      <c r="D719" t="s">
        <v>33476</v>
      </c>
      <c r="E719"/>
      <c r="F719">
        <v>18340</v>
      </c>
      <c r="G719" t="s">
        <v>33477</v>
      </c>
      <c r="H719">
        <v>10200</v>
      </c>
      <c r="I719" t="s">
        <v>33476</v>
      </c>
      <c r="J719"/>
      <c r="U719" s="43"/>
      <c r="AE719"/>
    </row>
    <row r="720" spans="1:31">
      <c r="A720">
        <v>2270</v>
      </c>
      <c r="B720" t="s">
        <v>861</v>
      </c>
      <c r="C720" t="s">
        <v>33479</v>
      </c>
      <c r="D720" t="s">
        <v>33476</v>
      </c>
      <c r="E720"/>
      <c r="F720">
        <v>18350</v>
      </c>
      <c r="G720" t="s">
        <v>33477</v>
      </c>
      <c r="H720">
        <v>10210</v>
      </c>
      <c r="I720" t="s">
        <v>33476</v>
      </c>
      <c r="J720"/>
      <c r="U720" s="43"/>
      <c r="AE720"/>
    </row>
    <row r="721" spans="1:31">
      <c r="A721">
        <v>2700</v>
      </c>
      <c r="B721" t="s">
        <v>862</v>
      </c>
      <c r="C721" t="s">
        <v>33480</v>
      </c>
      <c r="D721" t="s">
        <v>33481</v>
      </c>
      <c r="E721"/>
      <c r="F721">
        <v>18360</v>
      </c>
      <c r="G721" t="s">
        <v>33477</v>
      </c>
      <c r="H721">
        <v>10210</v>
      </c>
      <c r="I721" t="s">
        <v>33476</v>
      </c>
      <c r="J721"/>
      <c r="U721" s="43"/>
      <c r="AE721"/>
    </row>
    <row r="722" spans="1:31">
      <c r="A722">
        <v>2220</v>
      </c>
      <c r="B722" t="s">
        <v>863</v>
      </c>
      <c r="C722" t="s">
        <v>33480</v>
      </c>
      <c r="D722" t="s">
        <v>33476</v>
      </c>
      <c r="E722"/>
      <c r="F722">
        <v>18370</v>
      </c>
      <c r="G722" t="s">
        <v>33477</v>
      </c>
      <c r="H722">
        <v>10210</v>
      </c>
      <c r="I722" t="s">
        <v>33476</v>
      </c>
      <c r="J722"/>
      <c r="U722" s="43"/>
      <c r="AE722"/>
    </row>
    <row r="723" spans="1:31">
      <c r="A723">
        <v>2340</v>
      </c>
      <c r="B723" t="s">
        <v>864</v>
      </c>
      <c r="C723" t="s">
        <v>33478</v>
      </c>
      <c r="D723" t="s">
        <v>33476</v>
      </c>
      <c r="E723"/>
      <c r="F723">
        <v>18380</v>
      </c>
      <c r="G723" t="s">
        <v>33477</v>
      </c>
      <c r="H723">
        <v>10210</v>
      </c>
      <c r="I723" t="s">
        <v>33476</v>
      </c>
      <c r="J723"/>
      <c r="U723" s="43"/>
      <c r="AE723"/>
    </row>
    <row r="724" spans="1:31">
      <c r="A724">
        <v>2360</v>
      </c>
      <c r="B724" t="s">
        <v>865</v>
      </c>
      <c r="C724" t="s">
        <v>33478</v>
      </c>
      <c r="D724" t="s">
        <v>33476</v>
      </c>
      <c r="E724"/>
      <c r="F724">
        <v>18390</v>
      </c>
      <c r="G724" t="s">
        <v>33477</v>
      </c>
      <c r="H724">
        <v>10210</v>
      </c>
      <c r="I724" t="s">
        <v>33476</v>
      </c>
      <c r="J724"/>
      <c r="U724" s="43"/>
      <c r="AE724"/>
    </row>
    <row r="725" spans="1:31">
      <c r="A725">
        <v>2360</v>
      </c>
      <c r="B725" t="s">
        <v>866</v>
      </c>
      <c r="C725" t="s">
        <v>33478</v>
      </c>
      <c r="D725" t="s">
        <v>33476</v>
      </c>
      <c r="E725"/>
      <c r="F725">
        <v>18400</v>
      </c>
      <c r="G725" t="s">
        <v>33480</v>
      </c>
      <c r="H725">
        <v>10240</v>
      </c>
      <c r="I725" t="s">
        <v>33476</v>
      </c>
      <c r="J725"/>
      <c r="U725" s="43"/>
      <c r="AE725"/>
    </row>
    <row r="726" spans="1:31">
      <c r="A726">
        <v>2600</v>
      </c>
      <c r="B726" t="s">
        <v>867</v>
      </c>
      <c r="C726" t="s">
        <v>33480</v>
      </c>
      <c r="D726" t="s">
        <v>33476</v>
      </c>
      <c r="E726"/>
      <c r="F726">
        <v>18500</v>
      </c>
      <c r="G726" t="s">
        <v>33480</v>
      </c>
      <c r="H726">
        <v>10240</v>
      </c>
      <c r="I726" t="s">
        <v>33476</v>
      </c>
      <c r="J726"/>
      <c r="U726" s="43"/>
      <c r="AE726"/>
    </row>
    <row r="727" spans="1:31">
      <c r="A727">
        <v>2310</v>
      </c>
      <c r="B727" t="s">
        <v>868</v>
      </c>
      <c r="C727" t="s">
        <v>33480</v>
      </c>
      <c r="D727" t="s">
        <v>33476</v>
      </c>
      <c r="E727"/>
      <c r="F727">
        <v>18520</v>
      </c>
      <c r="G727" t="s">
        <v>33477</v>
      </c>
      <c r="H727">
        <v>10240</v>
      </c>
      <c r="I727" t="s">
        <v>33476</v>
      </c>
      <c r="J727"/>
      <c r="U727" s="43"/>
      <c r="AE727"/>
    </row>
    <row r="728" spans="1:31">
      <c r="A728">
        <v>2450</v>
      </c>
      <c r="B728" t="s">
        <v>869</v>
      </c>
      <c r="C728" t="s">
        <v>33478</v>
      </c>
      <c r="D728" t="s">
        <v>33476</v>
      </c>
      <c r="E728"/>
      <c r="F728">
        <v>18570</v>
      </c>
      <c r="G728" t="s">
        <v>33477</v>
      </c>
      <c r="H728">
        <v>10240</v>
      </c>
      <c r="I728" t="s">
        <v>33476</v>
      </c>
      <c r="J728"/>
      <c r="U728" s="43"/>
      <c r="AE728"/>
    </row>
    <row r="729" spans="1:31">
      <c r="A729">
        <v>2590</v>
      </c>
      <c r="B729" t="s">
        <v>870</v>
      </c>
      <c r="C729" t="s">
        <v>33478</v>
      </c>
      <c r="D729" t="s">
        <v>33476</v>
      </c>
      <c r="E729"/>
      <c r="F729">
        <v>18600</v>
      </c>
      <c r="G729" t="s">
        <v>33477</v>
      </c>
      <c r="H729">
        <v>10250</v>
      </c>
      <c r="I729" t="s">
        <v>33476</v>
      </c>
      <c r="J729"/>
      <c r="U729" s="43"/>
      <c r="AE729"/>
    </row>
    <row r="730" spans="1:31">
      <c r="A730">
        <v>2130</v>
      </c>
      <c r="B730" t="s">
        <v>871</v>
      </c>
      <c r="C730" t="s">
        <v>33479</v>
      </c>
      <c r="D730" t="s">
        <v>33476</v>
      </c>
      <c r="E730"/>
      <c r="F730">
        <v>18700</v>
      </c>
      <c r="G730" t="s">
        <v>33477</v>
      </c>
      <c r="H730">
        <v>10260</v>
      </c>
      <c r="I730" t="s">
        <v>33476</v>
      </c>
      <c r="J730"/>
      <c r="U730" s="43"/>
      <c r="AE730"/>
    </row>
    <row r="731" spans="1:31">
      <c r="A731">
        <v>2210</v>
      </c>
      <c r="B731" t="s">
        <v>872</v>
      </c>
      <c r="C731" t="s">
        <v>33479</v>
      </c>
      <c r="D731" t="s">
        <v>33476</v>
      </c>
      <c r="E731"/>
      <c r="F731">
        <v>18800</v>
      </c>
      <c r="G731" t="s">
        <v>33477</v>
      </c>
      <c r="H731">
        <v>10260</v>
      </c>
      <c r="I731" t="s">
        <v>33476</v>
      </c>
      <c r="J731"/>
      <c r="U731" s="43"/>
      <c r="AE731"/>
    </row>
    <row r="732" spans="1:31">
      <c r="A732">
        <v>2480</v>
      </c>
      <c r="B732" t="s">
        <v>873</v>
      </c>
      <c r="C732" t="s">
        <v>33480</v>
      </c>
      <c r="D732" t="s">
        <v>33481</v>
      </c>
      <c r="E732"/>
      <c r="F732">
        <v>19000</v>
      </c>
      <c r="G732" t="s">
        <v>33477</v>
      </c>
      <c r="H732">
        <v>10280</v>
      </c>
      <c r="I732" t="s">
        <v>33476</v>
      </c>
      <c r="J732"/>
      <c r="U732" s="43"/>
      <c r="AE732"/>
    </row>
    <row r="733" spans="1:31">
      <c r="A733">
        <v>2350</v>
      </c>
      <c r="B733" t="s">
        <v>874</v>
      </c>
      <c r="C733" t="s">
        <v>33477</v>
      </c>
      <c r="D733" t="s">
        <v>33476</v>
      </c>
      <c r="E733"/>
      <c r="F733">
        <v>19100</v>
      </c>
      <c r="G733" t="s">
        <v>33477</v>
      </c>
      <c r="H733">
        <v>10290</v>
      </c>
      <c r="I733" t="s">
        <v>33476</v>
      </c>
      <c r="J733"/>
      <c r="U733" s="43"/>
      <c r="AE733"/>
    </row>
    <row r="734" spans="1:31">
      <c r="A734">
        <v>2500</v>
      </c>
      <c r="B734" t="s">
        <v>875</v>
      </c>
      <c r="C734" t="s">
        <v>33478</v>
      </c>
      <c r="D734" t="s">
        <v>33476</v>
      </c>
      <c r="E734"/>
      <c r="F734">
        <v>19110</v>
      </c>
      <c r="G734" t="s">
        <v>33478</v>
      </c>
      <c r="H734">
        <v>10290</v>
      </c>
      <c r="I734" t="s">
        <v>33476</v>
      </c>
      <c r="J734"/>
      <c r="U734" s="43"/>
      <c r="AE734"/>
    </row>
    <row r="735" spans="1:31">
      <c r="A735">
        <v>2260</v>
      </c>
      <c r="B735" t="s">
        <v>876</v>
      </c>
      <c r="C735" t="s">
        <v>33478</v>
      </c>
      <c r="D735" t="s">
        <v>33476</v>
      </c>
      <c r="E735"/>
      <c r="F735">
        <v>19120</v>
      </c>
      <c r="G735" t="s">
        <v>33477</v>
      </c>
      <c r="H735">
        <v>10290</v>
      </c>
      <c r="I735" t="s">
        <v>33476</v>
      </c>
      <c r="J735"/>
      <c r="U735" s="43"/>
      <c r="AE735"/>
    </row>
    <row r="736" spans="1:31">
      <c r="A736">
        <v>2290</v>
      </c>
      <c r="B736" t="s">
        <v>877</v>
      </c>
      <c r="C736" t="s">
        <v>33480</v>
      </c>
      <c r="D736" t="s">
        <v>33481</v>
      </c>
      <c r="E736"/>
      <c r="F736">
        <v>19130</v>
      </c>
      <c r="G736" t="s">
        <v>33477</v>
      </c>
      <c r="H736">
        <v>10300</v>
      </c>
      <c r="I736" t="s">
        <v>33476</v>
      </c>
      <c r="J736"/>
      <c r="U736" s="43"/>
      <c r="AE736"/>
    </row>
    <row r="737" spans="1:31">
      <c r="A737">
        <v>2500</v>
      </c>
      <c r="B737" t="s">
        <v>878</v>
      </c>
      <c r="C737" t="s">
        <v>33478</v>
      </c>
      <c r="D737" t="s">
        <v>33476</v>
      </c>
      <c r="E737"/>
      <c r="F737">
        <v>19140</v>
      </c>
      <c r="G737" t="s">
        <v>33477</v>
      </c>
      <c r="H737">
        <v>10300</v>
      </c>
      <c r="I737" t="s">
        <v>33476</v>
      </c>
      <c r="J737"/>
      <c r="U737" s="43"/>
      <c r="AE737"/>
    </row>
    <row r="738" spans="1:31">
      <c r="A738">
        <v>2400</v>
      </c>
      <c r="B738" t="s">
        <v>879</v>
      </c>
      <c r="C738" t="s">
        <v>33479</v>
      </c>
      <c r="D738" t="s">
        <v>33476</v>
      </c>
      <c r="E738"/>
      <c r="F738">
        <v>19150</v>
      </c>
      <c r="G738" t="s">
        <v>33477</v>
      </c>
      <c r="H738">
        <v>10310</v>
      </c>
      <c r="I738" t="s">
        <v>33476</v>
      </c>
      <c r="J738"/>
      <c r="U738" s="43"/>
      <c r="AE738"/>
    </row>
    <row r="739" spans="1:31">
      <c r="A739">
        <v>2400</v>
      </c>
      <c r="B739" t="s">
        <v>880</v>
      </c>
      <c r="C739" t="s">
        <v>33479</v>
      </c>
      <c r="D739" t="s">
        <v>33476</v>
      </c>
      <c r="E739"/>
      <c r="F739">
        <v>19170</v>
      </c>
      <c r="G739" t="s">
        <v>33478</v>
      </c>
      <c r="H739">
        <v>10310</v>
      </c>
      <c r="I739" t="s">
        <v>33476</v>
      </c>
      <c r="J739"/>
      <c r="U739" s="43"/>
      <c r="AE739"/>
    </row>
    <row r="740" spans="1:31">
      <c r="A740">
        <v>2540</v>
      </c>
      <c r="B740" t="s">
        <v>881</v>
      </c>
      <c r="C740" t="s">
        <v>33478</v>
      </c>
      <c r="D740" t="s">
        <v>33482</v>
      </c>
      <c r="E740"/>
      <c r="F740">
        <v>19190</v>
      </c>
      <c r="G740" t="s">
        <v>33477</v>
      </c>
      <c r="H740">
        <v>10330</v>
      </c>
      <c r="I740" t="s">
        <v>33476</v>
      </c>
      <c r="J740"/>
      <c r="U740" s="43"/>
      <c r="AE740"/>
    </row>
    <row r="741" spans="1:31">
      <c r="A741">
        <v>2840</v>
      </c>
      <c r="B741" t="s">
        <v>882</v>
      </c>
      <c r="C741" t="s">
        <v>33478</v>
      </c>
      <c r="D741" t="s">
        <v>33476</v>
      </c>
      <c r="E741"/>
      <c r="F741">
        <v>19200</v>
      </c>
      <c r="G741" t="s">
        <v>33478</v>
      </c>
      <c r="H741">
        <v>10340</v>
      </c>
      <c r="I741" t="s">
        <v>33476</v>
      </c>
      <c r="J741"/>
      <c r="U741" s="43"/>
      <c r="AE741"/>
    </row>
    <row r="742" spans="1:31">
      <c r="A742">
        <v>2250</v>
      </c>
      <c r="B742" t="s">
        <v>883</v>
      </c>
      <c r="C742" t="s">
        <v>33478</v>
      </c>
      <c r="D742" t="s">
        <v>33476</v>
      </c>
      <c r="E742"/>
      <c r="F742">
        <v>19210</v>
      </c>
      <c r="G742" t="s">
        <v>33477</v>
      </c>
      <c r="H742">
        <v>10340</v>
      </c>
      <c r="I742" t="s">
        <v>33476</v>
      </c>
      <c r="J742"/>
      <c r="U742" s="43"/>
      <c r="AE742"/>
    </row>
    <row r="743" spans="1:31">
      <c r="A743">
        <v>2260</v>
      </c>
      <c r="B743" t="s">
        <v>884</v>
      </c>
      <c r="C743" t="s">
        <v>33478</v>
      </c>
      <c r="D743" t="s">
        <v>33476</v>
      </c>
      <c r="E743"/>
      <c r="F743">
        <v>19220</v>
      </c>
      <c r="G743" t="s">
        <v>33477</v>
      </c>
      <c r="H743">
        <v>10350</v>
      </c>
      <c r="I743" t="s">
        <v>33476</v>
      </c>
      <c r="J743"/>
      <c r="U743" s="43"/>
      <c r="AE743"/>
    </row>
    <row r="744" spans="1:31">
      <c r="A744">
        <v>2170</v>
      </c>
      <c r="B744" t="s">
        <v>885</v>
      </c>
      <c r="C744" t="s">
        <v>33478</v>
      </c>
      <c r="D744" t="s">
        <v>33476</v>
      </c>
      <c r="E744"/>
      <c r="F744">
        <v>19230</v>
      </c>
      <c r="G744" t="s">
        <v>33477</v>
      </c>
      <c r="H744">
        <v>10350</v>
      </c>
      <c r="I744" t="s">
        <v>33476</v>
      </c>
      <c r="J744"/>
      <c r="U744" s="43"/>
      <c r="AE744"/>
    </row>
    <row r="745" spans="1:31">
      <c r="A745">
        <v>2690</v>
      </c>
      <c r="B745" t="s">
        <v>886</v>
      </c>
      <c r="C745" t="s">
        <v>33478</v>
      </c>
      <c r="D745" t="s">
        <v>33476</v>
      </c>
      <c r="E745"/>
      <c r="F745">
        <v>19240</v>
      </c>
      <c r="G745" t="s">
        <v>33477</v>
      </c>
      <c r="H745">
        <v>10350</v>
      </c>
      <c r="I745" t="s">
        <v>33476</v>
      </c>
      <c r="J745"/>
      <c r="U745" s="43"/>
      <c r="AE745"/>
    </row>
    <row r="746" spans="1:31">
      <c r="A746">
        <v>2100</v>
      </c>
      <c r="B746" t="s">
        <v>887</v>
      </c>
      <c r="C746" t="s">
        <v>33478</v>
      </c>
      <c r="D746" t="s">
        <v>33476</v>
      </c>
      <c r="E746"/>
      <c r="F746">
        <v>19270</v>
      </c>
      <c r="G746" t="s">
        <v>33477</v>
      </c>
      <c r="H746">
        <v>10360</v>
      </c>
      <c r="I746" t="s">
        <v>33476</v>
      </c>
      <c r="J746"/>
      <c r="U746" s="43"/>
      <c r="AE746"/>
    </row>
    <row r="747" spans="1:31">
      <c r="A747">
        <v>2570</v>
      </c>
      <c r="B747" t="s">
        <v>888</v>
      </c>
      <c r="C747" t="s">
        <v>33478</v>
      </c>
      <c r="D747" t="s">
        <v>33482</v>
      </c>
      <c r="E747"/>
      <c r="F747">
        <v>19290</v>
      </c>
      <c r="G747" t="s">
        <v>33478</v>
      </c>
      <c r="H747">
        <v>10360</v>
      </c>
      <c r="I747" t="s">
        <v>33476</v>
      </c>
      <c r="J747"/>
      <c r="U747" s="43"/>
      <c r="AE747"/>
    </row>
    <row r="748" spans="1:31">
      <c r="A748">
        <v>2400</v>
      </c>
      <c r="B748" t="s">
        <v>889</v>
      </c>
      <c r="C748" t="s">
        <v>33479</v>
      </c>
      <c r="D748" t="s">
        <v>33476</v>
      </c>
      <c r="E748"/>
      <c r="F748">
        <v>19300</v>
      </c>
      <c r="G748" t="s">
        <v>33477</v>
      </c>
      <c r="H748">
        <v>10380</v>
      </c>
      <c r="I748" t="s">
        <v>33476</v>
      </c>
      <c r="J748"/>
      <c r="U748" s="43"/>
      <c r="AE748"/>
    </row>
    <row r="749" spans="1:31">
      <c r="A749">
        <v>2420</v>
      </c>
      <c r="B749" t="s">
        <v>890</v>
      </c>
      <c r="C749" t="s">
        <v>33478</v>
      </c>
      <c r="D749" t="s">
        <v>33476</v>
      </c>
      <c r="E749"/>
      <c r="F749">
        <v>19310</v>
      </c>
      <c r="G749" t="s">
        <v>33477</v>
      </c>
      <c r="H749">
        <v>10390</v>
      </c>
      <c r="I749" t="s">
        <v>33476</v>
      </c>
      <c r="J749"/>
      <c r="U749" s="43"/>
      <c r="AE749"/>
    </row>
    <row r="750" spans="1:31">
      <c r="A750">
        <v>2400</v>
      </c>
      <c r="B750" t="s">
        <v>891</v>
      </c>
      <c r="C750" t="s">
        <v>33479</v>
      </c>
      <c r="D750" t="s">
        <v>33476</v>
      </c>
      <c r="E750"/>
      <c r="F750">
        <v>19320</v>
      </c>
      <c r="G750" t="s">
        <v>33477</v>
      </c>
      <c r="H750">
        <v>10400</v>
      </c>
      <c r="I750" t="s">
        <v>33476</v>
      </c>
      <c r="J750"/>
      <c r="U750" s="43"/>
      <c r="AE750"/>
    </row>
    <row r="751" spans="1:31">
      <c r="A751">
        <v>2110</v>
      </c>
      <c r="B751" t="s">
        <v>892</v>
      </c>
      <c r="C751" t="s">
        <v>33478</v>
      </c>
      <c r="D751" t="s">
        <v>33476</v>
      </c>
      <c r="E751"/>
      <c r="F751">
        <v>19330</v>
      </c>
      <c r="G751" t="s">
        <v>33477</v>
      </c>
      <c r="H751">
        <v>10400</v>
      </c>
      <c r="I751" t="s">
        <v>33476</v>
      </c>
      <c r="J751"/>
      <c r="U751" s="43"/>
      <c r="AE751"/>
    </row>
    <row r="752" spans="1:31">
      <c r="A752">
        <v>2000</v>
      </c>
      <c r="B752" t="s">
        <v>893</v>
      </c>
      <c r="C752" t="s">
        <v>33479</v>
      </c>
      <c r="D752" t="s">
        <v>33481</v>
      </c>
      <c r="E752"/>
      <c r="F752">
        <v>19350</v>
      </c>
      <c r="G752" t="s">
        <v>33477</v>
      </c>
      <c r="H752">
        <v>10400</v>
      </c>
      <c r="I752" t="s">
        <v>33476</v>
      </c>
      <c r="J752"/>
      <c r="U752" s="43"/>
      <c r="AE752"/>
    </row>
    <row r="753" spans="1:31">
      <c r="A753">
        <v>2580</v>
      </c>
      <c r="B753" t="s">
        <v>894</v>
      </c>
      <c r="C753" t="s">
        <v>33478</v>
      </c>
      <c r="D753" t="e">
        <v>#N/A</v>
      </c>
      <c r="E753"/>
      <c r="F753">
        <v>19380</v>
      </c>
      <c r="G753" t="s">
        <v>33477</v>
      </c>
      <c r="H753">
        <v>10400</v>
      </c>
      <c r="I753" t="s">
        <v>33476</v>
      </c>
      <c r="J753"/>
      <c r="U753" s="43"/>
      <c r="AE753"/>
    </row>
    <row r="754" spans="1:31">
      <c r="A754">
        <v>2590</v>
      </c>
      <c r="B754" t="s">
        <v>895</v>
      </c>
      <c r="C754" t="s">
        <v>33478</v>
      </c>
      <c r="D754" t="s">
        <v>33476</v>
      </c>
      <c r="E754"/>
      <c r="F754">
        <v>19390</v>
      </c>
      <c r="G754" t="s">
        <v>33477</v>
      </c>
      <c r="H754">
        <v>10400</v>
      </c>
      <c r="I754" t="s">
        <v>33476</v>
      </c>
      <c r="J754"/>
      <c r="U754" s="43"/>
      <c r="AE754"/>
    </row>
    <row r="755" spans="1:31">
      <c r="A755">
        <v>2400</v>
      </c>
      <c r="B755" t="s">
        <v>896</v>
      </c>
      <c r="C755" t="s">
        <v>33479</v>
      </c>
      <c r="D755" t="s">
        <v>33476</v>
      </c>
      <c r="E755"/>
      <c r="F755">
        <v>19410</v>
      </c>
      <c r="G755" t="s">
        <v>33477</v>
      </c>
      <c r="H755">
        <v>10410</v>
      </c>
      <c r="I755" t="s">
        <v>33476</v>
      </c>
      <c r="J755"/>
      <c r="U755" s="43"/>
      <c r="AE755"/>
    </row>
    <row r="756" spans="1:31">
      <c r="A756">
        <v>2510</v>
      </c>
      <c r="B756" t="s">
        <v>897</v>
      </c>
      <c r="C756" t="s">
        <v>33478</v>
      </c>
      <c r="D756" t="s">
        <v>33476</v>
      </c>
      <c r="E756"/>
      <c r="F756">
        <v>19430</v>
      </c>
      <c r="G756" t="s">
        <v>33477</v>
      </c>
      <c r="H756">
        <v>10510</v>
      </c>
      <c r="I756" t="s">
        <v>33476</v>
      </c>
      <c r="J756"/>
      <c r="U756" s="43"/>
      <c r="AE756"/>
    </row>
    <row r="757" spans="1:31">
      <c r="A757">
        <v>2190</v>
      </c>
      <c r="B757" t="s">
        <v>898</v>
      </c>
      <c r="C757" t="s">
        <v>33480</v>
      </c>
      <c r="D757" t="s">
        <v>33476</v>
      </c>
      <c r="E757"/>
      <c r="F757">
        <v>19470</v>
      </c>
      <c r="G757" t="s">
        <v>33477</v>
      </c>
      <c r="H757">
        <v>10600</v>
      </c>
      <c r="I757" t="s">
        <v>33476</v>
      </c>
      <c r="J757"/>
      <c r="U757" s="43"/>
      <c r="AE757"/>
    </row>
    <row r="758" spans="1:31">
      <c r="A758">
        <v>2600</v>
      </c>
      <c r="B758" t="s">
        <v>899</v>
      </c>
      <c r="C758" t="s">
        <v>33480</v>
      </c>
      <c r="D758" t="s">
        <v>33476</v>
      </c>
      <c r="E758"/>
      <c r="F758">
        <v>19490</v>
      </c>
      <c r="G758" t="s">
        <v>33477</v>
      </c>
      <c r="H758">
        <v>10700</v>
      </c>
      <c r="I758" t="s">
        <v>33476</v>
      </c>
      <c r="J758"/>
      <c r="U758" s="43"/>
      <c r="AE758"/>
    </row>
    <row r="759" spans="1:31">
      <c r="A759">
        <v>2100</v>
      </c>
      <c r="B759" t="s">
        <v>900</v>
      </c>
      <c r="C759" t="s">
        <v>33478</v>
      </c>
      <c r="D759" t="s">
        <v>33476</v>
      </c>
      <c r="E759"/>
      <c r="F759">
        <v>19500</v>
      </c>
      <c r="G759" t="s">
        <v>33477</v>
      </c>
      <c r="H759">
        <v>10700</v>
      </c>
      <c r="I759" t="s">
        <v>33476</v>
      </c>
      <c r="J759"/>
      <c r="U759" s="43"/>
      <c r="AE759"/>
    </row>
    <row r="760" spans="1:31">
      <c r="A760">
        <v>2800</v>
      </c>
      <c r="B760" t="s">
        <v>901</v>
      </c>
      <c r="C760" t="s">
        <v>33479</v>
      </c>
      <c r="D760" t="s">
        <v>33476</v>
      </c>
      <c r="E760"/>
      <c r="F760">
        <v>19510</v>
      </c>
      <c r="G760" t="s">
        <v>33477</v>
      </c>
      <c r="H760">
        <v>10700</v>
      </c>
      <c r="I760" t="s">
        <v>33476</v>
      </c>
      <c r="J760"/>
      <c r="U760" s="43"/>
      <c r="AE760"/>
    </row>
    <row r="761" spans="1:31">
      <c r="A761">
        <v>2130</v>
      </c>
      <c r="B761" t="s">
        <v>902</v>
      </c>
      <c r="C761" t="s">
        <v>33479</v>
      </c>
      <c r="D761" t="s">
        <v>33476</v>
      </c>
      <c r="E761"/>
      <c r="F761">
        <v>19550</v>
      </c>
      <c r="G761" t="s">
        <v>33477</v>
      </c>
      <c r="H761">
        <v>10700</v>
      </c>
      <c r="I761" t="s">
        <v>33476</v>
      </c>
      <c r="J761"/>
      <c r="U761" s="43"/>
      <c r="AE761"/>
    </row>
    <row r="762" spans="1:31">
      <c r="A762">
        <v>2270</v>
      </c>
      <c r="B762" t="s">
        <v>903</v>
      </c>
      <c r="C762" t="s">
        <v>33479</v>
      </c>
      <c r="D762" t="s">
        <v>33476</v>
      </c>
      <c r="E762"/>
      <c r="F762">
        <v>19560</v>
      </c>
      <c r="G762" t="s">
        <v>33477</v>
      </c>
      <c r="H762">
        <v>10700</v>
      </c>
      <c r="I762" t="s">
        <v>33476</v>
      </c>
      <c r="J762"/>
      <c r="U762" s="43"/>
      <c r="AE762"/>
    </row>
    <row r="763" spans="1:31">
      <c r="A763">
        <v>2460</v>
      </c>
      <c r="B763" t="s">
        <v>904</v>
      </c>
      <c r="C763" t="s">
        <v>33480</v>
      </c>
      <c r="D763" t="e">
        <v>#N/A</v>
      </c>
      <c r="E763"/>
      <c r="F763">
        <v>19600</v>
      </c>
      <c r="G763" t="s">
        <v>33477</v>
      </c>
      <c r="H763">
        <v>10700</v>
      </c>
      <c r="I763" t="s">
        <v>33476</v>
      </c>
      <c r="J763"/>
      <c r="U763" s="43"/>
      <c r="AE763"/>
    </row>
    <row r="764" spans="1:31">
      <c r="A764">
        <v>2460</v>
      </c>
      <c r="B764" t="s">
        <v>904</v>
      </c>
      <c r="C764" t="s">
        <v>33480</v>
      </c>
      <c r="D764" t="e">
        <v>#N/A</v>
      </c>
      <c r="E764"/>
      <c r="F764">
        <v>19700</v>
      </c>
      <c r="G764" t="s">
        <v>33477</v>
      </c>
      <c r="H764">
        <v>10700</v>
      </c>
      <c r="I764" t="s">
        <v>33476</v>
      </c>
      <c r="J764"/>
      <c r="U764" s="43"/>
      <c r="AE764"/>
    </row>
    <row r="765" spans="1:31">
      <c r="A765">
        <v>2450</v>
      </c>
      <c r="B765" t="s">
        <v>905</v>
      </c>
      <c r="C765" t="s">
        <v>33478</v>
      </c>
      <c r="D765" t="s">
        <v>33476</v>
      </c>
      <c r="E765"/>
      <c r="F765">
        <v>19800</v>
      </c>
      <c r="G765" t="s">
        <v>33477</v>
      </c>
      <c r="H765">
        <v>10700</v>
      </c>
      <c r="I765" t="s">
        <v>33476</v>
      </c>
      <c r="J765"/>
      <c r="U765" s="43"/>
      <c r="AE765"/>
    </row>
    <row r="766" spans="1:31">
      <c r="A766">
        <v>2450</v>
      </c>
      <c r="B766" t="s">
        <v>905</v>
      </c>
      <c r="C766" t="s">
        <v>33478</v>
      </c>
      <c r="D766" t="s">
        <v>33476</v>
      </c>
      <c r="E766"/>
      <c r="F766">
        <v>20100</v>
      </c>
      <c r="G766" t="s">
        <v>33480</v>
      </c>
      <c r="H766">
        <v>11000</v>
      </c>
      <c r="I766" t="s">
        <v>33476</v>
      </c>
      <c r="J766"/>
      <c r="U766" s="43"/>
      <c r="AE766"/>
    </row>
    <row r="767" spans="1:31">
      <c r="A767">
        <v>2840</v>
      </c>
      <c r="B767" t="s">
        <v>906</v>
      </c>
      <c r="C767" t="s">
        <v>33478</v>
      </c>
      <c r="D767" t="s">
        <v>33476</v>
      </c>
      <c r="E767"/>
      <c r="F767">
        <v>20110</v>
      </c>
      <c r="G767" t="s">
        <v>33480</v>
      </c>
      <c r="H767">
        <v>11100</v>
      </c>
      <c r="I767" t="s">
        <v>33476</v>
      </c>
      <c r="J767"/>
      <c r="U767" s="43"/>
      <c r="AE767"/>
    </row>
    <row r="768" spans="1:31">
      <c r="A768">
        <v>2110</v>
      </c>
      <c r="B768" t="s">
        <v>907</v>
      </c>
      <c r="C768" t="s">
        <v>33478</v>
      </c>
      <c r="D768" t="s">
        <v>33476</v>
      </c>
      <c r="E768"/>
      <c r="F768">
        <v>20112</v>
      </c>
      <c r="G768" t="s">
        <v>33480</v>
      </c>
      <c r="H768">
        <v>11100</v>
      </c>
      <c r="I768" t="s">
        <v>33476</v>
      </c>
      <c r="J768"/>
      <c r="U768" s="43"/>
      <c r="AE768"/>
    </row>
    <row r="769" spans="1:31">
      <c r="A769">
        <v>2000</v>
      </c>
      <c r="B769" t="s">
        <v>908</v>
      </c>
      <c r="C769" t="s">
        <v>33479</v>
      </c>
      <c r="D769" t="s">
        <v>33481</v>
      </c>
      <c r="E769"/>
      <c r="F769">
        <v>20113</v>
      </c>
      <c r="G769" t="s">
        <v>33480</v>
      </c>
      <c r="H769">
        <v>11110</v>
      </c>
      <c r="I769" t="s">
        <v>33476</v>
      </c>
      <c r="J769"/>
      <c r="U769" s="43"/>
      <c r="AE769"/>
    </row>
    <row r="770" spans="1:31">
      <c r="A770">
        <v>2260</v>
      </c>
      <c r="B770" t="s">
        <v>909</v>
      </c>
      <c r="C770" t="s">
        <v>33478</v>
      </c>
      <c r="D770" t="s">
        <v>33476</v>
      </c>
      <c r="E770"/>
      <c r="F770">
        <v>20115</v>
      </c>
      <c r="G770" t="s">
        <v>33480</v>
      </c>
      <c r="H770">
        <v>11120</v>
      </c>
      <c r="I770" t="s">
        <v>33476</v>
      </c>
      <c r="J770"/>
      <c r="U770" s="43"/>
      <c r="AE770"/>
    </row>
    <row r="771" spans="1:31">
      <c r="A771">
        <v>2120</v>
      </c>
      <c r="B771" t="s">
        <v>910</v>
      </c>
      <c r="C771" t="s">
        <v>33478</v>
      </c>
      <c r="D771" t="s">
        <v>33476</v>
      </c>
      <c r="E771"/>
      <c r="F771">
        <v>20117</v>
      </c>
      <c r="G771" t="s">
        <v>33480</v>
      </c>
      <c r="H771">
        <v>11120</v>
      </c>
      <c r="I771" t="s">
        <v>33476</v>
      </c>
      <c r="J771"/>
      <c r="U771" s="43"/>
      <c r="AE771"/>
    </row>
    <row r="772" spans="1:31">
      <c r="A772">
        <v>2520</v>
      </c>
      <c r="B772" t="s">
        <v>911</v>
      </c>
      <c r="C772" t="s">
        <v>33479</v>
      </c>
      <c r="D772" t="s">
        <v>33482</v>
      </c>
      <c r="E772"/>
      <c r="F772">
        <v>20118</v>
      </c>
      <c r="G772" t="s">
        <v>33480</v>
      </c>
      <c r="H772">
        <v>11130</v>
      </c>
      <c r="I772" t="s">
        <v>33476</v>
      </c>
      <c r="J772"/>
      <c r="U772" s="43"/>
      <c r="AE772"/>
    </row>
    <row r="773" spans="1:31">
      <c r="A773">
        <v>2600</v>
      </c>
      <c r="B773" t="s">
        <v>912</v>
      </c>
      <c r="C773" t="s">
        <v>33480</v>
      </c>
      <c r="D773" t="s">
        <v>33476</v>
      </c>
      <c r="E773"/>
      <c r="F773">
        <v>20121</v>
      </c>
      <c r="G773" t="s">
        <v>33480</v>
      </c>
      <c r="H773">
        <v>11140</v>
      </c>
      <c r="I773" t="s">
        <v>33476</v>
      </c>
      <c r="J773"/>
      <c r="U773" s="43"/>
      <c r="AE773"/>
    </row>
    <row r="774" spans="1:31">
      <c r="A774">
        <v>2590</v>
      </c>
      <c r="B774" t="s">
        <v>913</v>
      </c>
      <c r="C774" t="s">
        <v>33478</v>
      </c>
      <c r="D774" t="s">
        <v>33476</v>
      </c>
      <c r="E774"/>
      <c r="F774">
        <v>20122</v>
      </c>
      <c r="G774" t="s">
        <v>33477</v>
      </c>
      <c r="H774">
        <v>11140</v>
      </c>
      <c r="I774" t="s">
        <v>33476</v>
      </c>
      <c r="J774"/>
      <c r="U774" s="43"/>
      <c r="AE774"/>
    </row>
    <row r="775" spans="1:31">
      <c r="A775">
        <v>2670</v>
      </c>
      <c r="B775" t="s">
        <v>914</v>
      </c>
      <c r="C775" t="s">
        <v>33480</v>
      </c>
      <c r="D775" t="s">
        <v>33481</v>
      </c>
      <c r="E775"/>
      <c r="F775">
        <v>20123</v>
      </c>
      <c r="G775" t="s">
        <v>33480</v>
      </c>
      <c r="H775">
        <v>11140</v>
      </c>
      <c r="I775" t="s">
        <v>33476</v>
      </c>
      <c r="J775"/>
      <c r="U775" s="43"/>
      <c r="AE775"/>
    </row>
    <row r="776" spans="1:31">
      <c r="A776">
        <v>2110</v>
      </c>
      <c r="B776" t="s">
        <v>915</v>
      </c>
      <c r="C776" t="s">
        <v>33478</v>
      </c>
      <c r="D776" t="s">
        <v>33476</v>
      </c>
      <c r="E776"/>
      <c r="F776">
        <v>20128</v>
      </c>
      <c r="G776" t="s">
        <v>33480</v>
      </c>
      <c r="H776">
        <v>11140</v>
      </c>
      <c r="I776" t="s">
        <v>33476</v>
      </c>
      <c r="J776"/>
      <c r="U776" s="43"/>
      <c r="AE776"/>
    </row>
    <row r="777" spans="1:31">
      <c r="A777">
        <v>2680</v>
      </c>
      <c r="B777" t="s">
        <v>916</v>
      </c>
      <c r="C777" t="s">
        <v>33478</v>
      </c>
      <c r="D777" t="e">
        <v>#N/A</v>
      </c>
      <c r="E777"/>
      <c r="F777">
        <v>20130</v>
      </c>
      <c r="G777" t="s">
        <v>33480</v>
      </c>
      <c r="H777">
        <v>11140</v>
      </c>
      <c r="I777" t="s">
        <v>33476</v>
      </c>
      <c r="J777"/>
      <c r="U777" s="43"/>
      <c r="AE777"/>
    </row>
    <row r="778" spans="1:31">
      <c r="A778">
        <v>2140</v>
      </c>
      <c r="B778" t="s">
        <v>917</v>
      </c>
      <c r="C778" t="s">
        <v>33478</v>
      </c>
      <c r="D778" t="s">
        <v>33476</v>
      </c>
      <c r="E778"/>
      <c r="F778">
        <v>20133</v>
      </c>
      <c r="G778" t="s">
        <v>33480</v>
      </c>
      <c r="H778">
        <v>11140</v>
      </c>
      <c r="I778" t="s">
        <v>33476</v>
      </c>
      <c r="J778"/>
      <c r="U778" s="43"/>
      <c r="AE778"/>
    </row>
    <row r="779" spans="1:31">
      <c r="A779">
        <v>2110</v>
      </c>
      <c r="B779" t="s">
        <v>918</v>
      </c>
      <c r="C779" t="s">
        <v>33478</v>
      </c>
      <c r="D779" t="s">
        <v>33476</v>
      </c>
      <c r="E779"/>
      <c r="F779">
        <v>20134</v>
      </c>
      <c r="G779" t="s">
        <v>33478</v>
      </c>
      <c r="H779">
        <v>11140</v>
      </c>
      <c r="I779" t="s">
        <v>33476</v>
      </c>
      <c r="J779"/>
      <c r="U779" s="43"/>
      <c r="AE779"/>
    </row>
    <row r="780" spans="1:31">
      <c r="A780">
        <v>2110</v>
      </c>
      <c r="B780" t="s">
        <v>919</v>
      </c>
      <c r="C780" t="s">
        <v>33478</v>
      </c>
      <c r="D780" t="s">
        <v>33476</v>
      </c>
      <c r="E780"/>
      <c r="F780">
        <v>20140</v>
      </c>
      <c r="G780" t="s">
        <v>33480</v>
      </c>
      <c r="H780">
        <v>11150</v>
      </c>
      <c r="I780" t="s">
        <v>33476</v>
      </c>
      <c r="J780"/>
      <c r="U780" s="43"/>
      <c r="AE780"/>
    </row>
    <row r="781" spans="1:31">
      <c r="A781">
        <v>2170</v>
      </c>
      <c r="B781" t="s">
        <v>920</v>
      </c>
      <c r="C781" t="s">
        <v>33478</v>
      </c>
      <c r="D781" t="s">
        <v>33476</v>
      </c>
      <c r="E781"/>
      <c r="F781">
        <v>20141</v>
      </c>
      <c r="G781" t="s">
        <v>33477</v>
      </c>
      <c r="H781">
        <v>11160</v>
      </c>
      <c r="I781" t="s">
        <v>33476</v>
      </c>
      <c r="J781"/>
      <c r="U781" s="43"/>
      <c r="AE781"/>
    </row>
    <row r="782" spans="1:31">
      <c r="A782">
        <v>2290</v>
      </c>
      <c r="B782" t="s">
        <v>921</v>
      </c>
      <c r="C782" t="s">
        <v>33480</v>
      </c>
      <c r="D782" t="s">
        <v>33481</v>
      </c>
      <c r="E782"/>
      <c r="F782">
        <v>20145</v>
      </c>
      <c r="G782" t="s">
        <v>33480</v>
      </c>
      <c r="H782">
        <v>11160</v>
      </c>
      <c r="I782" t="s">
        <v>33476</v>
      </c>
      <c r="J782"/>
      <c r="U782" s="43"/>
      <c r="AE782"/>
    </row>
    <row r="783" spans="1:31">
      <c r="A783">
        <v>2590</v>
      </c>
      <c r="B783" t="s">
        <v>922</v>
      </c>
      <c r="C783" t="s">
        <v>33478</v>
      </c>
      <c r="D783" t="s">
        <v>33476</v>
      </c>
      <c r="E783"/>
      <c r="F783">
        <v>20146</v>
      </c>
      <c r="G783" t="s">
        <v>33480</v>
      </c>
      <c r="H783">
        <v>11170</v>
      </c>
      <c r="I783" t="s">
        <v>33476</v>
      </c>
      <c r="J783"/>
      <c r="U783" s="43"/>
      <c r="AE783"/>
    </row>
    <row r="784" spans="1:31">
      <c r="A784">
        <v>2650</v>
      </c>
      <c r="B784" t="s">
        <v>923</v>
      </c>
      <c r="C784" t="s">
        <v>33479</v>
      </c>
      <c r="D784" t="e">
        <v>#N/A</v>
      </c>
      <c r="E784"/>
      <c r="F784">
        <v>20147</v>
      </c>
      <c r="G784" t="s">
        <v>33480</v>
      </c>
      <c r="H784">
        <v>11170</v>
      </c>
      <c r="I784" t="s">
        <v>33476</v>
      </c>
      <c r="J784"/>
      <c r="U784" s="43"/>
      <c r="AE784"/>
    </row>
    <row r="785" spans="1:31">
      <c r="A785">
        <v>2870</v>
      </c>
      <c r="B785" t="s">
        <v>924</v>
      </c>
      <c r="C785" t="s">
        <v>33479</v>
      </c>
      <c r="D785" t="s">
        <v>33481</v>
      </c>
      <c r="E785"/>
      <c r="F785">
        <v>20151</v>
      </c>
      <c r="G785" t="s">
        <v>33480</v>
      </c>
      <c r="H785">
        <v>11190</v>
      </c>
      <c r="I785" t="s">
        <v>33476</v>
      </c>
      <c r="J785"/>
      <c r="U785" s="43"/>
      <c r="AE785"/>
    </row>
    <row r="786" spans="1:31">
      <c r="A786">
        <v>2760</v>
      </c>
      <c r="B786" t="s">
        <v>925</v>
      </c>
      <c r="C786" t="s">
        <v>33478</v>
      </c>
      <c r="D786" t="e">
        <v>#N/A</v>
      </c>
      <c r="E786"/>
      <c r="F786">
        <v>20160</v>
      </c>
      <c r="G786" t="s">
        <v>33480</v>
      </c>
      <c r="H786">
        <v>11190</v>
      </c>
      <c r="I786" t="s">
        <v>33476</v>
      </c>
      <c r="J786"/>
      <c r="U786" s="43"/>
      <c r="AE786"/>
    </row>
    <row r="787" spans="1:31">
      <c r="A787">
        <v>2140</v>
      </c>
      <c r="B787" t="s">
        <v>926</v>
      </c>
      <c r="C787" t="s">
        <v>33478</v>
      </c>
      <c r="D787" t="s">
        <v>33476</v>
      </c>
      <c r="E787"/>
      <c r="F787">
        <v>20167</v>
      </c>
      <c r="G787" t="s">
        <v>33480</v>
      </c>
      <c r="H787">
        <v>11190</v>
      </c>
      <c r="I787" t="s">
        <v>33476</v>
      </c>
      <c r="J787"/>
      <c r="U787" s="43"/>
      <c r="AE787"/>
    </row>
    <row r="788" spans="1:31">
      <c r="A788">
        <v>2130</v>
      </c>
      <c r="B788" t="s">
        <v>927</v>
      </c>
      <c r="C788" t="s">
        <v>33479</v>
      </c>
      <c r="D788" t="s">
        <v>33476</v>
      </c>
      <c r="E788"/>
      <c r="F788">
        <v>20170</v>
      </c>
      <c r="G788" t="s">
        <v>33480</v>
      </c>
      <c r="H788">
        <v>11190</v>
      </c>
      <c r="I788" t="s">
        <v>33476</v>
      </c>
      <c r="J788"/>
      <c r="U788" s="43"/>
      <c r="AE788"/>
    </row>
    <row r="789" spans="1:31">
      <c r="A789">
        <v>2380</v>
      </c>
      <c r="B789" t="s">
        <v>928</v>
      </c>
      <c r="C789" t="s">
        <v>33478</v>
      </c>
      <c r="D789" t="s">
        <v>33481</v>
      </c>
      <c r="E789"/>
      <c r="F789">
        <v>20171</v>
      </c>
      <c r="G789" t="s">
        <v>33480</v>
      </c>
      <c r="H789">
        <v>11190</v>
      </c>
      <c r="I789" t="s">
        <v>33476</v>
      </c>
      <c r="J789"/>
      <c r="U789" s="43"/>
      <c r="AE789"/>
    </row>
    <row r="790" spans="1:31">
      <c r="A790">
        <v>2230</v>
      </c>
      <c r="B790" t="s">
        <v>929</v>
      </c>
      <c r="C790" t="s">
        <v>33478</v>
      </c>
      <c r="D790" t="e">
        <v>#N/A</v>
      </c>
      <c r="E790"/>
      <c r="F790">
        <v>20212</v>
      </c>
      <c r="G790" t="s">
        <v>33480</v>
      </c>
      <c r="H790">
        <v>11200</v>
      </c>
      <c r="I790" t="s">
        <v>33476</v>
      </c>
      <c r="J790"/>
      <c r="U790" s="43"/>
      <c r="AE790"/>
    </row>
    <row r="791" spans="1:31">
      <c r="A791">
        <v>2800</v>
      </c>
      <c r="B791" t="s">
        <v>930</v>
      </c>
      <c r="C791" t="s">
        <v>33479</v>
      </c>
      <c r="D791" t="s">
        <v>33476</v>
      </c>
      <c r="E791"/>
      <c r="F791">
        <v>20213</v>
      </c>
      <c r="G791" t="s">
        <v>33480</v>
      </c>
      <c r="H791">
        <v>11200</v>
      </c>
      <c r="I791" t="s">
        <v>33476</v>
      </c>
      <c r="J791"/>
      <c r="U791" s="43"/>
      <c r="AE791"/>
    </row>
    <row r="792" spans="1:31">
      <c r="A792">
        <v>2700</v>
      </c>
      <c r="B792" t="s">
        <v>931</v>
      </c>
      <c r="C792" t="s">
        <v>33480</v>
      </c>
      <c r="D792" t="s">
        <v>33481</v>
      </c>
      <c r="E792"/>
      <c r="F792">
        <v>20214</v>
      </c>
      <c r="G792" t="s">
        <v>33480</v>
      </c>
      <c r="H792">
        <v>11200</v>
      </c>
      <c r="I792" t="s">
        <v>33476</v>
      </c>
      <c r="J792"/>
      <c r="U792" s="43"/>
      <c r="AE792"/>
    </row>
    <row r="793" spans="1:31">
      <c r="A793">
        <v>2260</v>
      </c>
      <c r="B793" t="s">
        <v>932</v>
      </c>
      <c r="C793" t="s">
        <v>33478</v>
      </c>
      <c r="D793" t="s">
        <v>33476</v>
      </c>
      <c r="E793"/>
      <c r="F793">
        <v>20217</v>
      </c>
      <c r="G793" t="s">
        <v>33477</v>
      </c>
      <c r="H793">
        <v>11200</v>
      </c>
      <c r="I793" t="s">
        <v>33476</v>
      </c>
      <c r="J793"/>
      <c r="U793" s="43"/>
      <c r="AE793"/>
    </row>
    <row r="794" spans="1:31">
      <c r="A794">
        <v>2270</v>
      </c>
      <c r="B794" t="s">
        <v>933</v>
      </c>
      <c r="C794" t="s">
        <v>33479</v>
      </c>
      <c r="D794" t="s">
        <v>33476</v>
      </c>
      <c r="E794"/>
      <c r="F794">
        <v>20218</v>
      </c>
      <c r="G794" t="s">
        <v>33480</v>
      </c>
      <c r="H794">
        <v>11200</v>
      </c>
      <c r="I794" t="s">
        <v>33476</v>
      </c>
      <c r="J794"/>
      <c r="U794" s="43"/>
      <c r="AE794"/>
    </row>
    <row r="795" spans="1:31">
      <c r="A795">
        <v>2810</v>
      </c>
      <c r="B795" t="s">
        <v>934</v>
      </c>
      <c r="C795" t="s">
        <v>33480</v>
      </c>
      <c r="D795" t="s">
        <v>33476</v>
      </c>
      <c r="E795"/>
      <c r="F795">
        <v>20220</v>
      </c>
      <c r="G795" t="s">
        <v>33480</v>
      </c>
      <c r="H795">
        <v>11200</v>
      </c>
      <c r="I795" t="s">
        <v>33476</v>
      </c>
      <c r="J795"/>
      <c r="U795" s="43"/>
      <c r="AE795"/>
    </row>
    <row r="796" spans="1:31">
      <c r="A796">
        <v>2430</v>
      </c>
      <c r="B796" t="s">
        <v>935</v>
      </c>
      <c r="C796" t="s">
        <v>33478</v>
      </c>
      <c r="D796" t="e">
        <v>#N/A</v>
      </c>
      <c r="E796"/>
      <c r="F796">
        <v>20222</v>
      </c>
      <c r="G796" t="s">
        <v>33480</v>
      </c>
      <c r="H796">
        <v>11210</v>
      </c>
      <c r="I796" t="s">
        <v>33476</v>
      </c>
      <c r="J796"/>
      <c r="U796" s="43"/>
      <c r="AE796"/>
    </row>
    <row r="797" spans="1:31">
      <c r="A797">
        <v>2140</v>
      </c>
      <c r="B797" t="s">
        <v>936</v>
      </c>
      <c r="C797" t="s">
        <v>33478</v>
      </c>
      <c r="D797" t="s">
        <v>33476</v>
      </c>
      <c r="E797"/>
      <c r="F797">
        <v>20224</v>
      </c>
      <c r="G797" t="s">
        <v>33478</v>
      </c>
      <c r="H797">
        <v>11220</v>
      </c>
      <c r="I797" t="s">
        <v>33476</v>
      </c>
      <c r="J797"/>
      <c r="U797" s="43"/>
      <c r="AE797"/>
    </row>
    <row r="798" spans="1:31">
      <c r="A798">
        <v>2260</v>
      </c>
      <c r="B798" t="s">
        <v>937</v>
      </c>
      <c r="C798" t="s">
        <v>33478</v>
      </c>
      <c r="D798" t="s">
        <v>33476</v>
      </c>
      <c r="E798"/>
      <c r="F798">
        <v>20225</v>
      </c>
      <c r="G798" t="s">
        <v>33477</v>
      </c>
      <c r="H798">
        <v>11220</v>
      </c>
      <c r="I798" t="s">
        <v>33476</v>
      </c>
      <c r="J798"/>
      <c r="U798" s="43"/>
      <c r="AE798"/>
    </row>
    <row r="799" spans="1:31">
      <c r="A799">
        <v>2590</v>
      </c>
      <c r="B799" t="s">
        <v>938</v>
      </c>
      <c r="C799" t="s">
        <v>33478</v>
      </c>
      <c r="D799" t="s">
        <v>33476</v>
      </c>
      <c r="E799"/>
      <c r="F799">
        <v>20226</v>
      </c>
      <c r="G799" t="s">
        <v>33480</v>
      </c>
      <c r="H799">
        <v>11220</v>
      </c>
      <c r="I799" t="s">
        <v>33476</v>
      </c>
      <c r="J799"/>
      <c r="U799" s="43"/>
      <c r="AE799"/>
    </row>
    <row r="800" spans="1:31">
      <c r="A800">
        <v>2440</v>
      </c>
      <c r="B800" t="s">
        <v>939</v>
      </c>
      <c r="C800" t="s">
        <v>33479</v>
      </c>
      <c r="D800" t="s">
        <v>33476</v>
      </c>
      <c r="E800"/>
      <c r="F800">
        <v>20227</v>
      </c>
      <c r="G800" t="s">
        <v>33477</v>
      </c>
      <c r="H800">
        <v>11220</v>
      </c>
      <c r="I800" t="s">
        <v>33476</v>
      </c>
      <c r="J800"/>
      <c r="U800" s="43"/>
      <c r="AE800"/>
    </row>
    <row r="801" spans="1:31">
      <c r="A801">
        <v>2350</v>
      </c>
      <c r="B801" t="s">
        <v>940</v>
      </c>
      <c r="C801" t="s">
        <v>33477</v>
      </c>
      <c r="D801" t="s">
        <v>33476</v>
      </c>
      <c r="E801"/>
      <c r="F801">
        <v>20228</v>
      </c>
      <c r="G801" t="s">
        <v>33480</v>
      </c>
      <c r="H801">
        <v>11220</v>
      </c>
      <c r="I801" t="s">
        <v>33476</v>
      </c>
      <c r="J801"/>
      <c r="U801" s="43"/>
      <c r="AE801"/>
    </row>
    <row r="802" spans="1:31">
      <c r="A802">
        <v>2400</v>
      </c>
      <c r="B802" t="s">
        <v>941</v>
      </c>
      <c r="C802" t="s">
        <v>33479</v>
      </c>
      <c r="D802" t="s">
        <v>33476</v>
      </c>
      <c r="E802"/>
      <c r="F802">
        <v>20229</v>
      </c>
      <c r="G802" t="s">
        <v>33480</v>
      </c>
      <c r="H802">
        <v>11220</v>
      </c>
      <c r="I802" t="s">
        <v>33476</v>
      </c>
      <c r="J802"/>
      <c r="U802" s="43"/>
      <c r="AE802"/>
    </row>
    <row r="803" spans="1:31">
      <c r="A803">
        <v>2820</v>
      </c>
      <c r="B803" t="s">
        <v>942</v>
      </c>
      <c r="C803" t="s">
        <v>33477</v>
      </c>
      <c r="D803" t="s">
        <v>33476</v>
      </c>
      <c r="E803"/>
      <c r="F803">
        <v>20230</v>
      </c>
      <c r="G803" t="s">
        <v>33480</v>
      </c>
      <c r="H803">
        <v>11230</v>
      </c>
      <c r="I803" t="s">
        <v>33476</v>
      </c>
      <c r="J803"/>
      <c r="U803" s="43"/>
      <c r="AE803"/>
    </row>
    <row r="804" spans="1:31">
      <c r="A804">
        <v>2350</v>
      </c>
      <c r="B804" t="s">
        <v>943</v>
      </c>
      <c r="C804" t="s">
        <v>33477</v>
      </c>
      <c r="D804" t="s">
        <v>33476</v>
      </c>
      <c r="E804"/>
      <c r="F804">
        <v>20231</v>
      </c>
      <c r="G804" t="s">
        <v>33478</v>
      </c>
      <c r="H804">
        <v>11230</v>
      </c>
      <c r="I804" t="s">
        <v>33476</v>
      </c>
      <c r="J804"/>
      <c r="U804" s="43"/>
      <c r="AE804"/>
    </row>
    <row r="805" spans="1:31">
      <c r="A805">
        <v>2130</v>
      </c>
      <c r="B805" t="s">
        <v>944</v>
      </c>
      <c r="C805" t="s">
        <v>33479</v>
      </c>
      <c r="D805" t="s">
        <v>33476</v>
      </c>
      <c r="E805"/>
      <c r="F805">
        <v>20232</v>
      </c>
      <c r="G805" t="s">
        <v>33480</v>
      </c>
      <c r="H805">
        <v>11230</v>
      </c>
      <c r="I805" t="s">
        <v>33476</v>
      </c>
      <c r="J805"/>
      <c r="U805" s="43"/>
      <c r="AE805"/>
    </row>
    <row r="806" spans="1:31">
      <c r="A806">
        <v>2420</v>
      </c>
      <c r="B806" t="s">
        <v>945</v>
      </c>
      <c r="C806" t="s">
        <v>33478</v>
      </c>
      <c r="D806" t="s">
        <v>33476</v>
      </c>
      <c r="E806"/>
      <c r="F806">
        <v>20235</v>
      </c>
      <c r="G806" t="s">
        <v>33480</v>
      </c>
      <c r="H806">
        <v>11230</v>
      </c>
      <c r="I806" t="s">
        <v>33476</v>
      </c>
      <c r="J806"/>
      <c r="U806" s="43"/>
      <c r="AE806"/>
    </row>
    <row r="807" spans="1:31">
      <c r="A807">
        <v>2350</v>
      </c>
      <c r="B807" t="s">
        <v>946</v>
      </c>
      <c r="C807" t="s">
        <v>33477</v>
      </c>
      <c r="D807" t="s">
        <v>33476</v>
      </c>
      <c r="E807"/>
      <c r="F807">
        <v>20236</v>
      </c>
      <c r="G807" t="s">
        <v>33480</v>
      </c>
      <c r="H807">
        <v>11240</v>
      </c>
      <c r="I807" t="s">
        <v>33476</v>
      </c>
      <c r="J807"/>
      <c r="U807" s="43"/>
      <c r="AE807"/>
    </row>
    <row r="808" spans="1:31">
      <c r="A808">
        <v>2360</v>
      </c>
      <c r="B808" t="s">
        <v>947</v>
      </c>
      <c r="C808" t="s">
        <v>33478</v>
      </c>
      <c r="D808" t="s">
        <v>33476</v>
      </c>
      <c r="E808"/>
      <c r="F808">
        <v>20240</v>
      </c>
      <c r="G808" t="s">
        <v>33480</v>
      </c>
      <c r="H808">
        <v>11240</v>
      </c>
      <c r="I808" t="s">
        <v>33476</v>
      </c>
      <c r="J808"/>
      <c r="U808" s="43"/>
      <c r="AE808"/>
    </row>
    <row r="809" spans="1:31">
      <c r="A809">
        <v>2100</v>
      </c>
      <c r="B809" t="s">
        <v>948</v>
      </c>
      <c r="C809" t="s">
        <v>33478</v>
      </c>
      <c r="D809" t="s">
        <v>33476</v>
      </c>
      <c r="E809"/>
      <c r="F809">
        <v>20242</v>
      </c>
      <c r="G809" t="s">
        <v>33480</v>
      </c>
      <c r="H809">
        <v>11250</v>
      </c>
      <c r="I809" t="s">
        <v>33476</v>
      </c>
      <c r="J809"/>
      <c r="U809" s="43"/>
      <c r="AE809"/>
    </row>
    <row r="810" spans="1:31">
      <c r="A810">
        <v>2210</v>
      </c>
      <c r="B810" t="s">
        <v>949</v>
      </c>
      <c r="C810" t="s">
        <v>33479</v>
      </c>
      <c r="D810" t="s">
        <v>33476</v>
      </c>
      <c r="E810"/>
      <c r="F810">
        <v>20243</v>
      </c>
      <c r="G810" t="s">
        <v>33480</v>
      </c>
      <c r="H810">
        <v>11250</v>
      </c>
      <c r="I810" t="s">
        <v>33476</v>
      </c>
      <c r="J810"/>
      <c r="U810" s="43"/>
      <c r="AE810"/>
    </row>
    <row r="811" spans="1:31">
      <c r="A811">
        <v>2140</v>
      </c>
      <c r="B811" t="s">
        <v>950</v>
      </c>
      <c r="C811" t="s">
        <v>33478</v>
      </c>
      <c r="D811" t="s">
        <v>33476</v>
      </c>
      <c r="E811"/>
      <c r="F811">
        <v>20244</v>
      </c>
      <c r="G811" t="s">
        <v>33477</v>
      </c>
      <c r="H811">
        <v>11250</v>
      </c>
      <c r="I811" t="s">
        <v>33476</v>
      </c>
      <c r="J811"/>
      <c r="U811" s="43"/>
      <c r="AE811"/>
    </row>
    <row r="812" spans="1:31">
      <c r="A812">
        <v>2110</v>
      </c>
      <c r="B812" t="s">
        <v>951</v>
      </c>
      <c r="C812" t="s">
        <v>33478</v>
      </c>
      <c r="D812" t="s">
        <v>33476</v>
      </c>
      <c r="E812"/>
      <c r="F812">
        <v>20245</v>
      </c>
      <c r="G812" t="s">
        <v>33480</v>
      </c>
      <c r="H812">
        <v>11270</v>
      </c>
      <c r="I812" t="s">
        <v>33476</v>
      </c>
      <c r="J812"/>
      <c r="U812" s="43"/>
      <c r="AE812"/>
    </row>
    <row r="813" spans="1:31">
      <c r="A813">
        <v>2680</v>
      </c>
      <c r="B813" t="s">
        <v>952</v>
      </c>
      <c r="C813" t="s">
        <v>33478</v>
      </c>
      <c r="D813" t="e">
        <v>#N/A</v>
      </c>
      <c r="E813"/>
      <c r="F813">
        <v>20246</v>
      </c>
      <c r="G813" t="s">
        <v>33480</v>
      </c>
      <c r="H813">
        <v>11270</v>
      </c>
      <c r="I813" t="s">
        <v>33476</v>
      </c>
      <c r="J813"/>
      <c r="U813" s="43"/>
      <c r="AE813"/>
    </row>
    <row r="814" spans="1:31">
      <c r="A814">
        <v>2190</v>
      </c>
      <c r="B814" t="s">
        <v>953</v>
      </c>
      <c r="C814" t="s">
        <v>33480</v>
      </c>
      <c r="D814" t="s">
        <v>33476</v>
      </c>
      <c r="E814"/>
      <c r="F814">
        <v>20250</v>
      </c>
      <c r="G814" t="s">
        <v>33480</v>
      </c>
      <c r="H814">
        <v>11270</v>
      </c>
      <c r="I814" t="s">
        <v>33476</v>
      </c>
      <c r="J814"/>
      <c r="U814" s="43"/>
      <c r="AE814"/>
    </row>
    <row r="815" spans="1:31">
      <c r="A815">
        <v>2190</v>
      </c>
      <c r="B815" t="s">
        <v>953</v>
      </c>
      <c r="C815" t="s">
        <v>33480</v>
      </c>
      <c r="D815" t="s">
        <v>33476</v>
      </c>
      <c r="E815"/>
      <c r="F815">
        <v>20251</v>
      </c>
      <c r="G815" t="s">
        <v>33480</v>
      </c>
      <c r="H815">
        <v>11290</v>
      </c>
      <c r="I815" t="s">
        <v>33476</v>
      </c>
      <c r="J815"/>
      <c r="U815" s="43"/>
      <c r="AE815"/>
    </row>
    <row r="816" spans="1:31">
      <c r="A816">
        <v>2120</v>
      </c>
      <c r="B816" t="s">
        <v>954</v>
      </c>
      <c r="C816" t="s">
        <v>33478</v>
      </c>
      <c r="D816" t="s">
        <v>33476</v>
      </c>
      <c r="E816"/>
      <c r="F816">
        <v>20252</v>
      </c>
      <c r="G816" t="s">
        <v>33477</v>
      </c>
      <c r="H816">
        <v>11290</v>
      </c>
      <c r="I816" t="s">
        <v>33476</v>
      </c>
      <c r="J816"/>
      <c r="U816" s="43"/>
      <c r="AE816"/>
    </row>
    <row r="817" spans="1:31">
      <c r="A817">
        <v>2300</v>
      </c>
      <c r="B817" t="s">
        <v>955</v>
      </c>
      <c r="C817" t="s">
        <v>33480</v>
      </c>
      <c r="D817" t="s">
        <v>33481</v>
      </c>
      <c r="E817"/>
      <c r="F817">
        <v>20253</v>
      </c>
      <c r="G817" t="s">
        <v>33480</v>
      </c>
      <c r="H817">
        <v>11300</v>
      </c>
      <c r="I817" t="s">
        <v>33476</v>
      </c>
      <c r="J817"/>
      <c r="U817" s="43"/>
      <c r="AE817"/>
    </row>
    <row r="818" spans="1:31">
      <c r="A818">
        <v>2300</v>
      </c>
      <c r="B818" t="s">
        <v>956</v>
      </c>
      <c r="C818" t="s">
        <v>33480</v>
      </c>
      <c r="D818" t="s">
        <v>33481</v>
      </c>
      <c r="E818"/>
      <c r="F818">
        <v>20260</v>
      </c>
      <c r="G818" t="s">
        <v>33480</v>
      </c>
      <c r="H818">
        <v>11300</v>
      </c>
      <c r="I818" t="s">
        <v>33476</v>
      </c>
      <c r="J818"/>
      <c r="U818" s="43"/>
      <c r="AE818"/>
    </row>
    <row r="819" spans="1:31">
      <c r="A819">
        <v>2160</v>
      </c>
      <c r="B819" t="s">
        <v>957</v>
      </c>
      <c r="C819" t="s">
        <v>33479</v>
      </c>
      <c r="D819" t="s">
        <v>33476</v>
      </c>
      <c r="E819"/>
      <c r="F819">
        <v>20270</v>
      </c>
      <c r="G819" t="s">
        <v>33480</v>
      </c>
      <c r="H819">
        <v>11300</v>
      </c>
      <c r="I819" t="s">
        <v>33476</v>
      </c>
      <c r="J819"/>
      <c r="U819" s="43"/>
      <c r="AE819"/>
    </row>
    <row r="820" spans="1:31">
      <c r="A820">
        <v>2510</v>
      </c>
      <c r="B820" t="s">
        <v>958</v>
      </c>
      <c r="C820" t="s">
        <v>33478</v>
      </c>
      <c r="D820" t="s">
        <v>33476</v>
      </c>
      <c r="E820"/>
      <c r="F820">
        <v>20272</v>
      </c>
      <c r="G820" t="s">
        <v>33480</v>
      </c>
      <c r="H820">
        <v>11300</v>
      </c>
      <c r="I820" t="s">
        <v>33476</v>
      </c>
      <c r="J820"/>
      <c r="U820" s="43"/>
      <c r="AE820"/>
    </row>
    <row r="821" spans="1:31">
      <c r="A821">
        <v>2480</v>
      </c>
      <c r="B821" t="s">
        <v>959</v>
      </c>
      <c r="C821" t="s">
        <v>33480</v>
      </c>
      <c r="D821" t="s">
        <v>33481</v>
      </c>
      <c r="E821"/>
      <c r="F821">
        <v>20276</v>
      </c>
      <c r="G821" t="s">
        <v>33477</v>
      </c>
      <c r="H821">
        <v>11300</v>
      </c>
      <c r="I821" t="s">
        <v>33476</v>
      </c>
      <c r="J821"/>
      <c r="U821" s="43"/>
      <c r="AE821"/>
    </row>
    <row r="822" spans="1:31">
      <c r="A822">
        <v>2600</v>
      </c>
      <c r="B822" t="s">
        <v>960</v>
      </c>
      <c r="C822" t="s">
        <v>33480</v>
      </c>
      <c r="D822" t="s">
        <v>33476</v>
      </c>
      <c r="E822"/>
      <c r="F822">
        <v>20290</v>
      </c>
      <c r="G822" t="s">
        <v>33480</v>
      </c>
      <c r="H822">
        <v>11310</v>
      </c>
      <c r="I822" t="s">
        <v>33476</v>
      </c>
      <c r="J822"/>
      <c r="U822" s="43"/>
      <c r="AE822"/>
    </row>
    <row r="823" spans="1:31">
      <c r="A823">
        <v>2140</v>
      </c>
      <c r="B823" t="s">
        <v>961</v>
      </c>
      <c r="C823" t="s">
        <v>33478</v>
      </c>
      <c r="D823" t="s">
        <v>33476</v>
      </c>
      <c r="E823"/>
      <c r="F823">
        <v>20620</v>
      </c>
      <c r="G823" t="s">
        <v>33480</v>
      </c>
      <c r="H823">
        <v>11320</v>
      </c>
      <c r="I823" t="s">
        <v>33476</v>
      </c>
      <c r="J823"/>
      <c r="U823" s="43"/>
      <c r="AE823"/>
    </row>
    <row r="824" spans="1:31">
      <c r="A824">
        <v>2420</v>
      </c>
      <c r="B824" t="s">
        <v>962</v>
      </c>
      <c r="C824" t="s">
        <v>33478</v>
      </c>
      <c r="D824" t="s">
        <v>33476</v>
      </c>
      <c r="E824"/>
      <c r="F824">
        <v>21110</v>
      </c>
      <c r="G824" t="s">
        <v>33477</v>
      </c>
      <c r="H824">
        <v>11330</v>
      </c>
      <c r="I824" t="s">
        <v>33476</v>
      </c>
      <c r="J824"/>
      <c r="U824" s="43"/>
      <c r="AE824"/>
    </row>
    <row r="825" spans="1:31">
      <c r="A825">
        <v>2100</v>
      </c>
      <c r="B825" t="s">
        <v>963</v>
      </c>
      <c r="C825" t="s">
        <v>33478</v>
      </c>
      <c r="D825" t="s">
        <v>33476</v>
      </c>
      <c r="E825"/>
      <c r="F825">
        <v>21120</v>
      </c>
      <c r="G825" t="s">
        <v>33477</v>
      </c>
      <c r="H825">
        <v>11330</v>
      </c>
      <c r="I825" t="s">
        <v>33476</v>
      </c>
      <c r="J825"/>
      <c r="U825" s="43"/>
      <c r="AE825"/>
    </row>
    <row r="826" spans="1:31">
      <c r="A826">
        <v>2210</v>
      </c>
      <c r="B826" t="s">
        <v>964</v>
      </c>
      <c r="C826" t="s">
        <v>33479</v>
      </c>
      <c r="D826" t="s">
        <v>33476</v>
      </c>
      <c r="E826"/>
      <c r="F826">
        <v>21121</v>
      </c>
      <c r="G826" t="s">
        <v>33478</v>
      </c>
      <c r="H826">
        <v>11330</v>
      </c>
      <c r="I826" t="s">
        <v>33476</v>
      </c>
      <c r="J826"/>
      <c r="U826" s="43"/>
      <c r="AE826"/>
    </row>
    <row r="827" spans="1:31">
      <c r="A827">
        <v>2140</v>
      </c>
      <c r="B827" t="s">
        <v>965</v>
      </c>
      <c r="C827" t="s">
        <v>33478</v>
      </c>
      <c r="D827" t="s">
        <v>33476</v>
      </c>
      <c r="E827"/>
      <c r="F827">
        <v>21130</v>
      </c>
      <c r="G827" t="s">
        <v>33477</v>
      </c>
      <c r="H827">
        <v>11350</v>
      </c>
      <c r="I827" t="s">
        <v>33476</v>
      </c>
      <c r="J827"/>
      <c r="U827" s="43"/>
      <c r="AE827"/>
    </row>
    <row r="828" spans="1:31">
      <c r="A828">
        <v>2420</v>
      </c>
      <c r="B828" t="s">
        <v>966</v>
      </c>
      <c r="C828" t="s">
        <v>33478</v>
      </c>
      <c r="D828" t="s">
        <v>33476</v>
      </c>
      <c r="E828"/>
      <c r="F828">
        <v>21140</v>
      </c>
      <c r="G828" t="s">
        <v>33477</v>
      </c>
      <c r="H828">
        <v>11350</v>
      </c>
      <c r="I828" t="s">
        <v>33476</v>
      </c>
      <c r="J828"/>
      <c r="U828" s="43"/>
      <c r="AE828"/>
    </row>
    <row r="829" spans="1:31">
      <c r="A829">
        <v>2810</v>
      </c>
      <c r="B829" t="s">
        <v>967</v>
      </c>
      <c r="C829" t="s">
        <v>33480</v>
      </c>
      <c r="D829" t="s">
        <v>33476</v>
      </c>
      <c r="E829"/>
      <c r="F829">
        <v>21150</v>
      </c>
      <c r="G829" t="s">
        <v>33477</v>
      </c>
      <c r="H829">
        <v>11350</v>
      </c>
      <c r="I829" t="s">
        <v>33476</v>
      </c>
      <c r="J829"/>
      <c r="U829" s="43"/>
      <c r="AE829"/>
    </row>
    <row r="830" spans="1:31">
      <c r="A830">
        <v>2120</v>
      </c>
      <c r="B830" t="s">
        <v>968</v>
      </c>
      <c r="C830" t="s">
        <v>33478</v>
      </c>
      <c r="D830" t="s">
        <v>33476</v>
      </c>
      <c r="E830"/>
      <c r="F830">
        <v>21160</v>
      </c>
      <c r="G830" t="s">
        <v>33478</v>
      </c>
      <c r="H830">
        <v>11360</v>
      </c>
      <c r="I830" t="s">
        <v>33476</v>
      </c>
      <c r="J830"/>
      <c r="U830" s="43"/>
      <c r="AE830"/>
    </row>
    <row r="831" spans="1:31">
      <c r="A831">
        <v>2140</v>
      </c>
      <c r="B831" t="s">
        <v>969</v>
      </c>
      <c r="C831" t="s">
        <v>33478</v>
      </c>
      <c r="D831" t="s">
        <v>33476</v>
      </c>
      <c r="E831"/>
      <c r="F831">
        <v>21170</v>
      </c>
      <c r="G831" t="s">
        <v>33477</v>
      </c>
      <c r="H831">
        <v>11360</v>
      </c>
      <c r="I831" t="s">
        <v>33476</v>
      </c>
      <c r="J831"/>
      <c r="U831" s="43"/>
      <c r="AE831"/>
    </row>
    <row r="832" spans="1:31">
      <c r="A832">
        <v>2500</v>
      </c>
      <c r="B832" t="s">
        <v>970</v>
      </c>
      <c r="C832" t="s">
        <v>33478</v>
      </c>
      <c r="D832" t="s">
        <v>33476</v>
      </c>
      <c r="E832"/>
      <c r="F832">
        <v>21190</v>
      </c>
      <c r="G832" t="s">
        <v>33477</v>
      </c>
      <c r="H832">
        <v>11360</v>
      </c>
      <c r="I832" t="s">
        <v>33476</v>
      </c>
      <c r="J832"/>
      <c r="U832" s="43"/>
      <c r="AE832"/>
    </row>
    <row r="833" spans="1:31">
      <c r="A833">
        <v>2120</v>
      </c>
      <c r="B833" t="s">
        <v>971</v>
      </c>
      <c r="C833" t="s">
        <v>33478</v>
      </c>
      <c r="D833" t="s">
        <v>33476</v>
      </c>
      <c r="E833"/>
      <c r="F833">
        <v>21200</v>
      </c>
      <c r="G833" t="s">
        <v>33477</v>
      </c>
      <c r="H833">
        <v>11360</v>
      </c>
      <c r="I833" t="s">
        <v>33476</v>
      </c>
      <c r="J833"/>
      <c r="U833" s="43"/>
      <c r="AE833"/>
    </row>
    <row r="834" spans="1:31">
      <c r="A834">
        <v>2440</v>
      </c>
      <c r="B834" t="s">
        <v>972</v>
      </c>
      <c r="C834" t="s">
        <v>33479</v>
      </c>
      <c r="D834" t="s">
        <v>33476</v>
      </c>
      <c r="E834"/>
      <c r="F834">
        <v>21210</v>
      </c>
      <c r="G834" t="s">
        <v>33478</v>
      </c>
      <c r="H834">
        <v>11370</v>
      </c>
      <c r="I834" t="s">
        <v>33476</v>
      </c>
      <c r="J834"/>
      <c r="U834" s="43"/>
      <c r="AE834"/>
    </row>
    <row r="835" spans="1:31">
      <c r="A835">
        <v>2500</v>
      </c>
      <c r="B835" t="s">
        <v>973</v>
      </c>
      <c r="C835" t="s">
        <v>33478</v>
      </c>
      <c r="D835" t="s">
        <v>33476</v>
      </c>
      <c r="E835"/>
      <c r="F835">
        <v>21220</v>
      </c>
      <c r="G835" t="s">
        <v>33477</v>
      </c>
      <c r="H835">
        <v>11380</v>
      </c>
      <c r="I835" t="s">
        <v>33476</v>
      </c>
      <c r="J835"/>
      <c r="U835" s="43"/>
      <c r="AE835"/>
    </row>
    <row r="836" spans="1:31">
      <c r="A836">
        <v>2760</v>
      </c>
      <c r="B836" t="s">
        <v>974</v>
      </c>
      <c r="C836" t="s">
        <v>33478</v>
      </c>
      <c r="D836" t="e">
        <v>#N/A</v>
      </c>
      <c r="E836"/>
      <c r="F836">
        <v>21230</v>
      </c>
      <c r="G836" t="s">
        <v>33477</v>
      </c>
      <c r="H836">
        <v>11390</v>
      </c>
      <c r="I836" t="s">
        <v>33476</v>
      </c>
      <c r="J836"/>
      <c r="U836" s="43"/>
      <c r="AE836"/>
    </row>
    <row r="837" spans="1:31">
      <c r="A837">
        <v>2720</v>
      </c>
      <c r="B837" t="s">
        <v>975</v>
      </c>
      <c r="C837" t="s">
        <v>33478</v>
      </c>
      <c r="D837" t="s">
        <v>33476</v>
      </c>
      <c r="E837"/>
      <c r="F837">
        <v>21250</v>
      </c>
      <c r="G837" t="s">
        <v>33477</v>
      </c>
      <c r="H837">
        <v>11400</v>
      </c>
      <c r="I837" t="s">
        <v>33476</v>
      </c>
      <c r="J837"/>
      <c r="U837" s="43"/>
      <c r="AE837"/>
    </row>
    <row r="838" spans="1:31">
      <c r="A838">
        <v>2140</v>
      </c>
      <c r="B838" t="s">
        <v>976</v>
      </c>
      <c r="C838" t="s">
        <v>33478</v>
      </c>
      <c r="D838" t="s">
        <v>33476</v>
      </c>
      <c r="E838"/>
      <c r="F838">
        <v>21260</v>
      </c>
      <c r="G838" t="s">
        <v>33477</v>
      </c>
      <c r="H838">
        <v>11400</v>
      </c>
      <c r="I838" t="s">
        <v>33476</v>
      </c>
      <c r="J838"/>
      <c r="U838" s="43"/>
      <c r="AE838"/>
    </row>
    <row r="839" spans="1:31">
      <c r="A839">
        <v>2250</v>
      </c>
      <c r="B839" t="s">
        <v>977</v>
      </c>
      <c r="C839" t="s">
        <v>33478</v>
      </c>
      <c r="D839" t="s">
        <v>33476</v>
      </c>
      <c r="E839"/>
      <c r="F839">
        <v>21270</v>
      </c>
      <c r="G839" t="s">
        <v>33477</v>
      </c>
      <c r="H839">
        <v>11400</v>
      </c>
      <c r="I839" t="s">
        <v>33476</v>
      </c>
      <c r="J839"/>
      <c r="U839" s="43"/>
      <c r="AE839"/>
    </row>
    <row r="840" spans="1:31">
      <c r="A840">
        <v>2510</v>
      </c>
      <c r="B840" t="s">
        <v>978</v>
      </c>
      <c r="C840" t="s">
        <v>33478</v>
      </c>
      <c r="D840" t="s">
        <v>33476</v>
      </c>
      <c r="E840"/>
      <c r="F840">
        <v>21290</v>
      </c>
      <c r="G840" t="s">
        <v>33478</v>
      </c>
      <c r="H840">
        <v>11400</v>
      </c>
      <c r="I840" t="s">
        <v>33476</v>
      </c>
      <c r="J840"/>
      <c r="U840" s="43"/>
      <c r="AE840"/>
    </row>
    <row r="841" spans="1:31">
      <c r="A841">
        <v>2240</v>
      </c>
      <c r="B841" t="s">
        <v>979</v>
      </c>
      <c r="C841" t="s">
        <v>33478</v>
      </c>
      <c r="D841" t="s">
        <v>33476</v>
      </c>
      <c r="E841"/>
      <c r="F841">
        <v>21310</v>
      </c>
      <c r="G841" t="s">
        <v>33477</v>
      </c>
      <c r="H841">
        <v>11410</v>
      </c>
      <c r="I841" t="s">
        <v>33476</v>
      </c>
      <c r="J841"/>
      <c r="U841" s="43"/>
      <c r="AE841"/>
    </row>
    <row r="842" spans="1:31">
      <c r="A842">
        <v>2360</v>
      </c>
      <c r="B842" t="s">
        <v>980</v>
      </c>
      <c r="C842" t="s">
        <v>33478</v>
      </c>
      <c r="D842" t="s">
        <v>33476</v>
      </c>
      <c r="E842"/>
      <c r="F842">
        <v>21320</v>
      </c>
      <c r="G842" t="s">
        <v>33478</v>
      </c>
      <c r="H842">
        <v>11410</v>
      </c>
      <c r="I842" t="s">
        <v>33476</v>
      </c>
      <c r="J842"/>
      <c r="U842" s="43"/>
      <c r="AE842"/>
    </row>
    <row r="843" spans="1:31">
      <c r="A843">
        <v>2850</v>
      </c>
      <c r="B843" t="s">
        <v>981</v>
      </c>
      <c r="C843" t="s">
        <v>33479</v>
      </c>
      <c r="D843" t="e">
        <v>#N/A</v>
      </c>
      <c r="E843"/>
      <c r="F843">
        <v>21330</v>
      </c>
      <c r="G843" t="s">
        <v>33477</v>
      </c>
      <c r="H843">
        <v>11420</v>
      </c>
      <c r="I843" t="s">
        <v>33476</v>
      </c>
      <c r="J843"/>
      <c r="U843" s="43"/>
      <c r="AE843"/>
    </row>
    <row r="844" spans="1:31">
      <c r="A844">
        <v>2490</v>
      </c>
      <c r="B844" t="s">
        <v>982</v>
      </c>
      <c r="C844" t="s">
        <v>33478</v>
      </c>
      <c r="D844" t="s">
        <v>33476</v>
      </c>
      <c r="E844"/>
      <c r="F844">
        <v>21340</v>
      </c>
      <c r="G844" t="s">
        <v>33477</v>
      </c>
      <c r="H844">
        <v>11430</v>
      </c>
      <c r="I844" t="s">
        <v>33476</v>
      </c>
      <c r="J844"/>
      <c r="U844" s="43"/>
      <c r="AE844"/>
    </row>
    <row r="845" spans="1:31">
      <c r="A845">
        <v>2140</v>
      </c>
      <c r="B845" t="s">
        <v>983</v>
      </c>
      <c r="C845" t="s">
        <v>33478</v>
      </c>
      <c r="D845" t="s">
        <v>33476</v>
      </c>
      <c r="E845"/>
      <c r="F845">
        <v>21350</v>
      </c>
      <c r="G845" t="s">
        <v>33478</v>
      </c>
      <c r="H845">
        <v>11480</v>
      </c>
      <c r="I845" t="s">
        <v>33476</v>
      </c>
      <c r="J845"/>
      <c r="U845" s="43"/>
      <c r="AE845"/>
    </row>
    <row r="846" spans="1:31">
      <c r="A846">
        <v>2420</v>
      </c>
      <c r="B846" t="s">
        <v>984</v>
      </c>
      <c r="C846" t="s">
        <v>33478</v>
      </c>
      <c r="D846" t="s">
        <v>33476</v>
      </c>
      <c r="E846"/>
      <c r="F846">
        <v>21360</v>
      </c>
      <c r="G846" t="s">
        <v>33478</v>
      </c>
      <c r="H846">
        <v>11490</v>
      </c>
      <c r="I846" t="s">
        <v>33476</v>
      </c>
      <c r="J846"/>
      <c r="U846" s="43"/>
      <c r="AE846"/>
    </row>
    <row r="847" spans="1:31">
      <c r="A847">
        <v>2220</v>
      </c>
      <c r="B847" t="s">
        <v>985</v>
      </c>
      <c r="C847" t="s">
        <v>33480</v>
      </c>
      <c r="D847" t="s">
        <v>33476</v>
      </c>
      <c r="E847"/>
      <c r="F847">
        <v>21370</v>
      </c>
      <c r="G847" t="s">
        <v>33478</v>
      </c>
      <c r="H847">
        <v>11500</v>
      </c>
      <c r="I847" t="s">
        <v>33476</v>
      </c>
      <c r="J847"/>
      <c r="U847" s="43"/>
      <c r="AE847"/>
    </row>
    <row r="848" spans="1:31">
      <c r="A848">
        <v>2380</v>
      </c>
      <c r="B848" t="s">
        <v>986</v>
      </c>
      <c r="C848" t="s">
        <v>33478</v>
      </c>
      <c r="D848" t="s">
        <v>33481</v>
      </c>
      <c r="E848"/>
      <c r="F848">
        <v>21380</v>
      </c>
      <c r="G848" t="s">
        <v>33477</v>
      </c>
      <c r="H848">
        <v>11500</v>
      </c>
      <c r="I848" t="s">
        <v>33476</v>
      </c>
      <c r="J848"/>
      <c r="U848" s="43"/>
      <c r="AE848"/>
    </row>
    <row r="849" spans="1:31">
      <c r="A849">
        <v>2160</v>
      </c>
      <c r="B849" t="s">
        <v>987</v>
      </c>
      <c r="C849" t="s">
        <v>33479</v>
      </c>
      <c r="D849" t="s">
        <v>33476</v>
      </c>
      <c r="E849"/>
      <c r="F849">
        <v>21390</v>
      </c>
      <c r="G849" t="s">
        <v>33477</v>
      </c>
      <c r="H849">
        <v>11500</v>
      </c>
      <c r="I849" t="s">
        <v>33476</v>
      </c>
      <c r="J849"/>
      <c r="U849" s="43"/>
      <c r="AE849"/>
    </row>
    <row r="850" spans="1:31">
      <c r="A850">
        <v>2480</v>
      </c>
      <c r="B850" t="s">
        <v>988</v>
      </c>
      <c r="C850" t="s">
        <v>33480</v>
      </c>
      <c r="D850" t="s">
        <v>33481</v>
      </c>
      <c r="E850"/>
      <c r="F850">
        <v>21400</v>
      </c>
      <c r="G850" t="s">
        <v>33477</v>
      </c>
      <c r="H850">
        <v>11510</v>
      </c>
      <c r="I850" t="s">
        <v>33476</v>
      </c>
      <c r="J850"/>
      <c r="U850" s="43"/>
      <c r="AE850"/>
    </row>
    <row r="851" spans="1:31">
      <c r="A851">
        <v>2880</v>
      </c>
      <c r="B851" t="s">
        <v>989</v>
      </c>
      <c r="C851" t="s">
        <v>33479</v>
      </c>
      <c r="D851" t="s">
        <v>33481</v>
      </c>
      <c r="E851"/>
      <c r="F851">
        <v>21410</v>
      </c>
      <c r="G851" t="s">
        <v>33478</v>
      </c>
      <c r="H851">
        <v>11560</v>
      </c>
      <c r="I851" t="s">
        <v>33476</v>
      </c>
      <c r="J851"/>
      <c r="U851" s="43"/>
      <c r="AE851"/>
    </row>
    <row r="852" spans="1:31">
      <c r="A852">
        <v>2190</v>
      </c>
      <c r="B852" t="s">
        <v>990</v>
      </c>
      <c r="C852" t="s">
        <v>33480</v>
      </c>
      <c r="D852" t="s">
        <v>33476</v>
      </c>
      <c r="E852"/>
      <c r="F852">
        <v>21420</v>
      </c>
      <c r="G852" t="s">
        <v>33478</v>
      </c>
      <c r="H852">
        <v>11570</v>
      </c>
      <c r="I852" t="s">
        <v>33476</v>
      </c>
      <c r="J852"/>
      <c r="U852" s="43"/>
      <c r="AE852"/>
    </row>
    <row r="853" spans="1:31">
      <c r="A853">
        <v>2880</v>
      </c>
      <c r="B853" t="s">
        <v>991</v>
      </c>
      <c r="C853" t="s">
        <v>33479</v>
      </c>
      <c r="D853" t="s">
        <v>33481</v>
      </c>
      <c r="E853"/>
      <c r="F853">
        <v>21430</v>
      </c>
      <c r="G853" t="s">
        <v>33477</v>
      </c>
      <c r="H853">
        <v>11590</v>
      </c>
      <c r="I853" t="s">
        <v>33476</v>
      </c>
      <c r="J853"/>
      <c r="U853" s="43"/>
      <c r="AE853"/>
    </row>
    <row r="854" spans="1:31">
      <c r="A854">
        <v>2140</v>
      </c>
      <c r="B854" t="s">
        <v>992</v>
      </c>
      <c r="C854" t="s">
        <v>33478</v>
      </c>
      <c r="D854" t="s">
        <v>33476</v>
      </c>
      <c r="E854"/>
      <c r="F854">
        <v>21440</v>
      </c>
      <c r="G854" t="s">
        <v>33478</v>
      </c>
      <c r="H854">
        <v>11600</v>
      </c>
      <c r="I854" t="s">
        <v>33476</v>
      </c>
      <c r="J854"/>
      <c r="U854" s="43"/>
      <c r="AE854"/>
    </row>
    <row r="855" spans="1:31">
      <c r="A855">
        <v>2590</v>
      </c>
      <c r="B855" t="s">
        <v>993</v>
      </c>
      <c r="C855" t="s">
        <v>33478</v>
      </c>
      <c r="D855" t="s">
        <v>33476</v>
      </c>
      <c r="E855"/>
      <c r="F855">
        <v>21450</v>
      </c>
      <c r="G855" t="s">
        <v>33478</v>
      </c>
      <c r="H855">
        <v>11600</v>
      </c>
      <c r="I855" t="s">
        <v>33476</v>
      </c>
      <c r="J855"/>
      <c r="U855" s="43"/>
      <c r="AE855"/>
    </row>
    <row r="856" spans="1:31">
      <c r="A856">
        <v>2120</v>
      </c>
      <c r="B856" t="s">
        <v>994</v>
      </c>
      <c r="C856" t="s">
        <v>33478</v>
      </c>
      <c r="D856" t="s">
        <v>33476</v>
      </c>
      <c r="E856"/>
      <c r="F856">
        <v>21460</v>
      </c>
      <c r="G856" t="s">
        <v>33477</v>
      </c>
      <c r="H856">
        <v>11600</v>
      </c>
      <c r="I856" t="s">
        <v>33476</v>
      </c>
      <c r="J856"/>
      <c r="U856" s="43"/>
      <c r="AE856"/>
    </row>
    <row r="857" spans="1:31">
      <c r="A857">
        <v>2140</v>
      </c>
      <c r="B857" t="s">
        <v>995</v>
      </c>
      <c r="C857" t="s">
        <v>33478</v>
      </c>
      <c r="D857" t="s">
        <v>33476</v>
      </c>
      <c r="E857"/>
      <c r="F857">
        <v>21470</v>
      </c>
      <c r="G857" t="s">
        <v>33477</v>
      </c>
      <c r="H857">
        <v>11700</v>
      </c>
      <c r="I857" t="s">
        <v>33476</v>
      </c>
      <c r="J857"/>
      <c r="U857" s="43"/>
      <c r="AE857"/>
    </row>
    <row r="858" spans="1:31">
      <c r="A858">
        <v>2140</v>
      </c>
      <c r="B858" t="s">
        <v>996</v>
      </c>
      <c r="C858" t="s">
        <v>33478</v>
      </c>
      <c r="D858" t="s">
        <v>33476</v>
      </c>
      <c r="E858"/>
      <c r="F858">
        <v>21490</v>
      </c>
      <c r="G858" t="s">
        <v>33477</v>
      </c>
      <c r="H858">
        <v>11800</v>
      </c>
      <c r="I858" t="s">
        <v>33476</v>
      </c>
      <c r="J858"/>
      <c r="U858" s="43"/>
      <c r="AE858"/>
    </row>
    <row r="859" spans="1:31">
      <c r="A859">
        <v>2380</v>
      </c>
      <c r="B859" t="s">
        <v>997</v>
      </c>
      <c r="C859" t="s">
        <v>33478</v>
      </c>
      <c r="D859" t="s">
        <v>33481</v>
      </c>
      <c r="E859"/>
      <c r="F859">
        <v>21500</v>
      </c>
      <c r="G859" t="s">
        <v>33477</v>
      </c>
      <c r="H859">
        <v>11800</v>
      </c>
      <c r="I859" t="s">
        <v>33476</v>
      </c>
      <c r="J859"/>
      <c r="U859" s="43"/>
      <c r="AE859"/>
    </row>
    <row r="860" spans="1:31">
      <c r="A860">
        <v>2000</v>
      </c>
      <c r="B860" t="s">
        <v>998</v>
      </c>
      <c r="C860" t="s">
        <v>33479</v>
      </c>
      <c r="D860" t="s">
        <v>33481</v>
      </c>
      <c r="E860"/>
      <c r="F860">
        <v>21510</v>
      </c>
      <c r="G860" t="s">
        <v>33478</v>
      </c>
      <c r="H860">
        <v>11800</v>
      </c>
      <c r="I860" t="s">
        <v>33476</v>
      </c>
      <c r="J860"/>
      <c r="U860" s="43"/>
      <c r="AE860"/>
    </row>
    <row r="861" spans="1:31">
      <c r="A861">
        <v>2000</v>
      </c>
      <c r="B861" t="s">
        <v>999</v>
      </c>
      <c r="C861" t="s">
        <v>33479</v>
      </c>
      <c r="D861" t="s">
        <v>33481</v>
      </c>
      <c r="E861"/>
      <c r="F861">
        <v>21520</v>
      </c>
      <c r="G861" t="s">
        <v>33478</v>
      </c>
      <c r="H861">
        <v>12000</v>
      </c>
      <c r="I861" t="s">
        <v>33476</v>
      </c>
      <c r="J861"/>
      <c r="U861" s="43"/>
      <c r="AE861"/>
    </row>
    <row r="862" spans="1:31">
      <c r="A862">
        <v>2150</v>
      </c>
      <c r="B862" t="s">
        <v>1000</v>
      </c>
      <c r="C862" t="s">
        <v>33478</v>
      </c>
      <c r="D862" t="s">
        <v>33476</v>
      </c>
      <c r="E862"/>
      <c r="F862">
        <v>21530</v>
      </c>
      <c r="G862" t="s">
        <v>33478</v>
      </c>
      <c r="H862">
        <v>12000</v>
      </c>
      <c r="I862" t="s">
        <v>33476</v>
      </c>
      <c r="J862"/>
      <c r="U862" s="43"/>
      <c r="AE862"/>
    </row>
    <row r="863" spans="1:31">
      <c r="A863">
        <v>2600</v>
      </c>
      <c r="B863" t="s">
        <v>1001</v>
      </c>
      <c r="C863" t="s">
        <v>33480</v>
      </c>
      <c r="D863" t="s">
        <v>33476</v>
      </c>
      <c r="E863"/>
      <c r="F863">
        <v>21540</v>
      </c>
      <c r="G863" t="s">
        <v>33478</v>
      </c>
      <c r="H863">
        <v>12000</v>
      </c>
      <c r="I863" t="s">
        <v>33476</v>
      </c>
      <c r="J863"/>
      <c r="U863" s="43"/>
      <c r="AE863"/>
    </row>
    <row r="864" spans="1:31">
      <c r="A864">
        <v>2210</v>
      </c>
      <c r="B864" t="s">
        <v>1002</v>
      </c>
      <c r="C864" t="s">
        <v>33479</v>
      </c>
      <c r="D864" t="s">
        <v>33476</v>
      </c>
      <c r="E864"/>
      <c r="F864">
        <v>21570</v>
      </c>
      <c r="G864" t="s">
        <v>33478</v>
      </c>
      <c r="H864">
        <v>12100</v>
      </c>
      <c r="I864" t="s">
        <v>33476</v>
      </c>
      <c r="J864"/>
      <c r="U864" s="43"/>
      <c r="AE864"/>
    </row>
    <row r="865" spans="1:31">
      <c r="A865">
        <v>2210</v>
      </c>
      <c r="B865" t="s">
        <v>1003</v>
      </c>
      <c r="C865" t="s">
        <v>33479</v>
      </c>
      <c r="D865" t="s">
        <v>33476</v>
      </c>
      <c r="E865"/>
      <c r="F865">
        <v>21580</v>
      </c>
      <c r="G865" t="s">
        <v>33478</v>
      </c>
      <c r="H865">
        <v>12100</v>
      </c>
      <c r="I865" t="s">
        <v>33476</v>
      </c>
      <c r="J865"/>
      <c r="U865" s="43"/>
      <c r="AE865"/>
    </row>
    <row r="866" spans="1:31">
      <c r="A866">
        <v>2860</v>
      </c>
      <c r="B866" t="s">
        <v>1004</v>
      </c>
      <c r="C866" t="s">
        <v>33478</v>
      </c>
      <c r="D866" t="s">
        <v>33481</v>
      </c>
      <c r="E866"/>
      <c r="F866">
        <v>21600</v>
      </c>
      <c r="G866" t="s">
        <v>33477</v>
      </c>
      <c r="H866">
        <v>12100</v>
      </c>
      <c r="I866" t="s">
        <v>33476</v>
      </c>
      <c r="J866"/>
      <c r="U866" s="43"/>
      <c r="AE866"/>
    </row>
    <row r="867" spans="1:31">
      <c r="A867">
        <v>2450</v>
      </c>
      <c r="B867" t="s">
        <v>1005</v>
      </c>
      <c r="C867" t="s">
        <v>33478</v>
      </c>
      <c r="D867" t="s">
        <v>33476</v>
      </c>
      <c r="E867"/>
      <c r="F867">
        <v>21610</v>
      </c>
      <c r="G867" t="s">
        <v>33477</v>
      </c>
      <c r="H867">
        <v>12110</v>
      </c>
      <c r="I867" t="s">
        <v>33476</v>
      </c>
      <c r="J867"/>
      <c r="U867" s="43"/>
      <c r="AE867"/>
    </row>
    <row r="868" spans="1:31">
      <c r="A868">
        <v>2600</v>
      </c>
      <c r="B868" t="s">
        <v>1006</v>
      </c>
      <c r="C868" t="s">
        <v>33480</v>
      </c>
      <c r="D868" t="s">
        <v>33476</v>
      </c>
      <c r="E868"/>
      <c r="F868">
        <v>21690</v>
      </c>
      <c r="G868" t="s">
        <v>33478</v>
      </c>
      <c r="H868">
        <v>12120</v>
      </c>
      <c r="I868" t="s">
        <v>33476</v>
      </c>
      <c r="J868"/>
      <c r="U868" s="43"/>
      <c r="AE868"/>
    </row>
    <row r="869" spans="1:31">
      <c r="A869">
        <v>2140</v>
      </c>
      <c r="B869" t="s">
        <v>1007</v>
      </c>
      <c r="C869" t="s">
        <v>33478</v>
      </c>
      <c r="D869" t="s">
        <v>33476</v>
      </c>
      <c r="E869"/>
      <c r="F869">
        <v>21700</v>
      </c>
      <c r="G869" t="s">
        <v>33477</v>
      </c>
      <c r="H869">
        <v>12120</v>
      </c>
      <c r="I869" t="s">
        <v>33476</v>
      </c>
      <c r="J869"/>
      <c r="U869" s="43"/>
      <c r="AE869"/>
    </row>
    <row r="870" spans="1:31">
      <c r="A870">
        <v>2420</v>
      </c>
      <c r="B870" t="s">
        <v>1008</v>
      </c>
      <c r="C870" t="s">
        <v>33478</v>
      </c>
      <c r="D870" t="s">
        <v>33476</v>
      </c>
      <c r="E870"/>
      <c r="F870">
        <v>21760</v>
      </c>
      <c r="G870" t="s">
        <v>33477</v>
      </c>
      <c r="H870">
        <v>12120</v>
      </c>
      <c r="I870" t="s">
        <v>33476</v>
      </c>
      <c r="J870"/>
      <c r="U870" s="43"/>
      <c r="AE870"/>
    </row>
    <row r="871" spans="1:31">
      <c r="A871">
        <v>2260</v>
      </c>
      <c r="B871" t="s">
        <v>1009</v>
      </c>
      <c r="C871" t="s">
        <v>33478</v>
      </c>
      <c r="D871" t="s">
        <v>33476</v>
      </c>
      <c r="E871"/>
      <c r="F871">
        <v>21800</v>
      </c>
      <c r="G871" t="s">
        <v>33477</v>
      </c>
      <c r="H871">
        <v>12120</v>
      </c>
      <c r="I871" t="s">
        <v>33476</v>
      </c>
      <c r="J871"/>
      <c r="U871" s="43"/>
      <c r="AE871"/>
    </row>
    <row r="872" spans="1:31">
      <c r="A872">
        <v>2170</v>
      </c>
      <c r="B872" t="s">
        <v>1010</v>
      </c>
      <c r="C872" t="s">
        <v>33478</v>
      </c>
      <c r="D872" t="s">
        <v>33476</v>
      </c>
      <c r="E872"/>
      <c r="F872">
        <v>22100</v>
      </c>
      <c r="G872" t="s">
        <v>33477</v>
      </c>
      <c r="H872">
        <v>12120</v>
      </c>
      <c r="I872" t="s">
        <v>33476</v>
      </c>
      <c r="J872"/>
      <c r="U872" s="43"/>
      <c r="AE872"/>
    </row>
    <row r="873" spans="1:31">
      <c r="A873">
        <v>2100</v>
      </c>
      <c r="B873" t="s">
        <v>1011</v>
      </c>
      <c r="C873" t="s">
        <v>33478</v>
      </c>
      <c r="D873" t="s">
        <v>33476</v>
      </c>
      <c r="E873"/>
      <c r="F873">
        <v>22110</v>
      </c>
      <c r="G873" t="s">
        <v>33477</v>
      </c>
      <c r="H873">
        <v>12130</v>
      </c>
      <c r="I873" t="s">
        <v>33476</v>
      </c>
      <c r="J873"/>
      <c r="U873" s="43"/>
      <c r="AE873"/>
    </row>
    <row r="874" spans="1:31">
      <c r="A874">
        <v>2220</v>
      </c>
      <c r="B874" t="s">
        <v>1012</v>
      </c>
      <c r="C874" t="s">
        <v>33480</v>
      </c>
      <c r="D874" t="s">
        <v>33476</v>
      </c>
      <c r="E874"/>
      <c r="F874">
        <v>22120</v>
      </c>
      <c r="G874" t="s">
        <v>33477</v>
      </c>
      <c r="H874">
        <v>12130</v>
      </c>
      <c r="I874" t="s">
        <v>33476</v>
      </c>
      <c r="J874"/>
      <c r="U874" s="43"/>
      <c r="AE874"/>
    </row>
    <row r="875" spans="1:31">
      <c r="A875">
        <v>2120</v>
      </c>
      <c r="B875" t="s">
        <v>1013</v>
      </c>
      <c r="C875" t="s">
        <v>33478</v>
      </c>
      <c r="D875" t="s">
        <v>33476</v>
      </c>
      <c r="E875"/>
      <c r="F875">
        <v>22130</v>
      </c>
      <c r="G875" t="s">
        <v>33477</v>
      </c>
      <c r="H875">
        <v>12130</v>
      </c>
      <c r="I875" t="s">
        <v>33476</v>
      </c>
      <c r="J875"/>
      <c r="U875" s="43"/>
      <c r="AE875"/>
    </row>
    <row r="876" spans="1:31">
      <c r="A876">
        <v>2380</v>
      </c>
      <c r="B876" t="s">
        <v>1014</v>
      </c>
      <c r="C876" t="s">
        <v>33478</v>
      </c>
      <c r="D876" t="s">
        <v>33481</v>
      </c>
      <c r="E876"/>
      <c r="F876">
        <v>22140</v>
      </c>
      <c r="G876" t="s">
        <v>33477</v>
      </c>
      <c r="H876">
        <v>12140</v>
      </c>
      <c r="I876" t="s">
        <v>33476</v>
      </c>
      <c r="J876"/>
      <c r="U876" s="43"/>
      <c r="AE876"/>
    </row>
    <row r="877" spans="1:31">
      <c r="A877">
        <v>2880</v>
      </c>
      <c r="B877" t="s">
        <v>1015</v>
      </c>
      <c r="C877" t="s">
        <v>33479</v>
      </c>
      <c r="D877" t="s">
        <v>33481</v>
      </c>
      <c r="E877"/>
      <c r="F877">
        <v>22150</v>
      </c>
      <c r="G877" t="s">
        <v>33477</v>
      </c>
      <c r="H877">
        <v>12140</v>
      </c>
      <c r="I877" t="s">
        <v>33476</v>
      </c>
      <c r="J877"/>
      <c r="U877" s="43"/>
      <c r="AE877"/>
    </row>
    <row r="878" spans="1:31">
      <c r="A878">
        <v>2500</v>
      </c>
      <c r="B878" t="s">
        <v>1016</v>
      </c>
      <c r="C878" t="s">
        <v>33478</v>
      </c>
      <c r="D878" t="s">
        <v>33476</v>
      </c>
      <c r="E878"/>
      <c r="F878">
        <v>22160</v>
      </c>
      <c r="G878" t="s">
        <v>33477</v>
      </c>
      <c r="H878">
        <v>12140</v>
      </c>
      <c r="I878" t="s">
        <v>33476</v>
      </c>
      <c r="J878"/>
      <c r="U878" s="43"/>
      <c r="AE878"/>
    </row>
    <row r="879" spans="1:31">
      <c r="A879">
        <v>2420</v>
      </c>
      <c r="B879" t="s">
        <v>1017</v>
      </c>
      <c r="C879" t="s">
        <v>33478</v>
      </c>
      <c r="D879" t="s">
        <v>33476</v>
      </c>
      <c r="E879"/>
      <c r="F879">
        <v>22170</v>
      </c>
      <c r="G879" t="s">
        <v>33477</v>
      </c>
      <c r="H879">
        <v>12150</v>
      </c>
      <c r="I879" t="s">
        <v>33476</v>
      </c>
      <c r="J879"/>
      <c r="U879" s="43"/>
      <c r="AE879"/>
    </row>
    <row r="880" spans="1:31">
      <c r="A880">
        <v>2220</v>
      </c>
      <c r="B880" t="s">
        <v>1018</v>
      </c>
      <c r="C880" t="s">
        <v>33480</v>
      </c>
      <c r="D880" t="s">
        <v>33476</v>
      </c>
      <c r="E880"/>
      <c r="F880">
        <v>22190</v>
      </c>
      <c r="G880" t="s">
        <v>33477</v>
      </c>
      <c r="H880">
        <v>12160</v>
      </c>
      <c r="I880" t="s">
        <v>33476</v>
      </c>
      <c r="J880"/>
      <c r="U880" s="43"/>
      <c r="AE880"/>
    </row>
    <row r="881" spans="1:31">
      <c r="A881">
        <v>2810</v>
      </c>
      <c r="B881" t="s">
        <v>1019</v>
      </c>
      <c r="C881" t="s">
        <v>33480</v>
      </c>
      <c r="D881" t="s">
        <v>33476</v>
      </c>
      <c r="E881"/>
      <c r="F881">
        <v>22200</v>
      </c>
      <c r="G881" t="s">
        <v>33477</v>
      </c>
      <c r="H881">
        <v>12160</v>
      </c>
      <c r="I881" t="s">
        <v>33476</v>
      </c>
      <c r="J881"/>
      <c r="U881" s="43"/>
      <c r="AE881"/>
    </row>
    <row r="882" spans="1:31">
      <c r="A882">
        <v>2860</v>
      </c>
      <c r="B882" t="s">
        <v>1020</v>
      </c>
      <c r="C882" t="s">
        <v>33478</v>
      </c>
      <c r="D882" t="s">
        <v>33481</v>
      </c>
      <c r="E882"/>
      <c r="F882">
        <v>22210</v>
      </c>
      <c r="G882" t="s">
        <v>33477</v>
      </c>
      <c r="H882">
        <v>12170</v>
      </c>
      <c r="I882" t="s">
        <v>33476</v>
      </c>
      <c r="J882"/>
      <c r="U882" s="43"/>
      <c r="AE882"/>
    </row>
    <row r="883" spans="1:31">
      <c r="A883">
        <v>2350</v>
      </c>
      <c r="B883" t="s">
        <v>1021</v>
      </c>
      <c r="C883" t="s">
        <v>33477</v>
      </c>
      <c r="D883" t="s">
        <v>33476</v>
      </c>
      <c r="E883"/>
      <c r="F883">
        <v>22220</v>
      </c>
      <c r="G883" t="s">
        <v>33477</v>
      </c>
      <c r="H883">
        <v>12170</v>
      </c>
      <c r="I883" t="s">
        <v>33476</v>
      </c>
      <c r="J883"/>
      <c r="U883" s="43"/>
      <c r="AE883"/>
    </row>
    <row r="884" spans="1:31">
      <c r="A884">
        <v>2700</v>
      </c>
      <c r="B884" t="s">
        <v>1022</v>
      </c>
      <c r="C884" t="s">
        <v>33480</v>
      </c>
      <c r="D884" t="s">
        <v>33481</v>
      </c>
      <c r="E884"/>
      <c r="F884">
        <v>22230</v>
      </c>
      <c r="G884" t="s">
        <v>33477</v>
      </c>
      <c r="H884">
        <v>12170</v>
      </c>
      <c r="I884" t="s">
        <v>33476</v>
      </c>
      <c r="J884"/>
      <c r="U884" s="43"/>
      <c r="AE884"/>
    </row>
    <row r="885" spans="1:31">
      <c r="A885">
        <v>2220</v>
      </c>
      <c r="B885" t="s">
        <v>1023</v>
      </c>
      <c r="C885" t="s">
        <v>33480</v>
      </c>
      <c r="D885" t="s">
        <v>33476</v>
      </c>
      <c r="E885"/>
      <c r="F885">
        <v>22240</v>
      </c>
      <c r="G885" t="s">
        <v>33477</v>
      </c>
      <c r="H885">
        <v>12170</v>
      </c>
      <c r="I885" t="s">
        <v>33476</v>
      </c>
      <c r="J885"/>
      <c r="U885" s="43"/>
      <c r="AE885"/>
    </row>
    <row r="886" spans="1:31">
      <c r="A886">
        <v>2340</v>
      </c>
      <c r="B886" t="s">
        <v>1024</v>
      </c>
      <c r="C886" t="s">
        <v>33478</v>
      </c>
      <c r="D886" t="s">
        <v>33476</v>
      </c>
      <c r="E886"/>
      <c r="F886">
        <v>22250</v>
      </c>
      <c r="G886" t="s">
        <v>33477</v>
      </c>
      <c r="H886">
        <v>12190</v>
      </c>
      <c r="I886" t="s">
        <v>33476</v>
      </c>
      <c r="J886"/>
      <c r="U886" s="43"/>
      <c r="AE886"/>
    </row>
    <row r="887" spans="1:31">
      <c r="A887">
        <v>2500</v>
      </c>
      <c r="B887" t="s">
        <v>1025</v>
      </c>
      <c r="C887" t="s">
        <v>33478</v>
      </c>
      <c r="D887" t="s">
        <v>33476</v>
      </c>
      <c r="E887"/>
      <c r="F887">
        <v>22260</v>
      </c>
      <c r="G887" t="s">
        <v>33477</v>
      </c>
      <c r="H887">
        <v>12200</v>
      </c>
      <c r="I887" t="s">
        <v>33476</v>
      </c>
      <c r="J887"/>
      <c r="U887" s="43"/>
      <c r="AE887"/>
    </row>
    <row r="888" spans="1:31">
      <c r="A888">
        <v>2600</v>
      </c>
      <c r="B888" t="s">
        <v>1026</v>
      </c>
      <c r="C888" t="s">
        <v>33480</v>
      </c>
      <c r="D888" t="s">
        <v>33476</v>
      </c>
      <c r="E888"/>
      <c r="F888">
        <v>22270</v>
      </c>
      <c r="G888" t="s">
        <v>33477</v>
      </c>
      <c r="H888">
        <v>12200</v>
      </c>
      <c r="I888" t="s">
        <v>33476</v>
      </c>
      <c r="J888"/>
      <c r="U888" s="43"/>
      <c r="AE888"/>
    </row>
    <row r="889" spans="1:31">
      <c r="A889">
        <v>2160</v>
      </c>
      <c r="B889" t="s">
        <v>1027</v>
      </c>
      <c r="C889" t="s">
        <v>33479</v>
      </c>
      <c r="D889" t="s">
        <v>33476</v>
      </c>
      <c r="E889"/>
      <c r="F889">
        <v>22290</v>
      </c>
      <c r="G889" t="s">
        <v>33477</v>
      </c>
      <c r="H889">
        <v>12200</v>
      </c>
      <c r="I889" t="s">
        <v>33476</v>
      </c>
      <c r="J889"/>
      <c r="U889" s="43"/>
      <c r="AE889"/>
    </row>
    <row r="890" spans="1:31">
      <c r="A890">
        <v>2160</v>
      </c>
      <c r="B890" t="s">
        <v>1027</v>
      </c>
      <c r="C890" t="s">
        <v>33479</v>
      </c>
      <c r="D890" t="s">
        <v>33476</v>
      </c>
      <c r="E890"/>
      <c r="F890">
        <v>22300</v>
      </c>
      <c r="G890" t="s">
        <v>33477</v>
      </c>
      <c r="H890">
        <v>12200</v>
      </c>
      <c r="I890" t="s">
        <v>33476</v>
      </c>
      <c r="J890"/>
      <c r="U890" s="43"/>
      <c r="AE890"/>
    </row>
    <row r="891" spans="1:31">
      <c r="A891">
        <v>2160</v>
      </c>
      <c r="B891" t="s">
        <v>1027</v>
      </c>
      <c r="C891" t="s">
        <v>33479</v>
      </c>
      <c r="D891" t="s">
        <v>33476</v>
      </c>
      <c r="E891"/>
      <c r="F891">
        <v>22310</v>
      </c>
      <c r="G891" t="s">
        <v>33477</v>
      </c>
      <c r="H891">
        <v>12200</v>
      </c>
      <c r="I891" t="s">
        <v>33476</v>
      </c>
      <c r="J891"/>
      <c r="U891" s="43"/>
      <c r="AE891"/>
    </row>
    <row r="892" spans="1:31">
      <c r="A892">
        <v>2160</v>
      </c>
      <c r="B892" t="s">
        <v>1027</v>
      </c>
      <c r="C892" t="s">
        <v>33479</v>
      </c>
      <c r="D892" t="s">
        <v>33476</v>
      </c>
      <c r="E892"/>
      <c r="F892">
        <v>22320</v>
      </c>
      <c r="G892" t="s">
        <v>33477</v>
      </c>
      <c r="H892">
        <v>12200</v>
      </c>
      <c r="I892" t="s">
        <v>33476</v>
      </c>
      <c r="J892"/>
      <c r="U892" s="43"/>
      <c r="AE892"/>
    </row>
    <row r="893" spans="1:31">
      <c r="A893">
        <v>2160</v>
      </c>
      <c r="B893" t="s">
        <v>1027</v>
      </c>
      <c r="C893" t="s">
        <v>33479</v>
      </c>
      <c r="D893" t="s">
        <v>33476</v>
      </c>
      <c r="E893"/>
      <c r="F893">
        <v>22330</v>
      </c>
      <c r="G893" t="s">
        <v>33477</v>
      </c>
      <c r="H893">
        <v>12210</v>
      </c>
      <c r="I893" t="s">
        <v>33476</v>
      </c>
      <c r="J893"/>
      <c r="U893" s="43"/>
      <c r="AE893"/>
    </row>
    <row r="894" spans="1:31">
      <c r="A894">
        <v>2160</v>
      </c>
      <c r="B894" t="s">
        <v>1027</v>
      </c>
      <c r="C894" t="s">
        <v>33479</v>
      </c>
      <c r="D894" t="s">
        <v>33476</v>
      </c>
      <c r="E894"/>
      <c r="F894">
        <v>22340</v>
      </c>
      <c r="G894" t="s">
        <v>33477</v>
      </c>
      <c r="H894">
        <v>12210</v>
      </c>
      <c r="I894" t="s">
        <v>33476</v>
      </c>
      <c r="J894"/>
      <c r="U894" s="43"/>
      <c r="AE894"/>
    </row>
    <row r="895" spans="1:31">
      <c r="A895">
        <v>2160</v>
      </c>
      <c r="B895" t="s">
        <v>1027</v>
      </c>
      <c r="C895" t="s">
        <v>33479</v>
      </c>
      <c r="D895" t="s">
        <v>33476</v>
      </c>
      <c r="E895"/>
      <c r="F895">
        <v>22350</v>
      </c>
      <c r="G895" t="s">
        <v>33477</v>
      </c>
      <c r="H895">
        <v>12210</v>
      </c>
      <c r="I895" t="s">
        <v>33476</v>
      </c>
      <c r="J895"/>
      <c r="U895" s="43"/>
      <c r="AE895"/>
    </row>
    <row r="896" spans="1:31">
      <c r="A896">
        <v>2160</v>
      </c>
      <c r="B896" t="s">
        <v>1027</v>
      </c>
      <c r="C896" t="s">
        <v>33479</v>
      </c>
      <c r="D896" t="s">
        <v>33476</v>
      </c>
      <c r="E896"/>
      <c r="F896">
        <v>22390</v>
      </c>
      <c r="G896" t="s">
        <v>33477</v>
      </c>
      <c r="H896">
        <v>12220</v>
      </c>
      <c r="I896" t="s">
        <v>33476</v>
      </c>
      <c r="J896"/>
      <c r="U896" s="43"/>
      <c r="AE896"/>
    </row>
    <row r="897" spans="1:31">
      <c r="A897">
        <v>2190</v>
      </c>
      <c r="B897" t="s">
        <v>1028</v>
      </c>
      <c r="C897" t="s">
        <v>33480</v>
      </c>
      <c r="D897" t="s">
        <v>33476</v>
      </c>
      <c r="E897"/>
      <c r="F897">
        <v>22400</v>
      </c>
      <c r="G897" t="s">
        <v>33477</v>
      </c>
      <c r="H897">
        <v>12230</v>
      </c>
      <c r="I897" t="s">
        <v>33476</v>
      </c>
      <c r="J897"/>
      <c r="U897" s="43"/>
      <c r="AE897"/>
    </row>
    <row r="898" spans="1:31">
      <c r="A898">
        <v>2600</v>
      </c>
      <c r="B898" t="s">
        <v>1029</v>
      </c>
      <c r="C898" t="s">
        <v>33480</v>
      </c>
      <c r="D898" t="s">
        <v>33476</v>
      </c>
      <c r="E898"/>
      <c r="F898">
        <v>22410</v>
      </c>
      <c r="G898" t="s">
        <v>33477</v>
      </c>
      <c r="H898">
        <v>12230</v>
      </c>
      <c r="I898" t="s">
        <v>33476</v>
      </c>
      <c r="J898"/>
      <c r="U898" s="43"/>
      <c r="AE898"/>
    </row>
    <row r="899" spans="1:31">
      <c r="A899">
        <v>2130</v>
      </c>
      <c r="B899" t="s">
        <v>1030</v>
      </c>
      <c r="C899" t="s">
        <v>33479</v>
      </c>
      <c r="D899" t="s">
        <v>33476</v>
      </c>
      <c r="E899"/>
      <c r="F899">
        <v>22420</v>
      </c>
      <c r="G899" t="s">
        <v>33477</v>
      </c>
      <c r="H899">
        <v>12230</v>
      </c>
      <c r="I899" t="s">
        <v>33476</v>
      </c>
      <c r="J899"/>
      <c r="U899" s="43"/>
      <c r="AE899"/>
    </row>
    <row r="900" spans="1:31">
      <c r="A900">
        <v>2400</v>
      </c>
      <c r="B900" t="s">
        <v>1031</v>
      </c>
      <c r="C900" t="s">
        <v>33479</v>
      </c>
      <c r="D900" t="s">
        <v>33476</v>
      </c>
      <c r="E900"/>
      <c r="F900">
        <v>22450</v>
      </c>
      <c r="G900" t="s">
        <v>33477</v>
      </c>
      <c r="H900">
        <v>12230</v>
      </c>
      <c r="I900" t="s">
        <v>33476</v>
      </c>
      <c r="J900"/>
      <c r="U900" s="43"/>
      <c r="AE900"/>
    </row>
    <row r="901" spans="1:31">
      <c r="A901">
        <v>2140</v>
      </c>
      <c r="B901" t="s">
        <v>1032</v>
      </c>
      <c r="C901" t="s">
        <v>33478</v>
      </c>
      <c r="D901" t="s">
        <v>33476</v>
      </c>
      <c r="E901"/>
      <c r="F901">
        <v>22460</v>
      </c>
      <c r="G901" t="s">
        <v>33477</v>
      </c>
      <c r="H901">
        <v>12230</v>
      </c>
      <c r="I901" t="s">
        <v>33476</v>
      </c>
      <c r="J901"/>
      <c r="U901" s="43"/>
      <c r="AE901"/>
    </row>
    <row r="902" spans="1:31">
      <c r="A902">
        <v>2500</v>
      </c>
      <c r="B902" t="s">
        <v>1033</v>
      </c>
      <c r="C902" t="s">
        <v>33478</v>
      </c>
      <c r="D902" t="s">
        <v>33476</v>
      </c>
      <c r="E902"/>
      <c r="F902">
        <v>22480</v>
      </c>
      <c r="G902" t="s">
        <v>33477</v>
      </c>
      <c r="H902">
        <v>12230</v>
      </c>
      <c r="I902" t="s">
        <v>33476</v>
      </c>
      <c r="J902"/>
      <c r="U902" s="43"/>
      <c r="AE902"/>
    </row>
    <row r="903" spans="1:31">
      <c r="A903">
        <v>2440</v>
      </c>
      <c r="B903" t="s">
        <v>1034</v>
      </c>
      <c r="C903" t="s">
        <v>33479</v>
      </c>
      <c r="D903" t="s">
        <v>33476</v>
      </c>
      <c r="E903"/>
      <c r="F903">
        <v>22490</v>
      </c>
      <c r="G903" t="s">
        <v>33477</v>
      </c>
      <c r="H903">
        <v>12240</v>
      </c>
      <c r="I903" t="s">
        <v>33476</v>
      </c>
      <c r="J903"/>
      <c r="U903" s="43"/>
      <c r="AE903"/>
    </row>
    <row r="904" spans="1:31">
      <c r="A904">
        <v>2220</v>
      </c>
      <c r="B904" t="s">
        <v>1035</v>
      </c>
      <c r="C904" t="s">
        <v>33480</v>
      </c>
      <c r="D904" t="s">
        <v>33476</v>
      </c>
      <c r="E904"/>
      <c r="F904">
        <v>22510</v>
      </c>
      <c r="G904" t="s">
        <v>33477</v>
      </c>
      <c r="H904">
        <v>12240</v>
      </c>
      <c r="I904" t="s">
        <v>33476</v>
      </c>
      <c r="J904"/>
      <c r="U904" s="43"/>
      <c r="AE904"/>
    </row>
    <row r="905" spans="1:31">
      <c r="A905">
        <v>2350</v>
      </c>
      <c r="B905" t="s">
        <v>1036</v>
      </c>
      <c r="C905" t="s">
        <v>33477</v>
      </c>
      <c r="D905" t="s">
        <v>33476</v>
      </c>
      <c r="E905"/>
      <c r="F905">
        <v>22530</v>
      </c>
      <c r="G905" t="s">
        <v>33477</v>
      </c>
      <c r="H905">
        <v>12240</v>
      </c>
      <c r="I905" t="s">
        <v>33476</v>
      </c>
      <c r="J905"/>
      <c r="U905" s="43"/>
      <c r="AE905"/>
    </row>
    <row r="906" spans="1:31">
      <c r="A906">
        <v>2470</v>
      </c>
      <c r="B906" t="s">
        <v>1037</v>
      </c>
      <c r="C906" t="s">
        <v>33478</v>
      </c>
      <c r="D906" t="s">
        <v>33482</v>
      </c>
      <c r="E906"/>
      <c r="F906">
        <v>22540</v>
      </c>
      <c r="G906" t="s">
        <v>33477</v>
      </c>
      <c r="H906">
        <v>12250</v>
      </c>
      <c r="I906" t="s">
        <v>33476</v>
      </c>
      <c r="J906"/>
      <c r="U906" s="43"/>
      <c r="AE906"/>
    </row>
    <row r="907" spans="1:31">
      <c r="A907">
        <v>2120</v>
      </c>
      <c r="B907" t="s">
        <v>1038</v>
      </c>
      <c r="C907" t="s">
        <v>33478</v>
      </c>
      <c r="D907" t="s">
        <v>33476</v>
      </c>
      <c r="E907"/>
      <c r="F907">
        <v>22570</v>
      </c>
      <c r="G907" t="s">
        <v>33477</v>
      </c>
      <c r="H907">
        <v>12250</v>
      </c>
      <c r="I907" t="s">
        <v>33476</v>
      </c>
      <c r="J907"/>
      <c r="U907" s="43"/>
      <c r="AE907"/>
    </row>
    <row r="908" spans="1:31">
      <c r="A908">
        <v>2420</v>
      </c>
      <c r="B908" t="s">
        <v>1039</v>
      </c>
      <c r="C908" t="s">
        <v>33478</v>
      </c>
      <c r="D908" t="s">
        <v>33476</v>
      </c>
      <c r="E908"/>
      <c r="F908">
        <v>22580</v>
      </c>
      <c r="G908" t="s">
        <v>33477</v>
      </c>
      <c r="H908">
        <v>12260</v>
      </c>
      <c r="I908" t="s">
        <v>33476</v>
      </c>
      <c r="J908"/>
      <c r="U908" s="43"/>
      <c r="AE908"/>
    </row>
    <row r="909" spans="1:31">
      <c r="A909">
        <v>2490</v>
      </c>
      <c r="B909" t="s">
        <v>1040</v>
      </c>
      <c r="C909" t="s">
        <v>33478</v>
      </c>
      <c r="D909" t="s">
        <v>33476</v>
      </c>
      <c r="E909"/>
      <c r="F909">
        <v>22600</v>
      </c>
      <c r="G909" t="s">
        <v>33477</v>
      </c>
      <c r="H909">
        <v>12260</v>
      </c>
      <c r="I909" t="s">
        <v>33476</v>
      </c>
      <c r="J909"/>
      <c r="U909" s="43"/>
      <c r="AE909"/>
    </row>
    <row r="910" spans="1:31">
      <c r="A910">
        <v>2160</v>
      </c>
      <c r="B910" t="s">
        <v>1041</v>
      </c>
      <c r="C910" t="s">
        <v>33479</v>
      </c>
      <c r="D910" t="s">
        <v>33476</v>
      </c>
      <c r="E910"/>
      <c r="F910">
        <v>22630</v>
      </c>
      <c r="G910" t="s">
        <v>33477</v>
      </c>
      <c r="H910">
        <v>12260</v>
      </c>
      <c r="I910" t="s">
        <v>33476</v>
      </c>
      <c r="J910"/>
      <c r="U910" s="43"/>
      <c r="AE910"/>
    </row>
    <row r="911" spans="1:31">
      <c r="A911">
        <v>2190</v>
      </c>
      <c r="B911" t="s">
        <v>1042</v>
      </c>
      <c r="C911" t="s">
        <v>33480</v>
      </c>
      <c r="D911" t="s">
        <v>33476</v>
      </c>
      <c r="E911"/>
      <c r="F911">
        <v>22640</v>
      </c>
      <c r="G911" t="s">
        <v>33477</v>
      </c>
      <c r="H911">
        <v>12270</v>
      </c>
      <c r="I911" t="s">
        <v>33476</v>
      </c>
      <c r="J911"/>
      <c r="U911" s="43"/>
      <c r="AE911"/>
    </row>
    <row r="912" spans="1:31">
      <c r="A912">
        <v>2120</v>
      </c>
      <c r="B912" t="s">
        <v>1043</v>
      </c>
      <c r="C912" t="s">
        <v>33478</v>
      </c>
      <c r="D912" t="s">
        <v>33476</v>
      </c>
      <c r="E912"/>
      <c r="F912">
        <v>22650</v>
      </c>
      <c r="G912" t="s">
        <v>33477</v>
      </c>
      <c r="H912">
        <v>12270</v>
      </c>
      <c r="I912" t="s">
        <v>33476</v>
      </c>
      <c r="J912"/>
      <c r="U912" s="43"/>
      <c r="AE912"/>
    </row>
    <row r="913" spans="1:31">
      <c r="A913">
        <v>2300</v>
      </c>
      <c r="B913" t="s">
        <v>1044</v>
      </c>
      <c r="C913" t="s">
        <v>33480</v>
      </c>
      <c r="D913" t="s">
        <v>33481</v>
      </c>
      <c r="E913"/>
      <c r="F913">
        <v>22660</v>
      </c>
      <c r="G913" t="s">
        <v>33477</v>
      </c>
      <c r="H913">
        <v>12290</v>
      </c>
      <c r="I913" t="s">
        <v>33476</v>
      </c>
      <c r="J913"/>
      <c r="U913" s="43"/>
      <c r="AE913"/>
    </row>
    <row r="914" spans="1:31">
      <c r="A914">
        <v>2350</v>
      </c>
      <c r="B914" t="s">
        <v>1045</v>
      </c>
      <c r="C914" t="s">
        <v>33477</v>
      </c>
      <c r="D914" t="s">
        <v>33476</v>
      </c>
      <c r="E914"/>
      <c r="F914">
        <v>22720</v>
      </c>
      <c r="G914" t="s">
        <v>33477</v>
      </c>
      <c r="H914">
        <v>12290</v>
      </c>
      <c r="I914" t="s">
        <v>33476</v>
      </c>
      <c r="J914"/>
      <c r="U914" s="43"/>
      <c r="AE914"/>
    </row>
    <row r="915" spans="1:31">
      <c r="A915">
        <v>2330</v>
      </c>
      <c r="B915" t="s">
        <v>1046</v>
      </c>
      <c r="C915" t="s">
        <v>33479</v>
      </c>
      <c r="D915" t="s">
        <v>33476</v>
      </c>
      <c r="E915"/>
      <c r="F915">
        <v>22780</v>
      </c>
      <c r="G915" t="s">
        <v>33477</v>
      </c>
      <c r="H915">
        <v>12300</v>
      </c>
      <c r="I915" t="s">
        <v>33476</v>
      </c>
      <c r="J915"/>
      <c r="U915" s="43"/>
      <c r="AE915"/>
    </row>
    <row r="916" spans="1:31">
      <c r="A916">
        <v>2540</v>
      </c>
      <c r="B916" t="s">
        <v>1046</v>
      </c>
      <c r="C916" t="s">
        <v>33478</v>
      </c>
      <c r="D916" t="s">
        <v>33482</v>
      </c>
      <c r="E916"/>
      <c r="F916">
        <v>22800</v>
      </c>
      <c r="G916" t="s">
        <v>33477</v>
      </c>
      <c r="H916">
        <v>12300</v>
      </c>
      <c r="I916" t="s">
        <v>33476</v>
      </c>
      <c r="J916"/>
      <c r="U916" s="43"/>
      <c r="AE916"/>
    </row>
    <row r="917" spans="1:31">
      <c r="A917">
        <v>2540</v>
      </c>
      <c r="B917" t="s">
        <v>1046</v>
      </c>
      <c r="C917" t="s">
        <v>33478</v>
      </c>
      <c r="D917" t="s">
        <v>33482</v>
      </c>
      <c r="E917"/>
      <c r="F917">
        <v>22810</v>
      </c>
      <c r="G917" t="s">
        <v>33477</v>
      </c>
      <c r="H917">
        <v>12310</v>
      </c>
      <c r="I917" t="s">
        <v>33476</v>
      </c>
      <c r="J917"/>
      <c r="U917" s="43"/>
      <c r="AE917"/>
    </row>
    <row r="918" spans="1:31">
      <c r="A918">
        <v>2540</v>
      </c>
      <c r="B918" t="s">
        <v>1046</v>
      </c>
      <c r="C918" t="s">
        <v>33478</v>
      </c>
      <c r="D918" t="s">
        <v>33482</v>
      </c>
      <c r="E918"/>
      <c r="F918">
        <v>22830</v>
      </c>
      <c r="G918" t="s">
        <v>33477</v>
      </c>
      <c r="H918">
        <v>12310</v>
      </c>
      <c r="I918" t="s">
        <v>33476</v>
      </c>
      <c r="J918"/>
      <c r="U918" s="43"/>
      <c r="AE918"/>
    </row>
    <row r="919" spans="1:31">
      <c r="A919">
        <v>2720</v>
      </c>
      <c r="B919" t="s">
        <v>1047</v>
      </c>
      <c r="C919" t="s">
        <v>33478</v>
      </c>
      <c r="D919" t="s">
        <v>33476</v>
      </c>
      <c r="E919"/>
      <c r="F919">
        <v>22930</v>
      </c>
      <c r="G919" t="s">
        <v>33477</v>
      </c>
      <c r="H919">
        <v>12310</v>
      </c>
      <c r="I919" t="s">
        <v>33476</v>
      </c>
      <c r="J919"/>
      <c r="U919" s="43"/>
      <c r="AE919"/>
    </row>
    <row r="920" spans="1:31">
      <c r="A920">
        <v>2250</v>
      </c>
      <c r="B920" t="s">
        <v>1048</v>
      </c>
      <c r="C920" t="s">
        <v>33478</v>
      </c>
      <c r="D920" t="s">
        <v>33476</v>
      </c>
      <c r="E920"/>
      <c r="F920">
        <v>22960</v>
      </c>
      <c r="G920" t="s">
        <v>33477</v>
      </c>
      <c r="H920">
        <v>12320</v>
      </c>
      <c r="I920" t="s">
        <v>33476</v>
      </c>
      <c r="J920"/>
      <c r="U920" s="43"/>
      <c r="AE920"/>
    </row>
    <row r="921" spans="1:31">
      <c r="A921">
        <v>2300</v>
      </c>
      <c r="B921" t="s">
        <v>1049</v>
      </c>
      <c r="C921" t="s">
        <v>33480</v>
      </c>
      <c r="D921" t="s">
        <v>33481</v>
      </c>
      <c r="E921"/>
      <c r="F921">
        <v>22970</v>
      </c>
      <c r="G921" t="s">
        <v>33477</v>
      </c>
      <c r="H921">
        <v>12320</v>
      </c>
      <c r="I921" t="s">
        <v>33476</v>
      </c>
      <c r="J921"/>
      <c r="U921" s="43"/>
      <c r="AE921"/>
    </row>
    <row r="922" spans="1:31">
      <c r="A922">
        <v>2130</v>
      </c>
      <c r="B922" t="s">
        <v>1050</v>
      </c>
      <c r="C922" t="s">
        <v>33479</v>
      </c>
      <c r="D922" t="s">
        <v>33476</v>
      </c>
      <c r="E922"/>
      <c r="F922">
        <v>22980</v>
      </c>
      <c r="G922" t="s">
        <v>33477</v>
      </c>
      <c r="H922">
        <v>12320</v>
      </c>
      <c r="I922" t="s">
        <v>33476</v>
      </c>
      <c r="J922"/>
      <c r="U922" s="43"/>
      <c r="AE922"/>
    </row>
    <row r="923" spans="1:31">
      <c r="A923">
        <v>2140</v>
      </c>
      <c r="B923" t="s">
        <v>1051</v>
      </c>
      <c r="C923" t="s">
        <v>33478</v>
      </c>
      <c r="D923" t="s">
        <v>33476</v>
      </c>
      <c r="E923"/>
      <c r="F923">
        <v>23000</v>
      </c>
      <c r="G923" t="s">
        <v>33477</v>
      </c>
      <c r="H923">
        <v>12330</v>
      </c>
      <c r="I923" t="s">
        <v>33476</v>
      </c>
      <c r="J923"/>
      <c r="U923" s="43"/>
      <c r="AE923"/>
    </row>
    <row r="924" spans="1:31">
      <c r="A924">
        <v>2880</v>
      </c>
      <c r="B924" t="s">
        <v>1052</v>
      </c>
      <c r="C924" t="s">
        <v>33479</v>
      </c>
      <c r="D924" t="s">
        <v>33481</v>
      </c>
      <c r="E924"/>
      <c r="F924">
        <v>23110</v>
      </c>
      <c r="G924" t="s">
        <v>33478</v>
      </c>
      <c r="H924">
        <v>12330</v>
      </c>
      <c r="I924" t="s">
        <v>33476</v>
      </c>
      <c r="J924"/>
      <c r="U924" s="43"/>
      <c r="AE924"/>
    </row>
    <row r="925" spans="1:31">
      <c r="A925">
        <v>2810</v>
      </c>
      <c r="B925" t="s">
        <v>1053</v>
      </c>
      <c r="C925" t="s">
        <v>33480</v>
      </c>
      <c r="D925" t="s">
        <v>33476</v>
      </c>
      <c r="E925"/>
      <c r="F925">
        <v>23130</v>
      </c>
      <c r="G925" t="s">
        <v>33477</v>
      </c>
      <c r="H925">
        <v>12330</v>
      </c>
      <c r="I925" t="s">
        <v>33476</v>
      </c>
      <c r="J925"/>
      <c r="U925" s="43"/>
      <c r="AE925"/>
    </row>
    <row r="926" spans="1:31">
      <c r="A926">
        <v>2470</v>
      </c>
      <c r="B926" t="s">
        <v>1054</v>
      </c>
      <c r="C926" t="s">
        <v>33478</v>
      </c>
      <c r="D926" t="s">
        <v>33482</v>
      </c>
      <c r="E926"/>
      <c r="F926">
        <v>23140</v>
      </c>
      <c r="G926" t="s">
        <v>33477</v>
      </c>
      <c r="H926">
        <v>12340</v>
      </c>
      <c r="I926" t="s">
        <v>33476</v>
      </c>
      <c r="J926"/>
      <c r="U926" s="43"/>
      <c r="AE926"/>
    </row>
    <row r="927" spans="1:31">
      <c r="A927">
        <v>2470</v>
      </c>
      <c r="B927" t="s">
        <v>1055</v>
      </c>
      <c r="C927" t="s">
        <v>33478</v>
      </c>
      <c r="D927" t="s">
        <v>33482</v>
      </c>
      <c r="E927"/>
      <c r="F927">
        <v>23160</v>
      </c>
      <c r="G927" t="s">
        <v>33477</v>
      </c>
      <c r="H927">
        <v>12340</v>
      </c>
      <c r="I927" t="s">
        <v>33476</v>
      </c>
      <c r="J927"/>
      <c r="U927" s="43"/>
      <c r="AE927"/>
    </row>
    <row r="928" spans="1:31">
      <c r="A928">
        <v>2250</v>
      </c>
      <c r="B928" t="s">
        <v>1056</v>
      </c>
      <c r="C928" t="s">
        <v>33478</v>
      </c>
      <c r="D928" t="s">
        <v>33476</v>
      </c>
      <c r="E928"/>
      <c r="F928">
        <v>23170</v>
      </c>
      <c r="G928" t="s">
        <v>33477</v>
      </c>
      <c r="H928">
        <v>12340</v>
      </c>
      <c r="I928" t="s">
        <v>33476</v>
      </c>
      <c r="J928"/>
      <c r="U928" s="43"/>
      <c r="AE928"/>
    </row>
    <row r="929" spans="1:31">
      <c r="A929">
        <v>2120</v>
      </c>
      <c r="B929" t="s">
        <v>1057</v>
      </c>
      <c r="C929" t="s">
        <v>33478</v>
      </c>
      <c r="D929" t="s">
        <v>33476</v>
      </c>
      <c r="E929"/>
      <c r="F929">
        <v>23190</v>
      </c>
      <c r="G929" t="s">
        <v>33478</v>
      </c>
      <c r="H929">
        <v>12350</v>
      </c>
      <c r="I929" t="s">
        <v>33476</v>
      </c>
      <c r="J929"/>
      <c r="U929" s="43"/>
      <c r="AE929"/>
    </row>
    <row r="930" spans="1:31">
      <c r="A930">
        <v>2500</v>
      </c>
      <c r="B930" t="s">
        <v>1058</v>
      </c>
      <c r="C930" t="s">
        <v>33478</v>
      </c>
      <c r="D930" t="s">
        <v>33476</v>
      </c>
      <c r="E930"/>
      <c r="F930">
        <v>23200</v>
      </c>
      <c r="G930" t="s">
        <v>33477</v>
      </c>
      <c r="H930">
        <v>12350</v>
      </c>
      <c r="I930" t="s">
        <v>33476</v>
      </c>
      <c r="J930"/>
      <c r="U930" s="43"/>
      <c r="AE930"/>
    </row>
    <row r="931" spans="1:31">
      <c r="A931">
        <v>2860</v>
      </c>
      <c r="B931" t="s">
        <v>1059</v>
      </c>
      <c r="C931" t="s">
        <v>33478</v>
      </c>
      <c r="D931" t="s">
        <v>33481</v>
      </c>
      <c r="E931"/>
      <c r="F931">
        <v>23210</v>
      </c>
      <c r="G931" t="s">
        <v>33477</v>
      </c>
      <c r="H931">
        <v>12350</v>
      </c>
      <c r="I931" t="s">
        <v>33476</v>
      </c>
      <c r="J931"/>
      <c r="U931" s="43"/>
      <c r="AE931"/>
    </row>
    <row r="932" spans="1:31">
      <c r="A932">
        <v>2820</v>
      </c>
      <c r="B932" t="s">
        <v>1060</v>
      </c>
      <c r="C932" t="s">
        <v>33477</v>
      </c>
      <c r="D932" t="s">
        <v>33476</v>
      </c>
      <c r="E932"/>
      <c r="F932">
        <v>23220</v>
      </c>
      <c r="G932" t="s">
        <v>33477</v>
      </c>
      <c r="H932">
        <v>12360</v>
      </c>
      <c r="I932" t="s">
        <v>33476</v>
      </c>
      <c r="J932"/>
      <c r="U932" s="43"/>
      <c r="AE932"/>
    </row>
    <row r="933" spans="1:31">
      <c r="A933">
        <v>2800</v>
      </c>
      <c r="B933" t="s">
        <v>1061</v>
      </c>
      <c r="C933" t="s">
        <v>33479</v>
      </c>
      <c r="D933" t="s">
        <v>33476</v>
      </c>
      <c r="E933"/>
      <c r="F933">
        <v>23230</v>
      </c>
      <c r="G933" t="s">
        <v>33477</v>
      </c>
      <c r="H933">
        <v>12360</v>
      </c>
      <c r="I933" t="s">
        <v>33476</v>
      </c>
      <c r="J933"/>
      <c r="U933" s="43"/>
      <c r="AE933"/>
    </row>
    <row r="934" spans="1:31">
      <c r="A934">
        <v>2700</v>
      </c>
      <c r="B934" t="s">
        <v>1062</v>
      </c>
      <c r="C934" t="s">
        <v>33480</v>
      </c>
      <c r="D934" t="s">
        <v>33481</v>
      </c>
      <c r="E934"/>
      <c r="F934">
        <v>23240</v>
      </c>
      <c r="G934" t="s">
        <v>33477</v>
      </c>
      <c r="H934">
        <v>12360</v>
      </c>
      <c r="I934" t="s">
        <v>33476</v>
      </c>
      <c r="J934"/>
      <c r="U934" s="43"/>
      <c r="AE934"/>
    </row>
    <row r="935" spans="1:31">
      <c r="A935">
        <v>2630</v>
      </c>
      <c r="B935" t="s">
        <v>1063</v>
      </c>
      <c r="C935" t="s">
        <v>33478</v>
      </c>
      <c r="D935" t="e">
        <v>#N/A</v>
      </c>
      <c r="E935"/>
      <c r="F935">
        <v>23250</v>
      </c>
      <c r="G935" t="s">
        <v>33478</v>
      </c>
      <c r="H935">
        <v>12360</v>
      </c>
      <c r="I935" t="s">
        <v>33476</v>
      </c>
      <c r="J935"/>
      <c r="U935" s="43"/>
      <c r="AE935"/>
    </row>
    <row r="936" spans="1:31">
      <c r="A936">
        <v>2200</v>
      </c>
      <c r="B936" t="s">
        <v>1064</v>
      </c>
      <c r="C936" t="s">
        <v>33480</v>
      </c>
      <c r="D936" t="s">
        <v>33476</v>
      </c>
      <c r="E936"/>
      <c r="F936">
        <v>23260</v>
      </c>
      <c r="G936" t="s">
        <v>33478</v>
      </c>
      <c r="H936">
        <v>12360</v>
      </c>
      <c r="I936" t="s">
        <v>33476</v>
      </c>
      <c r="J936"/>
      <c r="U936" s="43"/>
      <c r="AE936"/>
    </row>
    <row r="937" spans="1:31">
      <c r="A937">
        <v>2000</v>
      </c>
      <c r="B937" t="s">
        <v>1065</v>
      </c>
      <c r="C937" t="s">
        <v>33479</v>
      </c>
      <c r="D937" t="s">
        <v>33481</v>
      </c>
      <c r="E937"/>
      <c r="F937">
        <v>23270</v>
      </c>
      <c r="G937" t="s">
        <v>33477</v>
      </c>
      <c r="H937">
        <v>12360</v>
      </c>
      <c r="I937" t="s">
        <v>33476</v>
      </c>
      <c r="J937"/>
      <c r="U937" s="43"/>
      <c r="AE937"/>
    </row>
    <row r="938" spans="1:31">
      <c r="A938">
        <v>2270</v>
      </c>
      <c r="B938" t="s">
        <v>1066</v>
      </c>
      <c r="C938" t="s">
        <v>33479</v>
      </c>
      <c r="D938" t="s">
        <v>33476</v>
      </c>
      <c r="E938"/>
      <c r="F938">
        <v>23290</v>
      </c>
      <c r="G938" t="s">
        <v>33477</v>
      </c>
      <c r="H938">
        <v>12370</v>
      </c>
      <c r="I938" t="s">
        <v>33476</v>
      </c>
      <c r="J938"/>
      <c r="U938" s="43"/>
      <c r="AE938"/>
    </row>
    <row r="939" spans="1:31">
      <c r="A939">
        <v>2720</v>
      </c>
      <c r="B939" t="s">
        <v>1067</v>
      </c>
      <c r="C939" t="s">
        <v>33478</v>
      </c>
      <c r="D939" t="s">
        <v>33476</v>
      </c>
      <c r="E939"/>
      <c r="F939">
        <v>23300</v>
      </c>
      <c r="G939" t="s">
        <v>33477</v>
      </c>
      <c r="H939">
        <v>12370</v>
      </c>
      <c r="I939" t="s">
        <v>33476</v>
      </c>
      <c r="J939"/>
      <c r="U939" s="43"/>
      <c r="AE939"/>
    </row>
    <row r="940" spans="1:31">
      <c r="A940">
        <v>2160</v>
      </c>
      <c r="B940" t="s">
        <v>1068</v>
      </c>
      <c r="C940" t="s">
        <v>33479</v>
      </c>
      <c r="D940" t="s">
        <v>33476</v>
      </c>
      <c r="E940"/>
      <c r="F940">
        <v>23320</v>
      </c>
      <c r="G940" t="s">
        <v>33477</v>
      </c>
      <c r="H940">
        <v>12370</v>
      </c>
      <c r="I940" t="s">
        <v>33476</v>
      </c>
      <c r="J940"/>
      <c r="U940" s="43"/>
      <c r="AE940"/>
    </row>
    <row r="941" spans="1:31">
      <c r="A941">
        <v>2240</v>
      </c>
      <c r="B941" t="s">
        <v>1069</v>
      </c>
      <c r="C941" t="s">
        <v>33478</v>
      </c>
      <c r="D941" t="s">
        <v>33476</v>
      </c>
      <c r="E941"/>
      <c r="F941">
        <v>23360</v>
      </c>
      <c r="G941" t="s">
        <v>33477</v>
      </c>
      <c r="H941">
        <v>12380</v>
      </c>
      <c r="I941" t="s">
        <v>33476</v>
      </c>
      <c r="J941"/>
      <c r="U941" s="43"/>
      <c r="AE941"/>
    </row>
    <row r="942" spans="1:31">
      <c r="A942">
        <v>2650</v>
      </c>
      <c r="B942" t="s">
        <v>1070</v>
      </c>
      <c r="C942" t="s">
        <v>33479</v>
      </c>
      <c r="D942" t="e">
        <v>#N/A</v>
      </c>
      <c r="E942"/>
      <c r="F942">
        <v>23380</v>
      </c>
      <c r="G942" t="s">
        <v>33477</v>
      </c>
      <c r="H942">
        <v>12380</v>
      </c>
      <c r="I942" t="s">
        <v>33476</v>
      </c>
      <c r="J942"/>
      <c r="U942" s="43"/>
      <c r="AE942"/>
    </row>
    <row r="943" spans="1:31">
      <c r="A943">
        <v>2200</v>
      </c>
      <c r="B943" t="s">
        <v>1071</v>
      </c>
      <c r="C943" t="s">
        <v>33480</v>
      </c>
      <c r="D943" t="s">
        <v>33476</v>
      </c>
      <c r="E943"/>
      <c r="F943">
        <v>23400</v>
      </c>
      <c r="G943" t="s">
        <v>33477</v>
      </c>
      <c r="H943">
        <v>12390</v>
      </c>
      <c r="I943" t="s">
        <v>33476</v>
      </c>
      <c r="J943"/>
      <c r="U943" s="43"/>
      <c r="AE943"/>
    </row>
    <row r="944" spans="1:31">
      <c r="A944">
        <v>2350</v>
      </c>
      <c r="B944" t="s">
        <v>1072</v>
      </c>
      <c r="C944" t="s">
        <v>33477</v>
      </c>
      <c r="D944" t="s">
        <v>33476</v>
      </c>
      <c r="E944"/>
      <c r="F944">
        <v>23430</v>
      </c>
      <c r="G944" t="s">
        <v>33477</v>
      </c>
      <c r="H944">
        <v>12390</v>
      </c>
      <c r="I944" t="s">
        <v>33476</v>
      </c>
      <c r="J944"/>
      <c r="U944" s="43"/>
      <c r="AE944"/>
    </row>
    <row r="945" spans="1:31">
      <c r="A945">
        <v>2880</v>
      </c>
      <c r="B945" t="s">
        <v>1073</v>
      </c>
      <c r="C945" t="s">
        <v>33479</v>
      </c>
      <c r="D945" t="s">
        <v>33481</v>
      </c>
      <c r="E945"/>
      <c r="F945">
        <v>23450</v>
      </c>
      <c r="G945" t="s">
        <v>33477</v>
      </c>
      <c r="H945">
        <v>12390</v>
      </c>
      <c r="I945" t="s">
        <v>33476</v>
      </c>
      <c r="J945"/>
      <c r="U945" s="43"/>
      <c r="AE945"/>
    </row>
    <row r="946" spans="1:31">
      <c r="A946">
        <v>2110</v>
      </c>
      <c r="B946" t="s">
        <v>1074</v>
      </c>
      <c r="C946" t="s">
        <v>33478</v>
      </c>
      <c r="D946" t="s">
        <v>33476</v>
      </c>
      <c r="E946"/>
      <c r="F946">
        <v>23460</v>
      </c>
      <c r="G946" t="s">
        <v>33478</v>
      </c>
      <c r="H946">
        <v>12400</v>
      </c>
      <c r="I946" t="s">
        <v>33476</v>
      </c>
      <c r="J946"/>
      <c r="U946" s="43"/>
      <c r="AE946"/>
    </row>
    <row r="947" spans="1:31">
      <c r="A947">
        <v>2000</v>
      </c>
      <c r="B947" t="s">
        <v>1075</v>
      </c>
      <c r="C947" t="s">
        <v>33479</v>
      </c>
      <c r="D947" t="s">
        <v>33481</v>
      </c>
      <c r="E947"/>
      <c r="F947">
        <v>23480</v>
      </c>
      <c r="G947" t="s">
        <v>33478</v>
      </c>
      <c r="H947">
        <v>12400</v>
      </c>
      <c r="I947" t="s">
        <v>33476</v>
      </c>
      <c r="J947"/>
      <c r="U947" s="43"/>
      <c r="AE947"/>
    </row>
    <row r="948" spans="1:31">
      <c r="A948">
        <v>2000</v>
      </c>
      <c r="B948" t="s">
        <v>1076</v>
      </c>
      <c r="C948" t="s">
        <v>33479</v>
      </c>
      <c r="D948" t="s">
        <v>33481</v>
      </c>
      <c r="E948"/>
      <c r="F948">
        <v>23500</v>
      </c>
      <c r="G948" t="s">
        <v>33478</v>
      </c>
      <c r="H948">
        <v>12400</v>
      </c>
      <c r="I948" t="s">
        <v>33476</v>
      </c>
      <c r="J948"/>
      <c r="U948" s="43"/>
      <c r="AE948"/>
    </row>
    <row r="949" spans="1:31">
      <c r="A949">
        <v>2270</v>
      </c>
      <c r="B949" t="s">
        <v>1077</v>
      </c>
      <c r="C949" t="s">
        <v>33479</v>
      </c>
      <c r="D949" t="s">
        <v>33476</v>
      </c>
      <c r="E949"/>
      <c r="F949">
        <v>23600</v>
      </c>
      <c r="G949" t="s">
        <v>33477</v>
      </c>
      <c r="H949">
        <v>12400</v>
      </c>
      <c r="I949" t="s">
        <v>33476</v>
      </c>
      <c r="J949"/>
      <c r="U949" s="43"/>
      <c r="AE949"/>
    </row>
    <row r="950" spans="1:31">
      <c r="A950">
        <v>2270</v>
      </c>
      <c r="B950" t="s">
        <v>1078</v>
      </c>
      <c r="C950" t="s">
        <v>33479</v>
      </c>
      <c r="D950" t="s">
        <v>33476</v>
      </c>
      <c r="E950"/>
      <c r="F950">
        <v>23700</v>
      </c>
      <c r="G950" t="s">
        <v>33478</v>
      </c>
      <c r="H950">
        <v>12410</v>
      </c>
      <c r="I950" t="s">
        <v>33476</v>
      </c>
      <c r="J950"/>
      <c r="U950" s="43"/>
      <c r="AE950"/>
    </row>
    <row r="951" spans="1:31">
      <c r="A951">
        <v>2840</v>
      </c>
      <c r="B951" t="s">
        <v>1079</v>
      </c>
      <c r="C951" t="s">
        <v>33478</v>
      </c>
      <c r="D951" t="s">
        <v>33476</v>
      </c>
      <c r="E951"/>
      <c r="F951">
        <v>23800</v>
      </c>
      <c r="G951" t="s">
        <v>33477</v>
      </c>
      <c r="H951">
        <v>12430</v>
      </c>
      <c r="I951" t="s">
        <v>33476</v>
      </c>
      <c r="J951"/>
      <c r="U951" s="43"/>
      <c r="AE951"/>
    </row>
    <row r="952" spans="1:31">
      <c r="A952">
        <v>2120</v>
      </c>
      <c r="B952" t="s">
        <v>1080</v>
      </c>
      <c r="C952" t="s">
        <v>33478</v>
      </c>
      <c r="D952" t="s">
        <v>33476</v>
      </c>
      <c r="E952"/>
      <c r="F952">
        <v>24100</v>
      </c>
      <c r="G952" t="s">
        <v>33477</v>
      </c>
      <c r="H952">
        <v>12430</v>
      </c>
      <c r="I952" t="s">
        <v>33476</v>
      </c>
      <c r="J952"/>
      <c r="U952" s="43"/>
      <c r="AE952"/>
    </row>
    <row r="953" spans="1:31">
      <c r="A953">
        <v>2500</v>
      </c>
      <c r="B953" t="s">
        <v>1081</v>
      </c>
      <c r="C953" t="s">
        <v>33478</v>
      </c>
      <c r="D953" t="s">
        <v>33476</v>
      </c>
      <c r="E953"/>
      <c r="F953">
        <v>24110</v>
      </c>
      <c r="G953" t="s">
        <v>33477</v>
      </c>
      <c r="H953">
        <v>12440</v>
      </c>
      <c r="I953" t="s">
        <v>33476</v>
      </c>
      <c r="J953"/>
      <c r="U953" s="43"/>
      <c r="AE953"/>
    </row>
    <row r="954" spans="1:31">
      <c r="A954">
        <v>2470</v>
      </c>
      <c r="B954" t="s">
        <v>1082</v>
      </c>
      <c r="C954" t="s">
        <v>33478</v>
      </c>
      <c r="D954" t="s">
        <v>33482</v>
      </c>
      <c r="E954"/>
      <c r="F954">
        <v>24120</v>
      </c>
      <c r="G954" t="s">
        <v>33477</v>
      </c>
      <c r="H954">
        <v>12440</v>
      </c>
      <c r="I954" t="s">
        <v>33476</v>
      </c>
      <c r="J954"/>
      <c r="U954" s="43"/>
      <c r="AE954"/>
    </row>
    <row r="955" spans="1:31">
      <c r="A955">
        <v>2000</v>
      </c>
      <c r="B955" t="s">
        <v>1083</v>
      </c>
      <c r="C955" t="s">
        <v>33479</v>
      </c>
      <c r="D955" t="s">
        <v>33481</v>
      </c>
      <c r="E955"/>
      <c r="F955">
        <v>24130</v>
      </c>
      <c r="G955" t="s">
        <v>33477</v>
      </c>
      <c r="H955">
        <v>12450</v>
      </c>
      <c r="I955" t="s">
        <v>33476</v>
      </c>
      <c r="J955"/>
      <c r="U955" s="43"/>
      <c r="AE955"/>
    </row>
    <row r="956" spans="1:31">
      <c r="A956">
        <v>2820</v>
      </c>
      <c r="B956" t="s">
        <v>1084</v>
      </c>
      <c r="C956" t="s">
        <v>33477</v>
      </c>
      <c r="D956" t="s">
        <v>33476</v>
      </c>
      <c r="E956"/>
      <c r="F956">
        <v>24140</v>
      </c>
      <c r="G956" t="s">
        <v>33477</v>
      </c>
      <c r="H956">
        <v>12460</v>
      </c>
      <c r="I956" t="s">
        <v>33476</v>
      </c>
      <c r="J956"/>
      <c r="U956" s="43"/>
      <c r="AE956"/>
    </row>
    <row r="957" spans="1:31">
      <c r="A957">
        <v>2000</v>
      </c>
      <c r="B957" t="s">
        <v>1085</v>
      </c>
      <c r="C957" t="s">
        <v>33479</v>
      </c>
      <c r="D957" t="s">
        <v>33481</v>
      </c>
      <c r="E957"/>
      <c r="F957">
        <v>24150</v>
      </c>
      <c r="G957" t="s">
        <v>33477</v>
      </c>
      <c r="H957">
        <v>12460</v>
      </c>
      <c r="I957" t="s">
        <v>33476</v>
      </c>
      <c r="J957"/>
      <c r="U957" s="43"/>
      <c r="AE957"/>
    </row>
    <row r="958" spans="1:31">
      <c r="A958">
        <v>2110</v>
      </c>
      <c r="B958" t="s">
        <v>1086</v>
      </c>
      <c r="C958" t="s">
        <v>33478</v>
      </c>
      <c r="D958" t="s">
        <v>33476</v>
      </c>
      <c r="E958"/>
      <c r="F958">
        <v>24160</v>
      </c>
      <c r="G958" t="s">
        <v>33477</v>
      </c>
      <c r="H958">
        <v>12470</v>
      </c>
      <c r="I958" t="s">
        <v>33476</v>
      </c>
      <c r="J958"/>
      <c r="U958" s="43"/>
      <c r="AE958"/>
    </row>
    <row r="959" spans="1:31">
      <c r="A959">
        <v>2860</v>
      </c>
      <c r="B959" t="s">
        <v>1087</v>
      </c>
      <c r="C959" t="s">
        <v>33478</v>
      </c>
      <c r="D959" t="s">
        <v>33481</v>
      </c>
      <c r="E959"/>
      <c r="F959">
        <v>24170</v>
      </c>
      <c r="G959" t="s">
        <v>33477</v>
      </c>
      <c r="H959">
        <v>12470</v>
      </c>
      <c r="I959" t="s">
        <v>33476</v>
      </c>
      <c r="J959"/>
      <c r="U959" s="43"/>
      <c r="AE959"/>
    </row>
    <row r="960" spans="1:31">
      <c r="A960">
        <v>2340</v>
      </c>
      <c r="B960" t="s">
        <v>1088</v>
      </c>
      <c r="C960" t="s">
        <v>33478</v>
      </c>
      <c r="D960" t="s">
        <v>33476</v>
      </c>
      <c r="E960"/>
      <c r="F960">
        <v>24190</v>
      </c>
      <c r="G960" t="s">
        <v>33477</v>
      </c>
      <c r="H960">
        <v>12480</v>
      </c>
      <c r="I960" t="s">
        <v>33476</v>
      </c>
      <c r="J960"/>
      <c r="U960" s="43"/>
      <c r="AE960"/>
    </row>
    <row r="961" spans="1:31">
      <c r="A961">
        <v>2390</v>
      </c>
      <c r="B961" t="s">
        <v>1089</v>
      </c>
      <c r="C961" t="s">
        <v>33478</v>
      </c>
      <c r="D961" t="e">
        <v>#N/A</v>
      </c>
      <c r="E961"/>
      <c r="F961">
        <v>24200</v>
      </c>
      <c r="G961" t="s">
        <v>33477</v>
      </c>
      <c r="H961">
        <v>12480</v>
      </c>
      <c r="I961" t="s">
        <v>33476</v>
      </c>
      <c r="J961"/>
      <c r="U961" s="43"/>
      <c r="AE961"/>
    </row>
    <row r="962" spans="1:31">
      <c r="A962">
        <v>2440</v>
      </c>
      <c r="B962" t="s">
        <v>1090</v>
      </c>
      <c r="C962" t="s">
        <v>33479</v>
      </c>
      <c r="D962" t="s">
        <v>33476</v>
      </c>
      <c r="E962"/>
      <c r="F962">
        <v>24210</v>
      </c>
      <c r="G962" t="s">
        <v>33477</v>
      </c>
      <c r="H962">
        <v>12490</v>
      </c>
      <c r="I962" t="s">
        <v>33476</v>
      </c>
      <c r="J962"/>
      <c r="U962" s="43"/>
      <c r="AE962"/>
    </row>
    <row r="963" spans="1:31">
      <c r="A963">
        <v>2540</v>
      </c>
      <c r="B963" t="s">
        <v>1091</v>
      </c>
      <c r="C963" t="s">
        <v>33478</v>
      </c>
      <c r="D963" t="s">
        <v>33482</v>
      </c>
      <c r="E963"/>
      <c r="F963">
        <v>24220</v>
      </c>
      <c r="G963" t="s">
        <v>33477</v>
      </c>
      <c r="H963">
        <v>12490</v>
      </c>
      <c r="I963" t="s">
        <v>33476</v>
      </c>
      <c r="J963"/>
      <c r="U963" s="43"/>
      <c r="AE963"/>
    </row>
    <row r="964" spans="1:31">
      <c r="A964">
        <v>2600</v>
      </c>
      <c r="B964" t="s">
        <v>1092</v>
      </c>
      <c r="C964" t="s">
        <v>33480</v>
      </c>
      <c r="D964" t="s">
        <v>33476</v>
      </c>
      <c r="E964"/>
      <c r="F964">
        <v>24230</v>
      </c>
      <c r="G964" t="s">
        <v>33477</v>
      </c>
      <c r="H964">
        <v>12500</v>
      </c>
      <c r="I964" t="s">
        <v>33476</v>
      </c>
      <c r="J964"/>
      <c r="U964" s="43"/>
      <c r="AE964"/>
    </row>
    <row r="965" spans="1:31">
      <c r="A965">
        <v>2210</v>
      </c>
      <c r="B965" t="s">
        <v>1093</v>
      </c>
      <c r="C965" t="s">
        <v>33479</v>
      </c>
      <c r="D965" t="s">
        <v>33476</v>
      </c>
      <c r="E965"/>
      <c r="F965">
        <v>24240</v>
      </c>
      <c r="G965" t="s">
        <v>33477</v>
      </c>
      <c r="H965">
        <v>12500</v>
      </c>
      <c r="I965" t="s">
        <v>33476</v>
      </c>
      <c r="J965"/>
      <c r="U965" s="43"/>
      <c r="AE965"/>
    </row>
    <row r="966" spans="1:31">
      <c r="A966">
        <v>2860</v>
      </c>
      <c r="B966" t="s">
        <v>1094</v>
      </c>
      <c r="C966" t="s">
        <v>33478</v>
      </c>
      <c r="D966" t="s">
        <v>33481</v>
      </c>
      <c r="E966"/>
      <c r="F966">
        <v>24250</v>
      </c>
      <c r="G966" t="s">
        <v>33477</v>
      </c>
      <c r="H966">
        <v>12520</v>
      </c>
      <c r="I966" t="s">
        <v>33476</v>
      </c>
      <c r="J966"/>
      <c r="U966" s="43"/>
      <c r="AE966"/>
    </row>
    <row r="967" spans="1:31">
      <c r="A967">
        <v>2400</v>
      </c>
      <c r="B967" t="s">
        <v>1095</v>
      </c>
      <c r="C967" t="s">
        <v>33479</v>
      </c>
      <c r="D967" t="s">
        <v>33476</v>
      </c>
      <c r="E967"/>
      <c r="F967">
        <v>24260</v>
      </c>
      <c r="G967" t="s">
        <v>33477</v>
      </c>
      <c r="H967">
        <v>12540</v>
      </c>
      <c r="I967" t="s">
        <v>33476</v>
      </c>
      <c r="J967"/>
      <c r="U967" s="43"/>
      <c r="AE967"/>
    </row>
    <row r="968" spans="1:31">
      <c r="A968">
        <v>2330</v>
      </c>
      <c r="B968" t="s">
        <v>1096</v>
      </c>
      <c r="C968" t="s">
        <v>33479</v>
      </c>
      <c r="D968" t="s">
        <v>33476</v>
      </c>
      <c r="E968"/>
      <c r="F968">
        <v>24270</v>
      </c>
      <c r="G968" t="s">
        <v>33477</v>
      </c>
      <c r="H968">
        <v>12540</v>
      </c>
      <c r="I968" t="s">
        <v>33476</v>
      </c>
      <c r="J968"/>
      <c r="U968" s="43"/>
      <c r="AE968"/>
    </row>
    <row r="969" spans="1:31">
      <c r="A969">
        <v>2110</v>
      </c>
      <c r="B969" t="s">
        <v>1097</v>
      </c>
      <c r="C969" t="s">
        <v>33478</v>
      </c>
      <c r="D969" t="s">
        <v>33476</v>
      </c>
      <c r="E969"/>
      <c r="F969">
        <v>24290</v>
      </c>
      <c r="G969" t="s">
        <v>33477</v>
      </c>
      <c r="H969">
        <v>12540</v>
      </c>
      <c r="I969" t="s">
        <v>33476</v>
      </c>
      <c r="J969"/>
      <c r="U969" s="43"/>
      <c r="AE969"/>
    </row>
    <row r="970" spans="1:31">
      <c r="A970">
        <v>2810</v>
      </c>
      <c r="B970" t="s">
        <v>1098</v>
      </c>
      <c r="C970" t="s">
        <v>33480</v>
      </c>
      <c r="D970" t="s">
        <v>33476</v>
      </c>
      <c r="E970"/>
      <c r="F970">
        <v>24300</v>
      </c>
      <c r="G970" t="s">
        <v>33477</v>
      </c>
      <c r="H970">
        <v>12550</v>
      </c>
      <c r="I970" t="s">
        <v>33476</v>
      </c>
      <c r="J970"/>
      <c r="U970" s="43"/>
      <c r="AE970"/>
    </row>
    <row r="971" spans="1:31">
      <c r="A971">
        <v>2250</v>
      </c>
      <c r="B971" t="s">
        <v>1099</v>
      </c>
      <c r="C971" t="s">
        <v>33478</v>
      </c>
      <c r="D971" t="s">
        <v>33476</v>
      </c>
      <c r="E971"/>
      <c r="F971">
        <v>24310</v>
      </c>
      <c r="G971" t="s">
        <v>33477</v>
      </c>
      <c r="H971">
        <v>12550</v>
      </c>
      <c r="I971" t="s">
        <v>33476</v>
      </c>
      <c r="J971"/>
      <c r="U971" s="43"/>
      <c r="AE971"/>
    </row>
    <row r="972" spans="1:31">
      <c r="A972">
        <v>2290</v>
      </c>
      <c r="B972" t="s">
        <v>1100</v>
      </c>
      <c r="C972" t="s">
        <v>33480</v>
      </c>
      <c r="D972" t="s">
        <v>33481</v>
      </c>
      <c r="E972"/>
      <c r="F972">
        <v>24320</v>
      </c>
      <c r="G972" t="s">
        <v>33477</v>
      </c>
      <c r="H972">
        <v>12560</v>
      </c>
      <c r="I972" t="s">
        <v>33476</v>
      </c>
      <c r="J972"/>
      <c r="U972" s="43"/>
      <c r="AE972"/>
    </row>
    <row r="973" spans="1:31">
      <c r="A973">
        <v>2330</v>
      </c>
      <c r="B973" t="s">
        <v>1101</v>
      </c>
      <c r="C973" t="s">
        <v>33479</v>
      </c>
      <c r="D973" t="s">
        <v>33476</v>
      </c>
      <c r="E973"/>
      <c r="F973">
        <v>24330</v>
      </c>
      <c r="G973" t="s">
        <v>33477</v>
      </c>
      <c r="H973">
        <v>12600</v>
      </c>
      <c r="I973" t="s">
        <v>33476</v>
      </c>
      <c r="J973"/>
      <c r="U973" s="43"/>
      <c r="AE973"/>
    </row>
    <row r="974" spans="1:31">
      <c r="A974">
        <v>2250</v>
      </c>
      <c r="B974" t="s">
        <v>1102</v>
      </c>
      <c r="C974" t="s">
        <v>33478</v>
      </c>
      <c r="D974" t="s">
        <v>33476</v>
      </c>
      <c r="E974"/>
      <c r="F974">
        <v>24350</v>
      </c>
      <c r="G974" t="s">
        <v>33477</v>
      </c>
      <c r="H974">
        <v>12600</v>
      </c>
      <c r="I974" t="s">
        <v>33476</v>
      </c>
      <c r="J974"/>
      <c r="U974" s="43"/>
      <c r="AE974"/>
    </row>
    <row r="975" spans="1:31">
      <c r="A975">
        <v>2270</v>
      </c>
      <c r="B975" t="s">
        <v>1103</v>
      </c>
      <c r="C975" t="s">
        <v>33479</v>
      </c>
      <c r="D975" t="s">
        <v>33476</v>
      </c>
      <c r="E975"/>
      <c r="F975">
        <v>24360</v>
      </c>
      <c r="G975" t="s">
        <v>33477</v>
      </c>
      <c r="H975">
        <v>12600</v>
      </c>
      <c r="I975" t="s">
        <v>33476</v>
      </c>
      <c r="J975"/>
      <c r="U975" s="43"/>
      <c r="AE975"/>
    </row>
    <row r="976" spans="1:31">
      <c r="A976">
        <v>2330</v>
      </c>
      <c r="B976" t="s">
        <v>1104</v>
      </c>
      <c r="C976" t="s">
        <v>33479</v>
      </c>
      <c r="D976" t="s">
        <v>33476</v>
      </c>
      <c r="E976"/>
      <c r="F976">
        <v>24370</v>
      </c>
      <c r="G976" t="s">
        <v>33477</v>
      </c>
      <c r="H976">
        <v>12620</v>
      </c>
      <c r="I976" t="s">
        <v>33476</v>
      </c>
      <c r="J976"/>
      <c r="U976" s="43"/>
      <c r="AE976"/>
    </row>
    <row r="977" spans="1:31">
      <c r="A977">
        <v>2340</v>
      </c>
      <c r="B977" t="s">
        <v>1105</v>
      </c>
      <c r="C977" t="s">
        <v>33478</v>
      </c>
      <c r="D977" t="s">
        <v>33476</v>
      </c>
      <c r="E977"/>
      <c r="F977">
        <v>24380</v>
      </c>
      <c r="G977" t="s">
        <v>33477</v>
      </c>
      <c r="H977">
        <v>12620</v>
      </c>
      <c r="I977" t="s">
        <v>33476</v>
      </c>
      <c r="J977"/>
      <c r="U977" s="43"/>
      <c r="AE977"/>
    </row>
    <row r="978" spans="1:31">
      <c r="A978">
        <v>2220</v>
      </c>
      <c r="B978" t="s">
        <v>1106</v>
      </c>
      <c r="C978" t="s">
        <v>33480</v>
      </c>
      <c r="D978" t="s">
        <v>33476</v>
      </c>
      <c r="E978"/>
      <c r="F978">
        <v>24390</v>
      </c>
      <c r="G978" t="s">
        <v>33477</v>
      </c>
      <c r="H978">
        <v>12630</v>
      </c>
      <c r="I978" t="s">
        <v>33476</v>
      </c>
      <c r="J978"/>
      <c r="U978" s="43"/>
      <c r="AE978"/>
    </row>
    <row r="979" spans="1:31">
      <c r="A979">
        <v>2310</v>
      </c>
      <c r="B979" t="s">
        <v>1107</v>
      </c>
      <c r="C979" t="s">
        <v>33480</v>
      </c>
      <c r="D979" t="s">
        <v>33476</v>
      </c>
      <c r="E979"/>
      <c r="F979">
        <v>24400</v>
      </c>
      <c r="G979" t="s">
        <v>33477</v>
      </c>
      <c r="H979">
        <v>12640</v>
      </c>
      <c r="I979" t="s">
        <v>33476</v>
      </c>
      <c r="J979"/>
      <c r="U979" s="43"/>
      <c r="AE979"/>
    </row>
    <row r="980" spans="1:31">
      <c r="A980">
        <v>2360</v>
      </c>
      <c r="B980" t="s">
        <v>1108</v>
      </c>
      <c r="C980" t="s">
        <v>33478</v>
      </c>
      <c r="D980" t="s">
        <v>33476</v>
      </c>
      <c r="E980"/>
      <c r="F980">
        <v>24410</v>
      </c>
      <c r="G980" t="s">
        <v>33477</v>
      </c>
      <c r="H980">
        <v>12700</v>
      </c>
      <c r="I980" t="s">
        <v>33476</v>
      </c>
      <c r="J980"/>
      <c r="U980" s="43"/>
      <c r="AE980"/>
    </row>
    <row r="981" spans="1:31">
      <c r="A981">
        <v>2220</v>
      </c>
      <c r="B981" t="s">
        <v>1109</v>
      </c>
      <c r="C981" t="s">
        <v>33480</v>
      </c>
      <c r="D981" t="s">
        <v>33476</v>
      </c>
      <c r="E981"/>
      <c r="F981">
        <v>24420</v>
      </c>
      <c r="G981" t="s">
        <v>33477</v>
      </c>
      <c r="H981">
        <v>12700</v>
      </c>
      <c r="I981" t="s">
        <v>33476</v>
      </c>
      <c r="J981"/>
      <c r="U981" s="43"/>
      <c r="AE981"/>
    </row>
    <row r="982" spans="1:31">
      <c r="A982">
        <v>2400</v>
      </c>
      <c r="B982" t="s">
        <v>1110</v>
      </c>
      <c r="C982" t="s">
        <v>33479</v>
      </c>
      <c r="D982" t="s">
        <v>33476</v>
      </c>
      <c r="E982"/>
      <c r="F982">
        <v>24430</v>
      </c>
      <c r="G982" t="s">
        <v>33477</v>
      </c>
      <c r="H982">
        <v>12720</v>
      </c>
      <c r="I982" t="s">
        <v>33476</v>
      </c>
      <c r="J982"/>
      <c r="U982" s="43"/>
      <c r="AE982"/>
    </row>
    <row r="983" spans="1:31">
      <c r="A983">
        <v>2100</v>
      </c>
      <c r="B983" t="s">
        <v>1111</v>
      </c>
      <c r="C983" t="s">
        <v>33478</v>
      </c>
      <c r="D983" t="s">
        <v>33476</v>
      </c>
      <c r="E983"/>
      <c r="F983">
        <v>24440</v>
      </c>
      <c r="G983" t="s">
        <v>33477</v>
      </c>
      <c r="H983">
        <v>12780</v>
      </c>
      <c r="I983" t="s">
        <v>33476</v>
      </c>
      <c r="J983"/>
      <c r="U983" s="43"/>
      <c r="AE983"/>
    </row>
    <row r="984" spans="1:31">
      <c r="A984">
        <v>2360</v>
      </c>
      <c r="B984" t="s">
        <v>1112</v>
      </c>
      <c r="C984" t="s">
        <v>33478</v>
      </c>
      <c r="D984" t="s">
        <v>33476</v>
      </c>
      <c r="E984"/>
      <c r="F984">
        <v>24450</v>
      </c>
      <c r="G984" t="s">
        <v>33477</v>
      </c>
      <c r="H984">
        <v>12800</v>
      </c>
      <c r="I984" t="s">
        <v>33476</v>
      </c>
      <c r="J984"/>
      <c r="U984" s="43"/>
      <c r="AE984"/>
    </row>
    <row r="985" spans="1:31">
      <c r="A985">
        <v>2290</v>
      </c>
      <c r="B985" t="s">
        <v>1113</v>
      </c>
      <c r="C985" t="s">
        <v>33480</v>
      </c>
      <c r="D985" t="s">
        <v>33481</v>
      </c>
      <c r="E985"/>
      <c r="F985">
        <v>24460</v>
      </c>
      <c r="G985" t="s">
        <v>33477</v>
      </c>
      <c r="H985">
        <v>12800</v>
      </c>
      <c r="I985" t="s">
        <v>33476</v>
      </c>
      <c r="J985"/>
      <c r="U985" s="43"/>
      <c r="AE985"/>
    </row>
    <row r="986" spans="1:31">
      <c r="A986">
        <v>2600</v>
      </c>
      <c r="B986" t="s">
        <v>1114</v>
      </c>
      <c r="C986" t="s">
        <v>33480</v>
      </c>
      <c r="D986" t="s">
        <v>33476</v>
      </c>
      <c r="E986"/>
      <c r="F986">
        <v>24470</v>
      </c>
      <c r="G986" t="s">
        <v>33477</v>
      </c>
      <c r="H986">
        <v>12800</v>
      </c>
      <c r="I986" t="s">
        <v>33476</v>
      </c>
      <c r="J986"/>
      <c r="U986" s="43"/>
      <c r="AE986"/>
    </row>
    <row r="987" spans="1:31">
      <c r="A987">
        <v>2270</v>
      </c>
      <c r="B987" t="s">
        <v>1115</v>
      </c>
      <c r="C987" t="s">
        <v>33479</v>
      </c>
      <c r="D987" t="s">
        <v>33476</v>
      </c>
      <c r="E987"/>
      <c r="F987">
        <v>24480</v>
      </c>
      <c r="G987" t="s">
        <v>33477</v>
      </c>
      <c r="H987">
        <v>12850</v>
      </c>
      <c r="I987" t="s">
        <v>33476</v>
      </c>
      <c r="J987"/>
      <c r="U987" s="43"/>
      <c r="AE987"/>
    </row>
    <row r="988" spans="1:31">
      <c r="A988">
        <v>2160</v>
      </c>
      <c r="B988" t="s">
        <v>1116</v>
      </c>
      <c r="C988" t="s">
        <v>33479</v>
      </c>
      <c r="D988" t="s">
        <v>33476</v>
      </c>
      <c r="E988"/>
      <c r="F988">
        <v>24490</v>
      </c>
      <c r="G988" t="s">
        <v>33477</v>
      </c>
      <c r="H988">
        <v>13080</v>
      </c>
      <c r="I988" t="s">
        <v>33476</v>
      </c>
      <c r="J988"/>
      <c r="U988" s="43"/>
      <c r="AE988"/>
    </row>
    <row r="989" spans="1:31">
      <c r="A989">
        <v>2160</v>
      </c>
      <c r="B989" t="s">
        <v>1117</v>
      </c>
      <c r="C989" t="s">
        <v>33479</v>
      </c>
      <c r="D989" t="s">
        <v>33476</v>
      </c>
      <c r="E989"/>
      <c r="F989">
        <v>24500</v>
      </c>
      <c r="G989" t="s">
        <v>33477</v>
      </c>
      <c r="H989">
        <v>13100</v>
      </c>
      <c r="I989" t="s">
        <v>33476</v>
      </c>
      <c r="J989"/>
      <c r="U989" s="43"/>
      <c r="AE989"/>
    </row>
    <row r="990" spans="1:31">
      <c r="A990">
        <v>2610</v>
      </c>
      <c r="B990" t="s">
        <v>1118</v>
      </c>
      <c r="C990" t="s">
        <v>33479</v>
      </c>
      <c r="D990" t="e">
        <v>#N/A</v>
      </c>
      <c r="E990"/>
      <c r="F990">
        <v>24520</v>
      </c>
      <c r="G990" t="s">
        <v>33477</v>
      </c>
      <c r="H990">
        <v>13104</v>
      </c>
      <c r="I990" t="s">
        <v>33476</v>
      </c>
      <c r="J990"/>
      <c r="U990" s="43"/>
      <c r="AE990"/>
    </row>
    <row r="991" spans="1:31">
      <c r="A991">
        <v>2210</v>
      </c>
      <c r="B991" t="s">
        <v>1119</v>
      </c>
      <c r="C991" t="s">
        <v>33479</v>
      </c>
      <c r="D991" t="s">
        <v>33476</v>
      </c>
      <c r="E991"/>
      <c r="F991">
        <v>24530</v>
      </c>
      <c r="G991" t="s">
        <v>33477</v>
      </c>
      <c r="H991">
        <v>13114</v>
      </c>
      <c r="I991" t="s">
        <v>33476</v>
      </c>
      <c r="J991"/>
      <c r="U991" s="43"/>
      <c r="AE991"/>
    </row>
    <row r="992" spans="1:31">
      <c r="A992">
        <v>2160</v>
      </c>
      <c r="B992" t="s">
        <v>1120</v>
      </c>
      <c r="C992" t="s">
        <v>33479</v>
      </c>
      <c r="D992" t="s">
        <v>33476</v>
      </c>
      <c r="E992"/>
      <c r="F992">
        <v>24540</v>
      </c>
      <c r="G992" t="s">
        <v>33477</v>
      </c>
      <c r="H992">
        <v>13118</v>
      </c>
      <c r="I992" t="s">
        <v>33476</v>
      </c>
      <c r="J992"/>
      <c r="U992" s="43"/>
      <c r="AE992"/>
    </row>
    <row r="993" spans="1:31">
      <c r="A993">
        <v>2140</v>
      </c>
      <c r="B993" t="s">
        <v>1121</v>
      </c>
      <c r="C993" t="s">
        <v>33478</v>
      </c>
      <c r="D993" t="s">
        <v>33476</v>
      </c>
      <c r="E993"/>
      <c r="F993">
        <v>24550</v>
      </c>
      <c r="G993" t="s">
        <v>33477</v>
      </c>
      <c r="H993">
        <v>13120</v>
      </c>
      <c r="I993" t="s">
        <v>33476</v>
      </c>
      <c r="J993"/>
      <c r="U993" s="43"/>
      <c r="AE993"/>
    </row>
    <row r="994" spans="1:31">
      <c r="A994">
        <v>2200</v>
      </c>
      <c r="B994" t="s">
        <v>1122</v>
      </c>
      <c r="C994" t="s">
        <v>33480</v>
      </c>
      <c r="D994" t="s">
        <v>33476</v>
      </c>
      <c r="E994"/>
      <c r="F994">
        <v>24560</v>
      </c>
      <c r="G994" t="s">
        <v>33477</v>
      </c>
      <c r="H994">
        <v>13122</v>
      </c>
      <c r="I994" t="s">
        <v>33476</v>
      </c>
      <c r="J994"/>
      <c r="U994" s="43"/>
      <c r="AE994"/>
    </row>
    <row r="995" spans="1:31">
      <c r="A995">
        <v>2880</v>
      </c>
      <c r="B995" t="s">
        <v>1123</v>
      </c>
      <c r="C995" t="s">
        <v>33479</v>
      </c>
      <c r="D995" t="s">
        <v>33481</v>
      </c>
      <c r="E995"/>
      <c r="F995">
        <v>24580</v>
      </c>
      <c r="G995" t="s">
        <v>33477</v>
      </c>
      <c r="H995">
        <v>13126</v>
      </c>
      <c r="I995" t="s">
        <v>33476</v>
      </c>
      <c r="J995"/>
      <c r="U995" s="43"/>
      <c r="AE995"/>
    </row>
    <row r="996" spans="1:31">
      <c r="A996">
        <v>2210</v>
      </c>
      <c r="B996" t="s">
        <v>1124</v>
      </c>
      <c r="C996" t="s">
        <v>33479</v>
      </c>
      <c r="D996" t="s">
        <v>33476</v>
      </c>
      <c r="E996"/>
      <c r="F996">
        <v>24590</v>
      </c>
      <c r="G996" t="s">
        <v>33477</v>
      </c>
      <c r="H996">
        <v>13127</v>
      </c>
      <c r="I996" t="s">
        <v>33476</v>
      </c>
      <c r="J996"/>
      <c r="U996" s="43"/>
      <c r="AE996"/>
    </row>
    <row r="997" spans="1:31">
      <c r="A997">
        <v>2420</v>
      </c>
      <c r="B997" t="s">
        <v>1125</v>
      </c>
      <c r="C997" t="s">
        <v>33478</v>
      </c>
      <c r="D997" t="s">
        <v>33476</v>
      </c>
      <c r="E997"/>
      <c r="F997">
        <v>24600</v>
      </c>
      <c r="G997" t="s">
        <v>33477</v>
      </c>
      <c r="H997">
        <v>13150</v>
      </c>
      <c r="I997" t="s">
        <v>33476</v>
      </c>
      <c r="J997"/>
      <c r="U997" s="43"/>
      <c r="AE997"/>
    </row>
    <row r="998" spans="1:31">
      <c r="A998">
        <v>2400</v>
      </c>
      <c r="B998" t="s">
        <v>1126</v>
      </c>
      <c r="C998" t="s">
        <v>33479</v>
      </c>
      <c r="D998" t="s">
        <v>33476</v>
      </c>
      <c r="E998"/>
      <c r="F998">
        <v>24610</v>
      </c>
      <c r="G998" t="s">
        <v>33477</v>
      </c>
      <c r="H998">
        <v>13150</v>
      </c>
      <c r="I998" t="s">
        <v>33476</v>
      </c>
      <c r="J998"/>
      <c r="U998" s="43"/>
      <c r="AE998"/>
    </row>
    <row r="999" spans="1:31">
      <c r="A999">
        <v>2190</v>
      </c>
      <c r="B999" t="s">
        <v>1127</v>
      </c>
      <c r="C999" t="s">
        <v>33480</v>
      </c>
      <c r="D999" t="s">
        <v>33476</v>
      </c>
      <c r="E999"/>
      <c r="F999">
        <v>24620</v>
      </c>
      <c r="G999" t="s">
        <v>33477</v>
      </c>
      <c r="H999">
        <v>13160</v>
      </c>
      <c r="I999" t="s">
        <v>33476</v>
      </c>
      <c r="J999"/>
      <c r="U999" s="43"/>
      <c r="AE999"/>
    </row>
    <row r="1000" spans="1:31">
      <c r="A1000">
        <v>2300</v>
      </c>
      <c r="B1000" t="s">
        <v>1128</v>
      </c>
      <c r="C1000" t="s">
        <v>33480</v>
      </c>
      <c r="D1000" t="s">
        <v>33481</v>
      </c>
      <c r="E1000"/>
      <c r="F1000">
        <v>24630</v>
      </c>
      <c r="G1000" t="s">
        <v>33477</v>
      </c>
      <c r="H1000">
        <v>13190</v>
      </c>
      <c r="I1000" t="s">
        <v>33476</v>
      </c>
      <c r="J1000"/>
      <c r="U1000" s="43"/>
      <c r="AE1000"/>
    </row>
    <row r="1001" spans="1:31">
      <c r="A1001">
        <v>2470</v>
      </c>
      <c r="B1001" t="s">
        <v>1129</v>
      </c>
      <c r="C1001" t="s">
        <v>33478</v>
      </c>
      <c r="D1001" t="s">
        <v>33482</v>
      </c>
      <c r="E1001"/>
      <c r="F1001">
        <v>24640</v>
      </c>
      <c r="G1001" t="s">
        <v>33477</v>
      </c>
      <c r="H1001">
        <v>13210</v>
      </c>
      <c r="I1001" t="s">
        <v>33476</v>
      </c>
      <c r="J1001"/>
      <c r="U1001" s="43"/>
      <c r="AE1001"/>
    </row>
    <row r="1002" spans="1:31">
      <c r="A1002">
        <v>2500</v>
      </c>
      <c r="B1002" t="s">
        <v>1130</v>
      </c>
      <c r="C1002" t="s">
        <v>33478</v>
      </c>
      <c r="D1002" t="s">
        <v>33476</v>
      </c>
      <c r="E1002"/>
      <c r="F1002">
        <v>24700</v>
      </c>
      <c r="G1002" t="s">
        <v>33477</v>
      </c>
      <c r="H1002">
        <v>13220</v>
      </c>
      <c r="I1002" t="s">
        <v>33476</v>
      </c>
      <c r="J1002"/>
      <c r="U1002" s="43"/>
      <c r="AE1002"/>
    </row>
    <row r="1003" spans="1:31">
      <c r="A1003">
        <v>2250</v>
      </c>
      <c r="B1003" t="s">
        <v>1131</v>
      </c>
      <c r="C1003" t="s">
        <v>33478</v>
      </c>
      <c r="D1003" t="s">
        <v>33476</v>
      </c>
      <c r="E1003"/>
      <c r="F1003">
        <v>24750</v>
      </c>
      <c r="G1003" t="s">
        <v>33477</v>
      </c>
      <c r="H1003">
        <v>13250</v>
      </c>
      <c r="I1003" t="s">
        <v>33476</v>
      </c>
      <c r="J1003"/>
      <c r="U1003" s="43"/>
      <c r="AE1003"/>
    </row>
    <row r="1004" spans="1:31">
      <c r="A1004">
        <v>2300</v>
      </c>
      <c r="B1004" t="s">
        <v>1132</v>
      </c>
      <c r="C1004" t="s">
        <v>33480</v>
      </c>
      <c r="D1004" t="s">
        <v>33481</v>
      </c>
      <c r="E1004"/>
      <c r="F1004">
        <v>24800</v>
      </c>
      <c r="G1004" t="s">
        <v>33477</v>
      </c>
      <c r="H1004">
        <v>13270</v>
      </c>
      <c r="I1004" t="s">
        <v>33476</v>
      </c>
      <c r="J1004"/>
      <c r="U1004" s="43"/>
      <c r="AE1004"/>
    </row>
    <row r="1005" spans="1:31">
      <c r="A1005">
        <v>2250</v>
      </c>
      <c r="B1005" t="s">
        <v>1133</v>
      </c>
      <c r="C1005" t="s">
        <v>33478</v>
      </c>
      <c r="D1005" t="s">
        <v>33476</v>
      </c>
      <c r="E1005"/>
      <c r="F1005">
        <v>25000</v>
      </c>
      <c r="G1005" t="s">
        <v>33478</v>
      </c>
      <c r="H1005">
        <v>13300</v>
      </c>
      <c r="I1005" t="s">
        <v>33476</v>
      </c>
      <c r="J1005"/>
      <c r="U1005" s="43"/>
      <c r="AE1005"/>
    </row>
    <row r="1006" spans="1:31">
      <c r="A1006">
        <v>2450</v>
      </c>
      <c r="B1006" t="s">
        <v>1134</v>
      </c>
      <c r="C1006" t="s">
        <v>33478</v>
      </c>
      <c r="D1006" t="s">
        <v>33476</v>
      </c>
      <c r="E1006"/>
      <c r="F1006">
        <v>25110</v>
      </c>
      <c r="G1006" t="s">
        <v>33478</v>
      </c>
      <c r="H1006">
        <v>13310</v>
      </c>
      <c r="I1006" t="s">
        <v>33476</v>
      </c>
      <c r="J1006"/>
      <c r="U1006" s="43"/>
      <c r="AE1006"/>
    </row>
    <row r="1007" spans="1:31">
      <c r="A1007">
        <v>2100</v>
      </c>
      <c r="B1007" t="s">
        <v>1135</v>
      </c>
      <c r="C1007" t="s">
        <v>33478</v>
      </c>
      <c r="D1007" t="s">
        <v>33476</v>
      </c>
      <c r="E1007"/>
      <c r="F1007">
        <v>25140</v>
      </c>
      <c r="G1007" t="s">
        <v>33478</v>
      </c>
      <c r="H1007">
        <v>13330</v>
      </c>
      <c r="I1007" t="s">
        <v>33476</v>
      </c>
      <c r="J1007"/>
      <c r="U1007" s="43"/>
      <c r="AE1007"/>
    </row>
    <row r="1008" spans="1:31">
      <c r="A1008">
        <v>2860</v>
      </c>
      <c r="B1008" t="s">
        <v>1136</v>
      </c>
      <c r="C1008" t="s">
        <v>33478</v>
      </c>
      <c r="D1008" t="s">
        <v>33481</v>
      </c>
      <c r="E1008"/>
      <c r="F1008">
        <v>25150</v>
      </c>
      <c r="G1008" t="s">
        <v>33478</v>
      </c>
      <c r="H1008">
        <v>13370</v>
      </c>
      <c r="I1008" t="s">
        <v>33476</v>
      </c>
      <c r="J1008"/>
      <c r="U1008" s="43"/>
      <c r="AE1008"/>
    </row>
    <row r="1009" spans="1:31">
      <c r="A1009">
        <v>2880</v>
      </c>
      <c r="B1009" t="s">
        <v>1137</v>
      </c>
      <c r="C1009" t="s">
        <v>33479</v>
      </c>
      <c r="D1009" t="s">
        <v>33481</v>
      </c>
      <c r="E1009"/>
      <c r="F1009">
        <v>25160</v>
      </c>
      <c r="G1009" t="s">
        <v>33478</v>
      </c>
      <c r="H1009">
        <v>13380</v>
      </c>
      <c r="I1009" t="s">
        <v>33476</v>
      </c>
      <c r="J1009"/>
      <c r="U1009" s="43"/>
      <c r="AE1009"/>
    </row>
    <row r="1010" spans="1:31">
      <c r="A1010">
        <v>2390</v>
      </c>
      <c r="B1010" t="s">
        <v>1138</v>
      </c>
      <c r="C1010" t="s">
        <v>33478</v>
      </c>
      <c r="D1010" t="e">
        <v>#N/A</v>
      </c>
      <c r="E1010"/>
      <c r="F1010">
        <v>25170</v>
      </c>
      <c r="G1010" t="s">
        <v>33477</v>
      </c>
      <c r="H1010">
        <v>13390</v>
      </c>
      <c r="I1010" t="s">
        <v>33476</v>
      </c>
      <c r="J1010"/>
      <c r="U1010" s="43"/>
      <c r="AE1010"/>
    </row>
    <row r="1011" spans="1:31">
      <c r="A1011">
        <v>2150</v>
      </c>
      <c r="B1011" t="s">
        <v>1139</v>
      </c>
      <c r="C1011" t="s">
        <v>33478</v>
      </c>
      <c r="D1011" t="s">
        <v>33476</v>
      </c>
      <c r="E1011"/>
      <c r="F1011">
        <v>25190</v>
      </c>
      <c r="G1011" t="s">
        <v>33478</v>
      </c>
      <c r="H1011">
        <v>13400</v>
      </c>
      <c r="I1011" t="s">
        <v>33476</v>
      </c>
      <c r="J1011"/>
      <c r="U1011" s="43"/>
      <c r="AE1011"/>
    </row>
    <row r="1012" spans="1:31">
      <c r="A1012">
        <v>2400</v>
      </c>
      <c r="B1012" t="s">
        <v>1140</v>
      </c>
      <c r="C1012" t="s">
        <v>33479</v>
      </c>
      <c r="D1012" t="s">
        <v>33476</v>
      </c>
      <c r="E1012"/>
      <c r="F1012">
        <v>25200</v>
      </c>
      <c r="G1012" t="s">
        <v>33478</v>
      </c>
      <c r="H1012">
        <v>13420</v>
      </c>
      <c r="I1012" t="s">
        <v>33476</v>
      </c>
      <c r="J1012"/>
      <c r="U1012" s="43"/>
      <c r="AE1012"/>
    </row>
    <row r="1013" spans="1:31">
      <c r="A1013">
        <v>2310</v>
      </c>
      <c r="B1013" t="s">
        <v>1141</v>
      </c>
      <c r="C1013" t="s">
        <v>33480</v>
      </c>
      <c r="D1013" t="s">
        <v>33476</v>
      </c>
      <c r="E1013"/>
      <c r="F1013">
        <v>25210</v>
      </c>
      <c r="G1013" t="s">
        <v>33478</v>
      </c>
      <c r="H1013">
        <v>13430</v>
      </c>
      <c r="I1013" t="s">
        <v>33476</v>
      </c>
      <c r="J1013"/>
      <c r="U1013" s="43"/>
      <c r="AE1013"/>
    </row>
    <row r="1014" spans="1:31">
      <c r="A1014">
        <v>2340</v>
      </c>
      <c r="B1014" t="s">
        <v>1142</v>
      </c>
      <c r="C1014" t="s">
        <v>33478</v>
      </c>
      <c r="D1014" t="s">
        <v>33476</v>
      </c>
      <c r="E1014"/>
      <c r="F1014">
        <v>25220</v>
      </c>
      <c r="G1014" t="s">
        <v>33478</v>
      </c>
      <c r="H1014">
        <v>13450</v>
      </c>
      <c r="I1014" t="s">
        <v>33476</v>
      </c>
      <c r="J1014"/>
      <c r="U1014" s="43"/>
      <c r="AE1014"/>
    </row>
    <row r="1015" spans="1:31">
      <c r="A1015">
        <v>2600</v>
      </c>
      <c r="B1015" t="s">
        <v>1143</v>
      </c>
      <c r="C1015" t="s">
        <v>33480</v>
      </c>
      <c r="D1015" t="s">
        <v>33476</v>
      </c>
      <c r="E1015"/>
      <c r="F1015">
        <v>25230</v>
      </c>
      <c r="G1015" t="s">
        <v>33478</v>
      </c>
      <c r="H1015">
        <v>13460</v>
      </c>
      <c r="I1015" t="s">
        <v>33476</v>
      </c>
      <c r="J1015"/>
      <c r="U1015" s="43"/>
      <c r="AE1015"/>
    </row>
    <row r="1016" spans="1:31">
      <c r="A1016">
        <v>2170</v>
      </c>
      <c r="B1016" t="s">
        <v>1144</v>
      </c>
      <c r="C1016" t="s">
        <v>33478</v>
      </c>
      <c r="D1016" t="s">
        <v>33476</v>
      </c>
      <c r="E1016"/>
      <c r="F1016">
        <v>25240</v>
      </c>
      <c r="G1016" t="s">
        <v>33478</v>
      </c>
      <c r="H1016">
        <v>13480</v>
      </c>
      <c r="I1016" t="s">
        <v>33476</v>
      </c>
      <c r="J1016"/>
      <c r="U1016" s="43"/>
      <c r="AE1016"/>
    </row>
    <row r="1017" spans="1:31">
      <c r="A1017">
        <v>2270</v>
      </c>
      <c r="B1017" t="s">
        <v>1145</v>
      </c>
      <c r="C1017" t="s">
        <v>33479</v>
      </c>
      <c r="D1017" t="s">
        <v>33476</v>
      </c>
      <c r="E1017"/>
      <c r="F1017">
        <v>25250</v>
      </c>
      <c r="G1017" t="s">
        <v>33478</v>
      </c>
      <c r="H1017">
        <v>13490</v>
      </c>
      <c r="I1017" t="s">
        <v>33476</v>
      </c>
      <c r="J1017"/>
      <c r="U1017" s="43"/>
      <c r="AE1017"/>
    </row>
    <row r="1018" spans="1:31">
      <c r="A1018">
        <v>2270</v>
      </c>
      <c r="B1018" t="s">
        <v>1145</v>
      </c>
      <c r="C1018" t="s">
        <v>33479</v>
      </c>
      <c r="D1018" t="s">
        <v>33476</v>
      </c>
      <c r="E1018"/>
      <c r="F1018">
        <v>25260</v>
      </c>
      <c r="G1018" t="s">
        <v>33478</v>
      </c>
      <c r="H1018">
        <v>13520</v>
      </c>
      <c r="I1018" t="s">
        <v>33476</v>
      </c>
      <c r="J1018"/>
      <c r="U1018" s="43"/>
      <c r="AE1018"/>
    </row>
    <row r="1019" spans="1:31">
      <c r="A1019">
        <v>2800</v>
      </c>
      <c r="B1019" t="s">
        <v>1146</v>
      </c>
      <c r="C1019" t="s">
        <v>33479</v>
      </c>
      <c r="D1019" t="s">
        <v>33476</v>
      </c>
      <c r="E1019"/>
      <c r="F1019">
        <v>25270</v>
      </c>
      <c r="G1019" t="s">
        <v>33478</v>
      </c>
      <c r="H1019">
        <v>13530</v>
      </c>
      <c r="I1019" t="s">
        <v>33476</v>
      </c>
      <c r="J1019"/>
      <c r="U1019" s="43"/>
      <c r="AE1019"/>
    </row>
    <row r="1020" spans="1:31">
      <c r="A1020">
        <v>2860</v>
      </c>
      <c r="B1020" t="s">
        <v>1147</v>
      </c>
      <c r="C1020" t="s">
        <v>33478</v>
      </c>
      <c r="D1020" t="s">
        <v>33481</v>
      </c>
      <c r="E1020"/>
      <c r="F1020">
        <v>25290</v>
      </c>
      <c r="G1020" t="s">
        <v>33478</v>
      </c>
      <c r="H1020">
        <v>13580</v>
      </c>
      <c r="I1020" t="s">
        <v>33476</v>
      </c>
      <c r="J1020"/>
      <c r="U1020" s="43"/>
      <c r="AE1020"/>
    </row>
    <row r="1021" spans="1:31">
      <c r="A1021">
        <v>2290</v>
      </c>
      <c r="B1021" t="s">
        <v>1148</v>
      </c>
      <c r="C1021" t="s">
        <v>33480</v>
      </c>
      <c r="D1021" t="s">
        <v>33481</v>
      </c>
      <c r="E1021"/>
      <c r="F1021">
        <v>25300</v>
      </c>
      <c r="G1021" t="s">
        <v>33478</v>
      </c>
      <c r="H1021">
        <v>13610</v>
      </c>
      <c r="I1021" t="s">
        <v>33476</v>
      </c>
      <c r="J1021"/>
      <c r="U1021" s="43"/>
      <c r="AE1021"/>
    </row>
    <row r="1022" spans="1:31">
      <c r="A1022">
        <v>2120</v>
      </c>
      <c r="B1022" t="s">
        <v>1149</v>
      </c>
      <c r="C1022" t="s">
        <v>33478</v>
      </c>
      <c r="D1022" t="s">
        <v>33476</v>
      </c>
      <c r="E1022"/>
      <c r="F1022">
        <v>25310</v>
      </c>
      <c r="G1022" t="s">
        <v>33478</v>
      </c>
      <c r="H1022">
        <v>13640</v>
      </c>
      <c r="I1022" t="s">
        <v>33476</v>
      </c>
      <c r="J1022"/>
      <c r="U1022" s="43"/>
      <c r="AE1022"/>
    </row>
    <row r="1023" spans="1:31">
      <c r="A1023">
        <v>2200</v>
      </c>
      <c r="B1023" t="s">
        <v>1150</v>
      </c>
      <c r="C1023" t="s">
        <v>33480</v>
      </c>
      <c r="D1023" t="s">
        <v>33476</v>
      </c>
      <c r="E1023"/>
      <c r="F1023">
        <v>25330</v>
      </c>
      <c r="G1023" t="s">
        <v>33478</v>
      </c>
      <c r="H1023">
        <v>13650</v>
      </c>
      <c r="I1023" t="s">
        <v>33476</v>
      </c>
      <c r="J1023"/>
      <c r="U1023" s="43"/>
      <c r="AE1023"/>
    </row>
    <row r="1024" spans="1:31">
      <c r="A1024">
        <v>2200</v>
      </c>
      <c r="B1024" t="s">
        <v>1150</v>
      </c>
      <c r="C1024" t="s">
        <v>33480</v>
      </c>
      <c r="D1024" t="s">
        <v>33476</v>
      </c>
      <c r="E1024"/>
      <c r="F1024">
        <v>25340</v>
      </c>
      <c r="G1024" t="s">
        <v>33478</v>
      </c>
      <c r="H1024">
        <v>13660</v>
      </c>
      <c r="I1024" t="s">
        <v>33476</v>
      </c>
      <c r="J1024"/>
      <c r="U1024" s="43"/>
      <c r="AE1024"/>
    </row>
    <row r="1025" spans="1:31">
      <c r="A1025">
        <v>2160</v>
      </c>
      <c r="B1025" t="s">
        <v>1151</v>
      </c>
      <c r="C1025" t="s">
        <v>33479</v>
      </c>
      <c r="D1025" t="s">
        <v>33476</v>
      </c>
      <c r="E1025"/>
      <c r="F1025">
        <v>25360</v>
      </c>
      <c r="G1025" t="s">
        <v>33478</v>
      </c>
      <c r="H1025">
        <v>13680</v>
      </c>
      <c r="I1025" t="s">
        <v>33476</v>
      </c>
      <c r="J1025"/>
      <c r="U1025" s="43"/>
      <c r="AE1025"/>
    </row>
    <row r="1026" spans="1:31">
      <c r="A1026">
        <v>2300</v>
      </c>
      <c r="B1026" t="s">
        <v>1152</v>
      </c>
      <c r="C1026" t="s">
        <v>33480</v>
      </c>
      <c r="D1026" t="s">
        <v>33481</v>
      </c>
      <c r="E1026"/>
      <c r="F1026">
        <v>25370</v>
      </c>
      <c r="G1026" t="s">
        <v>33478</v>
      </c>
      <c r="H1026">
        <v>13690</v>
      </c>
      <c r="I1026" t="s">
        <v>33476</v>
      </c>
      <c r="J1026"/>
      <c r="U1026" s="43"/>
      <c r="AE1026"/>
    </row>
    <row r="1027" spans="1:31">
      <c r="A1027">
        <v>2500</v>
      </c>
      <c r="B1027" t="s">
        <v>1153</v>
      </c>
      <c r="C1027" t="s">
        <v>33478</v>
      </c>
      <c r="D1027" t="s">
        <v>33476</v>
      </c>
      <c r="E1027"/>
      <c r="F1027">
        <v>25380</v>
      </c>
      <c r="G1027" t="s">
        <v>33478</v>
      </c>
      <c r="H1027">
        <v>13710</v>
      </c>
      <c r="I1027" t="s">
        <v>33476</v>
      </c>
      <c r="J1027"/>
      <c r="U1027" s="43"/>
      <c r="AE1027"/>
    </row>
    <row r="1028" spans="1:31">
      <c r="A1028">
        <v>2600</v>
      </c>
      <c r="B1028" t="s">
        <v>1154</v>
      </c>
      <c r="C1028" t="s">
        <v>33480</v>
      </c>
      <c r="D1028" t="s">
        <v>33476</v>
      </c>
      <c r="E1028"/>
      <c r="F1028">
        <v>25390</v>
      </c>
      <c r="G1028" t="s">
        <v>33478</v>
      </c>
      <c r="H1028">
        <v>13760</v>
      </c>
      <c r="I1028" t="s">
        <v>33476</v>
      </c>
      <c r="J1028"/>
      <c r="U1028" s="43"/>
      <c r="AE1028"/>
    </row>
    <row r="1029" spans="1:31">
      <c r="A1029">
        <v>2450</v>
      </c>
      <c r="B1029" t="s">
        <v>1155</v>
      </c>
      <c r="C1029" t="s">
        <v>33478</v>
      </c>
      <c r="D1029" t="s">
        <v>33476</v>
      </c>
      <c r="E1029"/>
      <c r="F1029">
        <v>25410</v>
      </c>
      <c r="G1029" t="s">
        <v>33477</v>
      </c>
      <c r="H1029">
        <v>13780</v>
      </c>
      <c r="I1029" t="s">
        <v>33476</v>
      </c>
      <c r="J1029"/>
      <c r="U1029" s="43"/>
      <c r="AE1029"/>
    </row>
    <row r="1030" spans="1:31">
      <c r="A1030">
        <v>2480</v>
      </c>
      <c r="B1030" t="s">
        <v>1156</v>
      </c>
      <c r="C1030" t="s">
        <v>33480</v>
      </c>
      <c r="D1030" t="s">
        <v>33481</v>
      </c>
      <c r="E1030"/>
      <c r="F1030">
        <v>25430</v>
      </c>
      <c r="G1030" t="s">
        <v>33478</v>
      </c>
      <c r="H1030">
        <v>13790</v>
      </c>
      <c r="I1030" t="s">
        <v>33476</v>
      </c>
      <c r="J1030"/>
      <c r="U1030" s="43"/>
      <c r="AE1030"/>
    </row>
    <row r="1031" spans="1:31">
      <c r="A1031">
        <v>2100</v>
      </c>
      <c r="B1031" t="s">
        <v>1157</v>
      </c>
      <c r="C1031" t="s">
        <v>33478</v>
      </c>
      <c r="D1031" t="s">
        <v>33476</v>
      </c>
      <c r="E1031"/>
      <c r="F1031">
        <v>25440</v>
      </c>
      <c r="G1031" t="s">
        <v>33477</v>
      </c>
      <c r="H1031">
        <v>13890</v>
      </c>
      <c r="I1031" t="s">
        <v>33476</v>
      </c>
      <c r="J1031"/>
      <c r="U1031" s="43"/>
      <c r="AE1031"/>
    </row>
    <row r="1032" spans="1:31">
      <c r="A1032">
        <v>2190</v>
      </c>
      <c r="B1032" t="s">
        <v>1158</v>
      </c>
      <c r="C1032" t="s">
        <v>33480</v>
      </c>
      <c r="D1032" t="s">
        <v>33476</v>
      </c>
      <c r="E1032"/>
      <c r="F1032">
        <v>25470</v>
      </c>
      <c r="G1032" t="s">
        <v>33478</v>
      </c>
      <c r="H1032">
        <v>13920</v>
      </c>
      <c r="I1032" t="s">
        <v>33476</v>
      </c>
      <c r="J1032"/>
      <c r="U1032" s="43"/>
      <c r="AE1032"/>
    </row>
    <row r="1033" spans="1:31">
      <c r="A1033">
        <v>2860</v>
      </c>
      <c r="B1033" t="s">
        <v>1159</v>
      </c>
      <c r="C1033" t="s">
        <v>33478</v>
      </c>
      <c r="D1033" t="s">
        <v>33481</v>
      </c>
      <c r="E1033"/>
      <c r="F1033">
        <v>25480</v>
      </c>
      <c r="G1033" t="s">
        <v>33477</v>
      </c>
      <c r="H1033">
        <v>13930</v>
      </c>
      <c r="I1033" t="s">
        <v>33476</v>
      </c>
      <c r="J1033"/>
      <c r="U1033" s="43"/>
      <c r="AE1033"/>
    </row>
    <row r="1034" spans="1:31">
      <c r="A1034">
        <v>2550</v>
      </c>
      <c r="B1034" t="s">
        <v>1160</v>
      </c>
      <c r="C1034" t="s">
        <v>33478</v>
      </c>
      <c r="D1034" t="e">
        <v>#N/A</v>
      </c>
      <c r="E1034"/>
      <c r="F1034">
        <v>25500</v>
      </c>
      <c r="G1034" t="s">
        <v>33478</v>
      </c>
      <c r="H1034">
        <v>13940</v>
      </c>
      <c r="I1034" t="s">
        <v>33476</v>
      </c>
      <c r="J1034"/>
      <c r="U1034" s="43"/>
      <c r="AE1034"/>
    </row>
    <row r="1035" spans="1:31">
      <c r="A1035">
        <v>2390</v>
      </c>
      <c r="B1035" t="s">
        <v>1161</v>
      </c>
      <c r="C1035" t="s">
        <v>33478</v>
      </c>
      <c r="D1035" t="e">
        <v>#N/A</v>
      </c>
      <c r="E1035"/>
      <c r="F1035">
        <v>25510</v>
      </c>
      <c r="G1035" t="s">
        <v>33478</v>
      </c>
      <c r="H1035">
        <v>13980</v>
      </c>
      <c r="I1035" t="s">
        <v>33476</v>
      </c>
      <c r="J1035"/>
      <c r="U1035" s="43"/>
      <c r="AE1035"/>
    </row>
    <row r="1036" spans="1:31">
      <c r="A1036">
        <v>2290</v>
      </c>
      <c r="B1036" t="s">
        <v>1162</v>
      </c>
      <c r="C1036" t="s">
        <v>33480</v>
      </c>
      <c r="D1036" t="s">
        <v>33481</v>
      </c>
      <c r="E1036"/>
      <c r="F1036">
        <v>25520</v>
      </c>
      <c r="G1036" t="s">
        <v>33478</v>
      </c>
      <c r="H1036">
        <v>13990</v>
      </c>
      <c r="I1036" t="s">
        <v>33476</v>
      </c>
      <c r="J1036"/>
      <c r="U1036" s="43"/>
      <c r="AE1036"/>
    </row>
    <row r="1037" spans="1:31">
      <c r="A1037">
        <v>2370</v>
      </c>
      <c r="B1037" t="s">
        <v>1163</v>
      </c>
      <c r="C1037" t="s">
        <v>33480</v>
      </c>
      <c r="D1037" t="e">
        <v>#N/A</v>
      </c>
      <c r="E1037"/>
      <c r="F1037">
        <v>25530</v>
      </c>
      <c r="G1037" t="s">
        <v>33478</v>
      </c>
      <c r="H1037">
        <v>14000</v>
      </c>
      <c r="I1037" t="s">
        <v>33476</v>
      </c>
      <c r="J1037"/>
      <c r="U1037" s="43"/>
      <c r="AE1037"/>
    </row>
    <row r="1038" spans="1:31">
      <c r="A1038">
        <v>2160</v>
      </c>
      <c r="B1038" t="s">
        <v>1164</v>
      </c>
      <c r="C1038" t="s">
        <v>33479</v>
      </c>
      <c r="D1038" t="s">
        <v>33476</v>
      </c>
      <c r="E1038"/>
      <c r="F1038">
        <v>25550</v>
      </c>
      <c r="G1038" t="s">
        <v>33478</v>
      </c>
      <c r="H1038">
        <v>14100</v>
      </c>
      <c r="I1038" t="s">
        <v>33476</v>
      </c>
      <c r="J1038"/>
      <c r="U1038" s="43"/>
      <c r="AE1038"/>
    </row>
    <row r="1039" spans="1:31">
      <c r="A1039">
        <v>2210</v>
      </c>
      <c r="B1039" t="s">
        <v>1165</v>
      </c>
      <c r="C1039" t="s">
        <v>33479</v>
      </c>
      <c r="D1039" t="s">
        <v>33476</v>
      </c>
      <c r="E1039"/>
      <c r="F1039">
        <v>25560</v>
      </c>
      <c r="G1039" t="s">
        <v>33478</v>
      </c>
      <c r="H1039">
        <v>14100</v>
      </c>
      <c r="I1039" t="s">
        <v>33476</v>
      </c>
      <c r="J1039"/>
      <c r="U1039" s="43"/>
      <c r="AE1039"/>
    </row>
    <row r="1040" spans="1:31">
      <c r="A1040">
        <v>2210</v>
      </c>
      <c r="B1040" t="s">
        <v>1166</v>
      </c>
      <c r="C1040" t="s">
        <v>33479</v>
      </c>
      <c r="D1040" t="s">
        <v>33476</v>
      </c>
      <c r="E1040"/>
      <c r="F1040">
        <v>25580</v>
      </c>
      <c r="G1040" t="s">
        <v>33478</v>
      </c>
      <c r="H1040">
        <v>14110</v>
      </c>
      <c r="I1040" t="s">
        <v>33476</v>
      </c>
      <c r="J1040"/>
      <c r="U1040" s="43"/>
      <c r="AE1040"/>
    </row>
    <row r="1041" spans="1:31">
      <c r="A1041">
        <v>2210</v>
      </c>
      <c r="B1041" t="s">
        <v>1166</v>
      </c>
      <c r="C1041" t="s">
        <v>33479</v>
      </c>
      <c r="D1041" t="s">
        <v>33476</v>
      </c>
      <c r="E1041"/>
      <c r="F1041">
        <v>25600</v>
      </c>
      <c r="G1041" t="s">
        <v>33478</v>
      </c>
      <c r="H1041">
        <v>14130</v>
      </c>
      <c r="I1041" t="s">
        <v>33476</v>
      </c>
      <c r="J1041"/>
      <c r="U1041" s="43"/>
      <c r="AE1041"/>
    </row>
    <row r="1042" spans="1:31">
      <c r="A1042">
        <v>2220</v>
      </c>
      <c r="B1042" t="s">
        <v>1167</v>
      </c>
      <c r="C1042" t="s">
        <v>33480</v>
      </c>
      <c r="D1042" t="s">
        <v>33476</v>
      </c>
      <c r="E1042"/>
      <c r="F1042">
        <v>25610</v>
      </c>
      <c r="G1042" t="s">
        <v>33477</v>
      </c>
      <c r="H1042">
        <v>14130</v>
      </c>
      <c r="I1042" t="s">
        <v>33476</v>
      </c>
      <c r="J1042"/>
      <c r="U1042" s="43"/>
      <c r="AE1042"/>
    </row>
    <row r="1043" spans="1:31">
      <c r="A1043">
        <v>2160</v>
      </c>
      <c r="B1043" t="s">
        <v>1168</v>
      </c>
      <c r="C1043" t="s">
        <v>33479</v>
      </c>
      <c r="D1043" t="s">
        <v>33476</v>
      </c>
      <c r="E1043"/>
      <c r="F1043">
        <v>25640</v>
      </c>
      <c r="G1043" t="s">
        <v>33478</v>
      </c>
      <c r="H1043">
        <v>14130</v>
      </c>
      <c r="I1043" t="s">
        <v>33476</v>
      </c>
      <c r="J1043"/>
      <c r="U1043" s="43"/>
      <c r="AE1043"/>
    </row>
    <row r="1044" spans="1:31">
      <c r="A1044">
        <v>2860</v>
      </c>
      <c r="B1044" t="s">
        <v>1169</v>
      </c>
      <c r="C1044" t="s">
        <v>33478</v>
      </c>
      <c r="D1044" t="s">
        <v>33481</v>
      </c>
      <c r="E1044"/>
      <c r="F1044">
        <v>25650</v>
      </c>
      <c r="G1044" t="s">
        <v>33478</v>
      </c>
      <c r="H1044">
        <v>14130</v>
      </c>
      <c r="I1044" t="s">
        <v>33476</v>
      </c>
      <c r="J1044"/>
      <c r="U1044" s="43"/>
      <c r="AE1044"/>
    </row>
    <row r="1045" spans="1:31">
      <c r="A1045">
        <v>2260</v>
      </c>
      <c r="B1045" t="s">
        <v>1170</v>
      </c>
      <c r="C1045" t="s">
        <v>33478</v>
      </c>
      <c r="D1045" t="s">
        <v>33476</v>
      </c>
      <c r="E1045"/>
      <c r="F1045">
        <v>25660</v>
      </c>
      <c r="G1045" t="s">
        <v>33478</v>
      </c>
      <c r="H1045">
        <v>14130</v>
      </c>
      <c r="I1045" t="s">
        <v>33476</v>
      </c>
      <c r="J1045"/>
      <c r="U1045" s="43"/>
      <c r="AE1045"/>
    </row>
    <row r="1046" spans="1:31">
      <c r="A1046">
        <v>2210</v>
      </c>
      <c r="B1046" t="s">
        <v>1171</v>
      </c>
      <c r="C1046" t="s">
        <v>33479</v>
      </c>
      <c r="D1046" t="s">
        <v>33476</v>
      </c>
      <c r="E1046"/>
      <c r="F1046">
        <v>25680</v>
      </c>
      <c r="G1046" t="s">
        <v>33478</v>
      </c>
      <c r="H1046">
        <v>14140</v>
      </c>
      <c r="I1046" t="s">
        <v>33476</v>
      </c>
      <c r="J1046"/>
      <c r="U1046" s="43"/>
      <c r="AE1046"/>
    </row>
    <row r="1047" spans="1:31">
      <c r="A1047">
        <v>2360</v>
      </c>
      <c r="B1047" t="s">
        <v>1172</v>
      </c>
      <c r="C1047" t="s">
        <v>33478</v>
      </c>
      <c r="D1047" t="s">
        <v>33476</v>
      </c>
      <c r="E1047"/>
      <c r="F1047">
        <v>25700</v>
      </c>
      <c r="G1047" t="s">
        <v>33478</v>
      </c>
      <c r="H1047">
        <v>14140</v>
      </c>
      <c r="I1047" t="s">
        <v>33476</v>
      </c>
      <c r="J1047"/>
      <c r="U1047" s="43"/>
      <c r="AE1047"/>
    </row>
    <row r="1048" spans="1:31">
      <c r="A1048">
        <v>2840</v>
      </c>
      <c r="B1048" t="s">
        <v>1173</v>
      </c>
      <c r="C1048" t="s">
        <v>33478</v>
      </c>
      <c r="D1048" t="s">
        <v>33476</v>
      </c>
      <c r="E1048"/>
      <c r="F1048">
        <v>25720</v>
      </c>
      <c r="G1048" t="s">
        <v>33477</v>
      </c>
      <c r="H1048">
        <v>14140</v>
      </c>
      <c r="I1048" t="s">
        <v>33476</v>
      </c>
      <c r="J1048"/>
      <c r="U1048" s="43"/>
      <c r="AE1048"/>
    </row>
    <row r="1049" spans="1:31">
      <c r="A1049">
        <v>2160</v>
      </c>
      <c r="B1049" t="s">
        <v>1174</v>
      </c>
      <c r="C1049" t="s">
        <v>33479</v>
      </c>
      <c r="D1049" t="s">
        <v>33476</v>
      </c>
      <c r="E1049"/>
      <c r="F1049">
        <v>25800</v>
      </c>
      <c r="G1049" t="s">
        <v>33478</v>
      </c>
      <c r="H1049">
        <v>14170</v>
      </c>
      <c r="I1049" t="s">
        <v>33476</v>
      </c>
      <c r="J1049"/>
      <c r="U1049" s="43"/>
      <c r="AE1049"/>
    </row>
    <row r="1050" spans="1:31">
      <c r="A1050">
        <v>2000</v>
      </c>
      <c r="B1050" t="s">
        <v>1175</v>
      </c>
      <c r="C1050" t="s">
        <v>33479</v>
      </c>
      <c r="D1050" t="s">
        <v>33481</v>
      </c>
      <c r="E1050"/>
      <c r="F1050">
        <v>25870</v>
      </c>
      <c r="G1050" t="s">
        <v>33477</v>
      </c>
      <c r="H1050">
        <v>14170</v>
      </c>
      <c r="I1050" t="s">
        <v>33476</v>
      </c>
      <c r="J1050"/>
      <c r="U1050" s="43"/>
      <c r="AE1050"/>
    </row>
    <row r="1051" spans="1:31">
      <c r="A1051">
        <v>2330</v>
      </c>
      <c r="B1051" t="s">
        <v>1176</v>
      </c>
      <c r="C1051" t="s">
        <v>33479</v>
      </c>
      <c r="D1051" t="s">
        <v>33476</v>
      </c>
      <c r="E1051"/>
      <c r="F1051">
        <v>25920</v>
      </c>
      <c r="G1051" t="s">
        <v>33478</v>
      </c>
      <c r="H1051">
        <v>14190</v>
      </c>
      <c r="I1051" t="s">
        <v>33476</v>
      </c>
      <c r="J1051"/>
      <c r="U1051" s="43"/>
      <c r="AE1051"/>
    </row>
    <row r="1052" spans="1:31">
      <c r="A1052">
        <v>2270</v>
      </c>
      <c r="B1052" t="s">
        <v>1177</v>
      </c>
      <c r="C1052" t="s">
        <v>33479</v>
      </c>
      <c r="D1052" t="s">
        <v>33476</v>
      </c>
      <c r="E1052"/>
      <c r="F1052">
        <v>25960</v>
      </c>
      <c r="G1052" t="s">
        <v>33478</v>
      </c>
      <c r="H1052">
        <v>14190</v>
      </c>
      <c r="I1052" t="s">
        <v>33476</v>
      </c>
      <c r="J1052"/>
      <c r="U1052" s="43"/>
      <c r="AE1052"/>
    </row>
    <row r="1053" spans="1:31">
      <c r="A1053">
        <v>2240</v>
      </c>
      <c r="B1053" t="s">
        <v>1178</v>
      </c>
      <c r="C1053" t="s">
        <v>33478</v>
      </c>
      <c r="D1053" t="s">
        <v>33476</v>
      </c>
      <c r="E1053"/>
      <c r="F1053">
        <v>26100</v>
      </c>
      <c r="G1053" t="s">
        <v>33477</v>
      </c>
      <c r="H1053">
        <v>14210</v>
      </c>
      <c r="I1053" t="s">
        <v>33476</v>
      </c>
      <c r="J1053"/>
      <c r="U1053" s="43"/>
      <c r="AE1053"/>
    </row>
    <row r="1054" spans="1:31">
      <c r="A1054">
        <v>2200</v>
      </c>
      <c r="B1054" t="s">
        <v>1179</v>
      </c>
      <c r="C1054" t="s">
        <v>33480</v>
      </c>
      <c r="D1054" t="s">
        <v>33476</v>
      </c>
      <c r="E1054"/>
      <c r="F1054">
        <v>26110</v>
      </c>
      <c r="G1054" t="s">
        <v>33477</v>
      </c>
      <c r="H1054">
        <v>14210</v>
      </c>
      <c r="I1054" t="s">
        <v>33476</v>
      </c>
      <c r="J1054"/>
      <c r="U1054" s="43"/>
      <c r="AE1054"/>
    </row>
    <row r="1055" spans="1:31">
      <c r="A1055">
        <v>2470</v>
      </c>
      <c r="B1055" t="s">
        <v>1180</v>
      </c>
      <c r="C1055" t="s">
        <v>33478</v>
      </c>
      <c r="D1055" t="s">
        <v>33482</v>
      </c>
      <c r="E1055"/>
      <c r="F1055">
        <v>26120</v>
      </c>
      <c r="G1055" t="s">
        <v>33477</v>
      </c>
      <c r="H1055">
        <v>14210</v>
      </c>
      <c r="I1055" t="s">
        <v>33476</v>
      </c>
      <c r="J1055"/>
      <c r="U1055" s="43"/>
      <c r="AE1055"/>
    </row>
    <row r="1056" spans="1:31">
      <c r="A1056">
        <v>2850</v>
      </c>
      <c r="B1056" t="s">
        <v>1181</v>
      </c>
      <c r="C1056" t="s">
        <v>33479</v>
      </c>
      <c r="D1056" t="e">
        <v>#N/A</v>
      </c>
      <c r="E1056"/>
      <c r="F1056">
        <v>26130</v>
      </c>
      <c r="G1056" t="s">
        <v>33477</v>
      </c>
      <c r="H1056">
        <v>14220</v>
      </c>
      <c r="I1056" t="s">
        <v>33476</v>
      </c>
      <c r="J1056"/>
      <c r="U1056" s="43"/>
      <c r="AE1056"/>
    </row>
    <row r="1057" spans="1:31">
      <c r="A1057">
        <v>2310</v>
      </c>
      <c r="B1057" t="s">
        <v>1182</v>
      </c>
      <c r="C1057" t="s">
        <v>33480</v>
      </c>
      <c r="D1057" t="s">
        <v>33476</v>
      </c>
      <c r="E1057"/>
      <c r="F1057">
        <v>26140</v>
      </c>
      <c r="G1057" t="s">
        <v>33477</v>
      </c>
      <c r="H1057">
        <v>14220</v>
      </c>
      <c r="I1057" t="s">
        <v>33476</v>
      </c>
      <c r="J1057"/>
      <c r="U1057" s="43"/>
      <c r="AE1057"/>
    </row>
    <row r="1058" spans="1:31">
      <c r="A1058">
        <v>2200</v>
      </c>
      <c r="B1058" t="s">
        <v>1183</v>
      </c>
      <c r="C1058" t="s">
        <v>33480</v>
      </c>
      <c r="D1058" t="s">
        <v>33476</v>
      </c>
      <c r="E1058"/>
      <c r="F1058">
        <v>26150</v>
      </c>
      <c r="G1058" t="s">
        <v>33478</v>
      </c>
      <c r="H1058">
        <v>14220</v>
      </c>
      <c r="I1058" t="s">
        <v>33476</v>
      </c>
      <c r="J1058"/>
      <c r="U1058" s="43"/>
      <c r="AE1058"/>
    </row>
    <row r="1059" spans="1:31">
      <c r="A1059">
        <v>2300</v>
      </c>
      <c r="B1059" t="s">
        <v>1184</v>
      </c>
      <c r="C1059" t="s">
        <v>33480</v>
      </c>
      <c r="D1059" t="s">
        <v>33481</v>
      </c>
      <c r="E1059"/>
      <c r="F1059">
        <v>26160</v>
      </c>
      <c r="G1059" t="s">
        <v>33477</v>
      </c>
      <c r="H1059">
        <v>14220</v>
      </c>
      <c r="I1059" t="s">
        <v>33476</v>
      </c>
      <c r="J1059"/>
      <c r="U1059" s="43"/>
      <c r="AE1059"/>
    </row>
    <row r="1060" spans="1:31">
      <c r="A1060">
        <v>2350</v>
      </c>
      <c r="B1060" t="s">
        <v>1185</v>
      </c>
      <c r="C1060" t="s">
        <v>33477</v>
      </c>
      <c r="D1060" t="s">
        <v>33476</v>
      </c>
      <c r="E1060"/>
      <c r="F1060">
        <v>26170</v>
      </c>
      <c r="G1060" t="s">
        <v>33477</v>
      </c>
      <c r="H1060">
        <v>14230</v>
      </c>
      <c r="I1060" t="s">
        <v>33476</v>
      </c>
      <c r="J1060"/>
      <c r="U1060" s="43"/>
      <c r="AE1060"/>
    </row>
    <row r="1061" spans="1:31">
      <c r="A1061">
        <v>2190</v>
      </c>
      <c r="B1061" t="s">
        <v>1186</v>
      </c>
      <c r="C1061" t="s">
        <v>33480</v>
      </c>
      <c r="D1061" t="s">
        <v>33476</v>
      </c>
      <c r="E1061"/>
      <c r="F1061">
        <v>26190</v>
      </c>
      <c r="G1061" t="s">
        <v>33477</v>
      </c>
      <c r="H1061">
        <v>14240</v>
      </c>
      <c r="I1061" t="s">
        <v>33476</v>
      </c>
      <c r="J1061"/>
      <c r="U1061" s="43"/>
      <c r="AE1061"/>
    </row>
    <row r="1062" spans="1:31">
      <c r="A1062">
        <v>2320</v>
      </c>
      <c r="B1062" t="s">
        <v>1187</v>
      </c>
      <c r="C1062" t="s">
        <v>33479</v>
      </c>
      <c r="D1062" t="s">
        <v>33481</v>
      </c>
      <c r="E1062"/>
      <c r="F1062">
        <v>26200</v>
      </c>
      <c r="G1062" t="s">
        <v>33477</v>
      </c>
      <c r="H1062">
        <v>14240</v>
      </c>
      <c r="I1062" t="s">
        <v>33476</v>
      </c>
      <c r="J1062"/>
      <c r="U1062" s="43"/>
      <c r="AE1062"/>
    </row>
    <row r="1063" spans="1:31">
      <c r="A1063">
        <v>2480</v>
      </c>
      <c r="B1063" t="s">
        <v>1188</v>
      </c>
      <c r="C1063" t="s">
        <v>33480</v>
      </c>
      <c r="D1063" t="s">
        <v>33481</v>
      </c>
      <c r="E1063"/>
      <c r="F1063">
        <v>26210</v>
      </c>
      <c r="G1063" t="s">
        <v>33477</v>
      </c>
      <c r="H1063">
        <v>14240</v>
      </c>
      <c r="I1063" t="s">
        <v>33476</v>
      </c>
      <c r="J1063"/>
      <c r="U1063" s="43"/>
      <c r="AE1063"/>
    </row>
    <row r="1064" spans="1:31">
      <c r="A1064">
        <v>2240</v>
      </c>
      <c r="B1064" t="s">
        <v>1189</v>
      </c>
      <c r="C1064" t="s">
        <v>33478</v>
      </c>
      <c r="D1064" t="s">
        <v>33476</v>
      </c>
      <c r="E1064"/>
      <c r="F1064">
        <v>26220</v>
      </c>
      <c r="G1064" t="s">
        <v>33477</v>
      </c>
      <c r="H1064">
        <v>14240</v>
      </c>
      <c r="I1064" t="s">
        <v>33476</v>
      </c>
      <c r="J1064"/>
      <c r="U1064" s="43"/>
      <c r="AE1064"/>
    </row>
    <row r="1065" spans="1:31">
      <c r="A1065">
        <v>2210</v>
      </c>
      <c r="B1065" t="s">
        <v>1190</v>
      </c>
      <c r="C1065" t="s">
        <v>33479</v>
      </c>
      <c r="D1065" t="s">
        <v>33476</v>
      </c>
      <c r="E1065"/>
      <c r="F1065">
        <v>26230</v>
      </c>
      <c r="G1065" t="s">
        <v>33477</v>
      </c>
      <c r="H1065">
        <v>14240</v>
      </c>
      <c r="I1065" t="s">
        <v>33476</v>
      </c>
      <c r="J1065"/>
      <c r="U1065" s="43"/>
      <c r="AE1065"/>
    </row>
    <row r="1066" spans="1:31">
      <c r="A1066">
        <v>2200</v>
      </c>
      <c r="B1066" t="s">
        <v>1191</v>
      </c>
      <c r="C1066" t="s">
        <v>33480</v>
      </c>
      <c r="D1066" t="s">
        <v>33476</v>
      </c>
      <c r="E1066"/>
      <c r="F1066">
        <v>26240</v>
      </c>
      <c r="G1066" t="s">
        <v>33477</v>
      </c>
      <c r="H1066">
        <v>14250</v>
      </c>
      <c r="I1066" t="s">
        <v>33476</v>
      </c>
      <c r="J1066"/>
      <c r="U1066" s="43"/>
      <c r="AE1066"/>
    </row>
    <row r="1067" spans="1:31">
      <c r="A1067">
        <v>2140</v>
      </c>
      <c r="B1067" t="s">
        <v>1192</v>
      </c>
      <c r="C1067" t="s">
        <v>33478</v>
      </c>
      <c r="D1067" t="s">
        <v>33476</v>
      </c>
      <c r="E1067"/>
      <c r="F1067">
        <v>26250</v>
      </c>
      <c r="G1067" t="s">
        <v>33477</v>
      </c>
      <c r="H1067">
        <v>14250</v>
      </c>
      <c r="I1067" t="s">
        <v>33476</v>
      </c>
      <c r="J1067"/>
      <c r="U1067" s="43"/>
      <c r="AE1067"/>
    </row>
    <row r="1068" spans="1:31">
      <c r="A1068">
        <v>2860</v>
      </c>
      <c r="B1068" t="s">
        <v>1193</v>
      </c>
      <c r="C1068" t="s">
        <v>33478</v>
      </c>
      <c r="D1068" t="s">
        <v>33481</v>
      </c>
      <c r="E1068"/>
      <c r="F1068">
        <v>26260</v>
      </c>
      <c r="G1068" t="s">
        <v>33477</v>
      </c>
      <c r="H1068">
        <v>14260</v>
      </c>
      <c r="I1068" t="s">
        <v>33476</v>
      </c>
      <c r="J1068"/>
      <c r="U1068" s="43"/>
      <c r="AE1068"/>
    </row>
    <row r="1069" spans="1:31">
      <c r="A1069">
        <v>2200</v>
      </c>
      <c r="B1069" t="s">
        <v>1194</v>
      </c>
      <c r="C1069" t="s">
        <v>33480</v>
      </c>
      <c r="D1069" t="s">
        <v>33476</v>
      </c>
      <c r="E1069"/>
      <c r="F1069">
        <v>26270</v>
      </c>
      <c r="G1069" t="s">
        <v>33477</v>
      </c>
      <c r="H1069">
        <v>14260</v>
      </c>
      <c r="I1069" t="s">
        <v>33476</v>
      </c>
      <c r="J1069"/>
      <c r="U1069" s="43"/>
      <c r="AE1069"/>
    </row>
    <row r="1070" spans="1:31">
      <c r="A1070">
        <v>2160</v>
      </c>
      <c r="B1070" t="s">
        <v>1195</v>
      </c>
      <c r="C1070" t="s">
        <v>33479</v>
      </c>
      <c r="D1070" t="s">
        <v>33476</v>
      </c>
      <c r="E1070"/>
      <c r="F1070">
        <v>26290</v>
      </c>
      <c r="G1070" t="s">
        <v>33477</v>
      </c>
      <c r="H1070">
        <v>14260</v>
      </c>
      <c r="I1070" t="s">
        <v>33476</v>
      </c>
      <c r="J1070"/>
      <c r="U1070" s="43"/>
      <c r="AE1070"/>
    </row>
    <row r="1071" spans="1:31">
      <c r="A1071">
        <v>2160</v>
      </c>
      <c r="B1071" t="s">
        <v>1196</v>
      </c>
      <c r="C1071" t="s">
        <v>33479</v>
      </c>
      <c r="D1071" t="s">
        <v>33476</v>
      </c>
      <c r="E1071"/>
      <c r="F1071">
        <v>26300</v>
      </c>
      <c r="G1071" t="s">
        <v>33477</v>
      </c>
      <c r="H1071">
        <v>14270</v>
      </c>
      <c r="I1071" t="s">
        <v>33476</v>
      </c>
      <c r="J1071"/>
      <c r="U1071" s="43"/>
      <c r="AE1071"/>
    </row>
    <row r="1072" spans="1:31">
      <c r="A1072">
        <v>2490</v>
      </c>
      <c r="B1072" t="s">
        <v>1197</v>
      </c>
      <c r="C1072" t="s">
        <v>33478</v>
      </c>
      <c r="D1072" t="s">
        <v>33476</v>
      </c>
      <c r="E1072"/>
      <c r="F1072">
        <v>26310</v>
      </c>
      <c r="G1072" t="s">
        <v>33478</v>
      </c>
      <c r="H1072">
        <v>14270</v>
      </c>
      <c r="I1072" t="s">
        <v>33476</v>
      </c>
      <c r="J1072"/>
      <c r="U1072" s="43"/>
      <c r="AE1072"/>
    </row>
    <row r="1073" spans="1:31">
      <c r="A1073">
        <v>2490</v>
      </c>
      <c r="B1073" t="s">
        <v>1198</v>
      </c>
      <c r="C1073" t="s">
        <v>33478</v>
      </c>
      <c r="D1073" t="s">
        <v>33476</v>
      </c>
      <c r="E1073"/>
      <c r="F1073">
        <v>26320</v>
      </c>
      <c r="G1073" t="s">
        <v>33477</v>
      </c>
      <c r="H1073">
        <v>14310</v>
      </c>
      <c r="I1073" t="s">
        <v>33476</v>
      </c>
      <c r="J1073"/>
      <c r="U1073" s="43"/>
      <c r="AE1073"/>
    </row>
    <row r="1074" spans="1:31">
      <c r="A1074">
        <v>2380</v>
      </c>
      <c r="B1074" t="s">
        <v>1199</v>
      </c>
      <c r="C1074" t="s">
        <v>33478</v>
      </c>
      <c r="D1074" t="s">
        <v>33481</v>
      </c>
      <c r="E1074"/>
      <c r="F1074">
        <v>26330</v>
      </c>
      <c r="G1074" t="s">
        <v>33477</v>
      </c>
      <c r="H1074">
        <v>14310</v>
      </c>
      <c r="I1074" t="s">
        <v>33476</v>
      </c>
      <c r="J1074"/>
      <c r="U1074" s="43"/>
      <c r="AE1074"/>
    </row>
    <row r="1075" spans="1:31">
      <c r="A1075">
        <v>2270</v>
      </c>
      <c r="B1075" t="s">
        <v>1200</v>
      </c>
      <c r="C1075" t="s">
        <v>33479</v>
      </c>
      <c r="D1075" t="s">
        <v>33476</v>
      </c>
      <c r="E1075"/>
      <c r="F1075">
        <v>26340</v>
      </c>
      <c r="G1075" t="s">
        <v>33477</v>
      </c>
      <c r="H1075">
        <v>14320</v>
      </c>
      <c r="I1075" t="s">
        <v>33476</v>
      </c>
      <c r="J1075"/>
      <c r="U1075" s="43"/>
      <c r="AE1075"/>
    </row>
    <row r="1076" spans="1:31">
      <c r="A1076">
        <v>2110</v>
      </c>
      <c r="B1076" t="s">
        <v>1201</v>
      </c>
      <c r="C1076" t="s">
        <v>33478</v>
      </c>
      <c r="D1076" t="s">
        <v>33476</v>
      </c>
      <c r="E1076"/>
      <c r="F1076">
        <v>26350</v>
      </c>
      <c r="G1076" t="s">
        <v>33477</v>
      </c>
      <c r="H1076">
        <v>14330</v>
      </c>
      <c r="I1076" t="s">
        <v>33476</v>
      </c>
      <c r="J1076"/>
      <c r="U1076" s="43"/>
      <c r="AE1076"/>
    </row>
    <row r="1077" spans="1:31">
      <c r="A1077">
        <v>2320</v>
      </c>
      <c r="B1077" t="s">
        <v>1202</v>
      </c>
      <c r="C1077" t="s">
        <v>33479</v>
      </c>
      <c r="D1077" t="s">
        <v>33481</v>
      </c>
      <c r="E1077"/>
      <c r="F1077">
        <v>26400</v>
      </c>
      <c r="G1077" t="s">
        <v>33477</v>
      </c>
      <c r="H1077">
        <v>14340</v>
      </c>
      <c r="I1077" t="s">
        <v>33476</v>
      </c>
      <c r="J1077"/>
      <c r="U1077" s="43"/>
      <c r="AE1077"/>
    </row>
    <row r="1078" spans="1:31">
      <c r="A1078">
        <v>2370</v>
      </c>
      <c r="B1078" t="s">
        <v>1203</v>
      </c>
      <c r="C1078" t="s">
        <v>33480</v>
      </c>
      <c r="D1078" t="e">
        <v>#N/A</v>
      </c>
      <c r="E1078"/>
      <c r="F1078">
        <v>26410</v>
      </c>
      <c r="G1078" t="s">
        <v>33478</v>
      </c>
      <c r="H1078">
        <v>14340</v>
      </c>
      <c r="I1078" t="s">
        <v>33476</v>
      </c>
      <c r="J1078"/>
      <c r="U1078" s="43"/>
      <c r="AE1078"/>
    </row>
    <row r="1079" spans="1:31">
      <c r="A1079">
        <v>2860</v>
      </c>
      <c r="B1079" t="s">
        <v>1204</v>
      </c>
      <c r="C1079" t="s">
        <v>33478</v>
      </c>
      <c r="D1079" t="s">
        <v>33481</v>
      </c>
      <c r="E1079"/>
      <c r="F1079">
        <v>26420</v>
      </c>
      <c r="G1079" t="s">
        <v>33478</v>
      </c>
      <c r="H1079">
        <v>14340</v>
      </c>
      <c r="I1079" t="s">
        <v>33476</v>
      </c>
      <c r="J1079"/>
      <c r="U1079" s="43"/>
      <c r="AE1079"/>
    </row>
    <row r="1080" spans="1:31">
      <c r="A1080">
        <v>2470</v>
      </c>
      <c r="B1080" t="s">
        <v>1205</v>
      </c>
      <c r="C1080" t="s">
        <v>33478</v>
      </c>
      <c r="D1080" t="s">
        <v>33482</v>
      </c>
      <c r="E1080"/>
      <c r="F1080">
        <v>26450</v>
      </c>
      <c r="G1080" t="s">
        <v>33477</v>
      </c>
      <c r="H1080">
        <v>14340</v>
      </c>
      <c r="I1080" t="s">
        <v>33476</v>
      </c>
      <c r="J1080"/>
      <c r="U1080" s="43"/>
      <c r="AE1080"/>
    </row>
    <row r="1081" spans="1:31">
      <c r="A1081">
        <v>2140</v>
      </c>
      <c r="B1081" t="s">
        <v>1206</v>
      </c>
      <c r="C1081" t="s">
        <v>33478</v>
      </c>
      <c r="D1081" t="s">
        <v>33476</v>
      </c>
      <c r="E1081"/>
      <c r="F1081">
        <v>26460</v>
      </c>
      <c r="G1081" t="s">
        <v>33478</v>
      </c>
      <c r="H1081">
        <v>14350</v>
      </c>
      <c r="I1081" t="s">
        <v>33476</v>
      </c>
      <c r="J1081"/>
      <c r="U1081" s="43"/>
      <c r="AE1081"/>
    </row>
    <row r="1082" spans="1:31">
      <c r="A1082">
        <v>2120</v>
      </c>
      <c r="B1082" t="s">
        <v>1207</v>
      </c>
      <c r="C1082" t="s">
        <v>33478</v>
      </c>
      <c r="D1082" t="s">
        <v>33476</v>
      </c>
      <c r="E1082"/>
      <c r="F1082">
        <v>26470</v>
      </c>
      <c r="G1082" t="s">
        <v>33478</v>
      </c>
      <c r="H1082">
        <v>14360</v>
      </c>
      <c r="I1082" t="s">
        <v>33476</v>
      </c>
      <c r="J1082"/>
      <c r="U1082" s="43"/>
      <c r="AE1082"/>
    </row>
    <row r="1083" spans="1:31">
      <c r="A1083">
        <v>2120</v>
      </c>
      <c r="B1083" t="s">
        <v>1208</v>
      </c>
      <c r="C1083" t="s">
        <v>33478</v>
      </c>
      <c r="D1083" t="s">
        <v>33476</v>
      </c>
      <c r="E1083"/>
      <c r="F1083">
        <v>26500</v>
      </c>
      <c r="G1083" t="s">
        <v>33477</v>
      </c>
      <c r="H1083">
        <v>14370</v>
      </c>
      <c r="I1083" t="s">
        <v>33476</v>
      </c>
      <c r="J1083"/>
      <c r="U1083" s="43"/>
      <c r="AE1083"/>
    </row>
    <row r="1084" spans="1:31">
      <c r="A1084">
        <v>2190</v>
      </c>
      <c r="B1084" t="s">
        <v>1209</v>
      </c>
      <c r="C1084" t="s">
        <v>33480</v>
      </c>
      <c r="D1084" t="s">
        <v>33476</v>
      </c>
      <c r="E1084"/>
      <c r="F1084">
        <v>26510</v>
      </c>
      <c r="G1084" t="s">
        <v>33478</v>
      </c>
      <c r="H1084">
        <v>14380</v>
      </c>
      <c r="I1084" t="s">
        <v>33476</v>
      </c>
      <c r="J1084"/>
      <c r="U1084" s="43"/>
      <c r="AE1084"/>
    </row>
    <row r="1085" spans="1:31">
      <c r="A1085">
        <v>2190</v>
      </c>
      <c r="B1085" t="s">
        <v>1210</v>
      </c>
      <c r="C1085" t="s">
        <v>33480</v>
      </c>
      <c r="D1085" t="s">
        <v>33476</v>
      </c>
      <c r="E1085"/>
      <c r="F1085">
        <v>26530</v>
      </c>
      <c r="G1085" t="s">
        <v>33477</v>
      </c>
      <c r="H1085">
        <v>14380</v>
      </c>
      <c r="I1085" t="s">
        <v>33476</v>
      </c>
      <c r="J1085"/>
      <c r="U1085" s="43"/>
      <c r="AE1085"/>
    </row>
    <row r="1086" spans="1:31">
      <c r="A1086">
        <v>2600</v>
      </c>
      <c r="B1086" t="s">
        <v>1211</v>
      </c>
      <c r="C1086" t="s">
        <v>33480</v>
      </c>
      <c r="D1086" t="s">
        <v>33476</v>
      </c>
      <c r="E1086"/>
      <c r="F1086">
        <v>26560</v>
      </c>
      <c r="G1086" t="s">
        <v>33478</v>
      </c>
      <c r="H1086">
        <v>14420</v>
      </c>
      <c r="I1086" t="s">
        <v>33476</v>
      </c>
      <c r="J1086"/>
      <c r="U1086" s="43"/>
      <c r="AE1086"/>
    </row>
    <row r="1087" spans="1:31">
      <c r="A1087">
        <v>2120</v>
      </c>
      <c r="B1087" t="s">
        <v>1212</v>
      </c>
      <c r="C1087" t="s">
        <v>33478</v>
      </c>
      <c r="D1087" t="s">
        <v>33476</v>
      </c>
      <c r="E1087"/>
      <c r="F1087">
        <v>26570</v>
      </c>
      <c r="G1087" t="s">
        <v>33478</v>
      </c>
      <c r="H1087">
        <v>14420</v>
      </c>
      <c r="I1087" t="s">
        <v>33476</v>
      </c>
      <c r="J1087"/>
      <c r="U1087" s="43"/>
      <c r="AE1087"/>
    </row>
    <row r="1088" spans="1:31">
      <c r="A1088">
        <v>2300</v>
      </c>
      <c r="B1088" t="s">
        <v>1213</v>
      </c>
      <c r="C1088" t="s">
        <v>33480</v>
      </c>
      <c r="D1088" t="s">
        <v>33481</v>
      </c>
      <c r="E1088"/>
      <c r="F1088">
        <v>26600</v>
      </c>
      <c r="G1088" t="s">
        <v>33477</v>
      </c>
      <c r="H1088">
        <v>14430</v>
      </c>
      <c r="I1088" t="s">
        <v>33476</v>
      </c>
      <c r="J1088"/>
      <c r="U1088" s="43"/>
      <c r="AE1088"/>
    </row>
    <row r="1089" spans="1:31">
      <c r="A1089">
        <v>2380</v>
      </c>
      <c r="B1089" t="s">
        <v>1214</v>
      </c>
      <c r="C1089" t="s">
        <v>33478</v>
      </c>
      <c r="D1089" t="s">
        <v>33481</v>
      </c>
      <c r="E1089"/>
      <c r="F1089">
        <v>26620</v>
      </c>
      <c r="G1089" t="s">
        <v>33478</v>
      </c>
      <c r="H1089">
        <v>14440</v>
      </c>
      <c r="I1089" t="s">
        <v>33476</v>
      </c>
      <c r="J1089"/>
      <c r="U1089" s="43"/>
      <c r="AE1089"/>
    </row>
    <row r="1090" spans="1:31">
      <c r="A1090">
        <v>2220</v>
      </c>
      <c r="B1090" t="s">
        <v>1215</v>
      </c>
      <c r="C1090" t="s">
        <v>33480</v>
      </c>
      <c r="D1090" t="s">
        <v>33476</v>
      </c>
      <c r="E1090"/>
      <c r="F1090">
        <v>26700</v>
      </c>
      <c r="G1090" t="s">
        <v>33480</v>
      </c>
      <c r="H1090">
        <v>14460</v>
      </c>
      <c r="I1090" t="s">
        <v>33476</v>
      </c>
      <c r="J1090"/>
      <c r="U1090" s="43"/>
      <c r="AE1090"/>
    </row>
    <row r="1091" spans="1:31">
      <c r="A1091">
        <v>2360</v>
      </c>
      <c r="B1091" t="s">
        <v>1216</v>
      </c>
      <c r="C1091" t="s">
        <v>33478</v>
      </c>
      <c r="D1091" t="s">
        <v>33476</v>
      </c>
      <c r="E1091"/>
      <c r="F1091">
        <v>26730</v>
      </c>
      <c r="G1091" t="s">
        <v>33477</v>
      </c>
      <c r="H1091">
        <v>14480</v>
      </c>
      <c r="I1091" t="s">
        <v>33476</v>
      </c>
      <c r="J1091"/>
      <c r="U1091" s="43"/>
      <c r="AE1091"/>
    </row>
    <row r="1092" spans="1:31">
      <c r="A1092">
        <v>2110</v>
      </c>
      <c r="B1092" t="s">
        <v>1217</v>
      </c>
      <c r="C1092" t="s">
        <v>33478</v>
      </c>
      <c r="D1092" t="s">
        <v>33476</v>
      </c>
      <c r="E1092"/>
      <c r="F1092">
        <v>26740</v>
      </c>
      <c r="G1092" t="s">
        <v>33477</v>
      </c>
      <c r="H1092">
        <v>14490</v>
      </c>
      <c r="I1092" t="s">
        <v>33476</v>
      </c>
      <c r="J1092"/>
      <c r="U1092" s="43"/>
      <c r="AE1092"/>
    </row>
    <row r="1093" spans="1:31">
      <c r="A1093">
        <v>2240</v>
      </c>
      <c r="B1093" t="s">
        <v>1218</v>
      </c>
      <c r="C1093" t="s">
        <v>33478</v>
      </c>
      <c r="D1093" t="s">
        <v>33476</v>
      </c>
      <c r="E1093"/>
      <c r="F1093">
        <v>26750</v>
      </c>
      <c r="G1093" t="s">
        <v>33477</v>
      </c>
      <c r="H1093">
        <v>14490</v>
      </c>
      <c r="I1093" t="s">
        <v>33476</v>
      </c>
      <c r="J1093"/>
      <c r="U1093" s="43"/>
      <c r="AE1093"/>
    </row>
    <row r="1094" spans="1:31">
      <c r="A1094">
        <v>2100</v>
      </c>
      <c r="B1094" t="s">
        <v>1219</v>
      </c>
      <c r="C1094" t="s">
        <v>33478</v>
      </c>
      <c r="D1094" t="s">
        <v>33476</v>
      </c>
      <c r="E1094"/>
      <c r="F1094">
        <v>26760</v>
      </c>
      <c r="G1094" t="s">
        <v>33477</v>
      </c>
      <c r="H1094">
        <v>14500</v>
      </c>
      <c r="I1094" t="s">
        <v>33476</v>
      </c>
      <c r="J1094"/>
      <c r="U1094" s="43"/>
      <c r="AE1094"/>
    </row>
    <row r="1095" spans="1:31">
      <c r="A1095">
        <v>2270</v>
      </c>
      <c r="B1095" t="s">
        <v>1220</v>
      </c>
      <c r="C1095" t="s">
        <v>33479</v>
      </c>
      <c r="D1095" t="s">
        <v>33476</v>
      </c>
      <c r="E1095"/>
      <c r="F1095">
        <v>26770</v>
      </c>
      <c r="G1095" t="s">
        <v>33477</v>
      </c>
      <c r="H1095">
        <v>14540</v>
      </c>
      <c r="I1095" t="s">
        <v>33476</v>
      </c>
      <c r="J1095"/>
      <c r="U1095" s="43"/>
      <c r="AE1095"/>
    </row>
    <row r="1096" spans="1:31">
      <c r="A1096">
        <v>2440</v>
      </c>
      <c r="B1096" t="s">
        <v>1221</v>
      </c>
      <c r="C1096" t="s">
        <v>33479</v>
      </c>
      <c r="D1096" t="s">
        <v>33476</v>
      </c>
      <c r="E1096"/>
      <c r="F1096">
        <v>26790</v>
      </c>
      <c r="G1096" t="s">
        <v>33480</v>
      </c>
      <c r="H1096">
        <v>14590</v>
      </c>
      <c r="I1096" t="s">
        <v>33476</v>
      </c>
      <c r="J1096"/>
      <c r="U1096" s="43"/>
      <c r="AE1096"/>
    </row>
    <row r="1097" spans="1:31">
      <c r="A1097">
        <v>2240</v>
      </c>
      <c r="B1097" t="s">
        <v>1222</v>
      </c>
      <c r="C1097" t="s">
        <v>33478</v>
      </c>
      <c r="D1097" t="s">
        <v>33476</v>
      </c>
      <c r="E1097"/>
      <c r="F1097">
        <v>26800</v>
      </c>
      <c r="G1097" t="s">
        <v>33477</v>
      </c>
      <c r="H1097">
        <v>14600</v>
      </c>
      <c r="I1097" t="s">
        <v>33476</v>
      </c>
      <c r="J1097"/>
      <c r="U1097" s="43"/>
      <c r="AE1097"/>
    </row>
    <row r="1098" spans="1:31">
      <c r="A1098">
        <v>2340</v>
      </c>
      <c r="B1098" t="s">
        <v>1223</v>
      </c>
      <c r="C1098" t="s">
        <v>33478</v>
      </c>
      <c r="D1098" t="s">
        <v>33476</v>
      </c>
      <c r="E1098"/>
      <c r="F1098">
        <v>27000</v>
      </c>
      <c r="G1098" t="s">
        <v>33480</v>
      </c>
      <c r="H1098">
        <v>14610</v>
      </c>
      <c r="I1098" t="s">
        <v>33476</v>
      </c>
      <c r="J1098"/>
      <c r="U1098" s="43"/>
      <c r="AE1098"/>
    </row>
    <row r="1099" spans="1:31">
      <c r="A1099">
        <v>2360</v>
      </c>
      <c r="B1099" t="s">
        <v>1224</v>
      </c>
      <c r="C1099" t="s">
        <v>33478</v>
      </c>
      <c r="D1099" t="s">
        <v>33476</v>
      </c>
      <c r="E1099"/>
      <c r="F1099">
        <v>27110</v>
      </c>
      <c r="G1099" t="s">
        <v>33477</v>
      </c>
      <c r="H1099">
        <v>14620</v>
      </c>
      <c r="I1099" t="s">
        <v>33476</v>
      </c>
      <c r="J1099"/>
      <c r="U1099" s="43"/>
      <c r="AE1099"/>
    </row>
    <row r="1100" spans="1:31">
      <c r="A1100">
        <v>2290</v>
      </c>
      <c r="B1100" t="s">
        <v>1225</v>
      </c>
      <c r="C1100" t="s">
        <v>33480</v>
      </c>
      <c r="D1100" t="s">
        <v>33481</v>
      </c>
      <c r="E1100"/>
      <c r="F1100">
        <v>27120</v>
      </c>
      <c r="G1100" t="s">
        <v>33480</v>
      </c>
      <c r="H1100">
        <v>14680</v>
      </c>
      <c r="I1100" t="s">
        <v>33476</v>
      </c>
      <c r="J1100"/>
      <c r="U1100" s="43"/>
      <c r="AE1100"/>
    </row>
    <row r="1101" spans="1:31">
      <c r="A1101">
        <v>2600</v>
      </c>
      <c r="B1101" t="s">
        <v>1226</v>
      </c>
      <c r="C1101" t="s">
        <v>33480</v>
      </c>
      <c r="D1101" t="s">
        <v>33476</v>
      </c>
      <c r="E1101"/>
      <c r="F1101">
        <v>27150</v>
      </c>
      <c r="G1101" t="s">
        <v>33477</v>
      </c>
      <c r="H1101">
        <v>14700</v>
      </c>
      <c r="I1101" t="s">
        <v>33476</v>
      </c>
      <c r="J1101"/>
      <c r="U1101" s="43"/>
      <c r="AE1101"/>
    </row>
    <row r="1102" spans="1:31">
      <c r="A1102">
        <v>2850</v>
      </c>
      <c r="B1102" t="s">
        <v>1227</v>
      </c>
      <c r="C1102" t="s">
        <v>33479</v>
      </c>
      <c r="D1102" t="e">
        <v>#N/A</v>
      </c>
      <c r="E1102"/>
      <c r="F1102">
        <v>27170</v>
      </c>
      <c r="G1102" t="s">
        <v>33477</v>
      </c>
      <c r="H1102">
        <v>14710</v>
      </c>
      <c r="I1102" t="s">
        <v>33476</v>
      </c>
      <c r="J1102"/>
      <c r="U1102" s="43"/>
      <c r="AE1102"/>
    </row>
    <row r="1103" spans="1:31">
      <c r="A1103">
        <v>2110</v>
      </c>
      <c r="B1103" t="s">
        <v>1228</v>
      </c>
      <c r="C1103" t="s">
        <v>33478</v>
      </c>
      <c r="D1103" t="s">
        <v>33476</v>
      </c>
      <c r="E1103"/>
      <c r="F1103">
        <v>27180</v>
      </c>
      <c r="G1103" t="s">
        <v>33477</v>
      </c>
      <c r="H1103">
        <v>14710</v>
      </c>
      <c r="I1103" t="s">
        <v>33476</v>
      </c>
      <c r="J1103"/>
      <c r="U1103" s="43"/>
      <c r="AE1103"/>
    </row>
    <row r="1104" spans="1:31">
      <c r="A1104">
        <v>2240</v>
      </c>
      <c r="B1104" t="s">
        <v>1229</v>
      </c>
      <c r="C1104" t="s">
        <v>33478</v>
      </c>
      <c r="D1104" t="s">
        <v>33476</v>
      </c>
      <c r="E1104"/>
      <c r="F1104">
        <v>27190</v>
      </c>
      <c r="G1104" t="s">
        <v>33477</v>
      </c>
      <c r="H1104">
        <v>14710</v>
      </c>
      <c r="I1104" t="s">
        <v>33476</v>
      </c>
      <c r="J1104"/>
      <c r="U1104" s="43"/>
      <c r="AE1104"/>
    </row>
    <row r="1105" spans="1:31">
      <c r="A1105">
        <v>2210</v>
      </c>
      <c r="B1105" t="s">
        <v>1230</v>
      </c>
      <c r="C1105" t="s">
        <v>33479</v>
      </c>
      <c r="D1105" t="s">
        <v>33476</v>
      </c>
      <c r="E1105"/>
      <c r="F1105">
        <v>27210</v>
      </c>
      <c r="G1105" t="s">
        <v>33477</v>
      </c>
      <c r="H1105">
        <v>14740</v>
      </c>
      <c r="I1105" t="s">
        <v>33476</v>
      </c>
      <c r="J1105"/>
      <c r="U1105" s="43"/>
      <c r="AE1105"/>
    </row>
    <row r="1106" spans="1:31">
      <c r="A1106">
        <v>2260</v>
      </c>
      <c r="B1106" t="s">
        <v>1231</v>
      </c>
      <c r="C1106" t="s">
        <v>33478</v>
      </c>
      <c r="D1106" t="s">
        <v>33476</v>
      </c>
      <c r="E1106"/>
      <c r="F1106">
        <v>27220</v>
      </c>
      <c r="G1106" t="s">
        <v>33480</v>
      </c>
      <c r="H1106">
        <v>14790</v>
      </c>
      <c r="I1106" t="s">
        <v>33476</v>
      </c>
      <c r="J1106"/>
      <c r="U1106" s="43"/>
      <c r="AE1106"/>
    </row>
    <row r="1107" spans="1:31">
      <c r="A1107">
        <v>2800</v>
      </c>
      <c r="B1107" t="s">
        <v>1232</v>
      </c>
      <c r="C1107" t="s">
        <v>33479</v>
      </c>
      <c r="D1107" t="s">
        <v>33476</v>
      </c>
      <c r="E1107"/>
      <c r="F1107">
        <v>27230</v>
      </c>
      <c r="G1107" t="s">
        <v>33478</v>
      </c>
      <c r="H1107">
        <v>14860</v>
      </c>
      <c r="I1107" t="s">
        <v>33476</v>
      </c>
      <c r="J1107"/>
      <c r="U1107" s="43"/>
      <c r="AE1107"/>
    </row>
    <row r="1108" spans="1:31">
      <c r="A1108">
        <v>2140</v>
      </c>
      <c r="B1108" t="s">
        <v>1233</v>
      </c>
      <c r="C1108" t="s">
        <v>33478</v>
      </c>
      <c r="D1108" t="s">
        <v>33476</v>
      </c>
      <c r="E1108"/>
      <c r="F1108">
        <v>27240</v>
      </c>
      <c r="G1108" t="s">
        <v>33477</v>
      </c>
      <c r="H1108">
        <v>14880</v>
      </c>
      <c r="I1108" t="s">
        <v>33476</v>
      </c>
      <c r="J1108"/>
      <c r="U1108" s="43"/>
      <c r="AE1108"/>
    </row>
    <row r="1109" spans="1:31">
      <c r="A1109">
        <v>2310</v>
      </c>
      <c r="B1109" t="s">
        <v>1234</v>
      </c>
      <c r="C1109" t="s">
        <v>33480</v>
      </c>
      <c r="D1109" t="s">
        <v>33476</v>
      </c>
      <c r="E1109"/>
      <c r="F1109">
        <v>27250</v>
      </c>
      <c r="G1109" t="s">
        <v>33478</v>
      </c>
      <c r="H1109">
        <v>14950</v>
      </c>
      <c r="I1109" t="s">
        <v>33476</v>
      </c>
      <c r="J1109"/>
      <c r="U1109" s="43"/>
      <c r="AE1109"/>
    </row>
    <row r="1110" spans="1:31">
      <c r="A1110">
        <v>2120</v>
      </c>
      <c r="B1110" t="s">
        <v>1235</v>
      </c>
      <c r="C1110" t="s">
        <v>33478</v>
      </c>
      <c r="D1110" t="s">
        <v>33476</v>
      </c>
      <c r="E1110"/>
      <c r="F1110">
        <v>27260</v>
      </c>
      <c r="G1110" t="s">
        <v>33477</v>
      </c>
      <c r="H1110">
        <v>14950</v>
      </c>
      <c r="I1110" t="s">
        <v>33476</v>
      </c>
      <c r="J1110"/>
      <c r="U1110" s="43"/>
      <c r="AE1110"/>
    </row>
    <row r="1111" spans="1:31">
      <c r="A1111">
        <v>2130</v>
      </c>
      <c r="B1111" t="s">
        <v>1236</v>
      </c>
      <c r="C1111" t="s">
        <v>33479</v>
      </c>
      <c r="D1111" t="s">
        <v>33476</v>
      </c>
      <c r="E1111"/>
      <c r="F1111">
        <v>27290</v>
      </c>
      <c r="G1111" t="s">
        <v>33477</v>
      </c>
      <c r="H1111">
        <v>15100</v>
      </c>
      <c r="I1111" t="s">
        <v>33476</v>
      </c>
      <c r="J1111"/>
      <c r="U1111" s="43"/>
      <c r="AE1111"/>
    </row>
    <row r="1112" spans="1:31">
      <c r="A1112">
        <v>2160</v>
      </c>
      <c r="B1112" t="s">
        <v>1237</v>
      </c>
      <c r="C1112" t="s">
        <v>33479</v>
      </c>
      <c r="D1112" t="s">
        <v>33476</v>
      </c>
      <c r="E1112"/>
      <c r="F1112">
        <v>27300</v>
      </c>
      <c r="G1112" t="s">
        <v>33477</v>
      </c>
      <c r="H1112">
        <v>15100</v>
      </c>
      <c r="I1112" t="s">
        <v>33476</v>
      </c>
      <c r="J1112"/>
      <c r="U1112" s="43"/>
      <c r="AE1112"/>
    </row>
    <row r="1113" spans="1:31">
      <c r="A1113">
        <v>2140</v>
      </c>
      <c r="B1113" t="s">
        <v>1238</v>
      </c>
      <c r="C1113" t="s">
        <v>33478</v>
      </c>
      <c r="D1113" t="s">
        <v>33476</v>
      </c>
      <c r="E1113"/>
      <c r="F1113">
        <v>27310</v>
      </c>
      <c r="G1113" t="s">
        <v>33477</v>
      </c>
      <c r="H1113">
        <v>15110</v>
      </c>
      <c r="I1113" t="s">
        <v>33476</v>
      </c>
      <c r="J1113"/>
      <c r="U1113" s="43"/>
      <c r="AE1113"/>
    </row>
    <row r="1114" spans="1:31">
      <c r="A1114">
        <v>2590</v>
      </c>
      <c r="B1114" t="s">
        <v>1239</v>
      </c>
      <c r="C1114" t="s">
        <v>33478</v>
      </c>
      <c r="D1114" t="s">
        <v>33476</v>
      </c>
      <c r="E1114"/>
      <c r="F1114">
        <v>27320</v>
      </c>
      <c r="G1114" t="s">
        <v>33480</v>
      </c>
      <c r="H1114">
        <v>15110</v>
      </c>
      <c r="I1114" t="s">
        <v>33476</v>
      </c>
      <c r="J1114"/>
      <c r="U1114" s="43"/>
      <c r="AE1114"/>
    </row>
    <row r="1115" spans="1:31">
      <c r="A1115">
        <v>2100</v>
      </c>
      <c r="B1115" t="s">
        <v>1240</v>
      </c>
      <c r="C1115" t="s">
        <v>33478</v>
      </c>
      <c r="D1115" t="s">
        <v>33476</v>
      </c>
      <c r="E1115"/>
      <c r="F1115">
        <v>27340</v>
      </c>
      <c r="G1115" t="s">
        <v>33477</v>
      </c>
      <c r="H1115">
        <v>15110</v>
      </c>
      <c r="I1115" t="s">
        <v>33476</v>
      </c>
      <c r="J1115"/>
      <c r="U1115" s="43"/>
      <c r="AE1115"/>
    </row>
    <row r="1116" spans="1:31">
      <c r="A1116">
        <v>2360</v>
      </c>
      <c r="B1116" t="s">
        <v>1241</v>
      </c>
      <c r="C1116" t="s">
        <v>33478</v>
      </c>
      <c r="D1116" t="s">
        <v>33476</v>
      </c>
      <c r="E1116"/>
      <c r="F1116">
        <v>27350</v>
      </c>
      <c r="G1116" t="s">
        <v>33477</v>
      </c>
      <c r="H1116">
        <v>15110</v>
      </c>
      <c r="I1116" t="s">
        <v>33476</v>
      </c>
      <c r="J1116"/>
      <c r="U1116" s="43"/>
      <c r="AE1116"/>
    </row>
    <row r="1117" spans="1:31">
      <c r="A1117">
        <v>2000</v>
      </c>
      <c r="B1117" t="s">
        <v>1242</v>
      </c>
      <c r="C1117" t="s">
        <v>33479</v>
      </c>
      <c r="D1117" t="s">
        <v>33481</v>
      </c>
      <c r="E1117"/>
      <c r="F1117">
        <v>27370</v>
      </c>
      <c r="G1117" t="s">
        <v>33477</v>
      </c>
      <c r="H1117">
        <v>15120</v>
      </c>
      <c r="I1117" t="s">
        <v>33476</v>
      </c>
      <c r="J1117"/>
      <c r="U1117" s="43"/>
      <c r="AE1117"/>
    </row>
    <row r="1118" spans="1:31">
      <c r="A1118">
        <v>2210</v>
      </c>
      <c r="B1118" t="s">
        <v>1243</v>
      </c>
      <c r="C1118" t="s">
        <v>33479</v>
      </c>
      <c r="D1118" t="s">
        <v>33476</v>
      </c>
      <c r="E1118"/>
      <c r="F1118">
        <v>27380</v>
      </c>
      <c r="G1118" t="s">
        <v>33477</v>
      </c>
      <c r="H1118">
        <v>15120</v>
      </c>
      <c r="I1118" t="s">
        <v>33476</v>
      </c>
      <c r="J1118"/>
      <c r="U1118" s="43"/>
      <c r="AE1118"/>
    </row>
    <row r="1119" spans="1:31">
      <c r="A1119">
        <v>2200</v>
      </c>
      <c r="B1119" t="s">
        <v>1244</v>
      </c>
      <c r="C1119" t="s">
        <v>33480</v>
      </c>
      <c r="D1119" t="s">
        <v>33476</v>
      </c>
      <c r="E1119"/>
      <c r="F1119">
        <v>27400</v>
      </c>
      <c r="G1119" t="s">
        <v>33480</v>
      </c>
      <c r="H1119">
        <v>15130</v>
      </c>
      <c r="I1119" t="s">
        <v>33476</v>
      </c>
      <c r="J1119"/>
      <c r="U1119" s="43"/>
      <c r="AE1119"/>
    </row>
    <row r="1120" spans="1:31">
      <c r="A1120">
        <v>2540</v>
      </c>
      <c r="B1120" t="s">
        <v>1245</v>
      </c>
      <c r="C1120" t="s">
        <v>33478</v>
      </c>
      <c r="D1120" t="s">
        <v>33482</v>
      </c>
      <c r="E1120"/>
      <c r="F1120">
        <v>27420</v>
      </c>
      <c r="G1120" t="s">
        <v>33477</v>
      </c>
      <c r="H1120">
        <v>15130</v>
      </c>
      <c r="I1120" t="s">
        <v>33476</v>
      </c>
      <c r="J1120"/>
      <c r="U1120" s="43"/>
      <c r="AE1120"/>
    </row>
    <row r="1121" spans="1:31">
      <c r="A1121">
        <v>2210</v>
      </c>
      <c r="B1121" t="s">
        <v>1246</v>
      </c>
      <c r="C1121" t="s">
        <v>33479</v>
      </c>
      <c r="D1121" t="s">
        <v>33476</v>
      </c>
      <c r="E1121"/>
      <c r="F1121">
        <v>27440</v>
      </c>
      <c r="G1121" t="s">
        <v>33477</v>
      </c>
      <c r="H1121">
        <v>15130</v>
      </c>
      <c r="I1121" t="s">
        <v>33476</v>
      </c>
      <c r="J1121"/>
      <c r="U1121" s="43"/>
      <c r="AE1121"/>
    </row>
    <row r="1122" spans="1:31">
      <c r="A1122">
        <v>2360</v>
      </c>
      <c r="B1122" t="s">
        <v>1247</v>
      </c>
      <c r="C1122" t="s">
        <v>33478</v>
      </c>
      <c r="D1122" t="s">
        <v>33476</v>
      </c>
      <c r="E1122"/>
      <c r="F1122">
        <v>27450</v>
      </c>
      <c r="G1122" t="s">
        <v>33477</v>
      </c>
      <c r="H1122">
        <v>15130</v>
      </c>
      <c r="I1122" t="s">
        <v>33476</v>
      </c>
      <c r="J1122"/>
      <c r="U1122" s="43"/>
      <c r="AE1122"/>
    </row>
    <row r="1123" spans="1:31">
      <c r="A1123">
        <v>2200</v>
      </c>
      <c r="B1123" t="s">
        <v>1248</v>
      </c>
      <c r="C1123" t="s">
        <v>33480</v>
      </c>
      <c r="D1123" t="s">
        <v>33476</v>
      </c>
      <c r="E1123"/>
      <c r="F1123">
        <v>27470</v>
      </c>
      <c r="G1123" t="s">
        <v>33477</v>
      </c>
      <c r="H1123">
        <v>15150</v>
      </c>
      <c r="I1123" t="s">
        <v>33476</v>
      </c>
      <c r="J1123"/>
      <c r="U1123" s="43"/>
      <c r="AE1123"/>
    </row>
    <row r="1124" spans="1:31">
      <c r="A1124">
        <v>2120</v>
      </c>
      <c r="B1124" t="s">
        <v>1249</v>
      </c>
      <c r="C1124" t="s">
        <v>33478</v>
      </c>
      <c r="D1124" t="s">
        <v>33476</v>
      </c>
      <c r="E1124"/>
      <c r="F1124">
        <v>27480</v>
      </c>
      <c r="G1124" t="s">
        <v>33477</v>
      </c>
      <c r="H1124">
        <v>15150</v>
      </c>
      <c r="I1124" t="s">
        <v>33476</v>
      </c>
      <c r="J1124"/>
      <c r="U1124" s="43"/>
      <c r="AE1124"/>
    </row>
    <row r="1125" spans="1:31">
      <c r="A1125">
        <v>2260</v>
      </c>
      <c r="B1125" t="s">
        <v>1250</v>
      </c>
      <c r="C1125" t="s">
        <v>33478</v>
      </c>
      <c r="D1125" t="s">
        <v>33476</v>
      </c>
      <c r="E1125"/>
      <c r="F1125">
        <v>27490</v>
      </c>
      <c r="G1125" t="s">
        <v>33480</v>
      </c>
      <c r="H1125">
        <v>15150</v>
      </c>
      <c r="I1125" t="s">
        <v>33476</v>
      </c>
      <c r="J1125"/>
      <c r="U1125" s="43"/>
      <c r="AE1125"/>
    </row>
    <row r="1126" spans="1:31">
      <c r="A1126">
        <v>2300</v>
      </c>
      <c r="B1126" t="s">
        <v>1251</v>
      </c>
      <c r="C1126" t="s">
        <v>33480</v>
      </c>
      <c r="D1126" t="s">
        <v>33481</v>
      </c>
      <c r="E1126"/>
      <c r="F1126">
        <v>27500</v>
      </c>
      <c r="G1126" t="s">
        <v>33477</v>
      </c>
      <c r="H1126">
        <v>15150</v>
      </c>
      <c r="I1126" t="s">
        <v>33476</v>
      </c>
      <c r="J1126"/>
      <c r="U1126" s="43"/>
      <c r="AE1126"/>
    </row>
    <row r="1127" spans="1:31">
      <c r="A1127">
        <v>2290</v>
      </c>
      <c r="B1127" t="s">
        <v>1252</v>
      </c>
      <c r="C1127" t="s">
        <v>33480</v>
      </c>
      <c r="D1127" t="s">
        <v>33481</v>
      </c>
      <c r="E1127"/>
      <c r="F1127">
        <v>27510</v>
      </c>
      <c r="G1127" t="s">
        <v>33480</v>
      </c>
      <c r="H1127">
        <v>15170</v>
      </c>
      <c r="I1127" t="s">
        <v>33476</v>
      </c>
      <c r="J1127"/>
      <c r="U1127" s="43"/>
      <c r="AE1127"/>
    </row>
    <row r="1128" spans="1:31">
      <c r="A1128">
        <v>2290</v>
      </c>
      <c r="B1128" t="s">
        <v>1253</v>
      </c>
      <c r="C1128" t="s">
        <v>33480</v>
      </c>
      <c r="D1128" t="s">
        <v>33481</v>
      </c>
      <c r="E1128"/>
      <c r="F1128">
        <v>27520</v>
      </c>
      <c r="G1128" t="s">
        <v>33477</v>
      </c>
      <c r="H1128">
        <v>15200</v>
      </c>
      <c r="I1128" t="s">
        <v>33476</v>
      </c>
      <c r="J1128"/>
      <c r="U1128" s="43"/>
      <c r="AE1128"/>
    </row>
    <row r="1129" spans="1:31">
      <c r="A1129">
        <v>2360</v>
      </c>
      <c r="B1129" t="s">
        <v>1254</v>
      </c>
      <c r="C1129" t="s">
        <v>33478</v>
      </c>
      <c r="D1129" t="s">
        <v>33476</v>
      </c>
      <c r="E1129"/>
      <c r="F1129">
        <v>27540</v>
      </c>
      <c r="G1129" t="s">
        <v>33480</v>
      </c>
      <c r="H1129">
        <v>15210</v>
      </c>
      <c r="I1129" t="s">
        <v>33476</v>
      </c>
      <c r="J1129"/>
      <c r="U1129" s="43"/>
      <c r="AE1129"/>
    </row>
    <row r="1130" spans="1:31">
      <c r="A1130">
        <v>2820</v>
      </c>
      <c r="B1130" t="s">
        <v>505</v>
      </c>
      <c r="C1130" t="s">
        <v>33477</v>
      </c>
      <c r="D1130" t="s">
        <v>33476</v>
      </c>
      <c r="E1130"/>
      <c r="F1130">
        <v>27560</v>
      </c>
      <c r="G1130" t="s">
        <v>33477</v>
      </c>
      <c r="H1130">
        <v>15220</v>
      </c>
      <c r="I1130" t="s">
        <v>33476</v>
      </c>
      <c r="J1130"/>
      <c r="U1130" s="43"/>
      <c r="AE1130"/>
    </row>
    <row r="1131" spans="1:31">
      <c r="A1131">
        <v>2820</v>
      </c>
      <c r="B1131" t="s">
        <v>1255</v>
      </c>
      <c r="C1131" t="s">
        <v>33477</v>
      </c>
      <c r="D1131" t="s">
        <v>33476</v>
      </c>
      <c r="E1131"/>
      <c r="F1131">
        <v>27570</v>
      </c>
      <c r="G1131" t="s">
        <v>33478</v>
      </c>
      <c r="H1131">
        <v>15230</v>
      </c>
      <c r="I1131" t="s">
        <v>33476</v>
      </c>
      <c r="J1131"/>
      <c r="U1131" s="43"/>
      <c r="AE1131"/>
    </row>
    <row r="1132" spans="1:31">
      <c r="A1132">
        <v>2330</v>
      </c>
      <c r="B1132" t="s">
        <v>1256</v>
      </c>
      <c r="C1132" t="s">
        <v>33479</v>
      </c>
      <c r="D1132" t="s">
        <v>33476</v>
      </c>
      <c r="E1132"/>
      <c r="F1132">
        <v>27630</v>
      </c>
      <c r="G1132" t="s">
        <v>33480</v>
      </c>
      <c r="H1132">
        <v>15240</v>
      </c>
      <c r="I1132" t="s">
        <v>33476</v>
      </c>
      <c r="J1132"/>
      <c r="U1132" s="43"/>
      <c r="AE1132"/>
    </row>
    <row r="1133" spans="1:31">
      <c r="A1133">
        <v>2340</v>
      </c>
      <c r="B1133" t="s">
        <v>1257</v>
      </c>
      <c r="C1133" t="s">
        <v>33478</v>
      </c>
      <c r="D1133" t="s">
        <v>33476</v>
      </c>
      <c r="E1133"/>
      <c r="F1133">
        <v>27640</v>
      </c>
      <c r="G1133" t="s">
        <v>33480</v>
      </c>
      <c r="H1133">
        <v>15250</v>
      </c>
      <c r="I1133" t="s">
        <v>33476</v>
      </c>
      <c r="J1133"/>
      <c r="U1133" s="43"/>
      <c r="AE1133"/>
    </row>
    <row r="1134" spans="1:31">
      <c r="A1134">
        <v>2810</v>
      </c>
      <c r="B1134" t="s">
        <v>1258</v>
      </c>
      <c r="C1134" t="s">
        <v>33480</v>
      </c>
      <c r="D1134" t="s">
        <v>33476</v>
      </c>
      <c r="E1134"/>
      <c r="F1134">
        <v>27650</v>
      </c>
      <c r="G1134" t="s">
        <v>33480</v>
      </c>
      <c r="H1134">
        <v>15250</v>
      </c>
      <c r="I1134" t="s">
        <v>33476</v>
      </c>
      <c r="J1134"/>
      <c r="U1134" s="43"/>
      <c r="AE1134"/>
    </row>
    <row r="1135" spans="1:31">
      <c r="A1135">
        <v>2410</v>
      </c>
      <c r="B1135" t="s">
        <v>1259</v>
      </c>
      <c r="C1135" t="s">
        <v>33480</v>
      </c>
      <c r="D1135" t="e">
        <v>#N/A</v>
      </c>
      <c r="E1135"/>
      <c r="F1135">
        <v>27660</v>
      </c>
      <c r="G1135" t="s">
        <v>33480</v>
      </c>
      <c r="H1135">
        <v>15290</v>
      </c>
      <c r="I1135" t="s">
        <v>33476</v>
      </c>
      <c r="J1135"/>
      <c r="U1135" s="43"/>
      <c r="AE1135"/>
    </row>
    <row r="1136" spans="1:31">
      <c r="A1136">
        <v>2140</v>
      </c>
      <c r="B1136" t="s">
        <v>1260</v>
      </c>
      <c r="C1136" t="s">
        <v>33478</v>
      </c>
      <c r="D1136" t="s">
        <v>33476</v>
      </c>
      <c r="E1136"/>
      <c r="F1136">
        <v>27670</v>
      </c>
      <c r="G1136" t="s">
        <v>33477</v>
      </c>
      <c r="H1136">
        <v>15310</v>
      </c>
      <c r="I1136" t="s">
        <v>33476</v>
      </c>
      <c r="J1136"/>
      <c r="U1136" s="43"/>
      <c r="AE1136"/>
    </row>
    <row r="1137" spans="1:31">
      <c r="A1137">
        <v>2220</v>
      </c>
      <c r="B1137" t="s">
        <v>1261</v>
      </c>
      <c r="C1137" t="s">
        <v>33480</v>
      </c>
      <c r="D1137" t="s">
        <v>33476</v>
      </c>
      <c r="E1137"/>
      <c r="F1137">
        <v>27680</v>
      </c>
      <c r="G1137" t="s">
        <v>33477</v>
      </c>
      <c r="H1137">
        <v>15320</v>
      </c>
      <c r="I1137" t="s">
        <v>33476</v>
      </c>
      <c r="J1137"/>
      <c r="U1137" s="43"/>
      <c r="AE1137"/>
    </row>
    <row r="1138" spans="1:31">
      <c r="A1138">
        <v>2110</v>
      </c>
      <c r="B1138" t="s">
        <v>1262</v>
      </c>
      <c r="C1138" t="s">
        <v>33478</v>
      </c>
      <c r="D1138" t="s">
        <v>33476</v>
      </c>
      <c r="E1138"/>
      <c r="F1138">
        <v>27690</v>
      </c>
      <c r="G1138" t="s">
        <v>33480</v>
      </c>
      <c r="H1138">
        <v>15320</v>
      </c>
      <c r="I1138" t="s">
        <v>33476</v>
      </c>
      <c r="J1138"/>
      <c r="U1138" s="43"/>
      <c r="AE1138"/>
    </row>
    <row r="1139" spans="1:31">
      <c r="A1139">
        <v>2830</v>
      </c>
      <c r="B1139" t="s">
        <v>1263</v>
      </c>
      <c r="C1139" t="s">
        <v>33478</v>
      </c>
      <c r="D1139" t="e">
        <v>#N/A</v>
      </c>
      <c r="E1139"/>
      <c r="F1139">
        <v>27700</v>
      </c>
      <c r="G1139" t="s">
        <v>33480</v>
      </c>
      <c r="H1139">
        <v>15340</v>
      </c>
      <c r="I1139" t="s">
        <v>33476</v>
      </c>
      <c r="J1139"/>
      <c r="U1139" s="43"/>
      <c r="AE1139"/>
    </row>
    <row r="1140" spans="1:31">
      <c r="A1140">
        <v>2410</v>
      </c>
      <c r="B1140" t="s">
        <v>1264</v>
      </c>
      <c r="C1140" t="s">
        <v>33480</v>
      </c>
      <c r="D1140" t="e">
        <v>#N/A</v>
      </c>
      <c r="E1140"/>
      <c r="F1140">
        <v>27710</v>
      </c>
      <c r="G1140" t="s">
        <v>33480</v>
      </c>
      <c r="H1140">
        <v>15340</v>
      </c>
      <c r="I1140" t="s">
        <v>33476</v>
      </c>
      <c r="J1140"/>
      <c r="U1140" s="43"/>
      <c r="AE1140"/>
    </row>
    <row r="1141" spans="1:31">
      <c r="A1141">
        <v>2300</v>
      </c>
      <c r="B1141" t="s">
        <v>1265</v>
      </c>
      <c r="C1141" t="s">
        <v>33480</v>
      </c>
      <c r="D1141" t="s">
        <v>33481</v>
      </c>
      <c r="E1141"/>
      <c r="F1141">
        <v>27800</v>
      </c>
      <c r="G1141" t="s">
        <v>33477</v>
      </c>
      <c r="H1141">
        <v>15350</v>
      </c>
      <c r="I1141" t="s">
        <v>33476</v>
      </c>
      <c r="J1141"/>
      <c r="U1141" s="43"/>
      <c r="AE1141"/>
    </row>
    <row r="1142" spans="1:31">
      <c r="A1142">
        <v>2600</v>
      </c>
      <c r="B1142" t="s">
        <v>1266</v>
      </c>
      <c r="C1142" t="s">
        <v>33480</v>
      </c>
      <c r="D1142" t="s">
        <v>33476</v>
      </c>
      <c r="E1142"/>
      <c r="F1142">
        <v>27920</v>
      </c>
      <c r="G1142" t="s">
        <v>33480</v>
      </c>
      <c r="H1142">
        <v>15500</v>
      </c>
      <c r="I1142" t="s">
        <v>33476</v>
      </c>
      <c r="J1142"/>
      <c r="U1142" s="43"/>
      <c r="AE1142"/>
    </row>
    <row r="1143" spans="1:31">
      <c r="A1143">
        <v>2140</v>
      </c>
      <c r="B1143" t="s">
        <v>1267</v>
      </c>
      <c r="C1143" t="s">
        <v>33478</v>
      </c>
      <c r="D1143" t="s">
        <v>33476</v>
      </c>
      <c r="E1143"/>
      <c r="F1143">
        <v>27930</v>
      </c>
      <c r="G1143" t="s">
        <v>33480</v>
      </c>
      <c r="H1143">
        <v>15500</v>
      </c>
      <c r="I1143" t="s">
        <v>33476</v>
      </c>
      <c r="J1143"/>
      <c r="U1143" s="43"/>
      <c r="AE1143"/>
    </row>
    <row r="1144" spans="1:31">
      <c r="A1144">
        <v>2250</v>
      </c>
      <c r="B1144" t="s">
        <v>1268</v>
      </c>
      <c r="C1144" t="s">
        <v>33478</v>
      </c>
      <c r="D1144" t="s">
        <v>33476</v>
      </c>
      <c r="E1144"/>
      <c r="F1144">
        <v>28120</v>
      </c>
      <c r="G1144" t="s">
        <v>33480</v>
      </c>
      <c r="H1144">
        <v>15600</v>
      </c>
      <c r="I1144" t="s">
        <v>33476</v>
      </c>
      <c r="J1144"/>
      <c r="U1144" s="43"/>
      <c r="AE1144"/>
    </row>
    <row r="1145" spans="1:31">
      <c r="A1145">
        <v>2350</v>
      </c>
      <c r="B1145" t="s">
        <v>1269</v>
      </c>
      <c r="C1145" t="s">
        <v>33477</v>
      </c>
      <c r="D1145" t="s">
        <v>33476</v>
      </c>
      <c r="E1145"/>
      <c r="F1145">
        <v>28130</v>
      </c>
      <c r="G1145" t="s">
        <v>33480</v>
      </c>
      <c r="H1145">
        <v>15600</v>
      </c>
      <c r="I1145" t="s">
        <v>33476</v>
      </c>
      <c r="J1145"/>
      <c r="U1145" s="43"/>
      <c r="AE1145"/>
    </row>
    <row r="1146" spans="1:31">
      <c r="A1146">
        <v>2100</v>
      </c>
      <c r="B1146" t="s">
        <v>1270</v>
      </c>
      <c r="C1146" t="s">
        <v>33478</v>
      </c>
      <c r="D1146" t="s">
        <v>33476</v>
      </c>
      <c r="E1146"/>
      <c r="F1146">
        <v>28140</v>
      </c>
      <c r="G1146" t="s">
        <v>33480</v>
      </c>
      <c r="H1146">
        <v>15600</v>
      </c>
      <c r="I1146" t="s">
        <v>33476</v>
      </c>
      <c r="J1146"/>
      <c r="U1146" s="43"/>
      <c r="AE1146"/>
    </row>
    <row r="1147" spans="1:31">
      <c r="A1147">
        <v>2210</v>
      </c>
      <c r="B1147" t="s">
        <v>1271</v>
      </c>
      <c r="C1147" t="s">
        <v>33479</v>
      </c>
      <c r="D1147" t="s">
        <v>33476</v>
      </c>
      <c r="E1147"/>
      <c r="F1147">
        <v>28150</v>
      </c>
      <c r="G1147" t="s">
        <v>33480</v>
      </c>
      <c r="H1147">
        <v>15600</v>
      </c>
      <c r="I1147" t="s">
        <v>33476</v>
      </c>
      <c r="J1147"/>
      <c r="U1147" s="43"/>
      <c r="AE1147"/>
    </row>
    <row r="1148" spans="1:31">
      <c r="A1148">
        <v>2640</v>
      </c>
      <c r="B1148" t="s">
        <v>1272</v>
      </c>
      <c r="C1148" t="s">
        <v>33480</v>
      </c>
      <c r="D1148" t="e">
        <v>#N/A</v>
      </c>
      <c r="E1148"/>
      <c r="F1148">
        <v>28170</v>
      </c>
      <c r="G1148" t="s">
        <v>33480</v>
      </c>
      <c r="H1148">
        <v>15800</v>
      </c>
      <c r="I1148" t="s">
        <v>33476</v>
      </c>
      <c r="J1148"/>
      <c r="U1148" s="43"/>
      <c r="AE1148"/>
    </row>
    <row r="1149" spans="1:31">
      <c r="A1149">
        <v>2820</v>
      </c>
      <c r="B1149" t="s">
        <v>1273</v>
      </c>
      <c r="C1149" t="s">
        <v>33477</v>
      </c>
      <c r="D1149" t="s">
        <v>33476</v>
      </c>
      <c r="E1149"/>
      <c r="F1149">
        <v>28190</v>
      </c>
      <c r="G1149" t="s">
        <v>33480</v>
      </c>
      <c r="H1149">
        <v>15800</v>
      </c>
      <c r="I1149" t="s">
        <v>33476</v>
      </c>
      <c r="J1149"/>
      <c r="U1149" s="43"/>
      <c r="AE1149"/>
    </row>
    <row r="1150" spans="1:31">
      <c r="A1150">
        <v>2840</v>
      </c>
      <c r="B1150" t="s">
        <v>1274</v>
      </c>
      <c r="C1150" t="s">
        <v>33478</v>
      </c>
      <c r="D1150" t="s">
        <v>33476</v>
      </c>
      <c r="E1150"/>
      <c r="F1150">
        <v>28200</v>
      </c>
      <c r="G1150" t="s">
        <v>33480</v>
      </c>
      <c r="H1150">
        <v>16100</v>
      </c>
      <c r="I1150" t="s">
        <v>33476</v>
      </c>
      <c r="J1150"/>
      <c r="U1150" s="43"/>
      <c r="AE1150"/>
    </row>
    <row r="1151" spans="1:31">
      <c r="A1151">
        <v>2880</v>
      </c>
      <c r="B1151" t="s">
        <v>1275</v>
      </c>
      <c r="C1151" t="s">
        <v>33479</v>
      </c>
      <c r="D1151" t="s">
        <v>33481</v>
      </c>
      <c r="E1151"/>
      <c r="F1151">
        <v>28210</v>
      </c>
      <c r="G1151" t="s">
        <v>33480</v>
      </c>
      <c r="H1151">
        <v>16100</v>
      </c>
      <c r="I1151" t="s">
        <v>33476</v>
      </c>
      <c r="J1151"/>
      <c r="U1151" s="43"/>
      <c r="AE1151"/>
    </row>
    <row r="1152" spans="1:31">
      <c r="A1152">
        <v>2130</v>
      </c>
      <c r="B1152" t="s">
        <v>1276</v>
      </c>
      <c r="C1152" t="s">
        <v>33479</v>
      </c>
      <c r="D1152" t="s">
        <v>33476</v>
      </c>
      <c r="E1152"/>
      <c r="F1152">
        <v>28220</v>
      </c>
      <c r="G1152" t="s">
        <v>33480</v>
      </c>
      <c r="H1152">
        <v>16110</v>
      </c>
      <c r="I1152" t="s">
        <v>33476</v>
      </c>
      <c r="J1152"/>
      <c r="U1152" s="43"/>
      <c r="AE1152"/>
    </row>
    <row r="1153" spans="1:31">
      <c r="A1153">
        <v>2310</v>
      </c>
      <c r="B1153" t="s">
        <v>1277</v>
      </c>
      <c r="C1153" t="s">
        <v>33480</v>
      </c>
      <c r="D1153" t="s">
        <v>33476</v>
      </c>
      <c r="E1153"/>
      <c r="F1153">
        <v>28250</v>
      </c>
      <c r="G1153" t="s">
        <v>33478</v>
      </c>
      <c r="H1153">
        <v>16110</v>
      </c>
      <c r="I1153" t="s">
        <v>33476</v>
      </c>
      <c r="J1153"/>
      <c r="U1153" s="43"/>
      <c r="AE1153"/>
    </row>
    <row r="1154" spans="1:31">
      <c r="A1154">
        <v>2590</v>
      </c>
      <c r="B1154" t="s">
        <v>1278</v>
      </c>
      <c r="C1154" t="s">
        <v>33478</v>
      </c>
      <c r="D1154" t="s">
        <v>33476</v>
      </c>
      <c r="E1154"/>
      <c r="F1154">
        <v>28270</v>
      </c>
      <c r="G1154" t="s">
        <v>33480</v>
      </c>
      <c r="H1154">
        <v>16110</v>
      </c>
      <c r="I1154" t="s">
        <v>33476</v>
      </c>
      <c r="J1154"/>
      <c r="U1154" s="43"/>
      <c r="AE1154"/>
    </row>
    <row r="1155" spans="1:31">
      <c r="A1155">
        <v>2110</v>
      </c>
      <c r="B1155" t="s">
        <v>1279</v>
      </c>
      <c r="C1155" t="s">
        <v>33478</v>
      </c>
      <c r="D1155" t="s">
        <v>33476</v>
      </c>
      <c r="E1155"/>
      <c r="F1155">
        <v>28300</v>
      </c>
      <c r="G1155" t="s">
        <v>33480</v>
      </c>
      <c r="H1155">
        <v>16110</v>
      </c>
      <c r="I1155" t="s">
        <v>33476</v>
      </c>
      <c r="J1155"/>
      <c r="U1155" s="43"/>
      <c r="AE1155"/>
    </row>
    <row r="1156" spans="1:31">
      <c r="A1156">
        <v>2300</v>
      </c>
      <c r="B1156" t="s">
        <v>1280</v>
      </c>
      <c r="C1156" t="s">
        <v>33480</v>
      </c>
      <c r="D1156" t="s">
        <v>33481</v>
      </c>
      <c r="E1156"/>
      <c r="F1156">
        <v>28310</v>
      </c>
      <c r="G1156" t="s">
        <v>33480</v>
      </c>
      <c r="H1156">
        <v>16120</v>
      </c>
      <c r="I1156" t="s">
        <v>33476</v>
      </c>
      <c r="J1156"/>
      <c r="U1156" s="43"/>
      <c r="AE1156"/>
    </row>
    <row r="1157" spans="1:31">
      <c r="A1157">
        <v>2150</v>
      </c>
      <c r="B1157" t="s">
        <v>1281</v>
      </c>
      <c r="C1157" t="s">
        <v>33478</v>
      </c>
      <c r="D1157" t="s">
        <v>33476</v>
      </c>
      <c r="E1157"/>
      <c r="F1157">
        <v>28320</v>
      </c>
      <c r="G1157" t="s">
        <v>33480</v>
      </c>
      <c r="H1157">
        <v>16120</v>
      </c>
      <c r="I1157" t="s">
        <v>33476</v>
      </c>
      <c r="J1157"/>
      <c r="U1157" s="43"/>
      <c r="AE1157"/>
    </row>
    <row r="1158" spans="1:31">
      <c r="A1158">
        <v>2200</v>
      </c>
      <c r="B1158" t="s">
        <v>1282</v>
      </c>
      <c r="C1158" t="s">
        <v>33480</v>
      </c>
      <c r="D1158" t="s">
        <v>33476</v>
      </c>
      <c r="E1158"/>
      <c r="F1158">
        <v>28330</v>
      </c>
      <c r="G1158" t="s">
        <v>33477</v>
      </c>
      <c r="H1158">
        <v>16120</v>
      </c>
      <c r="I1158" t="s">
        <v>33476</v>
      </c>
      <c r="J1158"/>
      <c r="U1158" s="43"/>
      <c r="AE1158"/>
    </row>
    <row r="1159" spans="1:31">
      <c r="A1159">
        <v>2410</v>
      </c>
      <c r="B1159" t="s">
        <v>1283</v>
      </c>
      <c r="C1159" t="s">
        <v>33480</v>
      </c>
      <c r="D1159" t="e">
        <v>#N/A</v>
      </c>
      <c r="E1159"/>
      <c r="F1159">
        <v>28360</v>
      </c>
      <c r="G1159" t="s">
        <v>33480</v>
      </c>
      <c r="H1159">
        <v>16130</v>
      </c>
      <c r="I1159" t="s">
        <v>33476</v>
      </c>
      <c r="J1159"/>
      <c r="U1159" s="43"/>
      <c r="AE1159"/>
    </row>
    <row r="1160" spans="1:31">
      <c r="A1160">
        <v>2420</v>
      </c>
      <c r="B1160" t="s">
        <v>1284</v>
      </c>
      <c r="C1160" t="s">
        <v>33478</v>
      </c>
      <c r="D1160" t="s">
        <v>33476</v>
      </c>
      <c r="E1160"/>
      <c r="F1160">
        <v>28410</v>
      </c>
      <c r="G1160" t="s">
        <v>33480</v>
      </c>
      <c r="H1160">
        <v>16130</v>
      </c>
      <c r="I1160" t="s">
        <v>33476</v>
      </c>
      <c r="J1160"/>
      <c r="U1160" s="43"/>
      <c r="AE1160"/>
    </row>
    <row r="1161" spans="1:31">
      <c r="A1161">
        <v>2110</v>
      </c>
      <c r="B1161" t="s">
        <v>1285</v>
      </c>
      <c r="C1161" t="s">
        <v>33478</v>
      </c>
      <c r="D1161" t="s">
        <v>33476</v>
      </c>
      <c r="E1161"/>
      <c r="F1161">
        <v>28500</v>
      </c>
      <c r="G1161" t="s">
        <v>33480</v>
      </c>
      <c r="H1161">
        <v>16130</v>
      </c>
      <c r="I1161" t="s">
        <v>33476</v>
      </c>
      <c r="J1161"/>
      <c r="U1161" s="43"/>
      <c r="AE1161"/>
    </row>
    <row r="1162" spans="1:31">
      <c r="A1162">
        <v>2790</v>
      </c>
      <c r="B1162" t="s">
        <v>1286</v>
      </c>
      <c r="C1162" t="s">
        <v>33478</v>
      </c>
      <c r="D1162" t="s">
        <v>33476</v>
      </c>
      <c r="E1162"/>
      <c r="F1162">
        <v>28630</v>
      </c>
      <c r="G1162" t="s">
        <v>33480</v>
      </c>
      <c r="H1162">
        <v>16140</v>
      </c>
      <c r="I1162" t="s">
        <v>33476</v>
      </c>
      <c r="J1162"/>
      <c r="U1162" s="43"/>
      <c r="AE1162"/>
    </row>
    <row r="1163" spans="1:31">
      <c r="A1163">
        <v>2220</v>
      </c>
      <c r="B1163" t="s">
        <v>1287</v>
      </c>
      <c r="C1163" t="s">
        <v>33480</v>
      </c>
      <c r="D1163" t="s">
        <v>33476</v>
      </c>
      <c r="E1163"/>
      <c r="F1163">
        <v>28700</v>
      </c>
      <c r="G1163" t="s">
        <v>33480</v>
      </c>
      <c r="H1163">
        <v>16140</v>
      </c>
      <c r="I1163" t="s">
        <v>33476</v>
      </c>
      <c r="J1163"/>
      <c r="U1163" s="43"/>
      <c r="AE1163"/>
    </row>
    <row r="1164" spans="1:31">
      <c r="A1164">
        <v>2130</v>
      </c>
      <c r="B1164" t="s">
        <v>561</v>
      </c>
      <c r="C1164" t="s">
        <v>33479</v>
      </c>
      <c r="D1164" t="s">
        <v>33476</v>
      </c>
      <c r="E1164"/>
      <c r="F1164">
        <v>28800</v>
      </c>
      <c r="G1164" t="s">
        <v>33480</v>
      </c>
      <c r="H1164">
        <v>16140</v>
      </c>
      <c r="I1164" t="s">
        <v>33476</v>
      </c>
      <c r="J1164"/>
      <c r="U1164" s="43"/>
      <c r="AE1164"/>
    </row>
    <row r="1165" spans="1:31">
      <c r="A1165">
        <v>2130</v>
      </c>
      <c r="B1165" t="s">
        <v>1288</v>
      </c>
      <c r="C1165" t="s">
        <v>33479</v>
      </c>
      <c r="D1165" t="s">
        <v>33476</v>
      </c>
      <c r="E1165"/>
      <c r="F1165">
        <v>29000</v>
      </c>
      <c r="G1165" t="s">
        <v>33477</v>
      </c>
      <c r="H1165">
        <v>16140</v>
      </c>
      <c r="I1165" t="s">
        <v>33476</v>
      </c>
      <c r="J1165"/>
      <c r="U1165" s="43"/>
      <c r="AE1165"/>
    </row>
    <row r="1166" spans="1:31">
      <c r="A1166">
        <v>2220</v>
      </c>
      <c r="B1166" t="s">
        <v>1289</v>
      </c>
      <c r="C1166" t="s">
        <v>33480</v>
      </c>
      <c r="D1166" t="s">
        <v>33476</v>
      </c>
      <c r="E1166"/>
      <c r="F1166">
        <v>29100</v>
      </c>
      <c r="G1166" t="s">
        <v>33477</v>
      </c>
      <c r="H1166">
        <v>16150</v>
      </c>
      <c r="I1166" t="s">
        <v>33476</v>
      </c>
      <c r="J1166"/>
      <c r="U1166" s="43"/>
      <c r="AE1166"/>
    </row>
    <row r="1167" spans="1:31">
      <c r="A1167">
        <v>2160</v>
      </c>
      <c r="B1167" t="s">
        <v>1290</v>
      </c>
      <c r="C1167" t="s">
        <v>33479</v>
      </c>
      <c r="D1167" t="s">
        <v>33476</v>
      </c>
      <c r="E1167"/>
      <c r="F1167">
        <v>29120</v>
      </c>
      <c r="G1167" t="s">
        <v>33477</v>
      </c>
      <c r="H1167">
        <v>16150</v>
      </c>
      <c r="I1167" t="s">
        <v>33476</v>
      </c>
      <c r="J1167"/>
      <c r="U1167" s="43"/>
      <c r="AE1167"/>
    </row>
    <row r="1168" spans="1:31">
      <c r="A1168">
        <v>2700</v>
      </c>
      <c r="B1168" t="s">
        <v>1291</v>
      </c>
      <c r="C1168" t="s">
        <v>33480</v>
      </c>
      <c r="D1168" t="s">
        <v>33481</v>
      </c>
      <c r="E1168"/>
      <c r="F1168">
        <v>29140</v>
      </c>
      <c r="G1168" t="s">
        <v>33477</v>
      </c>
      <c r="H1168">
        <v>16170</v>
      </c>
      <c r="I1168" t="s">
        <v>33476</v>
      </c>
      <c r="J1168"/>
      <c r="U1168" s="43"/>
      <c r="AE1168"/>
    </row>
    <row r="1169" spans="1:31">
      <c r="A1169">
        <v>2240</v>
      </c>
      <c r="B1169" t="s">
        <v>1292</v>
      </c>
      <c r="C1169" t="s">
        <v>33478</v>
      </c>
      <c r="D1169" t="s">
        <v>33476</v>
      </c>
      <c r="E1169"/>
      <c r="F1169">
        <v>29150</v>
      </c>
      <c r="G1169" t="s">
        <v>33477</v>
      </c>
      <c r="H1169">
        <v>16170</v>
      </c>
      <c r="I1169" t="s">
        <v>33476</v>
      </c>
      <c r="J1169"/>
      <c r="U1169" s="43"/>
      <c r="AE1169"/>
    </row>
    <row r="1170" spans="1:31">
      <c r="A1170">
        <v>2460</v>
      </c>
      <c r="B1170" t="s">
        <v>1293</v>
      </c>
      <c r="C1170" t="s">
        <v>33480</v>
      </c>
      <c r="D1170" t="e">
        <v>#N/A</v>
      </c>
      <c r="E1170"/>
      <c r="F1170">
        <v>29160</v>
      </c>
      <c r="G1170" t="s">
        <v>33477</v>
      </c>
      <c r="H1170">
        <v>16170</v>
      </c>
      <c r="I1170" t="s">
        <v>33476</v>
      </c>
      <c r="J1170"/>
      <c r="U1170" s="43"/>
      <c r="AE1170"/>
    </row>
    <row r="1171" spans="1:31">
      <c r="A1171">
        <v>2300</v>
      </c>
      <c r="B1171" t="s">
        <v>1294</v>
      </c>
      <c r="C1171" t="s">
        <v>33480</v>
      </c>
      <c r="D1171" t="s">
        <v>33481</v>
      </c>
      <c r="E1171"/>
      <c r="F1171">
        <v>29180</v>
      </c>
      <c r="G1171" t="s">
        <v>33477</v>
      </c>
      <c r="H1171">
        <v>16170</v>
      </c>
      <c r="I1171" t="s">
        <v>33476</v>
      </c>
      <c r="J1171"/>
      <c r="U1171" s="43"/>
      <c r="AE1171"/>
    </row>
    <row r="1172" spans="1:31">
      <c r="A1172">
        <v>2150</v>
      </c>
      <c r="B1172" t="s">
        <v>1295</v>
      </c>
      <c r="C1172" t="s">
        <v>33478</v>
      </c>
      <c r="D1172" t="s">
        <v>33476</v>
      </c>
      <c r="E1172"/>
      <c r="F1172">
        <v>29190</v>
      </c>
      <c r="G1172" t="s">
        <v>33477</v>
      </c>
      <c r="H1172">
        <v>16190</v>
      </c>
      <c r="I1172" t="s">
        <v>33476</v>
      </c>
      <c r="J1172"/>
      <c r="U1172" s="43"/>
      <c r="AE1172"/>
    </row>
    <row r="1173" spans="1:31">
      <c r="A1173">
        <v>2240</v>
      </c>
      <c r="B1173" t="s">
        <v>1296</v>
      </c>
      <c r="C1173" t="s">
        <v>33478</v>
      </c>
      <c r="D1173" t="s">
        <v>33476</v>
      </c>
      <c r="E1173"/>
      <c r="F1173">
        <v>29200</v>
      </c>
      <c r="G1173" t="s">
        <v>33477</v>
      </c>
      <c r="H1173">
        <v>16190</v>
      </c>
      <c r="I1173" t="s">
        <v>33476</v>
      </c>
      <c r="J1173"/>
      <c r="U1173" s="43"/>
      <c r="AE1173"/>
    </row>
    <row r="1174" spans="1:31">
      <c r="A1174">
        <v>2200</v>
      </c>
      <c r="B1174" t="s">
        <v>1297</v>
      </c>
      <c r="C1174" t="s">
        <v>33480</v>
      </c>
      <c r="D1174" t="s">
        <v>33476</v>
      </c>
      <c r="E1174"/>
      <c r="F1174">
        <v>29233</v>
      </c>
      <c r="G1174" t="s">
        <v>33477</v>
      </c>
      <c r="H1174">
        <v>16190</v>
      </c>
      <c r="I1174" t="s">
        <v>33476</v>
      </c>
      <c r="J1174"/>
      <c r="U1174" s="43"/>
      <c r="AE1174"/>
    </row>
    <row r="1175" spans="1:31">
      <c r="A1175">
        <v>2340</v>
      </c>
      <c r="B1175" t="s">
        <v>1298</v>
      </c>
      <c r="C1175" t="s">
        <v>33478</v>
      </c>
      <c r="D1175" t="s">
        <v>33476</v>
      </c>
      <c r="E1175"/>
      <c r="F1175">
        <v>29246</v>
      </c>
      <c r="G1175" t="s">
        <v>33477</v>
      </c>
      <c r="H1175">
        <v>16190</v>
      </c>
      <c r="I1175" t="s">
        <v>33476</v>
      </c>
      <c r="J1175"/>
      <c r="U1175" s="43"/>
      <c r="AE1175"/>
    </row>
    <row r="1176" spans="1:31">
      <c r="A1176">
        <v>2470</v>
      </c>
      <c r="B1176" t="s">
        <v>1299</v>
      </c>
      <c r="C1176" t="s">
        <v>33478</v>
      </c>
      <c r="D1176" t="s">
        <v>33482</v>
      </c>
      <c r="E1176"/>
      <c r="F1176">
        <v>29260</v>
      </c>
      <c r="G1176" t="s">
        <v>33477</v>
      </c>
      <c r="H1176">
        <v>16200</v>
      </c>
      <c r="I1176" t="s">
        <v>33476</v>
      </c>
      <c r="J1176"/>
      <c r="U1176" s="43"/>
      <c r="AE1176"/>
    </row>
    <row r="1177" spans="1:31">
      <c r="A1177">
        <v>2260</v>
      </c>
      <c r="B1177" t="s">
        <v>1300</v>
      </c>
      <c r="C1177" t="s">
        <v>33478</v>
      </c>
      <c r="D1177" t="s">
        <v>33476</v>
      </c>
      <c r="E1177"/>
      <c r="F1177">
        <v>29270</v>
      </c>
      <c r="G1177" t="s">
        <v>33477</v>
      </c>
      <c r="H1177">
        <v>16200</v>
      </c>
      <c r="I1177" t="s">
        <v>33476</v>
      </c>
      <c r="J1177"/>
      <c r="U1177" s="43"/>
      <c r="AE1177"/>
    </row>
    <row r="1178" spans="1:31">
      <c r="A1178">
        <v>2480</v>
      </c>
      <c r="B1178" t="s">
        <v>1301</v>
      </c>
      <c r="C1178" t="s">
        <v>33480</v>
      </c>
      <c r="D1178" t="s">
        <v>33481</v>
      </c>
      <c r="E1178"/>
      <c r="F1178">
        <v>29280</v>
      </c>
      <c r="G1178" t="s">
        <v>33477</v>
      </c>
      <c r="H1178">
        <v>16210</v>
      </c>
      <c r="I1178" t="s">
        <v>33476</v>
      </c>
      <c r="J1178"/>
      <c r="U1178" s="43"/>
      <c r="AE1178"/>
    </row>
    <row r="1179" spans="1:31">
      <c r="A1179">
        <v>2270</v>
      </c>
      <c r="B1179" t="s">
        <v>1302</v>
      </c>
      <c r="C1179" t="s">
        <v>33479</v>
      </c>
      <c r="D1179" t="s">
        <v>33476</v>
      </c>
      <c r="E1179"/>
      <c r="F1179">
        <v>29290</v>
      </c>
      <c r="G1179" t="s">
        <v>33477</v>
      </c>
      <c r="H1179">
        <v>16210</v>
      </c>
      <c r="I1179" t="s">
        <v>33476</v>
      </c>
      <c r="J1179"/>
      <c r="U1179" s="43"/>
      <c r="AE1179"/>
    </row>
    <row r="1180" spans="1:31">
      <c r="A1180">
        <v>2580</v>
      </c>
      <c r="B1180" t="s">
        <v>1303</v>
      </c>
      <c r="C1180" t="s">
        <v>33478</v>
      </c>
      <c r="D1180" t="e">
        <v>#N/A</v>
      </c>
      <c r="E1180"/>
      <c r="F1180">
        <v>29300</v>
      </c>
      <c r="G1180" t="s">
        <v>33477</v>
      </c>
      <c r="H1180">
        <v>16210</v>
      </c>
      <c r="I1180" t="s">
        <v>33476</v>
      </c>
      <c r="J1180"/>
      <c r="U1180" s="43"/>
      <c r="AE1180"/>
    </row>
    <row r="1181" spans="1:31">
      <c r="A1181">
        <v>2600</v>
      </c>
      <c r="B1181" t="s">
        <v>1304</v>
      </c>
      <c r="C1181" t="s">
        <v>33480</v>
      </c>
      <c r="D1181" t="s">
        <v>33476</v>
      </c>
      <c r="E1181"/>
      <c r="F1181">
        <v>29310</v>
      </c>
      <c r="G1181" t="s">
        <v>33477</v>
      </c>
      <c r="H1181">
        <v>16220</v>
      </c>
      <c r="I1181" t="s">
        <v>33476</v>
      </c>
      <c r="J1181"/>
      <c r="U1181" s="43"/>
      <c r="AE1181"/>
    </row>
    <row r="1182" spans="1:31">
      <c r="A1182">
        <v>2160</v>
      </c>
      <c r="B1182" t="s">
        <v>1305</v>
      </c>
      <c r="C1182" t="s">
        <v>33479</v>
      </c>
      <c r="D1182" t="s">
        <v>33476</v>
      </c>
      <c r="E1182"/>
      <c r="F1182">
        <v>29370</v>
      </c>
      <c r="G1182" t="s">
        <v>33477</v>
      </c>
      <c r="H1182">
        <v>16230</v>
      </c>
      <c r="I1182" t="s">
        <v>33476</v>
      </c>
      <c r="J1182"/>
      <c r="U1182" s="43"/>
      <c r="AE1182"/>
    </row>
    <row r="1183" spans="1:31">
      <c r="A1183">
        <v>2140</v>
      </c>
      <c r="B1183" t="s">
        <v>1306</v>
      </c>
      <c r="C1183" t="s">
        <v>33478</v>
      </c>
      <c r="D1183" t="s">
        <v>33476</v>
      </c>
      <c r="E1183"/>
      <c r="F1183">
        <v>29380</v>
      </c>
      <c r="G1183" t="s">
        <v>33477</v>
      </c>
      <c r="H1183">
        <v>16240</v>
      </c>
      <c r="I1183" t="s">
        <v>33476</v>
      </c>
      <c r="J1183"/>
      <c r="U1183" s="43"/>
      <c r="AE1183"/>
    </row>
    <row r="1184" spans="1:31">
      <c r="A1184">
        <v>2240</v>
      </c>
      <c r="B1184" t="s">
        <v>1307</v>
      </c>
      <c r="C1184" t="s">
        <v>33478</v>
      </c>
      <c r="D1184" t="s">
        <v>33476</v>
      </c>
      <c r="E1184"/>
      <c r="F1184">
        <v>29390</v>
      </c>
      <c r="G1184" t="s">
        <v>33477</v>
      </c>
      <c r="H1184">
        <v>16240</v>
      </c>
      <c r="I1184" t="s">
        <v>33476</v>
      </c>
      <c r="J1184"/>
      <c r="U1184" s="43"/>
      <c r="AE1184"/>
    </row>
    <row r="1185" spans="1:31">
      <c r="A1185">
        <v>2600</v>
      </c>
      <c r="B1185" t="s">
        <v>1308</v>
      </c>
      <c r="C1185" t="s">
        <v>33480</v>
      </c>
      <c r="D1185" t="s">
        <v>33476</v>
      </c>
      <c r="E1185"/>
      <c r="F1185">
        <v>29400</v>
      </c>
      <c r="G1185" t="s">
        <v>33477</v>
      </c>
      <c r="H1185">
        <v>16240</v>
      </c>
      <c r="I1185" t="s">
        <v>33476</v>
      </c>
      <c r="J1185"/>
      <c r="U1185" s="43"/>
      <c r="AE1185"/>
    </row>
    <row r="1186" spans="1:31">
      <c r="A1186">
        <v>2220</v>
      </c>
      <c r="B1186" t="s">
        <v>1309</v>
      </c>
      <c r="C1186" t="s">
        <v>33480</v>
      </c>
      <c r="D1186" t="s">
        <v>33476</v>
      </c>
      <c r="E1186"/>
      <c r="F1186">
        <v>29410</v>
      </c>
      <c r="G1186" t="s">
        <v>33477</v>
      </c>
      <c r="H1186">
        <v>16250</v>
      </c>
      <c r="I1186" t="s">
        <v>33476</v>
      </c>
      <c r="J1186"/>
      <c r="U1186" s="43"/>
      <c r="AE1186"/>
    </row>
    <row r="1187" spans="1:31">
      <c r="A1187">
        <v>2290</v>
      </c>
      <c r="B1187" t="s">
        <v>1310</v>
      </c>
      <c r="C1187" t="s">
        <v>33480</v>
      </c>
      <c r="D1187" t="s">
        <v>33481</v>
      </c>
      <c r="E1187"/>
      <c r="F1187">
        <v>29420</v>
      </c>
      <c r="G1187" t="s">
        <v>33477</v>
      </c>
      <c r="H1187">
        <v>16250</v>
      </c>
      <c r="I1187" t="s">
        <v>33476</v>
      </c>
      <c r="J1187"/>
      <c r="U1187" s="43"/>
      <c r="AE1187"/>
    </row>
    <row r="1188" spans="1:31">
      <c r="A1188">
        <v>2250</v>
      </c>
      <c r="B1188" t="s">
        <v>1311</v>
      </c>
      <c r="C1188" t="s">
        <v>33478</v>
      </c>
      <c r="D1188" t="s">
        <v>33476</v>
      </c>
      <c r="E1188"/>
      <c r="F1188">
        <v>29430</v>
      </c>
      <c r="G1188" t="s">
        <v>33477</v>
      </c>
      <c r="H1188">
        <v>16260</v>
      </c>
      <c r="I1188" t="s">
        <v>33476</v>
      </c>
      <c r="J1188"/>
      <c r="U1188" s="43"/>
      <c r="AE1188"/>
    </row>
    <row r="1189" spans="1:31">
      <c r="A1189">
        <v>2700</v>
      </c>
      <c r="B1189" t="s">
        <v>1312</v>
      </c>
      <c r="C1189" t="s">
        <v>33480</v>
      </c>
      <c r="D1189" t="s">
        <v>33481</v>
      </c>
      <c r="E1189"/>
      <c r="F1189">
        <v>29440</v>
      </c>
      <c r="G1189" t="s">
        <v>33477</v>
      </c>
      <c r="H1189">
        <v>16270</v>
      </c>
      <c r="I1189" t="s">
        <v>33476</v>
      </c>
      <c r="J1189"/>
      <c r="U1189" s="43"/>
      <c r="AE1189"/>
    </row>
    <row r="1190" spans="1:31">
      <c r="A1190">
        <v>2700</v>
      </c>
      <c r="B1190" t="s">
        <v>1312</v>
      </c>
      <c r="C1190" t="s">
        <v>33480</v>
      </c>
      <c r="D1190" t="s">
        <v>33481</v>
      </c>
      <c r="E1190"/>
      <c r="F1190">
        <v>29450</v>
      </c>
      <c r="G1190" t="s">
        <v>33477</v>
      </c>
      <c r="H1190">
        <v>16270</v>
      </c>
      <c r="I1190" t="s">
        <v>33476</v>
      </c>
      <c r="J1190"/>
      <c r="U1190" s="43"/>
      <c r="AE1190"/>
    </row>
    <row r="1191" spans="1:31">
      <c r="A1191">
        <v>2700</v>
      </c>
      <c r="B1191" t="s">
        <v>1312</v>
      </c>
      <c r="C1191" t="s">
        <v>33480</v>
      </c>
      <c r="D1191" t="s">
        <v>33481</v>
      </c>
      <c r="E1191"/>
      <c r="F1191">
        <v>29460</v>
      </c>
      <c r="G1191" t="s">
        <v>33477</v>
      </c>
      <c r="H1191">
        <v>16290</v>
      </c>
      <c r="I1191" t="s">
        <v>33476</v>
      </c>
      <c r="J1191"/>
      <c r="U1191" s="43"/>
      <c r="AE1191"/>
    </row>
    <row r="1192" spans="1:31">
      <c r="A1192">
        <v>2700</v>
      </c>
      <c r="B1192" t="s">
        <v>1312</v>
      </c>
      <c r="C1192" t="s">
        <v>33480</v>
      </c>
      <c r="D1192" t="s">
        <v>33481</v>
      </c>
      <c r="E1192"/>
      <c r="F1192">
        <v>29510</v>
      </c>
      <c r="G1192" t="s">
        <v>33477</v>
      </c>
      <c r="H1192">
        <v>16300</v>
      </c>
      <c r="I1192" t="s">
        <v>33476</v>
      </c>
      <c r="J1192"/>
      <c r="U1192" s="43"/>
      <c r="AE1192"/>
    </row>
    <row r="1193" spans="1:31">
      <c r="A1193">
        <v>2880</v>
      </c>
      <c r="B1193" t="s">
        <v>1313</v>
      </c>
      <c r="C1193" t="s">
        <v>33479</v>
      </c>
      <c r="D1193" t="s">
        <v>33481</v>
      </c>
      <c r="E1193"/>
      <c r="F1193">
        <v>29520</v>
      </c>
      <c r="G1193" t="s">
        <v>33477</v>
      </c>
      <c r="H1193">
        <v>16300</v>
      </c>
      <c r="I1193" t="s">
        <v>33476</v>
      </c>
      <c r="J1193"/>
      <c r="U1193" s="43"/>
      <c r="AE1193"/>
    </row>
    <row r="1194" spans="1:31">
      <c r="A1194">
        <v>2140</v>
      </c>
      <c r="B1194" t="s">
        <v>1314</v>
      </c>
      <c r="C1194" t="s">
        <v>33478</v>
      </c>
      <c r="D1194" t="s">
        <v>33476</v>
      </c>
      <c r="E1194"/>
      <c r="F1194">
        <v>29530</v>
      </c>
      <c r="G1194" t="s">
        <v>33477</v>
      </c>
      <c r="H1194">
        <v>16300</v>
      </c>
      <c r="I1194" t="s">
        <v>33476</v>
      </c>
      <c r="J1194"/>
      <c r="U1194" s="43"/>
      <c r="AE1194"/>
    </row>
    <row r="1195" spans="1:31">
      <c r="A1195">
        <v>2390</v>
      </c>
      <c r="B1195" t="s">
        <v>1315</v>
      </c>
      <c r="C1195" t="s">
        <v>33478</v>
      </c>
      <c r="D1195" t="e">
        <v>#N/A</v>
      </c>
      <c r="E1195"/>
      <c r="F1195">
        <v>29550</v>
      </c>
      <c r="G1195" t="s">
        <v>33477</v>
      </c>
      <c r="H1195">
        <v>16300</v>
      </c>
      <c r="I1195" t="s">
        <v>33476</v>
      </c>
      <c r="J1195"/>
      <c r="U1195" s="43"/>
      <c r="AE1195"/>
    </row>
    <row r="1196" spans="1:31">
      <c r="A1196">
        <v>2250</v>
      </c>
      <c r="B1196" t="s">
        <v>1316</v>
      </c>
      <c r="C1196" t="s">
        <v>33478</v>
      </c>
      <c r="D1196" t="s">
        <v>33476</v>
      </c>
      <c r="E1196"/>
      <c r="F1196">
        <v>29560</v>
      </c>
      <c r="G1196" t="s">
        <v>33477</v>
      </c>
      <c r="H1196">
        <v>16300</v>
      </c>
      <c r="I1196" t="s">
        <v>33476</v>
      </c>
      <c r="J1196"/>
      <c r="U1196" s="43"/>
      <c r="AE1196"/>
    </row>
    <row r="1197" spans="1:31">
      <c r="A1197">
        <v>2340</v>
      </c>
      <c r="B1197" t="s">
        <v>1317</v>
      </c>
      <c r="C1197" t="s">
        <v>33478</v>
      </c>
      <c r="D1197" t="s">
        <v>33476</v>
      </c>
      <c r="E1197"/>
      <c r="F1197">
        <v>29590</v>
      </c>
      <c r="G1197" t="s">
        <v>33477</v>
      </c>
      <c r="H1197">
        <v>16310</v>
      </c>
      <c r="I1197" t="s">
        <v>33476</v>
      </c>
      <c r="J1197"/>
      <c r="U1197" s="43"/>
      <c r="AE1197"/>
    </row>
    <row r="1198" spans="1:31">
      <c r="A1198">
        <v>2810</v>
      </c>
      <c r="B1198" t="s">
        <v>1318</v>
      </c>
      <c r="C1198" t="s">
        <v>33480</v>
      </c>
      <c r="D1198" t="s">
        <v>33476</v>
      </c>
      <c r="E1198"/>
      <c r="F1198">
        <v>29600</v>
      </c>
      <c r="G1198" t="s">
        <v>33477</v>
      </c>
      <c r="H1198">
        <v>16310</v>
      </c>
      <c r="I1198" t="s">
        <v>33476</v>
      </c>
      <c r="J1198"/>
      <c r="U1198" s="43"/>
      <c r="AE1198"/>
    </row>
    <row r="1199" spans="1:31">
      <c r="A1199">
        <v>2250</v>
      </c>
      <c r="B1199" t="s">
        <v>1319</v>
      </c>
      <c r="C1199" t="s">
        <v>33478</v>
      </c>
      <c r="D1199" t="s">
        <v>33476</v>
      </c>
      <c r="E1199"/>
      <c r="F1199">
        <v>29620</v>
      </c>
      <c r="G1199" t="s">
        <v>33477</v>
      </c>
      <c r="H1199">
        <v>16310</v>
      </c>
      <c r="I1199" t="s">
        <v>33476</v>
      </c>
      <c r="J1199"/>
      <c r="U1199" s="43"/>
      <c r="AE1199"/>
    </row>
    <row r="1200" spans="1:31">
      <c r="A1200">
        <v>2800</v>
      </c>
      <c r="B1200" t="s">
        <v>1320</v>
      </c>
      <c r="C1200" t="s">
        <v>33479</v>
      </c>
      <c r="D1200" t="s">
        <v>33476</v>
      </c>
      <c r="E1200"/>
      <c r="F1200">
        <v>29640</v>
      </c>
      <c r="G1200" t="s">
        <v>33477</v>
      </c>
      <c r="H1200">
        <v>16310</v>
      </c>
      <c r="I1200" t="s">
        <v>33476</v>
      </c>
      <c r="J1200"/>
      <c r="U1200" s="43"/>
      <c r="AE1200"/>
    </row>
    <row r="1201" spans="1:31">
      <c r="A1201">
        <v>2490</v>
      </c>
      <c r="B1201" t="s">
        <v>1321</v>
      </c>
      <c r="C1201" t="s">
        <v>33478</v>
      </c>
      <c r="D1201" t="s">
        <v>33476</v>
      </c>
      <c r="E1201"/>
      <c r="F1201">
        <v>29650</v>
      </c>
      <c r="G1201" t="s">
        <v>33477</v>
      </c>
      <c r="H1201">
        <v>16320</v>
      </c>
      <c r="I1201" t="s">
        <v>33476</v>
      </c>
      <c r="J1201"/>
      <c r="U1201" s="43"/>
      <c r="AE1201"/>
    </row>
    <row r="1202" spans="1:31">
      <c r="A1202">
        <v>2850</v>
      </c>
      <c r="B1202" t="s">
        <v>1322</v>
      </c>
      <c r="C1202" t="s">
        <v>33479</v>
      </c>
      <c r="D1202" t="e">
        <v>#N/A</v>
      </c>
      <c r="E1202"/>
      <c r="F1202">
        <v>29670</v>
      </c>
      <c r="G1202" t="s">
        <v>33477</v>
      </c>
      <c r="H1202">
        <v>16320</v>
      </c>
      <c r="I1202" t="s">
        <v>33476</v>
      </c>
      <c r="J1202"/>
      <c r="U1202" s="43"/>
      <c r="AE1202"/>
    </row>
    <row r="1203" spans="1:31">
      <c r="A1203">
        <v>2460</v>
      </c>
      <c r="B1203" t="s">
        <v>1323</v>
      </c>
      <c r="C1203" t="s">
        <v>33480</v>
      </c>
      <c r="D1203" t="e">
        <v>#N/A</v>
      </c>
      <c r="E1203"/>
      <c r="F1203">
        <v>29690</v>
      </c>
      <c r="G1203" t="s">
        <v>33477</v>
      </c>
      <c r="H1203">
        <v>16330</v>
      </c>
      <c r="I1203" t="s">
        <v>33476</v>
      </c>
      <c r="J1203"/>
      <c r="U1203" s="43"/>
      <c r="AE1203"/>
    </row>
    <row r="1204" spans="1:31">
      <c r="A1204">
        <v>2300</v>
      </c>
      <c r="B1204" t="s">
        <v>1324</v>
      </c>
      <c r="C1204" t="s">
        <v>33480</v>
      </c>
      <c r="D1204" t="s">
        <v>33481</v>
      </c>
      <c r="E1204"/>
      <c r="F1204">
        <v>29700</v>
      </c>
      <c r="G1204" t="s">
        <v>33477</v>
      </c>
      <c r="H1204">
        <v>16350</v>
      </c>
      <c r="I1204" t="s">
        <v>33476</v>
      </c>
      <c r="J1204"/>
      <c r="U1204" s="43"/>
      <c r="AE1204"/>
    </row>
    <row r="1205" spans="1:31">
      <c r="A1205">
        <v>2860</v>
      </c>
      <c r="B1205" t="s">
        <v>1325</v>
      </c>
      <c r="C1205" t="s">
        <v>33478</v>
      </c>
      <c r="D1205" t="s">
        <v>33481</v>
      </c>
      <c r="E1205"/>
      <c r="F1205">
        <v>29710</v>
      </c>
      <c r="G1205" t="s">
        <v>33477</v>
      </c>
      <c r="H1205">
        <v>16350</v>
      </c>
      <c r="I1205" t="s">
        <v>33476</v>
      </c>
      <c r="J1205"/>
      <c r="U1205" s="43"/>
      <c r="AE1205"/>
    </row>
    <row r="1206" spans="1:31">
      <c r="A1206">
        <v>2640</v>
      </c>
      <c r="B1206" t="s">
        <v>1326</v>
      </c>
      <c r="C1206" t="s">
        <v>33480</v>
      </c>
      <c r="D1206" t="e">
        <v>#N/A</v>
      </c>
      <c r="E1206"/>
      <c r="F1206">
        <v>29720</v>
      </c>
      <c r="G1206" t="s">
        <v>33477</v>
      </c>
      <c r="H1206">
        <v>16350</v>
      </c>
      <c r="I1206" t="s">
        <v>33476</v>
      </c>
      <c r="J1206"/>
      <c r="U1206" s="43"/>
      <c r="AE1206"/>
    </row>
    <row r="1207" spans="1:31">
      <c r="A1207">
        <v>2120</v>
      </c>
      <c r="B1207" t="s">
        <v>1327</v>
      </c>
      <c r="C1207" t="s">
        <v>33478</v>
      </c>
      <c r="D1207" t="s">
        <v>33476</v>
      </c>
      <c r="E1207"/>
      <c r="F1207">
        <v>29770</v>
      </c>
      <c r="G1207" t="s">
        <v>33477</v>
      </c>
      <c r="H1207">
        <v>16360</v>
      </c>
      <c r="I1207" t="s">
        <v>33476</v>
      </c>
      <c r="J1207"/>
      <c r="U1207" s="43"/>
      <c r="AE1207"/>
    </row>
    <row r="1208" spans="1:31">
      <c r="A1208">
        <v>2300</v>
      </c>
      <c r="B1208" t="s">
        <v>1328</v>
      </c>
      <c r="C1208" t="s">
        <v>33480</v>
      </c>
      <c r="D1208" t="s">
        <v>33481</v>
      </c>
      <c r="E1208"/>
      <c r="F1208">
        <v>29790</v>
      </c>
      <c r="G1208" t="s">
        <v>33477</v>
      </c>
      <c r="H1208">
        <v>16360</v>
      </c>
      <c r="I1208" t="s">
        <v>33476</v>
      </c>
      <c r="J1208"/>
      <c r="U1208" s="43"/>
      <c r="AE1208"/>
    </row>
    <row r="1209" spans="1:31">
      <c r="A1209">
        <v>2000</v>
      </c>
      <c r="B1209" t="s">
        <v>1329</v>
      </c>
      <c r="C1209" t="s">
        <v>33479</v>
      </c>
      <c r="D1209" t="s">
        <v>33481</v>
      </c>
      <c r="E1209"/>
      <c r="F1209">
        <v>29800</v>
      </c>
      <c r="G1209" t="s">
        <v>33477</v>
      </c>
      <c r="H1209">
        <v>16360</v>
      </c>
      <c r="I1209" t="s">
        <v>33476</v>
      </c>
      <c r="J1209"/>
      <c r="U1209" s="43"/>
      <c r="AE1209"/>
    </row>
    <row r="1210" spans="1:31">
      <c r="A1210">
        <v>2690</v>
      </c>
      <c r="B1210" t="s">
        <v>1330</v>
      </c>
      <c r="C1210" t="s">
        <v>33478</v>
      </c>
      <c r="D1210" t="s">
        <v>33476</v>
      </c>
      <c r="E1210"/>
      <c r="F1210">
        <v>29810</v>
      </c>
      <c r="G1210" t="s">
        <v>33477</v>
      </c>
      <c r="H1210">
        <v>16370</v>
      </c>
      <c r="I1210" t="s">
        <v>33476</v>
      </c>
      <c r="J1210"/>
      <c r="U1210" s="43"/>
      <c r="AE1210"/>
    </row>
    <row r="1211" spans="1:31">
      <c r="A1211">
        <v>2120</v>
      </c>
      <c r="B1211" t="s">
        <v>1331</v>
      </c>
      <c r="C1211" t="s">
        <v>33478</v>
      </c>
      <c r="D1211" t="s">
        <v>33476</v>
      </c>
      <c r="E1211"/>
      <c r="F1211">
        <v>29830</v>
      </c>
      <c r="G1211" t="s">
        <v>33477</v>
      </c>
      <c r="H1211">
        <v>16380</v>
      </c>
      <c r="I1211" t="s">
        <v>33476</v>
      </c>
      <c r="J1211"/>
      <c r="U1211" s="43"/>
      <c r="AE1211"/>
    </row>
    <row r="1212" spans="1:31">
      <c r="A1212">
        <v>2120</v>
      </c>
      <c r="B1212" t="s">
        <v>1331</v>
      </c>
      <c r="C1212" t="s">
        <v>33478</v>
      </c>
      <c r="D1212" t="s">
        <v>33476</v>
      </c>
      <c r="E1212"/>
      <c r="F1212">
        <v>29860</v>
      </c>
      <c r="G1212" t="s">
        <v>33477</v>
      </c>
      <c r="H1212">
        <v>16380</v>
      </c>
      <c r="I1212" t="s">
        <v>33476</v>
      </c>
      <c r="J1212"/>
      <c r="U1212" s="43"/>
      <c r="AE1212"/>
    </row>
    <row r="1213" spans="1:31">
      <c r="A1213">
        <v>2370</v>
      </c>
      <c r="B1213" t="s">
        <v>1332</v>
      </c>
      <c r="C1213" t="s">
        <v>33480</v>
      </c>
      <c r="D1213" t="e">
        <v>#N/A</v>
      </c>
      <c r="E1213"/>
      <c r="F1213">
        <v>29870</v>
      </c>
      <c r="G1213" t="s">
        <v>33477</v>
      </c>
      <c r="H1213">
        <v>16390</v>
      </c>
      <c r="I1213" t="s">
        <v>33476</v>
      </c>
      <c r="J1213"/>
      <c r="U1213" s="43"/>
      <c r="AE1213"/>
    </row>
    <row r="1214" spans="1:31">
      <c r="A1214">
        <v>2140</v>
      </c>
      <c r="B1214" t="s">
        <v>1333</v>
      </c>
      <c r="C1214" t="s">
        <v>33478</v>
      </c>
      <c r="D1214" t="s">
        <v>33476</v>
      </c>
      <c r="E1214"/>
      <c r="F1214">
        <v>29890</v>
      </c>
      <c r="G1214" t="s">
        <v>33477</v>
      </c>
      <c r="H1214">
        <v>16400</v>
      </c>
      <c r="I1214" t="s">
        <v>33476</v>
      </c>
      <c r="J1214"/>
      <c r="U1214" s="43"/>
      <c r="AE1214"/>
    </row>
    <row r="1215" spans="1:31">
      <c r="A1215">
        <v>2110</v>
      </c>
      <c r="B1215" t="s">
        <v>1334</v>
      </c>
      <c r="C1215" t="s">
        <v>33478</v>
      </c>
      <c r="D1215" t="s">
        <v>33476</v>
      </c>
      <c r="E1215"/>
      <c r="F1215">
        <v>29930</v>
      </c>
      <c r="G1215" t="s">
        <v>33477</v>
      </c>
      <c r="H1215">
        <v>16410</v>
      </c>
      <c r="I1215" t="s">
        <v>33476</v>
      </c>
      <c r="J1215"/>
      <c r="U1215" s="43"/>
      <c r="AE1215"/>
    </row>
    <row r="1216" spans="1:31">
      <c r="A1216">
        <v>2190</v>
      </c>
      <c r="B1216" t="s">
        <v>1335</v>
      </c>
      <c r="C1216" t="s">
        <v>33480</v>
      </c>
      <c r="D1216" t="s">
        <v>33476</v>
      </c>
      <c r="E1216"/>
      <c r="F1216">
        <v>29970</v>
      </c>
      <c r="G1216" t="s">
        <v>33477</v>
      </c>
      <c r="H1216">
        <v>16410</v>
      </c>
      <c r="I1216" t="s">
        <v>33476</v>
      </c>
      <c r="J1216"/>
      <c r="U1216" s="43"/>
      <c r="AE1216"/>
    </row>
    <row r="1217" spans="1:31">
      <c r="A1217">
        <v>2290</v>
      </c>
      <c r="B1217" t="s">
        <v>1336</v>
      </c>
      <c r="C1217" t="s">
        <v>33480</v>
      </c>
      <c r="D1217" t="s">
        <v>33481</v>
      </c>
      <c r="E1217"/>
      <c r="F1217">
        <v>30000</v>
      </c>
      <c r="G1217" t="s">
        <v>33480</v>
      </c>
      <c r="H1217">
        <v>16410</v>
      </c>
      <c r="I1217" t="s">
        <v>33476</v>
      </c>
      <c r="J1217"/>
      <c r="U1217" s="43"/>
      <c r="AE1217"/>
    </row>
    <row r="1218" spans="1:31">
      <c r="A1218">
        <v>2220</v>
      </c>
      <c r="B1218" t="s">
        <v>1337</v>
      </c>
      <c r="C1218" t="s">
        <v>33480</v>
      </c>
      <c r="D1218" t="s">
        <v>33476</v>
      </c>
      <c r="E1218"/>
      <c r="F1218">
        <v>30110</v>
      </c>
      <c r="G1218" t="s">
        <v>33480</v>
      </c>
      <c r="H1218">
        <v>16420</v>
      </c>
      <c r="I1218" t="s">
        <v>33476</v>
      </c>
      <c r="J1218"/>
      <c r="U1218" s="43"/>
      <c r="AE1218"/>
    </row>
    <row r="1219" spans="1:31">
      <c r="A1219">
        <v>2160</v>
      </c>
      <c r="B1219" t="s">
        <v>1338</v>
      </c>
      <c r="C1219" t="s">
        <v>33479</v>
      </c>
      <c r="D1219" t="s">
        <v>33476</v>
      </c>
      <c r="E1219"/>
      <c r="F1219">
        <v>30120</v>
      </c>
      <c r="G1219" t="s">
        <v>33477</v>
      </c>
      <c r="H1219">
        <v>16420</v>
      </c>
      <c r="I1219" t="s">
        <v>33476</v>
      </c>
      <c r="J1219"/>
      <c r="U1219" s="43"/>
      <c r="AE1219"/>
    </row>
    <row r="1220" spans="1:31">
      <c r="A1220">
        <v>2000</v>
      </c>
      <c r="B1220" t="s">
        <v>1339</v>
      </c>
      <c r="C1220" t="s">
        <v>33479</v>
      </c>
      <c r="D1220" t="s">
        <v>33481</v>
      </c>
      <c r="E1220"/>
      <c r="F1220">
        <v>30122</v>
      </c>
      <c r="G1220" t="s">
        <v>33477</v>
      </c>
      <c r="H1220">
        <v>16430</v>
      </c>
      <c r="I1220" t="s">
        <v>33476</v>
      </c>
      <c r="J1220"/>
      <c r="U1220" s="43"/>
      <c r="AE1220"/>
    </row>
    <row r="1221" spans="1:31">
      <c r="A1221">
        <v>2320</v>
      </c>
      <c r="B1221" t="s">
        <v>1340</v>
      </c>
      <c r="C1221" t="s">
        <v>33479</v>
      </c>
      <c r="D1221" t="s">
        <v>33481</v>
      </c>
      <c r="E1221"/>
      <c r="F1221">
        <v>30125</v>
      </c>
      <c r="G1221" t="s">
        <v>33477</v>
      </c>
      <c r="H1221">
        <v>16430</v>
      </c>
      <c r="I1221" t="s">
        <v>33476</v>
      </c>
      <c r="J1221"/>
      <c r="U1221" s="43"/>
      <c r="AE1221"/>
    </row>
    <row r="1222" spans="1:31">
      <c r="A1222">
        <v>2200</v>
      </c>
      <c r="B1222" t="s">
        <v>1341</v>
      </c>
      <c r="C1222" t="s">
        <v>33480</v>
      </c>
      <c r="D1222" t="s">
        <v>33476</v>
      </c>
      <c r="E1222"/>
      <c r="F1222">
        <v>30126</v>
      </c>
      <c r="G1222" t="s">
        <v>33480</v>
      </c>
      <c r="H1222">
        <v>16440</v>
      </c>
      <c r="I1222" t="s">
        <v>33476</v>
      </c>
      <c r="J1222"/>
      <c r="U1222" s="43"/>
      <c r="AE1222"/>
    </row>
    <row r="1223" spans="1:31">
      <c r="A1223">
        <v>2320</v>
      </c>
      <c r="B1223" t="s">
        <v>1342</v>
      </c>
      <c r="C1223" t="s">
        <v>33479</v>
      </c>
      <c r="D1223" t="s">
        <v>33481</v>
      </c>
      <c r="E1223"/>
      <c r="F1223">
        <v>30140</v>
      </c>
      <c r="G1223" t="s">
        <v>33480</v>
      </c>
      <c r="H1223">
        <v>16440</v>
      </c>
      <c r="I1223" t="s">
        <v>33476</v>
      </c>
      <c r="J1223"/>
      <c r="U1223" s="43"/>
      <c r="AE1223"/>
    </row>
    <row r="1224" spans="1:31">
      <c r="A1224">
        <v>2110</v>
      </c>
      <c r="B1224" t="s">
        <v>1343</v>
      </c>
      <c r="C1224" t="s">
        <v>33478</v>
      </c>
      <c r="D1224" t="s">
        <v>33476</v>
      </c>
      <c r="E1224"/>
      <c r="F1224">
        <v>30150</v>
      </c>
      <c r="G1224" t="s">
        <v>33480</v>
      </c>
      <c r="H1224">
        <v>16440</v>
      </c>
      <c r="I1224" t="s">
        <v>33476</v>
      </c>
      <c r="J1224"/>
      <c r="U1224" s="43"/>
      <c r="AE1224"/>
    </row>
    <row r="1225" spans="1:31">
      <c r="A1225">
        <v>2200</v>
      </c>
      <c r="B1225" t="s">
        <v>1344</v>
      </c>
      <c r="C1225" t="s">
        <v>33480</v>
      </c>
      <c r="D1225" t="s">
        <v>33476</v>
      </c>
      <c r="E1225"/>
      <c r="F1225">
        <v>30160</v>
      </c>
      <c r="G1225" t="s">
        <v>33480</v>
      </c>
      <c r="H1225">
        <v>16460</v>
      </c>
      <c r="I1225" t="s">
        <v>33476</v>
      </c>
      <c r="J1225"/>
      <c r="U1225" s="43"/>
      <c r="AE1225"/>
    </row>
    <row r="1226" spans="1:31">
      <c r="A1226">
        <v>2590</v>
      </c>
      <c r="B1226" t="s">
        <v>1345</v>
      </c>
      <c r="C1226" t="s">
        <v>33478</v>
      </c>
      <c r="D1226" t="s">
        <v>33476</v>
      </c>
      <c r="E1226"/>
      <c r="F1226">
        <v>30170</v>
      </c>
      <c r="G1226" t="s">
        <v>33480</v>
      </c>
      <c r="H1226">
        <v>16480</v>
      </c>
      <c r="I1226" t="s">
        <v>33476</v>
      </c>
      <c r="J1226"/>
      <c r="U1226" s="43"/>
      <c r="AE1226"/>
    </row>
    <row r="1227" spans="1:31">
      <c r="A1227">
        <v>2220</v>
      </c>
      <c r="B1227" t="s">
        <v>1346</v>
      </c>
      <c r="C1227" t="s">
        <v>33480</v>
      </c>
      <c r="D1227" t="s">
        <v>33476</v>
      </c>
      <c r="E1227"/>
      <c r="F1227">
        <v>30190</v>
      </c>
      <c r="G1227" t="s">
        <v>33480</v>
      </c>
      <c r="H1227">
        <v>16490</v>
      </c>
      <c r="I1227" t="s">
        <v>33476</v>
      </c>
      <c r="J1227"/>
      <c r="U1227" s="43"/>
      <c r="AE1227"/>
    </row>
    <row r="1228" spans="1:31">
      <c r="A1228">
        <v>2490</v>
      </c>
      <c r="B1228" t="s">
        <v>1347</v>
      </c>
      <c r="C1228" t="s">
        <v>33478</v>
      </c>
      <c r="D1228" t="s">
        <v>33476</v>
      </c>
      <c r="E1228"/>
      <c r="F1228">
        <v>30200</v>
      </c>
      <c r="G1228" t="s">
        <v>33480</v>
      </c>
      <c r="H1228">
        <v>16500</v>
      </c>
      <c r="I1228" t="s">
        <v>33476</v>
      </c>
      <c r="J1228"/>
      <c r="U1228" s="43"/>
      <c r="AE1228"/>
    </row>
    <row r="1229" spans="1:31">
      <c r="A1229">
        <v>2800</v>
      </c>
      <c r="B1229" t="s">
        <v>1348</v>
      </c>
      <c r="C1229" t="s">
        <v>33479</v>
      </c>
      <c r="D1229" t="s">
        <v>33476</v>
      </c>
      <c r="E1229"/>
      <c r="F1229">
        <v>30210</v>
      </c>
      <c r="G1229" t="s">
        <v>33480</v>
      </c>
      <c r="H1229">
        <v>16500</v>
      </c>
      <c r="I1229" t="s">
        <v>33476</v>
      </c>
      <c r="J1229"/>
      <c r="U1229" s="43"/>
      <c r="AE1229"/>
    </row>
    <row r="1230" spans="1:31">
      <c r="A1230">
        <v>2420</v>
      </c>
      <c r="B1230" t="s">
        <v>1349</v>
      </c>
      <c r="C1230" t="s">
        <v>33478</v>
      </c>
      <c r="D1230" t="s">
        <v>33476</v>
      </c>
      <c r="E1230"/>
      <c r="F1230">
        <v>30220</v>
      </c>
      <c r="G1230" t="s">
        <v>33480</v>
      </c>
      <c r="H1230">
        <v>16500</v>
      </c>
      <c r="I1230" t="s">
        <v>33476</v>
      </c>
      <c r="J1230"/>
      <c r="U1230" s="43"/>
      <c r="AE1230"/>
    </row>
    <row r="1231" spans="1:31">
      <c r="A1231">
        <v>2540</v>
      </c>
      <c r="B1231" t="s">
        <v>1350</v>
      </c>
      <c r="C1231" t="s">
        <v>33478</v>
      </c>
      <c r="D1231" t="s">
        <v>33482</v>
      </c>
      <c r="E1231"/>
      <c r="F1231">
        <v>30230</v>
      </c>
      <c r="G1231" t="s">
        <v>33480</v>
      </c>
      <c r="H1231">
        <v>16500</v>
      </c>
      <c r="I1231" t="s">
        <v>33476</v>
      </c>
      <c r="J1231"/>
      <c r="U1231" s="43"/>
      <c r="AE1231"/>
    </row>
    <row r="1232" spans="1:31">
      <c r="A1232">
        <v>2160</v>
      </c>
      <c r="B1232" t="s">
        <v>1351</v>
      </c>
      <c r="C1232" t="s">
        <v>33479</v>
      </c>
      <c r="D1232" t="s">
        <v>33476</v>
      </c>
      <c r="E1232"/>
      <c r="F1232">
        <v>30250</v>
      </c>
      <c r="G1232" t="s">
        <v>33480</v>
      </c>
      <c r="H1232">
        <v>16500</v>
      </c>
      <c r="I1232" t="s">
        <v>33476</v>
      </c>
      <c r="J1232"/>
      <c r="U1232" s="43"/>
      <c r="AE1232"/>
    </row>
    <row r="1233" spans="1:31">
      <c r="A1233">
        <v>2510</v>
      </c>
      <c r="B1233" t="s">
        <v>1352</v>
      </c>
      <c r="C1233" t="s">
        <v>33478</v>
      </c>
      <c r="D1233" t="s">
        <v>33476</v>
      </c>
      <c r="E1233"/>
      <c r="F1233">
        <v>30260</v>
      </c>
      <c r="G1233" t="s">
        <v>33480</v>
      </c>
      <c r="H1233">
        <v>16500</v>
      </c>
      <c r="I1233" t="s">
        <v>33476</v>
      </c>
      <c r="J1233"/>
      <c r="U1233" s="43"/>
      <c r="AE1233"/>
    </row>
    <row r="1234" spans="1:31">
      <c r="A1234">
        <v>2200</v>
      </c>
      <c r="B1234" t="s">
        <v>1353</v>
      </c>
      <c r="C1234" t="s">
        <v>33480</v>
      </c>
      <c r="D1234" t="s">
        <v>33476</v>
      </c>
      <c r="E1234"/>
      <c r="F1234">
        <v>30270</v>
      </c>
      <c r="G1234" t="s">
        <v>33480</v>
      </c>
      <c r="H1234">
        <v>16500</v>
      </c>
      <c r="I1234" t="s">
        <v>33476</v>
      </c>
      <c r="J1234"/>
      <c r="U1234" s="43"/>
      <c r="AE1234"/>
    </row>
    <row r="1235" spans="1:31">
      <c r="A1235">
        <v>2400</v>
      </c>
      <c r="B1235" t="s">
        <v>1354</v>
      </c>
      <c r="C1235" t="s">
        <v>33479</v>
      </c>
      <c r="D1235" t="s">
        <v>33476</v>
      </c>
      <c r="E1235"/>
      <c r="F1235">
        <v>30290</v>
      </c>
      <c r="G1235" t="s">
        <v>33480</v>
      </c>
      <c r="H1235">
        <v>16510</v>
      </c>
      <c r="I1235" t="s">
        <v>33476</v>
      </c>
      <c r="J1235"/>
      <c r="U1235" s="43"/>
      <c r="AE1235"/>
    </row>
    <row r="1236" spans="1:31">
      <c r="A1236">
        <v>2490</v>
      </c>
      <c r="B1236" t="s">
        <v>1355</v>
      </c>
      <c r="C1236" t="s">
        <v>33478</v>
      </c>
      <c r="D1236" t="s">
        <v>33476</v>
      </c>
      <c r="E1236"/>
      <c r="F1236">
        <v>30300</v>
      </c>
      <c r="G1236" t="s">
        <v>33480</v>
      </c>
      <c r="H1236">
        <v>16560</v>
      </c>
      <c r="I1236" t="s">
        <v>33476</v>
      </c>
      <c r="J1236"/>
      <c r="U1236" s="43"/>
      <c r="AE1236"/>
    </row>
    <row r="1237" spans="1:31">
      <c r="A1237">
        <v>2120</v>
      </c>
      <c r="B1237" t="s">
        <v>1356</v>
      </c>
      <c r="C1237" t="s">
        <v>33478</v>
      </c>
      <c r="D1237" t="s">
        <v>33476</v>
      </c>
      <c r="E1237"/>
      <c r="F1237">
        <v>30320</v>
      </c>
      <c r="G1237" t="s">
        <v>33480</v>
      </c>
      <c r="H1237">
        <v>16600</v>
      </c>
      <c r="I1237" t="s">
        <v>33476</v>
      </c>
      <c r="J1237"/>
      <c r="U1237" s="43"/>
      <c r="AE1237"/>
    </row>
    <row r="1238" spans="1:31">
      <c r="A1238">
        <v>2630</v>
      </c>
      <c r="B1238" t="s">
        <v>1357</v>
      </c>
      <c r="C1238" t="s">
        <v>33478</v>
      </c>
      <c r="D1238" t="e">
        <v>#N/A</v>
      </c>
      <c r="E1238"/>
      <c r="F1238">
        <v>30330</v>
      </c>
      <c r="G1238" t="s">
        <v>33480</v>
      </c>
      <c r="H1238">
        <v>16700</v>
      </c>
      <c r="I1238" t="s">
        <v>33476</v>
      </c>
      <c r="J1238"/>
      <c r="U1238" s="43"/>
      <c r="AE1238"/>
    </row>
    <row r="1239" spans="1:31">
      <c r="A1239">
        <v>2490</v>
      </c>
      <c r="B1239" t="s">
        <v>1358</v>
      </c>
      <c r="C1239" t="s">
        <v>33478</v>
      </c>
      <c r="D1239" t="s">
        <v>33476</v>
      </c>
      <c r="E1239"/>
      <c r="F1239">
        <v>30340</v>
      </c>
      <c r="G1239" t="s">
        <v>33480</v>
      </c>
      <c r="H1239">
        <v>16700</v>
      </c>
      <c r="I1239" t="s">
        <v>33476</v>
      </c>
      <c r="J1239"/>
      <c r="U1239" s="43"/>
      <c r="AE1239"/>
    </row>
    <row r="1240" spans="1:31">
      <c r="A1240">
        <v>2380</v>
      </c>
      <c r="B1240" t="s">
        <v>1359</v>
      </c>
      <c r="C1240" t="s">
        <v>33478</v>
      </c>
      <c r="D1240" t="s">
        <v>33481</v>
      </c>
      <c r="E1240"/>
      <c r="F1240">
        <v>30350</v>
      </c>
      <c r="G1240" t="s">
        <v>33480</v>
      </c>
      <c r="H1240">
        <v>16700</v>
      </c>
      <c r="I1240" t="s">
        <v>33476</v>
      </c>
      <c r="J1240"/>
      <c r="U1240" s="43"/>
      <c r="AE1240"/>
    </row>
    <row r="1241" spans="1:31">
      <c r="A1241">
        <v>2000</v>
      </c>
      <c r="B1241" t="s">
        <v>1360</v>
      </c>
      <c r="C1241" t="s">
        <v>33479</v>
      </c>
      <c r="D1241" t="s">
        <v>33481</v>
      </c>
      <c r="E1241"/>
      <c r="F1241">
        <v>30360</v>
      </c>
      <c r="G1241" t="s">
        <v>33480</v>
      </c>
      <c r="H1241">
        <v>16800</v>
      </c>
      <c r="I1241" t="s">
        <v>33476</v>
      </c>
      <c r="J1241"/>
      <c r="U1241" s="43"/>
      <c r="AE1241"/>
    </row>
    <row r="1242" spans="1:31">
      <c r="A1242">
        <v>2800</v>
      </c>
      <c r="B1242" t="s">
        <v>1361</v>
      </c>
      <c r="C1242" t="s">
        <v>33479</v>
      </c>
      <c r="D1242" t="s">
        <v>33476</v>
      </c>
      <c r="E1242"/>
      <c r="F1242">
        <v>30400</v>
      </c>
      <c r="G1242" t="s">
        <v>33480</v>
      </c>
      <c r="H1242">
        <v>17100</v>
      </c>
      <c r="I1242" t="s">
        <v>33476</v>
      </c>
      <c r="J1242"/>
      <c r="U1242" s="43"/>
      <c r="AE1242"/>
    </row>
    <row r="1243" spans="1:31">
      <c r="A1243">
        <v>2140</v>
      </c>
      <c r="B1243" t="s">
        <v>1362</v>
      </c>
      <c r="C1243" t="s">
        <v>33478</v>
      </c>
      <c r="D1243" t="s">
        <v>33476</v>
      </c>
      <c r="E1243"/>
      <c r="F1243">
        <v>30420</v>
      </c>
      <c r="G1243" t="s">
        <v>33480</v>
      </c>
      <c r="H1243">
        <v>17100</v>
      </c>
      <c r="I1243" t="s">
        <v>33476</v>
      </c>
      <c r="J1243"/>
      <c r="U1243" s="43"/>
      <c r="AE1243"/>
    </row>
    <row r="1244" spans="1:31">
      <c r="A1244">
        <v>2350</v>
      </c>
      <c r="B1244" t="s">
        <v>1363</v>
      </c>
      <c r="C1244" t="s">
        <v>33477</v>
      </c>
      <c r="D1244" t="s">
        <v>33476</v>
      </c>
      <c r="E1244"/>
      <c r="F1244">
        <v>30430</v>
      </c>
      <c r="G1244" t="s">
        <v>33480</v>
      </c>
      <c r="H1244">
        <v>17100</v>
      </c>
      <c r="I1244" t="s">
        <v>33476</v>
      </c>
      <c r="J1244"/>
      <c r="U1244" s="43"/>
      <c r="AE1244"/>
    </row>
    <row r="1245" spans="1:31">
      <c r="A1245">
        <v>2840</v>
      </c>
      <c r="B1245" t="s">
        <v>1364</v>
      </c>
      <c r="C1245" t="s">
        <v>33478</v>
      </c>
      <c r="D1245" t="s">
        <v>33476</v>
      </c>
      <c r="E1245"/>
      <c r="F1245">
        <v>30440</v>
      </c>
      <c r="G1245" t="s">
        <v>33480</v>
      </c>
      <c r="H1245">
        <v>17113</v>
      </c>
      <c r="I1245" t="s">
        <v>33476</v>
      </c>
      <c r="J1245"/>
      <c r="U1245" s="43"/>
      <c r="AE1245"/>
    </row>
    <row r="1246" spans="1:31">
      <c r="A1246">
        <v>2810</v>
      </c>
      <c r="B1246" t="s">
        <v>1365</v>
      </c>
      <c r="C1246" t="s">
        <v>33480</v>
      </c>
      <c r="D1246" t="s">
        <v>33476</v>
      </c>
      <c r="E1246"/>
      <c r="F1246">
        <v>30450</v>
      </c>
      <c r="G1246" t="s">
        <v>33477</v>
      </c>
      <c r="H1246">
        <v>17120</v>
      </c>
      <c r="I1246" t="s">
        <v>33476</v>
      </c>
      <c r="J1246"/>
      <c r="U1246" s="43"/>
      <c r="AE1246"/>
    </row>
    <row r="1247" spans="1:31">
      <c r="A1247">
        <v>2290</v>
      </c>
      <c r="B1247" t="s">
        <v>1366</v>
      </c>
      <c r="C1247" t="s">
        <v>33480</v>
      </c>
      <c r="D1247" t="s">
        <v>33481</v>
      </c>
      <c r="E1247"/>
      <c r="F1247">
        <v>30460</v>
      </c>
      <c r="G1247" t="s">
        <v>33480</v>
      </c>
      <c r="H1247">
        <v>17120</v>
      </c>
      <c r="I1247" t="s">
        <v>33476</v>
      </c>
      <c r="J1247"/>
      <c r="U1247" s="43"/>
      <c r="AE1247"/>
    </row>
    <row r="1248" spans="1:31">
      <c r="A1248">
        <v>2130</v>
      </c>
      <c r="B1248" t="s">
        <v>1367</v>
      </c>
      <c r="C1248" t="s">
        <v>33479</v>
      </c>
      <c r="D1248" t="s">
        <v>33476</v>
      </c>
      <c r="E1248"/>
      <c r="F1248">
        <v>30500</v>
      </c>
      <c r="G1248" t="s">
        <v>33480</v>
      </c>
      <c r="H1248">
        <v>17120</v>
      </c>
      <c r="I1248" t="s">
        <v>33476</v>
      </c>
      <c r="J1248"/>
      <c r="U1248" s="43"/>
      <c r="AE1248"/>
    </row>
    <row r="1249" spans="1:31">
      <c r="A1249">
        <v>2290</v>
      </c>
      <c r="B1249" t="s">
        <v>1368</v>
      </c>
      <c r="C1249" t="s">
        <v>33480</v>
      </c>
      <c r="D1249" t="s">
        <v>33481</v>
      </c>
      <c r="E1249"/>
      <c r="F1249">
        <v>30510</v>
      </c>
      <c r="G1249" t="s">
        <v>33480</v>
      </c>
      <c r="H1249">
        <v>17120</v>
      </c>
      <c r="I1249" t="s">
        <v>33476</v>
      </c>
      <c r="J1249"/>
      <c r="U1249" s="43"/>
      <c r="AE1249"/>
    </row>
    <row r="1250" spans="1:31">
      <c r="A1250">
        <v>2210</v>
      </c>
      <c r="B1250" t="s">
        <v>1369</v>
      </c>
      <c r="C1250" t="s">
        <v>33479</v>
      </c>
      <c r="D1250" t="s">
        <v>33476</v>
      </c>
      <c r="E1250"/>
      <c r="F1250">
        <v>30530</v>
      </c>
      <c r="G1250" t="s">
        <v>33477</v>
      </c>
      <c r="H1250">
        <v>17130</v>
      </c>
      <c r="I1250" t="s">
        <v>33476</v>
      </c>
      <c r="J1250"/>
      <c r="U1250" s="43"/>
      <c r="AE1250"/>
    </row>
    <row r="1251" spans="1:31">
      <c r="A1251">
        <v>2160</v>
      </c>
      <c r="B1251" t="s">
        <v>1370</v>
      </c>
      <c r="C1251" t="s">
        <v>33479</v>
      </c>
      <c r="D1251" t="s">
        <v>33476</v>
      </c>
      <c r="E1251"/>
      <c r="F1251">
        <v>30540</v>
      </c>
      <c r="G1251" t="s">
        <v>33480</v>
      </c>
      <c r="H1251">
        <v>17130</v>
      </c>
      <c r="I1251" t="s">
        <v>33476</v>
      </c>
      <c r="J1251"/>
      <c r="U1251" s="43"/>
      <c r="AE1251"/>
    </row>
    <row r="1252" spans="1:31">
      <c r="A1252">
        <v>2540</v>
      </c>
      <c r="B1252" t="s">
        <v>1371</v>
      </c>
      <c r="C1252" t="s">
        <v>33478</v>
      </c>
      <c r="D1252" t="s">
        <v>33482</v>
      </c>
      <c r="E1252"/>
      <c r="F1252">
        <v>30570</v>
      </c>
      <c r="G1252" t="s">
        <v>33477</v>
      </c>
      <c r="H1252">
        <v>17138</v>
      </c>
      <c r="I1252" t="s">
        <v>33476</v>
      </c>
      <c r="J1252"/>
      <c r="U1252" s="43"/>
      <c r="AE1252"/>
    </row>
    <row r="1253" spans="1:31">
      <c r="A1253">
        <v>2210</v>
      </c>
      <c r="B1253" t="s">
        <v>1372</v>
      </c>
      <c r="C1253" t="s">
        <v>33479</v>
      </c>
      <c r="D1253" t="s">
        <v>33476</v>
      </c>
      <c r="E1253"/>
      <c r="F1253">
        <v>30580</v>
      </c>
      <c r="G1253" t="s">
        <v>33480</v>
      </c>
      <c r="H1253">
        <v>17150</v>
      </c>
      <c r="I1253" t="s">
        <v>33476</v>
      </c>
      <c r="J1253"/>
      <c r="U1253" s="43"/>
      <c r="AE1253"/>
    </row>
    <row r="1254" spans="1:31">
      <c r="A1254">
        <v>2540</v>
      </c>
      <c r="B1254" t="s">
        <v>1373</v>
      </c>
      <c r="C1254" t="s">
        <v>33478</v>
      </c>
      <c r="D1254" t="s">
        <v>33482</v>
      </c>
      <c r="E1254"/>
      <c r="F1254">
        <v>30600</v>
      </c>
      <c r="G1254" t="s">
        <v>33480</v>
      </c>
      <c r="H1254">
        <v>17150</v>
      </c>
      <c r="I1254" t="s">
        <v>33476</v>
      </c>
      <c r="J1254"/>
      <c r="U1254" s="43"/>
      <c r="AE1254"/>
    </row>
    <row r="1255" spans="1:31">
      <c r="A1255">
        <v>2340</v>
      </c>
      <c r="B1255" t="s">
        <v>1374</v>
      </c>
      <c r="C1255" t="s">
        <v>33478</v>
      </c>
      <c r="D1255" t="s">
        <v>33476</v>
      </c>
      <c r="E1255"/>
      <c r="F1255">
        <v>30610</v>
      </c>
      <c r="G1255" t="s">
        <v>33480</v>
      </c>
      <c r="H1255">
        <v>17150</v>
      </c>
      <c r="I1255" t="s">
        <v>33476</v>
      </c>
      <c r="J1255"/>
      <c r="U1255" s="43"/>
      <c r="AE1255"/>
    </row>
    <row r="1256" spans="1:31">
      <c r="A1256">
        <v>2340</v>
      </c>
      <c r="B1256" t="s">
        <v>1375</v>
      </c>
      <c r="C1256" t="s">
        <v>33478</v>
      </c>
      <c r="D1256" t="s">
        <v>33476</v>
      </c>
      <c r="E1256"/>
      <c r="F1256">
        <v>30630</v>
      </c>
      <c r="G1256" t="s">
        <v>33480</v>
      </c>
      <c r="H1256">
        <v>17160</v>
      </c>
      <c r="I1256" t="s">
        <v>33476</v>
      </c>
      <c r="J1256"/>
      <c r="U1256" s="43"/>
      <c r="AE1256"/>
    </row>
    <row r="1257" spans="1:31">
      <c r="A1257">
        <v>2160</v>
      </c>
      <c r="B1257" t="s">
        <v>1376</v>
      </c>
      <c r="C1257" t="s">
        <v>33479</v>
      </c>
      <c r="D1257" t="s">
        <v>33476</v>
      </c>
      <c r="E1257"/>
      <c r="F1257">
        <v>30650</v>
      </c>
      <c r="G1257" t="s">
        <v>33480</v>
      </c>
      <c r="H1257">
        <v>17160</v>
      </c>
      <c r="I1257" t="s">
        <v>33476</v>
      </c>
      <c r="J1257"/>
      <c r="U1257" s="43"/>
      <c r="AE1257"/>
    </row>
    <row r="1258" spans="1:31">
      <c r="A1258">
        <v>2210</v>
      </c>
      <c r="B1258" t="s">
        <v>1377</v>
      </c>
      <c r="C1258" t="s">
        <v>33479</v>
      </c>
      <c r="D1258" t="s">
        <v>33476</v>
      </c>
      <c r="E1258"/>
      <c r="F1258">
        <v>30670</v>
      </c>
      <c r="G1258" t="s">
        <v>33480</v>
      </c>
      <c r="H1258">
        <v>17170</v>
      </c>
      <c r="I1258" t="s">
        <v>33476</v>
      </c>
      <c r="J1258"/>
      <c r="U1258" s="43"/>
      <c r="AE1258"/>
    </row>
    <row r="1259" spans="1:31">
      <c r="A1259">
        <v>2200</v>
      </c>
      <c r="B1259" t="s">
        <v>1378</v>
      </c>
      <c r="C1259" t="s">
        <v>33480</v>
      </c>
      <c r="D1259" t="s">
        <v>33476</v>
      </c>
      <c r="E1259"/>
      <c r="F1259">
        <v>30700</v>
      </c>
      <c r="G1259" t="s">
        <v>33480</v>
      </c>
      <c r="H1259">
        <v>17170</v>
      </c>
      <c r="I1259" t="s">
        <v>33476</v>
      </c>
      <c r="J1259"/>
      <c r="U1259" s="43"/>
      <c r="AE1259"/>
    </row>
    <row r="1260" spans="1:31">
      <c r="A1260">
        <v>2130</v>
      </c>
      <c r="B1260" t="s">
        <v>1379</v>
      </c>
      <c r="C1260" t="s">
        <v>33479</v>
      </c>
      <c r="D1260" t="s">
        <v>33476</v>
      </c>
      <c r="E1260"/>
      <c r="F1260">
        <v>30730</v>
      </c>
      <c r="G1260" t="s">
        <v>33480</v>
      </c>
      <c r="H1260">
        <v>17170</v>
      </c>
      <c r="I1260" t="s">
        <v>33476</v>
      </c>
      <c r="J1260"/>
      <c r="U1260" s="43"/>
      <c r="AE1260"/>
    </row>
    <row r="1261" spans="1:31">
      <c r="A1261">
        <v>2300</v>
      </c>
      <c r="B1261" t="s">
        <v>1380</v>
      </c>
      <c r="C1261" t="s">
        <v>33480</v>
      </c>
      <c r="D1261" t="s">
        <v>33481</v>
      </c>
      <c r="E1261"/>
      <c r="F1261">
        <v>30750</v>
      </c>
      <c r="G1261" t="s">
        <v>33478</v>
      </c>
      <c r="H1261">
        <v>17190</v>
      </c>
      <c r="I1261" t="s">
        <v>33476</v>
      </c>
      <c r="J1261"/>
      <c r="U1261" s="43"/>
      <c r="AE1261"/>
    </row>
    <row r="1262" spans="1:31">
      <c r="A1262">
        <v>2420</v>
      </c>
      <c r="B1262" t="s">
        <v>1381</v>
      </c>
      <c r="C1262" t="s">
        <v>33478</v>
      </c>
      <c r="D1262" t="s">
        <v>33476</v>
      </c>
      <c r="E1262"/>
      <c r="F1262">
        <v>30760</v>
      </c>
      <c r="G1262" t="s">
        <v>33480</v>
      </c>
      <c r="H1262">
        <v>17210</v>
      </c>
      <c r="I1262" t="s">
        <v>33476</v>
      </c>
      <c r="J1262"/>
      <c r="U1262" s="43"/>
      <c r="AE1262"/>
    </row>
    <row r="1263" spans="1:31">
      <c r="A1263">
        <v>2130</v>
      </c>
      <c r="B1263" t="s">
        <v>1382</v>
      </c>
      <c r="C1263" t="s">
        <v>33479</v>
      </c>
      <c r="D1263" t="s">
        <v>33476</v>
      </c>
      <c r="E1263"/>
      <c r="F1263">
        <v>30770</v>
      </c>
      <c r="G1263" t="s">
        <v>33477</v>
      </c>
      <c r="H1263">
        <v>17210</v>
      </c>
      <c r="I1263" t="s">
        <v>33476</v>
      </c>
      <c r="J1263"/>
      <c r="U1263" s="43"/>
      <c r="AE1263"/>
    </row>
    <row r="1264" spans="1:31">
      <c r="A1264">
        <v>2600</v>
      </c>
      <c r="B1264" t="s">
        <v>1383</v>
      </c>
      <c r="C1264" t="s">
        <v>33480</v>
      </c>
      <c r="D1264" t="s">
        <v>33476</v>
      </c>
      <c r="E1264"/>
      <c r="F1264">
        <v>30800</v>
      </c>
      <c r="G1264" t="s">
        <v>33480</v>
      </c>
      <c r="H1264">
        <v>17210</v>
      </c>
      <c r="I1264" t="s">
        <v>33476</v>
      </c>
      <c r="J1264"/>
      <c r="U1264" s="43"/>
      <c r="AE1264"/>
    </row>
    <row r="1265" spans="1:31">
      <c r="A1265">
        <v>2600</v>
      </c>
      <c r="B1265" t="s">
        <v>1383</v>
      </c>
      <c r="C1265" t="s">
        <v>33480</v>
      </c>
      <c r="D1265" t="s">
        <v>33476</v>
      </c>
      <c r="E1265"/>
      <c r="F1265">
        <v>30840</v>
      </c>
      <c r="G1265" t="s">
        <v>33480</v>
      </c>
      <c r="H1265">
        <v>17210</v>
      </c>
      <c r="I1265" t="s">
        <v>33476</v>
      </c>
      <c r="J1265"/>
      <c r="U1265" s="43"/>
      <c r="AE1265"/>
    </row>
    <row r="1266" spans="1:31">
      <c r="A1266">
        <v>2600</v>
      </c>
      <c r="B1266" t="s">
        <v>1384</v>
      </c>
      <c r="C1266" t="s">
        <v>33480</v>
      </c>
      <c r="D1266" t="s">
        <v>33476</v>
      </c>
      <c r="E1266"/>
      <c r="F1266">
        <v>31110</v>
      </c>
      <c r="G1266" t="s">
        <v>33478</v>
      </c>
      <c r="H1266">
        <v>17220</v>
      </c>
      <c r="I1266" t="s">
        <v>33476</v>
      </c>
      <c r="J1266"/>
      <c r="U1266" s="43"/>
      <c r="AE1266"/>
    </row>
    <row r="1267" spans="1:31">
      <c r="A1267">
        <v>2240</v>
      </c>
      <c r="B1267" t="s">
        <v>1385</v>
      </c>
      <c r="C1267" t="s">
        <v>33478</v>
      </c>
      <c r="D1267" t="s">
        <v>33476</v>
      </c>
      <c r="E1267"/>
      <c r="F1267">
        <v>31120</v>
      </c>
      <c r="G1267" t="s">
        <v>33480</v>
      </c>
      <c r="H1267">
        <v>17220</v>
      </c>
      <c r="I1267" t="s">
        <v>33476</v>
      </c>
      <c r="J1267"/>
      <c r="U1267" s="43"/>
      <c r="AE1267"/>
    </row>
    <row r="1268" spans="1:31">
      <c r="A1268">
        <v>2120</v>
      </c>
      <c r="B1268" t="s">
        <v>1386</v>
      </c>
      <c r="C1268" t="s">
        <v>33478</v>
      </c>
      <c r="D1268" t="s">
        <v>33476</v>
      </c>
      <c r="E1268"/>
      <c r="F1268">
        <v>31130</v>
      </c>
      <c r="G1268" t="s">
        <v>33480</v>
      </c>
      <c r="H1268">
        <v>17230</v>
      </c>
      <c r="I1268" t="s">
        <v>33476</v>
      </c>
      <c r="J1268"/>
      <c r="U1268" s="43"/>
      <c r="AE1268"/>
    </row>
    <row r="1269" spans="1:31">
      <c r="A1269">
        <v>2590</v>
      </c>
      <c r="B1269" t="s">
        <v>1387</v>
      </c>
      <c r="C1269" t="s">
        <v>33478</v>
      </c>
      <c r="D1269" t="s">
        <v>33476</v>
      </c>
      <c r="E1269"/>
      <c r="F1269">
        <v>31150</v>
      </c>
      <c r="G1269" t="s">
        <v>33480</v>
      </c>
      <c r="H1269">
        <v>17230</v>
      </c>
      <c r="I1269" t="s">
        <v>33476</v>
      </c>
      <c r="J1269"/>
      <c r="U1269" s="43"/>
      <c r="AE1269"/>
    </row>
    <row r="1270" spans="1:31">
      <c r="A1270">
        <v>2130</v>
      </c>
      <c r="B1270" t="s">
        <v>1388</v>
      </c>
      <c r="C1270" t="s">
        <v>33479</v>
      </c>
      <c r="D1270" t="s">
        <v>33476</v>
      </c>
      <c r="E1270"/>
      <c r="F1270">
        <v>31160</v>
      </c>
      <c r="G1270" t="s">
        <v>33477</v>
      </c>
      <c r="H1270">
        <v>17240</v>
      </c>
      <c r="I1270" t="s">
        <v>33476</v>
      </c>
      <c r="J1270"/>
      <c r="U1270" s="43"/>
      <c r="AE1270"/>
    </row>
    <row r="1271" spans="1:31">
      <c r="A1271">
        <v>2220</v>
      </c>
      <c r="B1271" t="s">
        <v>1389</v>
      </c>
      <c r="C1271" t="s">
        <v>33480</v>
      </c>
      <c r="D1271" t="s">
        <v>33476</v>
      </c>
      <c r="E1271"/>
      <c r="F1271">
        <v>31190</v>
      </c>
      <c r="G1271" t="s">
        <v>33480</v>
      </c>
      <c r="H1271">
        <v>17240</v>
      </c>
      <c r="I1271" t="s">
        <v>33476</v>
      </c>
      <c r="J1271"/>
      <c r="U1271" s="43"/>
      <c r="AE1271"/>
    </row>
    <row r="1272" spans="1:31">
      <c r="A1272">
        <v>2310</v>
      </c>
      <c r="B1272" t="s">
        <v>1390</v>
      </c>
      <c r="C1272" t="s">
        <v>33480</v>
      </c>
      <c r="D1272" t="s">
        <v>33476</v>
      </c>
      <c r="E1272"/>
      <c r="F1272">
        <v>31220</v>
      </c>
      <c r="G1272" t="s">
        <v>33480</v>
      </c>
      <c r="H1272">
        <v>17250</v>
      </c>
      <c r="I1272" t="s">
        <v>33476</v>
      </c>
      <c r="J1272"/>
      <c r="U1272" s="43"/>
      <c r="AE1272"/>
    </row>
    <row r="1273" spans="1:31">
      <c r="A1273">
        <v>2340</v>
      </c>
      <c r="B1273" t="s">
        <v>1391</v>
      </c>
      <c r="C1273" t="s">
        <v>33478</v>
      </c>
      <c r="D1273" t="s">
        <v>33476</v>
      </c>
      <c r="E1273"/>
      <c r="F1273">
        <v>31230</v>
      </c>
      <c r="G1273" t="s">
        <v>33480</v>
      </c>
      <c r="H1273">
        <v>17250</v>
      </c>
      <c r="I1273" t="s">
        <v>33476</v>
      </c>
      <c r="J1273"/>
      <c r="U1273" s="43"/>
      <c r="AE1273"/>
    </row>
    <row r="1274" spans="1:31">
      <c r="A1274">
        <v>2300</v>
      </c>
      <c r="B1274" t="s">
        <v>1392</v>
      </c>
      <c r="C1274" t="s">
        <v>33480</v>
      </c>
      <c r="D1274" t="s">
        <v>33481</v>
      </c>
      <c r="E1274"/>
      <c r="F1274">
        <v>31260</v>
      </c>
      <c r="G1274" t="s">
        <v>33480</v>
      </c>
      <c r="H1274">
        <v>17250</v>
      </c>
      <c r="I1274" t="s">
        <v>33476</v>
      </c>
      <c r="J1274"/>
      <c r="U1274" s="43"/>
      <c r="AE1274"/>
    </row>
    <row r="1275" spans="1:31">
      <c r="A1275">
        <v>2870</v>
      </c>
      <c r="B1275" t="s">
        <v>1393</v>
      </c>
      <c r="C1275" t="s">
        <v>33479</v>
      </c>
      <c r="D1275" t="s">
        <v>33481</v>
      </c>
      <c r="E1275"/>
      <c r="F1275">
        <v>31290</v>
      </c>
      <c r="G1275" t="s">
        <v>33480</v>
      </c>
      <c r="H1275">
        <v>17250</v>
      </c>
      <c r="I1275" t="s">
        <v>33476</v>
      </c>
      <c r="J1275"/>
      <c r="U1275" s="43"/>
      <c r="AE1275"/>
    </row>
    <row r="1276" spans="1:31">
      <c r="A1276">
        <v>2600</v>
      </c>
      <c r="B1276" t="s">
        <v>1394</v>
      </c>
      <c r="C1276" t="s">
        <v>33480</v>
      </c>
      <c r="D1276" t="s">
        <v>33476</v>
      </c>
      <c r="E1276"/>
      <c r="F1276">
        <v>31310</v>
      </c>
      <c r="G1276" t="s">
        <v>33480</v>
      </c>
      <c r="H1276">
        <v>17260</v>
      </c>
      <c r="I1276" t="s">
        <v>33476</v>
      </c>
      <c r="J1276"/>
      <c r="U1276" s="43"/>
      <c r="AE1276"/>
    </row>
    <row r="1277" spans="1:31">
      <c r="A1277">
        <v>2140</v>
      </c>
      <c r="B1277" t="s">
        <v>1395</v>
      </c>
      <c r="C1277" t="s">
        <v>33478</v>
      </c>
      <c r="D1277" t="s">
        <v>33476</v>
      </c>
      <c r="E1277"/>
      <c r="F1277">
        <v>31330</v>
      </c>
      <c r="G1277" t="s">
        <v>33480</v>
      </c>
      <c r="H1277">
        <v>17260</v>
      </c>
      <c r="I1277" t="s">
        <v>33476</v>
      </c>
      <c r="J1277"/>
      <c r="U1277" s="43"/>
      <c r="AE1277"/>
    </row>
    <row r="1278" spans="1:31">
      <c r="A1278">
        <v>2860</v>
      </c>
      <c r="B1278" t="s">
        <v>1396</v>
      </c>
      <c r="C1278" t="s">
        <v>33478</v>
      </c>
      <c r="D1278" t="s">
        <v>33481</v>
      </c>
      <c r="E1278"/>
      <c r="F1278">
        <v>31340</v>
      </c>
      <c r="G1278" t="s">
        <v>33480</v>
      </c>
      <c r="H1278">
        <v>17260</v>
      </c>
      <c r="I1278" t="s">
        <v>33476</v>
      </c>
      <c r="J1278"/>
      <c r="U1278" s="43"/>
      <c r="AE1278"/>
    </row>
    <row r="1279" spans="1:31">
      <c r="A1279">
        <v>2140</v>
      </c>
      <c r="B1279" t="s">
        <v>1397</v>
      </c>
      <c r="C1279" t="s">
        <v>33478</v>
      </c>
      <c r="D1279" t="s">
        <v>33476</v>
      </c>
      <c r="E1279"/>
      <c r="F1279">
        <v>31350</v>
      </c>
      <c r="G1279" t="s">
        <v>33477</v>
      </c>
      <c r="H1279">
        <v>17270</v>
      </c>
      <c r="I1279" t="s">
        <v>33476</v>
      </c>
      <c r="J1279"/>
      <c r="U1279" s="43"/>
      <c r="AE1279"/>
    </row>
    <row r="1280" spans="1:31">
      <c r="A1280">
        <v>2250</v>
      </c>
      <c r="B1280" t="s">
        <v>1398</v>
      </c>
      <c r="C1280" t="s">
        <v>33478</v>
      </c>
      <c r="D1280" t="s">
        <v>33476</v>
      </c>
      <c r="E1280"/>
      <c r="F1280">
        <v>31360</v>
      </c>
      <c r="G1280" t="s">
        <v>33477</v>
      </c>
      <c r="H1280">
        <v>17270</v>
      </c>
      <c r="I1280" t="s">
        <v>33476</v>
      </c>
      <c r="J1280"/>
      <c r="U1280" s="43"/>
      <c r="AE1280"/>
    </row>
    <row r="1281" spans="1:31">
      <c r="A1281">
        <v>2880</v>
      </c>
      <c r="B1281" t="s">
        <v>1399</v>
      </c>
      <c r="C1281" t="s">
        <v>33479</v>
      </c>
      <c r="D1281" t="s">
        <v>33481</v>
      </c>
      <c r="E1281"/>
      <c r="F1281">
        <v>31370</v>
      </c>
      <c r="G1281" t="s">
        <v>33480</v>
      </c>
      <c r="H1281">
        <v>17270</v>
      </c>
      <c r="I1281" t="s">
        <v>33476</v>
      </c>
      <c r="J1281"/>
      <c r="U1281" s="43"/>
      <c r="AE1281"/>
    </row>
    <row r="1282" spans="1:31">
      <c r="A1282">
        <v>2880</v>
      </c>
      <c r="B1282" t="s">
        <v>1400</v>
      </c>
      <c r="C1282" t="s">
        <v>33479</v>
      </c>
      <c r="D1282" t="s">
        <v>33481</v>
      </c>
      <c r="E1282"/>
      <c r="F1282">
        <v>31380</v>
      </c>
      <c r="G1282" t="s">
        <v>33480</v>
      </c>
      <c r="H1282">
        <v>17270</v>
      </c>
      <c r="I1282" t="s">
        <v>33476</v>
      </c>
      <c r="J1282"/>
      <c r="U1282" s="43"/>
      <c r="AE1282"/>
    </row>
    <row r="1283" spans="1:31">
      <c r="A1283">
        <v>2630</v>
      </c>
      <c r="B1283" t="s">
        <v>1401</v>
      </c>
      <c r="C1283" t="s">
        <v>33478</v>
      </c>
      <c r="D1283" t="e">
        <v>#N/A</v>
      </c>
      <c r="E1283"/>
      <c r="F1283">
        <v>31390</v>
      </c>
      <c r="G1283" t="s">
        <v>33480</v>
      </c>
      <c r="H1283">
        <v>17290</v>
      </c>
      <c r="I1283" t="s">
        <v>33476</v>
      </c>
      <c r="J1283"/>
      <c r="U1283" s="43"/>
      <c r="AE1283"/>
    </row>
    <row r="1284" spans="1:31">
      <c r="A1284">
        <v>2830</v>
      </c>
      <c r="B1284" t="s">
        <v>1402</v>
      </c>
      <c r="C1284" t="s">
        <v>33478</v>
      </c>
      <c r="D1284" t="e">
        <v>#N/A</v>
      </c>
      <c r="E1284"/>
      <c r="F1284">
        <v>31410</v>
      </c>
      <c r="G1284" t="s">
        <v>33480</v>
      </c>
      <c r="H1284">
        <v>17290</v>
      </c>
      <c r="I1284" t="s">
        <v>33476</v>
      </c>
      <c r="J1284"/>
      <c r="U1284" s="43"/>
      <c r="AE1284"/>
    </row>
    <row r="1285" spans="1:31">
      <c r="A1285">
        <v>2120</v>
      </c>
      <c r="B1285" t="s">
        <v>1403</v>
      </c>
      <c r="C1285" t="s">
        <v>33478</v>
      </c>
      <c r="D1285" t="s">
        <v>33476</v>
      </c>
      <c r="E1285"/>
      <c r="F1285">
        <v>31420</v>
      </c>
      <c r="G1285" t="s">
        <v>33477</v>
      </c>
      <c r="H1285">
        <v>17290</v>
      </c>
      <c r="I1285" t="s">
        <v>33476</v>
      </c>
      <c r="J1285"/>
      <c r="U1285" s="43"/>
      <c r="AE1285"/>
    </row>
    <row r="1286" spans="1:31">
      <c r="A1286">
        <v>2500</v>
      </c>
      <c r="B1286" t="s">
        <v>1404</v>
      </c>
      <c r="C1286" t="s">
        <v>33478</v>
      </c>
      <c r="D1286" t="s">
        <v>33476</v>
      </c>
      <c r="E1286"/>
      <c r="F1286">
        <v>31430</v>
      </c>
      <c r="G1286" t="s">
        <v>33480</v>
      </c>
      <c r="H1286">
        <v>17290</v>
      </c>
      <c r="I1286" t="s">
        <v>33476</v>
      </c>
      <c r="J1286"/>
      <c r="U1286" s="43"/>
      <c r="AE1286"/>
    </row>
    <row r="1287" spans="1:31">
      <c r="A1287">
        <v>2320</v>
      </c>
      <c r="B1287" t="s">
        <v>1405</v>
      </c>
      <c r="C1287" t="s">
        <v>33479</v>
      </c>
      <c r="D1287" t="s">
        <v>33481</v>
      </c>
      <c r="E1287"/>
      <c r="F1287">
        <v>31440</v>
      </c>
      <c r="G1287" t="s">
        <v>33478</v>
      </c>
      <c r="H1287">
        <v>17300</v>
      </c>
      <c r="I1287" t="s">
        <v>33476</v>
      </c>
      <c r="J1287"/>
      <c r="U1287" s="43"/>
      <c r="AE1287"/>
    </row>
    <row r="1288" spans="1:31">
      <c r="A1288">
        <v>3200</v>
      </c>
      <c r="B1288" t="s">
        <v>1406</v>
      </c>
      <c r="C1288" t="s">
        <v>33477</v>
      </c>
      <c r="D1288" t="s">
        <v>33476</v>
      </c>
      <c r="E1288"/>
      <c r="F1288">
        <v>31450</v>
      </c>
      <c r="G1288" t="s">
        <v>33480</v>
      </c>
      <c r="H1288">
        <v>17310</v>
      </c>
      <c r="I1288" t="s">
        <v>33476</v>
      </c>
      <c r="J1288"/>
      <c r="U1288" s="43"/>
      <c r="AE1288"/>
    </row>
    <row r="1289" spans="1:31">
      <c r="A1289">
        <v>3210</v>
      </c>
      <c r="B1289" t="s">
        <v>1407</v>
      </c>
      <c r="C1289" t="s">
        <v>33477</v>
      </c>
      <c r="D1289" t="s">
        <v>33476</v>
      </c>
      <c r="E1289"/>
      <c r="F1289">
        <v>31460</v>
      </c>
      <c r="G1289" t="s">
        <v>33480</v>
      </c>
      <c r="H1289">
        <v>17320</v>
      </c>
      <c r="I1289" t="s">
        <v>33476</v>
      </c>
      <c r="J1289"/>
      <c r="U1289" s="43"/>
      <c r="AE1289"/>
    </row>
    <row r="1290" spans="1:31">
      <c r="A1290">
        <v>3360</v>
      </c>
      <c r="B1290" t="s">
        <v>1408</v>
      </c>
      <c r="C1290" t="s">
        <v>33477</v>
      </c>
      <c r="D1290" t="s">
        <v>33476</v>
      </c>
      <c r="E1290"/>
      <c r="F1290">
        <v>31480</v>
      </c>
      <c r="G1290" t="s">
        <v>33480</v>
      </c>
      <c r="H1290">
        <v>17320</v>
      </c>
      <c r="I1290" t="s">
        <v>33476</v>
      </c>
      <c r="J1290"/>
      <c r="U1290" s="43"/>
      <c r="AE1290"/>
    </row>
    <row r="1291" spans="1:31">
      <c r="A1291">
        <v>3120</v>
      </c>
      <c r="B1291" t="s">
        <v>1409</v>
      </c>
      <c r="C1291" t="s">
        <v>33477</v>
      </c>
      <c r="D1291" t="s">
        <v>33476</v>
      </c>
      <c r="E1291"/>
      <c r="F1291">
        <v>31510</v>
      </c>
      <c r="G1291" t="s">
        <v>33477</v>
      </c>
      <c r="H1291">
        <v>17330</v>
      </c>
      <c r="I1291" t="s">
        <v>33476</v>
      </c>
      <c r="J1291"/>
      <c r="U1291" s="43"/>
      <c r="AE1291"/>
    </row>
    <row r="1292" spans="1:31">
      <c r="A1292">
        <v>3380</v>
      </c>
      <c r="B1292" t="s">
        <v>1410</v>
      </c>
      <c r="C1292" t="s">
        <v>33477</v>
      </c>
      <c r="D1292" t="s">
        <v>33476</v>
      </c>
      <c r="E1292"/>
      <c r="F1292">
        <v>31520</v>
      </c>
      <c r="G1292" t="s">
        <v>33480</v>
      </c>
      <c r="H1292">
        <v>17330</v>
      </c>
      <c r="I1292" t="s">
        <v>33476</v>
      </c>
      <c r="J1292"/>
      <c r="U1292" s="43"/>
      <c r="AE1292"/>
    </row>
    <row r="1293" spans="1:31">
      <c r="A1293">
        <v>3120</v>
      </c>
      <c r="B1293" t="s">
        <v>1411</v>
      </c>
      <c r="C1293" t="s">
        <v>33477</v>
      </c>
      <c r="D1293" t="s">
        <v>33476</v>
      </c>
      <c r="E1293"/>
      <c r="F1293">
        <v>31530</v>
      </c>
      <c r="G1293" t="s">
        <v>33480</v>
      </c>
      <c r="H1293">
        <v>17330</v>
      </c>
      <c r="I1293" t="s">
        <v>33476</v>
      </c>
      <c r="J1293"/>
      <c r="U1293" s="43"/>
      <c r="AE1293"/>
    </row>
    <row r="1294" spans="1:31">
      <c r="A1294">
        <v>3420</v>
      </c>
      <c r="B1294" t="s">
        <v>1412</v>
      </c>
      <c r="C1294" t="s">
        <v>33477</v>
      </c>
      <c r="D1294" t="s">
        <v>33476</v>
      </c>
      <c r="E1294"/>
      <c r="F1294">
        <v>31540</v>
      </c>
      <c r="G1294" t="s">
        <v>33480</v>
      </c>
      <c r="H1294">
        <v>17330</v>
      </c>
      <c r="I1294" t="s">
        <v>33476</v>
      </c>
      <c r="J1294"/>
      <c r="U1294" s="43"/>
      <c r="AE1294"/>
    </row>
    <row r="1295" spans="1:31">
      <c r="A1295">
        <v>3250</v>
      </c>
      <c r="B1295" t="s">
        <v>1413</v>
      </c>
      <c r="C1295" t="s">
        <v>33477</v>
      </c>
      <c r="D1295" t="s">
        <v>33476</v>
      </c>
      <c r="E1295"/>
      <c r="F1295">
        <v>31550</v>
      </c>
      <c r="G1295" t="s">
        <v>33480</v>
      </c>
      <c r="H1295">
        <v>17340</v>
      </c>
      <c r="I1295" t="s">
        <v>33476</v>
      </c>
      <c r="J1295"/>
      <c r="U1295" s="43"/>
      <c r="AE1295"/>
    </row>
    <row r="1296" spans="1:31">
      <c r="A1296">
        <v>3460</v>
      </c>
      <c r="B1296" t="s">
        <v>1414</v>
      </c>
      <c r="C1296" t="s">
        <v>33477</v>
      </c>
      <c r="D1296" t="s">
        <v>33482</v>
      </c>
      <c r="E1296"/>
      <c r="F1296">
        <v>31560</v>
      </c>
      <c r="G1296" t="s">
        <v>33480</v>
      </c>
      <c r="H1296">
        <v>17350</v>
      </c>
      <c r="I1296" t="s">
        <v>33476</v>
      </c>
      <c r="J1296"/>
      <c r="U1296" s="43"/>
      <c r="AE1296"/>
    </row>
    <row r="1297" spans="1:31">
      <c r="A1297">
        <v>3190</v>
      </c>
      <c r="B1297" t="s">
        <v>1415</v>
      </c>
      <c r="C1297" t="s">
        <v>33477</v>
      </c>
      <c r="D1297" t="s">
        <v>33476</v>
      </c>
      <c r="E1297"/>
      <c r="F1297">
        <v>31570</v>
      </c>
      <c r="G1297" t="s">
        <v>33480</v>
      </c>
      <c r="H1297">
        <v>17350</v>
      </c>
      <c r="I1297" t="s">
        <v>33476</v>
      </c>
      <c r="J1297"/>
      <c r="U1297" s="43"/>
      <c r="AE1297"/>
    </row>
    <row r="1298" spans="1:31">
      <c r="A1298">
        <v>3460</v>
      </c>
      <c r="B1298" t="s">
        <v>1416</v>
      </c>
      <c r="C1298" t="s">
        <v>33477</v>
      </c>
      <c r="D1298" t="s">
        <v>33482</v>
      </c>
      <c r="E1298"/>
      <c r="F1298">
        <v>31580</v>
      </c>
      <c r="G1298" t="s">
        <v>33477</v>
      </c>
      <c r="H1298">
        <v>17360</v>
      </c>
      <c r="I1298" t="s">
        <v>33476</v>
      </c>
      <c r="J1298"/>
      <c r="U1298" s="43"/>
      <c r="AE1298"/>
    </row>
    <row r="1299" spans="1:31">
      <c r="A1299">
        <v>3210</v>
      </c>
      <c r="B1299" t="s">
        <v>1417</v>
      </c>
      <c r="C1299" t="s">
        <v>33477</v>
      </c>
      <c r="D1299" t="s">
        <v>33476</v>
      </c>
      <c r="E1299"/>
      <c r="F1299">
        <v>31590</v>
      </c>
      <c r="G1299" t="s">
        <v>33480</v>
      </c>
      <c r="H1299">
        <v>17360</v>
      </c>
      <c r="I1299" t="s">
        <v>33476</v>
      </c>
      <c r="J1299"/>
      <c r="U1299" s="43"/>
      <c r="AE1299"/>
    </row>
    <row r="1300" spans="1:31">
      <c r="A1300">
        <v>3000</v>
      </c>
      <c r="B1300" t="s">
        <v>1418</v>
      </c>
      <c r="C1300" t="s">
        <v>33477</v>
      </c>
      <c r="D1300" t="s">
        <v>33476</v>
      </c>
      <c r="E1300"/>
      <c r="F1300">
        <v>31600</v>
      </c>
      <c r="G1300" t="s">
        <v>33480</v>
      </c>
      <c r="H1300">
        <v>17360</v>
      </c>
      <c r="I1300" t="s">
        <v>33476</v>
      </c>
      <c r="J1300"/>
      <c r="U1300" s="43"/>
      <c r="AE1300"/>
    </row>
    <row r="1301" spans="1:31">
      <c r="A1301">
        <v>3130</v>
      </c>
      <c r="B1301" t="s">
        <v>1419</v>
      </c>
      <c r="C1301" t="s">
        <v>33477</v>
      </c>
      <c r="D1301" t="s">
        <v>33476</v>
      </c>
      <c r="E1301"/>
      <c r="F1301">
        <v>31620</v>
      </c>
      <c r="G1301" t="s">
        <v>33480</v>
      </c>
      <c r="H1301">
        <v>17380</v>
      </c>
      <c r="I1301" t="s">
        <v>33476</v>
      </c>
      <c r="J1301"/>
      <c r="U1301" s="43"/>
      <c r="AE1301"/>
    </row>
    <row r="1302" spans="1:31">
      <c r="A1302">
        <v>3460</v>
      </c>
      <c r="B1302" t="s">
        <v>651</v>
      </c>
      <c r="C1302" t="s">
        <v>33477</v>
      </c>
      <c r="D1302" t="s">
        <v>33482</v>
      </c>
      <c r="E1302"/>
      <c r="F1302">
        <v>31650</v>
      </c>
      <c r="G1302" t="s">
        <v>33480</v>
      </c>
      <c r="H1302">
        <v>17380</v>
      </c>
      <c r="I1302" t="s">
        <v>33476</v>
      </c>
      <c r="J1302"/>
      <c r="U1302" s="43"/>
      <c r="AE1302"/>
    </row>
    <row r="1303" spans="1:31">
      <c r="A1303">
        <v>3140</v>
      </c>
      <c r="B1303" t="s">
        <v>1420</v>
      </c>
      <c r="C1303" t="s">
        <v>33477</v>
      </c>
      <c r="D1303" t="s">
        <v>33476</v>
      </c>
      <c r="E1303"/>
      <c r="F1303">
        <v>31660</v>
      </c>
      <c r="G1303" t="s">
        <v>33480</v>
      </c>
      <c r="H1303">
        <v>17390</v>
      </c>
      <c r="I1303" t="s">
        <v>33476</v>
      </c>
      <c r="J1303"/>
      <c r="U1303" s="43"/>
      <c r="AE1303"/>
    </row>
    <row r="1304" spans="1:31">
      <c r="A1304">
        <v>3120</v>
      </c>
      <c r="B1304" t="s">
        <v>1421</v>
      </c>
      <c r="C1304" t="s">
        <v>33477</v>
      </c>
      <c r="D1304" t="s">
        <v>33476</v>
      </c>
      <c r="E1304"/>
      <c r="F1304">
        <v>31800</v>
      </c>
      <c r="G1304" t="s">
        <v>33477</v>
      </c>
      <c r="H1304">
        <v>17400</v>
      </c>
      <c r="I1304" t="s">
        <v>33476</v>
      </c>
      <c r="J1304"/>
      <c r="U1304" s="43"/>
      <c r="AE1304"/>
    </row>
    <row r="1305" spans="1:31">
      <c r="A1305">
        <v>3500</v>
      </c>
      <c r="B1305" t="s">
        <v>1422</v>
      </c>
      <c r="C1305" t="s">
        <v>33477</v>
      </c>
      <c r="D1305" t="s">
        <v>33476</v>
      </c>
      <c r="E1305"/>
      <c r="F1305">
        <v>31810</v>
      </c>
      <c r="G1305" t="s">
        <v>33480</v>
      </c>
      <c r="H1305">
        <v>17400</v>
      </c>
      <c r="I1305" t="s">
        <v>33476</v>
      </c>
      <c r="J1305"/>
      <c r="U1305" s="43"/>
      <c r="AE1305"/>
    </row>
    <row r="1306" spans="1:31">
      <c r="A1306">
        <v>3230</v>
      </c>
      <c r="B1306" t="s">
        <v>1423</v>
      </c>
      <c r="C1306" t="s">
        <v>33477</v>
      </c>
      <c r="D1306" t="s">
        <v>33476</v>
      </c>
      <c r="E1306"/>
      <c r="F1306">
        <v>31820</v>
      </c>
      <c r="G1306" t="s">
        <v>33480</v>
      </c>
      <c r="H1306">
        <v>17400</v>
      </c>
      <c r="I1306" t="s">
        <v>33476</v>
      </c>
      <c r="J1306"/>
      <c r="U1306" s="43"/>
      <c r="AE1306"/>
    </row>
    <row r="1307" spans="1:31">
      <c r="A1307">
        <v>3390</v>
      </c>
      <c r="B1307" t="s">
        <v>1424</v>
      </c>
      <c r="C1307" t="s">
        <v>33477</v>
      </c>
      <c r="D1307" t="s">
        <v>33476</v>
      </c>
      <c r="E1307"/>
      <c r="F1307">
        <v>31830</v>
      </c>
      <c r="G1307" t="s">
        <v>33480</v>
      </c>
      <c r="H1307">
        <v>17430</v>
      </c>
      <c r="I1307" t="s">
        <v>33476</v>
      </c>
      <c r="J1307"/>
      <c r="U1307" s="43"/>
      <c r="AE1307"/>
    </row>
    <row r="1308" spans="1:31">
      <c r="A1308">
        <v>3800</v>
      </c>
      <c r="B1308" t="s">
        <v>1425</v>
      </c>
      <c r="C1308" t="s">
        <v>33477</v>
      </c>
      <c r="D1308" t="s">
        <v>33476</v>
      </c>
      <c r="E1308"/>
      <c r="F1308">
        <v>31870</v>
      </c>
      <c r="G1308" t="s">
        <v>33480</v>
      </c>
      <c r="H1308">
        <v>17430</v>
      </c>
      <c r="I1308" t="s">
        <v>33476</v>
      </c>
      <c r="J1308"/>
      <c r="U1308" s="43"/>
      <c r="AE1308"/>
    </row>
    <row r="1309" spans="1:31">
      <c r="A1309">
        <v>3330</v>
      </c>
      <c r="B1309" t="s">
        <v>1426</v>
      </c>
      <c r="C1309" t="s">
        <v>33478</v>
      </c>
      <c r="D1309" t="s">
        <v>33476</v>
      </c>
      <c r="E1309"/>
      <c r="F1309">
        <v>32000</v>
      </c>
      <c r="G1309" t="s">
        <v>33477</v>
      </c>
      <c r="H1309">
        <v>17430</v>
      </c>
      <c r="I1309" t="s">
        <v>33476</v>
      </c>
      <c r="J1309"/>
      <c r="U1309" s="43"/>
      <c r="AE1309"/>
    </row>
    <row r="1310" spans="1:31">
      <c r="A1310">
        <v>3700</v>
      </c>
      <c r="B1310" t="s">
        <v>1427</v>
      </c>
      <c r="C1310" t="s">
        <v>33477</v>
      </c>
      <c r="D1310" t="s">
        <v>33482</v>
      </c>
      <c r="E1310"/>
      <c r="F1310">
        <v>32100</v>
      </c>
      <c r="G1310" t="s">
        <v>33477</v>
      </c>
      <c r="H1310">
        <v>17440</v>
      </c>
      <c r="I1310" t="s">
        <v>33476</v>
      </c>
      <c r="J1310"/>
      <c r="U1310" s="43"/>
      <c r="AE1310"/>
    </row>
    <row r="1311" spans="1:31">
      <c r="A1311">
        <v>3130</v>
      </c>
      <c r="B1311" t="s">
        <v>1428</v>
      </c>
      <c r="C1311" t="s">
        <v>33477</v>
      </c>
      <c r="D1311" t="s">
        <v>33476</v>
      </c>
      <c r="E1311"/>
      <c r="F1311">
        <v>32110</v>
      </c>
      <c r="G1311" t="s">
        <v>33477</v>
      </c>
      <c r="H1311">
        <v>17450</v>
      </c>
      <c r="I1311" t="s">
        <v>33476</v>
      </c>
      <c r="J1311"/>
      <c r="U1311" s="43"/>
      <c r="AE1311"/>
    </row>
    <row r="1312" spans="1:31">
      <c r="A1312">
        <v>3340</v>
      </c>
      <c r="B1312" t="s">
        <v>1429</v>
      </c>
      <c r="C1312" t="s">
        <v>33477</v>
      </c>
      <c r="D1312" t="s">
        <v>33476</v>
      </c>
      <c r="E1312"/>
      <c r="F1312">
        <v>32120</v>
      </c>
      <c r="G1312" t="s">
        <v>33480</v>
      </c>
      <c r="H1312">
        <v>17460</v>
      </c>
      <c r="I1312" t="s">
        <v>33476</v>
      </c>
      <c r="J1312"/>
      <c r="U1312" s="43"/>
      <c r="AE1312"/>
    </row>
    <row r="1313" spans="1:31">
      <c r="A1313">
        <v>3210</v>
      </c>
      <c r="B1313" t="s">
        <v>1430</v>
      </c>
      <c r="C1313" t="s">
        <v>33477</v>
      </c>
      <c r="D1313" t="s">
        <v>33476</v>
      </c>
      <c r="E1313"/>
      <c r="F1313">
        <v>32130</v>
      </c>
      <c r="G1313" t="s">
        <v>33480</v>
      </c>
      <c r="H1313">
        <v>17470</v>
      </c>
      <c r="I1313" t="s">
        <v>33476</v>
      </c>
      <c r="J1313"/>
      <c r="U1313" s="43"/>
      <c r="AE1313"/>
    </row>
    <row r="1314" spans="1:31">
      <c r="A1314">
        <v>3170</v>
      </c>
      <c r="B1314" t="s">
        <v>1431</v>
      </c>
      <c r="C1314" t="s">
        <v>33477</v>
      </c>
      <c r="D1314" t="s">
        <v>33476</v>
      </c>
      <c r="E1314"/>
      <c r="F1314">
        <v>32140</v>
      </c>
      <c r="G1314" t="s">
        <v>33477</v>
      </c>
      <c r="H1314">
        <v>17470</v>
      </c>
      <c r="I1314" t="s">
        <v>33476</v>
      </c>
      <c r="J1314"/>
      <c r="U1314" s="43"/>
      <c r="AE1314"/>
    </row>
    <row r="1315" spans="1:31">
      <c r="A1315">
        <v>3120</v>
      </c>
      <c r="B1315" t="s">
        <v>1432</v>
      </c>
      <c r="C1315" t="s">
        <v>33477</v>
      </c>
      <c r="D1315" t="s">
        <v>33476</v>
      </c>
      <c r="E1315"/>
      <c r="F1315">
        <v>32150</v>
      </c>
      <c r="G1315" t="s">
        <v>33477</v>
      </c>
      <c r="H1315">
        <v>17470</v>
      </c>
      <c r="I1315" t="s">
        <v>33476</v>
      </c>
      <c r="J1315"/>
      <c r="U1315" s="43"/>
      <c r="AE1315"/>
    </row>
    <row r="1316" spans="1:31">
      <c r="A1316">
        <v>3260</v>
      </c>
      <c r="B1316" t="s">
        <v>1433</v>
      </c>
      <c r="C1316" t="s">
        <v>33477</v>
      </c>
      <c r="D1316" t="s">
        <v>33482</v>
      </c>
      <c r="E1316"/>
      <c r="F1316">
        <v>32160</v>
      </c>
      <c r="G1316" t="s">
        <v>33477</v>
      </c>
      <c r="H1316">
        <v>17480</v>
      </c>
      <c r="I1316" t="s">
        <v>33476</v>
      </c>
      <c r="J1316"/>
      <c r="U1316" s="43"/>
      <c r="AE1316"/>
    </row>
    <row r="1317" spans="1:31">
      <c r="A1317">
        <v>3800</v>
      </c>
      <c r="B1317" t="s">
        <v>1434</v>
      </c>
      <c r="C1317" t="s">
        <v>33477</v>
      </c>
      <c r="D1317" t="s">
        <v>33476</v>
      </c>
      <c r="E1317"/>
      <c r="F1317">
        <v>32170</v>
      </c>
      <c r="G1317" t="s">
        <v>33477</v>
      </c>
      <c r="H1317">
        <v>17490</v>
      </c>
      <c r="I1317" t="s">
        <v>33476</v>
      </c>
      <c r="J1317"/>
      <c r="U1317" s="43"/>
      <c r="AE1317"/>
    </row>
    <row r="1318" spans="1:31">
      <c r="A1318">
        <v>3170</v>
      </c>
      <c r="B1318" t="s">
        <v>1435</v>
      </c>
      <c r="C1318" t="s">
        <v>33477</v>
      </c>
      <c r="D1318" t="s">
        <v>33476</v>
      </c>
      <c r="E1318"/>
      <c r="F1318">
        <v>32190</v>
      </c>
      <c r="G1318" t="s">
        <v>33477</v>
      </c>
      <c r="H1318">
        <v>17490</v>
      </c>
      <c r="I1318" t="s">
        <v>33476</v>
      </c>
      <c r="J1318"/>
      <c r="U1318" s="43"/>
      <c r="AE1318"/>
    </row>
    <row r="1319" spans="1:31">
      <c r="A1319">
        <v>3390</v>
      </c>
      <c r="B1319" t="s">
        <v>1436</v>
      </c>
      <c r="C1319" t="s">
        <v>33477</v>
      </c>
      <c r="D1319" t="s">
        <v>33476</v>
      </c>
      <c r="E1319"/>
      <c r="F1319">
        <v>32200</v>
      </c>
      <c r="G1319" t="s">
        <v>33480</v>
      </c>
      <c r="H1319">
        <v>17500</v>
      </c>
      <c r="I1319" t="s">
        <v>33476</v>
      </c>
      <c r="J1319"/>
      <c r="U1319" s="43"/>
      <c r="AE1319"/>
    </row>
    <row r="1320" spans="1:31">
      <c r="A1320">
        <v>3300</v>
      </c>
      <c r="B1320" t="s">
        <v>1437</v>
      </c>
      <c r="C1320" t="s">
        <v>33477</v>
      </c>
      <c r="D1320" t="s">
        <v>33476</v>
      </c>
      <c r="E1320"/>
      <c r="F1320">
        <v>32220</v>
      </c>
      <c r="G1320" t="s">
        <v>33480</v>
      </c>
      <c r="H1320">
        <v>17500</v>
      </c>
      <c r="I1320" t="s">
        <v>33476</v>
      </c>
      <c r="J1320"/>
      <c r="U1320" s="43"/>
      <c r="AE1320"/>
    </row>
    <row r="1321" spans="1:31">
      <c r="A1321">
        <v>3150</v>
      </c>
      <c r="B1321" t="s">
        <v>1438</v>
      </c>
      <c r="C1321" t="s">
        <v>33477</v>
      </c>
      <c r="D1321" t="s">
        <v>33476</v>
      </c>
      <c r="E1321"/>
      <c r="F1321">
        <v>32230</v>
      </c>
      <c r="G1321" t="s">
        <v>33477</v>
      </c>
      <c r="H1321">
        <v>17500</v>
      </c>
      <c r="I1321" t="s">
        <v>33476</v>
      </c>
      <c r="J1321"/>
      <c r="U1321" s="43"/>
      <c r="AE1321"/>
    </row>
    <row r="1322" spans="1:31">
      <c r="A1322">
        <v>3130</v>
      </c>
      <c r="B1322" t="s">
        <v>1439</v>
      </c>
      <c r="C1322" t="s">
        <v>33477</v>
      </c>
      <c r="D1322" t="s">
        <v>33476</v>
      </c>
      <c r="E1322"/>
      <c r="F1322">
        <v>32260</v>
      </c>
      <c r="G1322" t="s">
        <v>33477</v>
      </c>
      <c r="H1322">
        <v>17500</v>
      </c>
      <c r="I1322" t="s">
        <v>33476</v>
      </c>
      <c r="J1322"/>
      <c r="U1322" s="43"/>
      <c r="AE1322"/>
    </row>
    <row r="1323" spans="1:31">
      <c r="A1323">
        <v>3160</v>
      </c>
      <c r="B1323" t="s">
        <v>1440</v>
      </c>
      <c r="C1323" t="s">
        <v>33477</v>
      </c>
      <c r="D1323" t="s">
        <v>33476</v>
      </c>
      <c r="E1323"/>
      <c r="F1323">
        <v>32270</v>
      </c>
      <c r="G1323" t="s">
        <v>33480</v>
      </c>
      <c r="H1323">
        <v>17510</v>
      </c>
      <c r="I1323" t="s">
        <v>33476</v>
      </c>
      <c r="J1323"/>
      <c r="U1323" s="43"/>
      <c r="AE1323"/>
    </row>
    <row r="1324" spans="1:31">
      <c r="A1324">
        <v>3360</v>
      </c>
      <c r="B1324" t="s">
        <v>1441</v>
      </c>
      <c r="C1324" t="s">
        <v>33477</v>
      </c>
      <c r="D1324" t="s">
        <v>33476</v>
      </c>
      <c r="E1324"/>
      <c r="F1324">
        <v>32290</v>
      </c>
      <c r="G1324" t="s">
        <v>33477</v>
      </c>
      <c r="H1324">
        <v>17510</v>
      </c>
      <c r="I1324" t="s">
        <v>33476</v>
      </c>
      <c r="J1324"/>
      <c r="U1324" s="43"/>
      <c r="AE1324"/>
    </row>
    <row r="1325" spans="1:31">
      <c r="A1325">
        <v>3500</v>
      </c>
      <c r="B1325" t="s">
        <v>1442</v>
      </c>
      <c r="C1325" t="s">
        <v>33477</v>
      </c>
      <c r="D1325" t="s">
        <v>33476</v>
      </c>
      <c r="E1325"/>
      <c r="F1325">
        <v>32300</v>
      </c>
      <c r="G1325" t="s">
        <v>33477</v>
      </c>
      <c r="H1325">
        <v>17510</v>
      </c>
      <c r="I1325" t="s">
        <v>33476</v>
      </c>
      <c r="J1325"/>
      <c r="U1325" s="43"/>
      <c r="AE1325"/>
    </row>
    <row r="1326" spans="1:31">
      <c r="A1326">
        <v>3210</v>
      </c>
      <c r="B1326" t="s">
        <v>1443</v>
      </c>
      <c r="C1326" t="s">
        <v>33477</v>
      </c>
      <c r="D1326" t="s">
        <v>33476</v>
      </c>
      <c r="E1326"/>
      <c r="F1326">
        <v>32310</v>
      </c>
      <c r="G1326" t="s">
        <v>33477</v>
      </c>
      <c r="H1326">
        <v>17520</v>
      </c>
      <c r="I1326" t="s">
        <v>33476</v>
      </c>
      <c r="J1326"/>
      <c r="U1326" s="43"/>
      <c r="AE1326"/>
    </row>
    <row r="1327" spans="1:31">
      <c r="A1327">
        <v>3000</v>
      </c>
      <c r="B1327" t="s">
        <v>272</v>
      </c>
      <c r="C1327" t="s">
        <v>33477</v>
      </c>
      <c r="D1327" t="s">
        <v>33476</v>
      </c>
      <c r="E1327"/>
      <c r="F1327">
        <v>32320</v>
      </c>
      <c r="G1327" t="s">
        <v>33477</v>
      </c>
      <c r="H1327">
        <v>17520</v>
      </c>
      <c r="I1327" t="s">
        <v>33476</v>
      </c>
      <c r="J1327"/>
      <c r="U1327" s="43"/>
      <c r="AE1327"/>
    </row>
    <row r="1328" spans="1:31">
      <c r="A1328">
        <v>3350</v>
      </c>
      <c r="B1328" t="s">
        <v>1444</v>
      </c>
      <c r="C1328" t="s">
        <v>33477</v>
      </c>
      <c r="D1328" t="s">
        <v>33476</v>
      </c>
      <c r="E1328"/>
      <c r="F1328">
        <v>32330</v>
      </c>
      <c r="G1328" t="s">
        <v>33477</v>
      </c>
      <c r="H1328">
        <v>17540</v>
      </c>
      <c r="I1328" t="s">
        <v>33476</v>
      </c>
      <c r="J1328"/>
      <c r="U1328" s="43"/>
      <c r="AE1328"/>
    </row>
    <row r="1329" spans="1:31">
      <c r="A1329">
        <v>3120</v>
      </c>
      <c r="B1329" t="s">
        <v>1445</v>
      </c>
      <c r="C1329" t="s">
        <v>33477</v>
      </c>
      <c r="D1329" t="s">
        <v>33476</v>
      </c>
      <c r="E1329"/>
      <c r="F1329">
        <v>32350</v>
      </c>
      <c r="G1329" t="s">
        <v>33477</v>
      </c>
      <c r="H1329">
        <v>17540</v>
      </c>
      <c r="I1329" t="s">
        <v>33476</v>
      </c>
      <c r="J1329"/>
      <c r="U1329" s="43"/>
      <c r="AE1329"/>
    </row>
    <row r="1330" spans="1:31">
      <c r="A1330">
        <v>3110</v>
      </c>
      <c r="B1330" t="s">
        <v>1446</v>
      </c>
      <c r="C1330" t="s">
        <v>33477</v>
      </c>
      <c r="D1330" t="s">
        <v>33476</v>
      </c>
      <c r="E1330"/>
      <c r="F1330">
        <v>32360</v>
      </c>
      <c r="G1330" t="s">
        <v>33477</v>
      </c>
      <c r="H1330">
        <v>17570</v>
      </c>
      <c r="I1330" t="s">
        <v>33476</v>
      </c>
      <c r="J1330"/>
      <c r="U1330" s="43"/>
      <c r="AE1330"/>
    </row>
    <row r="1331" spans="1:31">
      <c r="A1331">
        <v>3700</v>
      </c>
      <c r="B1331" t="s">
        <v>1447</v>
      </c>
      <c r="C1331" t="s">
        <v>33477</v>
      </c>
      <c r="D1331" t="s">
        <v>33482</v>
      </c>
      <c r="E1331"/>
      <c r="F1331">
        <v>32370</v>
      </c>
      <c r="G1331" t="s">
        <v>33477</v>
      </c>
      <c r="H1331">
        <v>17600</v>
      </c>
      <c r="I1331" t="s">
        <v>33476</v>
      </c>
      <c r="J1331"/>
      <c r="U1331" s="43"/>
      <c r="AE1331"/>
    </row>
    <row r="1332" spans="1:31">
      <c r="A1332">
        <v>3270</v>
      </c>
      <c r="B1332" t="s">
        <v>1448</v>
      </c>
      <c r="C1332" t="s">
        <v>33478</v>
      </c>
      <c r="D1332" t="s">
        <v>33476</v>
      </c>
      <c r="E1332"/>
      <c r="F1332">
        <v>32380</v>
      </c>
      <c r="G1332" t="s">
        <v>33480</v>
      </c>
      <c r="H1332">
        <v>17600</v>
      </c>
      <c r="I1332" t="s">
        <v>33476</v>
      </c>
      <c r="J1332"/>
      <c r="U1332" s="43"/>
      <c r="AE1332"/>
    </row>
    <row r="1333" spans="1:31">
      <c r="A1333">
        <v>3440</v>
      </c>
      <c r="B1333" t="s">
        <v>1449</v>
      </c>
      <c r="C1333" t="s">
        <v>33477</v>
      </c>
      <c r="D1333" t="s">
        <v>33476</v>
      </c>
      <c r="E1333"/>
      <c r="F1333">
        <v>32390</v>
      </c>
      <c r="G1333" t="s">
        <v>33480</v>
      </c>
      <c r="H1333">
        <v>17600</v>
      </c>
      <c r="I1333" t="s">
        <v>33476</v>
      </c>
      <c r="J1333"/>
      <c r="U1333" s="43"/>
      <c r="AE1333"/>
    </row>
    <row r="1334" spans="1:31">
      <c r="A1334">
        <v>3600</v>
      </c>
      <c r="B1334" t="s">
        <v>1450</v>
      </c>
      <c r="C1334" t="s">
        <v>33477</v>
      </c>
      <c r="D1334" t="s">
        <v>33476</v>
      </c>
      <c r="E1334"/>
      <c r="F1334">
        <v>32400</v>
      </c>
      <c r="G1334" t="s">
        <v>33477</v>
      </c>
      <c r="H1334">
        <v>17600</v>
      </c>
      <c r="I1334" t="s">
        <v>33476</v>
      </c>
      <c r="J1334"/>
      <c r="U1334" s="43"/>
      <c r="AE1334"/>
    </row>
    <row r="1335" spans="1:31">
      <c r="A1335">
        <v>3350</v>
      </c>
      <c r="B1335" t="s">
        <v>1451</v>
      </c>
      <c r="C1335" t="s">
        <v>33477</v>
      </c>
      <c r="D1335" t="s">
        <v>33476</v>
      </c>
      <c r="E1335"/>
      <c r="F1335">
        <v>32410</v>
      </c>
      <c r="G1335" t="s">
        <v>33477</v>
      </c>
      <c r="H1335">
        <v>17600</v>
      </c>
      <c r="I1335" t="s">
        <v>33476</v>
      </c>
      <c r="J1335"/>
      <c r="U1335" s="43"/>
      <c r="AE1335"/>
    </row>
    <row r="1336" spans="1:31">
      <c r="A1336">
        <v>3500</v>
      </c>
      <c r="B1336" t="s">
        <v>1452</v>
      </c>
      <c r="C1336" t="s">
        <v>33477</v>
      </c>
      <c r="D1336" t="s">
        <v>33476</v>
      </c>
      <c r="E1336"/>
      <c r="F1336">
        <v>32420</v>
      </c>
      <c r="G1336" t="s">
        <v>33480</v>
      </c>
      <c r="H1336">
        <v>17610</v>
      </c>
      <c r="I1336" t="s">
        <v>33476</v>
      </c>
      <c r="J1336"/>
      <c r="U1336" s="43"/>
      <c r="AE1336"/>
    </row>
    <row r="1337" spans="1:31">
      <c r="A1337">
        <v>3250</v>
      </c>
      <c r="B1337" t="s">
        <v>1453</v>
      </c>
      <c r="C1337" t="s">
        <v>33477</v>
      </c>
      <c r="D1337" t="s">
        <v>33476</v>
      </c>
      <c r="E1337"/>
      <c r="F1337">
        <v>32430</v>
      </c>
      <c r="G1337" t="s">
        <v>33480</v>
      </c>
      <c r="H1337">
        <v>17610</v>
      </c>
      <c r="I1337" t="s">
        <v>33476</v>
      </c>
      <c r="J1337"/>
      <c r="U1337" s="43"/>
      <c r="AE1337"/>
    </row>
    <row r="1338" spans="1:31">
      <c r="A1338">
        <v>3370</v>
      </c>
      <c r="B1338" t="s">
        <v>1454</v>
      </c>
      <c r="C1338" t="s">
        <v>33477</v>
      </c>
      <c r="D1338" t="s">
        <v>33476</v>
      </c>
      <c r="E1338"/>
      <c r="F1338">
        <v>32480</v>
      </c>
      <c r="G1338" t="s">
        <v>33477</v>
      </c>
      <c r="H1338">
        <v>17620</v>
      </c>
      <c r="I1338" t="s">
        <v>33476</v>
      </c>
      <c r="J1338"/>
      <c r="U1338" s="43"/>
      <c r="AE1338"/>
    </row>
    <row r="1339" spans="1:31">
      <c r="A1339">
        <v>3170</v>
      </c>
      <c r="B1339" t="s">
        <v>1455</v>
      </c>
      <c r="C1339" t="s">
        <v>33477</v>
      </c>
      <c r="D1339" t="s">
        <v>33476</v>
      </c>
      <c r="E1339"/>
      <c r="F1339">
        <v>32490</v>
      </c>
      <c r="G1339" t="s">
        <v>33480</v>
      </c>
      <c r="H1339">
        <v>17620</v>
      </c>
      <c r="I1339" t="s">
        <v>33476</v>
      </c>
      <c r="J1339"/>
      <c r="U1339" s="43"/>
      <c r="AE1339"/>
    </row>
    <row r="1340" spans="1:31">
      <c r="A1340">
        <v>3140</v>
      </c>
      <c r="B1340" t="s">
        <v>1456</v>
      </c>
      <c r="C1340" t="s">
        <v>33477</v>
      </c>
      <c r="D1340" t="s">
        <v>33476</v>
      </c>
      <c r="E1340"/>
      <c r="F1340">
        <v>32500</v>
      </c>
      <c r="G1340" t="s">
        <v>33480</v>
      </c>
      <c r="H1340">
        <v>17670</v>
      </c>
      <c r="I1340" t="s">
        <v>33476</v>
      </c>
      <c r="J1340"/>
      <c r="U1340" s="43"/>
      <c r="AE1340"/>
    </row>
    <row r="1341" spans="1:31">
      <c r="A1341">
        <v>3340</v>
      </c>
      <c r="B1341" t="s">
        <v>1457</v>
      </c>
      <c r="C1341" t="s">
        <v>33477</v>
      </c>
      <c r="D1341" t="s">
        <v>33476</v>
      </c>
      <c r="E1341"/>
      <c r="F1341">
        <v>32550</v>
      </c>
      <c r="G1341" t="s">
        <v>33480</v>
      </c>
      <c r="H1341">
        <v>17700</v>
      </c>
      <c r="I1341" t="s">
        <v>33476</v>
      </c>
      <c r="J1341"/>
      <c r="U1341" s="43"/>
      <c r="AE1341"/>
    </row>
    <row r="1342" spans="1:31">
      <c r="A1342">
        <v>3380</v>
      </c>
      <c r="B1342" t="s">
        <v>1458</v>
      </c>
      <c r="C1342" t="s">
        <v>33477</v>
      </c>
      <c r="D1342" t="s">
        <v>33476</v>
      </c>
      <c r="E1342"/>
      <c r="F1342">
        <v>32600</v>
      </c>
      <c r="G1342" t="s">
        <v>33480</v>
      </c>
      <c r="H1342">
        <v>17700</v>
      </c>
      <c r="I1342" t="s">
        <v>33476</v>
      </c>
      <c r="J1342"/>
      <c r="U1342" s="43"/>
      <c r="AE1342"/>
    </row>
    <row r="1343" spans="1:31">
      <c r="A1343">
        <v>3300</v>
      </c>
      <c r="B1343" t="s">
        <v>1459</v>
      </c>
      <c r="C1343" t="s">
        <v>33477</v>
      </c>
      <c r="D1343" t="s">
        <v>33476</v>
      </c>
      <c r="E1343"/>
      <c r="F1343">
        <v>32700</v>
      </c>
      <c r="G1343" t="s">
        <v>33480</v>
      </c>
      <c r="H1343">
        <v>17700</v>
      </c>
      <c r="I1343" t="s">
        <v>33476</v>
      </c>
      <c r="J1343"/>
      <c r="U1343" s="43"/>
      <c r="AE1343"/>
    </row>
    <row r="1344" spans="1:31">
      <c r="A1344">
        <v>3230</v>
      </c>
      <c r="B1344" t="s">
        <v>1460</v>
      </c>
      <c r="C1344" t="s">
        <v>33477</v>
      </c>
      <c r="D1344" t="s">
        <v>33476</v>
      </c>
      <c r="E1344"/>
      <c r="F1344">
        <v>32720</v>
      </c>
      <c r="G1344" t="s">
        <v>33477</v>
      </c>
      <c r="H1344">
        <v>17750</v>
      </c>
      <c r="I1344" t="s">
        <v>33476</v>
      </c>
      <c r="J1344"/>
      <c r="U1344" s="43"/>
      <c r="AE1344"/>
    </row>
    <row r="1345" spans="1:31">
      <c r="A1345">
        <v>3390</v>
      </c>
      <c r="B1345" t="s">
        <v>1461</v>
      </c>
      <c r="C1345" t="s">
        <v>33477</v>
      </c>
      <c r="D1345" t="s">
        <v>33476</v>
      </c>
      <c r="E1345"/>
      <c r="F1345">
        <v>32800</v>
      </c>
      <c r="G1345" t="s">
        <v>33477</v>
      </c>
      <c r="H1345">
        <v>17770</v>
      </c>
      <c r="I1345" t="s">
        <v>33476</v>
      </c>
      <c r="J1345"/>
      <c r="U1345" s="43"/>
      <c r="AE1345"/>
    </row>
    <row r="1346" spans="1:31">
      <c r="A1346">
        <v>3140</v>
      </c>
      <c r="B1346" t="s">
        <v>1462</v>
      </c>
      <c r="C1346" t="s">
        <v>33477</v>
      </c>
      <c r="D1346" t="s">
        <v>33476</v>
      </c>
      <c r="E1346"/>
      <c r="F1346">
        <v>32810</v>
      </c>
      <c r="G1346" t="s">
        <v>33480</v>
      </c>
      <c r="H1346">
        <v>17770</v>
      </c>
      <c r="I1346" t="s">
        <v>33476</v>
      </c>
      <c r="J1346"/>
      <c r="U1346" s="43"/>
      <c r="AE1346"/>
    </row>
    <row r="1347" spans="1:31">
      <c r="A1347">
        <v>3110</v>
      </c>
      <c r="B1347" t="s">
        <v>1463</v>
      </c>
      <c r="C1347" t="s">
        <v>33477</v>
      </c>
      <c r="D1347" t="s">
        <v>33476</v>
      </c>
      <c r="E1347"/>
      <c r="F1347">
        <v>33000</v>
      </c>
      <c r="G1347" t="s">
        <v>33477</v>
      </c>
      <c r="H1347">
        <v>17770</v>
      </c>
      <c r="I1347" t="s">
        <v>33476</v>
      </c>
      <c r="J1347"/>
      <c r="U1347" s="43"/>
      <c r="AE1347"/>
    </row>
    <row r="1348" spans="1:31">
      <c r="A1348">
        <v>3800</v>
      </c>
      <c r="B1348" t="s">
        <v>767</v>
      </c>
      <c r="C1348" t="s">
        <v>33477</v>
      </c>
      <c r="D1348" t="s">
        <v>33476</v>
      </c>
      <c r="E1348"/>
      <c r="F1348">
        <v>33124</v>
      </c>
      <c r="G1348" t="s">
        <v>33477</v>
      </c>
      <c r="H1348">
        <v>17770</v>
      </c>
      <c r="I1348" t="s">
        <v>33476</v>
      </c>
      <c r="J1348"/>
      <c r="U1348" s="43"/>
      <c r="AE1348"/>
    </row>
    <row r="1349" spans="1:31">
      <c r="A1349">
        <v>3140</v>
      </c>
      <c r="B1349" t="s">
        <v>1464</v>
      </c>
      <c r="C1349" t="s">
        <v>33477</v>
      </c>
      <c r="D1349" t="s">
        <v>33476</v>
      </c>
      <c r="E1349"/>
      <c r="F1349">
        <v>33190</v>
      </c>
      <c r="G1349" t="s">
        <v>33477</v>
      </c>
      <c r="H1349">
        <v>17780</v>
      </c>
      <c r="I1349" t="s">
        <v>33476</v>
      </c>
      <c r="J1349"/>
      <c r="U1349" s="43"/>
      <c r="AE1349"/>
    </row>
    <row r="1350" spans="1:31">
      <c r="A1350">
        <v>3510</v>
      </c>
      <c r="B1350" t="s">
        <v>1465</v>
      </c>
      <c r="C1350" t="s">
        <v>33477</v>
      </c>
      <c r="D1350" t="s">
        <v>33482</v>
      </c>
      <c r="E1350"/>
      <c r="F1350">
        <v>33210</v>
      </c>
      <c r="G1350" t="s">
        <v>33477</v>
      </c>
      <c r="H1350">
        <v>17800</v>
      </c>
      <c r="I1350" t="s">
        <v>33476</v>
      </c>
      <c r="J1350"/>
      <c r="U1350" s="43"/>
      <c r="AE1350"/>
    </row>
    <row r="1351" spans="1:31">
      <c r="A1351">
        <v>3320</v>
      </c>
      <c r="B1351" t="s">
        <v>1466</v>
      </c>
      <c r="C1351" t="s">
        <v>33477</v>
      </c>
      <c r="D1351" t="s">
        <v>33482</v>
      </c>
      <c r="E1351"/>
      <c r="F1351">
        <v>33220</v>
      </c>
      <c r="G1351" t="s">
        <v>33477</v>
      </c>
      <c r="H1351">
        <v>17800</v>
      </c>
      <c r="I1351" t="s">
        <v>33476</v>
      </c>
      <c r="J1351"/>
      <c r="U1351" s="43"/>
      <c r="AE1351"/>
    </row>
    <row r="1352" spans="1:31">
      <c r="A1352">
        <v>3500</v>
      </c>
      <c r="B1352" t="s">
        <v>1467</v>
      </c>
      <c r="C1352" t="s">
        <v>33477</v>
      </c>
      <c r="D1352" t="s">
        <v>33476</v>
      </c>
      <c r="E1352"/>
      <c r="F1352">
        <v>33230</v>
      </c>
      <c r="G1352" t="s">
        <v>33477</v>
      </c>
      <c r="H1352">
        <v>17800</v>
      </c>
      <c r="I1352" t="s">
        <v>33476</v>
      </c>
      <c r="J1352"/>
      <c r="U1352" s="43"/>
      <c r="AE1352"/>
    </row>
    <row r="1353" spans="1:31">
      <c r="A1353">
        <v>3250</v>
      </c>
      <c r="B1353" t="s">
        <v>1468</v>
      </c>
      <c r="C1353" t="s">
        <v>33477</v>
      </c>
      <c r="D1353" t="s">
        <v>33476</v>
      </c>
      <c r="E1353"/>
      <c r="F1353">
        <v>33240</v>
      </c>
      <c r="G1353" t="s">
        <v>33477</v>
      </c>
      <c r="H1353">
        <v>17800</v>
      </c>
      <c r="I1353" t="s">
        <v>33476</v>
      </c>
      <c r="J1353"/>
      <c r="U1353" s="43"/>
      <c r="AE1353"/>
    </row>
    <row r="1354" spans="1:31">
      <c r="A1354">
        <v>3220</v>
      </c>
      <c r="B1354" t="s">
        <v>1469</v>
      </c>
      <c r="C1354" t="s">
        <v>33477</v>
      </c>
      <c r="D1354" t="s">
        <v>33476</v>
      </c>
      <c r="E1354"/>
      <c r="F1354">
        <v>33330</v>
      </c>
      <c r="G1354" t="s">
        <v>33477</v>
      </c>
      <c r="H1354">
        <v>17810</v>
      </c>
      <c r="I1354" t="s">
        <v>33476</v>
      </c>
      <c r="J1354"/>
      <c r="U1354" s="43"/>
      <c r="AE1354"/>
    </row>
    <row r="1355" spans="1:31">
      <c r="A1355">
        <v>3120</v>
      </c>
      <c r="B1355" t="s">
        <v>1470</v>
      </c>
      <c r="C1355" t="s">
        <v>33477</v>
      </c>
      <c r="D1355" t="s">
        <v>33476</v>
      </c>
      <c r="E1355"/>
      <c r="F1355">
        <v>33350</v>
      </c>
      <c r="G1355" t="s">
        <v>33477</v>
      </c>
      <c r="H1355">
        <v>17810</v>
      </c>
      <c r="I1355" t="s">
        <v>33476</v>
      </c>
      <c r="J1355"/>
      <c r="U1355" s="43"/>
      <c r="AE1355"/>
    </row>
    <row r="1356" spans="1:31">
      <c r="A1356">
        <v>3210</v>
      </c>
      <c r="B1356" t="s">
        <v>1471</v>
      </c>
      <c r="C1356" t="s">
        <v>33477</v>
      </c>
      <c r="D1356" t="s">
        <v>33476</v>
      </c>
      <c r="E1356"/>
      <c r="F1356">
        <v>33370</v>
      </c>
      <c r="G1356" t="s">
        <v>33477</v>
      </c>
      <c r="H1356">
        <v>18000</v>
      </c>
      <c r="I1356" t="s">
        <v>33476</v>
      </c>
      <c r="J1356"/>
      <c r="U1356" s="43"/>
      <c r="AE1356"/>
    </row>
    <row r="1357" spans="1:31">
      <c r="A1357">
        <v>3440</v>
      </c>
      <c r="B1357" t="s">
        <v>1472</v>
      </c>
      <c r="C1357" t="s">
        <v>33477</v>
      </c>
      <c r="D1357" t="s">
        <v>33476</v>
      </c>
      <c r="E1357"/>
      <c r="F1357">
        <v>33410</v>
      </c>
      <c r="G1357" t="s">
        <v>33477</v>
      </c>
      <c r="H1357">
        <v>18100</v>
      </c>
      <c r="I1357" t="s">
        <v>33476</v>
      </c>
      <c r="J1357"/>
      <c r="U1357" s="43"/>
      <c r="AE1357"/>
    </row>
    <row r="1358" spans="1:31">
      <c r="A1358">
        <v>3220</v>
      </c>
      <c r="B1358" t="s">
        <v>1473</v>
      </c>
      <c r="C1358" t="s">
        <v>33477</v>
      </c>
      <c r="D1358" t="s">
        <v>33476</v>
      </c>
      <c r="E1358"/>
      <c r="F1358">
        <v>33420</v>
      </c>
      <c r="G1358" t="s">
        <v>33477</v>
      </c>
      <c r="H1358">
        <v>18100</v>
      </c>
      <c r="I1358" t="s">
        <v>33476</v>
      </c>
      <c r="J1358"/>
      <c r="U1358" s="43"/>
      <c r="AE1358"/>
    </row>
    <row r="1359" spans="1:31">
      <c r="A1359">
        <v>3370</v>
      </c>
      <c r="B1359" t="s">
        <v>1474</v>
      </c>
      <c r="C1359" t="s">
        <v>33477</v>
      </c>
      <c r="D1359" t="s">
        <v>33476</v>
      </c>
      <c r="E1359"/>
      <c r="F1359">
        <v>33430</v>
      </c>
      <c r="G1359" t="s">
        <v>33477</v>
      </c>
      <c r="H1359">
        <v>18110</v>
      </c>
      <c r="I1359" t="s">
        <v>33476</v>
      </c>
      <c r="J1359"/>
      <c r="U1359" s="43"/>
      <c r="AE1359"/>
    </row>
    <row r="1360" spans="1:31">
      <c r="A1360">
        <v>3210</v>
      </c>
      <c r="B1360" t="s">
        <v>1475</v>
      </c>
      <c r="C1360" t="s">
        <v>33477</v>
      </c>
      <c r="D1360" t="s">
        <v>33476</v>
      </c>
      <c r="E1360"/>
      <c r="F1360">
        <v>33460</v>
      </c>
      <c r="G1360" t="s">
        <v>33477</v>
      </c>
      <c r="H1360">
        <v>18110</v>
      </c>
      <c r="I1360" t="s">
        <v>33476</v>
      </c>
      <c r="J1360"/>
      <c r="U1360" s="43"/>
      <c r="AE1360"/>
    </row>
    <row r="1361" spans="1:31">
      <c r="A1361">
        <v>3230</v>
      </c>
      <c r="B1361" t="s">
        <v>1476</v>
      </c>
      <c r="C1361" t="s">
        <v>33477</v>
      </c>
      <c r="D1361" t="s">
        <v>33476</v>
      </c>
      <c r="E1361"/>
      <c r="F1361">
        <v>33490</v>
      </c>
      <c r="G1361" t="s">
        <v>33477</v>
      </c>
      <c r="H1361">
        <v>18110</v>
      </c>
      <c r="I1361" t="s">
        <v>33476</v>
      </c>
      <c r="J1361"/>
      <c r="U1361" s="43"/>
      <c r="AE1361"/>
    </row>
    <row r="1362" spans="1:31">
      <c r="A1362">
        <v>3140</v>
      </c>
      <c r="B1362" t="s">
        <v>1477</v>
      </c>
      <c r="C1362" t="s">
        <v>33477</v>
      </c>
      <c r="D1362" t="s">
        <v>33476</v>
      </c>
      <c r="E1362"/>
      <c r="F1362">
        <v>33500</v>
      </c>
      <c r="G1362" t="s">
        <v>33477</v>
      </c>
      <c r="H1362">
        <v>18120</v>
      </c>
      <c r="I1362" t="s">
        <v>33476</v>
      </c>
      <c r="J1362"/>
      <c r="U1362" s="43"/>
      <c r="AE1362"/>
    </row>
    <row r="1363" spans="1:31">
      <c r="A1363">
        <v>3230</v>
      </c>
      <c r="B1363" t="s">
        <v>1478</v>
      </c>
      <c r="C1363" t="s">
        <v>33477</v>
      </c>
      <c r="D1363" t="s">
        <v>33476</v>
      </c>
      <c r="E1363"/>
      <c r="F1363">
        <v>33570</v>
      </c>
      <c r="G1363" t="s">
        <v>33477</v>
      </c>
      <c r="H1363">
        <v>18120</v>
      </c>
      <c r="I1363" t="s">
        <v>33476</v>
      </c>
      <c r="J1363"/>
      <c r="U1363" s="43"/>
      <c r="AE1363"/>
    </row>
    <row r="1364" spans="1:31">
      <c r="A1364">
        <v>3330</v>
      </c>
      <c r="B1364" t="s">
        <v>1479</v>
      </c>
      <c r="C1364" t="s">
        <v>33478</v>
      </c>
      <c r="D1364" t="s">
        <v>33476</v>
      </c>
      <c r="E1364"/>
      <c r="F1364">
        <v>33620</v>
      </c>
      <c r="G1364" t="s">
        <v>33477</v>
      </c>
      <c r="H1364">
        <v>18120</v>
      </c>
      <c r="I1364" t="s">
        <v>33476</v>
      </c>
      <c r="J1364"/>
      <c r="U1364" s="43"/>
      <c r="AE1364"/>
    </row>
    <row r="1365" spans="1:31">
      <c r="A1365">
        <v>3450</v>
      </c>
      <c r="B1365" t="s">
        <v>1480</v>
      </c>
      <c r="C1365" t="s">
        <v>33477</v>
      </c>
      <c r="D1365" t="s">
        <v>33476</v>
      </c>
      <c r="E1365"/>
      <c r="F1365">
        <v>33660</v>
      </c>
      <c r="G1365" t="s">
        <v>33477</v>
      </c>
      <c r="H1365">
        <v>18120</v>
      </c>
      <c r="I1365" t="s">
        <v>33476</v>
      </c>
      <c r="J1365"/>
      <c r="U1365" s="43"/>
      <c r="AE1365"/>
    </row>
    <row r="1366" spans="1:31">
      <c r="A1366">
        <v>3220</v>
      </c>
      <c r="B1366" t="s">
        <v>1481</v>
      </c>
      <c r="C1366" t="s">
        <v>33477</v>
      </c>
      <c r="D1366" t="s">
        <v>33476</v>
      </c>
      <c r="E1366"/>
      <c r="F1366">
        <v>33690</v>
      </c>
      <c r="G1366" t="s">
        <v>33477</v>
      </c>
      <c r="H1366">
        <v>18130</v>
      </c>
      <c r="I1366" t="s">
        <v>33476</v>
      </c>
      <c r="J1366"/>
      <c r="U1366" s="43"/>
      <c r="AE1366"/>
    </row>
    <row r="1367" spans="1:31">
      <c r="A1367">
        <v>3110</v>
      </c>
      <c r="B1367" t="s">
        <v>1482</v>
      </c>
      <c r="C1367" t="s">
        <v>33477</v>
      </c>
      <c r="D1367" t="s">
        <v>33476</v>
      </c>
      <c r="E1367"/>
      <c r="F1367">
        <v>33720</v>
      </c>
      <c r="G1367" t="s">
        <v>33477</v>
      </c>
      <c r="H1367">
        <v>18130</v>
      </c>
      <c r="I1367" t="s">
        <v>33476</v>
      </c>
      <c r="J1367"/>
      <c r="U1367" s="43"/>
      <c r="AE1367"/>
    </row>
    <row r="1368" spans="1:31">
      <c r="A1368">
        <v>3600</v>
      </c>
      <c r="B1368" t="s">
        <v>1483</v>
      </c>
      <c r="C1368" t="s">
        <v>33477</v>
      </c>
      <c r="D1368" t="s">
        <v>33476</v>
      </c>
      <c r="E1368"/>
      <c r="F1368">
        <v>33730</v>
      </c>
      <c r="G1368" t="s">
        <v>33477</v>
      </c>
      <c r="H1368">
        <v>18130</v>
      </c>
      <c r="I1368" t="s">
        <v>33476</v>
      </c>
      <c r="J1368"/>
      <c r="U1368" s="43"/>
      <c r="AE1368"/>
    </row>
    <row r="1369" spans="1:31">
      <c r="A1369">
        <v>3600</v>
      </c>
      <c r="B1369" t="s">
        <v>1484</v>
      </c>
      <c r="C1369" t="s">
        <v>33477</v>
      </c>
      <c r="D1369" t="s">
        <v>33476</v>
      </c>
      <c r="E1369"/>
      <c r="F1369">
        <v>33760</v>
      </c>
      <c r="G1369" t="s">
        <v>33477</v>
      </c>
      <c r="H1369">
        <v>18140</v>
      </c>
      <c r="I1369" t="s">
        <v>33476</v>
      </c>
      <c r="J1369"/>
      <c r="U1369" s="43"/>
      <c r="AE1369"/>
    </row>
    <row r="1370" spans="1:31">
      <c r="A1370">
        <v>3500</v>
      </c>
      <c r="B1370" t="s">
        <v>1485</v>
      </c>
      <c r="C1370" t="s">
        <v>33477</v>
      </c>
      <c r="D1370" t="s">
        <v>33476</v>
      </c>
      <c r="E1370"/>
      <c r="F1370">
        <v>33790</v>
      </c>
      <c r="G1370" t="s">
        <v>33477</v>
      </c>
      <c r="H1370">
        <v>18140</v>
      </c>
      <c r="I1370" t="s">
        <v>33476</v>
      </c>
      <c r="J1370"/>
      <c r="U1370" s="43"/>
      <c r="AE1370"/>
    </row>
    <row r="1371" spans="1:31">
      <c r="A1371">
        <v>3430</v>
      </c>
      <c r="B1371" t="s">
        <v>1486</v>
      </c>
      <c r="C1371" t="s">
        <v>33477</v>
      </c>
      <c r="D1371" t="s">
        <v>33476</v>
      </c>
      <c r="E1371"/>
      <c r="F1371">
        <v>33820</v>
      </c>
      <c r="G1371" t="s">
        <v>33477</v>
      </c>
      <c r="H1371">
        <v>18140</v>
      </c>
      <c r="I1371" t="s">
        <v>33476</v>
      </c>
      <c r="J1371"/>
      <c r="U1371" s="43"/>
      <c r="AE1371"/>
    </row>
    <row r="1372" spans="1:31">
      <c r="A1372">
        <v>3000</v>
      </c>
      <c r="B1372" t="s">
        <v>1487</v>
      </c>
      <c r="C1372" t="s">
        <v>33477</v>
      </c>
      <c r="D1372" t="s">
        <v>33476</v>
      </c>
      <c r="E1372"/>
      <c r="F1372">
        <v>33860</v>
      </c>
      <c r="G1372" t="s">
        <v>33477</v>
      </c>
      <c r="H1372">
        <v>18140</v>
      </c>
      <c r="I1372" t="s">
        <v>33476</v>
      </c>
      <c r="J1372"/>
      <c r="U1372" s="43"/>
      <c r="AE1372"/>
    </row>
    <row r="1373" spans="1:31">
      <c r="A1373">
        <v>3470</v>
      </c>
      <c r="B1373" t="s">
        <v>1488</v>
      </c>
      <c r="C1373" t="s">
        <v>33477</v>
      </c>
      <c r="D1373" t="s">
        <v>33482</v>
      </c>
      <c r="E1373"/>
      <c r="F1373">
        <v>33890</v>
      </c>
      <c r="G1373" t="s">
        <v>33477</v>
      </c>
      <c r="H1373">
        <v>18140</v>
      </c>
      <c r="I1373" t="s">
        <v>33476</v>
      </c>
      <c r="J1373"/>
      <c r="U1373" s="43"/>
      <c r="AE1373"/>
    </row>
    <row r="1374" spans="1:31">
      <c r="A1374">
        <v>3320</v>
      </c>
      <c r="B1374" t="s">
        <v>1489</v>
      </c>
      <c r="C1374" t="s">
        <v>33477</v>
      </c>
      <c r="D1374" t="s">
        <v>33482</v>
      </c>
      <c r="E1374"/>
      <c r="F1374">
        <v>33910</v>
      </c>
      <c r="G1374" t="s">
        <v>33477</v>
      </c>
      <c r="H1374">
        <v>18150</v>
      </c>
      <c r="I1374" t="s">
        <v>33476</v>
      </c>
      <c r="J1374"/>
      <c r="U1374" s="43"/>
      <c r="AE1374"/>
    </row>
    <row r="1375" spans="1:31">
      <c r="A1375">
        <v>3370</v>
      </c>
      <c r="B1375" t="s">
        <v>1490</v>
      </c>
      <c r="C1375" t="s">
        <v>33477</v>
      </c>
      <c r="D1375" t="s">
        <v>33476</v>
      </c>
      <c r="E1375"/>
      <c r="F1375">
        <v>34000</v>
      </c>
      <c r="G1375" t="s">
        <v>33480</v>
      </c>
      <c r="H1375">
        <v>18160</v>
      </c>
      <c r="I1375" t="s">
        <v>33476</v>
      </c>
      <c r="J1375"/>
      <c r="U1375" s="43"/>
      <c r="AE1375"/>
    </row>
    <row r="1376" spans="1:31">
      <c r="A1376">
        <v>3330</v>
      </c>
      <c r="B1376" t="s">
        <v>1491</v>
      </c>
      <c r="C1376" t="s">
        <v>33478</v>
      </c>
      <c r="D1376" t="s">
        <v>33476</v>
      </c>
      <c r="E1376"/>
      <c r="F1376">
        <v>34120</v>
      </c>
      <c r="G1376" t="s">
        <v>33480</v>
      </c>
      <c r="H1376">
        <v>18160</v>
      </c>
      <c r="I1376" t="s">
        <v>33476</v>
      </c>
      <c r="J1376"/>
      <c r="U1376" s="43"/>
      <c r="AE1376"/>
    </row>
    <row r="1377" spans="1:31">
      <c r="A1377">
        <v>3160</v>
      </c>
      <c r="B1377" t="s">
        <v>1492</v>
      </c>
      <c r="C1377" t="s">
        <v>33477</v>
      </c>
      <c r="D1377" t="s">
        <v>33476</v>
      </c>
      <c r="E1377"/>
      <c r="F1377">
        <v>34130</v>
      </c>
      <c r="G1377" t="s">
        <v>33480</v>
      </c>
      <c r="H1377">
        <v>18160</v>
      </c>
      <c r="I1377" t="s">
        <v>33476</v>
      </c>
      <c r="J1377"/>
      <c r="U1377" s="43"/>
      <c r="AE1377"/>
    </row>
    <row r="1378" spans="1:31">
      <c r="A1378">
        <v>3150</v>
      </c>
      <c r="B1378" t="s">
        <v>1493</v>
      </c>
      <c r="C1378" t="s">
        <v>33477</v>
      </c>
      <c r="D1378" t="s">
        <v>33476</v>
      </c>
      <c r="E1378"/>
      <c r="F1378">
        <v>34150</v>
      </c>
      <c r="G1378" t="s">
        <v>33480</v>
      </c>
      <c r="H1378">
        <v>18160</v>
      </c>
      <c r="I1378" t="s">
        <v>33476</v>
      </c>
      <c r="J1378"/>
      <c r="U1378" s="43"/>
      <c r="AE1378"/>
    </row>
    <row r="1379" spans="1:31">
      <c r="A1379">
        <v>3240</v>
      </c>
      <c r="B1379" t="s">
        <v>1494</v>
      </c>
      <c r="C1379" t="s">
        <v>33477</v>
      </c>
      <c r="D1379" t="s">
        <v>33476</v>
      </c>
      <c r="E1379"/>
      <c r="F1379">
        <v>34160</v>
      </c>
      <c r="G1379" t="s">
        <v>33480</v>
      </c>
      <c r="H1379">
        <v>18160</v>
      </c>
      <c r="I1379" t="s">
        <v>33476</v>
      </c>
      <c r="J1379"/>
      <c r="U1379" s="43"/>
      <c r="AE1379"/>
    </row>
    <row r="1380" spans="1:31">
      <c r="A1380">
        <v>3300</v>
      </c>
      <c r="B1380" t="s">
        <v>1495</v>
      </c>
      <c r="C1380" t="s">
        <v>33477</v>
      </c>
      <c r="D1380" t="s">
        <v>33476</v>
      </c>
      <c r="E1380"/>
      <c r="F1380">
        <v>34190</v>
      </c>
      <c r="G1380" t="s">
        <v>33480</v>
      </c>
      <c r="H1380">
        <v>18160</v>
      </c>
      <c r="I1380" t="s">
        <v>33476</v>
      </c>
      <c r="J1380"/>
      <c r="U1380" s="43"/>
      <c r="AE1380"/>
    </row>
    <row r="1381" spans="1:31">
      <c r="A1381">
        <v>3300</v>
      </c>
      <c r="B1381" t="s">
        <v>1496</v>
      </c>
      <c r="C1381" t="s">
        <v>33477</v>
      </c>
      <c r="D1381" t="s">
        <v>33476</v>
      </c>
      <c r="E1381"/>
      <c r="F1381">
        <v>34210</v>
      </c>
      <c r="G1381" t="s">
        <v>33480</v>
      </c>
      <c r="H1381">
        <v>18170</v>
      </c>
      <c r="I1381" t="s">
        <v>33476</v>
      </c>
      <c r="J1381"/>
      <c r="U1381" s="43"/>
      <c r="AE1381"/>
    </row>
    <row r="1382" spans="1:31">
      <c r="A1382">
        <v>3300</v>
      </c>
      <c r="B1382" t="s">
        <v>1497</v>
      </c>
      <c r="C1382" t="s">
        <v>33477</v>
      </c>
      <c r="D1382" t="s">
        <v>33476</v>
      </c>
      <c r="E1382"/>
      <c r="F1382">
        <v>34220</v>
      </c>
      <c r="G1382" t="s">
        <v>33477</v>
      </c>
      <c r="H1382">
        <v>18170</v>
      </c>
      <c r="I1382" t="s">
        <v>33476</v>
      </c>
      <c r="J1382"/>
      <c r="U1382" s="43"/>
      <c r="AE1382"/>
    </row>
    <row r="1383" spans="1:31">
      <c r="A1383">
        <v>3140</v>
      </c>
      <c r="B1383" t="s">
        <v>1498</v>
      </c>
      <c r="C1383" t="s">
        <v>33477</v>
      </c>
      <c r="D1383" t="s">
        <v>33476</v>
      </c>
      <c r="E1383"/>
      <c r="F1383">
        <v>34230</v>
      </c>
      <c r="G1383" t="s">
        <v>33480</v>
      </c>
      <c r="H1383">
        <v>18170</v>
      </c>
      <c r="I1383" t="s">
        <v>33476</v>
      </c>
      <c r="J1383"/>
      <c r="U1383" s="43"/>
      <c r="AE1383"/>
    </row>
    <row r="1384" spans="1:31">
      <c r="A1384">
        <v>3170</v>
      </c>
      <c r="B1384" t="s">
        <v>1499</v>
      </c>
      <c r="C1384" t="s">
        <v>33477</v>
      </c>
      <c r="D1384" t="s">
        <v>33476</v>
      </c>
      <c r="E1384"/>
      <c r="F1384">
        <v>34250</v>
      </c>
      <c r="G1384" t="s">
        <v>33480</v>
      </c>
      <c r="H1384">
        <v>18170</v>
      </c>
      <c r="I1384" t="s">
        <v>33476</v>
      </c>
      <c r="J1384"/>
      <c r="U1384" s="43"/>
      <c r="AE1384"/>
    </row>
    <row r="1385" spans="1:31">
      <c r="A1385">
        <v>3630</v>
      </c>
      <c r="B1385" t="s">
        <v>1500</v>
      </c>
      <c r="C1385" t="s">
        <v>33477</v>
      </c>
      <c r="D1385" t="e">
        <v>#N/A</v>
      </c>
      <c r="E1385"/>
      <c r="F1385">
        <v>34260</v>
      </c>
      <c r="G1385" t="s">
        <v>33480</v>
      </c>
      <c r="H1385">
        <v>18170</v>
      </c>
      <c r="I1385" t="s">
        <v>33476</v>
      </c>
      <c r="J1385"/>
      <c r="U1385" s="43"/>
      <c r="AE1385"/>
    </row>
    <row r="1386" spans="1:31">
      <c r="A1386">
        <v>3240</v>
      </c>
      <c r="B1386" t="s">
        <v>1501</v>
      </c>
      <c r="C1386" t="s">
        <v>33477</v>
      </c>
      <c r="D1386" t="s">
        <v>33476</v>
      </c>
      <c r="E1386"/>
      <c r="F1386">
        <v>34270</v>
      </c>
      <c r="G1386" t="s">
        <v>33480</v>
      </c>
      <c r="H1386">
        <v>18190</v>
      </c>
      <c r="I1386" t="s">
        <v>33476</v>
      </c>
      <c r="J1386"/>
      <c r="U1386" s="43"/>
      <c r="AE1386"/>
    </row>
    <row r="1387" spans="1:31">
      <c r="A1387">
        <v>3290</v>
      </c>
      <c r="B1387" t="s">
        <v>1502</v>
      </c>
      <c r="C1387" t="s">
        <v>33477</v>
      </c>
      <c r="D1387" t="s">
        <v>33476</v>
      </c>
      <c r="E1387"/>
      <c r="F1387">
        <v>34290</v>
      </c>
      <c r="G1387" t="s">
        <v>33480</v>
      </c>
      <c r="H1387">
        <v>18190</v>
      </c>
      <c r="I1387" t="s">
        <v>33476</v>
      </c>
      <c r="J1387"/>
      <c r="U1387" s="43"/>
      <c r="AE1387"/>
    </row>
    <row r="1388" spans="1:31">
      <c r="A1388">
        <v>3410</v>
      </c>
      <c r="B1388" t="s">
        <v>1503</v>
      </c>
      <c r="C1388" t="s">
        <v>33477</v>
      </c>
      <c r="D1388" t="s">
        <v>33476</v>
      </c>
      <c r="E1388"/>
      <c r="F1388">
        <v>34310</v>
      </c>
      <c r="G1388" t="s">
        <v>33480</v>
      </c>
      <c r="H1388">
        <v>18190</v>
      </c>
      <c r="I1388" t="s">
        <v>33476</v>
      </c>
      <c r="J1388"/>
      <c r="U1388" s="43"/>
      <c r="AE1388"/>
    </row>
    <row r="1389" spans="1:31">
      <c r="A1389">
        <v>3290</v>
      </c>
      <c r="B1389" t="s">
        <v>1504</v>
      </c>
      <c r="C1389" t="s">
        <v>33477</v>
      </c>
      <c r="D1389" t="s">
        <v>33476</v>
      </c>
      <c r="E1389"/>
      <c r="F1389">
        <v>34320</v>
      </c>
      <c r="G1389" t="s">
        <v>33480</v>
      </c>
      <c r="H1389">
        <v>18200</v>
      </c>
      <c r="I1389" t="s">
        <v>33476</v>
      </c>
      <c r="J1389"/>
      <c r="U1389" s="43"/>
      <c r="AE1389"/>
    </row>
    <row r="1390" spans="1:31">
      <c r="A1390">
        <v>3130</v>
      </c>
      <c r="B1390" t="s">
        <v>1505</v>
      </c>
      <c r="C1390" t="s">
        <v>33477</v>
      </c>
      <c r="D1390" t="s">
        <v>33476</v>
      </c>
      <c r="E1390"/>
      <c r="F1390">
        <v>34330</v>
      </c>
      <c r="G1390" t="s">
        <v>33477</v>
      </c>
      <c r="H1390">
        <v>18200</v>
      </c>
      <c r="I1390" t="s">
        <v>33476</v>
      </c>
      <c r="J1390"/>
      <c r="U1390" s="43"/>
      <c r="AE1390"/>
    </row>
    <row r="1391" spans="1:31">
      <c r="A1391">
        <v>3170</v>
      </c>
      <c r="B1391" t="s">
        <v>1506</v>
      </c>
      <c r="C1391" t="s">
        <v>33477</v>
      </c>
      <c r="D1391" t="s">
        <v>33476</v>
      </c>
      <c r="E1391"/>
      <c r="F1391">
        <v>34340</v>
      </c>
      <c r="G1391" t="s">
        <v>33480</v>
      </c>
      <c r="H1391">
        <v>18200</v>
      </c>
      <c r="I1391" t="s">
        <v>33476</v>
      </c>
      <c r="J1391"/>
      <c r="U1391" s="43"/>
      <c r="AE1391"/>
    </row>
    <row r="1392" spans="1:31">
      <c r="A1392">
        <v>3120</v>
      </c>
      <c r="B1392" t="s">
        <v>1507</v>
      </c>
      <c r="C1392" t="s">
        <v>33477</v>
      </c>
      <c r="D1392" t="s">
        <v>33476</v>
      </c>
      <c r="E1392"/>
      <c r="F1392">
        <v>34350</v>
      </c>
      <c r="G1392" t="s">
        <v>33480</v>
      </c>
      <c r="H1392">
        <v>18200</v>
      </c>
      <c r="I1392" t="s">
        <v>33476</v>
      </c>
      <c r="J1392"/>
      <c r="U1392" s="43"/>
      <c r="AE1392"/>
    </row>
    <row r="1393" spans="1:31">
      <c r="A1393">
        <v>3310</v>
      </c>
      <c r="B1393" t="s">
        <v>1508</v>
      </c>
      <c r="C1393" t="s">
        <v>33477</v>
      </c>
      <c r="D1393" t="s">
        <v>33476</v>
      </c>
      <c r="E1393"/>
      <c r="F1393">
        <v>34360</v>
      </c>
      <c r="G1393" t="s">
        <v>33480</v>
      </c>
      <c r="H1393">
        <v>18210</v>
      </c>
      <c r="I1393" t="s">
        <v>33476</v>
      </c>
      <c r="J1393"/>
      <c r="U1393" s="43"/>
      <c r="AE1393"/>
    </row>
    <row r="1394" spans="1:31">
      <c r="A1394">
        <v>3450</v>
      </c>
      <c r="B1394" t="s">
        <v>1509</v>
      </c>
      <c r="C1394" t="s">
        <v>33477</v>
      </c>
      <c r="D1394" t="s">
        <v>33476</v>
      </c>
      <c r="E1394"/>
      <c r="F1394">
        <v>34370</v>
      </c>
      <c r="G1394" t="s">
        <v>33480</v>
      </c>
      <c r="H1394">
        <v>18210</v>
      </c>
      <c r="I1394" t="s">
        <v>33476</v>
      </c>
      <c r="J1394"/>
      <c r="U1394" s="43"/>
      <c r="AE1394"/>
    </row>
    <row r="1395" spans="1:31">
      <c r="A1395">
        <v>3330</v>
      </c>
      <c r="B1395" t="s">
        <v>1510</v>
      </c>
      <c r="C1395" t="s">
        <v>33478</v>
      </c>
      <c r="D1395" t="s">
        <v>33476</v>
      </c>
      <c r="E1395"/>
      <c r="F1395">
        <v>34380</v>
      </c>
      <c r="G1395" t="s">
        <v>33480</v>
      </c>
      <c r="H1395">
        <v>18210</v>
      </c>
      <c r="I1395" t="s">
        <v>33476</v>
      </c>
      <c r="J1395"/>
      <c r="U1395" s="43"/>
      <c r="AE1395"/>
    </row>
    <row r="1396" spans="1:31">
      <c r="A1396">
        <v>3110</v>
      </c>
      <c r="B1396" t="s">
        <v>1511</v>
      </c>
      <c r="C1396" t="s">
        <v>33477</v>
      </c>
      <c r="D1396" t="s">
        <v>33476</v>
      </c>
      <c r="E1396"/>
      <c r="F1396">
        <v>34390</v>
      </c>
      <c r="G1396" t="s">
        <v>33480</v>
      </c>
      <c r="H1396">
        <v>18220</v>
      </c>
      <c r="I1396" t="s">
        <v>33476</v>
      </c>
      <c r="J1396"/>
      <c r="U1396" s="43"/>
      <c r="AE1396"/>
    </row>
    <row r="1397" spans="1:31">
      <c r="A1397">
        <v>3110</v>
      </c>
      <c r="B1397" t="s">
        <v>1512</v>
      </c>
      <c r="C1397" t="s">
        <v>33477</v>
      </c>
      <c r="D1397" t="s">
        <v>33476</v>
      </c>
      <c r="E1397"/>
      <c r="F1397">
        <v>34400</v>
      </c>
      <c r="G1397" t="s">
        <v>33480</v>
      </c>
      <c r="H1397">
        <v>18220</v>
      </c>
      <c r="I1397" t="s">
        <v>33476</v>
      </c>
      <c r="J1397"/>
      <c r="U1397" s="43"/>
      <c r="AE1397"/>
    </row>
    <row r="1398" spans="1:31">
      <c r="A1398">
        <v>3190</v>
      </c>
      <c r="B1398" t="s">
        <v>1513</v>
      </c>
      <c r="C1398" t="s">
        <v>33477</v>
      </c>
      <c r="D1398" t="s">
        <v>33476</v>
      </c>
      <c r="E1398"/>
      <c r="F1398">
        <v>34410</v>
      </c>
      <c r="G1398" t="s">
        <v>33480</v>
      </c>
      <c r="H1398">
        <v>18220</v>
      </c>
      <c r="I1398" t="s">
        <v>33476</v>
      </c>
      <c r="J1398"/>
      <c r="U1398" s="43"/>
      <c r="AE1398"/>
    </row>
    <row r="1399" spans="1:31">
      <c r="A1399">
        <v>3140</v>
      </c>
      <c r="B1399" t="s">
        <v>1514</v>
      </c>
      <c r="C1399" t="s">
        <v>33477</v>
      </c>
      <c r="D1399" t="s">
        <v>33476</v>
      </c>
      <c r="E1399"/>
      <c r="F1399">
        <v>34420</v>
      </c>
      <c r="G1399" t="s">
        <v>33480</v>
      </c>
      <c r="H1399">
        <v>18220</v>
      </c>
      <c r="I1399" t="s">
        <v>33476</v>
      </c>
      <c r="J1399"/>
      <c r="U1399" s="43"/>
      <c r="AE1399"/>
    </row>
    <row r="1400" spans="1:31">
      <c r="A1400">
        <v>3250</v>
      </c>
      <c r="B1400" t="s">
        <v>1515</v>
      </c>
      <c r="C1400" t="s">
        <v>33477</v>
      </c>
      <c r="D1400" t="s">
        <v>33476</v>
      </c>
      <c r="E1400"/>
      <c r="F1400">
        <v>34440</v>
      </c>
      <c r="G1400" t="s">
        <v>33480</v>
      </c>
      <c r="H1400">
        <v>18220</v>
      </c>
      <c r="I1400" t="s">
        <v>33476</v>
      </c>
      <c r="J1400"/>
      <c r="U1400" s="43"/>
      <c r="AE1400"/>
    </row>
    <row r="1401" spans="1:31">
      <c r="A1401">
        <v>3340</v>
      </c>
      <c r="B1401" t="s">
        <v>1516</v>
      </c>
      <c r="C1401" t="s">
        <v>33477</v>
      </c>
      <c r="D1401" t="s">
        <v>33476</v>
      </c>
      <c r="E1401"/>
      <c r="F1401">
        <v>34460</v>
      </c>
      <c r="G1401" t="s">
        <v>33480</v>
      </c>
      <c r="H1401">
        <v>18230</v>
      </c>
      <c r="I1401" t="s">
        <v>33476</v>
      </c>
      <c r="J1401"/>
      <c r="U1401" s="43"/>
      <c r="AE1401"/>
    </row>
    <row r="1402" spans="1:31">
      <c r="A1402">
        <v>3140</v>
      </c>
      <c r="B1402" t="s">
        <v>1517</v>
      </c>
      <c r="C1402" t="s">
        <v>33477</v>
      </c>
      <c r="D1402" t="s">
        <v>33476</v>
      </c>
      <c r="E1402"/>
      <c r="F1402">
        <v>34480</v>
      </c>
      <c r="G1402" t="s">
        <v>33480</v>
      </c>
      <c r="H1402">
        <v>18240</v>
      </c>
      <c r="I1402" t="s">
        <v>33476</v>
      </c>
      <c r="J1402"/>
      <c r="U1402" s="43"/>
      <c r="AE1402"/>
    </row>
    <row r="1403" spans="1:31">
      <c r="A1403">
        <v>3140</v>
      </c>
      <c r="B1403" t="s">
        <v>1518</v>
      </c>
      <c r="C1403" t="s">
        <v>33477</v>
      </c>
      <c r="D1403" t="s">
        <v>33476</v>
      </c>
      <c r="E1403"/>
      <c r="F1403">
        <v>34490</v>
      </c>
      <c r="G1403" t="s">
        <v>33480</v>
      </c>
      <c r="H1403">
        <v>18250</v>
      </c>
      <c r="I1403" t="s">
        <v>33476</v>
      </c>
      <c r="J1403"/>
      <c r="U1403" s="43"/>
      <c r="AE1403"/>
    </row>
    <row r="1404" spans="1:31">
      <c r="A1404">
        <v>3160</v>
      </c>
      <c r="B1404" t="s">
        <v>1519</v>
      </c>
      <c r="C1404" t="s">
        <v>33477</v>
      </c>
      <c r="D1404" t="s">
        <v>33476</v>
      </c>
      <c r="E1404"/>
      <c r="F1404">
        <v>34500</v>
      </c>
      <c r="G1404" t="s">
        <v>33480</v>
      </c>
      <c r="H1404">
        <v>18250</v>
      </c>
      <c r="I1404" t="s">
        <v>33476</v>
      </c>
      <c r="J1404"/>
      <c r="U1404" s="43"/>
      <c r="AE1404"/>
    </row>
    <row r="1405" spans="1:31">
      <c r="A1405">
        <v>3800</v>
      </c>
      <c r="B1405" t="s">
        <v>1520</v>
      </c>
      <c r="C1405" t="s">
        <v>33477</v>
      </c>
      <c r="D1405" t="s">
        <v>33476</v>
      </c>
      <c r="E1405"/>
      <c r="F1405">
        <v>34510</v>
      </c>
      <c r="G1405" t="s">
        <v>33480</v>
      </c>
      <c r="H1405">
        <v>18250</v>
      </c>
      <c r="I1405" t="s">
        <v>33476</v>
      </c>
      <c r="J1405"/>
      <c r="U1405" s="43"/>
      <c r="AE1405"/>
    </row>
    <row r="1406" spans="1:31">
      <c r="A1406">
        <v>3230</v>
      </c>
      <c r="B1406" t="s">
        <v>1521</v>
      </c>
      <c r="C1406" t="s">
        <v>33477</v>
      </c>
      <c r="D1406" t="s">
        <v>33476</v>
      </c>
      <c r="E1406"/>
      <c r="F1406">
        <v>34520</v>
      </c>
      <c r="G1406" t="s">
        <v>33477</v>
      </c>
      <c r="H1406">
        <v>18260</v>
      </c>
      <c r="I1406" t="s">
        <v>33476</v>
      </c>
      <c r="J1406"/>
      <c r="U1406" s="43"/>
      <c r="AE1406"/>
    </row>
    <row r="1407" spans="1:31">
      <c r="A1407">
        <v>3230</v>
      </c>
      <c r="B1407" t="s">
        <v>1522</v>
      </c>
      <c r="C1407" t="s">
        <v>33477</v>
      </c>
      <c r="D1407" t="s">
        <v>33476</v>
      </c>
      <c r="E1407"/>
      <c r="F1407">
        <v>34530</v>
      </c>
      <c r="G1407" t="s">
        <v>33480</v>
      </c>
      <c r="H1407">
        <v>18260</v>
      </c>
      <c r="I1407" t="s">
        <v>33476</v>
      </c>
      <c r="J1407"/>
      <c r="U1407" s="43"/>
      <c r="AE1407"/>
    </row>
    <row r="1408" spans="1:31">
      <c r="A1408">
        <v>3400</v>
      </c>
      <c r="B1408" t="s">
        <v>1523</v>
      </c>
      <c r="C1408" t="s">
        <v>33477</v>
      </c>
      <c r="D1408" t="s">
        <v>33482</v>
      </c>
      <c r="E1408"/>
      <c r="F1408">
        <v>34540</v>
      </c>
      <c r="G1408" t="s">
        <v>33480</v>
      </c>
      <c r="H1408">
        <v>18260</v>
      </c>
      <c r="I1408" t="s">
        <v>33476</v>
      </c>
      <c r="J1408"/>
      <c r="U1408" s="43"/>
      <c r="AE1408"/>
    </row>
    <row r="1409" spans="1:31">
      <c r="A1409">
        <v>3210</v>
      </c>
      <c r="B1409" t="s">
        <v>1524</v>
      </c>
      <c r="C1409" t="s">
        <v>33477</v>
      </c>
      <c r="D1409" t="s">
        <v>33476</v>
      </c>
      <c r="E1409"/>
      <c r="F1409">
        <v>34550</v>
      </c>
      <c r="G1409" t="s">
        <v>33480</v>
      </c>
      <c r="H1409">
        <v>18270</v>
      </c>
      <c r="I1409" t="s">
        <v>33476</v>
      </c>
      <c r="J1409"/>
      <c r="U1409" s="43"/>
      <c r="AE1409"/>
    </row>
    <row r="1410" spans="1:31">
      <c r="A1410">
        <v>3340</v>
      </c>
      <c r="B1410" t="s">
        <v>1525</v>
      </c>
      <c r="C1410" t="s">
        <v>33477</v>
      </c>
      <c r="D1410" t="s">
        <v>33476</v>
      </c>
      <c r="E1410"/>
      <c r="F1410">
        <v>34570</v>
      </c>
      <c r="G1410" t="s">
        <v>33480</v>
      </c>
      <c r="H1410">
        <v>18270</v>
      </c>
      <c r="I1410" t="s">
        <v>33476</v>
      </c>
      <c r="J1410"/>
      <c r="U1410" s="43"/>
      <c r="AE1410"/>
    </row>
    <row r="1411" spans="1:31">
      <c r="A1411">
        <v>3250</v>
      </c>
      <c r="B1411" t="s">
        <v>1526</v>
      </c>
      <c r="C1411" t="s">
        <v>33477</v>
      </c>
      <c r="D1411" t="s">
        <v>33476</v>
      </c>
      <c r="E1411"/>
      <c r="F1411">
        <v>34590</v>
      </c>
      <c r="G1411" t="s">
        <v>33480</v>
      </c>
      <c r="H1411">
        <v>18290</v>
      </c>
      <c r="I1411" t="s">
        <v>33476</v>
      </c>
      <c r="J1411"/>
      <c r="U1411" s="43"/>
      <c r="AE1411"/>
    </row>
    <row r="1412" spans="1:31">
      <c r="A1412">
        <v>3270</v>
      </c>
      <c r="B1412" t="s">
        <v>1527</v>
      </c>
      <c r="C1412" t="s">
        <v>33478</v>
      </c>
      <c r="D1412" t="s">
        <v>33476</v>
      </c>
      <c r="E1412"/>
      <c r="F1412">
        <v>34600</v>
      </c>
      <c r="G1412" t="s">
        <v>33480</v>
      </c>
      <c r="H1412">
        <v>18290</v>
      </c>
      <c r="I1412" t="s">
        <v>33476</v>
      </c>
      <c r="J1412"/>
      <c r="U1412" s="43"/>
      <c r="AE1412"/>
    </row>
    <row r="1413" spans="1:31">
      <c r="A1413">
        <v>3190</v>
      </c>
      <c r="B1413" t="s">
        <v>1528</v>
      </c>
      <c r="C1413" t="s">
        <v>33477</v>
      </c>
      <c r="D1413" t="s">
        <v>33476</v>
      </c>
      <c r="E1413"/>
      <c r="F1413">
        <v>34610</v>
      </c>
      <c r="G1413" t="s">
        <v>33480</v>
      </c>
      <c r="H1413">
        <v>18290</v>
      </c>
      <c r="I1413" t="s">
        <v>33476</v>
      </c>
      <c r="J1413"/>
      <c r="U1413" s="43"/>
      <c r="AE1413"/>
    </row>
    <row r="1414" spans="1:31">
      <c r="A1414">
        <v>3380</v>
      </c>
      <c r="B1414" t="s">
        <v>1529</v>
      </c>
      <c r="C1414" t="s">
        <v>33477</v>
      </c>
      <c r="D1414" t="s">
        <v>33476</v>
      </c>
      <c r="E1414"/>
      <c r="F1414">
        <v>34620</v>
      </c>
      <c r="G1414" t="s">
        <v>33480</v>
      </c>
      <c r="H1414">
        <v>18300</v>
      </c>
      <c r="I1414" t="s">
        <v>33476</v>
      </c>
      <c r="J1414"/>
      <c r="U1414" s="43"/>
      <c r="AE1414"/>
    </row>
    <row r="1415" spans="1:31">
      <c r="A1415">
        <v>3600</v>
      </c>
      <c r="B1415" t="s">
        <v>1530</v>
      </c>
      <c r="C1415" t="s">
        <v>33477</v>
      </c>
      <c r="D1415" t="s">
        <v>33476</v>
      </c>
      <c r="E1415"/>
      <c r="F1415">
        <v>34650</v>
      </c>
      <c r="G1415" t="s">
        <v>33480</v>
      </c>
      <c r="H1415">
        <v>18300</v>
      </c>
      <c r="I1415" t="s">
        <v>33476</v>
      </c>
      <c r="J1415"/>
      <c r="U1415" s="43"/>
      <c r="AE1415"/>
    </row>
    <row r="1416" spans="1:31">
      <c r="A1416">
        <v>3360</v>
      </c>
      <c r="B1416" t="s">
        <v>1531</v>
      </c>
      <c r="C1416" t="s">
        <v>33477</v>
      </c>
      <c r="D1416" t="s">
        <v>33476</v>
      </c>
      <c r="E1416"/>
      <c r="F1416">
        <v>34660</v>
      </c>
      <c r="G1416" t="s">
        <v>33480</v>
      </c>
      <c r="H1416">
        <v>18300</v>
      </c>
      <c r="I1416" t="s">
        <v>33476</v>
      </c>
      <c r="J1416"/>
      <c r="U1416" s="43"/>
      <c r="AE1416"/>
    </row>
    <row r="1417" spans="1:31">
      <c r="A1417">
        <v>3120</v>
      </c>
      <c r="B1417" t="s">
        <v>1532</v>
      </c>
      <c r="C1417" t="s">
        <v>33477</v>
      </c>
      <c r="D1417" t="s">
        <v>33476</v>
      </c>
      <c r="E1417"/>
      <c r="F1417">
        <v>34700</v>
      </c>
      <c r="G1417" t="s">
        <v>33480</v>
      </c>
      <c r="H1417">
        <v>18300</v>
      </c>
      <c r="I1417" t="s">
        <v>33476</v>
      </c>
      <c r="J1417"/>
      <c r="U1417" s="43"/>
      <c r="AE1417"/>
    </row>
    <row r="1418" spans="1:31">
      <c r="A1418">
        <v>3220</v>
      </c>
      <c r="B1418" t="s">
        <v>1533</v>
      </c>
      <c r="C1418" t="s">
        <v>33477</v>
      </c>
      <c r="D1418" t="s">
        <v>33476</v>
      </c>
      <c r="E1418"/>
      <c r="F1418">
        <v>34725</v>
      </c>
      <c r="G1418" t="s">
        <v>33480</v>
      </c>
      <c r="H1418">
        <v>18300</v>
      </c>
      <c r="I1418" t="s">
        <v>33476</v>
      </c>
      <c r="J1418"/>
      <c r="U1418" s="43"/>
      <c r="AE1418"/>
    </row>
    <row r="1419" spans="1:31">
      <c r="A1419">
        <v>3800</v>
      </c>
      <c r="B1419" t="s">
        <v>1534</v>
      </c>
      <c r="C1419" t="s">
        <v>33477</v>
      </c>
      <c r="D1419" t="s">
        <v>33476</v>
      </c>
      <c r="E1419"/>
      <c r="F1419">
        <v>34730</v>
      </c>
      <c r="G1419" t="s">
        <v>33480</v>
      </c>
      <c r="H1419">
        <v>18310</v>
      </c>
      <c r="I1419" t="s">
        <v>33476</v>
      </c>
      <c r="J1419"/>
      <c r="U1419" s="43"/>
      <c r="AE1419"/>
    </row>
    <row r="1420" spans="1:31">
      <c r="A1420">
        <v>3500</v>
      </c>
      <c r="B1420" t="s">
        <v>1535</v>
      </c>
      <c r="C1420" t="s">
        <v>33477</v>
      </c>
      <c r="D1420" t="s">
        <v>33476</v>
      </c>
      <c r="E1420"/>
      <c r="F1420">
        <v>34800</v>
      </c>
      <c r="G1420" t="s">
        <v>33480</v>
      </c>
      <c r="H1420">
        <v>18310</v>
      </c>
      <c r="I1420" t="s">
        <v>33476</v>
      </c>
      <c r="J1420"/>
      <c r="U1420" s="43"/>
      <c r="AE1420"/>
    </row>
    <row r="1421" spans="1:31">
      <c r="A1421">
        <v>3450</v>
      </c>
      <c r="B1421" t="s">
        <v>1536</v>
      </c>
      <c r="C1421" t="s">
        <v>33477</v>
      </c>
      <c r="D1421" t="s">
        <v>33476</v>
      </c>
      <c r="E1421"/>
      <c r="F1421">
        <v>34980</v>
      </c>
      <c r="G1421" t="s">
        <v>33480</v>
      </c>
      <c r="H1421">
        <v>18320</v>
      </c>
      <c r="I1421" t="s">
        <v>33476</v>
      </c>
      <c r="J1421"/>
      <c r="U1421" s="43"/>
      <c r="AE1421"/>
    </row>
    <row r="1422" spans="1:31">
      <c r="A1422">
        <v>3380</v>
      </c>
      <c r="B1422" t="s">
        <v>1537</v>
      </c>
      <c r="C1422" t="s">
        <v>33477</v>
      </c>
      <c r="D1422" t="s">
        <v>33476</v>
      </c>
      <c r="E1422"/>
      <c r="F1422">
        <v>34990</v>
      </c>
      <c r="G1422" t="s">
        <v>33480</v>
      </c>
      <c r="H1422">
        <v>18330</v>
      </c>
      <c r="I1422" t="s">
        <v>33476</v>
      </c>
      <c r="J1422"/>
      <c r="U1422" s="43"/>
      <c r="AE1422"/>
    </row>
    <row r="1423" spans="1:31">
      <c r="A1423">
        <v>3150</v>
      </c>
      <c r="B1423" t="s">
        <v>1538</v>
      </c>
      <c r="C1423" t="s">
        <v>33477</v>
      </c>
      <c r="D1423" t="s">
        <v>33476</v>
      </c>
      <c r="E1423"/>
      <c r="F1423">
        <v>35120</v>
      </c>
      <c r="G1423" t="s">
        <v>33477</v>
      </c>
      <c r="H1423">
        <v>18340</v>
      </c>
      <c r="I1423" t="s">
        <v>33476</v>
      </c>
      <c r="J1423"/>
      <c r="U1423" s="43"/>
      <c r="AE1423"/>
    </row>
    <row r="1424" spans="1:31">
      <c r="A1424">
        <v>3120</v>
      </c>
      <c r="B1424" t="s">
        <v>1539</v>
      </c>
      <c r="C1424" t="s">
        <v>33477</v>
      </c>
      <c r="D1424" t="s">
        <v>33476</v>
      </c>
      <c r="E1424"/>
      <c r="F1424">
        <v>35130</v>
      </c>
      <c r="G1424" t="s">
        <v>33477</v>
      </c>
      <c r="H1424">
        <v>18340</v>
      </c>
      <c r="I1424" t="s">
        <v>33476</v>
      </c>
      <c r="J1424"/>
      <c r="U1424" s="43"/>
      <c r="AE1424"/>
    </row>
    <row r="1425" spans="1:31">
      <c r="A1425">
        <v>3250</v>
      </c>
      <c r="B1425" t="s">
        <v>1540</v>
      </c>
      <c r="C1425" t="s">
        <v>33477</v>
      </c>
      <c r="D1425" t="s">
        <v>33476</v>
      </c>
      <c r="E1425"/>
      <c r="F1425">
        <v>35131</v>
      </c>
      <c r="G1425" t="s">
        <v>33477</v>
      </c>
      <c r="H1425">
        <v>18340</v>
      </c>
      <c r="I1425" t="s">
        <v>33476</v>
      </c>
      <c r="J1425"/>
      <c r="U1425" s="43"/>
      <c r="AE1425"/>
    </row>
    <row r="1426" spans="1:31">
      <c r="A1426">
        <v>3100</v>
      </c>
      <c r="B1426" t="s">
        <v>1541</v>
      </c>
      <c r="C1426" t="s">
        <v>33477</v>
      </c>
      <c r="D1426" t="e">
        <v>#N/A</v>
      </c>
      <c r="E1426"/>
      <c r="F1426">
        <v>35133</v>
      </c>
      <c r="G1426" t="s">
        <v>33477</v>
      </c>
      <c r="H1426">
        <v>18340</v>
      </c>
      <c r="I1426" t="s">
        <v>33476</v>
      </c>
      <c r="J1426"/>
      <c r="U1426" s="43"/>
      <c r="AE1426"/>
    </row>
    <row r="1427" spans="1:31">
      <c r="A1427">
        <v>3250</v>
      </c>
      <c r="B1427" t="s">
        <v>1542</v>
      </c>
      <c r="C1427" t="s">
        <v>33477</v>
      </c>
      <c r="D1427" t="s">
        <v>33476</v>
      </c>
      <c r="E1427"/>
      <c r="F1427">
        <v>35134</v>
      </c>
      <c r="G1427" t="s">
        <v>33477</v>
      </c>
      <c r="H1427">
        <v>18350</v>
      </c>
      <c r="I1427" t="s">
        <v>33476</v>
      </c>
      <c r="J1427"/>
      <c r="U1427" s="43"/>
      <c r="AE1427"/>
    </row>
    <row r="1428" spans="1:31">
      <c r="A1428">
        <v>3130</v>
      </c>
      <c r="B1428" t="s">
        <v>1543</v>
      </c>
      <c r="C1428" t="s">
        <v>33477</v>
      </c>
      <c r="D1428" t="s">
        <v>33476</v>
      </c>
      <c r="E1428"/>
      <c r="F1428">
        <v>35137</v>
      </c>
      <c r="G1428" t="s">
        <v>33477</v>
      </c>
      <c r="H1428">
        <v>18350</v>
      </c>
      <c r="I1428" t="s">
        <v>33476</v>
      </c>
      <c r="J1428"/>
      <c r="U1428" s="43"/>
      <c r="AE1428"/>
    </row>
    <row r="1429" spans="1:31">
      <c r="A1429">
        <v>3360</v>
      </c>
      <c r="B1429" t="s">
        <v>1544</v>
      </c>
      <c r="C1429" t="s">
        <v>33477</v>
      </c>
      <c r="D1429" t="s">
        <v>33476</v>
      </c>
      <c r="E1429"/>
      <c r="F1429">
        <v>35140</v>
      </c>
      <c r="G1429" t="s">
        <v>33477</v>
      </c>
      <c r="H1429">
        <v>18350</v>
      </c>
      <c r="I1429" t="s">
        <v>33476</v>
      </c>
      <c r="J1429"/>
      <c r="U1429" s="43"/>
      <c r="AE1429"/>
    </row>
    <row r="1430" spans="1:31">
      <c r="A1430">
        <v>3130</v>
      </c>
      <c r="B1430" t="s">
        <v>1545</v>
      </c>
      <c r="C1430" t="s">
        <v>33477</v>
      </c>
      <c r="D1430" t="s">
        <v>33476</v>
      </c>
      <c r="E1430"/>
      <c r="F1430">
        <v>35150</v>
      </c>
      <c r="G1430" t="s">
        <v>33477</v>
      </c>
      <c r="H1430">
        <v>18350</v>
      </c>
      <c r="I1430" t="s">
        <v>33476</v>
      </c>
      <c r="J1430"/>
      <c r="U1430" s="43"/>
      <c r="AE1430"/>
    </row>
    <row r="1431" spans="1:31">
      <c r="A1431">
        <v>3410</v>
      </c>
      <c r="B1431" t="s">
        <v>1546</v>
      </c>
      <c r="C1431" t="s">
        <v>33477</v>
      </c>
      <c r="D1431" t="s">
        <v>33476</v>
      </c>
      <c r="E1431"/>
      <c r="F1431">
        <v>35160</v>
      </c>
      <c r="G1431" t="s">
        <v>33477</v>
      </c>
      <c r="H1431">
        <v>18350</v>
      </c>
      <c r="I1431" t="s">
        <v>33476</v>
      </c>
      <c r="J1431"/>
      <c r="U1431" s="43"/>
      <c r="AE1431"/>
    </row>
    <row r="1432" spans="1:31">
      <c r="A1432">
        <v>3320</v>
      </c>
      <c r="B1432" t="s">
        <v>1547</v>
      </c>
      <c r="C1432" t="s">
        <v>33477</v>
      </c>
      <c r="D1432" t="s">
        <v>33482</v>
      </c>
      <c r="E1432"/>
      <c r="F1432">
        <v>35190</v>
      </c>
      <c r="G1432" t="s">
        <v>33477</v>
      </c>
      <c r="H1432">
        <v>18350</v>
      </c>
      <c r="I1432" t="s">
        <v>33476</v>
      </c>
      <c r="J1432"/>
      <c r="U1432" s="43"/>
      <c r="AE1432"/>
    </row>
    <row r="1433" spans="1:31">
      <c r="A1433">
        <v>3130</v>
      </c>
      <c r="B1433" t="s">
        <v>1548</v>
      </c>
      <c r="C1433" t="s">
        <v>33477</v>
      </c>
      <c r="D1433" t="s">
        <v>33476</v>
      </c>
      <c r="E1433"/>
      <c r="F1433">
        <v>35210</v>
      </c>
      <c r="G1433" t="s">
        <v>33477</v>
      </c>
      <c r="H1433">
        <v>18360</v>
      </c>
      <c r="I1433" t="s">
        <v>33476</v>
      </c>
      <c r="J1433"/>
      <c r="U1433" s="43"/>
      <c r="AE1433"/>
    </row>
    <row r="1434" spans="1:31">
      <c r="A1434">
        <v>3500</v>
      </c>
      <c r="B1434" t="s">
        <v>1549</v>
      </c>
      <c r="C1434" t="s">
        <v>33477</v>
      </c>
      <c r="D1434" t="s">
        <v>33476</v>
      </c>
      <c r="E1434"/>
      <c r="F1434">
        <v>35220</v>
      </c>
      <c r="G1434" t="s">
        <v>33477</v>
      </c>
      <c r="H1434">
        <v>18360</v>
      </c>
      <c r="I1434" t="s">
        <v>33476</v>
      </c>
      <c r="J1434"/>
      <c r="U1434" s="43"/>
      <c r="AE1434"/>
    </row>
    <row r="1435" spans="1:31">
      <c r="A1435">
        <v>3500</v>
      </c>
      <c r="B1435" t="s">
        <v>1550</v>
      </c>
      <c r="C1435" t="s">
        <v>33477</v>
      </c>
      <c r="D1435" t="s">
        <v>33476</v>
      </c>
      <c r="E1435"/>
      <c r="F1435">
        <v>35230</v>
      </c>
      <c r="G1435" t="s">
        <v>33477</v>
      </c>
      <c r="H1435">
        <v>18370</v>
      </c>
      <c r="I1435" t="s">
        <v>33476</v>
      </c>
      <c r="J1435"/>
      <c r="U1435" s="43"/>
      <c r="AE1435"/>
    </row>
    <row r="1436" spans="1:31">
      <c r="A1436">
        <v>3350</v>
      </c>
      <c r="B1436" t="s">
        <v>1551</v>
      </c>
      <c r="C1436" t="s">
        <v>33477</v>
      </c>
      <c r="D1436" t="s">
        <v>33476</v>
      </c>
      <c r="E1436"/>
      <c r="F1436">
        <v>35240</v>
      </c>
      <c r="G1436" t="s">
        <v>33477</v>
      </c>
      <c r="H1436">
        <v>18370</v>
      </c>
      <c r="I1436" t="s">
        <v>33476</v>
      </c>
      <c r="J1436"/>
      <c r="U1436" s="43"/>
      <c r="AE1436"/>
    </row>
    <row r="1437" spans="1:31">
      <c r="A1437">
        <v>3600</v>
      </c>
      <c r="B1437" t="s">
        <v>1552</v>
      </c>
      <c r="C1437" t="s">
        <v>33477</v>
      </c>
      <c r="D1437" t="s">
        <v>33476</v>
      </c>
      <c r="E1437"/>
      <c r="F1437">
        <v>35250</v>
      </c>
      <c r="G1437" t="s">
        <v>33477</v>
      </c>
      <c r="H1437">
        <v>18380</v>
      </c>
      <c r="I1437" t="s">
        <v>33476</v>
      </c>
      <c r="J1437"/>
      <c r="U1437" s="43"/>
      <c r="AE1437"/>
    </row>
    <row r="1438" spans="1:31">
      <c r="A1438">
        <v>3330</v>
      </c>
      <c r="B1438" t="s">
        <v>1553</v>
      </c>
      <c r="C1438" t="s">
        <v>33478</v>
      </c>
      <c r="D1438" t="s">
        <v>33476</v>
      </c>
      <c r="E1438"/>
      <c r="F1438">
        <v>35270</v>
      </c>
      <c r="G1438" t="s">
        <v>33477</v>
      </c>
      <c r="H1438">
        <v>18380</v>
      </c>
      <c r="I1438" t="s">
        <v>33476</v>
      </c>
      <c r="J1438"/>
      <c r="U1438" s="43"/>
      <c r="AE1438"/>
    </row>
    <row r="1439" spans="1:31">
      <c r="A1439">
        <v>3130</v>
      </c>
      <c r="B1439" t="s">
        <v>1554</v>
      </c>
      <c r="C1439" t="s">
        <v>33477</v>
      </c>
      <c r="D1439" t="s">
        <v>33476</v>
      </c>
      <c r="E1439"/>
      <c r="F1439">
        <v>35290</v>
      </c>
      <c r="G1439" t="s">
        <v>33477</v>
      </c>
      <c r="H1439">
        <v>18380</v>
      </c>
      <c r="I1439" t="s">
        <v>33476</v>
      </c>
      <c r="J1439"/>
      <c r="U1439" s="43"/>
      <c r="AE1439"/>
    </row>
    <row r="1440" spans="1:31">
      <c r="A1440">
        <v>3320</v>
      </c>
      <c r="B1440" t="s">
        <v>1555</v>
      </c>
      <c r="C1440" t="s">
        <v>33477</v>
      </c>
      <c r="D1440" t="s">
        <v>33482</v>
      </c>
      <c r="E1440"/>
      <c r="F1440">
        <v>35310</v>
      </c>
      <c r="G1440" t="s">
        <v>33477</v>
      </c>
      <c r="H1440">
        <v>18380</v>
      </c>
      <c r="I1440" t="s">
        <v>33476</v>
      </c>
      <c r="J1440"/>
      <c r="U1440" s="43"/>
      <c r="AE1440"/>
    </row>
    <row r="1441" spans="1:31">
      <c r="A1441">
        <v>3230</v>
      </c>
      <c r="B1441" t="s">
        <v>1556</v>
      </c>
      <c r="C1441" t="s">
        <v>33477</v>
      </c>
      <c r="D1441" t="s">
        <v>33476</v>
      </c>
      <c r="E1441"/>
      <c r="F1441">
        <v>35330</v>
      </c>
      <c r="G1441" t="s">
        <v>33477</v>
      </c>
      <c r="H1441">
        <v>18390</v>
      </c>
      <c r="I1441" t="s">
        <v>33476</v>
      </c>
      <c r="J1441"/>
      <c r="U1441" s="43"/>
      <c r="AE1441"/>
    </row>
    <row r="1442" spans="1:31">
      <c r="A1442">
        <v>3260</v>
      </c>
      <c r="B1442" t="s">
        <v>1557</v>
      </c>
      <c r="C1442" t="s">
        <v>33477</v>
      </c>
      <c r="D1442" t="s">
        <v>33482</v>
      </c>
      <c r="E1442"/>
      <c r="F1442">
        <v>35340</v>
      </c>
      <c r="G1442" t="s">
        <v>33477</v>
      </c>
      <c r="H1442">
        <v>18390</v>
      </c>
      <c r="I1442" t="s">
        <v>33476</v>
      </c>
      <c r="J1442"/>
      <c r="U1442" s="43"/>
      <c r="AE1442"/>
    </row>
    <row r="1443" spans="1:31">
      <c r="A1443">
        <v>3190</v>
      </c>
      <c r="B1443" t="s">
        <v>1558</v>
      </c>
      <c r="C1443" t="s">
        <v>33477</v>
      </c>
      <c r="D1443" t="s">
        <v>33476</v>
      </c>
      <c r="E1443"/>
      <c r="F1443">
        <v>35350</v>
      </c>
      <c r="G1443" t="s">
        <v>33477</v>
      </c>
      <c r="H1443">
        <v>18400</v>
      </c>
      <c r="I1443" t="s">
        <v>33476</v>
      </c>
      <c r="J1443"/>
      <c r="U1443" s="43"/>
      <c r="AE1443"/>
    </row>
    <row r="1444" spans="1:31">
      <c r="A1444">
        <v>3190</v>
      </c>
      <c r="B1444" t="s">
        <v>1558</v>
      </c>
      <c r="C1444" t="s">
        <v>33477</v>
      </c>
      <c r="D1444" t="s">
        <v>33476</v>
      </c>
      <c r="E1444"/>
      <c r="F1444">
        <v>35360</v>
      </c>
      <c r="G1444" t="s">
        <v>33477</v>
      </c>
      <c r="H1444">
        <v>18400</v>
      </c>
      <c r="I1444" t="s">
        <v>33476</v>
      </c>
      <c r="J1444"/>
      <c r="U1444" s="43"/>
      <c r="AE1444"/>
    </row>
    <row r="1445" spans="1:31">
      <c r="A1445">
        <v>3190</v>
      </c>
      <c r="B1445" t="s">
        <v>1558</v>
      </c>
      <c r="C1445" t="s">
        <v>33477</v>
      </c>
      <c r="D1445" t="s">
        <v>33476</v>
      </c>
      <c r="E1445"/>
      <c r="F1445">
        <v>35370</v>
      </c>
      <c r="G1445" t="s">
        <v>33477</v>
      </c>
      <c r="H1445">
        <v>18410</v>
      </c>
      <c r="I1445" t="s">
        <v>33476</v>
      </c>
      <c r="J1445"/>
      <c r="U1445" s="43"/>
      <c r="AE1445"/>
    </row>
    <row r="1446" spans="1:31">
      <c r="A1446">
        <v>3600</v>
      </c>
      <c r="B1446" t="s">
        <v>1559</v>
      </c>
      <c r="C1446" t="s">
        <v>33477</v>
      </c>
      <c r="D1446" t="s">
        <v>33476</v>
      </c>
      <c r="E1446"/>
      <c r="F1446">
        <v>35390</v>
      </c>
      <c r="G1446" t="s">
        <v>33477</v>
      </c>
      <c r="H1446">
        <v>18410</v>
      </c>
      <c r="I1446" t="s">
        <v>33476</v>
      </c>
      <c r="J1446"/>
      <c r="U1446" s="43"/>
      <c r="AE1446"/>
    </row>
    <row r="1447" spans="1:31">
      <c r="A1447">
        <v>3260</v>
      </c>
      <c r="B1447" t="s">
        <v>1560</v>
      </c>
      <c r="C1447" t="s">
        <v>33477</v>
      </c>
      <c r="D1447" t="s">
        <v>33482</v>
      </c>
      <c r="E1447"/>
      <c r="F1447">
        <v>35410</v>
      </c>
      <c r="G1447" t="s">
        <v>33477</v>
      </c>
      <c r="H1447">
        <v>18410</v>
      </c>
      <c r="I1447" t="s">
        <v>33476</v>
      </c>
      <c r="J1447"/>
      <c r="U1447" s="43"/>
      <c r="AE1447"/>
    </row>
    <row r="1448" spans="1:31">
      <c r="A1448">
        <v>3420</v>
      </c>
      <c r="B1448" t="s">
        <v>1561</v>
      </c>
      <c r="C1448" t="s">
        <v>33477</v>
      </c>
      <c r="D1448" t="s">
        <v>33476</v>
      </c>
      <c r="E1448"/>
      <c r="F1448">
        <v>35420</v>
      </c>
      <c r="G1448" t="s">
        <v>33477</v>
      </c>
      <c r="H1448">
        <v>18410</v>
      </c>
      <c r="I1448" t="s">
        <v>33476</v>
      </c>
      <c r="J1448"/>
      <c r="U1448" s="43"/>
      <c r="AE1448"/>
    </row>
    <row r="1449" spans="1:31">
      <c r="A1449">
        <v>3210</v>
      </c>
      <c r="B1449" t="s">
        <v>1562</v>
      </c>
      <c r="C1449" t="s">
        <v>33477</v>
      </c>
      <c r="D1449" t="s">
        <v>33476</v>
      </c>
      <c r="E1449"/>
      <c r="F1449">
        <v>35430</v>
      </c>
      <c r="G1449" t="s">
        <v>33477</v>
      </c>
      <c r="H1449">
        <v>18500</v>
      </c>
      <c r="I1449" t="s">
        <v>33476</v>
      </c>
      <c r="J1449"/>
      <c r="U1449" s="43"/>
      <c r="AE1449"/>
    </row>
    <row r="1450" spans="1:31">
      <c r="A1450">
        <v>3270</v>
      </c>
      <c r="B1450" t="s">
        <v>1563</v>
      </c>
      <c r="C1450" t="s">
        <v>33478</v>
      </c>
      <c r="D1450" t="s">
        <v>33476</v>
      </c>
      <c r="E1450"/>
      <c r="F1450">
        <v>35440</v>
      </c>
      <c r="G1450" t="s">
        <v>33477</v>
      </c>
      <c r="H1450">
        <v>18500</v>
      </c>
      <c r="I1450" t="s">
        <v>33476</v>
      </c>
      <c r="J1450"/>
      <c r="U1450" s="43"/>
      <c r="AE1450"/>
    </row>
    <row r="1451" spans="1:31">
      <c r="A1451">
        <v>3800</v>
      </c>
      <c r="B1451" t="s">
        <v>1564</v>
      </c>
      <c r="C1451" t="s">
        <v>33477</v>
      </c>
      <c r="D1451" t="s">
        <v>33476</v>
      </c>
      <c r="E1451"/>
      <c r="F1451">
        <v>35450</v>
      </c>
      <c r="G1451" t="s">
        <v>33477</v>
      </c>
      <c r="H1451">
        <v>18500</v>
      </c>
      <c r="I1451" t="s">
        <v>33476</v>
      </c>
      <c r="J1451"/>
      <c r="U1451" s="43"/>
      <c r="AE1451"/>
    </row>
    <row r="1452" spans="1:31">
      <c r="A1452">
        <v>3250</v>
      </c>
      <c r="B1452" t="s">
        <v>1565</v>
      </c>
      <c r="C1452" t="s">
        <v>33477</v>
      </c>
      <c r="D1452" t="s">
        <v>33476</v>
      </c>
      <c r="E1452"/>
      <c r="F1452">
        <v>35460</v>
      </c>
      <c r="G1452" t="s">
        <v>33477</v>
      </c>
      <c r="H1452">
        <v>18520</v>
      </c>
      <c r="I1452" t="s">
        <v>33476</v>
      </c>
      <c r="J1452"/>
      <c r="U1452" s="43"/>
      <c r="AE1452"/>
    </row>
    <row r="1453" spans="1:31">
      <c r="A1453">
        <v>3800</v>
      </c>
      <c r="B1453" t="s">
        <v>1566</v>
      </c>
      <c r="C1453" t="s">
        <v>33477</v>
      </c>
      <c r="D1453" t="s">
        <v>33476</v>
      </c>
      <c r="E1453"/>
      <c r="F1453">
        <v>35490</v>
      </c>
      <c r="G1453" t="s">
        <v>33477</v>
      </c>
      <c r="H1453">
        <v>18570</v>
      </c>
      <c r="I1453" t="s">
        <v>33476</v>
      </c>
      <c r="J1453"/>
      <c r="U1453" s="43"/>
      <c r="AE1453"/>
    </row>
    <row r="1454" spans="1:31">
      <c r="A1454">
        <v>3420</v>
      </c>
      <c r="B1454" t="s">
        <v>1567</v>
      </c>
      <c r="C1454" t="s">
        <v>33477</v>
      </c>
      <c r="D1454" t="s">
        <v>33476</v>
      </c>
      <c r="E1454"/>
      <c r="F1454">
        <v>35500</v>
      </c>
      <c r="G1454" t="s">
        <v>33477</v>
      </c>
      <c r="H1454">
        <v>18570</v>
      </c>
      <c r="I1454" t="s">
        <v>33476</v>
      </c>
      <c r="J1454"/>
      <c r="U1454" s="43"/>
      <c r="AE1454"/>
    </row>
    <row r="1455" spans="1:31">
      <c r="A1455">
        <v>3360</v>
      </c>
      <c r="B1455" t="s">
        <v>1568</v>
      </c>
      <c r="C1455" t="s">
        <v>33477</v>
      </c>
      <c r="D1455" t="s">
        <v>33476</v>
      </c>
      <c r="E1455"/>
      <c r="F1455">
        <v>35510</v>
      </c>
      <c r="G1455" t="s">
        <v>33477</v>
      </c>
      <c r="H1455">
        <v>18600</v>
      </c>
      <c r="I1455" t="s">
        <v>33476</v>
      </c>
      <c r="J1455"/>
      <c r="U1455" s="43"/>
      <c r="AE1455"/>
    </row>
    <row r="1456" spans="1:31">
      <c r="A1456">
        <v>3360</v>
      </c>
      <c r="B1456" t="s">
        <v>1568</v>
      </c>
      <c r="C1456" t="s">
        <v>33477</v>
      </c>
      <c r="D1456" t="s">
        <v>33476</v>
      </c>
      <c r="E1456"/>
      <c r="F1456">
        <v>35520</v>
      </c>
      <c r="G1456" t="s">
        <v>33477</v>
      </c>
      <c r="H1456">
        <v>18600</v>
      </c>
      <c r="I1456" t="s">
        <v>33476</v>
      </c>
      <c r="J1456"/>
      <c r="U1456" s="43"/>
      <c r="AE1456"/>
    </row>
    <row r="1457" spans="1:31">
      <c r="A1457">
        <v>3500</v>
      </c>
      <c r="B1457" t="s">
        <v>1569</v>
      </c>
      <c r="C1457" t="s">
        <v>33477</v>
      </c>
      <c r="D1457" t="s">
        <v>33476</v>
      </c>
      <c r="E1457"/>
      <c r="F1457">
        <v>35530</v>
      </c>
      <c r="G1457" t="s">
        <v>33477</v>
      </c>
      <c r="H1457">
        <v>18600</v>
      </c>
      <c r="I1457" t="s">
        <v>33476</v>
      </c>
      <c r="J1457"/>
      <c r="U1457" s="43"/>
      <c r="AE1457"/>
    </row>
    <row r="1458" spans="1:31">
      <c r="A1458">
        <v>3210</v>
      </c>
      <c r="B1458" t="s">
        <v>1570</v>
      </c>
      <c r="C1458" t="s">
        <v>33477</v>
      </c>
      <c r="D1458" t="s">
        <v>33476</v>
      </c>
      <c r="E1458"/>
      <c r="F1458">
        <v>35540</v>
      </c>
      <c r="G1458" t="s">
        <v>33477</v>
      </c>
      <c r="H1458">
        <v>18700</v>
      </c>
      <c r="I1458" t="s">
        <v>33476</v>
      </c>
      <c r="J1458"/>
      <c r="U1458" s="43"/>
      <c r="AE1458"/>
    </row>
    <row r="1459" spans="1:31">
      <c r="A1459">
        <v>3340</v>
      </c>
      <c r="B1459" t="s">
        <v>1571</v>
      </c>
      <c r="C1459" t="s">
        <v>33477</v>
      </c>
      <c r="D1459" t="s">
        <v>33476</v>
      </c>
      <c r="E1459"/>
      <c r="F1459">
        <v>35550</v>
      </c>
      <c r="G1459" t="s">
        <v>33477</v>
      </c>
      <c r="H1459">
        <v>18700</v>
      </c>
      <c r="I1459" t="s">
        <v>33476</v>
      </c>
      <c r="J1459"/>
      <c r="U1459" s="43"/>
      <c r="AE1459"/>
    </row>
    <row r="1460" spans="1:31">
      <c r="A1460">
        <v>3370</v>
      </c>
      <c r="B1460" t="s">
        <v>1572</v>
      </c>
      <c r="C1460" t="s">
        <v>33477</v>
      </c>
      <c r="D1460" t="s">
        <v>33476</v>
      </c>
      <c r="E1460"/>
      <c r="F1460">
        <v>35560</v>
      </c>
      <c r="G1460" t="s">
        <v>33477</v>
      </c>
      <c r="H1460">
        <v>18700</v>
      </c>
      <c r="I1460" t="s">
        <v>33476</v>
      </c>
      <c r="J1460"/>
      <c r="U1460" s="43"/>
      <c r="AE1460"/>
    </row>
    <row r="1461" spans="1:31">
      <c r="A1461">
        <v>3510</v>
      </c>
      <c r="B1461" t="s">
        <v>1573</v>
      </c>
      <c r="C1461" t="s">
        <v>33477</v>
      </c>
      <c r="D1461" t="s">
        <v>33482</v>
      </c>
      <c r="E1461"/>
      <c r="F1461">
        <v>35580</v>
      </c>
      <c r="G1461" t="s">
        <v>33477</v>
      </c>
      <c r="H1461">
        <v>18800</v>
      </c>
      <c r="I1461" t="s">
        <v>33476</v>
      </c>
      <c r="J1461"/>
      <c r="U1461" s="43"/>
      <c r="AE1461"/>
    </row>
    <row r="1462" spans="1:31">
      <c r="A1462">
        <v>3300</v>
      </c>
      <c r="B1462" t="s">
        <v>1574</v>
      </c>
      <c r="C1462" t="s">
        <v>33477</v>
      </c>
      <c r="D1462" t="s">
        <v>33476</v>
      </c>
      <c r="E1462"/>
      <c r="F1462">
        <v>35590</v>
      </c>
      <c r="G1462" t="s">
        <v>33477</v>
      </c>
      <c r="H1462">
        <v>18800</v>
      </c>
      <c r="I1462" t="s">
        <v>33476</v>
      </c>
      <c r="J1462"/>
      <c r="U1462" s="43"/>
      <c r="AE1462"/>
    </row>
    <row r="1463" spans="1:31">
      <c r="A1463">
        <v>3140</v>
      </c>
      <c r="B1463" t="s">
        <v>1575</v>
      </c>
      <c r="C1463" t="s">
        <v>33477</v>
      </c>
      <c r="D1463" t="s">
        <v>33476</v>
      </c>
      <c r="E1463"/>
      <c r="F1463">
        <v>35600</v>
      </c>
      <c r="G1463" t="s">
        <v>33477</v>
      </c>
      <c r="H1463">
        <v>19000</v>
      </c>
      <c r="I1463" t="s">
        <v>33476</v>
      </c>
      <c r="J1463"/>
      <c r="U1463" s="43"/>
      <c r="AE1463"/>
    </row>
    <row r="1464" spans="1:31">
      <c r="A1464">
        <v>3500</v>
      </c>
      <c r="B1464" t="s">
        <v>1576</v>
      </c>
      <c r="C1464" t="s">
        <v>33477</v>
      </c>
      <c r="D1464" t="s">
        <v>33476</v>
      </c>
      <c r="E1464"/>
      <c r="F1464">
        <v>35610</v>
      </c>
      <c r="G1464" t="s">
        <v>33477</v>
      </c>
      <c r="H1464">
        <v>19100</v>
      </c>
      <c r="I1464" t="s">
        <v>33476</v>
      </c>
      <c r="J1464"/>
      <c r="U1464" s="43"/>
      <c r="AE1464"/>
    </row>
    <row r="1465" spans="1:31">
      <c r="A1465">
        <v>3470</v>
      </c>
      <c r="B1465" t="s">
        <v>1577</v>
      </c>
      <c r="C1465" t="s">
        <v>33477</v>
      </c>
      <c r="D1465" t="s">
        <v>33482</v>
      </c>
      <c r="E1465"/>
      <c r="F1465">
        <v>35630</v>
      </c>
      <c r="G1465" t="s">
        <v>33477</v>
      </c>
      <c r="H1465">
        <v>19110</v>
      </c>
      <c r="I1465" t="s">
        <v>33476</v>
      </c>
      <c r="J1465"/>
      <c r="U1465" s="43"/>
      <c r="AE1465"/>
    </row>
    <row r="1466" spans="1:31">
      <c r="A1466">
        <v>3130</v>
      </c>
      <c r="B1466" t="s">
        <v>1578</v>
      </c>
      <c r="C1466" t="s">
        <v>33477</v>
      </c>
      <c r="D1466" t="s">
        <v>33476</v>
      </c>
      <c r="E1466"/>
      <c r="F1466">
        <v>35640</v>
      </c>
      <c r="G1466" t="s">
        <v>33477</v>
      </c>
      <c r="H1466">
        <v>19120</v>
      </c>
      <c r="I1466" t="s">
        <v>33476</v>
      </c>
      <c r="J1466"/>
      <c r="U1466" s="43"/>
      <c r="AE1466"/>
    </row>
    <row r="1467" spans="1:31">
      <c r="A1467">
        <v>3150</v>
      </c>
      <c r="B1467" t="s">
        <v>1579</v>
      </c>
      <c r="C1467" t="s">
        <v>33477</v>
      </c>
      <c r="D1467" t="s">
        <v>33476</v>
      </c>
      <c r="E1467"/>
      <c r="F1467">
        <v>35660</v>
      </c>
      <c r="G1467" t="s">
        <v>33477</v>
      </c>
      <c r="H1467">
        <v>19120</v>
      </c>
      <c r="I1467" t="s">
        <v>33476</v>
      </c>
      <c r="J1467"/>
      <c r="U1467" s="43"/>
      <c r="AE1467"/>
    </row>
    <row r="1468" spans="1:31">
      <c r="A1468">
        <v>3340</v>
      </c>
      <c r="B1468" t="s">
        <v>1580</v>
      </c>
      <c r="C1468" t="s">
        <v>33477</v>
      </c>
      <c r="D1468" t="s">
        <v>33476</v>
      </c>
      <c r="E1468"/>
      <c r="F1468">
        <v>35680</v>
      </c>
      <c r="G1468" t="s">
        <v>33477</v>
      </c>
      <c r="H1468">
        <v>19120</v>
      </c>
      <c r="I1468" t="s">
        <v>33476</v>
      </c>
      <c r="J1468"/>
      <c r="U1468" s="43"/>
      <c r="AE1468"/>
    </row>
    <row r="1469" spans="1:31">
      <c r="A1469">
        <v>3130</v>
      </c>
      <c r="B1469" t="s">
        <v>1581</v>
      </c>
      <c r="C1469" t="s">
        <v>33477</v>
      </c>
      <c r="D1469" t="s">
        <v>33476</v>
      </c>
      <c r="E1469"/>
      <c r="F1469">
        <v>35720</v>
      </c>
      <c r="G1469" t="s">
        <v>33477</v>
      </c>
      <c r="H1469">
        <v>19130</v>
      </c>
      <c r="I1469" t="s">
        <v>33476</v>
      </c>
      <c r="J1469"/>
      <c r="U1469" s="43"/>
      <c r="AE1469"/>
    </row>
    <row r="1470" spans="1:31">
      <c r="A1470">
        <v>3800</v>
      </c>
      <c r="B1470" t="s">
        <v>1582</v>
      </c>
      <c r="C1470" t="s">
        <v>33477</v>
      </c>
      <c r="D1470" t="s">
        <v>33476</v>
      </c>
      <c r="E1470"/>
      <c r="F1470">
        <v>35740</v>
      </c>
      <c r="G1470" t="s">
        <v>33477</v>
      </c>
      <c r="H1470">
        <v>19130</v>
      </c>
      <c r="I1470" t="s">
        <v>33476</v>
      </c>
      <c r="J1470"/>
      <c r="U1470" s="43"/>
      <c r="AE1470"/>
    </row>
    <row r="1471" spans="1:31">
      <c r="A1471">
        <v>3240</v>
      </c>
      <c r="B1471" t="s">
        <v>1583</v>
      </c>
      <c r="C1471" t="s">
        <v>33477</v>
      </c>
      <c r="D1471" t="s">
        <v>33476</v>
      </c>
      <c r="E1471"/>
      <c r="F1471">
        <v>35850</v>
      </c>
      <c r="G1471" t="s">
        <v>33477</v>
      </c>
      <c r="H1471">
        <v>19140</v>
      </c>
      <c r="I1471" t="s">
        <v>33476</v>
      </c>
      <c r="J1471"/>
      <c r="U1471" s="43"/>
      <c r="AE1471"/>
    </row>
    <row r="1472" spans="1:31">
      <c r="A1472">
        <v>3000</v>
      </c>
      <c r="B1472" t="s">
        <v>1584</v>
      </c>
      <c r="C1472" t="s">
        <v>33477</v>
      </c>
      <c r="D1472" t="s">
        <v>33476</v>
      </c>
      <c r="E1472"/>
      <c r="F1472">
        <v>35890</v>
      </c>
      <c r="G1472" t="s">
        <v>33477</v>
      </c>
      <c r="H1472">
        <v>19140</v>
      </c>
      <c r="I1472" t="s">
        <v>33476</v>
      </c>
      <c r="J1472"/>
      <c r="U1472" s="43"/>
      <c r="AE1472"/>
    </row>
    <row r="1473" spans="1:31">
      <c r="A1473">
        <v>3100</v>
      </c>
      <c r="B1473" t="s">
        <v>1585</v>
      </c>
      <c r="C1473" t="s">
        <v>33477</v>
      </c>
      <c r="D1473" t="e">
        <v>#N/A</v>
      </c>
      <c r="E1473"/>
      <c r="F1473">
        <v>36100</v>
      </c>
      <c r="G1473" t="s">
        <v>33477</v>
      </c>
      <c r="H1473">
        <v>19150</v>
      </c>
      <c r="I1473" t="s">
        <v>33476</v>
      </c>
      <c r="J1473"/>
      <c r="U1473" s="43"/>
      <c r="AE1473"/>
    </row>
    <row r="1474" spans="1:31">
      <c r="A1474">
        <v>3390</v>
      </c>
      <c r="B1474" t="s">
        <v>1586</v>
      </c>
      <c r="C1474" t="s">
        <v>33477</v>
      </c>
      <c r="D1474" t="s">
        <v>33476</v>
      </c>
      <c r="E1474"/>
      <c r="F1474">
        <v>36110</v>
      </c>
      <c r="G1474" t="s">
        <v>33477</v>
      </c>
      <c r="H1474">
        <v>19150</v>
      </c>
      <c r="I1474" t="s">
        <v>33476</v>
      </c>
      <c r="J1474"/>
      <c r="U1474" s="43"/>
      <c r="AE1474"/>
    </row>
    <row r="1475" spans="1:31">
      <c r="A1475">
        <v>3150</v>
      </c>
      <c r="B1475" t="s">
        <v>1587</v>
      </c>
      <c r="C1475" t="s">
        <v>33477</v>
      </c>
      <c r="D1475" t="s">
        <v>33476</v>
      </c>
      <c r="E1475"/>
      <c r="F1475">
        <v>36120</v>
      </c>
      <c r="G1475" t="s">
        <v>33477</v>
      </c>
      <c r="H1475">
        <v>19160</v>
      </c>
      <c r="I1475" t="s">
        <v>33476</v>
      </c>
      <c r="J1475"/>
      <c r="U1475" s="43"/>
      <c r="AE1475"/>
    </row>
    <row r="1476" spans="1:31">
      <c r="A1476">
        <v>3500</v>
      </c>
      <c r="B1476" t="s">
        <v>1588</v>
      </c>
      <c r="C1476" t="s">
        <v>33477</v>
      </c>
      <c r="D1476" t="s">
        <v>33476</v>
      </c>
      <c r="E1476"/>
      <c r="F1476">
        <v>36130</v>
      </c>
      <c r="G1476" t="s">
        <v>33477</v>
      </c>
      <c r="H1476">
        <v>19160</v>
      </c>
      <c r="I1476" t="s">
        <v>33476</v>
      </c>
      <c r="J1476"/>
      <c r="U1476" s="43"/>
      <c r="AE1476"/>
    </row>
    <row r="1477" spans="1:31">
      <c r="A1477">
        <v>3170</v>
      </c>
      <c r="B1477" t="s">
        <v>1589</v>
      </c>
      <c r="C1477" t="s">
        <v>33477</v>
      </c>
      <c r="D1477" t="s">
        <v>33476</v>
      </c>
      <c r="E1477"/>
      <c r="F1477">
        <v>36140</v>
      </c>
      <c r="G1477" t="s">
        <v>33477</v>
      </c>
      <c r="H1477">
        <v>19160</v>
      </c>
      <c r="I1477" t="s">
        <v>33476</v>
      </c>
      <c r="J1477"/>
      <c r="U1477" s="43"/>
      <c r="AE1477"/>
    </row>
    <row r="1478" spans="1:31">
      <c r="A1478">
        <v>3000</v>
      </c>
      <c r="B1478" t="s">
        <v>1116</v>
      </c>
      <c r="C1478" t="s">
        <v>33477</v>
      </c>
      <c r="D1478" t="s">
        <v>33476</v>
      </c>
      <c r="E1478"/>
      <c r="F1478">
        <v>36150</v>
      </c>
      <c r="G1478" t="s">
        <v>33480</v>
      </c>
      <c r="H1478">
        <v>19170</v>
      </c>
      <c r="I1478" t="s">
        <v>33476</v>
      </c>
      <c r="J1478"/>
      <c r="U1478" s="43"/>
      <c r="AE1478"/>
    </row>
    <row r="1479" spans="1:31">
      <c r="A1479">
        <v>3390</v>
      </c>
      <c r="B1479" t="s">
        <v>1590</v>
      </c>
      <c r="C1479" t="s">
        <v>33477</v>
      </c>
      <c r="D1479" t="s">
        <v>33476</v>
      </c>
      <c r="E1479"/>
      <c r="F1479">
        <v>36160</v>
      </c>
      <c r="G1479" t="s">
        <v>33477</v>
      </c>
      <c r="H1479">
        <v>19190</v>
      </c>
      <c r="I1479" t="s">
        <v>33476</v>
      </c>
      <c r="J1479"/>
      <c r="U1479" s="43"/>
      <c r="AE1479"/>
    </row>
    <row r="1480" spans="1:31">
      <c r="A1480">
        <v>3450</v>
      </c>
      <c r="B1480" t="s">
        <v>1591</v>
      </c>
      <c r="C1480" t="s">
        <v>33477</v>
      </c>
      <c r="D1480" t="s">
        <v>33476</v>
      </c>
      <c r="E1480"/>
      <c r="F1480">
        <v>36170</v>
      </c>
      <c r="G1480" t="s">
        <v>33477</v>
      </c>
      <c r="H1480">
        <v>19190</v>
      </c>
      <c r="I1480" t="s">
        <v>33476</v>
      </c>
      <c r="J1480"/>
      <c r="U1480" s="43"/>
      <c r="AE1480"/>
    </row>
    <row r="1481" spans="1:31">
      <c r="A1481">
        <v>3190</v>
      </c>
      <c r="B1481" t="s">
        <v>1592</v>
      </c>
      <c r="C1481" t="s">
        <v>33477</v>
      </c>
      <c r="D1481" t="s">
        <v>33476</v>
      </c>
      <c r="E1481"/>
      <c r="F1481">
        <v>36180</v>
      </c>
      <c r="G1481" t="s">
        <v>33477</v>
      </c>
      <c r="H1481">
        <v>19200</v>
      </c>
      <c r="I1481" t="s">
        <v>33476</v>
      </c>
      <c r="J1481"/>
      <c r="U1481" s="43"/>
      <c r="AE1481"/>
    </row>
    <row r="1482" spans="1:31">
      <c r="A1482">
        <v>3330</v>
      </c>
      <c r="B1482" t="s">
        <v>1593</v>
      </c>
      <c r="C1482" t="s">
        <v>33478</v>
      </c>
      <c r="D1482" t="s">
        <v>33476</v>
      </c>
      <c r="E1482"/>
      <c r="F1482">
        <v>36190</v>
      </c>
      <c r="G1482" t="s">
        <v>33477</v>
      </c>
      <c r="H1482">
        <v>19200</v>
      </c>
      <c r="I1482" t="s">
        <v>33476</v>
      </c>
      <c r="J1482"/>
      <c r="U1482" s="43"/>
      <c r="AE1482"/>
    </row>
    <row r="1483" spans="1:31">
      <c r="A1483">
        <v>3310</v>
      </c>
      <c r="B1483" t="s">
        <v>1594</v>
      </c>
      <c r="C1483" t="s">
        <v>33477</v>
      </c>
      <c r="D1483" t="s">
        <v>33476</v>
      </c>
      <c r="E1483"/>
      <c r="F1483">
        <v>36200</v>
      </c>
      <c r="G1483" t="s">
        <v>33477</v>
      </c>
      <c r="H1483">
        <v>19200</v>
      </c>
      <c r="I1483" t="s">
        <v>33476</v>
      </c>
      <c r="J1483"/>
      <c r="U1483" s="43"/>
      <c r="AE1483"/>
    </row>
    <row r="1484" spans="1:31">
      <c r="A1484">
        <v>3130</v>
      </c>
      <c r="B1484" t="s">
        <v>1595</v>
      </c>
      <c r="C1484" t="s">
        <v>33477</v>
      </c>
      <c r="D1484" t="s">
        <v>33476</v>
      </c>
      <c r="E1484"/>
      <c r="F1484">
        <v>36210</v>
      </c>
      <c r="G1484" t="s">
        <v>33480</v>
      </c>
      <c r="H1484">
        <v>19210</v>
      </c>
      <c r="I1484" t="s">
        <v>33476</v>
      </c>
      <c r="J1484"/>
      <c r="U1484" s="43"/>
      <c r="AE1484"/>
    </row>
    <row r="1485" spans="1:31">
      <c r="A1485">
        <v>3340</v>
      </c>
      <c r="B1485" t="s">
        <v>1596</v>
      </c>
      <c r="C1485" t="s">
        <v>33477</v>
      </c>
      <c r="D1485" t="s">
        <v>33476</v>
      </c>
      <c r="E1485"/>
      <c r="F1485">
        <v>36220</v>
      </c>
      <c r="G1485" t="s">
        <v>33477</v>
      </c>
      <c r="H1485">
        <v>19210</v>
      </c>
      <c r="I1485" t="s">
        <v>33476</v>
      </c>
      <c r="J1485"/>
      <c r="U1485" s="43"/>
      <c r="AE1485"/>
    </row>
    <row r="1486" spans="1:31">
      <c r="A1486">
        <v>3320</v>
      </c>
      <c r="B1486" t="s">
        <v>1597</v>
      </c>
      <c r="C1486" t="s">
        <v>33477</v>
      </c>
      <c r="D1486" t="s">
        <v>33482</v>
      </c>
      <c r="E1486"/>
      <c r="F1486">
        <v>36230</v>
      </c>
      <c r="G1486" t="s">
        <v>33477</v>
      </c>
      <c r="H1486">
        <v>19210</v>
      </c>
      <c r="I1486" t="s">
        <v>33476</v>
      </c>
      <c r="J1486"/>
      <c r="U1486" s="43"/>
      <c r="AE1486"/>
    </row>
    <row r="1487" spans="1:31">
      <c r="A1487">
        <v>3000</v>
      </c>
      <c r="B1487" t="s">
        <v>1598</v>
      </c>
      <c r="C1487" t="s">
        <v>33477</v>
      </c>
      <c r="D1487" t="s">
        <v>33476</v>
      </c>
      <c r="E1487"/>
      <c r="F1487">
        <v>36240</v>
      </c>
      <c r="G1487" t="s">
        <v>33477</v>
      </c>
      <c r="H1487">
        <v>19220</v>
      </c>
      <c r="I1487" t="s">
        <v>33476</v>
      </c>
      <c r="J1487"/>
      <c r="U1487" s="43"/>
      <c r="AE1487"/>
    </row>
    <row r="1488" spans="1:31">
      <c r="A1488">
        <v>3250</v>
      </c>
      <c r="B1488" t="s">
        <v>1599</v>
      </c>
      <c r="C1488" t="s">
        <v>33477</v>
      </c>
      <c r="D1488" t="s">
        <v>33476</v>
      </c>
      <c r="E1488"/>
      <c r="F1488">
        <v>36250</v>
      </c>
      <c r="G1488" t="s">
        <v>33477</v>
      </c>
      <c r="H1488">
        <v>19220</v>
      </c>
      <c r="I1488" t="s">
        <v>33476</v>
      </c>
      <c r="J1488"/>
      <c r="U1488" s="43"/>
      <c r="AE1488"/>
    </row>
    <row r="1489" spans="1:31">
      <c r="A1489">
        <v>3210</v>
      </c>
      <c r="B1489" t="s">
        <v>1600</v>
      </c>
      <c r="C1489" t="s">
        <v>33477</v>
      </c>
      <c r="D1489" t="s">
        <v>33476</v>
      </c>
      <c r="E1489"/>
      <c r="F1489">
        <v>36260</v>
      </c>
      <c r="G1489" t="s">
        <v>33480</v>
      </c>
      <c r="H1489">
        <v>19220</v>
      </c>
      <c r="I1489" t="s">
        <v>33476</v>
      </c>
      <c r="J1489"/>
      <c r="U1489" s="43"/>
      <c r="AE1489"/>
    </row>
    <row r="1490" spans="1:31">
      <c r="A1490">
        <v>3230</v>
      </c>
      <c r="B1490" t="s">
        <v>1601</v>
      </c>
      <c r="C1490" t="s">
        <v>33477</v>
      </c>
      <c r="D1490" t="s">
        <v>33476</v>
      </c>
      <c r="E1490"/>
      <c r="F1490">
        <v>36290</v>
      </c>
      <c r="G1490" t="s">
        <v>33477</v>
      </c>
      <c r="H1490">
        <v>19230</v>
      </c>
      <c r="I1490" t="s">
        <v>33476</v>
      </c>
      <c r="J1490"/>
      <c r="U1490" s="43"/>
      <c r="AE1490"/>
    </row>
    <row r="1491" spans="1:31">
      <c r="A1491">
        <v>3500</v>
      </c>
      <c r="B1491" t="s">
        <v>1602</v>
      </c>
      <c r="C1491" t="s">
        <v>33477</v>
      </c>
      <c r="D1491" t="s">
        <v>33476</v>
      </c>
      <c r="E1491"/>
      <c r="F1491">
        <v>36310</v>
      </c>
      <c r="G1491" t="s">
        <v>33477</v>
      </c>
      <c r="H1491">
        <v>19230</v>
      </c>
      <c r="I1491" t="s">
        <v>33476</v>
      </c>
      <c r="J1491"/>
      <c r="U1491" s="43"/>
      <c r="AE1491"/>
    </row>
    <row r="1492" spans="1:31">
      <c r="A1492">
        <v>3120</v>
      </c>
      <c r="B1492" t="s">
        <v>1603</v>
      </c>
      <c r="C1492" t="s">
        <v>33477</v>
      </c>
      <c r="D1492" t="s">
        <v>33476</v>
      </c>
      <c r="E1492"/>
      <c r="F1492">
        <v>36320</v>
      </c>
      <c r="G1492" t="s">
        <v>33477</v>
      </c>
      <c r="H1492">
        <v>19240</v>
      </c>
      <c r="I1492" t="s">
        <v>33476</v>
      </c>
      <c r="J1492"/>
      <c r="U1492" s="43"/>
      <c r="AE1492"/>
    </row>
    <row r="1493" spans="1:31">
      <c r="A1493">
        <v>3420</v>
      </c>
      <c r="B1493" t="s">
        <v>1604</v>
      </c>
      <c r="C1493" t="s">
        <v>33477</v>
      </c>
      <c r="D1493" t="s">
        <v>33476</v>
      </c>
      <c r="E1493"/>
      <c r="F1493">
        <v>36330</v>
      </c>
      <c r="G1493" t="s">
        <v>33477</v>
      </c>
      <c r="H1493">
        <v>19250</v>
      </c>
      <c r="I1493" t="s">
        <v>33476</v>
      </c>
      <c r="J1493"/>
      <c r="U1493" s="43"/>
      <c r="AE1493"/>
    </row>
    <row r="1494" spans="1:31">
      <c r="A1494">
        <v>3470</v>
      </c>
      <c r="B1494" t="s">
        <v>1605</v>
      </c>
      <c r="C1494" t="s">
        <v>33477</v>
      </c>
      <c r="D1494" t="s">
        <v>33482</v>
      </c>
      <c r="E1494"/>
      <c r="F1494">
        <v>36340</v>
      </c>
      <c r="G1494" t="s">
        <v>33477</v>
      </c>
      <c r="H1494">
        <v>19250</v>
      </c>
      <c r="I1494" t="s">
        <v>33476</v>
      </c>
      <c r="J1494"/>
      <c r="U1494" s="43"/>
      <c r="AE1494"/>
    </row>
    <row r="1495" spans="1:31">
      <c r="A1495">
        <v>3130</v>
      </c>
      <c r="B1495" t="s">
        <v>1606</v>
      </c>
      <c r="C1495" t="s">
        <v>33477</v>
      </c>
      <c r="D1495" t="s">
        <v>33476</v>
      </c>
      <c r="E1495"/>
      <c r="F1495">
        <v>36350</v>
      </c>
      <c r="G1495" t="s">
        <v>33477</v>
      </c>
      <c r="H1495">
        <v>19270</v>
      </c>
      <c r="I1495" t="s">
        <v>33476</v>
      </c>
      <c r="J1495"/>
      <c r="U1495" s="43"/>
      <c r="AE1495"/>
    </row>
    <row r="1496" spans="1:31">
      <c r="A1496">
        <v>3800</v>
      </c>
      <c r="B1496" t="s">
        <v>1607</v>
      </c>
      <c r="C1496" t="s">
        <v>33477</v>
      </c>
      <c r="D1496" t="s">
        <v>33476</v>
      </c>
      <c r="E1496"/>
      <c r="F1496">
        <v>36360</v>
      </c>
      <c r="G1496" t="s">
        <v>33477</v>
      </c>
      <c r="H1496">
        <v>19270</v>
      </c>
      <c r="I1496" t="s">
        <v>33476</v>
      </c>
      <c r="J1496"/>
      <c r="U1496" s="43"/>
      <c r="AE1496"/>
    </row>
    <row r="1497" spans="1:31">
      <c r="A1497">
        <v>3320</v>
      </c>
      <c r="B1497" t="s">
        <v>1608</v>
      </c>
      <c r="C1497" t="s">
        <v>33477</v>
      </c>
      <c r="D1497" t="s">
        <v>33482</v>
      </c>
      <c r="E1497"/>
      <c r="F1497">
        <v>36370</v>
      </c>
      <c r="G1497" t="s">
        <v>33477</v>
      </c>
      <c r="H1497">
        <v>19290</v>
      </c>
      <c r="I1497" t="s">
        <v>33476</v>
      </c>
      <c r="J1497"/>
      <c r="U1497" s="43"/>
      <c r="AE1497"/>
    </row>
    <row r="1498" spans="1:31">
      <c r="A1498">
        <v>3410</v>
      </c>
      <c r="B1498" t="s">
        <v>1609</v>
      </c>
      <c r="C1498" t="s">
        <v>33477</v>
      </c>
      <c r="D1498" t="s">
        <v>33476</v>
      </c>
      <c r="E1498"/>
      <c r="F1498">
        <v>36400</v>
      </c>
      <c r="G1498" t="s">
        <v>33477</v>
      </c>
      <c r="H1498">
        <v>19300</v>
      </c>
      <c r="I1498" t="s">
        <v>33476</v>
      </c>
      <c r="J1498"/>
      <c r="U1498" s="43"/>
      <c r="AE1498"/>
    </row>
    <row r="1499" spans="1:31">
      <c r="A1499">
        <v>3380</v>
      </c>
      <c r="B1499" t="s">
        <v>1610</v>
      </c>
      <c r="C1499" t="s">
        <v>33477</v>
      </c>
      <c r="D1499" t="s">
        <v>33476</v>
      </c>
      <c r="E1499"/>
      <c r="F1499">
        <v>36500</v>
      </c>
      <c r="G1499" t="s">
        <v>33477</v>
      </c>
      <c r="H1499">
        <v>19300</v>
      </c>
      <c r="I1499" t="s">
        <v>33476</v>
      </c>
      <c r="J1499"/>
      <c r="U1499" s="43"/>
      <c r="AE1499"/>
    </row>
    <row r="1500" spans="1:31">
      <c r="A1500">
        <v>3190</v>
      </c>
      <c r="B1500" t="s">
        <v>1611</v>
      </c>
      <c r="C1500" t="s">
        <v>33477</v>
      </c>
      <c r="D1500" t="s">
        <v>33476</v>
      </c>
      <c r="E1500"/>
      <c r="F1500">
        <v>36600</v>
      </c>
      <c r="G1500" t="s">
        <v>33480</v>
      </c>
      <c r="H1500">
        <v>19300</v>
      </c>
      <c r="I1500" t="s">
        <v>33476</v>
      </c>
      <c r="J1500"/>
      <c r="U1500" s="43"/>
      <c r="AE1500"/>
    </row>
    <row r="1501" spans="1:31">
      <c r="A1501">
        <v>3240</v>
      </c>
      <c r="B1501" t="s">
        <v>1612</v>
      </c>
      <c r="C1501" t="s">
        <v>33477</v>
      </c>
      <c r="D1501" t="s">
        <v>33476</v>
      </c>
      <c r="E1501"/>
      <c r="F1501">
        <v>36700</v>
      </c>
      <c r="G1501" t="s">
        <v>33477</v>
      </c>
      <c r="H1501">
        <v>19310</v>
      </c>
      <c r="I1501" t="s">
        <v>33476</v>
      </c>
      <c r="J1501"/>
      <c r="U1501" s="43"/>
      <c r="AE1501"/>
    </row>
    <row r="1502" spans="1:31">
      <c r="A1502">
        <v>3150</v>
      </c>
      <c r="B1502" t="s">
        <v>1613</v>
      </c>
      <c r="C1502" t="s">
        <v>33477</v>
      </c>
      <c r="D1502" t="s">
        <v>33476</v>
      </c>
      <c r="E1502"/>
      <c r="F1502">
        <v>36800</v>
      </c>
      <c r="G1502" t="s">
        <v>33477</v>
      </c>
      <c r="H1502">
        <v>19310</v>
      </c>
      <c r="I1502" t="s">
        <v>33476</v>
      </c>
      <c r="J1502"/>
      <c r="U1502" s="43"/>
      <c r="AE1502"/>
    </row>
    <row r="1503" spans="1:31">
      <c r="A1503">
        <v>3420</v>
      </c>
      <c r="B1503" t="s">
        <v>1614</v>
      </c>
      <c r="C1503" t="s">
        <v>33477</v>
      </c>
      <c r="D1503" t="s">
        <v>33476</v>
      </c>
      <c r="E1503"/>
      <c r="F1503">
        <v>37000</v>
      </c>
      <c r="G1503" t="s">
        <v>33480</v>
      </c>
      <c r="H1503">
        <v>19320</v>
      </c>
      <c r="I1503" t="s">
        <v>33476</v>
      </c>
      <c r="J1503"/>
      <c r="U1503" s="43"/>
      <c r="AE1503"/>
    </row>
    <row r="1504" spans="1:31">
      <c r="A1504">
        <v>3170</v>
      </c>
      <c r="B1504" t="s">
        <v>1615</v>
      </c>
      <c r="C1504" t="s">
        <v>33477</v>
      </c>
      <c r="D1504" t="s">
        <v>33476</v>
      </c>
      <c r="E1504"/>
      <c r="F1504">
        <v>37110</v>
      </c>
      <c r="G1504" t="s">
        <v>33480</v>
      </c>
      <c r="H1504">
        <v>19320</v>
      </c>
      <c r="I1504" t="s">
        <v>33476</v>
      </c>
      <c r="J1504"/>
      <c r="U1504" s="43"/>
      <c r="AE1504"/>
    </row>
    <row r="1505" spans="1:31">
      <c r="A1505">
        <v>3160</v>
      </c>
      <c r="B1505" t="s">
        <v>1616</v>
      </c>
      <c r="C1505" t="s">
        <v>33477</v>
      </c>
      <c r="D1505" t="s">
        <v>33476</v>
      </c>
      <c r="E1505"/>
      <c r="F1505">
        <v>37120</v>
      </c>
      <c r="G1505" t="s">
        <v>33480</v>
      </c>
      <c r="H1505">
        <v>19330</v>
      </c>
      <c r="I1505" t="s">
        <v>33476</v>
      </c>
      <c r="J1505"/>
      <c r="U1505" s="43"/>
      <c r="AE1505"/>
    </row>
    <row r="1506" spans="1:31">
      <c r="A1506">
        <v>3390</v>
      </c>
      <c r="B1506" t="s">
        <v>1617</v>
      </c>
      <c r="C1506" t="s">
        <v>33477</v>
      </c>
      <c r="D1506" t="s">
        <v>33476</v>
      </c>
      <c r="E1506"/>
      <c r="F1506">
        <v>37130</v>
      </c>
      <c r="G1506" t="s">
        <v>33480</v>
      </c>
      <c r="H1506">
        <v>19330</v>
      </c>
      <c r="I1506" t="s">
        <v>33476</v>
      </c>
      <c r="J1506"/>
      <c r="U1506" s="43"/>
      <c r="AE1506"/>
    </row>
    <row r="1507" spans="1:31">
      <c r="A1507">
        <v>3800</v>
      </c>
      <c r="B1507" t="s">
        <v>1618</v>
      </c>
      <c r="C1507" t="s">
        <v>33477</v>
      </c>
      <c r="D1507" t="s">
        <v>33476</v>
      </c>
      <c r="E1507"/>
      <c r="F1507">
        <v>37140</v>
      </c>
      <c r="G1507" t="s">
        <v>33480</v>
      </c>
      <c r="H1507">
        <v>19350</v>
      </c>
      <c r="I1507" t="s">
        <v>33476</v>
      </c>
      <c r="J1507"/>
      <c r="U1507" s="43"/>
      <c r="AE1507"/>
    </row>
    <row r="1508" spans="1:31">
      <c r="A1508">
        <v>3360</v>
      </c>
      <c r="B1508" t="s">
        <v>1619</v>
      </c>
      <c r="C1508" t="s">
        <v>33477</v>
      </c>
      <c r="D1508" t="s">
        <v>33476</v>
      </c>
      <c r="E1508"/>
      <c r="F1508">
        <v>37150</v>
      </c>
      <c r="G1508" t="s">
        <v>33480</v>
      </c>
      <c r="H1508">
        <v>19380</v>
      </c>
      <c r="I1508" t="s">
        <v>33476</v>
      </c>
      <c r="J1508"/>
      <c r="U1508" s="43"/>
      <c r="AE1508"/>
    </row>
    <row r="1509" spans="1:31">
      <c r="A1509">
        <v>3190</v>
      </c>
      <c r="B1509" t="s">
        <v>1620</v>
      </c>
      <c r="C1509" t="s">
        <v>33477</v>
      </c>
      <c r="D1509" t="s">
        <v>33476</v>
      </c>
      <c r="E1509"/>
      <c r="F1509">
        <v>37160</v>
      </c>
      <c r="G1509" t="s">
        <v>33480</v>
      </c>
      <c r="H1509">
        <v>19380</v>
      </c>
      <c r="I1509" t="s">
        <v>33476</v>
      </c>
      <c r="J1509"/>
      <c r="U1509" s="43"/>
      <c r="AE1509"/>
    </row>
    <row r="1510" spans="1:31">
      <c r="A1510">
        <v>3120</v>
      </c>
      <c r="B1510" t="s">
        <v>1621</v>
      </c>
      <c r="C1510" t="s">
        <v>33477</v>
      </c>
      <c r="D1510" t="s">
        <v>33476</v>
      </c>
      <c r="E1510"/>
      <c r="F1510">
        <v>37190</v>
      </c>
      <c r="G1510" t="s">
        <v>33480</v>
      </c>
      <c r="H1510">
        <v>19390</v>
      </c>
      <c r="I1510" t="s">
        <v>33476</v>
      </c>
      <c r="J1510"/>
      <c r="U1510" s="43"/>
      <c r="AE1510"/>
    </row>
    <row r="1511" spans="1:31">
      <c r="A1511">
        <v>3250</v>
      </c>
      <c r="B1511" t="s">
        <v>1254</v>
      </c>
      <c r="C1511" t="s">
        <v>33477</v>
      </c>
      <c r="D1511" t="s">
        <v>33476</v>
      </c>
      <c r="E1511"/>
      <c r="F1511">
        <v>37210</v>
      </c>
      <c r="G1511" t="s">
        <v>33480</v>
      </c>
      <c r="H1511">
        <v>19410</v>
      </c>
      <c r="I1511" t="s">
        <v>33476</v>
      </c>
      <c r="J1511"/>
      <c r="U1511" s="43"/>
      <c r="AE1511"/>
    </row>
    <row r="1512" spans="1:31">
      <c r="A1512">
        <v>3370</v>
      </c>
      <c r="B1512" t="s">
        <v>1622</v>
      </c>
      <c r="C1512" t="s">
        <v>33477</v>
      </c>
      <c r="D1512" t="s">
        <v>33476</v>
      </c>
      <c r="E1512"/>
      <c r="F1512">
        <v>37220</v>
      </c>
      <c r="G1512" t="s">
        <v>33480</v>
      </c>
      <c r="H1512">
        <v>19430</v>
      </c>
      <c r="I1512" t="s">
        <v>33476</v>
      </c>
      <c r="J1512"/>
      <c r="U1512" s="43"/>
      <c r="AE1512"/>
    </row>
    <row r="1513" spans="1:31">
      <c r="A1513">
        <v>3130</v>
      </c>
      <c r="B1513" t="s">
        <v>1623</v>
      </c>
      <c r="C1513" t="s">
        <v>33477</v>
      </c>
      <c r="D1513" t="s">
        <v>33476</v>
      </c>
      <c r="E1513"/>
      <c r="F1513">
        <v>37230</v>
      </c>
      <c r="G1513" t="s">
        <v>33480</v>
      </c>
      <c r="H1513">
        <v>19430</v>
      </c>
      <c r="I1513" t="s">
        <v>33476</v>
      </c>
      <c r="J1513"/>
      <c r="U1513" s="43"/>
      <c r="AE1513"/>
    </row>
    <row r="1514" spans="1:31">
      <c r="A1514">
        <v>3110</v>
      </c>
      <c r="B1514" t="s">
        <v>1624</v>
      </c>
      <c r="C1514" t="s">
        <v>33477</v>
      </c>
      <c r="D1514" t="s">
        <v>33476</v>
      </c>
      <c r="E1514"/>
      <c r="F1514">
        <v>37240</v>
      </c>
      <c r="G1514" t="s">
        <v>33480</v>
      </c>
      <c r="H1514">
        <v>19470</v>
      </c>
      <c r="I1514" t="s">
        <v>33476</v>
      </c>
      <c r="J1514"/>
      <c r="U1514" s="43"/>
      <c r="AE1514"/>
    </row>
    <row r="1515" spans="1:31">
      <c r="A1515">
        <v>3370</v>
      </c>
      <c r="B1515" t="s">
        <v>1625</v>
      </c>
      <c r="C1515" t="s">
        <v>33477</v>
      </c>
      <c r="D1515" t="s">
        <v>33476</v>
      </c>
      <c r="E1515"/>
      <c r="F1515">
        <v>37250</v>
      </c>
      <c r="G1515" t="s">
        <v>33480</v>
      </c>
      <c r="H1515">
        <v>19490</v>
      </c>
      <c r="I1515" t="s">
        <v>33476</v>
      </c>
      <c r="J1515"/>
      <c r="U1515" s="43"/>
      <c r="AE1515"/>
    </row>
    <row r="1516" spans="1:31">
      <c r="A1516">
        <v>3400</v>
      </c>
      <c r="B1516" t="s">
        <v>1626</v>
      </c>
      <c r="C1516" t="s">
        <v>33477</v>
      </c>
      <c r="D1516" t="s">
        <v>33482</v>
      </c>
      <c r="E1516"/>
      <c r="F1516">
        <v>37260</v>
      </c>
      <c r="G1516" t="s">
        <v>33480</v>
      </c>
      <c r="H1516">
        <v>19500</v>
      </c>
      <c r="I1516" t="s">
        <v>33476</v>
      </c>
      <c r="J1516"/>
      <c r="U1516" s="43"/>
      <c r="AE1516"/>
    </row>
    <row r="1517" spans="1:31">
      <c r="A1517">
        <v>3300</v>
      </c>
      <c r="B1517" t="s">
        <v>1627</v>
      </c>
      <c r="C1517" t="s">
        <v>33477</v>
      </c>
      <c r="D1517" t="s">
        <v>33476</v>
      </c>
      <c r="E1517"/>
      <c r="F1517">
        <v>37270</v>
      </c>
      <c r="G1517" t="s">
        <v>33480</v>
      </c>
      <c r="H1517">
        <v>19500</v>
      </c>
      <c r="I1517" t="s">
        <v>33476</v>
      </c>
      <c r="J1517"/>
      <c r="U1517" s="43"/>
      <c r="AE1517"/>
    </row>
    <row r="1518" spans="1:31">
      <c r="A1518">
        <v>3420</v>
      </c>
      <c r="B1518" t="s">
        <v>1628</v>
      </c>
      <c r="C1518" t="s">
        <v>33477</v>
      </c>
      <c r="D1518" t="s">
        <v>33476</v>
      </c>
      <c r="E1518"/>
      <c r="F1518">
        <v>37290</v>
      </c>
      <c r="G1518" t="s">
        <v>33477</v>
      </c>
      <c r="H1518">
        <v>19500</v>
      </c>
      <c r="I1518" t="s">
        <v>33476</v>
      </c>
      <c r="J1518"/>
      <c r="U1518" s="43"/>
      <c r="AE1518"/>
    </row>
    <row r="1519" spans="1:31">
      <c r="A1519">
        <v>3260</v>
      </c>
      <c r="B1519" t="s">
        <v>1629</v>
      </c>
      <c r="C1519" t="s">
        <v>33477</v>
      </c>
      <c r="D1519" t="s">
        <v>33482</v>
      </c>
      <c r="E1519"/>
      <c r="F1519">
        <v>37310</v>
      </c>
      <c r="G1519" t="s">
        <v>33480</v>
      </c>
      <c r="H1519">
        <v>19510</v>
      </c>
      <c r="I1519" t="s">
        <v>33476</v>
      </c>
      <c r="J1519"/>
      <c r="U1519" s="43"/>
      <c r="AE1519"/>
    </row>
    <row r="1520" spans="1:31">
      <c r="A1520">
        <v>3310</v>
      </c>
      <c r="B1520" t="s">
        <v>1630</v>
      </c>
      <c r="C1520" t="s">
        <v>33477</v>
      </c>
      <c r="D1520" t="s">
        <v>33476</v>
      </c>
      <c r="E1520"/>
      <c r="F1520">
        <v>37320</v>
      </c>
      <c r="G1520" t="s">
        <v>33480</v>
      </c>
      <c r="H1520">
        <v>19510</v>
      </c>
      <c r="I1520" t="s">
        <v>33476</v>
      </c>
      <c r="J1520"/>
      <c r="U1520" s="43"/>
      <c r="AE1520"/>
    </row>
    <row r="1521" spans="1:31">
      <c r="A1521">
        <v>3340</v>
      </c>
      <c r="B1521" t="s">
        <v>1631</v>
      </c>
      <c r="C1521" t="s">
        <v>33477</v>
      </c>
      <c r="D1521" t="s">
        <v>33476</v>
      </c>
      <c r="E1521"/>
      <c r="F1521">
        <v>37330</v>
      </c>
      <c r="G1521" t="s">
        <v>33480</v>
      </c>
      <c r="H1521">
        <v>19510</v>
      </c>
      <c r="I1521" t="s">
        <v>33476</v>
      </c>
      <c r="J1521"/>
      <c r="U1521" s="43"/>
      <c r="AE1521"/>
    </row>
    <row r="1522" spans="1:31">
      <c r="A1522">
        <v>3150</v>
      </c>
      <c r="B1522" t="s">
        <v>1632</v>
      </c>
      <c r="C1522" t="s">
        <v>33477</v>
      </c>
      <c r="D1522" t="s">
        <v>33476</v>
      </c>
      <c r="E1522"/>
      <c r="F1522">
        <v>37340</v>
      </c>
      <c r="G1522" t="s">
        <v>33480</v>
      </c>
      <c r="H1522">
        <v>19550</v>
      </c>
      <c r="I1522" t="s">
        <v>33476</v>
      </c>
      <c r="J1522"/>
      <c r="U1522" s="43"/>
      <c r="AE1522"/>
    </row>
    <row r="1523" spans="1:31">
      <c r="A1523">
        <v>3260</v>
      </c>
      <c r="B1523" t="s">
        <v>1633</v>
      </c>
      <c r="C1523" t="s">
        <v>33477</v>
      </c>
      <c r="D1523" t="s">
        <v>33482</v>
      </c>
      <c r="E1523"/>
      <c r="F1523">
        <v>37350</v>
      </c>
      <c r="G1523" t="s">
        <v>33477</v>
      </c>
      <c r="H1523">
        <v>19560</v>
      </c>
      <c r="I1523" t="s">
        <v>33476</v>
      </c>
      <c r="J1523"/>
      <c r="U1523" s="43"/>
      <c r="AE1523"/>
    </row>
    <row r="1524" spans="1:31">
      <c r="A1524">
        <v>3140</v>
      </c>
      <c r="B1524" t="s">
        <v>1634</v>
      </c>
      <c r="C1524" t="s">
        <v>33477</v>
      </c>
      <c r="D1524" t="s">
        <v>33476</v>
      </c>
      <c r="E1524"/>
      <c r="F1524">
        <v>37360</v>
      </c>
      <c r="G1524" t="s">
        <v>33480</v>
      </c>
      <c r="H1524">
        <v>19600</v>
      </c>
      <c r="I1524" t="s">
        <v>33476</v>
      </c>
      <c r="J1524"/>
      <c r="U1524" s="43"/>
      <c r="AE1524"/>
    </row>
    <row r="1525" spans="1:31">
      <c r="A1525">
        <v>3440</v>
      </c>
      <c r="B1525" t="s">
        <v>1635</v>
      </c>
      <c r="C1525" t="s">
        <v>33477</v>
      </c>
      <c r="D1525" t="s">
        <v>33476</v>
      </c>
      <c r="E1525"/>
      <c r="F1525">
        <v>37370</v>
      </c>
      <c r="G1525" t="s">
        <v>33480</v>
      </c>
      <c r="H1525">
        <v>19600</v>
      </c>
      <c r="I1525" t="s">
        <v>33476</v>
      </c>
      <c r="J1525"/>
      <c r="U1525" s="43"/>
      <c r="AE1525"/>
    </row>
    <row r="1526" spans="1:31">
      <c r="A1526">
        <v>3130</v>
      </c>
      <c r="B1526" t="s">
        <v>1636</v>
      </c>
      <c r="C1526" t="s">
        <v>33477</v>
      </c>
      <c r="D1526" t="s">
        <v>33476</v>
      </c>
      <c r="E1526"/>
      <c r="F1526">
        <v>37380</v>
      </c>
      <c r="G1526" t="s">
        <v>33480</v>
      </c>
      <c r="H1526">
        <v>19700</v>
      </c>
      <c r="I1526" t="s">
        <v>33476</v>
      </c>
      <c r="J1526"/>
      <c r="U1526" s="43"/>
      <c r="AE1526"/>
    </row>
    <row r="1527" spans="1:31">
      <c r="A1527">
        <v>3220</v>
      </c>
      <c r="B1527" t="s">
        <v>1637</v>
      </c>
      <c r="C1527" t="s">
        <v>33477</v>
      </c>
      <c r="D1527" t="s">
        <v>33476</v>
      </c>
      <c r="E1527"/>
      <c r="F1527">
        <v>37390</v>
      </c>
      <c r="G1527" t="s">
        <v>33480</v>
      </c>
      <c r="H1527">
        <v>19700</v>
      </c>
      <c r="I1527" t="s">
        <v>33476</v>
      </c>
      <c r="J1527"/>
      <c r="U1527" s="43"/>
      <c r="AE1527"/>
    </row>
    <row r="1528" spans="1:31">
      <c r="A1528">
        <v>3160</v>
      </c>
      <c r="B1528" t="s">
        <v>1638</v>
      </c>
      <c r="C1528" t="s">
        <v>33477</v>
      </c>
      <c r="D1528" t="s">
        <v>33476</v>
      </c>
      <c r="E1528"/>
      <c r="F1528">
        <v>37400</v>
      </c>
      <c r="G1528" t="s">
        <v>33480</v>
      </c>
      <c r="H1528">
        <v>19800</v>
      </c>
      <c r="I1528" t="s">
        <v>33476</v>
      </c>
      <c r="J1528"/>
      <c r="U1528" s="43"/>
      <c r="AE1528"/>
    </row>
    <row r="1529" spans="1:31">
      <c r="A1529">
        <v>3150</v>
      </c>
      <c r="B1529" t="s">
        <v>1639</v>
      </c>
      <c r="C1529" t="s">
        <v>33477</v>
      </c>
      <c r="D1529" t="s">
        <v>33476</v>
      </c>
      <c r="E1529"/>
      <c r="F1529">
        <v>37420</v>
      </c>
      <c r="G1529" t="s">
        <v>33480</v>
      </c>
      <c r="H1529">
        <v>20100</v>
      </c>
      <c r="I1529" t="s">
        <v>33476</v>
      </c>
      <c r="J1529"/>
      <c r="U1529" s="43"/>
      <c r="AE1529"/>
    </row>
    <row r="1530" spans="1:31">
      <c r="A1530">
        <v>3390</v>
      </c>
      <c r="B1530" t="s">
        <v>1640</v>
      </c>
      <c r="C1530" t="s">
        <v>33477</v>
      </c>
      <c r="D1530" t="s">
        <v>33476</v>
      </c>
      <c r="E1530"/>
      <c r="F1530">
        <v>37460</v>
      </c>
      <c r="G1530" t="s">
        <v>33480</v>
      </c>
      <c r="H1530">
        <v>20100</v>
      </c>
      <c r="I1530" t="s">
        <v>33476</v>
      </c>
      <c r="J1530"/>
      <c r="U1530" s="43"/>
      <c r="AE1530"/>
    </row>
    <row r="1531" spans="1:31">
      <c r="A1531">
        <v>3420</v>
      </c>
      <c r="B1531" t="s">
        <v>1641</v>
      </c>
      <c r="C1531" t="s">
        <v>33477</v>
      </c>
      <c r="D1531" t="s">
        <v>33476</v>
      </c>
      <c r="E1531"/>
      <c r="F1531">
        <v>37500</v>
      </c>
      <c r="G1531" t="s">
        <v>33480</v>
      </c>
      <c r="H1531">
        <v>20110</v>
      </c>
      <c r="I1531" t="s">
        <v>33476</v>
      </c>
      <c r="J1531"/>
      <c r="U1531" s="43"/>
      <c r="AE1531"/>
    </row>
    <row r="1532" spans="1:31">
      <c r="A1532">
        <v>3230</v>
      </c>
      <c r="B1532" t="s">
        <v>1642</v>
      </c>
      <c r="C1532" t="s">
        <v>33477</v>
      </c>
      <c r="D1532" t="s">
        <v>33476</v>
      </c>
      <c r="E1532"/>
      <c r="F1532">
        <v>37520</v>
      </c>
      <c r="G1532" t="s">
        <v>33480</v>
      </c>
      <c r="H1532">
        <v>20112</v>
      </c>
      <c r="I1532" t="s">
        <v>33476</v>
      </c>
      <c r="J1532"/>
      <c r="U1532" s="43"/>
      <c r="AE1532"/>
    </row>
    <row r="1533" spans="1:31">
      <c r="A1533">
        <v>3380</v>
      </c>
      <c r="B1533" t="s">
        <v>1643</v>
      </c>
      <c r="C1533" t="s">
        <v>33477</v>
      </c>
      <c r="D1533" t="s">
        <v>33476</v>
      </c>
      <c r="E1533"/>
      <c r="F1533">
        <v>37530</v>
      </c>
      <c r="G1533" t="s">
        <v>33480</v>
      </c>
      <c r="H1533">
        <v>20113</v>
      </c>
      <c r="I1533" t="s">
        <v>33476</v>
      </c>
      <c r="J1533"/>
      <c r="U1533" s="43"/>
      <c r="AE1533"/>
    </row>
    <row r="1534" spans="1:31">
      <c r="A1534">
        <v>3210</v>
      </c>
      <c r="B1534" t="s">
        <v>1644</v>
      </c>
      <c r="C1534" t="s">
        <v>33477</v>
      </c>
      <c r="D1534" t="s">
        <v>33476</v>
      </c>
      <c r="E1534"/>
      <c r="F1534">
        <v>37600</v>
      </c>
      <c r="G1534" t="s">
        <v>33480</v>
      </c>
      <c r="H1534">
        <v>20115</v>
      </c>
      <c r="I1534" t="s">
        <v>33476</v>
      </c>
      <c r="J1534"/>
      <c r="U1534" s="43"/>
      <c r="AE1534"/>
    </row>
    <row r="1535" spans="1:31">
      <c r="A1535">
        <v>3250</v>
      </c>
      <c r="B1535" t="s">
        <v>1645</v>
      </c>
      <c r="C1535" t="s">
        <v>33477</v>
      </c>
      <c r="D1535" t="s">
        <v>33476</v>
      </c>
      <c r="E1535"/>
      <c r="F1535">
        <v>37800</v>
      </c>
      <c r="G1535" t="s">
        <v>33480</v>
      </c>
      <c r="H1535">
        <v>20117</v>
      </c>
      <c r="I1535" t="s">
        <v>33476</v>
      </c>
      <c r="J1535"/>
      <c r="U1535" s="43"/>
      <c r="AE1535"/>
    </row>
    <row r="1536" spans="1:31">
      <c r="A1536">
        <v>3370</v>
      </c>
      <c r="B1536" t="s">
        <v>1646</v>
      </c>
      <c r="C1536" t="s">
        <v>33477</v>
      </c>
      <c r="D1536" t="s">
        <v>33476</v>
      </c>
      <c r="E1536"/>
      <c r="F1536">
        <v>38070</v>
      </c>
      <c r="G1536" t="s">
        <v>33477</v>
      </c>
      <c r="H1536">
        <v>20118</v>
      </c>
      <c r="I1536" t="s">
        <v>33476</v>
      </c>
      <c r="J1536"/>
      <c r="U1536" s="43"/>
      <c r="AE1536"/>
    </row>
    <row r="1537" spans="1:31">
      <c r="A1537">
        <v>42620</v>
      </c>
      <c r="B1537" t="s">
        <v>1647</v>
      </c>
      <c r="C1537" t="s">
        <v>33477</v>
      </c>
      <c r="D1537" t="s">
        <v>33476</v>
      </c>
      <c r="E1537"/>
      <c r="F1537">
        <v>38080</v>
      </c>
      <c r="G1537" t="s">
        <v>33477</v>
      </c>
      <c r="H1537">
        <v>20121</v>
      </c>
      <c r="I1537" t="s">
        <v>33476</v>
      </c>
      <c r="J1537"/>
      <c r="U1537" s="43"/>
      <c r="AE1537"/>
    </row>
    <row r="1538" spans="1:31">
      <c r="A1538">
        <v>3160</v>
      </c>
      <c r="B1538" t="s">
        <v>1648</v>
      </c>
      <c r="C1538" t="s">
        <v>33477</v>
      </c>
      <c r="D1538" t="s">
        <v>33476</v>
      </c>
      <c r="E1538"/>
      <c r="F1538">
        <v>38110</v>
      </c>
      <c r="G1538" t="s">
        <v>33477</v>
      </c>
      <c r="H1538">
        <v>20121</v>
      </c>
      <c r="I1538" t="s">
        <v>33476</v>
      </c>
      <c r="J1538"/>
      <c r="U1538" s="43"/>
      <c r="AE1538"/>
    </row>
    <row r="1539" spans="1:31">
      <c r="A1539">
        <v>3110</v>
      </c>
      <c r="B1539" t="s">
        <v>1649</v>
      </c>
      <c r="C1539" t="s">
        <v>33477</v>
      </c>
      <c r="D1539" t="s">
        <v>33476</v>
      </c>
      <c r="E1539"/>
      <c r="F1539">
        <v>38112</v>
      </c>
      <c r="G1539" t="s">
        <v>33478</v>
      </c>
      <c r="H1539">
        <v>20122</v>
      </c>
      <c r="I1539" t="s">
        <v>33476</v>
      </c>
      <c r="J1539"/>
      <c r="U1539" s="43"/>
      <c r="AE1539"/>
    </row>
    <row r="1540" spans="1:31">
      <c r="A1540">
        <v>3290</v>
      </c>
      <c r="B1540" t="s">
        <v>1650</v>
      </c>
      <c r="C1540" t="s">
        <v>33477</v>
      </c>
      <c r="D1540" t="s">
        <v>33476</v>
      </c>
      <c r="E1540"/>
      <c r="F1540">
        <v>38114</v>
      </c>
      <c r="G1540" t="s">
        <v>33478</v>
      </c>
      <c r="H1540">
        <v>20123</v>
      </c>
      <c r="I1540" t="s">
        <v>33476</v>
      </c>
      <c r="J1540"/>
      <c r="U1540" s="43"/>
      <c r="AE1540"/>
    </row>
    <row r="1541" spans="1:31">
      <c r="A1541">
        <v>3500</v>
      </c>
      <c r="B1541" t="s">
        <v>1651</v>
      </c>
      <c r="C1541" t="s">
        <v>33477</v>
      </c>
      <c r="D1541" t="s">
        <v>33476</v>
      </c>
      <c r="E1541"/>
      <c r="F1541">
        <v>38118</v>
      </c>
      <c r="G1541" t="s">
        <v>33477</v>
      </c>
      <c r="H1541">
        <v>20128</v>
      </c>
      <c r="I1541" t="s">
        <v>33476</v>
      </c>
      <c r="J1541"/>
      <c r="U1541" s="43"/>
      <c r="AE1541"/>
    </row>
    <row r="1542" spans="1:31">
      <c r="A1542">
        <v>3800</v>
      </c>
      <c r="B1542" t="s">
        <v>1652</v>
      </c>
      <c r="C1542" t="s">
        <v>33477</v>
      </c>
      <c r="D1542" t="s">
        <v>33476</v>
      </c>
      <c r="E1542"/>
      <c r="F1542">
        <v>38119</v>
      </c>
      <c r="G1542" t="s">
        <v>33478</v>
      </c>
      <c r="H1542">
        <v>20128</v>
      </c>
      <c r="I1542" t="s">
        <v>33476</v>
      </c>
      <c r="J1542"/>
      <c r="U1542" s="43"/>
      <c r="AE1542"/>
    </row>
    <row r="1543" spans="1:31">
      <c r="A1543">
        <v>3390</v>
      </c>
      <c r="B1543" t="s">
        <v>1653</v>
      </c>
      <c r="C1543" t="s">
        <v>33477</v>
      </c>
      <c r="D1543" t="s">
        <v>33476</v>
      </c>
      <c r="E1543"/>
      <c r="F1543">
        <v>38120</v>
      </c>
      <c r="G1543" t="s">
        <v>33478</v>
      </c>
      <c r="H1543">
        <v>20130</v>
      </c>
      <c r="I1543" t="s">
        <v>33476</v>
      </c>
      <c r="J1543"/>
      <c r="U1543" s="43"/>
      <c r="AE1543"/>
    </row>
    <row r="1544" spans="1:31">
      <c r="A1544">
        <v>3120</v>
      </c>
      <c r="B1544" t="s">
        <v>1654</v>
      </c>
      <c r="C1544" t="s">
        <v>33477</v>
      </c>
      <c r="D1544" t="s">
        <v>33476</v>
      </c>
      <c r="E1544"/>
      <c r="F1544">
        <v>38121</v>
      </c>
      <c r="G1544" t="s">
        <v>33477</v>
      </c>
      <c r="H1544">
        <v>20133</v>
      </c>
      <c r="I1544" t="s">
        <v>33476</v>
      </c>
      <c r="J1544"/>
      <c r="U1544" s="43"/>
      <c r="AE1544"/>
    </row>
    <row r="1545" spans="1:31">
      <c r="A1545">
        <v>3110</v>
      </c>
      <c r="B1545" t="s">
        <v>1655</v>
      </c>
      <c r="C1545" t="s">
        <v>33477</v>
      </c>
      <c r="D1545" t="s">
        <v>33476</v>
      </c>
      <c r="E1545"/>
      <c r="F1545">
        <v>38122</v>
      </c>
      <c r="G1545" t="s">
        <v>33477</v>
      </c>
      <c r="H1545">
        <v>20134</v>
      </c>
      <c r="I1545" t="s">
        <v>33476</v>
      </c>
      <c r="J1545"/>
      <c r="U1545" s="43"/>
      <c r="AE1545"/>
    </row>
    <row r="1546" spans="1:31">
      <c r="A1546">
        <v>3370</v>
      </c>
      <c r="B1546" t="s">
        <v>1656</v>
      </c>
      <c r="C1546" t="s">
        <v>33477</v>
      </c>
      <c r="D1546" t="s">
        <v>33476</v>
      </c>
      <c r="E1546"/>
      <c r="F1546">
        <v>38138</v>
      </c>
      <c r="G1546" t="s">
        <v>33477</v>
      </c>
      <c r="H1546">
        <v>20140</v>
      </c>
      <c r="I1546" t="s">
        <v>33476</v>
      </c>
      <c r="J1546"/>
      <c r="U1546" s="43"/>
      <c r="AE1546"/>
    </row>
    <row r="1547" spans="1:31">
      <c r="A1547">
        <v>3240</v>
      </c>
      <c r="B1547" t="s">
        <v>1657</v>
      </c>
      <c r="C1547" t="s">
        <v>33477</v>
      </c>
      <c r="D1547" t="s">
        <v>33476</v>
      </c>
      <c r="E1547"/>
      <c r="F1547">
        <v>38140</v>
      </c>
      <c r="G1547" t="s">
        <v>33477</v>
      </c>
      <c r="H1547">
        <v>20140</v>
      </c>
      <c r="I1547" t="s">
        <v>33476</v>
      </c>
      <c r="J1547"/>
      <c r="U1547" s="43"/>
      <c r="AE1547"/>
    </row>
    <row r="1548" spans="1:31">
      <c r="A1548">
        <v>3420</v>
      </c>
      <c r="B1548" t="s">
        <v>1658</v>
      </c>
      <c r="C1548" t="s">
        <v>33477</v>
      </c>
      <c r="D1548" t="s">
        <v>33476</v>
      </c>
      <c r="E1548"/>
      <c r="F1548">
        <v>38142</v>
      </c>
      <c r="G1548" t="s">
        <v>33478</v>
      </c>
      <c r="H1548">
        <v>20140</v>
      </c>
      <c r="I1548" t="s">
        <v>33476</v>
      </c>
      <c r="J1548"/>
      <c r="U1548" s="43"/>
      <c r="AE1548"/>
    </row>
    <row r="1549" spans="1:31">
      <c r="A1549">
        <v>3410</v>
      </c>
      <c r="B1549" t="s">
        <v>1659</v>
      </c>
      <c r="C1549" t="s">
        <v>33477</v>
      </c>
      <c r="D1549" t="s">
        <v>33476</v>
      </c>
      <c r="E1549"/>
      <c r="F1549">
        <v>38150</v>
      </c>
      <c r="G1549" t="s">
        <v>33477</v>
      </c>
      <c r="H1549">
        <v>20141</v>
      </c>
      <c r="I1549" t="s">
        <v>33476</v>
      </c>
      <c r="J1549"/>
      <c r="U1549" s="43"/>
      <c r="AE1549"/>
    </row>
    <row r="1550" spans="1:31">
      <c r="A1550">
        <v>3220</v>
      </c>
      <c r="B1550" t="s">
        <v>1660</v>
      </c>
      <c r="C1550" t="s">
        <v>33477</v>
      </c>
      <c r="D1550" t="s">
        <v>33476</v>
      </c>
      <c r="E1550"/>
      <c r="F1550">
        <v>38160</v>
      </c>
      <c r="G1550" t="s">
        <v>33477</v>
      </c>
      <c r="H1550">
        <v>20145</v>
      </c>
      <c r="I1550" t="s">
        <v>33476</v>
      </c>
      <c r="J1550"/>
      <c r="U1550" s="43"/>
      <c r="AE1550"/>
    </row>
    <row r="1551" spans="1:31">
      <c r="A1551">
        <v>3270</v>
      </c>
      <c r="B1551" t="s">
        <v>1661</v>
      </c>
      <c r="C1551" t="s">
        <v>33478</v>
      </c>
      <c r="D1551" t="s">
        <v>33476</v>
      </c>
      <c r="E1551"/>
      <c r="F1551">
        <v>38200</v>
      </c>
      <c r="G1551" t="s">
        <v>33477</v>
      </c>
      <c r="H1551">
        <v>20146</v>
      </c>
      <c r="I1551" t="s">
        <v>33476</v>
      </c>
      <c r="J1551"/>
      <c r="U1551" s="43"/>
      <c r="AE1551"/>
    </row>
    <row r="1552" spans="1:31">
      <c r="A1552">
        <v>3470</v>
      </c>
      <c r="B1552" t="s">
        <v>1662</v>
      </c>
      <c r="C1552" t="s">
        <v>33477</v>
      </c>
      <c r="D1552" t="s">
        <v>33482</v>
      </c>
      <c r="E1552"/>
      <c r="F1552">
        <v>38210</v>
      </c>
      <c r="G1552" t="s">
        <v>33477</v>
      </c>
      <c r="H1552">
        <v>20147</v>
      </c>
      <c r="I1552" t="s">
        <v>33476</v>
      </c>
      <c r="J1552"/>
      <c r="U1552" s="43"/>
      <c r="AE1552"/>
    </row>
    <row r="1553" spans="1:31">
      <c r="A1553">
        <v>3150</v>
      </c>
      <c r="B1553" t="s">
        <v>1663</v>
      </c>
      <c r="C1553" t="s">
        <v>33477</v>
      </c>
      <c r="D1553" t="s">
        <v>33476</v>
      </c>
      <c r="E1553"/>
      <c r="F1553">
        <v>38220</v>
      </c>
      <c r="G1553" t="s">
        <v>33478</v>
      </c>
      <c r="H1553">
        <v>20151</v>
      </c>
      <c r="I1553" t="s">
        <v>33476</v>
      </c>
      <c r="J1553"/>
      <c r="U1553" s="43"/>
      <c r="AE1553"/>
    </row>
    <row r="1554" spans="1:31">
      <c r="A1554">
        <v>3500</v>
      </c>
      <c r="B1554" t="s">
        <v>1664</v>
      </c>
      <c r="C1554" t="s">
        <v>33477</v>
      </c>
      <c r="D1554" t="s">
        <v>33476</v>
      </c>
      <c r="E1554"/>
      <c r="F1554">
        <v>38240</v>
      </c>
      <c r="G1554" t="s">
        <v>33477</v>
      </c>
      <c r="H1554">
        <v>20160</v>
      </c>
      <c r="I1554" t="s">
        <v>33476</v>
      </c>
      <c r="J1554"/>
      <c r="U1554" s="43"/>
      <c r="AE1554"/>
    </row>
    <row r="1555" spans="1:31">
      <c r="A1555">
        <v>3800</v>
      </c>
      <c r="B1555" t="s">
        <v>1665</v>
      </c>
      <c r="C1555" t="s">
        <v>33477</v>
      </c>
      <c r="D1555" t="s">
        <v>33476</v>
      </c>
      <c r="E1555"/>
      <c r="F1555">
        <v>38250</v>
      </c>
      <c r="G1555" t="s">
        <v>33478</v>
      </c>
      <c r="H1555">
        <v>20160</v>
      </c>
      <c r="I1555" t="s">
        <v>33476</v>
      </c>
      <c r="J1555"/>
      <c r="U1555" s="43"/>
      <c r="AE1555"/>
    </row>
    <row r="1556" spans="1:31">
      <c r="A1556">
        <v>3430</v>
      </c>
      <c r="B1556" t="s">
        <v>1666</v>
      </c>
      <c r="C1556" t="s">
        <v>33477</v>
      </c>
      <c r="D1556" t="s">
        <v>33476</v>
      </c>
      <c r="E1556"/>
      <c r="F1556">
        <v>38260</v>
      </c>
      <c r="G1556" t="s">
        <v>33477</v>
      </c>
      <c r="H1556">
        <v>20167</v>
      </c>
      <c r="I1556" t="s">
        <v>33476</v>
      </c>
      <c r="J1556"/>
      <c r="U1556" s="43"/>
      <c r="AE1556"/>
    </row>
    <row r="1557" spans="1:31">
      <c r="A1557">
        <v>3390</v>
      </c>
      <c r="B1557" t="s">
        <v>1667</v>
      </c>
      <c r="C1557" t="s">
        <v>33477</v>
      </c>
      <c r="D1557" t="s">
        <v>33476</v>
      </c>
      <c r="E1557"/>
      <c r="F1557">
        <v>38270</v>
      </c>
      <c r="G1557" t="s">
        <v>33477</v>
      </c>
      <c r="H1557">
        <v>20167</v>
      </c>
      <c r="I1557" t="s">
        <v>33476</v>
      </c>
      <c r="J1557"/>
      <c r="U1557" s="43"/>
      <c r="AE1557"/>
    </row>
    <row r="1558" spans="1:31">
      <c r="A1558">
        <v>3700</v>
      </c>
      <c r="B1558" t="s">
        <v>1668</v>
      </c>
      <c r="C1558" t="s">
        <v>33477</v>
      </c>
      <c r="D1558" t="s">
        <v>33482</v>
      </c>
      <c r="E1558"/>
      <c r="F1558">
        <v>38280</v>
      </c>
      <c r="G1558" t="s">
        <v>33477</v>
      </c>
      <c r="H1558">
        <v>20167</v>
      </c>
      <c r="I1558" t="s">
        <v>33476</v>
      </c>
      <c r="J1558"/>
      <c r="U1558" s="43"/>
      <c r="AE1558"/>
    </row>
    <row r="1559" spans="1:31">
      <c r="A1559">
        <v>3120</v>
      </c>
      <c r="B1559" t="s">
        <v>1669</v>
      </c>
      <c r="C1559" t="s">
        <v>33477</v>
      </c>
      <c r="D1559" t="s">
        <v>33476</v>
      </c>
      <c r="E1559"/>
      <c r="F1559">
        <v>38300</v>
      </c>
      <c r="G1559" t="s">
        <v>33477</v>
      </c>
      <c r="H1559">
        <v>20167</v>
      </c>
      <c r="I1559" t="s">
        <v>33476</v>
      </c>
      <c r="J1559"/>
      <c r="U1559" s="43"/>
      <c r="AE1559"/>
    </row>
    <row r="1560" spans="1:31">
      <c r="A1560">
        <v>3260</v>
      </c>
      <c r="B1560" t="s">
        <v>1670</v>
      </c>
      <c r="C1560" t="s">
        <v>33477</v>
      </c>
      <c r="D1560" t="s">
        <v>33482</v>
      </c>
      <c r="E1560"/>
      <c r="F1560">
        <v>38340</v>
      </c>
      <c r="G1560" t="s">
        <v>33477</v>
      </c>
      <c r="H1560">
        <v>20170</v>
      </c>
      <c r="I1560" t="s">
        <v>33476</v>
      </c>
      <c r="J1560"/>
      <c r="U1560" s="43"/>
      <c r="AE1560"/>
    </row>
    <row r="1561" spans="1:31">
      <c r="A1561">
        <v>3220</v>
      </c>
      <c r="B1561" t="s">
        <v>1671</v>
      </c>
      <c r="C1561" t="s">
        <v>33477</v>
      </c>
      <c r="D1561" t="s">
        <v>33476</v>
      </c>
      <c r="E1561"/>
      <c r="F1561">
        <v>38350</v>
      </c>
      <c r="G1561" t="s">
        <v>33478</v>
      </c>
      <c r="H1561">
        <v>20171</v>
      </c>
      <c r="I1561" t="s">
        <v>33476</v>
      </c>
      <c r="J1561"/>
      <c r="U1561" s="43"/>
      <c r="AE1561"/>
    </row>
    <row r="1562" spans="1:31">
      <c r="A1562">
        <v>3210</v>
      </c>
      <c r="B1562" t="s">
        <v>1672</v>
      </c>
      <c r="C1562" t="s">
        <v>33477</v>
      </c>
      <c r="D1562" t="s">
        <v>33476</v>
      </c>
      <c r="E1562"/>
      <c r="F1562">
        <v>38360</v>
      </c>
      <c r="G1562" t="s">
        <v>33478</v>
      </c>
      <c r="H1562">
        <v>20212</v>
      </c>
      <c r="I1562" t="s">
        <v>33476</v>
      </c>
      <c r="J1562"/>
      <c r="U1562" s="43"/>
      <c r="AE1562"/>
    </row>
    <row r="1563" spans="1:31">
      <c r="A1563">
        <v>3450</v>
      </c>
      <c r="B1563" t="s">
        <v>1673</v>
      </c>
      <c r="C1563" t="s">
        <v>33477</v>
      </c>
      <c r="D1563" t="s">
        <v>33476</v>
      </c>
      <c r="E1563"/>
      <c r="F1563">
        <v>38380</v>
      </c>
      <c r="G1563" t="s">
        <v>33478</v>
      </c>
      <c r="H1563">
        <v>20213</v>
      </c>
      <c r="I1563" t="s">
        <v>33476</v>
      </c>
      <c r="J1563"/>
      <c r="U1563" s="43"/>
      <c r="AE1563"/>
    </row>
    <row r="1564" spans="1:31">
      <c r="A1564">
        <v>3140</v>
      </c>
      <c r="B1564" t="s">
        <v>1674</v>
      </c>
      <c r="C1564" t="s">
        <v>33477</v>
      </c>
      <c r="D1564" t="s">
        <v>33476</v>
      </c>
      <c r="E1564"/>
      <c r="F1564">
        <v>38390</v>
      </c>
      <c r="G1564" t="s">
        <v>33477</v>
      </c>
      <c r="H1564">
        <v>20214</v>
      </c>
      <c r="I1564" t="s">
        <v>33476</v>
      </c>
      <c r="J1564"/>
      <c r="U1564" s="43"/>
      <c r="AE1564"/>
    </row>
    <row r="1565" spans="1:31">
      <c r="A1565">
        <v>3140</v>
      </c>
      <c r="B1565" t="s">
        <v>1675</v>
      </c>
      <c r="C1565" t="s">
        <v>33477</v>
      </c>
      <c r="D1565" t="s">
        <v>33476</v>
      </c>
      <c r="E1565"/>
      <c r="F1565">
        <v>38420</v>
      </c>
      <c r="G1565" t="s">
        <v>33478</v>
      </c>
      <c r="H1565">
        <v>20217</v>
      </c>
      <c r="I1565" t="s">
        <v>33476</v>
      </c>
      <c r="J1565"/>
      <c r="U1565" s="43"/>
      <c r="AE1565"/>
    </row>
    <row r="1566" spans="1:31">
      <c r="A1566">
        <v>3410</v>
      </c>
      <c r="B1566" t="s">
        <v>1676</v>
      </c>
      <c r="C1566" t="s">
        <v>33477</v>
      </c>
      <c r="D1566" t="s">
        <v>33476</v>
      </c>
      <c r="E1566"/>
      <c r="F1566">
        <v>38440</v>
      </c>
      <c r="G1566" t="s">
        <v>33477</v>
      </c>
      <c r="H1566">
        <v>20217</v>
      </c>
      <c r="I1566" t="s">
        <v>33476</v>
      </c>
      <c r="J1566"/>
      <c r="U1566" s="43"/>
      <c r="AE1566"/>
    </row>
    <row r="1567" spans="1:31">
      <c r="A1567">
        <v>3420</v>
      </c>
      <c r="B1567" t="s">
        <v>1677</v>
      </c>
      <c r="C1567" t="s">
        <v>33477</v>
      </c>
      <c r="D1567" t="s">
        <v>33476</v>
      </c>
      <c r="E1567"/>
      <c r="F1567">
        <v>38450</v>
      </c>
      <c r="G1567" t="s">
        <v>33478</v>
      </c>
      <c r="H1567">
        <v>20218</v>
      </c>
      <c r="I1567" t="s">
        <v>33476</v>
      </c>
      <c r="J1567"/>
      <c r="U1567" s="43"/>
      <c r="AE1567"/>
    </row>
    <row r="1568" spans="1:31">
      <c r="A1568">
        <v>3240</v>
      </c>
      <c r="B1568" t="s">
        <v>1678</v>
      </c>
      <c r="C1568" t="s">
        <v>33477</v>
      </c>
      <c r="D1568" t="s">
        <v>33476</v>
      </c>
      <c r="E1568"/>
      <c r="F1568">
        <v>38460</v>
      </c>
      <c r="G1568" t="s">
        <v>33477</v>
      </c>
      <c r="H1568">
        <v>20218</v>
      </c>
      <c r="I1568" t="s">
        <v>33476</v>
      </c>
      <c r="J1568"/>
      <c r="U1568" s="43"/>
      <c r="AE1568"/>
    </row>
    <row r="1569" spans="1:31">
      <c r="A1569">
        <v>3350</v>
      </c>
      <c r="B1569" t="s">
        <v>1679</v>
      </c>
      <c r="C1569" t="s">
        <v>33477</v>
      </c>
      <c r="D1569" t="s">
        <v>33476</v>
      </c>
      <c r="E1569"/>
      <c r="F1569">
        <v>38470</v>
      </c>
      <c r="G1569" t="s">
        <v>33477</v>
      </c>
      <c r="H1569">
        <v>20218</v>
      </c>
      <c r="I1569" t="s">
        <v>33476</v>
      </c>
      <c r="J1569"/>
      <c r="U1569" s="43"/>
      <c r="AE1569"/>
    </row>
    <row r="1570" spans="1:31">
      <c r="A1570">
        <v>3230</v>
      </c>
      <c r="B1570" t="s">
        <v>1680</v>
      </c>
      <c r="C1570" t="s">
        <v>33477</v>
      </c>
      <c r="D1570" t="s">
        <v>33476</v>
      </c>
      <c r="E1570"/>
      <c r="F1570">
        <v>38480</v>
      </c>
      <c r="G1570" t="s">
        <v>33477</v>
      </c>
      <c r="H1570">
        <v>20218</v>
      </c>
      <c r="I1570" t="s">
        <v>33476</v>
      </c>
      <c r="J1570"/>
      <c r="U1570" s="43"/>
      <c r="AE1570"/>
    </row>
    <row r="1571" spans="1:31">
      <c r="A1571">
        <v>3220</v>
      </c>
      <c r="B1571" t="s">
        <v>1681</v>
      </c>
      <c r="C1571" t="s">
        <v>33477</v>
      </c>
      <c r="D1571" t="s">
        <v>33476</v>
      </c>
      <c r="E1571"/>
      <c r="F1571">
        <v>38490</v>
      </c>
      <c r="G1571" t="s">
        <v>33477</v>
      </c>
      <c r="H1571">
        <v>20218</v>
      </c>
      <c r="I1571" t="s">
        <v>33476</v>
      </c>
      <c r="J1571"/>
      <c r="U1571" s="43"/>
      <c r="AE1571"/>
    </row>
    <row r="1572" spans="1:31">
      <c r="A1572">
        <v>3430</v>
      </c>
      <c r="B1572" t="s">
        <v>1682</v>
      </c>
      <c r="C1572" t="s">
        <v>33477</v>
      </c>
      <c r="D1572" t="s">
        <v>33476</v>
      </c>
      <c r="E1572"/>
      <c r="F1572">
        <v>38510</v>
      </c>
      <c r="G1572" t="s">
        <v>33477</v>
      </c>
      <c r="H1572">
        <v>20220</v>
      </c>
      <c r="I1572" t="s">
        <v>33476</v>
      </c>
      <c r="J1572"/>
      <c r="U1572" s="43"/>
      <c r="AE1572"/>
    </row>
    <row r="1573" spans="1:31">
      <c r="A1573">
        <v>3400</v>
      </c>
      <c r="B1573" t="s">
        <v>1683</v>
      </c>
      <c r="C1573" t="s">
        <v>33477</v>
      </c>
      <c r="D1573" t="s">
        <v>33482</v>
      </c>
      <c r="E1573"/>
      <c r="F1573">
        <v>38520</v>
      </c>
      <c r="G1573" t="s">
        <v>33483</v>
      </c>
      <c r="H1573">
        <v>20222</v>
      </c>
      <c r="I1573" t="s">
        <v>33476</v>
      </c>
      <c r="J1573"/>
      <c r="U1573" s="43"/>
      <c r="AE1573"/>
    </row>
    <row r="1574" spans="1:31">
      <c r="A1574">
        <v>3240</v>
      </c>
      <c r="B1574" t="s">
        <v>1684</v>
      </c>
      <c r="C1574" t="s">
        <v>33477</v>
      </c>
      <c r="D1574" t="s">
        <v>33476</v>
      </c>
      <c r="E1574"/>
      <c r="F1574">
        <v>38530</v>
      </c>
      <c r="G1574" t="s">
        <v>33478</v>
      </c>
      <c r="H1574">
        <v>20224</v>
      </c>
      <c r="I1574" t="s">
        <v>33476</v>
      </c>
      <c r="J1574"/>
      <c r="U1574" s="43"/>
      <c r="AE1574"/>
    </row>
    <row r="1575" spans="1:31">
      <c r="A1575">
        <v>3380</v>
      </c>
      <c r="B1575" t="s">
        <v>1685</v>
      </c>
      <c r="C1575" t="s">
        <v>33477</v>
      </c>
      <c r="D1575" t="s">
        <v>33476</v>
      </c>
      <c r="E1575"/>
      <c r="F1575">
        <v>38540</v>
      </c>
      <c r="G1575" t="s">
        <v>33477</v>
      </c>
      <c r="H1575">
        <v>20224</v>
      </c>
      <c r="I1575" t="s">
        <v>33476</v>
      </c>
      <c r="J1575"/>
      <c r="U1575" s="43"/>
      <c r="AE1575"/>
    </row>
    <row r="1576" spans="1:31">
      <c r="A1576">
        <v>3220</v>
      </c>
      <c r="B1576" t="s">
        <v>1686</v>
      </c>
      <c r="C1576" t="s">
        <v>33477</v>
      </c>
      <c r="D1576" t="s">
        <v>33476</v>
      </c>
      <c r="E1576"/>
      <c r="F1576">
        <v>38550</v>
      </c>
      <c r="G1576" t="s">
        <v>33477</v>
      </c>
      <c r="H1576">
        <v>20225</v>
      </c>
      <c r="I1576" t="s">
        <v>33476</v>
      </c>
      <c r="J1576"/>
      <c r="U1576" s="43"/>
      <c r="AE1576"/>
    </row>
    <row r="1577" spans="1:31">
      <c r="A1577">
        <v>3460</v>
      </c>
      <c r="B1577" t="s">
        <v>1687</v>
      </c>
      <c r="C1577" t="s">
        <v>33477</v>
      </c>
      <c r="D1577" t="s">
        <v>33482</v>
      </c>
      <c r="E1577"/>
      <c r="F1577">
        <v>38590</v>
      </c>
      <c r="G1577" t="s">
        <v>33478</v>
      </c>
      <c r="H1577">
        <v>20226</v>
      </c>
      <c r="I1577" t="s">
        <v>33476</v>
      </c>
      <c r="J1577"/>
      <c r="U1577" s="43"/>
      <c r="AE1577"/>
    </row>
    <row r="1578" spans="1:31">
      <c r="A1578">
        <v>3220</v>
      </c>
      <c r="B1578" t="s">
        <v>1688</v>
      </c>
      <c r="C1578" t="s">
        <v>33477</v>
      </c>
      <c r="D1578" t="s">
        <v>33476</v>
      </c>
      <c r="E1578"/>
      <c r="F1578">
        <v>38620</v>
      </c>
      <c r="G1578" t="s">
        <v>33478</v>
      </c>
      <c r="H1578">
        <v>20227</v>
      </c>
      <c r="I1578" t="s">
        <v>33476</v>
      </c>
      <c r="J1578"/>
      <c r="U1578" s="43"/>
      <c r="AE1578"/>
    </row>
    <row r="1579" spans="1:31">
      <c r="A1579">
        <v>3240</v>
      </c>
      <c r="B1579" t="s">
        <v>1689</v>
      </c>
      <c r="C1579" t="s">
        <v>33477</v>
      </c>
      <c r="D1579" t="s">
        <v>33476</v>
      </c>
      <c r="E1579"/>
      <c r="F1579">
        <v>38630</v>
      </c>
      <c r="G1579" t="s">
        <v>33477</v>
      </c>
      <c r="H1579">
        <v>20228</v>
      </c>
      <c r="I1579" t="s">
        <v>33476</v>
      </c>
      <c r="J1579"/>
      <c r="U1579" s="43"/>
      <c r="AE1579"/>
    </row>
    <row r="1580" spans="1:31">
      <c r="A1580">
        <v>3360</v>
      </c>
      <c r="B1580" t="s">
        <v>1690</v>
      </c>
      <c r="C1580" t="s">
        <v>33477</v>
      </c>
      <c r="D1580" t="s">
        <v>33476</v>
      </c>
      <c r="E1580"/>
      <c r="F1580">
        <v>38650</v>
      </c>
      <c r="G1580" t="s">
        <v>33478</v>
      </c>
      <c r="H1580">
        <v>20228</v>
      </c>
      <c r="I1580" t="s">
        <v>33476</v>
      </c>
      <c r="J1580"/>
      <c r="U1580" s="43"/>
      <c r="AE1580"/>
    </row>
    <row r="1581" spans="1:31">
      <c r="A1581">
        <v>3140</v>
      </c>
      <c r="B1581" t="s">
        <v>1691</v>
      </c>
      <c r="C1581" t="s">
        <v>33477</v>
      </c>
      <c r="D1581" t="s">
        <v>33476</v>
      </c>
      <c r="E1581"/>
      <c r="F1581">
        <v>38660</v>
      </c>
      <c r="G1581" t="s">
        <v>33478</v>
      </c>
      <c r="H1581">
        <v>20229</v>
      </c>
      <c r="I1581" t="s">
        <v>33476</v>
      </c>
      <c r="J1581"/>
      <c r="U1581" s="43"/>
      <c r="AE1581"/>
    </row>
    <row r="1582" spans="1:31">
      <c r="A1582">
        <v>3330</v>
      </c>
      <c r="B1582" t="s">
        <v>1692</v>
      </c>
      <c r="C1582" t="s">
        <v>33478</v>
      </c>
      <c r="D1582" t="s">
        <v>33476</v>
      </c>
      <c r="E1582"/>
      <c r="F1582">
        <v>38680</v>
      </c>
      <c r="G1582" t="s">
        <v>33478</v>
      </c>
      <c r="H1582">
        <v>20230</v>
      </c>
      <c r="I1582" t="s">
        <v>33476</v>
      </c>
      <c r="J1582"/>
      <c r="U1582" s="43"/>
      <c r="AE1582"/>
    </row>
    <row r="1583" spans="1:31">
      <c r="A1583">
        <v>3360</v>
      </c>
      <c r="B1583" t="s">
        <v>1693</v>
      </c>
      <c r="C1583" t="s">
        <v>33477</v>
      </c>
      <c r="D1583" t="s">
        <v>33476</v>
      </c>
      <c r="E1583"/>
      <c r="F1583">
        <v>38690</v>
      </c>
      <c r="G1583" t="s">
        <v>33477</v>
      </c>
      <c r="H1583">
        <v>20230</v>
      </c>
      <c r="I1583" t="s">
        <v>33476</v>
      </c>
      <c r="J1583"/>
      <c r="U1583" s="43"/>
      <c r="AE1583"/>
    </row>
    <row r="1584" spans="1:31">
      <c r="A1584">
        <v>3190</v>
      </c>
      <c r="B1584" t="s">
        <v>1694</v>
      </c>
      <c r="C1584" t="s">
        <v>33477</v>
      </c>
      <c r="D1584" t="s">
        <v>33476</v>
      </c>
      <c r="E1584"/>
      <c r="F1584">
        <v>38710</v>
      </c>
      <c r="G1584" t="s">
        <v>33478</v>
      </c>
      <c r="H1584">
        <v>20230</v>
      </c>
      <c r="I1584" t="s">
        <v>33476</v>
      </c>
      <c r="J1584"/>
      <c r="U1584" s="43"/>
      <c r="AE1584"/>
    </row>
    <row r="1585" spans="1:31">
      <c r="A1585">
        <v>3150</v>
      </c>
      <c r="B1585" t="s">
        <v>1695</v>
      </c>
      <c r="C1585" t="s">
        <v>33477</v>
      </c>
      <c r="D1585" t="s">
        <v>33476</v>
      </c>
      <c r="E1585"/>
      <c r="F1585">
        <v>38730</v>
      </c>
      <c r="G1585" t="s">
        <v>33477</v>
      </c>
      <c r="H1585">
        <v>20230</v>
      </c>
      <c r="I1585" t="s">
        <v>33476</v>
      </c>
      <c r="J1585"/>
      <c r="U1585" s="43"/>
      <c r="AE1585"/>
    </row>
    <row r="1586" spans="1:31">
      <c r="A1586">
        <v>3220</v>
      </c>
      <c r="B1586" t="s">
        <v>1696</v>
      </c>
      <c r="C1586" t="s">
        <v>33477</v>
      </c>
      <c r="D1586" t="s">
        <v>33476</v>
      </c>
      <c r="E1586"/>
      <c r="F1586">
        <v>38770</v>
      </c>
      <c r="G1586" t="s">
        <v>33478</v>
      </c>
      <c r="H1586">
        <v>20231</v>
      </c>
      <c r="I1586" t="s">
        <v>33476</v>
      </c>
      <c r="J1586"/>
      <c r="U1586" s="43"/>
      <c r="AE1586"/>
    </row>
    <row r="1587" spans="1:31">
      <c r="A1587">
        <v>3220</v>
      </c>
      <c r="B1587" t="s">
        <v>1697</v>
      </c>
      <c r="C1587" t="s">
        <v>33477</v>
      </c>
      <c r="D1587" t="s">
        <v>33476</v>
      </c>
      <c r="E1587"/>
      <c r="F1587">
        <v>38780</v>
      </c>
      <c r="G1587" t="s">
        <v>33477</v>
      </c>
      <c r="H1587">
        <v>20232</v>
      </c>
      <c r="I1587" t="s">
        <v>33476</v>
      </c>
      <c r="J1587"/>
      <c r="U1587" s="43"/>
      <c r="AE1587"/>
    </row>
    <row r="1588" spans="1:31">
      <c r="A1588">
        <v>3190</v>
      </c>
      <c r="B1588" t="s">
        <v>1698</v>
      </c>
      <c r="C1588" t="s">
        <v>33477</v>
      </c>
      <c r="D1588" t="s">
        <v>33476</v>
      </c>
      <c r="E1588"/>
      <c r="F1588">
        <v>38790</v>
      </c>
      <c r="G1588" t="s">
        <v>33477</v>
      </c>
      <c r="H1588">
        <v>20235</v>
      </c>
      <c r="I1588" t="s">
        <v>33476</v>
      </c>
      <c r="J1588"/>
      <c r="U1588" s="43"/>
      <c r="AE1588"/>
    </row>
    <row r="1589" spans="1:31">
      <c r="A1589">
        <v>3450</v>
      </c>
      <c r="B1589" t="s">
        <v>1699</v>
      </c>
      <c r="C1589" t="s">
        <v>33477</v>
      </c>
      <c r="D1589" t="s">
        <v>33476</v>
      </c>
      <c r="E1589"/>
      <c r="F1589">
        <v>38800</v>
      </c>
      <c r="G1589" t="s">
        <v>33477</v>
      </c>
      <c r="H1589">
        <v>20236</v>
      </c>
      <c r="I1589" t="s">
        <v>33476</v>
      </c>
      <c r="J1589"/>
      <c r="U1589" s="43"/>
      <c r="AE1589"/>
    </row>
    <row r="1590" spans="1:31">
      <c r="A1590">
        <v>3190</v>
      </c>
      <c r="B1590" t="s">
        <v>1700</v>
      </c>
      <c r="C1590" t="s">
        <v>33477</v>
      </c>
      <c r="D1590" t="s">
        <v>33476</v>
      </c>
      <c r="E1590"/>
      <c r="F1590">
        <v>38840</v>
      </c>
      <c r="G1590" t="s">
        <v>33477</v>
      </c>
      <c r="H1590">
        <v>20236</v>
      </c>
      <c r="I1590" t="s">
        <v>33476</v>
      </c>
      <c r="J1590"/>
      <c r="U1590" s="43"/>
      <c r="AE1590"/>
    </row>
    <row r="1591" spans="1:31">
      <c r="A1591">
        <v>3110</v>
      </c>
      <c r="B1591" t="s">
        <v>1701</v>
      </c>
      <c r="C1591" t="s">
        <v>33477</v>
      </c>
      <c r="D1591" t="s">
        <v>33476</v>
      </c>
      <c r="E1591"/>
      <c r="F1591">
        <v>38870</v>
      </c>
      <c r="G1591" t="s">
        <v>33478</v>
      </c>
      <c r="H1591">
        <v>20240</v>
      </c>
      <c r="I1591" t="s">
        <v>33476</v>
      </c>
      <c r="J1591"/>
      <c r="U1591" s="43"/>
      <c r="AE1591"/>
    </row>
    <row r="1592" spans="1:31">
      <c r="A1592">
        <v>3190</v>
      </c>
      <c r="B1592" t="s">
        <v>1702</v>
      </c>
      <c r="C1592" t="s">
        <v>33477</v>
      </c>
      <c r="D1592" t="s">
        <v>33476</v>
      </c>
      <c r="E1592"/>
      <c r="F1592">
        <v>38890</v>
      </c>
      <c r="G1592" t="s">
        <v>33477</v>
      </c>
      <c r="H1592">
        <v>20240</v>
      </c>
      <c r="I1592" t="s">
        <v>33476</v>
      </c>
      <c r="J1592"/>
      <c r="U1592" s="43"/>
      <c r="AE1592"/>
    </row>
    <row r="1593" spans="1:31">
      <c r="A1593">
        <v>3200</v>
      </c>
      <c r="B1593" t="s">
        <v>1703</v>
      </c>
      <c r="C1593" t="s">
        <v>33477</v>
      </c>
      <c r="D1593" t="s">
        <v>33476</v>
      </c>
      <c r="E1593"/>
      <c r="F1593">
        <v>38920</v>
      </c>
      <c r="G1593" t="s">
        <v>33478</v>
      </c>
      <c r="H1593">
        <v>20240</v>
      </c>
      <c r="I1593" t="s">
        <v>33476</v>
      </c>
      <c r="J1593"/>
      <c r="U1593" s="43"/>
      <c r="AE1593"/>
    </row>
    <row r="1594" spans="1:31">
      <c r="A1594">
        <v>3500</v>
      </c>
      <c r="B1594" t="s">
        <v>1704</v>
      </c>
      <c r="C1594" t="s">
        <v>33477</v>
      </c>
      <c r="D1594" t="s">
        <v>33476</v>
      </c>
      <c r="E1594"/>
      <c r="F1594">
        <v>38930</v>
      </c>
      <c r="G1594" t="s">
        <v>33478</v>
      </c>
      <c r="H1594">
        <v>20240</v>
      </c>
      <c r="I1594" t="s">
        <v>33476</v>
      </c>
      <c r="J1594"/>
      <c r="U1594" s="43"/>
      <c r="AE1594"/>
    </row>
    <row r="1595" spans="1:31">
      <c r="A1595">
        <v>3390</v>
      </c>
      <c r="B1595" t="s">
        <v>1705</v>
      </c>
      <c r="C1595" t="s">
        <v>33477</v>
      </c>
      <c r="D1595" t="s">
        <v>33476</v>
      </c>
      <c r="E1595"/>
      <c r="F1595">
        <v>38940</v>
      </c>
      <c r="G1595" t="s">
        <v>33477</v>
      </c>
      <c r="H1595">
        <v>20242</v>
      </c>
      <c r="I1595" t="s">
        <v>33476</v>
      </c>
      <c r="J1595"/>
      <c r="U1595" s="43"/>
      <c r="AE1595"/>
    </row>
    <row r="1596" spans="1:31">
      <c r="A1596">
        <v>3320</v>
      </c>
      <c r="B1596" t="s">
        <v>1706</v>
      </c>
      <c r="C1596" t="s">
        <v>33477</v>
      </c>
      <c r="D1596" t="s">
        <v>33482</v>
      </c>
      <c r="E1596"/>
      <c r="F1596">
        <v>38960</v>
      </c>
      <c r="G1596" t="s">
        <v>33478</v>
      </c>
      <c r="H1596">
        <v>20242</v>
      </c>
      <c r="I1596" t="s">
        <v>33476</v>
      </c>
      <c r="J1596"/>
      <c r="U1596" s="43"/>
      <c r="AE1596"/>
    </row>
    <row r="1597" spans="1:31">
      <c r="A1597">
        <v>3200</v>
      </c>
      <c r="B1597" t="s">
        <v>1707</v>
      </c>
      <c r="C1597" t="s">
        <v>33477</v>
      </c>
      <c r="D1597" t="s">
        <v>33476</v>
      </c>
      <c r="E1597"/>
      <c r="F1597">
        <v>38970</v>
      </c>
      <c r="G1597" t="s">
        <v>33478</v>
      </c>
      <c r="H1597">
        <v>20243</v>
      </c>
      <c r="I1597" t="s">
        <v>33476</v>
      </c>
      <c r="J1597"/>
      <c r="U1597" s="43"/>
      <c r="AE1597"/>
    </row>
    <row r="1598" spans="1:31">
      <c r="A1598">
        <v>3450</v>
      </c>
      <c r="B1598" t="s">
        <v>1708</v>
      </c>
      <c r="C1598" t="s">
        <v>33477</v>
      </c>
      <c r="D1598" t="s">
        <v>33476</v>
      </c>
      <c r="E1598"/>
      <c r="F1598">
        <v>38980</v>
      </c>
      <c r="G1598" t="s">
        <v>33477</v>
      </c>
      <c r="H1598">
        <v>20244</v>
      </c>
      <c r="I1598" t="s">
        <v>33476</v>
      </c>
      <c r="J1598"/>
      <c r="U1598" s="43"/>
      <c r="AE1598"/>
    </row>
    <row r="1599" spans="1:31">
      <c r="A1599">
        <v>3430</v>
      </c>
      <c r="B1599" t="s">
        <v>1709</v>
      </c>
      <c r="C1599" t="s">
        <v>33477</v>
      </c>
      <c r="D1599" t="s">
        <v>33476</v>
      </c>
      <c r="E1599"/>
      <c r="F1599">
        <v>39100</v>
      </c>
      <c r="G1599" t="s">
        <v>33477</v>
      </c>
      <c r="H1599">
        <v>20245</v>
      </c>
      <c r="I1599" t="s">
        <v>33476</v>
      </c>
      <c r="J1599"/>
      <c r="U1599" s="43"/>
      <c r="AE1599"/>
    </row>
    <row r="1600" spans="1:31">
      <c r="A1600">
        <v>3350</v>
      </c>
      <c r="B1600" t="s">
        <v>1710</v>
      </c>
      <c r="C1600" t="s">
        <v>33477</v>
      </c>
      <c r="D1600" t="s">
        <v>33476</v>
      </c>
      <c r="E1600"/>
      <c r="F1600">
        <v>39110</v>
      </c>
      <c r="G1600" t="s">
        <v>33477</v>
      </c>
      <c r="H1600">
        <v>20246</v>
      </c>
      <c r="I1600" t="s">
        <v>33476</v>
      </c>
      <c r="J1600"/>
      <c r="U1600" s="43"/>
      <c r="AE1600"/>
    </row>
    <row r="1601" spans="1:31">
      <c r="A1601">
        <v>3310</v>
      </c>
      <c r="B1601" t="s">
        <v>1711</v>
      </c>
      <c r="C1601" t="s">
        <v>33477</v>
      </c>
      <c r="D1601" t="s">
        <v>33476</v>
      </c>
      <c r="E1601"/>
      <c r="F1601">
        <v>39120</v>
      </c>
      <c r="G1601" t="s">
        <v>33477</v>
      </c>
      <c r="H1601">
        <v>20250</v>
      </c>
      <c r="I1601" t="s">
        <v>33476</v>
      </c>
      <c r="J1601"/>
      <c r="U1601" s="43"/>
      <c r="AE1601"/>
    </row>
    <row r="1602" spans="1:31">
      <c r="A1602">
        <v>3430</v>
      </c>
      <c r="B1602" t="s">
        <v>1712</v>
      </c>
      <c r="C1602" t="s">
        <v>33477</v>
      </c>
      <c r="D1602" t="s">
        <v>33476</v>
      </c>
      <c r="E1602"/>
      <c r="F1602">
        <v>39130</v>
      </c>
      <c r="G1602" t="s">
        <v>33478</v>
      </c>
      <c r="H1602">
        <v>20251</v>
      </c>
      <c r="I1602" t="s">
        <v>33476</v>
      </c>
      <c r="J1602"/>
      <c r="U1602" s="43"/>
      <c r="AE1602"/>
    </row>
    <row r="1603" spans="1:31">
      <c r="A1603">
        <v>3430</v>
      </c>
      <c r="B1603" t="s">
        <v>1712</v>
      </c>
      <c r="C1603" t="s">
        <v>33477</v>
      </c>
      <c r="D1603" t="s">
        <v>33476</v>
      </c>
      <c r="E1603"/>
      <c r="F1603">
        <v>39140</v>
      </c>
      <c r="G1603" t="s">
        <v>33477</v>
      </c>
      <c r="H1603">
        <v>20251</v>
      </c>
      <c r="I1603" t="s">
        <v>33476</v>
      </c>
      <c r="J1603"/>
      <c r="U1603" s="43"/>
      <c r="AE1603"/>
    </row>
    <row r="1604" spans="1:31">
      <c r="A1604">
        <v>3460</v>
      </c>
      <c r="B1604" t="s">
        <v>1713</v>
      </c>
      <c r="C1604" t="s">
        <v>33477</v>
      </c>
      <c r="D1604" t="s">
        <v>33482</v>
      </c>
      <c r="E1604"/>
      <c r="F1604">
        <v>39150</v>
      </c>
      <c r="G1604" t="s">
        <v>33478</v>
      </c>
      <c r="H1604">
        <v>20252</v>
      </c>
      <c r="I1604" t="s">
        <v>33476</v>
      </c>
      <c r="J1604"/>
      <c r="U1604" s="43"/>
      <c r="AE1604"/>
    </row>
    <row r="1605" spans="1:31">
      <c r="A1605">
        <v>3370</v>
      </c>
      <c r="B1605" t="s">
        <v>1714</v>
      </c>
      <c r="C1605" t="s">
        <v>33477</v>
      </c>
      <c r="D1605" t="s">
        <v>33476</v>
      </c>
      <c r="E1605"/>
      <c r="F1605">
        <v>39160</v>
      </c>
      <c r="G1605" t="s">
        <v>33477</v>
      </c>
      <c r="H1605">
        <v>20253</v>
      </c>
      <c r="I1605" t="s">
        <v>33476</v>
      </c>
      <c r="J1605"/>
      <c r="U1605" s="43"/>
      <c r="AE1605"/>
    </row>
    <row r="1606" spans="1:31">
      <c r="A1606">
        <v>3140</v>
      </c>
      <c r="B1606" t="s">
        <v>1715</v>
      </c>
      <c r="C1606" t="s">
        <v>33477</v>
      </c>
      <c r="D1606" t="s">
        <v>33476</v>
      </c>
      <c r="E1606"/>
      <c r="F1606">
        <v>39170</v>
      </c>
      <c r="G1606" t="s">
        <v>33478</v>
      </c>
      <c r="H1606">
        <v>20260</v>
      </c>
      <c r="I1606" t="s">
        <v>33476</v>
      </c>
      <c r="J1606"/>
      <c r="U1606" s="43"/>
      <c r="AE1606"/>
    </row>
    <row r="1607" spans="1:31">
      <c r="A1607">
        <v>3160</v>
      </c>
      <c r="B1607" t="s">
        <v>1716</v>
      </c>
      <c r="C1607" t="s">
        <v>33477</v>
      </c>
      <c r="D1607" t="s">
        <v>33476</v>
      </c>
      <c r="E1607"/>
      <c r="F1607">
        <v>39190</v>
      </c>
      <c r="G1607" t="s">
        <v>33477</v>
      </c>
      <c r="H1607">
        <v>20270</v>
      </c>
      <c r="I1607" t="s">
        <v>33476</v>
      </c>
      <c r="J1607"/>
      <c r="U1607" s="43"/>
      <c r="AE1607"/>
    </row>
    <row r="1608" spans="1:31">
      <c r="A1608">
        <v>3400</v>
      </c>
      <c r="B1608" t="s">
        <v>1717</v>
      </c>
      <c r="C1608" t="s">
        <v>33477</v>
      </c>
      <c r="D1608" t="s">
        <v>33482</v>
      </c>
      <c r="E1608"/>
      <c r="F1608">
        <v>39200</v>
      </c>
      <c r="G1608" t="s">
        <v>33478</v>
      </c>
      <c r="H1608">
        <v>20270</v>
      </c>
      <c r="I1608" t="s">
        <v>33476</v>
      </c>
      <c r="J1608"/>
      <c r="U1608" s="43"/>
      <c r="AE1608"/>
    </row>
    <row r="1609" spans="1:31">
      <c r="A1609">
        <v>4510</v>
      </c>
      <c r="B1609" t="s">
        <v>1718</v>
      </c>
      <c r="C1609" t="s">
        <v>33477</v>
      </c>
      <c r="D1609" t="s">
        <v>33476</v>
      </c>
      <c r="E1609"/>
      <c r="F1609">
        <v>39210</v>
      </c>
      <c r="G1609" t="s">
        <v>33477</v>
      </c>
      <c r="H1609">
        <v>20270</v>
      </c>
      <c r="I1609" t="s">
        <v>33476</v>
      </c>
      <c r="J1609"/>
      <c r="U1609" s="43"/>
      <c r="AE1609"/>
    </row>
    <row r="1610" spans="1:31">
      <c r="A1610">
        <v>4500</v>
      </c>
      <c r="B1610" t="s">
        <v>1719</v>
      </c>
      <c r="C1610" t="s">
        <v>33477</v>
      </c>
      <c r="D1610" t="s">
        <v>33476</v>
      </c>
      <c r="E1610"/>
      <c r="F1610">
        <v>39220</v>
      </c>
      <c r="G1610" t="s">
        <v>33478</v>
      </c>
      <c r="H1610">
        <v>20272</v>
      </c>
      <c r="I1610" t="s">
        <v>33476</v>
      </c>
      <c r="J1610"/>
      <c r="U1610" s="43"/>
      <c r="AE1610"/>
    </row>
    <row r="1611" spans="1:31">
      <c r="A1611">
        <v>4170</v>
      </c>
      <c r="B1611" t="s">
        <v>1720</v>
      </c>
      <c r="C1611" t="s">
        <v>33478</v>
      </c>
      <c r="D1611" t="s">
        <v>33476</v>
      </c>
      <c r="E1611"/>
      <c r="F1611">
        <v>39230</v>
      </c>
      <c r="G1611" t="s">
        <v>33477</v>
      </c>
      <c r="H1611">
        <v>20276</v>
      </c>
      <c r="I1611" t="s">
        <v>33476</v>
      </c>
      <c r="J1611"/>
      <c r="U1611" s="43"/>
      <c r="AE1611"/>
    </row>
    <row r="1612" spans="1:31">
      <c r="A1612">
        <v>4260</v>
      </c>
      <c r="B1612" t="s">
        <v>1721</v>
      </c>
      <c r="C1612" t="s">
        <v>33478</v>
      </c>
      <c r="D1612" t="s">
        <v>33476</v>
      </c>
      <c r="E1612"/>
      <c r="F1612">
        <v>39240</v>
      </c>
      <c r="G1612" t="s">
        <v>33478</v>
      </c>
      <c r="H1612">
        <v>20290</v>
      </c>
      <c r="I1612" t="s">
        <v>33476</v>
      </c>
      <c r="J1612"/>
      <c r="U1612" s="43"/>
      <c r="AE1612"/>
    </row>
    <row r="1613" spans="1:31">
      <c r="A1613">
        <v>4260</v>
      </c>
      <c r="B1613" t="s">
        <v>1721</v>
      </c>
      <c r="C1613" t="s">
        <v>33478</v>
      </c>
      <c r="D1613" t="s">
        <v>33476</v>
      </c>
      <c r="E1613"/>
      <c r="F1613">
        <v>39250</v>
      </c>
      <c r="G1613" t="s">
        <v>33478</v>
      </c>
      <c r="H1613">
        <v>20290</v>
      </c>
      <c r="I1613" t="s">
        <v>33476</v>
      </c>
      <c r="J1613"/>
      <c r="U1613" s="43"/>
      <c r="AE1613"/>
    </row>
    <row r="1614" spans="1:31">
      <c r="A1614">
        <v>4170</v>
      </c>
      <c r="B1614" t="s">
        <v>1722</v>
      </c>
      <c r="C1614" t="s">
        <v>33478</v>
      </c>
      <c r="D1614" t="s">
        <v>33476</v>
      </c>
      <c r="E1614"/>
      <c r="F1614">
        <v>39260</v>
      </c>
      <c r="G1614" t="s">
        <v>33478</v>
      </c>
      <c r="H1614">
        <v>20290</v>
      </c>
      <c r="I1614" t="s">
        <v>33476</v>
      </c>
      <c r="J1614"/>
      <c r="U1614" s="43"/>
      <c r="AE1614"/>
    </row>
    <row r="1615" spans="1:31">
      <c r="A1615">
        <v>4240</v>
      </c>
      <c r="B1615" t="s">
        <v>1723</v>
      </c>
      <c r="C1615" t="s">
        <v>33478</v>
      </c>
      <c r="D1615" t="s">
        <v>33476</v>
      </c>
      <c r="E1615"/>
      <c r="F1615">
        <v>39270</v>
      </c>
      <c r="G1615" t="s">
        <v>33478</v>
      </c>
      <c r="H1615">
        <v>20620</v>
      </c>
      <c r="I1615" t="s">
        <v>33476</v>
      </c>
      <c r="J1615"/>
      <c r="U1615" s="43"/>
      <c r="AE1615"/>
    </row>
    <row r="1616" spans="1:31">
      <c r="A1616">
        <v>4420</v>
      </c>
      <c r="B1616" t="s">
        <v>1724</v>
      </c>
      <c r="C1616" t="s">
        <v>33478</v>
      </c>
      <c r="D1616" t="s">
        <v>33476</v>
      </c>
      <c r="E1616"/>
      <c r="F1616">
        <v>39290</v>
      </c>
      <c r="G1616" t="s">
        <v>33477</v>
      </c>
      <c r="H1616">
        <v>21110</v>
      </c>
      <c r="I1616" t="s">
        <v>33476</v>
      </c>
      <c r="J1616"/>
      <c r="U1616" s="43"/>
      <c r="AE1616"/>
    </row>
    <row r="1617" spans="1:31">
      <c r="A1617">
        <v>4110</v>
      </c>
      <c r="B1617" t="s">
        <v>1725</v>
      </c>
      <c r="C1617" t="s">
        <v>33477</v>
      </c>
      <c r="D1617" t="s">
        <v>33476</v>
      </c>
      <c r="E1617"/>
      <c r="F1617">
        <v>39300</v>
      </c>
      <c r="G1617" t="s">
        <v>33478</v>
      </c>
      <c r="H1617">
        <v>21110</v>
      </c>
      <c r="I1617" t="s">
        <v>33476</v>
      </c>
      <c r="J1617"/>
      <c r="U1617" s="43"/>
      <c r="AE1617"/>
    </row>
    <row r="1618" spans="1:31">
      <c r="A1618">
        <v>4200</v>
      </c>
      <c r="B1618" t="s">
        <v>1726</v>
      </c>
      <c r="C1618" t="s">
        <v>33477</v>
      </c>
      <c r="D1618" t="s">
        <v>33476</v>
      </c>
      <c r="E1618"/>
      <c r="F1618">
        <v>39320</v>
      </c>
      <c r="G1618" t="s">
        <v>33478</v>
      </c>
      <c r="H1618">
        <v>21110</v>
      </c>
      <c r="I1618" t="s">
        <v>33476</v>
      </c>
      <c r="J1618"/>
      <c r="U1618" s="43"/>
      <c r="AE1618"/>
    </row>
    <row r="1619" spans="1:31">
      <c r="A1619">
        <v>4200</v>
      </c>
      <c r="B1619" t="s">
        <v>1727</v>
      </c>
      <c r="C1619" t="s">
        <v>33477</v>
      </c>
      <c r="D1619" t="s">
        <v>33476</v>
      </c>
      <c r="E1619"/>
      <c r="F1619">
        <v>39350</v>
      </c>
      <c r="G1619" t="s">
        <v>33477</v>
      </c>
      <c r="H1619">
        <v>21110</v>
      </c>
      <c r="I1619" t="s">
        <v>33476</v>
      </c>
      <c r="J1619"/>
      <c r="U1619" s="43"/>
      <c r="AE1619"/>
    </row>
    <row r="1620" spans="1:31">
      <c r="A1620">
        <v>4140</v>
      </c>
      <c r="B1620" t="s">
        <v>1728</v>
      </c>
      <c r="C1620" t="s">
        <v>33478</v>
      </c>
      <c r="D1620" t="s">
        <v>33476</v>
      </c>
      <c r="E1620"/>
      <c r="F1620">
        <v>39360</v>
      </c>
      <c r="G1620" t="s">
        <v>33478</v>
      </c>
      <c r="H1620">
        <v>21120</v>
      </c>
      <c r="I1620" t="s">
        <v>33476</v>
      </c>
      <c r="J1620"/>
      <c r="U1620" s="43"/>
      <c r="AE1620"/>
    </row>
    <row r="1621" spans="1:31">
      <c r="A1621">
        <v>4150</v>
      </c>
      <c r="B1621" t="s">
        <v>1729</v>
      </c>
      <c r="C1621" t="s">
        <v>33478</v>
      </c>
      <c r="D1621" t="s">
        <v>33476</v>
      </c>
      <c r="E1621"/>
      <c r="F1621">
        <v>39370</v>
      </c>
      <c r="G1621" t="s">
        <v>33478</v>
      </c>
      <c r="H1621">
        <v>21120</v>
      </c>
      <c r="I1621" t="s">
        <v>33476</v>
      </c>
      <c r="J1621"/>
      <c r="U1621" s="43"/>
      <c r="AE1621"/>
    </row>
    <row r="1622" spans="1:31">
      <c r="A1622">
        <v>4400</v>
      </c>
      <c r="B1622" t="s">
        <v>1730</v>
      </c>
      <c r="C1622" t="s">
        <v>33478</v>
      </c>
      <c r="D1622" t="s">
        <v>33476</v>
      </c>
      <c r="E1622"/>
      <c r="F1622">
        <v>39380</v>
      </c>
      <c r="G1622" t="s">
        <v>33477</v>
      </c>
      <c r="H1622">
        <v>21120</v>
      </c>
      <c r="I1622" t="s">
        <v>33476</v>
      </c>
      <c r="J1622"/>
      <c r="U1622" s="43"/>
      <c r="AE1622"/>
    </row>
    <row r="1623" spans="1:31">
      <c r="A1623">
        <v>4140</v>
      </c>
      <c r="B1623" t="s">
        <v>1731</v>
      </c>
      <c r="C1623" t="s">
        <v>33478</v>
      </c>
      <c r="D1623" t="s">
        <v>33476</v>
      </c>
      <c r="E1623"/>
      <c r="F1623">
        <v>39400</v>
      </c>
      <c r="G1623" t="s">
        <v>33478</v>
      </c>
      <c r="H1623">
        <v>21120</v>
      </c>
      <c r="I1623" t="s">
        <v>33476</v>
      </c>
      <c r="J1623"/>
      <c r="U1623" s="43"/>
      <c r="AE1623"/>
    </row>
    <row r="1624" spans="1:31">
      <c r="A1624">
        <v>4380</v>
      </c>
      <c r="B1624" t="s">
        <v>1732</v>
      </c>
      <c r="C1624" t="s">
        <v>33478</v>
      </c>
      <c r="D1624" t="s">
        <v>33476</v>
      </c>
      <c r="E1624"/>
      <c r="F1624">
        <v>39410</v>
      </c>
      <c r="G1624" t="s">
        <v>33477</v>
      </c>
      <c r="H1624">
        <v>21120</v>
      </c>
      <c r="I1624" t="s">
        <v>33476</v>
      </c>
      <c r="J1624"/>
      <c r="U1624" s="43"/>
      <c r="AE1624"/>
    </row>
    <row r="1625" spans="1:31">
      <c r="A1625">
        <v>4330</v>
      </c>
      <c r="B1625" t="s">
        <v>1733</v>
      </c>
      <c r="C1625" t="s">
        <v>33478</v>
      </c>
      <c r="D1625" t="s">
        <v>33476</v>
      </c>
      <c r="E1625"/>
      <c r="F1625">
        <v>39500</v>
      </c>
      <c r="G1625" t="s">
        <v>33477</v>
      </c>
      <c r="H1625">
        <v>21120</v>
      </c>
      <c r="I1625" t="s">
        <v>33476</v>
      </c>
      <c r="J1625"/>
      <c r="U1625" s="43"/>
      <c r="AE1625"/>
    </row>
    <row r="1626" spans="1:31">
      <c r="A1626">
        <v>4250</v>
      </c>
      <c r="B1626" t="s">
        <v>1734</v>
      </c>
      <c r="C1626" t="s">
        <v>33478</v>
      </c>
      <c r="D1626" t="s">
        <v>33476</v>
      </c>
      <c r="E1626"/>
      <c r="F1626">
        <v>39520</v>
      </c>
      <c r="G1626" t="s">
        <v>33478</v>
      </c>
      <c r="H1626">
        <v>21121</v>
      </c>
      <c r="I1626" t="s">
        <v>33476</v>
      </c>
      <c r="J1626"/>
      <c r="U1626" s="43"/>
      <c r="AE1626"/>
    </row>
    <row r="1627" spans="1:31">
      <c r="A1627">
        <v>4250</v>
      </c>
      <c r="B1627" t="s">
        <v>1734</v>
      </c>
      <c r="C1627" t="s">
        <v>33478</v>
      </c>
      <c r="D1627" t="s">
        <v>33476</v>
      </c>
      <c r="E1627"/>
      <c r="F1627">
        <v>39570</v>
      </c>
      <c r="G1627" t="s">
        <v>33477</v>
      </c>
      <c r="H1627">
        <v>21130</v>
      </c>
      <c r="I1627" t="s">
        <v>33476</v>
      </c>
      <c r="J1627"/>
      <c r="U1627" s="43"/>
      <c r="AE1627"/>
    </row>
    <row r="1628" spans="1:31">
      <c r="A1628">
        <v>4250</v>
      </c>
      <c r="B1628" t="s">
        <v>1734</v>
      </c>
      <c r="C1628" t="s">
        <v>33478</v>
      </c>
      <c r="D1628" t="s">
        <v>33476</v>
      </c>
      <c r="E1628"/>
      <c r="F1628">
        <v>39600</v>
      </c>
      <c r="G1628" t="s">
        <v>33477</v>
      </c>
      <c r="H1628">
        <v>21130</v>
      </c>
      <c r="I1628" t="s">
        <v>33476</v>
      </c>
      <c r="J1628"/>
      <c r="U1628" s="43"/>
      <c r="AE1628"/>
    </row>
    <row r="1629" spans="1:31">
      <c r="A1629">
        <v>4250</v>
      </c>
      <c r="B1629" t="s">
        <v>1734</v>
      </c>
      <c r="C1629" t="s">
        <v>33478</v>
      </c>
      <c r="D1629" t="s">
        <v>33476</v>
      </c>
      <c r="E1629"/>
      <c r="F1629">
        <v>39800</v>
      </c>
      <c r="G1629" t="s">
        <v>33477</v>
      </c>
      <c r="H1629">
        <v>21130</v>
      </c>
      <c r="I1629" t="s">
        <v>33476</v>
      </c>
      <c r="J1629"/>
      <c r="U1629" s="43"/>
      <c r="AE1629"/>
    </row>
    <row r="1630" spans="1:31">
      <c r="A1630">
        <v>4420</v>
      </c>
      <c r="B1630" t="s">
        <v>1735</v>
      </c>
      <c r="C1630" t="s">
        <v>33478</v>
      </c>
      <c r="D1630" t="s">
        <v>33476</v>
      </c>
      <c r="E1630"/>
      <c r="F1630">
        <v>40090</v>
      </c>
      <c r="G1630" t="s">
        <v>33477</v>
      </c>
      <c r="H1630">
        <v>21140</v>
      </c>
      <c r="I1630" t="s">
        <v>33476</v>
      </c>
      <c r="J1630"/>
      <c r="U1630" s="43"/>
      <c r="AE1630"/>
    </row>
    <row r="1631" spans="1:31">
      <c r="A1631">
        <v>4370</v>
      </c>
      <c r="B1631" t="s">
        <v>1736</v>
      </c>
      <c r="C1631" t="s">
        <v>33478</v>
      </c>
      <c r="D1631" t="s">
        <v>33476</v>
      </c>
      <c r="E1631"/>
      <c r="F1631">
        <v>40100</v>
      </c>
      <c r="G1631" t="s">
        <v>33477</v>
      </c>
      <c r="H1631">
        <v>21140</v>
      </c>
      <c r="I1631" t="s">
        <v>33476</v>
      </c>
      <c r="J1631"/>
      <c r="U1631" s="43"/>
      <c r="AE1631"/>
    </row>
    <row r="1632" spans="1:31">
      <c r="A1632">
        <v>4250</v>
      </c>
      <c r="B1632" t="s">
        <v>1737</v>
      </c>
      <c r="C1632" t="s">
        <v>33478</v>
      </c>
      <c r="D1632" t="s">
        <v>33476</v>
      </c>
      <c r="E1632"/>
      <c r="F1632">
        <v>40110</v>
      </c>
      <c r="G1632" t="s">
        <v>33477</v>
      </c>
      <c r="H1632">
        <v>21140</v>
      </c>
      <c r="I1632" t="s">
        <v>33476</v>
      </c>
      <c r="J1632"/>
      <c r="U1632" s="43"/>
      <c r="AE1632"/>
    </row>
    <row r="1633" spans="1:31">
      <c r="A1633">
        <v>4200</v>
      </c>
      <c r="B1633" t="s">
        <v>1738</v>
      </c>
      <c r="C1633" t="s">
        <v>33477</v>
      </c>
      <c r="D1633" t="s">
        <v>33476</v>
      </c>
      <c r="E1633"/>
      <c r="F1633">
        <v>40120</v>
      </c>
      <c r="G1633" t="s">
        <v>33477</v>
      </c>
      <c r="H1633">
        <v>21150</v>
      </c>
      <c r="I1633" t="s">
        <v>33476</v>
      </c>
      <c r="J1633"/>
      <c r="U1633" s="43"/>
      <c r="AE1633"/>
    </row>
    <row r="1634" spans="1:31">
      <c r="A1634">
        <v>4270</v>
      </c>
      <c r="B1634" t="s">
        <v>1739</v>
      </c>
      <c r="C1634" t="s">
        <v>33477</v>
      </c>
      <c r="D1634" t="s">
        <v>33476</v>
      </c>
      <c r="E1634"/>
      <c r="F1634">
        <v>40180</v>
      </c>
      <c r="G1634" t="s">
        <v>33477</v>
      </c>
      <c r="H1634">
        <v>21150</v>
      </c>
      <c r="I1634" t="s">
        <v>33476</v>
      </c>
      <c r="J1634"/>
      <c r="U1634" s="43"/>
      <c r="AE1634"/>
    </row>
    <row r="1635" spans="1:31">
      <c r="A1635">
        <v>4330</v>
      </c>
      <c r="B1635" t="s">
        <v>1740</v>
      </c>
      <c r="C1635" t="s">
        <v>33478</v>
      </c>
      <c r="D1635" t="s">
        <v>33476</v>
      </c>
      <c r="E1635"/>
      <c r="F1635">
        <v>40220</v>
      </c>
      <c r="G1635" t="s">
        <v>33477</v>
      </c>
      <c r="H1635">
        <v>21150</v>
      </c>
      <c r="I1635" t="s">
        <v>33476</v>
      </c>
      <c r="J1635"/>
      <c r="U1635" s="43"/>
      <c r="AE1635"/>
    </row>
    <row r="1636" spans="1:31">
      <c r="A1636">
        <v>4270</v>
      </c>
      <c r="B1636" t="s">
        <v>1741</v>
      </c>
      <c r="C1636" t="s">
        <v>33477</v>
      </c>
      <c r="D1636" t="s">
        <v>33476</v>
      </c>
      <c r="E1636"/>
      <c r="F1636">
        <v>40230</v>
      </c>
      <c r="G1636" t="s">
        <v>33477</v>
      </c>
      <c r="H1636">
        <v>21150</v>
      </c>
      <c r="I1636" t="s">
        <v>33476</v>
      </c>
      <c r="J1636"/>
      <c r="U1636" s="43"/>
      <c r="AE1636"/>
    </row>
    <row r="1637" spans="1:31">
      <c r="A1637">
        <v>4240</v>
      </c>
      <c r="B1637" t="s">
        <v>1742</v>
      </c>
      <c r="C1637" t="s">
        <v>33478</v>
      </c>
      <c r="D1637" t="s">
        <v>33476</v>
      </c>
      <c r="E1637"/>
      <c r="F1637">
        <v>40240</v>
      </c>
      <c r="G1637" t="s">
        <v>33477</v>
      </c>
      <c r="H1637">
        <v>21150</v>
      </c>
      <c r="I1637" t="s">
        <v>33476</v>
      </c>
      <c r="J1637"/>
      <c r="U1637" s="43"/>
      <c r="AE1637"/>
    </row>
    <row r="1638" spans="1:31">
      <c r="A1638">
        <v>4340</v>
      </c>
      <c r="B1638" t="s">
        <v>1743</v>
      </c>
      <c r="C1638" t="s">
        <v>33478</v>
      </c>
      <c r="D1638" t="s">
        <v>33476</v>
      </c>
      <c r="E1638"/>
      <c r="F1638">
        <v>40250</v>
      </c>
      <c r="G1638" t="s">
        <v>33477</v>
      </c>
      <c r="H1638">
        <v>21150</v>
      </c>
      <c r="I1638" t="s">
        <v>33476</v>
      </c>
      <c r="J1638"/>
      <c r="U1638" s="43"/>
      <c r="AE1638"/>
    </row>
    <row r="1639" spans="1:31">
      <c r="A1639">
        <v>4340</v>
      </c>
      <c r="B1639" t="s">
        <v>1743</v>
      </c>
      <c r="C1639" t="s">
        <v>33478</v>
      </c>
      <c r="D1639" t="s">
        <v>33476</v>
      </c>
      <c r="E1639"/>
      <c r="F1639">
        <v>40270</v>
      </c>
      <c r="G1639" t="s">
        <v>33477</v>
      </c>
      <c r="H1639">
        <v>21160</v>
      </c>
      <c r="I1639" t="s">
        <v>33476</v>
      </c>
      <c r="J1639"/>
      <c r="U1639" s="43"/>
      <c r="AE1639"/>
    </row>
    <row r="1640" spans="1:31">
      <c r="A1640">
        <v>4700</v>
      </c>
      <c r="B1640" t="s">
        <v>1744</v>
      </c>
      <c r="C1640" t="s">
        <v>33480</v>
      </c>
      <c r="D1640" t="s">
        <v>33476</v>
      </c>
      <c r="E1640"/>
      <c r="F1640">
        <v>40290</v>
      </c>
      <c r="G1640" t="s">
        <v>33477</v>
      </c>
      <c r="H1640">
        <v>21170</v>
      </c>
      <c r="I1640" t="s">
        <v>33476</v>
      </c>
      <c r="J1640"/>
      <c r="U1640" s="43"/>
      <c r="AE1640"/>
    </row>
    <row r="1641" spans="1:31">
      <c r="A1641">
        <v>4210</v>
      </c>
      <c r="B1641" t="s">
        <v>1745</v>
      </c>
      <c r="C1641" t="s">
        <v>33477</v>
      </c>
      <c r="D1641" t="s">
        <v>33476</v>
      </c>
      <c r="E1641"/>
      <c r="F1641">
        <v>40300</v>
      </c>
      <c r="G1641" t="s">
        <v>33477</v>
      </c>
      <c r="H1641">
        <v>21190</v>
      </c>
      <c r="I1641" t="s">
        <v>33476</v>
      </c>
      <c r="J1641"/>
      <c r="U1641" s="43"/>
      <c r="AE1641"/>
    </row>
    <row r="1642" spans="1:31">
      <c r="A1642">
        <v>4420</v>
      </c>
      <c r="B1642" t="s">
        <v>1746</v>
      </c>
      <c r="C1642" t="s">
        <v>33478</v>
      </c>
      <c r="D1642" t="s">
        <v>33476</v>
      </c>
      <c r="E1642"/>
      <c r="F1642">
        <v>40320</v>
      </c>
      <c r="G1642" t="s">
        <v>33477</v>
      </c>
      <c r="H1642">
        <v>21190</v>
      </c>
      <c r="I1642" t="s">
        <v>33476</v>
      </c>
      <c r="J1642"/>
      <c r="U1642" s="43"/>
      <c r="AE1642"/>
    </row>
    <row r="1643" spans="1:31">
      <c r="A1643">
        <v>4250</v>
      </c>
      <c r="B1643" t="s">
        <v>1747</v>
      </c>
      <c r="C1643" t="s">
        <v>33478</v>
      </c>
      <c r="D1643" t="s">
        <v>33476</v>
      </c>
      <c r="E1643"/>
      <c r="F1643">
        <v>40330</v>
      </c>
      <c r="G1643" t="s">
        <v>33477</v>
      </c>
      <c r="H1643">
        <v>21190</v>
      </c>
      <c r="I1643" t="s">
        <v>33476</v>
      </c>
      <c r="J1643"/>
      <c r="U1643" s="43"/>
      <c r="AE1643"/>
    </row>
    <row r="1644" spans="1:31">
      <c r="A1644">
        <v>4120</v>
      </c>
      <c r="B1644" t="s">
        <v>1748</v>
      </c>
      <c r="C1644" t="s">
        <v>33478</v>
      </c>
      <c r="D1644" t="s">
        <v>33476</v>
      </c>
      <c r="E1644"/>
      <c r="F1644">
        <v>40350</v>
      </c>
      <c r="G1644" t="s">
        <v>33477</v>
      </c>
      <c r="H1644">
        <v>21190</v>
      </c>
      <c r="I1644" t="s">
        <v>33476</v>
      </c>
      <c r="J1644"/>
      <c r="U1644" s="43"/>
      <c r="AE1644"/>
    </row>
    <row r="1645" spans="1:31">
      <c r="A1645">
        <v>4120</v>
      </c>
      <c r="B1645" t="s">
        <v>1748</v>
      </c>
      <c r="C1645" t="s">
        <v>33478</v>
      </c>
      <c r="D1645" t="s">
        <v>33476</v>
      </c>
      <c r="E1645"/>
      <c r="F1645">
        <v>40380</v>
      </c>
      <c r="G1645" t="s">
        <v>33477</v>
      </c>
      <c r="H1645">
        <v>21200</v>
      </c>
      <c r="I1645" t="s">
        <v>33476</v>
      </c>
      <c r="J1645"/>
      <c r="U1645" s="43"/>
      <c r="AE1645"/>
    </row>
    <row r="1646" spans="1:31">
      <c r="A1646">
        <v>4120</v>
      </c>
      <c r="B1646" t="s">
        <v>1748</v>
      </c>
      <c r="C1646" t="s">
        <v>33478</v>
      </c>
      <c r="D1646" t="s">
        <v>33476</v>
      </c>
      <c r="E1646"/>
      <c r="F1646">
        <v>40390</v>
      </c>
      <c r="G1646" t="s">
        <v>33477</v>
      </c>
      <c r="H1646">
        <v>21200</v>
      </c>
      <c r="I1646" t="s">
        <v>33476</v>
      </c>
      <c r="J1646"/>
      <c r="U1646" s="43"/>
      <c r="AE1646"/>
    </row>
    <row r="1647" spans="1:31">
      <c r="A1647">
        <v>4120</v>
      </c>
      <c r="B1647" t="s">
        <v>1748</v>
      </c>
      <c r="C1647" t="s">
        <v>33478</v>
      </c>
      <c r="D1647" t="s">
        <v>33476</v>
      </c>
      <c r="E1647"/>
      <c r="F1647">
        <v>40465</v>
      </c>
      <c r="G1647" t="s">
        <v>33477</v>
      </c>
      <c r="H1647">
        <v>21210</v>
      </c>
      <c r="I1647" t="s">
        <v>33476</v>
      </c>
      <c r="J1647"/>
      <c r="U1647" s="43"/>
      <c r="AE1647"/>
    </row>
    <row r="1648" spans="1:31">
      <c r="A1648">
        <v>4120</v>
      </c>
      <c r="B1648" t="s">
        <v>1748</v>
      </c>
      <c r="C1648" t="s">
        <v>33478</v>
      </c>
      <c r="D1648" t="s">
        <v>33476</v>
      </c>
      <c r="E1648"/>
      <c r="F1648">
        <v>40500</v>
      </c>
      <c r="G1648" t="s">
        <v>33477</v>
      </c>
      <c r="H1648">
        <v>21210</v>
      </c>
      <c r="I1648" t="s">
        <v>33476</v>
      </c>
      <c r="J1648"/>
      <c r="U1648" s="43"/>
      <c r="AE1648"/>
    </row>
    <row r="1649" spans="1:31">
      <c r="A1649">
        <v>4120</v>
      </c>
      <c r="B1649" t="s">
        <v>1748</v>
      </c>
      <c r="C1649" t="s">
        <v>33478</v>
      </c>
      <c r="D1649" t="s">
        <v>33476</v>
      </c>
      <c r="E1649"/>
      <c r="F1649">
        <v>40660</v>
      </c>
      <c r="G1649" t="s">
        <v>33477</v>
      </c>
      <c r="H1649">
        <v>21210</v>
      </c>
      <c r="I1649" t="s">
        <v>33476</v>
      </c>
      <c r="J1649"/>
      <c r="U1649" s="43"/>
      <c r="AE1649"/>
    </row>
    <row r="1650" spans="1:31">
      <c r="A1650">
        <v>4380</v>
      </c>
      <c r="B1650" t="s">
        <v>1749</v>
      </c>
      <c r="C1650" t="s">
        <v>33478</v>
      </c>
      <c r="D1650" t="s">
        <v>33476</v>
      </c>
      <c r="E1650"/>
      <c r="F1650">
        <v>40700</v>
      </c>
      <c r="G1650" t="s">
        <v>33477</v>
      </c>
      <c r="H1650">
        <v>21220</v>
      </c>
      <c r="I1650" t="s">
        <v>33476</v>
      </c>
      <c r="J1650"/>
      <c r="U1650" s="43"/>
      <c r="AE1650"/>
    </row>
    <row r="1651" spans="1:31">
      <c r="A1651">
        <v>4380</v>
      </c>
      <c r="B1651" t="s">
        <v>1749</v>
      </c>
      <c r="C1651" t="s">
        <v>33478</v>
      </c>
      <c r="D1651" t="s">
        <v>33476</v>
      </c>
      <c r="E1651"/>
      <c r="F1651">
        <v>40990</v>
      </c>
      <c r="G1651" t="s">
        <v>33477</v>
      </c>
      <c r="H1651">
        <v>21220</v>
      </c>
      <c r="I1651" t="s">
        <v>33476</v>
      </c>
      <c r="J1651"/>
      <c r="U1651" s="43"/>
      <c r="AE1651"/>
    </row>
    <row r="1652" spans="1:31">
      <c r="A1652">
        <v>4700</v>
      </c>
      <c r="B1652" t="s">
        <v>1750</v>
      </c>
      <c r="C1652" t="s">
        <v>33480</v>
      </c>
      <c r="D1652" t="s">
        <v>33476</v>
      </c>
      <c r="E1652"/>
      <c r="F1652">
        <v>41000</v>
      </c>
      <c r="G1652" t="s">
        <v>33480</v>
      </c>
      <c r="H1652">
        <v>21220</v>
      </c>
      <c r="I1652" t="s">
        <v>33476</v>
      </c>
      <c r="J1652"/>
      <c r="U1652" s="43"/>
      <c r="AE1652"/>
    </row>
    <row r="1653" spans="1:31">
      <c r="A1653">
        <v>4320</v>
      </c>
      <c r="B1653" t="s">
        <v>1751</v>
      </c>
      <c r="C1653" t="s">
        <v>33477</v>
      </c>
      <c r="D1653" t="s">
        <v>33476</v>
      </c>
      <c r="E1653"/>
      <c r="F1653">
        <v>41100</v>
      </c>
      <c r="G1653" t="s">
        <v>33480</v>
      </c>
      <c r="H1653">
        <v>21230</v>
      </c>
      <c r="I1653" t="s">
        <v>33476</v>
      </c>
      <c r="J1653"/>
      <c r="U1653" s="43"/>
      <c r="AE1653"/>
    </row>
    <row r="1654" spans="1:31">
      <c r="A1654">
        <v>4320</v>
      </c>
      <c r="B1654" t="s">
        <v>1752</v>
      </c>
      <c r="C1654" t="s">
        <v>33477</v>
      </c>
      <c r="D1654" t="s">
        <v>33476</v>
      </c>
      <c r="E1654"/>
      <c r="F1654">
        <v>41110</v>
      </c>
      <c r="G1654" t="s">
        <v>33480</v>
      </c>
      <c r="H1654">
        <v>21230</v>
      </c>
      <c r="I1654" t="s">
        <v>33476</v>
      </c>
      <c r="J1654"/>
      <c r="U1654" s="43"/>
      <c r="AE1654"/>
    </row>
    <row r="1655" spans="1:31">
      <c r="A1655">
        <v>4320</v>
      </c>
      <c r="B1655" t="s">
        <v>1752</v>
      </c>
      <c r="C1655" t="s">
        <v>33477</v>
      </c>
      <c r="D1655" t="s">
        <v>33476</v>
      </c>
      <c r="E1655"/>
      <c r="F1655">
        <v>41130</v>
      </c>
      <c r="G1655" t="s">
        <v>33480</v>
      </c>
      <c r="H1655">
        <v>21230</v>
      </c>
      <c r="I1655" t="s">
        <v>33476</v>
      </c>
      <c r="J1655"/>
      <c r="U1655" s="43"/>
      <c r="AE1655"/>
    </row>
    <row r="1656" spans="1:31">
      <c r="A1656">
        <v>4320</v>
      </c>
      <c r="B1656" t="s">
        <v>1752</v>
      </c>
      <c r="C1656" t="s">
        <v>33477</v>
      </c>
      <c r="D1656" t="s">
        <v>33476</v>
      </c>
      <c r="E1656"/>
      <c r="F1656">
        <v>41150</v>
      </c>
      <c r="G1656" t="s">
        <v>33480</v>
      </c>
      <c r="H1656">
        <v>21260</v>
      </c>
      <c r="I1656" t="s">
        <v>33476</v>
      </c>
      <c r="J1656"/>
      <c r="U1656" s="43"/>
      <c r="AE1656"/>
    </row>
    <row r="1657" spans="1:31">
      <c r="A1657">
        <v>4280</v>
      </c>
      <c r="B1657" t="s">
        <v>1753</v>
      </c>
      <c r="C1657" t="s">
        <v>33477</v>
      </c>
      <c r="D1657" t="e">
        <v>#N/A</v>
      </c>
      <c r="E1657"/>
      <c r="F1657">
        <v>41160</v>
      </c>
      <c r="G1657" t="s">
        <v>33480</v>
      </c>
      <c r="H1657">
        <v>21260</v>
      </c>
      <c r="I1657" t="s">
        <v>33476</v>
      </c>
      <c r="J1657"/>
      <c r="U1657" s="43"/>
      <c r="AE1657"/>
    </row>
    <row r="1658" spans="1:31">
      <c r="A1658">
        <v>4510</v>
      </c>
      <c r="B1658" t="s">
        <v>1754</v>
      </c>
      <c r="C1658" t="s">
        <v>33477</v>
      </c>
      <c r="D1658" t="s">
        <v>33476</v>
      </c>
      <c r="E1658"/>
      <c r="F1658">
        <v>41170</v>
      </c>
      <c r="G1658" t="s">
        <v>33480</v>
      </c>
      <c r="H1658">
        <v>21260</v>
      </c>
      <c r="I1658" t="s">
        <v>33476</v>
      </c>
      <c r="J1658"/>
      <c r="U1658" s="43"/>
      <c r="AE1658"/>
    </row>
    <row r="1659" spans="1:31">
      <c r="A1659">
        <v>4510</v>
      </c>
      <c r="B1659" t="s">
        <v>1754</v>
      </c>
      <c r="C1659" t="s">
        <v>33477</v>
      </c>
      <c r="D1659" t="s">
        <v>33476</v>
      </c>
      <c r="E1659"/>
      <c r="F1659">
        <v>41190</v>
      </c>
      <c r="G1659" t="s">
        <v>33480</v>
      </c>
      <c r="H1659">
        <v>21260</v>
      </c>
      <c r="I1659" t="s">
        <v>33476</v>
      </c>
      <c r="J1659"/>
      <c r="U1659" s="43"/>
      <c r="AE1659"/>
    </row>
    <row r="1660" spans="1:31">
      <c r="A1660">
        <v>4660</v>
      </c>
      <c r="B1660" t="s">
        <v>1755</v>
      </c>
      <c r="C1660" t="s">
        <v>33477</v>
      </c>
      <c r="D1660" t="e">
        <v>#N/A</v>
      </c>
      <c r="E1660"/>
      <c r="F1660">
        <v>41230</v>
      </c>
      <c r="G1660" t="s">
        <v>33480</v>
      </c>
      <c r="H1660">
        <v>21270</v>
      </c>
      <c r="I1660" t="s">
        <v>33476</v>
      </c>
      <c r="J1660"/>
      <c r="U1660" s="43"/>
      <c r="AE1660"/>
    </row>
    <row r="1661" spans="1:31">
      <c r="A1661">
        <v>4160</v>
      </c>
      <c r="B1661" t="s">
        <v>1756</v>
      </c>
      <c r="C1661" t="s">
        <v>33477</v>
      </c>
      <c r="D1661" t="e">
        <v>#N/A</v>
      </c>
      <c r="E1661"/>
      <c r="F1661">
        <v>41240</v>
      </c>
      <c r="G1661" t="s">
        <v>33480</v>
      </c>
      <c r="H1661">
        <v>21270</v>
      </c>
      <c r="I1661" t="s">
        <v>33476</v>
      </c>
      <c r="J1661"/>
      <c r="U1661" s="43"/>
      <c r="AE1661"/>
    </row>
    <row r="1662" spans="1:31">
      <c r="A1662">
        <v>4600</v>
      </c>
      <c r="B1662" t="s">
        <v>1756</v>
      </c>
      <c r="C1662" t="s">
        <v>33477</v>
      </c>
      <c r="D1662" t="e">
        <v>#N/A</v>
      </c>
      <c r="E1662"/>
      <c r="F1662">
        <v>41250</v>
      </c>
      <c r="G1662" t="s">
        <v>33480</v>
      </c>
      <c r="H1662">
        <v>21270</v>
      </c>
      <c r="I1662" t="s">
        <v>33476</v>
      </c>
      <c r="J1662"/>
      <c r="U1662" s="43"/>
      <c r="AE1662"/>
    </row>
    <row r="1663" spans="1:31">
      <c r="A1663">
        <v>4250</v>
      </c>
      <c r="B1663" t="s">
        <v>1757</v>
      </c>
      <c r="C1663" t="s">
        <v>33478</v>
      </c>
      <c r="D1663" t="s">
        <v>33476</v>
      </c>
      <c r="E1663"/>
      <c r="F1663">
        <v>41290</v>
      </c>
      <c r="G1663" t="s">
        <v>33480</v>
      </c>
      <c r="H1663">
        <v>21290</v>
      </c>
      <c r="I1663" t="s">
        <v>33476</v>
      </c>
      <c r="J1663"/>
      <c r="U1663" s="43"/>
      <c r="AE1663"/>
    </row>
    <row r="1664" spans="1:31">
      <c r="A1664">
        <v>4200</v>
      </c>
      <c r="B1664" t="s">
        <v>1758</v>
      </c>
      <c r="C1664" t="s">
        <v>33477</v>
      </c>
      <c r="D1664" t="s">
        <v>33476</v>
      </c>
      <c r="E1664"/>
      <c r="F1664">
        <v>41310</v>
      </c>
      <c r="G1664" t="s">
        <v>33480</v>
      </c>
      <c r="H1664">
        <v>21290</v>
      </c>
      <c r="I1664" t="s">
        <v>33476</v>
      </c>
      <c r="J1664"/>
      <c r="U1664" s="43"/>
      <c r="AE1664"/>
    </row>
    <row r="1665" spans="1:31">
      <c r="A1665">
        <v>4200</v>
      </c>
      <c r="B1665" t="s">
        <v>1759</v>
      </c>
      <c r="C1665" t="s">
        <v>33477</v>
      </c>
      <c r="D1665" t="s">
        <v>33476</v>
      </c>
      <c r="E1665"/>
      <c r="F1665">
        <v>41320</v>
      </c>
      <c r="G1665" t="s">
        <v>33480</v>
      </c>
      <c r="H1665">
        <v>21290</v>
      </c>
      <c r="I1665" t="s">
        <v>33476</v>
      </c>
      <c r="J1665"/>
      <c r="U1665" s="43"/>
      <c r="AE1665"/>
    </row>
    <row r="1666" spans="1:31">
      <c r="A1666">
        <v>4270</v>
      </c>
      <c r="B1666" t="s">
        <v>1760</v>
      </c>
      <c r="C1666" t="s">
        <v>33477</v>
      </c>
      <c r="D1666" t="s">
        <v>33476</v>
      </c>
      <c r="E1666"/>
      <c r="F1666">
        <v>41330</v>
      </c>
      <c r="G1666" t="s">
        <v>33480</v>
      </c>
      <c r="H1666">
        <v>21290</v>
      </c>
      <c r="I1666" t="s">
        <v>33476</v>
      </c>
      <c r="J1666"/>
      <c r="U1666" s="43"/>
      <c r="AE1666"/>
    </row>
    <row r="1667" spans="1:31">
      <c r="A1667">
        <v>4330</v>
      </c>
      <c r="B1667" t="s">
        <v>1761</v>
      </c>
      <c r="C1667" t="s">
        <v>33478</v>
      </c>
      <c r="D1667" t="s">
        <v>33476</v>
      </c>
      <c r="E1667"/>
      <c r="F1667">
        <v>41370</v>
      </c>
      <c r="G1667" t="s">
        <v>33480</v>
      </c>
      <c r="H1667">
        <v>21310</v>
      </c>
      <c r="I1667" t="s">
        <v>33476</v>
      </c>
      <c r="J1667"/>
      <c r="U1667" s="43"/>
      <c r="AE1667"/>
    </row>
    <row r="1668" spans="1:31">
      <c r="A1668">
        <v>4250</v>
      </c>
      <c r="B1668" t="s">
        <v>1762</v>
      </c>
      <c r="C1668" t="s">
        <v>33478</v>
      </c>
      <c r="D1668" t="s">
        <v>33476</v>
      </c>
      <c r="E1668"/>
      <c r="F1668">
        <v>41400</v>
      </c>
      <c r="G1668" t="s">
        <v>33480</v>
      </c>
      <c r="H1668">
        <v>21310</v>
      </c>
      <c r="I1668" t="s">
        <v>33476</v>
      </c>
      <c r="J1668"/>
      <c r="U1668" s="43"/>
      <c r="AE1668"/>
    </row>
    <row r="1669" spans="1:31">
      <c r="A1669">
        <v>5110</v>
      </c>
      <c r="B1669" t="s">
        <v>1763</v>
      </c>
      <c r="C1669" t="s">
        <v>33478</v>
      </c>
      <c r="D1669" t="s">
        <v>33476</v>
      </c>
      <c r="E1669"/>
      <c r="F1669">
        <v>41500</v>
      </c>
      <c r="G1669" t="s">
        <v>33480</v>
      </c>
      <c r="H1669">
        <v>21310</v>
      </c>
      <c r="I1669" t="s">
        <v>33476</v>
      </c>
      <c r="J1669"/>
      <c r="U1669" s="43"/>
      <c r="AE1669"/>
    </row>
    <row r="1670" spans="1:31">
      <c r="A1670">
        <v>4330</v>
      </c>
      <c r="B1670" t="s">
        <v>1764</v>
      </c>
      <c r="C1670" t="s">
        <v>33478</v>
      </c>
      <c r="D1670" t="s">
        <v>33476</v>
      </c>
      <c r="E1670"/>
      <c r="F1670">
        <v>41800</v>
      </c>
      <c r="G1670" t="s">
        <v>33480</v>
      </c>
      <c r="H1670">
        <v>21310</v>
      </c>
      <c r="I1670" t="s">
        <v>33476</v>
      </c>
      <c r="J1670"/>
      <c r="U1670" s="43"/>
      <c r="AE1670"/>
    </row>
    <row r="1671" spans="1:31">
      <c r="A1671">
        <v>4370</v>
      </c>
      <c r="B1671" t="s">
        <v>1765</v>
      </c>
      <c r="C1671" t="s">
        <v>33478</v>
      </c>
      <c r="D1671" t="s">
        <v>33476</v>
      </c>
      <c r="E1671"/>
      <c r="F1671">
        <v>42110</v>
      </c>
      <c r="G1671" t="s">
        <v>33477</v>
      </c>
      <c r="H1671">
        <v>21310</v>
      </c>
      <c r="I1671" t="s">
        <v>33476</v>
      </c>
      <c r="J1671"/>
      <c r="U1671" s="43"/>
      <c r="AE1671"/>
    </row>
    <row r="1672" spans="1:31">
      <c r="A1672">
        <v>4530</v>
      </c>
      <c r="B1672" t="s">
        <v>1766</v>
      </c>
      <c r="C1672" t="s">
        <v>33483</v>
      </c>
      <c r="D1672" t="s">
        <v>33476</v>
      </c>
      <c r="E1672"/>
      <c r="F1672">
        <v>42111</v>
      </c>
      <c r="G1672" t="s">
        <v>33478</v>
      </c>
      <c r="H1672">
        <v>21320</v>
      </c>
      <c r="I1672" t="s">
        <v>33476</v>
      </c>
      <c r="J1672"/>
      <c r="U1672" s="43"/>
      <c r="AE1672"/>
    </row>
    <row r="1673" spans="1:31">
      <c r="A1673">
        <v>4530</v>
      </c>
      <c r="B1673" t="s">
        <v>1766</v>
      </c>
      <c r="C1673" t="s">
        <v>33483</v>
      </c>
      <c r="D1673" t="s">
        <v>33476</v>
      </c>
      <c r="E1673"/>
      <c r="F1673">
        <v>42122</v>
      </c>
      <c r="G1673" t="s">
        <v>33477</v>
      </c>
      <c r="H1673">
        <v>21320</v>
      </c>
      <c r="I1673" t="s">
        <v>33476</v>
      </c>
      <c r="J1673"/>
      <c r="U1673" s="43"/>
      <c r="AE1673"/>
    </row>
    <row r="1674" spans="1:31">
      <c r="A1674">
        <v>4220</v>
      </c>
      <c r="B1674" t="s">
        <v>1767</v>
      </c>
      <c r="C1674" t="s">
        <v>33480</v>
      </c>
      <c r="D1674" t="s">
        <v>33476</v>
      </c>
      <c r="E1674"/>
      <c r="F1674">
        <v>42123</v>
      </c>
      <c r="G1674" t="s">
        <v>33477</v>
      </c>
      <c r="H1674">
        <v>21320</v>
      </c>
      <c r="I1674" t="s">
        <v>33476</v>
      </c>
      <c r="J1674"/>
      <c r="U1674" s="43"/>
      <c r="AE1674"/>
    </row>
    <row r="1675" spans="1:31">
      <c r="A1675">
        <v>4230</v>
      </c>
      <c r="B1675" t="s">
        <v>1768</v>
      </c>
      <c r="C1675" t="s">
        <v>33477</v>
      </c>
      <c r="D1675" t="s">
        <v>33476</v>
      </c>
      <c r="E1675"/>
      <c r="F1675">
        <v>42130</v>
      </c>
      <c r="G1675" t="s">
        <v>33477</v>
      </c>
      <c r="H1675">
        <v>21320</v>
      </c>
      <c r="I1675" t="s">
        <v>33476</v>
      </c>
      <c r="J1675"/>
      <c r="U1675" s="43"/>
      <c r="AE1675"/>
    </row>
    <row r="1676" spans="1:31">
      <c r="A1676">
        <v>5110</v>
      </c>
      <c r="B1676" t="s">
        <v>1769</v>
      </c>
      <c r="C1676" t="s">
        <v>33478</v>
      </c>
      <c r="D1676" t="s">
        <v>33476</v>
      </c>
      <c r="E1676"/>
      <c r="F1676">
        <v>42140</v>
      </c>
      <c r="G1676" t="s">
        <v>33478</v>
      </c>
      <c r="H1676">
        <v>21320</v>
      </c>
      <c r="I1676" t="s">
        <v>33476</v>
      </c>
      <c r="J1676"/>
      <c r="U1676" s="43"/>
      <c r="AE1676"/>
    </row>
    <row r="1677" spans="1:31">
      <c r="A1677">
        <v>4200</v>
      </c>
      <c r="B1677" t="s">
        <v>1770</v>
      </c>
      <c r="C1677" t="s">
        <v>33477</v>
      </c>
      <c r="D1677" t="s">
        <v>33476</v>
      </c>
      <c r="E1677"/>
      <c r="F1677">
        <v>42155</v>
      </c>
      <c r="G1677" t="s">
        <v>33478</v>
      </c>
      <c r="H1677">
        <v>21320</v>
      </c>
      <c r="I1677" t="s">
        <v>33476</v>
      </c>
      <c r="J1677"/>
      <c r="U1677" s="43"/>
      <c r="AE1677"/>
    </row>
    <row r="1678" spans="1:31">
      <c r="A1678">
        <v>4300</v>
      </c>
      <c r="B1678" t="s">
        <v>1771</v>
      </c>
      <c r="C1678" t="s">
        <v>33477</v>
      </c>
      <c r="D1678" t="s">
        <v>33476</v>
      </c>
      <c r="E1678"/>
      <c r="F1678">
        <v>42160</v>
      </c>
      <c r="G1678" t="s">
        <v>33477</v>
      </c>
      <c r="H1678">
        <v>21320</v>
      </c>
      <c r="I1678" t="s">
        <v>33476</v>
      </c>
      <c r="J1678"/>
      <c r="U1678" s="43"/>
      <c r="AE1678"/>
    </row>
    <row r="1679" spans="1:31">
      <c r="A1679">
        <v>4120</v>
      </c>
      <c r="B1679" t="s">
        <v>1772</v>
      </c>
      <c r="C1679" t="s">
        <v>33478</v>
      </c>
      <c r="D1679" t="s">
        <v>33476</v>
      </c>
      <c r="E1679"/>
      <c r="F1679">
        <v>42170</v>
      </c>
      <c r="G1679" t="s">
        <v>33478</v>
      </c>
      <c r="H1679">
        <v>21330</v>
      </c>
      <c r="I1679" t="s">
        <v>33476</v>
      </c>
      <c r="J1679"/>
      <c r="U1679" s="43"/>
      <c r="AE1679"/>
    </row>
    <row r="1680" spans="1:31">
      <c r="A1680">
        <v>4000</v>
      </c>
      <c r="B1680" t="s">
        <v>1773</v>
      </c>
      <c r="C1680" t="s">
        <v>33477</v>
      </c>
      <c r="D1680" t="s">
        <v>33476</v>
      </c>
      <c r="E1680"/>
      <c r="F1680">
        <v>42210</v>
      </c>
      <c r="G1680" t="s">
        <v>33477</v>
      </c>
      <c r="H1680">
        <v>21330</v>
      </c>
      <c r="I1680" t="s">
        <v>33476</v>
      </c>
      <c r="J1680"/>
      <c r="U1680" s="43"/>
      <c r="AE1680"/>
    </row>
    <row r="1681" spans="1:31">
      <c r="A1681">
        <v>4000</v>
      </c>
      <c r="B1681" t="s">
        <v>1773</v>
      </c>
      <c r="C1681" t="s">
        <v>33477</v>
      </c>
      <c r="D1681" t="s">
        <v>33476</v>
      </c>
      <c r="E1681"/>
      <c r="F1681">
        <v>42220</v>
      </c>
      <c r="G1681" t="s">
        <v>33478</v>
      </c>
      <c r="H1681">
        <v>21330</v>
      </c>
      <c r="I1681" t="s">
        <v>33476</v>
      </c>
      <c r="J1681"/>
      <c r="U1681" s="43"/>
      <c r="AE1681"/>
    </row>
    <row r="1682" spans="1:31">
      <c r="A1682">
        <v>4420</v>
      </c>
      <c r="B1682" t="s">
        <v>1774</v>
      </c>
      <c r="C1682" t="s">
        <v>33478</v>
      </c>
      <c r="D1682" t="s">
        <v>33476</v>
      </c>
      <c r="E1682"/>
      <c r="F1682">
        <v>42260</v>
      </c>
      <c r="G1682" t="s">
        <v>33477</v>
      </c>
      <c r="H1682">
        <v>21330</v>
      </c>
      <c r="I1682" t="s">
        <v>33476</v>
      </c>
      <c r="J1682"/>
      <c r="U1682" s="43"/>
      <c r="AE1682"/>
    </row>
    <row r="1683" spans="1:31">
      <c r="A1683">
        <v>4400</v>
      </c>
      <c r="B1683" t="s">
        <v>1775</v>
      </c>
      <c r="C1683" t="s">
        <v>33478</v>
      </c>
      <c r="D1683" t="s">
        <v>33476</v>
      </c>
      <c r="E1683"/>
      <c r="F1683">
        <v>42320</v>
      </c>
      <c r="G1683" t="s">
        <v>33478</v>
      </c>
      <c r="H1683">
        <v>21330</v>
      </c>
      <c r="I1683" t="s">
        <v>33476</v>
      </c>
      <c r="J1683"/>
      <c r="U1683" s="43"/>
      <c r="AE1683"/>
    </row>
    <row r="1684" spans="1:31">
      <c r="A1684">
        <v>4400</v>
      </c>
      <c r="B1684" t="s">
        <v>1775</v>
      </c>
      <c r="C1684" t="s">
        <v>33478</v>
      </c>
      <c r="D1684" t="s">
        <v>33476</v>
      </c>
      <c r="E1684"/>
      <c r="F1684">
        <v>42360</v>
      </c>
      <c r="G1684" t="s">
        <v>33478</v>
      </c>
      <c r="H1684">
        <v>21330</v>
      </c>
      <c r="I1684" t="s">
        <v>33476</v>
      </c>
      <c r="J1684"/>
      <c r="U1684" s="43"/>
      <c r="AE1684"/>
    </row>
    <row r="1685" spans="1:31">
      <c r="A1685">
        <v>4000</v>
      </c>
      <c r="B1685" t="s">
        <v>1776</v>
      </c>
      <c r="C1685" t="s">
        <v>33477</v>
      </c>
      <c r="D1685" t="s">
        <v>33476</v>
      </c>
      <c r="E1685"/>
      <c r="F1685">
        <v>42370</v>
      </c>
      <c r="G1685" t="s">
        <v>33477</v>
      </c>
      <c r="H1685">
        <v>21340</v>
      </c>
      <c r="I1685" t="s">
        <v>33476</v>
      </c>
      <c r="J1685"/>
      <c r="U1685" s="43"/>
      <c r="AE1685"/>
    </row>
    <row r="1686" spans="1:31">
      <c r="A1686">
        <v>4270</v>
      </c>
      <c r="B1686" t="s">
        <v>1776</v>
      </c>
      <c r="C1686" t="s">
        <v>33477</v>
      </c>
      <c r="D1686" t="s">
        <v>33476</v>
      </c>
      <c r="E1686"/>
      <c r="F1686">
        <v>42380</v>
      </c>
      <c r="G1686" t="s">
        <v>33478</v>
      </c>
      <c r="H1686">
        <v>21340</v>
      </c>
      <c r="I1686" t="s">
        <v>33476</v>
      </c>
      <c r="J1686"/>
      <c r="U1686" s="43"/>
      <c r="AE1686"/>
    </row>
    <row r="1687" spans="1:31">
      <c r="A1687">
        <v>4200</v>
      </c>
      <c r="B1687" t="s">
        <v>1777</v>
      </c>
      <c r="C1687" t="s">
        <v>33477</v>
      </c>
      <c r="D1687" t="s">
        <v>33476</v>
      </c>
      <c r="E1687"/>
      <c r="F1687">
        <v>42410</v>
      </c>
      <c r="G1687" t="s">
        <v>33477</v>
      </c>
      <c r="H1687">
        <v>21350</v>
      </c>
      <c r="I1687" t="s">
        <v>33476</v>
      </c>
      <c r="J1687"/>
      <c r="U1687" s="43"/>
      <c r="AE1687"/>
    </row>
    <row r="1688" spans="1:31">
      <c r="A1688">
        <v>4200</v>
      </c>
      <c r="B1688" t="s">
        <v>1777</v>
      </c>
      <c r="C1688" t="s">
        <v>33477</v>
      </c>
      <c r="D1688" t="s">
        <v>33476</v>
      </c>
      <c r="E1688"/>
      <c r="F1688">
        <v>42430</v>
      </c>
      <c r="G1688" t="s">
        <v>33478</v>
      </c>
      <c r="H1688">
        <v>21350</v>
      </c>
      <c r="I1688" t="s">
        <v>33476</v>
      </c>
      <c r="J1688"/>
      <c r="U1688" s="43"/>
      <c r="AE1688"/>
    </row>
    <row r="1689" spans="1:31">
      <c r="A1689">
        <v>4200</v>
      </c>
      <c r="B1689" t="s">
        <v>1777</v>
      </c>
      <c r="C1689" t="s">
        <v>33477</v>
      </c>
      <c r="D1689" t="s">
        <v>33476</v>
      </c>
      <c r="E1689"/>
      <c r="F1689">
        <v>42450</v>
      </c>
      <c r="G1689" t="s">
        <v>33477</v>
      </c>
      <c r="H1689">
        <v>21350</v>
      </c>
      <c r="I1689" t="s">
        <v>33476</v>
      </c>
      <c r="J1689"/>
      <c r="U1689" s="43"/>
      <c r="AE1689"/>
    </row>
    <row r="1690" spans="1:31">
      <c r="A1690">
        <v>4320</v>
      </c>
      <c r="B1690" t="s">
        <v>1778</v>
      </c>
      <c r="C1690" t="s">
        <v>33477</v>
      </c>
      <c r="D1690" t="s">
        <v>33476</v>
      </c>
      <c r="E1690"/>
      <c r="F1690">
        <v>42460</v>
      </c>
      <c r="G1690" t="s">
        <v>33477</v>
      </c>
      <c r="H1690">
        <v>21360</v>
      </c>
      <c r="I1690" t="s">
        <v>33476</v>
      </c>
      <c r="J1690"/>
      <c r="U1690" s="43"/>
      <c r="AE1690"/>
    </row>
    <row r="1691" spans="1:31">
      <c r="A1691">
        <v>4700</v>
      </c>
      <c r="B1691" t="s">
        <v>1779</v>
      </c>
      <c r="C1691" t="s">
        <v>33480</v>
      </c>
      <c r="D1691" t="s">
        <v>33476</v>
      </c>
      <c r="E1691"/>
      <c r="F1691">
        <v>42470</v>
      </c>
      <c r="G1691" t="s">
        <v>33477</v>
      </c>
      <c r="H1691">
        <v>21360</v>
      </c>
      <c r="I1691" t="s">
        <v>33476</v>
      </c>
      <c r="J1691"/>
      <c r="U1691" s="43"/>
      <c r="AE1691"/>
    </row>
    <row r="1692" spans="1:31">
      <c r="A1692">
        <v>4160</v>
      </c>
      <c r="B1692" t="s">
        <v>1780</v>
      </c>
      <c r="C1692" t="s">
        <v>33477</v>
      </c>
      <c r="D1692" t="e">
        <v>#N/A</v>
      </c>
      <c r="E1692"/>
      <c r="F1692">
        <v>42520</v>
      </c>
      <c r="G1692" t="s">
        <v>33477</v>
      </c>
      <c r="H1692">
        <v>21360</v>
      </c>
      <c r="I1692" t="s">
        <v>33476</v>
      </c>
      <c r="J1692"/>
      <c r="U1692" s="43"/>
      <c r="AE1692"/>
    </row>
    <row r="1693" spans="1:31">
      <c r="A1693">
        <v>4800</v>
      </c>
      <c r="B1693" t="s">
        <v>1781</v>
      </c>
      <c r="C1693" t="s">
        <v>33480</v>
      </c>
      <c r="D1693" t="s">
        <v>33476</v>
      </c>
      <c r="E1693"/>
      <c r="F1693">
        <v>42540</v>
      </c>
      <c r="G1693" t="s">
        <v>33478</v>
      </c>
      <c r="H1693">
        <v>21360</v>
      </c>
      <c r="I1693" t="s">
        <v>33476</v>
      </c>
      <c r="J1693"/>
      <c r="U1693" s="43"/>
      <c r="AE1693"/>
    </row>
    <row r="1694" spans="1:31">
      <c r="A1694">
        <v>4800</v>
      </c>
      <c r="B1694" t="s">
        <v>1781</v>
      </c>
      <c r="C1694" t="s">
        <v>33480</v>
      </c>
      <c r="D1694" t="s">
        <v>33476</v>
      </c>
      <c r="E1694"/>
      <c r="F1694">
        <v>42550</v>
      </c>
      <c r="G1694" t="s">
        <v>33478</v>
      </c>
      <c r="H1694">
        <v>21370</v>
      </c>
      <c r="I1694" t="s">
        <v>33476</v>
      </c>
      <c r="J1694"/>
      <c r="U1694" s="43"/>
      <c r="AE1694"/>
    </row>
    <row r="1695" spans="1:31">
      <c r="A1695">
        <v>4270</v>
      </c>
      <c r="B1695" t="s">
        <v>1782</v>
      </c>
      <c r="C1695" t="s">
        <v>33477</v>
      </c>
      <c r="D1695" t="s">
        <v>33476</v>
      </c>
      <c r="E1695"/>
      <c r="F1695">
        <v>42560</v>
      </c>
      <c r="G1695" t="s">
        <v>33478</v>
      </c>
      <c r="H1695">
        <v>21380</v>
      </c>
      <c r="I1695" t="s">
        <v>33476</v>
      </c>
      <c r="J1695"/>
      <c r="U1695" s="43"/>
      <c r="AE1695"/>
    </row>
    <row r="1696" spans="1:31">
      <c r="A1696">
        <v>4270</v>
      </c>
      <c r="B1696" t="s">
        <v>1782</v>
      </c>
      <c r="C1696" t="s">
        <v>33477</v>
      </c>
      <c r="D1696" t="s">
        <v>33476</v>
      </c>
      <c r="E1696"/>
      <c r="F1696">
        <v>42570</v>
      </c>
      <c r="G1696" t="s">
        <v>33478</v>
      </c>
      <c r="H1696">
        <v>21380</v>
      </c>
      <c r="I1696" t="s">
        <v>33476</v>
      </c>
      <c r="J1696"/>
      <c r="U1696" s="43"/>
      <c r="AE1696"/>
    </row>
    <row r="1697" spans="1:31">
      <c r="A1697">
        <v>4250</v>
      </c>
      <c r="B1697" t="s">
        <v>1783</v>
      </c>
      <c r="C1697" t="s">
        <v>33478</v>
      </c>
      <c r="D1697" t="s">
        <v>33476</v>
      </c>
      <c r="E1697"/>
      <c r="F1697">
        <v>42590</v>
      </c>
      <c r="G1697" t="s">
        <v>33477</v>
      </c>
      <c r="H1697">
        <v>21380</v>
      </c>
      <c r="I1697" t="s">
        <v>33476</v>
      </c>
      <c r="J1697"/>
      <c r="U1697" s="43"/>
      <c r="AE1697"/>
    </row>
    <row r="1698" spans="1:31">
      <c r="A1698">
        <v>4400</v>
      </c>
      <c r="B1698" t="s">
        <v>1784</v>
      </c>
      <c r="C1698" t="s">
        <v>33478</v>
      </c>
      <c r="D1698" t="s">
        <v>33476</v>
      </c>
      <c r="E1698"/>
      <c r="F1698">
        <v>42600</v>
      </c>
      <c r="G1698" t="s">
        <v>33480</v>
      </c>
      <c r="H1698">
        <v>21390</v>
      </c>
      <c r="I1698" t="s">
        <v>33476</v>
      </c>
      <c r="J1698"/>
      <c r="U1698" s="43"/>
      <c r="AE1698"/>
    </row>
    <row r="1699" spans="1:31">
      <c r="A1699">
        <v>4230</v>
      </c>
      <c r="B1699" t="s">
        <v>1785</v>
      </c>
      <c r="C1699" t="s">
        <v>33477</v>
      </c>
      <c r="D1699" t="s">
        <v>33476</v>
      </c>
      <c r="E1699"/>
      <c r="F1699">
        <v>42610</v>
      </c>
      <c r="G1699" t="s">
        <v>33477</v>
      </c>
      <c r="H1699">
        <v>21390</v>
      </c>
      <c r="I1699" t="s">
        <v>33476</v>
      </c>
      <c r="J1699"/>
      <c r="U1699" s="43"/>
      <c r="AE1699"/>
    </row>
    <row r="1700" spans="1:31">
      <c r="A1700">
        <v>4300</v>
      </c>
      <c r="B1700" t="s">
        <v>1786</v>
      </c>
      <c r="C1700" t="s">
        <v>33477</v>
      </c>
      <c r="D1700" t="s">
        <v>33476</v>
      </c>
      <c r="E1700"/>
      <c r="F1700">
        <v>42620</v>
      </c>
      <c r="G1700" t="s">
        <v>33477</v>
      </c>
      <c r="H1700">
        <v>21400</v>
      </c>
      <c r="I1700" t="s">
        <v>33476</v>
      </c>
      <c r="J1700"/>
      <c r="U1700" s="43"/>
      <c r="AE1700"/>
    </row>
    <row r="1701" spans="1:31">
      <c r="A1701">
        <v>4240</v>
      </c>
      <c r="B1701" t="s">
        <v>1787</v>
      </c>
      <c r="C1701" t="s">
        <v>33478</v>
      </c>
      <c r="D1701" t="s">
        <v>33476</v>
      </c>
      <c r="E1701"/>
      <c r="F1701">
        <v>42650</v>
      </c>
      <c r="G1701" t="s">
        <v>33478</v>
      </c>
      <c r="H1701">
        <v>21400</v>
      </c>
      <c r="I1701" t="s">
        <v>33476</v>
      </c>
      <c r="J1701"/>
      <c r="U1701" s="43"/>
      <c r="AE1701"/>
    </row>
    <row r="1702" spans="1:31">
      <c r="A1702">
        <v>4310</v>
      </c>
      <c r="B1702" t="s">
        <v>1788</v>
      </c>
      <c r="C1702" t="s">
        <v>33477</v>
      </c>
      <c r="D1702" t="s">
        <v>33476</v>
      </c>
      <c r="E1702"/>
      <c r="F1702">
        <v>42660</v>
      </c>
      <c r="G1702" t="s">
        <v>33478</v>
      </c>
      <c r="H1702">
        <v>21400</v>
      </c>
      <c r="I1702" t="s">
        <v>33476</v>
      </c>
      <c r="J1702"/>
      <c r="U1702" s="43"/>
      <c r="AE1702"/>
    </row>
    <row r="1703" spans="1:31">
      <c r="A1703">
        <v>4120</v>
      </c>
      <c r="B1703" t="s">
        <v>1789</v>
      </c>
      <c r="C1703" t="s">
        <v>33478</v>
      </c>
      <c r="D1703" t="s">
        <v>33476</v>
      </c>
      <c r="E1703"/>
      <c r="F1703">
        <v>42670</v>
      </c>
      <c r="G1703" t="s">
        <v>33478</v>
      </c>
      <c r="H1703">
        <v>21400</v>
      </c>
      <c r="I1703" t="s">
        <v>33476</v>
      </c>
      <c r="J1703"/>
      <c r="U1703" s="43"/>
      <c r="AE1703"/>
    </row>
    <row r="1704" spans="1:31">
      <c r="A1704">
        <v>4250</v>
      </c>
      <c r="B1704" t="s">
        <v>1790</v>
      </c>
      <c r="C1704" t="s">
        <v>33478</v>
      </c>
      <c r="D1704" t="s">
        <v>33476</v>
      </c>
      <c r="E1704"/>
      <c r="F1704">
        <v>42700</v>
      </c>
      <c r="G1704" t="s">
        <v>33478</v>
      </c>
      <c r="H1704">
        <v>21400</v>
      </c>
      <c r="I1704" t="s">
        <v>33476</v>
      </c>
      <c r="J1704"/>
      <c r="U1704" s="43"/>
      <c r="AE1704"/>
    </row>
    <row r="1705" spans="1:31">
      <c r="A1705">
        <v>4800</v>
      </c>
      <c r="B1705" t="s">
        <v>1791</v>
      </c>
      <c r="C1705" t="s">
        <v>33480</v>
      </c>
      <c r="D1705" t="s">
        <v>33476</v>
      </c>
      <c r="E1705"/>
      <c r="F1705">
        <v>42800</v>
      </c>
      <c r="G1705" t="s">
        <v>33477</v>
      </c>
      <c r="H1705">
        <v>21400</v>
      </c>
      <c r="I1705" t="s">
        <v>33476</v>
      </c>
      <c r="J1705"/>
      <c r="U1705" s="43"/>
      <c r="AE1705"/>
    </row>
    <row r="1706" spans="1:31">
      <c r="A1706">
        <v>4150</v>
      </c>
      <c r="B1706" t="s">
        <v>1792</v>
      </c>
      <c r="C1706" t="s">
        <v>33478</v>
      </c>
      <c r="D1706" t="s">
        <v>33476</v>
      </c>
      <c r="E1706"/>
      <c r="F1706">
        <v>42820</v>
      </c>
      <c r="G1706" t="s">
        <v>33478</v>
      </c>
      <c r="H1706">
        <v>21400</v>
      </c>
      <c r="I1706" t="s">
        <v>33476</v>
      </c>
      <c r="J1706"/>
      <c r="U1706" s="43"/>
      <c r="AE1706"/>
    </row>
    <row r="1707" spans="1:31">
      <c r="A1707">
        <v>4850</v>
      </c>
      <c r="B1707" t="s">
        <v>1793</v>
      </c>
      <c r="C1707" t="s">
        <v>33478</v>
      </c>
      <c r="D1707" t="s">
        <v>33476</v>
      </c>
      <c r="E1707"/>
      <c r="F1707">
        <v>42830</v>
      </c>
      <c r="G1707" t="s">
        <v>33478</v>
      </c>
      <c r="H1707">
        <v>21400</v>
      </c>
      <c r="I1707" t="s">
        <v>33476</v>
      </c>
      <c r="J1707"/>
      <c r="U1707" s="43"/>
      <c r="AE1707"/>
    </row>
    <row r="1708" spans="1:31">
      <c r="A1708">
        <v>4000</v>
      </c>
      <c r="B1708" t="s">
        <v>1794</v>
      </c>
      <c r="C1708" t="s">
        <v>33477</v>
      </c>
      <c r="D1708" t="s">
        <v>33476</v>
      </c>
      <c r="E1708"/>
      <c r="F1708">
        <v>42840</v>
      </c>
      <c r="G1708" t="s">
        <v>33477</v>
      </c>
      <c r="H1708">
        <v>21410</v>
      </c>
      <c r="I1708" t="s">
        <v>33476</v>
      </c>
      <c r="J1708"/>
      <c r="U1708" s="43"/>
      <c r="AE1708"/>
    </row>
    <row r="1709" spans="1:31">
      <c r="A1709">
        <v>4420</v>
      </c>
      <c r="B1709" t="s">
        <v>1794</v>
      </c>
      <c r="C1709" t="s">
        <v>33478</v>
      </c>
      <c r="D1709" t="s">
        <v>33476</v>
      </c>
      <c r="E1709"/>
      <c r="F1709">
        <v>42920</v>
      </c>
      <c r="G1709" t="s">
        <v>33478</v>
      </c>
      <c r="H1709">
        <v>21410</v>
      </c>
      <c r="I1709" t="s">
        <v>33476</v>
      </c>
      <c r="J1709"/>
      <c r="U1709" s="43"/>
      <c r="AE1709"/>
    </row>
    <row r="1710" spans="1:31">
      <c r="A1710">
        <v>4170</v>
      </c>
      <c r="B1710" t="s">
        <v>1795</v>
      </c>
      <c r="C1710" t="s">
        <v>33478</v>
      </c>
      <c r="D1710" t="s">
        <v>33476</v>
      </c>
      <c r="E1710"/>
      <c r="F1710">
        <v>42990</v>
      </c>
      <c r="G1710" t="s">
        <v>33478</v>
      </c>
      <c r="H1710">
        <v>21420</v>
      </c>
      <c r="I1710" t="s">
        <v>33476</v>
      </c>
      <c r="J1710"/>
      <c r="U1710" s="43"/>
      <c r="AE1710"/>
    </row>
    <row r="1711" spans="1:31">
      <c r="A1711">
        <v>4230</v>
      </c>
      <c r="B1711" t="s">
        <v>1796</v>
      </c>
      <c r="C1711" t="s">
        <v>33477</v>
      </c>
      <c r="D1711" t="s">
        <v>33476</v>
      </c>
      <c r="E1711"/>
      <c r="F1711">
        <v>43100</v>
      </c>
      <c r="G1711" t="s">
        <v>33480</v>
      </c>
      <c r="H1711">
        <v>21430</v>
      </c>
      <c r="I1711" t="s">
        <v>33476</v>
      </c>
      <c r="J1711"/>
      <c r="U1711" s="43"/>
      <c r="AE1711"/>
    </row>
    <row r="1712" spans="1:31">
      <c r="A1712">
        <v>4340</v>
      </c>
      <c r="B1712" t="s">
        <v>1797</v>
      </c>
      <c r="C1712" t="s">
        <v>33478</v>
      </c>
      <c r="D1712" t="s">
        <v>33476</v>
      </c>
      <c r="E1712"/>
      <c r="F1712">
        <v>43110</v>
      </c>
      <c r="G1712" t="s">
        <v>33478</v>
      </c>
      <c r="H1712">
        <v>21430</v>
      </c>
      <c r="I1712" t="s">
        <v>33476</v>
      </c>
      <c r="J1712"/>
      <c r="U1712" s="43"/>
      <c r="AE1712"/>
    </row>
    <row r="1713" spans="1:31">
      <c r="A1713">
        <v>4300</v>
      </c>
      <c r="B1713" t="s">
        <v>1798</v>
      </c>
      <c r="C1713" t="s">
        <v>33477</v>
      </c>
      <c r="D1713" t="s">
        <v>33476</v>
      </c>
      <c r="E1713"/>
      <c r="F1713">
        <v>43120</v>
      </c>
      <c r="G1713" t="s">
        <v>33478</v>
      </c>
      <c r="H1713">
        <v>21430</v>
      </c>
      <c r="I1713" t="s">
        <v>33476</v>
      </c>
      <c r="J1713"/>
      <c r="U1713" s="43"/>
      <c r="AE1713"/>
    </row>
    <row r="1714" spans="1:31">
      <c r="A1714">
        <v>4700</v>
      </c>
      <c r="B1714" t="s">
        <v>1799</v>
      </c>
      <c r="C1714" t="s">
        <v>33480</v>
      </c>
      <c r="D1714" t="s">
        <v>33476</v>
      </c>
      <c r="E1714"/>
      <c r="F1714">
        <v>43130</v>
      </c>
      <c r="G1714" t="s">
        <v>33478</v>
      </c>
      <c r="H1714">
        <v>21430</v>
      </c>
      <c r="I1714" t="s">
        <v>33476</v>
      </c>
      <c r="J1714"/>
      <c r="U1714" s="43"/>
      <c r="AE1714"/>
    </row>
    <row r="1715" spans="1:31">
      <c r="A1715">
        <v>4270</v>
      </c>
      <c r="B1715" t="s">
        <v>1800</v>
      </c>
      <c r="C1715" t="s">
        <v>33477</v>
      </c>
      <c r="D1715" t="s">
        <v>33476</v>
      </c>
      <c r="E1715"/>
      <c r="F1715">
        <v>43140</v>
      </c>
      <c r="G1715" t="s">
        <v>33478</v>
      </c>
      <c r="H1715">
        <v>21440</v>
      </c>
      <c r="I1715" t="s">
        <v>33476</v>
      </c>
      <c r="J1715"/>
      <c r="U1715" s="43"/>
      <c r="AE1715"/>
    </row>
    <row r="1716" spans="1:31">
      <c r="A1716">
        <v>4350</v>
      </c>
      <c r="B1716" t="s">
        <v>1801</v>
      </c>
      <c r="C1716" t="s">
        <v>33477</v>
      </c>
      <c r="D1716" t="s">
        <v>33476</v>
      </c>
      <c r="E1716"/>
      <c r="F1716">
        <v>43170</v>
      </c>
      <c r="G1716" t="s">
        <v>33478</v>
      </c>
      <c r="H1716">
        <v>21440</v>
      </c>
      <c r="I1716" t="s">
        <v>33476</v>
      </c>
      <c r="J1716"/>
      <c r="U1716" s="43"/>
      <c r="AE1716"/>
    </row>
    <row r="1717" spans="1:31">
      <c r="A1717">
        <v>4510</v>
      </c>
      <c r="B1717" t="s">
        <v>1801</v>
      </c>
      <c r="C1717" t="s">
        <v>33477</v>
      </c>
      <c r="D1717" t="s">
        <v>33476</v>
      </c>
      <c r="E1717"/>
      <c r="F1717">
        <v>43190</v>
      </c>
      <c r="G1717" t="s">
        <v>33478</v>
      </c>
      <c r="H1717">
        <v>21440</v>
      </c>
      <c r="I1717" t="s">
        <v>33476</v>
      </c>
      <c r="J1717"/>
      <c r="U1717" s="43"/>
      <c r="AE1717"/>
    </row>
    <row r="1718" spans="1:31">
      <c r="A1718">
        <v>4230</v>
      </c>
      <c r="B1718" t="s">
        <v>1802</v>
      </c>
      <c r="C1718" t="s">
        <v>33477</v>
      </c>
      <c r="D1718" t="s">
        <v>33476</v>
      </c>
      <c r="E1718"/>
      <c r="F1718">
        <v>43200</v>
      </c>
      <c r="G1718" t="s">
        <v>33478</v>
      </c>
      <c r="H1718">
        <v>21450</v>
      </c>
      <c r="I1718" t="s">
        <v>33476</v>
      </c>
      <c r="J1718"/>
      <c r="U1718" s="43"/>
      <c r="AE1718"/>
    </row>
    <row r="1719" spans="1:31">
      <c r="A1719">
        <v>4510</v>
      </c>
      <c r="B1719" t="s">
        <v>1803</v>
      </c>
      <c r="C1719" t="s">
        <v>33477</v>
      </c>
      <c r="D1719" t="s">
        <v>33476</v>
      </c>
      <c r="E1719"/>
      <c r="F1719">
        <v>43210</v>
      </c>
      <c r="G1719" t="s">
        <v>33477</v>
      </c>
      <c r="H1719">
        <v>21450</v>
      </c>
      <c r="I1719" t="s">
        <v>33476</v>
      </c>
      <c r="J1719"/>
      <c r="U1719" s="43"/>
      <c r="AE1719"/>
    </row>
    <row r="1720" spans="1:31">
      <c r="A1720">
        <v>4300</v>
      </c>
      <c r="B1720" t="s">
        <v>1804</v>
      </c>
      <c r="C1720" t="s">
        <v>33477</v>
      </c>
      <c r="D1720" t="s">
        <v>33476</v>
      </c>
      <c r="E1720"/>
      <c r="F1720">
        <v>43260</v>
      </c>
      <c r="G1720" t="s">
        <v>33478</v>
      </c>
      <c r="H1720">
        <v>21450</v>
      </c>
      <c r="I1720" t="s">
        <v>33476</v>
      </c>
      <c r="J1720"/>
      <c r="U1720" s="43"/>
      <c r="AE1720"/>
    </row>
    <row r="1721" spans="1:31">
      <c r="A1721">
        <v>4100</v>
      </c>
      <c r="B1721" t="s">
        <v>1805</v>
      </c>
      <c r="C1721" t="s">
        <v>33480</v>
      </c>
      <c r="D1721" t="s">
        <v>33476</v>
      </c>
      <c r="E1721"/>
      <c r="F1721">
        <v>43290</v>
      </c>
      <c r="G1721" t="s">
        <v>33478</v>
      </c>
      <c r="H1721">
        <v>21460</v>
      </c>
      <c r="I1721" t="s">
        <v>33476</v>
      </c>
      <c r="J1721"/>
      <c r="U1721" s="43"/>
      <c r="AE1721"/>
    </row>
    <row r="1722" spans="1:31">
      <c r="A1722">
        <v>4420</v>
      </c>
      <c r="B1722" t="s">
        <v>1806</v>
      </c>
      <c r="C1722" t="s">
        <v>33478</v>
      </c>
      <c r="D1722" t="s">
        <v>33476</v>
      </c>
      <c r="E1722"/>
      <c r="F1722">
        <v>43300</v>
      </c>
      <c r="G1722" t="s">
        <v>33479</v>
      </c>
      <c r="H1722">
        <v>21460</v>
      </c>
      <c r="I1722" t="s">
        <v>33476</v>
      </c>
      <c r="J1722"/>
      <c r="U1722" s="43"/>
      <c r="AE1722"/>
    </row>
    <row r="1723" spans="1:31">
      <c r="A1723">
        <v>4240</v>
      </c>
      <c r="B1723" t="s">
        <v>1807</v>
      </c>
      <c r="C1723" t="s">
        <v>33478</v>
      </c>
      <c r="D1723" t="s">
        <v>33476</v>
      </c>
      <c r="E1723"/>
      <c r="F1723">
        <v>43340</v>
      </c>
      <c r="G1723" t="s">
        <v>33478</v>
      </c>
      <c r="H1723">
        <v>21460</v>
      </c>
      <c r="I1723" t="s">
        <v>33476</v>
      </c>
      <c r="J1723"/>
      <c r="U1723" s="43"/>
      <c r="AE1723"/>
    </row>
    <row r="1724" spans="1:31">
      <c r="A1724">
        <v>4190</v>
      </c>
      <c r="B1724" t="s">
        <v>1808</v>
      </c>
      <c r="C1724" t="s">
        <v>33477</v>
      </c>
      <c r="D1724" t="s">
        <v>33476</v>
      </c>
      <c r="E1724"/>
      <c r="F1724">
        <v>43380</v>
      </c>
      <c r="G1724" t="s">
        <v>33480</v>
      </c>
      <c r="H1724">
        <v>21470</v>
      </c>
      <c r="I1724" t="s">
        <v>33476</v>
      </c>
      <c r="J1724"/>
      <c r="U1724" s="43"/>
      <c r="AE1724"/>
    </row>
    <row r="1725" spans="1:31">
      <c r="A1725">
        <v>4250</v>
      </c>
      <c r="B1725" t="s">
        <v>1809</v>
      </c>
      <c r="C1725" t="s">
        <v>33478</v>
      </c>
      <c r="D1725" t="s">
        <v>33476</v>
      </c>
      <c r="E1725"/>
      <c r="F1725">
        <v>43390</v>
      </c>
      <c r="G1725" t="s">
        <v>33480</v>
      </c>
      <c r="H1725">
        <v>21490</v>
      </c>
      <c r="I1725" t="s">
        <v>33476</v>
      </c>
      <c r="J1725"/>
      <c r="U1725" s="43"/>
      <c r="AE1725"/>
    </row>
    <row r="1726" spans="1:31">
      <c r="A1726">
        <v>4530</v>
      </c>
      <c r="B1726" t="s">
        <v>1810</v>
      </c>
      <c r="C1726" t="s">
        <v>33483</v>
      </c>
      <c r="D1726" t="s">
        <v>33476</v>
      </c>
      <c r="E1726"/>
      <c r="F1726">
        <v>43410</v>
      </c>
      <c r="G1726" t="s">
        <v>33480</v>
      </c>
      <c r="H1726">
        <v>21500</v>
      </c>
      <c r="I1726" t="s">
        <v>33476</v>
      </c>
      <c r="J1726"/>
      <c r="U1726" s="43"/>
      <c r="AE1726"/>
    </row>
    <row r="1727" spans="1:31">
      <c r="A1727">
        <v>4530</v>
      </c>
      <c r="B1727" t="s">
        <v>1810</v>
      </c>
      <c r="C1727" t="s">
        <v>33483</v>
      </c>
      <c r="D1727" t="s">
        <v>33476</v>
      </c>
      <c r="E1727"/>
      <c r="F1727">
        <v>43430</v>
      </c>
      <c r="G1727" t="s">
        <v>33478</v>
      </c>
      <c r="H1727">
        <v>21500</v>
      </c>
      <c r="I1727" t="s">
        <v>33476</v>
      </c>
      <c r="J1727"/>
      <c r="U1727" s="43"/>
      <c r="AE1727"/>
    </row>
    <row r="1728" spans="1:31">
      <c r="A1728">
        <v>4270</v>
      </c>
      <c r="B1728" t="s">
        <v>1811</v>
      </c>
      <c r="C1728" t="s">
        <v>33477</v>
      </c>
      <c r="D1728" t="s">
        <v>33476</v>
      </c>
      <c r="E1728"/>
      <c r="F1728">
        <v>43440</v>
      </c>
      <c r="G1728" t="s">
        <v>33478</v>
      </c>
      <c r="H1728">
        <v>21500</v>
      </c>
      <c r="I1728" t="s">
        <v>33476</v>
      </c>
      <c r="J1728"/>
      <c r="U1728" s="43"/>
      <c r="AE1728"/>
    </row>
    <row r="1729" spans="1:31">
      <c r="A1729">
        <v>4510</v>
      </c>
      <c r="B1729" t="s">
        <v>1812</v>
      </c>
      <c r="C1729" t="s">
        <v>33477</v>
      </c>
      <c r="D1729" t="s">
        <v>33476</v>
      </c>
      <c r="E1729"/>
      <c r="F1729">
        <v>43450</v>
      </c>
      <c r="G1729" t="s">
        <v>33478</v>
      </c>
      <c r="H1729">
        <v>21500</v>
      </c>
      <c r="I1729" t="s">
        <v>33476</v>
      </c>
      <c r="J1729"/>
      <c r="U1729" s="43"/>
      <c r="AE1729"/>
    </row>
    <row r="1730" spans="1:31">
      <c r="A1730">
        <v>4200</v>
      </c>
      <c r="B1730" t="s">
        <v>1813</v>
      </c>
      <c r="C1730" t="s">
        <v>33477</v>
      </c>
      <c r="D1730" t="s">
        <v>33476</v>
      </c>
      <c r="E1730"/>
      <c r="F1730">
        <v>43500</v>
      </c>
      <c r="G1730" t="s">
        <v>33478</v>
      </c>
      <c r="H1730">
        <v>21500</v>
      </c>
      <c r="I1730" t="s">
        <v>33476</v>
      </c>
      <c r="J1730"/>
      <c r="U1730" s="43"/>
      <c r="AE1730"/>
    </row>
    <row r="1731" spans="1:31">
      <c r="A1731">
        <v>4500</v>
      </c>
      <c r="B1731" t="s">
        <v>1814</v>
      </c>
      <c r="C1731" t="s">
        <v>33477</v>
      </c>
      <c r="D1731" t="s">
        <v>33476</v>
      </c>
      <c r="E1731"/>
      <c r="F1731">
        <v>43530</v>
      </c>
      <c r="G1731" t="s">
        <v>33478</v>
      </c>
      <c r="H1731">
        <v>21500</v>
      </c>
      <c r="I1731" t="s">
        <v>33476</v>
      </c>
      <c r="J1731"/>
      <c r="U1731" s="43"/>
      <c r="AE1731"/>
    </row>
    <row r="1732" spans="1:31">
      <c r="A1732">
        <v>4500</v>
      </c>
      <c r="B1732" t="s">
        <v>1814</v>
      </c>
      <c r="C1732" t="s">
        <v>33477</v>
      </c>
      <c r="D1732" t="s">
        <v>33476</v>
      </c>
      <c r="E1732"/>
      <c r="F1732">
        <v>43700</v>
      </c>
      <c r="G1732" t="s">
        <v>33478</v>
      </c>
      <c r="H1732">
        <v>21510</v>
      </c>
      <c r="I1732" t="s">
        <v>33476</v>
      </c>
      <c r="J1732"/>
      <c r="U1732" s="43"/>
      <c r="AE1732"/>
    </row>
    <row r="1733" spans="1:31">
      <c r="A1733">
        <v>4140</v>
      </c>
      <c r="B1733" t="s">
        <v>1815</v>
      </c>
      <c r="C1733" t="s">
        <v>33478</v>
      </c>
      <c r="D1733" t="s">
        <v>33476</v>
      </c>
      <c r="E1733"/>
      <c r="F1733">
        <v>43800</v>
      </c>
      <c r="G1733" t="s">
        <v>33478</v>
      </c>
      <c r="H1733">
        <v>21510</v>
      </c>
      <c r="I1733" t="s">
        <v>33476</v>
      </c>
      <c r="J1733"/>
      <c r="U1733" s="43"/>
      <c r="AE1733"/>
    </row>
    <row r="1734" spans="1:31">
      <c r="A1734">
        <v>4600</v>
      </c>
      <c r="B1734" t="s">
        <v>1816</v>
      </c>
      <c r="C1734" t="s">
        <v>33477</v>
      </c>
      <c r="D1734" t="e">
        <v>#N/A</v>
      </c>
      <c r="E1734"/>
      <c r="F1734">
        <v>44000</v>
      </c>
      <c r="G1734" t="s">
        <v>33477</v>
      </c>
      <c r="H1734">
        <v>21510</v>
      </c>
      <c r="I1734" t="s">
        <v>33476</v>
      </c>
      <c r="J1734"/>
      <c r="U1734" s="43"/>
      <c r="AE1734"/>
    </row>
    <row r="1735" spans="1:31">
      <c r="A1735">
        <v>4110</v>
      </c>
      <c r="B1735" t="s">
        <v>1817</v>
      </c>
      <c r="C1735" t="s">
        <v>33477</v>
      </c>
      <c r="D1735" t="s">
        <v>33476</v>
      </c>
      <c r="E1735"/>
      <c r="F1735">
        <v>44110</v>
      </c>
      <c r="G1735" t="s">
        <v>33477</v>
      </c>
      <c r="H1735">
        <v>21510</v>
      </c>
      <c r="I1735" t="s">
        <v>33476</v>
      </c>
      <c r="J1735"/>
      <c r="U1735" s="43"/>
      <c r="AE1735"/>
    </row>
    <row r="1736" spans="1:31">
      <c r="A1736">
        <v>4110</v>
      </c>
      <c r="B1736" t="s">
        <v>1818</v>
      </c>
      <c r="C1736" t="s">
        <v>33477</v>
      </c>
      <c r="D1736" t="s">
        <v>33476</v>
      </c>
      <c r="E1736"/>
      <c r="F1736">
        <v>44115</v>
      </c>
      <c r="G1736" t="s">
        <v>33477</v>
      </c>
      <c r="H1736">
        <v>21520</v>
      </c>
      <c r="I1736" t="s">
        <v>33476</v>
      </c>
      <c r="J1736"/>
      <c r="U1736" s="43"/>
      <c r="AE1736"/>
    </row>
    <row r="1737" spans="1:31">
      <c r="A1737">
        <v>4230</v>
      </c>
      <c r="B1737" t="s">
        <v>1819</v>
      </c>
      <c r="C1737" t="s">
        <v>33477</v>
      </c>
      <c r="D1737" t="s">
        <v>33476</v>
      </c>
      <c r="E1737"/>
      <c r="F1737">
        <v>44119</v>
      </c>
      <c r="G1737" t="s">
        <v>33477</v>
      </c>
      <c r="H1737">
        <v>21520</v>
      </c>
      <c r="I1737" t="s">
        <v>33476</v>
      </c>
      <c r="J1737"/>
      <c r="U1737" s="43"/>
      <c r="AE1737"/>
    </row>
    <row r="1738" spans="1:31">
      <c r="A1738">
        <v>4150</v>
      </c>
      <c r="B1738" t="s">
        <v>1820</v>
      </c>
      <c r="C1738" t="s">
        <v>33478</v>
      </c>
      <c r="D1738" t="s">
        <v>33476</v>
      </c>
      <c r="E1738"/>
      <c r="F1738">
        <v>44120</v>
      </c>
      <c r="G1738" t="s">
        <v>33477</v>
      </c>
      <c r="H1738">
        <v>21520</v>
      </c>
      <c r="I1738" t="s">
        <v>33476</v>
      </c>
      <c r="J1738"/>
      <c r="U1738" s="43"/>
      <c r="AE1738"/>
    </row>
    <row r="1739" spans="1:31">
      <c r="A1739">
        <v>4170</v>
      </c>
      <c r="B1739" t="s">
        <v>1821</v>
      </c>
      <c r="C1739" t="s">
        <v>33478</v>
      </c>
      <c r="D1739" t="s">
        <v>33476</v>
      </c>
      <c r="E1739"/>
      <c r="F1739">
        <v>44130</v>
      </c>
      <c r="G1739" t="s">
        <v>33477</v>
      </c>
      <c r="H1739">
        <v>21530</v>
      </c>
      <c r="I1739" t="s">
        <v>33476</v>
      </c>
      <c r="J1739"/>
      <c r="U1739" s="43"/>
      <c r="AE1739"/>
    </row>
    <row r="1740" spans="1:31">
      <c r="A1740">
        <v>4250</v>
      </c>
      <c r="B1740" t="s">
        <v>1822</v>
      </c>
      <c r="C1740" t="s">
        <v>33478</v>
      </c>
      <c r="D1740" t="s">
        <v>33476</v>
      </c>
      <c r="E1740"/>
      <c r="F1740">
        <v>44140</v>
      </c>
      <c r="G1740" t="s">
        <v>33477</v>
      </c>
      <c r="H1740">
        <v>21530</v>
      </c>
      <c r="I1740" t="s">
        <v>33476</v>
      </c>
      <c r="J1740"/>
      <c r="U1740" s="43"/>
      <c r="AE1740"/>
    </row>
    <row r="1741" spans="1:31">
      <c r="A1741">
        <v>4360</v>
      </c>
      <c r="B1741" t="s">
        <v>1823</v>
      </c>
      <c r="C1741" t="s">
        <v>33478</v>
      </c>
      <c r="D1741" t="s">
        <v>33476</v>
      </c>
      <c r="E1741"/>
      <c r="F1741">
        <v>44150</v>
      </c>
      <c r="G1741" t="s">
        <v>33477</v>
      </c>
      <c r="H1741">
        <v>21540</v>
      </c>
      <c r="I1741" t="s">
        <v>33476</v>
      </c>
      <c r="J1741"/>
      <c r="U1741" s="43"/>
      <c r="AE1741"/>
    </row>
    <row r="1742" spans="1:31">
      <c r="A1742">
        <v>4170</v>
      </c>
      <c r="B1742" t="s">
        <v>1824</v>
      </c>
      <c r="C1742" t="s">
        <v>33478</v>
      </c>
      <c r="D1742" t="s">
        <v>33476</v>
      </c>
      <c r="E1742"/>
      <c r="F1742">
        <v>44160</v>
      </c>
      <c r="G1742" t="s">
        <v>33477</v>
      </c>
      <c r="H1742">
        <v>21540</v>
      </c>
      <c r="I1742" t="s">
        <v>33476</v>
      </c>
      <c r="J1742"/>
      <c r="U1742" s="43"/>
      <c r="AE1742"/>
    </row>
    <row r="1743" spans="1:31">
      <c r="A1743">
        <v>4170</v>
      </c>
      <c r="B1743" t="s">
        <v>1824</v>
      </c>
      <c r="C1743" t="s">
        <v>33478</v>
      </c>
      <c r="D1743" t="s">
        <v>33476</v>
      </c>
      <c r="E1743"/>
      <c r="F1743">
        <v>44170</v>
      </c>
      <c r="G1743" t="s">
        <v>33477</v>
      </c>
      <c r="H1743">
        <v>21540</v>
      </c>
      <c r="I1743" t="s">
        <v>33476</v>
      </c>
      <c r="J1743"/>
      <c r="U1743" s="43"/>
      <c r="AE1743"/>
    </row>
    <row r="1744" spans="1:31">
      <c r="A1744">
        <v>4250</v>
      </c>
      <c r="B1744" t="s">
        <v>1825</v>
      </c>
      <c r="C1744" t="s">
        <v>33478</v>
      </c>
      <c r="D1744" t="s">
        <v>33476</v>
      </c>
      <c r="E1744"/>
      <c r="F1744">
        <v>44190</v>
      </c>
      <c r="G1744" t="s">
        <v>33477</v>
      </c>
      <c r="H1744">
        <v>21570</v>
      </c>
      <c r="I1744" t="s">
        <v>33476</v>
      </c>
      <c r="J1744"/>
      <c r="U1744" s="43"/>
      <c r="AE1744"/>
    </row>
    <row r="1745" spans="1:31">
      <c r="A1745">
        <v>4300</v>
      </c>
      <c r="B1745" t="s">
        <v>1826</v>
      </c>
      <c r="C1745" t="s">
        <v>33477</v>
      </c>
      <c r="D1745" t="s">
        <v>33476</v>
      </c>
      <c r="E1745"/>
      <c r="F1745">
        <v>44210</v>
      </c>
      <c r="G1745" t="s">
        <v>33477</v>
      </c>
      <c r="H1745">
        <v>21580</v>
      </c>
      <c r="I1745" t="s">
        <v>33476</v>
      </c>
      <c r="J1745"/>
      <c r="U1745" s="43"/>
      <c r="AE1745"/>
    </row>
    <row r="1746" spans="1:31">
      <c r="A1746">
        <v>4200</v>
      </c>
      <c r="B1746" t="s">
        <v>1827</v>
      </c>
      <c r="C1746" t="s">
        <v>33477</v>
      </c>
      <c r="D1746" t="s">
        <v>33476</v>
      </c>
      <c r="E1746"/>
      <c r="F1746">
        <v>44220</v>
      </c>
      <c r="G1746" t="s">
        <v>33477</v>
      </c>
      <c r="H1746">
        <v>21580</v>
      </c>
      <c r="I1746" t="s">
        <v>33476</v>
      </c>
      <c r="J1746"/>
      <c r="U1746" s="43"/>
      <c r="AE1746"/>
    </row>
    <row r="1747" spans="1:31">
      <c r="A1747">
        <v>4200</v>
      </c>
      <c r="B1747" t="s">
        <v>1828</v>
      </c>
      <c r="C1747" t="s">
        <v>33477</v>
      </c>
      <c r="D1747" t="s">
        <v>33476</v>
      </c>
      <c r="E1747"/>
      <c r="F1747">
        <v>44240</v>
      </c>
      <c r="G1747" t="s">
        <v>33477</v>
      </c>
      <c r="H1747">
        <v>21580</v>
      </c>
      <c r="I1747" t="s">
        <v>33476</v>
      </c>
      <c r="J1747"/>
      <c r="U1747" s="43"/>
      <c r="AE1747"/>
    </row>
    <row r="1748" spans="1:31">
      <c r="A1748">
        <v>4230</v>
      </c>
      <c r="B1748" t="s">
        <v>1829</v>
      </c>
      <c r="C1748" t="s">
        <v>33477</v>
      </c>
      <c r="D1748" t="s">
        <v>33476</v>
      </c>
      <c r="E1748"/>
      <c r="F1748">
        <v>44260</v>
      </c>
      <c r="G1748" t="s">
        <v>33477</v>
      </c>
      <c r="H1748">
        <v>21600</v>
      </c>
      <c r="I1748" t="s">
        <v>33476</v>
      </c>
      <c r="J1748"/>
      <c r="U1748" s="43"/>
      <c r="AE1748"/>
    </row>
    <row r="1749" spans="1:31">
      <c r="A1749">
        <v>4110</v>
      </c>
      <c r="B1749" t="s">
        <v>1830</v>
      </c>
      <c r="C1749" t="s">
        <v>33477</v>
      </c>
      <c r="D1749" t="s">
        <v>33476</v>
      </c>
      <c r="E1749"/>
      <c r="F1749">
        <v>44270</v>
      </c>
      <c r="G1749" t="s">
        <v>33477</v>
      </c>
      <c r="H1749">
        <v>21610</v>
      </c>
      <c r="I1749" t="s">
        <v>33476</v>
      </c>
      <c r="J1749"/>
      <c r="U1749" s="43"/>
      <c r="AE1749"/>
    </row>
    <row r="1750" spans="1:31">
      <c r="A1750">
        <v>4700</v>
      </c>
      <c r="B1750" t="s">
        <v>1831</v>
      </c>
      <c r="C1750" t="s">
        <v>33480</v>
      </c>
      <c r="D1750" t="s">
        <v>33476</v>
      </c>
      <c r="E1750"/>
      <c r="F1750">
        <v>44290</v>
      </c>
      <c r="G1750" t="s">
        <v>33477</v>
      </c>
      <c r="H1750">
        <v>21610</v>
      </c>
      <c r="I1750" t="s">
        <v>33476</v>
      </c>
      <c r="J1750"/>
      <c r="U1750" s="43"/>
      <c r="AE1750"/>
    </row>
    <row r="1751" spans="1:31">
      <c r="A1751">
        <v>4120</v>
      </c>
      <c r="B1751" t="s">
        <v>1832</v>
      </c>
      <c r="C1751" t="s">
        <v>33478</v>
      </c>
      <c r="D1751" t="s">
        <v>33476</v>
      </c>
      <c r="E1751"/>
      <c r="F1751">
        <v>44310</v>
      </c>
      <c r="G1751" t="s">
        <v>33477</v>
      </c>
      <c r="H1751">
        <v>21690</v>
      </c>
      <c r="I1751" t="s">
        <v>33476</v>
      </c>
      <c r="J1751"/>
      <c r="U1751" s="43"/>
      <c r="AE1751"/>
    </row>
    <row r="1752" spans="1:31">
      <c r="A1752">
        <v>4120</v>
      </c>
      <c r="B1752" t="s">
        <v>1832</v>
      </c>
      <c r="C1752" t="s">
        <v>33478</v>
      </c>
      <c r="D1752" t="s">
        <v>33476</v>
      </c>
      <c r="E1752"/>
      <c r="F1752">
        <v>44320</v>
      </c>
      <c r="G1752" t="s">
        <v>33477</v>
      </c>
      <c r="H1752">
        <v>21690</v>
      </c>
      <c r="I1752" t="s">
        <v>33476</v>
      </c>
      <c r="J1752"/>
      <c r="U1752" s="43"/>
      <c r="AE1752"/>
    </row>
    <row r="1753" spans="1:31">
      <c r="A1753">
        <v>4200</v>
      </c>
      <c r="B1753" t="s">
        <v>1833</v>
      </c>
      <c r="C1753" t="s">
        <v>33477</v>
      </c>
      <c r="D1753" t="s">
        <v>33476</v>
      </c>
      <c r="E1753"/>
      <c r="F1753">
        <v>44330</v>
      </c>
      <c r="G1753" t="s">
        <v>33477</v>
      </c>
      <c r="H1753">
        <v>21700</v>
      </c>
      <c r="I1753" t="s">
        <v>33476</v>
      </c>
      <c r="J1753"/>
      <c r="U1753" s="43"/>
      <c r="AE1753"/>
    </row>
    <row r="1754" spans="1:31">
      <c r="A1754">
        <v>4200</v>
      </c>
      <c r="B1754" t="s">
        <v>1833</v>
      </c>
      <c r="C1754" t="s">
        <v>33477</v>
      </c>
      <c r="D1754" t="s">
        <v>33476</v>
      </c>
      <c r="E1754"/>
      <c r="F1754">
        <v>44350</v>
      </c>
      <c r="G1754" t="s">
        <v>33477</v>
      </c>
      <c r="H1754">
        <v>21700</v>
      </c>
      <c r="I1754" t="s">
        <v>33476</v>
      </c>
      <c r="J1754"/>
      <c r="U1754" s="43"/>
      <c r="AE1754"/>
    </row>
    <row r="1755" spans="1:31">
      <c r="A1755">
        <v>4120</v>
      </c>
      <c r="B1755" t="s">
        <v>1834</v>
      </c>
      <c r="C1755" t="s">
        <v>33478</v>
      </c>
      <c r="D1755" t="s">
        <v>33476</v>
      </c>
      <c r="E1755"/>
      <c r="F1755">
        <v>44360</v>
      </c>
      <c r="G1755" t="s">
        <v>33477</v>
      </c>
      <c r="H1755">
        <v>21700</v>
      </c>
      <c r="I1755" t="s">
        <v>33476</v>
      </c>
      <c r="J1755"/>
      <c r="U1755" s="43"/>
      <c r="AE1755"/>
    </row>
    <row r="1756" spans="1:31">
      <c r="A1756">
        <v>4310</v>
      </c>
      <c r="B1756" t="s">
        <v>1835</v>
      </c>
      <c r="C1756" t="s">
        <v>33477</v>
      </c>
      <c r="D1756" t="s">
        <v>33476</v>
      </c>
      <c r="E1756"/>
      <c r="F1756">
        <v>44370</v>
      </c>
      <c r="G1756" t="s">
        <v>33480</v>
      </c>
      <c r="H1756">
        <v>21700</v>
      </c>
      <c r="I1756" t="s">
        <v>33476</v>
      </c>
      <c r="J1756"/>
      <c r="U1756" s="43"/>
      <c r="AE1756"/>
    </row>
    <row r="1757" spans="1:31">
      <c r="A1757">
        <v>5130</v>
      </c>
      <c r="B1757" t="s">
        <v>1836</v>
      </c>
      <c r="C1757" t="s">
        <v>33478</v>
      </c>
      <c r="D1757" t="s">
        <v>33476</v>
      </c>
      <c r="E1757"/>
      <c r="F1757">
        <v>44390</v>
      </c>
      <c r="G1757" t="s">
        <v>33477</v>
      </c>
      <c r="H1757">
        <v>21700</v>
      </c>
      <c r="I1757" t="s">
        <v>33476</v>
      </c>
      <c r="J1757"/>
      <c r="U1757" s="43"/>
      <c r="AE1757"/>
    </row>
    <row r="1758" spans="1:31">
      <c r="A1758">
        <v>4300</v>
      </c>
      <c r="B1758" t="s">
        <v>1837</v>
      </c>
      <c r="C1758" t="s">
        <v>33477</v>
      </c>
      <c r="D1758" t="s">
        <v>33476</v>
      </c>
      <c r="E1758"/>
      <c r="F1758">
        <v>44430</v>
      </c>
      <c r="G1758" t="s">
        <v>33477</v>
      </c>
      <c r="H1758">
        <v>21760</v>
      </c>
      <c r="I1758" t="s">
        <v>33476</v>
      </c>
      <c r="J1758"/>
      <c r="U1758" s="43"/>
      <c r="AE1758"/>
    </row>
    <row r="1759" spans="1:31">
      <c r="A1759">
        <v>4860</v>
      </c>
      <c r="B1759" t="s">
        <v>1838</v>
      </c>
      <c r="C1759" t="s">
        <v>33480</v>
      </c>
      <c r="D1759" t="s">
        <v>33476</v>
      </c>
      <c r="E1759"/>
      <c r="F1759">
        <v>44440</v>
      </c>
      <c r="G1759" t="s">
        <v>33477</v>
      </c>
      <c r="H1759">
        <v>21800</v>
      </c>
      <c r="I1759" t="s">
        <v>33476</v>
      </c>
      <c r="J1759"/>
      <c r="U1759" s="43"/>
      <c r="AE1759"/>
    </row>
    <row r="1760" spans="1:31">
      <c r="A1760">
        <v>5160</v>
      </c>
      <c r="B1760" t="s">
        <v>1839</v>
      </c>
      <c r="C1760" t="s">
        <v>33478</v>
      </c>
      <c r="D1760" t="s">
        <v>33476</v>
      </c>
      <c r="E1760"/>
      <c r="F1760">
        <v>44450</v>
      </c>
      <c r="G1760" t="s">
        <v>33477</v>
      </c>
      <c r="H1760">
        <v>22100</v>
      </c>
      <c r="I1760" t="s">
        <v>33476</v>
      </c>
      <c r="J1760"/>
      <c r="U1760" s="43"/>
      <c r="AE1760"/>
    </row>
    <row r="1761" spans="1:31">
      <c r="A1761">
        <v>4420</v>
      </c>
      <c r="B1761" t="s">
        <v>1840</v>
      </c>
      <c r="C1761" t="s">
        <v>33478</v>
      </c>
      <c r="D1761" t="s">
        <v>33476</v>
      </c>
      <c r="E1761"/>
      <c r="F1761">
        <v>44460</v>
      </c>
      <c r="G1761" t="s">
        <v>33477</v>
      </c>
      <c r="H1761">
        <v>22100</v>
      </c>
      <c r="I1761" t="s">
        <v>33476</v>
      </c>
      <c r="J1761"/>
      <c r="U1761" s="43"/>
      <c r="AE1761"/>
    </row>
    <row r="1762" spans="1:31">
      <c r="A1762">
        <v>4420</v>
      </c>
      <c r="B1762" t="s">
        <v>1840</v>
      </c>
      <c r="C1762" t="s">
        <v>33478</v>
      </c>
      <c r="D1762" t="s">
        <v>33476</v>
      </c>
      <c r="E1762"/>
      <c r="F1762">
        <v>44470</v>
      </c>
      <c r="G1762" t="s">
        <v>33477</v>
      </c>
      <c r="H1762">
        <v>22100</v>
      </c>
      <c r="I1762" t="s">
        <v>33476</v>
      </c>
      <c r="J1762"/>
      <c r="U1762" s="43"/>
      <c r="AE1762"/>
    </row>
    <row r="1763" spans="1:31">
      <c r="A1763">
        <v>4420</v>
      </c>
      <c r="B1763" t="s">
        <v>1840</v>
      </c>
      <c r="C1763" t="s">
        <v>33478</v>
      </c>
      <c r="D1763" t="s">
        <v>33476</v>
      </c>
      <c r="E1763"/>
      <c r="F1763">
        <v>44480</v>
      </c>
      <c r="G1763" t="s">
        <v>33477</v>
      </c>
      <c r="H1763">
        <v>22110</v>
      </c>
      <c r="I1763" t="s">
        <v>33476</v>
      </c>
      <c r="J1763"/>
      <c r="U1763" s="43"/>
      <c r="AE1763"/>
    </row>
    <row r="1764" spans="1:31">
      <c r="A1764">
        <v>4700</v>
      </c>
      <c r="B1764" t="s">
        <v>1841</v>
      </c>
      <c r="C1764" t="s">
        <v>33480</v>
      </c>
      <c r="D1764" t="s">
        <v>33476</v>
      </c>
      <c r="E1764"/>
      <c r="F1764">
        <v>44500</v>
      </c>
      <c r="G1764" t="s">
        <v>33477</v>
      </c>
      <c r="H1764">
        <v>22110</v>
      </c>
      <c r="I1764" t="s">
        <v>33476</v>
      </c>
      <c r="J1764"/>
      <c r="U1764" s="43"/>
      <c r="AE1764"/>
    </row>
    <row r="1765" spans="1:31">
      <c r="A1765">
        <v>4410</v>
      </c>
      <c r="B1765" t="s">
        <v>1842</v>
      </c>
      <c r="C1765" t="s">
        <v>33477</v>
      </c>
      <c r="D1765" t="s">
        <v>33476</v>
      </c>
      <c r="E1765"/>
      <c r="F1765">
        <v>44520</v>
      </c>
      <c r="G1765" t="s">
        <v>33477</v>
      </c>
      <c r="H1765">
        <v>22110</v>
      </c>
      <c r="I1765" t="s">
        <v>33476</v>
      </c>
      <c r="J1765"/>
      <c r="U1765" s="43"/>
      <c r="AE1765"/>
    </row>
    <row r="1766" spans="1:31">
      <c r="A1766">
        <v>4500</v>
      </c>
      <c r="B1766" t="s">
        <v>1843</v>
      </c>
      <c r="C1766" t="s">
        <v>33477</v>
      </c>
      <c r="D1766" t="s">
        <v>33476</v>
      </c>
      <c r="E1766"/>
      <c r="F1766">
        <v>44521</v>
      </c>
      <c r="G1766" t="s">
        <v>33477</v>
      </c>
      <c r="H1766">
        <v>22110</v>
      </c>
      <c r="I1766" t="s">
        <v>33476</v>
      </c>
      <c r="J1766"/>
      <c r="U1766" s="43"/>
      <c r="AE1766"/>
    </row>
    <row r="1767" spans="1:31">
      <c r="A1767">
        <v>4150</v>
      </c>
      <c r="B1767" t="s">
        <v>1844</v>
      </c>
      <c r="C1767" t="s">
        <v>33478</v>
      </c>
      <c r="D1767" t="s">
        <v>33476</v>
      </c>
      <c r="E1767"/>
      <c r="F1767">
        <v>44522</v>
      </c>
      <c r="G1767" t="s">
        <v>33477</v>
      </c>
      <c r="H1767">
        <v>22120</v>
      </c>
      <c r="I1767" t="s">
        <v>33476</v>
      </c>
      <c r="J1767"/>
      <c r="U1767" s="43"/>
      <c r="AE1767"/>
    </row>
    <row r="1768" spans="1:31">
      <c r="A1768">
        <v>4110</v>
      </c>
      <c r="B1768" t="s">
        <v>1845</v>
      </c>
      <c r="C1768" t="s">
        <v>33477</v>
      </c>
      <c r="D1768" t="s">
        <v>33476</v>
      </c>
      <c r="E1768"/>
      <c r="F1768">
        <v>44530</v>
      </c>
      <c r="G1768" t="s">
        <v>33477</v>
      </c>
      <c r="H1768">
        <v>22120</v>
      </c>
      <c r="I1768" t="s">
        <v>33476</v>
      </c>
      <c r="J1768"/>
      <c r="U1768" s="43"/>
      <c r="AE1768"/>
    </row>
    <row r="1769" spans="1:31">
      <c r="A1769">
        <v>4340</v>
      </c>
      <c r="B1769" t="s">
        <v>1846</v>
      </c>
      <c r="C1769" t="s">
        <v>33478</v>
      </c>
      <c r="D1769" t="s">
        <v>33476</v>
      </c>
      <c r="E1769"/>
      <c r="F1769">
        <v>44540</v>
      </c>
      <c r="G1769" t="s">
        <v>33477</v>
      </c>
      <c r="H1769">
        <v>22130</v>
      </c>
      <c r="I1769" t="s">
        <v>33476</v>
      </c>
      <c r="J1769"/>
      <c r="U1769" s="43"/>
      <c r="AE1769"/>
    </row>
    <row r="1770" spans="1:31">
      <c r="A1770">
        <v>4340</v>
      </c>
      <c r="B1770" t="s">
        <v>1846</v>
      </c>
      <c r="C1770" t="s">
        <v>33478</v>
      </c>
      <c r="D1770" t="s">
        <v>33476</v>
      </c>
      <c r="E1770"/>
      <c r="F1770">
        <v>44570</v>
      </c>
      <c r="G1770" t="s">
        <v>33477</v>
      </c>
      <c r="H1770">
        <v>22130</v>
      </c>
      <c r="I1770" t="s">
        <v>33476</v>
      </c>
      <c r="J1770"/>
      <c r="U1770" s="43"/>
      <c r="AE1770"/>
    </row>
    <row r="1771" spans="1:31">
      <c r="A1771">
        <v>4340</v>
      </c>
      <c r="B1771" t="s">
        <v>1846</v>
      </c>
      <c r="C1771" t="s">
        <v>33478</v>
      </c>
      <c r="D1771" t="s">
        <v>33476</v>
      </c>
      <c r="E1771"/>
      <c r="F1771">
        <v>44590</v>
      </c>
      <c r="G1771" t="s">
        <v>33477</v>
      </c>
      <c r="H1771">
        <v>22140</v>
      </c>
      <c r="I1771" t="s">
        <v>33476</v>
      </c>
      <c r="J1771"/>
      <c r="U1771" s="43"/>
      <c r="AE1771"/>
    </row>
    <row r="1772" spans="1:31">
      <c r="A1772">
        <v>4150</v>
      </c>
      <c r="B1772" t="s">
        <v>1847</v>
      </c>
      <c r="C1772" t="s">
        <v>33478</v>
      </c>
      <c r="D1772" t="s">
        <v>33476</v>
      </c>
      <c r="E1772"/>
      <c r="F1772">
        <v>44600</v>
      </c>
      <c r="G1772" t="s">
        <v>33477</v>
      </c>
      <c r="H1772">
        <v>22140</v>
      </c>
      <c r="I1772" t="s">
        <v>33476</v>
      </c>
      <c r="J1772"/>
      <c r="U1772" s="43"/>
      <c r="AE1772"/>
    </row>
    <row r="1773" spans="1:31">
      <c r="A1773">
        <v>4150</v>
      </c>
      <c r="B1773" t="s">
        <v>1848</v>
      </c>
      <c r="C1773" t="s">
        <v>33478</v>
      </c>
      <c r="D1773" t="s">
        <v>33476</v>
      </c>
      <c r="E1773"/>
      <c r="F1773">
        <v>44630</v>
      </c>
      <c r="G1773" t="s">
        <v>33477</v>
      </c>
      <c r="H1773">
        <v>22140</v>
      </c>
      <c r="I1773" t="s">
        <v>33476</v>
      </c>
      <c r="J1773"/>
      <c r="U1773" s="43"/>
      <c r="AE1773"/>
    </row>
    <row r="1774" spans="1:31">
      <c r="A1774">
        <v>4230</v>
      </c>
      <c r="B1774" t="s">
        <v>1849</v>
      </c>
      <c r="C1774" t="s">
        <v>33477</v>
      </c>
      <c r="D1774" t="s">
        <v>33476</v>
      </c>
      <c r="E1774"/>
      <c r="F1774">
        <v>44640</v>
      </c>
      <c r="G1774" t="s">
        <v>33477</v>
      </c>
      <c r="H1774">
        <v>22150</v>
      </c>
      <c r="I1774" t="s">
        <v>33476</v>
      </c>
      <c r="J1774"/>
      <c r="U1774" s="43"/>
      <c r="AE1774"/>
    </row>
    <row r="1775" spans="1:31">
      <c r="A1775">
        <v>4500</v>
      </c>
      <c r="B1775" t="s">
        <v>1850</v>
      </c>
      <c r="C1775" t="s">
        <v>33477</v>
      </c>
      <c r="D1775" t="s">
        <v>33476</v>
      </c>
      <c r="E1775"/>
      <c r="F1775">
        <v>44650</v>
      </c>
      <c r="G1775" t="s">
        <v>33477</v>
      </c>
      <c r="H1775">
        <v>22150</v>
      </c>
      <c r="I1775" t="s">
        <v>33476</v>
      </c>
      <c r="J1775"/>
      <c r="U1775" s="43"/>
      <c r="AE1775"/>
    </row>
    <row r="1776" spans="1:31">
      <c r="A1776">
        <v>4000</v>
      </c>
      <c r="B1776" t="s">
        <v>1851</v>
      </c>
      <c r="C1776" t="s">
        <v>33477</v>
      </c>
      <c r="D1776" t="s">
        <v>33476</v>
      </c>
      <c r="E1776"/>
      <c r="F1776">
        <v>44670</v>
      </c>
      <c r="G1776" t="s">
        <v>33477</v>
      </c>
      <c r="H1776">
        <v>22150</v>
      </c>
      <c r="I1776" t="s">
        <v>33476</v>
      </c>
      <c r="J1776"/>
      <c r="U1776" s="43"/>
      <c r="AE1776"/>
    </row>
    <row r="1777" spans="1:31">
      <c r="A1777">
        <v>4000</v>
      </c>
      <c r="B1777" t="s">
        <v>1851</v>
      </c>
      <c r="C1777" t="s">
        <v>33477</v>
      </c>
      <c r="D1777" t="s">
        <v>33476</v>
      </c>
      <c r="E1777"/>
      <c r="F1777">
        <v>44680</v>
      </c>
      <c r="G1777" t="s">
        <v>33477</v>
      </c>
      <c r="H1777">
        <v>22160</v>
      </c>
      <c r="I1777" t="s">
        <v>33476</v>
      </c>
      <c r="J1777"/>
      <c r="U1777" s="43"/>
      <c r="AE1777"/>
    </row>
    <row r="1778" spans="1:31">
      <c r="A1778">
        <v>4000</v>
      </c>
      <c r="B1778" t="s">
        <v>1851</v>
      </c>
      <c r="C1778" t="s">
        <v>33477</v>
      </c>
      <c r="D1778" t="s">
        <v>33476</v>
      </c>
      <c r="E1778"/>
      <c r="F1778">
        <v>44690</v>
      </c>
      <c r="G1778" t="s">
        <v>33477</v>
      </c>
      <c r="H1778">
        <v>22160</v>
      </c>
      <c r="I1778" t="s">
        <v>33476</v>
      </c>
      <c r="J1778"/>
      <c r="U1778" s="43"/>
      <c r="AE1778"/>
    </row>
    <row r="1779" spans="1:31">
      <c r="A1779">
        <v>4000</v>
      </c>
      <c r="B1779" t="s">
        <v>1851</v>
      </c>
      <c r="C1779" t="s">
        <v>33477</v>
      </c>
      <c r="D1779" t="s">
        <v>33476</v>
      </c>
      <c r="E1779"/>
      <c r="F1779">
        <v>44740</v>
      </c>
      <c r="G1779" t="s">
        <v>33477</v>
      </c>
      <c r="H1779">
        <v>22160</v>
      </c>
      <c r="I1779" t="s">
        <v>33476</v>
      </c>
      <c r="J1779"/>
      <c r="U1779" s="43"/>
      <c r="AE1779"/>
    </row>
    <row r="1780" spans="1:31">
      <c r="A1780">
        <v>4150</v>
      </c>
      <c r="B1780" t="s">
        <v>1852</v>
      </c>
      <c r="C1780" t="s">
        <v>33478</v>
      </c>
      <c r="D1780" t="s">
        <v>33476</v>
      </c>
      <c r="E1780"/>
      <c r="F1780">
        <v>44750</v>
      </c>
      <c r="G1780" t="s">
        <v>33477</v>
      </c>
      <c r="H1780">
        <v>22160</v>
      </c>
      <c r="I1780" t="s">
        <v>33476</v>
      </c>
      <c r="J1780"/>
      <c r="U1780" s="43"/>
      <c r="AE1780"/>
    </row>
    <row r="1781" spans="1:31">
      <c r="A1781">
        <v>6260</v>
      </c>
      <c r="B1781" t="s">
        <v>1853</v>
      </c>
      <c r="C1781" t="s">
        <v>33477</v>
      </c>
      <c r="D1781" t="s">
        <v>33476</v>
      </c>
      <c r="E1781"/>
      <c r="F1781">
        <v>44780</v>
      </c>
      <c r="G1781" t="s">
        <v>33477</v>
      </c>
      <c r="H1781">
        <v>22160</v>
      </c>
      <c r="I1781" t="s">
        <v>33476</v>
      </c>
      <c r="J1781"/>
      <c r="U1781" s="43"/>
      <c r="AE1781"/>
    </row>
    <row r="1782" spans="1:31">
      <c r="A1782">
        <v>4120</v>
      </c>
      <c r="B1782" t="s">
        <v>1854</v>
      </c>
      <c r="C1782" t="s">
        <v>33478</v>
      </c>
      <c r="D1782" t="s">
        <v>33476</v>
      </c>
      <c r="E1782"/>
      <c r="F1782">
        <v>44800</v>
      </c>
      <c r="G1782" t="s">
        <v>33477</v>
      </c>
      <c r="H1782">
        <v>22160</v>
      </c>
      <c r="I1782" t="s">
        <v>33476</v>
      </c>
      <c r="J1782"/>
      <c r="U1782" s="43"/>
      <c r="AE1782"/>
    </row>
    <row r="1783" spans="1:31">
      <c r="A1783">
        <v>4500</v>
      </c>
      <c r="B1783" t="s">
        <v>1855</v>
      </c>
      <c r="C1783" t="s">
        <v>33477</v>
      </c>
      <c r="D1783" t="s">
        <v>33476</v>
      </c>
      <c r="E1783"/>
      <c r="F1783">
        <v>44810</v>
      </c>
      <c r="G1783" t="s">
        <v>33477</v>
      </c>
      <c r="H1783">
        <v>22170</v>
      </c>
      <c r="I1783" t="s">
        <v>33476</v>
      </c>
      <c r="J1783"/>
      <c r="U1783" s="43"/>
      <c r="AE1783"/>
    </row>
    <row r="1784" spans="1:31">
      <c r="A1784">
        <v>4170</v>
      </c>
      <c r="B1784" t="s">
        <v>1856</v>
      </c>
      <c r="C1784" t="s">
        <v>33478</v>
      </c>
      <c r="D1784" t="s">
        <v>33476</v>
      </c>
      <c r="E1784"/>
      <c r="F1784">
        <v>44850</v>
      </c>
      <c r="G1784" t="s">
        <v>33477</v>
      </c>
      <c r="H1784">
        <v>22170</v>
      </c>
      <c r="I1784" t="s">
        <v>33476</v>
      </c>
      <c r="J1784"/>
      <c r="U1784" s="43"/>
      <c r="AE1784"/>
    </row>
    <row r="1785" spans="1:31">
      <c r="A1785">
        <v>4240</v>
      </c>
      <c r="B1785" t="s">
        <v>1857</v>
      </c>
      <c r="C1785" t="s">
        <v>33478</v>
      </c>
      <c r="D1785" t="s">
        <v>33476</v>
      </c>
      <c r="E1785"/>
      <c r="F1785">
        <v>44860</v>
      </c>
      <c r="G1785" t="s">
        <v>33477</v>
      </c>
      <c r="H1785">
        <v>22190</v>
      </c>
      <c r="I1785" t="s">
        <v>33476</v>
      </c>
      <c r="J1785"/>
      <c r="U1785" s="43"/>
      <c r="AE1785"/>
    </row>
    <row r="1786" spans="1:31">
      <c r="A1786">
        <v>4110</v>
      </c>
      <c r="B1786" t="s">
        <v>1858</v>
      </c>
      <c r="C1786" t="s">
        <v>33477</v>
      </c>
      <c r="D1786" t="s">
        <v>33476</v>
      </c>
      <c r="E1786"/>
      <c r="F1786">
        <v>45110</v>
      </c>
      <c r="G1786" t="s">
        <v>33480</v>
      </c>
      <c r="H1786">
        <v>22200</v>
      </c>
      <c r="I1786" t="s">
        <v>33476</v>
      </c>
      <c r="J1786"/>
      <c r="U1786" s="43"/>
      <c r="AE1786"/>
    </row>
    <row r="1787" spans="1:31">
      <c r="A1787">
        <v>4500</v>
      </c>
      <c r="B1787" t="s">
        <v>1859</v>
      </c>
      <c r="C1787" t="s">
        <v>33477</v>
      </c>
      <c r="D1787" t="s">
        <v>33476</v>
      </c>
      <c r="E1787"/>
      <c r="F1787">
        <v>45120</v>
      </c>
      <c r="G1787" t="s">
        <v>33480</v>
      </c>
      <c r="H1787">
        <v>22200</v>
      </c>
      <c r="I1787" t="s">
        <v>33476</v>
      </c>
      <c r="J1787"/>
      <c r="U1787" s="43"/>
      <c r="AE1787"/>
    </row>
    <row r="1788" spans="1:31">
      <c r="A1788">
        <v>4380</v>
      </c>
      <c r="B1788" t="s">
        <v>1860</v>
      </c>
      <c r="C1788" t="s">
        <v>33478</v>
      </c>
      <c r="D1788" t="s">
        <v>33476</v>
      </c>
      <c r="E1788"/>
      <c r="F1788">
        <v>45130</v>
      </c>
      <c r="G1788" t="s">
        <v>33480</v>
      </c>
      <c r="H1788">
        <v>22210</v>
      </c>
      <c r="I1788" t="s">
        <v>33476</v>
      </c>
      <c r="J1788"/>
      <c r="U1788" s="43"/>
      <c r="AE1788"/>
    </row>
    <row r="1789" spans="1:31">
      <c r="A1789">
        <v>4380</v>
      </c>
      <c r="B1789" t="s">
        <v>1860</v>
      </c>
      <c r="C1789" t="s">
        <v>33478</v>
      </c>
      <c r="D1789" t="s">
        <v>33476</v>
      </c>
      <c r="E1789"/>
      <c r="F1789">
        <v>45140</v>
      </c>
      <c r="G1789" t="s">
        <v>33480</v>
      </c>
      <c r="H1789">
        <v>22210</v>
      </c>
      <c r="I1789" t="s">
        <v>33476</v>
      </c>
      <c r="J1789"/>
      <c r="U1789" s="43"/>
      <c r="AE1789"/>
    </row>
    <row r="1790" spans="1:31">
      <c r="A1790">
        <v>4230</v>
      </c>
      <c r="B1790" t="s">
        <v>1861</v>
      </c>
      <c r="C1790" t="s">
        <v>33477</v>
      </c>
      <c r="D1790" t="s">
        <v>33476</v>
      </c>
      <c r="E1790"/>
      <c r="F1790">
        <v>45160</v>
      </c>
      <c r="G1790" t="s">
        <v>33480</v>
      </c>
      <c r="H1790">
        <v>22210</v>
      </c>
      <c r="I1790" t="s">
        <v>33476</v>
      </c>
      <c r="J1790"/>
      <c r="U1790" s="43"/>
      <c r="AE1790"/>
    </row>
    <row r="1791" spans="1:31">
      <c r="A1791">
        <v>4200</v>
      </c>
      <c r="B1791" t="s">
        <v>1862</v>
      </c>
      <c r="C1791" t="s">
        <v>33477</v>
      </c>
      <c r="D1791" t="s">
        <v>33476</v>
      </c>
      <c r="E1791"/>
      <c r="F1791">
        <v>45170</v>
      </c>
      <c r="G1791" t="s">
        <v>33480</v>
      </c>
      <c r="H1791">
        <v>22210</v>
      </c>
      <c r="I1791" t="s">
        <v>33476</v>
      </c>
      <c r="J1791"/>
      <c r="U1791" s="43"/>
      <c r="AE1791"/>
    </row>
    <row r="1792" spans="1:31">
      <c r="A1792">
        <v>4330</v>
      </c>
      <c r="B1792" t="s">
        <v>1863</v>
      </c>
      <c r="C1792" t="s">
        <v>33478</v>
      </c>
      <c r="D1792" t="s">
        <v>33476</v>
      </c>
      <c r="E1792"/>
      <c r="F1792">
        <v>45190</v>
      </c>
      <c r="G1792" t="s">
        <v>33480</v>
      </c>
      <c r="H1792">
        <v>22220</v>
      </c>
      <c r="I1792" t="s">
        <v>33476</v>
      </c>
      <c r="J1792"/>
      <c r="U1792" s="43"/>
      <c r="AE1792"/>
    </row>
    <row r="1793" spans="1:31">
      <c r="A1793">
        <v>4270</v>
      </c>
      <c r="B1793" t="s">
        <v>1864</v>
      </c>
      <c r="C1793" t="s">
        <v>33477</v>
      </c>
      <c r="D1793" t="s">
        <v>33476</v>
      </c>
      <c r="E1793"/>
      <c r="F1793">
        <v>45210</v>
      </c>
      <c r="G1793" t="s">
        <v>33480</v>
      </c>
      <c r="H1793">
        <v>22230</v>
      </c>
      <c r="I1793" t="s">
        <v>33476</v>
      </c>
      <c r="J1793"/>
      <c r="U1793" s="43"/>
      <c r="AE1793"/>
    </row>
    <row r="1794" spans="1:31">
      <c r="A1794">
        <v>4270</v>
      </c>
      <c r="B1794" t="s">
        <v>1865</v>
      </c>
      <c r="C1794" t="s">
        <v>33477</v>
      </c>
      <c r="D1794" t="s">
        <v>33476</v>
      </c>
      <c r="E1794"/>
      <c r="F1794">
        <v>45220</v>
      </c>
      <c r="G1794" t="s">
        <v>33480</v>
      </c>
      <c r="H1794">
        <v>22230</v>
      </c>
      <c r="I1794" t="s">
        <v>33476</v>
      </c>
      <c r="J1794"/>
      <c r="U1794" s="43"/>
      <c r="AE1794"/>
    </row>
    <row r="1795" spans="1:31">
      <c r="A1795">
        <v>4170</v>
      </c>
      <c r="B1795" t="s">
        <v>1866</v>
      </c>
      <c r="C1795" t="s">
        <v>33478</v>
      </c>
      <c r="D1795" t="s">
        <v>33476</v>
      </c>
      <c r="E1795"/>
      <c r="F1795">
        <v>45230</v>
      </c>
      <c r="G1795" t="s">
        <v>33480</v>
      </c>
      <c r="H1795">
        <v>22230</v>
      </c>
      <c r="I1795" t="s">
        <v>33476</v>
      </c>
      <c r="J1795"/>
      <c r="U1795" s="43"/>
      <c r="AE1795"/>
    </row>
    <row r="1796" spans="1:31">
      <c r="A1796">
        <v>4410</v>
      </c>
      <c r="B1796" t="s">
        <v>1867</v>
      </c>
      <c r="C1796" t="s">
        <v>33477</v>
      </c>
      <c r="D1796" t="s">
        <v>33476</v>
      </c>
      <c r="E1796"/>
      <c r="F1796">
        <v>45250</v>
      </c>
      <c r="G1796" t="s">
        <v>33477</v>
      </c>
      <c r="H1796">
        <v>22240</v>
      </c>
      <c r="I1796" t="s">
        <v>33476</v>
      </c>
      <c r="J1796"/>
      <c r="U1796" s="43"/>
      <c r="AE1796"/>
    </row>
    <row r="1797" spans="1:31">
      <c r="A1797">
        <v>4500</v>
      </c>
      <c r="B1797" t="s">
        <v>1868</v>
      </c>
      <c r="C1797" t="s">
        <v>33477</v>
      </c>
      <c r="D1797" t="s">
        <v>33476</v>
      </c>
      <c r="E1797"/>
      <c r="F1797">
        <v>45260</v>
      </c>
      <c r="G1797" t="s">
        <v>33480</v>
      </c>
      <c r="H1797">
        <v>22250</v>
      </c>
      <c r="I1797" t="s">
        <v>33476</v>
      </c>
      <c r="J1797"/>
      <c r="U1797" s="43"/>
      <c r="AE1797"/>
    </row>
    <row r="1798" spans="1:31">
      <c r="A1798">
        <v>4330</v>
      </c>
      <c r="B1798" t="s">
        <v>1869</v>
      </c>
      <c r="C1798" t="s">
        <v>33478</v>
      </c>
      <c r="D1798" t="s">
        <v>33476</v>
      </c>
      <c r="E1798"/>
      <c r="F1798">
        <v>45270</v>
      </c>
      <c r="G1798" t="s">
        <v>33480</v>
      </c>
      <c r="H1798">
        <v>22250</v>
      </c>
      <c r="I1798" t="s">
        <v>33476</v>
      </c>
      <c r="J1798"/>
      <c r="U1798" s="43"/>
      <c r="AE1798"/>
    </row>
    <row r="1799" spans="1:31">
      <c r="A1799">
        <v>4300</v>
      </c>
      <c r="B1799" t="s">
        <v>1870</v>
      </c>
      <c r="C1799" t="s">
        <v>33477</v>
      </c>
      <c r="D1799" t="s">
        <v>33476</v>
      </c>
      <c r="E1799"/>
      <c r="F1799">
        <v>45290</v>
      </c>
      <c r="G1799" t="s">
        <v>33480</v>
      </c>
      <c r="H1799">
        <v>22250</v>
      </c>
      <c r="I1799" t="s">
        <v>33476</v>
      </c>
      <c r="J1799"/>
      <c r="U1799" s="43"/>
      <c r="AE1799"/>
    </row>
    <row r="1800" spans="1:31">
      <c r="A1800">
        <v>4800</v>
      </c>
      <c r="B1800" t="s">
        <v>1871</v>
      </c>
      <c r="C1800" t="s">
        <v>33480</v>
      </c>
      <c r="D1800" t="s">
        <v>33476</v>
      </c>
      <c r="E1800"/>
      <c r="F1800">
        <v>45300</v>
      </c>
      <c r="G1800" t="s">
        <v>33480</v>
      </c>
      <c r="H1800">
        <v>22260</v>
      </c>
      <c r="I1800" t="s">
        <v>33476</v>
      </c>
      <c r="J1800"/>
      <c r="U1800" s="43"/>
      <c r="AE1800"/>
    </row>
    <row r="1801" spans="1:31">
      <c r="A1801">
        <v>4300</v>
      </c>
      <c r="B1801" t="s">
        <v>1872</v>
      </c>
      <c r="C1801" t="s">
        <v>33477</v>
      </c>
      <c r="D1801" t="s">
        <v>33476</v>
      </c>
      <c r="E1801"/>
      <c r="F1801">
        <v>45310</v>
      </c>
      <c r="G1801" t="s">
        <v>33480</v>
      </c>
      <c r="H1801">
        <v>22260</v>
      </c>
      <c r="I1801" t="s">
        <v>33476</v>
      </c>
      <c r="J1801"/>
      <c r="U1801" s="43"/>
      <c r="AE1801"/>
    </row>
    <row r="1802" spans="1:31">
      <c r="A1802">
        <v>4140</v>
      </c>
      <c r="B1802" t="s">
        <v>1873</v>
      </c>
      <c r="C1802" t="s">
        <v>33478</v>
      </c>
      <c r="D1802" t="s">
        <v>33476</v>
      </c>
      <c r="E1802"/>
      <c r="F1802">
        <v>45320</v>
      </c>
      <c r="G1802" t="s">
        <v>33480</v>
      </c>
      <c r="H1802">
        <v>22270</v>
      </c>
      <c r="I1802" t="s">
        <v>33476</v>
      </c>
      <c r="J1802"/>
      <c r="U1802" s="43"/>
      <c r="AE1802"/>
    </row>
    <row r="1803" spans="1:31">
      <c r="A1803">
        <v>4870</v>
      </c>
      <c r="B1803" t="s">
        <v>1874</v>
      </c>
      <c r="C1803" t="s">
        <v>33477</v>
      </c>
      <c r="D1803" t="e">
        <v>#N/A</v>
      </c>
      <c r="E1803"/>
      <c r="F1803">
        <v>45340</v>
      </c>
      <c r="G1803" t="s">
        <v>33480</v>
      </c>
      <c r="H1803">
        <v>22290</v>
      </c>
      <c r="I1803" t="s">
        <v>33476</v>
      </c>
      <c r="J1803"/>
      <c r="U1803" s="43"/>
      <c r="AE1803"/>
    </row>
    <row r="1804" spans="1:31">
      <c r="A1804">
        <v>4870</v>
      </c>
      <c r="B1804" t="s">
        <v>1874</v>
      </c>
      <c r="C1804" t="s">
        <v>33477</v>
      </c>
      <c r="D1804" t="e">
        <v>#N/A</v>
      </c>
      <c r="E1804"/>
      <c r="F1804">
        <v>45360</v>
      </c>
      <c r="G1804" t="s">
        <v>33477</v>
      </c>
      <c r="H1804">
        <v>22290</v>
      </c>
      <c r="I1804" t="s">
        <v>33476</v>
      </c>
      <c r="J1804"/>
      <c r="U1804" s="43"/>
      <c r="AE1804"/>
    </row>
    <row r="1805" spans="1:31">
      <c r="A1805">
        <v>4530</v>
      </c>
      <c r="B1805" t="s">
        <v>1875</v>
      </c>
      <c r="C1805" t="s">
        <v>33483</v>
      </c>
      <c r="D1805" t="s">
        <v>33476</v>
      </c>
      <c r="E1805"/>
      <c r="F1805">
        <v>45370</v>
      </c>
      <c r="G1805" t="s">
        <v>33480</v>
      </c>
      <c r="H1805">
        <v>22300</v>
      </c>
      <c r="I1805" t="s">
        <v>33476</v>
      </c>
      <c r="J1805"/>
      <c r="U1805" s="43"/>
      <c r="AE1805"/>
    </row>
    <row r="1806" spans="1:31">
      <c r="A1806">
        <v>6260</v>
      </c>
      <c r="B1806" t="s">
        <v>1876</v>
      </c>
      <c r="C1806" t="s">
        <v>33477</v>
      </c>
      <c r="D1806" t="s">
        <v>33476</v>
      </c>
      <c r="E1806"/>
      <c r="F1806">
        <v>45380</v>
      </c>
      <c r="G1806" t="s">
        <v>33480</v>
      </c>
      <c r="H1806">
        <v>22300</v>
      </c>
      <c r="I1806" t="s">
        <v>33476</v>
      </c>
      <c r="J1806"/>
      <c r="U1806" s="43"/>
      <c r="AE1806"/>
    </row>
    <row r="1807" spans="1:31">
      <c r="A1807">
        <v>4400</v>
      </c>
      <c r="B1807" t="s">
        <v>1877</v>
      </c>
      <c r="C1807" t="s">
        <v>33478</v>
      </c>
      <c r="D1807" t="s">
        <v>33476</v>
      </c>
      <c r="E1807"/>
      <c r="F1807">
        <v>45390</v>
      </c>
      <c r="G1807" t="s">
        <v>33480</v>
      </c>
      <c r="H1807">
        <v>22300</v>
      </c>
      <c r="I1807" t="s">
        <v>33476</v>
      </c>
      <c r="J1807"/>
      <c r="U1807" s="43"/>
      <c r="AE1807"/>
    </row>
    <row r="1808" spans="1:31">
      <c r="A1808">
        <v>4220</v>
      </c>
      <c r="B1808" t="s">
        <v>1878</v>
      </c>
      <c r="C1808" t="s">
        <v>33480</v>
      </c>
      <c r="D1808" t="s">
        <v>33476</v>
      </c>
      <c r="E1808"/>
      <c r="F1808">
        <v>45400</v>
      </c>
      <c r="G1808" t="s">
        <v>33480</v>
      </c>
      <c r="H1808">
        <v>22310</v>
      </c>
      <c r="I1808" t="s">
        <v>33476</v>
      </c>
      <c r="J1808"/>
      <c r="U1808" s="43"/>
      <c r="AE1808"/>
    </row>
    <row r="1809" spans="1:31">
      <c r="A1809">
        <v>4200</v>
      </c>
      <c r="B1809" t="s">
        <v>1879</v>
      </c>
      <c r="C1809" t="s">
        <v>33477</v>
      </c>
      <c r="D1809" t="s">
        <v>33476</v>
      </c>
      <c r="E1809"/>
      <c r="F1809">
        <v>45420</v>
      </c>
      <c r="G1809" t="s">
        <v>33477</v>
      </c>
      <c r="H1809">
        <v>22320</v>
      </c>
      <c r="I1809" t="s">
        <v>33476</v>
      </c>
      <c r="J1809"/>
      <c r="U1809" s="43"/>
      <c r="AE1809"/>
    </row>
    <row r="1810" spans="1:31">
      <c r="A1810">
        <v>4290</v>
      </c>
      <c r="B1810" t="s">
        <v>1880</v>
      </c>
      <c r="C1810" t="s">
        <v>33477</v>
      </c>
      <c r="D1810" t="s">
        <v>33476</v>
      </c>
      <c r="E1810"/>
      <c r="F1810">
        <v>45430</v>
      </c>
      <c r="G1810" t="s">
        <v>33480</v>
      </c>
      <c r="H1810">
        <v>22320</v>
      </c>
      <c r="I1810" t="s">
        <v>33476</v>
      </c>
      <c r="J1810"/>
      <c r="U1810" s="43"/>
      <c r="AE1810"/>
    </row>
    <row r="1811" spans="1:31">
      <c r="A1811">
        <v>4150</v>
      </c>
      <c r="B1811" t="s">
        <v>1881</v>
      </c>
      <c r="C1811" t="s">
        <v>33478</v>
      </c>
      <c r="D1811" t="s">
        <v>33476</v>
      </c>
      <c r="E1811"/>
      <c r="F1811">
        <v>45450</v>
      </c>
      <c r="G1811" t="s">
        <v>33480</v>
      </c>
      <c r="H1811">
        <v>22330</v>
      </c>
      <c r="I1811" t="s">
        <v>33476</v>
      </c>
      <c r="J1811"/>
      <c r="U1811" s="43"/>
      <c r="AE1811"/>
    </row>
    <row r="1812" spans="1:31">
      <c r="A1812">
        <v>4320</v>
      </c>
      <c r="B1812" t="s">
        <v>1882</v>
      </c>
      <c r="C1812" t="s">
        <v>33477</v>
      </c>
      <c r="D1812" t="s">
        <v>33476</v>
      </c>
      <c r="E1812"/>
      <c r="F1812">
        <v>45460</v>
      </c>
      <c r="G1812" t="s">
        <v>33480</v>
      </c>
      <c r="H1812">
        <v>22340</v>
      </c>
      <c r="I1812" t="s">
        <v>33476</v>
      </c>
      <c r="J1812"/>
      <c r="U1812" s="43"/>
      <c r="AE1812"/>
    </row>
    <row r="1813" spans="1:31">
      <c r="A1813">
        <v>4140</v>
      </c>
      <c r="B1813" t="s">
        <v>1883</v>
      </c>
      <c r="C1813" t="s">
        <v>33478</v>
      </c>
      <c r="D1813" t="s">
        <v>33476</v>
      </c>
      <c r="E1813"/>
      <c r="F1813">
        <v>45470</v>
      </c>
      <c r="G1813" t="s">
        <v>33480</v>
      </c>
      <c r="H1813">
        <v>22340</v>
      </c>
      <c r="I1813" t="s">
        <v>33476</v>
      </c>
      <c r="J1813"/>
      <c r="U1813" s="43"/>
      <c r="AE1813"/>
    </row>
    <row r="1814" spans="1:31">
      <c r="A1814">
        <v>4270</v>
      </c>
      <c r="B1814" t="s">
        <v>1884</v>
      </c>
      <c r="C1814" t="s">
        <v>33477</v>
      </c>
      <c r="D1814" t="s">
        <v>33476</v>
      </c>
      <c r="E1814"/>
      <c r="F1814">
        <v>45480</v>
      </c>
      <c r="G1814" t="s">
        <v>33480</v>
      </c>
      <c r="H1814">
        <v>22340</v>
      </c>
      <c r="I1814" t="s">
        <v>33476</v>
      </c>
      <c r="J1814"/>
      <c r="U1814" s="43"/>
      <c r="AE1814"/>
    </row>
    <row r="1815" spans="1:31">
      <c r="A1815">
        <v>4330</v>
      </c>
      <c r="B1815" t="s">
        <v>1884</v>
      </c>
      <c r="C1815" t="s">
        <v>33478</v>
      </c>
      <c r="D1815" t="s">
        <v>33476</v>
      </c>
      <c r="E1815"/>
      <c r="F1815">
        <v>45500</v>
      </c>
      <c r="G1815" t="s">
        <v>33480</v>
      </c>
      <c r="H1815">
        <v>22340</v>
      </c>
      <c r="I1815" t="s">
        <v>33476</v>
      </c>
      <c r="J1815"/>
      <c r="U1815" s="43"/>
      <c r="AE1815"/>
    </row>
    <row r="1816" spans="1:31">
      <c r="A1816">
        <v>4140</v>
      </c>
      <c r="B1816" t="s">
        <v>1885</v>
      </c>
      <c r="C1816" t="s">
        <v>33478</v>
      </c>
      <c r="D1816" t="s">
        <v>33476</v>
      </c>
      <c r="E1816"/>
      <c r="F1816">
        <v>45520</v>
      </c>
      <c r="G1816" t="s">
        <v>33480</v>
      </c>
      <c r="H1816">
        <v>22350</v>
      </c>
      <c r="I1816" t="s">
        <v>33476</v>
      </c>
      <c r="J1816"/>
      <c r="U1816" s="43"/>
      <c r="AE1816"/>
    </row>
    <row r="1817" spans="1:31">
      <c r="A1817">
        <v>4300</v>
      </c>
      <c r="B1817" t="s">
        <v>1886</v>
      </c>
      <c r="C1817" t="s">
        <v>33477</v>
      </c>
      <c r="D1817" t="s">
        <v>33476</v>
      </c>
      <c r="E1817"/>
      <c r="F1817">
        <v>45530</v>
      </c>
      <c r="G1817" t="s">
        <v>33480</v>
      </c>
      <c r="H1817">
        <v>22350</v>
      </c>
      <c r="I1817" t="s">
        <v>33476</v>
      </c>
      <c r="J1817"/>
      <c r="U1817" s="43"/>
      <c r="AE1817"/>
    </row>
    <row r="1818" spans="1:31">
      <c r="A1818">
        <v>4200</v>
      </c>
      <c r="B1818" t="s">
        <v>1887</v>
      </c>
      <c r="C1818" t="s">
        <v>33477</v>
      </c>
      <c r="D1818" t="s">
        <v>33476</v>
      </c>
      <c r="E1818"/>
      <c r="F1818">
        <v>45550</v>
      </c>
      <c r="G1818" t="s">
        <v>33480</v>
      </c>
      <c r="H1818">
        <v>22350</v>
      </c>
      <c r="I1818" t="s">
        <v>33476</v>
      </c>
      <c r="J1818"/>
      <c r="U1818" s="43"/>
      <c r="AE1818"/>
    </row>
    <row r="1819" spans="1:31">
      <c r="A1819">
        <v>4150</v>
      </c>
      <c r="B1819" t="s">
        <v>1888</v>
      </c>
      <c r="C1819" t="s">
        <v>33478</v>
      </c>
      <c r="D1819" t="s">
        <v>33476</v>
      </c>
      <c r="E1819"/>
      <c r="F1819">
        <v>45560</v>
      </c>
      <c r="G1819" t="s">
        <v>33480</v>
      </c>
      <c r="H1819">
        <v>22390</v>
      </c>
      <c r="I1819" t="s">
        <v>33476</v>
      </c>
      <c r="J1819"/>
      <c r="U1819" s="43"/>
      <c r="AE1819"/>
    </row>
    <row r="1820" spans="1:31">
      <c r="A1820">
        <v>4150</v>
      </c>
      <c r="B1820" t="s">
        <v>1888</v>
      </c>
      <c r="C1820" t="s">
        <v>33478</v>
      </c>
      <c r="D1820" t="s">
        <v>33476</v>
      </c>
      <c r="E1820"/>
      <c r="F1820">
        <v>45570</v>
      </c>
      <c r="G1820" t="s">
        <v>33480</v>
      </c>
      <c r="H1820">
        <v>22390</v>
      </c>
      <c r="I1820" t="s">
        <v>33476</v>
      </c>
      <c r="J1820"/>
      <c r="U1820" s="43"/>
      <c r="AE1820"/>
    </row>
    <row r="1821" spans="1:31">
      <c r="A1821">
        <v>4150</v>
      </c>
      <c r="B1821" t="s">
        <v>1888</v>
      </c>
      <c r="C1821" t="s">
        <v>33478</v>
      </c>
      <c r="D1821" t="s">
        <v>33476</v>
      </c>
      <c r="E1821"/>
      <c r="F1821">
        <v>45700</v>
      </c>
      <c r="G1821" t="s">
        <v>33480</v>
      </c>
      <c r="H1821">
        <v>22400</v>
      </c>
      <c r="I1821" t="s">
        <v>33476</v>
      </c>
      <c r="J1821"/>
      <c r="U1821" s="43"/>
      <c r="AE1821"/>
    </row>
    <row r="1822" spans="1:31">
      <c r="A1822">
        <v>4200</v>
      </c>
      <c r="B1822" t="s">
        <v>1889</v>
      </c>
      <c r="C1822" t="s">
        <v>33477</v>
      </c>
      <c r="D1822" t="s">
        <v>33476</v>
      </c>
      <c r="E1822"/>
      <c r="F1822">
        <v>45720</v>
      </c>
      <c r="G1822" t="s">
        <v>33477</v>
      </c>
      <c r="H1822">
        <v>22400</v>
      </c>
      <c r="I1822" t="s">
        <v>33476</v>
      </c>
      <c r="J1822"/>
      <c r="U1822" s="43"/>
      <c r="AE1822"/>
    </row>
    <row r="1823" spans="1:31">
      <c r="A1823">
        <v>4120</v>
      </c>
      <c r="B1823" t="s">
        <v>1890</v>
      </c>
      <c r="C1823" t="s">
        <v>33478</v>
      </c>
      <c r="D1823" t="s">
        <v>33476</v>
      </c>
      <c r="E1823"/>
      <c r="F1823">
        <v>45750</v>
      </c>
      <c r="G1823" t="s">
        <v>33480</v>
      </c>
      <c r="H1823">
        <v>22400</v>
      </c>
      <c r="I1823" t="s">
        <v>33476</v>
      </c>
      <c r="J1823"/>
      <c r="U1823" s="43"/>
      <c r="AE1823"/>
    </row>
    <row r="1824" spans="1:31">
      <c r="A1824">
        <v>4290</v>
      </c>
      <c r="B1824" t="s">
        <v>1891</v>
      </c>
      <c r="C1824" t="s">
        <v>33477</v>
      </c>
      <c r="D1824" t="s">
        <v>33476</v>
      </c>
      <c r="E1824"/>
      <c r="F1824">
        <v>45760</v>
      </c>
      <c r="G1824" t="s">
        <v>33480</v>
      </c>
      <c r="H1824">
        <v>22400</v>
      </c>
      <c r="I1824" t="s">
        <v>33476</v>
      </c>
      <c r="J1824"/>
      <c r="U1824" s="43"/>
      <c r="AE1824"/>
    </row>
    <row r="1825" spans="1:31">
      <c r="A1825">
        <v>4330</v>
      </c>
      <c r="B1825" t="s">
        <v>1892</v>
      </c>
      <c r="C1825" t="s">
        <v>33478</v>
      </c>
      <c r="D1825" t="s">
        <v>33476</v>
      </c>
      <c r="E1825"/>
      <c r="F1825">
        <v>46000</v>
      </c>
      <c r="G1825" t="s">
        <v>33477</v>
      </c>
      <c r="H1825">
        <v>22410</v>
      </c>
      <c r="I1825" t="s">
        <v>33476</v>
      </c>
      <c r="J1825"/>
      <c r="U1825" s="43"/>
      <c r="AE1825"/>
    </row>
    <row r="1826" spans="1:31">
      <c r="A1826">
        <v>4200</v>
      </c>
      <c r="B1826" t="s">
        <v>1893</v>
      </c>
      <c r="C1826" t="s">
        <v>33477</v>
      </c>
      <c r="D1826" t="s">
        <v>33476</v>
      </c>
      <c r="E1826"/>
      <c r="F1826">
        <v>46090</v>
      </c>
      <c r="G1826" t="s">
        <v>33477</v>
      </c>
      <c r="H1826">
        <v>22420</v>
      </c>
      <c r="I1826" t="s">
        <v>33476</v>
      </c>
      <c r="J1826"/>
      <c r="U1826" s="43"/>
      <c r="AE1826"/>
    </row>
    <row r="1827" spans="1:31">
      <c r="A1827">
        <v>4380</v>
      </c>
      <c r="B1827" t="s">
        <v>1894</v>
      </c>
      <c r="C1827" t="s">
        <v>33478</v>
      </c>
      <c r="D1827" t="s">
        <v>33476</v>
      </c>
      <c r="E1827"/>
      <c r="F1827">
        <v>46100</v>
      </c>
      <c r="G1827" t="s">
        <v>33480</v>
      </c>
      <c r="H1827">
        <v>22420</v>
      </c>
      <c r="I1827" t="s">
        <v>33476</v>
      </c>
      <c r="J1827"/>
      <c r="U1827" s="43"/>
      <c r="AE1827"/>
    </row>
    <row r="1828" spans="1:31">
      <c r="A1828">
        <v>4380</v>
      </c>
      <c r="B1828" t="s">
        <v>1894</v>
      </c>
      <c r="C1828" t="s">
        <v>33478</v>
      </c>
      <c r="D1828" t="s">
        <v>33476</v>
      </c>
      <c r="E1828"/>
      <c r="F1828">
        <v>46110</v>
      </c>
      <c r="G1828" t="s">
        <v>33477</v>
      </c>
      <c r="H1828">
        <v>22450</v>
      </c>
      <c r="I1828" t="s">
        <v>33476</v>
      </c>
      <c r="J1828"/>
      <c r="U1828" s="43"/>
      <c r="AE1828"/>
    </row>
    <row r="1829" spans="1:31">
      <c r="A1829">
        <v>4170</v>
      </c>
      <c r="B1829" t="s">
        <v>1895</v>
      </c>
      <c r="C1829" t="s">
        <v>33478</v>
      </c>
      <c r="D1829" t="s">
        <v>33476</v>
      </c>
      <c r="E1829"/>
      <c r="F1829">
        <v>46120</v>
      </c>
      <c r="G1829" t="s">
        <v>33477</v>
      </c>
      <c r="H1829">
        <v>22450</v>
      </c>
      <c r="I1829" t="s">
        <v>33476</v>
      </c>
      <c r="J1829"/>
      <c r="U1829" s="43"/>
      <c r="AE1829"/>
    </row>
    <row r="1830" spans="1:31">
      <c r="A1830">
        <v>4170</v>
      </c>
      <c r="B1830" t="s">
        <v>1896</v>
      </c>
      <c r="C1830" t="s">
        <v>33478</v>
      </c>
      <c r="D1830" t="s">
        <v>33476</v>
      </c>
      <c r="E1830"/>
      <c r="F1830">
        <v>46140</v>
      </c>
      <c r="G1830" t="s">
        <v>33477</v>
      </c>
      <c r="H1830">
        <v>22460</v>
      </c>
      <c r="I1830" t="s">
        <v>33476</v>
      </c>
      <c r="J1830"/>
      <c r="U1830" s="43"/>
      <c r="AE1830"/>
    </row>
    <row r="1831" spans="1:31">
      <c r="A1831">
        <v>4170</v>
      </c>
      <c r="B1831" t="s">
        <v>1896</v>
      </c>
      <c r="C1831" t="s">
        <v>33478</v>
      </c>
      <c r="D1831" t="s">
        <v>33476</v>
      </c>
      <c r="E1831"/>
      <c r="F1831">
        <v>46150</v>
      </c>
      <c r="G1831" t="s">
        <v>33477</v>
      </c>
      <c r="H1831">
        <v>22480</v>
      </c>
      <c r="I1831" t="s">
        <v>33476</v>
      </c>
      <c r="J1831"/>
      <c r="U1831" s="43"/>
      <c r="AE1831"/>
    </row>
    <row r="1832" spans="1:31">
      <c r="A1832">
        <v>4400</v>
      </c>
      <c r="B1832" t="s">
        <v>1897</v>
      </c>
      <c r="C1832" t="s">
        <v>33478</v>
      </c>
      <c r="D1832" t="s">
        <v>33476</v>
      </c>
      <c r="E1832"/>
      <c r="F1832">
        <v>46160</v>
      </c>
      <c r="G1832" t="s">
        <v>33477</v>
      </c>
      <c r="H1832">
        <v>22480</v>
      </c>
      <c r="I1832" t="s">
        <v>33476</v>
      </c>
      <c r="J1832"/>
      <c r="U1832" s="43"/>
      <c r="AE1832"/>
    </row>
    <row r="1833" spans="1:31">
      <c r="A1833">
        <v>4250</v>
      </c>
      <c r="B1833" t="s">
        <v>1898</v>
      </c>
      <c r="C1833" t="s">
        <v>33478</v>
      </c>
      <c r="D1833" t="s">
        <v>33476</v>
      </c>
      <c r="E1833"/>
      <c r="F1833">
        <v>46170</v>
      </c>
      <c r="G1833" t="s">
        <v>33477</v>
      </c>
      <c r="H1833">
        <v>22480</v>
      </c>
      <c r="I1833" t="s">
        <v>33476</v>
      </c>
      <c r="J1833"/>
      <c r="U1833" s="43"/>
      <c r="AE1833"/>
    </row>
    <row r="1834" spans="1:31">
      <c r="A1834">
        <v>4240</v>
      </c>
      <c r="B1834" t="s">
        <v>1899</v>
      </c>
      <c r="C1834" t="s">
        <v>33478</v>
      </c>
      <c r="D1834" t="s">
        <v>33476</v>
      </c>
      <c r="E1834"/>
      <c r="F1834">
        <v>46200</v>
      </c>
      <c r="G1834" t="s">
        <v>33477</v>
      </c>
      <c r="H1834">
        <v>22490</v>
      </c>
      <c r="I1834" t="s">
        <v>33476</v>
      </c>
      <c r="J1834"/>
      <c r="U1834" s="43"/>
      <c r="AE1834"/>
    </row>
    <row r="1835" spans="1:31">
      <c r="A1835">
        <v>4400</v>
      </c>
      <c r="B1835" t="s">
        <v>1900</v>
      </c>
      <c r="C1835" t="s">
        <v>33478</v>
      </c>
      <c r="D1835" t="s">
        <v>33476</v>
      </c>
      <c r="E1835"/>
      <c r="F1835">
        <v>46210</v>
      </c>
      <c r="G1835" t="s">
        <v>33477</v>
      </c>
      <c r="H1835">
        <v>22510</v>
      </c>
      <c r="I1835" t="s">
        <v>33476</v>
      </c>
      <c r="J1835"/>
      <c r="U1835" s="43"/>
      <c r="AE1835"/>
    </row>
    <row r="1836" spans="1:31">
      <c r="A1836">
        <v>4400</v>
      </c>
      <c r="B1836" t="s">
        <v>1900</v>
      </c>
      <c r="C1836" t="s">
        <v>33478</v>
      </c>
      <c r="D1836" t="s">
        <v>33476</v>
      </c>
      <c r="E1836"/>
      <c r="F1836">
        <v>46230</v>
      </c>
      <c r="G1836" t="s">
        <v>33477</v>
      </c>
      <c r="H1836">
        <v>22510</v>
      </c>
      <c r="I1836" t="s">
        <v>33476</v>
      </c>
      <c r="J1836"/>
      <c r="U1836" s="43"/>
      <c r="AE1836"/>
    </row>
    <row r="1837" spans="1:31">
      <c r="A1837">
        <v>4400</v>
      </c>
      <c r="B1837" t="s">
        <v>1900</v>
      </c>
      <c r="C1837" t="s">
        <v>33478</v>
      </c>
      <c r="D1837" t="s">
        <v>33476</v>
      </c>
      <c r="E1837"/>
      <c r="F1837">
        <v>46240</v>
      </c>
      <c r="G1837" t="s">
        <v>33477</v>
      </c>
      <c r="H1837">
        <v>22530</v>
      </c>
      <c r="I1837" t="s">
        <v>33476</v>
      </c>
      <c r="J1837"/>
      <c r="U1837" s="43"/>
      <c r="AE1837"/>
    </row>
    <row r="1838" spans="1:31">
      <c r="A1838">
        <v>4110</v>
      </c>
      <c r="B1838" t="s">
        <v>1901</v>
      </c>
      <c r="C1838" t="s">
        <v>33477</v>
      </c>
      <c r="D1838" t="s">
        <v>33476</v>
      </c>
      <c r="E1838"/>
      <c r="F1838">
        <v>46250</v>
      </c>
      <c r="G1838" t="s">
        <v>33477</v>
      </c>
      <c r="H1838">
        <v>22530</v>
      </c>
      <c r="I1838" t="s">
        <v>33476</v>
      </c>
      <c r="J1838"/>
      <c r="U1838" s="43"/>
      <c r="AE1838"/>
    </row>
    <row r="1839" spans="1:31">
      <c r="A1839">
        <v>4250</v>
      </c>
      <c r="B1839" t="s">
        <v>1902</v>
      </c>
      <c r="C1839" t="s">
        <v>33478</v>
      </c>
      <c r="D1839" t="s">
        <v>33476</v>
      </c>
      <c r="E1839"/>
      <c r="F1839">
        <v>46260</v>
      </c>
      <c r="G1839" t="s">
        <v>33477</v>
      </c>
      <c r="H1839">
        <v>22540</v>
      </c>
      <c r="I1839" t="s">
        <v>33476</v>
      </c>
      <c r="J1839"/>
      <c r="U1839" s="43"/>
      <c r="AE1839"/>
    </row>
    <row r="1840" spans="1:31">
      <c r="A1840">
        <v>4200</v>
      </c>
      <c r="B1840" t="s">
        <v>1903</v>
      </c>
      <c r="C1840" t="s">
        <v>33477</v>
      </c>
      <c r="D1840" t="s">
        <v>33476</v>
      </c>
      <c r="E1840"/>
      <c r="F1840">
        <v>46300</v>
      </c>
      <c r="G1840" t="s">
        <v>33477</v>
      </c>
      <c r="H1840">
        <v>22550</v>
      </c>
      <c r="I1840" t="s">
        <v>33476</v>
      </c>
      <c r="J1840"/>
      <c r="U1840" s="43"/>
      <c r="AE1840"/>
    </row>
    <row r="1841" spans="1:31">
      <c r="A1841">
        <v>4210</v>
      </c>
      <c r="B1841" t="s">
        <v>1904</v>
      </c>
      <c r="C1841" t="s">
        <v>33477</v>
      </c>
      <c r="D1841" t="s">
        <v>33476</v>
      </c>
      <c r="E1841"/>
      <c r="F1841">
        <v>46310</v>
      </c>
      <c r="G1841" t="s">
        <v>33477</v>
      </c>
      <c r="H1841">
        <v>22550</v>
      </c>
      <c r="I1841" t="s">
        <v>33476</v>
      </c>
      <c r="J1841"/>
      <c r="U1841" s="43"/>
      <c r="AE1841"/>
    </row>
    <row r="1842" spans="1:31">
      <c r="A1842">
        <v>4200</v>
      </c>
      <c r="B1842" t="s">
        <v>1905</v>
      </c>
      <c r="C1842" t="s">
        <v>33477</v>
      </c>
      <c r="D1842" t="s">
        <v>33476</v>
      </c>
      <c r="E1842"/>
      <c r="F1842">
        <v>46320</v>
      </c>
      <c r="G1842" t="s">
        <v>33477</v>
      </c>
      <c r="H1842">
        <v>22550</v>
      </c>
      <c r="I1842" t="s">
        <v>33476</v>
      </c>
      <c r="J1842"/>
      <c r="U1842" s="43"/>
      <c r="AE1842"/>
    </row>
    <row r="1843" spans="1:31">
      <c r="A1843">
        <v>4200</v>
      </c>
      <c r="B1843" t="s">
        <v>1906</v>
      </c>
      <c r="C1843" t="s">
        <v>33477</v>
      </c>
      <c r="D1843" t="s">
        <v>33476</v>
      </c>
      <c r="E1843"/>
      <c r="F1843">
        <v>46330</v>
      </c>
      <c r="G1843" t="s">
        <v>33477</v>
      </c>
      <c r="H1843">
        <v>22570</v>
      </c>
      <c r="I1843" t="s">
        <v>33476</v>
      </c>
      <c r="J1843"/>
      <c r="U1843" s="43"/>
      <c r="AE1843"/>
    </row>
    <row r="1844" spans="1:31">
      <c r="A1844">
        <v>5130</v>
      </c>
      <c r="B1844" t="s">
        <v>1907</v>
      </c>
      <c r="C1844" t="s">
        <v>33478</v>
      </c>
      <c r="D1844" t="s">
        <v>33476</v>
      </c>
      <c r="E1844"/>
      <c r="F1844">
        <v>46340</v>
      </c>
      <c r="G1844" t="s">
        <v>33477</v>
      </c>
      <c r="H1844">
        <v>22570</v>
      </c>
      <c r="I1844" t="s">
        <v>33476</v>
      </c>
      <c r="J1844"/>
      <c r="U1844" s="43"/>
      <c r="AE1844"/>
    </row>
    <row r="1845" spans="1:31">
      <c r="A1845">
        <v>4140</v>
      </c>
      <c r="B1845" t="s">
        <v>1908</v>
      </c>
      <c r="C1845" t="s">
        <v>33478</v>
      </c>
      <c r="D1845" t="s">
        <v>33476</v>
      </c>
      <c r="E1845"/>
      <c r="F1845">
        <v>46350</v>
      </c>
      <c r="G1845" t="s">
        <v>33477</v>
      </c>
      <c r="H1845">
        <v>22570</v>
      </c>
      <c r="I1845" t="s">
        <v>33476</v>
      </c>
      <c r="J1845"/>
      <c r="U1845" s="43"/>
      <c r="AE1845"/>
    </row>
    <row r="1846" spans="1:31">
      <c r="A1846">
        <v>4170</v>
      </c>
      <c r="B1846" t="s">
        <v>1909</v>
      </c>
      <c r="C1846" t="s">
        <v>33478</v>
      </c>
      <c r="D1846" t="s">
        <v>33476</v>
      </c>
      <c r="E1846"/>
      <c r="F1846">
        <v>46400</v>
      </c>
      <c r="G1846" t="s">
        <v>33477</v>
      </c>
      <c r="H1846">
        <v>22580</v>
      </c>
      <c r="I1846" t="s">
        <v>33476</v>
      </c>
      <c r="J1846"/>
      <c r="U1846" s="43"/>
      <c r="AE1846"/>
    </row>
    <row r="1847" spans="1:31">
      <c r="A1847">
        <v>4140</v>
      </c>
      <c r="B1847" t="s">
        <v>1703</v>
      </c>
      <c r="C1847" t="s">
        <v>33478</v>
      </c>
      <c r="D1847" t="s">
        <v>33476</v>
      </c>
      <c r="E1847"/>
      <c r="F1847">
        <v>46500</v>
      </c>
      <c r="G1847" t="s">
        <v>33477</v>
      </c>
      <c r="H1847">
        <v>22600</v>
      </c>
      <c r="I1847" t="s">
        <v>33476</v>
      </c>
      <c r="J1847"/>
      <c r="U1847" s="43"/>
      <c r="AE1847"/>
    </row>
    <row r="1848" spans="1:31">
      <c r="A1848">
        <v>4370</v>
      </c>
      <c r="B1848" t="s">
        <v>1910</v>
      </c>
      <c r="C1848" t="s">
        <v>33478</v>
      </c>
      <c r="D1848" t="s">
        <v>33476</v>
      </c>
      <c r="E1848"/>
      <c r="F1848">
        <v>46600</v>
      </c>
      <c r="G1848" t="s">
        <v>33477</v>
      </c>
      <c r="H1848">
        <v>22600</v>
      </c>
      <c r="I1848" t="s">
        <v>33476</v>
      </c>
      <c r="J1848"/>
      <c r="U1848" s="43"/>
      <c r="AE1848"/>
    </row>
    <row r="1849" spans="1:31">
      <c r="A1849">
        <v>4110</v>
      </c>
      <c r="B1849" t="s">
        <v>1911</v>
      </c>
      <c r="C1849" t="s">
        <v>33477</v>
      </c>
      <c r="D1849" t="s">
        <v>33476</v>
      </c>
      <c r="E1849"/>
      <c r="F1849">
        <v>46700</v>
      </c>
      <c r="G1849" t="s">
        <v>33477</v>
      </c>
      <c r="H1849">
        <v>22600</v>
      </c>
      <c r="I1849" t="s">
        <v>33476</v>
      </c>
      <c r="J1849"/>
      <c r="U1849" s="43"/>
      <c r="AE1849"/>
    </row>
    <row r="1850" spans="1:31">
      <c r="A1850">
        <v>4180</v>
      </c>
      <c r="B1850" t="s">
        <v>599</v>
      </c>
      <c r="C1850" t="s">
        <v>33480</v>
      </c>
      <c r="D1850" t="s">
        <v>33476</v>
      </c>
      <c r="E1850"/>
      <c r="F1850">
        <v>46800</v>
      </c>
      <c r="G1850" t="s">
        <v>33477</v>
      </c>
      <c r="H1850">
        <v>22600</v>
      </c>
      <c r="I1850" t="s">
        <v>33476</v>
      </c>
      <c r="J1850"/>
      <c r="U1850" s="43"/>
      <c r="AE1850"/>
    </row>
    <row r="1851" spans="1:31">
      <c r="A1851">
        <v>4290</v>
      </c>
      <c r="B1851" t="s">
        <v>1912</v>
      </c>
      <c r="C1851" t="s">
        <v>33477</v>
      </c>
      <c r="D1851" t="s">
        <v>33476</v>
      </c>
      <c r="E1851"/>
      <c r="F1851">
        <v>47000</v>
      </c>
      <c r="G1851" t="s">
        <v>33480</v>
      </c>
      <c r="H1851">
        <v>22630</v>
      </c>
      <c r="I1851" t="s">
        <v>33476</v>
      </c>
      <c r="J1851"/>
      <c r="U1851" s="43"/>
      <c r="AE1851"/>
    </row>
    <row r="1852" spans="1:31">
      <c r="A1852">
        <v>4130</v>
      </c>
      <c r="B1852" t="s">
        <v>1913</v>
      </c>
      <c r="C1852" t="s">
        <v>33477</v>
      </c>
      <c r="D1852" t="e">
        <v>#N/A</v>
      </c>
      <c r="E1852"/>
      <c r="F1852">
        <v>47110</v>
      </c>
      <c r="G1852" t="s">
        <v>33477</v>
      </c>
      <c r="H1852">
        <v>22630</v>
      </c>
      <c r="I1852" t="s">
        <v>33476</v>
      </c>
      <c r="J1852"/>
      <c r="U1852" s="43"/>
      <c r="AE1852"/>
    </row>
    <row r="1853" spans="1:31">
      <c r="A1853">
        <v>5460</v>
      </c>
      <c r="B1853" t="s">
        <v>1914</v>
      </c>
      <c r="C1853" t="s">
        <v>33478</v>
      </c>
      <c r="D1853" t="s">
        <v>33476</v>
      </c>
      <c r="E1853"/>
      <c r="F1853">
        <v>47120</v>
      </c>
      <c r="G1853" t="s">
        <v>33477</v>
      </c>
      <c r="H1853">
        <v>22640</v>
      </c>
      <c r="I1853" t="s">
        <v>33476</v>
      </c>
      <c r="J1853"/>
      <c r="U1853" s="43"/>
      <c r="AE1853"/>
    </row>
    <row r="1854" spans="1:31">
      <c r="A1854">
        <v>5460</v>
      </c>
      <c r="B1854" t="s">
        <v>1914</v>
      </c>
      <c r="C1854" t="s">
        <v>33478</v>
      </c>
      <c r="D1854" t="s">
        <v>33476</v>
      </c>
      <c r="E1854"/>
      <c r="F1854">
        <v>47130</v>
      </c>
      <c r="G1854" t="s">
        <v>33477</v>
      </c>
      <c r="H1854">
        <v>22650</v>
      </c>
      <c r="I1854" t="s">
        <v>33476</v>
      </c>
      <c r="J1854"/>
      <c r="U1854" s="43"/>
      <c r="AE1854"/>
    </row>
    <row r="1855" spans="1:31">
      <c r="A1855">
        <v>5470</v>
      </c>
      <c r="B1855" t="s">
        <v>1915</v>
      </c>
      <c r="C1855" t="s">
        <v>33478</v>
      </c>
      <c r="D1855" t="s">
        <v>33476</v>
      </c>
      <c r="E1855"/>
      <c r="F1855">
        <v>47140</v>
      </c>
      <c r="G1855" t="s">
        <v>33477</v>
      </c>
      <c r="H1855">
        <v>22660</v>
      </c>
      <c r="I1855" t="s">
        <v>33476</v>
      </c>
      <c r="J1855"/>
      <c r="U1855" s="43"/>
      <c r="AE1855"/>
    </row>
    <row r="1856" spans="1:31">
      <c r="A1856">
        <v>5260</v>
      </c>
      <c r="B1856" t="s">
        <v>1916</v>
      </c>
      <c r="C1856" t="s">
        <v>33478</v>
      </c>
      <c r="D1856" t="s">
        <v>33482</v>
      </c>
      <c r="E1856"/>
      <c r="F1856">
        <v>47150</v>
      </c>
      <c r="G1856" t="s">
        <v>33477</v>
      </c>
      <c r="H1856">
        <v>22720</v>
      </c>
      <c r="I1856" t="s">
        <v>33476</v>
      </c>
      <c r="J1856"/>
      <c r="U1856" s="43"/>
      <c r="AE1856"/>
    </row>
    <row r="1857" spans="1:31">
      <c r="A1857">
        <v>5120</v>
      </c>
      <c r="B1857" t="s">
        <v>1917</v>
      </c>
      <c r="C1857" t="s">
        <v>33478</v>
      </c>
      <c r="D1857" t="s">
        <v>33482</v>
      </c>
      <c r="E1857"/>
      <c r="F1857">
        <v>47160</v>
      </c>
      <c r="G1857" t="s">
        <v>33477</v>
      </c>
      <c r="H1857">
        <v>22720</v>
      </c>
      <c r="I1857" t="s">
        <v>33476</v>
      </c>
      <c r="J1857"/>
      <c r="U1857" s="43"/>
      <c r="AE1857"/>
    </row>
    <row r="1858" spans="1:31">
      <c r="A1858">
        <v>5350</v>
      </c>
      <c r="B1858" t="s">
        <v>1918</v>
      </c>
      <c r="C1858" t="s">
        <v>33478</v>
      </c>
      <c r="D1858" t="s">
        <v>33476</v>
      </c>
      <c r="E1858"/>
      <c r="F1858">
        <v>47170</v>
      </c>
      <c r="G1858" t="s">
        <v>33477</v>
      </c>
      <c r="H1858">
        <v>22780</v>
      </c>
      <c r="I1858" t="s">
        <v>33476</v>
      </c>
      <c r="J1858"/>
      <c r="U1858" s="43"/>
      <c r="AE1858"/>
    </row>
    <row r="1859" spans="1:31">
      <c r="A1859">
        <v>5140</v>
      </c>
      <c r="B1859" t="s">
        <v>1919</v>
      </c>
      <c r="C1859" t="s">
        <v>33478</v>
      </c>
      <c r="D1859" t="s">
        <v>33476</v>
      </c>
      <c r="E1859"/>
      <c r="F1859">
        <v>47180</v>
      </c>
      <c r="G1859" t="s">
        <v>33477</v>
      </c>
      <c r="H1859">
        <v>22800</v>
      </c>
      <c r="I1859" t="s">
        <v>33476</v>
      </c>
      <c r="J1859"/>
      <c r="U1859" s="43"/>
      <c r="AE1859"/>
    </row>
    <row r="1860" spans="1:31">
      <c r="A1860">
        <v>5800</v>
      </c>
      <c r="B1860" t="s">
        <v>1920</v>
      </c>
      <c r="C1860" t="s">
        <v>33478</v>
      </c>
      <c r="D1860" t="s">
        <v>33476</v>
      </c>
      <c r="E1860"/>
      <c r="F1860">
        <v>47190</v>
      </c>
      <c r="G1860" t="s">
        <v>33477</v>
      </c>
      <c r="H1860">
        <v>22800</v>
      </c>
      <c r="I1860" t="s">
        <v>33476</v>
      </c>
      <c r="J1860"/>
      <c r="U1860" s="43"/>
      <c r="AE1860"/>
    </row>
    <row r="1861" spans="1:31">
      <c r="A1861">
        <v>5140</v>
      </c>
      <c r="B1861" t="s">
        <v>1921</v>
      </c>
      <c r="C1861" t="s">
        <v>33478</v>
      </c>
      <c r="D1861" t="s">
        <v>33476</v>
      </c>
      <c r="E1861"/>
      <c r="F1861">
        <v>47200</v>
      </c>
      <c r="G1861" t="s">
        <v>33477</v>
      </c>
      <c r="H1861">
        <v>22800</v>
      </c>
      <c r="I1861" t="s">
        <v>33476</v>
      </c>
      <c r="J1861"/>
      <c r="U1861" s="43"/>
      <c r="AE1861"/>
    </row>
    <row r="1862" spans="1:31">
      <c r="A1862">
        <v>5230</v>
      </c>
      <c r="B1862" t="s">
        <v>1922</v>
      </c>
      <c r="C1862" t="s">
        <v>33478</v>
      </c>
      <c r="D1862" t="s">
        <v>33476</v>
      </c>
      <c r="E1862"/>
      <c r="F1862">
        <v>47210</v>
      </c>
      <c r="G1862" t="s">
        <v>33477</v>
      </c>
      <c r="H1862">
        <v>22800</v>
      </c>
      <c r="I1862" t="s">
        <v>33476</v>
      </c>
      <c r="J1862"/>
      <c r="U1862" s="43"/>
      <c r="AE1862"/>
    </row>
    <row r="1863" spans="1:31">
      <c r="A1863">
        <v>5200</v>
      </c>
      <c r="B1863" t="s">
        <v>1923</v>
      </c>
      <c r="C1863" t="s">
        <v>33478</v>
      </c>
      <c r="D1863" t="s">
        <v>33476</v>
      </c>
      <c r="E1863"/>
      <c r="F1863">
        <v>47230</v>
      </c>
      <c r="G1863" t="s">
        <v>33477</v>
      </c>
      <c r="H1863">
        <v>22810</v>
      </c>
      <c r="I1863" t="s">
        <v>33476</v>
      </c>
      <c r="J1863"/>
      <c r="U1863" s="43"/>
      <c r="AE1863"/>
    </row>
    <row r="1864" spans="1:31">
      <c r="A1864">
        <v>5110</v>
      </c>
      <c r="B1864" t="s">
        <v>1924</v>
      </c>
      <c r="C1864" t="s">
        <v>33478</v>
      </c>
      <c r="D1864" t="s">
        <v>33476</v>
      </c>
      <c r="E1864"/>
      <c r="F1864">
        <v>47240</v>
      </c>
      <c r="G1864" t="s">
        <v>33480</v>
      </c>
      <c r="H1864">
        <v>22810</v>
      </c>
      <c r="I1864" t="s">
        <v>33476</v>
      </c>
      <c r="J1864"/>
      <c r="U1864" s="43"/>
      <c r="AE1864"/>
    </row>
    <row r="1865" spans="1:31">
      <c r="A1865">
        <v>5300</v>
      </c>
      <c r="B1865" t="s">
        <v>1925</v>
      </c>
      <c r="C1865" t="s">
        <v>33477</v>
      </c>
      <c r="D1865" t="s">
        <v>33476</v>
      </c>
      <c r="E1865"/>
      <c r="F1865">
        <v>47250</v>
      </c>
      <c r="G1865" t="s">
        <v>33477</v>
      </c>
      <c r="H1865">
        <v>22830</v>
      </c>
      <c r="I1865" t="s">
        <v>33476</v>
      </c>
      <c r="J1865"/>
      <c r="U1865" s="43"/>
      <c r="AE1865"/>
    </row>
    <row r="1866" spans="1:31">
      <c r="A1866">
        <v>5700</v>
      </c>
      <c r="B1866" t="s">
        <v>1926</v>
      </c>
      <c r="C1866" t="s">
        <v>33478</v>
      </c>
      <c r="D1866" t="s">
        <v>33476</v>
      </c>
      <c r="E1866"/>
      <c r="F1866">
        <v>47260</v>
      </c>
      <c r="G1866" t="s">
        <v>33477</v>
      </c>
      <c r="H1866">
        <v>22930</v>
      </c>
      <c r="I1866" t="s">
        <v>33476</v>
      </c>
      <c r="J1866"/>
      <c r="U1866" s="43"/>
      <c r="AE1866"/>
    </row>
    <row r="1867" spans="1:31">
      <c r="A1867">
        <v>5230</v>
      </c>
      <c r="B1867" t="s">
        <v>1927</v>
      </c>
      <c r="C1867" t="s">
        <v>33478</v>
      </c>
      <c r="D1867" t="s">
        <v>33476</v>
      </c>
      <c r="E1867"/>
      <c r="F1867">
        <v>47270</v>
      </c>
      <c r="G1867" t="s">
        <v>33480</v>
      </c>
      <c r="H1867">
        <v>22960</v>
      </c>
      <c r="I1867" t="s">
        <v>33476</v>
      </c>
      <c r="J1867"/>
      <c r="U1867" s="43"/>
      <c r="AE1867"/>
    </row>
    <row r="1868" spans="1:31">
      <c r="A1868">
        <v>5000</v>
      </c>
      <c r="B1868" t="s">
        <v>1928</v>
      </c>
      <c r="C1868" t="s">
        <v>33478</v>
      </c>
      <c r="D1868" t="s">
        <v>33476</v>
      </c>
      <c r="E1868"/>
      <c r="F1868">
        <v>47300</v>
      </c>
      <c r="G1868" t="s">
        <v>33477</v>
      </c>
      <c r="H1868">
        <v>22970</v>
      </c>
      <c r="I1868" t="s">
        <v>33476</v>
      </c>
      <c r="J1868"/>
      <c r="U1868" s="43"/>
      <c r="AE1868"/>
    </row>
    <row r="1869" spans="1:31">
      <c r="A1869">
        <v>5140</v>
      </c>
      <c r="B1869" t="s">
        <v>1929</v>
      </c>
      <c r="C1869" t="s">
        <v>33478</v>
      </c>
      <c r="D1869" t="s">
        <v>33476</v>
      </c>
      <c r="E1869"/>
      <c r="F1869">
        <v>47310</v>
      </c>
      <c r="G1869" t="s">
        <v>33480</v>
      </c>
      <c r="H1869">
        <v>22980</v>
      </c>
      <c r="I1869" t="s">
        <v>33476</v>
      </c>
      <c r="J1869"/>
      <c r="U1869" s="43"/>
      <c r="AE1869"/>
    </row>
    <row r="1870" spans="1:31">
      <c r="A1870">
        <v>5700</v>
      </c>
      <c r="B1870" t="s">
        <v>1930</v>
      </c>
      <c r="C1870" t="s">
        <v>33478</v>
      </c>
      <c r="D1870" t="s">
        <v>33476</v>
      </c>
      <c r="E1870"/>
      <c r="F1870">
        <v>47340</v>
      </c>
      <c r="G1870" t="s">
        <v>33477</v>
      </c>
      <c r="H1870">
        <v>23000</v>
      </c>
      <c r="I1870" t="s">
        <v>33476</v>
      </c>
      <c r="J1870"/>
      <c r="U1870" s="43"/>
      <c r="AE1870"/>
    </row>
    <row r="1871" spans="1:31">
      <c r="A1871">
        <v>5190</v>
      </c>
      <c r="B1871" t="s">
        <v>1931</v>
      </c>
      <c r="C1871" t="s">
        <v>33478</v>
      </c>
      <c r="D1871" t="s">
        <v>33476</v>
      </c>
      <c r="E1871"/>
      <c r="F1871">
        <v>47350</v>
      </c>
      <c r="G1871" t="s">
        <v>33477</v>
      </c>
      <c r="H1871">
        <v>23000</v>
      </c>
      <c r="I1871" t="s">
        <v>33476</v>
      </c>
      <c r="J1871"/>
      <c r="U1871" s="43"/>
      <c r="AE1871"/>
    </row>
    <row r="1872" spans="1:31">
      <c r="A1872">
        <v>5100</v>
      </c>
      <c r="B1872" t="s">
        <v>1932</v>
      </c>
      <c r="C1872" t="s">
        <v>33478</v>
      </c>
      <c r="D1872" t="s">
        <v>33476</v>
      </c>
      <c r="E1872"/>
      <c r="F1872">
        <v>47360</v>
      </c>
      <c r="G1872" t="s">
        <v>33477</v>
      </c>
      <c r="H1872">
        <v>23000</v>
      </c>
      <c r="I1872" t="s">
        <v>33476</v>
      </c>
      <c r="J1872"/>
      <c r="U1872" s="43"/>
      <c r="AE1872"/>
    </row>
    <row r="1873" spans="1:31">
      <c r="A1873">
        <v>5150</v>
      </c>
      <c r="B1873" t="s">
        <v>1933</v>
      </c>
      <c r="C1873" t="s">
        <v>33478</v>
      </c>
      <c r="D1873" t="s">
        <v>33476</v>
      </c>
      <c r="E1873"/>
      <c r="F1873">
        <v>47370</v>
      </c>
      <c r="G1873" t="s">
        <v>33477</v>
      </c>
      <c r="H1873">
        <v>23000</v>
      </c>
      <c r="I1873" t="s">
        <v>33476</v>
      </c>
      <c r="J1873"/>
      <c r="U1873" s="43"/>
      <c r="AE1873"/>
    </row>
    <row r="1874" spans="1:31">
      <c r="A1874">
        <v>5150</v>
      </c>
      <c r="B1874" t="s">
        <v>1933</v>
      </c>
      <c r="C1874" t="s">
        <v>33478</v>
      </c>
      <c r="D1874" t="s">
        <v>33476</v>
      </c>
      <c r="E1874"/>
      <c r="F1874">
        <v>47400</v>
      </c>
      <c r="G1874" t="s">
        <v>33477</v>
      </c>
      <c r="H1874">
        <v>23000</v>
      </c>
      <c r="I1874" t="s">
        <v>33476</v>
      </c>
      <c r="J1874"/>
      <c r="U1874" s="43"/>
      <c r="AE1874"/>
    </row>
    <row r="1875" spans="1:31">
      <c r="A1875">
        <v>5150</v>
      </c>
      <c r="B1875" t="s">
        <v>1933</v>
      </c>
      <c r="C1875" t="s">
        <v>33478</v>
      </c>
      <c r="D1875" t="s">
        <v>33476</v>
      </c>
      <c r="E1875"/>
      <c r="F1875">
        <v>47430</v>
      </c>
      <c r="G1875" t="s">
        <v>33477</v>
      </c>
      <c r="H1875">
        <v>23110</v>
      </c>
      <c r="I1875" t="s">
        <v>33476</v>
      </c>
      <c r="J1875"/>
      <c r="U1875" s="43"/>
      <c r="AE1875"/>
    </row>
    <row r="1876" spans="1:31">
      <c r="A1876">
        <v>5500</v>
      </c>
      <c r="B1876" t="s">
        <v>1934</v>
      </c>
      <c r="C1876" t="s">
        <v>33478</v>
      </c>
      <c r="D1876" t="s">
        <v>33476</v>
      </c>
      <c r="E1876"/>
      <c r="F1876">
        <v>47470</v>
      </c>
      <c r="G1876" t="s">
        <v>33477</v>
      </c>
      <c r="H1876">
        <v>23110</v>
      </c>
      <c r="I1876" t="s">
        <v>33476</v>
      </c>
      <c r="J1876"/>
      <c r="U1876" s="43"/>
      <c r="AE1876"/>
    </row>
    <row r="1877" spans="1:31">
      <c r="A1877">
        <v>5600</v>
      </c>
      <c r="B1877" t="s">
        <v>1935</v>
      </c>
      <c r="C1877" t="s">
        <v>33478</v>
      </c>
      <c r="D1877" t="s">
        <v>33476</v>
      </c>
      <c r="E1877"/>
      <c r="F1877">
        <v>47500</v>
      </c>
      <c r="G1877" t="s">
        <v>33477</v>
      </c>
      <c r="H1877">
        <v>23110</v>
      </c>
      <c r="I1877" t="s">
        <v>33476</v>
      </c>
      <c r="J1877"/>
      <c r="U1877" s="43"/>
      <c r="AE1877"/>
    </row>
    <row r="1878" spans="1:31">
      <c r="A1878">
        <v>5100</v>
      </c>
      <c r="B1878" t="s">
        <v>1936</v>
      </c>
      <c r="C1878" t="s">
        <v>33478</v>
      </c>
      <c r="D1878" t="s">
        <v>33476</v>
      </c>
      <c r="E1878"/>
      <c r="F1878">
        <v>47700</v>
      </c>
      <c r="G1878" t="s">
        <v>33477</v>
      </c>
      <c r="H1878">
        <v>23130</v>
      </c>
      <c r="I1878" t="s">
        <v>33476</v>
      </c>
      <c r="J1878"/>
      <c r="U1878" s="43"/>
      <c r="AE1878"/>
    </row>
    <row r="1879" spans="1:31">
      <c r="A1879">
        <v>5400</v>
      </c>
      <c r="B1879" t="s">
        <v>1937</v>
      </c>
      <c r="C1879" t="s">
        <v>33478</v>
      </c>
      <c r="D1879" t="s">
        <v>33476</v>
      </c>
      <c r="E1879"/>
      <c r="F1879">
        <v>47800</v>
      </c>
      <c r="G1879" t="s">
        <v>33477</v>
      </c>
      <c r="H1879">
        <v>23130</v>
      </c>
      <c r="I1879" t="s">
        <v>33476</v>
      </c>
      <c r="J1879"/>
      <c r="U1879" s="43"/>
      <c r="AE1879"/>
    </row>
    <row r="1880" spans="1:31">
      <c r="A1880">
        <v>5260</v>
      </c>
      <c r="B1880" t="s">
        <v>1938</v>
      </c>
      <c r="C1880" t="s">
        <v>33478</v>
      </c>
      <c r="D1880" t="s">
        <v>33482</v>
      </c>
      <c r="E1880"/>
      <c r="F1880">
        <v>48000</v>
      </c>
      <c r="G1880" t="s">
        <v>33478</v>
      </c>
      <c r="H1880">
        <v>23130</v>
      </c>
      <c r="I1880" t="s">
        <v>33476</v>
      </c>
      <c r="J1880"/>
      <c r="U1880" s="43"/>
      <c r="AE1880"/>
    </row>
    <row r="1881" spans="1:31">
      <c r="A1881">
        <v>5310</v>
      </c>
      <c r="B1881" t="s">
        <v>1939</v>
      </c>
      <c r="C1881" t="s">
        <v>33478</v>
      </c>
      <c r="D1881" t="s">
        <v>33476</v>
      </c>
      <c r="E1881"/>
      <c r="F1881">
        <v>48100</v>
      </c>
      <c r="G1881" t="s">
        <v>33478</v>
      </c>
      <c r="H1881">
        <v>23140</v>
      </c>
      <c r="I1881" t="s">
        <v>33476</v>
      </c>
      <c r="J1881"/>
      <c r="U1881" s="43"/>
      <c r="AE1881"/>
    </row>
    <row r="1882" spans="1:31">
      <c r="A1882">
        <v>5260</v>
      </c>
      <c r="B1882" t="s">
        <v>1940</v>
      </c>
      <c r="C1882" t="s">
        <v>33478</v>
      </c>
      <c r="D1882" t="s">
        <v>33482</v>
      </c>
      <c r="E1882"/>
      <c r="F1882">
        <v>48110</v>
      </c>
      <c r="G1882" t="s">
        <v>33477</v>
      </c>
      <c r="H1882">
        <v>23140</v>
      </c>
      <c r="I1882" t="s">
        <v>33476</v>
      </c>
      <c r="J1882"/>
      <c r="U1882" s="43"/>
      <c r="AE1882"/>
    </row>
    <row r="1883" spans="1:31">
      <c r="A1883">
        <v>5700</v>
      </c>
      <c r="B1883" t="s">
        <v>1941</v>
      </c>
      <c r="C1883" t="s">
        <v>33478</v>
      </c>
      <c r="D1883" t="s">
        <v>33476</v>
      </c>
      <c r="E1883"/>
      <c r="F1883">
        <v>48120</v>
      </c>
      <c r="G1883" t="s">
        <v>33478</v>
      </c>
      <c r="H1883">
        <v>23160</v>
      </c>
      <c r="I1883" t="s">
        <v>33476</v>
      </c>
      <c r="J1883"/>
      <c r="U1883" s="43"/>
      <c r="AE1883"/>
    </row>
    <row r="1884" spans="1:31">
      <c r="A1884">
        <v>5400</v>
      </c>
      <c r="B1884" t="s">
        <v>1942</v>
      </c>
      <c r="C1884" t="s">
        <v>33478</v>
      </c>
      <c r="D1884" t="s">
        <v>33476</v>
      </c>
      <c r="E1884"/>
      <c r="F1884">
        <v>48130</v>
      </c>
      <c r="G1884" t="s">
        <v>33478</v>
      </c>
      <c r="H1884">
        <v>23160</v>
      </c>
      <c r="I1884" t="s">
        <v>33476</v>
      </c>
      <c r="J1884"/>
      <c r="U1884" s="43"/>
      <c r="AE1884"/>
    </row>
    <row r="1885" spans="1:31">
      <c r="A1885">
        <v>5380</v>
      </c>
      <c r="B1885" t="s">
        <v>1943</v>
      </c>
      <c r="C1885" t="s">
        <v>33478</v>
      </c>
      <c r="D1885" t="s">
        <v>33476</v>
      </c>
      <c r="E1885"/>
      <c r="F1885">
        <v>48140</v>
      </c>
      <c r="G1885" t="s">
        <v>33478</v>
      </c>
      <c r="H1885">
        <v>23160</v>
      </c>
      <c r="I1885" t="s">
        <v>33476</v>
      </c>
      <c r="J1885"/>
      <c r="U1885" s="43"/>
      <c r="AE1885"/>
    </row>
    <row r="1886" spans="1:31">
      <c r="A1886">
        <v>5000</v>
      </c>
      <c r="B1886" t="s">
        <v>1944</v>
      </c>
      <c r="C1886" t="s">
        <v>33478</v>
      </c>
      <c r="D1886" t="s">
        <v>33476</v>
      </c>
      <c r="E1886"/>
      <c r="F1886">
        <v>48160</v>
      </c>
      <c r="G1886" t="s">
        <v>33480</v>
      </c>
      <c r="H1886">
        <v>23170</v>
      </c>
      <c r="I1886" t="s">
        <v>33476</v>
      </c>
      <c r="J1886"/>
      <c r="U1886" s="43"/>
      <c r="AE1886"/>
    </row>
    <row r="1887" spans="1:31">
      <c r="A1887">
        <v>5350</v>
      </c>
      <c r="B1887" t="s">
        <v>1945</v>
      </c>
      <c r="C1887" t="s">
        <v>33478</v>
      </c>
      <c r="D1887" t="s">
        <v>33476</v>
      </c>
      <c r="E1887"/>
      <c r="F1887">
        <v>48190</v>
      </c>
      <c r="G1887" t="s">
        <v>33478</v>
      </c>
      <c r="H1887">
        <v>23170</v>
      </c>
      <c r="I1887" t="s">
        <v>33476</v>
      </c>
      <c r="J1887"/>
      <c r="U1887" s="43"/>
      <c r="AE1887"/>
    </row>
    <row r="1888" spans="1:31">
      <c r="A1888">
        <v>5350</v>
      </c>
      <c r="B1888" t="s">
        <v>1945</v>
      </c>
      <c r="C1888" t="s">
        <v>33478</v>
      </c>
      <c r="D1888" t="s">
        <v>33476</v>
      </c>
      <c r="E1888"/>
      <c r="F1888">
        <v>48200</v>
      </c>
      <c r="G1888" t="s">
        <v>33478</v>
      </c>
      <c r="H1888">
        <v>23190</v>
      </c>
      <c r="I1888" t="s">
        <v>33476</v>
      </c>
      <c r="J1888"/>
      <c r="U1888" s="43"/>
      <c r="AE1888"/>
    </row>
    <row r="1889" spans="1:31">
      <c r="A1889">
        <v>5500</v>
      </c>
      <c r="B1889" t="s">
        <v>1946</v>
      </c>
      <c r="C1889" t="s">
        <v>33478</v>
      </c>
      <c r="D1889" t="s">
        <v>33476</v>
      </c>
      <c r="E1889"/>
      <c r="F1889">
        <v>48210</v>
      </c>
      <c r="G1889" t="s">
        <v>33478</v>
      </c>
      <c r="H1889">
        <v>23190</v>
      </c>
      <c r="I1889" t="s">
        <v>33476</v>
      </c>
      <c r="J1889"/>
      <c r="U1889" s="43"/>
      <c r="AE1889"/>
    </row>
    <row r="1890" spans="1:31">
      <c r="A1890">
        <v>5500</v>
      </c>
      <c r="B1890" t="s">
        <v>1946</v>
      </c>
      <c r="C1890" t="s">
        <v>33478</v>
      </c>
      <c r="D1890" t="s">
        <v>33476</v>
      </c>
      <c r="E1890"/>
      <c r="F1890">
        <v>48230</v>
      </c>
      <c r="G1890" t="s">
        <v>33478</v>
      </c>
      <c r="H1890">
        <v>23190</v>
      </c>
      <c r="I1890" t="s">
        <v>33476</v>
      </c>
      <c r="J1890"/>
      <c r="U1890" s="43"/>
      <c r="AE1890"/>
    </row>
    <row r="1891" spans="1:31">
      <c r="A1891">
        <v>5800</v>
      </c>
      <c r="B1891" t="s">
        <v>1946</v>
      </c>
      <c r="C1891" t="s">
        <v>33478</v>
      </c>
      <c r="D1891" t="s">
        <v>33476</v>
      </c>
      <c r="E1891"/>
      <c r="F1891">
        <v>48240</v>
      </c>
      <c r="G1891" t="s">
        <v>33477</v>
      </c>
      <c r="H1891">
        <v>23200</v>
      </c>
      <c r="I1891" t="s">
        <v>33476</v>
      </c>
      <c r="J1891"/>
      <c r="U1891" s="43"/>
      <c r="AE1891"/>
    </row>
    <row r="1892" spans="1:31">
      <c r="A1892">
        <v>5230</v>
      </c>
      <c r="B1892" t="s">
        <v>1947</v>
      </c>
      <c r="C1892" t="s">
        <v>33478</v>
      </c>
      <c r="D1892" t="s">
        <v>33476</v>
      </c>
      <c r="E1892"/>
      <c r="F1892">
        <v>48250</v>
      </c>
      <c r="G1892" t="s">
        <v>33478</v>
      </c>
      <c r="H1892">
        <v>23200</v>
      </c>
      <c r="I1892" t="s">
        <v>33476</v>
      </c>
      <c r="J1892"/>
      <c r="U1892" s="43"/>
      <c r="AE1892"/>
    </row>
    <row r="1893" spans="1:31">
      <c r="A1893">
        <v>5200</v>
      </c>
      <c r="B1893" t="s">
        <v>1948</v>
      </c>
      <c r="C1893" t="s">
        <v>33478</v>
      </c>
      <c r="D1893" t="s">
        <v>33476</v>
      </c>
      <c r="E1893"/>
      <c r="F1893">
        <v>48260</v>
      </c>
      <c r="G1893" t="s">
        <v>33478</v>
      </c>
      <c r="H1893">
        <v>23200</v>
      </c>
      <c r="I1893" t="s">
        <v>33476</v>
      </c>
      <c r="J1893"/>
      <c r="U1893" s="43"/>
      <c r="AE1893"/>
    </row>
    <row r="1894" spans="1:31">
      <c r="A1894">
        <v>5200</v>
      </c>
      <c r="B1894" t="s">
        <v>1949</v>
      </c>
      <c r="C1894" t="s">
        <v>33478</v>
      </c>
      <c r="D1894" t="s">
        <v>33476</v>
      </c>
      <c r="E1894"/>
      <c r="F1894">
        <v>48300</v>
      </c>
      <c r="G1894" t="s">
        <v>33478</v>
      </c>
      <c r="H1894">
        <v>23210</v>
      </c>
      <c r="I1894" t="s">
        <v>33476</v>
      </c>
      <c r="J1894"/>
      <c r="U1894" s="43"/>
      <c r="AE1894"/>
    </row>
    <row r="1895" spans="1:31">
      <c r="A1895">
        <v>5200</v>
      </c>
      <c r="B1895" t="s">
        <v>1950</v>
      </c>
      <c r="C1895" t="s">
        <v>33478</v>
      </c>
      <c r="D1895" t="s">
        <v>33476</v>
      </c>
      <c r="E1895"/>
      <c r="F1895">
        <v>48310</v>
      </c>
      <c r="G1895" t="s">
        <v>33478</v>
      </c>
      <c r="H1895">
        <v>23220</v>
      </c>
      <c r="I1895" t="s">
        <v>33476</v>
      </c>
      <c r="J1895"/>
      <c r="U1895" s="43"/>
      <c r="AE1895"/>
    </row>
    <row r="1896" spans="1:31">
      <c r="A1896">
        <v>5300</v>
      </c>
      <c r="B1896" t="s">
        <v>1951</v>
      </c>
      <c r="C1896" t="s">
        <v>33477</v>
      </c>
      <c r="D1896" t="s">
        <v>33476</v>
      </c>
      <c r="E1896"/>
      <c r="F1896">
        <v>48320</v>
      </c>
      <c r="G1896" t="s">
        <v>33478</v>
      </c>
      <c r="H1896">
        <v>23220</v>
      </c>
      <c r="I1896" t="s">
        <v>33476</v>
      </c>
      <c r="J1896"/>
      <c r="U1896" s="43"/>
      <c r="AE1896"/>
    </row>
    <row r="1897" spans="1:31">
      <c r="A1897">
        <v>5700</v>
      </c>
      <c r="B1897" t="s">
        <v>1952</v>
      </c>
      <c r="C1897" t="s">
        <v>33478</v>
      </c>
      <c r="D1897" t="s">
        <v>33476</v>
      </c>
      <c r="E1897"/>
      <c r="F1897">
        <v>48330</v>
      </c>
      <c r="G1897" t="s">
        <v>33477</v>
      </c>
      <c r="H1897">
        <v>23220</v>
      </c>
      <c r="I1897" t="s">
        <v>33476</v>
      </c>
      <c r="J1897"/>
      <c r="U1897" s="43"/>
      <c r="AE1897"/>
    </row>
    <row r="1898" spans="1:31">
      <c r="A1898">
        <v>5110</v>
      </c>
      <c r="B1898" t="s">
        <v>1953</v>
      </c>
      <c r="C1898" t="s">
        <v>33478</v>
      </c>
      <c r="D1898" t="s">
        <v>33476</v>
      </c>
      <c r="E1898"/>
      <c r="F1898">
        <v>48340</v>
      </c>
      <c r="G1898" t="s">
        <v>33478</v>
      </c>
      <c r="H1898">
        <v>23230</v>
      </c>
      <c r="I1898" t="s">
        <v>33476</v>
      </c>
      <c r="J1898"/>
      <c r="U1898" s="43"/>
      <c r="AE1898"/>
    </row>
    <row r="1899" spans="1:31">
      <c r="A1899">
        <v>5190</v>
      </c>
      <c r="B1899" t="s">
        <v>1954</v>
      </c>
      <c r="C1899" t="s">
        <v>33478</v>
      </c>
      <c r="D1899" t="s">
        <v>33476</v>
      </c>
      <c r="E1899"/>
      <c r="F1899">
        <v>48370</v>
      </c>
      <c r="G1899" t="s">
        <v>33477</v>
      </c>
      <c r="H1899">
        <v>23230</v>
      </c>
      <c r="I1899" t="s">
        <v>33476</v>
      </c>
      <c r="J1899"/>
      <c r="U1899" s="43"/>
      <c r="AE1899"/>
    </row>
    <row r="1900" spans="1:31">
      <c r="A1900">
        <v>5700</v>
      </c>
      <c r="B1900" t="s">
        <v>1955</v>
      </c>
      <c r="C1900" t="s">
        <v>33478</v>
      </c>
      <c r="D1900" t="s">
        <v>33476</v>
      </c>
      <c r="E1900"/>
      <c r="F1900">
        <v>48400</v>
      </c>
      <c r="G1900" t="s">
        <v>33478</v>
      </c>
      <c r="H1900">
        <v>23240</v>
      </c>
      <c r="I1900" t="s">
        <v>33476</v>
      </c>
      <c r="J1900"/>
      <c r="U1900" s="43"/>
      <c r="AE1900"/>
    </row>
    <row r="1901" spans="1:31">
      <c r="A1901">
        <v>5600</v>
      </c>
      <c r="B1901" t="s">
        <v>1956</v>
      </c>
      <c r="C1901" t="s">
        <v>33478</v>
      </c>
      <c r="D1901" t="s">
        <v>33476</v>
      </c>
      <c r="E1901"/>
      <c r="F1901">
        <v>48500</v>
      </c>
      <c r="G1901" t="s">
        <v>33477</v>
      </c>
      <c r="H1901">
        <v>23240</v>
      </c>
      <c r="I1901" t="s">
        <v>33476</v>
      </c>
      <c r="J1901"/>
      <c r="U1901" s="43"/>
      <c r="AE1901"/>
    </row>
    <row r="1902" spans="1:31">
      <c r="A1902">
        <v>5300</v>
      </c>
      <c r="B1902" t="s">
        <v>1957</v>
      </c>
      <c r="C1902" t="s">
        <v>33477</v>
      </c>
      <c r="D1902" t="s">
        <v>33476</v>
      </c>
      <c r="E1902"/>
      <c r="F1902">
        <v>48600</v>
      </c>
      <c r="G1902" t="s">
        <v>33478</v>
      </c>
      <c r="H1902">
        <v>23250</v>
      </c>
      <c r="I1902" t="s">
        <v>33476</v>
      </c>
      <c r="J1902"/>
      <c r="U1902" s="43"/>
      <c r="AE1902"/>
    </row>
    <row r="1903" spans="1:31">
      <c r="A1903">
        <v>5300</v>
      </c>
      <c r="B1903" t="s">
        <v>1957</v>
      </c>
      <c r="C1903" t="s">
        <v>33477</v>
      </c>
      <c r="D1903" t="s">
        <v>33476</v>
      </c>
      <c r="E1903"/>
      <c r="F1903">
        <v>48700</v>
      </c>
      <c r="G1903" t="s">
        <v>33478</v>
      </c>
      <c r="H1903">
        <v>23250</v>
      </c>
      <c r="I1903" t="s">
        <v>33476</v>
      </c>
      <c r="J1903"/>
      <c r="U1903" s="43"/>
      <c r="AE1903"/>
    </row>
    <row r="1904" spans="1:31">
      <c r="A1904">
        <v>5300</v>
      </c>
      <c r="B1904" t="s">
        <v>1957</v>
      </c>
      <c r="C1904" t="s">
        <v>33477</v>
      </c>
      <c r="D1904" t="s">
        <v>33476</v>
      </c>
      <c r="E1904"/>
      <c r="F1904">
        <v>48800</v>
      </c>
      <c r="G1904" t="s">
        <v>33478</v>
      </c>
      <c r="H1904">
        <v>23250</v>
      </c>
      <c r="I1904" t="s">
        <v>33476</v>
      </c>
      <c r="J1904"/>
      <c r="U1904" s="43"/>
      <c r="AE1904"/>
    </row>
    <row r="1905" spans="1:31">
      <c r="A1905">
        <v>5500</v>
      </c>
      <c r="B1905" t="s">
        <v>1958</v>
      </c>
      <c r="C1905" t="s">
        <v>33478</v>
      </c>
      <c r="D1905" t="s">
        <v>33476</v>
      </c>
      <c r="E1905"/>
      <c r="F1905">
        <v>49000</v>
      </c>
      <c r="G1905" t="s">
        <v>33480</v>
      </c>
      <c r="H1905">
        <v>23250</v>
      </c>
      <c r="I1905" t="s">
        <v>33476</v>
      </c>
      <c r="J1905"/>
      <c r="U1905" s="43"/>
      <c r="AE1905"/>
    </row>
    <row r="1906" spans="1:31">
      <c r="A1906">
        <v>5140</v>
      </c>
      <c r="B1906" t="s">
        <v>1959</v>
      </c>
      <c r="C1906" t="s">
        <v>33478</v>
      </c>
      <c r="D1906" t="s">
        <v>33476</v>
      </c>
      <c r="E1906"/>
      <c r="F1906">
        <v>49070</v>
      </c>
      <c r="G1906" t="s">
        <v>33480</v>
      </c>
      <c r="H1906">
        <v>23260</v>
      </c>
      <c r="I1906" t="s">
        <v>33476</v>
      </c>
      <c r="J1906"/>
      <c r="U1906" s="43"/>
      <c r="AE1906"/>
    </row>
    <row r="1907" spans="1:31">
      <c r="A1907">
        <v>5260</v>
      </c>
      <c r="B1907" t="s">
        <v>1960</v>
      </c>
      <c r="C1907" t="s">
        <v>33478</v>
      </c>
      <c r="D1907" t="s">
        <v>33482</v>
      </c>
      <c r="E1907"/>
      <c r="F1907">
        <v>49112</v>
      </c>
      <c r="G1907" t="s">
        <v>33480</v>
      </c>
      <c r="H1907">
        <v>23270</v>
      </c>
      <c r="I1907" t="s">
        <v>33476</v>
      </c>
      <c r="J1907"/>
      <c r="U1907" s="43"/>
      <c r="AE1907"/>
    </row>
    <row r="1908" spans="1:31">
      <c r="A1908">
        <v>5130</v>
      </c>
      <c r="B1908" t="s">
        <v>1961</v>
      </c>
      <c r="C1908" t="s">
        <v>33478</v>
      </c>
      <c r="D1908" t="s">
        <v>33476</v>
      </c>
      <c r="E1908"/>
      <c r="F1908">
        <v>49122</v>
      </c>
      <c r="G1908" t="s">
        <v>33477</v>
      </c>
      <c r="H1908">
        <v>23270</v>
      </c>
      <c r="I1908" t="s">
        <v>33476</v>
      </c>
      <c r="J1908"/>
      <c r="U1908" s="43"/>
      <c r="AE1908"/>
    </row>
    <row r="1909" spans="1:31">
      <c r="A1909">
        <v>5310</v>
      </c>
      <c r="B1909" t="s">
        <v>1962</v>
      </c>
      <c r="C1909" t="s">
        <v>33478</v>
      </c>
      <c r="D1909" t="s">
        <v>33476</v>
      </c>
      <c r="E1909"/>
      <c r="F1909">
        <v>49125</v>
      </c>
      <c r="G1909" t="s">
        <v>33480</v>
      </c>
      <c r="H1909">
        <v>23270</v>
      </c>
      <c r="I1909" t="s">
        <v>33476</v>
      </c>
      <c r="J1909"/>
      <c r="U1909" s="43"/>
      <c r="AE1909"/>
    </row>
    <row r="1910" spans="1:31">
      <c r="A1910">
        <v>5000</v>
      </c>
      <c r="B1910" t="s">
        <v>1963</v>
      </c>
      <c r="C1910" t="s">
        <v>33478</v>
      </c>
      <c r="D1910" t="s">
        <v>33476</v>
      </c>
      <c r="E1910"/>
      <c r="F1910">
        <v>49140</v>
      </c>
      <c r="G1910" t="s">
        <v>33480</v>
      </c>
      <c r="H1910">
        <v>23270</v>
      </c>
      <c r="I1910" t="s">
        <v>33476</v>
      </c>
      <c r="J1910"/>
      <c r="U1910" s="43"/>
      <c r="AE1910"/>
    </row>
    <row r="1911" spans="1:31">
      <c r="A1911">
        <v>5400</v>
      </c>
      <c r="B1911" t="s">
        <v>1964</v>
      </c>
      <c r="C1911" t="s">
        <v>33478</v>
      </c>
      <c r="D1911" t="s">
        <v>33476</v>
      </c>
      <c r="E1911"/>
      <c r="F1911">
        <v>49160</v>
      </c>
      <c r="G1911" t="s">
        <v>33480</v>
      </c>
      <c r="H1911">
        <v>23290</v>
      </c>
      <c r="I1911" t="s">
        <v>33476</v>
      </c>
      <c r="J1911"/>
      <c r="U1911" s="43"/>
      <c r="AE1911"/>
    </row>
    <row r="1912" spans="1:31">
      <c r="A1912">
        <v>5000</v>
      </c>
      <c r="B1912" t="s">
        <v>1965</v>
      </c>
      <c r="C1912" t="s">
        <v>33478</v>
      </c>
      <c r="D1912" t="s">
        <v>33476</v>
      </c>
      <c r="E1912"/>
      <c r="F1912">
        <v>49170</v>
      </c>
      <c r="G1912" t="s">
        <v>33480</v>
      </c>
      <c r="H1912">
        <v>23300</v>
      </c>
      <c r="I1912" t="s">
        <v>33476</v>
      </c>
      <c r="J1912"/>
      <c r="U1912" s="43"/>
      <c r="AE1912"/>
    </row>
    <row r="1913" spans="1:31">
      <c r="A1913">
        <v>5000</v>
      </c>
      <c r="B1913" t="s">
        <v>1965</v>
      </c>
      <c r="C1913" t="s">
        <v>33478</v>
      </c>
      <c r="D1913" t="s">
        <v>33476</v>
      </c>
      <c r="E1913"/>
      <c r="F1913">
        <v>49190</v>
      </c>
      <c r="G1913" t="s">
        <v>33480</v>
      </c>
      <c r="H1913">
        <v>23300</v>
      </c>
      <c r="I1913" t="s">
        <v>33476</v>
      </c>
      <c r="J1913"/>
      <c r="U1913" s="43"/>
      <c r="AE1913"/>
    </row>
    <row r="1914" spans="1:31">
      <c r="A1914">
        <v>5800</v>
      </c>
      <c r="B1914" t="s">
        <v>1966</v>
      </c>
      <c r="C1914" t="s">
        <v>33478</v>
      </c>
      <c r="D1914" t="s">
        <v>33476</v>
      </c>
      <c r="E1914"/>
      <c r="F1914">
        <v>49220</v>
      </c>
      <c r="G1914" t="s">
        <v>33480</v>
      </c>
      <c r="H1914">
        <v>23300</v>
      </c>
      <c r="I1914" t="s">
        <v>33476</v>
      </c>
      <c r="J1914"/>
      <c r="U1914" s="43"/>
      <c r="AE1914"/>
    </row>
    <row r="1915" spans="1:31">
      <c r="A1915">
        <v>5320</v>
      </c>
      <c r="B1915" t="s">
        <v>1967</v>
      </c>
      <c r="C1915" t="s">
        <v>33478</v>
      </c>
      <c r="D1915" t="s">
        <v>33476</v>
      </c>
      <c r="E1915"/>
      <c r="F1915">
        <v>49230</v>
      </c>
      <c r="G1915" t="s">
        <v>33477</v>
      </c>
      <c r="H1915">
        <v>23320</v>
      </c>
      <c r="I1915" t="s">
        <v>33476</v>
      </c>
      <c r="J1915"/>
      <c r="U1915" s="43"/>
      <c r="AE1915"/>
    </row>
    <row r="1916" spans="1:31">
      <c r="A1916">
        <v>5800</v>
      </c>
      <c r="B1916" t="s">
        <v>1968</v>
      </c>
      <c r="C1916" t="s">
        <v>33478</v>
      </c>
      <c r="D1916" t="s">
        <v>33476</v>
      </c>
      <c r="E1916"/>
      <c r="F1916">
        <v>49250</v>
      </c>
      <c r="G1916" t="s">
        <v>33480</v>
      </c>
      <c r="H1916">
        <v>23360</v>
      </c>
      <c r="I1916" t="s">
        <v>33476</v>
      </c>
      <c r="J1916"/>
      <c r="U1916" s="43"/>
      <c r="AE1916"/>
    </row>
    <row r="1917" spans="1:31">
      <c r="A1917">
        <v>5600</v>
      </c>
      <c r="B1917" t="s">
        <v>1969</v>
      </c>
      <c r="C1917" t="s">
        <v>33478</v>
      </c>
      <c r="D1917" t="s">
        <v>33476</v>
      </c>
      <c r="E1917"/>
      <c r="F1917">
        <v>49260</v>
      </c>
      <c r="G1917" t="s">
        <v>33480</v>
      </c>
      <c r="H1917">
        <v>23380</v>
      </c>
      <c r="I1917" t="s">
        <v>33476</v>
      </c>
      <c r="J1917"/>
      <c r="U1917" s="43"/>
      <c r="AE1917"/>
    </row>
    <row r="1918" spans="1:31">
      <c r="A1918">
        <v>5140</v>
      </c>
      <c r="B1918" t="s">
        <v>1970</v>
      </c>
      <c r="C1918" t="s">
        <v>33478</v>
      </c>
      <c r="D1918" t="s">
        <v>33476</v>
      </c>
      <c r="E1918"/>
      <c r="F1918">
        <v>49270</v>
      </c>
      <c r="G1918" t="s">
        <v>33477</v>
      </c>
      <c r="H1918">
        <v>23380</v>
      </c>
      <c r="I1918" t="s">
        <v>33476</v>
      </c>
      <c r="J1918"/>
      <c r="U1918" s="43"/>
      <c r="AE1918"/>
    </row>
    <row r="1919" spans="1:31">
      <c r="A1919">
        <v>5130</v>
      </c>
      <c r="B1919" t="s">
        <v>1971</v>
      </c>
      <c r="C1919" t="s">
        <v>33478</v>
      </c>
      <c r="D1919" t="s">
        <v>33476</v>
      </c>
      <c r="E1919"/>
      <c r="F1919">
        <v>49280</v>
      </c>
      <c r="G1919" t="s">
        <v>33477</v>
      </c>
      <c r="H1919">
        <v>23400</v>
      </c>
      <c r="I1919" t="s">
        <v>33476</v>
      </c>
      <c r="J1919"/>
      <c r="U1919" s="43"/>
      <c r="AE1919"/>
    </row>
    <row r="1920" spans="1:31">
      <c r="A1920">
        <v>5300</v>
      </c>
      <c r="B1920" t="s">
        <v>1972</v>
      </c>
      <c r="C1920" t="s">
        <v>33477</v>
      </c>
      <c r="D1920" t="s">
        <v>33476</v>
      </c>
      <c r="E1920"/>
      <c r="F1920">
        <v>49290</v>
      </c>
      <c r="G1920" t="s">
        <v>33480</v>
      </c>
      <c r="H1920">
        <v>23400</v>
      </c>
      <c r="I1920" t="s">
        <v>33476</v>
      </c>
      <c r="J1920"/>
      <c r="U1920" s="43"/>
      <c r="AE1920"/>
    </row>
    <row r="1921" spans="1:31">
      <c r="A1921">
        <v>5110</v>
      </c>
      <c r="B1921" t="s">
        <v>1973</v>
      </c>
      <c r="C1921" t="s">
        <v>33478</v>
      </c>
      <c r="D1921" t="s">
        <v>33476</v>
      </c>
      <c r="E1921"/>
      <c r="F1921">
        <v>49300</v>
      </c>
      <c r="G1921" t="s">
        <v>33477</v>
      </c>
      <c r="H1921">
        <v>23400</v>
      </c>
      <c r="I1921" t="s">
        <v>33476</v>
      </c>
      <c r="J1921"/>
      <c r="U1921" s="43"/>
      <c r="AE1921"/>
    </row>
    <row r="1922" spans="1:31">
      <c r="A1922">
        <v>5500</v>
      </c>
      <c r="B1922" t="s">
        <v>1974</v>
      </c>
      <c r="C1922" t="s">
        <v>33478</v>
      </c>
      <c r="D1922" t="s">
        <v>33476</v>
      </c>
      <c r="E1922"/>
      <c r="F1922">
        <v>49310</v>
      </c>
      <c r="G1922" t="s">
        <v>33477</v>
      </c>
      <c r="H1922">
        <v>23400</v>
      </c>
      <c r="I1922" t="s">
        <v>33476</v>
      </c>
      <c r="J1922"/>
      <c r="U1922" s="43"/>
      <c r="AE1922"/>
    </row>
    <row r="1923" spans="1:31">
      <c r="A1923">
        <v>5300</v>
      </c>
      <c r="B1923" t="s">
        <v>1975</v>
      </c>
      <c r="C1923" t="s">
        <v>33477</v>
      </c>
      <c r="D1923" t="s">
        <v>33476</v>
      </c>
      <c r="E1923"/>
      <c r="F1923">
        <v>49320</v>
      </c>
      <c r="G1923" t="s">
        <v>33480</v>
      </c>
      <c r="H1923">
        <v>23400</v>
      </c>
      <c r="I1923" t="s">
        <v>33476</v>
      </c>
      <c r="J1923"/>
      <c r="U1923" s="43"/>
      <c r="AE1923"/>
    </row>
    <row r="1924" spans="1:31">
      <c r="A1924">
        <v>5130</v>
      </c>
      <c r="B1924" t="s">
        <v>1976</v>
      </c>
      <c r="C1924" t="s">
        <v>33478</v>
      </c>
      <c r="D1924" t="s">
        <v>33476</v>
      </c>
      <c r="E1924"/>
      <c r="F1924">
        <v>49330</v>
      </c>
      <c r="G1924" t="s">
        <v>33480</v>
      </c>
      <c r="H1924">
        <v>23430</v>
      </c>
      <c r="I1924" t="s">
        <v>33476</v>
      </c>
      <c r="J1924"/>
      <c r="U1924" s="43"/>
      <c r="AE1924"/>
    </row>
    <row r="1925" spans="1:31">
      <c r="A1925">
        <v>5400</v>
      </c>
      <c r="B1925" t="s">
        <v>1977</v>
      </c>
      <c r="C1925" t="s">
        <v>33478</v>
      </c>
      <c r="D1925" t="s">
        <v>33476</v>
      </c>
      <c r="E1925"/>
      <c r="F1925">
        <v>49340</v>
      </c>
      <c r="G1925" t="s">
        <v>33477</v>
      </c>
      <c r="H1925">
        <v>23430</v>
      </c>
      <c r="I1925" t="s">
        <v>33476</v>
      </c>
      <c r="J1925"/>
      <c r="U1925" s="43"/>
      <c r="AE1925"/>
    </row>
    <row r="1926" spans="1:31">
      <c r="A1926">
        <v>5700</v>
      </c>
      <c r="B1926" t="s">
        <v>1978</v>
      </c>
      <c r="C1926" t="s">
        <v>33478</v>
      </c>
      <c r="D1926" t="s">
        <v>33476</v>
      </c>
      <c r="E1926"/>
      <c r="F1926">
        <v>49360</v>
      </c>
      <c r="G1926" t="s">
        <v>33477</v>
      </c>
      <c r="H1926">
        <v>23430</v>
      </c>
      <c r="I1926" t="s">
        <v>33476</v>
      </c>
      <c r="J1926"/>
      <c r="U1926" s="43"/>
      <c r="AE1926"/>
    </row>
    <row r="1927" spans="1:31">
      <c r="A1927">
        <v>5350</v>
      </c>
      <c r="B1927" t="s">
        <v>1979</v>
      </c>
      <c r="C1927" t="s">
        <v>33478</v>
      </c>
      <c r="D1927" t="s">
        <v>33476</v>
      </c>
      <c r="E1927"/>
      <c r="F1927">
        <v>49370</v>
      </c>
      <c r="G1927" t="s">
        <v>33480</v>
      </c>
      <c r="H1927">
        <v>23450</v>
      </c>
      <c r="I1927" t="s">
        <v>33476</v>
      </c>
      <c r="J1927"/>
      <c r="U1927" s="43"/>
      <c r="AE1927"/>
    </row>
    <row r="1928" spans="1:31">
      <c r="A1928">
        <v>5110</v>
      </c>
      <c r="B1928" t="s">
        <v>1980</v>
      </c>
      <c r="C1928" t="s">
        <v>33478</v>
      </c>
      <c r="D1928" t="s">
        <v>33476</v>
      </c>
      <c r="E1928"/>
      <c r="F1928">
        <v>49380</v>
      </c>
      <c r="G1928" t="s">
        <v>33480</v>
      </c>
      <c r="H1928">
        <v>23460</v>
      </c>
      <c r="I1928" t="s">
        <v>33476</v>
      </c>
      <c r="J1928"/>
      <c r="U1928" s="43"/>
      <c r="AE1928"/>
    </row>
    <row r="1929" spans="1:31">
      <c r="A1929">
        <v>5220</v>
      </c>
      <c r="B1929" t="s">
        <v>1981</v>
      </c>
      <c r="C1929" t="s">
        <v>33478</v>
      </c>
      <c r="D1929" t="s">
        <v>33476</v>
      </c>
      <c r="E1929"/>
      <c r="F1929">
        <v>49390</v>
      </c>
      <c r="G1929" t="s">
        <v>33480</v>
      </c>
      <c r="H1929">
        <v>23460</v>
      </c>
      <c r="I1929" t="s">
        <v>33476</v>
      </c>
      <c r="J1929"/>
      <c r="U1929" s="43"/>
      <c r="AE1929"/>
    </row>
    <row r="1930" spans="1:31">
      <c r="A1930">
        <v>5140</v>
      </c>
      <c r="B1930" t="s">
        <v>1982</v>
      </c>
      <c r="C1930" t="s">
        <v>33478</v>
      </c>
      <c r="D1930" t="s">
        <v>33476</v>
      </c>
      <c r="E1930"/>
      <c r="F1930">
        <v>49400</v>
      </c>
      <c r="G1930" t="s">
        <v>33480</v>
      </c>
      <c r="H1930">
        <v>23480</v>
      </c>
      <c r="I1930" t="s">
        <v>33476</v>
      </c>
      <c r="J1930"/>
      <c r="U1930" s="43"/>
      <c r="AE1930"/>
    </row>
    <row r="1931" spans="1:31">
      <c r="A1931">
        <v>5700</v>
      </c>
      <c r="B1931" t="s">
        <v>1983</v>
      </c>
      <c r="C1931" t="s">
        <v>33478</v>
      </c>
      <c r="D1931" t="s">
        <v>33476</v>
      </c>
      <c r="E1931"/>
      <c r="F1931">
        <v>49420</v>
      </c>
      <c r="G1931" t="s">
        <v>33477</v>
      </c>
      <c r="H1931">
        <v>23480</v>
      </c>
      <c r="I1931" t="s">
        <v>33476</v>
      </c>
      <c r="J1931"/>
      <c r="U1931" s="43"/>
      <c r="AE1931"/>
    </row>
    <row r="1932" spans="1:31">
      <c r="A1932">
        <v>5600</v>
      </c>
      <c r="B1932" t="s">
        <v>1984</v>
      </c>
      <c r="C1932" t="s">
        <v>33478</v>
      </c>
      <c r="D1932" t="s">
        <v>33476</v>
      </c>
      <c r="E1932"/>
      <c r="F1932">
        <v>49430</v>
      </c>
      <c r="G1932" t="s">
        <v>33480</v>
      </c>
      <c r="H1932">
        <v>23480</v>
      </c>
      <c r="I1932" t="s">
        <v>33476</v>
      </c>
      <c r="J1932"/>
      <c r="U1932" s="43"/>
      <c r="AE1932"/>
    </row>
    <row r="1933" spans="1:31">
      <c r="A1933">
        <v>5230</v>
      </c>
      <c r="B1933" t="s">
        <v>1985</v>
      </c>
      <c r="C1933" t="s">
        <v>33478</v>
      </c>
      <c r="D1933" t="s">
        <v>33476</v>
      </c>
      <c r="E1933"/>
      <c r="F1933">
        <v>49440</v>
      </c>
      <c r="G1933" t="s">
        <v>33477</v>
      </c>
      <c r="H1933">
        <v>23500</v>
      </c>
      <c r="I1933" t="s">
        <v>33476</v>
      </c>
      <c r="J1933"/>
      <c r="U1933" s="43"/>
      <c r="AE1933"/>
    </row>
    <row r="1934" spans="1:31">
      <c r="A1934">
        <v>5100</v>
      </c>
      <c r="B1934" t="s">
        <v>1986</v>
      </c>
      <c r="C1934" t="s">
        <v>33478</v>
      </c>
      <c r="D1934" t="s">
        <v>33476</v>
      </c>
      <c r="E1934"/>
      <c r="F1934">
        <v>49490</v>
      </c>
      <c r="G1934" t="s">
        <v>33480</v>
      </c>
      <c r="H1934">
        <v>23500</v>
      </c>
      <c r="I1934" t="s">
        <v>33476</v>
      </c>
      <c r="J1934"/>
      <c r="U1934" s="43"/>
      <c r="AE1934"/>
    </row>
    <row r="1935" spans="1:31">
      <c r="A1935">
        <v>5150</v>
      </c>
      <c r="B1935" t="s">
        <v>1987</v>
      </c>
      <c r="C1935" t="s">
        <v>33478</v>
      </c>
      <c r="D1935" t="s">
        <v>33476</v>
      </c>
      <c r="E1935"/>
      <c r="F1935">
        <v>49610</v>
      </c>
      <c r="G1935" t="s">
        <v>33480</v>
      </c>
      <c r="H1935">
        <v>23500</v>
      </c>
      <c r="I1935" t="s">
        <v>33476</v>
      </c>
      <c r="J1935"/>
      <c r="U1935" s="43"/>
      <c r="AE1935"/>
    </row>
    <row r="1936" spans="1:31">
      <c r="A1936">
        <v>5400</v>
      </c>
      <c r="B1936" t="s">
        <v>1988</v>
      </c>
      <c r="C1936" t="s">
        <v>33478</v>
      </c>
      <c r="D1936" t="s">
        <v>33476</v>
      </c>
      <c r="E1936"/>
      <c r="F1936">
        <v>49640</v>
      </c>
      <c r="G1936" t="s">
        <v>33480</v>
      </c>
      <c r="H1936">
        <v>23600</v>
      </c>
      <c r="I1936" t="s">
        <v>33476</v>
      </c>
      <c r="J1936"/>
      <c r="U1936" s="43"/>
      <c r="AE1936"/>
    </row>
    <row r="1937" spans="1:31">
      <c r="A1937">
        <v>5700</v>
      </c>
      <c r="B1937" t="s">
        <v>1989</v>
      </c>
      <c r="C1937" t="s">
        <v>33478</v>
      </c>
      <c r="D1937" t="s">
        <v>33476</v>
      </c>
      <c r="E1937"/>
      <c r="F1937">
        <v>49650</v>
      </c>
      <c r="G1937" t="s">
        <v>33480</v>
      </c>
      <c r="H1937">
        <v>23600</v>
      </c>
      <c r="I1937" t="s">
        <v>33476</v>
      </c>
      <c r="J1937"/>
      <c r="U1937" s="43"/>
      <c r="AE1937"/>
    </row>
    <row r="1938" spans="1:31">
      <c r="A1938">
        <v>5500</v>
      </c>
      <c r="B1938" t="s">
        <v>1990</v>
      </c>
      <c r="C1938" t="s">
        <v>33478</v>
      </c>
      <c r="D1938" t="s">
        <v>33476</v>
      </c>
      <c r="E1938"/>
      <c r="F1938">
        <v>49690</v>
      </c>
      <c r="G1938" t="s">
        <v>33477</v>
      </c>
      <c r="H1938">
        <v>23600</v>
      </c>
      <c r="I1938" t="s">
        <v>33476</v>
      </c>
      <c r="J1938"/>
      <c r="U1938" s="43"/>
      <c r="AE1938"/>
    </row>
    <row r="1939" spans="1:31">
      <c r="A1939">
        <v>5150</v>
      </c>
      <c r="B1939" t="s">
        <v>1991</v>
      </c>
      <c r="C1939" t="s">
        <v>33478</v>
      </c>
      <c r="D1939" t="s">
        <v>33476</v>
      </c>
      <c r="E1939"/>
      <c r="F1939">
        <v>49700</v>
      </c>
      <c r="G1939" t="s">
        <v>33480</v>
      </c>
      <c r="H1939">
        <v>23600</v>
      </c>
      <c r="I1939" t="s">
        <v>33476</v>
      </c>
      <c r="J1939"/>
      <c r="U1939" s="43"/>
      <c r="AE1939"/>
    </row>
    <row r="1940" spans="1:31">
      <c r="A1940">
        <v>5000</v>
      </c>
      <c r="B1940" t="s">
        <v>1992</v>
      </c>
      <c r="C1940" t="s">
        <v>33478</v>
      </c>
      <c r="D1940" t="s">
        <v>33476</v>
      </c>
      <c r="E1940"/>
      <c r="F1940">
        <v>49730</v>
      </c>
      <c r="G1940" t="s">
        <v>33480</v>
      </c>
      <c r="H1940">
        <v>23600</v>
      </c>
      <c r="I1940" t="s">
        <v>33476</v>
      </c>
      <c r="J1940"/>
      <c r="U1940" s="43"/>
      <c r="AE1940"/>
    </row>
    <row r="1941" spans="1:31">
      <c r="A1941">
        <v>5100</v>
      </c>
      <c r="B1941" t="s">
        <v>1993</v>
      </c>
      <c r="C1941" t="s">
        <v>33478</v>
      </c>
      <c r="D1941" t="s">
        <v>33476</v>
      </c>
      <c r="E1941"/>
      <c r="F1941">
        <v>49800</v>
      </c>
      <c r="G1941" t="s">
        <v>33480</v>
      </c>
      <c r="H1941">
        <v>23600</v>
      </c>
      <c r="I1941" t="s">
        <v>33476</v>
      </c>
      <c r="J1941"/>
      <c r="U1941" s="43"/>
      <c r="AE1941"/>
    </row>
    <row r="1942" spans="1:31">
      <c r="A1942">
        <v>5700</v>
      </c>
      <c r="B1942" t="s">
        <v>1994</v>
      </c>
      <c r="C1942" t="s">
        <v>33478</v>
      </c>
      <c r="D1942" t="s">
        <v>33476</v>
      </c>
      <c r="E1942"/>
      <c r="F1942">
        <v>50000</v>
      </c>
      <c r="G1942" t="s">
        <v>33477</v>
      </c>
      <c r="H1942">
        <v>23700</v>
      </c>
      <c r="I1942" t="s">
        <v>33476</v>
      </c>
      <c r="J1942"/>
      <c r="U1942" s="43"/>
      <c r="AE1942"/>
    </row>
    <row r="1943" spans="1:31">
      <c r="A1943">
        <v>5500</v>
      </c>
      <c r="B1943" t="s">
        <v>1995</v>
      </c>
      <c r="C1943" t="s">
        <v>33478</v>
      </c>
      <c r="D1943" t="s">
        <v>33476</v>
      </c>
      <c r="E1943"/>
      <c r="F1943">
        <v>50110</v>
      </c>
      <c r="G1943" t="s">
        <v>33477</v>
      </c>
      <c r="H1943">
        <v>23700</v>
      </c>
      <c r="I1943" t="s">
        <v>33476</v>
      </c>
      <c r="J1943"/>
      <c r="U1943" s="43"/>
      <c r="AE1943"/>
    </row>
    <row r="1944" spans="1:31">
      <c r="A1944">
        <v>5170</v>
      </c>
      <c r="B1944" t="s">
        <v>1996</v>
      </c>
      <c r="C1944" t="s">
        <v>33478</v>
      </c>
      <c r="D1944" t="s">
        <v>33476</v>
      </c>
      <c r="E1944"/>
      <c r="F1944">
        <v>50140</v>
      </c>
      <c r="G1944" t="s">
        <v>33477</v>
      </c>
      <c r="H1944">
        <v>23700</v>
      </c>
      <c r="I1944" t="s">
        <v>33476</v>
      </c>
      <c r="J1944"/>
      <c r="U1944" s="43"/>
      <c r="AE1944"/>
    </row>
    <row r="1945" spans="1:31">
      <c r="A1945">
        <v>5170</v>
      </c>
      <c r="B1945" t="s">
        <v>1996</v>
      </c>
      <c r="C1945" t="s">
        <v>33478</v>
      </c>
      <c r="D1945" t="s">
        <v>33476</v>
      </c>
      <c r="E1945"/>
      <c r="F1945">
        <v>50150</v>
      </c>
      <c r="G1945" t="s">
        <v>33477</v>
      </c>
      <c r="H1945">
        <v>23800</v>
      </c>
      <c r="I1945" t="s">
        <v>33476</v>
      </c>
      <c r="J1945"/>
      <c r="U1945" s="43"/>
      <c r="AE1945"/>
    </row>
    <row r="1946" spans="1:31">
      <c r="A1946">
        <v>5700</v>
      </c>
      <c r="B1946" t="s">
        <v>1997</v>
      </c>
      <c r="C1946" t="s">
        <v>33478</v>
      </c>
      <c r="D1946" t="s">
        <v>33476</v>
      </c>
      <c r="E1946"/>
      <c r="F1946">
        <v>50160</v>
      </c>
      <c r="G1946" t="s">
        <v>33477</v>
      </c>
      <c r="H1946">
        <v>23800</v>
      </c>
      <c r="I1946" t="s">
        <v>33476</v>
      </c>
      <c r="J1946"/>
      <c r="U1946" s="43"/>
      <c r="AE1946"/>
    </row>
    <row r="1947" spans="1:31">
      <c r="A1947">
        <v>5200</v>
      </c>
      <c r="B1947" t="s">
        <v>1998</v>
      </c>
      <c r="C1947" t="s">
        <v>33478</v>
      </c>
      <c r="D1947" t="s">
        <v>33476</v>
      </c>
      <c r="E1947"/>
      <c r="F1947">
        <v>50170</v>
      </c>
      <c r="G1947" t="s">
        <v>33477</v>
      </c>
      <c r="H1947">
        <v>23800</v>
      </c>
      <c r="I1947" t="s">
        <v>33476</v>
      </c>
      <c r="J1947"/>
      <c r="U1947" s="43"/>
      <c r="AE1947"/>
    </row>
    <row r="1948" spans="1:31">
      <c r="A1948">
        <v>5400</v>
      </c>
      <c r="B1948" t="s">
        <v>1999</v>
      </c>
      <c r="C1948" t="s">
        <v>33478</v>
      </c>
      <c r="D1948" t="s">
        <v>33476</v>
      </c>
      <c r="E1948"/>
      <c r="F1948">
        <v>50180</v>
      </c>
      <c r="G1948" t="s">
        <v>33477</v>
      </c>
      <c r="H1948">
        <v>24100</v>
      </c>
      <c r="I1948" t="s">
        <v>33476</v>
      </c>
      <c r="J1948"/>
      <c r="U1948" s="43"/>
      <c r="AE1948"/>
    </row>
    <row r="1949" spans="1:31">
      <c r="A1949">
        <v>5000</v>
      </c>
      <c r="B1949" t="s">
        <v>2000</v>
      </c>
      <c r="C1949" t="s">
        <v>33478</v>
      </c>
      <c r="D1949" t="s">
        <v>33476</v>
      </c>
      <c r="E1949"/>
      <c r="F1949">
        <v>50190</v>
      </c>
      <c r="G1949" t="s">
        <v>33477</v>
      </c>
      <c r="H1949">
        <v>24100</v>
      </c>
      <c r="I1949" t="s">
        <v>33476</v>
      </c>
      <c r="J1949"/>
      <c r="U1949" s="43"/>
      <c r="AE1949"/>
    </row>
    <row r="1950" spans="1:31">
      <c r="A1950">
        <v>5290</v>
      </c>
      <c r="B1950" t="s">
        <v>2001</v>
      </c>
      <c r="C1950" t="s">
        <v>33478</v>
      </c>
      <c r="D1950" t="s">
        <v>33476</v>
      </c>
      <c r="E1950"/>
      <c r="F1950">
        <v>50200</v>
      </c>
      <c r="G1950" t="s">
        <v>33477</v>
      </c>
      <c r="H1950">
        <v>24110</v>
      </c>
      <c r="I1950" t="s">
        <v>33476</v>
      </c>
      <c r="J1950"/>
      <c r="U1950" s="43"/>
      <c r="AE1950"/>
    </row>
    <row r="1951" spans="1:31">
      <c r="A1951">
        <v>5340</v>
      </c>
      <c r="B1951" t="s">
        <v>2001</v>
      </c>
      <c r="C1951" t="s">
        <v>33483</v>
      </c>
      <c r="D1951" t="e">
        <v>#N/A</v>
      </c>
      <c r="E1951"/>
      <c r="F1951">
        <v>50210</v>
      </c>
      <c r="G1951" t="s">
        <v>33477</v>
      </c>
      <c r="H1951">
        <v>24110</v>
      </c>
      <c r="I1951" t="s">
        <v>33476</v>
      </c>
      <c r="J1951"/>
      <c r="U1951" s="43"/>
      <c r="AE1951"/>
    </row>
    <row r="1952" spans="1:31">
      <c r="A1952">
        <v>5340</v>
      </c>
      <c r="B1952" t="s">
        <v>2001</v>
      </c>
      <c r="C1952" t="s">
        <v>33483</v>
      </c>
      <c r="D1952" t="e">
        <v>#N/A</v>
      </c>
      <c r="E1952"/>
      <c r="F1952">
        <v>50220</v>
      </c>
      <c r="G1952" t="s">
        <v>33477</v>
      </c>
      <c r="H1952">
        <v>24120</v>
      </c>
      <c r="I1952" t="s">
        <v>33476</v>
      </c>
      <c r="J1952"/>
      <c r="U1952" s="43"/>
      <c r="AE1952"/>
    </row>
    <row r="1953" spans="1:31">
      <c r="A1953">
        <v>5700</v>
      </c>
      <c r="B1953" t="s">
        <v>2002</v>
      </c>
      <c r="C1953" t="s">
        <v>33478</v>
      </c>
      <c r="D1953" t="s">
        <v>33476</v>
      </c>
      <c r="E1953"/>
      <c r="F1953">
        <v>50240</v>
      </c>
      <c r="G1953" t="s">
        <v>33477</v>
      </c>
      <c r="H1953">
        <v>24120</v>
      </c>
      <c r="I1953" t="s">
        <v>33476</v>
      </c>
      <c r="J1953"/>
      <c r="U1953" s="43"/>
      <c r="AE1953"/>
    </row>
    <row r="1954" spans="1:31">
      <c r="A1954">
        <v>5300</v>
      </c>
      <c r="B1954" t="s">
        <v>2003</v>
      </c>
      <c r="C1954" t="s">
        <v>33477</v>
      </c>
      <c r="D1954" t="s">
        <v>33476</v>
      </c>
      <c r="E1954"/>
      <c r="F1954">
        <v>50260</v>
      </c>
      <c r="G1954" t="s">
        <v>33477</v>
      </c>
      <c r="H1954">
        <v>24120</v>
      </c>
      <c r="I1954" t="s">
        <v>33476</v>
      </c>
      <c r="J1954"/>
      <c r="U1954" s="43"/>
      <c r="AE1954"/>
    </row>
    <row r="1955" spans="1:31">
      <c r="A1955">
        <v>5500</v>
      </c>
      <c r="B1955" t="s">
        <v>2004</v>
      </c>
      <c r="C1955" t="s">
        <v>33478</v>
      </c>
      <c r="D1955" t="s">
        <v>33476</v>
      </c>
      <c r="E1955"/>
      <c r="F1955">
        <v>50270</v>
      </c>
      <c r="G1955" t="s">
        <v>33477</v>
      </c>
      <c r="H1955">
        <v>24130</v>
      </c>
      <c r="I1955" t="s">
        <v>33476</v>
      </c>
      <c r="J1955"/>
      <c r="U1955" s="43"/>
      <c r="AE1955"/>
    </row>
    <row r="1956" spans="1:31">
      <c r="A1956">
        <v>5230</v>
      </c>
      <c r="B1956" t="s">
        <v>2005</v>
      </c>
      <c r="C1956" t="s">
        <v>33478</v>
      </c>
      <c r="D1956" t="s">
        <v>33476</v>
      </c>
      <c r="E1956"/>
      <c r="F1956">
        <v>50290</v>
      </c>
      <c r="G1956" t="s">
        <v>33477</v>
      </c>
      <c r="H1956">
        <v>24130</v>
      </c>
      <c r="I1956" t="s">
        <v>33476</v>
      </c>
      <c r="J1956"/>
      <c r="U1956" s="43"/>
      <c r="AE1956"/>
    </row>
    <row r="1957" spans="1:31">
      <c r="A1957">
        <v>5100</v>
      </c>
      <c r="B1957" t="s">
        <v>2006</v>
      </c>
      <c r="C1957" t="s">
        <v>33478</v>
      </c>
      <c r="D1957" t="s">
        <v>33476</v>
      </c>
      <c r="E1957"/>
      <c r="F1957">
        <v>50300</v>
      </c>
      <c r="G1957" t="s">
        <v>33477</v>
      </c>
      <c r="H1957">
        <v>24130</v>
      </c>
      <c r="I1957" t="s">
        <v>33476</v>
      </c>
      <c r="J1957"/>
      <c r="U1957" s="43"/>
      <c r="AE1957"/>
    </row>
    <row r="1958" spans="1:31">
      <c r="A1958">
        <v>5200</v>
      </c>
      <c r="B1958" t="s">
        <v>2007</v>
      </c>
      <c r="C1958" t="s">
        <v>33478</v>
      </c>
      <c r="D1958" t="s">
        <v>33476</v>
      </c>
      <c r="E1958"/>
      <c r="F1958">
        <v>50310</v>
      </c>
      <c r="G1958" t="s">
        <v>33477</v>
      </c>
      <c r="H1958">
        <v>24130</v>
      </c>
      <c r="I1958" t="s">
        <v>33476</v>
      </c>
      <c r="J1958"/>
      <c r="U1958" s="43"/>
      <c r="AE1958"/>
    </row>
    <row r="1959" spans="1:31">
      <c r="A1959">
        <v>5100</v>
      </c>
      <c r="B1959" t="s">
        <v>2008</v>
      </c>
      <c r="C1959" t="s">
        <v>33478</v>
      </c>
      <c r="D1959" t="s">
        <v>33476</v>
      </c>
      <c r="E1959"/>
      <c r="F1959">
        <v>50320</v>
      </c>
      <c r="G1959" t="s">
        <v>33477</v>
      </c>
      <c r="H1959">
        <v>24140</v>
      </c>
      <c r="I1959" t="s">
        <v>33476</v>
      </c>
      <c r="J1959"/>
      <c r="U1959" s="43"/>
      <c r="AE1959"/>
    </row>
    <row r="1960" spans="1:31">
      <c r="A1960">
        <v>5290</v>
      </c>
      <c r="B1960" t="s">
        <v>2009</v>
      </c>
      <c r="C1960" t="s">
        <v>33478</v>
      </c>
      <c r="D1960" t="s">
        <v>33476</v>
      </c>
      <c r="E1960"/>
      <c r="F1960">
        <v>50330</v>
      </c>
      <c r="G1960" t="s">
        <v>33477</v>
      </c>
      <c r="H1960">
        <v>24140</v>
      </c>
      <c r="I1960" t="s">
        <v>33476</v>
      </c>
      <c r="J1960"/>
      <c r="U1960" s="43"/>
      <c r="AE1960"/>
    </row>
    <row r="1961" spans="1:31">
      <c r="A1961">
        <v>5200</v>
      </c>
      <c r="B1961" t="s">
        <v>2010</v>
      </c>
      <c r="C1961" t="s">
        <v>33478</v>
      </c>
      <c r="D1961" t="s">
        <v>33476</v>
      </c>
      <c r="E1961"/>
      <c r="F1961">
        <v>50340</v>
      </c>
      <c r="G1961" t="s">
        <v>33477</v>
      </c>
      <c r="H1961">
        <v>24140</v>
      </c>
      <c r="I1961" t="s">
        <v>33476</v>
      </c>
      <c r="J1961"/>
      <c r="U1961" s="43"/>
      <c r="AE1961"/>
    </row>
    <row r="1962" spans="1:31">
      <c r="A1962">
        <v>5400</v>
      </c>
      <c r="B1962" t="s">
        <v>2011</v>
      </c>
      <c r="C1962" t="s">
        <v>33478</v>
      </c>
      <c r="D1962" t="s">
        <v>33476</v>
      </c>
      <c r="E1962"/>
      <c r="F1962">
        <v>50360</v>
      </c>
      <c r="G1962" t="s">
        <v>33477</v>
      </c>
      <c r="H1962">
        <v>24150</v>
      </c>
      <c r="I1962" t="s">
        <v>33476</v>
      </c>
      <c r="J1962"/>
      <c r="U1962" s="43"/>
      <c r="AE1962"/>
    </row>
    <row r="1963" spans="1:31">
      <c r="A1963">
        <v>5000</v>
      </c>
      <c r="B1963" t="s">
        <v>2012</v>
      </c>
      <c r="C1963" t="s">
        <v>33478</v>
      </c>
      <c r="D1963" t="s">
        <v>33476</v>
      </c>
      <c r="E1963"/>
      <c r="F1963">
        <v>50370</v>
      </c>
      <c r="G1963" t="s">
        <v>33477</v>
      </c>
      <c r="H1963">
        <v>24150</v>
      </c>
      <c r="I1963" t="s">
        <v>33476</v>
      </c>
      <c r="J1963"/>
      <c r="U1963" s="43"/>
      <c r="AE1963"/>
    </row>
    <row r="1964" spans="1:31">
      <c r="A1964">
        <v>5160</v>
      </c>
      <c r="B1964" t="s">
        <v>2013</v>
      </c>
      <c r="C1964" t="s">
        <v>33478</v>
      </c>
      <c r="D1964" t="s">
        <v>33476</v>
      </c>
      <c r="E1964"/>
      <c r="F1964">
        <v>50380</v>
      </c>
      <c r="G1964" t="s">
        <v>33477</v>
      </c>
      <c r="H1964">
        <v>24150</v>
      </c>
      <c r="I1964" t="s">
        <v>33476</v>
      </c>
      <c r="J1964"/>
      <c r="U1964" s="43"/>
      <c r="AE1964"/>
    </row>
    <row r="1965" spans="1:31">
      <c r="A1965">
        <v>5190</v>
      </c>
      <c r="B1965" t="s">
        <v>2014</v>
      </c>
      <c r="C1965" t="s">
        <v>33478</v>
      </c>
      <c r="D1965" t="s">
        <v>33476</v>
      </c>
      <c r="E1965"/>
      <c r="F1965">
        <v>50390</v>
      </c>
      <c r="G1965" t="s">
        <v>33477</v>
      </c>
      <c r="H1965">
        <v>24160</v>
      </c>
      <c r="I1965" t="s">
        <v>33476</v>
      </c>
      <c r="J1965"/>
      <c r="U1965" s="43"/>
      <c r="AE1965"/>
    </row>
    <row r="1966" spans="1:31">
      <c r="A1966">
        <v>5600</v>
      </c>
      <c r="B1966" t="s">
        <v>2015</v>
      </c>
      <c r="C1966" t="s">
        <v>33478</v>
      </c>
      <c r="D1966" t="s">
        <v>33476</v>
      </c>
      <c r="E1966"/>
      <c r="F1966">
        <v>50410</v>
      </c>
      <c r="G1966" t="s">
        <v>33477</v>
      </c>
      <c r="H1966">
        <v>24160</v>
      </c>
      <c r="I1966" t="s">
        <v>33476</v>
      </c>
      <c r="J1966"/>
      <c r="U1966" s="43"/>
      <c r="AE1966"/>
    </row>
    <row r="1967" spans="1:31">
      <c r="A1967">
        <v>5150</v>
      </c>
      <c r="B1967" t="s">
        <v>2016</v>
      </c>
      <c r="C1967" t="s">
        <v>33478</v>
      </c>
      <c r="D1967" t="s">
        <v>33476</v>
      </c>
      <c r="E1967"/>
      <c r="F1967">
        <v>50420</v>
      </c>
      <c r="G1967" t="s">
        <v>33477</v>
      </c>
      <c r="H1967">
        <v>24170</v>
      </c>
      <c r="I1967" t="s">
        <v>33476</v>
      </c>
      <c r="J1967"/>
      <c r="U1967" s="43"/>
      <c r="AE1967"/>
    </row>
    <row r="1968" spans="1:31">
      <c r="A1968">
        <v>5300</v>
      </c>
      <c r="B1968" t="s">
        <v>2017</v>
      </c>
      <c r="C1968" t="s">
        <v>33477</v>
      </c>
      <c r="D1968" t="s">
        <v>33476</v>
      </c>
      <c r="E1968"/>
      <c r="F1968">
        <v>50450</v>
      </c>
      <c r="G1968" t="s">
        <v>33477</v>
      </c>
      <c r="H1968">
        <v>24170</v>
      </c>
      <c r="I1968" t="s">
        <v>33476</v>
      </c>
      <c r="J1968"/>
      <c r="U1968" s="43"/>
      <c r="AE1968"/>
    </row>
    <row r="1969" spans="1:31">
      <c r="A1969">
        <v>5300</v>
      </c>
      <c r="B1969" t="s">
        <v>2017</v>
      </c>
      <c r="C1969" t="s">
        <v>33477</v>
      </c>
      <c r="D1969" t="s">
        <v>33476</v>
      </c>
      <c r="E1969"/>
      <c r="F1969">
        <v>50480</v>
      </c>
      <c r="G1969" t="s">
        <v>33477</v>
      </c>
      <c r="H1969">
        <v>24170</v>
      </c>
      <c r="I1969" t="s">
        <v>33476</v>
      </c>
      <c r="J1969"/>
      <c r="U1969" s="43"/>
      <c r="AE1969"/>
    </row>
    <row r="1970" spans="1:31">
      <c r="A1970">
        <v>5300</v>
      </c>
      <c r="B1970" t="s">
        <v>2017</v>
      </c>
      <c r="C1970" t="s">
        <v>33477</v>
      </c>
      <c r="D1970" t="s">
        <v>33476</v>
      </c>
      <c r="E1970"/>
      <c r="F1970">
        <v>50490</v>
      </c>
      <c r="G1970" t="s">
        <v>33477</v>
      </c>
      <c r="H1970">
        <v>24170</v>
      </c>
      <c r="I1970" t="s">
        <v>33476</v>
      </c>
      <c r="J1970"/>
      <c r="U1970" s="43"/>
      <c r="AE1970"/>
    </row>
    <row r="1971" spans="1:31">
      <c r="A1971">
        <v>5600</v>
      </c>
      <c r="B1971" t="s">
        <v>2018</v>
      </c>
      <c r="C1971" t="s">
        <v>33478</v>
      </c>
      <c r="D1971" t="s">
        <v>33476</v>
      </c>
      <c r="E1971"/>
      <c r="F1971">
        <v>50500</v>
      </c>
      <c r="G1971" t="s">
        <v>33477</v>
      </c>
      <c r="H1971">
        <v>24190</v>
      </c>
      <c r="I1971" t="s">
        <v>33476</v>
      </c>
      <c r="J1971"/>
      <c r="U1971" s="43"/>
      <c r="AE1971"/>
    </row>
    <row r="1972" spans="1:31">
      <c r="A1972">
        <v>5190</v>
      </c>
      <c r="B1972" t="s">
        <v>2019</v>
      </c>
      <c r="C1972" t="s">
        <v>33478</v>
      </c>
      <c r="D1972" t="s">
        <v>33476</v>
      </c>
      <c r="E1972"/>
      <c r="F1972">
        <v>50510</v>
      </c>
      <c r="G1972" t="s">
        <v>33477</v>
      </c>
      <c r="H1972">
        <v>24190</v>
      </c>
      <c r="I1972" t="s">
        <v>33476</v>
      </c>
      <c r="J1972"/>
      <c r="U1972" s="43"/>
      <c r="AE1972"/>
    </row>
    <row r="1973" spans="1:31">
      <c r="A1973">
        <v>5310</v>
      </c>
      <c r="B1973" t="s">
        <v>2020</v>
      </c>
      <c r="C1973" t="s">
        <v>33478</v>
      </c>
      <c r="D1973" t="s">
        <v>33476</v>
      </c>
      <c r="E1973"/>
      <c r="F1973">
        <v>50520</v>
      </c>
      <c r="G1973" t="s">
        <v>33477</v>
      </c>
      <c r="H1973">
        <v>24190</v>
      </c>
      <c r="I1973" t="s">
        <v>33476</v>
      </c>
      <c r="J1973"/>
      <c r="U1973" s="43"/>
      <c r="AE1973"/>
    </row>
    <row r="1974" spans="1:31">
      <c r="A1974">
        <v>5400</v>
      </c>
      <c r="B1974" t="s">
        <v>2021</v>
      </c>
      <c r="C1974" t="s">
        <v>33478</v>
      </c>
      <c r="D1974" t="s">
        <v>33476</v>
      </c>
      <c r="E1974"/>
      <c r="F1974">
        <v>50530</v>
      </c>
      <c r="G1974" t="s">
        <v>33477</v>
      </c>
      <c r="H1974">
        <v>24200</v>
      </c>
      <c r="I1974" t="s">
        <v>33476</v>
      </c>
      <c r="J1974"/>
      <c r="U1974" s="43"/>
      <c r="AE1974"/>
    </row>
    <row r="1975" spans="1:31">
      <c r="A1975">
        <v>5000</v>
      </c>
      <c r="B1975" t="s">
        <v>1853</v>
      </c>
      <c r="C1975" t="s">
        <v>33478</v>
      </c>
      <c r="D1975" t="s">
        <v>33476</v>
      </c>
      <c r="E1975"/>
      <c r="F1975">
        <v>50540</v>
      </c>
      <c r="G1975" t="s">
        <v>33477</v>
      </c>
      <c r="H1975">
        <v>24200</v>
      </c>
      <c r="I1975" t="s">
        <v>33476</v>
      </c>
      <c r="J1975"/>
      <c r="U1975" s="43"/>
      <c r="AE1975"/>
    </row>
    <row r="1976" spans="1:31">
      <c r="A1976">
        <v>5150</v>
      </c>
      <c r="B1976" t="s">
        <v>2022</v>
      </c>
      <c r="C1976" t="s">
        <v>33478</v>
      </c>
      <c r="D1976" t="s">
        <v>33476</v>
      </c>
      <c r="E1976"/>
      <c r="F1976">
        <v>50560</v>
      </c>
      <c r="G1976" t="s">
        <v>33477</v>
      </c>
      <c r="H1976">
        <v>24200</v>
      </c>
      <c r="I1976" t="s">
        <v>33476</v>
      </c>
      <c r="J1976"/>
      <c r="U1976" s="43"/>
      <c r="AE1976"/>
    </row>
    <row r="1977" spans="1:31">
      <c r="A1977">
        <v>5190</v>
      </c>
      <c r="B1977" t="s">
        <v>2023</v>
      </c>
      <c r="C1977" t="s">
        <v>33478</v>
      </c>
      <c r="D1977" t="s">
        <v>33476</v>
      </c>
      <c r="E1977"/>
      <c r="F1977">
        <v>50570</v>
      </c>
      <c r="G1977" t="s">
        <v>33477</v>
      </c>
      <c r="H1977">
        <v>24210</v>
      </c>
      <c r="I1977" t="s">
        <v>33476</v>
      </c>
      <c r="J1977"/>
      <c r="U1977" s="43"/>
      <c r="AE1977"/>
    </row>
    <row r="1978" spans="1:31">
      <c r="A1978">
        <v>5200</v>
      </c>
      <c r="B1978" t="s">
        <v>2024</v>
      </c>
      <c r="C1978" t="s">
        <v>33478</v>
      </c>
      <c r="D1978" t="s">
        <v>33476</v>
      </c>
      <c r="E1978"/>
      <c r="F1978">
        <v>50600</v>
      </c>
      <c r="G1978" t="s">
        <v>33477</v>
      </c>
      <c r="H1978">
        <v>24210</v>
      </c>
      <c r="I1978" t="s">
        <v>33476</v>
      </c>
      <c r="J1978"/>
      <c r="U1978" s="43"/>
      <c r="AE1978"/>
    </row>
    <row r="1979" spans="1:31">
      <c r="A1979">
        <v>5150</v>
      </c>
      <c r="B1979" t="s">
        <v>2025</v>
      </c>
      <c r="C1979" t="s">
        <v>33478</v>
      </c>
      <c r="D1979" t="s">
        <v>33476</v>
      </c>
      <c r="E1979"/>
      <c r="F1979">
        <v>50620</v>
      </c>
      <c r="G1979" t="s">
        <v>33477</v>
      </c>
      <c r="H1979">
        <v>24210</v>
      </c>
      <c r="I1979" t="s">
        <v>33476</v>
      </c>
      <c r="J1979"/>
      <c r="U1979" s="43"/>
      <c r="AE1979"/>
    </row>
    <row r="1980" spans="1:31">
      <c r="A1980">
        <v>5160</v>
      </c>
      <c r="B1980" t="s">
        <v>2026</v>
      </c>
      <c r="C1980" t="s">
        <v>33478</v>
      </c>
      <c r="D1980" t="s">
        <v>33476</v>
      </c>
      <c r="E1980"/>
      <c r="F1980">
        <v>50630</v>
      </c>
      <c r="G1980" t="s">
        <v>33477</v>
      </c>
      <c r="H1980">
        <v>24220</v>
      </c>
      <c r="I1980" t="s">
        <v>33476</v>
      </c>
      <c r="J1980"/>
      <c r="U1980" s="43"/>
      <c r="AE1980"/>
    </row>
    <row r="1981" spans="1:31">
      <c r="A1981">
        <v>5400</v>
      </c>
      <c r="B1981" t="s">
        <v>2027</v>
      </c>
      <c r="C1981" t="s">
        <v>33478</v>
      </c>
      <c r="D1981" t="s">
        <v>33476</v>
      </c>
      <c r="E1981"/>
      <c r="F1981">
        <v>50640</v>
      </c>
      <c r="G1981" t="s">
        <v>33477</v>
      </c>
      <c r="H1981">
        <v>24220</v>
      </c>
      <c r="I1981" t="s">
        <v>33476</v>
      </c>
      <c r="J1981"/>
      <c r="U1981" s="43"/>
      <c r="AE1981"/>
    </row>
    <row r="1982" spans="1:31">
      <c r="A1982">
        <v>5500</v>
      </c>
      <c r="B1982" t="s">
        <v>2028</v>
      </c>
      <c r="C1982" t="s">
        <v>33478</v>
      </c>
      <c r="D1982" t="s">
        <v>33476</v>
      </c>
      <c r="E1982"/>
      <c r="F1982">
        <v>50670</v>
      </c>
      <c r="G1982" t="s">
        <v>33477</v>
      </c>
      <c r="H1982">
        <v>24230</v>
      </c>
      <c r="I1982" t="s">
        <v>33476</v>
      </c>
      <c r="J1982"/>
      <c r="U1982" s="43"/>
      <c r="AE1982"/>
    </row>
    <row r="1983" spans="1:31">
      <c r="A1983">
        <v>5500</v>
      </c>
      <c r="B1983" t="s">
        <v>2028</v>
      </c>
      <c r="C1983" t="s">
        <v>33478</v>
      </c>
      <c r="D1983" t="s">
        <v>33476</v>
      </c>
      <c r="E1983"/>
      <c r="F1983">
        <v>50680</v>
      </c>
      <c r="G1983" t="s">
        <v>33477</v>
      </c>
      <c r="H1983">
        <v>24230</v>
      </c>
      <c r="I1983" t="s">
        <v>33476</v>
      </c>
      <c r="J1983"/>
      <c r="U1983" s="43"/>
      <c r="AE1983"/>
    </row>
    <row r="1984" spans="1:31">
      <c r="A1984">
        <v>5500</v>
      </c>
      <c r="B1984" t="s">
        <v>2028</v>
      </c>
      <c r="C1984" t="s">
        <v>33478</v>
      </c>
      <c r="D1984" t="s">
        <v>33476</v>
      </c>
      <c r="E1984"/>
      <c r="F1984">
        <v>50700</v>
      </c>
      <c r="G1984" t="s">
        <v>33477</v>
      </c>
      <c r="H1984">
        <v>24240</v>
      </c>
      <c r="I1984" t="s">
        <v>33476</v>
      </c>
      <c r="J1984"/>
      <c r="U1984" s="43"/>
      <c r="AE1984"/>
    </row>
    <row r="1985" spans="1:31">
      <c r="A1985">
        <v>5330</v>
      </c>
      <c r="B1985" t="s">
        <v>2029</v>
      </c>
      <c r="C1985" t="s">
        <v>33478</v>
      </c>
      <c r="D1985" t="s">
        <v>33482</v>
      </c>
      <c r="E1985"/>
      <c r="F1985">
        <v>50720</v>
      </c>
      <c r="G1985" t="s">
        <v>33477</v>
      </c>
      <c r="H1985">
        <v>24240</v>
      </c>
      <c r="I1985" t="s">
        <v>33476</v>
      </c>
      <c r="J1985"/>
      <c r="U1985" s="43"/>
      <c r="AE1985"/>
    </row>
    <row r="1986" spans="1:31">
      <c r="A1986">
        <v>5600</v>
      </c>
      <c r="B1986" t="s">
        <v>2030</v>
      </c>
      <c r="C1986" t="s">
        <v>33478</v>
      </c>
      <c r="D1986" t="s">
        <v>33476</v>
      </c>
      <c r="E1986"/>
      <c r="F1986">
        <v>50730</v>
      </c>
      <c r="G1986" t="s">
        <v>33477</v>
      </c>
      <c r="H1986">
        <v>24250</v>
      </c>
      <c r="I1986" t="s">
        <v>33476</v>
      </c>
      <c r="J1986"/>
      <c r="U1986" s="43"/>
      <c r="AE1986"/>
    </row>
    <row r="1987" spans="1:31">
      <c r="A1987">
        <v>5700</v>
      </c>
      <c r="B1987" t="s">
        <v>2031</v>
      </c>
      <c r="C1987" t="s">
        <v>33478</v>
      </c>
      <c r="D1987" t="s">
        <v>33476</v>
      </c>
      <c r="E1987"/>
      <c r="F1987">
        <v>50750</v>
      </c>
      <c r="G1987" t="s">
        <v>33477</v>
      </c>
      <c r="H1987">
        <v>24250</v>
      </c>
      <c r="I1987" t="s">
        <v>33476</v>
      </c>
      <c r="J1987"/>
      <c r="U1987" s="43"/>
      <c r="AE1987"/>
    </row>
    <row r="1988" spans="1:31">
      <c r="A1988">
        <v>5600</v>
      </c>
      <c r="B1988" t="s">
        <v>2032</v>
      </c>
      <c r="C1988" t="s">
        <v>33478</v>
      </c>
      <c r="D1988" t="s">
        <v>33476</v>
      </c>
      <c r="E1988"/>
      <c r="F1988">
        <v>50760</v>
      </c>
      <c r="G1988" t="s">
        <v>33477</v>
      </c>
      <c r="H1988">
        <v>24250</v>
      </c>
      <c r="I1988" t="s">
        <v>33476</v>
      </c>
      <c r="J1988"/>
      <c r="U1988" s="43"/>
      <c r="AE1988"/>
    </row>
    <row r="1989" spans="1:31">
      <c r="A1989">
        <v>5250</v>
      </c>
      <c r="B1989" t="s">
        <v>2033</v>
      </c>
      <c r="C1989" t="s">
        <v>33478</v>
      </c>
      <c r="D1989" t="s">
        <v>33476</v>
      </c>
      <c r="E1989"/>
      <c r="F1989">
        <v>50800</v>
      </c>
      <c r="G1989" t="s">
        <v>33477</v>
      </c>
      <c r="H1989">
        <v>24250</v>
      </c>
      <c r="I1989" t="s">
        <v>33476</v>
      </c>
      <c r="J1989"/>
      <c r="U1989" s="43"/>
      <c r="AE1989"/>
    </row>
    <row r="1990" spans="1:31">
      <c r="A1990">
        <v>5250</v>
      </c>
      <c r="B1990" t="s">
        <v>2033</v>
      </c>
      <c r="C1990" t="s">
        <v>33478</v>
      </c>
      <c r="D1990" t="s">
        <v>33476</v>
      </c>
      <c r="E1990"/>
      <c r="F1990">
        <v>50810</v>
      </c>
      <c r="G1990" t="s">
        <v>33477</v>
      </c>
      <c r="H1990">
        <v>24260</v>
      </c>
      <c r="I1990" t="s">
        <v>33476</v>
      </c>
      <c r="J1990"/>
      <c r="U1990" s="43"/>
      <c r="AE1990"/>
    </row>
    <row r="1991" spans="1:31">
      <c r="A1991">
        <v>5250</v>
      </c>
      <c r="B1991" t="s">
        <v>2033</v>
      </c>
      <c r="C1991" t="s">
        <v>33478</v>
      </c>
      <c r="D1991" t="s">
        <v>33476</v>
      </c>
      <c r="E1991"/>
      <c r="F1991">
        <v>51000</v>
      </c>
      <c r="G1991" t="s">
        <v>33480</v>
      </c>
      <c r="H1991">
        <v>24260</v>
      </c>
      <c r="I1991" t="s">
        <v>33476</v>
      </c>
      <c r="J1991"/>
      <c r="U1991" s="43"/>
      <c r="AE1991"/>
    </row>
    <row r="1992" spans="1:31">
      <c r="A1992">
        <v>5250</v>
      </c>
      <c r="B1992" t="s">
        <v>2033</v>
      </c>
      <c r="C1992" t="s">
        <v>33478</v>
      </c>
      <c r="D1992" t="s">
        <v>33476</v>
      </c>
      <c r="E1992"/>
      <c r="F1992">
        <v>51110</v>
      </c>
      <c r="G1992" t="s">
        <v>33480</v>
      </c>
      <c r="H1992">
        <v>24260</v>
      </c>
      <c r="I1992" t="s">
        <v>33476</v>
      </c>
      <c r="J1992"/>
      <c r="U1992" s="43"/>
      <c r="AE1992"/>
    </row>
    <row r="1993" spans="1:31">
      <c r="A1993">
        <v>5250</v>
      </c>
      <c r="B1993" t="s">
        <v>2033</v>
      </c>
      <c r="C1993" t="s">
        <v>33478</v>
      </c>
      <c r="D1993" t="s">
        <v>33476</v>
      </c>
      <c r="E1993"/>
      <c r="F1993">
        <v>51120</v>
      </c>
      <c r="G1993" t="s">
        <v>33480</v>
      </c>
      <c r="H1993">
        <v>24270</v>
      </c>
      <c r="I1993" t="s">
        <v>33476</v>
      </c>
      <c r="J1993"/>
      <c r="U1993" s="43"/>
      <c r="AE1993"/>
    </row>
    <row r="1994" spans="1:31">
      <c r="A1994">
        <v>5130</v>
      </c>
      <c r="B1994" t="s">
        <v>2034</v>
      </c>
      <c r="C1994" t="s">
        <v>33478</v>
      </c>
      <c r="D1994" t="s">
        <v>33476</v>
      </c>
      <c r="E1994"/>
      <c r="F1994">
        <v>51130</v>
      </c>
      <c r="G1994" t="s">
        <v>33480</v>
      </c>
      <c r="H1994">
        <v>24270</v>
      </c>
      <c r="I1994" t="s">
        <v>33476</v>
      </c>
      <c r="J1994"/>
      <c r="U1994" s="43"/>
      <c r="AE1994"/>
    </row>
    <row r="1995" spans="1:31">
      <c r="A1995">
        <v>5800</v>
      </c>
      <c r="B1995" t="s">
        <v>2036</v>
      </c>
      <c r="C1995" t="s">
        <v>33478</v>
      </c>
      <c r="D1995" t="s">
        <v>33476</v>
      </c>
      <c r="E1995"/>
      <c r="F1995">
        <v>51140</v>
      </c>
      <c r="G1995" t="s">
        <v>33479</v>
      </c>
      <c r="H1995">
        <v>24270</v>
      </c>
      <c r="I1995" t="s">
        <v>33476</v>
      </c>
      <c r="J1995"/>
      <c r="U1995" s="43"/>
      <c r="AE1995"/>
    </row>
    <row r="1996" spans="1:31">
      <c r="A1996">
        <v>5800</v>
      </c>
      <c r="B1996" t="s">
        <v>2037</v>
      </c>
      <c r="C1996" t="s">
        <v>33478</v>
      </c>
      <c r="D1996" t="s">
        <v>33476</v>
      </c>
      <c r="E1996"/>
      <c r="F1996">
        <v>51150</v>
      </c>
      <c r="G1996" t="s">
        <v>33480</v>
      </c>
      <c r="H1996">
        <v>24270</v>
      </c>
      <c r="I1996" t="s">
        <v>33476</v>
      </c>
      <c r="J1996"/>
      <c r="U1996" s="43"/>
      <c r="AE1996"/>
    </row>
    <row r="1997" spans="1:31">
      <c r="A1997">
        <v>5260</v>
      </c>
      <c r="B1997" t="s">
        <v>2038</v>
      </c>
      <c r="C1997" t="s">
        <v>33478</v>
      </c>
      <c r="D1997" t="s">
        <v>33482</v>
      </c>
      <c r="E1997"/>
      <c r="F1997">
        <v>51160</v>
      </c>
      <c r="G1997" t="s">
        <v>33480</v>
      </c>
      <c r="H1997">
        <v>24270</v>
      </c>
      <c r="I1997" t="s">
        <v>33476</v>
      </c>
      <c r="J1997"/>
      <c r="U1997" s="43"/>
      <c r="AE1997"/>
    </row>
    <row r="1998" spans="1:31">
      <c r="A1998">
        <v>5260</v>
      </c>
      <c r="B1998" t="s">
        <v>2038</v>
      </c>
      <c r="C1998" t="s">
        <v>33478</v>
      </c>
      <c r="D1998" t="s">
        <v>33482</v>
      </c>
      <c r="E1998"/>
      <c r="F1998">
        <v>51170</v>
      </c>
      <c r="G1998" t="s">
        <v>33479</v>
      </c>
      <c r="H1998">
        <v>24290</v>
      </c>
      <c r="I1998" t="s">
        <v>33476</v>
      </c>
      <c r="J1998"/>
      <c r="U1998" s="43"/>
      <c r="AE1998"/>
    </row>
    <row r="1999" spans="1:31">
      <c r="A1999">
        <v>5140</v>
      </c>
      <c r="B1999" t="s">
        <v>2039</v>
      </c>
      <c r="C1999" t="s">
        <v>33478</v>
      </c>
      <c r="D1999" t="s">
        <v>33476</v>
      </c>
      <c r="E1999"/>
      <c r="F1999">
        <v>51190</v>
      </c>
      <c r="G1999" t="s">
        <v>33480</v>
      </c>
      <c r="H1999">
        <v>24290</v>
      </c>
      <c r="I1999" t="s">
        <v>33476</v>
      </c>
      <c r="J1999"/>
      <c r="U1999" s="43"/>
      <c r="AE1999"/>
    </row>
    <row r="2000" spans="1:31">
      <c r="A2000">
        <v>5500</v>
      </c>
      <c r="B2000" t="s">
        <v>2040</v>
      </c>
      <c r="C2000" t="s">
        <v>33478</v>
      </c>
      <c r="D2000" t="s">
        <v>33476</v>
      </c>
      <c r="E2000"/>
      <c r="F2000">
        <v>51200</v>
      </c>
      <c r="G2000" t="s">
        <v>33480</v>
      </c>
      <c r="H2000">
        <v>24290</v>
      </c>
      <c r="I2000" t="s">
        <v>33476</v>
      </c>
      <c r="J2000"/>
      <c r="U2000" s="43"/>
      <c r="AE2000"/>
    </row>
    <row r="2001" spans="1:31">
      <c r="A2001">
        <v>5500</v>
      </c>
      <c r="B2001" t="s">
        <v>2041</v>
      </c>
      <c r="C2001" t="s">
        <v>33478</v>
      </c>
      <c r="D2001" t="s">
        <v>33476</v>
      </c>
      <c r="E2001"/>
      <c r="F2001">
        <v>51210</v>
      </c>
      <c r="G2001" t="s">
        <v>33478</v>
      </c>
      <c r="H2001">
        <v>24300</v>
      </c>
      <c r="I2001" t="s">
        <v>33476</v>
      </c>
      <c r="J2001"/>
      <c r="U2001" s="43"/>
      <c r="AE2001"/>
    </row>
    <row r="2002" spans="1:31">
      <c r="A2002">
        <v>5260</v>
      </c>
      <c r="B2002" t="s">
        <v>2042</v>
      </c>
      <c r="C2002" t="s">
        <v>33478</v>
      </c>
      <c r="D2002" t="s">
        <v>33482</v>
      </c>
      <c r="E2002"/>
      <c r="F2002">
        <v>51220</v>
      </c>
      <c r="G2002" t="s">
        <v>33480</v>
      </c>
      <c r="H2002">
        <v>24300</v>
      </c>
      <c r="I2002" t="s">
        <v>33476</v>
      </c>
      <c r="J2002"/>
      <c r="U2002" s="43"/>
      <c r="AE2002"/>
    </row>
    <row r="2003" spans="1:31">
      <c r="A2003">
        <v>5120</v>
      </c>
      <c r="B2003" t="s">
        <v>2043</v>
      </c>
      <c r="C2003" t="s">
        <v>33478</v>
      </c>
      <c r="D2003" t="s">
        <v>33482</v>
      </c>
      <c r="E2003"/>
      <c r="F2003">
        <v>51230</v>
      </c>
      <c r="G2003" t="s">
        <v>33480</v>
      </c>
      <c r="H2003">
        <v>24300</v>
      </c>
      <c r="I2003" t="s">
        <v>33476</v>
      </c>
      <c r="J2003"/>
      <c r="U2003" s="43"/>
      <c r="AE2003"/>
    </row>
    <row r="2004" spans="1:31">
      <c r="A2004">
        <v>5800</v>
      </c>
      <c r="B2004" t="s">
        <v>2044</v>
      </c>
      <c r="C2004" t="s">
        <v>33478</v>
      </c>
      <c r="D2004" t="s">
        <v>33476</v>
      </c>
      <c r="E2004"/>
      <c r="F2004">
        <v>51240</v>
      </c>
      <c r="G2004" t="s">
        <v>33480</v>
      </c>
      <c r="H2004">
        <v>24310</v>
      </c>
      <c r="I2004" t="s">
        <v>33476</v>
      </c>
      <c r="J2004"/>
      <c r="U2004" s="43"/>
      <c r="AE2004"/>
    </row>
    <row r="2005" spans="1:31">
      <c r="A2005">
        <v>5260</v>
      </c>
      <c r="B2005" t="s">
        <v>2045</v>
      </c>
      <c r="C2005" t="s">
        <v>33478</v>
      </c>
      <c r="D2005" t="s">
        <v>33482</v>
      </c>
      <c r="E2005"/>
      <c r="F2005">
        <v>51260</v>
      </c>
      <c r="G2005" t="s">
        <v>33480</v>
      </c>
      <c r="H2005">
        <v>24310</v>
      </c>
      <c r="I2005" t="s">
        <v>33476</v>
      </c>
      <c r="J2005"/>
      <c r="U2005" s="43"/>
      <c r="AE2005"/>
    </row>
    <row r="2006" spans="1:31">
      <c r="A2006">
        <v>5140</v>
      </c>
      <c r="B2006" t="s">
        <v>2046</v>
      </c>
      <c r="C2006" t="s">
        <v>33478</v>
      </c>
      <c r="D2006" t="s">
        <v>33476</v>
      </c>
      <c r="E2006"/>
      <c r="F2006">
        <v>51290</v>
      </c>
      <c r="G2006" t="s">
        <v>33480</v>
      </c>
      <c r="H2006">
        <v>24320</v>
      </c>
      <c r="I2006" t="s">
        <v>33476</v>
      </c>
      <c r="J2006"/>
      <c r="U2006" s="43"/>
      <c r="AE2006"/>
    </row>
    <row r="2007" spans="1:31">
      <c r="A2007">
        <v>5300</v>
      </c>
      <c r="B2007" t="s">
        <v>2047</v>
      </c>
      <c r="C2007" t="s">
        <v>33477</v>
      </c>
      <c r="D2007" t="s">
        <v>33476</v>
      </c>
      <c r="E2007"/>
      <c r="F2007">
        <v>51300</v>
      </c>
      <c r="G2007" t="s">
        <v>33480</v>
      </c>
      <c r="H2007">
        <v>24320</v>
      </c>
      <c r="I2007" t="s">
        <v>33476</v>
      </c>
      <c r="J2007"/>
      <c r="U2007" s="43"/>
      <c r="AE2007"/>
    </row>
    <row r="2008" spans="1:31">
      <c r="A2008">
        <v>5200</v>
      </c>
      <c r="B2008" t="s">
        <v>2048</v>
      </c>
      <c r="C2008" t="s">
        <v>33478</v>
      </c>
      <c r="D2008" t="s">
        <v>33476</v>
      </c>
      <c r="E2008"/>
      <c r="F2008">
        <v>51320</v>
      </c>
      <c r="G2008" t="s">
        <v>33480</v>
      </c>
      <c r="H2008">
        <v>24320</v>
      </c>
      <c r="I2008" t="s">
        <v>33476</v>
      </c>
      <c r="J2008"/>
      <c r="U2008" s="43"/>
      <c r="AE2008"/>
    </row>
    <row r="2009" spans="1:31">
      <c r="A2009">
        <v>5350</v>
      </c>
      <c r="B2009" t="s">
        <v>2049</v>
      </c>
      <c r="C2009" t="s">
        <v>33478</v>
      </c>
      <c r="D2009" t="s">
        <v>33476</v>
      </c>
      <c r="E2009"/>
      <c r="F2009">
        <v>51330</v>
      </c>
      <c r="G2009" t="s">
        <v>33477</v>
      </c>
      <c r="H2009">
        <v>24330</v>
      </c>
      <c r="I2009" t="s">
        <v>33476</v>
      </c>
      <c r="J2009"/>
      <c r="U2009" s="43"/>
      <c r="AE2009"/>
    </row>
    <row r="2010" spans="1:31">
      <c r="A2010">
        <v>5400</v>
      </c>
      <c r="B2010" t="s">
        <v>2050</v>
      </c>
      <c r="C2010" t="s">
        <v>33478</v>
      </c>
      <c r="D2010" t="s">
        <v>33476</v>
      </c>
      <c r="E2010"/>
      <c r="F2010">
        <v>51340</v>
      </c>
      <c r="G2010" t="s">
        <v>33477</v>
      </c>
      <c r="H2010">
        <v>24330</v>
      </c>
      <c r="I2010" t="s">
        <v>33476</v>
      </c>
      <c r="J2010"/>
      <c r="U2010" s="43"/>
      <c r="AE2010"/>
    </row>
    <row r="2011" spans="1:31">
      <c r="A2011">
        <v>5300</v>
      </c>
      <c r="B2011" t="s">
        <v>2051</v>
      </c>
      <c r="C2011" t="s">
        <v>33477</v>
      </c>
      <c r="D2011" t="s">
        <v>33476</v>
      </c>
      <c r="E2011"/>
      <c r="F2011">
        <v>51360</v>
      </c>
      <c r="G2011" t="s">
        <v>33477</v>
      </c>
      <c r="H2011">
        <v>24330</v>
      </c>
      <c r="I2011" t="s">
        <v>33476</v>
      </c>
      <c r="J2011"/>
      <c r="U2011" s="43"/>
      <c r="AE2011"/>
    </row>
    <row r="2012" spans="1:31">
      <c r="A2012">
        <v>5300</v>
      </c>
      <c r="B2012" t="s">
        <v>2052</v>
      </c>
      <c r="C2012" t="s">
        <v>33477</v>
      </c>
      <c r="D2012" t="s">
        <v>33476</v>
      </c>
      <c r="E2012"/>
      <c r="F2012">
        <v>51380</v>
      </c>
      <c r="G2012" t="s">
        <v>33478</v>
      </c>
      <c r="H2012">
        <v>24330</v>
      </c>
      <c r="I2012" t="s">
        <v>33476</v>
      </c>
      <c r="J2012"/>
      <c r="U2012" s="43"/>
      <c r="AE2012"/>
    </row>
    <row r="2013" spans="1:31">
      <c r="A2013">
        <v>5240</v>
      </c>
      <c r="B2013" t="s">
        <v>2053</v>
      </c>
      <c r="C2013" t="s">
        <v>33478</v>
      </c>
      <c r="D2013" t="e">
        <v>#N/A</v>
      </c>
      <c r="E2013"/>
      <c r="F2013">
        <v>51390</v>
      </c>
      <c r="G2013" t="s">
        <v>33478</v>
      </c>
      <c r="H2013">
        <v>24340</v>
      </c>
      <c r="I2013" t="s">
        <v>33476</v>
      </c>
      <c r="J2013"/>
      <c r="U2013" s="43"/>
      <c r="AE2013"/>
    </row>
    <row r="2014" spans="1:31">
      <c r="A2014">
        <v>5110</v>
      </c>
      <c r="B2014" t="s">
        <v>2054</v>
      </c>
      <c r="C2014" t="s">
        <v>33478</v>
      </c>
      <c r="D2014" t="s">
        <v>33476</v>
      </c>
      <c r="E2014"/>
      <c r="F2014">
        <v>51400</v>
      </c>
      <c r="G2014" t="s">
        <v>33477</v>
      </c>
      <c r="H2014">
        <v>24340</v>
      </c>
      <c r="I2014" t="s">
        <v>33476</v>
      </c>
      <c r="J2014"/>
      <c r="U2014" s="43"/>
      <c r="AE2014"/>
    </row>
    <row r="2015" spans="1:31">
      <c r="A2015">
        <v>5160</v>
      </c>
      <c r="B2015" t="s">
        <v>2055</v>
      </c>
      <c r="C2015" t="s">
        <v>33478</v>
      </c>
      <c r="D2015" t="s">
        <v>33476</v>
      </c>
      <c r="E2015"/>
      <c r="F2015">
        <v>51420</v>
      </c>
      <c r="G2015" t="s">
        <v>33478</v>
      </c>
      <c r="H2015">
        <v>24350</v>
      </c>
      <c r="I2015" t="s">
        <v>33476</v>
      </c>
      <c r="J2015"/>
      <c r="U2015" s="43"/>
      <c r="AE2015"/>
    </row>
    <row r="2016" spans="1:31">
      <c r="A2016">
        <v>5160</v>
      </c>
      <c r="B2016" t="s">
        <v>2056</v>
      </c>
      <c r="C2016" t="s">
        <v>33478</v>
      </c>
      <c r="D2016" t="s">
        <v>33476</v>
      </c>
      <c r="E2016"/>
      <c r="F2016">
        <v>51450</v>
      </c>
      <c r="G2016" t="s">
        <v>33480</v>
      </c>
      <c r="H2016">
        <v>24350</v>
      </c>
      <c r="I2016" t="s">
        <v>33476</v>
      </c>
      <c r="J2016"/>
      <c r="U2016" s="43"/>
      <c r="AE2016"/>
    </row>
    <row r="2017" spans="1:31">
      <c r="A2017">
        <v>5700</v>
      </c>
      <c r="B2017" t="s">
        <v>2057</v>
      </c>
      <c r="C2017" t="s">
        <v>33478</v>
      </c>
      <c r="D2017" t="s">
        <v>33476</v>
      </c>
      <c r="E2017"/>
      <c r="F2017">
        <v>51460</v>
      </c>
      <c r="G2017" t="s">
        <v>33477</v>
      </c>
      <c r="H2017">
        <v>24350</v>
      </c>
      <c r="I2017" t="s">
        <v>33476</v>
      </c>
      <c r="J2017"/>
      <c r="U2017" s="43"/>
      <c r="AE2017"/>
    </row>
    <row r="2018" spans="1:31">
      <c r="A2018">
        <v>5700</v>
      </c>
      <c r="B2018" t="s">
        <v>2058</v>
      </c>
      <c r="C2018" t="s">
        <v>33478</v>
      </c>
      <c r="D2018" t="s">
        <v>33476</v>
      </c>
      <c r="E2018"/>
      <c r="F2018">
        <v>51490</v>
      </c>
      <c r="G2018" t="s">
        <v>33477</v>
      </c>
      <c r="H2018">
        <v>24350</v>
      </c>
      <c r="I2018" t="s">
        <v>33476</v>
      </c>
      <c r="J2018"/>
      <c r="U2018" s="43"/>
      <c r="AE2018"/>
    </row>
    <row r="2019" spans="1:31">
      <c r="A2019">
        <v>5700</v>
      </c>
      <c r="B2019" t="s">
        <v>2059</v>
      </c>
      <c r="C2019" t="s">
        <v>33478</v>
      </c>
      <c r="D2019" t="s">
        <v>33476</v>
      </c>
      <c r="E2019"/>
      <c r="F2019">
        <v>51500</v>
      </c>
      <c r="G2019" t="s">
        <v>33480</v>
      </c>
      <c r="H2019">
        <v>24360</v>
      </c>
      <c r="I2019" t="s">
        <v>33476</v>
      </c>
      <c r="J2019"/>
      <c r="U2019" s="43"/>
      <c r="AE2019"/>
    </row>
    <row r="2020" spans="1:31">
      <c r="A2020">
        <v>5130</v>
      </c>
      <c r="B2020" t="s">
        <v>1887</v>
      </c>
      <c r="C2020" t="s">
        <v>33478</v>
      </c>
      <c r="D2020" t="s">
        <v>33476</v>
      </c>
      <c r="E2020"/>
      <c r="F2020">
        <v>51510</v>
      </c>
      <c r="G2020" t="s">
        <v>33480</v>
      </c>
      <c r="H2020">
        <v>24360</v>
      </c>
      <c r="I2020" t="s">
        <v>33476</v>
      </c>
      <c r="J2020"/>
      <c r="U2020" s="43"/>
      <c r="AE2020"/>
    </row>
    <row r="2021" spans="1:31">
      <c r="A2021">
        <v>5150</v>
      </c>
      <c r="B2021" t="s">
        <v>2060</v>
      </c>
      <c r="C2021" t="s">
        <v>33478</v>
      </c>
      <c r="D2021" t="s">
        <v>33476</v>
      </c>
      <c r="E2021"/>
      <c r="F2021">
        <v>51530</v>
      </c>
      <c r="G2021" t="s">
        <v>33478</v>
      </c>
      <c r="H2021">
        <v>24370</v>
      </c>
      <c r="I2021" t="s">
        <v>33476</v>
      </c>
      <c r="J2021"/>
      <c r="U2021" s="43"/>
      <c r="AE2021"/>
    </row>
    <row r="2022" spans="1:31">
      <c r="A2022">
        <v>5130</v>
      </c>
      <c r="B2022" t="s">
        <v>2061</v>
      </c>
      <c r="C2022" t="s">
        <v>33478</v>
      </c>
      <c r="D2022" t="s">
        <v>33476</v>
      </c>
      <c r="E2022"/>
      <c r="F2022">
        <v>51600</v>
      </c>
      <c r="G2022" t="s">
        <v>33477</v>
      </c>
      <c r="H2022">
        <v>24380</v>
      </c>
      <c r="I2022" t="s">
        <v>33476</v>
      </c>
      <c r="J2022"/>
      <c r="U2022" s="43"/>
      <c r="AE2022"/>
    </row>
    <row r="2023" spans="1:31">
      <c r="A2023">
        <v>5190</v>
      </c>
      <c r="B2023" t="s">
        <v>2062</v>
      </c>
      <c r="C2023" t="s">
        <v>33478</v>
      </c>
      <c r="D2023" t="s">
        <v>33476</v>
      </c>
      <c r="E2023"/>
      <c r="F2023">
        <v>51700</v>
      </c>
      <c r="G2023" t="s">
        <v>33479</v>
      </c>
      <c r="H2023">
        <v>24380</v>
      </c>
      <c r="I2023" t="s">
        <v>33476</v>
      </c>
      <c r="J2023"/>
      <c r="U2023" s="43"/>
      <c r="AE2023"/>
    </row>
    <row r="2024" spans="1:31">
      <c r="A2024">
        <v>5700</v>
      </c>
      <c r="B2024" t="s">
        <v>2063</v>
      </c>
      <c r="C2024" t="s">
        <v>33478</v>
      </c>
      <c r="D2024" t="s">
        <v>33476</v>
      </c>
      <c r="E2024"/>
      <c r="F2024">
        <v>51800</v>
      </c>
      <c r="G2024" t="s">
        <v>33477</v>
      </c>
      <c r="H2024">
        <v>24380</v>
      </c>
      <c r="I2024" t="s">
        <v>33476</v>
      </c>
      <c r="J2024"/>
      <c r="U2024" s="43"/>
      <c r="AE2024"/>
    </row>
    <row r="2025" spans="1:31">
      <c r="A2025">
        <v>5300</v>
      </c>
      <c r="B2025" t="s">
        <v>2064</v>
      </c>
      <c r="C2025" t="s">
        <v>33477</v>
      </c>
      <c r="D2025" t="s">
        <v>33476</v>
      </c>
      <c r="E2025"/>
      <c r="F2025">
        <v>52000</v>
      </c>
      <c r="G2025" t="s">
        <v>33478</v>
      </c>
      <c r="H2025">
        <v>24380</v>
      </c>
      <c r="I2025" t="s">
        <v>33476</v>
      </c>
      <c r="J2025"/>
      <c r="U2025" s="43"/>
      <c r="AE2025"/>
    </row>
    <row r="2026" spans="1:31">
      <c r="A2026">
        <v>5100</v>
      </c>
      <c r="B2026" t="s">
        <v>2065</v>
      </c>
      <c r="C2026" t="s">
        <v>33478</v>
      </c>
      <c r="D2026" t="s">
        <v>33476</v>
      </c>
      <c r="E2026"/>
      <c r="F2026">
        <v>52110</v>
      </c>
      <c r="G2026" t="s">
        <v>33478</v>
      </c>
      <c r="H2026">
        <v>24380</v>
      </c>
      <c r="I2026" t="s">
        <v>33476</v>
      </c>
      <c r="J2026"/>
      <c r="U2026" s="43"/>
      <c r="AE2026"/>
    </row>
    <row r="2027" spans="1:31">
      <c r="A2027">
        <v>5130</v>
      </c>
      <c r="B2027" t="s">
        <v>2066</v>
      </c>
      <c r="C2027" t="s">
        <v>33478</v>
      </c>
      <c r="D2027" t="s">
        <v>33476</v>
      </c>
      <c r="E2027"/>
      <c r="F2027">
        <v>52120</v>
      </c>
      <c r="G2027" t="s">
        <v>33478</v>
      </c>
      <c r="H2027">
        <v>24390</v>
      </c>
      <c r="I2027" t="s">
        <v>33476</v>
      </c>
      <c r="J2027"/>
      <c r="U2027" s="43"/>
      <c r="AE2027"/>
    </row>
    <row r="2028" spans="1:31">
      <c r="A2028">
        <v>5560</v>
      </c>
      <c r="B2028" t="s">
        <v>2067</v>
      </c>
      <c r="C2028" t="s">
        <v>33478</v>
      </c>
      <c r="D2028" t="s">
        <v>33476</v>
      </c>
      <c r="E2028"/>
      <c r="F2028">
        <v>52130</v>
      </c>
      <c r="G2028" t="s">
        <v>33477</v>
      </c>
      <c r="H2028">
        <v>24390</v>
      </c>
      <c r="I2028" t="s">
        <v>33476</v>
      </c>
      <c r="J2028"/>
      <c r="U2028" s="43"/>
      <c r="AE2028"/>
    </row>
    <row r="2029" spans="1:31">
      <c r="A2029">
        <v>5300</v>
      </c>
      <c r="B2029" t="s">
        <v>2068</v>
      </c>
      <c r="C2029" t="s">
        <v>33477</v>
      </c>
      <c r="D2029" t="s">
        <v>33476</v>
      </c>
      <c r="E2029"/>
      <c r="F2029">
        <v>52140</v>
      </c>
      <c r="G2029" t="s">
        <v>33478</v>
      </c>
      <c r="H2029">
        <v>24390</v>
      </c>
      <c r="I2029" t="s">
        <v>33476</v>
      </c>
      <c r="J2029"/>
      <c r="U2029" s="43"/>
      <c r="AE2029"/>
    </row>
    <row r="2030" spans="1:31">
      <c r="A2030">
        <v>5400</v>
      </c>
      <c r="B2030" t="s">
        <v>2069</v>
      </c>
      <c r="C2030" t="s">
        <v>33478</v>
      </c>
      <c r="D2030" t="s">
        <v>33476</v>
      </c>
      <c r="E2030"/>
      <c r="F2030">
        <v>52150</v>
      </c>
      <c r="G2030" t="s">
        <v>33478</v>
      </c>
      <c r="H2030">
        <v>24390</v>
      </c>
      <c r="I2030" t="s">
        <v>33476</v>
      </c>
      <c r="J2030"/>
      <c r="U2030" s="43"/>
      <c r="AE2030"/>
    </row>
    <row r="2031" spans="1:31">
      <c r="A2031">
        <v>5120</v>
      </c>
      <c r="B2031" t="s">
        <v>2070</v>
      </c>
      <c r="C2031" t="s">
        <v>33478</v>
      </c>
      <c r="D2031" t="s">
        <v>33482</v>
      </c>
      <c r="E2031"/>
      <c r="F2031">
        <v>52160</v>
      </c>
      <c r="G2031" t="s">
        <v>33478</v>
      </c>
      <c r="H2031">
        <v>24400</v>
      </c>
      <c r="I2031" t="s">
        <v>33476</v>
      </c>
      <c r="J2031"/>
      <c r="U2031" s="43"/>
      <c r="AE2031"/>
    </row>
    <row r="2032" spans="1:31">
      <c r="A2032">
        <v>5480</v>
      </c>
      <c r="B2032" t="s">
        <v>2071</v>
      </c>
      <c r="C2032" t="s">
        <v>33483</v>
      </c>
      <c r="D2032" t="s">
        <v>33476</v>
      </c>
      <c r="E2032"/>
      <c r="F2032">
        <v>52170</v>
      </c>
      <c r="G2032" t="s">
        <v>33478</v>
      </c>
      <c r="H2032">
        <v>24400</v>
      </c>
      <c r="I2032" t="s">
        <v>33476</v>
      </c>
      <c r="J2032"/>
      <c r="U2032" s="43"/>
      <c r="AE2032"/>
    </row>
    <row r="2033" spans="1:31">
      <c r="A2033">
        <v>5800</v>
      </c>
      <c r="B2033" t="s">
        <v>2072</v>
      </c>
      <c r="C2033" t="s">
        <v>33478</v>
      </c>
      <c r="D2033" t="s">
        <v>33476</v>
      </c>
      <c r="E2033"/>
      <c r="F2033">
        <v>52190</v>
      </c>
      <c r="G2033" t="s">
        <v>33477</v>
      </c>
      <c r="H2033">
        <v>24400</v>
      </c>
      <c r="I2033" t="s">
        <v>33476</v>
      </c>
      <c r="J2033"/>
      <c r="U2033" s="43"/>
      <c r="AE2033"/>
    </row>
    <row r="2034" spans="1:31">
      <c r="A2034">
        <v>5100</v>
      </c>
      <c r="B2034" t="s">
        <v>2073</v>
      </c>
      <c r="C2034" t="s">
        <v>33478</v>
      </c>
      <c r="D2034" t="s">
        <v>33476</v>
      </c>
      <c r="E2034"/>
      <c r="F2034">
        <v>52200</v>
      </c>
      <c r="G2034" t="s">
        <v>33478</v>
      </c>
      <c r="H2034">
        <v>24410</v>
      </c>
      <c r="I2034" t="s">
        <v>33476</v>
      </c>
      <c r="J2034"/>
      <c r="U2034" s="43"/>
      <c r="AE2034"/>
    </row>
    <row r="2035" spans="1:31">
      <c r="A2035">
        <v>5110</v>
      </c>
      <c r="B2035" t="s">
        <v>2074</v>
      </c>
      <c r="C2035" t="s">
        <v>33478</v>
      </c>
      <c r="D2035" t="s">
        <v>33476</v>
      </c>
      <c r="E2035"/>
      <c r="F2035">
        <v>52210</v>
      </c>
      <c r="G2035" t="s">
        <v>33478</v>
      </c>
      <c r="H2035">
        <v>24410</v>
      </c>
      <c r="I2035" t="s">
        <v>33476</v>
      </c>
      <c r="J2035"/>
      <c r="U2035" s="43"/>
      <c r="AE2035"/>
    </row>
    <row r="2036" spans="1:31">
      <c r="A2036">
        <v>6910</v>
      </c>
      <c r="B2036" t="s">
        <v>1718</v>
      </c>
      <c r="C2036" t="s">
        <v>33477</v>
      </c>
      <c r="D2036" t="s">
        <v>33476</v>
      </c>
      <c r="E2036"/>
      <c r="F2036">
        <v>52230</v>
      </c>
      <c r="G2036" t="s">
        <v>33478</v>
      </c>
      <c r="H2036">
        <v>24410</v>
      </c>
      <c r="I2036" t="s">
        <v>33476</v>
      </c>
      <c r="J2036"/>
      <c r="U2036" s="43"/>
      <c r="AE2036"/>
    </row>
    <row r="2037" spans="1:31">
      <c r="A2037">
        <v>6910</v>
      </c>
      <c r="B2037" t="s">
        <v>2075</v>
      </c>
      <c r="C2037" t="s">
        <v>33477</v>
      </c>
      <c r="D2037" t="s">
        <v>33476</v>
      </c>
      <c r="E2037"/>
      <c r="F2037">
        <v>52240</v>
      </c>
      <c r="G2037" t="s">
        <v>33478</v>
      </c>
      <c r="H2037">
        <v>24410</v>
      </c>
      <c r="I2037" t="s">
        <v>33476</v>
      </c>
      <c r="J2037"/>
      <c r="U2037" s="43"/>
      <c r="AE2037"/>
    </row>
    <row r="2038" spans="1:31">
      <c r="A2038">
        <v>6750</v>
      </c>
      <c r="B2038" t="s">
        <v>2076</v>
      </c>
      <c r="C2038" t="s">
        <v>33478</v>
      </c>
      <c r="D2038" t="s">
        <v>33476</v>
      </c>
      <c r="E2038"/>
      <c r="F2038">
        <v>52260</v>
      </c>
      <c r="G2038" t="s">
        <v>33478</v>
      </c>
      <c r="H2038">
        <v>24420</v>
      </c>
      <c r="I2038" t="s">
        <v>33476</v>
      </c>
      <c r="J2038"/>
      <c r="U2038" s="43"/>
      <c r="AE2038"/>
    </row>
    <row r="2039" spans="1:31">
      <c r="A2039">
        <v>6750</v>
      </c>
      <c r="B2039" t="s">
        <v>2076</v>
      </c>
      <c r="C2039" t="s">
        <v>33478</v>
      </c>
      <c r="D2039" t="s">
        <v>33476</v>
      </c>
      <c r="E2039"/>
      <c r="F2039">
        <v>52270</v>
      </c>
      <c r="G2039" t="s">
        <v>33478</v>
      </c>
      <c r="H2039">
        <v>24420</v>
      </c>
      <c r="I2039" t="s">
        <v>33476</v>
      </c>
      <c r="J2039"/>
      <c r="U2039" s="43"/>
      <c r="AE2039"/>
    </row>
    <row r="2040" spans="1:31">
      <c r="A2040">
        <v>6160</v>
      </c>
      <c r="B2040" t="s">
        <v>2077</v>
      </c>
      <c r="C2040" t="s">
        <v>33480</v>
      </c>
      <c r="D2040" t="e">
        <v>#N/A</v>
      </c>
      <c r="E2040"/>
      <c r="F2040">
        <v>52300</v>
      </c>
      <c r="G2040" t="s">
        <v>33478</v>
      </c>
      <c r="H2040">
        <v>24430</v>
      </c>
      <c r="I2040" t="s">
        <v>33476</v>
      </c>
      <c r="J2040"/>
      <c r="U2040" s="43"/>
      <c r="AE2040"/>
    </row>
    <row r="2041" spans="1:31">
      <c r="A2041">
        <v>6160</v>
      </c>
      <c r="B2041" t="s">
        <v>2077</v>
      </c>
      <c r="C2041" t="s">
        <v>33480</v>
      </c>
      <c r="D2041" t="e">
        <v>#N/A</v>
      </c>
      <c r="E2041"/>
      <c r="F2041">
        <v>52310</v>
      </c>
      <c r="G2041" t="s">
        <v>33478</v>
      </c>
      <c r="H2041">
        <v>24440</v>
      </c>
      <c r="I2041" t="s">
        <v>33476</v>
      </c>
      <c r="J2041"/>
      <c r="U2041" s="43"/>
      <c r="AE2041"/>
    </row>
    <row r="2042" spans="1:31">
      <c r="A2042">
        <v>6600</v>
      </c>
      <c r="B2042" t="s">
        <v>2077</v>
      </c>
      <c r="C2042" t="s">
        <v>33480</v>
      </c>
      <c r="D2042" t="e">
        <v>#N/A</v>
      </c>
      <c r="E2042"/>
      <c r="F2042">
        <v>52320</v>
      </c>
      <c r="G2042" t="s">
        <v>33478</v>
      </c>
      <c r="H2042">
        <v>24440</v>
      </c>
      <c r="I2042" t="s">
        <v>33476</v>
      </c>
      <c r="J2042"/>
      <c r="U2042" s="43"/>
      <c r="AE2042"/>
    </row>
    <row r="2043" spans="1:31">
      <c r="A2043">
        <v>6600</v>
      </c>
      <c r="B2043" t="s">
        <v>2077</v>
      </c>
      <c r="C2043" t="s">
        <v>33480</v>
      </c>
      <c r="D2043" t="e">
        <v>#N/A</v>
      </c>
      <c r="E2043"/>
      <c r="F2043">
        <v>52330</v>
      </c>
      <c r="G2043" t="s">
        <v>33478</v>
      </c>
      <c r="H2043">
        <v>24440</v>
      </c>
      <c r="I2043" t="s">
        <v>33476</v>
      </c>
      <c r="J2043"/>
      <c r="U2043" s="43"/>
      <c r="AE2043"/>
    </row>
    <row r="2044" spans="1:31">
      <c r="A2044">
        <v>6260</v>
      </c>
      <c r="B2044" t="s">
        <v>2078</v>
      </c>
      <c r="C2044" t="s">
        <v>33477</v>
      </c>
      <c r="D2044" t="s">
        <v>33476</v>
      </c>
      <c r="E2044"/>
      <c r="F2044">
        <v>52340</v>
      </c>
      <c r="G2044" t="s">
        <v>33478</v>
      </c>
      <c r="H2044">
        <v>24450</v>
      </c>
      <c r="I2044" t="s">
        <v>33476</v>
      </c>
      <c r="J2044"/>
      <c r="U2044" s="43"/>
      <c r="AE2044"/>
    </row>
    <row r="2045" spans="1:31">
      <c r="A2045">
        <v>6790</v>
      </c>
      <c r="B2045" t="s">
        <v>1919</v>
      </c>
      <c r="C2045" t="s">
        <v>33477</v>
      </c>
      <c r="D2045" t="e">
        <v>#N/A</v>
      </c>
      <c r="E2045"/>
      <c r="F2045">
        <v>52360</v>
      </c>
      <c r="G2045" t="s">
        <v>33478</v>
      </c>
      <c r="H2045">
        <v>24450</v>
      </c>
      <c r="I2045" t="s">
        <v>33476</v>
      </c>
      <c r="J2045"/>
      <c r="U2045" s="43"/>
      <c r="AE2045"/>
    </row>
    <row r="2046" spans="1:31">
      <c r="A2046">
        <v>6810</v>
      </c>
      <c r="B2046" t="s">
        <v>2079</v>
      </c>
      <c r="C2046" t="s">
        <v>33477</v>
      </c>
      <c r="D2046" t="e">
        <v>#N/A</v>
      </c>
      <c r="E2046"/>
      <c r="F2046">
        <v>52370</v>
      </c>
      <c r="G2046" t="s">
        <v>33478</v>
      </c>
      <c r="H2046">
        <v>24460</v>
      </c>
      <c r="I2046" t="s">
        <v>33476</v>
      </c>
      <c r="J2046"/>
      <c r="U2046" s="43"/>
      <c r="AE2046"/>
    </row>
    <row r="2047" spans="1:31">
      <c r="A2047">
        <v>6260</v>
      </c>
      <c r="B2047" t="s">
        <v>2080</v>
      </c>
      <c r="C2047" t="s">
        <v>33477</v>
      </c>
      <c r="D2047" t="s">
        <v>33476</v>
      </c>
      <c r="E2047"/>
      <c r="F2047">
        <v>52400</v>
      </c>
      <c r="G2047" t="s">
        <v>33478</v>
      </c>
      <c r="H2047">
        <v>24460</v>
      </c>
      <c r="I2047" t="s">
        <v>33476</v>
      </c>
      <c r="J2047"/>
      <c r="U2047" s="43"/>
      <c r="AE2047"/>
    </row>
    <row r="2048" spans="1:31">
      <c r="A2048">
        <v>6420</v>
      </c>
      <c r="B2048" t="s">
        <v>2081</v>
      </c>
      <c r="C2048" t="s">
        <v>33477</v>
      </c>
      <c r="D2048" t="s">
        <v>33476</v>
      </c>
      <c r="E2048"/>
      <c r="F2048">
        <v>52500</v>
      </c>
      <c r="G2048" t="s">
        <v>33478</v>
      </c>
      <c r="H2048">
        <v>24470</v>
      </c>
      <c r="I2048" t="s">
        <v>33476</v>
      </c>
      <c r="J2048"/>
      <c r="U2048" s="43"/>
      <c r="AE2048"/>
    </row>
    <row r="2049" spans="1:31">
      <c r="A2049">
        <v>6620</v>
      </c>
      <c r="B2049" t="s">
        <v>2082</v>
      </c>
      <c r="C2049" t="s">
        <v>33477</v>
      </c>
      <c r="D2049" t="s">
        <v>33476</v>
      </c>
      <c r="E2049"/>
      <c r="F2049">
        <v>52600</v>
      </c>
      <c r="G2049" t="s">
        <v>33478</v>
      </c>
      <c r="H2049">
        <v>24470</v>
      </c>
      <c r="I2049" t="s">
        <v>33476</v>
      </c>
      <c r="J2049"/>
      <c r="U2049" s="43"/>
      <c r="AE2049"/>
    </row>
    <row r="2050" spans="1:31">
      <c r="A2050">
        <v>6310</v>
      </c>
      <c r="B2050" t="s">
        <v>2083</v>
      </c>
      <c r="C2050" t="s">
        <v>33480</v>
      </c>
      <c r="D2050" t="e">
        <v>#N/A</v>
      </c>
      <c r="E2050"/>
      <c r="F2050">
        <v>52700</v>
      </c>
      <c r="G2050" t="s">
        <v>33478</v>
      </c>
      <c r="H2050">
        <v>24470</v>
      </c>
      <c r="I2050" t="s">
        <v>33476</v>
      </c>
      <c r="J2050"/>
      <c r="U2050" s="43"/>
      <c r="AE2050"/>
    </row>
    <row r="2051" spans="1:31">
      <c r="A2051">
        <v>6240</v>
      </c>
      <c r="B2051" t="s">
        <v>2084</v>
      </c>
      <c r="C2051" t="s">
        <v>33477</v>
      </c>
      <c r="D2051" t="e">
        <v>#N/A</v>
      </c>
      <c r="E2051"/>
      <c r="F2051">
        <v>52800</v>
      </c>
      <c r="G2051" t="s">
        <v>33478</v>
      </c>
      <c r="H2051">
        <v>24480</v>
      </c>
      <c r="I2051" t="s">
        <v>33476</v>
      </c>
      <c r="J2051"/>
      <c r="U2051" s="43"/>
      <c r="AE2051"/>
    </row>
    <row r="2052" spans="1:31">
      <c r="A2052">
        <v>6450</v>
      </c>
      <c r="B2052" t="s">
        <v>2085</v>
      </c>
      <c r="C2052" t="s">
        <v>33477</v>
      </c>
      <c r="D2052" t="s">
        <v>33476</v>
      </c>
      <c r="E2052"/>
      <c r="F2052">
        <v>53000</v>
      </c>
      <c r="G2052" t="s">
        <v>33477</v>
      </c>
      <c r="H2052">
        <v>24480</v>
      </c>
      <c r="I2052" t="s">
        <v>33476</v>
      </c>
      <c r="J2052"/>
      <c r="U2052" s="43"/>
      <c r="AE2052"/>
    </row>
    <row r="2053" spans="1:31">
      <c r="A2053">
        <v>6390</v>
      </c>
      <c r="B2053" t="s">
        <v>2086</v>
      </c>
      <c r="C2053" t="s">
        <v>33477</v>
      </c>
      <c r="D2053" t="s">
        <v>33476</v>
      </c>
      <c r="E2053"/>
      <c r="F2053">
        <v>53100</v>
      </c>
      <c r="G2053" t="s">
        <v>33477</v>
      </c>
      <c r="H2053">
        <v>24480</v>
      </c>
      <c r="I2053" t="s">
        <v>33476</v>
      </c>
      <c r="J2053"/>
      <c r="U2053" s="43"/>
      <c r="AE2053"/>
    </row>
    <row r="2054" spans="1:31">
      <c r="A2054">
        <v>6390</v>
      </c>
      <c r="B2054" t="s">
        <v>2087</v>
      </c>
      <c r="C2054" t="s">
        <v>33477</v>
      </c>
      <c r="D2054" t="s">
        <v>33476</v>
      </c>
      <c r="E2054"/>
      <c r="F2054">
        <v>53110</v>
      </c>
      <c r="G2054" t="s">
        <v>33477</v>
      </c>
      <c r="H2054">
        <v>24490</v>
      </c>
      <c r="I2054" t="s">
        <v>33476</v>
      </c>
      <c r="J2054"/>
      <c r="U2054" s="43"/>
      <c r="AE2054"/>
    </row>
    <row r="2055" spans="1:31">
      <c r="A2055">
        <v>6470</v>
      </c>
      <c r="B2055" t="s">
        <v>2088</v>
      </c>
      <c r="C2055" t="s">
        <v>33478</v>
      </c>
      <c r="D2055" t="s">
        <v>33476</v>
      </c>
      <c r="E2055"/>
      <c r="F2055">
        <v>53120</v>
      </c>
      <c r="G2055" t="s">
        <v>33477</v>
      </c>
      <c r="H2055">
        <v>24500</v>
      </c>
      <c r="I2055" t="s">
        <v>33476</v>
      </c>
      <c r="J2055"/>
      <c r="U2055" s="43"/>
      <c r="AE2055"/>
    </row>
    <row r="2056" spans="1:31">
      <c r="A2056">
        <v>6510</v>
      </c>
      <c r="B2056" t="s">
        <v>2089</v>
      </c>
      <c r="C2056" t="s">
        <v>33477</v>
      </c>
      <c r="D2056" t="s">
        <v>33476</v>
      </c>
      <c r="E2056"/>
      <c r="F2056">
        <v>53140</v>
      </c>
      <c r="G2056" t="s">
        <v>33478</v>
      </c>
      <c r="H2056">
        <v>24500</v>
      </c>
      <c r="I2056" t="s">
        <v>33476</v>
      </c>
      <c r="J2056"/>
      <c r="U2056" s="43"/>
      <c r="AE2056"/>
    </row>
    <row r="2057" spans="1:31">
      <c r="A2057">
        <v>6410</v>
      </c>
      <c r="B2057" t="s">
        <v>2090</v>
      </c>
      <c r="C2057" t="s">
        <v>33480</v>
      </c>
      <c r="D2057" t="e">
        <v>#N/A</v>
      </c>
      <c r="E2057"/>
      <c r="F2057">
        <v>53150</v>
      </c>
      <c r="G2057" t="s">
        <v>33477</v>
      </c>
      <c r="H2057">
        <v>24520</v>
      </c>
      <c r="I2057" t="s">
        <v>33476</v>
      </c>
      <c r="J2057"/>
      <c r="U2057" s="43"/>
      <c r="AE2057"/>
    </row>
    <row r="2058" spans="1:31">
      <c r="A2058">
        <v>6440</v>
      </c>
      <c r="B2058" t="s">
        <v>2091</v>
      </c>
      <c r="C2058" t="s">
        <v>33477</v>
      </c>
      <c r="D2058" t="s">
        <v>33476</v>
      </c>
      <c r="E2058"/>
      <c r="F2058">
        <v>53160</v>
      </c>
      <c r="G2058" t="s">
        <v>33477</v>
      </c>
      <c r="H2058">
        <v>24530</v>
      </c>
      <c r="I2058" t="s">
        <v>33476</v>
      </c>
      <c r="J2058"/>
      <c r="U2058" s="43"/>
      <c r="AE2058"/>
    </row>
    <row r="2059" spans="1:31">
      <c r="A2059">
        <v>6450</v>
      </c>
      <c r="B2059" t="s">
        <v>2092</v>
      </c>
      <c r="C2059" t="s">
        <v>33477</v>
      </c>
      <c r="D2059" t="s">
        <v>33476</v>
      </c>
      <c r="E2059"/>
      <c r="F2059">
        <v>53170</v>
      </c>
      <c r="G2059" t="s">
        <v>33477</v>
      </c>
      <c r="H2059">
        <v>24540</v>
      </c>
      <c r="I2059" t="s">
        <v>33476</v>
      </c>
      <c r="J2059"/>
      <c r="U2059" s="43"/>
      <c r="AE2059"/>
    </row>
    <row r="2060" spans="1:31">
      <c r="A2060">
        <v>6830</v>
      </c>
      <c r="B2060" t="s">
        <v>2093</v>
      </c>
      <c r="C2060" t="s">
        <v>33477</v>
      </c>
      <c r="D2060" t="s">
        <v>33476</v>
      </c>
      <c r="E2060"/>
      <c r="F2060">
        <v>53190</v>
      </c>
      <c r="G2060" t="s">
        <v>33477</v>
      </c>
      <c r="H2060">
        <v>24540</v>
      </c>
      <c r="I2060" t="s">
        <v>33476</v>
      </c>
      <c r="J2060"/>
      <c r="U2060" s="43"/>
      <c r="AE2060"/>
    </row>
    <row r="2061" spans="1:31">
      <c r="A2061">
        <v>6510</v>
      </c>
      <c r="B2061" t="s">
        <v>2094</v>
      </c>
      <c r="C2061" t="s">
        <v>33477</v>
      </c>
      <c r="D2061" t="s">
        <v>33476</v>
      </c>
      <c r="E2061"/>
      <c r="F2061">
        <v>53200</v>
      </c>
      <c r="G2061" t="s">
        <v>33480</v>
      </c>
      <c r="H2061">
        <v>24550</v>
      </c>
      <c r="I2061" t="s">
        <v>33476</v>
      </c>
      <c r="J2061"/>
      <c r="U2061" s="43"/>
      <c r="AE2061"/>
    </row>
    <row r="2062" spans="1:31">
      <c r="A2062">
        <v>6540</v>
      </c>
      <c r="B2062" t="s">
        <v>2095</v>
      </c>
      <c r="C2062" t="s">
        <v>33477</v>
      </c>
      <c r="D2062" t="s">
        <v>33476</v>
      </c>
      <c r="E2062"/>
      <c r="F2062">
        <v>53220</v>
      </c>
      <c r="G2062" t="s">
        <v>33477</v>
      </c>
      <c r="H2062">
        <v>24550</v>
      </c>
      <c r="I2062" t="s">
        <v>33476</v>
      </c>
      <c r="J2062"/>
      <c r="U2062" s="43"/>
      <c r="AE2062"/>
    </row>
    <row r="2063" spans="1:31">
      <c r="A2063">
        <v>6850</v>
      </c>
      <c r="B2063" t="s">
        <v>2096</v>
      </c>
      <c r="C2063" t="s">
        <v>33478</v>
      </c>
      <c r="D2063" t="s">
        <v>33476</v>
      </c>
      <c r="E2063"/>
      <c r="F2063">
        <v>53230</v>
      </c>
      <c r="G2063" t="s">
        <v>33477</v>
      </c>
      <c r="H2063">
        <v>24560</v>
      </c>
      <c r="I2063" t="s">
        <v>33476</v>
      </c>
      <c r="J2063"/>
      <c r="U2063" s="43"/>
      <c r="AE2063"/>
    </row>
    <row r="2064" spans="1:31">
      <c r="A2064">
        <v>6510</v>
      </c>
      <c r="B2064" t="s">
        <v>2097</v>
      </c>
      <c r="C2064" t="s">
        <v>33477</v>
      </c>
      <c r="D2064" t="s">
        <v>33476</v>
      </c>
      <c r="E2064"/>
      <c r="F2064">
        <v>53240</v>
      </c>
      <c r="G2064" t="s">
        <v>33477</v>
      </c>
      <c r="H2064">
        <v>24560</v>
      </c>
      <c r="I2064" t="s">
        <v>33476</v>
      </c>
      <c r="J2064"/>
      <c r="U2064" s="43"/>
      <c r="AE2064"/>
    </row>
    <row r="2065" spans="1:31">
      <c r="A2065">
        <v>6530</v>
      </c>
      <c r="B2065" t="s">
        <v>2098</v>
      </c>
      <c r="C2065" t="s">
        <v>33477</v>
      </c>
      <c r="D2065" t="s">
        <v>33476</v>
      </c>
      <c r="E2065"/>
      <c r="F2065">
        <v>53250</v>
      </c>
      <c r="G2065" t="s">
        <v>33477</v>
      </c>
      <c r="H2065">
        <v>24560</v>
      </c>
      <c r="I2065" t="s">
        <v>33476</v>
      </c>
      <c r="J2065"/>
      <c r="U2065" s="43"/>
      <c r="AE2065"/>
    </row>
    <row r="2066" spans="1:31">
      <c r="A2066">
        <v>6800</v>
      </c>
      <c r="B2066" t="s">
        <v>2099</v>
      </c>
      <c r="C2066" t="s">
        <v>33480</v>
      </c>
      <c r="D2066" t="e">
        <v>#N/A</v>
      </c>
      <c r="E2066"/>
      <c r="F2066">
        <v>53260</v>
      </c>
      <c r="G2066" t="s">
        <v>33477</v>
      </c>
      <c r="H2066">
        <v>24580</v>
      </c>
      <c r="I2066" t="s">
        <v>33476</v>
      </c>
      <c r="J2066"/>
      <c r="U2066" s="43"/>
      <c r="AE2066"/>
    </row>
    <row r="2067" spans="1:31">
      <c r="A2067">
        <v>6800</v>
      </c>
      <c r="B2067" t="s">
        <v>2099</v>
      </c>
      <c r="C2067" t="s">
        <v>33480</v>
      </c>
      <c r="D2067" t="e">
        <v>#N/A</v>
      </c>
      <c r="E2067"/>
      <c r="F2067">
        <v>53270</v>
      </c>
      <c r="G2067" t="s">
        <v>33477</v>
      </c>
      <c r="H2067">
        <v>24580</v>
      </c>
      <c r="I2067" t="s">
        <v>33476</v>
      </c>
      <c r="J2067"/>
      <c r="U2067" s="43"/>
      <c r="AE2067"/>
    </row>
    <row r="2068" spans="1:31">
      <c r="A2068">
        <v>6750</v>
      </c>
      <c r="B2068" t="s">
        <v>2100</v>
      </c>
      <c r="C2068" t="s">
        <v>33478</v>
      </c>
      <c r="D2068" t="s">
        <v>33476</v>
      </c>
      <c r="E2068"/>
      <c r="F2068">
        <v>53290</v>
      </c>
      <c r="G2068" t="s">
        <v>33477</v>
      </c>
      <c r="H2068">
        <v>24590</v>
      </c>
      <c r="I2068" t="s">
        <v>33476</v>
      </c>
      <c r="J2068"/>
      <c r="U2068" s="43"/>
      <c r="AE2068"/>
    </row>
    <row r="2069" spans="1:31">
      <c r="A2069">
        <v>6150</v>
      </c>
      <c r="B2069" t="s">
        <v>2101</v>
      </c>
      <c r="C2069" t="s">
        <v>33477</v>
      </c>
      <c r="D2069" t="e">
        <v>#N/A</v>
      </c>
      <c r="E2069"/>
      <c r="F2069">
        <v>53300</v>
      </c>
      <c r="G2069" t="s">
        <v>33477</v>
      </c>
      <c r="H2069">
        <v>24590</v>
      </c>
      <c r="I2069" t="s">
        <v>33476</v>
      </c>
      <c r="J2069"/>
      <c r="U2069" s="43"/>
      <c r="AE2069"/>
    </row>
    <row r="2070" spans="1:31">
      <c r="A2070">
        <v>6400</v>
      </c>
      <c r="B2070" t="s">
        <v>2101</v>
      </c>
      <c r="C2070" t="s">
        <v>33480</v>
      </c>
      <c r="D2070" t="e">
        <v>#N/A</v>
      </c>
      <c r="E2070"/>
      <c r="F2070">
        <v>53320</v>
      </c>
      <c r="G2070" t="s">
        <v>33477</v>
      </c>
      <c r="H2070">
        <v>24590</v>
      </c>
      <c r="I2070" t="s">
        <v>33476</v>
      </c>
      <c r="J2070"/>
      <c r="U2070" s="43"/>
      <c r="AE2070"/>
    </row>
    <row r="2071" spans="1:31">
      <c r="A2071">
        <v>6110</v>
      </c>
      <c r="B2071" t="s">
        <v>2102</v>
      </c>
      <c r="C2071" t="s">
        <v>33477</v>
      </c>
      <c r="D2071" t="e">
        <v>#N/A</v>
      </c>
      <c r="E2071"/>
      <c r="F2071">
        <v>53340</v>
      </c>
      <c r="G2071" t="s">
        <v>33477</v>
      </c>
      <c r="H2071">
        <v>24590</v>
      </c>
      <c r="I2071" t="s">
        <v>33476</v>
      </c>
      <c r="J2071"/>
      <c r="U2071" s="43"/>
      <c r="AE2071"/>
    </row>
    <row r="2072" spans="1:31">
      <c r="A2072">
        <v>6110</v>
      </c>
      <c r="B2072" t="s">
        <v>2102</v>
      </c>
      <c r="C2072" t="s">
        <v>33477</v>
      </c>
      <c r="D2072" t="e">
        <v>#N/A</v>
      </c>
      <c r="E2072"/>
      <c r="F2072">
        <v>53350</v>
      </c>
      <c r="G2072" t="s">
        <v>33477</v>
      </c>
      <c r="H2072">
        <v>24600</v>
      </c>
      <c r="I2072" t="s">
        <v>33476</v>
      </c>
      <c r="J2072"/>
      <c r="U2072" s="43"/>
      <c r="AE2072"/>
    </row>
    <row r="2073" spans="1:31">
      <c r="A2073">
        <v>6340</v>
      </c>
      <c r="B2073" t="s">
        <v>2103</v>
      </c>
      <c r="C2073" t="s">
        <v>33480</v>
      </c>
      <c r="D2073" t="e">
        <v>#N/A</v>
      </c>
      <c r="E2073"/>
      <c r="F2073">
        <v>53370</v>
      </c>
      <c r="G2073" t="s">
        <v>33477</v>
      </c>
      <c r="H2073">
        <v>24600</v>
      </c>
      <c r="I2073" t="s">
        <v>33476</v>
      </c>
      <c r="J2073"/>
      <c r="U2073" s="43"/>
      <c r="AE2073"/>
    </row>
    <row r="2074" spans="1:31">
      <c r="A2074">
        <v>6320</v>
      </c>
      <c r="B2074" t="s">
        <v>2104</v>
      </c>
      <c r="C2074" t="s">
        <v>33477</v>
      </c>
      <c r="D2074" t="e">
        <v>#N/A</v>
      </c>
      <c r="E2074"/>
      <c r="F2074">
        <v>53380</v>
      </c>
      <c r="G2074" t="s">
        <v>33477</v>
      </c>
      <c r="H2074">
        <v>24600</v>
      </c>
      <c r="I2074" t="s">
        <v>33476</v>
      </c>
      <c r="J2074"/>
      <c r="U2074" s="43"/>
      <c r="AE2074"/>
    </row>
    <row r="2075" spans="1:31">
      <c r="A2075">
        <v>6510</v>
      </c>
      <c r="B2075" t="s">
        <v>2105</v>
      </c>
      <c r="C2075" t="s">
        <v>33477</v>
      </c>
      <c r="D2075" t="s">
        <v>33476</v>
      </c>
      <c r="E2075"/>
      <c r="F2075">
        <v>53400</v>
      </c>
      <c r="G2075" t="s">
        <v>33477</v>
      </c>
      <c r="H2075">
        <v>24600</v>
      </c>
      <c r="I2075" t="s">
        <v>33476</v>
      </c>
      <c r="J2075"/>
      <c r="U2075" s="43"/>
      <c r="AE2075"/>
    </row>
    <row r="2076" spans="1:31">
      <c r="A2076">
        <v>6670</v>
      </c>
      <c r="B2076" t="s">
        <v>2106</v>
      </c>
      <c r="C2076" t="s">
        <v>33480</v>
      </c>
      <c r="D2076" t="e">
        <v>#N/A</v>
      </c>
      <c r="E2076"/>
      <c r="F2076">
        <v>53410</v>
      </c>
      <c r="G2076" t="s">
        <v>33477</v>
      </c>
      <c r="H2076">
        <v>24610</v>
      </c>
      <c r="I2076" t="s">
        <v>33476</v>
      </c>
      <c r="J2076"/>
      <c r="U2076" s="43"/>
      <c r="AE2076"/>
    </row>
    <row r="2077" spans="1:31">
      <c r="A2077">
        <v>6500</v>
      </c>
      <c r="B2077" t="s">
        <v>2107</v>
      </c>
      <c r="C2077" t="s">
        <v>33477</v>
      </c>
      <c r="D2077" t="s">
        <v>33476</v>
      </c>
      <c r="E2077"/>
      <c r="F2077">
        <v>53420</v>
      </c>
      <c r="G2077" t="s">
        <v>33477</v>
      </c>
      <c r="H2077">
        <v>24610</v>
      </c>
      <c r="I2077" t="s">
        <v>33476</v>
      </c>
      <c r="J2077"/>
      <c r="U2077" s="43"/>
      <c r="AE2077"/>
    </row>
    <row r="2078" spans="1:31">
      <c r="A2078">
        <v>6500</v>
      </c>
      <c r="B2078" t="s">
        <v>2108</v>
      </c>
      <c r="C2078" t="s">
        <v>33477</v>
      </c>
      <c r="D2078" t="s">
        <v>33476</v>
      </c>
      <c r="E2078"/>
      <c r="F2078">
        <v>53440</v>
      </c>
      <c r="G2078" t="s">
        <v>33477</v>
      </c>
      <c r="H2078">
        <v>24620</v>
      </c>
      <c r="I2078" t="s">
        <v>33476</v>
      </c>
      <c r="J2078"/>
      <c r="U2078" s="43"/>
      <c r="AE2078"/>
    </row>
    <row r="2079" spans="1:31">
      <c r="A2079">
        <v>6460</v>
      </c>
      <c r="B2079" t="s">
        <v>2109</v>
      </c>
      <c r="C2079" t="s">
        <v>33477</v>
      </c>
      <c r="D2079" t="s">
        <v>33476</v>
      </c>
      <c r="E2079"/>
      <c r="F2079">
        <v>53470</v>
      </c>
      <c r="G2079" t="s">
        <v>33477</v>
      </c>
      <c r="H2079">
        <v>24620</v>
      </c>
      <c r="I2079" t="s">
        <v>33476</v>
      </c>
      <c r="J2079"/>
      <c r="U2079" s="43"/>
      <c r="AE2079"/>
    </row>
    <row r="2080" spans="1:31">
      <c r="A2080">
        <v>6740</v>
      </c>
      <c r="B2080" t="s">
        <v>2110</v>
      </c>
      <c r="C2080" t="s">
        <v>33477</v>
      </c>
      <c r="D2080" t="e">
        <v>#N/A</v>
      </c>
      <c r="E2080"/>
      <c r="F2080">
        <v>53480</v>
      </c>
      <c r="G2080" t="s">
        <v>33477</v>
      </c>
      <c r="H2080">
        <v>24630</v>
      </c>
      <c r="I2080" t="s">
        <v>33476</v>
      </c>
      <c r="J2080"/>
      <c r="U2080" s="43"/>
      <c r="AE2080"/>
    </row>
    <row r="2081" spans="1:31">
      <c r="A2081">
        <v>6390</v>
      </c>
      <c r="B2081" t="s">
        <v>2111</v>
      </c>
      <c r="C2081" t="s">
        <v>33477</v>
      </c>
      <c r="D2081" t="s">
        <v>33476</v>
      </c>
      <c r="E2081"/>
      <c r="F2081">
        <v>53500</v>
      </c>
      <c r="G2081" t="s">
        <v>33477</v>
      </c>
      <c r="H2081">
        <v>24640</v>
      </c>
      <c r="I2081" t="s">
        <v>33476</v>
      </c>
      <c r="J2081"/>
      <c r="U2081" s="43"/>
      <c r="AE2081"/>
    </row>
    <row r="2082" spans="1:31">
      <c r="A2082">
        <v>6470</v>
      </c>
      <c r="B2082" t="s">
        <v>2112</v>
      </c>
      <c r="C2082" t="s">
        <v>33478</v>
      </c>
      <c r="D2082" t="s">
        <v>33476</v>
      </c>
      <c r="E2082"/>
      <c r="F2082">
        <v>53540</v>
      </c>
      <c r="G2082" t="s">
        <v>33477</v>
      </c>
      <c r="H2082">
        <v>24700</v>
      </c>
      <c r="I2082" t="s">
        <v>33476</v>
      </c>
      <c r="J2082"/>
      <c r="U2082" s="43"/>
      <c r="AE2082"/>
    </row>
    <row r="2083" spans="1:31">
      <c r="A2083">
        <v>6620</v>
      </c>
      <c r="B2083" t="s">
        <v>2113</v>
      </c>
      <c r="C2083" t="s">
        <v>33477</v>
      </c>
      <c r="D2083" t="s">
        <v>33476</v>
      </c>
      <c r="E2083"/>
      <c r="F2083">
        <v>53600</v>
      </c>
      <c r="G2083" t="s">
        <v>33477</v>
      </c>
      <c r="H2083">
        <v>24700</v>
      </c>
      <c r="I2083" t="s">
        <v>33476</v>
      </c>
      <c r="J2083"/>
      <c r="U2083" s="43"/>
      <c r="AE2083"/>
    </row>
    <row r="2084" spans="1:31">
      <c r="A2084">
        <v>6420</v>
      </c>
      <c r="B2084" t="s">
        <v>2114</v>
      </c>
      <c r="C2084" t="s">
        <v>33477</v>
      </c>
      <c r="D2084" t="s">
        <v>33476</v>
      </c>
      <c r="E2084"/>
      <c r="F2084">
        <v>53640</v>
      </c>
      <c r="G2084" t="s">
        <v>33477</v>
      </c>
      <c r="H2084">
        <v>24700</v>
      </c>
      <c r="I2084" t="s">
        <v>33476</v>
      </c>
      <c r="J2084"/>
      <c r="U2084" s="43"/>
      <c r="AE2084"/>
    </row>
    <row r="2085" spans="1:31">
      <c r="A2085">
        <v>6390</v>
      </c>
      <c r="B2085" t="s">
        <v>2115</v>
      </c>
      <c r="C2085" t="s">
        <v>33477</v>
      </c>
      <c r="D2085" t="s">
        <v>33476</v>
      </c>
      <c r="E2085"/>
      <c r="F2085">
        <v>53700</v>
      </c>
      <c r="G2085" t="s">
        <v>33477</v>
      </c>
      <c r="H2085">
        <v>24750</v>
      </c>
      <c r="I2085" t="s">
        <v>33476</v>
      </c>
      <c r="J2085"/>
      <c r="U2085" s="43"/>
      <c r="AE2085"/>
    </row>
    <row r="2086" spans="1:31">
      <c r="A2086">
        <v>6480</v>
      </c>
      <c r="B2086" t="s">
        <v>2116</v>
      </c>
      <c r="C2086" t="s">
        <v>33477</v>
      </c>
      <c r="D2086" t="e">
        <v>#N/A</v>
      </c>
      <c r="E2086"/>
      <c r="F2086">
        <v>53940</v>
      </c>
      <c r="G2086" t="s">
        <v>33477</v>
      </c>
      <c r="H2086">
        <v>24750</v>
      </c>
      <c r="I2086" t="s">
        <v>33476</v>
      </c>
      <c r="J2086"/>
      <c r="U2086" s="43"/>
      <c r="AE2086"/>
    </row>
    <row r="2087" spans="1:31">
      <c r="A2087">
        <v>6910</v>
      </c>
      <c r="B2087" t="s">
        <v>2117</v>
      </c>
      <c r="C2087" t="s">
        <v>33477</v>
      </c>
      <c r="D2087" t="s">
        <v>33476</v>
      </c>
      <c r="E2087"/>
      <c r="F2087">
        <v>53950</v>
      </c>
      <c r="G2087" t="s">
        <v>33477</v>
      </c>
      <c r="H2087">
        <v>24800</v>
      </c>
      <c r="I2087" t="s">
        <v>33476</v>
      </c>
      <c r="J2087"/>
      <c r="U2087" s="43"/>
      <c r="AE2087"/>
    </row>
    <row r="2088" spans="1:31">
      <c r="A2088">
        <v>6670</v>
      </c>
      <c r="B2088" t="s">
        <v>2118</v>
      </c>
      <c r="C2088" t="s">
        <v>33480</v>
      </c>
      <c r="D2088" t="e">
        <v>#N/A</v>
      </c>
      <c r="E2088"/>
      <c r="F2088">
        <v>53960</v>
      </c>
      <c r="G2088" t="s">
        <v>33477</v>
      </c>
      <c r="H2088">
        <v>24800</v>
      </c>
      <c r="I2088" t="s">
        <v>33476</v>
      </c>
      <c r="J2088"/>
      <c r="U2088" s="43"/>
      <c r="AE2088"/>
    </row>
    <row r="2089" spans="1:31">
      <c r="A2089">
        <v>6510</v>
      </c>
      <c r="B2089" t="s">
        <v>2119</v>
      </c>
      <c r="C2089" t="s">
        <v>33477</v>
      </c>
      <c r="D2089" t="s">
        <v>33476</v>
      </c>
      <c r="E2089"/>
      <c r="F2089">
        <v>53970</v>
      </c>
      <c r="G2089" t="s">
        <v>33477</v>
      </c>
      <c r="H2089">
        <v>24800</v>
      </c>
      <c r="I2089" t="s">
        <v>33476</v>
      </c>
      <c r="J2089"/>
      <c r="U2089" s="43"/>
      <c r="AE2089"/>
    </row>
    <row r="2090" spans="1:31">
      <c r="A2090">
        <v>6390</v>
      </c>
      <c r="B2090" t="s">
        <v>2120</v>
      </c>
      <c r="C2090" t="s">
        <v>33477</v>
      </c>
      <c r="D2090" t="s">
        <v>33476</v>
      </c>
      <c r="E2090"/>
      <c r="F2090">
        <v>54110</v>
      </c>
      <c r="G2090" t="s">
        <v>33478</v>
      </c>
      <c r="H2090">
        <v>24800</v>
      </c>
      <c r="I2090" t="s">
        <v>33476</v>
      </c>
      <c r="J2090"/>
      <c r="U2090" s="43"/>
      <c r="AE2090"/>
    </row>
    <row r="2091" spans="1:31">
      <c r="A2091">
        <v>6620</v>
      </c>
      <c r="B2091" t="s">
        <v>2121</v>
      </c>
      <c r="C2091" t="s">
        <v>33477</v>
      </c>
      <c r="D2091" t="s">
        <v>33476</v>
      </c>
      <c r="E2091"/>
      <c r="F2091">
        <v>54112</v>
      </c>
      <c r="G2091" t="s">
        <v>33478</v>
      </c>
      <c r="H2091">
        <v>25000</v>
      </c>
      <c r="I2091" t="s">
        <v>33476</v>
      </c>
      <c r="J2091"/>
      <c r="U2091" s="43"/>
      <c r="AE2091"/>
    </row>
    <row r="2092" spans="1:31">
      <c r="A2092">
        <v>6140</v>
      </c>
      <c r="B2092" t="s">
        <v>2122</v>
      </c>
      <c r="C2092" t="s">
        <v>33477</v>
      </c>
      <c r="D2092" t="s">
        <v>33476</v>
      </c>
      <c r="E2092"/>
      <c r="F2092">
        <v>54113</v>
      </c>
      <c r="G2092" t="s">
        <v>33478</v>
      </c>
      <c r="H2092">
        <v>25110</v>
      </c>
      <c r="I2092" t="s">
        <v>33476</v>
      </c>
      <c r="J2092"/>
      <c r="U2092" s="43"/>
      <c r="AE2092"/>
    </row>
    <row r="2093" spans="1:31">
      <c r="A2093">
        <v>6260</v>
      </c>
      <c r="B2093" t="s">
        <v>2123</v>
      </c>
      <c r="C2093" t="s">
        <v>33477</v>
      </c>
      <c r="D2093" t="s">
        <v>33476</v>
      </c>
      <c r="E2093"/>
      <c r="F2093">
        <v>54115</v>
      </c>
      <c r="G2093" t="s">
        <v>33478</v>
      </c>
      <c r="H2093">
        <v>25110</v>
      </c>
      <c r="I2093" t="s">
        <v>33476</v>
      </c>
      <c r="J2093"/>
      <c r="U2093" s="43"/>
      <c r="AE2093"/>
    </row>
    <row r="2094" spans="1:31">
      <c r="A2094">
        <v>6910</v>
      </c>
      <c r="B2094" t="s">
        <v>2124</v>
      </c>
      <c r="C2094" t="s">
        <v>33477</v>
      </c>
      <c r="D2094" t="s">
        <v>33476</v>
      </c>
      <c r="E2094"/>
      <c r="F2094">
        <v>54121</v>
      </c>
      <c r="G2094" t="s">
        <v>33478</v>
      </c>
      <c r="H2094">
        <v>25140</v>
      </c>
      <c r="I2094" t="s">
        <v>33476</v>
      </c>
      <c r="J2094"/>
      <c r="U2094" s="43"/>
      <c r="AE2094"/>
    </row>
    <row r="2095" spans="1:31">
      <c r="A2095">
        <v>6470</v>
      </c>
      <c r="B2095" t="s">
        <v>2125</v>
      </c>
      <c r="C2095" t="s">
        <v>33478</v>
      </c>
      <c r="D2095" t="s">
        <v>33476</v>
      </c>
      <c r="E2095"/>
      <c r="F2095">
        <v>54130</v>
      </c>
      <c r="G2095" t="s">
        <v>33478</v>
      </c>
      <c r="H2095">
        <v>25140</v>
      </c>
      <c r="I2095" t="s">
        <v>33476</v>
      </c>
      <c r="J2095"/>
      <c r="U2095" s="43"/>
      <c r="AE2095"/>
    </row>
    <row r="2096" spans="1:31">
      <c r="A2096">
        <v>6340</v>
      </c>
      <c r="B2096" t="s">
        <v>2126</v>
      </c>
      <c r="C2096" t="s">
        <v>33480</v>
      </c>
      <c r="D2096" t="e">
        <v>#N/A</v>
      </c>
      <c r="E2096"/>
      <c r="F2096">
        <v>54134</v>
      </c>
      <c r="G2096" t="s">
        <v>33478</v>
      </c>
      <c r="H2096">
        <v>25150</v>
      </c>
      <c r="I2096" t="s">
        <v>33476</v>
      </c>
      <c r="J2096"/>
      <c r="U2096" s="43"/>
      <c r="AE2096"/>
    </row>
    <row r="2097" spans="1:31">
      <c r="A2097">
        <v>6670</v>
      </c>
      <c r="B2097" t="s">
        <v>2127</v>
      </c>
      <c r="C2097" t="s">
        <v>33480</v>
      </c>
      <c r="D2097" t="e">
        <v>#N/A</v>
      </c>
      <c r="E2097"/>
      <c r="F2097">
        <v>54150</v>
      </c>
      <c r="G2097" t="s">
        <v>33478</v>
      </c>
      <c r="H2097">
        <v>25160</v>
      </c>
      <c r="I2097" t="s">
        <v>33476</v>
      </c>
      <c r="J2097"/>
      <c r="U2097" s="43"/>
      <c r="AE2097"/>
    </row>
    <row r="2098" spans="1:31">
      <c r="A2098">
        <v>6470</v>
      </c>
      <c r="B2098" t="s">
        <v>2128</v>
      </c>
      <c r="C2098" t="s">
        <v>33478</v>
      </c>
      <c r="D2098" t="s">
        <v>33476</v>
      </c>
      <c r="E2098"/>
      <c r="F2098">
        <v>54160</v>
      </c>
      <c r="G2098" t="s">
        <v>33478</v>
      </c>
      <c r="H2098">
        <v>25170</v>
      </c>
      <c r="I2098" t="s">
        <v>33476</v>
      </c>
      <c r="J2098"/>
      <c r="U2098" s="43"/>
      <c r="AE2098"/>
    </row>
    <row r="2099" spans="1:31">
      <c r="A2099">
        <v>6470</v>
      </c>
      <c r="B2099" t="s">
        <v>2128</v>
      </c>
      <c r="C2099" t="s">
        <v>33478</v>
      </c>
      <c r="D2099" t="s">
        <v>33476</v>
      </c>
      <c r="E2099"/>
      <c r="F2099">
        <v>54170</v>
      </c>
      <c r="G2099" t="s">
        <v>33478</v>
      </c>
      <c r="H2099">
        <v>25190</v>
      </c>
      <c r="I2099" t="s">
        <v>33476</v>
      </c>
      <c r="J2099"/>
      <c r="U2099" s="43"/>
      <c r="AE2099"/>
    </row>
    <row r="2100" spans="1:31">
      <c r="A2100">
        <v>6440</v>
      </c>
      <c r="B2100" t="s">
        <v>2129</v>
      </c>
      <c r="C2100" t="s">
        <v>33477</v>
      </c>
      <c r="D2100" t="s">
        <v>33476</v>
      </c>
      <c r="E2100"/>
      <c r="F2100">
        <v>54190</v>
      </c>
      <c r="G2100" t="s">
        <v>33478</v>
      </c>
      <c r="H2100">
        <v>25190</v>
      </c>
      <c r="I2100" t="s">
        <v>33476</v>
      </c>
      <c r="J2100"/>
      <c r="U2100" s="43"/>
      <c r="AE2100"/>
    </row>
    <row r="2101" spans="1:31">
      <c r="A2101">
        <v>6460</v>
      </c>
      <c r="B2101" t="s">
        <v>2130</v>
      </c>
      <c r="C2101" t="s">
        <v>33477</v>
      </c>
      <c r="D2101" t="s">
        <v>33476</v>
      </c>
      <c r="E2101"/>
      <c r="F2101">
        <v>54200</v>
      </c>
      <c r="G2101" t="s">
        <v>33478</v>
      </c>
      <c r="H2101">
        <v>25200</v>
      </c>
      <c r="I2101" t="s">
        <v>33476</v>
      </c>
      <c r="J2101"/>
      <c r="U2101" s="43"/>
      <c r="AE2101"/>
    </row>
    <row r="2102" spans="1:31">
      <c r="A2102">
        <v>6360</v>
      </c>
      <c r="B2102" t="s">
        <v>2131</v>
      </c>
      <c r="C2102" t="s">
        <v>33480</v>
      </c>
      <c r="D2102" t="e">
        <v>#N/A</v>
      </c>
      <c r="E2102"/>
      <c r="F2102">
        <v>54210</v>
      </c>
      <c r="G2102" t="s">
        <v>33478</v>
      </c>
      <c r="H2102">
        <v>25210</v>
      </c>
      <c r="I2102" t="s">
        <v>33476</v>
      </c>
      <c r="J2102"/>
      <c r="U2102" s="43"/>
      <c r="AE2102"/>
    </row>
    <row r="2103" spans="1:31">
      <c r="A2103">
        <v>6950</v>
      </c>
      <c r="B2103" t="s">
        <v>2132</v>
      </c>
      <c r="C2103" t="s">
        <v>33480</v>
      </c>
      <c r="D2103" t="e">
        <v>#N/A</v>
      </c>
      <c r="E2103"/>
      <c r="F2103">
        <v>54230</v>
      </c>
      <c r="G2103" t="s">
        <v>33478</v>
      </c>
      <c r="H2103">
        <v>25210</v>
      </c>
      <c r="I2103" t="s">
        <v>33476</v>
      </c>
      <c r="J2103"/>
      <c r="U2103" s="43"/>
      <c r="AE2103"/>
    </row>
    <row r="2104" spans="1:31">
      <c r="A2104">
        <v>6510</v>
      </c>
      <c r="B2104" t="s">
        <v>2133</v>
      </c>
      <c r="C2104" t="s">
        <v>33477</v>
      </c>
      <c r="D2104" t="s">
        <v>33476</v>
      </c>
      <c r="E2104"/>
      <c r="F2104">
        <v>54260</v>
      </c>
      <c r="G2104" t="s">
        <v>33478</v>
      </c>
      <c r="H2104">
        <v>25220</v>
      </c>
      <c r="I2104" t="s">
        <v>33476</v>
      </c>
      <c r="J2104"/>
      <c r="U2104" s="43"/>
      <c r="AE2104"/>
    </row>
    <row r="2105" spans="1:31">
      <c r="A2105">
        <v>6540</v>
      </c>
      <c r="B2105" t="s">
        <v>2134</v>
      </c>
      <c r="C2105" t="s">
        <v>33477</v>
      </c>
      <c r="D2105" t="s">
        <v>33476</v>
      </c>
      <c r="E2105"/>
      <c r="F2105">
        <v>54280</v>
      </c>
      <c r="G2105" t="s">
        <v>33478</v>
      </c>
      <c r="H2105">
        <v>25230</v>
      </c>
      <c r="I2105" t="s">
        <v>33476</v>
      </c>
      <c r="J2105"/>
      <c r="U2105" s="43"/>
      <c r="AE2105"/>
    </row>
    <row r="2106" spans="1:31">
      <c r="A2106">
        <v>6850</v>
      </c>
      <c r="B2106" t="s">
        <v>2135</v>
      </c>
      <c r="C2106" t="s">
        <v>33478</v>
      </c>
      <c r="D2106" t="s">
        <v>33476</v>
      </c>
      <c r="E2106"/>
      <c r="F2106">
        <v>54290</v>
      </c>
      <c r="G2106" t="s">
        <v>33478</v>
      </c>
      <c r="H2106">
        <v>25240</v>
      </c>
      <c r="I2106" t="s">
        <v>33476</v>
      </c>
      <c r="J2106"/>
      <c r="U2106" s="43"/>
      <c r="AE2106"/>
    </row>
    <row r="2107" spans="1:31">
      <c r="A2107">
        <v>6510</v>
      </c>
      <c r="B2107" t="s">
        <v>2136</v>
      </c>
      <c r="C2107" t="s">
        <v>33477</v>
      </c>
      <c r="D2107" t="s">
        <v>33476</v>
      </c>
      <c r="E2107"/>
      <c r="F2107">
        <v>54300</v>
      </c>
      <c r="G2107" t="s">
        <v>33478</v>
      </c>
      <c r="H2107">
        <v>25240</v>
      </c>
      <c r="I2107" t="s">
        <v>33476</v>
      </c>
      <c r="J2107"/>
      <c r="U2107" s="43"/>
      <c r="AE2107"/>
    </row>
    <row r="2108" spans="1:31">
      <c r="A2108">
        <v>6610</v>
      </c>
      <c r="B2108" t="s">
        <v>2137</v>
      </c>
      <c r="C2108" t="s">
        <v>33480</v>
      </c>
      <c r="D2108" t="e">
        <v>#N/A</v>
      </c>
      <c r="E2108"/>
      <c r="F2108">
        <v>54330</v>
      </c>
      <c r="G2108" t="s">
        <v>33478</v>
      </c>
      <c r="H2108">
        <v>25240</v>
      </c>
      <c r="I2108" t="s">
        <v>33476</v>
      </c>
      <c r="J2108"/>
      <c r="U2108" s="43"/>
      <c r="AE2108"/>
    </row>
    <row r="2109" spans="1:31">
      <c r="A2109">
        <v>6830</v>
      </c>
      <c r="B2109" t="s">
        <v>2138</v>
      </c>
      <c r="C2109" t="s">
        <v>33477</v>
      </c>
      <c r="D2109" t="s">
        <v>33476</v>
      </c>
      <c r="E2109"/>
      <c r="F2109">
        <v>54350</v>
      </c>
      <c r="G2109" t="s">
        <v>33478</v>
      </c>
      <c r="H2109">
        <v>25250</v>
      </c>
      <c r="I2109" t="s">
        <v>33476</v>
      </c>
      <c r="J2109"/>
      <c r="U2109" s="43"/>
      <c r="AE2109"/>
    </row>
    <row r="2110" spans="1:31">
      <c r="A2110">
        <v>6500</v>
      </c>
      <c r="B2110" t="s">
        <v>2139</v>
      </c>
      <c r="C2110" t="s">
        <v>33477</v>
      </c>
      <c r="D2110" t="s">
        <v>33476</v>
      </c>
      <c r="E2110"/>
      <c r="F2110">
        <v>54360</v>
      </c>
      <c r="G2110" t="s">
        <v>33478</v>
      </c>
      <c r="H2110">
        <v>25250</v>
      </c>
      <c r="I2110" t="s">
        <v>33476</v>
      </c>
      <c r="J2110"/>
      <c r="U2110" s="43"/>
      <c r="AE2110"/>
    </row>
    <row r="2111" spans="1:31">
      <c r="A2111">
        <v>6620</v>
      </c>
      <c r="B2111" t="s">
        <v>2140</v>
      </c>
      <c r="C2111" t="s">
        <v>33477</v>
      </c>
      <c r="D2111" t="s">
        <v>33476</v>
      </c>
      <c r="E2111"/>
      <c r="F2111">
        <v>54370</v>
      </c>
      <c r="G2111" t="s">
        <v>33478</v>
      </c>
      <c r="H2111">
        <v>25260</v>
      </c>
      <c r="I2111" t="s">
        <v>33476</v>
      </c>
      <c r="J2111"/>
      <c r="U2111" s="43"/>
      <c r="AE2111"/>
    </row>
    <row r="2112" spans="1:31">
      <c r="A2112">
        <v>6130</v>
      </c>
      <c r="B2112" t="s">
        <v>2141</v>
      </c>
      <c r="C2112" t="s">
        <v>33477</v>
      </c>
      <c r="D2112" t="e">
        <v>#N/A</v>
      </c>
      <c r="E2112"/>
      <c r="F2112">
        <v>54380</v>
      </c>
      <c r="G2112" t="s">
        <v>33478</v>
      </c>
      <c r="H2112">
        <v>25260</v>
      </c>
      <c r="I2112" t="s">
        <v>33476</v>
      </c>
      <c r="J2112"/>
      <c r="U2112" s="43"/>
      <c r="AE2112"/>
    </row>
    <row r="2113" spans="1:31">
      <c r="A2113">
        <v>6130</v>
      </c>
      <c r="B2113" t="s">
        <v>2141</v>
      </c>
      <c r="C2113" t="s">
        <v>33477</v>
      </c>
      <c r="D2113" t="e">
        <v>#N/A</v>
      </c>
      <c r="E2113"/>
      <c r="F2113">
        <v>54385</v>
      </c>
      <c r="G2113" t="s">
        <v>33478</v>
      </c>
      <c r="H2113">
        <v>25270</v>
      </c>
      <c r="I2113" t="s">
        <v>33476</v>
      </c>
      <c r="J2113"/>
      <c r="U2113" s="43"/>
      <c r="AE2113"/>
    </row>
    <row r="2114" spans="1:31">
      <c r="A2114">
        <v>6130</v>
      </c>
      <c r="B2114" t="s">
        <v>2141</v>
      </c>
      <c r="C2114" t="s">
        <v>33477</v>
      </c>
      <c r="D2114" t="e">
        <v>#N/A</v>
      </c>
      <c r="E2114"/>
      <c r="F2114">
        <v>54450</v>
      </c>
      <c r="G2114" t="s">
        <v>33478</v>
      </c>
      <c r="H2114">
        <v>25270</v>
      </c>
      <c r="I2114" t="s">
        <v>33476</v>
      </c>
      <c r="J2114"/>
      <c r="U2114" s="43"/>
      <c r="AE2114"/>
    </row>
    <row r="2115" spans="1:31">
      <c r="A2115">
        <v>6520</v>
      </c>
      <c r="B2115" t="s">
        <v>2141</v>
      </c>
      <c r="C2115" t="s">
        <v>33477</v>
      </c>
      <c r="D2115" t="e">
        <v>#N/A</v>
      </c>
      <c r="E2115"/>
      <c r="F2115">
        <v>54470</v>
      </c>
      <c r="G2115" t="s">
        <v>33478</v>
      </c>
      <c r="H2115">
        <v>25290</v>
      </c>
      <c r="I2115" t="s">
        <v>33476</v>
      </c>
      <c r="J2115"/>
      <c r="U2115" s="43"/>
      <c r="AE2115"/>
    </row>
    <row r="2116" spans="1:31">
      <c r="A2116">
        <v>6620</v>
      </c>
      <c r="B2116" t="s">
        <v>2142</v>
      </c>
      <c r="C2116" t="s">
        <v>33477</v>
      </c>
      <c r="D2116" t="s">
        <v>33476</v>
      </c>
      <c r="E2116"/>
      <c r="F2116">
        <v>54490</v>
      </c>
      <c r="G2116" t="s">
        <v>33478</v>
      </c>
      <c r="H2116">
        <v>25290</v>
      </c>
      <c r="I2116" t="s">
        <v>33476</v>
      </c>
      <c r="J2116"/>
      <c r="U2116" s="43"/>
      <c r="AE2116"/>
    </row>
    <row r="2117" spans="1:31">
      <c r="A2117">
        <v>6470</v>
      </c>
      <c r="B2117" t="s">
        <v>2143</v>
      </c>
      <c r="C2117" t="s">
        <v>33478</v>
      </c>
      <c r="D2117" t="s">
        <v>33476</v>
      </c>
      <c r="E2117"/>
      <c r="F2117">
        <v>54540</v>
      </c>
      <c r="G2117" t="s">
        <v>33478</v>
      </c>
      <c r="H2117">
        <v>25300</v>
      </c>
      <c r="I2117" t="s">
        <v>33476</v>
      </c>
      <c r="J2117"/>
      <c r="U2117" s="43"/>
      <c r="AE2117"/>
    </row>
    <row r="2118" spans="1:31">
      <c r="A2118">
        <v>6420</v>
      </c>
      <c r="B2118" t="s">
        <v>2144</v>
      </c>
      <c r="C2118" t="s">
        <v>33477</v>
      </c>
      <c r="D2118" t="s">
        <v>33476</v>
      </c>
      <c r="E2118"/>
      <c r="F2118">
        <v>54550</v>
      </c>
      <c r="G2118" t="s">
        <v>33478</v>
      </c>
      <c r="H2118">
        <v>25300</v>
      </c>
      <c r="I2118" t="s">
        <v>33476</v>
      </c>
      <c r="J2118"/>
      <c r="U2118" s="43"/>
      <c r="AE2118"/>
    </row>
    <row r="2119" spans="1:31">
      <c r="A2119">
        <v>6420</v>
      </c>
      <c r="B2119" t="s">
        <v>2145</v>
      </c>
      <c r="C2119" t="s">
        <v>33477</v>
      </c>
      <c r="D2119" t="s">
        <v>33476</v>
      </c>
      <c r="E2119"/>
      <c r="F2119">
        <v>54560</v>
      </c>
      <c r="G2119" t="s">
        <v>33478</v>
      </c>
      <c r="H2119">
        <v>25300</v>
      </c>
      <c r="I2119" t="s">
        <v>33476</v>
      </c>
      <c r="J2119"/>
      <c r="U2119" s="43"/>
      <c r="AE2119"/>
    </row>
    <row r="2120" spans="1:31">
      <c r="A2120">
        <v>6450</v>
      </c>
      <c r="B2120" t="s">
        <v>2146</v>
      </c>
      <c r="C2120" t="s">
        <v>33477</v>
      </c>
      <c r="D2120" t="s">
        <v>33476</v>
      </c>
      <c r="E2120"/>
      <c r="F2120">
        <v>54570</v>
      </c>
      <c r="G2120" t="s">
        <v>33478</v>
      </c>
      <c r="H2120">
        <v>25300</v>
      </c>
      <c r="I2120" t="s">
        <v>33476</v>
      </c>
      <c r="J2120"/>
      <c r="U2120" s="43"/>
      <c r="AE2120"/>
    </row>
    <row r="2121" spans="1:31">
      <c r="A2121">
        <v>6670</v>
      </c>
      <c r="B2121" t="s">
        <v>2147</v>
      </c>
      <c r="C2121" t="s">
        <v>33480</v>
      </c>
      <c r="D2121" t="e">
        <v>#N/A</v>
      </c>
      <c r="E2121"/>
      <c r="F2121">
        <v>54580</v>
      </c>
      <c r="G2121" t="s">
        <v>33478</v>
      </c>
      <c r="H2121">
        <v>25310</v>
      </c>
      <c r="I2121" t="s">
        <v>33476</v>
      </c>
      <c r="J2121"/>
      <c r="U2121" s="43"/>
      <c r="AE2121"/>
    </row>
    <row r="2122" spans="1:31">
      <c r="A2122">
        <v>6670</v>
      </c>
      <c r="B2122" t="s">
        <v>2147</v>
      </c>
      <c r="C2122" t="s">
        <v>33480</v>
      </c>
      <c r="D2122" t="e">
        <v>#N/A</v>
      </c>
      <c r="E2122"/>
      <c r="F2122">
        <v>54610</v>
      </c>
      <c r="G2122" t="s">
        <v>33478</v>
      </c>
      <c r="H2122">
        <v>25310</v>
      </c>
      <c r="I2122" t="s">
        <v>33476</v>
      </c>
      <c r="J2122"/>
      <c r="U2122" s="43"/>
      <c r="AE2122"/>
    </row>
    <row r="2123" spans="1:31">
      <c r="A2123">
        <v>6260</v>
      </c>
      <c r="B2123" t="s">
        <v>2148</v>
      </c>
      <c r="C2123" t="s">
        <v>33477</v>
      </c>
      <c r="D2123" t="s">
        <v>33476</v>
      </c>
      <c r="E2123"/>
      <c r="F2123">
        <v>54640</v>
      </c>
      <c r="G2123" t="s">
        <v>33478</v>
      </c>
      <c r="H2123">
        <v>25330</v>
      </c>
      <c r="I2123" t="s">
        <v>33476</v>
      </c>
      <c r="J2123"/>
      <c r="U2123" s="43"/>
      <c r="AE2123"/>
    </row>
    <row r="2124" spans="1:31">
      <c r="A2124">
        <v>6440</v>
      </c>
      <c r="B2124" t="s">
        <v>2149</v>
      </c>
      <c r="C2124" t="s">
        <v>33477</v>
      </c>
      <c r="D2124" t="s">
        <v>33476</v>
      </c>
      <c r="E2124"/>
      <c r="F2124">
        <v>54670</v>
      </c>
      <c r="G2124" t="s">
        <v>33478</v>
      </c>
      <c r="H2124">
        <v>25330</v>
      </c>
      <c r="I2124" t="s">
        <v>33476</v>
      </c>
      <c r="J2124"/>
      <c r="U2124" s="43"/>
      <c r="AE2124"/>
    </row>
    <row r="2125" spans="1:31">
      <c r="A2125">
        <v>6440</v>
      </c>
      <c r="B2125" t="s">
        <v>2149</v>
      </c>
      <c r="C2125" t="s">
        <v>33477</v>
      </c>
      <c r="D2125" t="s">
        <v>33476</v>
      </c>
      <c r="E2125"/>
      <c r="F2125">
        <v>54700</v>
      </c>
      <c r="G2125" t="s">
        <v>33478</v>
      </c>
      <c r="H2125">
        <v>25330</v>
      </c>
      <c r="I2125" t="s">
        <v>33476</v>
      </c>
      <c r="J2125"/>
      <c r="U2125" s="43"/>
      <c r="AE2125"/>
    </row>
    <row r="2126" spans="1:31">
      <c r="A2126">
        <v>6710</v>
      </c>
      <c r="B2126" t="s">
        <v>2150</v>
      </c>
      <c r="C2126" t="s">
        <v>33477</v>
      </c>
      <c r="D2126" t="s">
        <v>33476</v>
      </c>
      <c r="E2126"/>
      <c r="F2126">
        <v>54710</v>
      </c>
      <c r="G2126" t="s">
        <v>33478</v>
      </c>
      <c r="H2126">
        <v>25340</v>
      </c>
      <c r="I2126" t="s">
        <v>33476</v>
      </c>
      <c r="J2126"/>
      <c r="U2126" s="43"/>
      <c r="AE2126"/>
    </row>
    <row r="2127" spans="1:31">
      <c r="A2127">
        <v>6210</v>
      </c>
      <c r="B2127" t="s">
        <v>2151</v>
      </c>
      <c r="C2127" t="s">
        <v>33477</v>
      </c>
      <c r="D2127" t="e">
        <v>#N/A</v>
      </c>
      <c r="E2127"/>
      <c r="F2127">
        <v>54720</v>
      </c>
      <c r="G2127" t="s">
        <v>33478</v>
      </c>
      <c r="H2127">
        <v>25340</v>
      </c>
      <c r="I2127" t="s">
        <v>33476</v>
      </c>
      <c r="J2127"/>
      <c r="U2127" s="43"/>
      <c r="AE2127"/>
    </row>
    <row r="2128" spans="1:31">
      <c r="A2128">
        <v>6210</v>
      </c>
      <c r="B2128" t="s">
        <v>2151</v>
      </c>
      <c r="C2128" t="s">
        <v>33477</v>
      </c>
      <c r="D2128" t="e">
        <v>#N/A</v>
      </c>
      <c r="E2128"/>
      <c r="F2128">
        <v>54740</v>
      </c>
      <c r="G2128" t="s">
        <v>33478</v>
      </c>
      <c r="H2128">
        <v>25340</v>
      </c>
      <c r="I2128" t="s">
        <v>33476</v>
      </c>
      <c r="J2128"/>
      <c r="U2128" s="43"/>
      <c r="AE2128"/>
    </row>
    <row r="2129" spans="1:31">
      <c r="A2129">
        <v>6420</v>
      </c>
      <c r="B2129" t="s">
        <v>2152</v>
      </c>
      <c r="C2129" t="s">
        <v>33477</v>
      </c>
      <c r="D2129" t="s">
        <v>33476</v>
      </c>
      <c r="E2129"/>
      <c r="F2129">
        <v>54760</v>
      </c>
      <c r="G2129" t="s">
        <v>33478</v>
      </c>
      <c r="H2129">
        <v>25360</v>
      </c>
      <c r="I2129" t="s">
        <v>33476</v>
      </c>
      <c r="J2129"/>
      <c r="U2129" s="43"/>
      <c r="AE2129"/>
    </row>
    <row r="2130" spans="1:31">
      <c r="A2130">
        <v>6910</v>
      </c>
      <c r="B2130" t="s">
        <v>2153</v>
      </c>
      <c r="C2130" t="s">
        <v>33477</v>
      </c>
      <c r="D2130" t="s">
        <v>33476</v>
      </c>
      <c r="E2130"/>
      <c r="F2130">
        <v>54770</v>
      </c>
      <c r="G2130" t="s">
        <v>33478</v>
      </c>
      <c r="H2130">
        <v>25360</v>
      </c>
      <c r="I2130" t="s">
        <v>33476</v>
      </c>
      <c r="J2130"/>
      <c r="U2130" s="43"/>
      <c r="AE2130"/>
    </row>
    <row r="2131" spans="1:31">
      <c r="A2131">
        <v>6710</v>
      </c>
      <c r="B2131" t="s">
        <v>2154</v>
      </c>
      <c r="C2131" t="s">
        <v>33477</v>
      </c>
      <c r="D2131" t="s">
        <v>33476</v>
      </c>
      <c r="E2131"/>
      <c r="F2131">
        <v>54800</v>
      </c>
      <c r="G2131" t="s">
        <v>33478</v>
      </c>
      <c r="H2131">
        <v>25360</v>
      </c>
      <c r="I2131" t="s">
        <v>33476</v>
      </c>
      <c r="J2131"/>
      <c r="U2131" s="43"/>
      <c r="AE2131"/>
    </row>
    <row r="2132" spans="1:31">
      <c r="A2132">
        <v>6500</v>
      </c>
      <c r="B2132" t="s">
        <v>2155</v>
      </c>
      <c r="C2132" t="s">
        <v>33477</v>
      </c>
      <c r="D2132" t="s">
        <v>33476</v>
      </c>
      <c r="E2132"/>
      <c r="F2132">
        <v>54830</v>
      </c>
      <c r="G2132" t="s">
        <v>33478</v>
      </c>
      <c r="H2132">
        <v>25360</v>
      </c>
      <c r="I2132" t="s">
        <v>33476</v>
      </c>
      <c r="J2132"/>
      <c r="U2132" s="43"/>
      <c r="AE2132"/>
    </row>
    <row r="2133" spans="1:31">
      <c r="A2133">
        <v>6370</v>
      </c>
      <c r="B2133" t="s">
        <v>2156</v>
      </c>
      <c r="C2133" t="s">
        <v>33477</v>
      </c>
      <c r="D2133" t="s">
        <v>33476</v>
      </c>
      <c r="E2133"/>
      <c r="F2133">
        <v>54840</v>
      </c>
      <c r="G2133" t="s">
        <v>33478</v>
      </c>
      <c r="H2133">
        <v>25370</v>
      </c>
      <c r="I2133" t="s">
        <v>33476</v>
      </c>
      <c r="J2133"/>
      <c r="U2133" s="43"/>
      <c r="AE2133"/>
    </row>
    <row r="2134" spans="1:31">
      <c r="A2134">
        <v>6250</v>
      </c>
      <c r="B2134" t="s">
        <v>2157</v>
      </c>
      <c r="C2134" t="s">
        <v>33477</v>
      </c>
      <c r="D2134" t="e">
        <v>#N/A</v>
      </c>
      <c r="E2134"/>
      <c r="F2134">
        <v>54870</v>
      </c>
      <c r="G2134" t="s">
        <v>33478</v>
      </c>
      <c r="H2134">
        <v>25370</v>
      </c>
      <c r="I2134" t="s">
        <v>33476</v>
      </c>
      <c r="J2134"/>
      <c r="U2134" s="43"/>
      <c r="AE2134"/>
    </row>
    <row r="2135" spans="1:31">
      <c r="A2135">
        <v>6380</v>
      </c>
      <c r="B2135" t="s">
        <v>2158</v>
      </c>
      <c r="C2135" t="s">
        <v>33477</v>
      </c>
      <c r="D2135" t="s">
        <v>33476</v>
      </c>
      <c r="E2135"/>
      <c r="F2135">
        <v>54890</v>
      </c>
      <c r="G2135" t="s">
        <v>33478</v>
      </c>
      <c r="H2135">
        <v>25380</v>
      </c>
      <c r="I2135" t="s">
        <v>33476</v>
      </c>
      <c r="J2135"/>
      <c r="U2135" s="43"/>
      <c r="AE2135"/>
    </row>
    <row r="2136" spans="1:31">
      <c r="A2136">
        <v>6910</v>
      </c>
      <c r="B2136" t="s">
        <v>2159</v>
      </c>
      <c r="C2136" t="s">
        <v>33477</v>
      </c>
      <c r="D2136" t="s">
        <v>33476</v>
      </c>
      <c r="E2136"/>
      <c r="F2136">
        <v>54930</v>
      </c>
      <c r="G2136" t="s">
        <v>33478</v>
      </c>
      <c r="H2136">
        <v>25390</v>
      </c>
      <c r="I2136" t="s">
        <v>33476</v>
      </c>
      <c r="J2136"/>
      <c r="U2136" s="43"/>
      <c r="AE2136"/>
    </row>
    <row r="2137" spans="1:31">
      <c r="A2137">
        <v>6000</v>
      </c>
      <c r="B2137" t="s">
        <v>2160</v>
      </c>
      <c r="C2137" t="s">
        <v>33480</v>
      </c>
      <c r="D2137" t="s">
        <v>33476</v>
      </c>
      <c r="E2137"/>
      <c r="F2137">
        <v>54950</v>
      </c>
      <c r="G2137" t="s">
        <v>33478</v>
      </c>
      <c r="H2137">
        <v>25390</v>
      </c>
      <c r="I2137" t="s">
        <v>33476</v>
      </c>
      <c r="J2137"/>
      <c r="U2137" s="43"/>
      <c r="AE2137"/>
    </row>
    <row r="2138" spans="1:31">
      <c r="A2138">
        <v>6100</v>
      </c>
      <c r="B2138" t="s">
        <v>2160</v>
      </c>
      <c r="C2138" t="s">
        <v>33480</v>
      </c>
      <c r="D2138" t="e">
        <v>#N/A</v>
      </c>
      <c r="E2138"/>
      <c r="F2138">
        <v>55000</v>
      </c>
      <c r="G2138" t="s">
        <v>33478</v>
      </c>
      <c r="H2138">
        <v>25410</v>
      </c>
      <c r="I2138" t="s">
        <v>33476</v>
      </c>
      <c r="J2138"/>
      <c r="U2138" s="43"/>
      <c r="AE2138"/>
    </row>
    <row r="2139" spans="1:31">
      <c r="A2139">
        <v>6200</v>
      </c>
      <c r="B2139" t="s">
        <v>2160</v>
      </c>
      <c r="C2139" t="s">
        <v>33480</v>
      </c>
      <c r="D2139" t="e">
        <v>#N/A</v>
      </c>
      <c r="E2139"/>
      <c r="F2139">
        <v>55100</v>
      </c>
      <c r="G2139" t="s">
        <v>33478</v>
      </c>
      <c r="H2139">
        <v>25410</v>
      </c>
      <c r="I2139" t="s">
        <v>33476</v>
      </c>
      <c r="J2139"/>
      <c r="U2139" s="43"/>
      <c r="AE2139"/>
    </row>
    <row r="2140" spans="1:31">
      <c r="A2140">
        <v>6200</v>
      </c>
      <c r="B2140" t="s">
        <v>2160</v>
      </c>
      <c r="C2140" t="s">
        <v>33480</v>
      </c>
      <c r="D2140" t="e">
        <v>#N/A</v>
      </c>
      <c r="E2140"/>
      <c r="F2140">
        <v>55110</v>
      </c>
      <c r="G2140" t="s">
        <v>33478</v>
      </c>
      <c r="H2140">
        <v>25430</v>
      </c>
      <c r="I2140" t="s">
        <v>33476</v>
      </c>
      <c r="J2140"/>
      <c r="U2140" s="43"/>
      <c r="AE2140"/>
    </row>
    <row r="2141" spans="1:31">
      <c r="A2141">
        <v>6200</v>
      </c>
      <c r="B2141" t="s">
        <v>2160</v>
      </c>
      <c r="C2141" t="s">
        <v>33480</v>
      </c>
      <c r="D2141" t="e">
        <v>#N/A</v>
      </c>
      <c r="E2141"/>
      <c r="F2141">
        <v>55120</v>
      </c>
      <c r="G2141" t="s">
        <v>33478</v>
      </c>
      <c r="H2141">
        <v>25440</v>
      </c>
      <c r="I2141" t="s">
        <v>33476</v>
      </c>
      <c r="J2141"/>
      <c r="U2141" s="43"/>
      <c r="AE2141"/>
    </row>
    <row r="2142" spans="1:31">
      <c r="A2142">
        <v>6300</v>
      </c>
      <c r="B2142" t="s">
        <v>2160</v>
      </c>
      <c r="C2142" t="s">
        <v>33480</v>
      </c>
      <c r="D2142" t="e">
        <v>#N/A</v>
      </c>
      <c r="E2142"/>
      <c r="F2142">
        <v>55130</v>
      </c>
      <c r="G2142" t="s">
        <v>33478</v>
      </c>
      <c r="H2142">
        <v>25440</v>
      </c>
      <c r="I2142" t="s">
        <v>33476</v>
      </c>
      <c r="J2142"/>
      <c r="U2142" s="43"/>
      <c r="AE2142"/>
    </row>
    <row r="2143" spans="1:31">
      <c r="A2143">
        <v>6650</v>
      </c>
      <c r="B2143" t="s">
        <v>2161</v>
      </c>
      <c r="C2143" t="s">
        <v>33477</v>
      </c>
      <c r="D2143" t="e">
        <v>#N/A</v>
      </c>
      <c r="E2143"/>
      <c r="F2143">
        <v>55140</v>
      </c>
      <c r="G2143" t="s">
        <v>33478</v>
      </c>
      <c r="H2143">
        <v>25440</v>
      </c>
      <c r="I2143" t="s">
        <v>33476</v>
      </c>
      <c r="J2143"/>
      <c r="U2143" s="43"/>
      <c r="AE2143"/>
    </row>
    <row r="2144" spans="1:31">
      <c r="A2144">
        <v>6580</v>
      </c>
      <c r="B2144" t="s">
        <v>2162</v>
      </c>
      <c r="C2144" t="s">
        <v>33477</v>
      </c>
      <c r="D2144" t="e">
        <v>#N/A</v>
      </c>
      <c r="E2144"/>
      <c r="F2144">
        <v>55150</v>
      </c>
      <c r="G2144" t="s">
        <v>33478</v>
      </c>
      <c r="H2144">
        <v>25440</v>
      </c>
      <c r="I2144" t="s">
        <v>33476</v>
      </c>
      <c r="J2144"/>
      <c r="U2144" s="43"/>
      <c r="AE2144"/>
    </row>
    <row r="2145" spans="1:31">
      <c r="A2145">
        <v>6440</v>
      </c>
      <c r="B2145" t="s">
        <v>2163</v>
      </c>
      <c r="C2145" t="s">
        <v>33477</v>
      </c>
      <c r="D2145" t="s">
        <v>33476</v>
      </c>
      <c r="E2145"/>
      <c r="F2145">
        <v>55160</v>
      </c>
      <c r="G2145" t="s">
        <v>33478</v>
      </c>
      <c r="H2145">
        <v>25470</v>
      </c>
      <c r="I2145" t="s">
        <v>33476</v>
      </c>
      <c r="J2145"/>
      <c r="U2145" s="43"/>
      <c r="AE2145"/>
    </row>
    <row r="2146" spans="1:31">
      <c r="A2146">
        <v>6440</v>
      </c>
      <c r="B2146" t="s">
        <v>2163</v>
      </c>
      <c r="C2146" t="s">
        <v>33477</v>
      </c>
      <c r="D2146" t="s">
        <v>33476</v>
      </c>
      <c r="E2146"/>
      <c r="F2146">
        <v>55170</v>
      </c>
      <c r="G2146" t="s">
        <v>33478</v>
      </c>
      <c r="H2146">
        <v>25480</v>
      </c>
      <c r="I2146" t="s">
        <v>33476</v>
      </c>
      <c r="J2146"/>
      <c r="U2146" s="43"/>
      <c r="AE2146"/>
    </row>
    <row r="2147" spans="1:31">
      <c r="A2147">
        <v>6440</v>
      </c>
      <c r="B2147" t="s">
        <v>2164</v>
      </c>
      <c r="C2147" t="s">
        <v>33477</v>
      </c>
      <c r="D2147" t="s">
        <v>33476</v>
      </c>
      <c r="E2147"/>
      <c r="F2147">
        <v>55190</v>
      </c>
      <c r="G2147" t="s">
        <v>33478</v>
      </c>
      <c r="H2147">
        <v>25500</v>
      </c>
      <c r="I2147" t="s">
        <v>33476</v>
      </c>
      <c r="J2147"/>
      <c r="U2147" s="43"/>
      <c r="AE2147"/>
    </row>
    <row r="2148" spans="1:31">
      <c r="A2148">
        <v>6260</v>
      </c>
      <c r="B2148" t="s">
        <v>2165</v>
      </c>
      <c r="C2148" t="s">
        <v>33477</v>
      </c>
      <c r="D2148" t="s">
        <v>33476</v>
      </c>
      <c r="E2148"/>
      <c r="F2148">
        <v>55200</v>
      </c>
      <c r="G2148" t="s">
        <v>33478</v>
      </c>
      <c r="H2148">
        <v>25500</v>
      </c>
      <c r="I2148" t="s">
        <v>33476</v>
      </c>
      <c r="J2148"/>
      <c r="U2148" s="43"/>
      <c r="AE2148"/>
    </row>
    <row r="2149" spans="1:31">
      <c r="A2149">
        <v>6470</v>
      </c>
      <c r="B2149" t="s">
        <v>2166</v>
      </c>
      <c r="C2149" t="s">
        <v>33478</v>
      </c>
      <c r="D2149" t="s">
        <v>33476</v>
      </c>
      <c r="E2149"/>
      <c r="F2149">
        <v>55210</v>
      </c>
      <c r="G2149" t="s">
        <v>33478</v>
      </c>
      <c r="H2149">
        <v>25500</v>
      </c>
      <c r="I2149" t="s">
        <v>33476</v>
      </c>
      <c r="J2149"/>
      <c r="U2149" s="43"/>
      <c r="AE2149"/>
    </row>
    <row r="2150" spans="1:31">
      <c r="A2150">
        <v>6470</v>
      </c>
      <c r="B2150" t="s">
        <v>2166</v>
      </c>
      <c r="C2150" t="s">
        <v>33478</v>
      </c>
      <c r="D2150" t="s">
        <v>33476</v>
      </c>
      <c r="E2150"/>
      <c r="F2150">
        <v>55220</v>
      </c>
      <c r="G2150" t="s">
        <v>33478</v>
      </c>
      <c r="H2150">
        <v>25510</v>
      </c>
      <c r="I2150" t="s">
        <v>33476</v>
      </c>
      <c r="J2150"/>
      <c r="U2150" s="43"/>
      <c r="AE2150"/>
    </row>
    <row r="2151" spans="1:31">
      <c r="A2151">
        <v>6530</v>
      </c>
      <c r="B2151" t="s">
        <v>2167</v>
      </c>
      <c r="C2151" t="s">
        <v>33477</v>
      </c>
      <c r="D2151" t="s">
        <v>33476</v>
      </c>
      <c r="E2151"/>
      <c r="F2151">
        <v>55230</v>
      </c>
      <c r="G2151" t="s">
        <v>33478</v>
      </c>
      <c r="H2151">
        <v>25520</v>
      </c>
      <c r="I2151" t="s">
        <v>33476</v>
      </c>
      <c r="J2151"/>
      <c r="U2151" s="43"/>
      <c r="AE2151"/>
    </row>
    <row r="2152" spans="1:31">
      <c r="A2152">
        <v>6260</v>
      </c>
      <c r="B2152" t="s">
        <v>2168</v>
      </c>
      <c r="C2152" t="s">
        <v>33477</v>
      </c>
      <c r="D2152" t="s">
        <v>33476</v>
      </c>
      <c r="E2152"/>
      <c r="F2152">
        <v>55240</v>
      </c>
      <c r="G2152" t="s">
        <v>33478</v>
      </c>
      <c r="H2152">
        <v>25520</v>
      </c>
      <c r="I2152" t="s">
        <v>33476</v>
      </c>
      <c r="J2152"/>
      <c r="U2152" s="43"/>
      <c r="AE2152"/>
    </row>
    <row r="2153" spans="1:31">
      <c r="A2153">
        <v>6910</v>
      </c>
      <c r="B2153" t="s">
        <v>2169</v>
      </c>
      <c r="C2153" t="s">
        <v>33477</v>
      </c>
      <c r="D2153" t="s">
        <v>33476</v>
      </c>
      <c r="E2153"/>
      <c r="F2153">
        <v>55250</v>
      </c>
      <c r="G2153" t="s">
        <v>33478</v>
      </c>
      <c r="H2153">
        <v>25530</v>
      </c>
      <c r="I2153" t="s">
        <v>33476</v>
      </c>
      <c r="J2153"/>
      <c r="U2153" s="43"/>
      <c r="AE2153"/>
    </row>
    <row r="2154" spans="1:31">
      <c r="A2154">
        <v>6260</v>
      </c>
      <c r="B2154" t="s">
        <v>2170</v>
      </c>
      <c r="C2154" t="s">
        <v>33477</v>
      </c>
      <c r="D2154" t="s">
        <v>33476</v>
      </c>
      <c r="E2154"/>
      <c r="F2154">
        <v>55260</v>
      </c>
      <c r="G2154" t="s">
        <v>33478</v>
      </c>
      <c r="H2154">
        <v>25530</v>
      </c>
      <c r="I2154" t="s">
        <v>33476</v>
      </c>
      <c r="J2154"/>
      <c r="U2154" s="43"/>
      <c r="AE2154"/>
    </row>
    <row r="2155" spans="1:31">
      <c r="A2155">
        <v>6260</v>
      </c>
      <c r="B2155" t="s">
        <v>2171</v>
      </c>
      <c r="C2155" t="s">
        <v>33477</v>
      </c>
      <c r="D2155" t="s">
        <v>33476</v>
      </c>
      <c r="E2155"/>
      <c r="F2155">
        <v>55270</v>
      </c>
      <c r="G2155" t="s">
        <v>33478</v>
      </c>
      <c r="H2155">
        <v>25550</v>
      </c>
      <c r="I2155" t="s">
        <v>33476</v>
      </c>
      <c r="J2155"/>
      <c r="U2155" s="43"/>
      <c r="AE2155"/>
    </row>
    <row r="2156" spans="1:31">
      <c r="A2156">
        <v>6830</v>
      </c>
      <c r="B2156" t="s">
        <v>2172</v>
      </c>
      <c r="C2156" t="s">
        <v>33477</v>
      </c>
      <c r="D2156" t="s">
        <v>33476</v>
      </c>
      <c r="E2156"/>
      <c r="F2156">
        <v>55290</v>
      </c>
      <c r="G2156" t="s">
        <v>33478</v>
      </c>
      <c r="H2156">
        <v>25560</v>
      </c>
      <c r="I2156" t="s">
        <v>33476</v>
      </c>
      <c r="J2156"/>
      <c r="U2156" s="43"/>
      <c r="AE2156"/>
    </row>
    <row r="2157" spans="1:31">
      <c r="A2157">
        <v>6260</v>
      </c>
      <c r="B2157" t="s">
        <v>2173</v>
      </c>
      <c r="C2157" t="s">
        <v>33477</v>
      </c>
      <c r="D2157" t="s">
        <v>33476</v>
      </c>
      <c r="E2157"/>
      <c r="F2157">
        <v>55300</v>
      </c>
      <c r="G2157" t="s">
        <v>33478</v>
      </c>
      <c r="H2157">
        <v>25560</v>
      </c>
      <c r="I2157" t="s">
        <v>33476</v>
      </c>
      <c r="J2157"/>
      <c r="U2157" s="43"/>
      <c r="AE2157"/>
    </row>
    <row r="2158" spans="1:31">
      <c r="A2158">
        <v>6420</v>
      </c>
      <c r="B2158" t="s">
        <v>2174</v>
      </c>
      <c r="C2158" t="s">
        <v>33477</v>
      </c>
      <c r="D2158" t="s">
        <v>33476</v>
      </c>
      <c r="E2158"/>
      <c r="F2158">
        <v>55320</v>
      </c>
      <c r="G2158" t="s">
        <v>33478</v>
      </c>
      <c r="H2158">
        <v>25560</v>
      </c>
      <c r="I2158" t="s">
        <v>33476</v>
      </c>
      <c r="J2158"/>
      <c r="U2158" s="43"/>
      <c r="AE2158"/>
    </row>
    <row r="2159" spans="1:31">
      <c r="A2159">
        <v>6450</v>
      </c>
      <c r="B2159" t="s">
        <v>2175</v>
      </c>
      <c r="C2159" t="s">
        <v>33477</v>
      </c>
      <c r="D2159" t="s">
        <v>33476</v>
      </c>
      <c r="E2159"/>
      <c r="F2159">
        <v>55400</v>
      </c>
      <c r="G2159" t="s">
        <v>33478</v>
      </c>
      <c r="H2159">
        <v>25560</v>
      </c>
      <c r="I2159" t="s">
        <v>33476</v>
      </c>
      <c r="J2159"/>
      <c r="U2159" s="43"/>
      <c r="AE2159"/>
    </row>
    <row r="2160" spans="1:31">
      <c r="A2160">
        <v>6190</v>
      </c>
      <c r="B2160" t="s">
        <v>2176</v>
      </c>
      <c r="C2160" t="s">
        <v>33477</v>
      </c>
      <c r="D2160" t="e">
        <v>#N/A</v>
      </c>
      <c r="E2160"/>
      <c r="F2160">
        <v>55500</v>
      </c>
      <c r="G2160" t="s">
        <v>33478</v>
      </c>
      <c r="H2160">
        <v>25580</v>
      </c>
      <c r="I2160" t="s">
        <v>33476</v>
      </c>
      <c r="J2160"/>
      <c r="U2160" s="43"/>
      <c r="AE2160"/>
    </row>
    <row r="2161" spans="1:31">
      <c r="A2161">
        <v>6190</v>
      </c>
      <c r="B2161" t="s">
        <v>2176</v>
      </c>
      <c r="C2161" t="s">
        <v>33477</v>
      </c>
      <c r="D2161" t="e">
        <v>#N/A</v>
      </c>
      <c r="E2161"/>
      <c r="F2161">
        <v>55600</v>
      </c>
      <c r="G2161" t="s">
        <v>33478</v>
      </c>
      <c r="H2161">
        <v>25580</v>
      </c>
      <c r="I2161" t="s">
        <v>33476</v>
      </c>
      <c r="J2161"/>
      <c r="U2161" s="43"/>
      <c r="AE2161"/>
    </row>
    <row r="2162" spans="1:31">
      <c r="A2162">
        <v>6330</v>
      </c>
      <c r="B2162" t="s">
        <v>2177</v>
      </c>
      <c r="C2162" t="s">
        <v>33477</v>
      </c>
      <c r="D2162" t="e">
        <v>#N/A</v>
      </c>
      <c r="E2162"/>
      <c r="F2162">
        <v>55700</v>
      </c>
      <c r="G2162" t="s">
        <v>33478</v>
      </c>
      <c r="H2162">
        <v>25600</v>
      </c>
      <c r="I2162" t="s">
        <v>33476</v>
      </c>
      <c r="J2162"/>
      <c r="U2162" s="43"/>
      <c r="AE2162"/>
    </row>
    <row r="2163" spans="1:31">
      <c r="A2163">
        <v>6910</v>
      </c>
      <c r="B2163" t="s">
        <v>2178</v>
      </c>
      <c r="C2163" t="s">
        <v>33477</v>
      </c>
      <c r="D2163" t="s">
        <v>33476</v>
      </c>
      <c r="E2163"/>
      <c r="F2163">
        <v>55800</v>
      </c>
      <c r="G2163" t="s">
        <v>33478</v>
      </c>
      <c r="H2163">
        <v>25610</v>
      </c>
      <c r="I2163" t="s">
        <v>33476</v>
      </c>
      <c r="J2163"/>
      <c r="U2163" s="43"/>
      <c r="AE2163"/>
    </row>
    <row r="2164" spans="1:31">
      <c r="A2164">
        <v>6910</v>
      </c>
      <c r="B2164" t="s">
        <v>2179</v>
      </c>
      <c r="C2164" t="s">
        <v>33477</v>
      </c>
      <c r="D2164" t="s">
        <v>33476</v>
      </c>
      <c r="E2164"/>
      <c r="F2164">
        <v>56110</v>
      </c>
      <c r="G2164" t="s">
        <v>33477</v>
      </c>
      <c r="H2164">
        <v>25640</v>
      </c>
      <c r="I2164" t="s">
        <v>33476</v>
      </c>
      <c r="J2164"/>
      <c r="U2164" s="43"/>
      <c r="AE2164"/>
    </row>
    <row r="2165" spans="1:31">
      <c r="A2165">
        <v>6550</v>
      </c>
      <c r="B2165" t="s">
        <v>2180</v>
      </c>
      <c r="C2165" t="s">
        <v>33477</v>
      </c>
      <c r="D2165" t="e">
        <v>#N/A</v>
      </c>
      <c r="E2165"/>
      <c r="F2165">
        <v>56120</v>
      </c>
      <c r="G2165" t="s">
        <v>33477</v>
      </c>
      <c r="H2165">
        <v>25640</v>
      </c>
      <c r="I2165" t="s">
        <v>33476</v>
      </c>
      <c r="J2165"/>
      <c r="U2165" s="43"/>
      <c r="AE2165"/>
    </row>
    <row r="2166" spans="1:31">
      <c r="A2166">
        <v>6670</v>
      </c>
      <c r="B2166" t="s">
        <v>2181</v>
      </c>
      <c r="C2166" t="s">
        <v>33480</v>
      </c>
      <c r="D2166" t="e">
        <v>#N/A</v>
      </c>
      <c r="E2166"/>
      <c r="F2166">
        <v>56130</v>
      </c>
      <c r="G2166" t="s">
        <v>33477</v>
      </c>
      <c r="H2166">
        <v>25650</v>
      </c>
      <c r="I2166" t="s">
        <v>33476</v>
      </c>
      <c r="J2166"/>
      <c r="U2166" s="43"/>
      <c r="AE2166"/>
    </row>
    <row r="2167" spans="1:31">
      <c r="A2167">
        <v>6420</v>
      </c>
      <c r="B2167" t="s">
        <v>2182</v>
      </c>
      <c r="C2167" t="s">
        <v>33477</v>
      </c>
      <c r="D2167" t="s">
        <v>33476</v>
      </c>
      <c r="E2167"/>
      <c r="F2167">
        <v>56140</v>
      </c>
      <c r="G2167" t="s">
        <v>33477</v>
      </c>
      <c r="H2167">
        <v>25650</v>
      </c>
      <c r="I2167" t="s">
        <v>33476</v>
      </c>
      <c r="J2167"/>
      <c r="U2167" s="43"/>
      <c r="AE2167"/>
    </row>
    <row r="2168" spans="1:31">
      <c r="A2168">
        <v>6420</v>
      </c>
      <c r="B2168" t="s">
        <v>2183</v>
      </c>
      <c r="C2168" t="s">
        <v>33477</v>
      </c>
      <c r="D2168" t="s">
        <v>33476</v>
      </c>
      <c r="E2168"/>
      <c r="F2168">
        <v>56150</v>
      </c>
      <c r="G2168" t="s">
        <v>33477</v>
      </c>
      <c r="H2168">
        <v>25660</v>
      </c>
      <c r="I2168" t="s">
        <v>33476</v>
      </c>
      <c r="J2168"/>
      <c r="U2168" s="43"/>
      <c r="AE2168"/>
    </row>
    <row r="2169" spans="1:31">
      <c r="A2169">
        <v>6650</v>
      </c>
      <c r="B2169" t="s">
        <v>2184</v>
      </c>
      <c r="C2169" t="s">
        <v>33477</v>
      </c>
      <c r="D2169" t="e">
        <v>#N/A</v>
      </c>
      <c r="E2169"/>
      <c r="F2169">
        <v>56160</v>
      </c>
      <c r="G2169" t="s">
        <v>33477</v>
      </c>
      <c r="H2169">
        <v>25660</v>
      </c>
      <c r="I2169" t="s">
        <v>33476</v>
      </c>
      <c r="J2169"/>
      <c r="U2169" s="43"/>
      <c r="AE2169"/>
    </row>
    <row r="2170" spans="1:31">
      <c r="A2170">
        <v>6500</v>
      </c>
      <c r="B2170" t="s">
        <v>2185</v>
      </c>
      <c r="C2170" t="s">
        <v>33477</v>
      </c>
      <c r="D2170" t="s">
        <v>33476</v>
      </c>
      <c r="E2170"/>
      <c r="F2170">
        <v>56190</v>
      </c>
      <c r="G2170" t="s">
        <v>33477</v>
      </c>
      <c r="H2170">
        <v>25680</v>
      </c>
      <c r="I2170" t="s">
        <v>33476</v>
      </c>
      <c r="J2170"/>
      <c r="U2170" s="43"/>
      <c r="AE2170"/>
    </row>
    <row r="2171" spans="1:31">
      <c r="A2171">
        <v>6730</v>
      </c>
      <c r="B2171" t="s">
        <v>2186</v>
      </c>
      <c r="C2171" t="s">
        <v>33480</v>
      </c>
      <c r="D2171" t="e">
        <v>#N/A</v>
      </c>
      <c r="E2171"/>
      <c r="F2171">
        <v>56200</v>
      </c>
      <c r="G2171" t="s">
        <v>33477</v>
      </c>
      <c r="H2171">
        <v>25680</v>
      </c>
      <c r="I2171" t="s">
        <v>33476</v>
      </c>
      <c r="J2171"/>
      <c r="U2171" s="43"/>
      <c r="AE2171"/>
    </row>
    <row r="2172" spans="1:31">
      <c r="A2172">
        <v>6260</v>
      </c>
      <c r="B2172" t="s">
        <v>2187</v>
      </c>
      <c r="C2172" t="s">
        <v>33477</v>
      </c>
      <c r="D2172" t="s">
        <v>33476</v>
      </c>
      <c r="E2172"/>
      <c r="F2172">
        <v>56220</v>
      </c>
      <c r="G2172" t="s">
        <v>33477</v>
      </c>
      <c r="H2172">
        <v>25700</v>
      </c>
      <c r="I2172" t="s">
        <v>33476</v>
      </c>
      <c r="J2172"/>
      <c r="U2172" s="43"/>
      <c r="AE2172"/>
    </row>
    <row r="2173" spans="1:31">
      <c r="A2173">
        <v>6850</v>
      </c>
      <c r="B2173" t="s">
        <v>2188</v>
      </c>
      <c r="C2173" t="s">
        <v>33478</v>
      </c>
      <c r="D2173" t="s">
        <v>33476</v>
      </c>
      <c r="E2173"/>
      <c r="F2173">
        <v>56230</v>
      </c>
      <c r="G2173" t="s">
        <v>33477</v>
      </c>
      <c r="H2173">
        <v>25720</v>
      </c>
      <c r="I2173" t="s">
        <v>33476</v>
      </c>
      <c r="J2173"/>
      <c r="U2173" s="43"/>
      <c r="AE2173"/>
    </row>
    <row r="2174" spans="1:31">
      <c r="A2174">
        <v>6670</v>
      </c>
      <c r="B2174" t="s">
        <v>2189</v>
      </c>
      <c r="C2174" t="s">
        <v>33480</v>
      </c>
      <c r="D2174" t="e">
        <v>#N/A</v>
      </c>
      <c r="E2174"/>
      <c r="F2174">
        <v>56240</v>
      </c>
      <c r="G2174" t="s">
        <v>33477</v>
      </c>
      <c r="H2174">
        <v>25800</v>
      </c>
      <c r="I2174" t="s">
        <v>33476</v>
      </c>
      <c r="J2174"/>
      <c r="U2174" s="43"/>
      <c r="AE2174"/>
    </row>
    <row r="2175" spans="1:31">
      <c r="A2175">
        <v>6530</v>
      </c>
      <c r="B2175" t="s">
        <v>2190</v>
      </c>
      <c r="C2175" t="s">
        <v>33477</v>
      </c>
      <c r="D2175" t="s">
        <v>33476</v>
      </c>
      <c r="E2175"/>
      <c r="F2175">
        <v>56250</v>
      </c>
      <c r="G2175" t="s">
        <v>33477</v>
      </c>
      <c r="H2175">
        <v>25870</v>
      </c>
      <c r="I2175" t="s">
        <v>33476</v>
      </c>
      <c r="J2175"/>
      <c r="U2175" s="43"/>
      <c r="AE2175"/>
    </row>
    <row r="2176" spans="1:31">
      <c r="A2176">
        <v>6660</v>
      </c>
      <c r="B2176" t="s">
        <v>2191</v>
      </c>
      <c r="C2176" t="s">
        <v>33478</v>
      </c>
      <c r="D2176" t="s">
        <v>33476</v>
      </c>
      <c r="E2176"/>
      <c r="F2176">
        <v>56300</v>
      </c>
      <c r="G2176" t="s">
        <v>33477</v>
      </c>
      <c r="H2176">
        <v>25920</v>
      </c>
      <c r="I2176" t="s">
        <v>33476</v>
      </c>
      <c r="J2176"/>
      <c r="U2176" s="43"/>
      <c r="AE2176"/>
    </row>
    <row r="2177" spans="1:31">
      <c r="A2177">
        <v>6660</v>
      </c>
      <c r="B2177" t="s">
        <v>2192</v>
      </c>
      <c r="C2177" t="s">
        <v>33478</v>
      </c>
      <c r="D2177" t="s">
        <v>33476</v>
      </c>
      <c r="E2177"/>
      <c r="F2177">
        <v>56310</v>
      </c>
      <c r="G2177" t="s">
        <v>33477</v>
      </c>
      <c r="H2177">
        <v>25960</v>
      </c>
      <c r="I2177" t="s">
        <v>33476</v>
      </c>
      <c r="J2177"/>
      <c r="U2177" s="43"/>
      <c r="AE2177"/>
    </row>
    <row r="2178" spans="1:31">
      <c r="A2178">
        <v>6660</v>
      </c>
      <c r="B2178" t="s">
        <v>2192</v>
      </c>
      <c r="C2178" t="s">
        <v>33478</v>
      </c>
      <c r="D2178" t="s">
        <v>33476</v>
      </c>
      <c r="E2178"/>
      <c r="F2178">
        <v>56320</v>
      </c>
      <c r="G2178" t="s">
        <v>33477</v>
      </c>
      <c r="H2178">
        <v>26100</v>
      </c>
      <c r="I2178" t="s">
        <v>33476</v>
      </c>
      <c r="J2178"/>
      <c r="U2178" s="43"/>
      <c r="AE2178"/>
    </row>
    <row r="2179" spans="1:31">
      <c r="A2179">
        <v>6230</v>
      </c>
      <c r="B2179" t="s">
        <v>2193</v>
      </c>
      <c r="C2179" t="s">
        <v>33480</v>
      </c>
      <c r="D2179" t="e">
        <v>#N/A</v>
      </c>
      <c r="E2179"/>
      <c r="F2179">
        <v>56330</v>
      </c>
      <c r="G2179" t="s">
        <v>33477</v>
      </c>
      <c r="H2179">
        <v>26110</v>
      </c>
      <c r="I2179" t="s">
        <v>33476</v>
      </c>
      <c r="J2179"/>
      <c r="U2179" s="43"/>
      <c r="AE2179"/>
    </row>
    <row r="2180" spans="1:31">
      <c r="A2180">
        <v>6640</v>
      </c>
      <c r="B2180" t="s">
        <v>1864</v>
      </c>
      <c r="C2180" t="s">
        <v>33480</v>
      </c>
      <c r="D2180" t="e">
        <v>#N/A</v>
      </c>
      <c r="E2180"/>
      <c r="F2180">
        <v>56340</v>
      </c>
      <c r="G2180" t="s">
        <v>33477</v>
      </c>
      <c r="H2180">
        <v>26110</v>
      </c>
      <c r="I2180" t="s">
        <v>33476</v>
      </c>
      <c r="J2180"/>
      <c r="U2180" s="43"/>
      <c r="AE2180"/>
    </row>
    <row r="2181" spans="1:31">
      <c r="A2181">
        <v>6700</v>
      </c>
      <c r="B2181" t="s">
        <v>2194</v>
      </c>
      <c r="C2181" t="s">
        <v>33480</v>
      </c>
      <c r="D2181" t="e">
        <v>#N/A</v>
      </c>
      <c r="E2181"/>
      <c r="F2181">
        <v>56350</v>
      </c>
      <c r="G2181" t="s">
        <v>33477</v>
      </c>
      <c r="H2181">
        <v>26110</v>
      </c>
      <c r="I2181" t="s">
        <v>33476</v>
      </c>
      <c r="J2181"/>
      <c r="U2181" s="43"/>
      <c r="AE2181"/>
    </row>
    <row r="2182" spans="1:31">
      <c r="A2182">
        <v>6260</v>
      </c>
      <c r="B2182" t="s">
        <v>2195</v>
      </c>
      <c r="C2182" t="s">
        <v>33477</v>
      </c>
      <c r="D2182" t="s">
        <v>33476</v>
      </c>
      <c r="E2182"/>
      <c r="F2182">
        <v>56380</v>
      </c>
      <c r="G2182" t="s">
        <v>33477</v>
      </c>
      <c r="H2182">
        <v>26110</v>
      </c>
      <c r="I2182" t="s">
        <v>33476</v>
      </c>
      <c r="J2182"/>
      <c r="U2182" s="43"/>
      <c r="AE2182"/>
    </row>
    <row r="2183" spans="1:31">
      <c r="A2183">
        <v>6470</v>
      </c>
      <c r="B2183" t="s">
        <v>2196</v>
      </c>
      <c r="C2183" t="s">
        <v>33478</v>
      </c>
      <c r="D2183" t="s">
        <v>33476</v>
      </c>
      <c r="E2183"/>
      <c r="F2183">
        <v>56390</v>
      </c>
      <c r="G2183" t="s">
        <v>33477</v>
      </c>
      <c r="H2183">
        <v>26110</v>
      </c>
      <c r="I2183" t="s">
        <v>33476</v>
      </c>
      <c r="J2183"/>
      <c r="U2183" s="43"/>
      <c r="AE2183"/>
    </row>
    <row r="2184" spans="1:31">
      <c r="A2184">
        <v>6670</v>
      </c>
      <c r="B2184" t="s">
        <v>2197</v>
      </c>
      <c r="C2184" t="s">
        <v>33480</v>
      </c>
      <c r="D2184" t="e">
        <v>#N/A</v>
      </c>
      <c r="E2184"/>
      <c r="F2184">
        <v>56400</v>
      </c>
      <c r="G2184" t="s">
        <v>33477</v>
      </c>
      <c r="H2184">
        <v>26120</v>
      </c>
      <c r="I2184" t="s">
        <v>33476</v>
      </c>
      <c r="J2184"/>
      <c r="U2184" s="43"/>
      <c r="AE2184"/>
    </row>
    <row r="2185" spans="1:31">
      <c r="A2185">
        <v>6450</v>
      </c>
      <c r="B2185" t="s">
        <v>2198</v>
      </c>
      <c r="C2185" t="s">
        <v>33477</v>
      </c>
      <c r="D2185" t="s">
        <v>33476</v>
      </c>
      <c r="E2185"/>
      <c r="F2185">
        <v>56420</v>
      </c>
      <c r="G2185" t="s">
        <v>33477</v>
      </c>
      <c r="H2185">
        <v>26120</v>
      </c>
      <c r="I2185" t="s">
        <v>33476</v>
      </c>
      <c r="J2185"/>
      <c r="U2185" s="43"/>
      <c r="AE2185"/>
    </row>
    <row r="2186" spans="1:31">
      <c r="A2186">
        <v>6450</v>
      </c>
      <c r="B2186" t="s">
        <v>2198</v>
      </c>
      <c r="C2186" t="s">
        <v>33477</v>
      </c>
      <c r="D2186" t="s">
        <v>33476</v>
      </c>
      <c r="E2186"/>
      <c r="F2186">
        <v>56430</v>
      </c>
      <c r="G2186" t="s">
        <v>33477</v>
      </c>
      <c r="H2186">
        <v>26120</v>
      </c>
      <c r="I2186" t="s">
        <v>33476</v>
      </c>
      <c r="J2186"/>
      <c r="U2186" s="43"/>
      <c r="AE2186"/>
    </row>
    <row r="2187" spans="1:31">
      <c r="A2187">
        <v>6570</v>
      </c>
      <c r="B2187" t="s">
        <v>2199</v>
      </c>
      <c r="C2187" t="s">
        <v>33477</v>
      </c>
      <c r="D2187" t="e">
        <v>#N/A</v>
      </c>
      <c r="E2187"/>
      <c r="F2187">
        <v>56440</v>
      </c>
      <c r="G2187" t="s">
        <v>33477</v>
      </c>
      <c r="H2187">
        <v>26130</v>
      </c>
      <c r="I2187" t="s">
        <v>33476</v>
      </c>
      <c r="J2187"/>
      <c r="U2187" s="43"/>
      <c r="AE2187"/>
    </row>
    <row r="2188" spans="1:31">
      <c r="A2188">
        <v>6420</v>
      </c>
      <c r="B2188" t="s">
        <v>2200</v>
      </c>
      <c r="C2188" t="s">
        <v>33477</v>
      </c>
      <c r="D2188" t="s">
        <v>33476</v>
      </c>
      <c r="E2188"/>
      <c r="F2188">
        <v>56450</v>
      </c>
      <c r="G2188" t="s">
        <v>33477</v>
      </c>
      <c r="H2188">
        <v>26130</v>
      </c>
      <c r="I2188" t="s">
        <v>33476</v>
      </c>
      <c r="J2188"/>
      <c r="U2188" s="43"/>
      <c r="AE2188"/>
    </row>
    <row r="2189" spans="1:31">
      <c r="A2189">
        <v>6460</v>
      </c>
      <c r="B2189" t="s">
        <v>2201</v>
      </c>
      <c r="C2189" t="s">
        <v>33477</v>
      </c>
      <c r="D2189" t="s">
        <v>33476</v>
      </c>
      <c r="E2189"/>
      <c r="F2189">
        <v>56460</v>
      </c>
      <c r="G2189" t="s">
        <v>33477</v>
      </c>
      <c r="H2189">
        <v>26140</v>
      </c>
      <c r="I2189" t="s">
        <v>33476</v>
      </c>
      <c r="J2189"/>
      <c r="U2189" s="43"/>
      <c r="AE2189"/>
    </row>
    <row r="2190" spans="1:31">
      <c r="A2190">
        <v>6910</v>
      </c>
      <c r="B2190" t="s">
        <v>2202</v>
      </c>
      <c r="C2190" t="s">
        <v>33477</v>
      </c>
      <c r="D2190" t="s">
        <v>33476</v>
      </c>
      <c r="E2190"/>
      <c r="F2190">
        <v>56480</v>
      </c>
      <c r="G2190" t="s">
        <v>33477</v>
      </c>
      <c r="H2190">
        <v>26150</v>
      </c>
      <c r="I2190" t="s">
        <v>33476</v>
      </c>
      <c r="J2190"/>
      <c r="U2190" s="43"/>
      <c r="AE2190"/>
    </row>
    <row r="2191" spans="1:31">
      <c r="A2191">
        <v>6540</v>
      </c>
      <c r="B2191" t="s">
        <v>2203</v>
      </c>
      <c r="C2191" t="s">
        <v>33477</v>
      </c>
      <c r="D2191" t="s">
        <v>33476</v>
      </c>
      <c r="E2191"/>
      <c r="F2191">
        <v>56490</v>
      </c>
      <c r="G2191" t="s">
        <v>33477</v>
      </c>
      <c r="H2191">
        <v>26150</v>
      </c>
      <c r="I2191" t="s">
        <v>33476</v>
      </c>
      <c r="J2191"/>
      <c r="U2191" s="43"/>
      <c r="AE2191"/>
    </row>
    <row r="2192" spans="1:31">
      <c r="A2192">
        <v>6470</v>
      </c>
      <c r="B2192" t="s">
        <v>2204</v>
      </c>
      <c r="C2192" t="s">
        <v>33478</v>
      </c>
      <c r="D2192" t="s">
        <v>33476</v>
      </c>
      <c r="E2192"/>
      <c r="F2192">
        <v>56500</v>
      </c>
      <c r="G2192" t="s">
        <v>33477</v>
      </c>
      <c r="H2192">
        <v>26150</v>
      </c>
      <c r="I2192" t="s">
        <v>33476</v>
      </c>
      <c r="J2192"/>
      <c r="U2192" s="43"/>
      <c r="AE2192"/>
    </row>
    <row r="2193" spans="1:31">
      <c r="A2193">
        <v>6750</v>
      </c>
      <c r="B2193" t="s">
        <v>2205</v>
      </c>
      <c r="C2193" t="s">
        <v>33478</v>
      </c>
      <c r="D2193" t="s">
        <v>33476</v>
      </c>
      <c r="E2193"/>
      <c r="F2193">
        <v>56530</v>
      </c>
      <c r="G2193" t="s">
        <v>33477</v>
      </c>
      <c r="H2193">
        <v>26150</v>
      </c>
      <c r="I2193" t="s">
        <v>33476</v>
      </c>
      <c r="J2193"/>
      <c r="U2193" s="43"/>
      <c r="AE2193"/>
    </row>
    <row r="2194" spans="1:31">
      <c r="A2194">
        <v>6750</v>
      </c>
      <c r="B2194" t="s">
        <v>2205</v>
      </c>
      <c r="C2194" t="s">
        <v>33478</v>
      </c>
      <c r="D2194" t="s">
        <v>33476</v>
      </c>
      <c r="E2194"/>
      <c r="F2194">
        <v>56540</v>
      </c>
      <c r="G2194" t="s">
        <v>33477</v>
      </c>
      <c r="H2194">
        <v>26150</v>
      </c>
      <c r="I2194" t="s">
        <v>33476</v>
      </c>
      <c r="J2194"/>
      <c r="U2194" s="43"/>
      <c r="AE2194"/>
    </row>
    <row r="2195" spans="1:31">
      <c r="A2195">
        <v>6910</v>
      </c>
      <c r="B2195" t="s">
        <v>2206</v>
      </c>
      <c r="C2195" t="s">
        <v>33477</v>
      </c>
      <c r="D2195" t="s">
        <v>33476</v>
      </c>
      <c r="E2195"/>
      <c r="F2195">
        <v>56550</v>
      </c>
      <c r="G2195" t="s">
        <v>33477</v>
      </c>
      <c r="H2195">
        <v>26150</v>
      </c>
      <c r="I2195" t="s">
        <v>33476</v>
      </c>
      <c r="J2195"/>
      <c r="U2195" s="43"/>
      <c r="AE2195"/>
    </row>
    <row r="2196" spans="1:31">
      <c r="A2196">
        <v>6380</v>
      </c>
      <c r="B2196" t="s">
        <v>2207</v>
      </c>
      <c r="C2196" t="s">
        <v>33477</v>
      </c>
      <c r="D2196" t="s">
        <v>33476</v>
      </c>
      <c r="E2196"/>
      <c r="F2196">
        <v>56560</v>
      </c>
      <c r="G2196" t="s">
        <v>33477</v>
      </c>
      <c r="H2196">
        <v>26160</v>
      </c>
      <c r="I2196" t="s">
        <v>33476</v>
      </c>
      <c r="J2196"/>
      <c r="U2196" s="43"/>
      <c r="AE2196"/>
    </row>
    <row r="2197" spans="1:31">
      <c r="A2197">
        <v>6530</v>
      </c>
      <c r="B2197" t="s">
        <v>2208</v>
      </c>
      <c r="C2197" t="s">
        <v>33477</v>
      </c>
      <c r="D2197" t="s">
        <v>33476</v>
      </c>
      <c r="E2197"/>
      <c r="F2197">
        <v>56580</v>
      </c>
      <c r="G2197" t="s">
        <v>33477</v>
      </c>
      <c r="H2197">
        <v>26160</v>
      </c>
      <c r="I2197" t="s">
        <v>33476</v>
      </c>
      <c r="J2197"/>
      <c r="U2197" s="43"/>
      <c r="AE2197"/>
    </row>
    <row r="2198" spans="1:31">
      <c r="A2198">
        <v>6590</v>
      </c>
      <c r="B2198" t="s">
        <v>2209</v>
      </c>
      <c r="C2198" t="s">
        <v>33477</v>
      </c>
      <c r="D2198" t="e">
        <v>#N/A</v>
      </c>
      <c r="E2198"/>
      <c r="F2198">
        <v>56620</v>
      </c>
      <c r="G2198" t="s">
        <v>33477</v>
      </c>
      <c r="H2198">
        <v>26170</v>
      </c>
      <c r="I2198" t="s">
        <v>33476</v>
      </c>
      <c r="J2198"/>
      <c r="U2198" s="43"/>
      <c r="AE2198"/>
    </row>
    <row r="2199" spans="1:31">
      <c r="A2199">
        <v>6590</v>
      </c>
      <c r="B2199" t="s">
        <v>2209</v>
      </c>
      <c r="C2199" t="s">
        <v>33477</v>
      </c>
      <c r="D2199" t="e">
        <v>#N/A</v>
      </c>
      <c r="E2199"/>
      <c r="F2199">
        <v>56630</v>
      </c>
      <c r="G2199" t="s">
        <v>33477</v>
      </c>
      <c r="H2199">
        <v>26170</v>
      </c>
      <c r="I2199" t="s">
        <v>33476</v>
      </c>
      <c r="J2199"/>
      <c r="U2199" s="43"/>
      <c r="AE2199"/>
    </row>
    <row r="2200" spans="1:31">
      <c r="A2200">
        <v>6710</v>
      </c>
      <c r="B2200" t="s">
        <v>2210</v>
      </c>
      <c r="C2200" t="s">
        <v>33477</v>
      </c>
      <c r="D2200" t="s">
        <v>33476</v>
      </c>
      <c r="E2200"/>
      <c r="F2200">
        <v>56650</v>
      </c>
      <c r="G2200" t="s">
        <v>33477</v>
      </c>
      <c r="H2200">
        <v>26170</v>
      </c>
      <c r="I2200" t="s">
        <v>33476</v>
      </c>
      <c r="J2200"/>
      <c r="U2200" s="43"/>
      <c r="AE2200"/>
    </row>
    <row r="2201" spans="1:31">
      <c r="A2201">
        <v>6530</v>
      </c>
      <c r="B2201" t="s">
        <v>2211</v>
      </c>
      <c r="C2201" t="s">
        <v>33477</v>
      </c>
      <c r="D2201" t="s">
        <v>33476</v>
      </c>
      <c r="E2201"/>
      <c r="F2201">
        <v>56700</v>
      </c>
      <c r="G2201" t="s">
        <v>33477</v>
      </c>
      <c r="H2201">
        <v>26170</v>
      </c>
      <c r="I2201" t="s">
        <v>33476</v>
      </c>
      <c r="J2201"/>
      <c r="U2201" s="43"/>
      <c r="AE2201"/>
    </row>
    <row r="2202" spans="1:31">
      <c r="A2202">
        <v>6830</v>
      </c>
      <c r="B2202" t="s">
        <v>2212</v>
      </c>
      <c r="C2202" t="s">
        <v>33477</v>
      </c>
      <c r="D2202" t="s">
        <v>33476</v>
      </c>
      <c r="E2202"/>
      <c r="F2202">
        <v>56770</v>
      </c>
      <c r="G2202" t="s">
        <v>33477</v>
      </c>
      <c r="H2202">
        <v>26170</v>
      </c>
      <c r="I2202" t="s">
        <v>33476</v>
      </c>
      <c r="J2202"/>
      <c r="U2202" s="43"/>
      <c r="AE2202"/>
    </row>
    <row r="2203" spans="1:31">
      <c r="A2203">
        <v>6440</v>
      </c>
      <c r="B2203" t="s">
        <v>2213</v>
      </c>
      <c r="C2203" t="s">
        <v>33477</v>
      </c>
      <c r="D2203" t="s">
        <v>33476</v>
      </c>
      <c r="E2203"/>
      <c r="F2203">
        <v>56800</v>
      </c>
      <c r="G2203" t="s">
        <v>33477</v>
      </c>
      <c r="H2203">
        <v>26170</v>
      </c>
      <c r="I2203" t="s">
        <v>33476</v>
      </c>
      <c r="J2203"/>
      <c r="U2203" s="43"/>
      <c r="AE2203"/>
    </row>
    <row r="2204" spans="1:31">
      <c r="A2204">
        <v>6710</v>
      </c>
      <c r="B2204" t="s">
        <v>2214</v>
      </c>
      <c r="C2204" t="s">
        <v>33477</v>
      </c>
      <c r="D2204" t="s">
        <v>33476</v>
      </c>
      <c r="E2204"/>
      <c r="F2204">
        <v>56850</v>
      </c>
      <c r="G2204" t="s">
        <v>33477</v>
      </c>
      <c r="H2204">
        <v>26190</v>
      </c>
      <c r="I2204" t="s">
        <v>33476</v>
      </c>
      <c r="J2204"/>
      <c r="U2204" s="43"/>
      <c r="AE2204"/>
    </row>
    <row r="2205" spans="1:31">
      <c r="A2205">
        <v>6420</v>
      </c>
      <c r="B2205" t="s">
        <v>2215</v>
      </c>
      <c r="C2205" t="s">
        <v>33477</v>
      </c>
      <c r="D2205" t="s">
        <v>33476</v>
      </c>
      <c r="E2205"/>
      <c r="F2205">
        <v>56890</v>
      </c>
      <c r="G2205" t="s">
        <v>33477</v>
      </c>
      <c r="H2205">
        <v>26190</v>
      </c>
      <c r="I2205" t="s">
        <v>33476</v>
      </c>
      <c r="J2205"/>
      <c r="U2205" s="43"/>
      <c r="AE2205"/>
    </row>
    <row r="2206" spans="1:31">
      <c r="A2206">
        <v>6830</v>
      </c>
      <c r="B2206" t="s">
        <v>2216</v>
      </c>
      <c r="C2206" t="s">
        <v>33477</v>
      </c>
      <c r="D2206" t="s">
        <v>33476</v>
      </c>
      <c r="E2206"/>
      <c r="F2206">
        <v>56910</v>
      </c>
      <c r="G2206" t="s">
        <v>33477</v>
      </c>
      <c r="H2206">
        <v>26190</v>
      </c>
      <c r="I2206" t="s">
        <v>33476</v>
      </c>
      <c r="J2206"/>
      <c r="U2206" s="43"/>
      <c r="AE2206"/>
    </row>
    <row r="2207" spans="1:31">
      <c r="A2207">
        <v>6420</v>
      </c>
      <c r="B2207" t="s">
        <v>2217</v>
      </c>
      <c r="C2207" t="s">
        <v>33477</v>
      </c>
      <c r="D2207" t="s">
        <v>33476</v>
      </c>
      <c r="E2207"/>
      <c r="F2207">
        <v>56920</v>
      </c>
      <c r="G2207" t="s">
        <v>33477</v>
      </c>
      <c r="H2207">
        <v>26200</v>
      </c>
      <c r="I2207" t="s">
        <v>33476</v>
      </c>
      <c r="J2207"/>
      <c r="U2207" s="43"/>
      <c r="AE2207"/>
    </row>
    <row r="2208" spans="1:31">
      <c r="A2208">
        <v>6690</v>
      </c>
      <c r="B2208" t="s">
        <v>2218</v>
      </c>
      <c r="C2208" t="s">
        <v>33477</v>
      </c>
      <c r="D2208" t="e">
        <v>#N/A</v>
      </c>
      <c r="E2208"/>
      <c r="F2208">
        <v>57000</v>
      </c>
      <c r="G2208" t="s">
        <v>33478</v>
      </c>
      <c r="H2208">
        <v>26210</v>
      </c>
      <c r="I2208" t="s">
        <v>33476</v>
      </c>
      <c r="J2208"/>
      <c r="U2208" s="43"/>
      <c r="AE2208"/>
    </row>
    <row r="2209" spans="1:31">
      <c r="A2209">
        <v>6140</v>
      </c>
      <c r="B2209" t="s">
        <v>2219</v>
      </c>
      <c r="C2209" t="s">
        <v>33477</v>
      </c>
      <c r="D2209" t="s">
        <v>33476</v>
      </c>
      <c r="E2209"/>
      <c r="F2209">
        <v>57150</v>
      </c>
      <c r="G2209" t="s">
        <v>33478</v>
      </c>
      <c r="H2209">
        <v>26210</v>
      </c>
      <c r="I2209" t="s">
        <v>33476</v>
      </c>
      <c r="J2209"/>
      <c r="U2209" s="43"/>
      <c r="AE2209"/>
    </row>
    <row r="2210" spans="1:31">
      <c r="A2210">
        <v>6340</v>
      </c>
      <c r="B2210" t="s">
        <v>2220</v>
      </c>
      <c r="C2210" t="s">
        <v>33480</v>
      </c>
      <c r="D2210" t="e">
        <v>#N/A</v>
      </c>
      <c r="E2210"/>
      <c r="F2210">
        <v>57160</v>
      </c>
      <c r="G2210" t="s">
        <v>33478</v>
      </c>
      <c r="H2210">
        <v>26220</v>
      </c>
      <c r="I2210" t="s">
        <v>33476</v>
      </c>
      <c r="J2210"/>
      <c r="U2210" s="43"/>
      <c r="AE2210"/>
    </row>
    <row r="2211" spans="1:31">
      <c r="A2211">
        <v>6320</v>
      </c>
      <c r="B2211" t="s">
        <v>2221</v>
      </c>
      <c r="C2211" t="s">
        <v>33477</v>
      </c>
      <c r="D2211" t="e">
        <v>#N/A</v>
      </c>
      <c r="E2211"/>
      <c r="F2211">
        <v>57170</v>
      </c>
      <c r="G2211" t="s">
        <v>33478</v>
      </c>
      <c r="H2211">
        <v>26220</v>
      </c>
      <c r="I2211" t="s">
        <v>33476</v>
      </c>
      <c r="J2211"/>
      <c r="U2211" s="43"/>
      <c r="AE2211"/>
    </row>
    <row r="2212" spans="1:31">
      <c r="A2212">
        <v>6450</v>
      </c>
      <c r="B2212" t="s">
        <v>2222</v>
      </c>
      <c r="C2212" t="s">
        <v>33477</v>
      </c>
      <c r="D2212" t="s">
        <v>33476</v>
      </c>
      <c r="E2212"/>
      <c r="F2212">
        <v>57200</v>
      </c>
      <c r="G2212" t="s">
        <v>33478</v>
      </c>
      <c r="H2212">
        <v>26220</v>
      </c>
      <c r="I2212" t="s">
        <v>33476</v>
      </c>
      <c r="J2212"/>
      <c r="U2212" s="43"/>
      <c r="AE2212"/>
    </row>
    <row r="2213" spans="1:31">
      <c r="A2213">
        <v>6450</v>
      </c>
      <c r="B2213" t="s">
        <v>2222</v>
      </c>
      <c r="C2213" t="s">
        <v>33477</v>
      </c>
      <c r="D2213" t="s">
        <v>33476</v>
      </c>
      <c r="E2213"/>
      <c r="F2213">
        <v>57220</v>
      </c>
      <c r="G2213" t="s">
        <v>33478</v>
      </c>
      <c r="H2213">
        <v>26230</v>
      </c>
      <c r="I2213" t="s">
        <v>33476</v>
      </c>
      <c r="J2213"/>
      <c r="U2213" s="43"/>
      <c r="AE2213"/>
    </row>
    <row r="2214" spans="1:31">
      <c r="A2214">
        <v>6560</v>
      </c>
      <c r="B2214" t="s">
        <v>2223</v>
      </c>
      <c r="C2214" t="s">
        <v>33477</v>
      </c>
      <c r="D2214" t="s">
        <v>33476</v>
      </c>
      <c r="E2214"/>
      <c r="F2214">
        <v>57230</v>
      </c>
      <c r="G2214" t="s">
        <v>33478</v>
      </c>
      <c r="H2214">
        <v>26230</v>
      </c>
      <c r="I2214" t="s">
        <v>33476</v>
      </c>
      <c r="J2214"/>
      <c r="U2214" s="43"/>
      <c r="AE2214"/>
    </row>
    <row r="2215" spans="1:31">
      <c r="A2215">
        <v>6560</v>
      </c>
      <c r="B2215" t="s">
        <v>2223</v>
      </c>
      <c r="C2215" t="s">
        <v>33477</v>
      </c>
      <c r="D2215" t="s">
        <v>33476</v>
      </c>
      <c r="E2215"/>
      <c r="F2215">
        <v>57245</v>
      </c>
      <c r="G2215" t="s">
        <v>33478</v>
      </c>
      <c r="H2215">
        <v>26240</v>
      </c>
      <c r="I2215" t="s">
        <v>33476</v>
      </c>
      <c r="J2215"/>
      <c r="U2215" s="43"/>
      <c r="AE2215"/>
    </row>
    <row r="2216" spans="1:31">
      <c r="A2216">
        <v>6420</v>
      </c>
      <c r="B2216" t="s">
        <v>2224</v>
      </c>
      <c r="C2216" t="s">
        <v>33477</v>
      </c>
      <c r="D2216" t="s">
        <v>33476</v>
      </c>
      <c r="E2216"/>
      <c r="F2216">
        <v>57260</v>
      </c>
      <c r="G2216" t="s">
        <v>33478</v>
      </c>
      <c r="H2216">
        <v>26250</v>
      </c>
      <c r="I2216" t="s">
        <v>33476</v>
      </c>
      <c r="J2216"/>
      <c r="U2216" s="43"/>
      <c r="AE2216"/>
    </row>
    <row r="2217" spans="1:31">
      <c r="A2217">
        <v>6750</v>
      </c>
      <c r="B2217" t="s">
        <v>2225</v>
      </c>
      <c r="C2217" t="s">
        <v>33478</v>
      </c>
      <c r="D2217" t="s">
        <v>33476</v>
      </c>
      <c r="E2217"/>
      <c r="F2217">
        <v>57290</v>
      </c>
      <c r="G2217" t="s">
        <v>33478</v>
      </c>
      <c r="H2217">
        <v>26260</v>
      </c>
      <c r="I2217" t="s">
        <v>33476</v>
      </c>
      <c r="J2217"/>
      <c r="U2217" s="43"/>
      <c r="AE2217"/>
    </row>
    <row r="2218" spans="1:31">
      <c r="A2218">
        <v>6220</v>
      </c>
      <c r="B2218" t="s">
        <v>2226</v>
      </c>
      <c r="C2218" t="s">
        <v>33477</v>
      </c>
      <c r="D2218" t="e">
        <v>#N/A</v>
      </c>
      <c r="E2218"/>
      <c r="F2218">
        <v>57310</v>
      </c>
      <c r="G2218" t="s">
        <v>33478</v>
      </c>
      <c r="H2218">
        <v>26260</v>
      </c>
      <c r="I2218" t="s">
        <v>33476</v>
      </c>
      <c r="J2218"/>
      <c r="U2218" s="43"/>
      <c r="AE2218"/>
    </row>
    <row r="2219" spans="1:31">
      <c r="A2219">
        <v>6220</v>
      </c>
      <c r="B2219" t="s">
        <v>2226</v>
      </c>
      <c r="C2219" t="s">
        <v>33477</v>
      </c>
      <c r="D2219" t="e">
        <v>#N/A</v>
      </c>
      <c r="E2219"/>
      <c r="F2219">
        <v>57320</v>
      </c>
      <c r="G2219" t="s">
        <v>33478</v>
      </c>
      <c r="H2219">
        <v>26270</v>
      </c>
      <c r="I2219" t="s">
        <v>33476</v>
      </c>
      <c r="J2219"/>
      <c r="U2219" s="43"/>
      <c r="AE2219"/>
    </row>
    <row r="2220" spans="1:31">
      <c r="A2220">
        <v>6450</v>
      </c>
      <c r="B2220" t="s">
        <v>2227</v>
      </c>
      <c r="C2220" t="s">
        <v>33477</v>
      </c>
      <c r="D2220" t="s">
        <v>33476</v>
      </c>
      <c r="E2220"/>
      <c r="F2220">
        <v>57330</v>
      </c>
      <c r="G2220" t="s">
        <v>33478</v>
      </c>
      <c r="H2220">
        <v>26290</v>
      </c>
      <c r="I2220" t="s">
        <v>33476</v>
      </c>
      <c r="J2220"/>
      <c r="U2220" s="43"/>
      <c r="AE2220"/>
    </row>
    <row r="2221" spans="1:31">
      <c r="A2221">
        <v>6140</v>
      </c>
      <c r="B2221" t="s">
        <v>2228</v>
      </c>
      <c r="C2221" t="s">
        <v>33477</v>
      </c>
      <c r="D2221" t="s">
        <v>33476</v>
      </c>
      <c r="E2221"/>
      <c r="F2221">
        <v>57340</v>
      </c>
      <c r="G2221" t="s">
        <v>33478</v>
      </c>
      <c r="H2221">
        <v>26300</v>
      </c>
      <c r="I2221" t="s">
        <v>33476</v>
      </c>
      <c r="J2221"/>
      <c r="U2221" s="43"/>
      <c r="AE2221"/>
    </row>
    <row r="2222" spans="1:31">
      <c r="A2222">
        <v>6710</v>
      </c>
      <c r="B2222" t="s">
        <v>2229</v>
      </c>
      <c r="C2222" t="s">
        <v>33477</v>
      </c>
      <c r="D2222" t="s">
        <v>33476</v>
      </c>
      <c r="E2222"/>
      <c r="F2222">
        <v>57370</v>
      </c>
      <c r="G2222" t="s">
        <v>33478</v>
      </c>
      <c r="H2222">
        <v>26310</v>
      </c>
      <c r="I2222" t="s">
        <v>33476</v>
      </c>
      <c r="J2222"/>
      <c r="U2222" s="43"/>
      <c r="AE2222"/>
    </row>
    <row r="2223" spans="1:31">
      <c r="A2223">
        <v>6230</v>
      </c>
      <c r="B2223" t="s">
        <v>2230</v>
      </c>
      <c r="C2223" t="s">
        <v>33480</v>
      </c>
      <c r="D2223" t="e">
        <v>#N/A</v>
      </c>
      <c r="E2223"/>
      <c r="F2223">
        <v>57380</v>
      </c>
      <c r="G2223" t="s">
        <v>33478</v>
      </c>
      <c r="H2223">
        <v>26310</v>
      </c>
      <c r="I2223" t="s">
        <v>33476</v>
      </c>
      <c r="J2223"/>
      <c r="U2223" s="43"/>
      <c r="AE2223"/>
    </row>
    <row r="2224" spans="1:31">
      <c r="A2224">
        <v>6470</v>
      </c>
      <c r="B2224" t="s">
        <v>2231</v>
      </c>
      <c r="C2224" t="s">
        <v>33478</v>
      </c>
      <c r="D2224" t="s">
        <v>33476</v>
      </c>
      <c r="E2224"/>
      <c r="F2224">
        <v>57390</v>
      </c>
      <c r="G2224" t="s">
        <v>33478</v>
      </c>
      <c r="H2224">
        <v>26310</v>
      </c>
      <c r="I2224" t="s">
        <v>33476</v>
      </c>
      <c r="J2224"/>
      <c r="U2224" s="43"/>
      <c r="AE2224"/>
    </row>
    <row r="2225" spans="1:31">
      <c r="A2225">
        <v>6270</v>
      </c>
      <c r="B2225" t="s">
        <v>2232</v>
      </c>
      <c r="C2225" t="s">
        <v>33480</v>
      </c>
      <c r="D2225" t="s">
        <v>33476</v>
      </c>
      <c r="E2225"/>
      <c r="F2225">
        <v>57400</v>
      </c>
      <c r="G2225" t="s">
        <v>33478</v>
      </c>
      <c r="H2225">
        <v>26320</v>
      </c>
      <c r="I2225" t="s">
        <v>33476</v>
      </c>
      <c r="J2225"/>
      <c r="U2225" s="43"/>
      <c r="AE2225"/>
    </row>
    <row r="2226" spans="1:31">
      <c r="A2226">
        <v>6430</v>
      </c>
      <c r="B2226" t="s">
        <v>2233</v>
      </c>
      <c r="C2226" t="s">
        <v>33478</v>
      </c>
      <c r="D2226" t="s">
        <v>33476</v>
      </c>
      <c r="E2226"/>
      <c r="F2226">
        <v>57410</v>
      </c>
      <c r="G2226" t="s">
        <v>33478</v>
      </c>
      <c r="H2226">
        <v>26330</v>
      </c>
      <c r="I2226" t="s">
        <v>33476</v>
      </c>
      <c r="J2226"/>
      <c r="U2226" s="43"/>
      <c r="AE2226"/>
    </row>
    <row r="2227" spans="1:31">
      <c r="A2227">
        <v>6430</v>
      </c>
      <c r="B2227" t="s">
        <v>2234</v>
      </c>
      <c r="C2227" t="s">
        <v>33478</v>
      </c>
      <c r="D2227" t="s">
        <v>33476</v>
      </c>
      <c r="E2227"/>
      <c r="F2227">
        <v>57412</v>
      </c>
      <c r="G2227" t="s">
        <v>33478</v>
      </c>
      <c r="H2227">
        <v>26340</v>
      </c>
      <c r="I2227" t="s">
        <v>33476</v>
      </c>
      <c r="J2227"/>
      <c r="U2227" s="43"/>
      <c r="AE2227"/>
    </row>
    <row r="2228" spans="1:31">
      <c r="A2228">
        <v>6430</v>
      </c>
      <c r="B2228" t="s">
        <v>2234</v>
      </c>
      <c r="C2228" t="s">
        <v>33478</v>
      </c>
      <c r="D2228" t="s">
        <v>33476</v>
      </c>
      <c r="E2228"/>
      <c r="F2228">
        <v>57420</v>
      </c>
      <c r="G2228" t="s">
        <v>33478</v>
      </c>
      <c r="H2228">
        <v>26340</v>
      </c>
      <c r="I2228" t="s">
        <v>33476</v>
      </c>
      <c r="J2228"/>
      <c r="U2228" s="43"/>
      <c r="AE2228"/>
    </row>
    <row r="2229" spans="1:31">
      <c r="A2229">
        <v>7160</v>
      </c>
      <c r="B2229" t="s">
        <v>2235</v>
      </c>
      <c r="C2229" t="s">
        <v>33478</v>
      </c>
      <c r="D2229" t="s">
        <v>33476</v>
      </c>
      <c r="E2229"/>
      <c r="F2229">
        <v>57430</v>
      </c>
      <c r="G2229" t="s">
        <v>33478</v>
      </c>
      <c r="H2229">
        <v>26340</v>
      </c>
      <c r="I2229" t="s">
        <v>33476</v>
      </c>
      <c r="J2229"/>
      <c r="U2229" s="43"/>
      <c r="AE2229"/>
    </row>
    <row r="2230" spans="1:31">
      <c r="A2230">
        <v>7200</v>
      </c>
      <c r="B2230" t="s">
        <v>2236</v>
      </c>
      <c r="C2230" t="s">
        <v>33477</v>
      </c>
      <c r="D2230" t="s">
        <v>33476</v>
      </c>
      <c r="E2230"/>
      <c r="F2230">
        <v>57440</v>
      </c>
      <c r="G2230" t="s">
        <v>33478</v>
      </c>
      <c r="H2230">
        <v>26340</v>
      </c>
      <c r="I2230" t="s">
        <v>33476</v>
      </c>
      <c r="J2230"/>
      <c r="U2230" s="43"/>
      <c r="AE2230"/>
    </row>
    <row r="2231" spans="1:31">
      <c r="A2231">
        <v>7530</v>
      </c>
      <c r="B2231" t="s">
        <v>2237</v>
      </c>
      <c r="C2231" t="s">
        <v>33477</v>
      </c>
      <c r="D2231" t="s">
        <v>33476</v>
      </c>
      <c r="E2231"/>
      <c r="F2231">
        <v>57450</v>
      </c>
      <c r="G2231" t="s">
        <v>33478</v>
      </c>
      <c r="H2231">
        <v>26350</v>
      </c>
      <c r="I2231" t="s">
        <v>33476</v>
      </c>
      <c r="J2231"/>
      <c r="U2231" s="43"/>
      <c r="AE2231"/>
    </row>
    <row r="2232" spans="1:31">
      <c r="A2232">
        <v>7000</v>
      </c>
      <c r="B2232" t="s">
        <v>2238</v>
      </c>
      <c r="C2232" t="s">
        <v>33478</v>
      </c>
      <c r="D2232" t="s">
        <v>33476</v>
      </c>
      <c r="E2232"/>
      <c r="F2232">
        <v>57470</v>
      </c>
      <c r="G2232" t="s">
        <v>33478</v>
      </c>
      <c r="H2232">
        <v>26350</v>
      </c>
      <c r="I2232" t="s">
        <v>33476</v>
      </c>
      <c r="J2232"/>
      <c r="U2232" s="43"/>
      <c r="AE2232"/>
    </row>
    <row r="2233" spans="1:31">
      <c r="A2233">
        <v>7400</v>
      </c>
      <c r="B2233" t="s">
        <v>2239</v>
      </c>
      <c r="C2233" t="s">
        <v>33477</v>
      </c>
      <c r="D2233" t="s">
        <v>33476</v>
      </c>
      <c r="E2233"/>
      <c r="F2233">
        <v>57480</v>
      </c>
      <c r="G2233" t="s">
        <v>33478</v>
      </c>
      <c r="H2233">
        <v>26400</v>
      </c>
      <c r="I2233" t="s">
        <v>33476</v>
      </c>
      <c r="J2233"/>
      <c r="U2233" s="43"/>
      <c r="AE2233"/>
    </row>
    <row r="2234" spans="1:31">
      <c r="A2234">
        <v>7190</v>
      </c>
      <c r="B2234" t="s">
        <v>2240</v>
      </c>
      <c r="C2234" t="s">
        <v>33477</v>
      </c>
      <c r="D2234" t="s">
        <v>33482</v>
      </c>
      <c r="E2234"/>
      <c r="F2234">
        <v>57500</v>
      </c>
      <c r="G2234" t="s">
        <v>33478</v>
      </c>
      <c r="H2234">
        <v>26400</v>
      </c>
      <c r="I2234" t="s">
        <v>33476</v>
      </c>
      <c r="J2234"/>
      <c r="U2234" s="43"/>
      <c r="AE2234"/>
    </row>
    <row r="2235" spans="1:31">
      <c r="A2235">
        <v>7440</v>
      </c>
      <c r="B2235" t="s">
        <v>2241</v>
      </c>
      <c r="C2235" t="s">
        <v>33477</v>
      </c>
      <c r="D2235" t="s">
        <v>33476</v>
      </c>
      <c r="E2235"/>
      <c r="F2235">
        <v>57510</v>
      </c>
      <c r="G2235" t="s">
        <v>33478</v>
      </c>
      <c r="H2235">
        <v>26400</v>
      </c>
      <c r="I2235" t="s">
        <v>33476</v>
      </c>
      <c r="J2235"/>
      <c r="U2235" s="43"/>
      <c r="AE2235"/>
    </row>
    <row r="2236" spans="1:31">
      <c r="A2236">
        <v>7210</v>
      </c>
      <c r="B2236" t="s">
        <v>2242</v>
      </c>
      <c r="C2236" t="s">
        <v>33477</v>
      </c>
      <c r="D2236" t="s">
        <v>33476</v>
      </c>
      <c r="E2236"/>
      <c r="F2236">
        <v>57530</v>
      </c>
      <c r="G2236" t="s">
        <v>33478</v>
      </c>
      <c r="H2236">
        <v>26400</v>
      </c>
      <c r="I2236" t="s">
        <v>33476</v>
      </c>
      <c r="J2236"/>
      <c r="U2236" s="43"/>
      <c r="AE2236"/>
    </row>
    <row r="2237" spans="1:31">
      <c r="A2237">
        <v>7340</v>
      </c>
      <c r="B2237" t="s">
        <v>2243</v>
      </c>
      <c r="C2237" t="s">
        <v>33477</v>
      </c>
      <c r="D2237" t="s">
        <v>33476</v>
      </c>
      <c r="E2237"/>
      <c r="F2237">
        <v>57535</v>
      </c>
      <c r="G2237" t="s">
        <v>33478</v>
      </c>
      <c r="H2237">
        <v>26400</v>
      </c>
      <c r="I2237" t="s">
        <v>33476</v>
      </c>
      <c r="J2237"/>
      <c r="U2237" s="43"/>
      <c r="AE2237"/>
    </row>
    <row r="2238" spans="1:31">
      <c r="A2238">
        <v>7100</v>
      </c>
      <c r="B2238" t="s">
        <v>2244</v>
      </c>
      <c r="C2238" t="s">
        <v>33478</v>
      </c>
      <c r="D2238" t="s">
        <v>33476</v>
      </c>
      <c r="E2238"/>
      <c r="F2238">
        <v>57540</v>
      </c>
      <c r="G2238" t="s">
        <v>33478</v>
      </c>
      <c r="H2238">
        <v>26400</v>
      </c>
      <c r="I2238" t="s">
        <v>33476</v>
      </c>
      <c r="J2238"/>
      <c r="U2238" s="43"/>
      <c r="AE2238"/>
    </row>
    <row r="2239" spans="1:31">
      <c r="A2239">
        <v>7530</v>
      </c>
      <c r="B2239" t="s">
        <v>2245</v>
      </c>
      <c r="C2239" t="s">
        <v>33477</v>
      </c>
      <c r="D2239" t="s">
        <v>33476</v>
      </c>
      <c r="E2239"/>
      <c r="F2239">
        <v>57565</v>
      </c>
      <c r="G2239" t="s">
        <v>33478</v>
      </c>
      <c r="H2239">
        <v>26400</v>
      </c>
      <c r="I2239" t="s">
        <v>33476</v>
      </c>
      <c r="J2239"/>
      <c r="U2239" s="43"/>
      <c r="AE2239"/>
    </row>
    <row r="2240" spans="1:31">
      <c r="A2240">
        <v>7600</v>
      </c>
      <c r="B2240" t="s">
        <v>2245</v>
      </c>
      <c r="C2240" t="s">
        <v>33478</v>
      </c>
      <c r="D2240" t="s">
        <v>33476</v>
      </c>
      <c r="E2240"/>
      <c r="F2240">
        <v>57570</v>
      </c>
      <c r="G2240" t="s">
        <v>33478</v>
      </c>
      <c r="H2240">
        <v>26400</v>
      </c>
      <c r="I2240" t="s">
        <v>33476</v>
      </c>
      <c r="J2240"/>
      <c r="U2240" s="43"/>
      <c r="AE2240"/>
    </row>
    <row r="2241" spans="1:31">
      <c r="A2241">
        <v>7310</v>
      </c>
      <c r="B2241" t="s">
        <v>2246</v>
      </c>
      <c r="C2241" t="s">
        <v>33478</v>
      </c>
      <c r="D2241" t="s">
        <v>33476</v>
      </c>
      <c r="E2241"/>
      <c r="F2241">
        <v>57580</v>
      </c>
      <c r="G2241" t="s">
        <v>33478</v>
      </c>
      <c r="H2241">
        <v>26400</v>
      </c>
      <c r="I2241" t="s">
        <v>33476</v>
      </c>
      <c r="J2241"/>
      <c r="U2241" s="43"/>
      <c r="AE2241"/>
    </row>
    <row r="2242" spans="1:31">
      <c r="A2242">
        <v>7290</v>
      </c>
      <c r="B2242" t="s">
        <v>2247</v>
      </c>
      <c r="C2242" t="s">
        <v>33477</v>
      </c>
      <c r="D2242" t="s">
        <v>33476</v>
      </c>
      <c r="E2242"/>
      <c r="F2242">
        <v>57590</v>
      </c>
      <c r="G2242" t="s">
        <v>33478</v>
      </c>
      <c r="H2242">
        <v>26410</v>
      </c>
      <c r="I2242" t="s">
        <v>33476</v>
      </c>
      <c r="J2242"/>
      <c r="U2242" s="43"/>
      <c r="AE2242"/>
    </row>
    <row r="2243" spans="1:31">
      <c r="A2243">
        <v>7410</v>
      </c>
      <c r="B2243" t="s">
        <v>2248</v>
      </c>
      <c r="C2243" t="s">
        <v>33477</v>
      </c>
      <c r="D2243" t="s">
        <v>33476</v>
      </c>
      <c r="E2243"/>
      <c r="F2243">
        <v>57630</v>
      </c>
      <c r="G2243" t="s">
        <v>33478</v>
      </c>
      <c r="H2243">
        <v>26410</v>
      </c>
      <c r="I2243" t="s">
        <v>33476</v>
      </c>
      <c r="J2243"/>
      <c r="U2243" s="43"/>
      <c r="AE2243"/>
    </row>
    <row r="2244" spans="1:31">
      <c r="A2244">
        <v>7370</v>
      </c>
      <c r="B2244" t="s">
        <v>2249</v>
      </c>
      <c r="C2244" t="s">
        <v>33477</v>
      </c>
      <c r="D2244" t="e">
        <v>#N/A</v>
      </c>
      <c r="E2244"/>
      <c r="F2244">
        <v>57635</v>
      </c>
      <c r="G2244" t="s">
        <v>33478</v>
      </c>
      <c r="H2244">
        <v>26410</v>
      </c>
      <c r="I2244" t="s">
        <v>33476</v>
      </c>
      <c r="J2244"/>
      <c r="U2244" s="43"/>
      <c r="AE2244"/>
    </row>
    <row r="2245" spans="1:31">
      <c r="A2245">
        <v>7140</v>
      </c>
      <c r="B2245" t="s">
        <v>2250</v>
      </c>
      <c r="C2245" t="s">
        <v>33477</v>
      </c>
      <c r="D2245" t="s">
        <v>33476</v>
      </c>
      <c r="E2245"/>
      <c r="F2245">
        <v>57640</v>
      </c>
      <c r="G2245" t="s">
        <v>33478</v>
      </c>
      <c r="H2245">
        <v>26420</v>
      </c>
      <c r="I2245" t="s">
        <v>33476</v>
      </c>
      <c r="J2245"/>
      <c r="U2245" s="43"/>
      <c r="AE2245"/>
    </row>
    <row r="2246" spans="1:31">
      <c r="A2246">
        <v>7330</v>
      </c>
      <c r="B2246" t="s">
        <v>2251</v>
      </c>
      <c r="C2246" t="s">
        <v>33478</v>
      </c>
      <c r="D2246" t="s">
        <v>33482</v>
      </c>
      <c r="E2246"/>
      <c r="F2246">
        <v>57655</v>
      </c>
      <c r="G2246" t="s">
        <v>33478</v>
      </c>
      <c r="H2246">
        <v>26420</v>
      </c>
      <c r="I2246" t="s">
        <v>33476</v>
      </c>
      <c r="J2246"/>
      <c r="U2246" s="43"/>
      <c r="AE2246"/>
    </row>
    <row r="2247" spans="1:31">
      <c r="A2247">
        <v>7200</v>
      </c>
      <c r="B2247" t="s">
        <v>2252</v>
      </c>
      <c r="C2247" t="s">
        <v>33477</v>
      </c>
      <c r="D2247" t="s">
        <v>33476</v>
      </c>
      <c r="E2247"/>
      <c r="F2247">
        <v>57660</v>
      </c>
      <c r="G2247" t="s">
        <v>33478</v>
      </c>
      <c r="H2247">
        <v>26420</v>
      </c>
      <c r="I2247" t="s">
        <v>33476</v>
      </c>
      <c r="J2247"/>
      <c r="U2247" s="43"/>
      <c r="AE2247"/>
    </row>
    <row r="2248" spans="1:31">
      <c r="A2248">
        <v>7400</v>
      </c>
      <c r="B2248" t="s">
        <v>2253</v>
      </c>
      <c r="C2248" t="s">
        <v>33477</v>
      </c>
      <c r="D2248" t="s">
        <v>33476</v>
      </c>
      <c r="E2248"/>
      <c r="F2248">
        <v>57670</v>
      </c>
      <c r="G2248" t="s">
        <v>33478</v>
      </c>
      <c r="H2248">
        <v>26420</v>
      </c>
      <c r="I2248" t="s">
        <v>33476</v>
      </c>
      <c r="J2248"/>
      <c r="U2248" s="43"/>
      <c r="AE2248"/>
    </row>
    <row r="2249" spans="1:31">
      <c r="A2249">
        <v>7210</v>
      </c>
      <c r="B2249" t="s">
        <v>2254</v>
      </c>
      <c r="C2249" t="s">
        <v>33477</v>
      </c>
      <c r="D2249" t="s">
        <v>33476</v>
      </c>
      <c r="E2249"/>
      <c r="F2249">
        <v>57680</v>
      </c>
      <c r="G2249" t="s">
        <v>33478</v>
      </c>
      <c r="H2249">
        <v>26450</v>
      </c>
      <c r="I2249" t="s">
        <v>33476</v>
      </c>
      <c r="J2249"/>
      <c r="U2249" s="43"/>
      <c r="AE2249"/>
    </row>
    <row r="2250" spans="1:31">
      <c r="A2250">
        <v>7120</v>
      </c>
      <c r="B2250" t="s">
        <v>2255</v>
      </c>
      <c r="C2250" t="s">
        <v>33480</v>
      </c>
      <c r="D2250" t="s">
        <v>33476</v>
      </c>
      <c r="E2250"/>
      <c r="F2250">
        <v>57685</v>
      </c>
      <c r="G2250" t="s">
        <v>33478</v>
      </c>
      <c r="H2250">
        <v>26460</v>
      </c>
      <c r="I2250" t="s">
        <v>33476</v>
      </c>
      <c r="J2250"/>
      <c r="U2250" s="43"/>
      <c r="AE2250"/>
    </row>
    <row r="2251" spans="1:31">
      <c r="A2251">
        <v>7460</v>
      </c>
      <c r="B2251" t="s">
        <v>2256</v>
      </c>
      <c r="C2251" t="s">
        <v>33480</v>
      </c>
      <c r="D2251" t="s">
        <v>33476</v>
      </c>
      <c r="E2251"/>
      <c r="F2251">
        <v>57690</v>
      </c>
      <c r="G2251" t="s">
        <v>33478</v>
      </c>
      <c r="H2251">
        <v>26460</v>
      </c>
      <c r="I2251" t="s">
        <v>33476</v>
      </c>
      <c r="J2251"/>
      <c r="U2251" s="43"/>
      <c r="AE2251"/>
    </row>
    <row r="2252" spans="1:31">
      <c r="A2252">
        <v>7330</v>
      </c>
      <c r="B2252" t="s">
        <v>2257</v>
      </c>
      <c r="C2252" t="s">
        <v>33478</v>
      </c>
      <c r="D2252" t="s">
        <v>33482</v>
      </c>
      <c r="E2252"/>
      <c r="F2252">
        <v>57700</v>
      </c>
      <c r="G2252" t="s">
        <v>33478</v>
      </c>
      <c r="H2252">
        <v>26470</v>
      </c>
      <c r="I2252" t="s">
        <v>33476</v>
      </c>
      <c r="J2252"/>
      <c r="U2252" s="43"/>
      <c r="AE2252"/>
    </row>
    <row r="2253" spans="1:31">
      <c r="A2253">
        <v>7630</v>
      </c>
      <c r="B2253" t="s">
        <v>2258</v>
      </c>
      <c r="C2253" t="s">
        <v>33478</v>
      </c>
      <c r="D2253" t="s">
        <v>33482</v>
      </c>
      <c r="E2253"/>
      <c r="F2253">
        <v>57720</v>
      </c>
      <c r="G2253" t="s">
        <v>33478</v>
      </c>
      <c r="H2253">
        <v>26470</v>
      </c>
      <c r="I2253" t="s">
        <v>33476</v>
      </c>
      <c r="J2253"/>
      <c r="U2253" s="43"/>
      <c r="AE2253"/>
    </row>
    <row r="2254" spans="1:31">
      <c r="A2254">
        <v>7800</v>
      </c>
      <c r="B2254" t="s">
        <v>2259</v>
      </c>
      <c r="C2254" t="s">
        <v>33477</v>
      </c>
      <c r="D2254" t="s">
        <v>33476</v>
      </c>
      <c r="E2254"/>
      <c r="F2254">
        <v>57740</v>
      </c>
      <c r="G2254" t="s">
        <v>33478</v>
      </c>
      <c r="H2254">
        <v>26470</v>
      </c>
      <c r="I2254" t="s">
        <v>33476</v>
      </c>
      <c r="J2254"/>
      <c r="U2254" s="43"/>
      <c r="AE2254"/>
    </row>
    <row r="2255" spans="1:31">
      <c r="A2255">
        <v>7460</v>
      </c>
      <c r="B2255" t="s">
        <v>2260</v>
      </c>
      <c r="C2255" t="s">
        <v>33480</v>
      </c>
      <c r="D2255" t="s">
        <v>33476</v>
      </c>
      <c r="E2255"/>
      <c r="F2255">
        <v>57790</v>
      </c>
      <c r="G2255" t="s">
        <v>33478</v>
      </c>
      <c r="H2255">
        <v>26500</v>
      </c>
      <c r="I2255" t="s">
        <v>33476</v>
      </c>
      <c r="J2255"/>
      <c r="U2255" s="43"/>
      <c r="AE2255"/>
    </row>
    <row r="2256" spans="1:31">
      <c r="A2256">
        <v>7110</v>
      </c>
      <c r="B2256" t="s">
        <v>2261</v>
      </c>
      <c r="C2256" t="s">
        <v>33477</v>
      </c>
      <c r="D2256" t="s">
        <v>33476</v>
      </c>
      <c r="E2256"/>
      <c r="F2256">
        <v>57810</v>
      </c>
      <c r="G2256" t="s">
        <v>33478</v>
      </c>
      <c r="H2256">
        <v>26510</v>
      </c>
      <c r="I2256" t="s">
        <v>33476</v>
      </c>
      <c r="J2256"/>
      <c r="U2256" s="43"/>
      <c r="AE2256"/>
    </row>
    <row r="2257" spans="1:31">
      <c r="A2257">
        <v>7190</v>
      </c>
      <c r="B2257" t="s">
        <v>2262</v>
      </c>
      <c r="C2257" t="s">
        <v>33477</v>
      </c>
      <c r="D2257" t="s">
        <v>33482</v>
      </c>
      <c r="E2257"/>
      <c r="F2257">
        <v>57830</v>
      </c>
      <c r="G2257" t="s">
        <v>33478</v>
      </c>
      <c r="H2257">
        <v>26510</v>
      </c>
      <c r="I2257" t="s">
        <v>33476</v>
      </c>
      <c r="J2257"/>
      <c r="U2257" s="43"/>
      <c r="AE2257"/>
    </row>
    <row r="2258" spans="1:31">
      <c r="A2258">
        <v>7460</v>
      </c>
      <c r="B2258" t="s">
        <v>2263</v>
      </c>
      <c r="C2258" t="s">
        <v>33480</v>
      </c>
      <c r="D2258" t="s">
        <v>33476</v>
      </c>
      <c r="E2258"/>
      <c r="F2258">
        <v>57860</v>
      </c>
      <c r="G2258" t="s">
        <v>33478</v>
      </c>
      <c r="H2258">
        <v>26510</v>
      </c>
      <c r="I2258" t="s">
        <v>33476</v>
      </c>
      <c r="J2258"/>
      <c r="U2258" s="43"/>
      <c r="AE2258"/>
    </row>
    <row r="2259" spans="1:31">
      <c r="A2259">
        <v>7460</v>
      </c>
      <c r="B2259" t="s">
        <v>2263</v>
      </c>
      <c r="C2259" t="s">
        <v>33480</v>
      </c>
      <c r="D2259" t="s">
        <v>33476</v>
      </c>
      <c r="E2259"/>
      <c r="F2259">
        <v>57880</v>
      </c>
      <c r="G2259" t="s">
        <v>33478</v>
      </c>
      <c r="H2259">
        <v>26530</v>
      </c>
      <c r="I2259" t="s">
        <v>33476</v>
      </c>
      <c r="J2259"/>
      <c r="U2259" s="43"/>
      <c r="AE2259"/>
    </row>
    <row r="2260" spans="1:31">
      <c r="A2260">
        <v>7580</v>
      </c>
      <c r="B2260" t="s">
        <v>2264</v>
      </c>
      <c r="C2260" t="s">
        <v>33477</v>
      </c>
      <c r="D2260" t="s">
        <v>33476</v>
      </c>
      <c r="E2260"/>
      <c r="F2260">
        <v>57905</v>
      </c>
      <c r="G2260" t="s">
        <v>33478</v>
      </c>
      <c r="H2260">
        <v>26560</v>
      </c>
      <c r="I2260" t="s">
        <v>33476</v>
      </c>
      <c r="J2260"/>
      <c r="U2260" s="43"/>
      <c r="AE2260"/>
    </row>
    <row r="2261" spans="1:31">
      <c r="A2261">
        <v>7150</v>
      </c>
      <c r="B2261" t="s">
        <v>2265</v>
      </c>
      <c r="C2261" t="s">
        <v>33480</v>
      </c>
      <c r="D2261" t="s">
        <v>33476</v>
      </c>
      <c r="E2261"/>
      <c r="F2261">
        <v>57910</v>
      </c>
      <c r="G2261" t="s">
        <v>33478</v>
      </c>
      <c r="H2261">
        <v>26560</v>
      </c>
      <c r="I2261" t="s">
        <v>33476</v>
      </c>
      <c r="J2261"/>
      <c r="U2261" s="43"/>
      <c r="AE2261"/>
    </row>
    <row r="2262" spans="1:31">
      <c r="A2262">
        <v>7700</v>
      </c>
      <c r="B2262" t="s">
        <v>2266</v>
      </c>
      <c r="C2262" t="s">
        <v>33480</v>
      </c>
      <c r="D2262" t="s">
        <v>33476</v>
      </c>
      <c r="E2262"/>
      <c r="F2262">
        <v>57920</v>
      </c>
      <c r="G2262" t="s">
        <v>33478</v>
      </c>
      <c r="H2262">
        <v>26560</v>
      </c>
      <c r="I2262" t="s">
        <v>33476</v>
      </c>
      <c r="J2262"/>
      <c r="U2262" s="43"/>
      <c r="AE2262"/>
    </row>
    <row r="2263" spans="1:31">
      <c r="A2263">
        <v>7440</v>
      </c>
      <c r="B2263" t="s">
        <v>2267</v>
      </c>
      <c r="C2263" t="s">
        <v>33477</v>
      </c>
      <c r="D2263" t="s">
        <v>33476</v>
      </c>
      <c r="E2263"/>
      <c r="F2263">
        <v>57930</v>
      </c>
      <c r="G2263" t="s">
        <v>33478</v>
      </c>
      <c r="H2263">
        <v>26560</v>
      </c>
      <c r="I2263" t="s">
        <v>33476</v>
      </c>
      <c r="J2263"/>
      <c r="U2263" s="43"/>
      <c r="AE2263"/>
    </row>
    <row r="2264" spans="1:31">
      <c r="A2264">
        <v>7340</v>
      </c>
      <c r="B2264" t="s">
        <v>2268</v>
      </c>
      <c r="C2264" t="s">
        <v>33477</v>
      </c>
      <c r="D2264" t="s">
        <v>33476</v>
      </c>
      <c r="E2264"/>
      <c r="F2264">
        <v>57960</v>
      </c>
      <c r="G2264" t="s">
        <v>33478</v>
      </c>
      <c r="H2264">
        <v>26570</v>
      </c>
      <c r="I2264" t="s">
        <v>33476</v>
      </c>
      <c r="J2264"/>
      <c r="U2264" s="43"/>
      <c r="AE2264"/>
    </row>
    <row r="2265" spans="1:31">
      <c r="A2265">
        <v>7310</v>
      </c>
      <c r="B2265" t="s">
        <v>2269</v>
      </c>
      <c r="C2265" t="s">
        <v>33478</v>
      </c>
      <c r="D2265" t="s">
        <v>33476</v>
      </c>
      <c r="E2265"/>
      <c r="F2265">
        <v>57970</v>
      </c>
      <c r="G2265" t="s">
        <v>33478</v>
      </c>
      <c r="H2265">
        <v>26600</v>
      </c>
      <c r="I2265" t="s">
        <v>33476</v>
      </c>
      <c r="J2265"/>
      <c r="U2265" s="43"/>
      <c r="AE2265"/>
    </row>
    <row r="2266" spans="1:31">
      <c r="A2266">
        <v>7590</v>
      </c>
      <c r="B2266" t="s">
        <v>2270</v>
      </c>
      <c r="C2266" t="s">
        <v>33478</v>
      </c>
      <c r="D2266" t="s">
        <v>33476</v>
      </c>
      <c r="E2266"/>
      <c r="F2266">
        <v>57990</v>
      </c>
      <c r="G2266" t="s">
        <v>33478</v>
      </c>
      <c r="H2266">
        <v>26600</v>
      </c>
      <c r="I2266" t="s">
        <v>33476</v>
      </c>
      <c r="J2266"/>
      <c r="U2266" s="43"/>
      <c r="AE2266"/>
    </row>
    <row r="2267" spans="1:31">
      <c r="A2267">
        <v>7410</v>
      </c>
      <c r="B2267" t="s">
        <v>2271</v>
      </c>
      <c r="C2267" t="s">
        <v>33477</v>
      </c>
      <c r="D2267" t="s">
        <v>33476</v>
      </c>
      <c r="E2267"/>
      <c r="F2267">
        <v>58000</v>
      </c>
      <c r="G2267" t="s">
        <v>33477</v>
      </c>
      <c r="H2267">
        <v>26600</v>
      </c>
      <c r="I2267" t="s">
        <v>33476</v>
      </c>
      <c r="J2267"/>
      <c r="U2267" s="43"/>
      <c r="AE2267"/>
    </row>
    <row r="2268" spans="1:31">
      <c r="A2268">
        <v>7270</v>
      </c>
      <c r="B2268" t="s">
        <v>2272</v>
      </c>
      <c r="C2268" t="s">
        <v>33477</v>
      </c>
      <c r="D2268" t="s">
        <v>33476</v>
      </c>
      <c r="E2268"/>
      <c r="F2268">
        <v>58110</v>
      </c>
      <c r="G2268" t="s">
        <v>33477</v>
      </c>
      <c r="H2268">
        <v>26620</v>
      </c>
      <c r="I2268" t="s">
        <v>33476</v>
      </c>
      <c r="J2268"/>
      <c r="U2268" s="43"/>
      <c r="AE2268"/>
    </row>
    <row r="2269" spans="1:31">
      <c r="A2269">
        <v>7100</v>
      </c>
      <c r="B2269" t="s">
        <v>2273</v>
      </c>
      <c r="C2269" t="s">
        <v>33478</v>
      </c>
      <c r="D2269" t="s">
        <v>33476</v>
      </c>
      <c r="E2269"/>
      <c r="F2269">
        <v>58120</v>
      </c>
      <c r="G2269" t="s">
        <v>33477</v>
      </c>
      <c r="H2269">
        <v>26700</v>
      </c>
      <c r="I2269" t="s">
        <v>33476</v>
      </c>
      <c r="J2269"/>
      <c r="U2269" s="43"/>
      <c r="AE2269"/>
    </row>
    <row r="2270" spans="1:31">
      <c r="A2270">
        <v>7700</v>
      </c>
      <c r="B2270" t="s">
        <v>2274</v>
      </c>
      <c r="C2270" t="s">
        <v>33480</v>
      </c>
      <c r="D2270" t="s">
        <v>33476</v>
      </c>
      <c r="E2270"/>
      <c r="F2270">
        <v>58130</v>
      </c>
      <c r="G2270" t="s">
        <v>33477</v>
      </c>
      <c r="H2270">
        <v>26730</v>
      </c>
      <c r="I2270" t="s">
        <v>33476</v>
      </c>
      <c r="J2270"/>
      <c r="U2270" s="43"/>
      <c r="AE2270"/>
    </row>
    <row r="2271" spans="1:31">
      <c r="A2271">
        <v>7340</v>
      </c>
      <c r="B2271" t="s">
        <v>2275</v>
      </c>
      <c r="C2271" t="s">
        <v>33477</v>
      </c>
      <c r="D2271" t="s">
        <v>33476</v>
      </c>
      <c r="E2271"/>
      <c r="F2271">
        <v>58140</v>
      </c>
      <c r="G2271" t="s">
        <v>33477</v>
      </c>
      <c r="H2271">
        <v>26740</v>
      </c>
      <c r="I2271" t="s">
        <v>33476</v>
      </c>
      <c r="J2271"/>
      <c r="U2271" s="43"/>
      <c r="AE2271"/>
    </row>
    <row r="2272" spans="1:31">
      <c r="A2272">
        <v>7450</v>
      </c>
      <c r="B2272" t="s">
        <v>2276</v>
      </c>
      <c r="C2272" t="s">
        <v>33478</v>
      </c>
      <c r="D2272" t="s">
        <v>33482</v>
      </c>
      <c r="E2272"/>
      <c r="F2272">
        <v>58150</v>
      </c>
      <c r="G2272" t="s">
        <v>33477</v>
      </c>
      <c r="H2272">
        <v>26740</v>
      </c>
      <c r="I2272" t="s">
        <v>33476</v>
      </c>
      <c r="J2272"/>
      <c r="U2272" s="43"/>
      <c r="AE2272"/>
    </row>
    <row r="2273" spans="1:31">
      <c r="A2273">
        <v>7590</v>
      </c>
      <c r="B2273" t="s">
        <v>2277</v>
      </c>
      <c r="C2273" t="s">
        <v>33478</v>
      </c>
      <c r="D2273" t="s">
        <v>33476</v>
      </c>
      <c r="E2273"/>
      <c r="F2273">
        <v>58160</v>
      </c>
      <c r="G2273" t="s">
        <v>33477</v>
      </c>
      <c r="H2273">
        <v>26740</v>
      </c>
      <c r="I2273" t="s">
        <v>33476</v>
      </c>
      <c r="J2273"/>
      <c r="U2273" s="43"/>
      <c r="AE2273"/>
    </row>
    <row r="2274" spans="1:31">
      <c r="A2274">
        <v>7240</v>
      </c>
      <c r="B2274" t="s">
        <v>2278</v>
      </c>
      <c r="C2274" t="s">
        <v>33477</v>
      </c>
      <c r="D2274" t="s">
        <v>33476</v>
      </c>
      <c r="E2274"/>
      <c r="F2274">
        <v>58170</v>
      </c>
      <c r="G2274" t="s">
        <v>33477</v>
      </c>
      <c r="H2274">
        <v>26750</v>
      </c>
      <c r="I2274" t="s">
        <v>33476</v>
      </c>
      <c r="J2274"/>
      <c r="U2274" s="43"/>
      <c r="AE2274"/>
    </row>
    <row r="2275" spans="1:31">
      <c r="A2275">
        <v>7160</v>
      </c>
      <c r="B2275" t="s">
        <v>2279</v>
      </c>
      <c r="C2275" t="s">
        <v>33478</v>
      </c>
      <c r="D2275" t="s">
        <v>33476</v>
      </c>
      <c r="E2275"/>
      <c r="F2275">
        <v>58190</v>
      </c>
      <c r="G2275" t="s">
        <v>33477</v>
      </c>
      <c r="H2275">
        <v>26750</v>
      </c>
      <c r="I2275" t="s">
        <v>33476</v>
      </c>
      <c r="J2275"/>
      <c r="U2275" s="43"/>
      <c r="AE2275"/>
    </row>
    <row r="2276" spans="1:31">
      <c r="A2276">
        <v>7140</v>
      </c>
      <c r="B2276" t="s">
        <v>2280</v>
      </c>
      <c r="C2276" t="s">
        <v>33477</v>
      </c>
      <c r="D2276" t="s">
        <v>33476</v>
      </c>
      <c r="E2276"/>
      <c r="F2276">
        <v>58200</v>
      </c>
      <c r="G2276" t="s">
        <v>33477</v>
      </c>
      <c r="H2276">
        <v>26760</v>
      </c>
      <c r="I2276" t="s">
        <v>33476</v>
      </c>
      <c r="J2276"/>
      <c r="U2276" s="43"/>
      <c r="AE2276"/>
    </row>
    <row r="2277" spans="1:31">
      <c r="A2277">
        <v>7340</v>
      </c>
      <c r="B2277" t="s">
        <v>2281</v>
      </c>
      <c r="C2277" t="s">
        <v>33477</v>
      </c>
      <c r="D2277" t="s">
        <v>33476</v>
      </c>
      <c r="E2277"/>
      <c r="F2277">
        <v>58210</v>
      </c>
      <c r="G2277" t="s">
        <v>33477</v>
      </c>
      <c r="H2277">
        <v>26770</v>
      </c>
      <c r="I2277" t="s">
        <v>33476</v>
      </c>
      <c r="J2277"/>
      <c r="U2277" s="43"/>
      <c r="AE2277"/>
    </row>
    <row r="2278" spans="1:31">
      <c r="A2278">
        <v>7440</v>
      </c>
      <c r="B2278" t="s">
        <v>2282</v>
      </c>
      <c r="C2278" t="s">
        <v>33477</v>
      </c>
      <c r="D2278" t="s">
        <v>33476</v>
      </c>
      <c r="E2278"/>
      <c r="F2278">
        <v>58220</v>
      </c>
      <c r="G2278" t="s">
        <v>33477</v>
      </c>
      <c r="H2278">
        <v>26770</v>
      </c>
      <c r="I2278" t="s">
        <v>33476</v>
      </c>
      <c r="J2278"/>
      <c r="U2278" s="43"/>
      <c r="AE2278"/>
    </row>
    <row r="2279" spans="1:31">
      <c r="A2279">
        <v>7230</v>
      </c>
      <c r="B2279" t="s">
        <v>2283</v>
      </c>
      <c r="C2279" t="s">
        <v>33480</v>
      </c>
      <c r="D2279" t="s">
        <v>33476</v>
      </c>
      <c r="E2279"/>
      <c r="F2279">
        <v>58230</v>
      </c>
      <c r="G2279" t="s">
        <v>33478</v>
      </c>
      <c r="H2279">
        <v>26790</v>
      </c>
      <c r="I2279" t="s">
        <v>33476</v>
      </c>
      <c r="J2279"/>
      <c r="U2279" s="43"/>
      <c r="AE2279"/>
    </row>
    <row r="2280" spans="1:31">
      <c r="A2280">
        <v>7310</v>
      </c>
      <c r="B2280" t="s">
        <v>2284</v>
      </c>
      <c r="C2280" t="s">
        <v>33478</v>
      </c>
      <c r="D2280" t="s">
        <v>33476</v>
      </c>
      <c r="E2280"/>
      <c r="F2280">
        <v>58240</v>
      </c>
      <c r="G2280" t="s">
        <v>33477</v>
      </c>
      <c r="H2280">
        <v>26790</v>
      </c>
      <c r="I2280" t="s">
        <v>33476</v>
      </c>
      <c r="J2280"/>
      <c r="U2280" s="43"/>
      <c r="AE2280"/>
    </row>
    <row r="2281" spans="1:31">
      <c r="A2281">
        <v>7800</v>
      </c>
      <c r="B2281" t="s">
        <v>2285</v>
      </c>
      <c r="C2281" t="s">
        <v>33477</v>
      </c>
      <c r="D2281" t="s">
        <v>33476</v>
      </c>
      <c r="E2281"/>
      <c r="F2281">
        <v>58260</v>
      </c>
      <c r="G2281" t="s">
        <v>33477</v>
      </c>
      <c r="H2281">
        <v>26800</v>
      </c>
      <c r="I2281" t="s">
        <v>33476</v>
      </c>
      <c r="J2281"/>
      <c r="U2281" s="43"/>
      <c r="AE2281"/>
    </row>
    <row r="2282" spans="1:31">
      <c r="A2282">
        <v>7340</v>
      </c>
      <c r="B2282" t="s">
        <v>2286</v>
      </c>
      <c r="C2282" t="s">
        <v>33477</v>
      </c>
      <c r="D2282" t="s">
        <v>33476</v>
      </c>
      <c r="E2282"/>
      <c r="F2282">
        <v>58270</v>
      </c>
      <c r="G2282" t="s">
        <v>33477</v>
      </c>
      <c r="H2282">
        <v>26800</v>
      </c>
      <c r="I2282" t="s">
        <v>33476</v>
      </c>
      <c r="J2282"/>
      <c r="U2282" s="43"/>
      <c r="AE2282"/>
    </row>
    <row r="2283" spans="1:31">
      <c r="A2283">
        <v>7110</v>
      </c>
      <c r="B2283" t="s">
        <v>2287</v>
      </c>
      <c r="C2283" t="s">
        <v>33477</v>
      </c>
      <c r="D2283" t="s">
        <v>33476</v>
      </c>
      <c r="E2283"/>
      <c r="F2283">
        <v>58290</v>
      </c>
      <c r="G2283" t="s">
        <v>33477</v>
      </c>
      <c r="H2283">
        <v>27000</v>
      </c>
      <c r="I2283" t="s">
        <v>33476</v>
      </c>
      <c r="J2283"/>
      <c r="U2283" s="43"/>
      <c r="AE2283"/>
    </row>
    <row r="2284" spans="1:31">
      <c r="A2284">
        <v>7130</v>
      </c>
      <c r="B2284" t="s">
        <v>2288</v>
      </c>
      <c r="C2284" t="s">
        <v>33477</v>
      </c>
      <c r="D2284" t="e">
        <v>#N/A</v>
      </c>
      <c r="E2284"/>
      <c r="F2284">
        <v>58300</v>
      </c>
      <c r="G2284" t="s">
        <v>33477</v>
      </c>
      <c r="H2284">
        <v>27110</v>
      </c>
      <c r="I2284" t="s">
        <v>33476</v>
      </c>
      <c r="J2284"/>
      <c r="U2284" s="43"/>
      <c r="AE2284"/>
    </row>
    <row r="2285" spans="1:31">
      <c r="A2285">
        <v>7240</v>
      </c>
      <c r="B2285" t="s">
        <v>2289</v>
      </c>
      <c r="C2285" t="s">
        <v>33477</v>
      </c>
      <c r="D2285" t="s">
        <v>33476</v>
      </c>
      <c r="E2285"/>
      <c r="F2285">
        <v>58310</v>
      </c>
      <c r="G2285" t="s">
        <v>33477</v>
      </c>
      <c r="H2285">
        <v>27110</v>
      </c>
      <c r="I2285" t="s">
        <v>33476</v>
      </c>
      <c r="J2285"/>
      <c r="U2285" s="43"/>
      <c r="AE2285"/>
    </row>
    <row r="2286" spans="1:31">
      <c r="A2286">
        <v>7120</v>
      </c>
      <c r="B2286" t="s">
        <v>2290</v>
      </c>
      <c r="C2286" t="s">
        <v>33480</v>
      </c>
      <c r="D2286" t="s">
        <v>33476</v>
      </c>
      <c r="E2286"/>
      <c r="F2286">
        <v>58330</v>
      </c>
      <c r="G2286" t="s">
        <v>33477</v>
      </c>
      <c r="H2286">
        <v>27110</v>
      </c>
      <c r="I2286" t="s">
        <v>33476</v>
      </c>
      <c r="J2286"/>
      <c r="U2286" s="43"/>
      <c r="AE2286"/>
    </row>
    <row r="2287" spans="1:31">
      <c r="A2287">
        <v>7110</v>
      </c>
      <c r="B2287" t="s">
        <v>2291</v>
      </c>
      <c r="C2287" t="s">
        <v>33477</v>
      </c>
      <c r="D2287" t="s">
        <v>33476</v>
      </c>
      <c r="E2287"/>
      <c r="F2287">
        <v>58350</v>
      </c>
      <c r="G2287" t="s">
        <v>33477</v>
      </c>
      <c r="H2287">
        <v>27110</v>
      </c>
      <c r="I2287" t="s">
        <v>33476</v>
      </c>
      <c r="J2287"/>
      <c r="U2287" s="43"/>
      <c r="AE2287"/>
    </row>
    <row r="2288" spans="1:31">
      <c r="A2288">
        <v>7300</v>
      </c>
      <c r="B2288" t="s">
        <v>2292</v>
      </c>
      <c r="C2288" t="s">
        <v>33477</v>
      </c>
      <c r="D2288" t="s">
        <v>33476</v>
      </c>
      <c r="E2288"/>
      <c r="F2288">
        <v>58360</v>
      </c>
      <c r="G2288" t="s">
        <v>33477</v>
      </c>
      <c r="H2288">
        <v>27120</v>
      </c>
      <c r="I2288" t="s">
        <v>33476</v>
      </c>
      <c r="J2288"/>
      <c r="U2288" s="43"/>
      <c r="AE2288"/>
    </row>
    <row r="2289" spans="1:31">
      <c r="A2289">
        <v>7160</v>
      </c>
      <c r="B2289" t="s">
        <v>2293</v>
      </c>
      <c r="C2289" t="s">
        <v>33478</v>
      </c>
      <c r="D2289" t="s">
        <v>33476</v>
      </c>
      <c r="E2289"/>
      <c r="F2289">
        <v>58370</v>
      </c>
      <c r="G2289" t="s">
        <v>33477</v>
      </c>
      <c r="H2289">
        <v>27120</v>
      </c>
      <c r="I2289" t="s">
        <v>33476</v>
      </c>
      <c r="J2289"/>
      <c r="U2289" s="43"/>
      <c r="AE2289"/>
    </row>
    <row r="2290" spans="1:31">
      <c r="A2290">
        <v>7380</v>
      </c>
      <c r="B2290" t="s">
        <v>2294</v>
      </c>
      <c r="C2290" t="s">
        <v>33477</v>
      </c>
      <c r="D2290" t="s">
        <v>33476</v>
      </c>
      <c r="E2290"/>
      <c r="F2290">
        <v>58400</v>
      </c>
      <c r="G2290" t="s">
        <v>33477</v>
      </c>
      <c r="H2290">
        <v>27160</v>
      </c>
      <c r="I2290" t="s">
        <v>33476</v>
      </c>
      <c r="J2290"/>
      <c r="U2290" s="43"/>
      <c r="AE2290"/>
    </row>
    <row r="2291" spans="1:31">
      <c r="A2291">
        <v>7210</v>
      </c>
      <c r="B2291" t="s">
        <v>2295</v>
      </c>
      <c r="C2291" t="s">
        <v>33477</v>
      </c>
      <c r="D2291" t="s">
        <v>33476</v>
      </c>
      <c r="E2291"/>
      <c r="F2291">
        <v>58410</v>
      </c>
      <c r="G2291" t="s">
        <v>33477</v>
      </c>
      <c r="H2291">
        <v>27160</v>
      </c>
      <c r="I2291" t="s">
        <v>33476</v>
      </c>
      <c r="J2291"/>
      <c r="U2291" s="43"/>
      <c r="AE2291"/>
    </row>
    <row r="2292" spans="1:31">
      <c r="A2292">
        <v>7430</v>
      </c>
      <c r="B2292" t="s">
        <v>2296</v>
      </c>
      <c r="C2292" t="s">
        <v>33477</v>
      </c>
      <c r="D2292" t="e">
        <v>#N/A</v>
      </c>
      <c r="E2292"/>
      <c r="F2292">
        <v>58420</v>
      </c>
      <c r="G2292" t="s">
        <v>33477</v>
      </c>
      <c r="H2292">
        <v>27160</v>
      </c>
      <c r="I2292" t="s">
        <v>33476</v>
      </c>
      <c r="J2292"/>
      <c r="U2292" s="43"/>
      <c r="AE2292"/>
    </row>
    <row r="2293" spans="1:31">
      <c r="A2293">
        <v>7270</v>
      </c>
      <c r="B2293" t="s">
        <v>2297</v>
      </c>
      <c r="C2293" t="s">
        <v>33477</v>
      </c>
      <c r="D2293" t="s">
        <v>33476</v>
      </c>
      <c r="E2293"/>
      <c r="F2293">
        <v>58430</v>
      </c>
      <c r="G2293" t="s">
        <v>33478</v>
      </c>
      <c r="H2293">
        <v>27170</v>
      </c>
      <c r="I2293" t="s">
        <v>33476</v>
      </c>
      <c r="J2293"/>
      <c r="U2293" s="43"/>
      <c r="AE2293"/>
    </row>
    <row r="2294" spans="1:31">
      <c r="A2294">
        <v>7410</v>
      </c>
      <c r="B2294" t="s">
        <v>2298</v>
      </c>
      <c r="C2294" t="s">
        <v>33477</v>
      </c>
      <c r="D2294" t="s">
        <v>33476</v>
      </c>
      <c r="E2294"/>
      <c r="F2294">
        <v>58450</v>
      </c>
      <c r="G2294" t="s">
        <v>33477</v>
      </c>
      <c r="H2294">
        <v>27170</v>
      </c>
      <c r="I2294" t="s">
        <v>33476</v>
      </c>
      <c r="J2294"/>
      <c r="U2294" s="43"/>
      <c r="AE2294"/>
    </row>
    <row r="2295" spans="1:31">
      <c r="A2295">
        <v>7130</v>
      </c>
      <c r="B2295" t="s">
        <v>2299</v>
      </c>
      <c r="C2295" t="s">
        <v>33477</v>
      </c>
      <c r="D2295" t="e">
        <v>#N/A</v>
      </c>
      <c r="E2295"/>
      <c r="F2295">
        <v>58460</v>
      </c>
      <c r="G2295" t="s">
        <v>33477</v>
      </c>
      <c r="H2295">
        <v>27180</v>
      </c>
      <c r="I2295" t="s">
        <v>33476</v>
      </c>
      <c r="J2295"/>
      <c r="U2295" s="43"/>
      <c r="AE2295"/>
    </row>
    <row r="2296" spans="1:31">
      <c r="A2296">
        <v>7470</v>
      </c>
      <c r="B2296" t="s">
        <v>2300</v>
      </c>
      <c r="C2296" t="s">
        <v>33478</v>
      </c>
      <c r="D2296" t="s">
        <v>33482</v>
      </c>
      <c r="E2296"/>
      <c r="F2296">
        <v>58500</v>
      </c>
      <c r="G2296" t="s">
        <v>33477</v>
      </c>
      <c r="H2296">
        <v>27180</v>
      </c>
      <c r="I2296" t="s">
        <v>33476</v>
      </c>
      <c r="J2296"/>
      <c r="U2296" s="43"/>
      <c r="AE2296"/>
    </row>
    <row r="2297" spans="1:31">
      <c r="A2297">
        <v>7000</v>
      </c>
      <c r="B2297" t="s">
        <v>2301</v>
      </c>
      <c r="C2297" t="s">
        <v>33478</v>
      </c>
      <c r="D2297" t="s">
        <v>33476</v>
      </c>
      <c r="E2297"/>
      <c r="F2297">
        <v>58600</v>
      </c>
      <c r="G2297" t="s">
        <v>33477</v>
      </c>
      <c r="H2297">
        <v>27190</v>
      </c>
      <c r="I2297" t="s">
        <v>33476</v>
      </c>
      <c r="J2297"/>
      <c r="U2297" s="43"/>
      <c r="AE2297"/>
    </row>
    <row r="2298" spans="1:31">
      <c r="A2298">
        <v>7270</v>
      </c>
      <c r="B2298" t="s">
        <v>2302</v>
      </c>
      <c r="C2298" t="s">
        <v>33477</v>
      </c>
      <c r="D2298" t="s">
        <v>33476</v>
      </c>
      <c r="E2298"/>
      <c r="F2298">
        <v>58700</v>
      </c>
      <c r="G2298" t="s">
        <v>33477</v>
      </c>
      <c r="H2298">
        <v>27190</v>
      </c>
      <c r="I2298" t="s">
        <v>33476</v>
      </c>
      <c r="J2298"/>
      <c r="U2298" s="43"/>
      <c r="AE2298"/>
    </row>
    <row r="2299" spans="1:31">
      <c r="A2299">
        <v>7000</v>
      </c>
      <c r="B2299" t="s">
        <v>2303</v>
      </c>
      <c r="C2299" t="s">
        <v>33478</v>
      </c>
      <c r="D2299" t="s">
        <v>33476</v>
      </c>
      <c r="E2299"/>
      <c r="F2299">
        <v>58800</v>
      </c>
      <c r="G2299" t="s">
        <v>33477</v>
      </c>
      <c r="H2299">
        <v>27210</v>
      </c>
      <c r="I2299" t="s">
        <v>33476</v>
      </c>
      <c r="J2299"/>
      <c r="U2299" s="43"/>
      <c r="AE2299"/>
    </row>
    <row r="2300" spans="1:31">
      <c r="A2300">
        <v>7510</v>
      </c>
      <c r="B2300" t="s">
        <v>2304</v>
      </c>
      <c r="C2300" t="s">
        <v>33478</v>
      </c>
      <c r="D2300" t="s">
        <v>33482</v>
      </c>
      <c r="E2300"/>
      <c r="F2300">
        <v>59000</v>
      </c>
      <c r="G2300" t="s">
        <v>33477</v>
      </c>
      <c r="H2300">
        <v>27210</v>
      </c>
      <c r="I2300" t="s">
        <v>33476</v>
      </c>
      <c r="J2300"/>
      <c r="U2300" s="43"/>
      <c r="AE2300"/>
    </row>
    <row r="2301" spans="1:31">
      <c r="A2301">
        <v>7630</v>
      </c>
      <c r="B2301" t="s">
        <v>2304</v>
      </c>
      <c r="C2301" t="s">
        <v>33478</v>
      </c>
      <c r="D2301" t="s">
        <v>33482</v>
      </c>
      <c r="E2301"/>
      <c r="F2301">
        <v>59113</v>
      </c>
      <c r="G2301" t="s">
        <v>33477</v>
      </c>
      <c r="H2301">
        <v>27210</v>
      </c>
      <c r="I2301" t="s">
        <v>33476</v>
      </c>
      <c r="J2301"/>
      <c r="U2301" s="43"/>
      <c r="AE2301"/>
    </row>
    <row r="2302" spans="1:31">
      <c r="A2302">
        <v>7350</v>
      </c>
      <c r="B2302" t="s">
        <v>2305</v>
      </c>
      <c r="C2302" t="s">
        <v>33477</v>
      </c>
      <c r="D2302" t="e">
        <v>#N/A</v>
      </c>
      <c r="E2302"/>
      <c r="F2302">
        <v>59114</v>
      </c>
      <c r="G2302" t="s">
        <v>33477</v>
      </c>
      <c r="H2302">
        <v>27220</v>
      </c>
      <c r="I2302" t="s">
        <v>33476</v>
      </c>
      <c r="J2302"/>
      <c r="U2302" s="43"/>
      <c r="AE2302"/>
    </row>
    <row r="2303" spans="1:31">
      <c r="A2303">
        <v>7170</v>
      </c>
      <c r="B2303" t="s">
        <v>2306</v>
      </c>
      <c r="C2303" t="s">
        <v>33477</v>
      </c>
      <c r="D2303" t="s">
        <v>33476</v>
      </c>
      <c r="E2303"/>
      <c r="F2303">
        <v>59122</v>
      </c>
      <c r="G2303" t="s">
        <v>33477</v>
      </c>
      <c r="H2303">
        <v>27220</v>
      </c>
      <c r="I2303" t="s">
        <v>33476</v>
      </c>
      <c r="J2303"/>
      <c r="U2303" s="43"/>
      <c r="AE2303"/>
    </row>
    <row r="2304" spans="1:31">
      <c r="A2304">
        <v>7430</v>
      </c>
      <c r="B2304" t="s">
        <v>2307</v>
      </c>
      <c r="C2304" t="s">
        <v>33477</v>
      </c>
      <c r="D2304" t="e">
        <v>#N/A</v>
      </c>
      <c r="E2304"/>
      <c r="F2304">
        <v>59129</v>
      </c>
      <c r="G2304" t="s">
        <v>33478</v>
      </c>
      <c r="H2304">
        <v>27220</v>
      </c>
      <c r="I2304" t="s">
        <v>33476</v>
      </c>
      <c r="J2304"/>
      <c r="U2304" s="43"/>
      <c r="AE2304"/>
    </row>
    <row r="2305" spans="1:31">
      <c r="A2305">
        <v>7570</v>
      </c>
      <c r="B2305" t="s">
        <v>2308</v>
      </c>
      <c r="C2305" t="s">
        <v>33478</v>
      </c>
      <c r="D2305" t="e">
        <v>#N/A</v>
      </c>
      <c r="E2305"/>
      <c r="F2305">
        <v>59132</v>
      </c>
      <c r="G2305" t="s">
        <v>33478</v>
      </c>
      <c r="H2305">
        <v>27220</v>
      </c>
      <c r="I2305" t="s">
        <v>33476</v>
      </c>
      <c r="J2305"/>
      <c r="U2305" s="43"/>
      <c r="AE2305"/>
    </row>
    <row r="2306" spans="1:31">
      <c r="A2306">
        <v>7320</v>
      </c>
      <c r="B2306" t="s">
        <v>2309</v>
      </c>
      <c r="C2306" t="s">
        <v>33478</v>
      </c>
      <c r="D2306" t="s">
        <v>33476</v>
      </c>
      <c r="E2306"/>
      <c r="F2306">
        <v>59134</v>
      </c>
      <c r="G2306" t="s">
        <v>33477</v>
      </c>
      <c r="H2306">
        <v>27220</v>
      </c>
      <c r="I2306" t="s">
        <v>33476</v>
      </c>
      <c r="J2306"/>
      <c r="U2306" s="43"/>
      <c r="AE2306"/>
    </row>
    <row r="2307" spans="1:31">
      <c r="A2307">
        <v>7260</v>
      </c>
      <c r="B2307" t="s">
        <v>2310</v>
      </c>
      <c r="C2307" t="s">
        <v>33477</v>
      </c>
      <c r="D2307" t="s">
        <v>33476</v>
      </c>
      <c r="E2307"/>
      <c r="F2307">
        <v>59137</v>
      </c>
      <c r="G2307" t="s">
        <v>33478</v>
      </c>
      <c r="H2307">
        <v>27230</v>
      </c>
      <c r="I2307" t="s">
        <v>33476</v>
      </c>
      <c r="J2307"/>
      <c r="U2307" s="43"/>
      <c r="AE2307"/>
    </row>
    <row r="2308" spans="1:31">
      <c r="A2308">
        <v>7160</v>
      </c>
      <c r="B2308" t="s">
        <v>2311</v>
      </c>
      <c r="C2308" t="s">
        <v>33478</v>
      </c>
      <c r="D2308" t="s">
        <v>33476</v>
      </c>
      <c r="E2308"/>
      <c r="F2308">
        <v>59138</v>
      </c>
      <c r="G2308" t="s">
        <v>33478</v>
      </c>
      <c r="H2308">
        <v>27240</v>
      </c>
      <c r="I2308" t="s">
        <v>33476</v>
      </c>
      <c r="J2308"/>
      <c r="U2308" s="43"/>
      <c r="AE2308"/>
    </row>
    <row r="2309" spans="1:31">
      <c r="A2309">
        <v>7360</v>
      </c>
      <c r="B2309" t="s">
        <v>2312</v>
      </c>
      <c r="C2309" t="s">
        <v>33477</v>
      </c>
      <c r="D2309" t="s">
        <v>33476</v>
      </c>
      <c r="E2309"/>
      <c r="F2309">
        <v>59141</v>
      </c>
      <c r="G2309" t="s">
        <v>33477</v>
      </c>
      <c r="H2309">
        <v>27250</v>
      </c>
      <c r="I2309" t="s">
        <v>33476</v>
      </c>
      <c r="J2309"/>
      <c r="U2309" s="43"/>
      <c r="AE2309"/>
    </row>
    <row r="2310" spans="1:31">
      <c r="A2310">
        <v>7370</v>
      </c>
      <c r="B2310" t="s">
        <v>2313</v>
      </c>
      <c r="C2310" t="s">
        <v>33477</v>
      </c>
      <c r="D2310" t="e">
        <v>#N/A</v>
      </c>
      <c r="E2310"/>
      <c r="F2310">
        <v>59142</v>
      </c>
      <c r="G2310" t="s">
        <v>33478</v>
      </c>
      <c r="H2310">
        <v>27260</v>
      </c>
      <c r="I2310" t="s">
        <v>33476</v>
      </c>
      <c r="J2310"/>
      <c r="U2310" s="43"/>
      <c r="AE2310"/>
    </row>
    <row r="2311" spans="1:31">
      <c r="A2311">
        <v>7270</v>
      </c>
      <c r="B2311" t="s">
        <v>2314</v>
      </c>
      <c r="C2311" t="s">
        <v>33477</v>
      </c>
      <c r="D2311" t="s">
        <v>33476</v>
      </c>
      <c r="E2311"/>
      <c r="F2311">
        <v>59143</v>
      </c>
      <c r="G2311" t="s">
        <v>33477</v>
      </c>
      <c r="H2311">
        <v>27260</v>
      </c>
      <c r="I2311" t="s">
        <v>33476</v>
      </c>
      <c r="J2311"/>
      <c r="U2311" s="43"/>
      <c r="AE2311"/>
    </row>
    <row r="2312" spans="1:31">
      <c r="A2312">
        <v>7300</v>
      </c>
      <c r="B2312" t="s">
        <v>2315</v>
      </c>
      <c r="C2312" t="s">
        <v>33477</v>
      </c>
      <c r="D2312" t="s">
        <v>33476</v>
      </c>
      <c r="E2312"/>
      <c r="F2312">
        <v>59144</v>
      </c>
      <c r="G2312" t="s">
        <v>33478</v>
      </c>
      <c r="H2312">
        <v>27270</v>
      </c>
      <c r="I2312" t="s">
        <v>33476</v>
      </c>
      <c r="J2312"/>
      <c r="U2312" s="43"/>
      <c r="AE2312"/>
    </row>
    <row r="2313" spans="1:31">
      <c r="A2313">
        <v>7380</v>
      </c>
      <c r="B2313" t="s">
        <v>2316</v>
      </c>
      <c r="C2313" t="s">
        <v>33477</v>
      </c>
      <c r="D2313" t="s">
        <v>33476</v>
      </c>
      <c r="E2313"/>
      <c r="F2313">
        <v>59145</v>
      </c>
      <c r="G2313" t="s">
        <v>33478</v>
      </c>
      <c r="H2313">
        <v>27270</v>
      </c>
      <c r="I2313" t="s">
        <v>33476</v>
      </c>
      <c r="J2313"/>
      <c r="U2313" s="43"/>
      <c r="AE2313"/>
    </row>
    <row r="2314" spans="1:31">
      <c r="A2314">
        <v>7230</v>
      </c>
      <c r="B2314" t="s">
        <v>2317</v>
      </c>
      <c r="C2314" t="s">
        <v>33480</v>
      </c>
      <c r="D2314" t="s">
        <v>33476</v>
      </c>
      <c r="E2314"/>
      <c r="F2314">
        <v>59150</v>
      </c>
      <c r="G2314" t="s">
        <v>33477</v>
      </c>
      <c r="H2314">
        <v>27290</v>
      </c>
      <c r="I2314" t="s">
        <v>33476</v>
      </c>
      <c r="J2314"/>
      <c r="U2314" s="43"/>
      <c r="AE2314"/>
    </row>
    <row r="2315" spans="1:31">
      <c r="A2315">
        <v>7340</v>
      </c>
      <c r="B2315" t="s">
        <v>2318</v>
      </c>
      <c r="C2315" t="s">
        <v>33477</v>
      </c>
      <c r="D2315" t="s">
        <v>33476</v>
      </c>
      <c r="E2315"/>
      <c r="F2315">
        <v>59151</v>
      </c>
      <c r="G2315" t="s">
        <v>33477</v>
      </c>
      <c r="H2315">
        <v>27290</v>
      </c>
      <c r="I2315" t="s">
        <v>33476</v>
      </c>
      <c r="J2315"/>
      <c r="U2315" s="43"/>
      <c r="AE2315"/>
    </row>
    <row r="2316" spans="1:31">
      <c r="A2316">
        <v>7000</v>
      </c>
      <c r="B2316" t="s">
        <v>2319</v>
      </c>
      <c r="C2316" t="s">
        <v>33478</v>
      </c>
      <c r="D2316" t="s">
        <v>33476</v>
      </c>
      <c r="E2316"/>
      <c r="F2316">
        <v>59157</v>
      </c>
      <c r="G2316" t="s">
        <v>33478</v>
      </c>
      <c r="H2316">
        <v>27300</v>
      </c>
      <c r="I2316" t="s">
        <v>33476</v>
      </c>
      <c r="J2316"/>
      <c r="U2316" s="43"/>
      <c r="AE2316"/>
    </row>
    <row r="2317" spans="1:31">
      <c r="A2317">
        <v>7200</v>
      </c>
      <c r="B2317" t="s">
        <v>2320</v>
      </c>
      <c r="C2317" t="s">
        <v>33477</v>
      </c>
      <c r="D2317" t="s">
        <v>33476</v>
      </c>
      <c r="E2317"/>
      <c r="F2317">
        <v>59159</v>
      </c>
      <c r="G2317" t="s">
        <v>33478</v>
      </c>
      <c r="H2317">
        <v>27310</v>
      </c>
      <c r="I2317" t="s">
        <v>33476</v>
      </c>
      <c r="J2317"/>
      <c r="U2317" s="43"/>
      <c r="AE2317"/>
    </row>
    <row r="2318" spans="1:31">
      <c r="A2318">
        <v>7000</v>
      </c>
      <c r="B2318" t="s">
        <v>2321</v>
      </c>
      <c r="C2318" t="s">
        <v>33478</v>
      </c>
      <c r="D2318" t="s">
        <v>33476</v>
      </c>
      <c r="E2318"/>
      <c r="F2318">
        <v>59162</v>
      </c>
      <c r="G2318" t="s">
        <v>33477</v>
      </c>
      <c r="H2318">
        <v>27310</v>
      </c>
      <c r="I2318" t="s">
        <v>33476</v>
      </c>
      <c r="J2318"/>
      <c r="U2318" s="43"/>
      <c r="AE2318"/>
    </row>
    <row r="2319" spans="1:31">
      <c r="A2319">
        <v>7530</v>
      </c>
      <c r="B2319" t="s">
        <v>2322</v>
      </c>
      <c r="C2319" t="s">
        <v>33477</v>
      </c>
      <c r="D2319" t="s">
        <v>33476</v>
      </c>
      <c r="E2319"/>
      <c r="F2319">
        <v>59163</v>
      </c>
      <c r="G2319" t="s">
        <v>33477</v>
      </c>
      <c r="H2319">
        <v>27320</v>
      </c>
      <c r="I2319" t="s">
        <v>33476</v>
      </c>
      <c r="J2319"/>
      <c r="U2319" s="43"/>
      <c r="AE2319"/>
    </row>
    <row r="2320" spans="1:31">
      <c r="A2320">
        <v>7800</v>
      </c>
      <c r="B2320" t="s">
        <v>2323</v>
      </c>
      <c r="C2320" t="s">
        <v>33477</v>
      </c>
      <c r="D2320" t="s">
        <v>33476</v>
      </c>
      <c r="E2320"/>
      <c r="F2320">
        <v>59168</v>
      </c>
      <c r="G2320" t="s">
        <v>33478</v>
      </c>
      <c r="H2320">
        <v>27320</v>
      </c>
      <c r="I2320" t="s">
        <v>33476</v>
      </c>
      <c r="J2320"/>
      <c r="U2320" s="43"/>
      <c r="AE2320"/>
    </row>
    <row r="2321" spans="1:31">
      <c r="A2321">
        <v>7270</v>
      </c>
      <c r="B2321" t="s">
        <v>2324</v>
      </c>
      <c r="C2321" t="s">
        <v>33477</v>
      </c>
      <c r="D2321" t="s">
        <v>33476</v>
      </c>
      <c r="E2321"/>
      <c r="F2321">
        <v>59173</v>
      </c>
      <c r="G2321" t="s">
        <v>33477</v>
      </c>
      <c r="H2321">
        <v>27340</v>
      </c>
      <c r="I2321" t="s">
        <v>33476</v>
      </c>
      <c r="J2321"/>
      <c r="U2321" s="43"/>
      <c r="AE2321"/>
    </row>
    <row r="2322" spans="1:31">
      <c r="A2322">
        <v>7190</v>
      </c>
      <c r="B2322" t="s">
        <v>2325</v>
      </c>
      <c r="C2322" t="s">
        <v>33477</v>
      </c>
      <c r="D2322" t="s">
        <v>33482</v>
      </c>
      <c r="E2322"/>
      <c r="F2322">
        <v>59177</v>
      </c>
      <c r="G2322" t="s">
        <v>33478</v>
      </c>
      <c r="H2322">
        <v>27350</v>
      </c>
      <c r="I2322" t="s">
        <v>33476</v>
      </c>
      <c r="J2322"/>
      <c r="U2322" s="43"/>
      <c r="AE2322"/>
    </row>
    <row r="2323" spans="1:31">
      <c r="A2323">
        <v>7300</v>
      </c>
      <c r="B2323" t="s">
        <v>2326</v>
      </c>
      <c r="C2323" t="s">
        <v>33477</v>
      </c>
      <c r="D2323" t="s">
        <v>33476</v>
      </c>
      <c r="E2323"/>
      <c r="F2323">
        <v>59181</v>
      </c>
      <c r="G2323" t="s">
        <v>33477</v>
      </c>
      <c r="H2323">
        <v>27370</v>
      </c>
      <c r="I2323" t="s">
        <v>33476</v>
      </c>
      <c r="J2323"/>
      <c r="U2323" s="43"/>
      <c r="AE2323"/>
    </row>
    <row r="2324" spans="1:31">
      <c r="A2324">
        <v>7000</v>
      </c>
      <c r="B2324" t="s">
        <v>2140</v>
      </c>
      <c r="C2324" t="s">
        <v>33478</v>
      </c>
      <c r="D2324" t="s">
        <v>33476</v>
      </c>
      <c r="E2324"/>
      <c r="F2324">
        <v>59190</v>
      </c>
      <c r="G2324" t="s">
        <v>33477</v>
      </c>
      <c r="H2324">
        <v>27370</v>
      </c>
      <c r="I2324" t="s">
        <v>33476</v>
      </c>
      <c r="J2324"/>
      <c r="U2324" s="43"/>
      <c r="AE2324"/>
    </row>
    <row r="2325" spans="1:31">
      <c r="A2325">
        <v>7700</v>
      </c>
      <c r="B2325" t="s">
        <v>2327</v>
      </c>
      <c r="C2325" t="s">
        <v>33480</v>
      </c>
      <c r="D2325" t="s">
        <v>33476</v>
      </c>
      <c r="E2325"/>
      <c r="F2325">
        <v>59219</v>
      </c>
      <c r="G2325" t="s">
        <v>33478</v>
      </c>
      <c r="H2325">
        <v>27380</v>
      </c>
      <c r="I2325" t="s">
        <v>33476</v>
      </c>
      <c r="J2325"/>
      <c r="U2325" s="43"/>
      <c r="AE2325"/>
    </row>
    <row r="2326" spans="1:31">
      <c r="A2326">
        <v>7140</v>
      </c>
      <c r="B2326" t="s">
        <v>2328</v>
      </c>
      <c r="C2326" t="s">
        <v>33477</v>
      </c>
      <c r="D2326" t="s">
        <v>33476</v>
      </c>
      <c r="E2326"/>
      <c r="F2326">
        <v>59224</v>
      </c>
      <c r="G2326" t="s">
        <v>33477</v>
      </c>
      <c r="H2326">
        <v>27400</v>
      </c>
      <c r="I2326" t="s">
        <v>33476</v>
      </c>
      <c r="J2326"/>
      <c r="U2326" s="43"/>
      <c r="AE2326"/>
    </row>
    <row r="2327" spans="1:31">
      <c r="A2327">
        <v>7120</v>
      </c>
      <c r="B2327" t="s">
        <v>2329</v>
      </c>
      <c r="C2327" t="s">
        <v>33480</v>
      </c>
      <c r="D2327" t="s">
        <v>33476</v>
      </c>
      <c r="E2327"/>
      <c r="F2327">
        <v>59230</v>
      </c>
      <c r="G2327" t="s">
        <v>33477</v>
      </c>
      <c r="H2327">
        <v>27400</v>
      </c>
      <c r="I2327" t="s">
        <v>33476</v>
      </c>
      <c r="J2327"/>
      <c r="U2327" s="43"/>
      <c r="AE2327"/>
    </row>
    <row r="2328" spans="1:31">
      <c r="A2328">
        <v>7500</v>
      </c>
      <c r="B2328" t="s">
        <v>2330</v>
      </c>
      <c r="C2328" t="s">
        <v>33477</v>
      </c>
      <c r="D2328" t="e">
        <v>#N/A</v>
      </c>
      <c r="E2328"/>
      <c r="F2328">
        <v>59231</v>
      </c>
      <c r="G2328" t="s">
        <v>33478</v>
      </c>
      <c r="H2328">
        <v>27420</v>
      </c>
      <c r="I2328" t="s">
        <v>33476</v>
      </c>
      <c r="J2328"/>
      <c r="U2328" s="43"/>
      <c r="AE2328"/>
    </row>
    <row r="2329" spans="1:31">
      <c r="A2329">
        <v>7310</v>
      </c>
      <c r="B2329" t="s">
        <v>2331</v>
      </c>
      <c r="C2329" t="s">
        <v>33478</v>
      </c>
      <c r="D2329" t="s">
        <v>33476</v>
      </c>
      <c r="E2329"/>
      <c r="F2329">
        <v>59232</v>
      </c>
      <c r="G2329" t="s">
        <v>33477</v>
      </c>
      <c r="H2329">
        <v>27440</v>
      </c>
      <c r="I2329" t="s">
        <v>33476</v>
      </c>
      <c r="J2329"/>
      <c r="U2329" s="43"/>
      <c r="AE2329"/>
    </row>
    <row r="2330" spans="1:31">
      <c r="A2330">
        <v>7310</v>
      </c>
      <c r="B2330" t="s">
        <v>2331</v>
      </c>
      <c r="C2330" t="s">
        <v>33478</v>
      </c>
      <c r="D2330" t="s">
        <v>33476</v>
      </c>
      <c r="E2330"/>
      <c r="F2330">
        <v>59234</v>
      </c>
      <c r="G2330" t="s">
        <v>33477</v>
      </c>
      <c r="H2330">
        <v>27450</v>
      </c>
      <c r="I2330" t="s">
        <v>33476</v>
      </c>
      <c r="J2330"/>
      <c r="U2330" s="43"/>
      <c r="AE2330"/>
    </row>
    <row r="2331" spans="1:31">
      <c r="A2331">
        <v>7320</v>
      </c>
      <c r="B2331" t="s">
        <v>2331</v>
      </c>
      <c r="C2331" t="s">
        <v>33478</v>
      </c>
      <c r="D2331" t="s">
        <v>33476</v>
      </c>
      <c r="E2331"/>
      <c r="F2331">
        <v>59236</v>
      </c>
      <c r="G2331" t="s">
        <v>33477</v>
      </c>
      <c r="H2331">
        <v>27470</v>
      </c>
      <c r="I2331" t="s">
        <v>33476</v>
      </c>
      <c r="J2331"/>
      <c r="U2331" s="43"/>
      <c r="AE2331"/>
    </row>
    <row r="2332" spans="1:31">
      <c r="A2332">
        <v>7190</v>
      </c>
      <c r="B2332" t="s">
        <v>2332</v>
      </c>
      <c r="C2332" t="s">
        <v>33477</v>
      </c>
      <c r="D2332" t="s">
        <v>33482</v>
      </c>
      <c r="E2332"/>
      <c r="F2332">
        <v>59244</v>
      </c>
      <c r="G2332" t="s">
        <v>33478</v>
      </c>
      <c r="H2332">
        <v>27480</v>
      </c>
      <c r="I2332" t="s">
        <v>33476</v>
      </c>
      <c r="J2332"/>
      <c r="U2332" s="43"/>
      <c r="AE2332"/>
    </row>
    <row r="2333" spans="1:31">
      <c r="A2333">
        <v>7510</v>
      </c>
      <c r="B2333" t="s">
        <v>2333</v>
      </c>
      <c r="C2333" t="s">
        <v>33478</v>
      </c>
      <c r="D2333" t="s">
        <v>33482</v>
      </c>
      <c r="E2333"/>
      <c r="F2333">
        <v>59251</v>
      </c>
      <c r="G2333" t="s">
        <v>33477</v>
      </c>
      <c r="H2333">
        <v>27490</v>
      </c>
      <c r="I2333" t="s">
        <v>33476</v>
      </c>
      <c r="J2333"/>
      <c r="U2333" s="43"/>
      <c r="AE2333"/>
    </row>
    <row r="2334" spans="1:31">
      <c r="A2334">
        <v>7660</v>
      </c>
      <c r="B2334" t="s">
        <v>2333</v>
      </c>
      <c r="C2334" t="s">
        <v>33478</v>
      </c>
      <c r="D2334" t="s">
        <v>33482</v>
      </c>
      <c r="E2334"/>
      <c r="F2334">
        <v>59252</v>
      </c>
      <c r="G2334" t="s">
        <v>33477</v>
      </c>
      <c r="H2334">
        <v>27500</v>
      </c>
      <c r="I2334" t="s">
        <v>33476</v>
      </c>
      <c r="J2334"/>
      <c r="U2334" s="43"/>
      <c r="AE2334"/>
    </row>
    <row r="2335" spans="1:31">
      <c r="A2335">
        <v>7470</v>
      </c>
      <c r="B2335" t="s">
        <v>2334</v>
      </c>
      <c r="C2335" t="s">
        <v>33478</v>
      </c>
      <c r="D2335" t="s">
        <v>33482</v>
      </c>
      <c r="E2335"/>
      <c r="F2335">
        <v>59264</v>
      </c>
      <c r="G2335" t="s">
        <v>33477</v>
      </c>
      <c r="H2335">
        <v>27500</v>
      </c>
      <c r="I2335" t="s">
        <v>33476</v>
      </c>
      <c r="J2335"/>
      <c r="U2335" s="43"/>
      <c r="AE2335"/>
    </row>
    <row r="2336" spans="1:31">
      <c r="A2336">
        <v>7380</v>
      </c>
      <c r="B2336" t="s">
        <v>2335</v>
      </c>
      <c r="C2336" t="s">
        <v>33477</v>
      </c>
      <c r="D2336" t="s">
        <v>33476</v>
      </c>
      <c r="E2336"/>
      <c r="F2336">
        <v>59266</v>
      </c>
      <c r="G2336" t="s">
        <v>33478</v>
      </c>
      <c r="H2336">
        <v>27510</v>
      </c>
      <c r="I2336" t="s">
        <v>33476</v>
      </c>
      <c r="J2336"/>
      <c r="U2336" s="43"/>
      <c r="AE2336"/>
    </row>
    <row r="2337" spans="1:31">
      <c r="A2337">
        <v>7160</v>
      </c>
      <c r="B2337" t="s">
        <v>2336</v>
      </c>
      <c r="C2337" t="s">
        <v>33478</v>
      </c>
      <c r="D2337" t="s">
        <v>33476</v>
      </c>
      <c r="E2337"/>
      <c r="F2337">
        <v>59267</v>
      </c>
      <c r="G2337" t="s">
        <v>33478</v>
      </c>
      <c r="H2337">
        <v>27520</v>
      </c>
      <c r="I2337" t="s">
        <v>33476</v>
      </c>
      <c r="J2337"/>
      <c r="U2337" s="43"/>
      <c r="AE2337"/>
    </row>
    <row r="2338" spans="1:31">
      <c r="A2338">
        <v>7110</v>
      </c>
      <c r="B2338" t="s">
        <v>2337</v>
      </c>
      <c r="C2338" t="s">
        <v>33477</v>
      </c>
      <c r="D2338" t="s">
        <v>33476</v>
      </c>
      <c r="E2338"/>
      <c r="F2338">
        <v>59268</v>
      </c>
      <c r="G2338" t="s">
        <v>33477</v>
      </c>
      <c r="H2338">
        <v>27540</v>
      </c>
      <c r="I2338" t="s">
        <v>33476</v>
      </c>
      <c r="J2338"/>
      <c r="U2338" s="43"/>
      <c r="AE2338"/>
    </row>
    <row r="2339" spans="1:31">
      <c r="A2339">
        <v>7260</v>
      </c>
      <c r="B2339" t="s">
        <v>2338</v>
      </c>
      <c r="C2339" t="s">
        <v>33477</v>
      </c>
      <c r="D2339" t="s">
        <v>33476</v>
      </c>
      <c r="E2339"/>
      <c r="F2339">
        <v>59269</v>
      </c>
      <c r="G2339" t="s">
        <v>33478</v>
      </c>
      <c r="H2339">
        <v>27560</v>
      </c>
      <c r="I2339" t="s">
        <v>33476</v>
      </c>
      <c r="J2339"/>
      <c r="U2339" s="43"/>
      <c r="AE2339"/>
    </row>
    <row r="2340" spans="1:31">
      <c r="A2340">
        <v>7600</v>
      </c>
      <c r="B2340" t="s">
        <v>2339</v>
      </c>
      <c r="C2340" t="s">
        <v>33478</v>
      </c>
      <c r="D2340" t="s">
        <v>33476</v>
      </c>
      <c r="E2340"/>
      <c r="F2340">
        <v>59270</v>
      </c>
      <c r="G2340" t="s">
        <v>33477</v>
      </c>
      <c r="H2340">
        <v>27560</v>
      </c>
      <c r="I2340" t="s">
        <v>33476</v>
      </c>
      <c r="J2340"/>
      <c r="U2340" s="43"/>
      <c r="AE2340"/>
    </row>
    <row r="2341" spans="1:31">
      <c r="A2341">
        <v>7600</v>
      </c>
      <c r="B2341" t="s">
        <v>2340</v>
      </c>
      <c r="C2341" t="s">
        <v>33478</v>
      </c>
      <c r="D2341" t="s">
        <v>33476</v>
      </c>
      <c r="E2341"/>
      <c r="F2341">
        <v>59282</v>
      </c>
      <c r="G2341" t="s">
        <v>33477</v>
      </c>
      <c r="H2341">
        <v>27570</v>
      </c>
      <c r="I2341" t="s">
        <v>33476</v>
      </c>
      <c r="J2341"/>
      <c r="U2341" s="43"/>
      <c r="AE2341"/>
    </row>
    <row r="2342" spans="1:31">
      <c r="A2342">
        <v>7150</v>
      </c>
      <c r="B2342" t="s">
        <v>2341</v>
      </c>
      <c r="C2342" t="s">
        <v>33480</v>
      </c>
      <c r="D2342" t="s">
        <v>33476</v>
      </c>
      <c r="E2342"/>
      <c r="F2342">
        <v>59294</v>
      </c>
      <c r="G2342" t="s">
        <v>33478</v>
      </c>
      <c r="H2342">
        <v>27630</v>
      </c>
      <c r="I2342" t="s">
        <v>33476</v>
      </c>
      <c r="J2342"/>
      <c r="U2342" s="43"/>
      <c r="AE2342"/>
    </row>
    <row r="2343" spans="1:31">
      <c r="A2343">
        <v>7570</v>
      </c>
      <c r="B2343" t="s">
        <v>2342</v>
      </c>
      <c r="C2343" t="s">
        <v>33478</v>
      </c>
      <c r="D2343" t="e">
        <v>#N/A</v>
      </c>
      <c r="E2343"/>
      <c r="F2343">
        <v>59299</v>
      </c>
      <c r="G2343" t="s">
        <v>33477</v>
      </c>
      <c r="H2343">
        <v>27640</v>
      </c>
      <c r="I2343" t="s">
        <v>33476</v>
      </c>
      <c r="J2343"/>
      <c r="U2343" s="43"/>
      <c r="AE2343"/>
    </row>
    <row r="2344" spans="1:31">
      <c r="A2344">
        <v>7120</v>
      </c>
      <c r="B2344" t="s">
        <v>2343</v>
      </c>
      <c r="C2344" t="s">
        <v>33480</v>
      </c>
      <c r="D2344" t="s">
        <v>33476</v>
      </c>
      <c r="E2344"/>
      <c r="F2344">
        <v>59300</v>
      </c>
      <c r="G2344" t="s">
        <v>33477</v>
      </c>
      <c r="H2344">
        <v>27640</v>
      </c>
      <c r="I2344" t="s">
        <v>33476</v>
      </c>
      <c r="J2344"/>
      <c r="U2344" s="43"/>
      <c r="AE2344"/>
    </row>
    <row r="2345" spans="1:31">
      <c r="A2345">
        <v>7200</v>
      </c>
      <c r="B2345" t="s">
        <v>2344</v>
      </c>
      <c r="C2345" t="s">
        <v>33477</v>
      </c>
      <c r="D2345" t="s">
        <v>33476</v>
      </c>
      <c r="E2345"/>
      <c r="F2345">
        <v>59310</v>
      </c>
      <c r="G2345" t="s">
        <v>33477</v>
      </c>
      <c r="H2345">
        <v>27650</v>
      </c>
      <c r="I2345" t="s">
        <v>33476</v>
      </c>
      <c r="J2345"/>
      <c r="U2345" s="43"/>
      <c r="AE2345"/>
    </row>
    <row r="2346" spans="1:31">
      <c r="A2346">
        <v>7230</v>
      </c>
      <c r="B2346" t="s">
        <v>2345</v>
      </c>
      <c r="C2346" t="s">
        <v>33480</v>
      </c>
      <c r="D2346" t="s">
        <v>33476</v>
      </c>
      <c r="E2346"/>
      <c r="F2346">
        <v>59320</v>
      </c>
      <c r="G2346" t="s">
        <v>33477</v>
      </c>
      <c r="H2346">
        <v>27660</v>
      </c>
      <c r="I2346" t="s">
        <v>33476</v>
      </c>
      <c r="J2346"/>
      <c r="U2346" s="43"/>
      <c r="AE2346"/>
    </row>
    <row r="2347" spans="1:31">
      <c r="A2347">
        <v>7110</v>
      </c>
      <c r="B2347" t="s">
        <v>2346</v>
      </c>
      <c r="C2347" t="s">
        <v>33477</v>
      </c>
      <c r="D2347" t="s">
        <v>33476</v>
      </c>
      <c r="E2347"/>
      <c r="F2347">
        <v>59330</v>
      </c>
      <c r="G2347" t="s">
        <v>33478</v>
      </c>
      <c r="H2347">
        <v>27670</v>
      </c>
      <c r="I2347" t="s">
        <v>33476</v>
      </c>
      <c r="J2347"/>
      <c r="U2347" s="43"/>
      <c r="AE2347"/>
    </row>
    <row r="2348" spans="1:31">
      <c r="A2348">
        <v>7470</v>
      </c>
      <c r="B2348" t="s">
        <v>2347</v>
      </c>
      <c r="C2348" t="s">
        <v>33478</v>
      </c>
      <c r="D2348" t="s">
        <v>33482</v>
      </c>
      <c r="E2348"/>
      <c r="F2348">
        <v>59360</v>
      </c>
      <c r="G2348" t="s">
        <v>33478</v>
      </c>
      <c r="H2348">
        <v>27680</v>
      </c>
      <c r="I2348" t="s">
        <v>33476</v>
      </c>
      <c r="J2348"/>
      <c r="U2348" s="43"/>
      <c r="AE2348"/>
    </row>
    <row r="2349" spans="1:31">
      <c r="A2349">
        <v>7530</v>
      </c>
      <c r="B2349" t="s">
        <v>2348</v>
      </c>
      <c r="C2349" t="s">
        <v>33477</v>
      </c>
      <c r="D2349" t="s">
        <v>33476</v>
      </c>
      <c r="E2349"/>
      <c r="F2349">
        <v>59380</v>
      </c>
      <c r="G2349" t="s">
        <v>33477</v>
      </c>
      <c r="H2349">
        <v>27680</v>
      </c>
      <c r="I2349" t="s">
        <v>33476</v>
      </c>
      <c r="J2349"/>
      <c r="U2349" s="43"/>
      <c r="AE2349"/>
    </row>
    <row r="2350" spans="1:31">
      <c r="A2350">
        <v>7470</v>
      </c>
      <c r="B2350" t="s">
        <v>2349</v>
      </c>
      <c r="C2350" t="s">
        <v>33478</v>
      </c>
      <c r="D2350" t="s">
        <v>33482</v>
      </c>
      <c r="E2350"/>
      <c r="F2350">
        <v>59400</v>
      </c>
      <c r="G2350" t="s">
        <v>33478</v>
      </c>
      <c r="H2350">
        <v>27690</v>
      </c>
      <c r="I2350" t="s">
        <v>33476</v>
      </c>
      <c r="J2350"/>
      <c r="U2350" s="43"/>
      <c r="AE2350"/>
    </row>
    <row r="2351" spans="1:31">
      <c r="A2351">
        <v>7200</v>
      </c>
      <c r="B2351" t="s">
        <v>2350</v>
      </c>
      <c r="C2351" t="s">
        <v>33477</v>
      </c>
      <c r="D2351" t="s">
        <v>33476</v>
      </c>
      <c r="E2351"/>
      <c r="F2351">
        <v>59420</v>
      </c>
      <c r="G2351" t="s">
        <v>33477</v>
      </c>
      <c r="H2351">
        <v>27700</v>
      </c>
      <c r="I2351" t="s">
        <v>33476</v>
      </c>
      <c r="J2351"/>
      <c r="U2351" s="43"/>
      <c r="AE2351"/>
    </row>
    <row r="2352" spans="1:31">
      <c r="A2352">
        <v>7310</v>
      </c>
      <c r="B2352" t="s">
        <v>2351</v>
      </c>
      <c r="C2352" t="s">
        <v>33478</v>
      </c>
      <c r="D2352" t="s">
        <v>33476</v>
      </c>
      <c r="E2352"/>
      <c r="F2352">
        <v>59440</v>
      </c>
      <c r="G2352" t="s">
        <v>33478</v>
      </c>
      <c r="H2352">
        <v>27700</v>
      </c>
      <c r="I2352" t="s">
        <v>33476</v>
      </c>
      <c r="J2352"/>
      <c r="U2352" s="43"/>
      <c r="AE2352"/>
    </row>
    <row r="2353" spans="1:31">
      <c r="A2353">
        <v>7520</v>
      </c>
      <c r="B2353" t="s">
        <v>2352</v>
      </c>
      <c r="C2353" t="s">
        <v>33478</v>
      </c>
      <c r="D2353" t="s">
        <v>33476</v>
      </c>
      <c r="E2353"/>
      <c r="F2353">
        <v>59450</v>
      </c>
      <c r="G2353" t="s">
        <v>33477</v>
      </c>
      <c r="H2353">
        <v>27700</v>
      </c>
      <c r="I2353" t="s">
        <v>33476</v>
      </c>
      <c r="J2353"/>
      <c r="U2353" s="43"/>
      <c r="AE2353"/>
    </row>
    <row r="2354" spans="1:31">
      <c r="A2354">
        <v>7150</v>
      </c>
      <c r="B2354" t="s">
        <v>2353</v>
      </c>
      <c r="C2354" t="s">
        <v>33480</v>
      </c>
      <c r="D2354" t="s">
        <v>33476</v>
      </c>
      <c r="E2354"/>
      <c r="F2354">
        <v>59470</v>
      </c>
      <c r="G2354" t="s">
        <v>33477</v>
      </c>
      <c r="H2354">
        <v>27700</v>
      </c>
      <c r="I2354" t="s">
        <v>33476</v>
      </c>
      <c r="J2354"/>
      <c r="U2354" s="43"/>
      <c r="AE2354"/>
    </row>
    <row r="2355" spans="1:31">
      <c r="A2355">
        <v>7380</v>
      </c>
      <c r="B2355" t="s">
        <v>2354</v>
      </c>
      <c r="C2355" t="s">
        <v>33477</v>
      </c>
      <c r="D2355" t="s">
        <v>33476</v>
      </c>
      <c r="E2355"/>
      <c r="F2355">
        <v>59490</v>
      </c>
      <c r="G2355" t="s">
        <v>33477</v>
      </c>
      <c r="H2355">
        <v>27710</v>
      </c>
      <c r="I2355" t="s">
        <v>33476</v>
      </c>
      <c r="J2355"/>
      <c r="U2355" s="43"/>
      <c r="AE2355"/>
    </row>
    <row r="2356" spans="1:31">
      <c r="A2356">
        <v>7520</v>
      </c>
      <c r="B2356" t="s">
        <v>2355</v>
      </c>
      <c r="C2356" t="s">
        <v>33478</v>
      </c>
      <c r="D2356" t="s">
        <v>33476</v>
      </c>
      <c r="E2356"/>
      <c r="F2356">
        <v>59491</v>
      </c>
      <c r="G2356" t="s">
        <v>33477</v>
      </c>
      <c r="H2356">
        <v>27800</v>
      </c>
      <c r="I2356" t="s">
        <v>33476</v>
      </c>
      <c r="J2356"/>
      <c r="U2356" s="43"/>
      <c r="AE2356"/>
    </row>
    <row r="2357" spans="1:31">
      <c r="A2357">
        <v>7270</v>
      </c>
      <c r="B2357" t="s">
        <v>2356</v>
      </c>
      <c r="C2357" t="s">
        <v>33477</v>
      </c>
      <c r="D2357" t="s">
        <v>33476</v>
      </c>
      <c r="E2357"/>
      <c r="F2357">
        <v>59495</v>
      </c>
      <c r="G2357" t="s">
        <v>33477</v>
      </c>
      <c r="H2357">
        <v>27800</v>
      </c>
      <c r="I2357" t="s">
        <v>33476</v>
      </c>
      <c r="J2357"/>
      <c r="U2357" s="43"/>
      <c r="AE2357"/>
    </row>
    <row r="2358" spans="1:31">
      <c r="A2358">
        <v>7660</v>
      </c>
      <c r="B2358" t="s">
        <v>2357</v>
      </c>
      <c r="C2358" t="s">
        <v>33478</v>
      </c>
      <c r="D2358" t="s">
        <v>33482</v>
      </c>
      <c r="E2358"/>
      <c r="F2358">
        <v>59496</v>
      </c>
      <c r="G2358" t="s">
        <v>33477</v>
      </c>
      <c r="H2358">
        <v>27920</v>
      </c>
      <c r="I2358" t="s">
        <v>33476</v>
      </c>
      <c r="J2358"/>
      <c r="U2358" s="43"/>
      <c r="AE2358"/>
    </row>
    <row r="2359" spans="1:31">
      <c r="A2359">
        <v>7200</v>
      </c>
      <c r="B2359" t="s">
        <v>2358</v>
      </c>
      <c r="C2359" t="s">
        <v>33477</v>
      </c>
      <c r="D2359" t="s">
        <v>33476</v>
      </c>
      <c r="E2359"/>
      <c r="F2359">
        <v>59530</v>
      </c>
      <c r="G2359" t="s">
        <v>33478</v>
      </c>
      <c r="H2359">
        <v>27930</v>
      </c>
      <c r="I2359" t="s">
        <v>33476</v>
      </c>
      <c r="J2359"/>
      <c r="U2359" s="43"/>
      <c r="AE2359"/>
    </row>
    <row r="2360" spans="1:31">
      <c r="A2360">
        <v>7110</v>
      </c>
      <c r="B2360" t="s">
        <v>2359</v>
      </c>
      <c r="C2360" t="s">
        <v>33477</v>
      </c>
      <c r="D2360" t="s">
        <v>33476</v>
      </c>
      <c r="E2360"/>
      <c r="F2360">
        <v>59540</v>
      </c>
      <c r="G2360" t="s">
        <v>33478</v>
      </c>
      <c r="H2360">
        <v>27930</v>
      </c>
      <c r="I2360" t="s">
        <v>33476</v>
      </c>
      <c r="J2360"/>
      <c r="U2360" s="43"/>
      <c r="AE2360"/>
    </row>
    <row r="2361" spans="1:31">
      <c r="A2361">
        <v>7220</v>
      </c>
      <c r="B2361" t="s">
        <v>2360</v>
      </c>
      <c r="C2361" t="s">
        <v>33477</v>
      </c>
      <c r="D2361" t="s">
        <v>33476</v>
      </c>
      <c r="E2361"/>
      <c r="F2361">
        <v>59550</v>
      </c>
      <c r="G2361" t="s">
        <v>33478</v>
      </c>
      <c r="H2361">
        <v>28120</v>
      </c>
      <c r="I2361" t="s">
        <v>33476</v>
      </c>
      <c r="J2361"/>
      <c r="U2361" s="43"/>
      <c r="AE2361"/>
    </row>
    <row r="2362" spans="1:31">
      <c r="A2362">
        <v>7110</v>
      </c>
      <c r="B2362" t="s">
        <v>2361</v>
      </c>
      <c r="C2362" t="s">
        <v>33477</v>
      </c>
      <c r="D2362" t="s">
        <v>33476</v>
      </c>
      <c r="E2362"/>
      <c r="F2362">
        <v>59553</v>
      </c>
      <c r="G2362" t="s">
        <v>33477</v>
      </c>
      <c r="H2362">
        <v>28120</v>
      </c>
      <c r="I2362" t="s">
        <v>33476</v>
      </c>
      <c r="J2362"/>
      <c r="U2362" s="43"/>
      <c r="AE2362"/>
    </row>
    <row r="2363" spans="1:31">
      <c r="A2363">
        <v>48250</v>
      </c>
      <c r="B2363" t="s">
        <v>2362</v>
      </c>
      <c r="C2363" t="s">
        <v>33478</v>
      </c>
      <c r="D2363" t="s">
        <v>33476</v>
      </c>
      <c r="E2363"/>
      <c r="F2363">
        <v>59570</v>
      </c>
      <c r="G2363" t="s">
        <v>33478</v>
      </c>
      <c r="H2363">
        <v>28120</v>
      </c>
      <c r="I2363" t="s">
        <v>33476</v>
      </c>
      <c r="J2363"/>
      <c r="U2363" s="43"/>
      <c r="AE2363"/>
    </row>
    <row r="2364" spans="1:31">
      <c r="A2364">
        <v>7660</v>
      </c>
      <c r="B2364" t="s">
        <v>2363</v>
      </c>
      <c r="C2364" t="s">
        <v>33478</v>
      </c>
      <c r="D2364" t="s">
        <v>33482</v>
      </c>
      <c r="E2364"/>
      <c r="F2364">
        <v>59600</v>
      </c>
      <c r="G2364" t="s">
        <v>33478</v>
      </c>
      <c r="H2364">
        <v>28120</v>
      </c>
      <c r="I2364" t="s">
        <v>33476</v>
      </c>
      <c r="J2364"/>
      <c r="U2364" s="43"/>
      <c r="AE2364"/>
    </row>
    <row r="2365" spans="1:31">
      <c r="A2365">
        <v>7170</v>
      </c>
      <c r="B2365" t="s">
        <v>2364</v>
      </c>
      <c r="C2365" t="s">
        <v>33477</v>
      </c>
      <c r="D2365" t="s">
        <v>33476</v>
      </c>
      <c r="E2365"/>
      <c r="F2365">
        <v>59610</v>
      </c>
      <c r="G2365" t="s">
        <v>33478</v>
      </c>
      <c r="H2365">
        <v>28120</v>
      </c>
      <c r="I2365" t="s">
        <v>33476</v>
      </c>
      <c r="J2365"/>
      <c r="U2365" s="43"/>
      <c r="AE2365"/>
    </row>
    <row r="2366" spans="1:31">
      <c r="A2366">
        <v>7530</v>
      </c>
      <c r="B2366" t="s">
        <v>2365</v>
      </c>
      <c r="C2366" t="s">
        <v>33477</v>
      </c>
      <c r="D2366" t="s">
        <v>33476</v>
      </c>
      <c r="E2366"/>
      <c r="F2366">
        <v>59630</v>
      </c>
      <c r="G2366" t="s">
        <v>33477</v>
      </c>
      <c r="H2366">
        <v>28120</v>
      </c>
      <c r="I2366" t="s">
        <v>33476</v>
      </c>
      <c r="J2366"/>
      <c r="U2366" s="43"/>
      <c r="AE2366"/>
    </row>
    <row r="2367" spans="1:31">
      <c r="A2367">
        <v>7610</v>
      </c>
      <c r="B2367" t="s">
        <v>2366</v>
      </c>
      <c r="C2367" t="s">
        <v>33477</v>
      </c>
      <c r="D2367" t="s">
        <v>33476</v>
      </c>
      <c r="E2367"/>
      <c r="F2367">
        <v>59660</v>
      </c>
      <c r="G2367" t="s">
        <v>33477</v>
      </c>
      <c r="H2367">
        <v>28130</v>
      </c>
      <c r="I2367" t="s">
        <v>33476</v>
      </c>
      <c r="J2367"/>
      <c r="U2367" s="43"/>
      <c r="AE2367"/>
    </row>
    <row r="2368" spans="1:31">
      <c r="A2368">
        <v>7200</v>
      </c>
      <c r="B2368" t="s">
        <v>2367</v>
      </c>
      <c r="C2368" t="s">
        <v>33477</v>
      </c>
      <c r="D2368" t="s">
        <v>33476</v>
      </c>
      <c r="E2368"/>
      <c r="F2368">
        <v>59670</v>
      </c>
      <c r="G2368" t="s">
        <v>33477</v>
      </c>
      <c r="H2368">
        <v>28130</v>
      </c>
      <c r="I2368" t="s">
        <v>33476</v>
      </c>
      <c r="J2368"/>
      <c r="U2368" s="43"/>
      <c r="AE2368"/>
    </row>
    <row r="2369" spans="1:31">
      <c r="A2369">
        <v>7660</v>
      </c>
      <c r="B2369" t="s">
        <v>2368</v>
      </c>
      <c r="C2369" t="s">
        <v>33478</v>
      </c>
      <c r="D2369" t="s">
        <v>33482</v>
      </c>
      <c r="E2369"/>
      <c r="F2369">
        <v>59690</v>
      </c>
      <c r="G2369" t="s">
        <v>33477</v>
      </c>
      <c r="H2369">
        <v>28140</v>
      </c>
      <c r="I2369" t="s">
        <v>33476</v>
      </c>
      <c r="J2369"/>
      <c r="U2369" s="43"/>
      <c r="AE2369"/>
    </row>
    <row r="2370" spans="1:31">
      <c r="A2370">
        <v>7340</v>
      </c>
      <c r="B2370" t="s">
        <v>2369</v>
      </c>
      <c r="C2370" t="s">
        <v>33477</v>
      </c>
      <c r="D2370" t="s">
        <v>33476</v>
      </c>
      <c r="E2370"/>
      <c r="F2370">
        <v>59710</v>
      </c>
      <c r="G2370" t="s">
        <v>33477</v>
      </c>
      <c r="H2370">
        <v>28140</v>
      </c>
      <c r="I2370" t="s">
        <v>33476</v>
      </c>
      <c r="J2370"/>
      <c r="U2370" s="43"/>
      <c r="AE2370"/>
    </row>
    <row r="2371" spans="1:31">
      <c r="A2371">
        <v>7110</v>
      </c>
      <c r="B2371" t="s">
        <v>2370</v>
      </c>
      <c r="C2371" t="s">
        <v>33477</v>
      </c>
      <c r="D2371" t="s">
        <v>33476</v>
      </c>
      <c r="E2371"/>
      <c r="F2371">
        <v>59730</v>
      </c>
      <c r="G2371" t="s">
        <v>33478</v>
      </c>
      <c r="H2371">
        <v>28140</v>
      </c>
      <c r="I2371" t="s">
        <v>33476</v>
      </c>
      <c r="J2371"/>
      <c r="U2371" s="43"/>
      <c r="AE2371"/>
    </row>
    <row r="2372" spans="1:31">
      <c r="A2372">
        <v>7170</v>
      </c>
      <c r="B2372" t="s">
        <v>2371</v>
      </c>
      <c r="C2372" t="s">
        <v>33477</v>
      </c>
      <c r="D2372" t="s">
        <v>33476</v>
      </c>
      <c r="E2372"/>
      <c r="F2372">
        <v>59740</v>
      </c>
      <c r="G2372" t="s">
        <v>33478</v>
      </c>
      <c r="H2372">
        <v>28140</v>
      </c>
      <c r="I2372" t="s">
        <v>33476</v>
      </c>
      <c r="J2372"/>
      <c r="U2372" s="43"/>
      <c r="AE2372"/>
    </row>
    <row r="2373" spans="1:31">
      <c r="A2373">
        <v>7000</v>
      </c>
      <c r="B2373" t="s">
        <v>2372</v>
      </c>
      <c r="C2373" t="s">
        <v>33478</v>
      </c>
      <c r="D2373" t="s">
        <v>33476</v>
      </c>
      <c r="E2373"/>
      <c r="F2373">
        <v>59760</v>
      </c>
      <c r="G2373" t="s">
        <v>33477</v>
      </c>
      <c r="H2373">
        <v>28140</v>
      </c>
      <c r="I2373" t="s">
        <v>33476</v>
      </c>
      <c r="J2373"/>
      <c r="U2373" s="43"/>
      <c r="AE2373"/>
    </row>
    <row r="2374" spans="1:31">
      <c r="A2374">
        <v>7140</v>
      </c>
      <c r="B2374" t="s">
        <v>2373</v>
      </c>
      <c r="C2374" t="s">
        <v>33477</v>
      </c>
      <c r="D2374" t="s">
        <v>33476</v>
      </c>
      <c r="E2374"/>
      <c r="F2374">
        <v>59780</v>
      </c>
      <c r="G2374" t="s">
        <v>33477</v>
      </c>
      <c r="H2374">
        <v>28150</v>
      </c>
      <c r="I2374" t="s">
        <v>33476</v>
      </c>
      <c r="J2374"/>
      <c r="U2374" s="43"/>
      <c r="AE2374"/>
    </row>
    <row r="2375" spans="1:31">
      <c r="A2375">
        <v>7140</v>
      </c>
      <c r="B2375" t="s">
        <v>2373</v>
      </c>
      <c r="C2375" t="s">
        <v>33477</v>
      </c>
      <c r="D2375" t="s">
        <v>33476</v>
      </c>
      <c r="E2375"/>
      <c r="F2375">
        <v>59830</v>
      </c>
      <c r="G2375" t="s">
        <v>33477</v>
      </c>
      <c r="H2375">
        <v>28150</v>
      </c>
      <c r="I2375" t="s">
        <v>33476</v>
      </c>
      <c r="J2375"/>
      <c r="U2375" s="43"/>
      <c r="AE2375"/>
    </row>
    <row r="2376" spans="1:31">
      <c r="A2376">
        <v>7140</v>
      </c>
      <c r="B2376" t="s">
        <v>2373</v>
      </c>
      <c r="C2376" t="s">
        <v>33477</v>
      </c>
      <c r="D2376" t="s">
        <v>33476</v>
      </c>
      <c r="E2376"/>
      <c r="F2376">
        <v>60000</v>
      </c>
      <c r="G2376" t="s">
        <v>33477</v>
      </c>
      <c r="H2376">
        <v>28150</v>
      </c>
      <c r="I2376" t="s">
        <v>33476</v>
      </c>
      <c r="J2376"/>
      <c r="U2376" s="43"/>
      <c r="AE2376"/>
    </row>
    <row r="2377" spans="1:31">
      <c r="A2377">
        <v>7140</v>
      </c>
      <c r="B2377" t="s">
        <v>2374</v>
      </c>
      <c r="C2377" t="s">
        <v>33477</v>
      </c>
      <c r="D2377" t="s">
        <v>33476</v>
      </c>
      <c r="E2377"/>
      <c r="F2377">
        <v>60110</v>
      </c>
      <c r="G2377" t="s">
        <v>33480</v>
      </c>
      <c r="H2377">
        <v>28150</v>
      </c>
      <c r="I2377" t="s">
        <v>33476</v>
      </c>
      <c r="J2377"/>
      <c r="U2377" s="43"/>
      <c r="AE2377"/>
    </row>
    <row r="2378" spans="1:31">
      <c r="A2378">
        <v>7190</v>
      </c>
      <c r="B2378" t="s">
        <v>2375</v>
      </c>
      <c r="C2378" t="s">
        <v>33477</v>
      </c>
      <c r="D2378" t="s">
        <v>33482</v>
      </c>
      <c r="E2378"/>
      <c r="F2378">
        <v>60117</v>
      </c>
      <c r="G2378" t="s">
        <v>33477</v>
      </c>
      <c r="H2378">
        <v>28150</v>
      </c>
      <c r="I2378" t="s">
        <v>33476</v>
      </c>
      <c r="J2378"/>
      <c r="U2378" s="43"/>
      <c r="AE2378"/>
    </row>
    <row r="2379" spans="1:31">
      <c r="A2379">
        <v>7160</v>
      </c>
      <c r="B2379" t="s">
        <v>2376</v>
      </c>
      <c r="C2379" t="s">
        <v>33478</v>
      </c>
      <c r="D2379" t="s">
        <v>33476</v>
      </c>
      <c r="E2379"/>
      <c r="F2379">
        <v>60119</v>
      </c>
      <c r="G2379" t="s">
        <v>33477</v>
      </c>
      <c r="H2379">
        <v>28170</v>
      </c>
      <c r="I2379" t="s">
        <v>33476</v>
      </c>
      <c r="J2379"/>
      <c r="U2379" s="43"/>
      <c r="AE2379"/>
    </row>
    <row r="2380" spans="1:31">
      <c r="A2380">
        <v>7320</v>
      </c>
      <c r="B2380" t="s">
        <v>2377</v>
      </c>
      <c r="C2380" t="s">
        <v>33478</v>
      </c>
      <c r="D2380" t="s">
        <v>33476</v>
      </c>
      <c r="E2380"/>
      <c r="F2380">
        <v>60120</v>
      </c>
      <c r="G2380" t="s">
        <v>33477</v>
      </c>
      <c r="H2380">
        <v>28170</v>
      </c>
      <c r="I2380" t="s">
        <v>33476</v>
      </c>
      <c r="J2380"/>
      <c r="U2380" s="43"/>
      <c r="AE2380"/>
    </row>
    <row r="2381" spans="1:31">
      <c r="A2381">
        <v>7300</v>
      </c>
      <c r="B2381" t="s">
        <v>2378</v>
      </c>
      <c r="C2381" t="s">
        <v>33477</v>
      </c>
      <c r="D2381" t="s">
        <v>33476</v>
      </c>
      <c r="E2381"/>
      <c r="F2381">
        <v>60126</v>
      </c>
      <c r="G2381" t="s">
        <v>33480</v>
      </c>
      <c r="H2381">
        <v>28170</v>
      </c>
      <c r="I2381" t="s">
        <v>33476</v>
      </c>
      <c r="J2381"/>
      <c r="U2381" s="43"/>
      <c r="AE2381"/>
    </row>
    <row r="2382" spans="1:31">
      <c r="A2382">
        <v>7330</v>
      </c>
      <c r="B2382" t="s">
        <v>2379</v>
      </c>
      <c r="C2382" t="s">
        <v>33478</v>
      </c>
      <c r="D2382" t="s">
        <v>33482</v>
      </c>
      <c r="E2382"/>
      <c r="F2382">
        <v>60127</v>
      </c>
      <c r="G2382" t="s">
        <v>33480</v>
      </c>
      <c r="H2382">
        <v>28170</v>
      </c>
      <c r="I2382" t="s">
        <v>33476</v>
      </c>
      <c r="J2382"/>
      <c r="U2382" s="43"/>
      <c r="AE2382"/>
    </row>
    <row r="2383" spans="1:31">
      <c r="A2383">
        <v>7510</v>
      </c>
      <c r="B2383" t="s">
        <v>2380</v>
      </c>
      <c r="C2383" t="s">
        <v>33478</v>
      </c>
      <c r="D2383" t="s">
        <v>33482</v>
      </c>
      <c r="E2383"/>
      <c r="F2383">
        <v>60129</v>
      </c>
      <c r="G2383" t="s">
        <v>33480</v>
      </c>
      <c r="H2383">
        <v>28190</v>
      </c>
      <c r="I2383" t="s">
        <v>33476</v>
      </c>
      <c r="J2383"/>
      <c r="U2383" s="43"/>
      <c r="AE2383"/>
    </row>
    <row r="2384" spans="1:31">
      <c r="A2384">
        <v>7200</v>
      </c>
      <c r="B2384" t="s">
        <v>2381</v>
      </c>
      <c r="C2384" t="s">
        <v>33477</v>
      </c>
      <c r="D2384" t="s">
        <v>33476</v>
      </c>
      <c r="E2384"/>
      <c r="F2384">
        <v>60130</v>
      </c>
      <c r="G2384" t="s">
        <v>33477</v>
      </c>
      <c r="H2384">
        <v>28190</v>
      </c>
      <c r="I2384" t="s">
        <v>33476</v>
      </c>
      <c r="J2384"/>
      <c r="U2384" s="43"/>
      <c r="AE2384"/>
    </row>
    <row r="2385" spans="1:31">
      <c r="A2385">
        <v>7380</v>
      </c>
      <c r="B2385" t="s">
        <v>2382</v>
      </c>
      <c r="C2385" t="s">
        <v>33477</v>
      </c>
      <c r="D2385" t="s">
        <v>33476</v>
      </c>
      <c r="E2385"/>
      <c r="F2385">
        <v>60134</v>
      </c>
      <c r="G2385" t="s">
        <v>33480</v>
      </c>
      <c r="H2385">
        <v>28200</v>
      </c>
      <c r="I2385" t="s">
        <v>33476</v>
      </c>
      <c r="J2385"/>
      <c r="U2385" s="43"/>
      <c r="AE2385"/>
    </row>
    <row r="2386" spans="1:31">
      <c r="A2386">
        <v>7400</v>
      </c>
      <c r="B2386" t="s">
        <v>2383</v>
      </c>
      <c r="C2386" t="s">
        <v>33477</v>
      </c>
      <c r="D2386" t="s">
        <v>33476</v>
      </c>
      <c r="E2386"/>
      <c r="F2386">
        <v>60150</v>
      </c>
      <c r="G2386" t="s">
        <v>33480</v>
      </c>
      <c r="H2386">
        <v>28200</v>
      </c>
      <c r="I2386" t="s">
        <v>33476</v>
      </c>
      <c r="J2386"/>
      <c r="U2386" s="43"/>
      <c r="AE2386"/>
    </row>
    <row r="2387" spans="1:31">
      <c r="A2387">
        <v>7530</v>
      </c>
      <c r="B2387" t="s">
        <v>2384</v>
      </c>
      <c r="C2387" t="s">
        <v>33477</v>
      </c>
      <c r="D2387" t="s">
        <v>33476</v>
      </c>
      <c r="E2387"/>
      <c r="F2387">
        <v>60157</v>
      </c>
      <c r="G2387" t="s">
        <v>33477</v>
      </c>
      <c r="H2387">
        <v>28200</v>
      </c>
      <c r="I2387" t="s">
        <v>33476</v>
      </c>
      <c r="J2387"/>
      <c r="U2387" s="43"/>
      <c r="AE2387"/>
    </row>
    <row r="2388" spans="1:31">
      <c r="A2388">
        <v>7170</v>
      </c>
      <c r="B2388" t="s">
        <v>2385</v>
      </c>
      <c r="C2388" t="s">
        <v>33477</v>
      </c>
      <c r="D2388" t="s">
        <v>33476</v>
      </c>
      <c r="E2388"/>
      <c r="F2388">
        <v>60170</v>
      </c>
      <c r="G2388" t="s">
        <v>33480</v>
      </c>
      <c r="H2388">
        <v>28200</v>
      </c>
      <c r="I2388" t="s">
        <v>33476</v>
      </c>
      <c r="J2388"/>
      <c r="U2388" s="43"/>
      <c r="AE2388"/>
    </row>
    <row r="2389" spans="1:31">
      <c r="A2389">
        <v>7690</v>
      </c>
      <c r="B2389" t="s">
        <v>1575</v>
      </c>
      <c r="C2389" t="s">
        <v>33478</v>
      </c>
      <c r="D2389" t="s">
        <v>33482</v>
      </c>
      <c r="E2389"/>
      <c r="F2389">
        <v>60190</v>
      </c>
      <c r="G2389" t="s">
        <v>33480</v>
      </c>
      <c r="H2389">
        <v>28200</v>
      </c>
      <c r="I2389" t="s">
        <v>33476</v>
      </c>
      <c r="J2389"/>
      <c r="U2389" s="43"/>
      <c r="AE2389"/>
    </row>
    <row r="2390" spans="1:31">
      <c r="A2390">
        <v>7560</v>
      </c>
      <c r="B2390" t="s">
        <v>2386</v>
      </c>
      <c r="C2390" t="s">
        <v>33478</v>
      </c>
      <c r="D2390" t="s">
        <v>33476</v>
      </c>
      <c r="E2390"/>
      <c r="F2390">
        <v>60200</v>
      </c>
      <c r="G2390" t="s">
        <v>33480</v>
      </c>
      <c r="H2390">
        <v>28210</v>
      </c>
      <c r="I2390" t="s">
        <v>33476</v>
      </c>
      <c r="J2390"/>
      <c r="U2390" s="43"/>
      <c r="AE2390"/>
    </row>
    <row r="2391" spans="1:31">
      <c r="A2391">
        <v>7110</v>
      </c>
      <c r="B2391" t="s">
        <v>2387</v>
      </c>
      <c r="C2391" t="s">
        <v>33477</v>
      </c>
      <c r="D2391" t="s">
        <v>33476</v>
      </c>
      <c r="E2391"/>
      <c r="F2391">
        <v>60210</v>
      </c>
      <c r="G2391" t="s">
        <v>33478</v>
      </c>
      <c r="H2391">
        <v>28210</v>
      </c>
      <c r="I2391" t="s">
        <v>33476</v>
      </c>
      <c r="J2391"/>
      <c r="U2391" s="43"/>
      <c r="AE2391"/>
    </row>
    <row r="2392" spans="1:31">
      <c r="A2392">
        <v>7140</v>
      </c>
      <c r="B2392" t="s">
        <v>2388</v>
      </c>
      <c r="C2392" t="s">
        <v>33477</v>
      </c>
      <c r="D2392" t="s">
        <v>33476</v>
      </c>
      <c r="E2392"/>
      <c r="F2392">
        <v>60220</v>
      </c>
      <c r="G2392" t="s">
        <v>33478</v>
      </c>
      <c r="H2392">
        <v>28220</v>
      </c>
      <c r="I2392" t="s">
        <v>33476</v>
      </c>
      <c r="J2392"/>
      <c r="U2392" s="43"/>
      <c r="AE2392"/>
    </row>
    <row r="2393" spans="1:31">
      <c r="A2393">
        <v>7160</v>
      </c>
      <c r="B2393" t="s">
        <v>2389</v>
      </c>
      <c r="C2393" t="s">
        <v>33478</v>
      </c>
      <c r="D2393" t="s">
        <v>33476</v>
      </c>
      <c r="E2393"/>
      <c r="F2393">
        <v>60240</v>
      </c>
      <c r="G2393" t="s">
        <v>33477</v>
      </c>
      <c r="H2393">
        <v>28250</v>
      </c>
      <c r="I2393" t="s">
        <v>33476</v>
      </c>
      <c r="J2393"/>
      <c r="U2393" s="43"/>
      <c r="AE2393"/>
    </row>
    <row r="2394" spans="1:31">
      <c r="A2394">
        <v>7160</v>
      </c>
      <c r="B2394" t="s">
        <v>2389</v>
      </c>
      <c r="C2394" t="s">
        <v>33478</v>
      </c>
      <c r="D2394" t="s">
        <v>33476</v>
      </c>
      <c r="E2394"/>
      <c r="F2394">
        <v>60250</v>
      </c>
      <c r="G2394" t="s">
        <v>33480</v>
      </c>
      <c r="H2394">
        <v>28250</v>
      </c>
      <c r="I2394" t="s">
        <v>33476</v>
      </c>
      <c r="J2394"/>
      <c r="U2394" s="43"/>
      <c r="AE2394"/>
    </row>
    <row r="2395" spans="1:31">
      <c r="A2395">
        <v>7270</v>
      </c>
      <c r="B2395" t="s">
        <v>2390</v>
      </c>
      <c r="C2395" t="s">
        <v>33477</v>
      </c>
      <c r="D2395" t="s">
        <v>33476</v>
      </c>
      <c r="E2395"/>
      <c r="F2395">
        <v>60270</v>
      </c>
      <c r="G2395" t="s">
        <v>33480</v>
      </c>
      <c r="H2395">
        <v>28260</v>
      </c>
      <c r="I2395" t="s">
        <v>33476</v>
      </c>
      <c r="J2395"/>
      <c r="U2395" s="43"/>
      <c r="AE2395"/>
    </row>
    <row r="2396" spans="1:31">
      <c r="A2396">
        <v>7360</v>
      </c>
      <c r="B2396" t="s">
        <v>2391</v>
      </c>
      <c r="C2396" t="s">
        <v>33477</v>
      </c>
      <c r="D2396" t="s">
        <v>33476</v>
      </c>
      <c r="E2396"/>
      <c r="F2396">
        <v>60290</v>
      </c>
      <c r="G2396" t="s">
        <v>33480</v>
      </c>
      <c r="H2396">
        <v>28270</v>
      </c>
      <c r="I2396" t="s">
        <v>33476</v>
      </c>
      <c r="J2396"/>
      <c r="U2396" s="43"/>
      <c r="AE2396"/>
    </row>
    <row r="2397" spans="1:31">
      <c r="A2397">
        <v>7150</v>
      </c>
      <c r="B2397" t="s">
        <v>2392</v>
      </c>
      <c r="C2397" t="s">
        <v>33480</v>
      </c>
      <c r="D2397" t="s">
        <v>33476</v>
      </c>
      <c r="E2397"/>
      <c r="F2397">
        <v>60300</v>
      </c>
      <c r="G2397" t="s">
        <v>33480</v>
      </c>
      <c r="H2397">
        <v>28270</v>
      </c>
      <c r="I2397" t="s">
        <v>33476</v>
      </c>
      <c r="J2397"/>
      <c r="U2397" s="43"/>
      <c r="AE2397"/>
    </row>
    <row r="2398" spans="1:31">
      <c r="A2398">
        <v>7370</v>
      </c>
      <c r="B2398" t="s">
        <v>2393</v>
      </c>
      <c r="C2398" t="s">
        <v>33477</v>
      </c>
      <c r="D2398" t="e">
        <v>#N/A</v>
      </c>
      <c r="E2398"/>
      <c r="F2398">
        <v>60310</v>
      </c>
      <c r="G2398" t="s">
        <v>33477</v>
      </c>
      <c r="H2398">
        <v>28300</v>
      </c>
      <c r="I2398" t="s">
        <v>33476</v>
      </c>
      <c r="J2398"/>
      <c r="U2398" s="43"/>
      <c r="AE2398"/>
    </row>
    <row r="2399" spans="1:31">
      <c r="A2399">
        <v>7410</v>
      </c>
      <c r="B2399" t="s">
        <v>2394</v>
      </c>
      <c r="C2399" t="s">
        <v>33477</v>
      </c>
      <c r="D2399" t="s">
        <v>33476</v>
      </c>
      <c r="E2399"/>
      <c r="F2399">
        <v>60320</v>
      </c>
      <c r="G2399" t="s">
        <v>33480</v>
      </c>
      <c r="H2399">
        <v>28300</v>
      </c>
      <c r="I2399" t="s">
        <v>33476</v>
      </c>
      <c r="J2399"/>
      <c r="U2399" s="43"/>
      <c r="AE2399"/>
    </row>
    <row r="2400" spans="1:31">
      <c r="A2400">
        <v>7230</v>
      </c>
      <c r="B2400" t="s">
        <v>2395</v>
      </c>
      <c r="C2400" t="s">
        <v>33480</v>
      </c>
      <c r="D2400" t="s">
        <v>33476</v>
      </c>
      <c r="E2400"/>
      <c r="F2400">
        <v>60350</v>
      </c>
      <c r="G2400" t="s">
        <v>33480</v>
      </c>
      <c r="H2400">
        <v>28300</v>
      </c>
      <c r="I2400" t="s">
        <v>33476</v>
      </c>
      <c r="J2400"/>
      <c r="U2400" s="43"/>
      <c r="AE2400"/>
    </row>
    <row r="2401" spans="1:31">
      <c r="A2401">
        <v>7340</v>
      </c>
      <c r="B2401" t="s">
        <v>2396</v>
      </c>
      <c r="C2401" t="s">
        <v>33477</v>
      </c>
      <c r="D2401" t="s">
        <v>33476</v>
      </c>
      <c r="E2401"/>
      <c r="F2401">
        <v>60360</v>
      </c>
      <c r="G2401" t="s">
        <v>33478</v>
      </c>
      <c r="H2401">
        <v>28300</v>
      </c>
      <c r="I2401" t="s">
        <v>33476</v>
      </c>
      <c r="J2401"/>
      <c r="U2401" s="43"/>
      <c r="AE2401"/>
    </row>
    <row r="2402" spans="1:31">
      <c r="A2402">
        <v>7450</v>
      </c>
      <c r="B2402" t="s">
        <v>2397</v>
      </c>
      <c r="C2402" t="s">
        <v>33478</v>
      </c>
      <c r="D2402" t="s">
        <v>33482</v>
      </c>
      <c r="E2402"/>
      <c r="F2402">
        <v>60380</v>
      </c>
      <c r="G2402" t="s">
        <v>33478</v>
      </c>
      <c r="H2402">
        <v>28300</v>
      </c>
      <c r="I2402" t="s">
        <v>33476</v>
      </c>
      <c r="J2402"/>
      <c r="U2402" s="43"/>
      <c r="AE2402"/>
    </row>
    <row r="2403" spans="1:31">
      <c r="A2403">
        <v>7340</v>
      </c>
      <c r="B2403" t="s">
        <v>2398</v>
      </c>
      <c r="C2403" t="s">
        <v>33477</v>
      </c>
      <c r="D2403" t="s">
        <v>33476</v>
      </c>
      <c r="E2403"/>
      <c r="F2403">
        <v>60390</v>
      </c>
      <c r="G2403" t="s">
        <v>33477</v>
      </c>
      <c r="H2403">
        <v>28310</v>
      </c>
      <c r="I2403" t="s">
        <v>33476</v>
      </c>
      <c r="J2403"/>
      <c r="U2403" s="43"/>
      <c r="AE2403"/>
    </row>
    <row r="2404" spans="1:31">
      <c r="A2404">
        <v>7590</v>
      </c>
      <c r="B2404" t="s">
        <v>2399</v>
      </c>
      <c r="C2404" t="s">
        <v>33478</v>
      </c>
      <c r="D2404" t="s">
        <v>33476</v>
      </c>
      <c r="E2404"/>
      <c r="F2404">
        <v>60400</v>
      </c>
      <c r="G2404" t="s">
        <v>33480</v>
      </c>
      <c r="H2404">
        <v>28310</v>
      </c>
      <c r="I2404" t="s">
        <v>33476</v>
      </c>
      <c r="J2404"/>
      <c r="U2404" s="43"/>
      <c r="AE2404"/>
    </row>
    <row r="2405" spans="1:31">
      <c r="A2405">
        <v>7230</v>
      </c>
      <c r="B2405" t="s">
        <v>2400</v>
      </c>
      <c r="C2405" t="s">
        <v>33480</v>
      </c>
      <c r="D2405" t="s">
        <v>33476</v>
      </c>
      <c r="E2405"/>
      <c r="F2405">
        <v>60420</v>
      </c>
      <c r="G2405" t="s">
        <v>33477</v>
      </c>
      <c r="H2405">
        <v>28310</v>
      </c>
      <c r="I2405" t="s">
        <v>33476</v>
      </c>
      <c r="J2405"/>
      <c r="U2405" s="43"/>
      <c r="AE2405"/>
    </row>
    <row r="2406" spans="1:31">
      <c r="A2406">
        <v>7300</v>
      </c>
      <c r="B2406" t="s">
        <v>2401</v>
      </c>
      <c r="C2406" t="s">
        <v>33477</v>
      </c>
      <c r="D2406" t="s">
        <v>33476</v>
      </c>
      <c r="E2406"/>
      <c r="F2406">
        <v>60440</v>
      </c>
      <c r="G2406" t="s">
        <v>33480</v>
      </c>
      <c r="H2406">
        <v>28310</v>
      </c>
      <c r="I2406" t="s">
        <v>33476</v>
      </c>
      <c r="J2406"/>
      <c r="U2406" s="43"/>
      <c r="AE2406"/>
    </row>
    <row r="2407" spans="1:31">
      <c r="A2407">
        <v>7380</v>
      </c>
      <c r="B2407" t="s">
        <v>2402</v>
      </c>
      <c r="C2407" t="s">
        <v>33477</v>
      </c>
      <c r="D2407" t="s">
        <v>33476</v>
      </c>
      <c r="E2407"/>
      <c r="F2407">
        <v>60460</v>
      </c>
      <c r="G2407" t="s">
        <v>33480</v>
      </c>
      <c r="H2407">
        <v>28310</v>
      </c>
      <c r="I2407" t="s">
        <v>33476</v>
      </c>
      <c r="J2407"/>
      <c r="U2407" s="43"/>
      <c r="AE2407"/>
    </row>
    <row r="2408" spans="1:31">
      <c r="A2408">
        <v>7000</v>
      </c>
      <c r="B2408" t="s">
        <v>2403</v>
      </c>
      <c r="C2408" t="s">
        <v>33478</v>
      </c>
      <c r="D2408" t="s">
        <v>33476</v>
      </c>
      <c r="E2408"/>
      <c r="F2408">
        <v>60480</v>
      </c>
      <c r="G2408" t="s">
        <v>33478</v>
      </c>
      <c r="H2408">
        <v>28310</v>
      </c>
      <c r="I2408" t="s">
        <v>33476</v>
      </c>
      <c r="J2408"/>
      <c r="U2408" s="43"/>
      <c r="AE2408"/>
    </row>
    <row r="2409" spans="1:31">
      <c r="A2409">
        <v>7250</v>
      </c>
      <c r="B2409" t="s">
        <v>2404</v>
      </c>
      <c r="C2409" t="s">
        <v>33477</v>
      </c>
      <c r="D2409" t="s">
        <v>33476</v>
      </c>
      <c r="E2409"/>
      <c r="F2409">
        <v>60490</v>
      </c>
      <c r="G2409" t="s">
        <v>33477</v>
      </c>
      <c r="H2409">
        <v>28320</v>
      </c>
      <c r="I2409" t="s">
        <v>33476</v>
      </c>
      <c r="J2409"/>
      <c r="U2409" s="43"/>
      <c r="AE2409"/>
    </row>
    <row r="2410" spans="1:31">
      <c r="A2410">
        <v>7380</v>
      </c>
      <c r="B2410" t="s">
        <v>2405</v>
      </c>
      <c r="C2410" t="s">
        <v>33477</v>
      </c>
      <c r="D2410" t="s">
        <v>33476</v>
      </c>
      <c r="E2410"/>
      <c r="F2410">
        <v>60510</v>
      </c>
      <c r="G2410" t="s">
        <v>33477</v>
      </c>
      <c r="H2410">
        <v>28330</v>
      </c>
      <c r="I2410" t="s">
        <v>33476</v>
      </c>
      <c r="J2410"/>
      <c r="U2410" s="43"/>
      <c r="AE2410"/>
    </row>
    <row r="2411" spans="1:31">
      <c r="A2411">
        <v>7120</v>
      </c>
      <c r="B2411" t="s">
        <v>2406</v>
      </c>
      <c r="C2411" t="s">
        <v>33480</v>
      </c>
      <c r="D2411" t="s">
        <v>33476</v>
      </c>
      <c r="E2411"/>
      <c r="F2411">
        <v>60520</v>
      </c>
      <c r="G2411" t="s">
        <v>33480</v>
      </c>
      <c r="H2411">
        <v>28360</v>
      </c>
      <c r="I2411" t="s">
        <v>33476</v>
      </c>
      <c r="J2411"/>
      <c r="U2411" s="43"/>
      <c r="AE2411"/>
    </row>
    <row r="2412" spans="1:31">
      <c r="A2412">
        <v>7000</v>
      </c>
      <c r="B2412" t="s">
        <v>2407</v>
      </c>
      <c r="C2412" t="s">
        <v>33478</v>
      </c>
      <c r="D2412" t="s">
        <v>33476</v>
      </c>
      <c r="E2412"/>
      <c r="F2412">
        <v>60530</v>
      </c>
      <c r="G2412" t="s">
        <v>33480</v>
      </c>
      <c r="H2412">
        <v>28360</v>
      </c>
      <c r="I2412" t="s">
        <v>33476</v>
      </c>
      <c r="J2412"/>
      <c r="U2412" s="43"/>
      <c r="AE2412"/>
    </row>
    <row r="2413" spans="1:31">
      <c r="A2413">
        <v>7290</v>
      </c>
      <c r="B2413" t="s">
        <v>2408</v>
      </c>
      <c r="C2413" t="s">
        <v>33477</v>
      </c>
      <c r="D2413" t="s">
        <v>33476</v>
      </c>
      <c r="E2413"/>
      <c r="F2413">
        <v>60540</v>
      </c>
      <c r="G2413" t="s">
        <v>33480</v>
      </c>
      <c r="H2413">
        <v>28360</v>
      </c>
      <c r="I2413" t="s">
        <v>33476</v>
      </c>
      <c r="J2413"/>
      <c r="U2413" s="43"/>
      <c r="AE2413"/>
    </row>
    <row r="2414" spans="1:31">
      <c r="A2414">
        <v>7000</v>
      </c>
      <c r="B2414" t="s">
        <v>2409</v>
      </c>
      <c r="C2414" t="s">
        <v>33478</v>
      </c>
      <c r="D2414" t="s">
        <v>33476</v>
      </c>
      <c r="E2414"/>
      <c r="F2414">
        <v>60570</v>
      </c>
      <c r="G2414" t="s">
        <v>33478</v>
      </c>
      <c r="H2414">
        <v>28500</v>
      </c>
      <c r="I2414" t="s">
        <v>33476</v>
      </c>
      <c r="J2414"/>
      <c r="U2414" s="43"/>
      <c r="AE2414"/>
    </row>
    <row r="2415" spans="1:31">
      <c r="A2415">
        <v>7110</v>
      </c>
      <c r="B2415" t="s">
        <v>2410</v>
      </c>
      <c r="C2415" t="s">
        <v>33477</v>
      </c>
      <c r="D2415" t="s">
        <v>33476</v>
      </c>
      <c r="E2415"/>
      <c r="F2415">
        <v>60590</v>
      </c>
      <c r="G2415" t="s">
        <v>33480</v>
      </c>
      <c r="H2415">
        <v>28500</v>
      </c>
      <c r="I2415" t="s">
        <v>33476</v>
      </c>
      <c r="J2415"/>
      <c r="U2415" s="43"/>
      <c r="AE2415"/>
    </row>
    <row r="2416" spans="1:31">
      <c r="A2416">
        <v>7290</v>
      </c>
      <c r="B2416" t="s">
        <v>2411</v>
      </c>
      <c r="C2416" t="s">
        <v>33477</v>
      </c>
      <c r="D2416" t="s">
        <v>33476</v>
      </c>
      <c r="E2416"/>
      <c r="F2416">
        <v>60610</v>
      </c>
      <c r="G2416" t="s">
        <v>33480</v>
      </c>
      <c r="H2416">
        <v>28500</v>
      </c>
      <c r="I2416" t="s">
        <v>33476</v>
      </c>
      <c r="J2416"/>
      <c r="U2416" s="43"/>
      <c r="AE2416"/>
    </row>
    <row r="2417" spans="1:31">
      <c r="A2417">
        <v>7260</v>
      </c>
      <c r="B2417" t="s">
        <v>2412</v>
      </c>
      <c r="C2417" t="s">
        <v>33477</v>
      </c>
      <c r="D2417" t="s">
        <v>33476</v>
      </c>
      <c r="E2417"/>
      <c r="F2417">
        <v>60620</v>
      </c>
      <c r="G2417" t="s">
        <v>33480</v>
      </c>
      <c r="H2417">
        <v>28630</v>
      </c>
      <c r="I2417" t="s">
        <v>33476</v>
      </c>
      <c r="J2417"/>
      <c r="U2417" s="43"/>
      <c r="AE2417"/>
    </row>
    <row r="2418" spans="1:31">
      <c r="A2418">
        <v>7200</v>
      </c>
      <c r="B2418" t="s">
        <v>2413</v>
      </c>
      <c r="C2418" t="s">
        <v>33477</v>
      </c>
      <c r="D2418" t="s">
        <v>33476</v>
      </c>
      <c r="E2418"/>
      <c r="F2418">
        <v>60640</v>
      </c>
      <c r="G2418" t="s">
        <v>33480</v>
      </c>
      <c r="H2418">
        <v>28630</v>
      </c>
      <c r="I2418" t="s">
        <v>33476</v>
      </c>
      <c r="J2418"/>
      <c r="U2418" s="43"/>
      <c r="AE2418"/>
    </row>
    <row r="2419" spans="1:31">
      <c r="A2419">
        <v>7400</v>
      </c>
      <c r="B2419" t="s">
        <v>2414</v>
      </c>
      <c r="C2419" t="s">
        <v>33477</v>
      </c>
      <c r="D2419" t="s">
        <v>33476</v>
      </c>
      <c r="E2419"/>
      <c r="F2419">
        <v>60650</v>
      </c>
      <c r="G2419" t="s">
        <v>33477</v>
      </c>
      <c r="H2419">
        <v>28700</v>
      </c>
      <c r="I2419" t="s">
        <v>33476</v>
      </c>
      <c r="J2419"/>
      <c r="U2419" s="43"/>
      <c r="AE2419"/>
    </row>
    <row r="2420" spans="1:31">
      <c r="A2420">
        <v>7320</v>
      </c>
      <c r="B2420" t="s">
        <v>2415</v>
      </c>
      <c r="C2420" t="s">
        <v>33478</v>
      </c>
      <c r="D2420" t="s">
        <v>33476</v>
      </c>
      <c r="E2420"/>
      <c r="F2420">
        <v>60730</v>
      </c>
      <c r="G2420" t="s">
        <v>33477</v>
      </c>
      <c r="H2420">
        <v>28700</v>
      </c>
      <c r="I2420" t="s">
        <v>33476</v>
      </c>
      <c r="J2420"/>
      <c r="U2420" s="43"/>
      <c r="AE2420"/>
    </row>
    <row r="2421" spans="1:31">
      <c r="A2421">
        <v>7110</v>
      </c>
      <c r="B2421" t="s">
        <v>2416</v>
      </c>
      <c r="C2421" t="s">
        <v>33477</v>
      </c>
      <c r="D2421" t="s">
        <v>33476</v>
      </c>
      <c r="E2421"/>
      <c r="F2421">
        <v>60790</v>
      </c>
      <c r="G2421" t="s">
        <v>33478</v>
      </c>
      <c r="H2421">
        <v>28700</v>
      </c>
      <c r="I2421" t="s">
        <v>33476</v>
      </c>
      <c r="J2421"/>
      <c r="U2421" s="43"/>
      <c r="AE2421"/>
    </row>
    <row r="2422" spans="1:31">
      <c r="A2422">
        <v>7210</v>
      </c>
      <c r="B2422" t="s">
        <v>2417</v>
      </c>
      <c r="C2422" t="s">
        <v>33477</v>
      </c>
      <c r="D2422" t="s">
        <v>33476</v>
      </c>
      <c r="E2422"/>
      <c r="F2422">
        <v>60800</v>
      </c>
      <c r="G2422" t="s">
        <v>33480</v>
      </c>
      <c r="H2422">
        <v>28700</v>
      </c>
      <c r="I2422" t="s">
        <v>33476</v>
      </c>
      <c r="J2422"/>
      <c r="U2422" s="43"/>
      <c r="AE2422"/>
    </row>
    <row r="2423" spans="1:31">
      <c r="A2423">
        <v>7310</v>
      </c>
      <c r="B2423" t="s">
        <v>1853</v>
      </c>
      <c r="C2423" t="s">
        <v>33478</v>
      </c>
      <c r="D2423" t="s">
        <v>33476</v>
      </c>
      <c r="E2423"/>
      <c r="F2423">
        <v>60810</v>
      </c>
      <c r="G2423" t="s">
        <v>33480</v>
      </c>
      <c r="H2423">
        <v>28700</v>
      </c>
      <c r="I2423" t="s">
        <v>33476</v>
      </c>
      <c r="J2423"/>
      <c r="U2423" s="43"/>
      <c r="AE2423"/>
    </row>
    <row r="2424" spans="1:31">
      <c r="A2424">
        <v>7110</v>
      </c>
      <c r="B2424" t="s">
        <v>1612</v>
      </c>
      <c r="C2424" t="s">
        <v>33477</v>
      </c>
      <c r="D2424" t="s">
        <v>33476</v>
      </c>
      <c r="E2424"/>
      <c r="F2424">
        <v>60840</v>
      </c>
      <c r="G2424" t="s">
        <v>33480</v>
      </c>
      <c r="H2424">
        <v>28800</v>
      </c>
      <c r="I2424" t="s">
        <v>33476</v>
      </c>
      <c r="J2424"/>
      <c r="U2424" s="43"/>
      <c r="AE2424"/>
    </row>
    <row r="2425" spans="1:31">
      <c r="A2425">
        <v>7100</v>
      </c>
      <c r="B2425" t="s">
        <v>2418</v>
      </c>
      <c r="C2425" t="s">
        <v>33478</v>
      </c>
      <c r="D2425" t="s">
        <v>33476</v>
      </c>
      <c r="E2425"/>
      <c r="F2425">
        <v>60850</v>
      </c>
      <c r="G2425" t="s">
        <v>33477</v>
      </c>
      <c r="H2425">
        <v>28800</v>
      </c>
      <c r="I2425" t="s">
        <v>33476</v>
      </c>
      <c r="J2425"/>
      <c r="U2425" s="43"/>
      <c r="AE2425"/>
    </row>
    <row r="2426" spans="1:31">
      <c r="A2426">
        <v>7250</v>
      </c>
      <c r="B2426" t="s">
        <v>2419</v>
      </c>
      <c r="C2426" t="s">
        <v>33477</v>
      </c>
      <c r="D2426" t="s">
        <v>33476</v>
      </c>
      <c r="E2426"/>
      <c r="F2426">
        <v>60860</v>
      </c>
      <c r="G2426" t="s">
        <v>33478</v>
      </c>
      <c r="H2426">
        <v>28800</v>
      </c>
      <c r="I2426" t="s">
        <v>33476</v>
      </c>
      <c r="J2426"/>
      <c r="U2426" s="43"/>
      <c r="AE2426"/>
    </row>
    <row r="2427" spans="1:31">
      <c r="A2427">
        <v>7800</v>
      </c>
      <c r="B2427" t="s">
        <v>2419</v>
      </c>
      <c r="C2427" t="s">
        <v>33477</v>
      </c>
      <c r="D2427" t="s">
        <v>33476</v>
      </c>
      <c r="E2427"/>
      <c r="F2427">
        <v>60890</v>
      </c>
      <c r="G2427" t="s">
        <v>33480</v>
      </c>
      <c r="H2427">
        <v>28800</v>
      </c>
      <c r="I2427" t="s">
        <v>33476</v>
      </c>
      <c r="J2427"/>
      <c r="U2427" s="43"/>
      <c r="AE2427"/>
    </row>
    <row r="2428" spans="1:31">
      <c r="A2428">
        <v>7260</v>
      </c>
      <c r="B2428" t="s">
        <v>2420</v>
      </c>
      <c r="C2428" t="s">
        <v>33477</v>
      </c>
      <c r="D2428" t="s">
        <v>33476</v>
      </c>
      <c r="E2428"/>
      <c r="F2428">
        <v>60950</v>
      </c>
      <c r="G2428" t="s">
        <v>33480</v>
      </c>
      <c r="H2428">
        <v>29000</v>
      </c>
      <c r="I2428" t="s">
        <v>33476</v>
      </c>
      <c r="J2428"/>
      <c r="U2428" s="43"/>
      <c r="AE2428"/>
    </row>
    <row r="2429" spans="1:31">
      <c r="A2429">
        <v>7560</v>
      </c>
      <c r="B2429" t="s">
        <v>2421</v>
      </c>
      <c r="C2429" t="s">
        <v>33478</v>
      </c>
      <c r="D2429" t="s">
        <v>33476</v>
      </c>
      <c r="E2429"/>
      <c r="F2429">
        <v>61100</v>
      </c>
      <c r="G2429" t="s">
        <v>33477</v>
      </c>
      <c r="H2429">
        <v>29100</v>
      </c>
      <c r="I2429" t="s">
        <v>33476</v>
      </c>
      <c r="J2429"/>
      <c r="U2429" s="43"/>
      <c r="AE2429"/>
    </row>
    <row r="2430" spans="1:31">
      <c r="A2430">
        <v>7120</v>
      </c>
      <c r="B2430" t="s">
        <v>2422</v>
      </c>
      <c r="C2430" t="s">
        <v>33480</v>
      </c>
      <c r="D2430" t="s">
        <v>33476</v>
      </c>
      <c r="E2430"/>
      <c r="F2430">
        <v>61110</v>
      </c>
      <c r="G2430" t="s">
        <v>33477</v>
      </c>
      <c r="H2430">
        <v>29120</v>
      </c>
      <c r="I2430" t="s">
        <v>33476</v>
      </c>
      <c r="J2430"/>
      <c r="U2430" s="43"/>
      <c r="AE2430"/>
    </row>
    <row r="2431" spans="1:31">
      <c r="A2431">
        <v>7260</v>
      </c>
      <c r="B2431" t="s">
        <v>2423</v>
      </c>
      <c r="C2431" t="s">
        <v>33477</v>
      </c>
      <c r="D2431" t="s">
        <v>33476</v>
      </c>
      <c r="E2431"/>
      <c r="F2431">
        <v>61120</v>
      </c>
      <c r="G2431" t="s">
        <v>33478</v>
      </c>
      <c r="H2431">
        <v>29140</v>
      </c>
      <c r="I2431" t="s">
        <v>33476</v>
      </c>
      <c r="J2431"/>
      <c r="U2431" s="43"/>
      <c r="AE2431"/>
    </row>
    <row r="2432" spans="1:31">
      <c r="A2432">
        <v>7450</v>
      </c>
      <c r="B2432" t="s">
        <v>2424</v>
      </c>
      <c r="C2432" t="s">
        <v>33478</v>
      </c>
      <c r="D2432" t="s">
        <v>33482</v>
      </c>
      <c r="E2432"/>
      <c r="F2432">
        <v>61140</v>
      </c>
      <c r="G2432" t="s">
        <v>33477</v>
      </c>
      <c r="H2432">
        <v>29140</v>
      </c>
      <c r="I2432" t="s">
        <v>33476</v>
      </c>
      <c r="J2432"/>
      <c r="U2432" s="43"/>
      <c r="AE2432"/>
    </row>
    <row r="2433" spans="1:31">
      <c r="A2433">
        <v>7320</v>
      </c>
      <c r="B2433" t="s">
        <v>2425</v>
      </c>
      <c r="C2433" t="s">
        <v>33478</v>
      </c>
      <c r="D2433" t="s">
        <v>33476</v>
      </c>
      <c r="E2433"/>
      <c r="F2433">
        <v>61150</v>
      </c>
      <c r="G2433" t="s">
        <v>33477</v>
      </c>
      <c r="H2433">
        <v>29150</v>
      </c>
      <c r="I2433" t="s">
        <v>33476</v>
      </c>
      <c r="J2433"/>
      <c r="U2433" s="43"/>
      <c r="AE2433"/>
    </row>
    <row r="2434" spans="1:31">
      <c r="A2434">
        <v>7320</v>
      </c>
      <c r="B2434" t="s">
        <v>2425</v>
      </c>
      <c r="C2434" t="s">
        <v>33478</v>
      </c>
      <c r="D2434" t="s">
        <v>33476</v>
      </c>
      <c r="E2434"/>
      <c r="F2434">
        <v>61160</v>
      </c>
      <c r="G2434" t="s">
        <v>33477</v>
      </c>
      <c r="H2434">
        <v>29150</v>
      </c>
      <c r="I2434" t="s">
        <v>33476</v>
      </c>
      <c r="J2434"/>
      <c r="U2434" s="43"/>
      <c r="AE2434"/>
    </row>
    <row r="2435" spans="1:31">
      <c r="A2435">
        <v>7790</v>
      </c>
      <c r="B2435" t="s">
        <v>2426</v>
      </c>
      <c r="C2435" t="s">
        <v>33478</v>
      </c>
      <c r="D2435" t="s">
        <v>33476</v>
      </c>
      <c r="E2435"/>
      <c r="F2435">
        <v>61170</v>
      </c>
      <c r="G2435" t="s">
        <v>33477</v>
      </c>
      <c r="H2435">
        <v>29160</v>
      </c>
      <c r="I2435" t="s">
        <v>33476</v>
      </c>
      <c r="J2435"/>
      <c r="U2435" s="43"/>
      <c r="AE2435"/>
    </row>
    <row r="2436" spans="1:31">
      <c r="A2436">
        <v>7590</v>
      </c>
      <c r="B2436" t="s">
        <v>2427</v>
      </c>
      <c r="C2436" t="s">
        <v>33478</v>
      </c>
      <c r="D2436" t="s">
        <v>33476</v>
      </c>
      <c r="E2436"/>
      <c r="F2436">
        <v>61200</v>
      </c>
      <c r="G2436" t="s">
        <v>33477</v>
      </c>
      <c r="H2436">
        <v>29180</v>
      </c>
      <c r="I2436" t="s">
        <v>33476</v>
      </c>
      <c r="J2436"/>
      <c r="U2436" s="43"/>
      <c r="AE2436"/>
    </row>
    <row r="2437" spans="1:31">
      <c r="A2437">
        <v>7120</v>
      </c>
      <c r="B2437" t="s">
        <v>2428</v>
      </c>
      <c r="C2437" t="s">
        <v>33480</v>
      </c>
      <c r="D2437" t="s">
        <v>33476</v>
      </c>
      <c r="E2437"/>
      <c r="F2437">
        <v>61210</v>
      </c>
      <c r="G2437" t="s">
        <v>33478</v>
      </c>
      <c r="H2437">
        <v>29180</v>
      </c>
      <c r="I2437" t="s">
        <v>33476</v>
      </c>
      <c r="J2437"/>
      <c r="U2437" s="43"/>
      <c r="AE2437"/>
    </row>
    <row r="2438" spans="1:31">
      <c r="A2438">
        <v>7120</v>
      </c>
      <c r="B2438" t="s">
        <v>2428</v>
      </c>
      <c r="C2438" t="s">
        <v>33480</v>
      </c>
      <c r="D2438" t="s">
        <v>33476</v>
      </c>
      <c r="E2438"/>
      <c r="F2438">
        <v>61220</v>
      </c>
      <c r="G2438" t="s">
        <v>33478</v>
      </c>
      <c r="H2438">
        <v>29180</v>
      </c>
      <c r="I2438" t="s">
        <v>33476</v>
      </c>
      <c r="J2438"/>
      <c r="U2438" s="43"/>
      <c r="AE2438"/>
    </row>
    <row r="2439" spans="1:31">
      <c r="A2439">
        <v>7170</v>
      </c>
      <c r="B2439" t="s">
        <v>2429</v>
      </c>
      <c r="C2439" t="s">
        <v>33477</v>
      </c>
      <c r="D2439" t="s">
        <v>33476</v>
      </c>
      <c r="E2439"/>
      <c r="F2439">
        <v>61230</v>
      </c>
      <c r="G2439" t="s">
        <v>33478</v>
      </c>
      <c r="H2439">
        <v>29190</v>
      </c>
      <c r="I2439" t="s">
        <v>33476</v>
      </c>
      <c r="J2439"/>
      <c r="U2439" s="43"/>
      <c r="AE2439"/>
    </row>
    <row r="2440" spans="1:31">
      <c r="A2440">
        <v>7160</v>
      </c>
      <c r="B2440" t="s">
        <v>2430</v>
      </c>
      <c r="C2440" t="s">
        <v>33478</v>
      </c>
      <c r="D2440" t="s">
        <v>33476</v>
      </c>
      <c r="E2440"/>
      <c r="F2440">
        <v>61240</v>
      </c>
      <c r="G2440" t="s">
        <v>33478</v>
      </c>
      <c r="H2440">
        <v>29190</v>
      </c>
      <c r="I2440" t="s">
        <v>33476</v>
      </c>
      <c r="J2440"/>
      <c r="U2440" s="43"/>
      <c r="AE2440"/>
    </row>
    <row r="2441" spans="1:31">
      <c r="A2441">
        <v>7600</v>
      </c>
      <c r="B2441" t="s">
        <v>2431</v>
      </c>
      <c r="C2441" t="s">
        <v>33478</v>
      </c>
      <c r="D2441" t="s">
        <v>33476</v>
      </c>
      <c r="E2441"/>
      <c r="F2441">
        <v>61250</v>
      </c>
      <c r="G2441" t="s">
        <v>33477</v>
      </c>
      <c r="H2441">
        <v>29200</v>
      </c>
      <c r="I2441" t="s">
        <v>33476</v>
      </c>
      <c r="J2441"/>
      <c r="U2441" s="43"/>
      <c r="AE2441"/>
    </row>
    <row r="2442" spans="1:31">
      <c r="A2442">
        <v>7460</v>
      </c>
      <c r="B2442" t="s">
        <v>2432</v>
      </c>
      <c r="C2442" t="s">
        <v>33480</v>
      </c>
      <c r="D2442" t="s">
        <v>33476</v>
      </c>
      <c r="E2442"/>
      <c r="F2442">
        <v>61260</v>
      </c>
      <c r="G2442" t="s">
        <v>33477</v>
      </c>
      <c r="H2442">
        <v>29233</v>
      </c>
      <c r="I2442" t="s">
        <v>33476</v>
      </c>
      <c r="J2442"/>
      <c r="U2442" s="43"/>
      <c r="AE2442"/>
    </row>
    <row r="2443" spans="1:31">
      <c r="A2443">
        <v>7690</v>
      </c>
      <c r="B2443" t="s">
        <v>2433</v>
      </c>
      <c r="C2443" t="s">
        <v>33478</v>
      </c>
      <c r="D2443" t="s">
        <v>33482</v>
      </c>
      <c r="E2443"/>
      <c r="F2443">
        <v>61330</v>
      </c>
      <c r="G2443" t="s">
        <v>33477</v>
      </c>
      <c r="H2443">
        <v>29246</v>
      </c>
      <c r="I2443" t="s">
        <v>33476</v>
      </c>
      <c r="J2443"/>
      <c r="U2443" s="43"/>
      <c r="AE2443"/>
    </row>
    <row r="2444" spans="1:31">
      <c r="A2444">
        <v>7230</v>
      </c>
      <c r="B2444" t="s">
        <v>2434</v>
      </c>
      <c r="C2444" t="s">
        <v>33480</v>
      </c>
      <c r="D2444" t="s">
        <v>33476</v>
      </c>
      <c r="E2444"/>
      <c r="F2444">
        <v>61340</v>
      </c>
      <c r="G2444" t="s">
        <v>33477</v>
      </c>
      <c r="H2444">
        <v>29260</v>
      </c>
      <c r="I2444" t="s">
        <v>33476</v>
      </c>
      <c r="J2444"/>
      <c r="U2444" s="43"/>
      <c r="AE2444"/>
    </row>
    <row r="2445" spans="1:31">
      <c r="A2445">
        <v>7240</v>
      </c>
      <c r="B2445" t="s">
        <v>2435</v>
      </c>
      <c r="C2445" t="s">
        <v>33477</v>
      </c>
      <c r="D2445" t="s">
        <v>33476</v>
      </c>
      <c r="E2445"/>
      <c r="F2445">
        <v>61350</v>
      </c>
      <c r="G2445" t="s">
        <v>33477</v>
      </c>
      <c r="H2445">
        <v>29270</v>
      </c>
      <c r="I2445" t="s">
        <v>33476</v>
      </c>
      <c r="J2445"/>
      <c r="U2445" s="43"/>
      <c r="AE2445"/>
    </row>
    <row r="2446" spans="1:31">
      <c r="A2446">
        <v>7160</v>
      </c>
      <c r="B2446" t="s">
        <v>2436</v>
      </c>
      <c r="C2446" t="s">
        <v>33478</v>
      </c>
      <c r="D2446" t="s">
        <v>33476</v>
      </c>
      <c r="E2446"/>
      <c r="F2446">
        <v>61360</v>
      </c>
      <c r="G2446" t="s">
        <v>33477</v>
      </c>
      <c r="H2446">
        <v>29270</v>
      </c>
      <c r="I2446" t="s">
        <v>33476</v>
      </c>
      <c r="J2446"/>
      <c r="U2446" s="43"/>
      <c r="AE2446"/>
    </row>
    <row r="2447" spans="1:31">
      <c r="A2447">
        <v>7270</v>
      </c>
      <c r="B2447" t="s">
        <v>2437</v>
      </c>
      <c r="C2447" t="s">
        <v>33477</v>
      </c>
      <c r="D2447" t="s">
        <v>33476</v>
      </c>
      <c r="E2447"/>
      <c r="F2447">
        <v>61390</v>
      </c>
      <c r="G2447" t="s">
        <v>33478</v>
      </c>
      <c r="H2447">
        <v>29270</v>
      </c>
      <c r="I2447" t="s">
        <v>33476</v>
      </c>
      <c r="J2447"/>
      <c r="U2447" s="43"/>
      <c r="AE2447"/>
    </row>
    <row r="2448" spans="1:31">
      <c r="A2448">
        <v>7300</v>
      </c>
      <c r="B2448" t="s">
        <v>2438</v>
      </c>
      <c r="C2448" t="s">
        <v>33477</v>
      </c>
      <c r="D2448" t="s">
        <v>33476</v>
      </c>
      <c r="E2448"/>
      <c r="F2448">
        <v>61400</v>
      </c>
      <c r="G2448" t="s">
        <v>33477</v>
      </c>
      <c r="H2448">
        <v>29280</v>
      </c>
      <c r="I2448" t="s">
        <v>33476</v>
      </c>
      <c r="J2448"/>
      <c r="U2448" s="43"/>
      <c r="AE2448"/>
    </row>
    <row r="2449" spans="1:31">
      <c r="A2449">
        <v>7270</v>
      </c>
      <c r="B2449" t="s">
        <v>2439</v>
      </c>
      <c r="C2449" t="s">
        <v>33477</v>
      </c>
      <c r="D2449" t="s">
        <v>33476</v>
      </c>
      <c r="E2449"/>
      <c r="F2449">
        <v>61410</v>
      </c>
      <c r="G2449" t="s">
        <v>33477</v>
      </c>
      <c r="H2449">
        <v>29290</v>
      </c>
      <c r="I2449" t="s">
        <v>33476</v>
      </c>
      <c r="J2449"/>
      <c r="U2449" s="43"/>
      <c r="AE2449"/>
    </row>
    <row r="2450" spans="1:31">
      <c r="A2450">
        <v>7210</v>
      </c>
      <c r="B2450" t="s">
        <v>2440</v>
      </c>
      <c r="C2450" t="s">
        <v>33477</v>
      </c>
      <c r="D2450" t="s">
        <v>33476</v>
      </c>
      <c r="E2450"/>
      <c r="F2450">
        <v>61420</v>
      </c>
      <c r="G2450" t="s">
        <v>33478</v>
      </c>
      <c r="H2450">
        <v>29290</v>
      </c>
      <c r="I2450" t="s">
        <v>33476</v>
      </c>
      <c r="J2450"/>
      <c r="U2450" s="43"/>
      <c r="AE2450"/>
    </row>
    <row r="2451" spans="1:31">
      <c r="A2451">
        <v>7160</v>
      </c>
      <c r="B2451" t="s">
        <v>2441</v>
      </c>
      <c r="C2451" t="s">
        <v>33478</v>
      </c>
      <c r="D2451" t="s">
        <v>33476</v>
      </c>
      <c r="E2451"/>
      <c r="F2451">
        <v>61440</v>
      </c>
      <c r="G2451" t="s">
        <v>33478</v>
      </c>
      <c r="H2451">
        <v>29300</v>
      </c>
      <c r="I2451" t="s">
        <v>33476</v>
      </c>
      <c r="J2451"/>
      <c r="U2451" s="43"/>
      <c r="AE2451"/>
    </row>
    <row r="2452" spans="1:31">
      <c r="A2452">
        <v>7800</v>
      </c>
      <c r="B2452" t="s">
        <v>2442</v>
      </c>
      <c r="C2452" t="s">
        <v>33477</v>
      </c>
      <c r="D2452" t="s">
        <v>33476</v>
      </c>
      <c r="E2452"/>
      <c r="F2452">
        <v>61500</v>
      </c>
      <c r="G2452" t="s">
        <v>33477</v>
      </c>
      <c r="H2452">
        <v>29300</v>
      </c>
      <c r="I2452" t="s">
        <v>33476</v>
      </c>
      <c r="J2452"/>
      <c r="U2452" s="43"/>
      <c r="AE2452"/>
    </row>
    <row r="2453" spans="1:31">
      <c r="A2453">
        <v>7160</v>
      </c>
      <c r="B2453" t="s">
        <v>2443</v>
      </c>
      <c r="C2453" t="s">
        <v>33478</v>
      </c>
      <c r="D2453" t="s">
        <v>33476</v>
      </c>
      <c r="E2453"/>
      <c r="F2453">
        <v>61560</v>
      </c>
      <c r="G2453" t="s">
        <v>33478</v>
      </c>
      <c r="H2453">
        <v>29310</v>
      </c>
      <c r="I2453" t="s">
        <v>33476</v>
      </c>
      <c r="J2453"/>
      <c r="U2453" s="43"/>
      <c r="AE2453"/>
    </row>
    <row r="2454" spans="1:31">
      <c r="A2454">
        <v>7380</v>
      </c>
      <c r="B2454" t="s">
        <v>2444</v>
      </c>
      <c r="C2454" t="s">
        <v>33477</v>
      </c>
      <c r="D2454" t="s">
        <v>33476</v>
      </c>
      <c r="E2454"/>
      <c r="F2454">
        <v>61570</v>
      </c>
      <c r="G2454" t="s">
        <v>33478</v>
      </c>
      <c r="H2454">
        <v>29370</v>
      </c>
      <c r="I2454" t="s">
        <v>33476</v>
      </c>
      <c r="J2454"/>
      <c r="U2454" s="43"/>
      <c r="AE2454"/>
    </row>
    <row r="2455" spans="1:31">
      <c r="A2455">
        <v>7510</v>
      </c>
      <c r="B2455" t="s">
        <v>2445</v>
      </c>
      <c r="C2455" t="s">
        <v>33478</v>
      </c>
      <c r="D2455" t="s">
        <v>33482</v>
      </c>
      <c r="E2455"/>
      <c r="F2455">
        <v>61600</v>
      </c>
      <c r="G2455" t="s">
        <v>33477</v>
      </c>
      <c r="H2455">
        <v>29380</v>
      </c>
      <c r="I2455" t="s">
        <v>33476</v>
      </c>
      <c r="J2455"/>
      <c r="U2455" s="43"/>
      <c r="AE2455"/>
    </row>
    <row r="2456" spans="1:31">
      <c r="A2456">
        <v>7430</v>
      </c>
      <c r="B2456" t="s">
        <v>2446</v>
      </c>
      <c r="C2456" t="s">
        <v>33477</v>
      </c>
      <c r="D2456" t="e">
        <v>#N/A</v>
      </c>
      <c r="E2456"/>
      <c r="F2456">
        <v>61700</v>
      </c>
      <c r="G2456" t="s">
        <v>33477</v>
      </c>
      <c r="H2456">
        <v>29390</v>
      </c>
      <c r="I2456" t="s">
        <v>33476</v>
      </c>
      <c r="J2456"/>
      <c r="U2456" s="43"/>
      <c r="AE2456"/>
    </row>
    <row r="2457" spans="1:31">
      <c r="A2457">
        <v>7310</v>
      </c>
      <c r="B2457" t="s">
        <v>1254</v>
      </c>
      <c r="C2457" t="s">
        <v>33478</v>
      </c>
      <c r="D2457" t="s">
        <v>33476</v>
      </c>
      <c r="E2457"/>
      <c r="F2457">
        <v>61800</v>
      </c>
      <c r="G2457" t="s">
        <v>33477</v>
      </c>
      <c r="H2457">
        <v>29400</v>
      </c>
      <c r="I2457" t="s">
        <v>33476</v>
      </c>
      <c r="J2457"/>
      <c r="U2457" s="43"/>
      <c r="AE2457"/>
    </row>
    <row r="2458" spans="1:31">
      <c r="A2458">
        <v>7430</v>
      </c>
      <c r="B2458" t="s">
        <v>2447</v>
      </c>
      <c r="C2458" t="s">
        <v>33477</v>
      </c>
      <c r="D2458" t="e">
        <v>#N/A</v>
      </c>
      <c r="E2458"/>
      <c r="F2458">
        <v>62000</v>
      </c>
      <c r="G2458" t="s">
        <v>33478</v>
      </c>
      <c r="H2458">
        <v>29410</v>
      </c>
      <c r="I2458" t="s">
        <v>33476</v>
      </c>
      <c r="J2458"/>
      <c r="U2458" s="43"/>
      <c r="AE2458"/>
    </row>
    <row r="2459" spans="1:31">
      <c r="A2459">
        <v>7340</v>
      </c>
      <c r="B2459" t="s">
        <v>2448</v>
      </c>
      <c r="C2459" t="s">
        <v>33477</v>
      </c>
      <c r="D2459" t="s">
        <v>33476</v>
      </c>
      <c r="E2459"/>
      <c r="F2459">
        <v>62100</v>
      </c>
      <c r="G2459" t="s">
        <v>33480</v>
      </c>
      <c r="H2459">
        <v>29410</v>
      </c>
      <c r="I2459" t="s">
        <v>33476</v>
      </c>
      <c r="J2459"/>
      <c r="U2459" s="43"/>
      <c r="AE2459"/>
    </row>
    <row r="2460" spans="1:31">
      <c r="A2460">
        <v>7200</v>
      </c>
      <c r="B2460" t="s">
        <v>2449</v>
      </c>
      <c r="C2460" t="s">
        <v>33477</v>
      </c>
      <c r="D2460" t="s">
        <v>33476</v>
      </c>
      <c r="E2460"/>
      <c r="F2460">
        <v>62111</v>
      </c>
      <c r="G2460" t="s">
        <v>33478</v>
      </c>
      <c r="H2460">
        <v>29410</v>
      </c>
      <c r="I2460" t="s">
        <v>33476</v>
      </c>
      <c r="J2460"/>
      <c r="U2460" s="43"/>
      <c r="AE2460"/>
    </row>
    <row r="2461" spans="1:31">
      <c r="A2461">
        <v>7200</v>
      </c>
      <c r="B2461" t="s">
        <v>2450</v>
      </c>
      <c r="C2461" t="s">
        <v>33477</v>
      </c>
      <c r="D2461" t="s">
        <v>33476</v>
      </c>
      <c r="E2461"/>
      <c r="F2461">
        <v>62118</v>
      </c>
      <c r="G2461" t="s">
        <v>33477</v>
      </c>
      <c r="H2461">
        <v>29410</v>
      </c>
      <c r="I2461" t="s">
        <v>33476</v>
      </c>
      <c r="J2461"/>
      <c r="U2461" s="43"/>
      <c r="AE2461"/>
    </row>
    <row r="2462" spans="1:31">
      <c r="A2462">
        <v>7200</v>
      </c>
      <c r="B2462" t="s">
        <v>2451</v>
      </c>
      <c r="C2462" t="s">
        <v>33477</v>
      </c>
      <c r="D2462" t="s">
        <v>33476</v>
      </c>
      <c r="E2462"/>
      <c r="F2462">
        <v>62120</v>
      </c>
      <c r="G2462" t="s">
        <v>33477</v>
      </c>
      <c r="H2462">
        <v>29410</v>
      </c>
      <c r="I2462" t="s">
        <v>33476</v>
      </c>
      <c r="J2462"/>
      <c r="U2462" s="43"/>
      <c r="AE2462"/>
    </row>
    <row r="2463" spans="1:31">
      <c r="A2463">
        <v>7590</v>
      </c>
      <c r="B2463" t="s">
        <v>2452</v>
      </c>
      <c r="C2463" t="s">
        <v>33478</v>
      </c>
      <c r="D2463" t="s">
        <v>33476</v>
      </c>
      <c r="E2463"/>
      <c r="F2463">
        <v>62121</v>
      </c>
      <c r="G2463" t="s">
        <v>33478</v>
      </c>
      <c r="H2463">
        <v>29420</v>
      </c>
      <c r="I2463" t="s">
        <v>33476</v>
      </c>
      <c r="J2463"/>
      <c r="U2463" s="43"/>
      <c r="AE2463"/>
    </row>
    <row r="2464" spans="1:31">
      <c r="A2464">
        <v>7190</v>
      </c>
      <c r="B2464" t="s">
        <v>2453</v>
      </c>
      <c r="C2464" t="s">
        <v>33477</v>
      </c>
      <c r="D2464" t="s">
        <v>33482</v>
      </c>
      <c r="E2464"/>
      <c r="F2464">
        <v>62123</v>
      </c>
      <c r="G2464" t="s">
        <v>33478</v>
      </c>
      <c r="H2464">
        <v>29420</v>
      </c>
      <c r="I2464" t="s">
        <v>33476</v>
      </c>
      <c r="J2464"/>
      <c r="U2464" s="43"/>
      <c r="AE2464"/>
    </row>
    <row r="2465" spans="1:31">
      <c r="A2465">
        <v>7340</v>
      </c>
      <c r="B2465" t="s">
        <v>2454</v>
      </c>
      <c r="C2465" t="s">
        <v>33477</v>
      </c>
      <c r="D2465" t="s">
        <v>33476</v>
      </c>
      <c r="E2465"/>
      <c r="F2465">
        <v>62124</v>
      </c>
      <c r="G2465" t="s">
        <v>33478</v>
      </c>
      <c r="H2465">
        <v>29420</v>
      </c>
      <c r="I2465" t="s">
        <v>33476</v>
      </c>
      <c r="J2465"/>
      <c r="U2465" s="43"/>
      <c r="AE2465"/>
    </row>
    <row r="2466" spans="1:31">
      <c r="A2466">
        <v>7510</v>
      </c>
      <c r="B2466" t="s">
        <v>2455</v>
      </c>
      <c r="C2466" t="s">
        <v>33478</v>
      </c>
      <c r="D2466" t="s">
        <v>33482</v>
      </c>
      <c r="E2466"/>
      <c r="F2466">
        <v>62127</v>
      </c>
      <c r="G2466" t="s">
        <v>33478</v>
      </c>
      <c r="H2466">
        <v>29430</v>
      </c>
      <c r="I2466" t="s">
        <v>33476</v>
      </c>
      <c r="J2466"/>
      <c r="U2466" s="43"/>
      <c r="AE2466"/>
    </row>
    <row r="2467" spans="1:31">
      <c r="A2467">
        <v>7410</v>
      </c>
      <c r="B2467" t="s">
        <v>2456</v>
      </c>
      <c r="C2467" t="s">
        <v>33477</v>
      </c>
      <c r="D2467" t="s">
        <v>33476</v>
      </c>
      <c r="E2467"/>
      <c r="F2467">
        <v>62128</v>
      </c>
      <c r="G2467" t="s">
        <v>33478</v>
      </c>
      <c r="H2467">
        <v>29440</v>
      </c>
      <c r="I2467" t="s">
        <v>33476</v>
      </c>
      <c r="J2467"/>
      <c r="U2467" s="43"/>
      <c r="AE2467"/>
    </row>
    <row r="2468" spans="1:31">
      <c r="A2468">
        <v>7360</v>
      </c>
      <c r="B2468" t="s">
        <v>2457</v>
      </c>
      <c r="C2468" t="s">
        <v>33477</v>
      </c>
      <c r="D2468" t="s">
        <v>33476</v>
      </c>
      <c r="E2468"/>
      <c r="F2468">
        <v>62129</v>
      </c>
      <c r="G2468" t="s">
        <v>33477</v>
      </c>
      <c r="H2468">
        <v>29440</v>
      </c>
      <c r="I2468" t="s">
        <v>33476</v>
      </c>
      <c r="J2468"/>
      <c r="U2468" s="43"/>
      <c r="AE2468"/>
    </row>
    <row r="2469" spans="1:31">
      <c r="A2469">
        <v>7230</v>
      </c>
      <c r="B2469" t="s">
        <v>2458</v>
      </c>
      <c r="C2469" t="s">
        <v>33480</v>
      </c>
      <c r="D2469" t="s">
        <v>33476</v>
      </c>
      <c r="E2469"/>
      <c r="F2469">
        <v>62130</v>
      </c>
      <c r="G2469" t="s">
        <v>33478</v>
      </c>
      <c r="H2469">
        <v>29450</v>
      </c>
      <c r="I2469" t="s">
        <v>33476</v>
      </c>
      <c r="J2469"/>
      <c r="U2469" s="43"/>
      <c r="AE2469"/>
    </row>
    <row r="2470" spans="1:31">
      <c r="A2470">
        <v>7160</v>
      </c>
      <c r="B2470" t="s">
        <v>2459</v>
      </c>
      <c r="C2470" t="s">
        <v>33478</v>
      </c>
      <c r="D2470" t="s">
        <v>33476</v>
      </c>
      <c r="E2470"/>
      <c r="F2470">
        <v>62134</v>
      </c>
      <c r="G2470" t="s">
        <v>33478</v>
      </c>
      <c r="H2470">
        <v>29450</v>
      </c>
      <c r="I2470" t="s">
        <v>33476</v>
      </c>
      <c r="J2470"/>
      <c r="U2470" s="43"/>
      <c r="AE2470"/>
    </row>
    <row r="2471" spans="1:31">
      <c r="A2471">
        <v>7190</v>
      </c>
      <c r="B2471" t="s">
        <v>2459</v>
      </c>
      <c r="C2471" t="s">
        <v>33477</v>
      </c>
      <c r="D2471" t="s">
        <v>33482</v>
      </c>
      <c r="E2471"/>
      <c r="F2471">
        <v>62136</v>
      </c>
      <c r="G2471" t="s">
        <v>33477</v>
      </c>
      <c r="H2471">
        <v>29460</v>
      </c>
      <c r="I2471" t="s">
        <v>33476</v>
      </c>
      <c r="J2471"/>
      <c r="U2471" s="43"/>
      <c r="AE2471"/>
    </row>
    <row r="2472" spans="1:31">
      <c r="A2472">
        <v>7800</v>
      </c>
      <c r="B2472" t="s">
        <v>2460</v>
      </c>
      <c r="C2472" t="s">
        <v>33477</v>
      </c>
      <c r="D2472" t="s">
        <v>33476</v>
      </c>
      <c r="E2472"/>
      <c r="F2472">
        <v>62138</v>
      </c>
      <c r="G2472" t="s">
        <v>33477</v>
      </c>
      <c r="H2472">
        <v>29460</v>
      </c>
      <c r="I2472" t="s">
        <v>33476</v>
      </c>
      <c r="J2472"/>
      <c r="U2472" s="43"/>
      <c r="AE2472"/>
    </row>
    <row r="2473" spans="1:31">
      <c r="A2473">
        <v>7170</v>
      </c>
      <c r="B2473" t="s">
        <v>2461</v>
      </c>
      <c r="C2473" t="s">
        <v>33477</v>
      </c>
      <c r="D2473" t="s">
        <v>33476</v>
      </c>
      <c r="E2473"/>
      <c r="F2473">
        <v>62140</v>
      </c>
      <c r="G2473" t="s">
        <v>33477</v>
      </c>
      <c r="H2473">
        <v>29510</v>
      </c>
      <c r="I2473" t="s">
        <v>33476</v>
      </c>
      <c r="J2473"/>
      <c r="U2473" s="43"/>
      <c r="AE2473"/>
    </row>
    <row r="2474" spans="1:31">
      <c r="A2474">
        <v>7580</v>
      </c>
      <c r="B2474" t="s">
        <v>2462</v>
      </c>
      <c r="C2474" t="s">
        <v>33477</v>
      </c>
      <c r="D2474" t="s">
        <v>33476</v>
      </c>
      <c r="E2474"/>
      <c r="F2474">
        <v>62144</v>
      </c>
      <c r="G2474" t="s">
        <v>33478</v>
      </c>
      <c r="H2474">
        <v>29510</v>
      </c>
      <c r="I2474" t="s">
        <v>33476</v>
      </c>
      <c r="J2474"/>
      <c r="U2474" s="43"/>
      <c r="AE2474"/>
    </row>
    <row r="2475" spans="1:31">
      <c r="A2475">
        <v>7340</v>
      </c>
      <c r="B2475" t="s">
        <v>2463</v>
      </c>
      <c r="C2475" t="s">
        <v>33477</v>
      </c>
      <c r="D2475" t="s">
        <v>33476</v>
      </c>
      <c r="E2475"/>
      <c r="F2475">
        <v>62147</v>
      </c>
      <c r="G2475" t="s">
        <v>33478</v>
      </c>
      <c r="H2475">
        <v>29520</v>
      </c>
      <c r="I2475" t="s">
        <v>33476</v>
      </c>
      <c r="J2475"/>
      <c r="U2475" s="43"/>
      <c r="AE2475"/>
    </row>
    <row r="2476" spans="1:31">
      <c r="A2476">
        <v>7240</v>
      </c>
      <c r="B2476" t="s">
        <v>2464</v>
      </c>
      <c r="C2476" t="s">
        <v>33477</v>
      </c>
      <c r="D2476" t="s">
        <v>33476</v>
      </c>
      <c r="E2476"/>
      <c r="F2476">
        <v>62150</v>
      </c>
      <c r="G2476" t="s">
        <v>33477</v>
      </c>
      <c r="H2476">
        <v>29520</v>
      </c>
      <c r="I2476" t="s">
        <v>33476</v>
      </c>
      <c r="J2476"/>
      <c r="U2476" s="43"/>
      <c r="AE2476"/>
    </row>
    <row r="2477" spans="1:31">
      <c r="A2477">
        <v>7300</v>
      </c>
      <c r="B2477" t="s">
        <v>2465</v>
      </c>
      <c r="C2477" t="s">
        <v>33477</v>
      </c>
      <c r="D2477" t="s">
        <v>33476</v>
      </c>
      <c r="E2477"/>
      <c r="F2477">
        <v>62151</v>
      </c>
      <c r="G2477" t="s">
        <v>33477</v>
      </c>
      <c r="H2477">
        <v>29530</v>
      </c>
      <c r="I2477" t="s">
        <v>33476</v>
      </c>
      <c r="J2477"/>
      <c r="U2477" s="43"/>
      <c r="AE2477"/>
    </row>
    <row r="2478" spans="1:31">
      <c r="A2478">
        <v>7580</v>
      </c>
      <c r="B2478" t="s">
        <v>2466</v>
      </c>
      <c r="C2478" t="s">
        <v>33477</v>
      </c>
      <c r="D2478" t="s">
        <v>33476</v>
      </c>
      <c r="E2478"/>
      <c r="F2478">
        <v>62152</v>
      </c>
      <c r="G2478" t="s">
        <v>33477</v>
      </c>
      <c r="H2478">
        <v>29530</v>
      </c>
      <c r="I2478" t="s">
        <v>33476</v>
      </c>
      <c r="J2478"/>
      <c r="U2478" s="43"/>
      <c r="AE2478"/>
    </row>
    <row r="2479" spans="1:31">
      <c r="A2479">
        <v>7160</v>
      </c>
      <c r="B2479" t="s">
        <v>2467</v>
      </c>
      <c r="C2479" t="s">
        <v>33478</v>
      </c>
      <c r="D2479" t="s">
        <v>33476</v>
      </c>
      <c r="E2479"/>
      <c r="F2479">
        <v>62155</v>
      </c>
      <c r="G2479" t="s">
        <v>33480</v>
      </c>
      <c r="H2479">
        <v>29550</v>
      </c>
      <c r="I2479" t="s">
        <v>33476</v>
      </c>
      <c r="J2479"/>
      <c r="U2479" s="43"/>
      <c r="AE2479"/>
    </row>
    <row r="2480" spans="1:31">
      <c r="A2480">
        <v>7320</v>
      </c>
      <c r="B2480" t="s">
        <v>2468</v>
      </c>
      <c r="C2480" t="s">
        <v>33478</v>
      </c>
      <c r="D2480" t="s">
        <v>33476</v>
      </c>
      <c r="E2480"/>
      <c r="F2480">
        <v>62158</v>
      </c>
      <c r="G2480" t="s">
        <v>33478</v>
      </c>
      <c r="H2480">
        <v>29560</v>
      </c>
      <c r="I2480" t="s">
        <v>33476</v>
      </c>
      <c r="J2480"/>
      <c r="U2480" s="43"/>
      <c r="AE2480"/>
    </row>
    <row r="2481" spans="1:31">
      <c r="A2481">
        <v>7290</v>
      </c>
      <c r="B2481" t="s">
        <v>2469</v>
      </c>
      <c r="C2481" t="s">
        <v>33477</v>
      </c>
      <c r="D2481" t="s">
        <v>33476</v>
      </c>
      <c r="E2481"/>
      <c r="F2481">
        <v>62160</v>
      </c>
      <c r="G2481" t="s">
        <v>33477</v>
      </c>
      <c r="H2481">
        <v>29590</v>
      </c>
      <c r="I2481" t="s">
        <v>33476</v>
      </c>
      <c r="J2481"/>
      <c r="U2481" s="43"/>
      <c r="AE2481"/>
    </row>
    <row r="2482" spans="1:31">
      <c r="A2482">
        <v>7530</v>
      </c>
      <c r="B2482" t="s">
        <v>2470</v>
      </c>
      <c r="C2482" t="s">
        <v>33477</v>
      </c>
      <c r="D2482" t="s">
        <v>33476</v>
      </c>
      <c r="E2482"/>
      <c r="F2482">
        <v>62170</v>
      </c>
      <c r="G2482" t="s">
        <v>33480</v>
      </c>
      <c r="H2482">
        <v>29590</v>
      </c>
      <c r="I2482" t="s">
        <v>33476</v>
      </c>
      <c r="J2482"/>
      <c r="U2482" s="43"/>
      <c r="AE2482"/>
    </row>
    <row r="2483" spans="1:31">
      <c r="A2483">
        <v>7190</v>
      </c>
      <c r="B2483" t="s">
        <v>2471</v>
      </c>
      <c r="C2483" t="s">
        <v>33477</v>
      </c>
      <c r="D2483" t="s">
        <v>33482</v>
      </c>
      <c r="E2483"/>
      <c r="F2483">
        <v>62173</v>
      </c>
      <c r="G2483" t="s">
        <v>33478</v>
      </c>
      <c r="H2483">
        <v>29600</v>
      </c>
      <c r="I2483" t="s">
        <v>33476</v>
      </c>
      <c r="J2483"/>
      <c r="U2483" s="43"/>
      <c r="AE2483"/>
    </row>
    <row r="2484" spans="1:31">
      <c r="A2484">
        <v>7200</v>
      </c>
      <c r="B2484" t="s">
        <v>2472</v>
      </c>
      <c r="C2484" t="s">
        <v>33477</v>
      </c>
      <c r="D2484" t="s">
        <v>33476</v>
      </c>
      <c r="E2484"/>
      <c r="F2484">
        <v>62175</v>
      </c>
      <c r="G2484" t="s">
        <v>33478</v>
      </c>
      <c r="H2484">
        <v>29620</v>
      </c>
      <c r="I2484" t="s">
        <v>33476</v>
      </c>
      <c r="J2484"/>
      <c r="U2484" s="43"/>
      <c r="AE2484"/>
    </row>
    <row r="2485" spans="1:31">
      <c r="A2485">
        <v>7000</v>
      </c>
      <c r="B2485" t="s">
        <v>2473</v>
      </c>
      <c r="C2485" t="s">
        <v>33478</v>
      </c>
      <c r="D2485" t="s">
        <v>33476</v>
      </c>
      <c r="E2485"/>
      <c r="F2485">
        <v>62179</v>
      </c>
      <c r="G2485" t="s">
        <v>33477</v>
      </c>
      <c r="H2485">
        <v>29640</v>
      </c>
      <c r="I2485" t="s">
        <v>33476</v>
      </c>
      <c r="J2485"/>
      <c r="U2485" s="43"/>
      <c r="AE2485"/>
    </row>
    <row r="2486" spans="1:31">
      <c r="A2486">
        <v>7240</v>
      </c>
      <c r="B2486" t="s">
        <v>2474</v>
      </c>
      <c r="C2486" t="s">
        <v>33477</v>
      </c>
      <c r="D2486" t="s">
        <v>33476</v>
      </c>
      <c r="E2486"/>
      <c r="F2486">
        <v>62182</v>
      </c>
      <c r="G2486" t="s">
        <v>33478</v>
      </c>
      <c r="H2486">
        <v>29640</v>
      </c>
      <c r="I2486" t="s">
        <v>33476</v>
      </c>
      <c r="J2486"/>
      <c r="U2486" s="43"/>
      <c r="AE2486"/>
    </row>
    <row r="2487" spans="1:31">
      <c r="A2487">
        <v>7690</v>
      </c>
      <c r="B2487" t="s">
        <v>2475</v>
      </c>
      <c r="C2487" t="s">
        <v>33478</v>
      </c>
      <c r="D2487" t="s">
        <v>33482</v>
      </c>
      <c r="E2487"/>
      <c r="F2487">
        <v>62190</v>
      </c>
      <c r="G2487" t="s">
        <v>33478</v>
      </c>
      <c r="H2487">
        <v>29650</v>
      </c>
      <c r="I2487" t="s">
        <v>33476</v>
      </c>
      <c r="J2487"/>
      <c r="U2487" s="43"/>
      <c r="AE2487"/>
    </row>
    <row r="2488" spans="1:31">
      <c r="A2488">
        <v>7700</v>
      </c>
      <c r="B2488" t="s">
        <v>2476</v>
      </c>
      <c r="C2488" t="s">
        <v>33480</v>
      </c>
      <c r="D2488" t="s">
        <v>33476</v>
      </c>
      <c r="E2488"/>
      <c r="F2488">
        <v>62223</v>
      </c>
      <c r="G2488" t="s">
        <v>33478</v>
      </c>
      <c r="H2488">
        <v>29670</v>
      </c>
      <c r="I2488" t="s">
        <v>33476</v>
      </c>
      <c r="J2488"/>
      <c r="U2488" s="43"/>
      <c r="AE2488"/>
    </row>
    <row r="2489" spans="1:31">
      <c r="A2489">
        <v>7210</v>
      </c>
      <c r="B2489" t="s">
        <v>2477</v>
      </c>
      <c r="C2489" t="s">
        <v>33477</v>
      </c>
      <c r="D2489" t="s">
        <v>33476</v>
      </c>
      <c r="E2489"/>
      <c r="F2489">
        <v>62240</v>
      </c>
      <c r="G2489" t="s">
        <v>33477</v>
      </c>
      <c r="H2489">
        <v>29690</v>
      </c>
      <c r="I2489" t="s">
        <v>33476</v>
      </c>
      <c r="J2489"/>
      <c r="U2489" s="43"/>
      <c r="AE2489"/>
    </row>
    <row r="2490" spans="1:31">
      <c r="A2490">
        <v>7800</v>
      </c>
      <c r="B2490" t="s">
        <v>2478</v>
      </c>
      <c r="C2490" t="s">
        <v>33477</v>
      </c>
      <c r="D2490" t="s">
        <v>33476</v>
      </c>
      <c r="E2490"/>
      <c r="F2490">
        <v>62250</v>
      </c>
      <c r="G2490" t="s">
        <v>33480</v>
      </c>
      <c r="H2490">
        <v>29690</v>
      </c>
      <c r="I2490" t="s">
        <v>33476</v>
      </c>
      <c r="J2490"/>
      <c r="U2490" s="43"/>
      <c r="AE2490"/>
    </row>
    <row r="2491" spans="1:31">
      <c r="A2491">
        <v>7590</v>
      </c>
      <c r="B2491" t="s">
        <v>2479</v>
      </c>
      <c r="C2491" t="s">
        <v>33478</v>
      </c>
      <c r="D2491" t="s">
        <v>33476</v>
      </c>
      <c r="E2491"/>
      <c r="F2491">
        <v>62270</v>
      </c>
      <c r="G2491" t="s">
        <v>33478</v>
      </c>
      <c r="H2491">
        <v>29690</v>
      </c>
      <c r="I2491" t="s">
        <v>33476</v>
      </c>
      <c r="J2491"/>
      <c r="U2491" s="43"/>
      <c r="AE2491"/>
    </row>
    <row r="2492" spans="1:31">
      <c r="A2492">
        <v>7590</v>
      </c>
      <c r="B2492" t="s">
        <v>2479</v>
      </c>
      <c r="C2492" t="s">
        <v>33478</v>
      </c>
      <c r="D2492" t="s">
        <v>33476</v>
      </c>
      <c r="E2492"/>
      <c r="F2492">
        <v>62280</v>
      </c>
      <c r="G2492" t="s">
        <v>33480</v>
      </c>
      <c r="H2492">
        <v>29700</v>
      </c>
      <c r="I2492" t="s">
        <v>33476</v>
      </c>
      <c r="J2492"/>
      <c r="U2492" s="43"/>
      <c r="AE2492"/>
    </row>
    <row r="2493" spans="1:31">
      <c r="A2493">
        <v>7170</v>
      </c>
      <c r="B2493" t="s">
        <v>2480</v>
      </c>
      <c r="C2493" t="s">
        <v>33477</v>
      </c>
      <c r="D2493" t="s">
        <v>33476</v>
      </c>
      <c r="E2493"/>
      <c r="F2493">
        <v>62310</v>
      </c>
      <c r="G2493" t="s">
        <v>33477</v>
      </c>
      <c r="H2493">
        <v>29710</v>
      </c>
      <c r="I2493" t="s">
        <v>33476</v>
      </c>
      <c r="J2493"/>
      <c r="U2493" s="43"/>
      <c r="AE2493"/>
    </row>
    <row r="2494" spans="1:31">
      <c r="A2494">
        <v>7700</v>
      </c>
      <c r="B2494" t="s">
        <v>2481</v>
      </c>
      <c r="C2494" t="s">
        <v>33480</v>
      </c>
      <c r="D2494" t="s">
        <v>33476</v>
      </c>
      <c r="E2494"/>
      <c r="F2494">
        <v>62330</v>
      </c>
      <c r="G2494" t="s">
        <v>33477</v>
      </c>
      <c r="H2494">
        <v>29710</v>
      </c>
      <c r="I2494" t="s">
        <v>33476</v>
      </c>
      <c r="J2494"/>
      <c r="U2494" s="43"/>
      <c r="AE2494"/>
    </row>
    <row r="2495" spans="1:31">
      <c r="A2495">
        <v>7100</v>
      </c>
      <c r="B2495" t="s">
        <v>2482</v>
      </c>
      <c r="C2495" t="s">
        <v>33478</v>
      </c>
      <c r="D2495" t="s">
        <v>33476</v>
      </c>
      <c r="E2495"/>
      <c r="F2495">
        <v>62340</v>
      </c>
      <c r="G2495" t="s">
        <v>33480</v>
      </c>
      <c r="H2495">
        <v>29720</v>
      </c>
      <c r="I2495" t="s">
        <v>33476</v>
      </c>
      <c r="J2495"/>
      <c r="U2495" s="43"/>
      <c r="AE2495"/>
    </row>
    <row r="2496" spans="1:31">
      <c r="A2496">
        <v>7140</v>
      </c>
      <c r="B2496" t="s">
        <v>2483</v>
      </c>
      <c r="C2496" t="s">
        <v>33477</v>
      </c>
      <c r="D2496" t="s">
        <v>33476</v>
      </c>
      <c r="E2496"/>
      <c r="F2496">
        <v>62350</v>
      </c>
      <c r="G2496" t="s">
        <v>33477</v>
      </c>
      <c r="H2496">
        <v>29770</v>
      </c>
      <c r="I2496" t="s">
        <v>33476</v>
      </c>
      <c r="J2496"/>
      <c r="U2496" s="43"/>
      <c r="AE2496"/>
    </row>
    <row r="2497" spans="1:31">
      <c r="A2497">
        <v>7310</v>
      </c>
      <c r="B2497" t="s">
        <v>2484</v>
      </c>
      <c r="C2497" t="s">
        <v>33478</v>
      </c>
      <c r="D2497" t="s">
        <v>33476</v>
      </c>
      <c r="E2497"/>
      <c r="F2497">
        <v>62360</v>
      </c>
      <c r="G2497" t="s">
        <v>33477</v>
      </c>
      <c r="H2497">
        <v>29790</v>
      </c>
      <c r="I2497" t="s">
        <v>33476</v>
      </c>
      <c r="J2497"/>
      <c r="U2497" s="43"/>
      <c r="AE2497"/>
    </row>
    <row r="2498" spans="1:31">
      <c r="A2498">
        <v>7700</v>
      </c>
      <c r="B2498" t="s">
        <v>2485</v>
      </c>
      <c r="C2498" t="s">
        <v>33480</v>
      </c>
      <c r="D2498" t="s">
        <v>33476</v>
      </c>
      <c r="E2498"/>
      <c r="F2498">
        <v>62370</v>
      </c>
      <c r="G2498" t="s">
        <v>33477</v>
      </c>
      <c r="H2498">
        <v>29790</v>
      </c>
      <c r="I2498" t="s">
        <v>33476</v>
      </c>
      <c r="J2498"/>
      <c r="U2498" s="43"/>
      <c r="AE2498"/>
    </row>
    <row r="2499" spans="1:31">
      <c r="A2499">
        <v>7310</v>
      </c>
      <c r="B2499" t="s">
        <v>2486</v>
      </c>
      <c r="C2499" t="s">
        <v>33478</v>
      </c>
      <c r="D2499" t="s">
        <v>33476</v>
      </c>
      <c r="E2499"/>
      <c r="F2499">
        <v>62380</v>
      </c>
      <c r="G2499" t="s">
        <v>33477</v>
      </c>
      <c r="H2499">
        <v>29800</v>
      </c>
      <c r="I2499" t="s">
        <v>33476</v>
      </c>
      <c r="J2499"/>
      <c r="U2499" s="43"/>
      <c r="AE2499"/>
    </row>
    <row r="2500" spans="1:31">
      <c r="A2500">
        <v>7400</v>
      </c>
      <c r="B2500" t="s">
        <v>2487</v>
      </c>
      <c r="C2500" t="s">
        <v>33477</v>
      </c>
      <c r="D2500" t="s">
        <v>33476</v>
      </c>
      <c r="E2500"/>
      <c r="F2500">
        <v>62390</v>
      </c>
      <c r="G2500" t="s">
        <v>33477</v>
      </c>
      <c r="H2500">
        <v>29800</v>
      </c>
      <c r="I2500" t="s">
        <v>33476</v>
      </c>
      <c r="J2500"/>
      <c r="U2500" s="43"/>
      <c r="AE2500"/>
    </row>
    <row r="2501" spans="1:31">
      <c r="A2501">
        <v>7400</v>
      </c>
      <c r="B2501" t="s">
        <v>2487</v>
      </c>
      <c r="C2501" t="s">
        <v>33477</v>
      </c>
      <c r="D2501" t="s">
        <v>33476</v>
      </c>
      <c r="E2501"/>
      <c r="F2501">
        <v>62450</v>
      </c>
      <c r="G2501" t="s">
        <v>33478</v>
      </c>
      <c r="H2501">
        <v>29800</v>
      </c>
      <c r="I2501" t="s">
        <v>33476</v>
      </c>
      <c r="J2501"/>
      <c r="U2501" s="43"/>
      <c r="AE2501"/>
    </row>
    <row r="2502" spans="1:31">
      <c r="A2502">
        <v>7200</v>
      </c>
      <c r="B2502" t="s">
        <v>2488</v>
      </c>
      <c r="C2502" t="s">
        <v>33477</v>
      </c>
      <c r="D2502" t="s">
        <v>33476</v>
      </c>
      <c r="E2502"/>
      <c r="F2502">
        <v>62490</v>
      </c>
      <c r="G2502" t="s">
        <v>33477</v>
      </c>
      <c r="H2502">
        <v>29810</v>
      </c>
      <c r="I2502" t="s">
        <v>33476</v>
      </c>
      <c r="J2502"/>
      <c r="U2502" s="43"/>
      <c r="AE2502"/>
    </row>
    <row r="2503" spans="1:31">
      <c r="A2503">
        <v>7170</v>
      </c>
      <c r="B2503" t="s">
        <v>2489</v>
      </c>
      <c r="C2503" t="s">
        <v>33477</v>
      </c>
      <c r="D2503" t="s">
        <v>33476</v>
      </c>
      <c r="E2503"/>
      <c r="F2503">
        <v>62550</v>
      </c>
      <c r="G2503" t="s">
        <v>33478</v>
      </c>
      <c r="H2503">
        <v>29830</v>
      </c>
      <c r="I2503" t="s">
        <v>33476</v>
      </c>
      <c r="J2503"/>
      <c r="U2503" s="43"/>
      <c r="AE2503"/>
    </row>
    <row r="2504" spans="1:31">
      <c r="A2504">
        <v>7190</v>
      </c>
      <c r="B2504" t="s">
        <v>2490</v>
      </c>
      <c r="C2504" t="s">
        <v>33477</v>
      </c>
      <c r="D2504" t="s">
        <v>33482</v>
      </c>
      <c r="E2504"/>
      <c r="F2504">
        <v>62560</v>
      </c>
      <c r="G2504" t="s">
        <v>33478</v>
      </c>
      <c r="H2504">
        <v>29860</v>
      </c>
      <c r="I2504" t="s">
        <v>33476</v>
      </c>
      <c r="J2504"/>
      <c r="U2504" s="43"/>
      <c r="AE2504"/>
    </row>
    <row r="2505" spans="1:31">
      <c r="A2505">
        <v>7260</v>
      </c>
      <c r="B2505" t="s">
        <v>2491</v>
      </c>
      <c r="C2505" t="s">
        <v>33477</v>
      </c>
      <c r="D2505" t="s">
        <v>33476</v>
      </c>
      <c r="E2505"/>
      <c r="F2505">
        <v>62570</v>
      </c>
      <c r="G2505" t="s">
        <v>33477</v>
      </c>
      <c r="H2505">
        <v>29860</v>
      </c>
      <c r="I2505" t="s">
        <v>33476</v>
      </c>
      <c r="J2505"/>
      <c r="U2505" s="43"/>
      <c r="AE2505"/>
    </row>
    <row r="2506" spans="1:31">
      <c r="A2506">
        <v>7160</v>
      </c>
      <c r="B2506" t="s">
        <v>2492</v>
      </c>
      <c r="C2506" t="s">
        <v>33478</v>
      </c>
      <c r="D2506" t="s">
        <v>33476</v>
      </c>
      <c r="E2506"/>
      <c r="F2506">
        <v>62575</v>
      </c>
      <c r="G2506" t="s">
        <v>33477</v>
      </c>
      <c r="H2506">
        <v>29860</v>
      </c>
      <c r="I2506" t="s">
        <v>33476</v>
      </c>
      <c r="J2506"/>
      <c r="U2506" s="43"/>
      <c r="AE2506"/>
    </row>
    <row r="2507" spans="1:31">
      <c r="A2507">
        <v>7200</v>
      </c>
      <c r="B2507" t="s">
        <v>2493</v>
      </c>
      <c r="C2507" t="s">
        <v>33477</v>
      </c>
      <c r="D2507" t="s">
        <v>33476</v>
      </c>
      <c r="E2507"/>
      <c r="F2507">
        <v>62580</v>
      </c>
      <c r="G2507" t="s">
        <v>33477</v>
      </c>
      <c r="H2507">
        <v>29860</v>
      </c>
      <c r="I2507" t="s">
        <v>33476</v>
      </c>
      <c r="J2507"/>
      <c r="U2507" s="43"/>
      <c r="AE2507"/>
    </row>
    <row r="2508" spans="1:31">
      <c r="A2508">
        <v>7360</v>
      </c>
      <c r="B2508" t="s">
        <v>2494</v>
      </c>
      <c r="C2508" t="s">
        <v>33477</v>
      </c>
      <c r="D2508" t="s">
        <v>33476</v>
      </c>
      <c r="E2508"/>
      <c r="F2508">
        <v>62610</v>
      </c>
      <c r="G2508" t="s">
        <v>33480</v>
      </c>
      <c r="H2508">
        <v>29870</v>
      </c>
      <c r="I2508" t="s">
        <v>33476</v>
      </c>
      <c r="J2508"/>
      <c r="U2508" s="43"/>
      <c r="AE2508"/>
    </row>
    <row r="2509" spans="1:31">
      <c r="A2509">
        <v>7220</v>
      </c>
      <c r="B2509" t="s">
        <v>2495</v>
      </c>
      <c r="C2509" t="s">
        <v>33477</v>
      </c>
      <c r="D2509" t="s">
        <v>33476</v>
      </c>
      <c r="E2509"/>
      <c r="F2509">
        <v>62620</v>
      </c>
      <c r="G2509" t="s">
        <v>33478</v>
      </c>
      <c r="H2509">
        <v>29890</v>
      </c>
      <c r="I2509" t="s">
        <v>33476</v>
      </c>
      <c r="J2509"/>
      <c r="U2509" s="43"/>
      <c r="AE2509"/>
    </row>
    <row r="2510" spans="1:31">
      <c r="A2510">
        <v>7460</v>
      </c>
      <c r="B2510" t="s">
        <v>2496</v>
      </c>
      <c r="C2510" t="s">
        <v>33480</v>
      </c>
      <c r="D2510" t="s">
        <v>33476</v>
      </c>
      <c r="E2510"/>
      <c r="F2510">
        <v>62630</v>
      </c>
      <c r="G2510" t="s">
        <v>33477</v>
      </c>
      <c r="H2510">
        <v>29930</v>
      </c>
      <c r="I2510" t="s">
        <v>33476</v>
      </c>
      <c r="J2510"/>
      <c r="U2510" s="43"/>
      <c r="AE2510"/>
    </row>
    <row r="2511" spans="1:31">
      <c r="A2511">
        <v>7130</v>
      </c>
      <c r="B2511" t="s">
        <v>2497</v>
      </c>
      <c r="C2511" t="s">
        <v>33477</v>
      </c>
      <c r="D2511" t="e">
        <v>#N/A</v>
      </c>
      <c r="E2511"/>
      <c r="F2511">
        <v>62650</v>
      </c>
      <c r="G2511" t="s">
        <v>33477</v>
      </c>
      <c r="H2511">
        <v>29970</v>
      </c>
      <c r="I2511" t="s">
        <v>33476</v>
      </c>
      <c r="J2511"/>
      <c r="U2511" s="43"/>
      <c r="AE2511"/>
    </row>
    <row r="2512" spans="1:31">
      <c r="A2512">
        <v>7450</v>
      </c>
      <c r="B2512" t="s">
        <v>2498</v>
      </c>
      <c r="C2512" t="s">
        <v>33478</v>
      </c>
      <c r="D2512" t="s">
        <v>33482</v>
      </c>
      <c r="E2512"/>
      <c r="F2512">
        <v>62690</v>
      </c>
      <c r="G2512" t="s">
        <v>33478</v>
      </c>
      <c r="H2512">
        <v>30000</v>
      </c>
      <c r="I2512" t="s">
        <v>33476</v>
      </c>
      <c r="J2512"/>
      <c r="U2512" s="43"/>
      <c r="AE2512"/>
    </row>
    <row r="2513" spans="1:31">
      <c r="A2513">
        <v>7400</v>
      </c>
      <c r="B2513" t="s">
        <v>2499</v>
      </c>
      <c r="C2513" t="s">
        <v>33477</v>
      </c>
      <c r="D2513" t="s">
        <v>33476</v>
      </c>
      <c r="E2513"/>
      <c r="F2513">
        <v>62720</v>
      </c>
      <c r="G2513" t="s">
        <v>33477</v>
      </c>
      <c r="H2513">
        <v>30110</v>
      </c>
      <c r="I2513" t="s">
        <v>33476</v>
      </c>
      <c r="J2513"/>
      <c r="U2513" s="43"/>
      <c r="AE2513"/>
    </row>
    <row r="2514" spans="1:31">
      <c r="A2514">
        <v>7140</v>
      </c>
      <c r="B2514" t="s">
        <v>2500</v>
      </c>
      <c r="C2514" t="s">
        <v>33477</v>
      </c>
      <c r="D2514" t="s">
        <v>33476</v>
      </c>
      <c r="E2514"/>
      <c r="F2514">
        <v>62730</v>
      </c>
      <c r="G2514" t="s">
        <v>33480</v>
      </c>
      <c r="H2514">
        <v>30110</v>
      </c>
      <c r="I2514" t="s">
        <v>33476</v>
      </c>
      <c r="J2514"/>
      <c r="U2514" s="43"/>
      <c r="AE2514"/>
    </row>
    <row r="2515" spans="1:31">
      <c r="A2515">
        <v>7140</v>
      </c>
      <c r="B2515" t="s">
        <v>2500</v>
      </c>
      <c r="C2515" t="s">
        <v>33477</v>
      </c>
      <c r="D2515" t="s">
        <v>33476</v>
      </c>
      <c r="E2515"/>
      <c r="F2515">
        <v>62750</v>
      </c>
      <c r="G2515" t="s">
        <v>33477</v>
      </c>
      <c r="H2515">
        <v>30120</v>
      </c>
      <c r="I2515" t="s">
        <v>33476</v>
      </c>
      <c r="J2515"/>
      <c r="U2515" s="43"/>
      <c r="AE2515"/>
    </row>
    <row r="2516" spans="1:31">
      <c r="A2516">
        <v>7520</v>
      </c>
      <c r="B2516" t="s">
        <v>2501</v>
      </c>
      <c r="C2516" t="s">
        <v>33478</v>
      </c>
      <c r="D2516" t="s">
        <v>33476</v>
      </c>
      <c r="E2516"/>
      <c r="F2516">
        <v>62760</v>
      </c>
      <c r="G2516" t="s">
        <v>33478</v>
      </c>
      <c r="H2516">
        <v>30120</v>
      </c>
      <c r="I2516" t="s">
        <v>33476</v>
      </c>
      <c r="J2516"/>
      <c r="U2516" s="43"/>
      <c r="AE2516"/>
    </row>
    <row r="2517" spans="1:31">
      <c r="A2517">
        <v>7190</v>
      </c>
      <c r="B2517" t="s">
        <v>2502</v>
      </c>
      <c r="C2517" t="s">
        <v>33477</v>
      </c>
      <c r="D2517" t="s">
        <v>33482</v>
      </c>
      <c r="E2517"/>
      <c r="F2517">
        <v>62770</v>
      </c>
      <c r="G2517" t="s">
        <v>33477</v>
      </c>
      <c r="H2517">
        <v>30120</v>
      </c>
      <c r="I2517" t="s">
        <v>33476</v>
      </c>
      <c r="J2517"/>
      <c r="U2517" s="43"/>
      <c r="AE2517"/>
    </row>
    <row r="2518" spans="1:31">
      <c r="A2518">
        <v>7580</v>
      </c>
      <c r="B2518" t="s">
        <v>1877</v>
      </c>
      <c r="C2518" t="s">
        <v>33477</v>
      </c>
      <c r="D2518" t="s">
        <v>33476</v>
      </c>
      <c r="E2518"/>
      <c r="F2518">
        <v>62810</v>
      </c>
      <c r="G2518" t="s">
        <v>33478</v>
      </c>
      <c r="H2518">
        <v>30120</v>
      </c>
      <c r="I2518" t="s">
        <v>33476</v>
      </c>
      <c r="J2518"/>
      <c r="U2518" s="43"/>
      <c r="AE2518"/>
    </row>
    <row r="2519" spans="1:31">
      <c r="A2519">
        <v>7000</v>
      </c>
      <c r="B2519" t="s">
        <v>2503</v>
      </c>
      <c r="C2519" t="s">
        <v>33478</v>
      </c>
      <c r="D2519" t="s">
        <v>33476</v>
      </c>
      <c r="E2519"/>
      <c r="F2519">
        <v>62830</v>
      </c>
      <c r="G2519" t="s">
        <v>33477</v>
      </c>
      <c r="H2519">
        <v>30122</v>
      </c>
      <c r="I2519" t="s">
        <v>33476</v>
      </c>
      <c r="J2519"/>
      <c r="U2519" s="43"/>
      <c r="AE2519"/>
    </row>
    <row r="2520" spans="1:31">
      <c r="A2520">
        <v>7200</v>
      </c>
      <c r="B2520" t="s">
        <v>2504</v>
      </c>
      <c r="C2520" t="s">
        <v>33477</v>
      </c>
      <c r="D2520" t="s">
        <v>33476</v>
      </c>
      <c r="E2520"/>
      <c r="F2520">
        <v>62840</v>
      </c>
      <c r="G2520" t="s">
        <v>33477</v>
      </c>
      <c r="H2520">
        <v>30125</v>
      </c>
      <c r="I2520" t="s">
        <v>33476</v>
      </c>
      <c r="J2520"/>
      <c r="U2520" s="43"/>
      <c r="AE2520"/>
    </row>
    <row r="2521" spans="1:31">
      <c r="A2521">
        <v>7270</v>
      </c>
      <c r="B2521" t="s">
        <v>1654</v>
      </c>
      <c r="C2521" t="s">
        <v>33477</v>
      </c>
      <c r="D2521" t="s">
        <v>33476</v>
      </c>
      <c r="E2521"/>
      <c r="F2521">
        <v>62850</v>
      </c>
      <c r="G2521" t="s">
        <v>33477</v>
      </c>
      <c r="H2521">
        <v>30126</v>
      </c>
      <c r="I2521" t="s">
        <v>33476</v>
      </c>
      <c r="J2521"/>
      <c r="U2521" s="43"/>
      <c r="AE2521"/>
    </row>
    <row r="2522" spans="1:31">
      <c r="A2522">
        <v>7700</v>
      </c>
      <c r="B2522" t="s">
        <v>2505</v>
      </c>
      <c r="C2522" t="s">
        <v>33480</v>
      </c>
      <c r="D2522" t="s">
        <v>33476</v>
      </c>
      <c r="E2522"/>
      <c r="F2522">
        <v>62860</v>
      </c>
      <c r="G2522" t="s">
        <v>33477</v>
      </c>
      <c r="H2522">
        <v>30140</v>
      </c>
      <c r="I2522" t="s">
        <v>33476</v>
      </c>
      <c r="J2522"/>
      <c r="U2522" s="43"/>
      <c r="AE2522"/>
    </row>
    <row r="2523" spans="1:31">
      <c r="A2523">
        <v>7290</v>
      </c>
      <c r="B2523" t="s">
        <v>2506</v>
      </c>
      <c r="C2523" t="s">
        <v>33477</v>
      </c>
      <c r="D2523" t="s">
        <v>33476</v>
      </c>
      <c r="E2523"/>
      <c r="F2523">
        <v>62870</v>
      </c>
      <c r="G2523" t="s">
        <v>33477</v>
      </c>
      <c r="H2523">
        <v>30140</v>
      </c>
      <c r="I2523" t="s">
        <v>33476</v>
      </c>
      <c r="J2523"/>
      <c r="U2523" s="43"/>
      <c r="AE2523"/>
    </row>
    <row r="2524" spans="1:31">
      <c r="A2524">
        <v>7130</v>
      </c>
      <c r="B2524" t="s">
        <v>2507</v>
      </c>
      <c r="C2524" t="s">
        <v>33477</v>
      </c>
      <c r="D2524" t="e">
        <v>#N/A</v>
      </c>
      <c r="E2524"/>
      <c r="F2524">
        <v>62880</v>
      </c>
      <c r="G2524" t="s">
        <v>33477</v>
      </c>
      <c r="H2524">
        <v>30140</v>
      </c>
      <c r="I2524" t="s">
        <v>33476</v>
      </c>
      <c r="J2524"/>
      <c r="U2524" s="43"/>
      <c r="AE2524"/>
    </row>
    <row r="2525" spans="1:31">
      <c r="A2525">
        <v>7460</v>
      </c>
      <c r="B2525" t="s">
        <v>2508</v>
      </c>
      <c r="C2525" t="s">
        <v>33480</v>
      </c>
      <c r="D2525" t="s">
        <v>33476</v>
      </c>
      <c r="E2525"/>
      <c r="F2525">
        <v>62890</v>
      </c>
      <c r="G2525" t="s">
        <v>33477</v>
      </c>
      <c r="H2525">
        <v>30140</v>
      </c>
      <c r="I2525" t="s">
        <v>33476</v>
      </c>
      <c r="J2525"/>
      <c r="U2525" s="43"/>
      <c r="AE2525"/>
    </row>
    <row r="2526" spans="1:31">
      <c r="A2526">
        <v>7190</v>
      </c>
      <c r="B2526" t="s">
        <v>2509</v>
      </c>
      <c r="C2526" t="s">
        <v>33477</v>
      </c>
      <c r="D2526" t="s">
        <v>33482</v>
      </c>
      <c r="E2526"/>
      <c r="F2526">
        <v>62910</v>
      </c>
      <c r="G2526" t="s">
        <v>33477</v>
      </c>
      <c r="H2526">
        <v>30150</v>
      </c>
      <c r="I2526" t="s">
        <v>33476</v>
      </c>
      <c r="J2526"/>
      <c r="U2526" s="43"/>
      <c r="AE2526"/>
    </row>
    <row r="2527" spans="1:31">
      <c r="A2527">
        <v>7200</v>
      </c>
      <c r="B2527" t="s">
        <v>2510</v>
      </c>
      <c r="C2527" t="s">
        <v>33477</v>
      </c>
      <c r="D2527" t="s">
        <v>33476</v>
      </c>
      <c r="E2527"/>
      <c r="F2527">
        <v>62920</v>
      </c>
      <c r="G2527" t="s">
        <v>33477</v>
      </c>
      <c r="H2527">
        <v>30160</v>
      </c>
      <c r="I2527" t="s">
        <v>33476</v>
      </c>
      <c r="J2527"/>
      <c r="U2527" s="43"/>
      <c r="AE2527"/>
    </row>
    <row r="2528" spans="1:31">
      <c r="A2528">
        <v>7440</v>
      </c>
      <c r="B2528" t="s">
        <v>2511</v>
      </c>
      <c r="C2528" t="s">
        <v>33477</v>
      </c>
      <c r="D2528" t="s">
        <v>33476</v>
      </c>
      <c r="E2528"/>
      <c r="F2528">
        <v>62930</v>
      </c>
      <c r="G2528" t="s">
        <v>33480</v>
      </c>
      <c r="H2528">
        <v>30160</v>
      </c>
      <c r="I2528" t="s">
        <v>33476</v>
      </c>
      <c r="J2528"/>
      <c r="U2528" s="43"/>
      <c r="AE2528"/>
    </row>
    <row r="2529" spans="1:31">
      <c r="A2529">
        <v>7210</v>
      </c>
      <c r="B2529" t="s">
        <v>2512</v>
      </c>
      <c r="C2529" t="s">
        <v>33477</v>
      </c>
      <c r="D2529" t="s">
        <v>33476</v>
      </c>
      <c r="E2529"/>
      <c r="F2529">
        <v>62960</v>
      </c>
      <c r="G2529" t="s">
        <v>33478</v>
      </c>
      <c r="H2529">
        <v>30170</v>
      </c>
      <c r="I2529" t="s">
        <v>33476</v>
      </c>
      <c r="J2529"/>
      <c r="U2529" s="43"/>
      <c r="AE2529"/>
    </row>
    <row r="2530" spans="1:31">
      <c r="A2530">
        <v>7290</v>
      </c>
      <c r="B2530" t="s">
        <v>2513</v>
      </c>
      <c r="C2530" t="s">
        <v>33477</v>
      </c>
      <c r="D2530" t="s">
        <v>33476</v>
      </c>
      <c r="E2530"/>
      <c r="F2530">
        <v>62990</v>
      </c>
      <c r="G2530" t="s">
        <v>33477</v>
      </c>
      <c r="H2530">
        <v>30170</v>
      </c>
      <c r="I2530" t="s">
        <v>33476</v>
      </c>
      <c r="J2530"/>
      <c r="U2530" s="43"/>
      <c r="AE2530"/>
    </row>
    <row r="2531" spans="1:31">
      <c r="A2531">
        <v>7220</v>
      </c>
      <c r="B2531" t="s">
        <v>2514</v>
      </c>
      <c r="C2531" t="s">
        <v>33477</v>
      </c>
      <c r="D2531" t="s">
        <v>33476</v>
      </c>
      <c r="E2531"/>
      <c r="F2531">
        <v>63000</v>
      </c>
      <c r="G2531" t="s">
        <v>33480</v>
      </c>
      <c r="H2531">
        <v>30190</v>
      </c>
      <c r="I2531" t="s">
        <v>33476</v>
      </c>
      <c r="J2531"/>
      <c r="U2531" s="43"/>
      <c r="AE2531"/>
    </row>
    <row r="2532" spans="1:31">
      <c r="A2532">
        <v>7410</v>
      </c>
      <c r="B2532" t="s">
        <v>1659</v>
      </c>
      <c r="C2532" t="s">
        <v>33477</v>
      </c>
      <c r="D2532" t="s">
        <v>33476</v>
      </c>
      <c r="E2532"/>
      <c r="F2532">
        <v>63114</v>
      </c>
      <c r="G2532" t="s">
        <v>33480</v>
      </c>
      <c r="H2532">
        <v>30190</v>
      </c>
      <c r="I2532" t="s">
        <v>33476</v>
      </c>
      <c r="J2532"/>
      <c r="U2532" s="43"/>
      <c r="AE2532"/>
    </row>
    <row r="2533" spans="1:31">
      <c r="A2533">
        <v>7210</v>
      </c>
      <c r="B2533" t="s">
        <v>2515</v>
      </c>
      <c r="C2533" t="s">
        <v>33477</v>
      </c>
      <c r="D2533" t="s">
        <v>33476</v>
      </c>
      <c r="E2533"/>
      <c r="F2533">
        <v>63120</v>
      </c>
      <c r="G2533" t="s">
        <v>33477</v>
      </c>
      <c r="H2533">
        <v>30200</v>
      </c>
      <c r="I2533" t="s">
        <v>33476</v>
      </c>
      <c r="J2533"/>
      <c r="U2533" s="43"/>
      <c r="AE2533"/>
    </row>
    <row r="2534" spans="1:31">
      <c r="A2534">
        <v>7360</v>
      </c>
      <c r="B2534" t="s">
        <v>2516</v>
      </c>
      <c r="C2534" t="s">
        <v>33477</v>
      </c>
      <c r="D2534" t="s">
        <v>33476</v>
      </c>
      <c r="E2534"/>
      <c r="F2534">
        <v>63122</v>
      </c>
      <c r="G2534" t="s">
        <v>33478</v>
      </c>
      <c r="H2534">
        <v>30200</v>
      </c>
      <c r="I2534" t="s">
        <v>33476</v>
      </c>
      <c r="J2534"/>
      <c r="U2534" s="43"/>
      <c r="AE2534"/>
    </row>
    <row r="2535" spans="1:31">
      <c r="A2535">
        <v>7150</v>
      </c>
      <c r="B2535" t="s">
        <v>2517</v>
      </c>
      <c r="C2535" t="s">
        <v>33480</v>
      </c>
      <c r="D2535" t="s">
        <v>33476</v>
      </c>
      <c r="E2535"/>
      <c r="F2535">
        <v>63160</v>
      </c>
      <c r="G2535" t="s">
        <v>33480</v>
      </c>
      <c r="H2535">
        <v>30200</v>
      </c>
      <c r="I2535" t="s">
        <v>33476</v>
      </c>
      <c r="J2535"/>
      <c r="U2535" s="43"/>
      <c r="AE2535"/>
    </row>
    <row r="2536" spans="1:31">
      <c r="A2536">
        <v>7140</v>
      </c>
      <c r="B2536" t="s">
        <v>2518</v>
      </c>
      <c r="C2536" t="s">
        <v>33477</v>
      </c>
      <c r="D2536" t="s">
        <v>33476</v>
      </c>
      <c r="E2536"/>
      <c r="F2536">
        <v>63200</v>
      </c>
      <c r="G2536" t="s">
        <v>33480</v>
      </c>
      <c r="H2536">
        <v>30200</v>
      </c>
      <c r="I2536" t="s">
        <v>33476</v>
      </c>
      <c r="J2536"/>
      <c r="U2536" s="43"/>
      <c r="AE2536"/>
    </row>
    <row r="2537" spans="1:31">
      <c r="A2537">
        <v>7120</v>
      </c>
      <c r="B2537" t="s">
        <v>2519</v>
      </c>
      <c r="C2537" t="s">
        <v>33480</v>
      </c>
      <c r="D2537" t="s">
        <v>33476</v>
      </c>
      <c r="E2537"/>
      <c r="F2537">
        <v>63210</v>
      </c>
      <c r="G2537" t="s">
        <v>33478</v>
      </c>
      <c r="H2537">
        <v>30200</v>
      </c>
      <c r="I2537" t="s">
        <v>33476</v>
      </c>
      <c r="J2537"/>
      <c r="U2537" s="43"/>
      <c r="AE2537"/>
    </row>
    <row r="2538" spans="1:31">
      <c r="A2538">
        <v>7110</v>
      </c>
      <c r="B2538" t="s">
        <v>2520</v>
      </c>
      <c r="C2538" t="s">
        <v>33477</v>
      </c>
      <c r="D2538" t="s">
        <v>33476</v>
      </c>
      <c r="E2538"/>
      <c r="F2538">
        <v>63220</v>
      </c>
      <c r="G2538" t="s">
        <v>33478</v>
      </c>
      <c r="H2538">
        <v>30210</v>
      </c>
      <c r="I2538" t="s">
        <v>33476</v>
      </c>
      <c r="J2538"/>
      <c r="U2538" s="43"/>
      <c r="AE2538"/>
    </row>
    <row r="2539" spans="1:31">
      <c r="A2539">
        <v>7370</v>
      </c>
      <c r="B2539" t="s">
        <v>2521</v>
      </c>
      <c r="C2539" t="s">
        <v>33477</v>
      </c>
      <c r="D2539" t="e">
        <v>#N/A</v>
      </c>
      <c r="E2539"/>
      <c r="F2539">
        <v>63230</v>
      </c>
      <c r="G2539" t="s">
        <v>33478</v>
      </c>
      <c r="H2539">
        <v>30210</v>
      </c>
      <c r="I2539" t="s">
        <v>33476</v>
      </c>
      <c r="J2539"/>
      <c r="U2539" s="43"/>
      <c r="AE2539"/>
    </row>
    <row r="2540" spans="1:31">
      <c r="A2540">
        <v>7290</v>
      </c>
      <c r="B2540" t="s">
        <v>2522</v>
      </c>
      <c r="C2540" t="s">
        <v>33477</v>
      </c>
      <c r="D2540" t="s">
        <v>33476</v>
      </c>
      <c r="E2540"/>
      <c r="F2540">
        <v>63250</v>
      </c>
      <c r="G2540" t="s">
        <v>33478</v>
      </c>
      <c r="H2540">
        <v>30210</v>
      </c>
      <c r="I2540" t="s">
        <v>33476</v>
      </c>
      <c r="J2540"/>
      <c r="U2540" s="43"/>
      <c r="AE2540"/>
    </row>
    <row r="2541" spans="1:31">
      <c r="A2541">
        <v>7430</v>
      </c>
      <c r="B2541" t="s">
        <v>2523</v>
      </c>
      <c r="C2541" t="s">
        <v>33477</v>
      </c>
      <c r="D2541" t="e">
        <v>#N/A</v>
      </c>
      <c r="E2541"/>
      <c r="F2541">
        <v>63260</v>
      </c>
      <c r="G2541" t="s">
        <v>33480</v>
      </c>
      <c r="H2541">
        <v>30220</v>
      </c>
      <c r="I2541" t="s">
        <v>33476</v>
      </c>
      <c r="J2541"/>
      <c r="U2541" s="43"/>
      <c r="AE2541"/>
    </row>
    <row r="2542" spans="1:31">
      <c r="A2542">
        <v>7400</v>
      </c>
      <c r="B2542" t="s">
        <v>2524</v>
      </c>
      <c r="C2542" t="s">
        <v>33477</v>
      </c>
      <c r="D2542" t="s">
        <v>33476</v>
      </c>
      <c r="E2542"/>
      <c r="F2542">
        <v>63270</v>
      </c>
      <c r="G2542" t="s">
        <v>33478</v>
      </c>
      <c r="H2542">
        <v>30220</v>
      </c>
      <c r="I2542" t="s">
        <v>33476</v>
      </c>
      <c r="J2542"/>
      <c r="U2542" s="43"/>
      <c r="AE2542"/>
    </row>
    <row r="2543" spans="1:31">
      <c r="A2543">
        <v>7610</v>
      </c>
      <c r="B2543" t="s">
        <v>2525</v>
      </c>
      <c r="C2543" t="s">
        <v>33477</v>
      </c>
      <c r="D2543" t="s">
        <v>33476</v>
      </c>
      <c r="E2543"/>
      <c r="F2543">
        <v>63290</v>
      </c>
      <c r="G2543" t="s">
        <v>33480</v>
      </c>
      <c r="H2543">
        <v>30230</v>
      </c>
      <c r="I2543" t="s">
        <v>33476</v>
      </c>
      <c r="J2543"/>
      <c r="U2543" s="43"/>
      <c r="AE2543"/>
    </row>
    <row r="2544" spans="1:31">
      <c r="A2544">
        <v>7340</v>
      </c>
      <c r="B2544" t="s">
        <v>2526</v>
      </c>
      <c r="C2544" t="s">
        <v>33477</v>
      </c>
      <c r="D2544" t="s">
        <v>33476</v>
      </c>
      <c r="E2544"/>
      <c r="F2544">
        <v>63300</v>
      </c>
      <c r="G2544" t="s">
        <v>33480</v>
      </c>
      <c r="H2544">
        <v>30250</v>
      </c>
      <c r="I2544" t="s">
        <v>33476</v>
      </c>
      <c r="J2544"/>
      <c r="U2544" s="43"/>
      <c r="AE2544"/>
    </row>
    <row r="2545" spans="1:31">
      <c r="A2545">
        <v>7240</v>
      </c>
      <c r="B2545" t="s">
        <v>2527</v>
      </c>
      <c r="C2545" t="s">
        <v>33477</v>
      </c>
      <c r="D2545" t="s">
        <v>33476</v>
      </c>
      <c r="E2545"/>
      <c r="F2545">
        <v>63310</v>
      </c>
      <c r="G2545" t="s">
        <v>33480</v>
      </c>
      <c r="H2545">
        <v>30250</v>
      </c>
      <c r="I2545" t="s">
        <v>33476</v>
      </c>
      <c r="J2545"/>
      <c r="U2545" s="43"/>
      <c r="AE2545"/>
    </row>
    <row r="2546" spans="1:31">
      <c r="A2546">
        <v>7380</v>
      </c>
      <c r="B2546" t="s">
        <v>2528</v>
      </c>
      <c r="C2546" t="s">
        <v>33477</v>
      </c>
      <c r="D2546" t="s">
        <v>33476</v>
      </c>
      <c r="E2546"/>
      <c r="F2546">
        <v>63320</v>
      </c>
      <c r="G2546" t="s">
        <v>33478</v>
      </c>
      <c r="H2546">
        <v>30260</v>
      </c>
      <c r="I2546" t="s">
        <v>33476</v>
      </c>
      <c r="J2546"/>
      <c r="U2546" s="43"/>
      <c r="AE2546"/>
    </row>
    <row r="2547" spans="1:31">
      <c r="A2547">
        <v>7130</v>
      </c>
      <c r="B2547" t="s">
        <v>2529</v>
      </c>
      <c r="C2547" t="s">
        <v>33477</v>
      </c>
      <c r="D2547" t="e">
        <v>#N/A</v>
      </c>
      <c r="E2547"/>
      <c r="F2547">
        <v>63330</v>
      </c>
      <c r="G2547" t="s">
        <v>33478</v>
      </c>
      <c r="H2547">
        <v>30260</v>
      </c>
      <c r="I2547" t="s">
        <v>33476</v>
      </c>
      <c r="J2547"/>
      <c r="U2547" s="43"/>
      <c r="AE2547"/>
    </row>
    <row r="2548" spans="1:31">
      <c r="A2548">
        <v>7340</v>
      </c>
      <c r="B2548" t="s">
        <v>2530</v>
      </c>
      <c r="C2548" t="s">
        <v>33477</v>
      </c>
      <c r="D2548" t="s">
        <v>33476</v>
      </c>
      <c r="E2548"/>
      <c r="F2548">
        <v>63340</v>
      </c>
      <c r="G2548" t="s">
        <v>33480</v>
      </c>
      <c r="H2548">
        <v>30270</v>
      </c>
      <c r="I2548" t="s">
        <v>33476</v>
      </c>
      <c r="J2548"/>
      <c r="U2548" s="43"/>
      <c r="AE2548"/>
    </row>
    <row r="2549" spans="1:31">
      <c r="A2549">
        <v>7110</v>
      </c>
      <c r="B2549" t="s">
        <v>2531</v>
      </c>
      <c r="C2549" t="s">
        <v>33477</v>
      </c>
      <c r="D2549" t="s">
        <v>33476</v>
      </c>
      <c r="E2549"/>
      <c r="F2549">
        <v>63350</v>
      </c>
      <c r="G2549" t="s">
        <v>33480</v>
      </c>
      <c r="H2549">
        <v>30290</v>
      </c>
      <c r="I2549" t="s">
        <v>33476</v>
      </c>
      <c r="J2549"/>
      <c r="U2549" s="43"/>
      <c r="AE2549"/>
    </row>
    <row r="2550" spans="1:31">
      <c r="A2550">
        <v>7400</v>
      </c>
      <c r="B2550" t="s">
        <v>2532</v>
      </c>
      <c r="C2550" t="s">
        <v>33477</v>
      </c>
      <c r="D2550" t="s">
        <v>33476</v>
      </c>
      <c r="E2550"/>
      <c r="F2550">
        <v>63380</v>
      </c>
      <c r="G2550" t="s">
        <v>33478</v>
      </c>
      <c r="H2550">
        <v>30300</v>
      </c>
      <c r="I2550" t="s">
        <v>33476</v>
      </c>
      <c r="J2550"/>
      <c r="U2550" s="43"/>
      <c r="AE2550"/>
    </row>
    <row r="2551" spans="1:31">
      <c r="A2551">
        <v>7340</v>
      </c>
      <c r="B2551" t="s">
        <v>2533</v>
      </c>
      <c r="C2551" t="s">
        <v>33477</v>
      </c>
      <c r="D2551" t="s">
        <v>33476</v>
      </c>
      <c r="E2551"/>
      <c r="F2551">
        <v>63390</v>
      </c>
      <c r="G2551" t="s">
        <v>33478</v>
      </c>
      <c r="H2551">
        <v>30300</v>
      </c>
      <c r="I2551" t="s">
        <v>33476</v>
      </c>
      <c r="J2551"/>
      <c r="U2551" s="43"/>
      <c r="AE2551"/>
    </row>
    <row r="2552" spans="1:31">
      <c r="A2552">
        <v>7330</v>
      </c>
      <c r="B2552" t="s">
        <v>2534</v>
      </c>
      <c r="C2552" t="s">
        <v>33478</v>
      </c>
      <c r="D2552" t="s">
        <v>33482</v>
      </c>
      <c r="E2552"/>
      <c r="F2552">
        <v>63410</v>
      </c>
      <c r="G2552" t="s">
        <v>33478</v>
      </c>
      <c r="H2552">
        <v>30300</v>
      </c>
      <c r="I2552" t="s">
        <v>33476</v>
      </c>
      <c r="J2552"/>
      <c r="U2552" s="43"/>
      <c r="AE2552"/>
    </row>
    <row r="2553" spans="1:31">
      <c r="A2553">
        <v>7130</v>
      </c>
      <c r="B2553" t="s">
        <v>2535</v>
      </c>
      <c r="C2553" t="s">
        <v>33477</v>
      </c>
      <c r="D2553" t="e">
        <v>#N/A</v>
      </c>
      <c r="E2553"/>
      <c r="F2553">
        <v>63420</v>
      </c>
      <c r="G2553" t="s">
        <v>33478</v>
      </c>
      <c r="H2553">
        <v>30320</v>
      </c>
      <c r="I2553" t="s">
        <v>33476</v>
      </c>
      <c r="J2553"/>
      <c r="U2553" s="43"/>
      <c r="AE2553"/>
    </row>
    <row r="2554" spans="1:31">
      <c r="A2554">
        <v>7300</v>
      </c>
      <c r="B2554" t="s">
        <v>2536</v>
      </c>
      <c r="C2554" t="s">
        <v>33477</v>
      </c>
      <c r="D2554" t="s">
        <v>33476</v>
      </c>
      <c r="E2554"/>
      <c r="F2554">
        <v>63430</v>
      </c>
      <c r="G2554" t="s">
        <v>33480</v>
      </c>
      <c r="H2554">
        <v>30330</v>
      </c>
      <c r="I2554" t="s">
        <v>33476</v>
      </c>
      <c r="J2554"/>
      <c r="U2554" s="43"/>
      <c r="AE2554"/>
    </row>
    <row r="2555" spans="1:31">
      <c r="A2555">
        <v>7200</v>
      </c>
      <c r="B2555" t="s">
        <v>2537</v>
      </c>
      <c r="C2555" t="s">
        <v>33477</v>
      </c>
      <c r="D2555" t="s">
        <v>33476</v>
      </c>
      <c r="E2555"/>
      <c r="F2555">
        <v>63440</v>
      </c>
      <c r="G2555" t="s">
        <v>33478</v>
      </c>
      <c r="H2555">
        <v>30330</v>
      </c>
      <c r="I2555" t="s">
        <v>33476</v>
      </c>
      <c r="J2555"/>
      <c r="U2555" s="43"/>
      <c r="AE2555"/>
    </row>
    <row r="2556" spans="1:31">
      <c r="A2556">
        <v>7510</v>
      </c>
      <c r="B2556" t="s">
        <v>2538</v>
      </c>
      <c r="C2556" t="s">
        <v>33478</v>
      </c>
      <c r="D2556" t="s">
        <v>33482</v>
      </c>
      <c r="E2556"/>
      <c r="F2556">
        <v>63450</v>
      </c>
      <c r="G2556" t="s">
        <v>33478</v>
      </c>
      <c r="H2556">
        <v>30340</v>
      </c>
      <c r="I2556" t="s">
        <v>33476</v>
      </c>
      <c r="J2556"/>
      <c r="U2556" s="43"/>
      <c r="AE2556"/>
    </row>
    <row r="2557" spans="1:31">
      <c r="A2557">
        <v>7110</v>
      </c>
      <c r="B2557" t="s">
        <v>2539</v>
      </c>
      <c r="C2557" t="s">
        <v>33477</v>
      </c>
      <c r="D2557" t="s">
        <v>33476</v>
      </c>
      <c r="E2557"/>
      <c r="F2557">
        <v>63460</v>
      </c>
      <c r="G2557" t="s">
        <v>33480</v>
      </c>
      <c r="H2557">
        <v>30340</v>
      </c>
      <c r="I2557" t="s">
        <v>33476</v>
      </c>
      <c r="J2557"/>
      <c r="U2557" s="43"/>
      <c r="AE2557"/>
    </row>
    <row r="2558" spans="1:31">
      <c r="A2558">
        <v>7150</v>
      </c>
      <c r="B2558" t="s">
        <v>2540</v>
      </c>
      <c r="C2558" t="s">
        <v>33480</v>
      </c>
      <c r="D2558" t="s">
        <v>33476</v>
      </c>
      <c r="E2558"/>
      <c r="F2558">
        <v>63480</v>
      </c>
      <c r="G2558" t="s">
        <v>33478</v>
      </c>
      <c r="H2558">
        <v>30350</v>
      </c>
      <c r="I2558" t="s">
        <v>33476</v>
      </c>
      <c r="J2558"/>
      <c r="U2558" s="43"/>
      <c r="AE2558"/>
    </row>
    <row r="2559" spans="1:31">
      <c r="A2559">
        <v>7110</v>
      </c>
      <c r="B2559" t="s">
        <v>2541</v>
      </c>
      <c r="C2559" t="s">
        <v>33477</v>
      </c>
      <c r="D2559" t="s">
        <v>33476</v>
      </c>
      <c r="E2559"/>
      <c r="F2559">
        <v>63490</v>
      </c>
      <c r="G2559" t="s">
        <v>33480</v>
      </c>
      <c r="H2559">
        <v>30350</v>
      </c>
      <c r="I2559" t="s">
        <v>33476</v>
      </c>
      <c r="J2559"/>
      <c r="U2559" s="43"/>
      <c r="AE2559"/>
    </row>
    <row r="2560" spans="1:31">
      <c r="A2560">
        <v>7150</v>
      </c>
      <c r="B2560" t="s">
        <v>2542</v>
      </c>
      <c r="C2560" t="s">
        <v>33480</v>
      </c>
      <c r="D2560" t="s">
        <v>33476</v>
      </c>
      <c r="E2560"/>
      <c r="F2560">
        <v>63500</v>
      </c>
      <c r="G2560" t="s">
        <v>33480</v>
      </c>
      <c r="H2560">
        <v>30360</v>
      </c>
      <c r="I2560" t="s">
        <v>33476</v>
      </c>
      <c r="J2560"/>
      <c r="U2560" s="43"/>
      <c r="AE2560"/>
    </row>
    <row r="2561" spans="1:31">
      <c r="A2561">
        <v>7600</v>
      </c>
      <c r="B2561" t="s">
        <v>2543</v>
      </c>
      <c r="C2561" t="s">
        <v>33478</v>
      </c>
      <c r="D2561" t="s">
        <v>33476</v>
      </c>
      <c r="E2561"/>
      <c r="F2561">
        <v>63520</v>
      </c>
      <c r="G2561" t="s">
        <v>33477</v>
      </c>
      <c r="H2561">
        <v>30360</v>
      </c>
      <c r="I2561" t="s">
        <v>33476</v>
      </c>
      <c r="J2561"/>
      <c r="U2561" s="43"/>
      <c r="AE2561"/>
    </row>
    <row r="2562" spans="1:31">
      <c r="A2562">
        <v>7400</v>
      </c>
      <c r="B2562" t="s">
        <v>2544</v>
      </c>
      <c r="C2562" t="s">
        <v>33477</v>
      </c>
      <c r="D2562" t="s">
        <v>33476</v>
      </c>
      <c r="E2562"/>
      <c r="F2562">
        <v>63530</v>
      </c>
      <c r="G2562" t="s">
        <v>33478</v>
      </c>
      <c r="H2562">
        <v>30400</v>
      </c>
      <c r="I2562" t="s">
        <v>33476</v>
      </c>
      <c r="J2562"/>
      <c r="U2562" s="43"/>
      <c r="AE2562"/>
    </row>
    <row r="2563" spans="1:31">
      <c r="A2563">
        <v>7690</v>
      </c>
      <c r="B2563" t="s">
        <v>2545</v>
      </c>
      <c r="C2563" t="s">
        <v>33478</v>
      </c>
      <c r="D2563" t="s">
        <v>33482</v>
      </c>
      <c r="E2563"/>
      <c r="F2563">
        <v>63550</v>
      </c>
      <c r="G2563" t="s">
        <v>33478</v>
      </c>
      <c r="H2563">
        <v>30420</v>
      </c>
      <c r="I2563" t="s">
        <v>33476</v>
      </c>
      <c r="J2563"/>
      <c r="U2563" s="43"/>
      <c r="AE2563"/>
    </row>
    <row r="2564" spans="1:31">
      <c r="A2564">
        <v>7140</v>
      </c>
      <c r="B2564" t="s">
        <v>2546</v>
      </c>
      <c r="C2564" t="s">
        <v>33477</v>
      </c>
      <c r="D2564" t="s">
        <v>33476</v>
      </c>
      <c r="E2564"/>
      <c r="F2564">
        <v>63560</v>
      </c>
      <c r="G2564" t="s">
        <v>33478</v>
      </c>
      <c r="H2564">
        <v>30430</v>
      </c>
      <c r="I2564" t="s">
        <v>33476</v>
      </c>
      <c r="J2564"/>
      <c r="U2564" s="43"/>
      <c r="AE2564"/>
    </row>
    <row r="2565" spans="1:31">
      <c r="A2565">
        <v>7140</v>
      </c>
      <c r="B2565" t="s">
        <v>2546</v>
      </c>
      <c r="C2565" t="s">
        <v>33477</v>
      </c>
      <c r="D2565" t="s">
        <v>33476</v>
      </c>
      <c r="E2565"/>
      <c r="F2565">
        <v>63570</v>
      </c>
      <c r="G2565" t="s">
        <v>33480</v>
      </c>
      <c r="H2565">
        <v>30430</v>
      </c>
      <c r="I2565" t="s">
        <v>33476</v>
      </c>
      <c r="J2565"/>
      <c r="U2565" s="43"/>
      <c r="AE2565"/>
    </row>
    <row r="2566" spans="1:31">
      <c r="A2566">
        <v>7140</v>
      </c>
      <c r="B2566" t="s">
        <v>2546</v>
      </c>
      <c r="C2566" t="s">
        <v>33477</v>
      </c>
      <c r="D2566" t="s">
        <v>33476</v>
      </c>
      <c r="E2566"/>
      <c r="F2566">
        <v>63580</v>
      </c>
      <c r="G2566" t="s">
        <v>33478</v>
      </c>
      <c r="H2566">
        <v>30430</v>
      </c>
      <c r="I2566" t="s">
        <v>33476</v>
      </c>
      <c r="J2566"/>
      <c r="U2566" s="43"/>
      <c r="AE2566"/>
    </row>
    <row r="2567" spans="1:31">
      <c r="A2567">
        <v>7140</v>
      </c>
      <c r="B2567" t="s">
        <v>2546</v>
      </c>
      <c r="C2567" t="s">
        <v>33477</v>
      </c>
      <c r="D2567" t="s">
        <v>33476</v>
      </c>
      <c r="E2567"/>
      <c r="F2567">
        <v>63630</v>
      </c>
      <c r="G2567" t="s">
        <v>33478</v>
      </c>
      <c r="H2567">
        <v>30440</v>
      </c>
      <c r="I2567" t="s">
        <v>33476</v>
      </c>
      <c r="J2567"/>
      <c r="U2567" s="43"/>
      <c r="AE2567"/>
    </row>
    <row r="2568" spans="1:31">
      <c r="A2568">
        <v>7410</v>
      </c>
      <c r="B2568" t="s">
        <v>2547</v>
      </c>
      <c r="C2568" t="s">
        <v>33477</v>
      </c>
      <c r="D2568" t="s">
        <v>33476</v>
      </c>
      <c r="E2568"/>
      <c r="F2568">
        <v>63640</v>
      </c>
      <c r="G2568" t="s">
        <v>33478</v>
      </c>
      <c r="H2568">
        <v>30450</v>
      </c>
      <c r="I2568" t="s">
        <v>33476</v>
      </c>
      <c r="J2568"/>
      <c r="U2568" s="43"/>
      <c r="AE2568"/>
    </row>
    <row r="2569" spans="1:31">
      <c r="A2569">
        <v>7260</v>
      </c>
      <c r="B2569" t="s">
        <v>2548</v>
      </c>
      <c r="C2569" t="s">
        <v>33477</v>
      </c>
      <c r="D2569" t="s">
        <v>33476</v>
      </c>
      <c r="E2569"/>
      <c r="F2569">
        <v>63650</v>
      </c>
      <c r="G2569" t="s">
        <v>33478</v>
      </c>
      <c r="H2569">
        <v>30450</v>
      </c>
      <c r="I2569" t="s">
        <v>33476</v>
      </c>
      <c r="J2569"/>
      <c r="U2569" s="43"/>
      <c r="AE2569"/>
    </row>
    <row r="2570" spans="1:31">
      <c r="A2570">
        <v>7430</v>
      </c>
      <c r="B2570" t="s">
        <v>2549</v>
      </c>
      <c r="C2570" t="s">
        <v>33477</v>
      </c>
      <c r="D2570" t="e">
        <v>#N/A</v>
      </c>
      <c r="E2570"/>
      <c r="F2570">
        <v>63660</v>
      </c>
      <c r="G2570" t="s">
        <v>33478</v>
      </c>
      <c r="H2570">
        <v>30460</v>
      </c>
      <c r="I2570" t="s">
        <v>33476</v>
      </c>
      <c r="J2570"/>
      <c r="U2570" s="43"/>
      <c r="AE2570"/>
    </row>
    <row r="2571" spans="1:31">
      <c r="A2571">
        <v>7240</v>
      </c>
      <c r="B2571" t="s">
        <v>2550</v>
      </c>
      <c r="C2571" t="s">
        <v>33477</v>
      </c>
      <c r="D2571" t="s">
        <v>33476</v>
      </c>
      <c r="E2571"/>
      <c r="F2571">
        <v>63670</v>
      </c>
      <c r="G2571" t="s">
        <v>33480</v>
      </c>
      <c r="H2571">
        <v>30460</v>
      </c>
      <c r="I2571" t="s">
        <v>33476</v>
      </c>
      <c r="J2571"/>
      <c r="U2571" s="43"/>
      <c r="AE2571"/>
    </row>
    <row r="2572" spans="1:31">
      <c r="A2572">
        <v>7200</v>
      </c>
      <c r="B2572" t="s">
        <v>2551</v>
      </c>
      <c r="C2572" t="s">
        <v>33477</v>
      </c>
      <c r="D2572" t="s">
        <v>33476</v>
      </c>
      <c r="E2572"/>
      <c r="F2572">
        <v>63700</v>
      </c>
      <c r="G2572" t="s">
        <v>33478</v>
      </c>
      <c r="H2572">
        <v>30500</v>
      </c>
      <c r="I2572" t="s">
        <v>33476</v>
      </c>
      <c r="J2572"/>
      <c r="U2572" s="43"/>
      <c r="AE2572"/>
    </row>
    <row r="2573" spans="1:31">
      <c r="A2573">
        <v>7000</v>
      </c>
      <c r="B2573" t="s">
        <v>2552</v>
      </c>
      <c r="C2573" t="s">
        <v>33478</v>
      </c>
      <c r="D2573" t="s">
        <v>33476</v>
      </c>
      <c r="E2573"/>
      <c r="F2573">
        <v>63710</v>
      </c>
      <c r="G2573" t="s">
        <v>33478</v>
      </c>
      <c r="H2573">
        <v>30500</v>
      </c>
      <c r="I2573" t="s">
        <v>33476</v>
      </c>
      <c r="J2573"/>
      <c r="U2573" s="43"/>
      <c r="AE2573"/>
    </row>
    <row r="2574" spans="1:31">
      <c r="A2574">
        <v>7170</v>
      </c>
      <c r="B2574" t="s">
        <v>2553</v>
      </c>
      <c r="C2574" t="s">
        <v>33477</v>
      </c>
      <c r="D2574" t="s">
        <v>33476</v>
      </c>
      <c r="E2574"/>
      <c r="F2574">
        <v>63720</v>
      </c>
      <c r="G2574" t="s">
        <v>33480</v>
      </c>
      <c r="H2574">
        <v>30510</v>
      </c>
      <c r="I2574" t="s">
        <v>33476</v>
      </c>
      <c r="J2574"/>
      <c r="U2574" s="43"/>
      <c r="AE2574"/>
    </row>
    <row r="2575" spans="1:31">
      <c r="A2575">
        <v>7690</v>
      </c>
      <c r="B2575" t="s">
        <v>2554</v>
      </c>
      <c r="C2575" t="s">
        <v>33478</v>
      </c>
      <c r="D2575" t="s">
        <v>33482</v>
      </c>
      <c r="E2575"/>
      <c r="F2575">
        <v>63730</v>
      </c>
      <c r="G2575" t="s">
        <v>33480</v>
      </c>
      <c r="H2575">
        <v>30530</v>
      </c>
      <c r="I2575" t="s">
        <v>33476</v>
      </c>
      <c r="J2575"/>
      <c r="U2575" s="43"/>
      <c r="AE2575"/>
    </row>
    <row r="2576" spans="1:31">
      <c r="A2576">
        <v>7110</v>
      </c>
      <c r="B2576" t="s">
        <v>2555</v>
      </c>
      <c r="C2576" t="s">
        <v>33477</v>
      </c>
      <c r="D2576" t="s">
        <v>33476</v>
      </c>
      <c r="E2576"/>
      <c r="F2576">
        <v>63770</v>
      </c>
      <c r="G2576" t="s">
        <v>33478</v>
      </c>
      <c r="H2576">
        <v>30540</v>
      </c>
      <c r="I2576" t="s">
        <v>33476</v>
      </c>
      <c r="J2576"/>
      <c r="U2576" s="43"/>
      <c r="AE2576"/>
    </row>
    <row r="2577" spans="1:31">
      <c r="A2577">
        <v>7340</v>
      </c>
      <c r="B2577" t="s">
        <v>2556</v>
      </c>
      <c r="C2577" t="s">
        <v>33477</v>
      </c>
      <c r="D2577" t="s">
        <v>33476</v>
      </c>
      <c r="E2577"/>
      <c r="F2577">
        <v>63780</v>
      </c>
      <c r="G2577" t="s">
        <v>33478</v>
      </c>
      <c r="H2577">
        <v>30570</v>
      </c>
      <c r="I2577" t="s">
        <v>33476</v>
      </c>
      <c r="J2577"/>
      <c r="U2577" s="43"/>
      <c r="AE2577"/>
    </row>
    <row r="2578" spans="1:31">
      <c r="A2578">
        <v>7610</v>
      </c>
      <c r="B2578" t="s">
        <v>2557</v>
      </c>
      <c r="C2578" t="s">
        <v>33477</v>
      </c>
      <c r="D2578" t="s">
        <v>33476</v>
      </c>
      <c r="E2578"/>
      <c r="F2578">
        <v>63830</v>
      </c>
      <c r="G2578" t="s">
        <v>33478</v>
      </c>
      <c r="H2578">
        <v>30580</v>
      </c>
      <c r="I2578" t="s">
        <v>33476</v>
      </c>
      <c r="J2578"/>
      <c r="U2578" s="43"/>
      <c r="AE2578"/>
    </row>
    <row r="2579" spans="1:31">
      <c r="A2579">
        <v>7220</v>
      </c>
      <c r="B2579" t="s">
        <v>2558</v>
      </c>
      <c r="C2579" t="s">
        <v>33477</v>
      </c>
      <c r="D2579" t="s">
        <v>33476</v>
      </c>
      <c r="E2579"/>
      <c r="F2579">
        <v>63840</v>
      </c>
      <c r="G2579" t="s">
        <v>33478</v>
      </c>
      <c r="H2579">
        <v>30580</v>
      </c>
      <c r="I2579" t="s">
        <v>33476</v>
      </c>
      <c r="J2579"/>
      <c r="U2579" s="43"/>
      <c r="AE2579"/>
    </row>
    <row r="2580" spans="1:31">
      <c r="A2580">
        <v>7690</v>
      </c>
      <c r="B2580" t="s">
        <v>2559</v>
      </c>
      <c r="C2580" t="s">
        <v>33478</v>
      </c>
      <c r="D2580" t="s">
        <v>33482</v>
      </c>
      <c r="E2580"/>
      <c r="F2580">
        <v>63910</v>
      </c>
      <c r="G2580" t="s">
        <v>33480</v>
      </c>
      <c r="H2580">
        <v>30580</v>
      </c>
      <c r="I2580" t="s">
        <v>33476</v>
      </c>
      <c r="J2580"/>
      <c r="U2580" s="43"/>
      <c r="AE2580"/>
    </row>
    <row r="2581" spans="1:31">
      <c r="A2581">
        <v>7200</v>
      </c>
      <c r="B2581" t="s">
        <v>2560</v>
      </c>
      <c r="C2581" t="s">
        <v>33477</v>
      </c>
      <c r="D2581" t="s">
        <v>33476</v>
      </c>
      <c r="E2581"/>
      <c r="F2581">
        <v>63920</v>
      </c>
      <c r="G2581" t="s">
        <v>33480</v>
      </c>
      <c r="H2581">
        <v>30600</v>
      </c>
      <c r="I2581" t="s">
        <v>33476</v>
      </c>
      <c r="J2581"/>
      <c r="U2581" s="43"/>
      <c r="AE2581"/>
    </row>
    <row r="2582" spans="1:31">
      <c r="A2582">
        <v>7800</v>
      </c>
      <c r="B2582" t="s">
        <v>2561</v>
      </c>
      <c r="C2582" t="s">
        <v>33477</v>
      </c>
      <c r="D2582" t="s">
        <v>33476</v>
      </c>
      <c r="E2582"/>
      <c r="F2582">
        <v>63930</v>
      </c>
      <c r="G2582" t="s">
        <v>33478</v>
      </c>
      <c r="H2582">
        <v>30610</v>
      </c>
      <c r="I2582" t="s">
        <v>33476</v>
      </c>
      <c r="J2582"/>
      <c r="U2582" s="43"/>
      <c r="AE2582"/>
    </row>
    <row r="2583" spans="1:31">
      <c r="A2583">
        <v>8300</v>
      </c>
      <c r="B2583" t="s">
        <v>2562</v>
      </c>
      <c r="C2583" t="s">
        <v>33477</v>
      </c>
      <c r="D2583" t="s">
        <v>33476</v>
      </c>
      <c r="E2583"/>
      <c r="F2583">
        <v>63940</v>
      </c>
      <c r="G2583" t="s">
        <v>33478</v>
      </c>
      <c r="H2583">
        <v>30630</v>
      </c>
      <c r="I2583" t="s">
        <v>33476</v>
      </c>
      <c r="J2583"/>
      <c r="U2583" s="43"/>
      <c r="AE2583"/>
    </row>
    <row r="2584" spans="1:31">
      <c r="A2584">
        <v>8090</v>
      </c>
      <c r="B2584" t="s">
        <v>2563</v>
      </c>
      <c r="C2584" t="s">
        <v>33478</v>
      </c>
      <c r="D2584" t="s">
        <v>33476</v>
      </c>
      <c r="E2584"/>
      <c r="F2584">
        <v>64110</v>
      </c>
      <c r="G2584" t="s">
        <v>33477</v>
      </c>
      <c r="H2584">
        <v>30650</v>
      </c>
      <c r="I2584" t="s">
        <v>33476</v>
      </c>
      <c r="J2584"/>
      <c r="U2584" s="43"/>
      <c r="AE2584"/>
    </row>
    <row r="2585" spans="1:31">
      <c r="A2585">
        <v>8190</v>
      </c>
      <c r="B2585" t="s">
        <v>2564</v>
      </c>
      <c r="C2585" t="s">
        <v>33477</v>
      </c>
      <c r="D2585" t="s">
        <v>33476</v>
      </c>
      <c r="E2585"/>
      <c r="F2585">
        <v>64120</v>
      </c>
      <c r="G2585" t="s">
        <v>33477</v>
      </c>
      <c r="H2585">
        <v>30670</v>
      </c>
      <c r="I2585" t="s">
        <v>33476</v>
      </c>
      <c r="J2585"/>
      <c r="U2585" s="43"/>
      <c r="AE2585"/>
    </row>
    <row r="2586" spans="1:31">
      <c r="A2586">
        <v>8310</v>
      </c>
      <c r="B2586" t="s">
        <v>2565</v>
      </c>
      <c r="C2586" t="s">
        <v>33477</v>
      </c>
      <c r="D2586" t="s">
        <v>33476</v>
      </c>
      <c r="E2586"/>
      <c r="F2586">
        <v>64122</v>
      </c>
      <c r="G2586" t="s">
        <v>33477</v>
      </c>
      <c r="H2586">
        <v>30700</v>
      </c>
      <c r="I2586" t="s">
        <v>33476</v>
      </c>
      <c r="J2586"/>
      <c r="U2586" s="43"/>
      <c r="AE2586"/>
    </row>
    <row r="2587" spans="1:31">
      <c r="A2587">
        <v>8130</v>
      </c>
      <c r="B2587" t="s">
        <v>2566</v>
      </c>
      <c r="C2587" t="s">
        <v>33477</v>
      </c>
      <c r="D2587" t="s">
        <v>33476</v>
      </c>
      <c r="E2587"/>
      <c r="F2587">
        <v>64130</v>
      </c>
      <c r="G2587" t="s">
        <v>33477</v>
      </c>
      <c r="H2587">
        <v>30700</v>
      </c>
      <c r="I2587" t="s">
        <v>33476</v>
      </c>
      <c r="J2587"/>
      <c r="U2587" s="43"/>
      <c r="AE2587"/>
    </row>
    <row r="2588" spans="1:31">
      <c r="A2588">
        <v>8300</v>
      </c>
      <c r="B2588" t="s">
        <v>2567</v>
      </c>
      <c r="C2588" t="s">
        <v>33477</v>
      </c>
      <c r="D2588" t="s">
        <v>33476</v>
      </c>
      <c r="E2588"/>
      <c r="F2588">
        <v>64150</v>
      </c>
      <c r="G2588" t="s">
        <v>33477</v>
      </c>
      <c r="H2588">
        <v>30700</v>
      </c>
      <c r="I2588" t="s">
        <v>33476</v>
      </c>
      <c r="J2588"/>
      <c r="U2588" s="43"/>
      <c r="AE2588"/>
    </row>
    <row r="2589" spans="1:31">
      <c r="A2589">
        <v>8130</v>
      </c>
      <c r="B2589" t="s">
        <v>2568</v>
      </c>
      <c r="C2589" t="s">
        <v>33477</v>
      </c>
      <c r="D2589" t="s">
        <v>33476</v>
      </c>
      <c r="E2589"/>
      <c r="F2589">
        <v>64160</v>
      </c>
      <c r="G2589" t="s">
        <v>33477</v>
      </c>
      <c r="H2589">
        <v>30700</v>
      </c>
      <c r="I2589" t="s">
        <v>33476</v>
      </c>
      <c r="J2589"/>
      <c r="U2589" s="43"/>
      <c r="AE2589"/>
    </row>
    <row r="2590" spans="1:31">
      <c r="A2590">
        <v>8500</v>
      </c>
      <c r="B2590" t="s">
        <v>2569</v>
      </c>
      <c r="C2590" t="s">
        <v>33478</v>
      </c>
      <c r="D2590" t="s">
        <v>33476</v>
      </c>
      <c r="E2590"/>
      <c r="F2590">
        <v>64170</v>
      </c>
      <c r="G2590" t="s">
        <v>33477</v>
      </c>
      <c r="H2590">
        <v>30700</v>
      </c>
      <c r="I2590" t="s">
        <v>33476</v>
      </c>
      <c r="J2590"/>
      <c r="U2590" s="43"/>
      <c r="AE2590"/>
    </row>
    <row r="2591" spans="1:31">
      <c r="A2591">
        <v>8450</v>
      </c>
      <c r="B2591" t="s">
        <v>2570</v>
      </c>
      <c r="C2591" t="s">
        <v>33478</v>
      </c>
      <c r="D2591" t="s">
        <v>33476</v>
      </c>
      <c r="E2591"/>
      <c r="F2591">
        <v>64190</v>
      </c>
      <c r="G2591" t="s">
        <v>33477</v>
      </c>
      <c r="H2591">
        <v>30730</v>
      </c>
      <c r="I2591" t="s">
        <v>33476</v>
      </c>
      <c r="J2591"/>
      <c r="U2591" s="43"/>
      <c r="AE2591"/>
    </row>
    <row r="2592" spans="1:31">
      <c r="A2592">
        <v>8310</v>
      </c>
      <c r="B2592" t="s">
        <v>2571</v>
      </c>
      <c r="C2592" t="s">
        <v>33477</v>
      </c>
      <c r="D2592" t="s">
        <v>33476</v>
      </c>
      <c r="E2592"/>
      <c r="F2592">
        <v>64220</v>
      </c>
      <c r="G2592" t="s">
        <v>33477</v>
      </c>
      <c r="H2592">
        <v>30750</v>
      </c>
      <c r="I2592" t="s">
        <v>33476</v>
      </c>
      <c r="J2592"/>
      <c r="U2592" s="43"/>
      <c r="AE2592"/>
    </row>
    <row r="2593" spans="1:31">
      <c r="A2593">
        <v>8260</v>
      </c>
      <c r="B2593" t="s">
        <v>2572</v>
      </c>
      <c r="C2593" t="s">
        <v>33478</v>
      </c>
      <c r="D2593" t="s">
        <v>33476</v>
      </c>
      <c r="E2593"/>
      <c r="F2593">
        <v>64230</v>
      </c>
      <c r="G2593" t="s">
        <v>33477</v>
      </c>
      <c r="H2593">
        <v>30750</v>
      </c>
      <c r="I2593" t="s">
        <v>33476</v>
      </c>
      <c r="J2593"/>
      <c r="U2593" s="43"/>
      <c r="AE2593"/>
    </row>
    <row r="2594" spans="1:31">
      <c r="A2594">
        <v>8290</v>
      </c>
      <c r="B2594" t="s">
        <v>2573</v>
      </c>
      <c r="C2594" t="s">
        <v>33478</v>
      </c>
      <c r="D2594" t="s">
        <v>33476</v>
      </c>
      <c r="E2594"/>
      <c r="F2594">
        <v>64240</v>
      </c>
      <c r="G2594" t="s">
        <v>33477</v>
      </c>
      <c r="H2594">
        <v>30760</v>
      </c>
      <c r="I2594" t="s">
        <v>33476</v>
      </c>
      <c r="J2594"/>
      <c r="U2594" s="43"/>
      <c r="AE2594"/>
    </row>
    <row r="2595" spans="1:31">
      <c r="A2595">
        <v>8250</v>
      </c>
      <c r="B2595" t="s">
        <v>227</v>
      </c>
      <c r="C2595" t="s">
        <v>33477</v>
      </c>
      <c r="D2595" t="s">
        <v>33476</v>
      </c>
      <c r="E2595"/>
      <c r="F2595">
        <v>64250</v>
      </c>
      <c r="G2595" t="s">
        <v>33477</v>
      </c>
      <c r="H2595">
        <v>30760</v>
      </c>
      <c r="I2595" t="s">
        <v>33476</v>
      </c>
      <c r="J2595"/>
      <c r="U2595" s="43"/>
      <c r="AE2595"/>
    </row>
    <row r="2596" spans="1:31">
      <c r="A2596">
        <v>8400</v>
      </c>
      <c r="B2596" t="s">
        <v>2574</v>
      </c>
      <c r="C2596" t="s">
        <v>33477</v>
      </c>
      <c r="D2596" t="s">
        <v>33476</v>
      </c>
      <c r="E2596"/>
      <c r="F2596">
        <v>64260</v>
      </c>
      <c r="G2596" t="s">
        <v>33477</v>
      </c>
      <c r="H2596">
        <v>30770</v>
      </c>
      <c r="I2596" t="s">
        <v>33476</v>
      </c>
      <c r="J2596"/>
      <c r="U2596" s="43"/>
      <c r="AE2596"/>
    </row>
    <row r="2597" spans="1:31">
      <c r="A2597">
        <v>8390</v>
      </c>
      <c r="B2597" t="s">
        <v>2575</v>
      </c>
      <c r="C2597" t="s">
        <v>33478</v>
      </c>
      <c r="D2597" t="s">
        <v>33476</v>
      </c>
      <c r="E2597"/>
      <c r="F2597">
        <v>64270</v>
      </c>
      <c r="G2597" t="s">
        <v>33477</v>
      </c>
      <c r="H2597">
        <v>30770</v>
      </c>
      <c r="I2597" t="s">
        <v>33476</v>
      </c>
      <c r="J2597"/>
      <c r="U2597" s="43"/>
      <c r="AE2597"/>
    </row>
    <row r="2598" spans="1:31">
      <c r="A2598">
        <v>8390</v>
      </c>
      <c r="B2598" t="s">
        <v>2576</v>
      </c>
      <c r="C2598" t="s">
        <v>33478</v>
      </c>
      <c r="D2598" t="s">
        <v>33476</v>
      </c>
      <c r="E2598"/>
      <c r="F2598">
        <v>64290</v>
      </c>
      <c r="G2598" t="s">
        <v>33477</v>
      </c>
      <c r="H2598">
        <v>30800</v>
      </c>
      <c r="I2598" t="s">
        <v>33476</v>
      </c>
      <c r="J2598"/>
      <c r="U2598" s="43"/>
      <c r="AE2598"/>
    </row>
    <row r="2599" spans="1:31">
      <c r="A2599">
        <v>8300</v>
      </c>
      <c r="B2599" t="s">
        <v>2577</v>
      </c>
      <c r="C2599" t="s">
        <v>33477</v>
      </c>
      <c r="D2599" t="s">
        <v>33476</v>
      </c>
      <c r="E2599"/>
      <c r="F2599">
        <v>64300</v>
      </c>
      <c r="G2599" t="s">
        <v>33477</v>
      </c>
      <c r="H2599">
        <v>30840</v>
      </c>
      <c r="I2599" t="s">
        <v>33476</v>
      </c>
      <c r="J2599"/>
      <c r="U2599" s="43"/>
      <c r="AE2599"/>
    </row>
    <row r="2600" spans="1:31">
      <c r="A2600">
        <v>8090</v>
      </c>
      <c r="B2600" t="s">
        <v>2578</v>
      </c>
      <c r="C2600" t="s">
        <v>33478</v>
      </c>
      <c r="D2600" t="s">
        <v>33476</v>
      </c>
      <c r="E2600"/>
      <c r="F2600">
        <v>64310</v>
      </c>
      <c r="G2600" t="s">
        <v>33477</v>
      </c>
      <c r="H2600">
        <v>31110</v>
      </c>
      <c r="I2600" t="s">
        <v>33476</v>
      </c>
      <c r="J2600"/>
      <c r="U2600" s="43"/>
      <c r="AE2600"/>
    </row>
    <row r="2601" spans="1:31">
      <c r="A2601">
        <v>8390</v>
      </c>
      <c r="B2601" t="s">
        <v>2579</v>
      </c>
      <c r="C2601" t="s">
        <v>33478</v>
      </c>
      <c r="D2601" t="s">
        <v>33476</v>
      </c>
      <c r="E2601"/>
      <c r="F2601">
        <v>64330</v>
      </c>
      <c r="G2601" t="s">
        <v>33477</v>
      </c>
      <c r="H2601">
        <v>31110</v>
      </c>
      <c r="I2601" t="s">
        <v>33476</v>
      </c>
      <c r="J2601"/>
      <c r="U2601" s="43"/>
      <c r="AE2601"/>
    </row>
    <row r="2602" spans="1:31">
      <c r="A2602">
        <v>8190</v>
      </c>
      <c r="B2602" t="s">
        <v>2580</v>
      </c>
      <c r="C2602" t="s">
        <v>33477</v>
      </c>
      <c r="D2602" t="s">
        <v>33476</v>
      </c>
      <c r="E2602"/>
      <c r="F2602">
        <v>64350</v>
      </c>
      <c r="G2602" t="s">
        <v>33477</v>
      </c>
      <c r="H2602">
        <v>31110</v>
      </c>
      <c r="I2602" t="s">
        <v>33476</v>
      </c>
      <c r="J2602"/>
      <c r="U2602" s="43"/>
      <c r="AE2602"/>
    </row>
    <row r="2603" spans="1:31">
      <c r="A2603">
        <v>8130</v>
      </c>
      <c r="B2603" t="s">
        <v>2581</v>
      </c>
      <c r="C2603" t="s">
        <v>33477</v>
      </c>
      <c r="D2603" t="s">
        <v>33476</v>
      </c>
      <c r="E2603"/>
      <c r="F2603">
        <v>64360</v>
      </c>
      <c r="G2603" t="s">
        <v>33477</v>
      </c>
      <c r="H2603">
        <v>31120</v>
      </c>
      <c r="I2603" t="s">
        <v>33476</v>
      </c>
      <c r="J2603"/>
      <c r="U2603" s="43"/>
      <c r="AE2603"/>
    </row>
    <row r="2604" spans="1:31">
      <c r="A2604">
        <v>8150</v>
      </c>
      <c r="B2604" t="s">
        <v>2582</v>
      </c>
      <c r="C2604" t="s">
        <v>33478</v>
      </c>
      <c r="D2604" t="s">
        <v>33476</v>
      </c>
      <c r="E2604"/>
      <c r="F2604">
        <v>64390</v>
      </c>
      <c r="G2604" t="s">
        <v>33477</v>
      </c>
      <c r="H2604">
        <v>31130</v>
      </c>
      <c r="I2604" t="s">
        <v>33476</v>
      </c>
      <c r="J2604"/>
      <c r="U2604" s="43"/>
      <c r="AE2604"/>
    </row>
    <row r="2605" spans="1:31">
      <c r="A2605">
        <v>8270</v>
      </c>
      <c r="B2605" t="s">
        <v>2583</v>
      </c>
      <c r="C2605" t="s">
        <v>33478</v>
      </c>
      <c r="D2605" t="s">
        <v>33476</v>
      </c>
      <c r="E2605"/>
      <c r="F2605">
        <v>64400</v>
      </c>
      <c r="G2605" t="s">
        <v>33477</v>
      </c>
      <c r="H2605">
        <v>31150</v>
      </c>
      <c r="I2605" t="s">
        <v>33476</v>
      </c>
      <c r="J2605"/>
      <c r="U2605" s="43"/>
      <c r="AE2605"/>
    </row>
    <row r="2606" spans="1:31">
      <c r="A2606">
        <v>8320</v>
      </c>
      <c r="B2606" t="s">
        <v>2584</v>
      </c>
      <c r="C2606" t="s">
        <v>33478</v>
      </c>
      <c r="D2606" t="e">
        <v>#N/A</v>
      </c>
      <c r="E2606"/>
      <c r="F2606">
        <v>64410</v>
      </c>
      <c r="G2606" t="s">
        <v>33477</v>
      </c>
      <c r="H2606">
        <v>31160</v>
      </c>
      <c r="I2606" t="s">
        <v>33476</v>
      </c>
      <c r="J2606"/>
      <c r="U2606" s="43"/>
      <c r="AE2606"/>
    </row>
    <row r="2607" spans="1:31">
      <c r="A2607">
        <v>8370</v>
      </c>
      <c r="B2607" t="s">
        <v>2585</v>
      </c>
      <c r="C2607" t="s">
        <v>33478</v>
      </c>
      <c r="D2607" t="s">
        <v>33476</v>
      </c>
      <c r="E2607"/>
      <c r="F2607">
        <v>64430</v>
      </c>
      <c r="G2607" t="s">
        <v>33477</v>
      </c>
      <c r="H2607">
        <v>31160</v>
      </c>
      <c r="I2607" t="s">
        <v>33476</v>
      </c>
      <c r="J2607"/>
      <c r="U2607" s="43"/>
      <c r="AE2607"/>
    </row>
    <row r="2608" spans="1:31">
      <c r="A2608">
        <v>8380</v>
      </c>
      <c r="B2608" t="s">
        <v>2586</v>
      </c>
      <c r="C2608" t="s">
        <v>33478</v>
      </c>
      <c r="D2608" t="s">
        <v>33476</v>
      </c>
      <c r="E2608"/>
      <c r="F2608">
        <v>64440</v>
      </c>
      <c r="G2608" t="s">
        <v>33478</v>
      </c>
      <c r="H2608">
        <v>31160</v>
      </c>
      <c r="I2608" t="s">
        <v>33476</v>
      </c>
      <c r="J2608"/>
      <c r="U2608" s="43"/>
      <c r="AE2608"/>
    </row>
    <row r="2609" spans="1:31">
      <c r="A2609">
        <v>8400</v>
      </c>
      <c r="B2609" t="s">
        <v>2587</v>
      </c>
      <c r="C2609" t="s">
        <v>33477</v>
      </c>
      <c r="D2609" t="s">
        <v>33476</v>
      </c>
      <c r="E2609"/>
      <c r="F2609">
        <v>64450</v>
      </c>
      <c r="G2609" t="s">
        <v>33477</v>
      </c>
      <c r="H2609">
        <v>31160</v>
      </c>
      <c r="I2609" t="s">
        <v>33476</v>
      </c>
      <c r="J2609"/>
      <c r="U2609" s="43"/>
      <c r="AE2609"/>
    </row>
    <row r="2610" spans="1:31">
      <c r="A2610">
        <v>8310</v>
      </c>
      <c r="B2610" t="s">
        <v>2588</v>
      </c>
      <c r="C2610" t="s">
        <v>33477</v>
      </c>
      <c r="D2610" t="s">
        <v>33476</v>
      </c>
      <c r="E2610"/>
      <c r="F2610">
        <v>64470</v>
      </c>
      <c r="G2610" t="s">
        <v>33477</v>
      </c>
      <c r="H2610">
        <v>31160</v>
      </c>
      <c r="I2610" t="s">
        <v>33476</v>
      </c>
      <c r="J2610"/>
      <c r="U2610" s="43"/>
      <c r="AE2610"/>
    </row>
    <row r="2611" spans="1:31">
      <c r="A2611">
        <v>8240</v>
      </c>
      <c r="B2611" t="s">
        <v>2589</v>
      </c>
      <c r="C2611" t="s">
        <v>33478</v>
      </c>
      <c r="D2611" t="s">
        <v>33476</v>
      </c>
      <c r="E2611"/>
      <c r="F2611">
        <v>64480</v>
      </c>
      <c r="G2611" t="s">
        <v>33477</v>
      </c>
      <c r="H2611">
        <v>31190</v>
      </c>
      <c r="I2611" t="s">
        <v>33476</v>
      </c>
      <c r="J2611"/>
      <c r="U2611" s="43"/>
      <c r="AE2611"/>
    </row>
    <row r="2612" spans="1:31">
      <c r="A2612">
        <v>8210</v>
      </c>
      <c r="B2612" t="s">
        <v>2590</v>
      </c>
      <c r="C2612" t="s">
        <v>33478</v>
      </c>
      <c r="D2612" t="s">
        <v>33476</v>
      </c>
      <c r="E2612"/>
      <c r="F2612">
        <v>64490</v>
      </c>
      <c r="G2612" t="s">
        <v>33478</v>
      </c>
      <c r="H2612">
        <v>31190</v>
      </c>
      <c r="I2612" t="s">
        <v>33476</v>
      </c>
      <c r="J2612"/>
      <c r="U2612" s="43"/>
      <c r="AE2612"/>
    </row>
    <row r="2613" spans="1:31">
      <c r="A2613">
        <v>8240</v>
      </c>
      <c r="B2613" t="s">
        <v>2591</v>
      </c>
      <c r="C2613" t="s">
        <v>33478</v>
      </c>
      <c r="D2613" t="s">
        <v>33476</v>
      </c>
      <c r="E2613"/>
      <c r="F2613">
        <v>64500</v>
      </c>
      <c r="G2613" t="s">
        <v>33477</v>
      </c>
      <c r="H2613">
        <v>31190</v>
      </c>
      <c r="I2613" t="s">
        <v>33476</v>
      </c>
      <c r="J2613"/>
      <c r="U2613" s="43"/>
      <c r="AE2613"/>
    </row>
    <row r="2614" spans="1:31">
      <c r="A2614">
        <v>8250</v>
      </c>
      <c r="B2614" t="s">
        <v>2592</v>
      </c>
      <c r="C2614" t="s">
        <v>33477</v>
      </c>
      <c r="D2614" t="s">
        <v>33476</v>
      </c>
      <c r="E2614"/>
      <c r="F2614">
        <v>64520</v>
      </c>
      <c r="G2614" t="s">
        <v>33477</v>
      </c>
      <c r="H2614">
        <v>31220</v>
      </c>
      <c r="I2614" t="s">
        <v>33476</v>
      </c>
      <c r="J2614"/>
      <c r="U2614" s="43"/>
      <c r="AE2614"/>
    </row>
    <row r="2615" spans="1:31">
      <c r="A2615">
        <v>8260</v>
      </c>
      <c r="B2615" t="s">
        <v>2593</v>
      </c>
      <c r="C2615" t="s">
        <v>33478</v>
      </c>
      <c r="D2615" t="s">
        <v>33476</v>
      </c>
      <c r="E2615"/>
      <c r="F2615">
        <v>64560</v>
      </c>
      <c r="G2615" t="s">
        <v>33477</v>
      </c>
      <c r="H2615">
        <v>31220</v>
      </c>
      <c r="I2615" t="s">
        <v>33476</v>
      </c>
      <c r="J2615"/>
      <c r="U2615" s="43"/>
      <c r="AE2615"/>
    </row>
    <row r="2616" spans="1:31">
      <c r="A2616">
        <v>8260</v>
      </c>
      <c r="B2616" t="s">
        <v>2593</v>
      </c>
      <c r="C2616" t="s">
        <v>33478</v>
      </c>
      <c r="D2616" t="s">
        <v>33476</v>
      </c>
      <c r="E2616"/>
      <c r="F2616">
        <v>64570</v>
      </c>
      <c r="G2616" t="s">
        <v>33477</v>
      </c>
      <c r="H2616">
        <v>31230</v>
      </c>
      <c r="I2616" t="s">
        <v>33476</v>
      </c>
      <c r="J2616"/>
      <c r="U2616" s="43"/>
      <c r="AE2616"/>
    </row>
    <row r="2617" spans="1:31">
      <c r="A2617">
        <v>8300</v>
      </c>
      <c r="B2617" t="s">
        <v>1922</v>
      </c>
      <c r="C2617" t="s">
        <v>33477</v>
      </c>
      <c r="D2617" t="s">
        <v>33476</v>
      </c>
      <c r="E2617"/>
      <c r="F2617">
        <v>64640</v>
      </c>
      <c r="G2617" t="s">
        <v>33477</v>
      </c>
      <c r="H2617">
        <v>31230</v>
      </c>
      <c r="I2617" t="s">
        <v>33476</v>
      </c>
      <c r="J2617"/>
      <c r="U2617" s="43"/>
      <c r="AE2617"/>
    </row>
    <row r="2618" spans="1:31">
      <c r="A2618">
        <v>8190</v>
      </c>
      <c r="B2618" t="s">
        <v>2594</v>
      </c>
      <c r="C2618" t="s">
        <v>33477</v>
      </c>
      <c r="D2618" t="s">
        <v>33476</v>
      </c>
      <c r="E2618"/>
      <c r="F2618">
        <v>64660</v>
      </c>
      <c r="G2618" t="s">
        <v>33477</v>
      </c>
      <c r="H2618">
        <v>31230</v>
      </c>
      <c r="I2618" t="s">
        <v>33476</v>
      </c>
      <c r="J2618"/>
      <c r="U2618" s="43"/>
      <c r="AE2618"/>
    </row>
    <row r="2619" spans="1:31">
      <c r="A2619">
        <v>8000</v>
      </c>
      <c r="B2619" t="s">
        <v>2595</v>
      </c>
      <c r="C2619" t="s">
        <v>33478</v>
      </c>
      <c r="D2619" t="s">
        <v>33476</v>
      </c>
      <c r="E2619"/>
      <c r="F2619">
        <v>64780</v>
      </c>
      <c r="G2619" t="s">
        <v>33477</v>
      </c>
      <c r="H2619">
        <v>31230</v>
      </c>
      <c r="I2619" t="s">
        <v>33476</v>
      </c>
      <c r="J2619"/>
      <c r="U2619" s="43"/>
      <c r="AE2619"/>
    </row>
    <row r="2620" spans="1:31">
      <c r="A2620">
        <v>8430</v>
      </c>
      <c r="B2620" t="s">
        <v>2596</v>
      </c>
      <c r="C2620" t="s">
        <v>33478</v>
      </c>
      <c r="D2620" t="s">
        <v>33476</v>
      </c>
      <c r="E2620"/>
      <c r="F2620">
        <v>64800</v>
      </c>
      <c r="G2620" t="s">
        <v>33477</v>
      </c>
      <c r="H2620">
        <v>31260</v>
      </c>
      <c r="I2620" t="s">
        <v>33476</v>
      </c>
      <c r="J2620"/>
      <c r="U2620" s="43"/>
      <c r="AE2620"/>
    </row>
    <row r="2621" spans="1:31">
      <c r="A2621">
        <v>8200</v>
      </c>
      <c r="B2621" t="s">
        <v>241</v>
      </c>
      <c r="C2621" t="s">
        <v>33478</v>
      </c>
      <c r="D2621" t="s">
        <v>33476</v>
      </c>
      <c r="E2621"/>
      <c r="F2621">
        <v>64870</v>
      </c>
      <c r="G2621" t="s">
        <v>33477</v>
      </c>
      <c r="H2621">
        <v>31260</v>
      </c>
      <c r="I2621" t="s">
        <v>33476</v>
      </c>
      <c r="J2621"/>
      <c r="U2621" s="43"/>
      <c r="AE2621"/>
    </row>
    <row r="2622" spans="1:31">
      <c r="A2622">
        <v>8190</v>
      </c>
      <c r="B2622" t="s">
        <v>2597</v>
      </c>
      <c r="C2622" t="s">
        <v>33477</v>
      </c>
      <c r="D2622" t="s">
        <v>33476</v>
      </c>
      <c r="E2622"/>
      <c r="F2622">
        <v>64990</v>
      </c>
      <c r="G2622" t="s">
        <v>33477</v>
      </c>
      <c r="H2622">
        <v>31260</v>
      </c>
      <c r="I2622" t="s">
        <v>33476</v>
      </c>
      <c r="J2622"/>
      <c r="U2622" s="43"/>
      <c r="AE2622"/>
    </row>
    <row r="2623" spans="1:31">
      <c r="A2623">
        <v>8400</v>
      </c>
      <c r="B2623" t="s">
        <v>2598</v>
      </c>
      <c r="C2623" t="s">
        <v>33477</v>
      </c>
      <c r="D2623" t="s">
        <v>33476</v>
      </c>
      <c r="E2623"/>
      <c r="F2623">
        <v>65100</v>
      </c>
      <c r="G2623" t="s">
        <v>33477</v>
      </c>
      <c r="H2623">
        <v>31290</v>
      </c>
      <c r="I2623" t="s">
        <v>33476</v>
      </c>
      <c r="J2623"/>
      <c r="U2623" s="43"/>
      <c r="AE2623"/>
    </row>
    <row r="2624" spans="1:31">
      <c r="A2624">
        <v>8220</v>
      </c>
      <c r="B2624" t="s">
        <v>2599</v>
      </c>
      <c r="C2624" t="s">
        <v>33478</v>
      </c>
      <c r="D2624" t="s">
        <v>33476</v>
      </c>
      <c r="E2624"/>
      <c r="F2624">
        <v>65110</v>
      </c>
      <c r="G2624" t="s">
        <v>33478</v>
      </c>
      <c r="H2624">
        <v>31290</v>
      </c>
      <c r="I2624" t="s">
        <v>33476</v>
      </c>
      <c r="J2624"/>
      <c r="U2624" s="43"/>
      <c r="AE2624"/>
    </row>
    <row r="2625" spans="1:31">
      <c r="A2625">
        <v>8430</v>
      </c>
      <c r="B2625" t="s">
        <v>2600</v>
      </c>
      <c r="C2625" t="s">
        <v>33478</v>
      </c>
      <c r="D2625" t="s">
        <v>33476</v>
      </c>
      <c r="E2625"/>
      <c r="F2625">
        <v>65120</v>
      </c>
      <c r="G2625" t="s">
        <v>33478</v>
      </c>
      <c r="H2625">
        <v>31290</v>
      </c>
      <c r="I2625" t="s">
        <v>33476</v>
      </c>
      <c r="J2625"/>
      <c r="U2625" s="43"/>
      <c r="AE2625"/>
    </row>
    <row r="2626" spans="1:31">
      <c r="A2626">
        <v>8300</v>
      </c>
      <c r="B2626" t="s">
        <v>2601</v>
      </c>
      <c r="C2626" t="s">
        <v>33477</v>
      </c>
      <c r="D2626" t="s">
        <v>33476</v>
      </c>
      <c r="E2626"/>
      <c r="F2626">
        <v>65130</v>
      </c>
      <c r="G2626" t="s">
        <v>33477</v>
      </c>
      <c r="H2626">
        <v>31310</v>
      </c>
      <c r="I2626" t="s">
        <v>33476</v>
      </c>
      <c r="J2626"/>
      <c r="U2626" s="43"/>
      <c r="AE2626"/>
    </row>
    <row r="2627" spans="1:31">
      <c r="A2627">
        <v>8240</v>
      </c>
      <c r="B2627" t="s">
        <v>2602</v>
      </c>
      <c r="C2627" t="s">
        <v>33478</v>
      </c>
      <c r="D2627" t="s">
        <v>33476</v>
      </c>
      <c r="E2627"/>
      <c r="F2627">
        <v>65150</v>
      </c>
      <c r="G2627" t="s">
        <v>33477</v>
      </c>
      <c r="H2627">
        <v>31310</v>
      </c>
      <c r="I2627" t="s">
        <v>33476</v>
      </c>
      <c r="J2627"/>
      <c r="U2627" s="43"/>
      <c r="AE2627"/>
    </row>
    <row r="2628" spans="1:31">
      <c r="A2628">
        <v>8240</v>
      </c>
      <c r="B2628" t="s">
        <v>2603</v>
      </c>
      <c r="C2628" t="s">
        <v>33478</v>
      </c>
      <c r="D2628" t="s">
        <v>33476</v>
      </c>
      <c r="E2628"/>
      <c r="F2628">
        <v>65170</v>
      </c>
      <c r="G2628" t="s">
        <v>33478</v>
      </c>
      <c r="H2628">
        <v>31310</v>
      </c>
      <c r="I2628" t="s">
        <v>33476</v>
      </c>
      <c r="J2628"/>
      <c r="U2628" s="43"/>
      <c r="AE2628"/>
    </row>
    <row r="2629" spans="1:31">
      <c r="A2629">
        <v>8140</v>
      </c>
      <c r="B2629" t="s">
        <v>2604</v>
      </c>
      <c r="C2629" t="s">
        <v>33478</v>
      </c>
      <c r="D2629" t="s">
        <v>33476</v>
      </c>
      <c r="E2629"/>
      <c r="F2629">
        <v>65190</v>
      </c>
      <c r="G2629" t="s">
        <v>33477</v>
      </c>
      <c r="H2629">
        <v>31310</v>
      </c>
      <c r="I2629" t="s">
        <v>33476</v>
      </c>
      <c r="J2629"/>
      <c r="U2629" s="43"/>
      <c r="AE2629"/>
    </row>
    <row r="2630" spans="1:31">
      <c r="A2630">
        <v>8140</v>
      </c>
      <c r="B2630" t="s">
        <v>2604</v>
      </c>
      <c r="C2630" t="s">
        <v>33478</v>
      </c>
      <c r="D2630" t="s">
        <v>33476</v>
      </c>
      <c r="E2630"/>
      <c r="F2630">
        <v>65200</v>
      </c>
      <c r="G2630" t="s">
        <v>33477</v>
      </c>
      <c r="H2630">
        <v>31330</v>
      </c>
      <c r="I2630" t="s">
        <v>33476</v>
      </c>
      <c r="J2630"/>
      <c r="U2630" s="43"/>
      <c r="AE2630"/>
    </row>
    <row r="2631" spans="1:31">
      <c r="A2631">
        <v>8140</v>
      </c>
      <c r="B2631" t="s">
        <v>2604</v>
      </c>
      <c r="C2631" t="s">
        <v>33478</v>
      </c>
      <c r="D2631" t="s">
        <v>33476</v>
      </c>
      <c r="E2631"/>
      <c r="F2631">
        <v>65230</v>
      </c>
      <c r="G2631" t="s">
        <v>33477</v>
      </c>
      <c r="H2631">
        <v>31330</v>
      </c>
      <c r="I2631" t="s">
        <v>33476</v>
      </c>
      <c r="J2631"/>
      <c r="U2631" s="43"/>
      <c r="AE2631"/>
    </row>
    <row r="2632" spans="1:31">
      <c r="A2632">
        <v>8140</v>
      </c>
      <c r="B2632" t="s">
        <v>2604</v>
      </c>
      <c r="C2632" t="s">
        <v>33478</v>
      </c>
      <c r="D2632" t="s">
        <v>33476</v>
      </c>
      <c r="E2632"/>
      <c r="F2632">
        <v>65240</v>
      </c>
      <c r="G2632" t="s">
        <v>33478</v>
      </c>
      <c r="H2632">
        <v>31340</v>
      </c>
      <c r="I2632" t="s">
        <v>33476</v>
      </c>
      <c r="J2632"/>
      <c r="U2632" s="43"/>
      <c r="AE2632"/>
    </row>
    <row r="2633" spans="1:31">
      <c r="A2633">
        <v>8210</v>
      </c>
      <c r="B2633" t="s">
        <v>2605</v>
      </c>
      <c r="C2633" t="s">
        <v>33478</v>
      </c>
      <c r="D2633" t="s">
        <v>33476</v>
      </c>
      <c r="E2633"/>
      <c r="F2633">
        <v>65250</v>
      </c>
      <c r="G2633" t="s">
        <v>33477</v>
      </c>
      <c r="H2633">
        <v>31340</v>
      </c>
      <c r="I2633" t="s">
        <v>33476</v>
      </c>
      <c r="J2633"/>
      <c r="U2633" s="43"/>
      <c r="AE2633"/>
    </row>
    <row r="2634" spans="1:31">
      <c r="A2634">
        <v>8250</v>
      </c>
      <c r="B2634" t="s">
        <v>2606</v>
      </c>
      <c r="C2634" t="s">
        <v>33477</v>
      </c>
      <c r="D2634" t="s">
        <v>33476</v>
      </c>
      <c r="E2634"/>
      <c r="F2634">
        <v>65320</v>
      </c>
      <c r="G2634" t="s">
        <v>33477</v>
      </c>
      <c r="H2634">
        <v>31350</v>
      </c>
      <c r="I2634" t="s">
        <v>33476</v>
      </c>
      <c r="J2634"/>
      <c r="U2634" s="43"/>
      <c r="AE2634"/>
    </row>
    <row r="2635" spans="1:31">
      <c r="A2635">
        <v>8240</v>
      </c>
      <c r="B2635" t="s">
        <v>2607</v>
      </c>
      <c r="C2635" t="s">
        <v>33478</v>
      </c>
      <c r="D2635" t="s">
        <v>33476</v>
      </c>
      <c r="E2635"/>
      <c r="F2635">
        <v>65330</v>
      </c>
      <c r="G2635" t="s">
        <v>33477</v>
      </c>
      <c r="H2635">
        <v>31350</v>
      </c>
      <c r="I2635" t="s">
        <v>33476</v>
      </c>
      <c r="J2635"/>
      <c r="U2635" s="43"/>
      <c r="AE2635"/>
    </row>
    <row r="2636" spans="1:31">
      <c r="A2636">
        <v>8240</v>
      </c>
      <c r="B2636" t="s">
        <v>2607</v>
      </c>
      <c r="C2636" t="s">
        <v>33478</v>
      </c>
      <c r="D2636" t="s">
        <v>33476</v>
      </c>
      <c r="E2636"/>
      <c r="F2636">
        <v>65370</v>
      </c>
      <c r="G2636" t="s">
        <v>33478</v>
      </c>
      <c r="H2636">
        <v>31350</v>
      </c>
      <c r="I2636" t="s">
        <v>33476</v>
      </c>
      <c r="J2636"/>
      <c r="U2636" s="43"/>
      <c r="AE2636"/>
    </row>
    <row r="2637" spans="1:31">
      <c r="A2637">
        <v>8090</v>
      </c>
      <c r="B2637" t="s">
        <v>2608</v>
      </c>
      <c r="C2637" t="s">
        <v>33478</v>
      </c>
      <c r="D2637" t="s">
        <v>33476</v>
      </c>
      <c r="E2637"/>
      <c r="F2637">
        <v>65380</v>
      </c>
      <c r="G2637" t="s">
        <v>33477</v>
      </c>
      <c r="H2637">
        <v>31360</v>
      </c>
      <c r="I2637" t="s">
        <v>33476</v>
      </c>
      <c r="J2637"/>
      <c r="U2637" s="43"/>
      <c r="AE2637"/>
    </row>
    <row r="2638" spans="1:31">
      <c r="A2638">
        <v>8240</v>
      </c>
      <c r="B2638" t="s">
        <v>2609</v>
      </c>
      <c r="C2638" t="s">
        <v>33478</v>
      </c>
      <c r="D2638" t="s">
        <v>33476</v>
      </c>
      <c r="E2638"/>
      <c r="F2638">
        <v>65400</v>
      </c>
      <c r="G2638" t="s">
        <v>33478</v>
      </c>
      <c r="H2638">
        <v>31370</v>
      </c>
      <c r="I2638" t="s">
        <v>33476</v>
      </c>
      <c r="J2638"/>
      <c r="U2638" s="43"/>
      <c r="AE2638"/>
    </row>
    <row r="2639" spans="1:31">
      <c r="A2639">
        <v>8300</v>
      </c>
      <c r="B2639" t="s">
        <v>2610</v>
      </c>
      <c r="C2639" t="s">
        <v>33477</v>
      </c>
      <c r="D2639" t="s">
        <v>33476</v>
      </c>
      <c r="E2639"/>
      <c r="F2639">
        <v>65410</v>
      </c>
      <c r="G2639" t="s">
        <v>33478</v>
      </c>
      <c r="H2639">
        <v>31380</v>
      </c>
      <c r="I2639" t="s">
        <v>33476</v>
      </c>
      <c r="J2639"/>
      <c r="U2639" s="43"/>
      <c r="AE2639"/>
    </row>
    <row r="2640" spans="1:31">
      <c r="A2640">
        <v>8240</v>
      </c>
      <c r="B2640" t="s">
        <v>2611</v>
      </c>
      <c r="C2640" t="s">
        <v>33478</v>
      </c>
      <c r="D2640" t="s">
        <v>33476</v>
      </c>
      <c r="E2640"/>
      <c r="F2640">
        <v>65590</v>
      </c>
      <c r="G2640" t="s">
        <v>33478</v>
      </c>
      <c r="H2640">
        <v>31380</v>
      </c>
      <c r="I2640" t="s">
        <v>33476</v>
      </c>
      <c r="J2640"/>
      <c r="U2640" s="43"/>
      <c r="AE2640"/>
    </row>
    <row r="2641" spans="1:31">
      <c r="A2641">
        <v>8300</v>
      </c>
      <c r="B2641" t="s">
        <v>2612</v>
      </c>
      <c r="C2641" t="s">
        <v>33477</v>
      </c>
      <c r="D2641" t="s">
        <v>33476</v>
      </c>
      <c r="E2641"/>
      <c r="F2641">
        <v>65670</v>
      </c>
      <c r="G2641" t="s">
        <v>33477</v>
      </c>
      <c r="H2641">
        <v>31390</v>
      </c>
      <c r="I2641" t="s">
        <v>33476</v>
      </c>
      <c r="J2641"/>
      <c r="U2641" s="43"/>
      <c r="AE2641"/>
    </row>
    <row r="2642" spans="1:31">
      <c r="A2642">
        <v>8450</v>
      </c>
      <c r="B2642" t="s">
        <v>2613</v>
      </c>
      <c r="C2642" t="s">
        <v>33478</v>
      </c>
      <c r="D2642" t="s">
        <v>33476</v>
      </c>
      <c r="E2642"/>
      <c r="F2642">
        <v>65690</v>
      </c>
      <c r="G2642" t="s">
        <v>33477</v>
      </c>
      <c r="H2642">
        <v>31390</v>
      </c>
      <c r="I2642" t="s">
        <v>33476</v>
      </c>
      <c r="J2642"/>
      <c r="U2642" s="43"/>
      <c r="AE2642"/>
    </row>
    <row r="2643" spans="1:31">
      <c r="A2643">
        <v>8300</v>
      </c>
      <c r="B2643" t="s">
        <v>2614</v>
      </c>
      <c r="C2643" t="s">
        <v>33477</v>
      </c>
      <c r="D2643" t="s">
        <v>33476</v>
      </c>
      <c r="E2643"/>
      <c r="F2643">
        <v>65700</v>
      </c>
      <c r="G2643" t="s">
        <v>33477</v>
      </c>
      <c r="H2643">
        <v>31410</v>
      </c>
      <c r="I2643" t="s">
        <v>33476</v>
      </c>
      <c r="J2643"/>
      <c r="U2643" s="43"/>
      <c r="AE2643"/>
    </row>
    <row r="2644" spans="1:31">
      <c r="A2644">
        <v>8370</v>
      </c>
      <c r="B2644" t="s">
        <v>694</v>
      </c>
      <c r="C2644" t="s">
        <v>33478</v>
      </c>
      <c r="D2644" t="s">
        <v>33476</v>
      </c>
      <c r="E2644"/>
      <c r="F2644">
        <v>65710</v>
      </c>
      <c r="G2644" t="s">
        <v>33478</v>
      </c>
      <c r="H2644">
        <v>31410</v>
      </c>
      <c r="I2644" t="s">
        <v>33476</v>
      </c>
      <c r="J2644"/>
      <c r="U2644" s="43"/>
      <c r="AE2644"/>
    </row>
    <row r="2645" spans="1:31">
      <c r="A2645">
        <v>8310</v>
      </c>
      <c r="B2645" t="s">
        <v>2615</v>
      </c>
      <c r="C2645" t="s">
        <v>33477</v>
      </c>
      <c r="D2645" t="s">
        <v>33476</v>
      </c>
      <c r="E2645"/>
      <c r="F2645">
        <v>66110</v>
      </c>
      <c r="G2645" t="s">
        <v>33477</v>
      </c>
      <c r="H2645">
        <v>31420</v>
      </c>
      <c r="I2645" t="s">
        <v>33476</v>
      </c>
      <c r="J2645"/>
      <c r="U2645" s="43"/>
      <c r="AE2645"/>
    </row>
    <row r="2646" spans="1:31">
      <c r="A2646">
        <v>8110</v>
      </c>
      <c r="B2646" t="s">
        <v>2616</v>
      </c>
      <c r="C2646" t="s">
        <v>33478</v>
      </c>
      <c r="D2646" t="s">
        <v>33476</v>
      </c>
      <c r="E2646"/>
      <c r="F2646">
        <v>66130</v>
      </c>
      <c r="G2646" t="s">
        <v>33480</v>
      </c>
      <c r="H2646">
        <v>31420</v>
      </c>
      <c r="I2646" t="s">
        <v>33476</v>
      </c>
      <c r="J2646"/>
      <c r="U2646" s="43"/>
      <c r="AE2646"/>
    </row>
    <row r="2647" spans="1:31">
      <c r="A2647">
        <v>8290</v>
      </c>
      <c r="B2647" t="s">
        <v>2617</v>
      </c>
      <c r="C2647" t="s">
        <v>33478</v>
      </c>
      <c r="D2647" t="s">
        <v>33476</v>
      </c>
      <c r="E2647"/>
      <c r="F2647">
        <v>66150</v>
      </c>
      <c r="G2647" t="s">
        <v>33477</v>
      </c>
      <c r="H2647">
        <v>31420</v>
      </c>
      <c r="I2647" t="s">
        <v>33476</v>
      </c>
      <c r="J2647"/>
      <c r="U2647" s="43"/>
      <c r="AE2647"/>
    </row>
    <row r="2648" spans="1:31">
      <c r="A2648">
        <v>8290</v>
      </c>
      <c r="B2648" t="s">
        <v>2617</v>
      </c>
      <c r="C2648" t="s">
        <v>33478</v>
      </c>
      <c r="D2648" t="s">
        <v>33476</v>
      </c>
      <c r="E2648"/>
      <c r="F2648">
        <v>66170</v>
      </c>
      <c r="G2648" t="s">
        <v>33480</v>
      </c>
      <c r="H2648">
        <v>31430</v>
      </c>
      <c r="I2648" t="s">
        <v>33476</v>
      </c>
      <c r="J2648"/>
      <c r="U2648" s="43"/>
      <c r="AE2648"/>
    </row>
    <row r="2649" spans="1:31">
      <c r="A2649">
        <v>8190</v>
      </c>
      <c r="B2649" t="s">
        <v>2618</v>
      </c>
      <c r="C2649" t="s">
        <v>33477</v>
      </c>
      <c r="D2649" t="s">
        <v>33476</v>
      </c>
      <c r="E2649"/>
      <c r="F2649">
        <v>66200</v>
      </c>
      <c r="G2649" t="s">
        <v>33480</v>
      </c>
      <c r="H2649">
        <v>31430</v>
      </c>
      <c r="I2649" t="s">
        <v>33476</v>
      </c>
      <c r="J2649"/>
      <c r="U2649" s="43"/>
      <c r="AE2649"/>
    </row>
    <row r="2650" spans="1:31">
      <c r="A2650">
        <v>8260</v>
      </c>
      <c r="B2650" t="s">
        <v>2619</v>
      </c>
      <c r="C2650" t="s">
        <v>33478</v>
      </c>
      <c r="D2650" t="s">
        <v>33476</v>
      </c>
      <c r="E2650"/>
      <c r="F2650">
        <v>66210</v>
      </c>
      <c r="G2650" t="s">
        <v>33478</v>
      </c>
      <c r="H2650">
        <v>31440</v>
      </c>
      <c r="I2650" t="s">
        <v>33476</v>
      </c>
      <c r="J2650"/>
      <c r="U2650" s="43"/>
      <c r="AE2650"/>
    </row>
    <row r="2651" spans="1:31">
      <c r="A2651">
        <v>8290</v>
      </c>
      <c r="B2651" t="s">
        <v>2620</v>
      </c>
      <c r="C2651" t="s">
        <v>33478</v>
      </c>
      <c r="D2651" t="s">
        <v>33476</v>
      </c>
      <c r="E2651"/>
      <c r="F2651">
        <v>66220</v>
      </c>
      <c r="G2651" t="s">
        <v>33480</v>
      </c>
      <c r="H2651">
        <v>31440</v>
      </c>
      <c r="I2651" t="s">
        <v>33476</v>
      </c>
      <c r="J2651"/>
      <c r="U2651" s="43"/>
      <c r="AE2651"/>
    </row>
    <row r="2652" spans="1:31">
      <c r="A2652">
        <v>8250</v>
      </c>
      <c r="B2652" t="s">
        <v>2621</v>
      </c>
      <c r="C2652" t="s">
        <v>33477</v>
      </c>
      <c r="D2652" t="s">
        <v>33476</v>
      </c>
      <c r="E2652"/>
      <c r="F2652">
        <v>66230</v>
      </c>
      <c r="G2652" t="s">
        <v>33477</v>
      </c>
      <c r="H2652">
        <v>31440</v>
      </c>
      <c r="I2652" t="s">
        <v>33476</v>
      </c>
      <c r="J2652"/>
      <c r="U2652" s="43"/>
      <c r="AE2652"/>
    </row>
    <row r="2653" spans="1:31">
      <c r="A2653">
        <v>8240</v>
      </c>
      <c r="B2653" t="s">
        <v>2622</v>
      </c>
      <c r="C2653" t="s">
        <v>33478</v>
      </c>
      <c r="D2653" t="s">
        <v>33476</v>
      </c>
      <c r="E2653"/>
      <c r="F2653">
        <v>66260</v>
      </c>
      <c r="G2653" t="s">
        <v>33477</v>
      </c>
      <c r="H2653">
        <v>31450</v>
      </c>
      <c r="I2653" t="s">
        <v>33476</v>
      </c>
      <c r="J2653"/>
      <c r="U2653" s="43"/>
      <c r="AE2653"/>
    </row>
    <row r="2654" spans="1:31">
      <c r="A2654">
        <v>8410</v>
      </c>
      <c r="B2654" t="s">
        <v>2623</v>
      </c>
      <c r="C2654" t="s">
        <v>33478</v>
      </c>
      <c r="D2654" t="e">
        <v>#N/A</v>
      </c>
      <c r="E2654"/>
      <c r="F2654">
        <v>66300</v>
      </c>
      <c r="G2654" t="s">
        <v>33480</v>
      </c>
      <c r="H2654">
        <v>31450</v>
      </c>
      <c r="I2654" t="s">
        <v>33476</v>
      </c>
      <c r="J2654"/>
      <c r="U2654" s="43"/>
      <c r="AE2654"/>
    </row>
    <row r="2655" spans="1:31">
      <c r="A2655">
        <v>8400</v>
      </c>
      <c r="B2655" t="s">
        <v>2624</v>
      </c>
      <c r="C2655" t="s">
        <v>33477</v>
      </c>
      <c r="D2655" t="s">
        <v>33476</v>
      </c>
      <c r="E2655"/>
      <c r="F2655">
        <v>66320</v>
      </c>
      <c r="G2655" t="s">
        <v>33480</v>
      </c>
      <c r="H2655">
        <v>31460</v>
      </c>
      <c r="I2655" t="s">
        <v>33476</v>
      </c>
      <c r="J2655"/>
      <c r="U2655" s="43"/>
      <c r="AE2655"/>
    </row>
    <row r="2656" spans="1:31">
      <c r="A2656">
        <v>8230</v>
      </c>
      <c r="B2656" t="s">
        <v>2625</v>
      </c>
      <c r="C2656" t="s">
        <v>33478</v>
      </c>
      <c r="D2656" t="s">
        <v>33476</v>
      </c>
      <c r="E2656"/>
      <c r="F2656">
        <v>66340</v>
      </c>
      <c r="G2656" t="s">
        <v>33478</v>
      </c>
      <c r="H2656">
        <v>31460</v>
      </c>
      <c r="I2656" t="s">
        <v>33476</v>
      </c>
      <c r="J2656"/>
      <c r="U2656" s="43"/>
      <c r="AE2656"/>
    </row>
    <row r="2657" spans="1:31">
      <c r="A2657">
        <v>8430</v>
      </c>
      <c r="B2657" t="s">
        <v>2626</v>
      </c>
      <c r="C2657" t="s">
        <v>33478</v>
      </c>
      <c r="D2657" t="s">
        <v>33476</v>
      </c>
      <c r="E2657"/>
      <c r="F2657">
        <v>66360</v>
      </c>
      <c r="G2657" t="s">
        <v>33477</v>
      </c>
      <c r="H2657">
        <v>31460</v>
      </c>
      <c r="I2657" t="s">
        <v>33476</v>
      </c>
      <c r="J2657"/>
      <c r="U2657" s="43"/>
      <c r="AE2657"/>
    </row>
    <row r="2658" spans="1:31">
      <c r="A2658">
        <v>8120</v>
      </c>
      <c r="B2658" t="s">
        <v>2627</v>
      </c>
      <c r="C2658" t="s">
        <v>33478</v>
      </c>
      <c r="D2658" t="e">
        <v>#N/A</v>
      </c>
      <c r="E2658"/>
      <c r="F2658">
        <v>66370</v>
      </c>
      <c r="G2658" t="s">
        <v>33480</v>
      </c>
      <c r="H2658">
        <v>31480</v>
      </c>
      <c r="I2658" t="s">
        <v>33476</v>
      </c>
      <c r="J2658"/>
      <c r="U2658" s="43"/>
      <c r="AE2658"/>
    </row>
    <row r="2659" spans="1:31">
      <c r="A2659">
        <v>8400</v>
      </c>
      <c r="B2659" t="s">
        <v>2628</v>
      </c>
      <c r="C2659" t="s">
        <v>33477</v>
      </c>
      <c r="D2659" t="s">
        <v>33476</v>
      </c>
      <c r="E2659"/>
      <c r="F2659">
        <v>66400</v>
      </c>
      <c r="G2659" t="s">
        <v>33480</v>
      </c>
      <c r="H2659">
        <v>31510</v>
      </c>
      <c r="I2659" t="s">
        <v>33476</v>
      </c>
      <c r="J2659"/>
      <c r="U2659" s="43"/>
      <c r="AE2659"/>
    </row>
    <row r="2660" spans="1:31">
      <c r="A2660">
        <v>8140</v>
      </c>
      <c r="B2660" t="s">
        <v>2629</v>
      </c>
      <c r="C2660" t="s">
        <v>33478</v>
      </c>
      <c r="D2660" t="s">
        <v>33476</v>
      </c>
      <c r="E2660"/>
      <c r="F2660">
        <v>66450</v>
      </c>
      <c r="G2660" t="s">
        <v>33480</v>
      </c>
      <c r="H2660">
        <v>31510</v>
      </c>
      <c r="I2660" t="s">
        <v>33476</v>
      </c>
      <c r="J2660"/>
      <c r="U2660" s="43"/>
      <c r="AE2660"/>
    </row>
    <row r="2661" spans="1:31">
      <c r="A2661">
        <v>8190</v>
      </c>
      <c r="B2661" t="s">
        <v>2630</v>
      </c>
      <c r="C2661" t="s">
        <v>33477</v>
      </c>
      <c r="D2661" t="s">
        <v>33476</v>
      </c>
      <c r="E2661"/>
      <c r="F2661">
        <v>66480</v>
      </c>
      <c r="G2661" t="s">
        <v>33480</v>
      </c>
      <c r="H2661">
        <v>31510</v>
      </c>
      <c r="I2661" t="s">
        <v>33476</v>
      </c>
      <c r="J2661"/>
      <c r="U2661" s="43"/>
      <c r="AE2661"/>
    </row>
    <row r="2662" spans="1:31">
      <c r="A2662">
        <v>8240</v>
      </c>
      <c r="B2662" t="s">
        <v>2631</v>
      </c>
      <c r="C2662" t="s">
        <v>33478</v>
      </c>
      <c r="D2662" t="s">
        <v>33476</v>
      </c>
      <c r="E2662"/>
      <c r="F2662">
        <v>66490</v>
      </c>
      <c r="G2662" t="s">
        <v>33480</v>
      </c>
      <c r="H2662">
        <v>31520</v>
      </c>
      <c r="I2662" t="s">
        <v>33476</v>
      </c>
      <c r="J2662"/>
      <c r="U2662" s="43"/>
      <c r="AE2662"/>
    </row>
    <row r="2663" spans="1:31">
      <c r="A2663">
        <v>8240</v>
      </c>
      <c r="B2663" t="s">
        <v>2632</v>
      </c>
      <c r="C2663" t="s">
        <v>33478</v>
      </c>
      <c r="D2663" t="s">
        <v>33476</v>
      </c>
      <c r="E2663"/>
      <c r="F2663">
        <v>66500</v>
      </c>
      <c r="G2663" t="s">
        <v>33480</v>
      </c>
      <c r="H2663">
        <v>31530</v>
      </c>
      <c r="I2663" t="s">
        <v>33476</v>
      </c>
      <c r="J2663"/>
      <c r="U2663" s="43"/>
      <c r="AE2663"/>
    </row>
    <row r="2664" spans="1:31">
      <c r="A2664">
        <v>8380</v>
      </c>
      <c r="B2664" t="s">
        <v>2633</v>
      </c>
      <c r="C2664" t="s">
        <v>33478</v>
      </c>
      <c r="D2664" t="s">
        <v>33476</v>
      </c>
      <c r="E2664"/>
      <c r="F2664">
        <v>66510</v>
      </c>
      <c r="G2664" t="s">
        <v>33480</v>
      </c>
      <c r="H2664">
        <v>31540</v>
      </c>
      <c r="I2664" t="s">
        <v>33476</v>
      </c>
      <c r="J2664"/>
      <c r="U2664" s="43"/>
      <c r="AE2664"/>
    </row>
    <row r="2665" spans="1:31">
      <c r="A2665">
        <v>8450</v>
      </c>
      <c r="B2665" t="s">
        <v>2634</v>
      </c>
      <c r="C2665" t="s">
        <v>33478</v>
      </c>
      <c r="D2665" t="s">
        <v>33476</v>
      </c>
      <c r="E2665"/>
      <c r="F2665">
        <v>66600</v>
      </c>
      <c r="G2665" t="s">
        <v>33480</v>
      </c>
      <c r="H2665">
        <v>31540</v>
      </c>
      <c r="I2665" t="s">
        <v>33476</v>
      </c>
      <c r="J2665"/>
      <c r="U2665" s="43"/>
      <c r="AE2665"/>
    </row>
    <row r="2666" spans="1:31">
      <c r="A2666">
        <v>8240</v>
      </c>
      <c r="B2666" t="s">
        <v>742</v>
      </c>
      <c r="C2666" t="s">
        <v>33478</v>
      </c>
      <c r="D2666" t="s">
        <v>33476</v>
      </c>
      <c r="E2666"/>
      <c r="F2666">
        <v>66650</v>
      </c>
      <c r="G2666" t="s">
        <v>33480</v>
      </c>
      <c r="H2666">
        <v>31550</v>
      </c>
      <c r="I2666" t="s">
        <v>33476</v>
      </c>
      <c r="J2666"/>
      <c r="U2666" s="43"/>
      <c r="AE2666"/>
    </row>
    <row r="2667" spans="1:31">
      <c r="A2667">
        <v>8240</v>
      </c>
      <c r="B2667" t="s">
        <v>742</v>
      </c>
      <c r="C2667" t="s">
        <v>33478</v>
      </c>
      <c r="D2667" t="s">
        <v>33476</v>
      </c>
      <c r="E2667"/>
      <c r="F2667">
        <v>66690</v>
      </c>
      <c r="G2667" t="s">
        <v>33480</v>
      </c>
      <c r="H2667">
        <v>31560</v>
      </c>
      <c r="I2667" t="s">
        <v>33476</v>
      </c>
      <c r="J2667"/>
      <c r="U2667" s="43"/>
      <c r="AE2667"/>
    </row>
    <row r="2668" spans="1:31">
      <c r="A2668">
        <v>8110</v>
      </c>
      <c r="B2668" t="s">
        <v>2635</v>
      </c>
      <c r="C2668" t="s">
        <v>33478</v>
      </c>
      <c r="D2668" t="s">
        <v>33476</v>
      </c>
      <c r="E2668"/>
      <c r="F2668">
        <v>66700</v>
      </c>
      <c r="G2668" t="s">
        <v>33480</v>
      </c>
      <c r="H2668">
        <v>31560</v>
      </c>
      <c r="I2668" t="s">
        <v>33476</v>
      </c>
      <c r="J2668"/>
      <c r="U2668" s="43"/>
      <c r="AE2668"/>
    </row>
    <row r="2669" spans="1:31">
      <c r="A2669">
        <v>8110</v>
      </c>
      <c r="B2669" t="s">
        <v>2635</v>
      </c>
      <c r="C2669" t="s">
        <v>33478</v>
      </c>
      <c r="D2669" t="s">
        <v>33476</v>
      </c>
      <c r="E2669"/>
      <c r="F2669">
        <v>66720</v>
      </c>
      <c r="G2669" t="s">
        <v>33480</v>
      </c>
      <c r="H2669">
        <v>31560</v>
      </c>
      <c r="I2669" t="s">
        <v>33476</v>
      </c>
      <c r="J2669"/>
      <c r="U2669" s="43"/>
      <c r="AE2669"/>
    </row>
    <row r="2670" spans="1:31">
      <c r="A2670">
        <v>8310</v>
      </c>
      <c r="B2670" t="s">
        <v>2636</v>
      </c>
      <c r="C2670" t="s">
        <v>33477</v>
      </c>
      <c r="D2670" t="s">
        <v>33476</v>
      </c>
      <c r="E2670"/>
      <c r="F2670">
        <v>66730</v>
      </c>
      <c r="G2670" t="s">
        <v>33477</v>
      </c>
      <c r="H2670">
        <v>31570</v>
      </c>
      <c r="I2670" t="s">
        <v>33476</v>
      </c>
      <c r="J2670"/>
      <c r="U2670" s="43"/>
      <c r="AE2670"/>
    </row>
    <row r="2671" spans="1:31">
      <c r="A2671">
        <v>8260</v>
      </c>
      <c r="B2671" t="s">
        <v>2637</v>
      </c>
      <c r="C2671" t="s">
        <v>33478</v>
      </c>
      <c r="D2671" t="s">
        <v>33476</v>
      </c>
      <c r="E2671"/>
      <c r="F2671">
        <v>66740</v>
      </c>
      <c r="G2671" t="s">
        <v>33480</v>
      </c>
      <c r="H2671">
        <v>31580</v>
      </c>
      <c r="I2671" t="s">
        <v>33476</v>
      </c>
      <c r="J2671"/>
      <c r="U2671" s="43"/>
      <c r="AE2671"/>
    </row>
    <row r="2672" spans="1:31">
      <c r="A2672">
        <v>8430</v>
      </c>
      <c r="B2672" t="s">
        <v>2638</v>
      </c>
      <c r="C2672" t="s">
        <v>33478</v>
      </c>
      <c r="D2672" t="s">
        <v>33476</v>
      </c>
      <c r="E2672"/>
      <c r="F2672">
        <v>66760</v>
      </c>
      <c r="G2672" t="s">
        <v>33478</v>
      </c>
      <c r="H2672">
        <v>31580</v>
      </c>
      <c r="I2672" t="s">
        <v>33476</v>
      </c>
      <c r="J2672"/>
      <c r="U2672" s="43"/>
      <c r="AE2672"/>
    </row>
    <row r="2673" spans="1:31">
      <c r="A2673">
        <v>8160</v>
      </c>
      <c r="B2673" t="s">
        <v>2639</v>
      </c>
      <c r="C2673" t="s">
        <v>33478</v>
      </c>
      <c r="D2673" t="s">
        <v>33476</v>
      </c>
      <c r="E2673"/>
      <c r="F2673">
        <v>66800</v>
      </c>
      <c r="G2673" t="s">
        <v>33478</v>
      </c>
      <c r="H2673">
        <v>31590</v>
      </c>
      <c r="I2673" t="s">
        <v>33476</v>
      </c>
      <c r="J2673"/>
      <c r="U2673" s="43"/>
      <c r="AE2673"/>
    </row>
    <row r="2674" spans="1:31">
      <c r="A2674">
        <v>8400</v>
      </c>
      <c r="B2674" t="s">
        <v>2640</v>
      </c>
      <c r="C2674" t="s">
        <v>33477</v>
      </c>
      <c r="D2674" t="s">
        <v>33476</v>
      </c>
      <c r="E2674"/>
      <c r="F2674">
        <v>66820</v>
      </c>
      <c r="G2674" t="s">
        <v>33477</v>
      </c>
      <c r="H2674">
        <v>31600</v>
      </c>
      <c r="I2674" t="s">
        <v>33476</v>
      </c>
      <c r="J2674"/>
      <c r="U2674" s="43"/>
      <c r="AE2674"/>
    </row>
    <row r="2675" spans="1:31">
      <c r="A2675">
        <v>8250</v>
      </c>
      <c r="B2675" t="s">
        <v>2641</v>
      </c>
      <c r="C2675" t="s">
        <v>33477</v>
      </c>
      <c r="D2675" t="s">
        <v>33476</v>
      </c>
      <c r="E2675"/>
      <c r="F2675">
        <v>67000</v>
      </c>
      <c r="G2675" t="s">
        <v>33480</v>
      </c>
      <c r="H2675">
        <v>31620</v>
      </c>
      <c r="I2675" t="s">
        <v>33476</v>
      </c>
      <c r="J2675"/>
      <c r="U2675" s="43"/>
      <c r="AE2675"/>
    </row>
    <row r="2676" spans="1:31">
      <c r="A2676">
        <v>8430</v>
      </c>
      <c r="B2676" t="s">
        <v>2642</v>
      </c>
      <c r="C2676" t="s">
        <v>33478</v>
      </c>
      <c r="D2676" t="s">
        <v>33476</v>
      </c>
      <c r="E2676"/>
      <c r="F2676">
        <v>67110</v>
      </c>
      <c r="G2676" t="s">
        <v>33478</v>
      </c>
      <c r="H2676">
        <v>31650</v>
      </c>
      <c r="I2676" t="s">
        <v>33476</v>
      </c>
      <c r="J2676"/>
      <c r="U2676" s="43"/>
      <c r="AE2676"/>
    </row>
    <row r="2677" spans="1:31">
      <c r="A2677">
        <v>8260</v>
      </c>
      <c r="B2677" t="s">
        <v>2643</v>
      </c>
      <c r="C2677" t="s">
        <v>33478</v>
      </c>
      <c r="D2677" t="s">
        <v>33476</v>
      </c>
      <c r="E2677"/>
      <c r="F2677">
        <v>67115</v>
      </c>
      <c r="G2677" t="s">
        <v>33480</v>
      </c>
      <c r="H2677">
        <v>31660</v>
      </c>
      <c r="I2677" t="s">
        <v>33476</v>
      </c>
      <c r="J2677"/>
      <c r="U2677" s="43"/>
      <c r="AE2677"/>
    </row>
    <row r="2678" spans="1:31">
      <c r="A2678">
        <v>8200</v>
      </c>
      <c r="B2678" t="s">
        <v>1459</v>
      </c>
      <c r="C2678" t="s">
        <v>33478</v>
      </c>
      <c r="D2678" t="s">
        <v>33476</v>
      </c>
      <c r="E2678"/>
      <c r="F2678">
        <v>67117</v>
      </c>
      <c r="G2678" t="s">
        <v>33479</v>
      </c>
      <c r="H2678">
        <v>31800</v>
      </c>
      <c r="I2678" t="s">
        <v>33476</v>
      </c>
      <c r="J2678"/>
      <c r="U2678" s="43"/>
      <c r="AE2678"/>
    </row>
    <row r="2679" spans="1:31">
      <c r="A2679">
        <v>8220</v>
      </c>
      <c r="B2679" t="s">
        <v>1461</v>
      </c>
      <c r="C2679" t="s">
        <v>33478</v>
      </c>
      <c r="D2679" t="s">
        <v>33476</v>
      </c>
      <c r="E2679"/>
      <c r="F2679">
        <v>67120</v>
      </c>
      <c r="G2679" t="s">
        <v>33479</v>
      </c>
      <c r="H2679">
        <v>31800</v>
      </c>
      <c r="I2679" t="s">
        <v>33476</v>
      </c>
      <c r="J2679"/>
      <c r="U2679" s="43"/>
      <c r="AE2679"/>
    </row>
    <row r="2680" spans="1:31">
      <c r="A2680">
        <v>8130</v>
      </c>
      <c r="B2680" t="s">
        <v>2644</v>
      </c>
      <c r="C2680" t="s">
        <v>33477</v>
      </c>
      <c r="D2680" t="s">
        <v>33476</v>
      </c>
      <c r="E2680"/>
      <c r="F2680">
        <v>67130</v>
      </c>
      <c r="G2680" t="s">
        <v>33478</v>
      </c>
      <c r="H2680">
        <v>31810</v>
      </c>
      <c r="I2680" t="s">
        <v>33476</v>
      </c>
      <c r="J2680"/>
      <c r="U2680" s="43"/>
      <c r="AE2680"/>
    </row>
    <row r="2681" spans="1:31">
      <c r="A2681">
        <v>8400</v>
      </c>
      <c r="B2681" t="s">
        <v>2645</v>
      </c>
      <c r="C2681" t="s">
        <v>33477</v>
      </c>
      <c r="D2681" t="s">
        <v>33476</v>
      </c>
      <c r="E2681"/>
      <c r="F2681">
        <v>67140</v>
      </c>
      <c r="G2681" t="s">
        <v>33478</v>
      </c>
      <c r="H2681">
        <v>31820</v>
      </c>
      <c r="I2681" t="s">
        <v>33476</v>
      </c>
      <c r="J2681"/>
      <c r="U2681" s="43"/>
      <c r="AE2681"/>
    </row>
    <row r="2682" spans="1:31">
      <c r="A2682">
        <v>8000</v>
      </c>
      <c r="B2682" t="s">
        <v>2646</v>
      </c>
      <c r="C2682" t="s">
        <v>33478</v>
      </c>
      <c r="D2682" t="s">
        <v>33476</v>
      </c>
      <c r="E2682"/>
      <c r="F2682">
        <v>67150</v>
      </c>
      <c r="G2682" t="s">
        <v>33480</v>
      </c>
      <c r="H2682">
        <v>31830</v>
      </c>
      <c r="I2682" t="s">
        <v>33476</v>
      </c>
      <c r="J2682"/>
      <c r="U2682" s="43"/>
      <c r="AE2682"/>
    </row>
    <row r="2683" spans="1:31">
      <c r="A2683">
        <v>8600</v>
      </c>
      <c r="B2683" t="s">
        <v>2647</v>
      </c>
      <c r="C2683" t="s">
        <v>33478</v>
      </c>
      <c r="D2683" t="s">
        <v>33476</v>
      </c>
      <c r="E2683"/>
      <c r="F2683">
        <v>67160</v>
      </c>
      <c r="G2683" t="s">
        <v>33477</v>
      </c>
      <c r="H2683">
        <v>31870</v>
      </c>
      <c r="I2683" t="s">
        <v>33476</v>
      </c>
      <c r="J2683"/>
      <c r="U2683" s="43"/>
      <c r="AE2683"/>
    </row>
    <row r="2684" spans="1:31">
      <c r="A2684">
        <v>8360</v>
      </c>
      <c r="B2684" t="s">
        <v>2648</v>
      </c>
      <c r="C2684" t="s">
        <v>33477</v>
      </c>
      <c r="D2684" t="s">
        <v>33476</v>
      </c>
      <c r="E2684"/>
      <c r="F2684">
        <v>67170</v>
      </c>
      <c r="G2684" t="s">
        <v>33480</v>
      </c>
      <c r="H2684">
        <v>32000</v>
      </c>
      <c r="I2684" t="s">
        <v>33476</v>
      </c>
      <c r="J2684"/>
      <c r="U2684" s="43"/>
      <c r="AE2684"/>
    </row>
    <row r="2685" spans="1:31">
      <c r="A2685">
        <v>8250</v>
      </c>
      <c r="B2685" t="s">
        <v>2649</v>
      </c>
      <c r="C2685" t="s">
        <v>33477</v>
      </c>
      <c r="D2685" t="s">
        <v>33476</v>
      </c>
      <c r="E2685"/>
      <c r="F2685">
        <v>67190</v>
      </c>
      <c r="G2685" t="s">
        <v>33478</v>
      </c>
      <c r="H2685">
        <v>32100</v>
      </c>
      <c r="I2685" t="s">
        <v>33476</v>
      </c>
      <c r="J2685"/>
      <c r="U2685" s="43"/>
      <c r="AE2685"/>
    </row>
    <row r="2686" spans="1:31">
      <c r="A2686">
        <v>8150</v>
      </c>
      <c r="B2686" t="s">
        <v>2650</v>
      </c>
      <c r="C2686" t="s">
        <v>33478</v>
      </c>
      <c r="D2686" t="s">
        <v>33476</v>
      </c>
      <c r="E2686"/>
      <c r="F2686">
        <v>67210</v>
      </c>
      <c r="G2686" t="s">
        <v>33480</v>
      </c>
      <c r="H2686">
        <v>32100</v>
      </c>
      <c r="I2686" t="s">
        <v>33476</v>
      </c>
      <c r="J2686"/>
      <c r="U2686" s="43"/>
      <c r="AE2686"/>
    </row>
    <row r="2687" spans="1:31">
      <c r="A2687">
        <v>8300</v>
      </c>
      <c r="B2687" t="s">
        <v>2651</v>
      </c>
      <c r="C2687" t="s">
        <v>33477</v>
      </c>
      <c r="D2687" t="s">
        <v>33476</v>
      </c>
      <c r="E2687"/>
      <c r="F2687">
        <v>67220</v>
      </c>
      <c r="G2687" t="s">
        <v>33478</v>
      </c>
      <c r="H2687">
        <v>32100</v>
      </c>
      <c r="I2687" t="s">
        <v>33476</v>
      </c>
      <c r="J2687"/>
      <c r="U2687" s="43"/>
      <c r="AE2687"/>
    </row>
    <row r="2688" spans="1:31">
      <c r="A2688">
        <v>8220</v>
      </c>
      <c r="B2688" t="s">
        <v>2652</v>
      </c>
      <c r="C2688" t="s">
        <v>33478</v>
      </c>
      <c r="D2688" t="s">
        <v>33476</v>
      </c>
      <c r="E2688"/>
      <c r="F2688">
        <v>67230</v>
      </c>
      <c r="G2688" t="s">
        <v>33480</v>
      </c>
      <c r="H2688">
        <v>32110</v>
      </c>
      <c r="I2688" t="s">
        <v>33476</v>
      </c>
      <c r="J2688"/>
      <c r="U2688" s="43"/>
      <c r="AE2688"/>
    </row>
    <row r="2689" spans="1:31">
      <c r="A2689">
        <v>8220</v>
      </c>
      <c r="B2689" t="s">
        <v>2652</v>
      </c>
      <c r="C2689" t="s">
        <v>33478</v>
      </c>
      <c r="D2689" t="s">
        <v>33476</v>
      </c>
      <c r="E2689"/>
      <c r="F2689">
        <v>67240</v>
      </c>
      <c r="G2689" t="s">
        <v>33477</v>
      </c>
      <c r="H2689">
        <v>32110</v>
      </c>
      <c r="I2689" t="s">
        <v>33476</v>
      </c>
      <c r="J2689"/>
      <c r="U2689" s="43"/>
      <c r="AE2689"/>
    </row>
    <row r="2690" spans="1:31">
      <c r="A2690">
        <v>8220</v>
      </c>
      <c r="B2690" t="s">
        <v>2652</v>
      </c>
      <c r="C2690" t="s">
        <v>33478</v>
      </c>
      <c r="D2690" t="s">
        <v>33476</v>
      </c>
      <c r="E2690"/>
      <c r="F2690">
        <v>67250</v>
      </c>
      <c r="G2690" t="s">
        <v>33478</v>
      </c>
      <c r="H2690">
        <v>32120</v>
      </c>
      <c r="I2690" t="s">
        <v>33476</v>
      </c>
      <c r="J2690"/>
      <c r="U2690" s="43"/>
      <c r="AE2690"/>
    </row>
    <row r="2691" spans="1:31">
      <c r="A2691">
        <v>8350</v>
      </c>
      <c r="B2691" t="s">
        <v>2653</v>
      </c>
      <c r="C2691" t="s">
        <v>33478</v>
      </c>
      <c r="D2691" t="s">
        <v>33476</v>
      </c>
      <c r="E2691"/>
      <c r="F2691">
        <v>67260</v>
      </c>
      <c r="G2691" t="s">
        <v>33478</v>
      </c>
      <c r="H2691">
        <v>32120</v>
      </c>
      <c r="I2691" t="s">
        <v>33476</v>
      </c>
      <c r="J2691"/>
      <c r="U2691" s="43"/>
      <c r="AE2691"/>
    </row>
    <row r="2692" spans="1:31">
      <c r="A2692">
        <v>8450</v>
      </c>
      <c r="B2692" t="s">
        <v>2653</v>
      </c>
      <c r="C2692" t="s">
        <v>33478</v>
      </c>
      <c r="D2692" t="s">
        <v>33476</v>
      </c>
      <c r="E2692"/>
      <c r="F2692">
        <v>67270</v>
      </c>
      <c r="G2692" t="s">
        <v>33478</v>
      </c>
      <c r="H2692">
        <v>32120</v>
      </c>
      <c r="I2692" t="s">
        <v>33476</v>
      </c>
      <c r="J2692"/>
      <c r="U2692" s="43"/>
      <c r="AE2692"/>
    </row>
    <row r="2693" spans="1:31">
      <c r="A2693">
        <v>8450</v>
      </c>
      <c r="B2693" t="s">
        <v>2653</v>
      </c>
      <c r="C2693" t="s">
        <v>33478</v>
      </c>
      <c r="D2693" t="s">
        <v>33476</v>
      </c>
      <c r="E2693"/>
      <c r="F2693">
        <v>67280</v>
      </c>
      <c r="G2693" t="s">
        <v>33478</v>
      </c>
      <c r="H2693">
        <v>32130</v>
      </c>
      <c r="I2693" t="s">
        <v>33476</v>
      </c>
      <c r="J2693"/>
      <c r="U2693" s="43"/>
      <c r="AE2693"/>
    </row>
    <row r="2694" spans="1:31">
      <c r="A2694">
        <v>8450</v>
      </c>
      <c r="B2694" t="s">
        <v>2653</v>
      </c>
      <c r="C2694" t="s">
        <v>33478</v>
      </c>
      <c r="D2694" t="s">
        <v>33476</v>
      </c>
      <c r="E2694"/>
      <c r="F2694">
        <v>67290</v>
      </c>
      <c r="G2694" t="s">
        <v>33478</v>
      </c>
      <c r="H2694">
        <v>32130</v>
      </c>
      <c r="I2694" t="s">
        <v>33476</v>
      </c>
      <c r="J2694"/>
      <c r="U2694" s="43"/>
      <c r="AE2694"/>
    </row>
    <row r="2695" spans="1:31">
      <c r="A2695">
        <v>8390</v>
      </c>
      <c r="B2695" t="s">
        <v>2654</v>
      </c>
      <c r="C2695" t="s">
        <v>33478</v>
      </c>
      <c r="D2695" t="s">
        <v>33476</v>
      </c>
      <c r="E2695"/>
      <c r="F2695">
        <v>67310</v>
      </c>
      <c r="G2695" t="s">
        <v>33478</v>
      </c>
      <c r="H2695">
        <v>32130</v>
      </c>
      <c r="I2695" t="s">
        <v>33476</v>
      </c>
      <c r="J2695"/>
      <c r="U2695" s="43"/>
      <c r="AE2695"/>
    </row>
    <row r="2696" spans="1:31">
      <c r="A2696">
        <v>8390</v>
      </c>
      <c r="B2696" t="s">
        <v>2654</v>
      </c>
      <c r="C2696" t="s">
        <v>33478</v>
      </c>
      <c r="D2696" t="s">
        <v>33476</v>
      </c>
      <c r="E2696"/>
      <c r="F2696">
        <v>67320</v>
      </c>
      <c r="G2696" t="s">
        <v>33478</v>
      </c>
      <c r="H2696">
        <v>32130</v>
      </c>
      <c r="I2696" t="s">
        <v>33476</v>
      </c>
      <c r="J2696"/>
      <c r="U2696" s="43"/>
      <c r="AE2696"/>
    </row>
    <row r="2697" spans="1:31">
      <c r="A2697">
        <v>8400</v>
      </c>
      <c r="B2697" t="s">
        <v>2654</v>
      </c>
      <c r="C2697" t="s">
        <v>33477</v>
      </c>
      <c r="D2697" t="s">
        <v>33476</v>
      </c>
      <c r="E2697"/>
      <c r="F2697">
        <v>67330</v>
      </c>
      <c r="G2697" t="s">
        <v>33478</v>
      </c>
      <c r="H2697">
        <v>32140</v>
      </c>
      <c r="I2697" t="s">
        <v>33476</v>
      </c>
      <c r="J2697"/>
      <c r="U2697" s="43"/>
      <c r="AE2697"/>
    </row>
    <row r="2698" spans="1:31">
      <c r="A2698">
        <v>8270</v>
      </c>
      <c r="B2698" t="s">
        <v>2655</v>
      </c>
      <c r="C2698" t="s">
        <v>33478</v>
      </c>
      <c r="D2698" t="s">
        <v>33476</v>
      </c>
      <c r="E2698"/>
      <c r="F2698">
        <v>67340</v>
      </c>
      <c r="G2698" t="s">
        <v>33478</v>
      </c>
      <c r="H2698">
        <v>32140</v>
      </c>
      <c r="I2698" t="s">
        <v>33476</v>
      </c>
      <c r="J2698"/>
      <c r="U2698" s="43"/>
      <c r="AE2698"/>
    </row>
    <row r="2699" spans="1:31">
      <c r="A2699">
        <v>8350</v>
      </c>
      <c r="B2699" t="s">
        <v>2656</v>
      </c>
      <c r="C2699" t="s">
        <v>33478</v>
      </c>
      <c r="D2699" t="s">
        <v>33476</v>
      </c>
      <c r="E2699"/>
      <c r="F2699">
        <v>67360</v>
      </c>
      <c r="G2699" t="s">
        <v>33478</v>
      </c>
      <c r="H2699">
        <v>32140</v>
      </c>
      <c r="I2699" t="s">
        <v>33476</v>
      </c>
      <c r="J2699"/>
      <c r="U2699" s="43"/>
      <c r="AE2699"/>
    </row>
    <row r="2700" spans="1:31">
      <c r="A2700">
        <v>8250</v>
      </c>
      <c r="B2700" t="s">
        <v>2657</v>
      </c>
      <c r="C2700" t="s">
        <v>33477</v>
      </c>
      <c r="D2700" t="s">
        <v>33476</v>
      </c>
      <c r="E2700"/>
      <c r="F2700">
        <v>67370</v>
      </c>
      <c r="G2700" t="s">
        <v>33479</v>
      </c>
      <c r="H2700">
        <v>32150</v>
      </c>
      <c r="I2700" t="s">
        <v>33476</v>
      </c>
      <c r="J2700"/>
      <c r="U2700" s="43"/>
      <c r="AE2700"/>
    </row>
    <row r="2701" spans="1:31">
      <c r="A2701">
        <v>8260</v>
      </c>
      <c r="B2701" t="s">
        <v>2658</v>
      </c>
      <c r="C2701" t="s">
        <v>33478</v>
      </c>
      <c r="D2701" t="s">
        <v>33476</v>
      </c>
      <c r="E2701"/>
      <c r="F2701">
        <v>67390</v>
      </c>
      <c r="G2701" t="s">
        <v>33480</v>
      </c>
      <c r="H2701">
        <v>32150</v>
      </c>
      <c r="I2701" t="s">
        <v>33476</v>
      </c>
      <c r="J2701"/>
      <c r="U2701" s="43"/>
      <c r="AE2701"/>
    </row>
    <row r="2702" spans="1:31">
      <c r="A2702">
        <v>8600</v>
      </c>
      <c r="B2702" t="s">
        <v>2659</v>
      </c>
      <c r="C2702" t="s">
        <v>33478</v>
      </c>
      <c r="D2702" t="s">
        <v>33476</v>
      </c>
      <c r="E2702"/>
      <c r="F2702">
        <v>67420</v>
      </c>
      <c r="G2702" t="s">
        <v>33478</v>
      </c>
      <c r="H2702">
        <v>32160</v>
      </c>
      <c r="I2702" t="s">
        <v>33476</v>
      </c>
      <c r="J2702"/>
      <c r="U2702" s="43"/>
      <c r="AE2702"/>
    </row>
    <row r="2703" spans="1:31">
      <c r="A2703">
        <v>8130</v>
      </c>
      <c r="B2703" t="s">
        <v>2660</v>
      </c>
      <c r="C2703" t="s">
        <v>33477</v>
      </c>
      <c r="D2703" t="s">
        <v>33476</v>
      </c>
      <c r="E2703"/>
      <c r="F2703">
        <v>67430</v>
      </c>
      <c r="G2703" t="s">
        <v>33478</v>
      </c>
      <c r="H2703">
        <v>32160</v>
      </c>
      <c r="I2703" t="s">
        <v>33476</v>
      </c>
      <c r="J2703"/>
      <c r="U2703" s="43"/>
      <c r="AE2703"/>
    </row>
    <row r="2704" spans="1:31">
      <c r="A2704">
        <v>8460</v>
      </c>
      <c r="B2704" t="s">
        <v>2661</v>
      </c>
      <c r="C2704" t="s">
        <v>33478</v>
      </c>
      <c r="D2704" t="s">
        <v>33476</v>
      </c>
      <c r="E2704"/>
      <c r="F2704">
        <v>67440</v>
      </c>
      <c r="G2704" t="s">
        <v>33478</v>
      </c>
      <c r="H2704">
        <v>32170</v>
      </c>
      <c r="I2704" t="s">
        <v>33476</v>
      </c>
      <c r="J2704"/>
      <c r="U2704" s="43"/>
      <c r="AE2704"/>
    </row>
    <row r="2705" spans="1:31">
      <c r="A2705">
        <v>8090</v>
      </c>
      <c r="B2705" t="s">
        <v>2662</v>
      </c>
      <c r="C2705" t="s">
        <v>33478</v>
      </c>
      <c r="D2705" t="s">
        <v>33476</v>
      </c>
      <c r="E2705"/>
      <c r="F2705">
        <v>67470</v>
      </c>
      <c r="G2705" t="s">
        <v>33477</v>
      </c>
      <c r="H2705">
        <v>32170</v>
      </c>
      <c r="I2705" t="s">
        <v>33476</v>
      </c>
      <c r="J2705"/>
      <c r="U2705" s="43"/>
      <c r="AE2705"/>
    </row>
    <row r="2706" spans="1:31">
      <c r="A2706">
        <v>8360</v>
      </c>
      <c r="B2706" t="s">
        <v>2663</v>
      </c>
      <c r="C2706" t="s">
        <v>33477</v>
      </c>
      <c r="D2706" t="s">
        <v>33476</v>
      </c>
      <c r="E2706"/>
      <c r="F2706">
        <v>67480</v>
      </c>
      <c r="G2706" t="s">
        <v>33477</v>
      </c>
      <c r="H2706">
        <v>32190</v>
      </c>
      <c r="I2706" t="s">
        <v>33476</v>
      </c>
      <c r="J2706"/>
      <c r="U2706" s="43"/>
      <c r="AE2706"/>
    </row>
    <row r="2707" spans="1:31">
      <c r="A2707">
        <v>8250</v>
      </c>
      <c r="B2707" t="s">
        <v>2664</v>
      </c>
      <c r="C2707" t="s">
        <v>33477</v>
      </c>
      <c r="D2707" t="s">
        <v>33476</v>
      </c>
      <c r="E2707"/>
      <c r="F2707">
        <v>67500</v>
      </c>
      <c r="G2707" t="s">
        <v>33477</v>
      </c>
      <c r="H2707">
        <v>32190</v>
      </c>
      <c r="I2707" t="s">
        <v>33476</v>
      </c>
      <c r="J2707"/>
      <c r="U2707" s="43"/>
      <c r="AE2707"/>
    </row>
    <row r="2708" spans="1:31">
      <c r="A2708">
        <v>8400</v>
      </c>
      <c r="B2708" t="s">
        <v>2665</v>
      </c>
      <c r="C2708" t="s">
        <v>33477</v>
      </c>
      <c r="D2708" t="s">
        <v>33476</v>
      </c>
      <c r="E2708"/>
      <c r="F2708">
        <v>67520</v>
      </c>
      <c r="G2708" t="s">
        <v>33478</v>
      </c>
      <c r="H2708">
        <v>32190</v>
      </c>
      <c r="I2708" t="s">
        <v>33476</v>
      </c>
      <c r="J2708"/>
      <c r="U2708" s="43"/>
      <c r="AE2708"/>
    </row>
    <row r="2709" spans="1:31">
      <c r="A2709">
        <v>8250</v>
      </c>
      <c r="B2709" t="s">
        <v>2666</v>
      </c>
      <c r="C2709" t="s">
        <v>33477</v>
      </c>
      <c r="D2709" t="s">
        <v>33476</v>
      </c>
      <c r="E2709"/>
      <c r="F2709">
        <v>67530</v>
      </c>
      <c r="G2709" t="s">
        <v>33478</v>
      </c>
      <c r="H2709">
        <v>32190</v>
      </c>
      <c r="I2709" t="s">
        <v>33476</v>
      </c>
      <c r="J2709"/>
      <c r="U2709" s="43"/>
      <c r="AE2709"/>
    </row>
    <row r="2710" spans="1:31">
      <c r="A2710">
        <v>8270</v>
      </c>
      <c r="B2710" t="s">
        <v>2667</v>
      </c>
      <c r="C2710" t="s">
        <v>33478</v>
      </c>
      <c r="D2710" t="s">
        <v>33476</v>
      </c>
      <c r="E2710"/>
      <c r="F2710">
        <v>67540</v>
      </c>
      <c r="G2710" t="s">
        <v>33480</v>
      </c>
      <c r="H2710">
        <v>32190</v>
      </c>
      <c r="I2710" t="s">
        <v>33476</v>
      </c>
      <c r="J2710"/>
      <c r="U2710" s="43"/>
      <c r="AE2710"/>
    </row>
    <row r="2711" spans="1:31">
      <c r="A2711">
        <v>8300</v>
      </c>
      <c r="B2711" t="s">
        <v>2668</v>
      </c>
      <c r="C2711" t="s">
        <v>33477</v>
      </c>
      <c r="D2711" t="s">
        <v>33476</v>
      </c>
      <c r="E2711"/>
      <c r="F2711">
        <v>67580</v>
      </c>
      <c r="G2711" t="s">
        <v>33478</v>
      </c>
      <c r="H2711">
        <v>32190</v>
      </c>
      <c r="I2711" t="s">
        <v>33476</v>
      </c>
      <c r="J2711"/>
      <c r="U2711" s="43"/>
      <c r="AE2711"/>
    </row>
    <row r="2712" spans="1:31">
      <c r="A2712">
        <v>8130</v>
      </c>
      <c r="B2712" t="s">
        <v>2669</v>
      </c>
      <c r="C2712" t="s">
        <v>33477</v>
      </c>
      <c r="D2712" t="s">
        <v>33476</v>
      </c>
      <c r="E2712"/>
      <c r="F2712">
        <v>67590</v>
      </c>
      <c r="G2712" t="s">
        <v>33478</v>
      </c>
      <c r="H2712">
        <v>32200</v>
      </c>
      <c r="I2712" t="s">
        <v>33476</v>
      </c>
      <c r="J2712"/>
      <c r="U2712" s="43"/>
      <c r="AE2712"/>
    </row>
    <row r="2713" spans="1:31">
      <c r="A2713">
        <v>8400</v>
      </c>
      <c r="B2713" t="s">
        <v>2670</v>
      </c>
      <c r="C2713" t="s">
        <v>33477</v>
      </c>
      <c r="D2713" t="s">
        <v>33476</v>
      </c>
      <c r="E2713"/>
      <c r="F2713">
        <v>67600</v>
      </c>
      <c r="G2713" t="s">
        <v>33480</v>
      </c>
      <c r="H2713">
        <v>32220</v>
      </c>
      <c r="I2713" t="s">
        <v>33476</v>
      </c>
      <c r="J2713"/>
      <c r="U2713" s="43"/>
      <c r="AE2713"/>
    </row>
    <row r="2714" spans="1:31">
      <c r="A2714">
        <v>8140</v>
      </c>
      <c r="B2714" t="s">
        <v>2671</v>
      </c>
      <c r="C2714" t="s">
        <v>33478</v>
      </c>
      <c r="D2714" t="s">
        <v>33476</v>
      </c>
      <c r="E2714"/>
      <c r="F2714">
        <v>67620</v>
      </c>
      <c r="G2714" t="s">
        <v>33477</v>
      </c>
      <c r="H2714">
        <v>32230</v>
      </c>
      <c r="I2714" t="s">
        <v>33476</v>
      </c>
      <c r="J2714"/>
      <c r="U2714" s="43"/>
      <c r="AE2714"/>
    </row>
    <row r="2715" spans="1:31">
      <c r="A2715">
        <v>8090</v>
      </c>
      <c r="B2715" t="s">
        <v>2672</v>
      </c>
      <c r="C2715" t="s">
        <v>33478</v>
      </c>
      <c r="D2715" t="s">
        <v>33476</v>
      </c>
      <c r="E2715"/>
      <c r="F2715">
        <v>67630</v>
      </c>
      <c r="G2715" t="s">
        <v>33477</v>
      </c>
      <c r="H2715">
        <v>32230</v>
      </c>
      <c r="I2715" t="s">
        <v>33476</v>
      </c>
      <c r="J2715"/>
      <c r="U2715" s="43"/>
      <c r="AE2715"/>
    </row>
    <row r="2716" spans="1:31">
      <c r="A2716">
        <v>8110</v>
      </c>
      <c r="B2716" t="s">
        <v>2673</v>
      </c>
      <c r="C2716" t="s">
        <v>33478</v>
      </c>
      <c r="D2716" t="s">
        <v>33476</v>
      </c>
      <c r="E2716"/>
      <c r="F2716">
        <v>67660</v>
      </c>
      <c r="G2716" t="s">
        <v>33477</v>
      </c>
      <c r="H2716">
        <v>32260</v>
      </c>
      <c r="I2716" t="s">
        <v>33476</v>
      </c>
      <c r="J2716"/>
      <c r="U2716" s="43"/>
      <c r="AE2716"/>
    </row>
    <row r="2717" spans="1:31">
      <c r="A2717">
        <v>8800</v>
      </c>
      <c r="B2717" t="s">
        <v>2674</v>
      </c>
      <c r="C2717" t="s">
        <v>33478</v>
      </c>
      <c r="D2717" t="s">
        <v>33476</v>
      </c>
      <c r="E2717"/>
      <c r="F2717">
        <v>67680</v>
      </c>
      <c r="G2717" t="s">
        <v>33479</v>
      </c>
      <c r="H2717">
        <v>32260</v>
      </c>
      <c r="I2717" t="s">
        <v>33476</v>
      </c>
      <c r="J2717"/>
      <c r="U2717" s="43"/>
      <c r="AE2717"/>
    </row>
    <row r="2718" spans="1:31">
      <c r="A2718">
        <v>8160</v>
      </c>
      <c r="B2718" t="s">
        <v>2675</v>
      </c>
      <c r="C2718" t="s">
        <v>33478</v>
      </c>
      <c r="D2718" t="s">
        <v>33476</v>
      </c>
      <c r="E2718"/>
      <c r="F2718">
        <v>67700</v>
      </c>
      <c r="G2718" t="s">
        <v>33478</v>
      </c>
      <c r="H2718">
        <v>32260</v>
      </c>
      <c r="I2718" t="s">
        <v>33476</v>
      </c>
      <c r="J2718"/>
      <c r="U2718" s="43"/>
      <c r="AE2718"/>
    </row>
    <row r="2719" spans="1:31">
      <c r="A2719">
        <v>8160</v>
      </c>
      <c r="B2719" t="s">
        <v>2675</v>
      </c>
      <c r="C2719" t="s">
        <v>33478</v>
      </c>
      <c r="D2719" t="s">
        <v>33476</v>
      </c>
      <c r="E2719"/>
      <c r="F2719">
        <v>67710</v>
      </c>
      <c r="G2719" t="s">
        <v>33478</v>
      </c>
      <c r="H2719">
        <v>32270</v>
      </c>
      <c r="I2719" t="s">
        <v>33476</v>
      </c>
      <c r="J2719"/>
      <c r="U2719" s="43"/>
      <c r="AE2719"/>
    </row>
    <row r="2720" spans="1:31">
      <c r="A2720">
        <v>8460</v>
      </c>
      <c r="B2720" t="s">
        <v>2676</v>
      </c>
      <c r="C2720" t="s">
        <v>33478</v>
      </c>
      <c r="D2720" t="s">
        <v>33476</v>
      </c>
      <c r="E2720"/>
      <c r="F2720">
        <v>67720</v>
      </c>
      <c r="G2720" t="s">
        <v>33480</v>
      </c>
      <c r="H2720">
        <v>32270</v>
      </c>
      <c r="I2720" t="s">
        <v>33476</v>
      </c>
      <c r="J2720"/>
      <c r="U2720" s="43"/>
      <c r="AE2720"/>
    </row>
    <row r="2721" spans="1:31">
      <c r="A2721">
        <v>8350</v>
      </c>
      <c r="B2721" t="s">
        <v>2677</v>
      </c>
      <c r="C2721" t="s">
        <v>33478</v>
      </c>
      <c r="D2721" t="s">
        <v>33476</v>
      </c>
      <c r="E2721"/>
      <c r="F2721">
        <v>67730</v>
      </c>
      <c r="G2721" t="s">
        <v>33478</v>
      </c>
      <c r="H2721">
        <v>32270</v>
      </c>
      <c r="I2721" t="s">
        <v>33476</v>
      </c>
      <c r="J2721"/>
      <c r="U2721" s="43"/>
      <c r="AE2721"/>
    </row>
    <row r="2722" spans="1:31">
      <c r="A2722">
        <v>8220</v>
      </c>
      <c r="B2722" t="s">
        <v>2678</v>
      </c>
      <c r="C2722" t="s">
        <v>33478</v>
      </c>
      <c r="D2722" t="s">
        <v>33476</v>
      </c>
      <c r="E2722"/>
      <c r="F2722">
        <v>67760</v>
      </c>
      <c r="G2722" t="s">
        <v>33480</v>
      </c>
      <c r="H2722">
        <v>32290</v>
      </c>
      <c r="I2722" t="s">
        <v>33476</v>
      </c>
      <c r="J2722"/>
      <c r="U2722" s="43"/>
      <c r="AE2722"/>
    </row>
    <row r="2723" spans="1:31">
      <c r="A2723">
        <v>8300</v>
      </c>
      <c r="B2723" t="s">
        <v>2679</v>
      </c>
      <c r="C2723" t="s">
        <v>33477</v>
      </c>
      <c r="D2723" t="s">
        <v>33476</v>
      </c>
      <c r="E2723"/>
      <c r="F2723">
        <v>67960</v>
      </c>
      <c r="G2723" t="s">
        <v>33480</v>
      </c>
      <c r="H2723">
        <v>32300</v>
      </c>
      <c r="I2723" t="s">
        <v>33476</v>
      </c>
      <c r="J2723"/>
      <c r="U2723" s="43"/>
      <c r="AE2723"/>
    </row>
    <row r="2724" spans="1:31">
      <c r="A2724">
        <v>8140</v>
      </c>
      <c r="B2724" t="s">
        <v>2680</v>
      </c>
      <c r="C2724" t="s">
        <v>33478</v>
      </c>
      <c r="D2724" t="s">
        <v>33476</v>
      </c>
      <c r="E2724"/>
      <c r="F2724">
        <v>68125</v>
      </c>
      <c r="G2724" t="s">
        <v>33480</v>
      </c>
      <c r="H2724">
        <v>32300</v>
      </c>
      <c r="I2724" t="s">
        <v>33476</v>
      </c>
      <c r="J2724"/>
      <c r="U2724" s="43"/>
      <c r="AE2724"/>
    </row>
    <row r="2725" spans="1:31">
      <c r="A2725">
        <v>8140</v>
      </c>
      <c r="B2725" t="s">
        <v>2680</v>
      </c>
      <c r="C2725" t="s">
        <v>33478</v>
      </c>
      <c r="D2725" t="s">
        <v>33476</v>
      </c>
      <c r="E2725"/>
      <c r="F2725">
        <v>68127</v>
      </c>
      <c r="G2725" t="s">
        <v>33480</v>
      </c>
      <c r="H2725">
        <v>32300</v>
      </c>
      <c r="I2725" t="s">
        <v>33476</v>
      </c>
      <c r="J2725"/>
      <c r="U2725" s="43"/>
      <c r="AE2725"/>
    </row>
    <row r="2726" spans="1:31">
      <c r="A2726">
        <v>8220</v>
      </c>
      <c r="B2726" t="s">
        <v>2681</v>
      </c>
      <c r="C2726" t="s">
        <v>33478</v>
      </c>
      <c r="D2726" t="s">
        <v>33476</v>
      </c>
      <c r="E2726"/>
      <c r="F2726">
        <v>68130</v>
      </c>
      <c r="G2726" t="s">
        <v>33478</v>
      </c>
      <c r="H2726">
        <v>32310</v>
      </c>
      <c r="I2726" t="s">
        <v>33476</v>
      </c>
      <c r="J2726"/>
      <c r="U2726" s="43"/>
      <c r="AE2726"/>
    </row>
    <row r="2727" spans="1:31">
      <c r="A2727">
        <v>8310</v>
      </c>
      <c r="B2727" t="s">
        <v>2682</v>
      </c>
      <c r="C2727" t="s">
        <v>33477</v>
      </c>
      <c r="D2727" t="s">
        <v>33476</v>
      </c>
      <c r="E2727"/>
      <c r="F2727">
        <v>68140</v>
      </c>
      <c r="G2727" t="s">
        <v>33478</v>
      </c>
      <c r="H2727">
        <v>32310</v>
      </c>
      <c r="I2727" t="s">
        <v>33476</v>
      </c>
      <c r="J2727"/>
      <c r="U2727" s="43"/>
      <c r="AE2727"/>
    </row>
    <row r="2728" spans="1:31">
      <c r="A2728">
        <v>8300</v>
      </c>
      <c r="B2728" t="s">
        <v>2683</v>
      </c>
      <c r="C2728" t="s">
        <v>33477</v>
      </c>
      <c r="D2728" t="s">
        <v>33476</v>
      </c>
      <c r="E2728"/>
      <c r="F2728">
        <v>68150</v>
      </c>
      <c r="G2728" t="s">
        <v>33478</v>
      </c>
      <c r="H2728">
        <v>32320</v>
      </c>
      <c r="I2728" t="s">
        <v>33476</v>
      </c>
      <c r="J2728"/>
      <c r="U2728" s="43"/>
      <c r="AE2728"/>
    </row>
    <row r="2729" spans="1:31">
      <c r="A2729">
        <v>8150</v>
      </c>
      <c r="B2729" t="s">
        <v>2684</v>
      </c>
      <c r="C2729" t="s">
        <v>33478</v>
      </c>
      <c r="D2729" t="s">
        <v>33476</v>
      </c>
      <c r="E2729"/>
      <c r="F2729">
        <v>68160</v>
      </c>
      <c r="G2729" t="s">
        <v>33478</v>
      </c>
      <c r="H2729">
        <v>32320</v>
      </c>
      <c r="I2729" t="s">
        <v>33476</v>
      </c>
      <c r="J2729"/>
      <c r="U2729" s="43"/>
      <c r="AE2729"/>
    </row>
    <row r="2730" spans="1:31">
      <c r="A2730">
        <v>8300</v>
      </c>
      <c r="B2730" t="s">
        <v>2685</v>
      </c>
      <c r="C2730" t="s">
        <v>33477</v>
      </c>
      <c r="D2730" t="s">
        <v>33476</v>
      </c>
      <c r="E2730"/>
      <c r="F2730">
        <v>68190</v>
      </c>
      <c r="G2730" t="s">
        <v>33480</v>
      </c>
      <c r="H2730">
        <v>32320</v>
      </c>
      <c r="I2730" t="s">
        <v>33476</v>
      </c>
      <c r="J2730"/>
      <c r="U2730" s="43"/>
      <c r="AE2730"/>
    </row>
    <row r="2731" spans="1:31">
      <c r="A2731">
        <v>8130</v>
      </c>
      <c r="B2731" t="s">
        <v>2686</v>
      </c>
      <c r="C2731" t="s">
        <v>33477</v>
      </c>
      <c r="D2731" t="s">
        <v>33476</v>
      </c>
      <c r="E2731"/>
      <c r="F2731">
        <v>68210</v>
      </c>
      <c r="G2731" t="s">
        <v>33478</v>
      </c>
      <c r="H2731">
        <v>32330</v>
      </c>
      <c r="I2731" t="s">
        <v>33476</v>
      </c>
      <c r="J2731"/>
      <c r="U2731" s="43"/>
      <c r="AE2731"/>
    </row>
    <row r="2732" spans="1:31">
      <c r="A2732">
        <v>8110</v>
      </c>
      <c r="B2732" t="s">
        <v>2687</v>
      </c>
      <c r="C2732" t="s">
        <v>33478</v>
      </c>
      <c r="D2732" t="s">
        <v>33476</v>
      </c>
      <c r="E2732"/>
      <c r="F2732">
        <v>68220</v>
      </c>
      <c r="G2732" t="s">
        <v>33478</v>
      </c>
      <c r="H2732">
        <v>32350</v>
      </c>
      <c r="I2732" t="s">
        <v>33476</v>
      </c>
      <c r="J2732"/>
      <c r="U2732" s="43"/>
      <c r="AE2732"/>
    </row>
    <row r="2733" spans="1:31">
      <c r="A2733">
        <v>8260</v>
      </c>
      <c r="B2733" t="s">
        <v>2688</v>
      </c>
      <c r="C2733" t="s">
        <v>33478</v>
      </c>
      <c r="D2733" t="s">
        <v>33476</v>
      </c>
      <c r="E2733"/>
      <c r="F2733">
        <v>68230</v>
      </c>
      <c r="G2733" t="s">
        <v>33478</v>
      </c>
      <c r="H2733">
        <v>32350</v>
      </c>
      <c r="I2733" t="s">
        <v>33476</v>
      </c>
      <c r="J2733"/>
      <c r="U2733" s="43"/>
      <c r="AE2733"/>
    </row>
    <row r="2734" spans="1:31">
      <c r="A2734">
        <v>8260</v>
      </c>
      <c r="B2734" t="s">
        <v>2689</v>
      </c>
      <c r="C2734" t="s">
        <v>33478</v>
      </c>
      <c r="D2734" t="s">
        <v>33476</v>
      </c>
      <c r="E2734"/>
      <c r="F2734">
        <v>68260</v>
      </c>
      <c r="G2734" t="s">
        <v>33480</v>
      </c>
      <c r="H2734">
        <v>32350</v>
      </c>
      <c r="I2734" t="s">
        <v>33476</v>
      </c>
      <c r="J2734"/>
      <c r="U2734" s="43"/>
      <c r="AE2734"/>
    </row>
    <row r="2735" spans="1:31">
      <c r="A2735">
        <v>8260</v>
      </c>
      <c r="B2735" t="s">
        <v>2690</v>
      </c>
      <c r="C2735" t="s">
        <v>33478</v>
      </c>
      <c r="D2735" t="s">
        <v>33476</v>
      </c>
      <c r="E2735"/>
      <c r="F2735">
        <v>68280</v>
      </c>
      <c r="G2735" t="s">
        <v>33480</v>
      </c>
      <c r="H2735">
        <v>32350</v>
      </c>
      <c r="I2735" t="s">
        <v>33476</v>
      </c>
      <c r="J2735"/>
      <c r="U2735" s="43"/>
      <c r="AE2735"/>
    </row>
    <row r="2736" spans="1:31">
      <c r="A2736">
        <v>8160</v>
      </c>
      <c r="B2736" t="s">
        <v>2691</v>
      </c>
      <c r="C2736" t="s">
        <v>33478</v>
      </c>
      <c r="D2736" t="s">
        <v>33476</v>
      </c>
      <c r="E2736"/>
      <c r="F2736">
        <v>68290</v>
      </c>
      <c r="G2736" t="s">
        <v>33478</v>
      </c>
      <c r="H2736">
        <v>32360</v>
      </c>
      <c r="I2736" t="s">
        <v>33476</v>
      </c>
      <c r="J2736"/>
      <c r="U2736" s="43"/>
      <c r="AE2736"/>
    </row>
    <row r="2737" spans="1:31">
      <c r="A2737">
        <v>8210</v>
      </c>
      <c r="B2737" t="s">
        <v>2692</v>
      </c>
      <c r="C2737" t="s">
        <v>33478</v>
      </c>
      <c r="D2737" t="s">
        <v>33476</v>
      </c>
      <c r="E2737"/>
      <c r="F2737">
        <v>68300</v>
      </c>
      <c r="G2737" t="s">
        <v>33477</v>
      </c>
      <c r="H2737">
        <v>32370</v>
      </c>
      <c r="I2737" t="s">
        <v>33476</v>
      </c>
      <c r="J2737"/>
      <c r="U2737" s="43"/>
      <c r="AE2737"/>
    </row>
    <row r="2738" spans="1:31">
      <c r="A2738">
        <v>8090</v>
      </c>
      <c r="B2738" t="s">
        <v>2693</v>
      </c>
      <c r="C2738" t="s">
        <v>33478</v>
      </c>
      <c r="D2738" t="s">
        <v>33476</v>
      </c>
      <c r="E2738"/>
      <c r="F2738">
        <v>68310</v>
      </c>
      <c r="G2738" t="s">
        <v>33478</v>
      </c>
      <c r="H2738">
        <v>32370</v>
      </c>
      <c r="I2738" t="s">
        <v>33476</v>
      </c>
      <c r="J2738"/>
      <c r="U2738" s="43"/>
      <c r="AE2738"/>
    </row>
    <row r="2739" spans="1:31">
      <c r="A2739">
        <v>8250</v>
      </c>
      <c r="B2739" t="s">
        <v>2694</v>
      </c>
      <c r="C2739" t="s">
        <v>33477</v>
      </c>
      <c r="D2739" t="s">
        <v>33476</v>
      </c>
      <c r="E2739"/>
      <c r="F2739">
        <v>68320</v>
      </c>
      <c r="G2739" t="s">
        <v>33480</v>
      </c>
      <c r="H2739">
        <v>32380</v>
      </c>
      <c r="I2739" t="s">
        <v>33476</v>
      </c>
      <c r="J2739"/>
      <c r="U2739" s="43"/>
      <c r="AE2739"/>
    </row>
    <row r="2740" spans="1:31">
      <c r="A2740">
        <v>8090</v>
      </c>
      <c r="B2740" t="s">
        <v>2695</v>
      </c>
      <c r="C2740" t="s">
        <v>33478</v>
      </c>
      <c r="D2740" t="s">
        <v>33476</v>
      </c>
      <c r="E2740"/>
      <c r="F2740">
        <v>68350</v>
      </c>
      <c r="G2740" t="s">
        <v>33478</v>
      </c>
      <c r="H2740">
        <v>32390</v>
      </c>
      <c r="I2740" t="s">
        <v>33476</v>
      </c>
      <c r="J2740"/>
      <c r="U2740" s="43"/>
      <c r="AE2740"/>
    </row>
    <row r="2741" spans="1:31">
      <c r="A2741">
        <v>8270</v>
      </c>
      <c r="B2741" t="s">
        <v>2696</v>
      </c>
      <c r="C2741" t="s">
        <v>33478</v>
      </c>
      <c r="D2741" t="s">
        <v>33476</v>
      </c>
      <c r="E2741"/>
      <c r="F2741">
        <v>68380</v>
      </c>
      <c r="G2741" t="s">
        <v>33478</v>
      </c>
      <c r="H2741">
        <v>32390</v>
      </c>
      <c r="I2741" t="s">
        <v>33476</v>
      </c>
      <c r="J2741"/>
      <c r="U2741" s="43"/>
      <c r="AE2741"/>
    </row>
    <row r="2742" spans="1:31">
      <c r="A2742">
        <v>8400</v>
      </c>
      <c r="B2742" t="s">
        <v>2697</v>
      </c>
      <c r="C2742" t="s">
        <v>33477</v>
      </c>
      <c r="D2742" t="s">
        <v>33476</v>
      </c>
      <c r="E2742"/>
      <c r="F2742">
        <v>68390</v>
      </c>
      <c r="G2742" t="s">
        <v>33480</v>
      </c>
      <c r="H2742">
        <v>32400</v>
      </c>
      <c r="I2742" t="s">
        <v>33476</v>
      </c>
      <c r="J2742"/>
      <c r="U2742" s="43"/>
      <c r="AE2742"/>
    </row>
    <row r="2743" spans="1:31">
      <c r="A2743">
        <v>8270</v>
      </c>
      <c r="B2743" t="b">
        <v>0</v>
      </c>
      <c r="C2743" t="s">
        <v>33478</v>
      </c>
      <c r="D2743" t="s">
        <v>33476</v>
      </c>
      <c r="E2743"/>
      <c r="F2743">
        <v>68410</v>
      </c>
      <c r="G2743" t="s">
        <v>33478</v>
      </c>
      <c r="H2743">
        <v>32400</v>
      </c>
      <c r="I2743" t="s">
        <v>33476</v>
      </c>
      <c r="J2743"/>
      <c r="U2743" s="43"/>
      <c r="AE2743"/>
    </row>
    <row r="2744" spans="1:31">
      <c r="A2744">
        <v>8170</v>
      </c>
      <c r="B2744" t="s">
        <v>2698</v>
      </c>
      <c r="C2744" t="s">
        <v>33478</v>
      </c>
      <c r="D2744" t="s">
        <v>33476</v>
      </c>
      <c r="E2744"/>
      <c r="F2744">
        <v>68420</v>
      </c>
      <c r="G2744" t="s">
        <v>33478</v>
      </c>
      <c r="H2744">
        <v>32410</v>
      </c>
      <c r="I2744" t="s">
        <v>33476</v>
      </c>
      <c r="J2744"/>
      <c r="U2744" s="43"/>
      <c r="AE2744"/>
    </row>
    <row r="2745" spans="1:31">
      <c r="A2745">
        <v>8290</v>
      </c>
      <c r="B2745" t="s">
        <v>2699</v>
      </c>
      <c r="C2745" t="s">
        <v>33478</v>
      </c>
      <c r="D2745" t="s">
        <v>33476</v>
      </c>
      <c r="E2745"/>
      <c r="F2745">
        <v>68440</v>
      </c>
      <c r="G2745" t="s">
        <v>33477</v>
      </c>
      <c r="H2745">
        <v>32420</v>
      </c>
      <c r="I2745" t="s">
        <v>33476</v>
      </c>
      <c r="J2745"/>
      <c r="U2745" s="43"/>
      <c r="AE2745"/>
    </row>
    <row r="2746" spans="1:31">
      <c r="A2746">
        <v>8370</v>
      </c>
      <c r="B2746" t="s">
        <v>2700</v>
      </c>
      <c r="C2746" t="s">
        <v>33478</v>
      </c>
      <c r="D2746" t="s">
        <v>33476</v>
      </c>
      <c r="E2746"/>
      <c r="F2746">
        <v>68480</v>
      </c>
      <c r="G2746" t="s">
        <v>33478</v>
      </c>
      <c r="H2746">
        <v>32420</v>
      </c>
      <c r="I2746" t="s">
        <v>33476</v>
      </c>
      <c r="J2746"/>
      <c r="U2746" s="43"/>
      <c r="AE2746"/>
    </row>
    <row r="2747" spans="1:31">
      <c r="A2747">
        <v>8260</v>
      </c>
      <c r="B2747" t="s">
        <v>2701</v>
      </c>
      <c r="C2747" t="s">
        <v>33478</v>
      </c>
      <c r="D2747" t="s">
        <v>33476</v>
      </c>
      <c r="E2747"/>
      <c r="F2747">
        <v>68490</v>
      </c>
      <c r="G2747" t="s">
        <v>33477</v>
      </c>
      <c r="H2747">
        <v>32430</v>
      </c>
      <c r="I2747" t="s">
        <v>33476</v>
      </c>
      <c r="J2747"/>
      <c r="U2747" s="43"/>
      <c r="AE2747"/>
    </row>
    <row r="2748" spans="1:31">
      <c r="A2748">
        <v>8260</v>
      </c>
      <c r="B2748" t="s">
        <v>2701</v>
      </c>
      <c r="C2748" t="s">
        <v>33478</v>
      </c>
      <c r="D2748" t="s">
        <v>33476</v>
      </c>
      <c r="E2748"/>
      <c r="F2748">
        <v>68500</v>
      </c>
      <c r="G2748" t="s">
        <v>33478</v>
      </c>
      <c r="H2748">
        <v>32430</v>
      </c>
      <c r="I2748" t="s">
        <v>33476</v>
      </c>
      <c r="J2748"/>
      <c r="U2748" s="43"/>
      <c r="AE2748"/>
    </row>
    <row r="2749" spans="1:31">
      <c r="A2749">
        <v>8200</v>
      </c>
      <c r="B2749" t="s">
        <v>2702</v>
      </c>
      <c r="C2749" t="s">
        <v>33478</v>
      </c>
      <c r="D2749" t="s">
        <v>33476</v>
      </c>
      <c r="E2749"/>
      <c r="F2749">
        <v>68520</v>
      </c>
      <c r="G2749" t="s">
        <v>33478</v>
      </c>
      <c r="H2749">
        <v>32480</v>
      </c>
      <c r="I2749" t="s">
        <v>33476</v>
      </c>
      <c r="J2749"/>
      <c r="U2749" s="43"/>
      <c r="AE2749"/>
    </row>
    <row r="2750" spans="1:31">
      <c r="A2750">
        <v>8250</v>
      </c>
      <c r="B2750" t="s">
        <v>2703</v>
      </c>
      <c r="C2750" t="s">
        <v>33477</v>
      </c>
      <c r="D2750" t="s">
        <v>33476</v>
      </c>
      <c r="E2750"/>
      <c r="F2750">
        <v>68550</v>
      </c>
      <c r="G2750" t="s">
        <v>33478</v>
      </c>
      <c r="H2750">
        <v>32490</v>
      </c>
      <c r="I2750" t="s">
        <v>33476</v>
      </c>
      <c r="J2750"/>
      <c r="U2750" s="43"/>
      <c r="AE2750"/>
    </row>
    <row r="2751" spans="1:31">
      <c r="A2751">
        <v>8380</v>
      </c>
      <c r="B2751" t="s">
        <v>2704</v>
      </c>
      <c r="C2751" t="s">
        <v>33478</v>
      </c>
      <c r="D2751" t="s">
        <v>33476</v>
      </c>
      <c r="E2751"/>
      <c r="F2751">
        <v>68580</v>
      </c>
      <c r="G2751" t="s">
        <v>33478</v>
      </c>
      <c r="H2751">
        <v>32500</v>
      </c>
      <c r="I2751" t="s">
        <v>33476</v>
      </c>
      <c r="J2751"/>
      <c r="U2751" s="43"/>
      <c r="AE2751"/>
    </row>
    <row r="2752" spans="1:31">
      <c r="A2752">
        <v>8160</v>
      </c>
      <c r="B2752" t="s">
        <v>2705</v>
      </c>
      <c r="C2752" t="s">
        <v>33478</v>
      </c>
      <c r="D2752" t="s">
        <v>33476</v>
      </c>
      <c r="E2752"/>
      <c r="F2752">
        <v>68600</v>
      </c>
      <c r="G2752" t="s">
        <v>33480</v>
      </c>
      <c r="H2752">
        <v>32500</v>
      </c>
      <c r="I2752" t="s">
        <v>33476</v>
      </c>
      <c r="J2752"/>
      <c r="U2752" s="43"/>
      <c r="AE2752"/>
    </row>
    <row r="2753" spans="1:31">
      <c r="A2753">
        <v>8160</v>
      </c>
      <c r="B2753" t="s">
        <v>2705</v>
      </c>
      <c r="C2753" t="s">
        <v>33478</v>
      </c>
      <c r="D2753" t="s">
        <v>33476</v>
      </c>
      <c r="E2753"/>
      <c r="F2753">
        <v>68610</v>
      </c>
      <c r="G2753" t="s">
        <v>33478</v>
      </c>
      <c r="H2753">
        <v>32500</v>
      </c>
      <c r="I2753" t="s">
        <v>33476</v>
      </c>
      <c r="J2753"/>
      <c r="U2753" s="43"/>
      <c r="AE2753"/>
    </row>
    <row r="2754" spans="1:31">
      <c r="A2754">
        <v>8160</v>
      </c>
      <c r="B2754" t="s">
        <v>2705</v>
      </c>
      <c r="C2754" t="s">
        <v>33478</v>
      </c>
      <c r="D2754" t="s">
        <v>33476</v>
      </c>
      <c r="E2754"/>
      <c r="F2754">
        <v>68640</v>
      </c>
      <c r="G2754" t="s">
        <v>33478</v>
      </c>
      <c r="H2754">
        <v>32500</v>
      </c>
      <c r="I2754" t="s">
        <v>33476</v>
      </c>
      <c r="J2754"/>
      <c r="U2754" s="43"/>
      <c r="AE2754"/>
    </row>
    <row r="2755" spans="1:31">
      <c r="A2755">
        <v>8160</v>
      </c>
      <c r="B2755" t="s">
        <v>2705</v>
      </c>
      <c r="C2755" t="s">
        <v>33478</v>
      </c>
      <c r="D2755" t="s">
        <v>33476</v>
      </c>
      <c r="E2755"/>
      <c r="F2755">
        <v>68700</v>
      </c>
      <c r="G2755" t="s">
        <v>33478</v>
      </c>
      <c r="H2755">
        <v>32550</v>
      </c>
      <c r="I2755" t="s">
        <v>33476</v>
      </c>
      <c r="J2755"/>
      <c r="U2755" s="43"/>
      <c r="AE2755"/>
    </row>
    <row r="2756" spans="1:31">
      <c r="A2756">
        <v>8200</v>
      </c>
      <c r="B2756" t="s">
        <v>2706</v>
      </c>
      <c r="C2756" t="s">
        <v>33478</v>
      </c>
      <c r="D2756" t="s">
        <v>33476</v>
      </c>
      <c r="E2756"/>
      <c r="F2756">
        <v>68740</v>
      </c>
      <c r="G2756" t="s">
        <v>33480</v>
      </c>
      <c r="H2756">
        <v>32600</v>
      </c>
      <c r="I2756" t="s">
        <v>33476</v>
      </c>
      <c r="J2756"/>
      <c r="U2756" s="43"/>
      <c r="AE2756"/>
    </row>
    <row r="2757" spans="1:31">
      <c r="A2757">
        <v>8600</v>
      </c>
      <c r="B2757" t="s">
        <v>2707</v>
      </c>
      <c r="C2757" t="s">
        <v>33478</v>
      </c>
      <c r="D2757" t="s">
        <v>33476</v>
      </c>
      <c r="E2757"/>
      <c r="F2757">
        <v>68760</v>
      </c>
      <c r="G2757" t="s">
        <v>33478</v>
      </c>
      <c r="H2757">
        <v>32600</v>
      </c>
      <c r="I2757" t="s">
        <v>33476</v>
      </c>
      <c r="J2757"/>
      <c r="U2757" s="43"/>
      <c r="AE2757"/>
    </row>
    <row r="2758" spans="1:31">
      <c r="A2758">
        <v>8240</v>
      </c>
      <c r="B2758" t="s">
        <v>2708</v>
      </c>
      <c r="C2758" t="s">
        <v>33478</v>
      </c>
      <c r="D2758" t="s">
        <v>33476</v>
      </c>
      <c r="E2758"/>
      <c r="F2758">
        <v>68870</v>
      </c>
      <c r="G2758" t="s">
        <v>33478</v>
      </c>
      <c r="H2758">
        <v>32720</v>
      </c>
      <c r="I2758" t="s">
        <v>33476</v>
      </c>
      <c r="J2758"/>
      <c r="U2758" s="43"/>
      <c r="AE2758"/>
    </row>
    <row r="2759" spans="1:31">
      <c r="A2759">
        <v>8220</v>
      </c>
      <c r="B2759" t="s">
        <v>2709</v>
      </c>
      <c r="C2759" t="s">
        <v>33478</v>
      </c>
      <c r="D2759" t="s">
        <v>33476</v>
      </c>
      <c r="E2759"/>
      <c r="F2759">
        <v>68890</v>
      </c>
      <c r="G2759" t="s">
        <v>33480</v>
      </c>
      <c r="H2759">
        <v>32800</v>
      </c>
      <c r="I2759" t="s">
        <v>33476</v>
      </c>
      <c r="J2759"/>
      <c r="U2759" s="43"/>
      <c r="AE2759"/>
    </row>
    <row r="2760" spans="1:31">
      <c r="A2760">
        <v>8140</v>
      </c>
      <c r="B2760" t="s">
        <v>2710</v>
      </c>
      <c r="C2760" t="s">
        <v>33478</v>
      </c>
      <c r="D2760" t="s">
        <v>33476</v>
      </c>
      <c r="E2760"/>
      <c r="F2760">
        <v>68970</v>
      </c>
      <c r="G2760" t="s">
        <v>33480</v>
      </c>
      <c r="H2760">
        <v>32810</v>
      </c>
      <c r="I2760" t="s">
        <v>33476</v>
      </c>
      <c r="J2760"/>
      <c r="U2760" s="43"/>
      <c r="AE2760"/>
    </row>
    <row r="2761" spans="1:31">
      <c r="A2761">
        <v>8000</v>
      </c>
      <c r="B2761" t="s">
        <v>2711</v>
      </c>
      <c r="C2761" t="s">
        <v>33478</v>
      </c>
      <c r="D2761" t="s">
        <v>33476</v>
      </c>
      <c r="E2761"/>
      <c r="F2761">
        <v>68990</v>
      </c>
      <c r="G2761" t="s">
        <v>33478</v>
      </c>
      <c r="H2761">
        <v>33000</v>
      </c>
      <c r="I2761" t="s">
        <v>33476</v>
      </c>
      <c r="J2761"/>
      <c r="U2761" s="43"/>
      <c r="AE2761"/>
    </row>
    <row r="2762" spans="1:31">
      <c r="A2762">
        <v>8290</v>
      </c>
      <c r="B2762" t="s">
        <v>2712</v>
      </c>
      <c r="C2762" t="s">
        <v>33478</v>
      </c>
      <c r="D2762" t="s">
        <v>33476</v>
      </c>
      <c r="E2762"/>
      <c r="F2762">
        <v>69124</v>
      </c>
      <c r="G2762" t="s">
        <v>33477</v>
      </c>
      <c r="H2762">
        <v>33110</v>
      </c>
      <c r="I2762" t="s">
        <v>33476</v>
      </c>
      <c r="J2762"/>
      <c r="U2762" s="43"/>
      <c r="AE2762"/>
    </row>
    <row r="2763" spans="1:31">
      <c r="A2763">
        <v>8600</v>
      </c>
      <c r="B2763" t="s">
        <v>2713</v>
      </c>
      <c r="C2763" t="s">
        <v>33478</v>
      </c>
      <c r="D2763" t="s">
        <v>33476</v>
      </c>
      <c r="E2763"/>
      <c r="F2763">
        <v>69126</v>
      </c>
      <c r="G2763" t="s">
        <v>33477</v>
      </c>
      <c r="H2763">
        <v>33124</v>
      </c>
      <c r="I2763" t="s">
        <v>33476</v>
      </c>
      <c r="J2763"/>
      <c r="U2763" s="43"/>
      <c r="AE2763"/>
    </row>
    <row r="2764" spans="1:31">
      <c r="A2764">
        <v>8600</v>
      </c>
      <c r="B2764" t="s">
        <v>2713</v>
      </c>
      <c r="C2764" t="s">
        <v>33478</v>
      </c>
      <c r="D2764" t="s">
        <v>33476</v>
      </c>
      <c r="E2764"/>
      <c r="F2764">
        <v>69150</v>
      </c>
      <c r="G2764" t="s">
        <v>33477</v>
      </c>
      <c r="H2764">
        <v>33190</v>
      </c>
      <c r="I2764" t="s">
        <v>33476</v>
      </c>
      <c r="J2764"/>
      <c r="U2764" s="43"/>
      <c r="AE2764"/>
    </row>
    <row r="2765" spans="1:31">
      <c r="A2765">
        <v>8370</v>
      </c>
      <c r="B2765" t="s">
        <v>2714</v>
      </c>
      <c r="C2765" t="s">
        <v>33478</v>
      </c>
      <c r="D2765" t="s">
        <v>33476</v>
      </c>
      <c r="E2765"/>
      <c r="F2765">
        <v>69170</v>
      </c>
      <c r="G2765" t="s">
        <v>33478</v>
      </c>
      <c r="H2765">
        <v>33190</v>
      </c>
      <c r="I2765" t="s">
        <v>33476</v>
      </c>
      <c r="J2765"/>
      <c r="U2765" s="43"/>
      <c r="AE2765"/>
    </row>
    <row r="2766" spans="1:31">
      <c r="A2766">
        <v>8170</v>
      </c>
      <c r="B2766" t="s">
        <v>2715</v>
      </c>
      <c r="C2766" t="s">
        <v>33478</v>
      </c>
      <c r="D2766" t="s">
        <v>33476</v>
      </c>
      <c r="E2766"/>
      <c r="F2766">
        <v>69200</v>
      </c>
      <c r="G2766" t="s">
        <v>33477</v>
      </c>
      <c r="H2766">
        <v>33210</v>
      </c>
      <c r="I2766" t="s">
        <v>33476</v>
      </c>
      <c r="J2766"/>
      <c r="U2766" s="43"/>
      <c r="AE2766"/>
    </row>
    <row r="2767" spans="1:31">
      <c r="A2767">
        <v>8240</v>
      </c>
      <c r="B2767" t="s">
        <v>2716</v>
      </c>
      <c r="C2767" t="s">
        <v>33478</v>
      </c>
      <c r="D2767" t="s">
        <v>33476</v>
      </c>
      <c r="E2767"/>
      <c r="F2767">
        <v>69210</v>
      </c>
      <c r="G2767" t="s">
        <v>33477</v>
      </c>
      <c r="H2767">
        <v>33210</v>
      </c>
      <c r="I2767" t="s">
        <v>33476</v>
      </c>
      <c r="J2767"/>
      <c r="U2767" s="43"/>
      <c r="AE2767"/>
    </row>
    <row r="2768" spans="1:31">
      <c r="A2768">
        <v>8440</v>
      </c>
      <c r="B2768" t="s">
        <v>2717</v>
      </c>
      <c r="C2768" t="s">
        <v>33478</v>
      </c>
      <c r="D2768" t="e">
        <v>#N/A</v>
      </c>
      <c r="E2768"/>
      <c r="F2768">
        <v>69220</v>
      </c>
      <c r="G2768" t="s">
        <v>33477</v>
      </c>
      <c r="H2768">
        <v>33210</v>
      </c>
      <c r="I2768" t="s">
        <v>33476</v>
      </c>
      <c r="J2768"/>
      <c r="U2768" s="43"/>
      <c r="AE2768"/>
    </row>
    <row r="2769" spans="1:31">
      <c r="A2769">
        <v>8700</v>
      </c>
      <c r="B2769" t="s">
        <v>2718</v>
      </c>
      <c r="C2769" t="s">
        <v>33478</v>
      </c>
      <c r="D2769" t="s">
        <v>33476</v>
      </c>
      <c r="E2769"/>
      <c r="F2769">
        <v>69230</v>
      </c>
      <c r="G2769" t="s">
        <v>33477</v>
      </c>
      <c r="H2769">
        <v>33220</v>
      </c>
      <c r="I2769" t="s">
        <v>33476</v>
      </c>
      <c r="J2769"/>
      <c r="U2769" s="43"/>
      <c r="AE2769"/>
    </row>
    <row r="2770" spans="1:31">
      <c r="A2770">
        <v>8260</v>
      </c>
      <c r="B2770" t="s">
        <v>2719</v>
      </c>
      <c r="C2770" t="s">
        <v>33478</v>
      </c>
      <c r="D2770" t="s">
        <v>33476</v>
      </c>
      <c r="E2770"/>
      <c r="F2770">
        <v>69240</v>
      </c>
      <c r="G2770" t="s">
        <v>33478</v>
      </c>
      <c r="H2770">
        <v>33240</v>
      </c>
      <c r="I2770" t="s">
        <v>33476</v>
      </c>
      <c r="J2770"/>
      <c r="U2770" s="43"/>
      <c r="AE2770"/>
    </row>
    <row r="2771" spans="1:31">
      <c r="A2771">
        <v>8260</v>
      </c>
      <c r="B2771" t="s">
        <v>2719</v>
      </c>
      <c r="C2771" t="s">
        <v>33478</v>
      </c>
      <c r="D2771" t="s">
        <v>33476</v>
      </c>
      <c r="E2771"/>
      <c r="F2771">
        <v>69250</v>
      </c>
      <c r="G2771" t="s">
        <v>33477</v>
      </c>
      <c r="H2771">
        <v>33240</v>
      </c>
      <c r="I2771" t="s">
        <v>33476</v>
      </c>
      <c r="J2771"/>
      <c r="U2771" s="43"/>
      <c r="AE2771"/>
    </row>
    <row r="2772" spans="1:31">
      <c r="A2772">
        <v>8600</v>
      </c>
      <c r="B2772" t="s">
        <v>2720</v>
      </c>
      <c r="C2772" t="s">
        <v>33478</v>
      </c>
      <c r="D2772" t="s">
        <v>33476</v>
      </c>
      <c r="E2772"/>
      <c r="F2772">
        <v>69330</v>
      </c>
      <c r="G2772" t="s">
        <v>33477</v>
      </c>
      <c r="H2772">
        <v>33330</v>
      </c>
      <c r="I2772" t="s">
        <v>33476</v>
      </c>
      <c r="J2772"/>
      <c r="U2772" s="43"/>
      <c r="AE2772"/>
    </row>
    <row r="2773" spans="1:31">
      <c r="A2773">
        <v>8200</v>
      </c>
      <c r="B2773" t="s">
        <v>2721</v>
      </c>
      <c r="C2773" t="s">
        <v>33478</v>
      </c>
      <c r="D2773" t="s">
        <v>33476</v>
      </c>
      <c r="E2773"/>
      <c r="F2773">
        <v>69360</v>
      </c>
      <c r="G2773" t="s">
        <v>33477</v>
      </c>
      <c r="H2773">
        <v>33350</v>
      </c>
      <c r="I2773" t="s">
        <v>33476</v>
      </c>
      <c r="J2773"/>
      <c r="U2773" s="43"/>
      <c r="AE2773"/>
    </row>
    <row r="2774" spans="1:31">
      <c r="A2774">
        <v>8220</v>
      </c>
      <c r="B2774" t="s">
        <v>2722</v>
      </c>
      <c r="C2774" t="s">
        <v>33478</v>
      </c>
      <c r="D2774" t="s">
        <v>33476</v>
      </c>
      <c r="E2774"/>
      <c r="F2774">
        <v>69380</v>
      </c>
      <c r="G2774" t="s">
        <v>33477</v>
      </c>
      <c r="H2774">
        <v>33370</v>
      </c>
      <c r="I2774" t="s">
        <v>33476</v>
      </c>
      <c r="J2774"/>
      <c r="U2774" s="43"/>
      <c r="AE2774"/>
    </row>
    <row r="2775" spans="1:31">
      <c r="A2775">
        <v>8130</v>
      </c>
      <c r="B2775" t="s">
        <v>2723</v>
      </c>
      <c r="C2775" t="s">
        <v>33477</v>
      </c>
      <c r="D2775" t="s">
        <v>33476</v>
      </c>
      <c r="E2775"/>
      <c r="F2775">
        <v>69390</v>
      </c>
      <c r="G2775" t="s">
        <v>33477</v>
      </c>
      <c r="H2775">
        <v>33410</v>
      </c>
      <c r="I2775" t="s">
        <v>33476</v>
      </c>
      <c r="J2775"/>
      <c r="U2775" s="43"/>
      <c r="AE2775"/>
    </row>
    <row r="2776" spans="1:31">
      <c r="A2776">
        <v>8200</v>
      </c>
      <c r="B2776" t="s">
        <v>2724</v>
      </c>
      <c r="C2776" t="s">
        <v>33478</v>
      </c>
      <c r="D2776" t="s">
        <v>33476</v>
      </c>
      <c r="E2776"/>
      <c r="F2776">
        <v>69400</v>
      </c>
      <c r="G2776" t="s">
        <v>33477</v>
      </c>
      <c r="H2776">
        <v>33420</v>
      </c>
      <c r="I2776" t="s">
        <v>33476</v>
      </c>
      <c r="J2776"/>
      <c r="U2776" s="43"/>
      <c r="AE2776"/>
    </row>
    <row r="2777" spans="1:31">
      <c r="A2777">
        <v>8190</v>
      </c>
      <c r="B2777" t="s">
        <v>2725</v>
      </c>
      <c r="C2777" t="s">
        <v>33477</v>
      </c>
      <c r="D2777" t="s">
        <v>33476</v>
      </c>
      <c r="E2777"/>
      <c r="F2777">
        <v>69430</v>
      </c>
      <c r="G2777" t="s">
        <v>33477</v>
      </c>
      <c r="H2777">
        <v>33420</v>
      </c>
      <c r="I2777" t="s">
        <v>33476</v>
      </c>
      <c r="J2777"/>
      <c r="U2777" s="43"/>
      <c r="AE2777"/>
    </row>
    <row r="2778" spans="1:31">
      <c r="A2778">
        <v>8270</v>
      </c>
      <c r="B2778" t="s">
        <v>2726</v>
      </c>
      <c r="C2778" t="s">
        <v>33478</v>
      </c>
      <c r="D2778" t="s">
        <v>33476</v>
      </c>
      <c r="E2778"/>
      <c r="F2778">
        <v>69440</v>
      </c>
      <c r="G2778" t="s">
        <v>33477</v>
      </c>
      <c r="H2778">
        <v>33430</v>
      </c>
      <c r="I2778" t="s">
        <v>33476</v>
      </c>
      <c r="J2778"/>
      <c r="U2778" s="43"/>
      <c r="AE2778"/>
    </row>
    <row r="2779" spans="1:31">
      <c r="A2779">
        <v>8250</v>
      </c>
      <c r="B2779" t="s">
        <v>2727</v>
      </c>
      <c r="C2779" t="s">
        <v>33477</v>
      </c>
      <c r="D2779" t="s">
        <v>33476</v>
      </c>
      <c r="E2779"/>
      <c r="F2779">
        <v>69460</v>
      </c>
      <c r="G2779" t="s">
        <v>33477</v>
      </c>
      <c r="H2779">
        <v>33430</v>
      </c>
      <c r="I2779" t="s">
        <v>33476</v>
      </c>
      <c r="J2779"/>
      <c r="U2779" s="43"/>
      <c r="AE2779"/>
    </row>
    <row r="2780" spans="1:31">
      <c r="A2780">
        <v>8250</v>
      </c>
      <c r="B2780" t="s">
        <v>2728</v>
      </c>
      <c r="C2780" t="s">
        <v>33477</v>
      </c>
      <c r="D2780" t="s">
        <v>33476</v>
      </c>
      <c r="E2780"/>
      <c r="F2780">
        <v>69470</v>
      </c>
      <c r="G2780" t="s">
        <v>33478</v>
      </c>
      <c r="H2780">
        <v>33430</v>
      </c>
      <c r="I2780" t="s">
        <v>33476</v>
      </c>
      <c r="J2780"/>
      <c r="U2780" s="43"/>
      <c r="AE2780"/>
    </row>
    <row r="2781" spans="1:31">
      <c r="A2781">
        <v>8250</v>
      </c>
      <c r="B2781" t="s">
        <v>2728</v>
      </c>
      <c r="C2781" t="s">
        <v>33477</v>
      </c>
      <c r="D2781" t="s">
        <v>33476</v>
      </c>
      <c r="E2781"/>
      <c r="F2781">
        <v>69480</v>
      </c>
      <c r="G2781" t="s">
        <v>33477</v>
      </c>
      <c r="H2781">
        <v>33490</v>
      </c>
      <c r="I2781" t="s">
        <v>33476</v>
      </c>
      <c r="J2781"/>
      <c r="U2781" s="43"/>
      <c r="AE2781"/>
    </row>
    <row r="2782" spans="1:31">
      <c r="A2782">
        <v>8700</v>
      </c>
      <c r="B2782" t="s">
        <v>2729</v>
      </c>
      <c r="C2782" t="s">
        <v>33478</v>
      </c>
      <c r="D2782" t="s">
        <v>33476</v>
      </c>
      <c r="E2782"/>
      <c r="F2782">
        <v>69490</v>
      </c>
      <c r="G2782" t="s">
        <v>33477</v>
      </c>
      <c r="H2782">
        <v>33500</v>
      </c>
      <c r="I2782" t="s">
        <v>33476</v>
      </c>
      <c r="J2782"/>
      <c r="U2782" s="43"/>
      <c r="AE2782"/>
    </row>
    <row r="2783" spans="1:31">
      <c r="A2783">
        <v>8400</v>
      </c>
      <c r="B2783" t="s">
        <v>2730</v>
      </c>
      <c r="C2783" t="s">
        <v>33477</v>
      </c>
      <c r="D2783" t="s">
        <v>33476</v>
      </c>
      <c r="E2783"/>
      <c r="F2783">
        <v>69550</v>
      </c>
      <c r="G2783" t="s">
        <v>33478</v>
      </c>
      <c r="H2783">
        <v>33570</v>
      </c>
      <c r="I2783" t="s">
        <v>33476</v>
      </c>
      <c r="J2783"/>
      <c r="U2783" s="43"/>
      <c r="AE2783"/>
    </row>
    <row r="2784" spans="1:31">
      <c r="A2784">
        <v>8430</v>
      </c>
      <c r="B2784" t="s">
        <v>2731</v>
      </c>
      <c r="C2784" t="s">
        <v>33478</v>
      </c>
      <c r="D2784" t="s">
        <v>33476</v>
      </c>
      <c r="E2784"/>
      <c r="F2784">
        <v>69590</v>
      </c>
      <c r="G2784" t="s">
        <v>33478</v>
      </c>
      <c r="H2784">
        <v>33570</v>
      </c>
      <c r="I2784" t="s">
        <v>33476</v>
      </c>
      <c r="J2784"/>
      <c r="U2784" s="43"/>
      <c r="AE2784"/>
    </row>
    <row r="2785" spans="1:31">
      <c r="A2785">
        <v>8230</v>
      </c>
      <c r="B2785" t="s">
        <v>2732</v>
      </c>
      <c r="C2785" t="s">
        <v>33478</v>
      </c>
      <c r="D2785" t="s">
        <v>33476</v>
      </c>
      <c r="E2785"/>
      <c r="F2785">
        <v>69610</v>
      </c>
      <c r="G2785" t="s">
        <v>33478</v>
      </c>
      <c r="H2785">
        <v>33620</v>
      </c>
      <c r="I2785" t="s">
        <v>33476</v>
      </c>
      <c r="J2785"/>
      <c r="U2785" s="43"/>
      <c r="AE2785"/>
    </row>
    <row r="2786" spans="1:31">
      <c r="A2786">
        <v>8430</v>
      </c>
      <c r="B2786" t="s">
        <v>2733</v>
      </c>
      <c r="C2786" t="s">
        <v>33478</v>
      </c>
      <c r="D2786" t="s">
        <v>33476</v>
      </c>
      <c r="E2786"/>
      <c r="F2786">
        <v>69620</v>
      </c>
      <c r="G2786" t="s">
        <v>33477</v>
      </c>
      <c r="H2786">
        <v>33620</v>
      </c>
      <c r="I2786" t="s">
        <v>33476</v>
      </c>
      <c r="J2786"/>
      <c r="U2786" s="43"/>
      <c r="AE2786"/>
    </row>
    <row r="2787" spans="1:31">
      <c r="A2787">
        <v>8130</v>
      </c>
      <c r="B2787" t="s">
        <v>2734</v>
      </c>
      <c r="C2787" t="s">
        <v>33477</v>
      </c>
      <c r="D2787" t="s">
        <v>33476</v>
      </c>
      <c r="E2787"/>
      <c r="F2787">
        <v>69670</v>
      </c>
      <c r="G2787" t="s">
        <v>33478</v>
      </c>
      <c r="H2787">
        <v>33660</v>
      </c>
      <c r="I2787" t="s">
        <v>33476</v>
      </c>
      <c r="J2787"/>
      <c r="U2787" s="43"/>
      <c r="AE2787"/>
    </row>
    <row r="2788" spans="1:31">
      <c r="A2788">
        <v>8430</v>
      </c>
      <c r="B2788" t="s">
        <v>2735</v>
      </c>
      <c r="C2788" t="s">
        <v>33478</v>
      </c>
      <c r="D2788" t="s">
        <v>33476</v>
      </c>
      <c r="E2788"/>
      <c r="F2788">
        <v>69690</v>
      </c>
      <c r="G2788" t="s">
        <v>33477</v>
      </c>
      <c r="H2788">
        <v>33690</v>
      </c>
      <c r="I2788" t="s">
        <v>33476</v>
      </c>
      <c r="J2788"/>
      <c r="U2788" s="43"/>
      <c r="AE2788"/>
    </row>
    <row r="2789" spans="1:31">
      <c r="A2789">
        <v>8090</v>
      </c>
      <c r="B2789" t="s">
        <v>2736</v>
      </c>
      <c r="C2789" t="s">
        <v>33478</v>
      </c>
      <c r="D2789" t="s">
        <v>33476</v>
      </c>
      <c r="E2789"/>
      <c r="F2789">
        <v>69700</v>
      </c>
      <c r="G2789" t="s">
        <v>33477</v>
      </c>
      <c r="H2789">
        <v>33720</v>
      </c>
      <c r="I2789" t="s">
        <v>33476</v>
      </c>
      <c r="J2789"/>
      <c r="U2789" s="43"/>
      <c r="AE2789"/>
    </row>
    <row r="2790" spans="1:31">
      <c r="A2790">
        <v>8600</v>
      </c>
      <c r="B2790" t="s">
        <v>2737</v>
      </c>
      <c r="C2790" t="s">
        <v>33478</v>
      </c>
      <c r="D2790" t="s">
        <v>33476</v>
      </c>
      <c r="E2790"/>
      <c r="F2790">
        <v>69720</v>
      </c>
      <c r="G2790" t="s">
        <v>33477</v>
      </c>
      <c r="H2790">
        <v>33730</v>
      </c>
      <c r="I2790" t="s">
        <v>33476</v>
      </c>
      <c r="J2790"/>
      <c r="U2790" s="43"/>
      <c r="AE2790"/>
    </row>
    <row r="2791" spans="1:31">
      <c r="A2791">
        <v>8290</v>
      </c>
      <c r="B2791" t="s">
        <v>2738</v>
      </c>
      <c r="C2791" t="s">
        <v>33478</v>
      </c>
      <c r="D2791" t="s">
        <v>33476</v>
      </c>
      <c r="E2791"/>
      <c r="F2791">
        <v>69770</v>
      </c>
      <c r="G2791" t="s">
        <v>33478</v>
      </c>
      <c r="H2791">
        <v>33760</v>
      </c>
      <c r="I2791" t="s">
        <v>33476</v>
      </c>
      <c r="J2791"/>
      <c r="U2791" s="43"/>
      <c r="AE2791"/>
    </row>
    <row r="2792" spans="1:31">
      <c r="A2792">
        <v>8160</v>
      </c>
      <c r="B2792" t="s">
        <v>2739</v>
      </c>
      <c r="C2792" t="s">
        <v>33478</v>
      </c>
      <c r="D2792" t="s">
        <v>33476</v>
      </c>
      <c r="E2792"/>
      <c r="F2792">
        <v>69790</v>
      </c>
      <c r="G2792" t="s">
        <v>33478</v>
      </c>
      <c r="H2792">
        <v>33790</v>
      </c>
      <c r="I2792" t="s">
        <v>33476</v>
      </c>
      <c r="J2792"/>
      <c r="U2792" s="43"/>
      <c r="AE2792"/>
    </row>
    <row r="2793" spans="1:31">
      <c r="A2793">
        <v>8220</v>
      </c>
      <c r="B2793" t="s">
        <v>2740</v>
      </c>
      <c r="C2793" t="s">
        <v>33478</v>
      </c>
      <c r="D2793" t="s">
        <v>33476</v>
      </c>
      <c r="E2793"/>
      <c r="F2793">
        <v>69800</v>
      </c>
      <c r="G2793" t="s">
        <v>33477</v>
      </c>
      <c r="H2793">
        <v>33820</v>
      </c>
      <c r="I2793" t="s">
        <v>33476</v>
      </c>
      <c r="J2793"/>
      <c r="U2793" s="43"/>
      <c r="AE2793"/>
    </row>
    <row r="2794" spans="1:31">
      <c r="A2794">
        <v>8450</v>
      </c>
      <c r="B2794" t="s">
        <v>2741</v>
      </c>
      <c r="C2794" t="s">
        <v>33478</v>
      </c>
      <c r="D2794" t="s">
        <v>33476</v>
      </c>
      <c r="E2794"/>
      <c r="F2794">
        <v>69820</v>
      </c>
      <c r="G2794" t="s">
        <v>33478</v>
      </c>
      <c r="H2794">
        <v>33890</v>
      </c>
      <c r="I2794" t="s">
        <v>33476</v>
      </c>
      <c r="J2794"/>
      <c r="U2794" s="43"/>
      <c r="AE2794"/>
    </row>
    <row r="2795" spans="1:31">
      <c r="A2795">
        <v>8150</v>
      </c>
      <c r="B2795" t="s">
        <v>2742</v>
      </c>
      <c r="C2795" t="s">
        <v>33478</v>
      </c>
      <c r="D2795" t="s">
        <v>33476</v>
      </c>
      <c r="E2795"/>
      <c r="F2795">
        <v>69830</v>
      </c>
      <c r="G2795" t="s">
        <v>33477</v>
      </c>
      <c r="H2795">
        <v>33910</v>
      </c>
      <c r="I2795" t="s">
        <v>33476</v>
      </c>
      <c r="J2795"/>
      <c r="U2795" s="43"/>
      <c r="AE2795"/>
    </row>
    <row r="2796" spans="1:31">
      <c r="A2796">
        <v>8170</v>
      </c>
      <c r="B2796" t="s">
        <v>2743</v>
      </c>
      <c r="C2796" t="s">
        <v>33478</v>
      </c>
      <c r="D2796" t="s">
        <v>33476</v>
      </c>
      <c r="E2796"/>
      <c r="F2796">
        <v>69840</v>
      </c>
      <c r="G2796" t="s">
        <v>33477</v>
      </c>
      <c r="H2796">
        <v>34000</v>
      </c>
      <c r="I2796" t="s">
        <v>33476</v>
      </c>
      <c r="J2796"/>
      <c r="U2796" s="43"/>
      <c r="AE2796"/>
    </row>
    <row r="2797" spans="1:31">
      <c r="A2797">
        <v>8240</v>
      </c>
      <c r="B2797" t="s">
        <v>2744</v>
      </c>
      <c r="C2797" t="s">
        <v>33478</v>
      </c>
      <c r="D2797" t="s">
        <v>33476</v>
      </c>
      <c r="E2797"/>
      <c r="F2797">
        <v>69870</v>
      </c>
      <c r="G2797" t="s">
        <v>33478</v>
      </c>
      <c r="H2797">
        <v>34110</v>
      </c>
      <c r="I2797" t="s">
        <v>33476</v>
      </c>
      <c r="J2797"/>
      <c r="U2797" s="43"/>
      <c r="AE2797"/>
    </row>
    <row r="2798" spans="1:31">
      <c r="A2798">
        <v>8090</v>
      </c>
      <c r="B2798" t="s">
        <v>2745</v>
      </c>
      <c r="C2798" t="s">
        <v>33478</v>
      </c>
      <c r="D2798" t="s">
        <v>33476</v>
      </c>
      <c r="E2798"/>
      <c r="F2798">
        <v>69970</v>
      </c>
      <c r="G2798" t="s">
        <v>33477</v>
      </c>
      <c r="H2798">
        <v>34120</v>
      </c>
      <c r="I2798" t="s">
        <v>33476</v>
      </c>
      <c r="J2798"/>
      <c r="U2798" s="43"/>
      <c r="AE2798"/>
    </row>
    <row r="2799" spans="1:31">
      <c r="A2799">
        <v>8800</v>
      </c>
      <c r="B2799" t="s">
        <v>2746</v>
      </c>
      <c r="C2799" t="s">
        <v>33478</v>
      </c>
      <c r="D2799" t="s">
        <v>33476</v>
      </c>
      <c r="E2799"/>
      <c r="F2799">
        <v>70000</v>
      </c>
      <c r="G2799" t="s">
        <v>33478</v>
      </c>
      <c r="H2799">
        <v>34130</v>
      </c>
      <c r="I2799" t="s">
        <v>33476</v>
      </c>
      <c r="J2799"/>
      <c r="U2799" s="43"/>
      <c r="AE2799"/>
    </row>
    <row r="2800" spans="1:31">
      <c r="A2800">
        <v>8800</v>
      </c>
      <c r="B2800" t="s">
        <v>2747</v>
      </c>
      <c r="C2800" t="s">
        <v>33478</v>
      </c>
      <c r="D2800" t="s">
        <v>33476</v>
      </c>
      <c r="E2800"/>
      <c r="F2800">
        <v>70100</v>
      </c>
      <c r="G2800" t="s">
        <v>33477</v>
      </c>
      <c r="H2800">
        <v>34130</v>
      </c>
      <c r="I2800" t="s">
        <v>33476</v>
      </c>
      <c r="J2800"/>
      <c r="U2800" s="43"/>
      <c r="AE2800"/>
    </row>
    <row r="2801" spans="1:31">
      <c r="A2801">
        <v>8800</v>
      </c>
      <c r="B2801" t="s">
        <v>2747</v>
      </c>
      <c r="C2801" t="s">
        <v>33478</v>
      </c>
      <c r="D2801" t="s">
        <v>33476</v>
      </c>
      <c r="E2801"/>
      <c r="F2801">
        <v>70110</v>
      </c>
      <c r="G2801" t="s">
        <v>33478</v>
      </c>
      <c r="H2801">
        <v>34140</v>
      </c>
      <c r="I2801" t="s">
        <v>33476</v>
      </c>
      <c r="J2801"/>
      <c r="U2801" s="43"/>
      <c r="AE2801"/>
    </row>
    <row r="2802" spans="1:31">
      <c r="A2802">
        <v>8300</v>
      </c>
      <c r="B2802" t="s">
        <v>968</v>
      </c>
      <c r="C2802" t="s">
        <v>33477</v>
      </c>
      <c r="D2802" t="s">
        <v>33476</v>
      </c>
      <c r="E2802"/>
      <c r="F2802">
        <v>70120</v>
      </c>
      <c r="G2802" t="s">
        <v>33477</v>
      </c>
      <c r="H2802">
        <v>34150</v>
      </c>
      <c r="I2802" t="s">
        <v>33476</v>
      </c>
      <c r="J2802"/>
      <c r="U2802" s="43"/>
      <c r="AE2802"/>
    </row>
    <row r="2803" spans="1:31">
      <c r="A2803">
        <v>8310</v>
      </c>
      <c r="B2803" t="s">
        <v>2748</v>
      </c>
      <c r="C2803" t="s">
        <v>33477</v>
      </c>
      <c r="D2803" t="s">
        <v>33476</v>
      </c>
      <c r="E2803"/>
      <c r="F2803">
        <v>70130</v>
      </c>
      <c r="G2803" t="s">
        <v>33477</v>
      </c>
      <c r="H2803">
        <v>34150</v>
      </c>
      <c r="I2803" t="s">
        <v>33476</v>
      </c>
      <c r="J2803"/>
      <c r="U2803" s="43"/>
      <c r="AE2803"/>
    </row>
    <row r="2804" spans="1:31">
      <c r="A2804">
        <v>8170</v>
      </c>
      <c r="B2804" t="s">
        <v>2749</v>
      </c>
      <c r="C2804" t="s">
        <v>33478</v>
      </c>
      <c r="D2804" t="s">
        <v>33476</v>
      </c>
      <c r="E2804"/>
      <c r="F2804">
        <v>70140</v>
      </c>
      <c r="G2804" t="s">
        <v>33477</v>
      </c>
      <c r="H2804">
        <v>34150</v>
      </c>
      <c r="I2804" t="s">
        <v>33476</v>
      </c>
      <c r="J2804"/>
      <c r="U2804" s="43"/>
      <c r="AE2804"/>
    </row>
    <row r="2805" spans="1:31">
      <c r="A2805">
        <v>8370</v>
      </c>
      <c r="B2805" t="s">
        <v>2750</v>
      </c>
      <c r="C2805" t="s">
        <v>33478</v>
      </c>
      <c r="D2805" t="s">
        <v>33476</v>
      </c>
      <c r="E2805"/>
      <c r="F2805">
        <v>70150</v>
      </c>
      <c r="G2805" t="s">
        <v>33477</v>
      </c>
      <c r="H2805">
        <v>34160</v>
      </c>
      <c r="I2805" t="s">
        <v>33476</v>
      </c>
      <c r="J2805"/>
      <c r="U2805" s="43"/>
      <c r="AE2805"/>
    </row>
    <row r="2806" spans="1:31">
      <c r="A2806">
        <v>8360</v>
      </c>
      <c r="B2806" t="s">
        <v>2751</v>
      </c>
      <c r="C2806" t="s">
        <v>33477</v>
      </c>
      <c r="D2806" t="s">
        <v>33476</v>
      </c>
      <c r="E2806"/>
      <c r="F2806">
        <v>70160</v>
      </c>
      <c r="G2806" t="s">
        <v>33478</v>
      </c>
      <c r="H2806">
        <v>34160</v>
      </c>
      <c r="I2806" t="s">
        <v>33476</v>
      </c>
      <c r="J2806"/>
      <c r="U2806" s="43"/>
      <c r="AE2806"/>
    </row>
    <row r="2807" spans="1:31">
      <c r="A2807">
        <v>8320</v>
      </c>
      <c r="B2807" t="s">
        <v>2752</v>
      </c>
      <c r="C2807" t="s">
        <v>33478</v>
      </c>
      <c r="D2807" t="e">
        <v>#N/A</v>
      </c>
      <c r="E2807"/>
      <c r="F2807">
        <v>70170</v>
      </c>
      <c r="G2807" t="s">
        <v>33478</v>
      </c>
      <c r="H2807">
        <v>34160</v>
      </c>
      <c r="I2807" t="s">
        <v>33476</v>
      </c>
      <c r="J2807"/>
      <c r="U2807" s="43"/>
      <c r="AE2807"/>
    </row>
    <row r="2808" spans="1:31">
      <c r="A2808">
        <v>8430</v>
      </c>
      <c r="B2808" t="s">
        <v>2753</v>
      </c>
      <c r="C2808" t="s">
        <v>33478</v>
      </c>
      <c r="D2808" t="s">
        <v>33476</v>
      </c>
      <c r="E2808"/>
      <c r="F2808">
        <v>70180</v>
      </c>
      <c r="G2808" t="s">
        <v>33477</v>
      </c>
      <c r="H2808">
        <v>34160</v>
      </c>
      <c r="I2808" t="s">
        <v>33476</v>
      </c>
      <c r="J2808"/>
      <c r="U2808" s="43"/>
      <c r="AE2808"/>
    </row>
    <row r="2809" spans="1:31">
      <c r="A2809">
        <v>8190</v>
      </c>
      <c r="B2809" t="s">
        <v>2754</v>
      </c>
      <c r="C2809" t="s">
        <v>33477</v>
      </c>
      <c r="D2809" t="s">
        <v>33476</v>
      </c>
      <c r="E2809"/>
      <c r="F2809">
        <v>70190</v>
      </c>
      <c r="G2809" t="s">
        <v>33477</v>
      </c>
      <c r="H2809">
        <v>34190</v>
      </c>
      <c r="I2809" t="s">
        <v>33476</v>
      </c>
      <c r="J2809"/>
      <c r="U2809" s="43"/>
      <c r="AE2809"/>
    </row>
    <row r="2810" spans="1:31">
      <c r="A2810">
        <v>8090</v>
      </c>
      <c r="B2810" t="s">
        <v>2755</v>
      </c>
      <c r="C2810" t="s">
        <v>33478</v>
      </c>
      <c r="D2810" t="s">
        <v>33476</v>
      </c>
      <c r="E2810"/>
      <c r="F2810">
        <v>70200</v>
      </c>
      <c r="G2810" t="s">
        <v>33478</v>
      </c>
      <c r="H2810">
        <v>34190</v>
      </c>
      <c r="I2810" t="s">
        <v>33476</v>
      </c>
      <c r="J2810"/>
      <c r="U2810" s="43"/>
      <c r="AE2810"/>
    </row>
    <row r="2811" spans="1:31">
      <c r="A2811">
        <v>8200</v>
      </c>
      <c r="B2811" t="s">
        <v>2756</v>
      </c>
      <c r="C2811" t="s">
        <v>33478</v>
      </c>
      <c r="D2811" t="s">
        <v>33476</v>
      </c>
      <c r="E2811"/>
      <c r="F2811">
        <v>70210</v>
      </c>
      <c r="G2811" t="s">
        <v>33478</v>
      </c>
      <c r="H2811">
        <v>34190</v>
      </c>
      <c r="I2811" t="s">
        <v>33476</v>
      </c>
      <c r="J2811"/>
      <c r="U2811" s="43"/>
      <c r="AE2811"/>
    </row>
    <row r="2812" spans="1:31">
      <c r="A2812">
        <v>8240</v>
      </c>
      <c r="B2812" t="s">
        <v>2757</v>
      </c>
      <c r="C2812" t="s">
        <v>33478</v>
      </c>
      <c r="D2812" t="s">
        <v>33476</v>
      </c>
      <c r="E2812"/>
      <c r="F2812">
        <v>70220</v>
      </c>
      <c r="G2812" t="s">
        <v>33478</v>
      </c>
      <c r="H2812">
        <v>34190</v>
      </c>
      <c r="I2812" t="s">
        <v>33476</v>
      </c>
      <c r="J2812"/>
      <c r="U2812" s="43"/>
      <c r="AE2812"/>
    </row>
    <row r="2813" spans="1:31">
      <c r="A2813">
        <v>8300</v>
      </c>
      <c r="B2813" t="s">
        <v>2758</v>
      </c>
      <c r="C2813" t="s">
        <v>33477</v>
      </c>
      <c r="D2813" t="s">
        <v>33476</v>
      </c>
      <c r="E2813"/>
      <c r="F2813">
        <v>70230</v>
      </c>
      <c r="G2813" t="s">
        <v>33478</v>
      </c>
      <c r="H2813">
        <v>34210</v>
      </c>
      <c r="I2813" t="s">
        <v>33476</v>
      </c>
      <c r="J2813"/>
      <c r="U2813" s="43"/>
      <c r="AE2813"/>
    </row>
    <row r="2814" spans="1:31">
      <c r="A2814">
        <v>8440</v>
      </c>
      <c r="B2814" t="s">
        <v>2759</v>
      </c>
      <c r="C2814" t="s">
        <v>33478</v>
      </c>
      <c r="D2814" t="e">
        <v>#N/A</v>
      </c>
      <c r="E2814"/>
      <c r="F2814">
        <v>70240</v>
      </c>
      <c r="G2814" t="s">
        <v>33478</v>
      </c>
      <c r="H2814">
        <v>34210</v>
      </c>
      <c r="I2814" t="s">
        <v>33476</v>
      </c>
      <c r="J2814"/>
      <c r="U2814" s="43"/>
      <c r="AE2814"/>
    </row>
    <row r="2815" spans="1:31">
      <c r="A2815">
        <v>8430</v>
      </c>
      <c r="B2815" t="s">
        <v>2760</v>
      </c>
      <c r="C2815" t="s">
        <v>33478</v>
      </c>
      <c r="D2815" t="s">
        <v>33476</v>
      </c>
      <c r="E2815"/>
      <c r="F2815">
        <v>70250</v>
      </c>
      <c r="G2815" t="s">
        <v>33478</v>
      </c>
      <c r="H2815">
        <v>34210</v>
      </c>
      <c r="I2815" t="s">
        <v>33476</v>
      </c>
      <c r="J2815"/>
      <c r="U2815" s="43"/>
      <c r="AE2815"/>
    </row>
    <row r="2816" spans="1:31">
      <c r="A2816">
        <v>8700</v>
      </c>
      <c r="B2816" t="s">
        <v>2761</v>
      </c>
      <c r="C2816" t="s">
        <v>33478</v>
      </c>
      <c r="D2816" t="s">
        <v>33476</v>
      </c>
      <c r="E2816"/>
      <c r="F2816">
        <v>70270</v>
      </c>
      <c r="G2816" t="s">
        <v>33478</v>
      </c>
      <c r="H2816">
        <v>34210</v>
      </c>
      <c r="I2816" t="s">
        <v>33476</v>
      </c>
      <c r="J2816"/>
      <c r="U2816" s="43"/>
      <c r="AE2816"/>
    </row>
    <row r="2817" spans="1:31">
      <c r="A2817">
        <v>8130</v>
      </c>
      <c r="B2817" t="s">
        <v>2762</v>
      </c>
      <c r="C2817" t="s">
        <v>33477</v>
      </c>
      <c r="D2817" t="s">
        <v>33476</v>
      </c>
      <c r="E2817"/>
      <c r="F2817">
        <v>70280</v>
      </c>
      <c r="G2817" t="s">
        <v>33478</v>
      </c>
      <c r="H2817">
        <v>34210</v>
      </c>
      <c r="I2817" t="s">
        <v>33476</v>
      </c>
      <c r="J2817"/>
      <c r="U2817" s="43"/>
      <c r="AE2817"/>
    </row>
    <row r="2818" spans="1:31">
      <c r="A2818">
        <v>8310</v>
      </c>
      <c r="B2818" t="s">
        <v>2763</v>
      </c>
      <c r="C2818" t="s">
        <v>33477</v>
      </c>
      <c r="D2818" t="s">
        <v>33476</v>
      </c>
      <c r="E2818"/>
      <c r="F2818">
        <v>70290</v>
      </c>
      <c r="G2818" t="s">
        <v>33478</v>
      </c>
      <c r="H2818">
        <v>34220</v>
      </c>
      <c r="I2818" t="s">
        <v>33476</v>
      </c>
      <c r="J2818"/>
      <c r="U2818" s="43"/>
      <c r="AE2818"/>
    </row>
    <row r="2819" spans="1:31">
      <c r="A2819">
        <v>8270</v>
      </c>
      <c r="B2819" t="s">
        <v>2764</v>
      </c>
      <c r="C2819" t="s">
        <v>33478</v>
      </c>
      <c r="D2819" t="s">
        <v>33476</v>
      </c>
      <c r="E2819"/>
      <c r="F2819">
        <v>70300</v>
      </c>
      <c r="G2819" t="s">
        <v>33478</v>
      </c>
      <c r="H2819">
        <v>34220</v>
      </c>
      <c r="I2819" t="s">
        <v>33476</v>
      </c>
      <c r="J2819"/>
      <c r="U2819" s="43"/>
      <c r="AE2819"/>
    </row>
    <row r="2820" spans="1:31">
      <c r="A2820">
        <v>8800</v>
      </c>
      <c r="B2820" t="s">
        <v>2765</v>
      </c>
      <c r="C2820" t="s">
        <v>33478</v>
      </c>
      <c r="D2820" t="s">
        <v>33476</v>
      </c>
      <c r="E2820"/>
      <c r="F2820">
        <v>70310</v>
      </c>
      <c r="G2820" t="s">
        <v>33478</v>
      </c>
      <c r="H2820">
        <v>34230</v>
      </c>
      <c r="I2820" t="s">
        <v>33476</v>
      </c>
      <c r="J2820"/>
      <c r="U2820" s="43"/>
      <c r="AE2820"/>
    </row>
    <row r="2821" spans="1:31">
      <c r="A2821">
        <v>8800</v>
      </c>
      <c r="B2821" t="s">
        <v>2765</v>
      </c>
      <c r="C2821" t="s">
        <v>33478</v>
      </c>
      <c r="D2821" t="s">
        <v>33476</v>
      </c>
      <c r="E2821"/>
      <c r="F2821">
        <v>70320</v>
      </c>
      <c r="G2821" t="s">
        <v>33478</v>
      </c>
      <c r="H2821">
        <v>34230</v>
      </c>
      <c r="I2821" t="s">
        <v>33476</v>
      </c>
      <c r="J2821"/>
      <c r="U2821" s="43"/>
      <c r="AE2821"/>
    </row>
    <row r="2822" spans="1:31">
      <c r="A2822">
        <v>8460</v>
      </c>
      <c r="B2822" t="s">
        <v>2766</v>
      </c>
      <c r="C2822" t="s">
        <v>33478</v>
      </c>
      <c r="D2822" t="s">
        <v>33476</v>
      </c>
      <c r="E2822"/>
      <c r="F2822">
        <v>70360</v>
      </c>
      <c r="G2822" t="s">
        <v>33477</v>
      </c>
      <c r="H2822">
        <v>34230</v>
      </c>
      <c r="I2822" t="s">
        <v>33476</v>
      </c>
      <c r="J2822"/>
      <c r="U2822" s="43"/>
      <c r="AE2822"/>
    </row>
    <row r="2823" spans="1:31">
      <c r="A2823">
        <v>8130</v>
      </c>
      <c r="B2823" t="s">
        <v>2767</v>
      </c>
      <c r="C2823" t="s">
        <v>33477</v>
      </c>
      <c r="D2823" t="s">
        <v>33476</v>
      </c>
      <c r="E2823"/>
      <c r="F2823">
        <v>70400</v>
      </c>
      <c r="G2823" t="s">
        <v>33478</v>
      </c>
      <c r="H2823">
        <v>34230</v>
      </c>
      <c r="I2823" t="s">
        <v>33476</v>
      </c>
      <c r="J2823"/>
      <c r="U2823" s="43"/>
      <c r="AE2823"/>
    </row>
    <row r="2824" spans="1:31">
      <c r="A2824">
        <v>8250</v>
      </c>
      <c r="B2824" t="s">
        <v>2768</v>
      </c>
      <c r="C2824" t="s">
        <v>33477</v>
      </c>
      <c r="D2824" t="s">
        <v>33476</v>
      </c>
      <c r="E2824"/>
      <c r="F2824">
        <v>70440</v>
      </c>
      <c r="G2824" t="s">
        <v>33478</v>
      </c>
      <c r="H2824">
        <v>34250</v>
      </c>
      <c r="I2824" t="s">
        <v>33476</v>
      </c>
      <c r="J2824"/>
      <c r="U2824" s="43"/>
      <c r="AE2824"/>
    </row>
    <row r="2825" spans="1:31">
      <c r="A2825">
        <v>8240</v>
      </c>
      <c r="B2825" t="s">
        <v>2769</v>
      </c>
      <c r="C2825" t="s">
        <v>33478</v>
      </c>
      <c r="D2825" t="s">
        <v>33476</v>
      </c>
      <c r="E2825"/>
      <c r="F2825">
        <v>70500</v>
      </c>
      <c r="G2825" t="s">
        <v>33478</v>
      </c>
      <c r="H2825">
        <v>34260</v>
      </c>
      <c r="I2825" t="s">
        <v>33476</v>
      </c>
      <c r="J2825"/>
      <c r="U2825" s="43"/>
      <c r="AE2825"/>
    </row>
    <row r="2826" spans="1:31">
      <c r="A2826">
        <v>8600</v>
      </c>
      <c r="B2826" t="s">
        <v>2770</v>
      </c>
      <c r="C2826" t="s">
        <v>33478</v>
      </c>
      <c r="D2826" t="s">
        <v>33476</v>
      </c>
      <c r="E2826"/>
      <c r="F2826">
        <v>70600</v>
      </c>
      <c r="G2826" t="s">
        <v>33477</v>
      </c>
      <c r="H2826">
        <v>34260</v>
      </c>
      <c r="I2826" t="s">
        <v>33476</v>
      </c>
      <c r="J2826"/>
      <c r="U2826" s="43"/>
      <c r="AE2826"/>
    </row>
    <row r="2827" spans="1:31">
      <c r="A2827">
        <v>8430</v>
      </c>
      <c r="B2827" t="s">
        <v>2771</v>
      </c>
      <c r="C2827" t="s">
        <v>33478</v>
      </c>
      <c r="D2827" t="s">
        <v>33476</v>
      </c>
      <c r="E2827"/>
      <c r="F2827">
        <v>70700</v>
      </c>
      <c r="G2827" t="s">
        <v>33477</v>
      </c>
      <c r="H2827">
        <v>34270</v>
      </c>
      <c r="I2827" t="s">
        <v>33476</v>
      </c>
      <c r="J2827"/>
      <c r="U2827" s="43"/>
      <c r="AE2827"/>
    </row>
    <row r="2828" spans="1:31">
      <c r="A2828">
        <v>8150</v>
      </c>
      <c r="B2828" t="s">
        <v>2772</v>
      </c>
      <c r="C2828" t="s">
        <v>33478</v>
      </c>
      <c r="D2828" t="s">
        <v>33476</v>
      </c>
      <c r="E2828"/>
      <c r="F2828">
        <v>70800</v>
      </c>
      <c r="G2828" t="s">
        <v>33478</v>
      </c>
      <c r="H2828">
        <v>34270</v>
      </c>
      <c r="I2828" t="s">
        <v>33476</v>
      </c>
      <c r="J2828"/>
      <c r="U2828" s="43"/>
      <c r="AE2828"/>
    </row>
    <row r="2829" spans="1:31">
      <c r="A2829">
        <v>8310</v>
      </c>
      <c r="B2829" t="s">
        <v>2773</v>
      </c>
      <c r="C2829" t="s">
        <v>33477</v>
      </c>
      <c r="D2829" t="s">
        <v>33476</v>
      </c>
      <c r="E2829"/>
      <c r="F2829">
        <v>71100</v>
      </c>
      <c r="G2829" t="s">
        <v>33477</v>
      </c>
      <c r="H2829">
        <v>34290</v>
      </c>
      <c r="I2829" t="s">
        <v>33476</v>
      </c>
      <c r="J2829"/>
      <c r="U2829" s="43"/>
      <c r="AE2829"/>
    </row>
    <row r="2830" spans="1:31">
      <c r="A2830">
        <v>8150</v>
      </c>
      <c r="B2830" t="s">
        <v>2774</v>
      </c>
      <c r="C2830" t="s">
        <v>33478</v>
      </c>
      <c r="D2830" t="s">
        <v>33476</v>
      </c>
      <c r="E2830"/>
      <c r="F2830">
        <v>71110</v>
      </c>
      <c r="G2830" t="s">
        <v>33477</v>
      </c>
      <c r="H2830">
        <v>34310</v>
      </c>
      <c r="I2830" t="s">
        <v>33476</v>
      </c>
      <c r="J2830"/>
      <c r="U2830" s="43"/>
      <c r="AE2830"/>
    </row>
    <row r="2831" spans="1:31">
      <c r="A2831">
        <v>8210</v>
      </c>
      <c r="B2831" t="s">
        <v>2775</v>
      </c>
      <c r="C2831" t="s">
        <v>33478</v>
      </c>
      <c r="D2831" t="s">
        <v>33476</v>
      </c>
      <c r="E2831"/>
      <c r="F2831">
        <v>71120</v>
      </c>
      <c r="G2831" t="s">
        <v>33477</v>
      </c>
      <c r="H2831">
        <v>34310</v>
      </c>
      <c r="I2831" t="s">
        <v>33476</v>
      </c>
      <c r="J2831"/>
      <c r="U2831" s="43"/>
      <c r="AE2831"/>
    </row>
    <row r="2832" spans="1:31">
      <c r="A2832">
        <v>8290</v>
      </c>
      <c r="B2832" t="s">
        <v>2776</v>
      </c>
      <c r="C2832" t="s">
        <v>33478</v>
      </c>
      <c r="D2832" t="s">
        <v>33476</v>
      </c>
      <c r="E2832"/>
      <c r="F2832">
        <v>71150</v>
      </c>
      <c r="G2832" t="s">
        <v>33477</v>
      </c>
      <c r="H2832">
        <v>34320</v>
      </c>
      <c r="I2832" t="s">
        <v>33476</v>
      </c>
      <c r="J2832"/>
      <c r="U2832" s="43"/>
      <c r="AE2832"/>
    </row>
    <row r="2833" spans="1:31">
      <c r="A2833">
        <v>8110</v>
      </c>
      <c r="B2833" t="s">
        <v>2777</v>
      </c>
      <c r="C2833" t="s">
        <v>33478</v>
      </c>
      <c r="D2833" t="s">
        <v>33476</v>
      </c>
      <c r="E2833"/>
      <c r="F2833">
        <v>71160</v>
      </c>
      <c r="G2833" t="s">
        <v>33477</v>
      </c>
      <c r="H2833">
        <v>34320</v>
      </c>
      <c r="I2833" t="s">
        <v>33476</v>
      </c>
      <c r="J2833"/>
      <c r="U2833" s="43"/>
      <c r="AE2833"/>
    </row>
    <row r="2834" spans="1:31">
      <c r="A2834">
        <v>8400</v>
      </c>
      <c r="B2834" t="s">
        <v>2778</v>
      </c>
      <c r="C2834" t="s">
        <v>33477</v>
      </c>
      <c r="D2834" t="s">
        <v>33476</v>
      </c>
      <c r="E2834"/>
      <c r="F2834">
        <v>71190</v>
      </c>
      <c r="G2834" t="s">
        <v>33477</v>
      </c>
      <c r="H2834">
        <v>34330</v>
      </c>
      <c r="I2834" t="s">
        <v>33476</v>
      </c>
      <c r="J2834"/>
      <c r="U2834" s="43"/>
      <c r="AE2834"/>
    </row>
    <row r="2835" spans="1:31">
      <c r="A2835">
        <v>8150</v>
      </c>
      <c r="B2835" t="s">
        <v>2779</v>
      </c>
      <c r="C2835" t="s">
        <v>33478</v>
      </c>
      <c r="D2835" t="s">
        <v>33476</v>
      </c>
      <c r="E2835"/>
      <c r="F2835">
        <v>71210</v>
      </c>
      <c r="G2835" t="s">
        <v>33477</v>
      </c>
      <c r="H2835">
        <v>34330</v>
      </c>
      <c r="I2835" t="s">
        <v>33476</v>
      </c>
      <c r="J2835"/>
      <c r="U2835" s="43"/>
      <c r="AE2835"/>
    </row>
    <row r="2836" spans="1:31">
      <c r="A2836">
        <v>8400</v>
      </c>
      <c r="B2836" t="s">
        <v>2780</v>
      </c>
      <c r="C2836" t="s">
        <v>33477</v>
      </c>
      <c r="D2836" t="s">
        <v>33476</v>
      </c>
      <c r="E2836"/>
      <c r="F2836">
        <v>71220</v>
      </c>
      <c r="G2836" t="s">
        <v>33477</v>
      </c>
      <c r="H2836">
        <v>34330</v>
      </c>
      <c r="I2836" t="s">
        <v>33476</v>
      </c>
      <c r="J2836"/>
      <c r="U2836" s="43"/>
      <c r="AE2836"/>
    </row>
    <row r="2837" spans="1:31">
      <c r="A2837">
        <v>8150</v>
      </c>
      <c r="B2837" t="s">
        <v>2781</v>
      </c>
      <c r="C2837" t="s">
        <v>33478</v>
      </c>
      <c r="D2837" t="s">
        <v>33476</v>
      </c>
      <c r="E2837"/>
      <c r="F2837">
        <v>71230</v>
      </c>
      <c r="G2837" t="s">
        <v>33477</v>
      </c>
      <c r="H2837">
        <v>34340</v>
      </c>
      <c r="I2837" t="s">
        <v>33476</v>
      </c>
      <c r="J2837"/>
      <c r="U2837" s="43"/>
      <c r="AE2837"/>
    </row>
    <row r="2838" spans="1:31">
      <c r="A2838">
        <v>8300</v>
      </c>
      <c r="B2838" t="s">
        <v>2782</v>
      </c>
      <c r="C2838" t="s">
        <v>33477</v>
      </c>
      <c r="D2838" t="s">
        <v>33476</v>
      </c>
      <c r="E2838"/>
      <c r="F2838">
        <v>71240</v>
      </c>
      <c r="G2838" t="s">
        <v>33477</v>
      </c>
      <c r="H2838">
        <v>34350</v>
      </c>
      <c r="I2838" t="s">
        <v>33476</v>
      </c>
      <c r="J2838"/>
      <c r="U2838" s="43"/>
      <c r="AE2838"/>
    </row>
    <row r="2839" spans="1:31">
      <c r="A2839">
        <v>8440</v>
      </c>
      <c r="B2839" t="s">
        <v>2783</v>
      </c>
      <c r="C2839" t="s">
        <v>33478</v>
      </c>
      <c r="D2839" t="e">
        <v>#N/A</v>
      </c>
      <c r="E2839"/>
      <c r="F2839">
        <v>71250</v>
      </c>
      <c r="G2839" t="s">
        <v>33477</v>
      </c>
      <c r="H2839">
        <v>34360</v>
      </c>
      <c r="I2839" t="s">
        <v>33476</v>
      </c>
      <c r="J2839"/>
      <c r="U2839" s="43"/>
      <c r="AE2839"/>
    </row>
    <row r="2840" spans="1:31">
      <c r="A2840">
        <v>8310</v>
      </c>
      <c r="B2840" t="s">
        <v>2784</v>
      </c>
      <c r="C2840" t="s">
        <v>33477</v>
      </c>
      <c r="D2840" t="s">
        <v>33476</v>
      </c>
      <c r="E2840"/>
      <c r="F2840">
        <v>71260</v>
      </c>
      <c r="G2840" t="s">
        <v>33477</v>
      </c>
      <c r="H2840">
        <v>34360</v>
      </c>
      <c r="I2840" t="s">
        <v>33476</v>
      </c>
      <c r="J2840"/>
      <c r="U2840" s="43"/>
      <c r="AE2840"/>
    </row>
    <row r="2841" spans="1:31">
      <c r="A2841">
        <v>8450</v>
      </c>
      <c r="B2841" t="s">
        <v>2785</v>
      </c>
      <c r="C2841" t="s">
        <v>33478</v>
      </c>
      <c r="D2841" t="s">
        <v>33476</v>
      </c>
      <c r="E2841"/>
      <c r="F2841">
        <v>71270</v>
      </c>
      <c r="G2841" t="s">
        <v>33477</v>
      </c>
      <c r="H2841">
        <v>34360</v>
      </c>
      <c r="I2841" t="s">
        <v>33476</v>
      </c>
      <c r="J2841"/>
      <c r="U2841" s="43"/>
      <c r="AE2841"/>
    </row>
    <row r="2842" spans="1:31">
      <c r="A2842">
        <v>8370</v>
      </c>
      <c r="B2842" t="s">
        <v>2786</v>
      </c>
      <c r="C2842" t="s">
        <v>33478</v>
      </c>
      <c r="D2842" t="s">
        <v>33476</v>
      </c>
      <c r="E2842"/>
      <c r="F2842">
        <v>71290</v>
      </c>
      <c r="G2842" t="s">
        <v>33477</v>
      </c>
      <c r="H2842">
        <v>34370</v>
      </c>
      <c r="I2842" t="s">
        <v>33476</v>
      </c>
      <c r="J2842"/>
      <c r="U2842" s="43"/>
      <c r="AE2842"/>
    </row>
    <row r="2843" spans="1:31">
      <c r="A2843">
        <v>8400</v>
      </c>
      <c r="B2843" t="s">
        <v>2787</v>
      </c>
      <c r="C2843" t="s">
        <v>33477</v>
      </c>
      <c r="D2843" t="s">
        <v>33476</v>
      </c>
      <c r="E2843"/>
      <c r="F2843">
        <v>71300</v>
      </c>
      <c r="G2843" t="s">
        <v>33477</v>
      </c>
      <c r="H2843">
        <v>34380</v>
      </c>
      <c r="I2843" t="s">
        <v>33476</v>
      </c>
      <c r="J2843"/>
      <c r="U2843" s="43"/>
      <c r="AE2843"/>
    </row>
    <row r="2844" spans="1:31">
      <c r="A2844">
        <v>8460</v>
      </c>
      <c r="B2844" t="s">
        <v>2788</v>
      </c>
      <c r="C2844" t="s">
        <v>33478</v>
      </c>
      <c r="D2844" t="s">
        <v>33476</v>
      </c>
      <c r="E2844"/>
      <c r="F2844">
        <v>71310</v>
      </c>
      <c r="G2844" t="s">
        <v>33477</v>
      </c>
      <c r="H2844">
        <v>34380</v>
      </c>
      <c r="I2844" t="s">
        <v>33476</v>
      </c>
      <c r="J2844"/>
      <c r="U2844" s="43"/>
      <c r="AE2844"/>
    </row>
    <row r="2845" spans="1:31">
      <c r="A2845">
        <v>8260</v>
      </c>
      <c r="B2845" t="s">
        <v>2789</v>
      </c>
      <c r="C2845" t="s">
        <v>33478</v>
      </c>
      <c r="D2845" t="s">
        <v>33476</v>
      </c>
      <c r="E2845"/>
      <c r="F2845">
        <v>71320</v>
      </c>
      <c r="G2845" t="s">
        <v>33477</v>
      </c>
      <c r="H2845">
        <v>34380</v>
      </c>
      <c r="I2845" t="s">
        <v>33476</v>
      </c>
      <c r="J2845"/>
      <c r="U2845" s="43"/>
      <c r="AE2845"/>
    </row>
    <row r="2846" spans="1:31">
      <c r="A2846">
        <v>8250</v>
      </c>
      <c r="B2846" t="s">
        <v>2790</v>
      </c>
      <c r="C2846" t="s">
        <v>33477</v>
      </c>
      <c r="D2846" t="s">
        <v>33476</v>
      </c>
      <c r="E2846"/>
      <c r="F2846">
        <v>71340</v>
      </c>
      <c r="G2846" t="s">
        <v>33477</v>
      </c>
      <c r="H2846">
        <v>34380</v>
      </c>
      <c r="I2846" t="s">
        <v>33476</v>
      </c>
      <c r="J2846"/>
      <c r="U2846" s="43"/>
      <c r="AE2846"/>
    </row>
    <row r="2847" spans="1:31">
      <c r="A2847">
        <v>8370</v>
      </c>
      <c r="B2847" t="s">
        <v>2791</v>
      </c>
      <c r="C2847" t="s">
        <v>33478</v>
      </c>
      <c r="D2847" t="s">
        <v>33476</v>
      </c>
      <c r="E2847"/>
      <c r="F2847">
        <v>71350</v>
      </c>
      <c r="G2847" t="s">
        <v>33477</v>
      </c>
      <c r="H2847">
        <v>34380</v>
      </c>
      <c r="I2847" t="s">
        <v>33476</v>
      </c>
      <c r="J2847"/>
      <c r="U2847" s="43"/>
      <c r="AE2847"/>
    </row>
    <row r="2848" spans="1:31">
      <c r="A2848">
        <v>8370</v>
      </c>
      <c r="B2848" t="s">
        <v>2792</v>
      </c>
      <c r="C2848" t="s">
        <v>33478</v>
      </c>
      <c r="D2848" t="s">
        <v>33476</v>
      </c>
      <c r="E2848"/>
      <c r="F2848">
        <v>71360</v>
      </c>
      <c r="G2848" t="s">
        <v>33477</v>
      </c>
      <c r="H2848">
        <v>34390</v>
      </c>
      <c r="I2848" t="s">
        <v>33476</v>
      </c>
      <c r="J2848"/>
      <c r="U2848" s="43"/>
      <c r="AE2848"/>
    </row>
    <row r="2849" spans="1:31">
      <c r="A2849">
        <v>8290</v>
      </c>
      <c r="B2849" t="s">
        <v>2793</v>
      </c>
      <c r="C2849" t="s">
        <v>33478</v>
      </c>
      <c r="D2849" t="s">
        <v>33476</v>
      </c>
      <c r="E2849"/>
      <c r="F2849">
        <v>71370</v>
      </c>
      <c r="G2849" t="s">
        <v>33477</v>
      </c>
      <c r="H2849">
        <v>34390</v>
      </c>
      <c r="I2849" t="s">
        <v>33476</v>
      </c>
      <c r="J2849"/>
      <c r="U2849" s="43"/>
      <c r="AE2849"/>
    </row>
    <row r="2850" spans="1:31">
      <c r="A2850">
        <v>8390</v>
      </c>
      <c r="B2850" t="s">
        <v>2794</v>
      </c>
      <c r="C2850" t="s">
        <v>33478</v>
      </c>
      <c r="D2850" t="s">
        <v>33476</v>
      </c>
      <c r="E2850"/>
      <c r="F2850">
        <v>71380</v>
      </c>
      <c r="G2850" t="s">
        <v>33477</v>
      </c>
      <c r="H2850">
        <v>34400</v>
      </c>
      <c r="I2850" t="s">
        <v>33476</v>
      </c>
      <c r="J2850"/>
      <c r="U2850" s="43"/>
      <c r="AE2850"/>
    </row>
    <row r="2851" spans="1:31">
      <c r="A2851">
        <v>8400</v>
      </c>
      <c r="B2851" t="s">
        <v>2795</v>
      </c>
      <c r="C2851" t="s">
        <v>33477</v>
      </c>
      <c r="D2851" t="s">
        <v>33476</v>
      </c>
      <c r="E2851"/>
      <c r="F2851">
        <v>71390</v>
      </c>
      <c r="G2851" t="s">
        <v>33477</v>
      </c>
      <c r="H2851">
        <v>34410</v>
      </c>
      <c r="I2851" t="s">
        <v>33476</v>
      </c>
      <c r="J2851"/>
      <c r="U2851" s="43"/>
      <c r="AE2851"/>
    </row>
    <row r="2852" spans="1:31">
      <c r="A2852">
        <v>8400</v>
      </c>
      <c r="B2852" t="s">
        <v>2796</v>
      </c>
      <c r="C2852" t="s">
        <v>33477</v>
      </c>
      <c r="D2852" t="s">
        <v>33476</v>
      </c>
      <c r="E2852"/>
      <c r="F2852">
        <v>71400</v>
      </c>
      <c r="G2852" t="s">
        <v>33477</v>
      </c>
      <c r="H2852">
        <v>34420</v>
      </c>
      <c r="I2852" t="s">
        <v>33476</v>
      </c>
      <c r="J2852"/>
      <c r="U2852" s="43"/>
      <c r="AE2852"/>
    </row>
    <row r="2853" spans="1:31">
      <c r="A2853">
        <v>8110</v>
      </c>
      <c r="B2853" t="s">
        <v>2797</v>
      </c>
      <c r="C2853" t="s">
        <v>33478</v>
      </c>
      <c r="D2853" t="s">
        <v>33476</v>
      </c>
      <c r="E2853"/>
      <c r="F2853">
        <v>71420</v>
      </c>
      <c r="G2853" t="s">
        <v>33477</v>
      </c>
      <c r="H2853">
        <v>34440</v>
      </c>
      <c r="I2853" t="s">
        <v>33476</v>
      </c>
      <c r="J2853"/>
      <c r="U2853" s="43"/>
      <c r="AE2853"/>
    </row>
    <row r="2854" spans="1:31">
      <c r="A2854">
        <v>8260</v>
      </c>
      <c r="B2854" t="s">
        <v>2798</v>
      </c>
      <c r="C2854" t="s">
        <v>33478</v>
      </c>
      <c r="D2854" t="s">
        <v>33476</v>
      </c>
      <c r="E2854"/>
      <c r="F2854">
        <v>71430</v>
      </c>
      <c r="G2854" t="s">
        <v>33477</v>
      </c>
      <c r="H2854">
        <v>34460</v>
      </c>
      <c r="I2854" t="s">
        <v>33476</v>
      </c>
      <c r="J2854"/>
      <c r="U2854" s="43"/>
      <c r="AE2854"/>
    </row>
    <row r="2855" spans="1:31">
      <c r="A2855">
        <v>8430</v>
      </c>
      <c r="B2855" t="s">
        <v>2799</v>
      </c>
      <c r="C2855" t="s">
        <v>33478</v>
      </c>
      <c r="D2855" t="s">
        <v>33476</v>
      </c>
      <c r="E2855"/>
      <c r="F2855">
        <v>71440</v>
      </c>
      <c r="G2855" t="s">
        <v>33477</v>
      </c>
      <c r="H2855">
        <v>34480</v>
      </c>
      <c r="I2855" t="s">
        <v>33476</v>
      </c>
      <c r="J2855"/>
      <c r="U2855" s="43"/>
      <c r="AE2855"/>
    </row>
    <row r="2856" spans="1:31">
      <c r="A2856">
        <v>8500</v>
      </c>
      <c r="B2856" t="s">
        <v>2800</v>
      </c>
      <c r="C2856" t="s">
        <v>33478</v>
      </c>
      <c r="D2856" t="s">
        <v>33476</v>
      </c>
      <c r="E2856"/>
      <c r="F2856">
        <v>71450</v>
      </c>
      <c r="G2856" t="s">
        <v>33477</v>
      </c>
      <c r="H2856">
        <v>34480</v>
      </c>
      <c r="I2856" t="s">
        <v>33476</v>
      </c>
      <c r="J2856"/>
      <c r="U2856" s="43"/>
      <c r="AE2856"/>
    </row>
    <row r="2857" spans="1:31">
      <c r="A2857">
        <v>8310</v>
      </c>
      <c r="B2857" t="s">
        <v>2801</v>
      </c>
      <c r="C2857" t="s">
        <v>33477</v>
      </c>
      <c r="D2857" t="s">
        <v>33476</v>
      </c>
      <c r="E2857"/>
      <c r="F2857">
        <v>71460</v>
      </c>
      <c r="G2857" t="s">
        <v>33477</v>
      </c>
      <c r="H2857">
        <v>34490</v>
      </c>
      <c r="I2857" t="s">
        <v>33476</v>
      </c>
      <c r="J2857"/>
      <c r="U2857" s="43"/>
      <c r="AE2857"/>
    </row>
    <row r="2858" spans="1:31">
      <c r="A2858">
        <v>8310</v>
      </c>
      <c r="B2858" t="s">
        <v>2802</v>
      </c>
      <c r="C2858" t="s">
        <v>33477</v>
      </c>
      <c r="D2858" t="s">
        <v>33476</v>
      </c>
      <c r="E2858"/>
      <c r="F2858">
        <v>71480</v>
      </c>
      <c r="G2858" t="s">
        <v>33477</v>
      </c>
      <c r="H2858">
        <v>34500</v>
      </c>
      <c r="I2858" t="s">
        <v>33476</v>
      </c>
      <c r="J2858"/>
      <c r="U2858" s="43"/>
      <c r="AE2858"/>
    </row>
    <row r="2859" spans="1:31">
      <c r="A2859">
        <v>8270</v>
      </c>
      <c r="B2859" t="s">
        <v>2803</v>
      </c>
      <c r="C2859" t="s">
        <v>33478</v>
      </c>
      <c r="D2859" t="s">
        <v>33476</v>
      </c>
      <c r="E2859"/>
      <c r="F2859">
        <v>71490</v>
      </c>
      <c r="G2859" t="s">
        <v>33477</v>
      </c>
      <c r="H2859">
        <v>34510</v>
      </c>
      <c r="I2859" t="s">
        <v>33476</v>
      </c>
      <c r="J2859"/>
      <c r="U2859" s="43"/>
      <c r="AE2859"/>
    </row>
    <row r="2860" spans="1:31">
      <c r="A2860">
        <v>8110</v>
      </c>
      <c r="B2860" t="s">
        <v>2804</v>
      </c>
      <c r="C2860" t="s">
        <v>33478</v>
      </c>
      <c r="D2860" t="s">
        <v>33476</v>
      </c>
      <c r="E2860"/>
      <c r="F2860">
        <v>71500</v>
      </c>
      <c r="G2860" t="s">
        <v>33477</v>
      </c>
      <c r="H2860">
        <v>34520</v>
      </c>
      <c r="I2860" t="s">
        <v>33476</v>
      </c>
      <c r="J2860"/>
      <c r="U2860" s="43"/>
      <c r="AE2860"/>
    </row>
    <row r="2861" spans="1:31">
      <c r="A2861">
        <v>8110</v>
      </c>
      <c r="B2861" t="s">
        <v>2805</v>
      </c>
      <c r="C2861" t="s">
        <v>33478</v>
      </c>
      <c r="D2861" t="s">
        <v>33476</v>
      </c>
      <c r="E2861"/>
      <c r="F2861">
        <v>71510</v>
      </c>
      <c r="G2861" t="s">
        <v>33477</v>
      </c>
      <c r="H2861">
        <v>34520</v>
      </c>
      <c r="I2861" t="s">
        <v>33476</v>
      </c>
      <c r="J2861"/>
      <c r="U2861" s="43"/>
      <c r="AE2861"/>
    </row>
    <row r="2862" spans="1:31">
      <c r="A2862">
        <v>8370</v>
      </c>
      <c r="B2862" t="s">
        <v>2806</v>
      </c>
      <c r="C2862" t="s">
        <v>33478</v>
      </c>
      <c r="D2862" t="s">
        <v>33476</v>
      </c>
      <c r="E2862"/>
      <c r="F2862">
        <v>71520</v>
      </c>
      <c r="G2862" t="s">
        <v>33477</v>
      </c>
      <c r="H2862">
        <v>34520</v>
      </c>
      <c r="I2862" t="s">
        <v>33476</v>
      </c>
      <c r="J2862"/>
      <c r="U2862" s="43"/>
      <c r="AE2862"/>
    </row>
    <row r="2863" spans="1:31">
      <c r="A2863">
        <v>8430</v>
      </c>
      <c r="B2863" t="s">
        <v>2807</v>
      </c>
      <c r="C2863" t="s">
        <v>33478</v>
      </c>
      <c r="D2863" t="s">
        <v>33476</v>
      </c>
      <c r="E2863"/>
      <c r="F2863">
        <v>71530</v>
      </c>
      <c r="G2863" t="s">
        <v>33477</v>
      </c>
      <c r="H2863">
        <v>34530</v>
      </c>
      <c r="I2863" t="s">
        <v>33476</v>
      </c>
      <c r="J2863"/>
      <c r="U2863" s="43"/>
      <c r="AE2863"/>
    </row>
    <row r="2864" spans="1:31">
      <c r="A2864">
        <v>8250</v>
      </c>
      <c r="B2864" t="s">
        <v>2808</v>
      </c>
      <c r="C2864" t="s">
        <v>33477</v>
      </c>
      <c r="D2864" t="s">
        <v>33476</v>
      </c>
      <c r="E2864"/>
      <c r="F2864">
        <v>71540</v>
      </c>
      <c r="G2864" t="s">
        <v>33477</v>
      </c>
      <c r="H2864">
        <v>34530</v>
      </c>
      <c r="I2864" t="s">
        <v>33476</v>
      </c>
      <c r="J2864"/>
      <c r="U2864" s="43"/>
      <c r="AE2864"/>
    </row>
    <row r="2865" spans="1:31">
      <c r="A2865">
        <v>8090</v>
      </c>
      <c r="B2865" t="s">
        <v>1088</v>
      </c>
      <c r="C2865" t="s">
        <v>33478</v>
      </c>
      <c r="D2865" t="s">
        <v>33476</v>
      </c>
      <c r="E2865"/>
      <c r="F2865">
        <v>71550</v>
      </c>
      <c r="G2865" t="s">
        <v>33478</v>
      </c>
      <c r="H2865">
        <v>34540</v>
      </c>
      <c r="I2865" t="s">
        <v>33476</v>
      </c>
      <c r="J2865"/>
      <c r="U2865" s="43"/>
      <c r="AE2865"/>
    </row>
    <row r="2866" spans="1:31">
      <c r="A2866">
        <v>8090</v>
      </c>
      <c r="B2866" t="s">
        <v>2809</v>
      </c>
      <c r="C2866" t="s">
        <v>33478</v>
      </c>
      <c r="D2866" t="s">
        <v>33476</v>
      </c>
      <c r="E2866"/>
      <c r="F2866">
        <v>71570</v>
      </c>
      <c r="G2866" t="s">
        <v>33477</v>
      </c>
      <c r="H2866">
        <v>34550</v>
      </c>
      <c r="I2866" t="s">
        <v>33476</v>
      </c>
      <c r="J2866"/>
      <c r="U2866" s="43"/>
      <c r="AE2866"/>
    </row>
    <row r="2867" spans="1:31">
      <c r="A2867">
        <v>8390</v>
      </c>
      <c r="B2867" t="s">
        <v>2810</v>
      </c>
      <c r="C2867" t="s">
        <v>33478</v>
      </c>
      <c r="D2867" t="s">
        <v>33476</v>
      </c>
      <c r="E2867"/>
      <c r="F2867">
        <v>71580</v>
      </c>
      <c r="G2867" t="s">
        <v>33477</v>
      </c>
      <c r="H2867">
        <v>34570</v>
      </c>
      <c r="I2867" t="s">
        <v>33476</v>
      </c>
      <c r="J2867"/>
      <c r="U2867" s="43"/>
      <c r="AE2867"/>
    </row>
    <row r="2868" spans="1:31">
      <c r="A2868">
        <v>8390</v>
      </c>
      <c r="B2868" t="s">
        <v>2811</v>
      </c>
      <c r="C2868" t="s">
        <v>33478</v>
      </c>
      <c r="D2868" t="s">
        <v>33476</v>
      </c>
      <c r="E2868"/>
      <c r="F2868">
        <v>71590</v>
      </c>
      <c r="G2868" t="s">
        <v>33477</v>
      </c>
      <c r="H2868">
        <v>34590</v>
      </c>
      <c r="I2868" t="s">
        <v>33476</v>
      </c>
      <c r="J2868"/>
      <c r="U2868" s="43"/>
      <c r="AE2868"/>
    </row>
    <row r="2869" spans="1:31">
      <c r="A2869">
        <v>8800</v>
      </c>
      <c r="B2869" t="s">
        <v>2812</v>
      </c>
      <c r="C2869" t="s">
        <v>33478</v>
      </c>
      <c r="D2869" t="s">
        <v>33476</v>
      </c>
      <c r="E2869"/>
      <c r="F2869">
        <v>71600</v>
      </c>
      <c r="G2869" t="s">
        <v>33477</v>
      </c>
      <c r="H2869">
        <v>34600</v>
      </c>
      <c r="I2869" t="s">
        <v>33476</v>
      </c>
      <c r="J2869"/>
      <c r="U2869" s="43"/>
      <c r="AE2869"/>
    </row>
    <row r="2870" spans="1:31">
      <c r="A2870">
        <v>8800</v>
      </c>
      <c r="B2870" t="s">
        <v>2812</v>
      </c>
      <c r="C2870" t="s">
        <v>33478</v>
      </c>
      <c r="D2870" t="s">
        <v>33476</v>
      </c>
      <c r="E2870"/>
      <c r="F2870">
        <v>71620</v>
      </c>
      <c r="G2870" t="s">
        <v>33477</v>
      </c>
      <c r="H2870">
        <v>34600</v>
      </c>
      <c r="I2870" t="s">
        <v>33476</v>
      </c>
      <c r="J2870"/>
      <c r="U2870" s="43"/>
      <c r="AE2870"/>
    </row>
    <row r="2871" spans="1:31">
      <c r="A2871">
        <v>8800</v>
      </c>
      <c r="B2871" t="s">
        <v>2812</v>
      </c>
      <c r="C2871" t="s">
        <v>33478</v>
      </c>
      <c r="D2871" t="s">
        <v>33476</v>
      </c>
      <c r="E2871"/>
      <c r="F2871">
        <v>71640</v>
      </c>
      <c r="G2871" t="s">
        <v>33477</v>
      </c>
      <c r="H2871">
        <v>34600</v>
      </c>
      <c r="I2871" t="s">
        <v>33476</v>
      </c>
      <c r="J2871"/>
      <c r="U2871" s="43"/>
      <c r="AE2871"/>
    </row>
    <row r="2872" spans="1:31">
      <c r="A2872">
        <v>8400</v>
      </c>
      <c r="B2872" t="s">
        <v>2813</v>
      </c>
      <c r="C2872" t="s">
        <v>33477</v>
      </c>
      <c r="D2872" t="s">
        <v>33476</v>
      </c>
      <c r="E2872"/>
      <c r="F2872">
        <v>71670</v>
      </c>
      <c r="G2872" t="s">
        <v>33477</v>
      </c>
      <c r="H2872">
        <v>34610</v>
      </c>
      <c r="I2872" t="s">
        <v>33476</v>
      </c>
      <c r="J2872"/>
      <c r="U2872" s="43"/>
      <c r="AE2872"/>
    </row>
    <row r="2873" spans="1:31">
      <c r="A2873">
        <v>8170</v>
      </c>
      <c r="B2873" t="s">
        <v>2814</v>
      </c>
      <c r="C2873" t="s">
        <v>33478</v>
      </c>
      <c r="D2873" t="s">
        <v>33476</v>
      </c>
      <c r="E2873"/>
      <c r="F2873">
        <v>71700</v>
      </c>
      <c r="G2873" t="s">
        <v>33477</v>
      </c>
      <c r="H2873">
        <v>34620</v>
      </c>
      <c r="I2873" t="s">
        <v>33476</v>
      </c>
      <c r="J2873"/>
      <c r="U2873" s="43"/>
      <c r="AE2873"/>
    </row>
    <row r="2874" spans="1:31">
      <c r="A2874">
        <v>8430</v>
      </c>
      <c r="B2874" t="s">
        <v>2815</v>
      </c>
      <c r="C2874" t="s">
        <v>33478</v>
      </c>
      <c r="D2874" t="s">
        <v>33476</v>
      </c>
      <c r="E2874"/>
      <c r="F2874">
        <v>71710</v>
      </c>
      <c r="G2874" t="s">
        <v>33477</v>
      </c>
      <c r="H2874">
        <v>34650</v>
      </c>
      <c r="I2874" t="s">
        <v>33476</v>
      </c>
      <c r="J2874"/>
      <c r="U2874" s="43"/>
      <c r="AE2874"/>
    </row>
    <row r="2875" spans="1:31">
      <c r="A2875">
        <v>8130</v>
      </c>
      <c r="B2875" t="s">
        <v>2816</v>
      </c>
      <c r="C2875" t="s">
        <v>33477</v>
      </c>
      <c r="D2875" t="s">
        <v>33476</v>
      </c>
      <c r="E2875"/>
      <c r="F2875">
        <v>71740</v>
      </c>
      <c r="G2875" t="s">
        <v>33477</v>
      </c>
      <c r="H2875">
        <v>34650</v>
      </c>
      <c r="I2875" t="s">
        <v>33476</v>
      </c>
      <c r="J2875"/>
      <c r="U2875" s="43"/>
      <c r="AE2875"/>
    </row>
    <row r="2876" spans="1:31">
      <c r="A2876">
        <v>8220</v>
      </c>
      <c r="B2876" t="s">
        <v>2817</v>
      </c>
      <c r="C2876" t="s">
        <v>33478</v>
      </c>
      <c r="D2876" t="s">
        <v>33476</v>
      </c>
      <c r="E2876"/>
      <c r="F2876">
        <v>71800</v>
      </c>
      <c r="G2876" t="s">
        <v>33477</v>
      </c>
      <c r="H2876">
        <v>34660</v>
      </c>
      <c r="I2876" t="s">
        <v>33476</v>
      </c>
      <c r="J2876"/>
      <c r="U2876" s="43"/>
      <c r="AE2876"/>
    </row>
    <row r="2877" spans="1:31">
      <c r="A2877">
        <v>8400</v>
      </c>
      <c r="B2877" t="s">
        <v>1109</v>
      </c>
      <c r="C2877" t="s">
        <v>33477</v>
      </c>
      <c r="D2877" t="s">
        <v>33476</v>
      </c>
      <c r="E2877"/>
      <c r="F2877">
        <v>71850</v>
      </c>
      <c r="G2877" t="s">
        <v>33477</v>
      </c>
      <c r="H2877">
        <v>34690</v>
      </c>
      <c r="I2877" t="s">
        <v>33476</v>
      </c>
      <c r="J2877"/>
      <c r="U2877" s="43"/>
      <c r="AE2877"/>
    </row>
    <row r="2878" spans="1:31">
      <c r="A2878">
        <v>8310</v>
      </c>
      <c r="B2878" t="s">
        <v>2818</v>
      </c>
      <c r="C2878" t="s">
        <v>33477</v>
      </c>
      <c r="D2878" t="s">
        <v>33476</v>
      </c>
      <c r="E2878"/>
      <c r="F2878">
        <v>71870</v>
      </c>
      <c r="G2878" t="s">
        <v>33477</v>
      </c>
      <c r="H2878">
        <v>34700</v>
      </c>
      <c r="I2878" t="s">
        <v>33476</v>
      </c>
      <c r="J2878"/>
      <c r="U2878" s="43"/>
      <c r="AE2878"/>
    </row>
    <row r="2879" spans="1:31">
      <c r="A2879">
        <v>8250</v>
      </c>
      <c r="B2879" t="s">
        <v>2819</v>
      </c>
      <c r="C2879" t="s">
        <v>33477</v>
      </c>
      <c r="D2879" t="s">
        <v>33476</v>
      </c>
      <c r="E2879"/>
      <c r="F2879">
        <v>71960</v>
      </c>
      <c r="G2879" t="s">
        <v>33477</v>
      </c>
      <c r="H2879">
        <v>34700</v>
      </c>
      <c r="I2879" t="s">
        <v>33476</v>
      </c>
      <c r="J2879"/>
      <c r="U2879" s="43"/>
      <c r="AE2879"/>
    </row>
    <row r="2880" spans="1:31">
      <c r="A2880">
        <v>8210</v>
      </c>
      <c r="B2880" t="s">
        <v>2820</v>
      </c>
      <c r="C2880" t="s">
        <v>33478</v>
      </c>
      <c r="D2880" t="s">
        <v>33476</v>
      </c>
      <c r="E2880"/>
      <c r="F2880">
        <v>71990</v>
      </c>
      <c r="G2880" t="s">
        <v>33477</v>
      </c>
      <c r="H2880">
        <v>34700</v>
      </c>
      <c r="I2880" t="s">
        <v>33476</v>
      </c>
      <c r="J2880"/>
      <c r="U2880" s="43"/>
      <c r="AE2880"/>
    </row>
    <row r="2881" spans="1:31">
      <c r="A2881">
        <v>8210</v>
      </c>
      <c r="B2881" t="s">
        <v>2820</v>
      </c>
      <c r="C2881" t="s">
        <v>33478</v>
      </c>
      <c r="D2881" t="s">
        <v>33476</v>
      </c>
      <c r="E2881"/>
      <c r="F2881">
        <v>72000</v>
      </c>
      <c r="G2881" t="s">
        <v>33480</v>
      </c>
      <c r="H2881">
        <v>34700</v>
      </c>
      <c r="I2881" t="s">
        <v>33476</v>
      </c>
      <c r="J2881"/>
      <c r="U2881" s="43"/>
      <c r="AE2881"/>
    </row>
    <row r="2882" spans="1:31">
      <c r="A2882">
        <v>8150</v>
      </c>
      <c r="B2882" t="s">
        <v>2821</v>
      </c>
      <c r="C2882" t="s">
        <v>33478</v>
      </c>
      <c r="D2882" t="s">
        <v>33476</v>
      </c>
      <c r="E2882"/>
      <c r="F2882">
        <v>72110</v>
      </c>
      <c r="G2882" t="s">
        <v>33477</v>
      </c>
      <c r="H2882">
        <v>34725</v>
      </c>
      <c r="I2882" t="s">
        <v>33476</v>
      </c>
      <c r="J2882"/>
      <c r="U2882" s="43"/>
      <c r="AE2882"/>
    </row>
    <row r="2883" spans="1:31">
      <c r="A2883">
        <v>8300</v>
      </c>
      <c r="B2883" t="s">
        <v>2822</v>
      </c>
      <c r="C2883" t="s">
        <v>33477</v>
      </c>
      <c r="D2883" t="s">
        <v>33476</v>
      </c>
      <c r="E2883"/>
      <c r="F2883">
        <v>72120</v>
      </c>
      <c r="G2883" t="s">
        <v>33480</v>
      </c>
      <c r="H2883">
        <v>34730</v>
      </c>
      <c r="I2883" t="s">
        <v>33476</v>
      </c>
      <c r="J2883"/>
      <c r="U2883" s="43"/>
      <c r="AE2883"/>
    </row>
    <row r="2884" spans="1:31">
      <c r="A2884">
        <v>8300</v>
      </c>
      <c r="B2884" t="s">
        <v>2823</v>
      </c>
      <c r="C2884" t="s">
        <v>33477</v>
      </c>
      <c r="D2884" t="s">
        <v>33476</v>
      </c>
      <c r="E2884"/>
      <c r="F2884">
        <v>72130</v>
      </c>
      <c r="G2884" t="s">
        <v>33477</v>
      </c>
      <c r="H2884">
        <v>34800</v>
      </c>
      <c r="I2884" t="s">
        <v>33476</v>
      </c>
      <c r="J2884"/>
      <c r="U2884" s="43"/>
      <c r="AE2884"/>
    </row>
    <row r="2885" spans="1:31">
      <c r="A2885">
        <v>8460</v>
      </c>
      <c r="B2885" t="s">
        <v>2824</v>
      </c>
      <c r="C2885" t="s">
        <v>33478</v>
      </c>
      <c r="D2885" t="s">
        <v>33476</v>
      </c>
      <c r="E2885"/>
      <c r="F2885">
        <v>72140</v>
      </c>
      <c r="G2885" t="s">
        <v>33477</v>
      </c>
      <c r="H2885">
        <v>34800</v>
      </c>
      <c r="I2885" t="s">
        <v>33476</v>
      </c>
      <c r="J2885"/>
      <c r="U2885" s="43"/>
      <c r="AE2885"/>
    </row>
    <row r="2886" spans="1:31">
      <c r="A2886">
        <v>8700</v>
      </c>
      <c r="B2886" t="s">
        <v>2825</v>
      </c>
      <c r="C2886" t="s">
        <v>33478</v>
      </c>
      <c r="D2886" t="s">
        <v>33476</v>
      </c>
      <c r="E2886"/>
      <c r="F2886">
        <v>72150</v>
      </c>
      <c r="G2886" t="s">
        <v>33480</v>
      </c>
      <c r="H2886">
        <v>34800</v>
      </c>
      <c r="I2886" t="s">
        <v>33476</v>
      </c>
      <c r="J2886"/>
      <c r="U2886" s="43"/>
      <c r="AE2886"/>
    </row>
    <row r="2887" spans="1:31">
      <c r="A2887">
        <v>8450</v>
      </c>
      <c r="B2887" t="s">
        <v>2826</v>
      </c>
      <c r="C2887" t="s">
        <v>33478</v>
      </c>
      <c r="D2887" t="s">
        <v>33476</v>
      </c>
      <c r="E2887"/>
      <c r="F2887">
        <v>72160</v>
      </c>
      <c r="G2887" t="s">
        <v>33477</v>
      </c>
      <c r="H2887">
        <v>34980</v>
      </c>
      <c r="I2887" t="s">
        <v>33476</v>
      </c>
      <c r="J2887"/>
      <c r="U2887" s="43"/>
      <c r="AE2887"/>
    </row>
    <row r="2888" spans="1:31">
      <c r="A2888">
        <v>8380</v>
      </c>
      <c r="B2888" t="s">
        <v>2827</v>
      </c>
      <c r="C2888" t="s">
        <v>33478</v>
      </c>
      <c r="D2888" t="s">
        <v>33476</v>
      </c>
      <c r="E2888"/>
      <c r="F2888">
        <v>72170</v>
      </c>
      <c r="G2888" t="s">
        <v>33477</v>
      </c>
      <c r="H2888">
        <v>34990</v>
      </c>
      <c r="I2888" t="s">
        <v>33476</v>
      </c>
      <c r="J2888"/>
      <c r="U2888" s="43"/>
      <c r="AE2888"/>
    </row>
    <row r="2889" spans="1:31">
      <c r="A2889">
        <v>8380</v>
      </c>
      <c r="B2889" t="s">
        <v>2828</v>
      </c>
      <c r="C2889" t="s">
        <v>33478</v>
      </c>
      <c r="D2889" t="s">
        <v>33476</v>
      </c>
      <c r="E2889"/>
      <c r="F2889">
        <v>72190</v>
      </c>
      <c r="G2889" t="s">
        <v>33477</v>
      </c>
      <c r="H2889">
        <v>35000</v>
      </c>
      <c r="I2889" t="s">
        <v>33476</v>
      </c>
      <c r="J2889"/>
      <c r="U2889" s="43"/>
      <c r="AE2889"/>
    </row>
    <row r="2890" spans="1:31">
      <c r="A2890">
        <v>8380</v>
      </c>
      <c r="B2890" t="s">
        <v>2828</v>
      </c>
      <c r="C2890" t="s">
        <v>33478</v>
      </c>
      <c r="D2890" t="s">
        <v>33476</v>
      </c>
      <c r="E2890"/>
      <c r="F2890">
        <v>72200</v>
      </c>
      <c r="G2890" t="s">
        <v>33480</v>
      </c>
      <c r="H2890">
        <v>35120</v>
      </c>
      <c r="I2890" t="s">
        <v>33476</v>
      </c>
      <c r="J2890"/>
      <c r="U2890" s="43"/>
      <c r="AE2890"/>
    </row>
    <row r="2891" spans="1:31">
      <c r="A2891">
        <v>8310</v>
      </c>
      <c r="B2891" t="s">
        <v>2829</v>
      </c>
      <c r="C2891" t="s">
        <v>33477</v>
      </c>
      <c r="D2891" t="s">
        <v>33476</v>
      </c>
      <c r="E2891"/>
      <c r="F2891">
        <v>72210</v>
      </c>
      <c r="G2891" t="s">
        <v>33477</v>
      </c>
      <c r="H2891">
        <v>35120</v>
      </c>
      <c r="I2891" t="s">
        <v>33476</v>
      </c>
      <c r="J2891"/>
      <c r="U2891" s="43"/>
      <c r="AE2891"/>
    </row>
    <row r="2892" spans="1:31">
      <c r="A2892">
        <v>8130</v>
      </c>
      <c r="B2892" t="s">
        <v>2830</v>
      </c>
      <c r="C2892" t="s">
        <v>33477</v>
      </c>
      <c r="D2892" t="s">
        <v>33476</v>
      </c>
      <c r="E2892"/>
      <c r="F2892">
        <v>72230</v>
      </c>
      <c r="G2892" t="s">
        <v>33480</v>
      </c>
      <c r="H2892">
        <v>35120</v>
      </c>
      <c r="I2892" t="s">
        <v>33476</v>
      </c>
      <c r="J2892"/>
      <c r="U2892" s="43"/>
      <c r="AE2892"/>
    </row>
    <row r="2893" spans="1:31">
      <c r="A2893">
        <v>8090</v>
      </c>
      <c r="B2893" t="s">
        <v>2831</v>
      </c>
      <c r="C2893" t="s">
        <v>33478</v>
      </c>
      <c r="D2893" t="s">
        <v>33476</v>
      </c>
      <c r="E2893"/>
      <c r="F2893">
        <v>72240</v>
      </c>
      <c r="G2893" t="s">
        <v>33477</v>
      </c>
      <c r="H2893">
        <v>35130</v>
      </c>
      <c r="I2893" t="s">
        <v>33476</v>
      </c>
      <c r="J2893"/>
      <c r="U2893" s="43"/>
      <c r="AE2893"/>
    </row>
    <row r="2894" spans="1:31">
      <c r="A2894">
        <v>8270</v>
      </c>
      <c r="B2894" t="s">
        <v>2832</v>
      </c>
      <c r="C2894" t="s">
        <v>33478</v>
      </c>
      <c r="D2894" t="s">
        <v>33476</v>
      </c>
      <c r="E2894"/>
      <c r="F2894">
        <v>72260</v>
      </c>
      <c r="G2894" t="s">
        <v>33477</v>
      </c>
      <c r="H2894">
        <v>35130</v>
      </c>
      <c r="I2894" t="s">
        <v>33476</v>
      </c>
      <c r="J2894"/>
      <c r="U2894" s="43"/>
      <c r="AE2894"/>
    </row>
    <row r="2895" spans="1:31">
      <c r="A2895">
        <v>8430</v>
      </c>
      <c r="B2895" t="s">
        <v>2833</v>
      </c>
      <c r="C2895" t="s">
        <v>33478</v>
      </c>
      <c r="D2895" t="s">
        <v>33476</v>
      </c>
      <c r="E2895"/>
      <c r="F2895">
        <v>72270</v>
      </c>
      <c r="G2895" t="s">
        <v>33477</v>
      </c>
      <c r="H2895">
        <v>35130</v>
      </c>
      <c r="I2895" t="s">
        <v>33476</v>
      </c>
      <c r="J2895"/>
      <c r="U2895" s="43"/>
      <c r="AE2895"/>
    </row>
    <row r="2896" spans="1:31">
      <c r="A2896">
        <v>8400</v>
      </c>
      <c r="B2896" t="s">
        <v>2834</v>
      </c>
      <c r="C2896" t="s">
        <v>33477</v>
      </c>
      <c r="D2896" t="s">
        <v>33476</v>
      </c>
      <c r="E2896"/>
      <c r="F2896">
        <v>72290</v>
      </c>
      <c r="G2896" t="s">
        <v>33477</v>
      </c>
      <c r="H2896">
        <v>35131</v>
      </c>
      <c r="I2896" t="s">
        <v>33476</v>
      </c>
      <c r="J2896"/>
      <c r="U2896" s="43"/>
      <c r="AE2896"/>
    </row>
    <row r="2897" spans="1:31">
      <c r="A2897">
        <v>8240</v>
      </c>
      <c r="B2897" t="s">
        <v>2835</v>
      </c>
      <c r="C2897" t="s">
        <v>33478</v>
      </c>
      <c r="D2897" t="s">
        <v>33476</v>
      </c>
      <c r="E2897"/>
      <c r="F2897">
        <v>72300</v>
      </c>
      <c r="G2897" t="s">
        <v>33480</v>
      </c>
      <c r="H2897">
        <v>35133</v>
      </c>
      <c r="I2897" t="s">
        <v>33476</v>
      </c>
      <c r="J2897"/>
      <c r="U2897" s="43"/>
      <c r="AE2897"/>
    </row>
    <row r="2898" spans="1:31">
      <c r="A2898">
        <v>8240</v>
      </c>
      <c r="B2898" t="s">
        <v>2835</v>
      </c>
      <c r="C2898" t="s">
        <v>33478</v>
      </c>
      <c r="D2898" t="s">
        <v>33476</v>
      </c>
      <c r="E2898"/>
      <c r="F2898">
        <v>72310</v>
      </c>
      <c r="G2898" t="s">
        <v>33480</v>
      </c>
      <c r="H2898">
        <v>35133</v>
      </c>
      <c r="I2898" t="s">
        <v>33476</v>
      </c>
      <c r="J2898"/>
      <c r="U2898" s="43"/>
      <c r="AE2898"/>
    </row>
    <row r="2899" spans="1:31">
      <c r="A2899">
        <v>8160</v>
      </c>
      <c r="B2899" t="s">
        <v>2836</v>
      </c>
      <c r="C2899" t="s">
        <v>33478</v>
      </c>
      <c r="D2899" t="s">
        <v>33476</v>
      </c>
      <c r="E2899"/>
      <c r="F2899">
        <v>72320</v>
      </c>
      <c r="G2899" t="s">
        <v>33477</v>
      </c>
      <c r="H2899">
        <v>35133</v>
      </c>
      <c r="I2899" t="s">
        <v>33476</v>
      </c>
      <c r="J2899"/>
      <c r="U2899" s="43"/>
      <c r="AE2899"/>
    </row>
    <row r="2900" spans="1:31">
      <c r="A2900">
        <v>8700</v>
      </c>
      <c r="B2900" t="s">
        <v>2837</v>
      </c>
      <c r="C2900" t="s">
        <v>33478</v>
      </c>
      <c r="D2900" t="s">
        <v>33476</v>
      </c>
      <c r="E2900"/>
      <c r="F2900">
        <v>72330</v>
      </c>
      <c r="G2900" t="s">
        <v>33477</v>
      </c>
      <c r="H2900">
        <v>35134</v>
      </c>
      <c r="I2900" t="s">
        <v>33476</v>
      </c>
      <c r="J2900"/>
      <c r="U2900" s="43"/>
      <c r="AE2900"/>
    </row>
    <row r="2901" spans="1:31">
      <c r="A2901">
        <v>8700</v>
      </c>
      <c r="B2901" t="s">
        <v>2837</v>
      </c>
      <c r="C2901" t="s">
        <v>33478</v>
      </c>
      <c r="D2901" t="s">
        <v>33476</v>
      </c>
      <c r="E2901"/>
      <c r="F2901">
        <v>72340</v>
      </c>
      <c r="G2901" t="s">
        <v>33480</v>
      </c>
      <c r="H2901">
        <v>35137</v>
      </c>
      <c r="I2901" t="s">
        <v>33476</v>
      </c>
      <c r="J2901"/>
      <c r="U2901" s="43"/>
      <c r="AE2901"/>
    </row>
    <row r="2902" spans="1:31">
      <c r="A2902">
        <v>8270</v>
      </c>
      <c r="B2902" t="s">
        <v>2838</v>
      </c>
      <c r="C2902" t="s">
        <v>33478</v>
      </c>
      <c r="D2902" t="s">
        <v>33476</v>
      </c>
      <c r="E2902"/>
      <c r="F2902">
        <v>72350</v>
      </c>
      <c r="G2902" t="s">
        <v>33477</v>
      </c>
      <c r="H2902">
        <v>35140</v>
      </c>
      <c r="I2902" t="s">
        <v>33476</v>
      </c>
      <c r="J2902"/>
      <c r="U2902" s="43"/>
      <c r="AE2902"/>
    </row>
    <row r="2903" spans="1:31">
      <c r="A2903">
        <v>8270</v>
      </c>
      <c r="B2903" t="s">
        <v>2838</v>
      </c>
      <c r="C2903" t="s">
        <v>33478</v>
      </c>
      <c r="D2903" t="s">
        <v>33476</v>
      </c>
      <c r="E2903"/>
      <c r="F2903">
        <v>72360</v>
      </c>
      <c r="G2903" t="s">
        <v>33480</v>
      </c>
      <c r="H2903">
        <v>35140</v>
      </c>
      <c r="I2903" t="s">
        <v>33476</v>
      </c>
      <c r="J2903"/>
      <c r="U2903" s="43"/>
      <c r="AE2903"/>
    </row>
    <row r="2904" spans="1:31">
      <c r="A2904">
        <v>8300</v>
      </c>
      <c r="B2904" t="s">
        <v>2839</v>
      </c>
      <c r="C2904" t="s">
        <v>33477</v>
      </c>
      <c r="D2904" t="s">
        <v>33476</v>
      </c>
      <c r="E2904"/>
      <c r="F2904">
        <v>72380</v>
      </c>
      <c r="G2904" t="s">
        <v>33477</v>
      </c>
      <c r="H2904">
        <v>35150</v>
      </c>
      <c r="I2904" t="s">
        <v>33476</v>
      </c>
      <c r="J2904"/>
      <c r="U2904" s="43"/>
      <c r="AE2904"/>
    </row>
    <row r="2905" spans="1:31">
      <c r="A2905">
        <v>8350</v>
      </c>
      <c r="B2905" t="s">
        <v>2840</v>
      </c>
      <c r="C2905" t="s">
        <v>33478</v>
      </c>
      <c r="D2905" t="s">
        <v>33476</v>
      </c>
      <c r="E2905"/>
      <c r="F2905">
        <v>72400</v>
      </c>
      <c r="G2905" t="s">
        <v>33480</v>
      </c>
      <c r="H2905">
        <v>35160</v>
      </c>
      <c r="I2905" t="s">
        <v>33476</v>
      </c>
      <c r="J2905"/>
      <c r="U2905" s="43"/>
      <c r="AE2905"/>
    </row>
    <row r="2906" spans="1:31">
      <c r="A2906">
        <v>8240</v>
      </c>
      <c r="B2906" t="s">
        <v>2841</v>
      </c>
      <c r="C2906" t="s">
        <v>33478</v>
      </c>
      <c r="D2906" t="s">
        <v>33476</v>
      </c>
      <c r="E2906"/>
      <c r="F2906">
        <v>72430</v>
      </c>
      <c r="G2906" t="s">
        <v>33477</v>
      </c>
      <c r="H2906">
        <v>35190</v>
      </c>
      <c r="I2906" t="s">
        <v>33476</v>
      </c>
      <c r="J2906"/>
      <c r="U2906" s="43"/>
      <c r="AE2906"/>
    </row>
    <row r="2907" spans="1:31">
      <c r="A2907">
        <v>8250</v>
      </c>
      <c r="B2907" t="s">
        <v>2842</v>
      </c>
      <c r="C2907" t="s">
        <v>33477</v>
      </c>
      <c r="D2907" t="s">
        <v>33476</v>
      </c>
      <c r="E2907"/>
      <c r="F2907">
        <v>72470</v>
      </c>
      <c r="G2907" t="s">
        <v>33480</v>
      </c>
      <c r="H2907">
        <v>35190</v>
      </c>
      <c r="I2907" t="s">
        <v>33476</v>
      </c>
      <c r="J2907"/>
      <c r="U2907" s="43"/>
      <c r="AE2907"/>
    </row>
    <row r="2908" spans="1:31">
      <c r="A2908">
        <v>8250</v>
      </c>
      <c r="B2908" t="s">
        <v>2842</v>
      </c>
      <c r="C2908" t="s">
        <v>33477</v>
      </c>
      <c r="D2908" t="s">
        <v>33476</v>
      </c>
      <c r="E2908"/>
      <c r="F2908">
        <v>72500</v>
      </c>
      <c r="G2908" t="s">
        <v>33480</v>
      </c>
      <c r="H2908">
        <v>35190</v>
      </c>
      <c r="I2908" t="s">
        <v>33476</v>
      </c>
      <c r="J2908"/>
      <c r="U2908" s="43"/>
      <c r="AE2908"/>
    </row>
    <row r="2909" spans="1:31">
      <c r="A2909">
        <v>8450</v>
      </c>
      <c r="B2909" t="s">
        <v>2843</v>
      </c>
      <c r="C2909" t="s">
        <v>33478</v>
      </c>
      <c r="D2909" t="s">
        <v>33476</v>
      </c>
      <c r="E2909"/>
      <c r="F2909">
        <v>72510</v>
      </c>
      <c r="G2909" t="s">
        <v>33480</v>
      </c>
      <c r="H2909">
        <v>35210</v>
      </c>
      <c r="I2909" t="s">
        <v>33476</v>
      </c>
      <c r="J2909"/>
      <c r="U2909" s="43"/>
      <c r="AE2909"/>
    </row>
    <row r="2910" spans="1:31">
      <c r="A2910">
        <v>8430</v>
      </c>
      <c r="B2910" t="s">
        <v>2844</v>
      </c>
      <c r="C2910" t="s">
        <v>33478</v>
      </c>
      <c r="D2910" t="s">
        <v>33476</v>
      </c>
      <c r="E2910"/>
      <c r="F2910">
        <v>72530</v>
      </c>
      <c r="G2910" t="s">
        <v>33477</v>
      </c>
      <c r="H2910">
        <v>35210</v>
      </c>
      <c r="I2910" t="s">
        <v>33476</v>
      </c>
      <c r="J2910"/>
      <c r="U2910" s="43"/>
      <c r="AE2910"/>
    </row>
    <row r="2911" spans="1:31">
      <c r="A2911">
        <v>8110</v>
      </c>
      <c r="B2911" t="s">
        <v>2845</v>
      </c>
      <c r="C2911" t="s">
        <v>33478</v>
      </c>
      <c r="D2911" t="s">
        <v>33476</v>
      </c>
      <c r="E2911"/>
      <c r="F2911">
        <v>72540</v>
      </c>
      <c r="G2911" t="s">
        <v>33477</v>
      </c>
      <c r="H2911">
        <v>35220</v>
      </c>
      <c r="I2911" t="s">
        <v>33476</v>
      </c>
      <c r="J2911"/>
      <c r="U2911" s="43"/>
      <c r="AE2911"/>
    </row>
    <row r="2912" spans="1:31">
      <c r="A2912">
        <v>8310</v>
      </c>
      <c r="B2912" t="s">
        <v>2846</v>
      </c>
      <c r="C2912" t="s">
        <v>33477</v>
      </c>
      <c r="D2912" t="s">
        <v>33476</v>
      </c>
      <c r="E2912"/>
      <c r="F2912">
        <v>72550</v>
      </c>
      <c r="G2912" t="s">
        <v>33477</v>
      </c>
      <c r="H2912">
        <v>35230</v>
      </c>
      <c r="I2912" t="s">
        <v>33476</v>
      </c>
      <c r="J2912"/>
      <c r="U2912" s="43"/>
      <c r="AE2912"/>
    </row>
    <row r="2913" spans="1:31">
      <c r="A2913">
        <v>8300</v>
      </c>
      <c r="B2913" t="s">
        <v>2847</v>
      </c>
      <c r="C2913" t="s">
        <v>33477</v>
      </c>
      <c r="D2913" t="s">
        <v>33476</v>
      </c>
      <c r="E2913"/>
      <c r="F2913">
        <v>72600</v>
      </c>
      <c r="G2913" t="s">
        <v>33477</v>
      </c>
      <c r="H2913">
        <v>35230</v>
      </c>
      <c r="I2913" t="s">
        <v>33476</v>
      </c>
      <c r="J2913"/>
      <c r="U2913" s="43"/>
      <c r="AE2913"/>
    </row>
    <row r="2914" spans="1:31">
      <c r="A2914">
        <v>8190</v>
      </c>
      <c r="B2914" t="s">
        <v>2848</v>
      </c>
      <c r="C2914" t="s">
        <v>33477</v>
      </c>
      <c r="D2914" t="s">
        <v>33476</v>
      </c>
      <c r="E2914"/>
      <c r="F2914">
        <v>72610</v>
      </c>
      <c r="G2914" t="s">
        <v>33477</v>
      </c>
      <c r="H2914">
        <v>35240</v>
      </c>
      <c r="I2914" t="s">
        <v>33476</v>
      </c>
      <c r="J2914"/>
      <c r="U2914" s="43"/>
      <c r="AE2914"/>
    </row>
    <row r="2915" spans="1:31">
      <c r="A2915">
        <v>8430</v>
      </c>
      <c r="B2915" t="s">
        <v>2849</v>
      </c>
      <c r="C2915" t="s">
        <v>33478</v>
      </c>
      <c r="D2915" t="s">
        <v>33476</v>
      </c>
      <c r="E2915"/>
      <c r="F2915">
        <v>72650</v>
      </c>
      <c r="G2915" t="s">
        <v>33477</v>
      </c>
      <c r="H2915">
        <v>35250</v>
      </c>
      <c r="I2915" t="s">
        <v>33476</v>
      </c>
      <c r="J2915"/>
      <c r="U2915" s="43"/>
      <c r="AE2915"/>
    </row>
    <row r="2916" spans="1:31">
      <c r="A2916">
        <v>8140</v>
      </c>
      <c r="B2916" t="s">
        <v>2850</v>
      </c>
      <c r="C2916" t="s">
        <v>33478</v>
      </c>
      <c r="D2916" t="s">
        <v>33476</v>
      </c>
      <c r="E2916"/>
      <c r="F2916">
        <v>72700</v>
      </c>
      <c r="G2916" t="s">
        <v>33477</v>
      </c>
      <c r="H2916">
        <v>35250</v>
      </c>
      <c r="I2916" t="s">
        <v>33476</v>
      </c>
      <c r="J2916"/>
      <c r="U2916" s="43"/>
      <c r="AE2916"/>
    </row>
    <row r="2917" spans="1:31">
      <c r="A2917">
        <v>8140</v>
      </c>
      <c r="B2917" t="s">
        <v>2851</v>
      </c>
      <c r="C2917" t="s">
        <v>33478</v>
      </c>
      <c r="D2917" t="s">
        <v>33476</v>
      </c>
      <c r="E2917"/>
      <c r="F2917">
        <v>72800</v>
      </c>
      <c r="G2917" t="s">
        <v>33480</v>
      </c>
      <c r="H2917">
        <v>35270</v>
      </c>
      <c r="I2917" t="s">
        <v>33476</v>
      </c>
      <c r="J2917"/>
      <c r="U2917" s="43"/>
      <c r="AE2917"/>
    </row>
    <row r="2918" spans="1:31">
      <c r="A2918">
        <v>8290</v>
      </c>
      <c r="B2918" t="s">
        <v>2852</v>
      </c>
      <c r="C2918" t="s">
        <v>33478</v>
      </c>
      <c r="D2918" t="s">
        <v>33476</v>
      </c>
      <c r="E2918"/>
      <c r="F2918">
        <v>73100</v>
      </c>
      <c r="G2918" t="s">
        <v>33477</v>
      </c>
      <c r="H2918">
        <v>35270</v>
      </c>
      <c r="I2918" t="s">
        <v>33476</v>
      </c>
      <c r="J2918"/>
      <c r="U2918" s="43"/>
      <c r="AE2918"/>
    </row>
    <row r="2919" spans="1:31">
      <c r="A2919">
        <v>8290</v>
      </c>
      <c r="B2919" t="s">
        <v>2852</v>
      </c>
      <c r="C2919" t="s">
        <v>33478</v>
      </c>
      <c r="D2919" t="s">
        <v>33476</v>
      </c>
      <c r="E2919"/>
      <c r="F2919">
        <v>73120</v>
      </c>
      <c r="G2919" t="s">
        <v>33478</v>
      </c>
      <c r="H2919">
        <v>35270</v>
      </c>
      <c r="I2919" t="s">
        <v>33476</v>
      </c>
      <c r="J2919"/>
      <c r="U2919" s="43"/>
      <c r="AE2919"/>
    </row>
    <row r="2920" spans="1:31">
      <c r="A2920">
        <v>8000</v>
      </c>
      <c r="B2920" t="s">
        <v>2853</v>
      </c>
      <c r="C2920" t="s">
        <v>33478</v>
      </c>
      <c r="D2920" t="s">
        <v>33476</v>
      </c>
      <c r="E2920"/>
      <c r="F2920">
        <v>73130</v>
      </c>
      <c r="G2920" t="s">
        <v>33478</v>
      </c>
      <c r="H2920">
        <v>35270</v>
      </c>
      <c r="I2920" t="s">
        <v>33476</v>
      </c>
      <c r="J2920"/>
      <c r="U2920" s="43"/>
      <c r="AE2920"/>
    </row>
    <row r="2921" spans="1:31">
      <c r="A2921">
        <v>8370</v>
      </c>
      <c r="B2921" t="s">
        <v>2854</v>
      </c>
      <c r="C2921" t="s">
        <v>33478</v>
      </c>
      <c r="D2921" t="s">
        <v>33476</v>
      </c>
      <c r="E2921"/>
      <c r="F2921">
        <v>73140</v>
      </c>
      <c r="G2921" t="s">
        <v>33478</v>
      </c>
      <c r="H2921">
        <v>35290</v>
      </c>
      <c r="I2921" t="s">
        <v>33476</v>
      </c>
      <c r="J2921"/>
      <c r="U2921" s="43"/>
      <c r="AE2921"/>
    </row>
    <row r="2922" spans="1:31">
      <c r="A2922">
        <v>8270</v>
      </c>
      <c r="B2922" t="s">
        <v>2855</v>
      </c>
      <c r="C2922" t="s">
        <v>33478</v>
      </c>
      <c r="D2922" t="s">
        <v>33476</v>
      </c>
      <c r="E2922"/>
      <c r="F2922">
        <v>73160</v>
      </c>
      <c r="G2922" t="s">
        <v>33478</v>
      </c>
      <c r="H2922">
        <v>35290</v>
      </c>
      <c r="I2922" t="s">
        <v>33476</v>
      </c>
      <c r="J2922"/>
      <c r="U2922" s="43"/>
      <c r="AE2922"/>
    </row>
    <row r="2923" spans="1:31">
      <c r="A2923">
        <v>8110</v>
      </c>
      <c r="B2923" t="s">
        <v>2856</v>
      </c>
      <c r="C2923" t="s">
        <v>33478</v>
      </c>
      <c r="D2923" t="s">
        <v>33476</v>
      </c>
      <c r="E2923"/>
      <c r="F2923">
        <v>73170</v>
      </c>
      <c r="G2923" t="s">
        <v>33477</v>
      </c>
      <c r="H2923">
        <v>35290</v>
      </c>
      <c r="I2923" t="s">
        <v>33476</v>
      </c>
      <c r="J2923"/>
      <c r="U2923" s="43"/>
      <c r="AE2923"/>
    </row>
    <row r="2924" spans="1:31">
      <c r="A2924">
        <v>8400</v>
      </c>
      <c r="B2924" t="s">
        <v>2857</v>
      </c>
      <c r="C2924" t="s">
        <v>33477</v>
      </c>
      <c r="D2924" t="s">
        <v>33476</v>
      </c>
      <c r="E2924"/>
      <c r="F2924">
        <v>73190</v>
      </c>
      <c r="G2924" t="s">
        <v>33478</v>
      </c>
      <c r="H2924">
        <v>35310</v>
      </c>
      <c r="I2924" t="s">
        <v>33476</v>
      </c>
      <c r="J2924"/>
      <c r="U2924" s="43"/>
      <c r="AE2924"/>
    </row>
    <row r="2925" spans="1:31">
      <c r="A2925">
        <v>8400</v>
      </c>
      <c r="B2925" t="s">
        <v>2858</v>
      </c>
      <c r="C2925" t="s">
        <v>33477</v>
      </c>
      <c r="D2925" t="s">
        <v>33476</v>
      </c>
      <c r="E2925"/>
      <c r="F2925">
        <v>73200</v>
      </c>
      <c r="G2925" t="s">
        <v>33478</v>
      </c>
      <c r="H2925">
        <v>35310</v>
      </c>
      <c r="I2925" t="s">
        <v>33476</v>
      </c>
      <c r="J2925"/>
      <c r="U2925" s="43"/>
      <c r="AE2925"/>
    </row>
    <row r="2926" spans="1:31">
      <c r="A2926">
        <v>8430</v>
      </c>
      <c r="B2926" t="s">
        <v>2859</v>
      </c>
      <c r="C2926" t="s">
        <v>33478</v>
      </c>
      <c r="D2926" t="s">
        <v>33476</v>
      </c>
      <c r="E2926"/>
      <c r="F2926">
        <v>73220</v>
      </c>
      <c r="G2926" t="s">
        <v>33478</v>
      </c>
      <c r="H2926">
        <v>35330</v>
      </c>
      <c r="I2926" t="s">
        <v>33476</v>
      </c>
      <c r="J2926"/>
      <c r="U2926" s="43"/>
      <c r="AE2926"/>
    </row>
    <row r="2927" spans="1:31">
      <c r="A2927">
        <v>8600</v>
      </c>
      <c r="B2927" t="s">
        <v>2860</v>
      </c>
      <c r="C2927" t="s">
        <v>33478</v>
      </c>
      <c r="D2927" t="s">
        <v>33476</v>
      </c>
      <c r="E2927"/>
      <c r="F2927">
        <v>73230</v>
      </c>
      <c r="G2927" t="s">
        <v>33478</v>
      </c>
      <c r="H2927">
        <v>35330</v>
      </c>
      <c r="I2927" t="s">
        <v>33476</v>
      </c>
      <c r="J2927"/>
      <c r="U2927" s="43"/>
      <c r="AE2927"/>
    </row>
    <row r="2928" spans="1:31">
      <c r="A2928">
        <v>8450</v>
      </c>
      <c r="B2928" t="s">
        <v>2861</v>
      </c>
      <c r="C2928" t="s">
        <v>33478</v>
      </c>
      <c r="D2928" t="s">
        <v>33476</v>
      </c>
      <c r="E2928"/>
      <c r="F2928">
        <v>73240</v>
      </c>
      <c r="G2928" t="s">
        <v>33478</v>
      </c>
      <c r="H2928">
        <v>35340</v>
      </c>
      <c r="I2928" t="s">
        <v>33476</v>
      </c>
      <c r="J2928"/>
      <c r="U2928" s="43"/>
      <c r="AE2928"/>
    </row>
    <row r="2929" spans="1:31">
      <c r="A2929">
        <v>8230</v>
      </c>
      <c r="B2929" t="s">
        <v>2862</v>
      </c>
      <c r="C2929" t="s">
        <v>33478</v>
      </c>
      <c r="D2929" t="s">
        <v>33476</v>
      </c>
      <c r="E2929"/>
      <c r="F2929">
        <v>73250</v>
      </c>
      <c r="G2929" t="s">
        <v>33478</v>
      </c>
      <c r="H2929">
        <v>35340</v>
      </c>
      <c r="I2929" t="s">
        <v>33476</v>
      </c>
      <c r="J2929"/>
      <c r="U2929" s="43"/>
      <c r="AE2929"/>
    </row>
    <row r="2930" spans="1:31">
      <c r="A2930">
        <v>8220</v>
      </c>
      <c r="B2930" t="s">
        <v>1219</v>
      </c>
      <c r="C2930" t="s">
        <v>33478</v>
      </c>
      <c r="D2930" t="s">
        <v>33476</v>
      </c>
      <c r="E2930"/>
      <c r="F2930">
        <v>73260</v>
      </c>
      <c r="G2930" t="s">
        <v>33478</v>
      </c>
      <c r="H2930">
        <v>35350</v>
      </c>
      <c r="I2930" t="s">
        <v>33476</v>
      </c>
      <c r="J2930"/>
      <c r="U2930" s="43"/>
      <c r="AE2930"/>
    </row>
    <row r="2931" spans="1:31">
      <c r="A2931">
        <v>8450</v>
      </c>
      <c r="B2931" t="s">
        <v>2863</v>
      </c>
      <c r="C2931" t="s">
        <v>33478</v>
      </c>
      <c r="D2931" t="s">
        <v>33476</v>
      </c>
      <c r="E2931"/>
      <c r="F2931">
        <v>73270</v>
      </c>
      <c r="G2931" t="s">
        <v>33478</v>
      </c>
      <c r="H2931">
        <v>35360</v>
      </c>
      <c r="I2931" t="s">
        <v>33476</v>
      </c>
      <c r="J2931"/>
      <c r="U2931" s="43"/>
      <c r="AE2931"/>
    </row>
    <row r="2932" spans="1:31">
      <c r="A2932">
        <v>8150</v>
      </c>
      <c r="B2932" t="s">
        <v>2864</v>
      </c>
      <c r="C2932" t="s">
        <v>33478</v>
      </c>
      <c r="D2932" t="s">
        <v>33476</v>
      </c>
      <c r="E2932"/>
      <c r="F2932">
        <v>73300</v>
      </c>
      <c r="G2932" t="s">
        <v>33478</v>
      </c>
      <c r="H2932">
        <v>35370</v>
      </c>
      <c r="I2932" t="s">
        <v>33476</v>
      </c>
      <c r="J2932"/>
      <c r="U2932" s="43"/>
      <c r="AE2932"/>
    </row>
    <row r="2933" spans="1:31">
      <c r="A2933">
        <v>8220</v>
      </c>
      <c r="B2933" t="s">
        <v>2865</v>
      </c>
      <c r="C2933" t="s">
        <v>33478</v>
      </c>
      <c r="D2933" t="s">
        <v>33476</v>
      </c>
      <c r="E2933"/>
      <c r="F2933">
        <v>73310</v>
      </c>
      <c r="G2933" t="s">
        <v>33477</v>
      </c>
      <c r="H2933">
        <v>35370</v>
      </c>
      <c r="I2933" t="s">
        <v>33476</v>
      </c>
      <c r="J2933"/>
      <c r="U2933" s="43"/>
      <c r="AE2933"/>
    </row>
    <row r="2934" spans="1:31">
      <c r="A2934">
        <v>8150</v>
      </c>
      <c r="B2934" t="s">
        <v>2866</v>
      </c>
      <c r="C2934" t="s">
        <v>33478</v>
      </c>
      <c r="D2934" t="s">
        <v>33476</v>
      </c>
      <c r="E2934"/>
      <c r="F2934">
        <v>73320</v>
      </c>
      <c r="G2934" t="s">
        <v>33483</v>
      </c>
      <c r="H2934">
        <v>35370</v>
      </c>
      <c r="I2934" t="s">
        <v>33476</v>
      </c>
      <c r="J2934"/>
      <c r="U2934" s="43"/>
      <c r="AE2934"/>
    </row>
    <row r="2935" spans="1:31">
      <c r="A2935">
        <v>8300</v>
      </c>
      <c r="B2935" t="s">
        <v>2867</v>
      </c>
      <c r="C2935" t="s">
        <v>33477</v>
      </c>
      <c r="D2935" t="s">
        <v>33476</v>
      </c>
      <c r="E2935"/>
      <c r="F2935">
        <v>73330</v>
      </c>
      <c r="G2935" t="s">
        <v>33477</v>
      </c>
      <c r="H2935">
        <v>35380</v>
      </c>
      <c r="I2935" t="s">
        <v>33476</v>
      </c>
      <c r="J2935"/>
      <c r="U2935" s="43"/>
      <c r="AE2935"/>
    </row>
    <row r="2936" spans="1:31">
      <c r="A2936">
        <v>8300</v>
      </c>
      <c r="B2936" t="s">
        <v>2867</v>
      </c>
      <c r="C2936" t="s">
        <v>33477</v>
      </c>
      <c r="D2936" t="s">
        <v>33476</v>
      </c>
      <c r="E2936"/>
      <c r="F2936">
        <v>73340</v>
      </c>
      <c r="G2936" t="s">
        <v>33478</v>
      </c>
      <c r="H2936">
        <v>35380</v>
      </c>
      <c r="I2936" t="s">
        <v>33476</v>
      </c>
      <c r="J2936"/>
      <c r="U2936" s="43"/>
      <c r="AE2936"/>
    </row>
    <row r="2937" spans="1:31">
      <c r="A2937">
        <v>8500</v>
      </c>
      <c r="B2937" t="s">
        <v>2868</v>
      </c>
      <c r="C2937" t="s">
        <v>33478</v>
      </c>
      <c r="D2937" t="s">
        <v>33476</v>
      </c>
      <c r="E2937"/>
      <c r="F2937">
        <v>73350</v>
      </c>
      <c r="G2937" t="s">
        <v>33478</v>
      </c>
      <c r="H2937">
        <v>35390</v>
      </c>
      <c r="I2937" t="s">
        <v>33476</v>
      </c>
      <c r="J2937"/>
      <c r="U2937" s="43"/>
      <c r="AE2937"/>
    </row>
    <row r="2938" spans="1:31">
      <c r="A2938">
        <v>8130</v>
      </c>
      <c r="B2938" t="s">
        <v>2869</v>
      </c>
      <c r="C2938" t="s">
        <v>33477</v>
      </c>
      <c r="D2938" t="s">
        <v>33476</v>
      </c>
      <c r="E2938"/>
      <c r="F2938">
        <v>73360</v>
      </c>
      <c r="G2938" t="s">
        <v>33478</v>
      </c>
      <c r="H2938">
        <v>35390</v>
      </c>
      <c r="I2938" t="s">
        <v>33476</v>
      </c>
      <c r="J2938"/>
      <c r="U2938" s="43"/>
      <c r="AE2938"/>
    </row>
    <row r="2939" spans="1:31">
      <c r="A2939">
        <v>8150</v>
      </c>
      <c r="B2939" t="s">
        <v>2870</v>
      </c>
      <c r="C2939" t="s">
        <v>33478</v>
      </c>
      <c r="D2939" t="s">
        <v>33476</v>
      </c>
      <c r="E2939"/>
      <c r="F2939">
        <v>73400</v>
      </c>
      <c r="G2939" t="s">
        <v>33478</v>
      </c>
      <c r="H2939">
        <v>35410</v>
      </c>
      <c r="I2939" t="s">
        <v>33476</v>
      </c>
      <c r="J2939"/>
      <c r="U2939" s="43"/>
      <c r="AE2939"/>
    </row>
    <row r="2940" spans="1:31">
      <c r="A2940">
        <v>8220</v>
      </c>
      <c r="B2940" t="s">
        <v>1231</v>
      </c>
      <c r="C2940" t="s">
        <v>33478</v>
      </c>
      <c r="D2940" t="s">
        <v>33476</v>
      </c>
      <c r="E2940"/>
      <c r="F2940">
        <v>73410</v>
      </c>
      <c r="G2940" t="s">
        <v>33477</v>
      </c>
      <c r="H2940">
        <v>35410</v>
      </c>
      <c r="I2940" t="s">
        <v>33476</v>
      </c>
      <c r="J2940"/>
      <c r="U2940" s="43"/>
      <c r="AE2940"/>
    </row>
    <row r="2941" spans="1:31">
      <c r="A2941">
        <v>8220</v>
      </c>
      <c r="B2941" t="s">
        <v>1231</v>
      </c>
      <c r="C2941" t="s">
        <v>33478</v>
      </c>
      <c r="D2941" t="s">
        <v>33476</v>
      </c>
      <c r="E2941"/>
      <c r="F2941">
        <v>73420</v>
      </c>
      <c r="G2941" t="s">
        <v>33477</v>
      </c>
      <c r="H2941">
        <v>35420</v>
      </c>
      <c r="I2941" t="s">
        <v>33476</v>
      </c>
      <c r="J2941"/>
      <c r="U2941" s="43"/>
      <c r="AE2941"/>
    </row>
    <row r="2942" spans="1:31">
      <c r="A2942">
        <v>8220</v>
      </c>
      <c r="B2942" t="s">
        <v>1231</v>
      </c>
      <c r="C2942" t="s">
        <v>33478</v>
      </c>
      <c r="D2942" t="s">
        <v>33476</v>
      </c>
      <c r="E2942"/>
      <c r="F2942">
        <v>73450</v>
      </c>
      <c r="G2942" t="s">
        <v>33483</v>
      </c>
      <c r="H2942">
        <v>35420</v>
      </c>
      <c r="I2942" t="s">
        <v>33476</v>
      </c>
      <c r="J2942"/>
      <c r="U2942" s="43"/>
      <c r="AE2942"/>
    </row>
    <row r="2943" spans="1:31">
      <c r="A2943">
        <v>8220</v>
      </c>
      <c r="B2943" t="s">
        <v>1231</v>
      </c>
      <c r="C2943" t="s">
        <v>33478</v>
      </c>
      <c r="D2943" t="s">
        <v>33476</v>
      </c>
      <c r="E2943"/>
      <c r="F2943">
        <v>73490</v>
      </c>
      <c r="G2943" t="s">
        <v>33477</v>
      </c>
      <c r="H2943">
        <v>35430</v>
      </c>
      <c r="I2943" t="s">
        <v>33476</v>
      </c>
      <c r="J2943"/>
      <c r="U2943" s="43"/>
      <c r="AE2943"/>
    </row>
    <row r="2944" spans="1:31">
      <c r="A2944">
        <v>8230</v>
      </c>
      <c r="B2944" t="s">
        <v>2871</v>
      </c>
      <c r="C2944" t="s">
        <v>33478</v>
      </c>
      <c r="D2944" t="s">
        <v>33476</v>
      </c>
      <c r="E2944"/>
      <c r="F2944">
        <v>73500</v>
      </c>
      <c r="G2944" t="s">
        <v>33483</v>
      </c>
      <c r="H2944">
        <v>35440</v>
      </c>
      <c r="I2944" t="s">
        <v>33476</v>
      </c>
      <c r="J2944"/>
      <c r="U2944" s="43"/>
      <c r="AE2944"/>
    </row>
    <row r="2945" spans="1:31">
      <c r="A2945">
        <v>8230</v>
      </c>
      <c r="B2945" t="s">
        <v>2871</v>
      </c>
      <c r="C2945" t="s">
        <v>33478</v>
      </c>
      <c r="D2945" t="s">
        <v>33476</v>
      </c>
      <c r="E2945"/>
      <c r="F2945">
        <v>73530</v>
      </c>
      <c r="G2945" t="s">
        <v>33478</v>
      </c>
      <c r="H2945">
        <v>35450</v>
      </c>
      <c r="I2945" t="s">
        <v>33476</v>
      </c>
      <c r="J2945"/>
      <c r="U2945" s="43"/>
      <c r="AE2945"/>
    </row>
    <row r="2946" spans="1:31">
      <c r="A2946">
        <v>8230</v>
      </c>
      <c r="B2946" t="s">
        <v>2871</v>
      </c>
      <c r="C2946" t="s">
        <v>33478</v>
      </c>
      <c r="D2946" t="s">
        <v>33476</v>
      </c>
      <c r="E2946"/>
      <c r="F2946">
        <v>73540</v>
      </c>
      <c r="G2946" t="s">
        <v>33478</v>
      </c>
      <c r="H2946">
        <v>35450</v>
      </c>
      <c r="I2946" t="s">
        <v>33476</v>
      </c>
      <c r="J2946"/>
      <c r="U2946" s="43"/>
      <c r="AE2946"/>
    </row>
    <row r="2947" spans="1:31">
      <c r="A2947">
        <v>8190</v>
      </c>
      <c r="B2947" t="s">
        <v>2872</v>
      </c>
      <c r="C2947" t="s">
        <v>33477</v>
      </c>
      <c r="D2947" t="s">
        <v>33476</v>
      </c>
      <c r="E2947"/>
      <c r="F2947">
        <v>73550</v>
      </c>
      <c r="G2947" t="s">
        <v>33483</v>
      </c>
      <c r="H2947">
        <v>35460</v>
      </c>
      <c r="I2947" t="s">
        <v>33476</v>
      </c>
      <c r="J2947"/>
      <c r="U2947" s="43"/>
      <c r="AE2947"/>
    </row>
    <row r="2948" spans="1:31">
      <c r="A2948">
        <v>8220</v>
      </c>
      <c r="B2948" t="s">
        <v>2873</v>
      </c>
      <c r="C2948" t="s">
        <v>33478</v>
      </c>
      <c r="D2948" t="s">
        <v>33476</v>
      </c>
      <c r="E2948"/>
      <c r="F2948">
        <v>73590</v>
      </c>
      <c r="G2948" t="s">
        <v>33478</v>
      </c>
      <c r="H2948">
        <v>35460</v>
      </c>
      <c r="I2948" t="s">
        <v>33476</v>
      </c>
      <c r="J2948"/>
      <c r="U2948" s="43"/>
      <c r="AE2948"/>
    </row>
    <row r="2949" spans="1:31">
      <c r="A2949">
        <v>8150</v>
      </c>
      <c r="B2949" t="s">
        <v>2874</v>
      </c>
      <c r="C2949" t="s">
        <v>33478</v>
      </c>
      <c r="D2949" t="s">
        <v>33476</v>
      </c>
      <c r="E2949"/>
      <c r="F2949">
        <v>73610</v>
      </c>
      <c r="G2949" t="s">
        <v>33478</v>
      </c>
      <c r="H2949">
        <v>35460</v>
      </c>
      <c r="I2949" t="s">
        <v>33476</v>
      </c>
      <c r="J2949"/>
      <c r="U2949" s="43"/>
      <c r="AE2949"/>
    </row>
    <row r="2950" spans="1:31">
      <c r="A2950">
        <v>8150</v>
      </c>
      <c r="B2950" t="s">
        <v>2874</v>
      </c>
      <c r="C2950" t="s">
        <v>33478</v>
      </c>
      <c r="D2950" t="s">
        <v>33476</v>
      </c>
      <c r="E2950"/>
      <c r="F2950">
        <v>73620</v>
      </c>
      <c r="G2950" t="s">
        <v>33478</v>
      </c>
      <c r="H2950">
        <v>35480</v>
      </c>
      <c r="I2950" t="s">
        <v>33476</v>
      </c>
      <c r="J2950"/>
      <c r="U2950" s="43"/>
      <c r="AE2950"/>
    </row>
    <row r="2951" spans="1:31">
      <c r="A2951">
        <v>8220</v>
      </c>
      <c r="B2951" t="s">
        <v>2875</v>
      </c>
      <c r="C2951" t="s">
        <v>33478</v>
      </c>
      <c r="D2951" t="s">
        <v>33476</v>
      </c>
      <c r="E2951"/>
      <c r="F2951">
        <v>73630</v>
      </c>
      <c r="G2951" t="s">
        <v>33478</v>
      </c>
      <c r="H2951">
        <v>35480</v>
      </c>
      <c r="I2951" t="s">
        <v>33476</v>
      </c>
      <c r="J2951"/>
      <c r="U2951" s="43"/>
      <c r="AE2951"/>
    </row>
    <row r="2952" spans="1:31">
      <c r="A2952">
        <v>8290</v>
      </c>
      <c r="B2952" t="s">
        <v>2876</v>
      </c>
      <c r="C2952" t="s">
        <v>33478</v>
      </c>
      <c r="D2952" t="s">
        <v>33476</v>
      </c>
      <c r="E2952"/>
      <c r="F2952">
        <v>73640</v>
      </c>
      <c r="G2952" t="s">
        <v>33483</v>
      </c>
      <c r="H2952">
        <v>35490</v>
      </c>
      <c r="I2952" t="s">
        <v>33476</v>
      </c>
      <c r="J2952"/>
      <c r="U2952" s="43"/>
      <c r="AE2952"/>
    </row>
    <row r="2953" spans="1:31">
      <c r="A2953">
        <v>8130</v>
      </c>
      <c r="B2953" t="s">
        <v>2877</v>
      </c>
      <c r="C2953" t="s">
        <v>33477</v>
      </c>
      <c r="D2953" t="s">
        <v>33476</v>
      </c>
      <c r="E2953"/>
      <c r="F2953">
        <v>73660</v>
      </c>
      <c r="G2953" t="s">
        <v>33478</v>
      </c>
      <c r="H2953">
        <v>35490</v>
      </c>
      <c r="I2953" t="s">
        <v>33476</v>
      </c>
      <c r="J2953"/>
      <c r="U2953" s="43"/>
      <c r="AE2953"/>
    </row>
    <row r="2954" spans="1:31">
      <c r="A2954">
        <v>8110</v>
      </c>
      <c r="B2954" t="s">
        <v>2878</v>
      </c>
      <c r="C2954" t="s">
        <v>33478</v>
      </c>
      <c r="D2954" t="s">
        <v>33476</v>
      </c>
      <c r="E2954"/>
      <c r="F2954">
        <v>73670</v>
      </c>
      <c r="G2954" t="s">
        <v>33478</v>
      </c>
      <c r="H2954">
        <v>35500</v>
      </c>
      <c r="I2954" t="s">
        <v>33476</v>
      </c>
      <c r="J2954"/>
      <c r="U2954" s="43"/>
      <c r="AE2954"/>
    </row>
    <row r="2955" spans="1:31">
      <c r="A2955">
        <v>8110</v>
      </c>
      <c r="B2955" t="s">
        <v>2879</v>
      </c>
      <c r="C2955" t="s">
        <v>33478</v>
      </c>
      <c r="D2955" t="s">
        <v>33476</v>
      </c>
      <c r="E2955"/>
      <c r="F2955">
        <v>73700</v>
      </c>
      <c r="G2955" t="s">
        <v>33478</v>
      </c>
      <c r="H2955">
        <v>35500</v>
      </c>
      <c r="I2955" t="s">
        <v>33476</v>
      </c>
      <c r="J2955"/>
      <c r="U2955" s="43"/>
      <c r="AE2955"/>
    </row>
    <row r="2956" spans="1:31">
      <c r="A2956">
        <v>8350</v>
      </c>
      <c r="B2956" t="s">
        <v>2880</v>
      </c>
      <c r="C2956" t="s">
        <v>33478</v>
      </c>
      <c r="D2956" t="s">
        <v>33476</v>
      </c>
      <c r="E2956"/>
      <c r="F2956">
        <v>73720</v>
      </c>
      <c r="G2956" t="s">
        <v>33478</v>
      </c>
      <c r="H2956">
        <v>35500</v>
      </c>
      <c r="I2956" t="s">
        <v>33476</v>
      </c>
      <c r="J2956"/>
      <c r="U2956" s="43"/>
      <c r="AE2956"/>
    </row>
    <row r="2957" spans="1:31">
      <c r="A2957">
        <v>8310</v>
      </c>
      <c r="B2957" t="s">
        <v>2881</v>
      </c>
      <c r="C2957" t="s">
        <v>33477</v>
      </c>
      <c r="D2957" t="s">
        <v>33476</v>
      </c>
      <c r="E2957"/>
      <c r="F2957">
        <v>73730</v>
      </c>
      <c r="G2957" t="s">
        <v>33478</v>
      </c>
      <c r="H2957">
        <v>35500</v>
      </c>
      <c r="I2957" t="s">
        <v>33476</v>
      </c>
      <c r="J2957"/>
      <c r="U2957" s="43"/>
      <c r="AE2957"/>
    </row>
    <row r="2958" spans="1:31">
      <c r="A2958">
        <v>8310</v>
      </c>
      <c r="B2958" t="s">
        <v>2882</v>
      </c>
      <c r="C2958" t="s">
        <v>33477</v>
      </c>
      <c r="D2958" t="s">
        <v>33476</v>
      </c>
      <c r="E2958"/>
      <c r="F2958">
        <v>73800</v>
      </c>
      <c r="G2958" t="s">
        <v>33477</v>
      </c>
      <c r="H2958">
        <v>35510</v>
      </c>
      <c r="I2958" t="s">
        <v>33476</v>
      </c>
      <c r="J2958"/>
      <c r="U2958" s="43"/>
      <c r="AE2958"/>
    </row>
    <row r="2959" spans="1:31">
      <c r="A2959">
        <v>8360</v>
      </c>
      <c r="B2959" t="s">
        <v>2883</v>
      </c>
      <c r="C2959" t="s">
        <v>33477</v>
      </c>
      <c r="D2959" t="s">
        <v>33476</v>
      </c>
      <c r="E2959"/>
      <c r="F2959">
        <v>74000</v>
      </c>
      <c r="G2959" t="s">
        <v>33478</v>
      </c>
      <c r="H2959">
        <v>35520</v>
      </c>
      <c r="I2959" t="s">
        <v>33476</v>
      </c>
      <c r="J2959"/>
      <c r="U2959" s="43"/>
      <c r="AE2959"/>
    </row>
    <row r="2960" spans="1:31">
      <c r="A2960">
        <v>8360</v>
      </c>
      <c r="B2960" t="s">
        <v>2883</v>
      </c>
      <c r="C2960" t="s">
        <v>33477</v>
      </c>
      <c r="D2960" t="s">
        <v>33476</v>
      </c>
      <c r="E2960"/>
      <c r="F2960">
        <v>74110</v>
      </c>
      <c r="G2960" t="s">
        <v>33478</v>
      </c>
      <c r="H2960">
        <v>35530</v>
      </c>
      <c r="I2960" t="s">
        <v>33476</v>
      </c>
      <c r="J2960"/>
      <c r="U2960" s="43"/>
      <c r="AE2960"/>
    </row>
    <row r="2961" spans="1:31">
      <c r="A2961">
        <v>8190</v>
      </c>
      <c r="B2961" t="s">
        <v>2884</v>
      </c>
      <c r="C2961" t="s">
        <v>33477</v>
      </c>
      <c r="D2961" t="s">
        <v>33476</v>
      </c>
      <c r="E2961"/>
      <c r="F2961">
        <v>74120</v>
      </c>
      <c r="G2961" t="s">
        <v>33478</v>
      </c>
      <c r="H2961">
        <v>35530</v>
      </c>
      <c r="I2961" t="s">
        <v>33476</v>
      </c>
      <c r="J2961"/>
      <c r="U2961" s="43"/>
      <c r="AE2961"/>
    </row>
    <row r="2962" spans="1:31">
      <c r="A2962">
        <v>8220</v>
      </c>
      <c r="B2962" t="s">
        <v>2885</v>
      </c>
      <c r="C2962" t="s">
        <v>33478</v>
      </c>
      <c r="D2962" t="s">
        <v>33476</v>
      </c>
      <c r="E2962"/>
      <c r="F2962">
        <v>74130</v>
      </c>
      <c r="G2962" t="s">
        <v>33478</v>
      </c>
      <c r="H2962">
        <v>35540</v>
      </c>
      <c r="I2962" t="s">
        <v>33476</v>
      </c>
      <c r="J2962"/>
      <c r="U2962" s="43"/>
      <c r="AE2962"/>
    </row>
    <row r="2963" spans="1:31">
      <c r="A2963">
        <v>8250</v>
      </c>
      <c r="B2963" t="s">
        <v>2886</v>
      </c>
      <c r="C2963" t="s">
        <v>33477</v>
      </c>
      <c r="D2963" t="s">
        <v>33476</v>
      </c>
      <c r="E2963"/>
      <c r="F2963">
        <v>74140</v>
      </c>
      <c r="G2963" t="s">
        <v>33478</v>
      </c>
      <c r="H2963">
        <v>35550</v>
      </c>
      <c r="I2963" t="s">
        <v>33476</v>
      </c>
      <c r="J2963"/>
      <c r="U2963" s="43"/>
      <c r="AE2963"/>
    </row>
    <row r="2964" spans="1:31">
      <c r="A2964">
        <v>8130</v>
      </c>
      <c r="B2964" t="s">
        <v>2887</v>
      </c>
      <c r="C2964" t="s">
        <v>33477</v>
      </c>
      <c r="D2964" t="s">
        <v>33476</v>
      </c>
      <c r="E2964"/>
      <c r="F2964">
        <v>74150</v>
      </c>
      <c r="G2964" t="s">
        <v>33477</v>
      </c>
      <c r="H2964">
        <v>35550</v>
      </c>
      <c r="I2964" t="s">
        <v>33476</v>
      </c>
      <c r="J2964"/>
      <c r="U2964" s="43"/>
      <c r="AE2964"/>
    </row>
    <row r="2965" spans="1:31">
      <c r="A2965">
        <v>8090</v>
      </c>
      <c r="B2965" t="s">
        <v>2888</v>
      </c>
      <c r="C2965" t="s">
        <v>33478</v>
      </c>
      <c r="D2965" t="s">
        <v>33476</v>
      </c>
      <c r="E2965"/>
      <c r="F2965">
        <v>74160</v>
      </c>
      <c r="G2965" t="s">
        <v>33478</v>
      </c>
      <c r="H2965">
        <v>35560</v>
      </c>
      <c r="I2965" t="s">
        <v>33476</v>
      </c>
      <c r="J2965"/>
      <c r="U2965" s="43"/>
      <c r="AE2965"/>
    </row>
    <row r="2966" spans="1:31">
      <c r="A2966">
        <v>8300</v>
      </c>
      <c r="B2966" t="s">
        <v>2889</v>
      </c>
      <c r="C2966" t="s">
        <v>33477</v>
      </c>
      <c r="D2966" t="s">
        <v>33476</v>
      </c>
      <c r="E2966"/>
      <c r="F2966">
        <v>74190</v>
      </c>
      <c r="G2966" t="s">
        <v>33478</v>
      </c>
      <c r="H2966">
        <v>35560</v>
      </c>
      <c r="I2966" t="s">
        <v>33476</v>
      </c>
      <c r="J2966"/>
      <c r="U2966" s="43"/>
      <c r="AE2966"/>
    </row>
    <row r="2967" spans="1:31">
      <c r="A2967">
        <v>8130</v>
      </c>
      <c r="B2967" t="s">
        <v>2890</v>
      </c>
      <c r="C2967" t="s">
        <v>33477</v>
      </c>
      <c r="D2967" t="s">
        <v>33476</v>
      </c>
      <c r="E2967"/>
      <c r="F2967">
        <v>74210</v>
      </c>
      <c r="G2967" t="s">
        <v>33478</v>
      </c>
      <c r="H2967">
        <v>35560</v>
      </c>
      <c r="I2967" t="s">
        <v>33476</v>
      </c>
      <c r="J2967"/>
      <c r="U2967" s="43"/>
      <c r="AE2967"/>
    </row>
    <row r="2968" spans="1:31">
      <c r="A2968">
        <v>8160</v>
      </c>
      <c r="B2968" t="s">
        <v>2891</v>
      </c>
      <c r="C2968" t="s">
        <v>33478</v>
      </c>
      <c r="D2968" t="s">
        <v>33476</v>
      </c>
      <c r="E2968"/>
      <c r="F2968">
        <v>74220</v>
      </c>
      <c r="G2968" t="s">
        <v>33478</v>
      </c>
      <c r="H2968">
        <v>35580</v>
      </c>
      <c r="I2968" t="s">
        <v>33476</v>
      </c>
      <c r="J2968"/>
      <c r="U2968" s="43"/>
      <c r="AE2968"/>
    </row>
    <row r="2969" spans="1:31">
      <c r="A2969">
        <v>8460</v>
      </c>
      <c r="B2969" t="s">
        <v>534</v>
      </c>
      <c r="C2969" t="s">
        <v>33478</v>
      </c>
      <c r="D2969" t="s">
        <v>33476</v>
      </c>
      <c r="E2969"/>
      <c r="F2969">
        <v>74230</v>
      </c>
      <c r="G2969" t="s">
        <v>33478</v>
      </c>
      <c r="H2969">
        <v>35580</v>
      </c>
      <c r="I2969" t="s">
        <v>33476</v>
      </c>
      <c r="J2969"/>
      <c r="U2969" s="43"/>
      <c r="AE2969"/>
    </row>
    <row r="2970" spans="1:31">
      <c r="A2970">
        <v>8400</v>
      </c>
      <c r="B2970" t="s">
        <v>2892</v>
      </c>
      <c r="C2970" t="s">
        <v>33477</v>
      </c>
      <c r="D2970" t="s">
        <v>33476</v>
      </c>
      <c r="E2970"/>
      <c r="F2970">
        <v>74250</v>
      </c>
      <c r="G2970" t="s">
        <v>33478</v>
      </c>
      <c r="H2970">
        <v>35590</v>
      </c>
      <c r="I2970" t="s">
        <v>33476</v>
      </c>
      <c r="J2970"/>
      <c r="U2970" s="43"/>
      <c r="AE2970"/>
    </row>
    <row r="2971" spans="1:31">
      <c r="A2971">
        <v>8200</v>
      </c>
      <c r="B2971" t="s">
        <v>2893</v>
      </c>
      <c r="C2971" t="s">
        <v>33478</v>
      </c>
      <c r="D2971" t="s">
        <v>33476</v>
      </c>
      <c r="E2971"/>
      <c r="F2971">
        <v>74270</v>
      </c>
      <c r="G2971" t="s">
        <v>33478</v>
      </c>
      <c r="H2971">
        <v>35600</v>
      </c>
      <c r="I2971" t="s">
        <v>33476</v>
      </c>
      <c r="J2971"/>
      <c r="U2971" s="43"/>
      <c r="AE2971"/>
    </row>
    <row r="2972" spans="1:31">
      <c r="A2972">
        <v>8400</v>
      </c>
      <c r="B2972" t="s">
        <v>2894</v>
      </c>
      <c r="C2972" t="s">
        <v>33477</v>
      </c>
      <c r="D2972" t="s">
        <v>33476</v>
      </c>
      <c r="E2972"/>
      <c r="F2972">
        <v>74290</v>
      </c>
      <c r="G2972" t="s">
        <v>33478</v>
      </c>
      <c r="H2972">
        <v>35610</v>
      </c>
      <c r="I2972" t="s">
        <v>33476</v>
      </c>
      <c r="J2972"/>
      <c r="U2972" s="43"/>
      <c r="AE2972"/>
    </row>
    <row r="2973" spans="1:31">
      <c r="A2973">
        <v>8310</v>
      </c>
      <c r="B2973" t="s">
        <v>2895</v>
      </c>
      <c r="C2973" t="s">
        <v>33477</v>
      </c>
      <c r="D2973" t="s">
        <v>33476</v>
      </c>
      <c r="E2973"/>
      <c r="F2973">
        <v>74300</v>
      </c>
      <c r="G2973" t="s">
        <v>33478</v>
      </c>
      <c r="H2973">
        <v>35630</v>
      </c>
      <c r="I2973" t="s">
        <v>33476</v>
      </c>
      <c r="J2973"/>
      <c r="U2973" s="43"/>
      <c r="AE2973"/>
    </row>
    <row r="2974" spans="1:31">
      <c r="A2974">
        <v>8240</v>
      </c>
      <c r="B2974" t="s">
        <v>1268</v>
      </c>
      <c r="C2974" t="s">
        <v>33478</v>
      </c>
      <c r="D2974" t="s">
        <v>33476</v>
      </c>
      <c r="E2974"/>
      <c r="F2974">
        <v>74320</v>
      </c>
      <c r="G2974" t="s">
        <v>33478</v>
      </c>
      <c r="H2974">
        <v>35630</v>
      </c>
      <c r="I2974" t="s">
        <v>33476</v>
      </c>
      <c r="J2974"/>
      <c r="U2974" s="43"/>
      <c r="AE2974"/>
    </row>
    <row r="2975" spans="1:31">
      <c r="A2975">
        <v>8430</v>
      </c>
      <c r="B2975" t="s">
        <v>2896</v>
      </c>
      <c r="C2975" t="s">
        <v>33478</v>
      </c>
      <c r="D2975" t="s">
        <v>33476</v>
      </c>
      <c r="E2975"/>
      <c r="F2975">
        <v>74330</v>
      </c>
      <c r="G2975" t="s">
        <v>33478</v>
      </c>
      <c r="H2975">
        <v>35640</v>
      </c>
      <c r="I2975" t="s">
        <v>33476</v>
      </c>
      <c r="J2975"/>
      <c r="U2975" s="43"/>
      <c r="AE2975"/>
    </row>
    <row r="2976" spans="1:31">
      <c r="A2976">
        <v>8220</v>
      </c>
      <c r="B2976" t="s">
        <v>2897</v>
      </c>
      <c r="C2976" t="s">
        <v>33478</v>
      </c>
      <c r="D2976" t="s">
        <v>33476</v>
      </c>
      <c r="E2976"/>
      <c r="F2976">
        <v>74340</v>
      </c>
      <c r="G2976" t="s">
        <v>33478</v>
      </c>
      <c r="H2976">
        <v>35660</v>
      </c>
      <c r="I2976" t="s">
        <v>33476</v>
      </c>
      <c r="J2976"/>
      <c r="U2976" s="43"/>
      <c r="AE2976"/>
    </row>
    <row r="2977" spans="1:31">
      <c r="A2977">
        <v>8300</v>
      </c>
      <c r="B2977" t="s">
        <v>2898</v>
      </c>
      <c r="C2977" t="s">
        <v>33477</v>
      </c>
      <c r="D2977" t="s">
        <v>33476</v>
      </c>
      <c r="E2977"/>
      <c r="F2977">
        <v>74350</v>
      </c>
      <c r="G2977" t="s">
        <v>33478</v>
      </c>
      <c r="H2977">
        <v>35660</v>
      </c>
      <c r="I2977" t="s">
        <v>33476</v>
      </c>
      <c r="J2977"/>
      <c r="U2977" s="43"/>
      <c r="AE2977"/>
    </row>
    <row r="2978" spans="1:31">
      <c r="A2978">
        <v>8130</v>
      </c>
      <c r="B2978" t="s">
        <v>2899</v>
      </c>
      <c r="C2978" t="s">
        <v>33477</v>
      </c>
      <c r="D2978" t="s">
        <v>33476</v>
      </c>
      <c r="E2978"/>
      <c r="F2978">
        <v>74370</v>
      </c>
      <c r="G2978" t="s">
        <v>33478</v>
      </c>
      <c r="H2978">
        <v>35680</v>
      </c>
      <c r="I2978" t="s">
        <v>33476</v>
      </c>
      <c r="J2978"/>
      <c r="U2978" s="43"/>
      <c r="AE2978"/>
    </row>
    <row r="2979" spans="1:31">
      <c r="A2979">
        <v>8370</v>
      </c>
      <c r="B2979" t="s">
        <v>2900</v>
      </c>
      <c r="C2979" t="s">
        <v>33478</v>
      </c>
      <c r="D2979" t="s">
        <v>33476</v>
      </c>
      <c r="E2979"/>
      <c r="F2979">
        <v>74380</v>
      </c>
      <c r="G2979" t="s">
        <v>33478</v>
      </c>
      <c r="H2979">
        <v>35680</v>
      </c>
      <c r="I2979" t="s">
        <v>33476</v>
      </c>
      <c r="J2979"/>
      <c r="U2979" s="43"/>
      <c r="AE2979"/>
    </row>
    <row r="2980" spans="1:31">
      <c r="A2980">
        <v>8160</v>
      </c>
      <c r="B2980" t="s">
        <v>2901</v>
      </c>
      <c r="C2980" t="s">
        <v>33478</v>
      </c>
      <c r="D2980" t="s">
        <v>33476</v>
      </c>
      <c r="E2980"/>
      <c r="F2980">
        <v>74420</v>
      </c>
      <c r="G2980" t="s">
        <v>33478</v>
      </c>
      <c r="H2980">
        <v>35720</v>
      </c>
      <c r="I2980" t="s">
        <v>33476</v>
      </c>
      <c r="J2980"/>
      <c r="U2980" s="43"/>
      <c r="AE2980"/>
    </row>
    <row r="2981" spans="1:31">
      <c r="A2981">
        <v>8130</v>
      </c>
      <c r="B2981" t="s">
        <v>2902</v>
      </c>
      <c r="C2981" t="s">
        <v>33477</v>
      </c>
      <c r="D2981" t="s">
        <v>33476</v>
      </c>
      <c r="E2981"/>
      <c r="F2981">
        <v>74430</v>
      </c>
      <c r="G2981" t="s">
        <v>33478</v>
      </c>
      <c r="H2981">
        <v>35740</v>
      </c>
      <c r="I2981" t="s">
        <v>33476</v>
      </c>
      <c r="J2981"/>
      <c r="U2981" s="43"/>
      <c r="AE2981"/>
    </row>
    <row r="2982" spans="1:31">
      <c r="A2982">
        <v>8270</v>
      </c>
      <c r="B2982" t="s">
        <v>2903</v>
      </c>
      <c r="C2982" t="s">
        <v>33478</v>
      </c>
      <c r="D2982" t="s">
        <v>33476</v>
      </c>
      <c r="E2982"/>
      <c r="F2982">
        <v>74440</v>
      </c>
      <c r="G2982" t="s">
        <v>33478</v>
      </c>
      <c r="H2982">
        <v>35850</v>
      </c>
      <c r="I2982" t="s">
        <v>33476</v>
      </c>
      <c r="J2982"/>
      <c r="U2982" s="43"/>
      <c r="AE2982"/>
    </row>
    <row r="2983" spans="1:31">
      <c r="A2983">
        <v>8300</v>
      </c>
      <c r="B2983" t="s">
        <v>2904</v>
      </c>
      <c r="C2983" t="s">
        <v>33477</v>
      </c>
      <c r="D2983" t="s">
        <v>33476</v>
      </c>
      <c r="E2983"/>
      <c r="F2983">
        <v>74450</v>
      </c>
      <c r="G2983" t="s">
        <v>33478</v>
      </c>
      <c r="H2983">
        <v>35850</v>
      </c>
      <c r="I2983" t="s">
        <v>33476</v>
      </c>
      <c r="J2983"/>
      <c r="U2983" s="43"/>
      <c r="AE2983"/>
    </row>
    <row r="2984" spans="1:31">
      <c r="A2984">
        <v>8190</v>
      </c>
      <c r="B2984" t="s">
        <v>2905</v>
      </c>
      <c r="C2984" t="s">
        <v>33477</v>
      </c>
      <c r="D2984" t="s">
        <v>33476</v>
      </c>
      <c r="E2984"/>
      <c r="F2984">
        <v>74470</v>
      </c>
      <c r="G2984" t="s">
        <v>33478</v>
      </c>
      <c r="H2984">
        <v>35890</v>
      </c>
      <c r="I2984" t="s">
        <v>33476</v>
      </c>
      <c r="J2984"/>
      <c r="U2984" s="43"/>
      <c r="AE2984"/>
    </row>
    <row r="2985" spans="1:31">
      <c r="A2985">
        <v>8390</v>
      </c>
      <c r="B2985" t="s">
        <v>2906</v>
      </c>
      <c r="C2985" t="s">
        <v>33478</v>
      </c>
      <c r="D2985" t="s">
        <v>33476</v>
      </c>
      <c r="E2985"/>
      <c r="F2985">
        <v>74490</v>
      </c>
      <c r="G2985" t="s">
        <v>33478</v>
      </c>
      <c r="H2985">
        <v>36100</v>
      </c>
      <c r="I2985" t="s">
        <v>33476</v>
      </c>
      <c r="J2985"/>
      <c r="U2985" s="43"/>
      <c r="AE2985"/>
    </row>
    <row r="2986" spans="1:31">
      <c r="A2986">
        <v>8400</v>
      </c>
      <c r="B2986" t="s">
        <v>2907</v>
      </c>
      <c r="C2986" t="s">
        <v>33477</v>
      </c>
      <c r="D2986" t="s">
        <v>33476</v>
      </c>
      <c r="E2986"/>
      <c r="F2986">
        <v>74500</v>
      </c>
      <c r="G2986" t="s">
        <v>33478</v>
      </c>
      <c r="H2986">
        <v>36100</v>
      </c>
      <c r="I2986" t="s">
        <v>33476</v>
      </c>
      <c r="J2986"/>
      <c r="U2986" s="43"/>
      <c r="AE2986"/>
    </row>
    <row r="2987" spans="1:31">
      <c r="A2987">
        <v>8250</v>
      </c>
      <c r="B2987" t="s">
        <v>2908</v>
      </c>
      <c r="C2987" t="s">
        <v>33477</v>
      </c>
      <c r="D2987" t="s">
        <v>33476</v>
      </c>
      <c r="E2987"/>
      <c r="F2987">
        <v>74520</v>
      </c>
      <c r="G2987" t="s">
        <v>33478</v>
      </c>
      <c r="H2987">
        <v>36100</v>
      </c>
      <c r="I2987" t="s">
        <v>33476</v>
      </c>
      <c r="J2987"/>
      <c r="U2987" s="43"/>
      <c r="AE2987"/>
    </row>
    <row r="2988" spans="1:31">
      <c r="A2988">
        <v>8150</v>
      </c>
      <c r="B2988" t="s">
        <v>2909</v>
      </c>
      <c r="C2988" t="s">
        <v>33478</v>
      </c>
      <c r="D2988" t="s">
        <v>33476</v>
      </c>
      <c r="E2988"/>
      <c r="F2988">
        <v>74540</v>
      </c>
      <c r="G2988" t="s">
        <v>33478</v>
      </c>
      <c r="H2988">
        <v>36100</v>
      </c>
      <c r="I2988" t="s">
        <v>33476</v>
      </c>
      <c r="J2988"/>
      <c r="U2988" s="43"/>
      <c r="AE2988"/>
    </row>
    <row r="2989" spans="1:31">
      <c r="A2989">
        <v>8200</v>
      </c>
      <c r="B2989" t="s">
        <v>2910</v>
      </c>
      <c r="C2989" t="s">
        <v>33478</v>
      </c>
      <c r="D2989" t="s">
        <v>33476</v>
      </c>
      <c r="E2989"/>
      <c r="F2989">
        <v>74550</v>
      </c>
      <c r="G2989" t="s">
        <v>33478</v>
      </c>
      <c r="H2989">
        <v>36100</v>
      </c>
      <c r="I2989" t="s">
        <v>33476</v>
      </c>
      <c r="J2989"/>
      <c r="U2989" s="43"/>
      <c r="AE2989"/>
    </row>
    <row r="2990" spans="1:31">
      <c r="A2990">
        <v>8400</v>
      </c>
      <c r="B2990" t="s">
        <v>2911</v>
      </c>
      <c r="C2990" t="s">
        <v>33477</v>
      </c>
      <c r="D2990" t="s">
        <v>33476</v>
      </c>
      <c r="E2990"/>
      <c r="F2990">
        <v>74560</v>
      </c>
      <c r="G2990" t="s">
        <v>33478</v>
      </c>
      <c r="H2990">
        <v>36100</v>
      </c>
      <c r="I2990" t="s">
        <v>33476</v>
      </c>
      <c r="J2990"/>
      <c r="U2990" s="43"/>
      <c r="AE2990"/>
    </row>
    <row r="2991" spans="1:31">
      <c r="A2991">
        <v>8130</v>
      </c>
      <c r="B2991" t="s">
        <v>2912</v>
      </c>
      <c r="C2991" t="s">
        <v>33477</v>
      </c>
      <c r="D2991" t="s">
        <v>33476</v>
      </c>
      <c r="E2991"/>
      <c r="F2991">
        <v>74580</v>
      </c>
      <c r="G2991" t="s">
        <v>33478</v>
      </c>
      <c r="H2991">
        <v>36110</v>
      </c>
      <c r="I2991" t="s">
        <v>33476</v>
      </c>
      <c r="J2991"/>
      <c r="U2991" s="43"/>
      <c r="AE2991"/>
    </row>
    <row r="2992" spans="1:31">
      <c r="A2992">
        <v>8250</v>
      </c>
      <c r="B2992" t="s">
        <v>2913</v>
      </c>
      <c r="C2992" t="s">
        <v>33477</v>
      </c>
      <c r="D2992" t="s">
        <v>33476</v>
      </c>
      <c r="E2992"/>
      <c r="F2992">
        <v>74650</v>
      </c>
      <c r="G2992" t="s">
        <v>33478</v>
      </c>
      <c r="H2992">
        <v>36110</v>
      </c>
      <c r="I2992" t="s">
        <v>33476</v>
      </c>
      <c r="J2992"/>
      <c r="U2992" s="43"/>
      <c r="AE2992"/>
    </row>
    <row r="2993" spans="1:31">
      <c r="A2993">
        <v>8220</v>
      </c>
      <c r="B2993" t="s">
        <v>2914</v>
      </c>
      <c r="C2993" t="s">
        <v>33478</v>
      </c>
      <c r="D2993" t="s">
        <v>33476</v>
      </c>
      <c r="E2993"/>
      <c r="F2993">
        <v>74700</v>
      </c>
      <c r="G2993" t="s">
        <v>33478</v>
      </c>
      <c r="H2993">
        <v>36110</v>
      </c>
      <c r="I2993" t="s">
        <v>33476</v>
      </c>
      <c r="J2993"/>
      <c r="U2993" s="43"/>
      <c r="AE2993"/>
    </row>
    <row r="2994" spans="1:31">
      <c r="A2994">
        <v>8220</v>
      </c>
      <c r="B2994" t="s">
        <v>2914</v>
      </c>
      <c r="C2994" t="s">
        <v>33478</v>
      </c>
      <c r="D2994" t="s">
        <v>33476</v>
      </c>
      <c r="E2994"/>
      <c r="F2994">
        <v>74800</v>
      </c>
      <c r="G2994" t="s">
        <v>33478</v>
      </c>
      <c r="H2994">
        <v>36110</v>
      </c>
      <c r="I2994" t="s">
        <v>33476</v>
      </c>
      <c r="J2994"/>
      <c r="U2994" s="43"/>
      <c r="AE2994"/>
    </row>
    <row r="2995" spans="1:31">
      <c r="A2995">
        <v>8270</v>
      </c>
      <c r="B2995" t="s">
        <v>2915</v>
      </c>
      <c r="C2995" t="s">
        <v>33478</v>
      </c>
      <c r="D2995" t="s">
        <v>33476</v>
      </c>
      <c r="E2995"/>
      <c r="F2995">
        <v>74890</v>
      </c>
      <c r="G2995" t="s">
        <v>33478</v>
      </c>
      <c r="H2995">
        <v>36130</v>
      </c>
      <c r="I2995" t="s">
        <v>33476</v>
      </c>
      <c r="J2995"/>
      <c r="U2995" s="43"/>
      <c r="AE2995"/>
    </row>
    <row r="2996" spans="1:31">
      <c r="A2996">
        <v>8300</v>
      </c>
      <c r="B2996" t="s">
        <v>2916</v>
      </c>
      <c r="C2996" t="s">
        <v>33477</v>
      </c>
      <c r="D2996" t="s">
        <v>33476</v>
      </c>
      <c r="E2996"/>
      <c r="F2996">
        <v>74930</v>
      </c>
      <c r="G2996" t="s">
        <v>33478</v>
      </c>
      <c r="H2996">
        <v>36130</v>
      </c>
      <c r="I2996" t="s">
        <v>33476</v>
      </c>
      <c r="J2996"/>
      <c r="U2996" s="43"/>
      <c r="AE2996"/>
    </row>
    <row r="2997" spans="1:31">
      <c r="A2997">
        <v>8230</v>
      </c>
      <c r="B2997" t="s">
        <v>2917</v>
      </c>
      <c r="C2997" t="s">
        <v>33478</v>
      </c>
      <c r="D2997" t="s">
        <v>33476</v>
      </c>
      <c r="E2997"/>
      <c r="F2997">
        <v>74950</v>
      </c>
      <c r="G2997" t="s">
        <v>33478</v>
      </c>
      <c r="H2997">
        <v>36140</v>
      </c>
      <c r="I2997" t="s">
        <v>33476</v>
      </c>
      <c r="J2997"/>
      <c r="U2997" s="43"/>
      <c r="AE2997"/>
    </row>
    <row r="2998" spans="1:31">
      <c r="A2998">
        <v>8220</v>
      </c>
      <c r="B2998" t="s">
        <v>2918</v>
      </c>
      <c r="C2998" t="s">
        <v>33478</v>
      </c>
      <c r="D2998" t="s">
        <v>33476</v>
      </c>
      <c r="E2998"/>
      <c r="F2998">
        <v>76110</v>
      </c>
      <c r="G2998" t="s">
        <v>33477</v>
      </c>
      <c r="H2998">
        <v>36140</v>
      </c>
      <c r="I2998" t="s">
        <v>33476</v>
      </c>
      <c r="J2998"/>
      <c r="U2998" s="43"/>
      <c r="AE2998"/>
    </row>
    <row r="2999" spans="1:31">
      <c r="A2999">
        <v>8460</v>
      </c>
      <c r="B2999" t="s">
        <v>2919</v>
      </c>
      <c r="C2999" t="s">
        <v>33478</v>
      </c>
      <c r="D2999" t="s">
        <v>33476</v>
      </c>
      <c r="E2999"/>
      <c r="F2999">
        <v>76113</v>
      </c>
      <c r="G2999" t="s">
        <v>33477</v>
      </c>
      <c r="H2999">
        <v>36140</v>
      </c>
      <c r="I2999" t="s">
        <v>33476</v>
      </c>
      <c r="J2999"/>
      <c r="U2999" s="43"/>
      <c r="AE2999"/>
    </row>
    <row r="3000" spans="1:31">
      <c r="A3000">
        <v>8460</v>
      </c>
      <c r="B3000" t="s">
        <v>2919</v>
      </c>
      <c r="C3000" t="s">
        <v>33478</v>
      </c>
      <c r="D3000" t="s">
        <v>33476</v>
      </c>
      <c r="E3000"/>
      <c r="F3000">
        <v>76116</v>
      </c>
      <c r="G3000" t="s">
        <v>33477</v>
      </c>
      <c r="H3000">
        <v>36150</v>
      </c>
      <c r="I3000" t="s">
        <v>33476</v>
      </c>
      <c r="J3000"/>
      <c r="U3000" s="43"/>
      <c r="AE3000"/>
    </row>
    <row r="3001" spans="1:31">
      <c r="A3001">
        <v>8380</v>
      </c>
      <c r="B3001" t="s">
        <v>2920</v>
      </c>
      <c r="C3001" t="s">
        <v>33478</v>
      </c>
      <c r="D3001" t="s">
        <v>33476</v>
      </c>
      <c r="E3001"/>
      <c r="F3001">
        <v>76160</v>
      </c>
      <c r="G3001" t="s">
        <v>33477</v>
      </c>
      <c r="H3001">
        <v>36150</v>
      </c>
      <c r="I3001" t="s">
        <v>33476</v>
      </c>
      <c r="J3001"/>
      <c r="U3001" s="43"/>
      <c r="AE3001"/>
    </row>
    <row r="3002" spans="1:31">
      <c r="A3002">
        <v>8380</v>
      </c>
      <c r="B3002" t="s">
        <v>2920</v>
      </c>
      <c r="C3002" t="s">
        <v>33478</v>
      </c>
      <c r="D3002" t="s">
        <v>33476</v>
      </c>
      <c r="E3002"/>
      <c r="F3002">
        <v>76190</v>
      </c>
      <c r="G3002" t="s">
        <v>33477</v>
      </c>
      <c r="H3002">
        <v>36160</v>
      </c>
      <c r="I3002" t="s">
        <v>33476</v>
      </c>
      <c r="J3002"/>
      <c r="U3002" s="43"/>
      <c r="AE3002"/>
    </row>
    <row r="3003" spans="1:31">
      <c r="A3003">
        <v>8370</v>
      </c>
      <c r="B3003" t="s">
        <v>2921</v>
      </c>
      <c r="C3003" t="s">
        <v>33478</v>
      </c>
      <c r="D3003" t="s">
        <v>33476</v>
      </c>
      <c r="E3003"/>
      <c r="F3003">
        <v>76210</v>
      </c>
      <c r="G3003" t="s">
        <v>33477</v>
      </c>
      <c r="H3003">
        <v>36160</v>
      </c>
      <c r="I3003" t="s">
        <v>33476</v>
      </c>
      <c r="J3003"/>
      <c r="U3003" s="43"/>
      <c r="AE3003"/>
    </row>
    <row r="3004" spans="1:31">
      <c r="A3004">
        <v>8430</v>
      </c>
      <c r="B3004" t="s">
        <v>2922</v>
      </c>
      <c r="C3004" t="s">
        <v>33478</v>
      </c>
      <c r="D3004" t="s">
        <v>33476</v>
      </c>
      <c r="E3004"/>
      <c r="F3004">
        <v>76220</v>
      </c>
      <c r="G3004" t="s">
        <v>33477</v>
      </c>
      <c r="H3004">
        <v>36160</v>
      </c>
      <c r="I3004" t="s">
        <v>33476</v>
      </c>
      <c r="J3004"/>
      <c r="U3004" s="43"/>
      <c r="AE3004"/>
    </row>
    <row r="3005" spans="1:31">
      <c r="A3005">
        <v>8240</v>
      </c>
      <c r="B3005" t="s">
        <v>2923</v>
      </c>
      <c r="C3005" t="s">
        <v>33478</v>
      </c>
      <c r="D3005" t="s">
        <v>33476</v>
      </c>
      <c r="E3005"/>
      <c r="F3005">
        <v>76240</v>
      </c>
      <c r="G3005" t="s">
        <v>33477</v>
      </c>
      <c r="H3005">
        <v>36160</v>
      </c>
      <c r="I3005" t="s">
        <v>33476</v>
      </c>
      <c r="J3005"/>
      <c r="U3005" s="43"/>
      <c r="AE3005"/>
    </row>
    <row r="3006" spans="1:31">
      <c r="A3006">
        <v>8250</v>
      </c>
      <c r="B3006" t="s">
        <v>2924</v>
      </c>
      <c r="C3006" t="s">
        <v>33477</v>
      </c>
      <c r="D3006" t="s">
        <v>33476</v>
      </c>
      <c r="E3006"/>
      <c r="F3006">
        <v>76260</v>
      </c>
      <c r="G3006" t="s">
        <v>33477</v>
      </c>
      <c r="H3006">
        <v>36170</v>
      </c>
      <c r="I3006" t="s">
        <v>33476</v>
      </c>
      <c r="J3006"/>
      <c r="U3006" s="43"/>
      <c r="AE3006"/>
    </row>
    <row r="3007" spans="1:31">
      <c r="A3007">
        <v>8300</v>
      </c>
      <c r="B3007" t="s">
        <v>2925</v>
      </c>
      <c r="C3007" t="s">
        <v>33477</v>
      </c>
      <c r="D3007" t="s">
        <v>33476</v>
      </c>
      <c r="E3007"/>
      <c r="F3007">
        <v>76270</v>
      </c>
      <c r="G3007" t="s">
        <v>33477</v>
      </c>
      <c r="H3007">
        <v>36170</v>
      </c>
      <c r="I3007" t="s">
        <v>33476</v>
      </c>
      <c r="J3007"/>
      <c r="U3007" s="43"/>
      <c r="AE3007"/>
    </row>
    <row r="3008" spans="1:31">
      <c r="A3008">
        <v>8300</v>
      </c>
      <c r="B3008" t="s">
        <v>2926</v>
      </c>
      <c r="C3008" t="s">
        <v>33477</v>
      </c>
      <c r="D3008" t="s">
        <v>33476</v>
      </c>
      <c r="E3008"/>
      <c r="F3008">
        <v>76280</v>
      </c>
      <c r="G3008" t="s">
        <v>33477</v>
      </c>
      <c r="H3008">
        <v>36170</v>
      </c>
      <c r="I3008" t="s">
        <v>33476</v>
      </c>
      <c r="J3008"/>
      <c r="U3008" s="43"/>
      <c r="AE3008"/>
    </row>
    <row r="3009" spans="1:31">
      <c r="A3009">
        <v>8270</v>
      </c>
      <c r="B3009" t="s">
        <v>2927</v>
      </c>
      <c r="C3009" t="s">
        <v>33478</v>
      </c>
      <c r="D3009" t="s">
        <v>33476</v>
      </c>
      <c r="E3009"/>
      <c r="F3009">
        <v>76320</v>
      </c>
      <c r="G3009" t="s">
        <v>33480</v>
      </c>
      <c r="H3009">
        <v>36180</v>
      </c>
      <c r="I3009" t="s">
        <v>33476</v>
      </c>
      <c r="J3009"/>
      <c r="U3009" s="43"/>
      <c r="AE3009"/>
    </row>
    <row r="3010" spans="1:31">
      <c r="A3010">
        <v>8150</v>
      </c>
      <c r="B3010" t="s">
        <v>2928</v>
      </c>
      <c r="C3010" t="s">
        <v>33478</v>
      </c>
      <c r="D3010" t="s">
        <v>33476</v>
      </c>
      <c r="E3010"/>
      <c r="F3010">
        <v>76330</v>
      </c>
      <c r="G3010" t="s">
        <v>33477</v>
      </c>
      <c r="H3010">
        <v>36190</v>
      </c>
      <c r="I3010" t="s">
        <v>33476</v>
      </c>
      <c r="J3010"/>
      <c r="U3010" s="43"/>
      <c r="AE3010"/>
    </row>
    <row r="3011" spans="1:31">
      <c r="A3011">
        <v>8390</v>
      </c>
      <c r="B3011" t="s">
        <v>2929</v>
      </c>
      <c r="C3011" t="s">
        <v>33478</v>
      </c>
      <c r="D3011" t="s">
        <v>33476</v>
      </c>
      <c r="E3011"/>
      <c r="F3011">
        <v>76340</v>
      </c>
      <c r="G3011" t="s">
        <v>33477</v>
      </c>
      <c r="H3011">
        <v>36190</v>
      </c>
      <c r="I3011" t="s">
        <v>33476</v>
      </c>
      <c r="J3011"/>
      <c r="U3011" s="43"/>
      <c r="AE3011"/>
    </row>
    <row r="3012" spans="1:31">
      <c r="A3012">
        <v>8400</v>
      </c>
      <c r="B3012" t="s">
        <v>2930</v>
      </c>
      <c r="C3012" t="s">
        <v>33477</v>
      </c>
      <c r="D3012" t="s">
        <v>33476</v>
      </c>
      <c r="E3012"/>
      <c r="F3012">
        <v>76360</v>
      </c>
      <c r="G3012" t="s">
        <v>33477</v>
      </c>
      <c r="H3012">
        <v>36200</v>
      </c>
      <c r="I3012" t="s">
        <v>33476</v>
      </c>
      <c r="J3012"/>
      <c r="U3012" s="43"/>
      <c r="AE3012"/>
    </row>
    <row r="3013" spans="1:31">
      <c r="A3013">
        <v>8090</v>
      </c>
      <c r="B3013" t="s">
        <v>2931</v>
      </c>
      <c r="C3013" t="s">
        <v>33478</v>
      </c>
      <c r="D3013" t="s">
        <v>33476</v>
      </c>
      <c r="E3013"/>
      <c r="F3013">
        <v>76370</v>
      </c>
      <c r="G3013" t="s">
        <v>33477</v>
      </c>
      <c r="H3013">
        <v>36200</v>
      </c>
      <c r="I3013" t="s">
        <v>33476</v>
      </c>
      <c r="J3013"/>
      <c r="U3013" s="43"/>
      <c r="AE3013"/>
    </row>
    <row r="3014" spans="1:31">
      <c r="A3014">
        <v>8130</v>
      </c>
      <c r="B3014" t="s">
        <v>2932</v>
      </c>
      <c r="C3014" t="s">
        <v>33477</v>
      </c>
      <c r="D3014" t="s">
        <v>33476</v>
      </c>
      <c r="E3014"/>
      <c r="F3014">
        <v>76390</v>
      </c>
      <c r="G3014" t="s">
        <v>33478</v>
      </c>
      <c r="H3014">
        <v>36200</v>
      </c>
      <c r="I3014" t="s">
        <v>33476</v>
      </c>
      <c r="J3014"/>
      <c r="U3014" s="43"/>
      <c r="AE3014"/>
    </row>
    <row r="3015" spans="1:31">
      <c r="A3015">
        <v>8390</v>
      </c>
      <c r="B3015" t="s">
        <v>2933</v>
      </c>
      <c r="C3015" t="s">
        <v>33478</v>
      </c>
      <c r="D3015" t="s">
        <v>33476</v>
      </c>
      <c r="E3015"/>
      <c r="F3015">
        <v>76400</v>
      </c>
      <c r="G3015" t="s">
        <v>33477</v>
      </c>
      <c r="H3015">
        <v>36200</v>
      </c>
      <c r="I3015" t="s">
        <v>33476</v>
      </c>
      <c r="J3015"/>
      <c r="U3015" s="43"/>
      <c r="AE3015"/>
    </row>
    <row r="3016" spans="1:31">
      <c r="A3016">
        <v>8300</v>
      </c>
      <c r="B3016" t="s">
        <v>2934</v>
      </c>
      <c r="C3016" t="s">
        <v>33477</v>
      </c>
      <c r="D3016" t="s">
        <v>33476</v>
      </c>
      <c r="E3016"/>
      <c r="F3016">
        <v>76430</v>
      </c>
      <c r="G3016" t="s">
        <v>33477</v>
      </c>
      <c r="H3016">
        <v>36200</v>
      </c>
      <c r="I3016" t="s">
        <v>33476</v>
      </c>
      <c r="J3016"/>
      <c r="U3016" s="43"/>
      <c r="AE3016"/>
    </row>
    <row r="3017" spans="1:31">
      <c r="A3017">
        <v>8230</v>
      </c>
      <c r="B3017" t="s">
        <v>2935</v>
      </c>
      <c r="C3017" t="s">
        <v>33478</v>
      </c>
      <c r="D3017" t="s">
        <v>33476</v>
      </c>
      <c r="E3017"/>
      <c r="F3017">
        <v>76440</v>
      </c>
      <c r="G3017" t="s">
        <v>33477</v>
      </c>
      <c r="H3017">
        <v>36210</v>
      </c>
      <c r="I3017" t="s">
        <v>33476</v>
      </c>
      <c r="J3017"/>
      <c r="U3017" s="43"/>
      <c r="AE3017"/>
    </row>
    <row r="3018" spans="1:31">
      <c r="A3018">
        <v>8240</v>
      </c>
      <c r="B3018" t="s">
        <v>2936</v>
      </c>
      <c r="C3018" t="s">
        <v>33478</v>
      </c>
      <c r="D3018" t="s">
        <v>33476</v>
      </c>
      <c r="E3018"/>
      <c r="F3018">
        <v>76450</v>
      </c>
      <c r="G3018" t="s">
        <v>33477</v>
      </c>
      <c r="H3018">
        <v>36210</v>
      </c>
      <c r="I3018" t="s">
        <v>33476</v>
      </c>
      <c r="J3018"/>
      <c r="U3018" s="43"/>
      <c r="AE3018"/>
    </row>
    <row r="3019" spans="1:31">
      <c r="A3019">
        <v>8240</v>
      </c>
      <c r="B3019" t="s">
        <v>2936</v>
      </c>
      <c r="C3019" t="s">
        <v>33478</v>
      </c>
      <c r="D3019" t="s">
        <v>33476</v>
      </c>
      <c r="E3019"/>
      <c r="F3019">
        <v>76480</v>
      </c>
      <c r="G3019" t="s">
        <v>33477</v>
      </c>
      <c r="H3019">
        <v>36210</v>
      </c>
      <c r="I3019" t="s">
        <v>33476</v>
      </c>
      <c r="J3019"/>
      <c r="U3019" s="43"/>
      <c r="AE3019"/>
    </row>
    <row r="3020" spans="1:31">
      <c r="A3020">
        <v>8240</v>
      </c>
      <c r="B3020" t="s">
        <v>2936</v>
      </c>
      <c r="C3020" t="s">
        <v>33478</v>
      </c>
      <c r="D3020" t="s">
        <v>33476</v>
      </c>
      <c r="E3020"/>
      <c r="F3020">
        <v>76490</v>
      </c>
      <c r="G3020" t="s">
        <v>33477</v>
      </c>
      <c r="H3020">
        <v>36210</v>
      </c>
      <c r="I3020" t="s">
        <v>33476</v>
      </c>
      <c r="J3020"/>
      <c r="U3020" s="43"/>
      <c r="AE3020"/>
    </row>
    <row r="3021" spans="1:31">
      <c r="A3021">
        <v>8240</v>
      </c>
      <c r="B3021" t="s">
        <v>2936</v>
      </c>
      <c r="C3021" t="s">
        <v>33478</v>
      </c>
      <c r="D3021" t="s">
        <v>33476</v>
      </c>
      <c r="E3021"/>
      <c r="F3021">
        <v>76510</v>
      </c>
      <c r="G3021" t="s">
        <v>33477</v>
      </c>
      <c r="H3021">
        <v>36220</v>
      </c>
      <c r="I3021" t="s">
        <v>33476</v>
      </c>
      <c r="J3021"/>
      <c r="U3021" s="43"/>
      <c r="AE3021"/>
    </row>
    <row r="3022" spans="1:31">
      <c r="A3022">
        <v>8360</v>
      </c>
      <c r="B3022" t="s">
        <v>2937</v>
      </c>
      <c r="C3022" t="s">
        <v>33477</v>
      </c>
      <c r="D3022" t="s">
        <v>33476</v>
      </c>
      <c r="E3022"/>
      <c r="F3022">
        <v>76520</v>
      </c>
      <c r="G3022" t="s">
        <v>33477</v>
      </c>
      <c r="H3022">
        <v>36220</v>
      </c>
      <c r="I3022" t="s">
        <v>33476</v>
      </c>
      <c r="J3022"/>
      <c r="U3022" s="43"/>
      <c r="AE3022"/>
    </row>
    <row r="3023" spans="1:31">
      <c r="A3023">
        <v>8390</v>
      </c>
      <c r="B3023" t="s">
        <v>2938</v>
      </c>
      <c r="C3023" t="s">
        <v>33478</v>
      </c>
      <c r="D3023" t="s">
        <v>33476</v>
      </c>
      <c r="E3023"/>
      <c r="F3023">
        <v>76540</v>
      </c>
      <c r="G3023" t="s">
        <v>33477</v>
      </c>
      <c r="H3023">
        <v>36220</v>
      </c>
      <c r="I3023" t="s">
        <v>33476</v>
      </c>
      <c r="J3023"/>
      <c r="U3023" s="43"/>
      <c r="AE3023"/>
    </row>
    <row r="3024" spans="1:31">
      <c r="A3024">
        <v>8380</v>
      </c>
      <c r="B3024" t="s">
        <v>2939</v>
      </c>
      <c r="C3024" t="s">
        <v>33478</v>
      </c>
      <c r="D3024" t="s">
        <v>33476</v>
      </c>
      <c r="E3024"/>
      <c r="F3024">
        <v>76550</v>
      </c>
      <c r="G3024" t="s">
        <v>33477</v>
      </c>
      <c r="H3024">
        <v>36230</v>
      </c>
      <c r="I3024" t="s">
        <v>33476</v>
      </c>
      <c r="J3024"/>
      <c r="U3024" s="43"/>
      <c r="AE3024"/>
    </row>
    <row r="3025" spans="1:31">
      <c r="A3025">
        <v>8110</v>
      </c>
      <c r="B3025" t="s">
        <v>2940</v>
      </c>
      <c r="C3025" t="s">
        <v>33478</v>
      </c>
      <c r="D3025" t="s">
        <v>33476</v>
      </c>
      <c r="E3025"/>
      <c r="F3025">
        <v>76560</v>
      </c>
      <c r="G3025" t="s">
        <v>33477</v>
      </c>
      <c r="H3025">
        <v>36230</v>
      </c>
      <c r="I3025" t="s">
        <v>33476</v>
      </c>
      <c r="J3025"/>
      <c r="U3025" s="43"/>
      <c r="AE3025"/>
    </row>
    <row r="3026" spans="1:31">
      <c r="A3026">
        <v>8350</v>
      </c>
      <c r="B3026" t="s">
        <v>2941</v>
      </c>
      <c r="C3026" t="s">
        <v>33478</v>
      </c>
      <c r="D3026" t="s">
        <v>33476</v>
      </c>
      <c r="E3026"/>
      <c r="F3026">
        <v>76570</v>
      </c>
      <c r="G3026" t="s">
        <v>33477</v>
      </c>
      <c r="H3026">
        <v>36230</v>
      </c>
      <c r="I3026" t="s">
        <v>33476</v>
      </c>
      <c r="J3026"/>
      <c r="U3026" s="43"/>
      <c r="AE3026"/>
    </row>
    <row r="3027" spans="1:31">
      <c r="A3027">
        <v>8240</v>
      </c>
      <c r="B3027" t="s">
        <v>2942</v>
      </c>
      <c r="C3027" t="s">
        <v>33478</v>
      </c>
      <c r="D3027" t="s">
        <v>33476</v>
      </c>
      <c r="E3027"/>
      <c r="F3027">
        <v>76590</v>
      </c>
      <c r="G3027" t="s">
        <v>33477</v>
      </c>
      <c r="H3027">
        <v>36240</v>
      </c>
      <c r="I3027" t="s">
        <v>33476</v>
      </c>
      <c r="J3027"/>
      <c r="U3027" s="43"/>
      <c r="AE3027"/>
    </row>
    <row r="3028" spans="1:31">
      <c r="A3028">
        <v>8800</v>
      </c>
      <c r="B3028" t="s">
        <v>2943</v>
      </c>
      <c r="C3028" t="s">
        <v>33478</v>
      </c>
      <c r="D3028" t="s">
        <v>33476</v>
      </c>
      <c r="E3028"/>
      <c r="F3028">
        <v>76630</v>
      </c>
      <c r="G3028" t="s">
        <v>33477</v>
      </c>
      <c r="H3028">
        <v>36240</v>
      </c>
      <c r="I3028" t="s">
        <v>33476</v>
      </c>
      <c r="J3028"/>
      <c r="U3028" s="43"/>
      <c r="AE3028"/>
    </row>
    <row r="3029" spans="1:31">
      <c r="A3029">
        <v>8800</v>
      </c>
      <c r="B3029" t="s">
        <v>2943</v>
      </c>
      <c r="C3029" t="s">
        <v>33478</v>
      </c>
      <c r="D3029" t="s">
        <v>33476</v>
      </c>
      <c r="E3029"/>
      <c r="F3029">
        <v>76640</v>
      </c>
      <c r="G3029" t="s">
        <v>33477</v>
      </c>
      <c r="H3029">
        <v>36250</v>
      </c>
      <c r="I3029" t="s">
        <v>33476</v>
      </c>
      <c r="J3029"/>
      <c r="U3029" s="43"/>
      <c r="AE3029"/>
    </row>
    <row r="3030" spans="1:31">
      <c r="A3030">
        <v>8460</v>
      </c>
      <c r="B3030" t="s">
        <v>2944</v>
      </c>
      <c r="C3030" t="s">
        <v>33478</v>
      </c>
      <c r="D3030" t="s">
        <v>33476</v>
      </c>
      <c r="E3030"/>
      <c r="F3030">
        <v>76650</v>
      </c>
      <c r="G3030" t="s">
        <v>33477</v>
      </c>
      <c r="H3030">
        <v>36250</v>
      </c>
      <c r="I3030" t="s">
        <v>33476</v>
      </c>
      <c r="J3030"/>
      <c r="U3030" s="43"/>
      <c r="AE3030"/>
    </row>
    <row r="3031" spans="1:31">
      <c r="A3031">
        <v>8090</v>
      </c>
      <c r="B3031" t="s">
        <v>2945</v>
      </c>
      <c r="C3031" t="s">
        <v>33478</v>
      </c>
      <c r="D3031" t="s">
        <v>33476</v>
      </c>
      <c r="E3031"/>
      <c r="F3031">
        <v>76660</v>
      </c>
      <c r="G3031" t="s">
        <v>33477</v>
      </c>
      <c r="H3031">
        <v>36260</v>
      </c>
      <c r="I3031" t="s">
        <v>33476</v>
      </c>
      <c r="J3031"/>
      <c r="U3031" s="43"/>
      <c r="AE3031"/>
    </row>
    <row r="3032" spans="1:31">
      <c r="A3032">
        <v>8190</v>
      </c>
      <c r="B3032" t="s">
        <v>2946</v>
      </c>
      <c r="C3032" t="s">
        <v>33477</v>
      </c>
      <c r="D3032" t="s">
        <v>33476</v>
      </c>
      <c r="E3032"/>
      <c r="F3032">
        <v>76680</v>
      </c>
      <c r="G3032" t="s">
        <v>33477</v>
      </c>
      <c r="H3032">
        <v>36260</v>
      </c>
      <c r="I3032" t="s">
        <v>33476</v>
      </c>
      <c r="J3032"/>
      <c r="U3032" s="43"/>
      <c r="AE3032"/>
    </row>
    <row r="3033" spans="1:31">
      <c r="A3033">
        <v>8300</v>
      </c>
      <c r="B3033" t="s">
        <v>2947</v>
      </c>
      <c r="C3033" t="s">
        <v>33477</v>
      </c>
      <c r="D3033" t="s">
        <v>33476</v>
      </c>
      <c r="E3033"/>
      <c r="F3033">
        <v>76690</v>
      </c>
      <c r="G3033" t="s">
        <v>33477</v>
      </c>
      <c r="H3033">
        <v>36290</v>
      </c>
      <c r="I3033" t="s">
        <v>33476</v>
      </c>
      <c r="J3033"/>
      <c r="U3033" s="43"/>
      <c r="AE3033"/>
    </row>
    <row r="3034" spans="1:31">
      <c r="A3034">
        <v>8400</v>
      </c>
      <c r="B3034" t="s">
        <v>2948</v>
      </c>
      <c r="C3034" t="s">
        <v>33477</v>
      </c>
      <c r="D3034" t="s">
        <v>33476</v>
      </c>
      <c r="E3034"/>
      <c r="F3034">
        <v>76700</v>
      </c>
      <c r="G3034" t="s">
        <v>33477</v>
      </c>
      <c r="H3034">
        <v>36290</v>
      </c>
      <c r="I3034" t="s">
        <v>33476</v>
      </c>
      <c r="J3034"/>
      <c r="U3034" s="43"/>
      <c r="AE3034"/>
    </row>
    <row r="3035" spans="1:31">
      <c r="A3035">
        <v>8430</v>
      </c>
      <c r="B3035" t="s">
        <v>2949</v>
      </c>
      <c r="C3035" t="s">
        <v>33478</v>
      </c>
      <c r="D3035" t="s">
        <v>33476</v>
      </c>
      <c r="E3035"/>
      <c r="F3035">
        <v>76710</v>
      </c>
      <c r="G3035" t="s">
        <v>33477</v>
      </c>
      <c r="H3035">
        <v>36290</v>
      </c>
      <c r="I3035" t="s">
        <v>33476</v>
      </c>
      <c r="J3035"/>
      <c r="U3035" s="43"/>
      <c r="AE3035"/>
    </row>
    <row r="3036" spans="1:31">
      <c r="A3036">
        <v>8400</v>
      </c>
      <c r="B3036" t="s">
        <v>2950</v>
      </c>
      <c r="C3036" t="s">
        <v>33477</v>
      </c>
      <c r="D3036" t="s">
        <v>33476</v>
      </c>
      <c r="E3036"/>
      <c r="F3036">
        <v>76730</v>
      </c>
      <c r="G3036" t="s">
        <v>33477</v>
      </c>
      <c r="H3036">
        <v>36290</v>
      </c>
      <c r="I3036" t="s">
        <v>33476</v>
      </c>
      <c r="J3036"/>
      <c r="U3036" s="43"/>
      <c r="AE3036"/>
    </row>
    <row r="3037" spans="1:31">
      <c r="A3037">
        <v>8800</v>
      </c>
      <c r="B3037" t="s">
        <v>2951</v>
      </c>
      <c r="C3037" t="s">
        <v>33478</v>
      </c>
      <c r="D3037" t="s">
        <v>33476</v>
      </c>
      <c r="E3037"/>
      <c r="F3037">
        <v>76740</v>
      </c>
      <c r="G3037" t="s">
        <v>33477</v>
      </c>
      <c r="H3037">
        <v>36300</v>
      </c>
      <c r="I3037" t="s">
        <v>33476</v>
      </c>
      <c r="J3037"/>
      <c r="U3037" s="43"/>
      <c r="AE3037"/>
    </row>
    <row r="3038" spans="1:31">
      <c r="A3038">
        <v>8090</v>
      </c>
      <c r="B3038" t="s">
        <v>2952</v>
      </c>
      <c r="C3038" t="s">
        <v>33478</v>
      </c>
      <c r="D3038" t="s">
        <v>33476</v>
      </c>
      <c r="E3038"/>
      <c r="F3038">
        <v>76750</v>
      </c>
      <c r="G3038" t="s">
        <v>33477</v>
      </c>
      <c r="H3038">
        <v>36300</v>
      </c>
      <c r="I3038" t="s">
        <v>33476</v>
      </c>
      <c r="J3038"/>
      <c r="U3038" s="43"/>
      <c r="AE3038"/>
    </row>
    <row r="3039" spans="1:31">
      <c r="A3039">
        <v>8130</v>
      </c>
      <c r="B3039" t="s">
        <v>2953</v>
      </c>
      <c r="C3039" t="s">
        <v>33477</v>
      </c>
      <c r="D3039" t="s">
        <v>33476</v>
      </c>
      <c r="E3039"/>
      <c r="F3039">
        <v>76760</v>
      </c>
      <c r="G3039" t="s">
        <v>33477</v>
      </c>
      <c r="H3039">
        <v>36300</v>
      </c>
      <c r="I3039" t="s">
        <v>33476</v>
      </c>
      <c r="J3039"/>
      <c r="U3039" s="43"/>
      <c r="AE3039"/>
    </row>
    <row r="3040" spans="1:31">
      <c r="A3040">
        <v>8110</v>
      </c>
      <c r="B3040" t="s">
        <v>2954</v>
      </c>
      <c r="C3040" t="s">
        <v>33478</v>
      </c>
      <c r="D3040" t="s">
        <v>33476</v>
      </c>
      <c r="E3040"/>
      <c r="F3040">
        <v>76780</v>
      </c>
      <c r="G3040" t="s">
        <v>33477</v>
      </c>
      <c r="H3040">
        <v>36310</v>
      </c>
      <c r="I3040" t="s">
        <v>33476</v>
      </c>
      <c r="J3040"/>
      <c r="U3040" s="43"/>
      <c r="AE3040"/>
    </row>
    <row r="3041" spans="1:31">
      <c r="A3041">
        <v>8150</v>
      </c>
      <c r="B3041" t="s">
        <v>2955</v>
      </c>
      <c r="C3041" t="s">
        <v>33478</v>
      </c>
      <c r="D3041" t="s">
        <v>33476</v>
      </c>
      <c r="E3041"/>
      <c r="F3041">
        <v>76790</v>
      </c>
      <c r="G3041" t="s">
        <v>33477</v>
      </c>
      <c r="H3041">
        <v>36310</v>
      </c>
      <c r="I3041" t="s">
        <v>33476</v>
      </c>
      <c r="J3041"/>
      <c r="U3041" s="43"/>
      <c r="AE3041"/>
    </row>
    <row r="3042" spans="1:31">
      <c r="A3042">
        <v>8400</v>
      </c>
      <c r="B3042" t="s">
        <v>2956</v>
      </c>
      <c r="C3042" t="s">
        <v>33477</v>
      </c>
      <c r="D3042" t="s">
        <v>33476</v>
      </c>
      <c r="E3042"/>
      <c r="F3042">
        <v>76840</v>
      </c>
      <c r="G3042" t="s">
        <v>33477</v>
      </c>
      <c r="H3042">
        <v>36320</v>
      </c>
      <c r="I3042" t="s">
        <v>33476</v>
      </c>
      <c r="J3042"/>
      <c r="U3042" s="43"/>
      <c r="AE3042"/>
    </row>
    <row r="3043" spans="1:31">
      <c r="A3043">
        <v>8130</v>
      </c>
      <c r="B3043" t="s">
        <v>2957</v>
      </c>
      <c r="C3043" t="s">
        <v>33477</v>
      </c>
      <c r="D3043" t="s">
        <v>33476</v>
      </c>
      <c r="E3043"/>
      <c r="F3043">
        <v>76850</v>
      </c>
      <c r="G3043" t="s">
        <v>33477</v>
      </c>
      <c r="H3043">
        <v>36330</v>
      </c>
      <c r="I3043" t="s">
        <v>33476</v>
      </c>
      <c r="J3043"/>
      <c r="U3043" s="43"/>
      <c r="AE3043"/>
    </row>
    <row r="3044" spans="1:31">
      <c r="A3044">
        <v>8240</v>
      </c>
      <c r="B3044" t="s">
        <v>2958</v>
      </c>
      <c r="C3044" t="s">
        <v>33478</v>
      </c>
      <c r="D3044" t="s">
        <v>33476</v>
      </c>
      <c r="E3044"/>
      <c r="F3044">
        <v>76860</v>
      </c>
      <c r="G3044" t="s">
        <v>33477</v>
      </c>
      <c r="H3044">
        <v>36330</v>
      </c>
      <c r="I3044" t="s">
        <v>33476</v>
      </c>
      <c r="J3044"/>
      <c r="U3044" s="43"/>
      <c r="AE3044"/>
    </row>
    <row r="3045" spans="1:31">
      <c r="A3045">
        <v>8250</v>
      </c>
      <c r="B3045" t="s">
        <v>2959</v>
      </c>
      <c r="C3045" t="s">
        <v>33477</v>
      </c>
      <c r="D3045" t="s">
        <v>33476</v>
      </c>
      <c r="E3045"/>
      <c r="F3045">
        <v>76880</v>
      </c>
      <c r="G3045" t="s">
        <v>33477</v>
      </c>
      <c r="H3045">
        <v>36340</v>
      </c>
      <c r="I3045" t="s">
        <v>33476</v>
      </c>
      <c r="J3045"/>
      <c r="U3045" s="43"/>
      <c r="AE3045"/>
    </row>
    <row r="3046" spans="1:31">
      <c r="A3046">
        <v>8220</v>
      </c>
      <c r="B3046" t="s">
        <v>2960</v>
      </c>
      <c r="C3046" t="s">
        <v>33478</v>
      </c>
      <c r="D3046" t="s">
        <v>33476</v>
      </c>
      <c r="E3046"/>
      <c r="F3046">
        <v>76890</v>
      </c>
      <c r="G3046" t="s">
        <v>33477</v>
      </c>
      <c r="H3046">
        <v>36340</v>
      </c>
      <c r="I3046" t="s">
        <v>33476</v>
      </c>
      <c r="J3046"/>
      <c r="U3046" s="43"/>
      <c r="AE3046"/>
    </row>
    <row r="3047" spans="1:31">
      <c r="A3047">
        <v>8210</v>
      </c>
      <c r="B3047" t="s">
        <v>2961</v>
      </c>
      <c r="C3047" t="s">
        <v>33478</v>
      </c>
      <c r="D3047" t="s">
        <v>33476</v>
      </c>
      <c r="E3047"/>
      <c r="F3047">
        <v>76940</v>
      </c>
      <c r="G3047" t="s">
        <v>33477</v>
      </c>
      <c r="H3047">
        <v>36350</v>
      </c>
      <c r="I3047" t="s">
        <v>33476</v>
      </c>
      <c r="J3047"/>
      <c r="U3047" s="43"/>
      <c r="AE3047"/>
    </row>
    <row r="3048" spans="1:31">
      <c r="A3048">
        <v>8270</v>
      </c>
      <c r="B3048" t="s">
        <v>2962</v>
      </c>
      <c r="C3048" t="s">
        <v>33478</v>
      </c>
      <c r="D3048" t="s">
        <v>33476</v>
      </c>
      <c r="E3048"/>
      <c r="F3048">
        <v>76980</v>
      </c>
      <c r="G3048" t="s">
        <v>33477</v>
      </c>
      <c r="H3048">
        <v>36360</v>
      </c>
      <c r="I3048" t="s">
        <v>33476</v>
      </c>
      <c r="J3048"/>
      <c r="U3048" s="43"/>
      <c r="AE3048"/>
    </row>
    <row r="3049" spans="1:31">
      <c r="A3049">
        <v>8150</v>
      </c>
      <c r="B3049" t="s">
        <v>2963</v>
      </c>
      <c r="C3049" t="s">
        <v>33478</v>
      </c>
      <c r="D3049" t="s">
        <v>33476</v>
      </c>
      <c r="E3049"/>
      <c r="F3049">
        <v>77100</v>
      </c>
      <c r="G3049" t="s">
        <v>33480</v>
      </c>
      <c r="H3049">
        <v>36370</v>
      </c>
      <c r="I3049" t="s">
        <v>33476</v>
      </c>
      <c r="J3049"/>
      <c r="U3049" s="43"/>
      <c r="AE3049"/>
    </row>
    <row r="3050" spans="1:31">
      <c r="A3050">
        <v>8160</v>
      </c>
      <c r="B3050" t="s">
        <v>2964</v>
      </c>
      <c r="C3050" t="s">
        <v>33478</v>
      </c>
      <c r="D3050" t="s">
        <v>33476</v>
      </c>
      <c r="E3050"/>
      <c r="F3050">
        <v>77114</v>
      </c>
      <c r="G3050" t="s">
        <v>33480</v>
      </c>
      <c r="H3050">
        <v>36370</v>
      </c>
      <c r="I3050" t="s">
        <v>33476</v>
      </c>
      <c r="J3050"/>
      <c r="U3050" s="43"/>
      <c r="AE3050"/>
    </row>
    <row r="3051" spans="1:31">
      <c r="A3051">
        <v>8160</v>
      </c>
      <c r="B3051" t="s">
        <v>2964</v>
      </c>
      <c r="C3051" t="s">
        <v>33478</v>
      </c>
      <c r="D3051" t="s">
        <v>33476</v>
      </c>
      <c r="E3051"/>
      <c r="F3051">
        <v>77118</v>
      </c>
      <c r="G3051" t="s">
        <v>33480</v>
      </c>
      <c r="H3051">
        <v>36370</v>
      </c>
      <c r="I3051" t="s">
        <v>33476</v>
      </c>
      <c r="J3051"/>
      <c r="U3051" s="43"/>
      <c r="AE3051"/>
    </row>
    <row r="3052" spans="1:31">
      <c r="A3052">
        <v>8240</v>
      </c>
      <c r="B3052" t="s">
        <v>2965</v>
      </c>
      <c r="C3052" t="s">
        <v>33478</v>
      </c>
      <c r="D3052" t="s">
        <v>33476</v>
      </c>
      <c r="E3052"/>
      <c r="F3052">
        <v>77120</v>
      </c>
      <c r="G3052" t="s">
        <v>33480</v>
      </c>
      <c r="H3052">
        <v>36370</v>
      </c>
      <c r="I3052" t="s">
        <v>33476</v>
      </c>
      <c r="J3052"/>
      <c r="U3052" s="43"/>
      <c r="AE3052"/>
    </row>
    <row r="3053" spans="1:31">
      <c r="A3053">
        <v>8390</v>
      </c>
      <c r="B3053" t="s">
        <v>2966</v>
      </c>
      <c r="C3053" t="s">
        <v>33478</v>
      </c>
      <c r="D3053" t="s">
        <v>33476</v>
      </c>
      <c r="E3053"/>
      <c r="F3053">
        <v>77123</v>
      </c>
      <c r="G3053" t="s">
        <v>33480</v>
      </c>
      <c r="H3053">
        <v>36370</v>
      </c>
      <c r="I3053" t="s">
        <v>33476</v>
      </c>
      <c r="J3053"/>
      <c r="U3053" s="43"/>
      <c r="AE3053"/>
    </row>
    <row r="3054" spans="1:31">
      <c r="A3054">
        <v>8270</v>
      </c>
      <c r="B3054" t="s">
        <v>2967</v>
      </c>
      <c r="C3054" t="s">
        <v>33478</v>
      </c>
      <c r="D3054" t="s">
        <v>33476</v>
      </c>
      <c r="E3054"/>
      <c r="F3054">
        <v>77127</v>
      </c>
      <c r="G3054" t="s">
        <v>33480</v>
      </c>
      <c r="H3054">
        <v>36400</v>
      </c>
      <c r="I3054" t="s">
        <v>33476</v>
      </c>
      <c r="J3054"/>
      <c r="U3054" s="43"/>
      <c r="AE3054"/>
    </row>
    <row r="3055" spans="1:31">
      <c r="A3055">
        <v>8270</v>
      </c>
      <c r="B3055" t="s">
        <v>2967</v>
      </c>
      <c r="C3055" t="s">
        <v>33478</v>
      </c>
      <c r="D3055" t="s">
        <v>33476</v>
      </c>
      <c r="E3055"/>
      <c r="F3055">
        <v>77130</v>
      </c>
      <c r="G3055" t="s">
        <v>33480</v>
      </c>
      <c r="H3055">
        <v>36400</v>
      </c>
      <c r="I3055" t="s">
        <v>33476</v>
      </c>
      <c r="J3055"/>
      <c r="U3055" s="43"/>
      <c r="AE3055"/>
    </row>
    <row r="3056" spans="1:31">
      <c r="A3056">
        <v>8190</v>
      </c>
      <c r="B3056" t="s">
        <v>2968</v>
      </c>
      <c r="C3056" t="s">
        <v>33477</v>
      </c>
      <c r="D3056" t="s">
        <v>33476</v>
      </c>
      <c r="E3056"/>
      <c r="F3056">
        <v>77134</v>
      </c>
      <c r="G3056" t="s">
        <v>33480</v>
      </c>
      <c r="H3056">
        <v>36400</v>
      </c>
      <c r="I3056" t="s">
        <v>33476</v>
      </c>
      <c r="J3056"/>
      <c r="U3056" s="43"/>
      <c r="AE3056"/>
    </row>
    <row r="3057" spans="1:31">
      <c r="A3057">
        <v>8190</v>
      </c>
      <c r="B3057" t="s">
        <v>2969</v>
      </c>
      <c r="C3057" t="s">
        <v>33477</v>
      </c>
      <c r="D3057" t="s">
        <v>33476</v>
      </c>
      <c r="E3057"/>
      <c r="F3057">
        <v>77139</v>
      </c>
      <c r="G3057" t="s">
        <v>33480</v>
      </c>
      <c r="H3057">
        <v>36400</v>
      </c>
      <c r="I3057" t="s">
        <v>33476</v>
      </c>
      <c r="J3057"/>
      <c r="U3057" s="43"/>
      <c r="AE3057"/>
    </row>
    <row r="3058" spans="1:31">
      <c r="A3058">
        <v>8210</v>
      </c>
      <c r="B3058" t="s">
        <v>2970</v>
      </c>
      <c r="C3058" t="s">
        <v>33478</v>
      </c>
      <c r="D3058" t="s">
        <v>33476</v>
      </c>
      <c r="E3058"/>
      <c r="F3058">
        <v>77140</v>
      </c>
      <c r="G3058" t="s">
        <v>33480</v>
      </c>
      <c r="H3058">
        <v>36400</v>
      </c>
      <c r="I3058" t="s">
        <v>33476</v>
      </c>
      <c r="J3058"/>
      <c r="U3058" s="43"/>
      <c r="AE3058"/>
    </row>
    <row r="3059" spans="1:31">
      <c r="A3059">
        <v>8430</v>
      </c>
      <c r="B3059" t="s">
        <v>2971</v>
      </c>
      <c r="C3059" t="s">
        <v>33478</v>
      </c>
      <c r="D3059" t="s">
        <v>33476</v>
      </c>
      <c r="E3059"/>
      <c r="F3059">
        <v>77151</v>
      </c>
      <c r="G3059" t="s">
        <v>33478</v>
      </c>
      <c r="H3059">
        <v>36500</v>
      </c>
      <c r="I3059" t="s">
        <v>33476</v>
      </c>
      <c r="J3059"/>
      <c r="U3059" s="43"/>
      <c r="AE3059"/>
    </row>
    <row r="3060" spans="1:31">
      <c r="A3060">
        <v>8430</v>
      </c>
      <c r="B3060" t="s">
        <v>2972</v>
      </c>
      <c r="C3060" t="s">
        <v>33478</v>
      </c>
      <c r="D3060" t="s">
        <v>33476</v>
      </c>
      <c r="E3060"/>
      <c r="F3060">
        <v>77165</v>
      </c>
      <c r="G3060" t="s">
        <v>33480</v>
      </c>
      <c r="H3060">
        <v>36500</v>
      </c>
      <c r="I3060" t="s">
        <v>33476</v>
      </c>
      <c r="J3060"/>
      <c r="U3060" s="43"/>
      <c r="AE3060"/>
    </row>
    <row r="3061" spans="1:31">
      <c r="A3061">
        <v>8000</v>
      </c>
      <c r="B3061" t="s">
        <v>2973</v>
      </c>
      <c r="C3061" t="s">
        <v>33478</v>
      </c>
      <c r="D3061" t="s">
        <v>33476</v>
      </c>
      <c r="E3061"/>
      <c r="F3061">
        <v>77171</v>
      </c>
      <c r="G3061" t="s">
        <v>33480</v>
      </c>
      <c r="H3061">
        <v>36500</v>
      </c>
      <c r="I3061" t="s">
        <v>33476</v>
      </c>
      <c r="J3061"/>
      <c r="U3061" s="43"/>
      <c r="AE3061"/>
    </row>
    <row r="3062" spans="1:31">
      <c r="A3062">
        <v>8350</v>
      </c>
      <c r="B3062" t="s">
        <v>2974</v>
      </c>
      <c r="C3062" t="s">
        <v>33478</v>
      </c>
      <c r="D3062" t="s">
        <v>33476</v>
      </c>
      <c r="E3062"/>
      <c r="F3062">
        <v>77177</v>
      </c>
      <c r="G3062" t="s">
        <v>33480</v>
      </c>
      <c r="H3062">
        <v>36500</v>
      </c>
      <c r="I3062" t="s">
        <v>33476</v>
      </c>
      <c r="J3062"/>
      <c r="U3062" s="43"/>
      <c r="AE3062"/>
    </row>
    <row r="3063" spans="1:31">
      <c r="A3063">
        <v>8430</v>
      </c>
      <c r="B3063" t="s">
        <v>2975</v>
      </c>
      <c r="C3063" t="s">
        <v>33478</v>
      </c>
      <c r="D3063" t="s">
        <v>33476</v>
      </c>
      <c r="E3063"/>
      <c r="F3063">
        <v>77220</v>
      </c>
      <c r="G3063" t="s">
        <v>33480</v>
      </c>
      <c r="H3063">
        <v>36500</v>
      </c>
      <c r="I3063" t="s">
        <v>33476</v>
      </c>
      <c r="J3063"/>
      <c r="U3063" s="43"/>
      <c r="AE3063"/>
    </row>
    <row r="3064" spans="1:31">
      <c r="A3064">
        <v>8440</v>
      </c>
      <c r="B3064" t="s">
        <v>2976</v>
      </c>
      <c r="C3064" t="s">
        <v>33478</v>
      </c>
      <c r="D3064" t="e">
        <v>#N/A</v>
      </c>
      <c r="E3064"/>
      <c r="F3064">
        <v>77230</v>
      </c>
      <c r="G3064" t="s">
        <v>33480</v>
      </c>
      <c r="H3064">
        <v>36500</v>
      </c>
      <c r="I3064" t="s">
        <v>33476</v>
      </c>
      <c r="J3064"/>
      <c r="U3064" s="43"/>
      <c r="AE3064"/>
    </row>
    <row r="3065" spans="1:31">
      <c r="A3065">
        <v>8310</v>
      </c>
      <c r="B3065" t="s">
        <v>2977</v>
      </c>
      <c r="C3065" t="s">
        <v>33477</v>
      </c>
      <c r="D3065" t="s">
        <v>33476</v>
      </c>
      <c r="E3065"/>
      <c r="F3065">
        <v>77240</v>
      </c>
      <c r="G3065" t="s">
        <v>33480</v>
      </c>
      <c r="H3065">
        <v>36500</v>
      </c>
      <c r="I3065" t="s">
        <v>33476</v>
      </c>
      <c r="J3065"/>
      <c r="U3065" s="43"/>
      <c r="AE3065"/>
    </row>
    <row r="3066" spans="1:31">
      <c r="A3066">
        <v>8370</v>
      </c>
      <c r="B3066" t="s">
        <v>2978</v>
      </c>
      <c r="C3066" t="s">
        <v>33478</v>
      </c>
      <c r="D3066" t="s">
        <v>33476</v>
      </c>
      <c r="E3066"/>
      <c r="F3066">
        <v>77250</v>
      </c>
      <c r="G3066" t="s">
        <v>33480</v>
      </c>
      <c r="H3066">
        <v>36600</v>
      </c>
      <c r="I3066" t="s">
        <v>33476</v>
      </c>
      <c r="J3066"/>
      <c r="U3066" s="43"/>
      <c r="AE3066"/>
    </row>
    <row r="3067" spans="1:31">
      <c r="A3067">
        <v>8320</v>
      </c>
      <c r="B3067" t="s">
        <v>2979</v>
      </c>
      <c r="C3067" t="s">
        <v>33478</v>
      </c>
      <c r="D3067" t="e">
        <v>#N/A</v>
      </c>
      <c r="E3067"/>
      <c r="F3067">
        <v>77290</v>
      </c>
      <c r="G3067" t="s">
        <v>33480</v>
      </c>
      <c r="H3067">
        <v>36600</v>
      </c>
      <c r="I3067" t="s">
        <v>33476</v>
      </c>
      <c r="J3067"/>
      <c r="U3067" s="43"/>
      <c r="AE3067"/>
    </row>
    <row r="3068" spans="1:31">
      <c r="A3068">
        <v>8320</v>
      </c>
      <c r="B3068" t="s">
        <v>2980</v>
      </c>
      <c r="C3068" t="s">
        <v>33478</v>
      </c>
      <c r="D3068" t="e">
        <v>#N/A</v>
      </c>
      <c r="E3068"/>
      <c r="F3068">
        <v>77320</v>
      </c>
      <c r="G3068" t="s">
        <v>33480</v>
      </c>
      <c r="H3068">
        <v>36600</v>
      </c>
      <c r="I3068" t="s">
        <v>33476</v>
      </c>
      <c r="J3068"/>
      <c r="U3068" s="43"/>
      <c r="AE3068"/>
    </row>
    <row r="3069" spans="1:31">
      <c r="A3069">
        <v>8440</v>
      </c>
      <c r="B3069" t="s">
        <v>2981</v>
      </c>
      <c r="C3069" t="s">
        <v>33478</v>
      </c>
      <c r="D3069" t="e">
        <v>#N/A</v>
      </c>
      <c r="E3069"/>
      <c r="F3069">
        <v>77350</v>
      </c>
      <c r="G3069" t="s">
        <v>33480</v>
      </c>
      <c r="H3069">
        <v>36700</v>
      </c>
      <c r="I3069" t="s">
        <v>33476</v>
      </c>
      <c r="J3069"/>
      <c r="U3069" s="43"/>
      <c r="AE3069"/>
    </row>
    <row r="3070" spans="1:31">
      <c r="A3070">
        <v>8400</v>
      </c>
      <c r="B3070" t="s">
        <v>2982</v>
      </c>
      <c r="C3070" t="s">
        <v>33477</v>
      </c>
      <c r="D3070" t="s">
        <v>33476</v>
      </c>
      <c r="E3070"/>
      <c r="F3070">
        <v>77370</v>
      </c>
      <c r="G3070" t="s">
        <v>33480</v>
      </c>
      <c r="H3070">
        <v>36700</v>
      </c>
      <c r="I3070" t="s">
        <v>33476</v>
      </c>
      <c r="J3070"/>
      <c r="U3070" s="43"/>
      <c r="AE3070"/>
    </row>
    <row r="3071" spans="1:31">
      <c r="A3071">
        <v>8400</v>
      </c>
      <c r="B3071" t="s">
        <v>2983</v>
      </c>
      <c r="C3071" t="s">
        <v>33477</v>
      </c>
      <c r="D3071" t="s">
        <v>33476</v>
      </c>
      <c r="E3071"/>
      <c r="F3071">
        <v>77390</v>
      </c>
      <c r="G3071" t="s">
        <v>33480</v>
      </c>
      <c r="H3071">
        <v>36800</v>
      </c>
      <c r="I3071" t="s">
        <v>33476</v>
      </c>
      <c r="J3071"/>
      <c r="U3071" s="43"/>
      <c r="AE3071"/>
    </row>
    <row r="3072" spans="1:31">
      <c r="A3072">
        <v>8400</v>
      </c>
      <c r="B3072" t="s">
        <v>2983</v>
      </c>
      <c r="C3072" t="s">
        <v>33477</v>
      </c>
      <c r="D3072" t="s">
        <v>33476</v>
      </c>
      <c r="E3072"/>
      <c r="F3072">
        <v>77400</v>
      </c>
      <c r="G3072" t="s">
        <v>33480</v>
      </c>
      <c r="H3072">
        <v>36800</v>
      </c>
      <c r="I3072" t="s">
        <v>33476</v>
      </c>
      <c r="J3072"/>
      <c r="U3072" s="43"/>
      <c r="AE3072"/>
    </row>
    <row r="3073" spans="1:31">
      <c r="A3073">
        <v>8400</v>
      </c>
      <c r="B3073" t="s">
        <v>2983</v>
      </c>
      <c r="C3073" t="s">
        <v>33477</v>
      </c>
      <c r="D3073" t="s">
        <v>33476</v>
      </c>
      <c r="E3073"/>
      <c r="F3073">
        <v>77410</v>
      </c>
      <c r="G3073" t="s">
        <v>33480</v>
      </c>
      <c r="H3073">
        <v>36800</v>
      </c>
      <c r="I3073" t="s">
        <v>33476</v>
      </c>
      <c r="J3073"/>
      <c r="U3073" s="43"/>
      <c r="AE3073"/>
    </row>
    <row r="3074" spans="1:31">
      <c r="A3074">
        <v>8400</v>
      </c>
      <c r="B3074" t="s">
        <v>2983</v>
      </c>
      <c r="C3074" t="s">
        <v>33477</v>
      </c>
      <c r="D3074" t="s">
        <v>33476</v>
      </c>
      <c r="E3074"/>
      <c r="F3074">
        <v>77440</v>
      </c>
      <c r="G3074" t="s">
        <v>33480</v>
      </c>
      <c r="H3074">
        <v>36800</v>
      </c>
      <c r="I3074" t="s">
        <v>33476</v>
      </c>
      <c r="J3074"/>
      <c r="U3074" s="43"/>
      <c r="AE3074"/>
    </row>
    <row r="3075" spans="1:31">
      <c r="A3075">
        <v>8330</v>
      </c>
      <c r="B3075" t="s">
        <v>2984</v>
      </c>
      <c r="C3075" t="s">
        <v>33478</v>
      </c>
      <c r="D3075" t="s">
        <v>33476</v>
      </c>
      <c r="E3075"/>
      <c r="F3075">
        <v>77460</v>
      </c>
      <c r="G3075" t="s">
        <v>33480</v>
      </c>
      <c r="H3075">
        <v>37000</v>
      </c>
      <c r="I3075" t="s">
        <v>33476</v>
      </c>
      <c r="J3075"/>
      <c r="U3075" s="43"/>
      <c r="AE3075"/>
    </row>
    <row r="3076" spans="1:31">
      <c r="A3076">
        <v>8350</v>
      </c>
      <c r="B3076" t="s">
        <v>2984</v>
      </c>
      <c r="C3076" t="s">
        <v>33478</v>
      </c>
      <c r="D3076" t="s">
        <v>33476</v>
      </c>
      <c r="E3076"/>
      <c r="F3076">
        <v>77510</v>
      </c>
      <c r="G3076" t="s">
        <v>33480</v>
      </c>
      <c r="H3076">
        <v>37110</v>
      </c>
      <c r="I3076" t="s">
        <v>33476</v>
      </c>
      <c r="J3076"/>
      <c r="U3076" s="43"/>
      <c r="AE3076"/>
    </row>
    <row r="3077" spans="1:31">
      <c r="A3077">
        <v>8350</v>
      </c>
      <c r="B3077" t="s">
        <v>2985</v>
      </c>
      <c r="C3077" t="s">
        <v>33478</v>
      </c>
      <c r="D3077" t="s">
        <v>33476</v>
      </c>
      <c r="E3077"/>
      <c r="F3077">
        <v>77520</v>
      </c>
      <c r="G3077" t="s">
        <v>33480</v>
      </c>
      <c r="H3077">
        <v>37110</v>
      </c>
      <c r="I3077" t="s">
        <v>33476</v>
      </c>
      <c r="J3077"/>
      <c r="U3077" s="43"/>
      <c r="AE3077"/>
    </row>
    <row r="3078" spans="1:31">
      <c r="A3078">
        <v>8200</v>
      </c>
      <c r="B3078" t="s">
        <v>2986</v>
      </c>
      <c r="C3078" t="s">
        <v>33478</v>
      </c>
      <c r="D3078" t="s">
        <v>33476</v>
      </c>
      <c r="E3078"/>
      <c r="F3078">
        <v>77540</v>
      </c>
      <c r="G3078" t="s">
        <v>33480</v>
      </c>
      <c r="H3078">
        <v>37110</v>
      </c>
      <c r="I3078" t="s">
        <v>33476</v>
      </c>
      <c r="J3078"/>
      <c r="U3078" s="43"/>
      <c r="AE3078"/>
    </row>
    <row r="3079" spans="1:31">
      <c r="A3079">
        <v>8270</v>
      </c>
      <c r="B3079" t="s">
        <v>2987</v>
      </c>
      <c r="C3079" t="s">
        <v>33478</v>
      </c>
      <c r="D3079" t="s">
        <v>33476</v>
      </c>
      <c r="E3079"/>
      <c r="F3079">
        <v>77550</v>
      </c>
      <c r="G3079" t="s">
        <v>33480</v>
      </c>
      <c r="H3079">
        <v>37110</v>
      </c>
      <c r="I3079" t="s">
        <v>33476</v>
      </c>
      <c r="J3079"/>
      <c r="U3079" s="43"/>
      <c r="AE3079"/>
    </row>
    <row r="3080" spans="1:31">
      <c r="A3080">
        <v>8000</v>
      </c>
      <c r="B3080" t="s">
        <v>2988</v>
      </c>
      <c r="C3080" t="s">
        <v>33478</v>
      </c>
      <c r="D3080" t="s">
        <v>33476</v>
      </c>
      <c r="E3080"/>
      <c r="F3080">
        <v>77560</v>
      </c>
      <c r="G3080" t="s">
        <v>33480</v>
      </c>
      <c r="H3080">
        <v>37110</v>
      </c>
      <c r="I3080" t="s">
        <v>33476</v>
      </c>
      <c r="J3080"/>
      <c r="U3080" s="43"/>
      <c r="AE3080"/>
    </row>
    <row r="3081" spans="1:31">
      <c r="A3081">
        <v>8090</v>
      </c>
      <c r="B3081" t="s">
        <v>2989</v>
      </c>
      <c r="C3081" t="s">
        <v>33478</v>
      </c>
      <c r="D3081" t="s">
        <v>33476</v>
      </c>
      <c r="E3081"/>
      <c r="F3081">
        <v>77570</v>
      </c>
      <c r="G3081" t="s">
        <v>33480</v>
      </c>
      <c r="H3081">
        <v>37130</v>
      </c>
      <c r="I3081" t="s">
        <v>33476</v>
      </c>
      <c r="J3081"/>
      <c r="U3081" s="43"/>
      <c r="AE3081"/>
    </row>
    <row r="3082" spans="1:31">
      <c r="A3082">
        <v>8270</v>
      </c>
      <c r="B3082" t="s">
        <v>2990</v>
      </c>
      <c r="C3082" t="s">
        <v>33478</v>
      </c>
      <c r="D3082" t="s">
        <v>33476</v>
      </c>
      <c r="E3082"/>
      <c r="F3082">
        <v>77580</v>
      </c>
      <c r="G3082" t="s">
        <v>33480</v>
      </c>
      <c r="H3082">
        <v>37130</v>
      </c>
      <c r="I3082" t="s">
        <v>33476</v>
      </c>
      <c r="J3082"/>
      <c r="U3082" s="43"/>
      <c r="AE3082"/>
    </row>
    <row r="3083" spans="1:31">
      <c r="A3083">
        <v>8270</v>
      </c>
      <c r="B3083" t="s">
        <v>2991</v>
      </c>
      <c r="C3083" t="s">
        <v>33478</v>
      </c>
      <c r="D3083" t="s">
        <v>33476</v>
      </c>
      <c r="E3083"/>
      <c r="F3083">
        <v>77620</v>
      </c>
      <c r="G3083" t="s">
        <v>33480</v>
      </c>
      <c r="H3083">
        <v>37140</v>
      </c>
      <c r="I3083" t="s">
        <v>33476</v>
      </c>
      <c r="J3083"/>
      <c r="U3083" s="43"/>
      <c r="AE3083"/>
    </row>
    <row r="3084" spans="1:31">
      <c r="A3084">
        <v>8110</v>
      </c>
      <c r="B3084" t="s">
        <v>2992</v>
      </c>
      <c r="C3084" t="s">
        <v>33478</v>
      </c>
      <c r="D3084" t="s">
        <v>33476</v>
      </c>
      <c r="E3084"/>
      <c r="F3084">
        <v>77650</v>
      </c>
      <c r="G3084" t="s">
        <v>33480</v>
      </c>
      <c r="H3084">
        <v>37140</v>
      </c>
      <c r="I3084" t="s">
        <v>33476</v>
      </c>
      <c r="J3084"/>
      <c r="U3084" s="43"/>
      <c r="AE3084"/>
    </row>
    <row r="3085" spans="1:31">
      <c r="A3085">
        <v>8210</v>
      </c>
      <c r="B3085" t="s">
        <v>2993</v>
      </c>
      <c r="C3085" t="s">
        <v>33478</v>
      </c>
      <c r="D3085" t="s">
        <v>33476</v>
      </c>
      <c r="E3085"/>
      <c r="F3085">
        <v>77660</v>
      </c>
      <c r="G3085" t="s">
        <v>33480</v>
      </c>
      <c r="H3085">
        <v>37160</v>
      </c>
      <c r="I3085" t="s">
        <v>33476</v>
      </c>
      <c r="J3085"/>
      <c r="U3085" s="43"/>
      <c r="AE3085"/>
    </row>
    <row r="3086" spans="1:31">
      <c r="A3086">
        <v>8430</v>
      </c>
      <c r="B3086" t="s">
        <v>2994</v>
      </c>
      <c r="C3086" t="s">
        <v>33478</v>
      </c>
      <c r="D3086" t="s">
        <v>33476</v>
      </c>
      <c r="E3086"/>
      <c r="F3086">
        <v>77700</v>
      </c>
      <c r="G3086" t="s">
        <v>33480</v>
      </c>
      <c r="H3086">
        <v>37160</v>
      </c>
      <c r="I3086" t="s">
        <v>33476</v>
      </c>
      <c r="J3086"/>
      <c r="U3086" s="43"/>
      <c r="AE3086"/>
    </row>
    <row r="3087" spans="1:31">
      <c r="A3087">
        <v>9240</v>
      </c>
      <c r="B3087" t="s">
        <v>2995</v>
      </c>
      <c r="C3087" t="s">
        <v>33477</v>
      </c>
      <c r="D3087" t="s">
        <v>33476</v>
      </c>
      <c r="E3087"/>
      <c r="F3087">
        <v>77710</v>
      </c>
      <c r="G3087" t="s">
        <v>33480</v>
      </c>
      <c r="H3087">
        <v>37160</v>
      </c>
      <c r="I3087" t="s">
        <v>33476</v>
      </c>
      <c r="J3087"/>
      <c r="U3087" s="43"/>
      <c r="AE3087"/>
    </row>
    <row r="3088" spans="1:31">
      <c r="A3088">
        <v>9600</v>
      </c>
      <c r="B3088" t="s">
        <v>2996</v>
      </c>
      <c r="C3088" t="s">
        <v>33480</v>
      </c>
      <c r="D3088" t="s">
        <v>33476</v>
      </c>
      <c r="E3088"/>
      <c r="F3088">
        <v>77720</v>
      </c>
      <c r="G3088" t="s">
        <v>33480</v>
      </c>
      <c r="H3088">
        <v>37160</v>
      </c>
      <c r="I3088" t="s">
        <v>33476</v>
      </c>
      <c r="J3088"/>
      <c r="U3088" s="43"/>
      <c r="AE3088"/>
    </row>
    <row r="3089" spans="1:31">
      <c r="A3089">
        <v>9300</v>
      </c>
      <c r="B3089" t="s">
        <v>2997</v>
      </c>
      <c r="C3089" t="s">
        <v>33477</v>
      </c>
      <c r="D3089" t="s">
        <v>33476</v>
      </c>
      <c r="E3089"/>
      <c r="F3089">
        <v>77760</v>
      </c>
      <c r="G3089" t="s">
        <v>33480</v>
      </c>
      <c r="H3089">
        <v>37190</v>
      </c>
      <c r="I3089" t="s">
        <v>33476</v>
      </c>
      <c r="J3089"/>
      <c r="U3089" s="43"/>
      <c r="AE3089"/>
    </row>
    <row r="3090" spans="1:31">
      <c r="A3090">
        <v>9310</v>
      </c>
      <c r="B3090" t="s">
        <v>2998</v>
      </c>
      <c r="C3090" t="s">
        <v>33478</v>
      </c>
      <c r="D3090" t="s">
        <v>33476</v>
      </c>
      <c r="E3090"/>
      <c r="F3090">
        <v>77830</v>
      </c>
      <c r="G3090" t="s">
        <v>33480</v>
      </c>
      <c r="H3090">
        <v>37190</v>
      </c>
      <c r="I3090" t="s">
        <v>33476</v>
      </c>
      <c r="J3090"/>
      <c r="U3090" s="43"/>
      <c r="AE3090"/>
    </row>
    <row r="3091" spans="1:31">
      <c r="A3091">
        <v>9320</v>
      </c>
      <c r="B3091" t="s">
        <v>2999</v>
      </c>
      <c r="C3091" t="s">
        <v>33478</v>
      </c>
      <c r="D3091" t="s">
        <v>33476</v>
      </c>
      <c r="E3091"/>
      <c r="F3091">
        <v>77860</v>
      </c>
      <c r="G3091" t="s">
        <v>33480</v>
      </c>
      <c r="H3091">
        <v>37210</v>
      </c>
      <c r="I3091" t="s">
        <v>33476</v>
      </c>
      <c r="J3091"/>
      <c r="U3091" s="43"/>
      <c r="AE3091"/>
    </row>
    <row r="3092" spans="1:31">
      <c r="A3092">
        <v>9400</v>
      </c>
      <c r="B3092" t="s">
        <v>3000</v>
      </c>
      <c r="C3092" t="s">
        <v>33477</v>
      </c>
      <c r="D3092" t="s">
        <v>33476</v>
      </c>
      <c r="E3092"/>
      <c r="F3092">
        <v>77890</v>
      </c>
      <c r="G3092" t="s">
        <v>33480</v>
      </c>
      <c r="H3092">
        <v>37210</v>
      </c>
      <c r="I3092" t="s">
        <v>33476</v>
      </c>
      <c r="J3092"/>
      <c r="U3092" s="43"/>
      <c r="AE3092"/>
    </row>
    <row r="3093" spans="1:31">
      <c r="A3093">
        <v>9240</v>
      </c>
      <c r="B3093" t="s">
        <v>3001</v>
      </c>
      <c r="C3093" t="s">
        <v>33477</v>
      </c>
      <c r="D3093" t="s">
        <v>33476</v>
      </c>
      <c r="E3093"/>
      <c r="F3093">
        <v>77950</v>
      </c>
      <c r="G3093" t="s">
        <v>33480</v>
      </c>
      <c r="H3093">
        <v>37220</v>
      </c>
      <c r="I3093" t="s">
        <v>33476</v>
      </c>
      <c r="J3093"/>
      <c r="U3093" s="43"/>
      <c r="AE3093"/>
    </row>
    <row r="3094" spans="1:31">
      <c r="A3094">
        <v>9200</v>
      </c>
      <c r="B3094" t="s">
        <v>3002</v>
      </c>
      <c r="C3094" t="s">
        <v>33477</v>
      </c>
      <c r="D3094" t="s">
        <v>33476</v>
      </c>
      <c r="E3094"/>
      <c r="F3094">
        <v>78000</v>
      </c>
      <c r="G3094" t="s">
        <v>33480</v>
      </c>
      <c r="H3094">
        <v>37220</v>
      </c>
      <c r="I3094" t="s">
        <v>33476</v>
      </c>
      <c r="J3094"/>
      <c r="U3094" s="43"/>
      <c r="AE3094"/>
    </row>
    <row r="3095" spans="1:31">
      <c r="A3095">
        <v>9240</v>
      </c>
      <c r="B3095" t="s">
        <v>3003</v>
      </c>
      <c r="C3095" t="s">
        <v>33477</v>
      </c>
      <c r="D3095" t="s">
        <v>33476</v>
      </c>
      <c r="E3095"/>
      <c r="F3095">
        <v>78125</v>
      </c>
      <c r="G3095" t="s">
        <v>33480</v>
      </c>
      <c r="H3095">
        <v>37220</v>
      </c>
      <c r="I3095" t="s">
        <v>33476</v>
      </c>
      <c r="J3095"/>
      <c r="U3095" s="43"/>
      <c r="AE3095"/>
    </row>
    <row r="3096" spans="1:31">
      <c r="A3096">
        <v>9800</v>
      </c>
      <c r="B3096" t="s">
        <v>3004</v>
      </c>
      <c r="C3096" t="s">
        <v>33477</v>
      </c>
      <c r="D3096" t="s">
        <v>33476</v>
      </c>
      <c r="E3096"/>
      <c r="F3096">
        <v>78180</v>
      </c>
      <c r="G3096" t="s">
        <v>33480</v>
      </c>
      <c r="H3096">
        <v>37230</v>
      </c>
      <c r="I3096" t="s">
        <v>33476</v>
      </c>
      <c r="J3096"/>
      <c r="U3096" s="43"/>
      <c r="AE3096"/>
    </row>
    <row r="3097" spans="1:31">
      <c r="A3097">
        <v>9250</v>
      </c>
      <c r="B3097" t="s">
        <v>3005</v>
      </c>
      <c r="C3097" t="s">
        <v>33478</v>
      </c>
      <c r="D3097" t="s">
        <v>33476</v>
      </c>
      <c r="E3097"/>
      <c r="F3097">
        <v>78200</v>
      </c>
      <c r="G3097" t="s">
        <v>33480</v>
      </c>
      <c r="H3097">
        <v>37230</v>
      </c>
      <c r="I3097" t="s">
        <v>33476</v>
      </c>
      <c r="J3097"/>
      <c r="U3097" s="43"/>
      <c r="AE3097"/>
    </row>
    <row r="3098" spans="1:31">
      <c r="A3098">
        <v>9000</v>
      </c>
      <c r="B3098" t="s">
        <v>3006</v>
      </c>
      <c r="C3098" t="s">
        <v>33477</v>
      </c>
      <c r="D3098" t="s">
        <v>33476</v>
      </c>
      <c r="E3098"/>
      <c r="F3098">
        <v>78460</v>
      </c>
      <c r="G3098" t="s">
        <v>33480</v>
      </c>
      <c r="H3098">
        <v>37240</v>
      </c>
      <c r="I3098" t="s">
        <v>33476</v>
      </c>
      <c r="J3098"/>
      <c r="U3098" s="43"/>
      <c r="AE3098"/>
    </row>
    <row r="3099" spans="1:31">
      <c r="A3099">
        <v>9800</v>
      </c>
      <c r="B3099" t="s">
        <v>3007</v>
      </c>
      <c r="C3099" t="s">
        <v>33477</v>
      </c>
      <c r="D3099" t="s">
        <v>33476</v>
      </c>
      <c r="E3099"/>
      <c r="F3099">
        <v>78490</v>
      </c>
      <c r="G3099" t="s">
        <v>33480</v>
      </c>
      <c r="H3099">
        <v>37240</v>
      </c>
      <c r="I3099" t="s">
        <v>33476</v>
      </c>
      <c r="J3099"/>
      <c r="U3099" s="43"/>
      <c r="AE3099"/>
    </row>
    <row r="3100" spans="1:31">
      <c r="A3100">
        <v>9400</v>
      </c>
      <c r="B3100" t="s">
        <v>3008</v>
      </c>
      <c r="C3100" t="s">
        <v>33477</v>
      </c>
      <c r="D3100" t="s">
        <v>33476</v>
      </c>
      <c r="E3100"/>
      <c r="F3100">
        <v>78660</v>
      </c>
      <c r="G3100" t="s">
        <v>33480</v>
      </c>
      <c r="H3100">
        <v>37240</v>
      </c>
      <c r="I3100" t="s">
        <v>33476</v>
      </c>
      <c r="J3100"/>
      <c r="U3100" s="43"/>
      <c r="AE3100"/>
    </row>
    <row r="3101" spans="1:31">
      <c r="A3101">
        <v>9400</v>
      </c>
      <c r="B3101" t="s">
        <v>3009</v>
      </c>
      <c r="C3101" t="s">
        <v>33477</v>
      </c>
      <c r="D3101" t="s">
        <v>33476</v>
      </c>
      <c r="E3101"/>
      <c r="F3101">
        <v>78690</v>
      </c>
      <c r="G3101" t="s">
        <v>33480</v>
      </c>
      <c r="H3101">
        <v>37240</v>
      </c>
      <c r="I3101" t="s">
        <v>33476</v>
      </c>
      <c r="J3101"/>
      <c r="U3101" s="43"/>
      <c r="AE3101"/>
    </row>
    <row r="3102" spans="1:31">
      <c r="A3102">
        <v>9800</v>
      </c>
      <c r="B3102" t="s">
        <v>3010</v>
      </c>
      <c r="C3102" t="s">
        <v>33477</v>
      </c>
      <c r="D3102" t="s">
        <v>33476</v>
      </c>
      <c r="E3102"/>
      <c r="F3102">
        <v>78720</v>
      </c>
      <c r="G3102" t="s">
        <v>33480</v>
      </c>
      <c r="H3102">
        <v>37250</v>
      </c>
      <c r="I3102" t="s">
        <v>33476</v>
      </c>
      <c r="J3102"/>
      <c r="U3102" s="43"/>
      <c r="AE3102"/>
    </row>
    <row r="3103" spans="1:31">
      <c r="A3103">
        <v>9800</v>
      </c>
      <c r="B3103" t="s">
        <v>3011</v>
      </c>
      <c r="C3103" t="s">
        <v>33477</v>
      </c>
      <c r="D3103" t="s">
        <v>33476</v>
      </c>
      <c r="E3103"/>
      <c r="F3103">
        <v>78770</v>
      </c>
      <c r="G3103" t="s">
        <v>33480</v>
      </c>
      <c r="H3103">
        <v>37260</v>
      </c>
      <c r="I3103" t="s">
        <v>33476</v>
      </c>
      <c r="J3103"/>
      <c r="U3103" s="43"/>
      <c r="AE3103"/>
    </row>
    <row r="3104" spans="1:31">
      <c r="A3104">
        <v>9130</v>
      </c>
      <c r="B3104" t="s">
        <v>3012</v>
      </c>
      <c r="C3104" t="s">
        <v>33480</v>
      </c>
      <c r="D3104" t="s">
        <v>33476</v>
      </c>
      <c r="E3104"/>
      <c r="F3104">
        <v>78970</v>
      </c>
      <c r="G3104" t="s">
        <v>33480</v>
      </c>
      <c r="H3104">
        <v>37260</v>
      </c>
      <c r="I3104" t="s">
        <v>33476</v>
      </c>
      <c r="J3104"/>
      <c r="U3104" s="43"/>
      <c r="AE3104"/>
    </row>
    <row r="3105" spans="1:31">
      <c r="A3105">
        <v>9460</v>
      </c>
      <c r="B3105" t="s">
        <v>3013</v>
      </c>
      <c r="C3105" t="s">
        <v>33478</v>
      </c>
      <c r="D3105" t="s">
        <v>33476</v>
      </c>
      <c r="E3105"/>
      <c r="F3105">
        <v>78980</v>
      </c>
      <c r="G3105" t="s">
        <v>33480</v>
      </c>
      <c r="H3105">
        <v>37270</v>
      </c>
      <c r="I3105" t="s">
        <v>33476</v>
      </c>
      <c r="J3105"/>
      <c r="U3105" s="43"/>
      <c r="AE3105"/>
    </row>
    <row r="3106" spans="1:31">
      <c r="A3106">
        <v>9120</v>
      </c>
      <c r="B3106" t="s">
        <v>3014</v>
      </c>
      <c r="C3106" t="s">
        <v>33480</v>
      </c>
      <c r="D3106" t="s">
        <v>33476</v>
      </c>
      <c r="E3106"/>
      <c r="F3106">
        <v>79000</v>
      </c>
      <c r="G3106" t="s">
        <v>33477</v>
      </c>
      <c r="H3106">
        <v>37290</v>
      </c>
      <c r="I3106" t="s">
        <v>33476</v>
      </c>
      <c r="J3106"/>
      <c r="U3106" s="43"/>
      <c r="AE3106"/>
    </row>
    <row r="3107" spans="1:31">
      <c r="A3107">
        <v>9100</v>
      </c>
      <c r="B3107" t="s">
        <v>3015</v>
      </c>
      <c r="C3107" t="s">
        <v>33480</v>
      </c>
      <c r="D3107" t="s">
        <v>33476</v>
      </c>
      <c r="E3107"/>
      <c r="F3107">
        <v>79100</v>
      </c>
      <c r="G3107" t="s">
        <v>33480</v>
      </c>
      <c r="H3107">
        <v>37290</v>
      </c>
      <c r="I3107" t="s">
        <v>33476</v>
      </c>
      <c r="J3107"/>
      <c r="U3107" s="43"/>
      <c r="AE3107"/>
    </row>
    <row r="3108" spans="1:31">
      <c r="A3108">
        <v>9110</v>
      </c>
      <c r="B3108" t="s">
        <v>3016</v>
      </c>
      <c r="C3108" t="s">
        <v>33478</v>
      </c>
      <c r="D3108" t="s">
        <v>33476</v>
      </c>
      <c r="E3108"/>
      <c r="F3108">
        <v>79110</v>
      </c>
      <c r="G3108" t="s">
        <v>33477</v>
      </c>
      <c r="H3108">
        <v>37310</v>
      </c>
      <c r="I3108" t="s">
        <v>33476</v>
      </c>
      <c r="J3108"/>
      <c r="U3108" s="43"/>
      <c r="AE3108"/>
    </row>
    <row r="3109" spans="1:31">
      <c r="A3109">
        <v>9310</v>
      </c>
      <c r="B3109" t="s">
        <v>3017</v>
      </c>
      <c r="C3109" t="s">
        <v>33478</v>
      </c>
      <c r="D3109" t="s">
        <v>33476</v>
      </c>
      <c r="E3109"/>
      <c r="F3109">
        <v>79120</v>
      </c>
      <c r="G3109" t="s">
        <v>33477</v>
      </c>
      <c r="H3109">
        <v>37310</v>
      </c>
      <c r="I3109" t="s">
        <v>33476</v>
      </c>
      <c r="J3109"/>
      <c r="U3109" s="43"/>
      <c r="AE3109"/>
    </row>
    <row r="3110" spans="1:31">
      <c r="A3110">
        <v>9800</v>
      </c>
      <c r="B3110" t="s">
        <v>3018</v>
      </c>
      <c r="C3110" t="s">
        <v>33477</v>
      </c>
      <c r="D3110" t="s">
        <v>33476</v>
      </c>
      <c r="E3110"/>
      <c r="F3110">
        <v>79130</v>
      </c>
      <c r="G3110" t="s">
        <v>33477</v>
      </c>
      <c r="H3110">
        <v>37310</v>
      </c>
      <c r="I3110" t="s">
        <v>33476</v>
      </c>
      <c r="J3110"/>
      <c r="U3110" s="43"/>
      <c r="AE3110"/>
    </row>
    <row r="3111" spans="1:31">
      <c r="A3111">
        <v>9800</v>
      </c>
      <c r="B3111" t="s">
        <v>3019</v>
      </c>
      <c r="C3111" t="s">
        <v>33477</v>
      </c>
      <c r="D3111" t="s">
        <v>33476</v>
      </c>
      <c r="E3111"/>
      <c r="F3111">
        <v>79140</v>
      </c>
      <c r="G3111" t="s">
        <v>33477</v>
      </c>
      <c r="H3111">
        <v>37310</v>
      </c>
      <c r="I3111" t="s">
        <v>33476</v>
      </c>
      <c r="J3111"/>
      <c r="U3111" s="43"/>
      <c r="AE3111"/>
    </row>
    <row r="3112" spans="1:31">
      <c r="A3112">
        <v>9800</v>
      </c>
      <c r="B3112" t="s">
        <v>3020</v>
      </c>
      <c r="C3112" t="s">
        <v>33477</v>
      </c>
      <c r="D3112" t="s">
        <v>33476</v>
      </c>
      <c r="E3112"/>
      <c r="F3112">
        <v>79150</v>
      </c>
      <c r="G3112" t="s">
        <v>33477</v>
      </c>
      <c r="H3112">
        <v>37310</v>
      </c>
      <c r="I3112" t="s">
        <v>33476</v>
      </c>
      <c r="J3112"/>
      <c r="U3112" s="43"/>
      <c r="AE3112"/>
    </row>
    <row r="3113" spans="1:31">
      <c r="A3113">
        <v>9140</v>
      </c>
      <c r="B3113" t="s">
        <v>3021</v>
      </c>
      <c r="C3113" t="s">
        <v>33477</v>
      </c>
      <c r="D3113" t="s">
        <v>33476</v>
      </c>
      <c r="E3113"/>
      <c r="F3113">
        <v>79160</v>
      </c>
      <c r="G3113" t="s">
        <v>33477</v>
      </c>
      <c r="H3113">
        <v>37320</v>
      </c>
      <c r="I3113" t="s">
        <v>33476</v>
      </c>
      <c r="J3113"/>
      <c r="U3113" s="43"/>
      <c r="AE3113"/>
    </row>
    <row r="3114" spans="1:31">
      <c r="A3114">
        <v>9220</v>
      </c>
      <c r="B3114" t="s">
        <v>3022</v>
      </c>
      <c r="C3114" t="s">
        <v>33478</v>
      </c>
      <c r="D3114" t="s">
        <v>33476</v>
      </c>
      <c r="E3114"/>
      <c r="F3114">
        <v>79170</v>
      </c>
      <c r="G3114" t="s">
        <v>33477</v>
      </c>
      <c r="H3114">
        <v>37320</v>
      </c>
      <c r="I3114" t="s">
        <v>33476</v>
      </c>
      <c r="J3114"/>
      <c r="U3114" s="43"/>
      <c r="AE3114"/>
    </row>
    <row r="3115" spans="1:31">
      <c r="A3115">
        <v>9250</v>
      </c>
      <c r="B3115" t="s">
        <v>3023</v>
      </c>
      <c r="C3115" t="s">
        <v>33478</v>
      </c>
      <c r="D3115" t="s">
        <v>33476</v>
      </c>
      <c r="E3115"/>
      <c r="F3115">
        <v>79190</v>
      </c>
      <c r="G3115" t="s">
        <v>33477</v>
      </c>
      <c r="H3115">
        <v>37320</v>
      </c>
      <c r="I3115" t="s">
        <v>33476</v>
      </c>
      <c r="J3115"/>
      <c r="U3115" s="43"/>
      <c r="AE3115"/>
    </row>
    <row r="3116" spans="1:31">
      <c r="A3116">
        <v>9110</v>
      </c>
      <c r="B3116" t="s">
        <v>3024</v>
      </c>
      <c r="C3116" t="s">
        <v>33478</v>
      </c>
      <c r="D3116" t="s">
        <v>33476</v>
      </c>
      <c r="E3116"/>
      <c r="F3116">
        <v>79200</v>
      </c>
      <c r="G3116" t="s">
        <v>33477</v>
      </c>
      <c r="H3116">
        <v>37330</v>
      </c>
      <c r="I3116" t="s">
        <v>33476</v>
      </c>
      <c r="J3116"/>
      <c r="U3116" s="43"/>
      <c r="AE3116"/>
    </row>
    <row r="3117" spans="1:31">
      <c r="A3117">
        <v>9230</v>
      </c>
      <c r="B3117" t="s">
        <v>3025</v>
      </c>
      <c r="C3117" t="s">
        <v>33477</v>
      </c>
      <c r="D3117" t="s">
        <v>33476</v>
      </c>
      <c r="E3117"/>
      <c r="F3117">
        <v>79210</v>
      </c>
      <c r="G3117" t="s">
        <v>33477</v>
      </c>
      <c r="H3117">
        <v>37330</v>
      </c>
      <c r="I3117" t="s">
        <v>33476</v>
      </c>
      <c r="J3117"/>
      <c r="U3117" s="43"/>
      <c r="AE3117"/>
    </row>
    <row r="3118" spans="1:31">
      <c r="A3118">
        <v>9800</v>
      </c>
      <c r="B3118" t="s">
        <v>3026</v>
      </c>
      <c r="C3118" t="s">
        <v>33477</v>
      </c>
      <c r="D3118" t="s">
        <v>33476</v>
      </c>
      <c r="E3118"/>
      <c r="F3118">
        <v>79220</v>
      </c>
      <c r="G3118" t="s">
        <v>33477</v>
      </c>
      <c r="H3118">
        <v>37340</v>
      </c>
      <c r="I3118" t="s">
        <v>33476</v>
      </c>
      <c r="J3118"/>
      <c r="U3118" s="43"/>
      <c r="AE3118"/>
    </row>
    <row r="3119" spans="1:31">
      <c r="A3119">
        <v>9800</v>
      </c>
      <c r="B3119" t="s">
        <v>3027</v>
      </c>
      <c r="C3119" t="s">
        <v>33477</v>
      </c>
      <c r="D3119" t="s">
        <v>33476</v>
      </c>
      <c r="E3119"/>
      <c r="F3119">
        <v>79230</v>
      </c>
      <c r="G3119" t="s">
        <v>33477</v>
      </c>
      <c r="H3119">
        <v>37340</v>
      </c>
      <c r="I3119" t="s">
        <v>33476</v>
      </c>
      <c r="J3119"/>
      <c r="U3119" s="43"/>
      <c r="AE3119"/>
    </row>
    <row r="3120" spans="1:31">
      <c r="A3120">
        <v>9800</v>
      </c>
      <c r="B3120" t="s">
        <v>3027</v>
      </c>
      <c r="C3120" t="s">
        <v>33477</v>
      </c>
      <c r="D3120" t="s">
        <v>33476</v>
      </c>
      <c r="E3120"/>
      <c r="F3120">
        <v>79240</v>
      </c>
      <c r="G3120" t="s">
        <v>33477</v>
      </c>
      <c r="H3120">
        <v>37340</v>
      </c>
      <c r="I3120" t="s">
        <v>33476</v>
      </c>
      <c r="J3120"/>
      <c r="U3120" s="43"/>
      <c r="AE3120"/>
    </row>
    <row r="3121" spans="1:31">
      <c r="A3121">
        <v>9230</v>
      </c>
      <c r="B3121" t="s">
        <v>3028</v>
      </c>
      <c r="C3121" t="s">
        <v>33477</v>
      </c>
      <c r="D3121" t="s">
        <v>33476</v>
      </c>
      <c r="E3121"/>
      <c r="F3121">
        <v>79250</v>
      </c>
      <c r="G3121" t="s">
        <v>33477</v>
      </c>
      <c r="H3121">
        <v>37340</v>
      </c>
      <c r="I3121" t="s">
        <v>33476</v>
      </c>
      <c r="J3121"/>
      <c r="U3121" s="43"/>
      <c r="AE3121"/>
    </row>
    <row r="3122" spans="1:31">
      <c r="A3122">
        <v>9350</v>
      </c>
      <c r="B3122" t="s">
        <v>3029</v>
      </c>
      <c r="C3122" t="s">
        <v>33480</v>
      </c>
      <c r="D3122" t="s">
        <v>33476</v>
      </c>
      <c r="E3122"/>
      <c r="F3122">
        <v>79260</v>
      </c>
      <c r="G3122" t="s">
        <v>33477</v>
      </c>
      <c r="H3122">
        <v>37340</v>
      </c>
      <c r="I3122" t="s">
        <v>33476</v>
      </c>
      <c r="J3122"/>
      <c r="U3122" s="43"/>
      <c r="AE3122"/>
    </row>
    <row r="3123" spans="1:31">
      <c r="A3123">
        <v>9500</v>
      </c>
      <c r="B3123" t="s">
        <v>3030</v>
      </c>
      <c r="C3123" t="s">
        <v>33480</v>
      </c>
      <c r="D3123" t="s">
        <v>33476</v>
      </c>
      <c r="E3123"/>
      <c r="F3123">
        <v>79270</v>
      </c>
      <c r="G3123" t="s">
        <v>33477</v>
      </c>
      <c r="H3123">
        <v>37350</v>
      </c>
      <c r="I3123" t="s">
        <v>33476</v>
      </c>
      <c r="J3123"/>
      <c r="U3123" s="43"/>
      <c r="AE3123"/>
    </row>
    <row r="3124" spans="1:31">
      <c r="A3124">
        <v>9700</v>
      </c>
      <c r="B3124" t="s">
        <v>3031</v>
      </c>
      <c r="C3124" t="s">
        <v>33480</v>
      </c>
      <c r="D3124" t="s">
        <v>33476</v>
      </c>
      <c r="E3124"/>
      <c r="F3124">
        <v>79290</v>
      </c>
      <c r="G3124" t="s">
        <v>33480</v>
      </c>
      <c r="H3124">
        <v>37350</v>
      </c>
      <c r="I3124" t="s">
        <v>33476</v>
      </c>
      <c r="J3124"/>
      <c r="U3124" s="43"/>
      <c r="AE3124"/>
    </row>
    <row r="3125" spans="1:31">
      <c r="A3125">
        <v>9160</v>
      </c>
      <c r="B3125" t="s">
        <v>3032</v>
      </c>
      <c r="C3125" t="s">
        <v>33477</v>
      </c>
      <c r="D3125" t="s">
        <v>33476</v>
      </c>
      <c r="E3125"/>
      <c r="F3125">
        <v>79300</v>
      </c>
      <c r="G3125" t="s">
        <v>33477</v>
      </c>
      <c r="H3125">
        <v>37350</v>
      </c>
      <c r="I3125" t="s">
        <v>33476</v>
      </c>
      <c r="J3125"/>
      <c r="U3125" s="43"/>
      <c r="AE3125"/>
    </row>
    <row r="3126" spans="1:31">
      <c r="A3126">
        <v>9240</v>
      </c>
      <c r="B3126" t="s">
        <v>3033</v>
      </c>
      <c r="C3126" t="s">
        <v>33477</v>
      </c>
      <c r="D3126" t="s">
        <v>33476</v>
      </c>
      <c r="E3126"/>
      <c r="F3126">
        <v>79310</v>
      </c>
      <c r="G3126" t="s">
        <v>33477</v>
      </c>
      <c r="H3126">
        <v>37360</v>
      </c>
      <c r="I3126" t="s">
        <v>33476</v>
      </c>
      <c r="J3126"/>
      <c r="U3126" s="43"/>
      <c r="AE3126"/>
    </row>
    <row r="3127" spans="1:31">
      <c r="A3127">
        <v>9600</v>
      </c>
      <c r="B3127" t="s">
        <v>3034</v>
      </c>
      <c r="C3127" t="s">
        <v>33480</v>
      </c>
      <c r="D3127" t="s">
        <v>33476</v>
      </c>
      <c r="E3127"/>
      <c r="F3127">
        <v>79330</v>
      </c>
      <c r="G3127" t="s">
        <v>33477</v>
      </c>
      <c r="H3127">
        <v>37360</v>
      </c>
      <c r="I3127" t="s">
        <v>33476</v>
      </c>
      <c r="J3127"/>
      <c r="U3127" s="43"/>
      <c r="AE3127"/>
    </row>
    <row r="3128" spans="1:31">
      <c r="A3128">
        <v>9000</v>
      </c>
      <c r="B3128" t="s">
        <v>3035</v>
      </c>
      <c r="C3128" t="s">
        <v>33477</v>
      </c>
      <c r="D3128" t="s">
        <v>33476</v>
      </c>
      <c r="E3128"/>
      <c r="F3128">
        <v>79340</v>
      </c>
      <c r="G3128" t="s">
        <v>33477</v>
      </c>
      <c r="H3128">
        <v>37360</v>
      </c>
      <c r="I3128" t="s">
        <v>33476</v>
      </c>
      <c r="J3128"/>
      <c r="U3128" s="43"/>
      <c r="AE3128"/>
    </row>
    <row r="3129" spans="1:31">
      <c r="A3129">
        <v>9400</v>
      </c>
      <c r="B3129" t="s">
        <v>3036</v>
      </c>
      <c r="C3129" t="s">
        <v>33477</v>
      </c>
      <c r="D3129" t="s">
        <v>33476</v>
      </c>
      <c r="E3129"/>
      <c r="F3129">
        <v>79350</v>
      </c>
      <c r="G3129" t="s">
        <v>33477</v>
      </c>
      <c r="H3129">
        <v>37370</v>
      </c>
      <c r="I3129" t="s">
        <v>33476</v>
      </c>
      <c r="J3129"/>
      <c r="U3129" s="43"/>
      <c r="AE3129"/>
    </row>
    <row r="3130" spans="1:31">
      <c r="A3130">
        <v>9230</v>
      </c>
      <c r="B3130" t="s">
        <v>3037</v>
      </c>
      <c r="C3130" t="s">
        <v>33477</v>
      </c>
      <c r="D3130" t="s">
        <v>33476</v>
      </c>
      <c r="E3130"/>
      <c r="F3130">
        <v>79360</v>
      </c>
      <c r="G3130" t="s">
        <v>33477</v>
      </c>
      <c r="H3130">
        <v>37370</v>
      </c>
      <c r="I3130" t="s">
        <v>33476</v>
      </c>
      <c r="J3130"/>
      <c r="U3130" s="43"/>
      <c r="AE3130"/>
    </row>
    <row r="3131" spans="1:31">
      <c r="A3131">
        <v>9300</v>
      </c>
      <c r="B3131" t="s">
        <v>3038</v>
      </c>
      <c r="C3131" t="s">
        <v>33477</v>
      </c>
      <c r="D3131" t="s">
        <v>33476</v>
      </c>
      <c r="E3131"/>
      <c r="F3131">
        <v>79370</v>
      </c>
      <c r="G3131" t="s">
        <v>33477</v>
      </c>
      <c r="H3131">
        <v>37370</v>
      </c>
      <c r="I3131" t="s">
        <v>33476</v>
      </c>
      <c r="J3131"/>
      <c r="U3131" s="43"/>
      <c r="AE3131"/>
    </row>
    <row r="3132" spans="1:31">
      <c r="A3132">
        <v>9600</v>
      </c>
      <c r="B3132" t="s">
        <v>3039</v>
      </c>
      <c r="C3132" t="s">
        <v>33480</v>
      </c>
      <c r="D3132" t="s">
        <v>33476</v>
      </c>
      <c r="E3132"/>
      <c r="F3132">
        <v>79380</v>
      </c>
      <c r="G3132" t="s">
        <v>33477</v>
      </c>
      <c r="H3132">
        <v>37370</v>
      </c>
      <c r="I3132" t="s">
        <v>33476</v>
      </c>
      <c r="J3132"/>
      <c r="U3132" s="43"/>
      <c r="AE3132"/>
    </row>
    <row r="3133" spans="1:31">
      <c r="A3133">
        <v>9000</v>
      </c>
      <c r="B3133" t="s">
        <v>3040</v>
      </c>
      <c r="C3133" t="s">
        <v>33477</v>
      </c>
      <c r="D3133" t="s">
        <v>33476</v>
      </c>
      <c r="E3133"/>
      <c r="F3133">
        <v>79390</v>
      </c>
      <c r="G3133" t="s">
        <v>33477</v>
      </c>
      <c r="H3133">
        <v>37370</v>
      </c>
      <c r="I3133" t="s">
        <v>33476</v>
      </c>
      <c r="J3133"/>
      <c r="U3133" s="43"/>
      <c r="AE3133"/>
    </row>
    <row r="3134" spans="1:31">
      <c r="A3134">
        <v>9100</v>
      </c>
      <c r="B3134" t="s">
        <v>3041</v>
      </c>
      <c r="C3134" t="s">
        <v>33480</v>
      </c>
      <c r="D3134" t="s">
        <v>33476</v>
      </c>
      <c r="E3134"/>
      <c r="F3134">
        <v>79400</v>
      </c>
      <c r="G3134" t="s">
        <v>33477</v>
      </c>
      <c r="H3134">
        <v>37380</v>
      </c>
      <c r="I3134" t="s">
        <v>33476</v>
      </c>
      <c r="J3134"/>
      <c r="U3134" s="43"/>
      <c r="AE3134"/>
    </row>
    <row r="3135" spans="1:31">
      <c r="A3135">
        <v>9300</v>
      </c>
      <c r="B3135" t="s">
        <v>3042</v>
      </c>
      <c r="C3135" t="s">
        <v>33477</v>
      </c>
      <c r="D3135" t="s">
        <v>33476</v>
      </c>
      <c r="E3135"/>
      <c r="F3135">
        <v>79410</v>
      </c>
      <c r="G3135" t="s">
        <v>33477</v>
      </c>
      <c r="H3135">
        <v>37380</v>
      </c>
      <c r="I3135" t="s">
        <v>33476</v>
      </c>
      <c r="J3135"/>
      <c r="U3135" s="43"/>
      <c r="AE3135"/>
    </row>
    <row r="3136" spans="1:31">
      <c r="A3136">
        <v>9500</v>
      </c>
      <c r="B3136" t="s">
        <v>3043</v>
      </c>
      <c r="C3136" t="s">
        <v>33480</v>
      </c>
      <c r="D3136" t="s">
        <v>33476</v>
      </c>
      <c r="E3136"/>
      <c r="F3136">
        <v>79430</v>
      </c>
      <c r="G3136" t="s">
        <v>33477</v>
      </c>
      <c r="H3136">
        <v>37390</v>
      </c>
      <c r="I3136" t="s">
        <v>33476</v>
      </c>
      <c r="J3136"/>
      <c r="U3136" s="43"/>
      <c r="AE3136"/>
    </row>
    <row r="3137" spans="1:31">
      <c r="A3137">
        <v>9250</v>
      </c>
      <c r="B3137" t="s">
        <v>3044</v>
      </c>
      <c r="C3137" t="s">
        <v>33478</v>
      </c>
      <c r="D3137" t="s">
        <v>33476</v>
      </c>
      <c r="E3137"/>
      <c r="F3137">
        <v>79500</v>
      </c>
      <c r="G3137" t="s">
        <v>33477</v>
      </c>
      <c r="H3137">
        <v>37390</v>
      </c>
      <c r="I3137" t="s">
        <v>33476</v>
      </c>
      <c r="J3137"/>
      <c r="U3137" s="43"/>
      <c r="AE3137"/>
    </row>
    <row r="3138" spans="1:31">
      <c r="A3138">
        <v>9160</v>
      </c>
      <c r="B3138" t="s">
        <v>3045</v>
      </c>
      <c r="C3138" t="s">
        <v>33477</v>
      </c>
      <c r="D3138" t="s">
        <v>33476</v>
      </c>
      <c r="E3138"/>
      <c r="F3138">
        <v>79600</v>
      </c>
      <c r="G3138" t="s">
        <v>33480</v>
      </c>
      <c r="H3138">
        <v>37400</v>
      </c>
      <c r="I3138" t="s">
        <v>33476</v>
      </c>
      <c r="J3138"/>
      <c r="U3138" s="43"/>
      <c r="AE3138"/>
    </row>
    <row r="3139" spans="1:31">
      <c r="A3139">
        <v>9800</v>
      </c>
      <c r="B3139" t="s">
        <v>3046</v>
      </c>
      <c r="C3139" t="s">
        <v>33477</v>
      </c>
      <c r="D3139" t="s">
        <v>33476</v>
      </c>
      <c r="E3139"/>
      <c r="F3139">
        <v>79700</v>
      </c>
      <c r="G3139" t="s">
        <v>33477</v>
      </c>
      <c r="H3139">
        <v>37420</v>
      </c>
      <c r="I3139" t="s">
        <v>33476</v>
      </c>
      <c r="J3139"/>
      <c r="U3139" s="43"/>
      <c r="AE3139"/>
    </row>
    <row r="3140" spans="1:31">
      <c r="A3140">
        <v>9100</v>
      </c>
      <c r="B3140" t="s">
        <v>3047</v>
      </c>
      <c r="C3140" t="s">
        <v>33480</v>
      </c>
      <c r="D3140" t="s">
        <v>33476</v>
      </c>
      <c r="E3140"/>
      <c r="F3140">
        <v>79800</v>
      </c>
      <c r="G3140" t="s">
        <v>33477</v>
      </c>
      <c r="H3140">
        <v>37420</v>
      </c>
      <c r="I3140" t="s">
        <v>33476</v>
      </c>
      <c r="J3140"/>
      <c r="U3140" s="43"/>
      <c r="AE3140"/>
    </row>
    <row r="3141" spans="1:31">
      <c r="A3141">
        <v>9100</v>
      </c>
      <c r="B3141" t="s">
        <v>3047</v>
      </c>
      <c r="C3141" t="s">
        <v>33480</v>
      </c>
      <c r="D3141" t="s">
        <v>33476</v>
      </c>
      <c r="E3141"/>
      <c r="F3141">
        <v>80000</v>
      </c>
      <c r="G3141" t="s">
        <v>33477</v>
      </c>
      <c r="H3141">
        <v>37460</v>
      </c>
      <c r="I3141" t="s">
        <v>33476</v>
      </c>
      <c r="J3141"/>
      <c r="U3141" s="43"/>
      <c r="AE3141"/>
    </row>
    <row r="3142" spans="1:31">
      <c r="A3142">
        <v>9320</v>
      </c>
      <c r="B3142" t="s">
        <v>3048</v>
      </c>
      <c r="C3142" t="s">
        <v>33478</v>
      </c>
      <c r="D3142" t="s">
        <v>33476</v>
      </c>
      <c r="E3142"/>
      <c r="F3142">
        <v>80110</v>
      </c>
      <c r="G3142" t="s">
        <v>33477</v>
      </c>
      <c r="H3142">
        <v>37460</v>
      </c>
      <c r="I3142" t="s">
        <v>33476</v>
      </c>
      <c r="J3142"/>
      <c r="U3142" s="43"/>
      <c r="AE3142"/>
    </row>
    <row r="3143" spans="1:31">
      <c r="A3143">
        <v>9400</v>
      </c>
      <c r="B3143" t="s">
        <v>3049</v>
      </c>
      <c r="C3143" t="s">
        <v>33477</v>
      </c>
      <c r="D3143" t="s">
        <v>33476</v>
      </c>
      <c r="E3143"/>
      <c r="F3143">
        <v>80118</v>
      </c>
      <c r="G3143" t="s">
        <v>33477</v>
      </c>
      <c r="H3143">
        <v>37460</v>
      </c>
      <c r="I3143" t="s">
        <v>33476</v>
      </c>
      <c r="J3143"/>
      <c r="U3143" s="43"/>
      <c r="AE3143"/>
    </row>
    <row r="3144" spans="1:31">
      <c r="A3144">
        <v>9800</v>
      </c>
      <c r="B3144" t="s">
        <v>3050</v>
      </c>
      <c r="C3144" t="s">
        <v>33477</v>
      </c>
      <c r="D3144" t="s">
        <v>33476</v>
      </c>
      <c r="E3144"/>
      <c r="F3144">
        <v>80132</v>
      </c>
      <c r="G3144" t="s">
        <v>33477</v>
      </c>
      <c r="H3144">
        <v>37460</v>
      </c>
      <c r="I3144" t="s">
        <v>33476</v>
      </c>
      <c r="J3144"/>
      <c r="U3144" s="43"/>
      <c r="AE3144"/>
    </row>
    <row r="3145" spans="1:31">
      <c r="A3145">
        <v>9100</v>
      </c>
      <c r="B3145" t="s">
        <v>3051</v>
      </c>
      <c r="C3145" t="s">
        <v>33480</v>
      </c>
      <c r="D3145" t="s">
        <v>33476</v>
      </c>
      <c r="E3145"/>
      <c r="F3145">
        <v>80135</v>
      </c>
      <c r="G3145" t="s">
        <v>33477</v>
      </c>
      <c r="H3145">
        <v>37500</v>
      </c>
      <c r="I3145" t="s">
        <v>33476</v>
      </c>
      <c r="J3145"/>
      <c r="U3145" s="43"/>
      <c r="AE3145"/>
    </row>
    <row r="3146" spans="1:31">
      <c r="A3146">
        <v>9350</v>
      </c>
      <c r="B3146" t="s">
        <v>3052</v>
      </c>
      <c r="C3146" t="s">
        <v>33480</v>
      </c>
      <c r="D3146" t="s">
        <v>33476</v>
      </c>
      <c r="E3146"/>
      <c r="F3146">
        <v>80140</v>
      </c>
      <c r="G3146" t="s">
        <v>33477</v>
      </c>
      <c r="H3146">
        <v>37500</v>
      </c>
      <c r="I3146" t="s">
        <v>33476</v>
      </c>
      <c r="J3146"/>
      <c r="U3146" s="43"/>
      <c r="AE3146"/>
    </row>
    <row r="3147" spans="1:31">
      <c r="A3147">
        <v>9800</v>
      </c>
      <c r="B3147" t="s">
        <v>3053</v>
      </c>
      <c r="C3147" t="s">
        <v>33477</v>
      </c>
      <c r="D3147" t="s">
        <v>33476</v>
      </c>
      <c r="E3147"/>
      <c r="F3147">
        <v>80150</v>
      </c>
      <c r="G3147" t="s">
        <v>33477</v>
      </c>
      <c r="H3147">
        <v>37520</v>
      </c>
      <c r="I3147" t="s">
        <v>33476</v>
      </c>
      <c r="J3147"/>
      <c r="U3147" s="43"/>
      <c r="AE3147"/>
    </row>
    <row r="3148" spans="1:31">
      <c r="A3148">
        <v>9800</v>
      </c>
      <c r="B3148" t="s">
        <v>3053</v>
      </c>
      <c r="C3148" t="s">
        <v>33477</v>
      </c>
      <c r="D3148" t="s">
        <v>33476</v>
      </c>
      <c r="E3148"/>
      <c r="F3148">
        <v>80160</v>
      </c>
      <c r="G3148" t="s">
        <v>33477</v>
      </c>
      <c r="H3148">
        <v>37530</v>
      </c>
      <c r="I3148" t="s">
        <v>33476</v>
      </c>
      <c r="J3148"/>
      <c r="U3148" s="43"/>
      <c r="AE3148"/>
    </row>
    <row r="3149" spans="1:31">
      <c r="A3149">
        <v>9000</v>
      </c>
      <c r="B3149" t="s">
        <v>3054</v>
      </c>
      <c r="C3149" t="s">
        <v>33477</v>
      </c>
      <c r="D3149" t="s">
        <v>33476</v>
      </c>
      <c r="E3149"/>
      <c r="F3149">
        <v>80170</v>
      </c>
      <c r="G3149" t="s">
        <v>33477</v>
      </c>
      <c r="H3149">
        <v>37530</v>
      </c>
      <c r="I3149" t="s">
        <v>33476</v>
      </c>
      <c r="J3149"/>
      <c r="U3149" s="43"/>
      <c r="AE3149"/>
    </row>
    <row r="3150" spans="1:31">
      <c r="A3150">
        <v>9310</v>
      </c>
      <c r="B3150" t="s">
        <v>3055</v>
      </c>
      <c r="C3150" t="s">
        <v>33478</v>
      </c>
      <c r="D3150" t="s">
        <v>33476</v>
      </c>
      <c r="E3150"/>
      <c r="F3150">
        <v>80190</v>
      </c>
      <c r="G3150" t="s">
        <v>33477</v>
      </c>
      <c r="H3150">
        <v>37600</v>
      </c>
      <c r="I3150" t="s">
        <v>33476</v>
      </c>
      <c r="J3150"/>
      <c r="U3150" s="43"/>
      <c r="AE3150"/>
    </row>
    <row r="3151" spans="1:31">
      <c r="A3151">
        <v>9320</v>
      </c>
      <c r="B3151" t="s">
        <v>3056</v>
      </c>
      <c r="C3151" t="s">
        <v>33478</v>
      </c>
      <c r="D3151" t="s">
        <v>33476</v>
      </c>
      <c r="E3151"/>
      <c r="F3151">
        <v>80200</v>
      </c>
      <c r="G3151" t="s">
        <v>33477</v>
      </c>
      <c r="H3151">
        <v>37600</v>
      </c>
      <c r="I3151" t="s">
        <v>33476</v>
      </c>
      <c r="J3151"/>
      <c r="U3151" s="43"/>
      <c r="AE3151"/>
    </row>
    <row r="3152" spans="1:31">
      <c r="A3152">
        <v>9000</v>
      </c>
      <c r="B3152" t="s">
        <v>3057</v>
      </c>
      <c r="C3152" t="s">
        <v>33477</v>
      </c>
      <c r="D3152" t="s">
        <v>33476</v>
      </c>
      <c r="E3152"/>
      <c r="F3152">
        <v>80210</v>
      </c>
      <c r="G3152" t="s">
        <v>33477</v>
      </c>
      <c r="H3152">
        <v>37600</v>
      </c>
      <c r="I3152" t="s">
        <v>33476</v>
      </c>
      <c r="J3152"/>
      <c r="U3152" s="43"/>
      <c r="AE3152"/>
    </row>
    <row r="3153" spans="1:31">
      <c r="A3153">
        <v>9700</v>
      </c>
      <c r="B3153" t="s">
        <v>726</v>
      </c>
      <c r="C3153" t="s">
        <v>33480</v>
      </c>
      <c r="D3153" t="s">
        <v>33476</v>
      </c>
      <c r="E3153"/>
      <c r="F3153">
        <v>80240</v>
      </c>
      <c r="G3153" t="s">
        <v>33478</v>
      </c>
      <c r="H3153">
        <v>37600</v>
      </c>
      <c r="I3153" t="s">
        <v>33476</v>
      </c>
      <c r="J3153"/>
      <c r="U3153" s="43"/>
      <c r="AE3153"/>
    </row>
    <row r="3154" spans="1:31">
      <c r="A3154">
        <v>9000</v>
      </c>
      <c r="B3154" t="s">
        <v>3058</v>
      </c>
      <c r="C3154" t="s">
        <v>33477</v>
      </c>
      <c r="D3154" t="s">
        <v>33476</v>
      </c>
      <c r="E3154"/>
      <c r="F3154">
        <v>80250</v>
      </c>
      <c r="G3154" t="s">
        <v>33477</v>
      </c>
      <c r="H3154">
        <v>37600</v>
      </c>
      <c r="I3154" t="s">
        <v>33476</v>
      </c>
      <c r="J3154"/>
      <c r="U3154" s="43"/>
      <c r="AE3154"/>
    </row>
    <row r="3155" spans="1:31">
      <c r="A3155">
        <v>9800</v>
      </c>
      <c r="B3155" t="s">
        <v>3059</v>
      </c>
      <c r="C3155" t="s">
        <v>33477</v>
      </c>
      <c r="D3155" t="s">
        <v>33476</v>
      </c>
      <c r="E3155"/>
      <c r="F3155">
        <v>80260</v>
      </c>
      <c r="G3155" t="s">
        <v>33477</v>
      </c>
      <c r="H3155">
        <v>37600</v>
      </c>
      <c r="I3155" t="s">
        <v>33476</v>
      </c>
      <c r="J3155"/>
      <c r="U3155" s="43"/>
      <c r="AE3155"/>
    </row>
    <row r="3156" spans="1:31">
      <c r="A3156">
        <v>9310</v>
      </c>
      <c r="B3156" t="s">
        <v>3060</v>
      </c>
      <c r="C3156" t="s">
        <v>33478</v>
      </c>
      <c r="D3156" t="s">
        <v>33476</v>
      </c>
      <c r="E3156"/>
      <c r="F3156">
        <v>80270</v>
      </c>
      <c r="G3156" t="s">
        <v>33477</v>
      </c>
      <c r="H3156">
        <v>37600</v>
      </c>
      <c r="I3156" t="s">
        <v>33476</v>
      </c>
      <c r="J3156"/>
      <c r="U3156" s="43"/>
      <c r="AE3156"/>
    </row>
    <row r="3157" spans="1:31">
      <c r="A3157">
        <v>9240</v>
      </c>
      <c r="B3157" t="s">
        <v>3061</v>
      </c>
      <c r="C3157" t="s">
        <v>33477</v>
      </c>
      <c r="D3157" t="s">
        <v>33476</v>
      </c>
      <c r="E3157"/>
      <c r="F3157">
        <v>80290</v>
      </c>
      <c r="G3157" t="s">
        <v>33478</v>
      </c>
      <c r="H3157">
        <v>37800</v>
      </c>
      <c r="I3157" t="s">
        <v>33476</v>
      </c>
      <c r="J3157"/>
      <c r="U3157" s="43"/>
      <c r="AE3157"/>
    </row>
    <row r="3158" spans="1:31">
      <c r="A3158">
        <v>9120</v>
      </c>
      <c r="B3158" t="s">
        <v>3062</v>
      </c>
      <c r="C3158" t="s">
        <v>33480</v>
      </c>
      <c r="D3158" t="s">
        <v>33476</v>
      </c>
      <c r="E3158"/>
      <c r="F3158">
        <v>80300</v>
      </c>
      <c r="G3158" t="s">
        <v>33477</v>
      </c>
      <c r="H3158">
        <v>37800</v>
      </c>
      <c r="I3158" t="s">
        <v>33476</v>
      </c>
      <c r="J3158"/>
      <c r="U3158" s="43"/>
      <c r="AE3158"/>
    </row>
    <row r="3159" spans="1:31">
      <c r="A3159">
        <v>9290</v>
      </c>
      <c r="B3159" t="s">
        <v>3063</v>
      </c>
      <c r="C3159" t="s">
        <v>33480</v>
      </c>
      <c r="D3159" t="e">
        <v>#N/A</v>
      </c>
      <c r="E3159"/>
      <c r="F3159">
        <v>80310</v>
      </c>
      <c r="G3159" t="s">
        <v>33477</v>
      </c>
      <c r="H3159">
        <v>37800</v>
      </c>
      <c r="I3159" t="s">
        <v>33476</v>
      </c>
      <c r="J3159"/>
      <c r="U3159" s="43"/>
      <c r="AE3159"/>
    </row>
    <row r="3160" spans="1:31">
      <c r="A3160">
        <v>9500</v>
      </c>
      <c r="B3160" t="s">
        <v>3064</v>
      </c>
      <c r="C3160" t="s">
        <v>33480</v>
      </c>
      <c r="D3160" t="s">
        <v>33476</v>
      </c>
      <c r="E3160"/>
      <c r="F3160">
        <v>80320</v>
      </c>
      <c r="G3160" t="s">
        <v>33477</v>
      </c>
      <c r="H3160">
        <v>38070</v>
      </c>
      <c r="I3160" t="s">
        <v>33476</v>
      </c>
      <c r="J3160"/>
      <c r="U3160" s="43"/>
      <c r="AE3160"/>
    </row>
    <row r="3161" spans="1:31">
      <c r="A3161">
        <v>9350</v>
      </c>
      <c r="B3161" t="s">
        <v>3065</v>
      </c>
      <c r="C3161" t="s">
        <v>33480</v>
      </c>
      <c r="D3161" t="s">
        <v>33476</v>
      </c>
      <c r="E3161"/>
      <c r="F3161">
        <v>80340</v>
      </c>
      <c r="G3161" t="s">
        <v>33477</v>
      </c>
      <c r="H3161">
        <v>38080</v>
      </c>
      <c r="I3161" t="s">
        <v>33476</v>
      </c>
      <c r="J3161"/>
      <c r="U3161" s="43"/>
      <c r="AE3161"/>
    </row>
    <row r="3162" spans="1:31">
      <c r="A3162">
        <v>9700</v>
      </c>
      <c r="B3162" t="s">
        <v>3066</v>
      </c>
      <c r="C3162" t="s">
        <v>33480</v>
      </c>
      <c r="D3162" t="s">
        <v>33476</v>
      </c>
      <c r="E3162"/>
      <c r="F3162">
        <v>80360</v>
      </c>
      <c r="G3162" t="s">
        <v>33478</v>
      </c>
      <c r="H3162">
        <v>38110</v>
      </c>
      <c r="I3162" t="s">
        <v>33476</v>
      </c>
      <c r="J3162"/>
      <c r="U3162" s="43"/>
      <c r="AE3162"/>
    </row>
    <row r="3163" spans="1:31">
      <c r="A3163">
        <v>9400</v>
      </c>
      <c r="B3163" t="s">
        <v>3067</v>
      </c>
      <c r="C3163" t="s">
        <v>33477</v>
      </c>
      <c r="D3163" t="s">
        <v>33476</v>
      </c>
      <c r="E3163"/>
      <c r="F3163">
        <v>80370</v>
      </c>
      <c r="G3163" t="s">
        <v>33477</v>
      </c>
      <c r="H3163">
        <v>38110</v>
      </c>
      <c r="I3163" t="s">
        <v>33476</v>
      </c>
      <c r="J3163"/>
      <c r="U3163" s="43"/>
      <c r="AE3163"/>
    </row>
    <row r="3164" spans="1:31">
      <c r="A3164">
        <v>9460</v>
      </c>
      <c r="B3164" t="s">
        <v>3068</v>
      </c>
      <c r="C3164" t="s">
        <v>33478</v>
      </c>
      <c r="D3164" t="s">
        <v>33476</v>
      </c>
      <c r="E3164"/>
      <c r="F3164">
        <v>80400</v>
      </c>
      <c r="G3164" t="s">
        <v>33480</v>
      </c>
      <c r="H3164">
        <v>38112</v>
      </c>
      <c r="I3164" t="s">
        <v>33476</v>
      </c>
      <c r="J3164"/>
      <c r="U3164" s="43"/>
      <c r="AE3164"/>
    </row>
    <row r="3165" spans="1:31">
      <c r="A3165">
        <v>9130</v>
      </c>
      <c r="B3165" t="s">
        <v>3069</v>
      </c>
      <c r="C3165" t="s">
        <v>33480</v>
      </c>
      <c r="D3165" t="s">
        <v>33476</v>
      </c>
      <c r="E3165"/>
      <c r="F3165">
        <v>80440</v>
      </c>
      <c r="G3165" t="s">
        <v>33477</v>
      </c>
      <c r="H3165">
        <v>38114</v>
      </c>
      <c r="I3165" t="s">
        <v>33476</v>
      </c>
      <c r="J3165"/>
      <c r="U3165" s="43"/>
      <c r="AE3165"/>
    </row>
    <row r="3166" spans="1:31">
      <c r="A3166">
        <v>9300</v>
      </c>
      <c r="B3166" t="s">
        <v>3070</v>
      </c>
      <c r="C3166" t="s">
        <v>33477</v>
      </c>
      <c r="D3166" t="s">
        <v>33476</v>
      </c>
      <c r="E3166"/>
      <c r="F3166">
        <v>80460</v>
      </c>
      <c r="G3166" t="s">
        <v>33477</v>
      </c>
      <c r="H3166">
        <v>38114</v>
      </c>
      <c r="I3166" t="s">
        <v>33476</v>
      </c>
      <c r="J3166"/>
      <c r="U3166" s="43"/>
      <c r="AE3166"/>
    </row>
    <row r="3167" spans="1:31">
      <c r="A3167">
        <v>9100</v>
      </c>
      <c r="B3167" t="s">
        <v>3071</v>
      </c>
      <c r="C3167" t="s">
        <v>33480</v>
      </c>
      <c r="D3167" t="s">
        <v>33476</v>
      </c>
      <c r="E3167"/>
      <c r="F3167">
        <v>80480</v>
      </c>
      <c r="G3167" t="s">
        <v>33477</v>
      </c>
      <c r="H3167">
        <v>38114</v>
      </c>
      <c r="I3167" t="s">
        <v>33476</v>
      </c>
      <c r="J3167"/>
      <c r="U3167" s="43"/>
      <c r="AE3167"/>
    </row>
    <row r="3168" spans="1:31">
      <c r="A3168">
        <v>9420</v>
      </c>
      <c r="B3168" t="s">
        <v>3072</v>
      </c>
      <c r="C3168" t="s">
        <v>33477</v>
      </c>
      <c r="D3168" t="s">
        <v>33476</v>
      </c>
      <c r="E3168"/>
      <c r="F3168">
        <v>80500</v>
      </c>
      <c r="G3168" t="s">
        <v>33477</v>
      </c>
      <c r="H3168">
        <v>38118</v>
      </c>
      <c r="I3168" t="s">
        <v>33476</v>
      </c>
      <c r="J3168"/>
      <c r="U3168" s="43"/>
      <c r="AE3168"/>
    </row>
    <row r="3169" spans="1:31">
      <c r="A3169">
        <v>9130</v>
      </c>
      <c r="B3169" t="s">
        <v>3073</v>
      </c>
      <c r="C3169" t="s">
        <v>33480</v>
      </c>
      <c r="D3169" t="s">
        <v>33476</v>
      </c>
      <c r="E3169"/>
      <c r="F3169">
        <v>80540</v>
      </c>
      <c r="G3169" t="s">
        <v>33477</v>
      </c>
      <c r="H3169">
        <v>38119</v>
      </c>
      <c r="I3169" t="s">
        <v>33476</v>
      </c>
      <c r="J3169"/>
      <c r="U3169" s="43"/>
      <c r="AE3169"/>
    </row>
    <row r="3170" spans="1:31">
      <c r="A3170">
        <v>9350</v>
      </c>
      <c r="B3170" t="s">
        <v>3074</v>
      </c>
      <c r="C3170" t="s">
        <v>33480</v>
      </c>
      <c r="D3170" t="s">
        <v>33476</v>
      </c>
      <c r="E3170"/>
      <c r="F3170">
        <v>80560</v>
      </c>
      <c r="G3170" t="s">
        <v>33478</v>
      </c>
      <c r="H3170">
        <v>38120</v>
      </c>
      <c r="I3170" t="s">
        <v>33476</v>
      </c>
      <c r="J3170"/>
      <c r="U3170" s="43"/>
      <c r="AE3170"/>
    </row>
    <row r="3171" spans="1:31">
      <c r="A3171">
        <v>9800</v>
      </c>
      <c r="B3171" t="s">
        <v>3075</v>
      </c>
      <c r="C3171" t="s">
        <v>33477</v>
      </c>
      <c r="D3171" t="s">
        <v>33476</v>
      </c>
      <c r="E3171"/>
      <c r="F3171">
        <v>80570</v>
      </c>
      <c r="G3171" t="s">
        <v>33477</v>
      </c>
      <c r="H3171">
        <v>38121</v>
      </c>
      <c r="I3171" t="s">
        <v>33476</v>
      </c>
      <c r="J3171"/>
      <c r="U3171" s="43"/>
      <c r="AE3171"/>
    </row>
    <row r="3172" spans="1:31">
      <c r="A3172">
        <v>9160</v>
      </c>
      <c r="B3172" t="s">
        <v>749</v>
      </c>
      <c r="C3172" t="s">
        <v>33477</v>
      </c>
      <c r="D3172" t="s">
        <v>33476</v>
      </c>
      <c r="E3172"/>
      <c r="F3172">
        <v>80580</v>
      </c>
      <c r="G3172" t="s">
        <v>33477</v>
      </c>
      <c r="H3172">
        <v>38122</v>
      </c>
      <c r="I3172" t="s">
        <v>33476</v>
      </c>
      <c r="J3172"/>
      <c r="U3172" s="43"/>
      <c r="AE3172"/>
    </row>
    <row r="3173" spans="1:31">
      <c r="A3173">
        <v>9250</v>
      </c>
      <c r="B3173" t="s">
        <v>3076</v>
      </c>
      <c r="C3173" t="s">
        <v>33478</v>
      </c>
      <c r="D3173" t="s">
        <v>33476</v>
      </c>
      <c r="E3173"/>
      <c r="F3173">
        <v>80600</v>
      </c>
      <c r="G3173" t="s">
        <v>33478</v>
      </c>
      <c r="H3173">
        <v>38138</v>
      </c>
      <c r="I3173" t="s">
        <v>33476</v>
      </c>
      <c r="J3173"/>
      <c r="U3173" s="43"/>
      <c r="AE3173"/>
    </row>
    <row r="3174" spans="1:31">
      <c r="A3174">
        <v>9250</v>
      </c>
      <c r="B3174" t="s">
        <v>3077</v>
      </c>
      <c r="C3174" t="s">
        <v>33478</v>
      </c>
      <c r="D3174" t="s">
        <v>33476</v>
      </c>
      <c r="E3174"/>
      <c r="F3174">
        <v>80610</v>
      </c>
      <c r="G3174" t="s">
        <v>33477</v>
      </c>
      <c r="H3174">
        <v>38140</v>
      </c>
      <c r="I3174" t="s">
        <v>33476</v>
      </c>
      <c r="J3174"/>
      <c r="U3174" s="43"/>
      <c r="AE3174"/>
    </row>
    <row r="3175" spans="1:31">
      <c r="A3175">
        <v>9500</v>
      </c>
      <c r="B3175" t="s">
        <v>3078</v>
      </c>
      <c r="C3175" t="s">
        <v>33480</v>
      </c>
      <c r="D3175" t="s">
        <v>33476</v>
      </c>
      <c r="E3175"/>
      <c r="F3175">
        <v>80620</v>
      </c>
      <c r="G3175" t="s">
        <v>33478</v>
      </c>
      <c r="H3175">
        <v>38140</v>
      </c>
      <c r="I3175" t="s">
        <v>33476</v>
      </c>
      <c r="J3175"/>
      <c r="U3175" s="43"/>
      <c r="AE3175"/>
    </row>
    <row r="3176" spans="1:31">
      <c r="A3176">
        <v>9120</v>
      </c>
      <c r="B3176" t="s">
        <v>3079</v>
      </c>
      <c r="C3176" t="s">
        <v>33480</v>
      </c>
      <c r="D3176" t="s">
        <v>33476</v>
      </c>
      <c r="E3176"/>
      <c r="F3176">
        <v>80640</v>
      </c>
      <c r="G3176" t="s">
        <v>33478</v>
      </c>
      <c r="H3176">
        <v>38142</v>
      </c>
      <c r="I3176" t="s">
        <v>33476</v>
      </c>
      <c r="J3176"/>
      <c r="U3176" s="43"/>
      <c r="AE3176"/>
    </row>
    <row r="3177" spans="1:31">
      <c r="A3177">
        <v>9160</v>
      </c>
      <c r="B3177" t="s">
        <v>3080</v>
      </c>
      <c r="C3177" t="s">
        <v>33477</v>
      </c>
      <c r="D3177" t="s">
        <v>33476</v>
      </c>
      <c r="E3177"/>
      <c r="F3177">
        <v>80670</v>
      </c>
      <c r="G3177" t="s">
        <v>33477</v>
      </c>
      <c r="H3177">
        <v>38142</v>
      </c>
      <c r="I3177" t="s">
        <v>33476</v>
      </c>
      <c r="J3177"/>
      <c r="U3177" s="43"/>
      <c r="AE3177"/>
    </row>
    <row r="3178" spans="1:31">
      <c r="A3178">
        <v>9400</v>
      </c>
      <c r="B3178" t="s">
        <v>3081</v>
      </c>
      <c r="C3178" t="s">
        <v>33477</v>
      </c>
      <c r="D3178" t="s">
        <v>33476</v>
      </c>
      <c r="E3178"/>
      <c r="F3178">
        <v>80680</v>
      </c>
      <c r="G3178" t="s">
        <v>33477</v>
      </c>
      <c r="H3178">
        <v>38142</v>
      </c>
      <c r="I3178" t="s">
        <v>33476</v>
      </c>
      <c r="J3178"/>
      <c r="U3178" s="43"/>
      <c r="AE3178"/>
    </row>
    <row r="3179" spans="1:31">
      <c r="A3179">
        <v>9000</v>
      </c>
      <c r="B3179" t="s">
        <v>3082</v>
      </c>
      <c r="C3179" t="s">
        <v>33477</v>
      </c>
      <c r="D3179" t="s">
        <v>33476</v>
      </c>
      <c r="E3179"/>
      <c r="F3179">
        <v>80700</v>
      </c>
      <c r="G3179" t="s">
        <v>33477</v>
      </c>
      <c r="H3179">
        <v>38150</v>
      </c>
      <c r="I3179" t="s">
        <v>33476</v>
      </c>
      <c r="J3179"/>
      <c r="U3179" s="43"/>
      <c r="AE3179"/>
    </row>
    <row r="3180" spans="1:31">
      <c r="A3180">
        <v>9230</v>
      </c>
      <c r="B3180" t="s">
        <v>3083</v>
      </c>
      <c r="C3180" t="s">
        <v>33477</v>
      </c>
      <c r="D3180" t="s">
        <v>33476</v>
      </c>
      <c r="E3180"/>
      <c r="F3180">
        <v>80750</v>
      </c>
      <c r="G3180" t="s">
        <v>33478</v>
      </c>
      <c r="H3180">
        <v>38160</v>
      </c>
      <c r="I3180" t="s">
        <v>33476</v>
      </c>
      <c r="J3180"/>
      <c r="U3180" s="43"/>
      <c r="AE3180"/>
    </row>
    <row r="3181" spans="1:31">
      <c r="A3181">
        <v>9800</v>
      </c>
      <c r="B3181" t="s">
        <v>3084</v>
      </c>
      <c r="C3181" t="s">
        <v>33477</v>
      </c>
      <c r="D3181" t="s">
        <v>33476</v>
      </c>
      <c r="E3181"/>
      <c r="F3181">
        <v>80800</v>
      </c>
      <c r="G3181" t="s">
        <v>33477</v>
      </c>
      <c r="H3181">
        <v>38160</v>
      </c>
      <c r="I3181" t="s">
        <v>33476</v>
      </c>
      <c r="J3181"/>
      <c r="U3181" s="43"/>
      <c r="AE3181"/>
    </row>
    <row r="3182" spans="1:31">
      <c r="A3182">
        <v>9310</v>
      </c>
      <c r="B3182" t="s">
        <v>3085</v>
      </c>
      <c r="C3182" t="s">
        <v>33478</v>
      </c>
      <c r="D3182" t="s">
        <v>33476</v>
      </c>
      <c r="E3182"/>
      <c r="F3182">
        <v>80830</v>
      </c>
      <c r="G3182" t="s">
        <v>33477</v>
      </c>
      <c r="H3182">
        <v>38200</v>
      </c>
      <c r="I3182" t="s">
        <v>33476</v>
      </c>
      <c r="J3182"/>
      <c r="U3182" s="43"/>
      <c r="AE3182"/>
    </row>
    <row r="3183" spans="1:31">
      <c r="A3183">
        <v>9420</v>
      </c>
      <c r="B3183" t="s">
        <v>3086</v>
      </c>
      <c r="C3183" t="s">
        <v>33477</v>
      </c>
      <c r="D3183" t="s">
        <v>33476</v>
      </c>
      <c r="E3183"/>
      <c r="F3183">
        <v>80860</v>
      </c>
      <c r="G3183" t="s">
        <v>33480</v>
      </c>
      <c r="H3183">
        <v>38210</v>
      </c>
      <c r="I3183" t="s">
        <v>33476</v>
      </c>
      <c r="J3183"/>
      <c r="U3183" s="43"/>
      <c r="AE3183"/>
    </row>
    <row r="3184" spans="1:31">
      <c r="A3184">
        <v>9230</v>
      </c>
      <c r="B3184" t="s">
        <v>3087</v>
      </c>
      <c r="C3184" t="s">
        <v>33477</v>
      </c>
      <c r="D3184" t="s">
        <v>33476</v>
      </c>
      <c r="E3184"/>
      <c r="F3184">
        <v>80910</v>
      </c>
      <c r="G3184" t="s">
        <v>33477</v>
      </c>
      <c r="H3184">
        <v>38210</v>
      </c>
      <c r="I3184" t="s">
        <v>33476</v>
      </c>
      <c r="J3184"/>
      <c r="U3184" s="43"/>
      <c r="AE3184"/>
    </row>
    <row r="3185" spans="1:31">
      <c r="A3185">
        <v>9000</v>
      </c>
      <c r="B3185" t="s">
        <v>3088</v>
      </c>
      <c r="C3185" t="s">
        <v>33477</v>
      </c>
      <c r="D3185" t="s">
        <v>33476</v>
      </c>
      <c r="E3185"/>
      <c r="F3185">
        <v>81100</v>
      </c>
      <c r="G3185" t="s">
        <v>33480</v>
      </c>
      <c r="H3185">
        <v>38220</v>
      </c>
      <c r="I3185" t="s">
        <v>33476</v>
      </c>
      <c r="J3185"/>
      <c r="U3185" s="43"/>
      <c r="AE3185"/>
    </row>
    <row r="3186" spans="1:31">
      <c r="A3186">
        <v>9140</v>
      </c>
      <c r="B3186" t="s">
        <v>3089</v>
      </c>
      <c r="C3186" t="s">
        <v>33477</v>
      </c>
      <c r="D3186" t="s">
        <v>33476</v>
      </c>
      <c r="E3186"/>
      <c r="F3186">
        <v>81110</v>
      </c>
      <c r="G3186" t="s">
        <v>33477</v>
      </c>
      <c r="H3186">
        <v>38240</v>
      </c>
      <c r="I3186" t="s">
        <v>33476</v>
      </c>
      <c r="J3186"/>
      <c r="U3186" s="43"/>
      <c r="AE3186"/>
    </row>
    <row r="3187" spans="1:31">
      <c r="A3187">
        <v>9140</v>
      </c>
      <c r="B3187" t="s">
        <v>3089</v>
      </c>
      <c r="C3187" t="s">
        <v>33477</v>
      </c>
      <c r="D3187" t="s">
        <v>33476</v>
      </c>
      <c r="E3187"/>
      <c r="F3187">
        <v>81120</v>
      </c>
      <c r="G3187" t="s">
        <v>33480</v>
      </c>
      <c r="H3187">
        <v>38250</v>
      </c>
      <c r="I3187" t="s">
        <v>33476</v>
      </c>
      <c r="J3187"/>
      <c r="U3187" s="43"/>
      <c r="AE3187"/>
    </row>
    <row r="3188" spans="1:31">
      <c r="A3188">
        <v>9120</v>
      </c>
      <c r="B3188" t="s">
        <v>3090</v>
      </c>
      <c r="C3188" t="s">
        <v>33480</v>
      </c>
      <c r="D3188" t="s">
        <v>33476</v>
      </c>
      <c r="E3188"/>
      <c r="F3188">
        <v>81130</v>
      </c>
      <c r="G3188" t="s">
        <v>33480</v>
      </c>
      <c r="H3188">
        <v>38250</v>
      </c>
      <c r="I3188" t="s">
        <v>33476</v>
      </c>
      <c r="J3188"/>
      <c r="U3188" s="43"/>
      <c r="AE3188"/>
    </row>
    <row r="3189" spans="1:31">
      <c r="A3189">
        <v>9500</v>
      </c>
      <c r="B3189" t="s">
        <v>3091</v>
      </c>
      <c r="C3189" t="s">
        <v>33480</v>
      </c>
      <c r="D3189" t="s">
        <v>33476</v>
      </c>
      <c r="E3189"/>
      <c r="F3189">
        <v>81140</v>
      </c>
      <c r="G3189" t="s">
        <v>33480</v>
      </c>
      <c r="H3189">
        <v>38260</v>
      </c>
      <c r="I3189" t="s">
        <v>33476</v>
      </c>
      <c r="J3189"/>
      <c r="U3189" s="43"/>
      <c r="AE3189"/>
    </row>
    <row r="3190" spans="1:31">
      <c r="A3190">
        <v>9120</v>
      </c>
      <c r="B3190" t="s">
        <v>3092</v>
      </c>
      <c r="C3190" t="s">
        <v>33480</v>
      </c>
      <c r="D3190" t="s">
        <v>33476</v>
      </c>
      <c r="E3190"/>
      <c r="F3190">
        <v>81150</v>
      </c>
      <c r="G3190" t="s">
        <v>33480</v>
      </c>
      <c r="H3190">
        <v>38260</v>
      </c>
      <c r="I3190" t="s">
        <v>33476</v>
      </c>
      <c r="J3190"/>
      <c r="U3190" s="43"/>
      <c r="AE3190"/>
    </row>
    <row r="3191" spans="1:31">
      <c r="A3191">
        <v>9120</v>
      </c>
      <c r="B3191" t="s">
        <v>3093</v>
      </c>
      <c r="C3191" t="s">
        <v>33480</v>
      </c>
      <c r="D3191" t="s">
        <v>33476</v>
      </c>
      <c r="E3191"/>
      <c r="F3191">
        <v>81160</v>
      </c>
      <c r="G3191" t="s">
        <v>33480</v>
      </c>
      <c r="H3191">
        <v>38260</v>
      </c>
      <c r="I3191" t="s">
        <v>33476</v>
      </c>
      <c r="J3191"/>
      <c r="U3191" s="43"/>
      <c r="AE3191"/>
    </row>
    <row r="3192" spans="1:31">
      <c r="A3192">
        <v>9350</v>
      </c>
      <c r="B3192" t="s">
        <v>3094</v>
      </c>
      <c r="C3192" t="s">
        <v>33480</v>
      </c>
      <c r="D3192" t="s">
        <v>33476</v>
      </c>
      <c r="E3192"/>
      <c r="F3192">
        <v>81170</v>
      </c>
      <c r="G3192" t="s">
        <v>33480</v>
      </c>
      <c r="H3192">
        <v>38260</v>
      </c>
      <c r="I3192" t="s">
        <v>33476</v>
      </c>
      <c r="J3192"/>
      <c r="U3192" s="43"/>
      <c r="AE3192"/>
    </row>
    <row r="3193" spans="1:31">
      <c r="A3193">
        <v>9300</v>
      </c>
      <c r="B3193" t="s">
        <v>3095</v>
      </c>
      <c r="C3193" t="s">
        <v>33477</v>
      </c>
      <c r="D3193" t="s">
        <v>33476</v>
      </c>
      <c r="E3193"/>
      <c r="F3193">
        <v>81190</v>
      </c>
      <c r="G3193" t="s">
        <v>33477</v>
      </c>
      <c r="H3193">
        <v>38260</v>
      </c>
      <c r="I3193" t="s">
        <v>33476</v>
      </c>
      <c r="J3193"/>
      <c r="U3193" s="43"/>
      <c r="AE3193"/>
    </row>
    <row r="3194" spans="1:31">
      <c r="A3194">
        <v>9600</v>
      </c>
      <c r="B3194" t="s">
        <v>3096</v>
      </c>
      <c r="C3194" t="s">
        <v>33480</v>
      </c>
      <c r="D3194" t="s">
        <v>33476</v>
      </c>
      <c r="E3194"/>
      <c r="F3194">
        <v>81200</v>
      </c>
      <c r="G3194" t="s">
        <v>33477</v>
      </c>
      <c r="H3194">
        <v>38270</v>
      </c>
      <c r="I3194" t="s">
        <v>33476</v>
      </c>
      <c r="J3194"/>
      <c r="U3194" s="43"/>
      <c r="AE3194"/>
    </row>
    <row r="3195" spans="1:31">
      <c r="A3195">
        <v>9600</v>
      </c>
      <c r="B3195" t="s">
        <v>3096</v>
      </c>
      <c r="C3195" t="s">
        <v>33480</v>
      </c>
      <c r="D3195" t="s">
        <v>33476</v>
      </c>
      <c r="E3195"/>
      <c r="F3195">
        <v>81220</v>
      </c>
      <c r="G3195" t="s">
        <v>33480</v>
      </c>
      <c r="H3195">
        <v>38270</v>
      </c>
      <c r="I3195" t="s">
        <v>33476</v>
      </c>
      <c r="J3195"/>
      <c r="U3195" s="43"/>
      <c r="AE3195"/>
    </row>
    <row r="3196" spans="1:31">
      <c r="A3196">
        <v>9600</v>
      </c>
      <c r="B3196" t="s">
        <v>3096</v>
      </c>
      <c r="C3196" t="s">
        <v>33480</v>
      </c>
      <c r="D3196" t="s">
        <v>33476</v>
      </c>
      <c r="E3196"/>
      <c r="F3196">
        <v>81230</v>
      </c>
      <c r="G3196" t="s">
        <v>33478</v>
      </c>
      <c r="H3196">
        <v>38280</v>
      </c>
      <c r="I3196" t="s">
        <v>33476</v>
      </c>
      <c r="J3196"/>
      <c r="U3196" s="43"/>
      <c r="AE3196"/>
    </row>
    <row r="3197" spans="1:31">
      <c r="A3197">
        <v>9600</v>
      </c>
      <c r="B3197" t="s">
        <v>3096</v>
      </c>
      <c r="C3197" t="s">
        <v>33480</v>
      </c>
      <c r="D3197" t="s">
        <v>33476</v>
      </c>
      <c r="E3197"/>
      <c r="F3197">
        <v>81240</v>
      </c>
      <c r="G3197" t="s">
        <v>33477</v>
      </c>
      <c r="H3197">
        <v>38300</v>
      </c>
      <c r="I3197" t="s">
        <v>33476</v>
      </c>
      <c r="J3197"/>
      <c r="U3197" s="43"/>
      <c r="AE3197"/>
    </row>
    <row r="3198" spans="1:31">
      <c r="A3198">
        <v>9240</v>
      </c>
      <c r="B3198" t="s">
        <v>3097</v>
      </c>
      <c r="C3198" t="s">
        <v>33477</v>
      </c>
      <c r="D3198" t="s">
        <v>33476</v>
      </c>
      <c r="E3198"/>
      <c r="F3198">
        <v>81250</v>
      </c>
      <c r="G3198" t="s">
        <v>33477</v>
      </c>
      <c r="H3198">
        <v>38300</v>
      </c>
      <c r="I3198" t="s">
        <v>33476</v>
      </c>
      <c r="J3198"/>
      <c r="U3198" s="43"/>
      <c r="AE3198"/>
    </row>
    <row r="3199" spans="1:31">
      <c r="A3199">
        <v>9130</v>
      </c>
      <c r="B3199" t="s">
        <v>3098</v>
      </c>
      <c r="C3199" t="s">
        <v>33480</v>
      </c>
      <c r="D3199" t="s">
        <v>33476</v>
      </c>
      <c r="E3199"/>
      <c r="F3199">
        <v>81260</v>
      </c>
      <c r="G3199" t="s">
        <v>33477</v>
      </c>
      <c r="H3199">
        <v>38300</v>
      </c>
      <c r="I3199" t="s">
        <v>33476</v>
      </c>
      <c r="J3199"/>
      <c r="U3199" s="43"/>
      <c r="AE3199"/>
    </row>
    <row r="3200" spans="1:31">
      <c r="A3200">
        <v>9200</v>
      </c>
      <c r="B3200" t="s">
        <v>3099</v>
      </c>
      <c r="C3200" t="s">
        <v>33477</v>
      </c>
      <c r="D3200" t="s">
        <v>33476</v>
      </c>
      <c r="E3200"/>
      <c r="F3200">
        <v>81270</v>
      </c>
      <c r="G3200" t="s">
        <v>33477</v>
      </c>
      <c r="H3200">
        <v>38340</v>
      </c>
      <c r="I3200" t="s">
        <v>33476</v>
      </c>
      <c r="J3200"/>
      <c r="U3200" s="43"/>
      <c r="AE3200"/>
    </row>
    <row r="3201" spans="1:31">
      <c r="A3201">
        <v>9800</v>
      </c>
      <c r="B3201" t="s">
        <v>3100</v>
      </c>
      <c r="C3201" t="s">
        <v>33477</v>
      </c>
      <c r="D3201" t="s">
        <v>33476</v>
      </c>
      <c r="E3201"/>
      <c r="F3201">
        <v>81290</v>
      </c>
      <c r="G3201" t="s">
        <v>33480</v>
      </c>
      <c r="H3201">
        <v>38350</v>
      </c>
      <c r="I3201" t="s">
        <v>33476</v>
      </c>
      <c r="J3201"/>
      <c r="U3201" s="43"/>
      <c r="AE3201"/>
    </row>
    <row r="3202" spans="1:31">
      <c r="A3202">
        <v>9140</v>
      </c>
      <c r="B3202" t="s">
        <v>3101</v>
      </c>
      <c r="C3202" t="s">
        <v>33477</v>
      </c>
      <c r="D3202" t="s">
        <v>33476</v>
      </c>
      <c r="E3202"/>
      <c r="F3202">
        <v>81300</v>
      </c>
      <c r="G3202" t="s">
        <v>33480</v>
      </c>
      <c r="H3202">
        <v>38350</v>
      </c>
      <c r="I3202" t="s">
        <v>33476</v>
      </c>
      <c r="J3202"/>
      <c r="U3202" s="43"/>
      <c r="AE3202"/>
    </row>
    <row r="3203" spans="1:31">
      <c r="A3203">
        <v>9200</v>
      </c>
      <c r="B3203" t="s">
        <v>3102</v>
      </c>
      <c r="C3203" t="s">
        <v>33477</v>
      </c>
      <c r="D3203" t="s">
        <v>33476</v>
      </c>
      <c r="E3203"/>
      <c r="F3203">
        <v>81320</v>
      </c>
      <c r="G3203" t="s">
        <v>33477</v>
      </c>
      <c r="H3203">
        <v>38350</v>
      </c>
      <c r="I3203" t="s">
        <v>33476</v>
      </c>
      <c r="J3203"/>
      <c r="U3203" s="43"/>
      <c r="AE3203"/>
    </row>
    <row r="3204" spans="1:31">
      <c r="A3204">
        <v>9600</v>
      </c>
      <c r="B3204" t="s">
        <v>3103</v>
      </c>
      <c r="C3204" t="s">
        <v>33480</v>
      </c>
      <c r="D3204" t="s">
        <v>33476</v>
      </c>
      <c r="E3204"/>
      <c r="F3204">
        <v>81330</v>
      </c>
      <c r="G3204" t="s">
        <v>33477</v>
      </c>
      <c r="H3204">
        <v>38350</v>
      </c>
      <c r="I3204" t="s">
        <v>33476</v>
      </c>
      <c r="J3204"/>
      <c r="U3204" s="43"/>
      <c r="AE3204"/>
    </row>
    <row r="3205" spans="1:31">
      <c r="A3205">
        <v>9100</v>
      </c>
      <c r="B3205" t="s">
        <v>3104</v>
      </c>
      <c r="C3205" t="s">
        <v>33480</v>
      </c>
      <c r="D3205" t="s">
        <v>33476</v>
      </c>
      <c r="E3205"/>
      <c r="F3205">
        <v>81340</v>
      </c>
      <c r="G3205" t="s">
        <v>33480</v>
      </c>
      <c r="H3205">
        <v>38360</v>
      </c>
      <c r="I3205" t="s">
        <v>33476</v>
      </c>
      <c r="J3205"/>
      <c r="U3205" s="43"/>
      <c r="AE3205"/>
    </row>
    <row r="3206" spans="1:31">
      <c r="A3206">
        <v>9700</v>
      </c>
      <c r="B3206" t="s">
        <v>3105</v>
      </c>
      <c r="C3206" t="s">
        <v>33480</v>
      </c>
      <c r="D3206" t="s">
        <v>33476</v>
      </c>
      <c r="E3206"/>
      <c r="F3206">
        <v>81350</v>
      </c>
      <c r="G3206" t="s">
        <v>33480</v>
      </c>
      <c r="H3206">
        <v>38380</v>
      </c>
      <c r="I3206" t="s">
        <v>33476</v>
      </c>
      <c r="J3206"/>
      <c r="U3206" s="43"/>
      <c r="AE3206"/>
    </row>
    <row r="3207" spans="1:31">
      <c r="A3207">
        <v>9420</v>
      </c>
      <c r="B3207" t="s">
        <v>3106</v>
      </c>
      <c r="C3207" t="s">
        <v>33477</v>
      </c>
      <c r="D3207" t="s">
        <v>33476</v>
      </c>
      <c r="E3207"/>
      <c r="F3207">
        <v>81360</v>
      </c>
      <c r="G3207" t="s">
        <v>33477</v>
      </c>
      <c r="H3207">
        <v>38380</v>
      </c>
      <c r="I3207" t="s">
        <v>33476</v>
      </c>
      <c r="J3207"/>
      <c r="U3207" s="43"/>
      <c r="AE3207"/>
    </row>
    <row r="3208" spans="1:31">
      <c r="A3208">
        <v>9200</v>
      </c>
      <c r="B3208" t="s">
        <v>3107</v>
      </c>
      <c r="C3208" t="s">
        <v>33477</v>
      </c>
      <c r="D3208" t="s">
        <v>33476</v>
      </c>
      <c r="E3208"/>
      <c r="F3208">
        <v>81390</v>
      </c>
      <c r="G3208" t="s">
        <v>33480</v>
      </c>
      <c r="H3208">
        <v>38380</v>
      </c>
      <c r="I3208" t="s">
        <v>33476</v>
      </c>
      <c r="J3208"/>
      <c r="U3208" s="43"/>
      <c r="AE3208"/>
    </row>
    <row r="3209" spans="1:31">
      <c r="A3209">
        <v>9230</v>
      </c>
      <c r="B3209" t="s">
        <v>3108</v>
      </c>
      <c r="C3209" t="s">
        <v>33477</v>
      </c>
      <c r="D3209" t="s">
        <v>33476</v>
      </c>
      <c r="E3209"/>
      <c r="F3209">
        <v>81400</v>
      </c>
      <c r="G3209" t="s">
        <v>33480</v>
      </c>
      <c r="H3209">
        <v>38380</v>
      </c>
      <c r="I3209" t="s">
        <v>33476</v>
      </c>
      <c r="J3209"/>
      <c r="U3209" s="43"/>
      <c r="AE3209"/>
    </row>
    <row r="3210" spans="1:31">
      <c r="A3210">
        <v>9000</v>
      </c>
      <c r="B3210" t="s">
        <v>3109</v>
      </c>
      <c r="C3210" t="s">
        <v>33477</v>
      </c>
      <c r="D3210" t="s">
        <v>33476</v>
      </c>
      <c r="E3210"/>
      <c r="F3210">
        <v>81430</v>
      </c>
      <c r="G3210" t="s">
        <v>33480</v>
      </c>
      <c r="H3210">
        <v>38390</v>
      </c>
      <c r="I3210" t="s">
        <v>33476</v>
      </c>
      <c r="J3210"/>
      <c r="U3210" s="43"/>
      <c r="AE3210"/>
    </row>
    <row r="3211" spans="1:31">
      <c r="A3211">
        <v>9000</v>
      </c>
      <c r="B3211" t="s">
        <v>3110</v>
      </c>
      <c r="C3211" t="s">
        <v>33477</v>
      </c>
      <c r="D3211" t="s">
        <v>33476</v>
      </c>
      <c r="E3211"/>
      <c r="F3211">
        <v>81440</v>
      </c>
      <c r="G3211" t="s">
        <v>33480</v>
      </c>
      <c r="H3211">
        <v>38420</v>
      </c>
      <c r="I3211" t="s">
        <v>33476</v>
      </c>
      <c r="J3211"/>
      <c r="U3211" s="43"/>
      <c r="AE3211"/>
    </row>
    <row r="3212" spans="1:31">
      <c r="A3212">
        <v>9350</v>
      </c>
      <c r="B3212" t="s">
        <v>3111</v>
      </c>
      <c r="C3212" t="s">
        <v>33480</v>
      </c>
      <c r="D3212" t="s">
        <v>33476</v>
      </c>
      <c r="E3212"/>
      <c r="F3212">
        <v>81470</v>
      </c>
      <c r="G3212" t="s">
        <v>33480</v>
      </c>
      <c r="H3212">
        <v>38440</v>
      </c>
      <c r="I3212" t="s">
        <v>33476</v>
      </c>
      <c r="J3212"/>
      <c r="U3212" s="43"/>
      <c r="AE3212"/>
    </row>
    <row r="3213" spans="1:31">
      <c r="A3213">
        <v>9130</v>
      </c>
      <c r="B3213" t="s">
        <v>3112</v>
      </c>
      <c r="C3213" t="s">
        <v>33480</v>
      </c>
      <c r="D3213" t="s">
        <v>33476</v>
      </c>
      <c r="E3213"/>
      <c r="F3213">
        <v>81490</v>
      </c>
      <c r="G3213" t="s">
        <v>33480</v>
      </c>
      <c r="H3213">
        <v>38440</v>
      </c>
      <c r="I3213" t="s">
        <v>33476</v>
      </c>
      <c r="J3213"/>
      <c r="U3213" s="43"/>
      <c r="AE3213"/>
    </row>
    <row r="3214" spans="1:31">
      <c r="A3214">
        <v>9300</v>
      </c>
      <c r="B3214" t="s">
        <v>3113</v>
      </c>
      <c r="C3214" t="s">
        <v>33477</v>
      </c>
      <c r="D3214" t="s">
        <v>33476</v>
      </c>
      <c r="E3214"/>
      <c r="F3214">
        <v>81500</v>
      </c>
      <c r="G3214" t="s">
        <v>33480</v>
      </c>
      <c r="H3214">
        <v>38440</v>
      </c>
      <c r="I3214" t="s">
        <v>33476</v>
      </c>
      <c r="J3214"/>
      <c r="U3214" s="43"/>
      <c r="AE3214"/>
    </row>
    <row r="3215" spans="1:31">
      <c r="A3215">
        <v>9300</v>
      </c>
      <c r="B3215" t="s">
        <v>3114</v>
      </c>
      <c r="C3215" t="s">
        <v>33477</v>
      </c>
      <c r="D3215" t="s">
        <v>33476</v>
      </c>
      <c r="E3215"/>
      <c r="F3215">
        <v>81530</v>
      </c>
      <c r="G3215" t="s">
        <v>33477</v>
      </c>
      <c r="H3215">
        <v>38450</v>
      </c>
      <c r="I3215" t="s">
        <v>33476</v>
      </c>
      <c r="J3215"/>
      <c r="U3215" s="43"/>
      <c r="AE3215"/>
    </row>
    <row r="3216" spans="1:31">
      <c r="A3216">
        <v>9290</v>
      </c>
      <c r="B3216" t="s">
        <v>3115</v>
      </c>
      <c r="C3216" t="s">
        <v>33480</v>
      </c>
      <c r="D3216" t="e">
        <v>#N/A</v>
      </c>
      <c r="E3216"/>
      <c r="F3216">
        <v>81540</v>
      </c>
      <c r="G3216" t="s">
        <v>33477</v>
      </c>
      <c r="H3216">
        <v>38450</v>
      </c>
      <c r="I3216" t="s">
        <v>33476</v>
      </c>
      <c r="J3216"/>
      <c r="U3216" s="43"/>
      <c r="AE3216"/>
    </row>
    <row r="3217" spans="1:31">
      <c r="A3217">
        <v>9190</v>
      </c>
      <c r="B3217" t="s">
        <v>3116</v>
      </c>
      <c r="C3217" t="s">
        <v>33477</v>
      </c>
      <c r="D3217" t="s">
        <v>33476</v>
      </c>
      <c r="E3217"/>
      <c r="F3217">
        <v>81570</v>
      </c>
      <c r="G3217" t="s">
        <v>33480</v>
      </c>
      <c r="H3217">
        <v>38460</v>
      </c>
      <c r="I3217" t="s">
        <v>33476</v>
      </c>
      <c r="J3217"/>
      <c r="U3217" s="43"/>
      <c r="AE3217"/>
    </row>
    <row r="3218" spans="1:31">
      <c r="A3218">
        <v>9800</v>
      </c>
      <c r="B3218" t="s">
        <v>3117</v>
      </c>
      <c r="C3218" t="s">
        <v>33477</v>
      </c>
      <c r="D3218" t="s">
        <v>33476</v>
      </c>
      <c r="E3218"/>
      <c r="F3218">
        <v>81580</v>
      </c>
      <c r="G3218" t="s">
        <v>33480</v>
      </c>
      <c r="H3218">
        <v>38460</v>
      </c>
      <c r="I3218" t="s">
        <v>33476</v>
      </c>
      <c r="J3218"/>
      <c r="U3218" s="43"/>
      <c r="AE3218"/>
    </row>
    <row r="3219" spans="1:31">
      <c r="A3219">
        <v>9000</v>
      </c>
      <c r="B3219" t="s">
        <v>3118</v>
      </c>
      <c r="C3219" t="s">
        <v>33477</v>
      </c>
      <c r="D3219" t="s">
        <v>33476</v>
      </c>
      <c r="E3219"/>
      <c r="F3219">
        <v>81600</v>
      </c>
      <c r="G3219" t="s">
        <v>33480</v>
      </c>
      <c r="H3219">
        <v>38470</v>
      </c>
      <c r="I3219" t="s">
        <v>33476</v>
      </c>
      <c r="J3219"/>
      <c r="U3219" s="43"/>
      <c r="AE3219"/>
    </row>
    <row r="3220" spans="1:31">
      <c r="A3220">
        <v>9250</v>
      </c>
      <c r="B3220" t="s">
        <v>3119</v>
      </c>
      <c r="C3220" t="s">
        <v>33478</v>
      </c>
      <c r="D3220" t="s">
        <v>33476</v>
      </c>
      <c r="E3220"/>
      <c r="F3220">
        <v>81630</v>
      </c>
      <c r="G3220" t="s">
        <v>33480</v>
      </c>
      <c r="H3220">
        <v>38470</v>
      </c>
      <c r="I3220" t="s">
        <v>33476</v>
      </c>
      <c r="J3220"/>
      <c r="U3220" s="43"/>
      <c r="AE3220"/>
    </row>
    <row r="3221" spans="1:31">
      <c r="A3221">
        <v>9700</v>
      </c>
      <c r="B3221" t="s">
        <v>3120</v>
      </c>
      <c r="C3221" t="s">
        <v>33480</v>
      </c>
      <c r="D3221" t="s">
        <v>33476</v>
      </c>
      <c r="E3221"/>
      <c r="F3221">
        <v>81640</v>
      </c>
      <c r="G3221" t="s">
        <v>33480</v>
      </c>
      <c r="H3221">
        <v>38480</v>
      </c>
      <c r="I3221" t="s">
        <v>33476</v>
      </c>
      <c r="J3221"/>
      <c r="U3221" s="43"/>
      <c r="AE3221"/>
    </row>
    <row r="3222" spans="1:31">
      <c r="A3222">
        <v>9400</v>
      </c>
      <c r="B3222" t="s">
        <v>3121</v>
      </c>
      <c r="C3222" t="s">
        <v>33477</v>
      </c>
      <c r="D3222" t="s">
        <v>33476</v>
      </c>
      <c r="E3222"/>
      <c r="F3222">
        <v>81660</v>
      </c>
      <c r="G3222" t="s">
        <v>33480</v>
      </c>
      <c r="H3222">
        <v>38490</v>
      </c>
      <c r="I3222" t="s">
        <v>33476</v>
      </c>
      <c r="J3222"/>
      <c r="U3222" s="43"/>
      <c r="AE3222"/>
    </row>
    <row r="3223" spans="1:31">
      <c r="A3223">
        <v>9220</v>
      </c>
      <c r="B3223" t="s">
        <v>3122</v>
      </c>
      <c r="C3223" t="s">
        <v>33478</v>
      </c>
      <c r="D3223" t="s">
        <v>33476</v>
      </c>
      <c r="E3223"/>
      <c r="F3223">
        <v>81700</v>
      </c>
      <c r="G3223" t="s">
        <v>33480</v>
      </c>
      <c r="H3223">
        <v>38510</v>
      </c>
      <c r="I3223" t="s">
        <v>33476</v>
      </c>
      <c r="J3223"/>
      <c r="U3223" s="43"/>
      <c r="AE3223"/>
    </row>
    <row r="3224" spans="1:31">
      <c r="A3224">
        <v>9400</v>
      </c>
      <c r="B3224" t="s">
        <v>3123</v>
      </c>
      <c r="C3224" t="s">
        <v>33477</v>
      </c>
      <c r="D3224" t="s">
        <v>33476</v>
      </c>
      <c r="E3224"/>
      <c r="F3224">
        <v>81800</v>
      </c>
      <c r="G3224" t="s">
        <v>33480</v>
      </c>
      <c r="H3224">
        <v>38510</v>
      </c>
      <c r="I3224" t="s">
        <v>33476</v>
      </c>
      <c r="J3224"/>
      <c r="U3224" s="43"/>
      <c r="AE3224"/>
    </row>
    <row r="3225" spans="1:31">
      <c r="A3225">
        <v>9120</v>
      </c>
      <c r="B3225" t="s">
        <v>3124</v>
      </c>
      <c r="C3225" t="s">
        <v>33480</v>
      </c>
      <c r="D3225" t="s">
        <v>33476</v>
      </c>
      <c r="E3225"/>
      <c r="F3225">
        <v>81990</v>
      </c>
      <c r="G3225" t="s">
        <v>33480</v>
      </c>
      <c r="H3225">
        <v>38510</v>
      </c>
      <c r="I3225" t="s">
        <v>33476</v>
      </c>
      <c r="J3225"/>
      <c r="U3225" s="43"/>
      <c r="AE3225"/>
    </row>
    <row r="3226" spans="1:31">
      <c r="A3226">
        <v>9000</v>
      </c>
      <c r="B3226" t="s">
        <v>3125</v>
      </c>
      <c r="C3226" t="s">
        <v>33477</v>
      </c>
      <c r="D3226" t="s">
        <v>33476</v>
      </c>
      <c r="E3226"/>
      <c r="F3226">
        <v>82100</v>
      </c>
      <c r="G3226" t="s">
        <v>33480</v>
      </c>
      <c r="H3226">
        <v>38520</v>
      </c>
      <c r="I3226" t="s">
        <v>33476</v>
      </c>
      <c r="J3226"/>
      <c r="U3226" s="43"/>
      <c r="AE3226"/>
    </row>
    <row r="3227" spans="1:31">
      <c r="A3227">
        <v>9390</v>
      </c>
      <c r="B3227" t="s">
        <v>3126</v>
      </c>
      <c r="C3227" t="s">
        <v>33478</v>
      </c>
      <c r="D3227" t="e">
        <v>#N/A</v>
      </c>
      <c r="E3227"/>
      <c r="F3227">
        <v>82110</v>
      </c>
      <c r="G3227" t="s">
        <v>33480</v>
      </c>
      <c r="H3227">
        <v>38520</v>
      </c>
      <c r="I3227" t="s">
        <v>33476</v>
      </c>
      <c r="J3227"/>
      <c r="U3227" s="43"/>
      <c r="AE3227"/>
    </row>
    <row r="3228" spans="1:31">
      <c r="A3228">
        <v>9110</v>
      </c>
      <c r="B3228" t="s">
        <v>3127</v>
      </c>
      <c r="C3228" t="s">
        <v>33478</v>
      </c>
      <c r="D3228" t="s">
        <v>33476</v>
      </c>
      <c r="E3228"/>
      <c r="F3228">
        <v>82120</v>
      </c>
      <c r="G3228" t="s">
        <v>33480</v>
      </c>
      <c r="H3228">
        <v>38520</v>
      </c>
      <c r="I3228" t="s">
        <v>33476</v>
      </c>
      <c r="J3228"/>
      <c r="U3228" s="43"/>
      <c r="AE3228"/>
    </row>
    <row r="3229" spans="1:31">
      <c r="A3229">
        <v>9800</v>
      </c>
      <c r="B3229" t="s">
        <v>3128</v>
      </c>
      <c r="C3229" t="s">
        <v>33477</v>
      </c>
      <c r="D3229" t="s">
        <v>33476</v>
      </c>
      <c r="E3229"/>
      <c r="F3229">
        <v>82140</v>
      </c>
      <c r="G3229" t="s">
        <v>33477</v>
      </c>
      <c r="H3229">
        <v>38520</v>
      </c>
      <c r="I3229" t="s">
        <v>33476</v>
      </c>
      <c r="J3229"/>
      <c r="U3229" s="43"/>
      <c r="AE3229"/>
    </row>
    <row r="3230" spans="1:31">
      <c r="A3230">
        <v>9300</v>
      </c>
      <c r="B3230" t="s">
        <v>3129</v>
      </c>
      <c r="C3230" t="s">
        <v>33477</v>
      </c>
      <c r="D3230" t="s">
        <v>33476</v>
      </c>
      <c r="E3230"/>
      <c r="F3230">
        <v>82150</v>
      </c>
      <c r="G3230" t="s">
        <v>33477</v>
      </c>
      <c r="H3230">
        <v>38530</v>
      </c>
      <c r="I3230" t="s">
        <v>33476</v>
      </c>
      <c r="J3230"/>
      <c r="U3230" s="43"/>
      <c r="AE3230"/>
    </row>
    <row r="3231" spans="1:31">
      <c r="A3231">
        <v>9220</v>
      </c>
      <c r="B3231" t="s">
        <v>3130</v>
      </c>
      <c r="C3231" t="s">
        <v>33478</v>
      </c>
      <c r="D3231" t="s">
        <v>33476</v>
      </c>
      <c r="E3231"/>
      <c r="F3231">
        <v>82160</v>
      </c>
      <c r="G3231" t="s">
        <v>33477</v>
      </c>
      <c r="H3231">
        <v>38540</v>
      </c>
      <c r="I3231" t="s">
        <v>33476</v>
      </c>
      <c r="J3231"/>
      <c r="U3231" s="43"/>
      <c r="AE3231"/>
    </row>
    <row r="3232" spans="1:31">
      <c r="A3232">
        <v>9100</v>
      </c>
      <c r="B3232" t="s">
        <v>3131</v>
      </c>
      <c r="C3232" t="s">
        <v>33480</v>
      </c>
      <c r="D3232" t="s">
        <v>33476</v>
      </c>
      <c r="E3232"/>
      <c r="F3232">
        <v>82190</v>
      </c>
      <c r="G3232" t="s">
        <v>33480</v>
      </c>
      <c r="H3232">
        <v>38550</v>
      </c>
      <c r="I3232" t="s">
        <v>33476</v>
      </c>
      <c r="J3232"/>
      <c r="U3232" s="43"/>
      <c r="AE3232"/>
    </row>
    <row r="3233" spans="1:31">
      <c r="A3233">
        <v>9700</v>
      </c>
      <c r="B3233" t="s">
        <v>3132</v>
      </c>
      <c r="C3233" t="s">
        <v>33480</v>
      </c>
      <c r="D3233" t="s">
        <v>33476</v>
      </c>
      <c r="E3233"/>
      <c r="F3233">
        <v>82200</v>
      </c>
      <c r="G3233" t="s">
        <v>33480</v>
      </c>
      <c r="H3233">
        <v>38580</v>
      </c>
      <c r="I3233" t="s">
        <v>33476</v>
      </c>
      <c r="J3233"/>
      <c r="U3233" s="43"/>
      <c r="AE3233"/>
    </row>
    <row r="3234" spans="1:31">
      <c r="A3234">
        <v>9700</v>
      </c>
      <c r="B3234" t="s">
        <v>3133</v>
      </c>
      <c r="C3234" t="s">
        <v>33480</v>
      </c>
      <c r="D3234" t="s">
        <v>33476</v>
      </c>
      <c r="E3234"/>
      <c r="F3234">
        <v>82220</v>
      </c>
      <c r="G3234" t="s">
        <v>33480</v>
      </c>
      <c r="H3234">
        <v>38590</v>
      </c>
      <c r="I3234" t="s">
        <v>33476</v>
      </c>
      <c r="J3234"/>
      <c r="U3234" s="43"/>
      <c r="AE3234"/>
    </row>
    <row r="3235" spans="1:31">
      <c r="A3235">
        <v>9160</v>
      </c>
      <c r="B3235" t="s">
        <v>3134</v>
      </c>
      <c r="C3235" t="s">
        <v>33477</v>
      </c>
      <c r="D3235" t="s">
        <v>33476</v>
      </c>
      <c r="E3235"/>
      <c r="F3235">
        <v>82230</v>
      </c>
      <c r="G3235" t="s">
        <v>33480</v>
      </c>
      <c r="H3235">
        <v>38620</v>
      </c>
      <c r="I3235" t="s">
        <v>33476</v>
      </c>
      <c r="J3235"/>
      <c r="U3235" s="43"/>
      <c r="AE3235"/>
    </row>
    <row r="3236" spans="1:31">
      <c r="A3236">
        <v>9200</v>
      </c>
      <c r="B3236" t="s">
        <v>3135</v>
      </c>
      <c r="C3236" t="s">
        <v>33477</v>
      </c>
      <c r="D3236" t="s">
        <v>33476</v>
      </c>
      <c r="E3236"/>
      <c r="F3236">
        <v>82240</v>
      </c>
      <c r="G3236" t="s">
        <v>33480</v>
      </c>
      <c r="H3236">
        <v>38630</v>
      </c>
      <c r="I3236" t="s">
        <v>33476</v>
      </c>
      <c r="J3236"/>
      <c r="U3236" s="43"/>
      <c r="AE3236"/>
    </row>
    <row r="3237" spans="1:31">
      <c r="A3237">
        <v>9500</v>
      </c>
      <c r="B3237" t="s">
        <v>3136</v>
      </c>
      <c r="C3237" t="s">
        <v>33480</v>
      </c>
      <c r="D3237" t="s">
        <v>33476</v>
      </c>
      <c r="E3237"/>
      <c r="F3237">
        <v>82270</v>
      </c>
      <c r="G3237" t="s">
        <v>33480</v>
      </c>
      <c r="H3237">
        <v>38650</v>
      </c>
      <c r="I3237" t="s">
        <v>33476</v>
      </c>
      <c r="J3237"/>
      <c r="U3237" s="43"/>
      <c r="AE3237"/>
    </row>
    <row r="3238" spans="1:31">
      <c r="A3238">
        <v>9130</v>
      </c>
      <c r="B3238" t="s">
        <v>3137</v>
      </c>
      <c r="C3238" t="s">
        <v>33480</v>
      </c>
      <c r="D3238" t="s">
        <v>33476</v>
      </c>
      <c r="E3238"/>
      <c r="F3238">
        <v>82300</v>
      </c>
      <c r="G3238" t="s">
        <v>33480</v>
      </c>
      <c r="H3238">
        <v>38650</v>
      </c>
      <c r="I3238" t="s">
        <v>33476</v>
      </c>
      <c r="J3238"/>
      <c r="U3238" s="43"/>
      <c r="AE3238"/>
    </row>
    <row r="3239" spans="1:31">
      <c r="A3239">
        <v>9400</v>
      </c>
      <c r="B3239" t="s">
        <v>3138</v>
      </c>
      <c r="C3239" t="s">
        <v>33477</v>
      </c>
      <c r="D3239" t="s">
        <v>33476</v>
      </c>
      <c r="E3239"/>
      <c r="F3239">
        <v>82330</v>
      </c>
      <c r="G3239" t="s">
        <v>33477</v>
      </c>
      <c r="H3239">
        <v>38650</v>
      </c>
      <c r="I3239" t="s">
        <v>33476</v>
      </c>
      <c r="J3239"/>
      <c r="U3239" s="43"/>
      <c r="AE3239"/>
    </row>
    <row r="3240" spans="1:31">
      <c r="A3240">
        <v>9500</v>
      </c>
      <c r="B3240" t="s">
        <v>3139</v>
      </c>
      <c r="C3240" t="s">
        <v>33480</v>
      </c>
      <c r="D3240" t="s">
        <v>33476</v>
      </c>
      <c r="E3240"/>
      <c r="F3240">
        <v>82340</v>
      </c>
      <c r="G3240" t="s">
        <v>33480</v>
      </c>
      <c r="H3240">
        <v>38650</v>
      </c>
      <c r="I3240" t="s">
        <v>33476</v>
      </c>
      <c r="J3240"/>
      <c r="U3240" s="43"/>
      <c r="AE3240"/>
    </row>
    <row r="3241" spans="1:31">
      <c r="A3241">
        <v>9240</v>
      </c>
      <c r="B3241" t="s">
        <v>3140</v>
      </c>
      <c r="C3241" t="s">
        <v>33477</v>
      </c>
      <c r="D3241" t="s">
        <v>33476</v>
      </c>
      <c r="E3241"/>
      <c r="F3241">
        <v>82370</v>
      </c>
      <c r="G3241" t="s">
        <v>33480</v>
      </c>
      <c r="H3241">
        <v>38660</v>
      </c>
      <c r="I3241" t="s">
        <v>33476</v>
      </c>
      <c r="J3241"/>
      <c r="U3241" s="43"/>
      <c r="AE3241"/>
    </row>
    <row r="3242" spans="1:31">
      <c r="A3242">
        <v>9310</v>
      </c>
      <c r="B3242" t="s">
        <v>3141</v>
      </c>
      <c r="C3242" t="s">
        <v>33478</v>
      </c>
      <c r="D3242" t="s">
        <v>33476</v>
      </c>
      <c r="E3242"/>
      <c r="F3242">
        <v>82400</v>
      </c>
      <c r="G3242" t="s">
        <v>33480</v>
      </c>
      <c r="H3242">
        <v>38680</v>
      </c>
      <c r="I3242" t="s">
        <v>33476</v>
      </c>
      <c r="J3242"/>
      <c r="U3242" s="43"/>
      <c r="AE3242"/>
    </row>
    <row r="3243" spans="1:31">
      <c r="A3243">
        <v>9310</v>
      </c>
      <c r="B3243" t="s">
        <v>3142</v>
      </c>
      <c r="C3243" t="s">
        <v>33478</v>
      </c>
      <c r="D3243" t="s">
        <v>33476</v>
      </c>
      <c r="E3243"/>
      <c r="F3243">
        <v>82410</v>
      </c>
      <c r="G3243" t="s">
        <v>33480</v>
      </c>
      <c r="H3243">
        <v>38680</v>
      </c>
      <c r="I3243" t="s">
        <v>33476</v>
      </c>
      <c r="J3243"/>
      <c r="U3243" s="43"/>
      <c r="AE3243"/>
    </row>
    <row r="3244" spans="1:31">
      <c r="A3244">
        <v>9600</v>
      </c>
      <c r="B3244" t="s">
        <v>3143</v>
      </c>
      <c r="C3244" t="s">
        <v>33480</v>
      </c>
      <c r="D3244" t="s">
        <v>33476</v>
      </c>
      <c r="E3244"/>
      <c r="F3244">
        <v>82440</v>
      </c>
      <c r="G3244" t="s">
        <v>33480</v>
      </c>
      <c r="H3244">
        <v>38690</v>
      </c>
      <c r="I3244" t="s">
        <v>33476</v>
      </c>
      <c r="J3244"/>
      <c r="U3244" s="43"/>
      <c r="AE3244"/>
    </row>
    <row r="3245" spans="1:31">
      <c r="A3245">
        <v>9230</v>
      </c>
      <c r="B3245" t="s">
        <v>3144</v>
      </c>
      <c r="C3245" t="s">
        <v>33477</v>
      </c>
      <c r="D3245" t="s">
        <v>33476</v>
      </c>
      <c r="E3245"/>
      <c r="F3245">
        <v>82600</v>
      </c>
      <c r="G3245" t="s">
        <v>33480</v>
      </c>
      <c r="H3245">
        <v>38690</v>
      </c>
      <c r="I3245" t="s">
        <v>33476</v>
      </c>
      <c r="J3245"/>
      <c r="U3245" s="43"/>
      <c r="AE3245"/>
    </row>
    <row r="3246" spans="1:31">
      <c r="A3246">
        <v>9310</v>
      </c>
      <c r="B3246" t="s">
        <v>3145</v>
      </c>
      <c r="C3246" t="s">
        <v>33478</v>
      </c>
      <c r="D3246" t="s">
        <v>33476</v>
      </c>
      <c r="E3246"/>
      <c r="F3246">
        <v>82700</v>
      </c>
      <c r="G3246" t="s">
        <v>33480</v>
      </c>
      <c r="H3246">
        <v>38710</v>
      </c>
      <c r="I3246" t="s">
        <v>33476</v>
      </c>
      <c r="J3246"/>
      <c r="U3246" s="43"/>
      <c r="AE3246"/>
    </row>
    <row r="3247" spans="1:31">
      <c r="A3247">
        <v>9300</v>
      </c>
      <c r="B3247" t="s">
        <v>3146</v>
      </c>
      <c r="C3247" t="s">
        <v>33477</v>
      </c>
      <c r="D3247" t="s">
        <v>33476</v>
      </c>
      <c r="E3247"/>
      <c r="F3247">
        <v>82800</v>
      </c>
      <c r="G3247" t="s">
        <v>33480</v>
      </c>
      <c r="H3247">
        <v>38710</v>
      </c>
      <c r="I3247" t="s">
        <v>33476</v>
      </c>
      <c r="J3247"/>
      <c r="U3247" s="43"/>
      <c r="AE3247"/>
    </row>
    <row r="3248" spans="1:31">
      <c r="A3248">
        <v>9600</v>
      </c>
      <c r="B3248" t="s">
        <v>3147</v>
      </c>
      <c r="C3248" t="s">
        <v>33480</v>
      </c>
      <c r="D3248" t="s">
        <v>33476</v>
      </c>
      <c r="E3248"/>
      <c r="F3248">
        <v>83111</v>
      </c>
      <c r="G3248" t="s">
        <v>33477</v>
      </c>
      <c r="H3248">
        <v>38710</v>
      </c>
      <c r="I3248" t="s">
        <v>33476</v>
      </c>
      <c r="J3248"/>
      <c r="U3248" s="43"/>
      <c r="AE3248"/>
    </row>
    <row r="3249" spans="1:31">
      <c r="A3249">
        <v>9220</v>
      </c>
      <c r="B3249" t="s">
        <v>3148</v>
      </c>
      <c r="C3249" t="s">
        <v>33478</v>
      </c>
      <c r="D3249" t="s">
        <v>33476</v>
      </c>
      <c r="E3249"/>
      <c r="F3249">
        <v>83119</v>
      </c>
      <c r="G3249" t="s">
        <v>33480</v>
      </c>
      <c r="H3249">
        <v>38710</v>
      </c>
      <c r="I3249" t="s">
        <v>33476</v>
      </c>
      <c r="J3249"/>
      <c r="U3249" s="43"/>
      <c r="AE3249"/>
    </row>
    <row r="3250" spans="1:31">
      <c r="A3250">
        <v>9100</v>
      </c>
      <c r="B3250" t="s">
        <v>3149</v>
      </c>
      <c r="C3250" t="s">
        <v>33480</v>
      </c>
      <c r="D3250" t="s">
        <v>33476</v>
      </c>
      <c r="E3250"/>
      <c r="F3250">
        <v>83136</v>
      </c>
      <c r="G3250" t="s">
        <v>33480</v>
      </c>
      <c r="H3250">
        <v>38730</v>
      </c>
      <c r="I3250" t="s">
        <v>33476</v>
      </c>
      <c r="J3250"/>
      <c r="U3250" s="43"/>
      <c r="AE3250"/>
    </row>
    <row r="3251" spans="1:31">
      <c r="A3251">
        <v>9420</v>
      </c>
      <c r="B3251" t="s">
        <v>3150</v>
      </c>
      <c r="C3251" t="s">
        <v>33477</v>
      </c>
      <c r="D3251" t="s">
        <v>33476</v>
      </c>
      <c r="E3251"/>
      <c r="F3251">
        <v>83149</v>
      </c>
      <c r="G3251" t="s">
        <v>33480</v>
      </c>
      <c r="H3251">
        <v>38740</v>
      </c>
      <c r="I3251" t="s">
        <v>33476</v>
      </c>
      <c r="J3251"/>
      <c r="U3251" s="43"/>
      <c r="AE3251"/>
    </row>
    <row r="3252" spans="1:31">
      <c r="A3252">
        <v>9300</v>
      </c>
      <c r="B3252" t="s">
        <v>3151</v>
      </c>
      <c r="C3252" t="s">
        <v>33477</v>
      </c>
      <c r="D3252" t="s">
        <v>33476</v>
      </c>
      <c r="E3252"/>
      <c r="F3252">
        <v>83170</v>
      </c>
      <c r="G3252" t="s">
        <v>33480</v>
      </c>
      <c r="H3252">
        <v>38740</v>
      </c>
      <c r="I3252" t="s">
        <v>33476</v>
      </c>
      <c r="J3252"/>
      <c r="U3252" s="43"/>
      <c r="AE3252"/>
    </row>
    <row r="3253" spans="1:31">
      <c r="A3253">
        <v>9300</v>
      </c>
      <c r="B3253" t="s">
        <v>3152</v>
      </c>
      <c r="C3253" t="s">
        <v>33477</v>
      </c>
      <c r="D3253" t="s">
        <v>33476</v>
      </c>
      <c r="E3253"/>
      <c r="F3253">
        <v>83190</v>
      </c>
      <c r="G3253" t="s">
        <v>33480</v>
      </c>
      <c r="H3253">
        <v>38740</v>
      </c>
      <c r="I3253" t="s">
        <v>33476</v>
      </c>
      <c r="J3253"/>
      <c r="U3253" s="43"/>
      <c r="AE3253"/>
    </row>
    <row r="3254" spans="1:31">
      <c r="A3254">
        <v>9210</v>
      </c>
      <c r="B3254" t="s">
        <v>3153</v>
      </c>
      <c r="C3254" t="s">
        <v>33480</v>
      </c>
      <c r="D3254" t="s">
        <v>33476</v>
      </c>
      <c r="E3254"/>
      <c r="F3254">
        <v>83210</v>
      </c>
      <c r="G3254" t="s">
        <v>33480</v>
      </c>
      <c r="H3254">
        <v>38770</v>
      </c>
      <c r="I3254" t="s">
        <v>33476</v>
      </c>
      <c r="J3254"/>
      <c r="U3254" s="43"/>
      <c r="AE3254"/>
    </row>
    <row r="3255" spans="1:31">
      <c r="A3255">
        <v>9300</v>
      </c>
      <c r="B3255" t="s">
        <v>3154</v>
      </c>
      <c r="C3255" t="s">
        <v>33477</v>
      </c>
      <c r="D3255" t="s">
        <v>33476</v>
      </c>
      <c r="E3255"/>
      <c r="F3255">
        <v>83250</v>
      </c>
      <c r="G3255" t="s">
        <v>33480</v>
      </c>
      <c r="H3255">
        <v>38780</v>
      </c>
      <c r="I3255" t="s">
        <v>33476</v>
      </c>
      <c r="J3255"/>
      <c r="U3255" s="43"/>
      <c r="AE3255"/>
    </row>
    <row r="3256" spans="1:31">
      <c r="A3256">
        <v>9600</v>
      </c>
      <c r="B3256" t="s">
        <v>3155</v>
      </c>
      <c r="C3256" t="s">
        <v>33480</v>
      </c>
      <c r="D3256" t="s">
        <v>33476</v>
      </c>
      <c r="E3256"/>
      <c r="F3256">
        <v>83260</v>
      </c>
      <c r="G3256" t="s">
        <v>33480</v>
      </c>
      <c r="H3256">
        <v>38780</v>
      </c>
      <c r="I3256" t="s">
        <v>33476</v>
      </c>
      <c r="J3256"/>
      <c r="U3256" s="43"/>
      <c r="AE3256"/>
    </row>
    <row r="3257" spans="1:31">
      <c r="A3257">
        <v>9700</v>
      </c>
      <c r="B3257" t="s">
        <v>3156</v>
      </c>
      <c r="C3257" t="s">
        <v>33480</v>
      </c>
      <c r="D3257" t="s">
        <v>33476</v>
      </c>
      <c r="E3257"/>
      <c r="F3257">
        <v>83300</v>
      </c>
      <c r="G3257" t="s">
        <v>33477</v>
      </c>
      <c r="H3257">
        <v>38790</v>
      </c>
      <c r="I3257" t="s">
        <v>33476</v>
      </c>
      <c r="J3257"/>
      <c r="U3257" s="43"/>
      <c r="AE3257"/>
    </row>
    <row r="3258" spans="1:31">
      <c r="A3258">
        <v>9250</v>
      </c>
      <c r="B3258" t="s">
        <v>3157</v>
      </c>
      <c r="C3258" t="s">
        <v>33478</v>
      </c>
      <c r="D3258" t="s">
        <v>33476</v>
      </c>
      <c r="E3258"/>
      <c r="F3258">
        <v>83310</v>
      </c>
      <c r="G3258" t="s">
        <v>33480</v>
      </c>
      <c r="H3258">
        <v>38800</v>
      </c>
      <c r="I3258" t="s">
        <v>33476</v>
      </c>
      <c r="J3258"/>
      <c r="U3258" s="43"/>
      <c r="AE3258"/>
    </row>
    <row r="3259" spans="1:31">
      <c r="A3259">
        <v>9350</v>
      </c>
      <c r="B3259" t="s">
        <v>3158</v>
      </c>
      <c r="C3259" t="s">
        <v>33480</v>
      </c>
      <c r="D3259" t="s">
        <v>33476</v>
      </c>
      <c r="E3259"/>
      <c r="F3259">
        <v>83330</v>
      </c>
      <c r="G3259" t="s">
        <v>33480</v>
      </c>
      <c r="H3259">
        <v>38840</v>
      </c>
      <c r="I3259" t="s">
        <v>33476</v>
      </c>
      <c r="J3259"/>
      <c r="U3259" s="43"/>
      <c r="AE3259"/>
    </row>
    <row r="3260" spans="1:31">
      <c r="A3260">
        <v>9120</v>
      </c>
      <c r="B3260" t="s">
        <v>3159</v>
      </c>
      <c r="C3260" t="s">
        <v>33480</v>
      </c>
      <c r="D3260" t="s">
        <v>33476</v>
      </c>
      <c r="E3260"/>
      <c r="F3260">
        <v>83340</v>
      </c>
      <c r="G3260" t="s">
        <v>33480</v>
      </c>
      <c r="H3260">
        <v>38840</v>
      </c>
      <c r="I3260" t="s">
        <v>33476</v>
      </c>
      <c r="J3260"/>
      <c r="U3260" s="43"/>
      <c r="AE3260"/>
    </row>
    <row r="3261" spans="1:31">
      <c r="A3261">
        <v>9000</v>
      </c>
      <c r="B3261" t="s">
        <v>3160</v>
      </c>
      <c r="C3261" t="s">
        <v>33477</v>
      </c>
      <c r="D3261" t="s">
        <v>33476</v>
      </c>
      <c r="E3261"/>
      <c r="F3261">
        <v>83390</v>
      </c>
      <c r="G3261" t="s">
        <v>33480</v>
      </c>
      <c r="H3261">
        <v>38870</v>
      </c>
      <c r="I3261" t="s">
        <v>33476</v>
      </c>
      <c r="J3261"/>
      <c r="U3261" s="43"/>
      <c r="AE3261"/>
    </row>
    <row r="3262" spans="1:31">
      <c r="A3262">
        <v>9100</v>
      </c>
      <c r="B3262" t="s">
        <v>3161</v>
      </c>
      <c r="C3262" t="s">
        <v>33480</v>
      </c>
      <c r="D3262" t="s">
        <v>33476</v>
      </c>
      <c r="E3262"/>
      <c r="F3262">
        <v>83440</v>
      </c>
      <c r="G3262" t="s">
        <v>33477</v>
      </c>
      <c r="H3262">
        <v>38890</v>
      </c>
      <c r="I3262" t="s">
        <v>33476</v>
      </c>
      <c r="J3262"/>
      <c r="U3262" s="43"/>
      <c r="AE3262"/>
    </row>
    <row r="3263" spans="1:31">
      <c r="A3263">
        <v>9250</v>
      </c>
      <c r="B3263" t="s">
        <v>3162</v>
      </c>
      <c r="C3263" t="s">
        <v>33478</v>
      </c>
      <c r="D3263" t="s">
        <v>33476</v>
      </c>
      <c r="E3263"/>
      <c r="F3263">
        <v>83460</v>
      </c>
      <c r="G3263" t="s">
        <v>33480</v>
      </c>
      <c r="H3263">
        <v>38890</v>
      </c>
      <c r="I3263" t="s">
        <v>33476</v>
      </c>
      <c r="J3263"/>
      <c r="U3263" s="43"/>
      <c r="AE3263"/>
    </row>
    <row r="3264" spans="1:31">
      <c r="A3264">
        <v>9100</v>
      </c>
      <c r="B3264" t="s">
        <v>3163</v>
      </c>
      <c r="C3264" t="s">
        <v>33480</v>
      </c>
      <c r="D3264" t="s">
        <v>33476</v>
      </c>
      <c r="E3264"/>
      <c r="F3264">
        <v>83470</v>
      </c>
      <c r="G3264" t="s">
        <v>33480</v>
      </c>
      <c r="H3264">
        <v>38920</v>
      </c>
      <c r="I3264" t="s">
        <v>33476</v>
      </c>
      <c r="J3264"/>
      <c r="U3264" s="43"/>
      <c r="AE3264"/>
    </row>
    <row r="3265" spans="1:31">
      <c r="A3265">
        <v>9500</v>
      </c>
      <c r="B3265" t="s">
        <v>3164</v>
      </c>
      <c r="C3265" t="s">
        <v>33480</v>
      </c>
      <c r="D3265" t="s">
        <v>33476</v>
      </c>
      <c r="E3265"/>
      <c r="F3265">
        <v>83480</v>
      </c>
      <c r="G3265" t="s">
        <v>33480</v>
      </c>
      <c r="H3265">
        <v>38930</v>
      </c>
      <c r="I3265" t="s">
        <v>33476</v>
      </c>
      <c r="J3265"/>
      <c r="U3265" s="43"/>
      <c r="AE3265"/>
    </row>
    <row r="3266" spans="1:31">
      <c r="A3266">
        <v>9120</v>
      </c>
      <c r="B3266" t="s">
        <v>3165</v>
      </c>
      <c r="C3266" t="s">
        <v>33480</v>
      </c>
      <c r="D3266" t="s">
        <v>33476</v>
      </c>
      <c r="E3266"/>
      <c r="F3266">
        <v>83490</v>
      </c>
      <c r="G3266" t="s">
        <v>33480</v>
      </c>
      <c r="H3266">
        <v>38930</v>
      </c>
      <c r="I3266" t="s">
        <v>33476</v>
      </c>
      <c r="J3266"/>
      <c r="U3266" s="43"/>
      <c r="AE3266"/>
    </row>
    <row r="3267" spans="1:31">
      <c r="A3267">
        <v>9500</v>
      </c>
      <c r="B3267" t="s">
        <v>3166</v>
      </c>
      <c r="C3267" t="s">
        <v>33480</v>
      </c>
      <c r="D3267" t="s">
        <v>33476</v>
      </c>
      <c r="E3267"/>
      <c r="F3267">
        <v>83510</v>
      </c>
      <c r="G3267" t="s">
        <v>33480</v>
      </c>
      <c r="H3267">
        <v>38940</v>
      </c>
      <c r="I3267" t="s">
        <v>33476</v>
      </c>
      <c r="J3267"/>
      <c r="U3267" s="43"/>
      <c r="AE3267"/>
    </row>
    <row r="3268" spans="1:31">
      <c r="A3268">
        <v>9290</v>
      </c>
      <c r="B3268" t="s">
        <v>3167</v>
      </c>
      <c r="C3268" t="s">
        <v>33480</v>
      </c>
      <c r="D3268" t="e">
        <v>#N/A</v>
      </c>
      <c r="E3268"/>
      <c r="F3268">
        <v>83550</v>
      </c>
      <c r="G3268" t="s">
        <v>33480</v>
      </c>
      <c r="H3268">
        <v>38950</v>
      </c>
      <c r="I3268" t="s">
        <v>33476</v>
      </c>
      <c r="J3268"/>
      <c r="U3268" s="43"/>
      <c r="AE3268"/>
    </row>
    <row r="3269" spans="1:31">
      <c r="A3269">
        <v>9320</v>
      </c>
      <c r="B3269" t="s">
        <v>3168</v>
      </c>
      <c r="C3269" t="s">
        <v>33478</v>
      </c>
      <c r="D3269" t="s">
        <v>33476</v>
      </c>
      <c r="E3269"/>
      <c r="F3269">
        <v>83560</v>
      </c>
      <c r="G3269" t="s">
        <v>33480</v>
      </c>
      <c r="H3269">
        <v>38960</v>
      </c>
      <c r="I3269" t="s">
        <v>33476</v>
      </c>
      <c r="J3269"/>
      <c r="U3269" s="43"/>
      <c r="AE3269"/>
    </row>
    <row r="3270" spans="1:31">
      <c r="A3270">
        <v>9160</v>
      </c>
      <c r="B3270" t="s">
        <v>3169</v>
      </c>
      <c r="C3270" t="s">
        <v>33477</v>
      </c>
      <c r="D3270" t="s">
        <v>33476</v>
      </c>
      <c r="E3270"/>
      <c r="F3270">
        <v>83570</v>
      </c>
      <c r="G3270" t="s">
        <v>33480</v>
      </c>
      <c r="H3270">
        <v>38970</v>
      </c>
      <c r="I3270" t="s">
        <v>33476</v>
      </c>
      <c r="J3270"/>
      <c r="U3270" s="43"/>
      <c r="AE3270"/>
    </row>
    <row r="3271" spans="1:31">
      <c r="A3271">
        <v>9230</v>
      </c>
      <c r="B3271" t="s">
        <v>3170</v>
      </c>
      <c r="C3271" t="s">
        <v>33477</v>
      </c>
      <c r="D3271" t="s">
        <v>33476</v>
      </c>
      <c r="E3271"/>
      <c r="F3271">
        <v>83590</v>
      </c>
      <c r="G3271" t="s">
        <v>33480</v>
      </c>
      <c r="H3271">
        <v>38970</v>
      </c>
      <c r="I3271" t="s">
        <v>33476</v>
      </c>
      <c r="J3271"/>
      <c r="U3271" s="43"/>
      <c r="AE3271"/>
    </row>
    <row r="3272" spans="1:31">
      <c r="A3272">
        <v>9270</v>
      </c>
      <c r="B3272" t="s">
        <v>3171</v>
      </c>
      <c r="C3272" t="s">
        <v>33480</v>
      </c>
      <c r="D3272" t="s">
        <v>33476</v>
      </c>
      <c r="E3272"/>
      <c r="F3272">
        <v>83600</v>
      </c>
      <c r="G3272" t="s">
        <v>33477</v>
      </c>
      <c r="H3272">
        <v>38980</v>
      </c>
      <c r="I3272" t="s">
        <v>33476</v>
      </c>
      <c r="J3272"/>
      <c r="U3272" s="43"/>
      <c r="AE3272"/>
    </row>
    <row r="3273" spans="1:31">
      <c r="A3273">
        <v>9350</v>
      </c>
      <c r="B3273" t="s">
        <v>3172</v>
      </c>
      <c r="C3273" t="s">
        <v>33480</v>
      </c>
      <c r="D3273" t="s">
        <v>33476</v>
      </c>
      <c r="E3273"/>
      <c r="F3273">
        <v>83610</v>
      </c>
      <c r="G3273" t="s">
        <v>33480</v>
      </c>
      <c r="H3273">
        <v>39100</v>
      </c>
      <c r="I3273" t="s">
        <v>33476</v>
      </c>
      <c r="J3273"/>
      <c r="U3273" s="43"/>
      <c r="AE3273"/>
    </row>
    <row r="3274" spans="1:31">
      <c r="A3274">
        <v>9160</v>
      </c>
      <c r="B3274" t="s">
        <v>3173</v>
      </c>
      <c r="C3274" t="s">
        <v>33477</v>
      </c>
      <c r="D3274" t="s">
        <v>33476</v>
      </c>
      <c r="E3274"/>
      <c r="F3274">
        <v>83630</v>
      </c>
      <c r="G3274" t="s">
        <v>33477</v>
      </c>
      <c r="H3274">
        <v>39100</v>
      </c>
      <c r="I3274" t="s">
        <v>33476</v>
      </c>
      <c r="J3274"/>
      <c r="U3274" s="43"/>
      <c r="AE3274"/>
    </row>
    <row r="3275" spans="1:31">
      <c r="A3275">
        <v>9400</v>
      </c>
      <c r="B3275" t="s">
        <v>3174</v>
      </c>
      <c r="C3275" t="s">
        <v>33477</v>
      </c>
      <c r="D3275" t="s">
        <v>33476</v>
      </c>
      <c r="E3275"/>
      <c r="F3275">
        <v>83640</v>
      </c>
      <c r="G3275" t="s">
        <v>33480</v>
      </c>
      <c r="H3275">
        <v>39110</v>
      </c>
      <c r="I3275" t="s">
        <v>33476</v>
      </c>
      <c r="J3275"/>
      <c r="U3275" s="43"/>
      <c r="AE3275"/>
    </row>
    <row r="3276" spans="1:31">
      <c r="A3276">
        <v>9400</v>
      </c>
      <c r="B3276" t="s">
        <v>3174</v>
      </c>
      <c r="C3276" t="s">
        <v>33477</v>
      </c>
      <c r="D3276" t="s">
        <v>33476</v>
      </c>
      <c r="E3276"/>
      <c r="F3276">
        <v>83660</v>
      </c>
      <c r="G3276" t="s">
        <v>33480</v>
      </c>
      <c r="H3276">
        <v>39110</v>
      </c>
      <c r="I3276" t="s">
        <v>33476</v>
      </c>
      <c r="J3276"/>
      <c r="U3276" s="43"/>
      <c r="AE3276"/>
    </row>
    <row r="3277" spans="1:31">
      <c r="A3277">
        <v>9110</v>
      </c>
      <c r="B3277" t="s">
        <v>3175</v>
      </c>
      <c r="C3277" t="s">
        <v>33478</v>
      </c>
      <c r="D3277" t="s">
        <v>33476</v>
      </c>
      <c r="E3277"/>
      <c r="F3277">
        <v>83670</v>
      </c>
      <c r="G3277" t="s">
        <v>33480</v>
      </c>
      <c r="H3277">
        <v>39110</v>
      </c>
      <c r="I3277" t="s">
        <v>33476</v>
      </c>
      <c r="J3277"/>
      <c r="U3277" s="43"/>
      <c r="AE3277"/>
    </row>
    <row r="3278" spans="1:31">
      <c r="A3278">
        <v>9230</v>
      </c>
      <c r="B3278" t="s">
        <v>3176</v>
      </c>
      <c r="C3278" t="s">
        <v>33477</v>
      </c>
      <c r="D3278" t="s">
        <v>33476</v>
      </c>
      <c r="E3278"/>
      <c r="F3278">
        <v>83680</v>
      </c>
      <c r="G3278" t="s">
        <v>33480</v>
      </c>
      <c r="H3278">
        <v>39110</v>
      </c>
      <c r="I3278" t="s">
        <v>33476</v>
      </c>
      <c r="J3278"/>
      <c r="U3278" s="43"/>
      <c r="AE3278"/>
    </row>
    <row r="3279" spans="1:31">
      <c r="A3279">
        <v>9400</v>
      </c>
      <c r="B3279" t="s">
        <v>3177</v>
      </c>
      <c r="C3279" t="s">
        <v>33477</v>
      </c>
      <c r="D3279" t="s">
        <v>33476</v>
      </c>
      <c r="E3279"/>
      <c r="F3279">
        <v>83690</v>
      </c>
      <c r="G3279" t="s">
        <v>33480</v>
      </c>
      <c r="H3279">
        <v>39120</v>
      </c>
      <c r="I3279" t="s">
        <v>33476</v>
      </c>
      <c r="J3279"/>
      <c r="U3279" s="43"/>
      <c r="AE3279"/>
    </row>
    <row r="3280" spans="1:31">
      <c r="A3280">
        <v>9460</v>
      </c>
      <c r="B3280" t="s">
        <v>3178</v>
      </c>
      <c r="C3280" t="s">
        <v>33478</v>
      </c>
      <c r="D3280" t="s">
        <v>33476</v>
      </c>
      <c r="E3280"/>
      <c r="F3280">
        <v>83740</v>
      </c>
      <c r="G3280" t="s">
        <v>33480</v>
      </c>
      <c r="H3280">
        <v>39120</v>
      </c>
      <c r="I3280" t="s">
        <v>33476</v>
      </c>
      <c r="J3280"/>
      <c r="U3280" s="43"/>
      <c r="AE3280"/>
    </row>
    <row r="3281" spans="1:31">
      <c r="A3281">
        <v>9500</v>
      </c>
      <c r="B3281" t="s">
        <v>3179</v>
      </c>
      <c r="C3281" t="s">
        <v>33480</v>
      </c>
      <c r="D3281" t="s">
        <v>33476</v>
      </c>
      <c r="E3281"/>
      <c r="F3281">
        <v>83780</v>
      </c>
      <c r="G3281" t="s">
        <v>33477</v>
      </c>
      <c r="H3281">
        <v>39120</v>
      </c>
      <c r="I3281" t="s">
        <v>33476</v>
      </c>
      <c r="J3281"/>
      <c r="U3281" s="43"/>
      <c r="AE3281"/>
    </row>
    <row r="3282" spans="1:31">
      <c r="A3282">
        <v>9130</v>
      </c>
      <c r="B3282" t="s">
        <v>3180</v>
      </c>
      <c r="C3282" t="s">
        <v>33480</v>
      </c>
      <c r="D3282" t="s">
        <v>33476</v>
      </c>
      <c r="E3282"/>
      <c r="F3282">
        <v>83830</v>
      </c>
      <c r="G3282" t="s">
        <v>33477</v>
      </c>
      <c r="H3282">
        <v>39130</v>
      </c>
      <c r="I3282" t="s">
        <v>33476</v>
      </c>
      <c r="J3282"/>
      <c r="U3282" s="43"/>
      <c r="AE3282"/>
    </row>
    <row r="3283" spans="1:31">
      <c r="A3283">
        <v>9240</v>
      </c>
      <c r="B3283" t="s">
        <v>3181</v>
      </c>
      <c r="C3283" t="s">
        <v>33477</v>
      </c>
      <c r="D3283" t="s">
        <v>33476</v>
      </c>
      <c r="E3283"/>
      <c r="F3283">
        <v>83840</v>
      </c>
      <c r="G3283" t="s">
        <v>33478</v>
      </c>
      <c r="H3283">
        <v>39130</v>
      </c>
      <c r="I3283" t="s">
        <v>33476</v>
      </c>
      <c r="J3283"/>
      <c r="U3283" s="43"/>
      <c r="AE3283"/>
    </row>
    <row r="3284" spans="1:31">
      <c r="A3284">
        <v>9110</v>
      </c>
      <c r="B3284" t="s">
        <v>3182</v>
      </c>
      <c r="C3284" t="s">
        <v>33478</v>
      </c>
      <c r="D3284" t="s">
        <v>33476</v>
      </c>
      <c r="E3284"/>
      <c r="F3284">
        <v>83860</v>
      </c>
      <c r="G3284" t="s">
        <v>33480</v>
      </c>
      <c r="H3284">
        <v>39130</v>
      </c>
      <c r="I3284" t="s">
        <v>33476</v>
      </c>
      <c r="J3284"/>
      <c r="U3284" s="43"/>
      <c r="AE3284"/>
    </row>
    <row r="3285" spans="1:31">
      <c r="A3285">
        <v>9230</v>
      </c>
      <c r="B3285" t="s">
        <v>3183</v>
      </c>
      <c r="C3285" t="s">
        <v>33477</v>
      </c>
      <c r="D3285" t="s">
        <v>33476</v>
      </c>
      <c r="E3285"/>
      <c r="F3285">
        <v>83870</v>
      </c>
      <c r="G3285" t="s">
        <v>33477</v>
      </c>
      <c r="H3285">
        <v>39130</v>
      </c>
      <c r="I3285" t="s">
        <v>33476</v>
      </c>
      <c r="J3285"/>
      <c r="U3285" s="43"/>
      <c r="AE3285"/>
    </row>
    <row r="3286" spans="1:31">
      <c r="A3286">
        <v>9700</v>
      </c>
      <c r="B3286" t="s">
        <v>3184</v>
      </c>
      <c r="C3286" t="s">
        <v>33480</v>
      </c>
      <c r="D3286" t="s">
        <v>33476</v>
      </c>
      <c r="E3286"/>
      <c r="F3286">
        <v>84100</v>
      </c>
      <c r="G3286" t="s">
        <v>33480</v>
      </c>
      <c r="H3286">
        <v>39130</v>
      </c>
      <c r="I3286" t="s">
        <v>33476</v>
      </c>
      <c r="J3286"/>
      <c r="U3286" s="43"/>
      <c r="AE3286"/>
    </row>
    <row r="3287" spans="1:31">
      <c r="A3287">
        <v>9600</v>
      </c>
      <c r="B3287" t="s">
        <v>3185</v>
      </c>
      <c r="C3287" t="s">
        <v>33480</v>
      </c>
      <c r="D3287" t="s">
        <v>33476</v>
      </c>
      <c r="E3287"/>
      <c r="F3287">
        <v>84110</v>
      </c>
      <c r="G3287" t="s">
        <v>33480</v>
      </c>
      <c r="H3287">
        <v>39140</v>
      </c>
      <c r="I3287" t="s">
        <v>33476</v>
      </c>
      <c r="J3287"/>
      <c r="U3287" s="43"/>
      <c r="AE3287"/>
    </row>
    <row r="3288" spans="1:31">
      <c r="A3288">
        <v>9200</v>
      </c>
      <c r="B3288" t="s">
        <v>3186</v>
      </c>
      <c r="C3288" t="s">
        <v>33477</v>
      </c>
      <c r="D3288" t="s">
        <v>33476</v>
      </c>
      <c r="E3288"/>
      <c r="F3288">
        <v>84120</v>
      </c>
      <c r="G3288" t="s">
        <v>33480</v>
      </c>
      <c r="H3288">
        <v>39150</v>
      </c>
      <c r="I3288" t="s">
        <v>33476</v>
      </c>
      <c r="J3288"/>
      <c r="U3288" s="43"/>
      <c r="AE3288"/>
    </row>
    <row r="3289" spans="1:31">
      <c r="A3289">
        <v>9120</v>
      </c>
      <c r="B3289" t="s">
        <v>3187</v>
      </c>
      <c r="C3289" t="s">
        <v>33480</v>
      </c>
      <c r="D3289" t="s">
        <v>33476</v>
      </c>
      <c r="E3289"/>
      <c r="F3289">
        <v>84130</v>
      </c>
      <c r="G3289" t="s">
        <v>33480</v>
      </c>
      <c r="H3289">
        <v>39150</v>
      </c>
      <c r="I3289" t="s">
        <v>33476</v>
      </c>
      <c r="J3289"/>
      <c r="U3289" s="43"/>
      <c r="AE3289"/>
    </row>
    <row r="3290" spans="1:31">
      <c r="A3290">
        <v>9240</v>
      </c>
      <c r="B3290" t="s">
        <v>3188</v>
      </c>
      <c r="C3290" t="s">
        <v>33477</v>
      </c>
      <c r="D3290" t="s">
        <v>33476</v>
      </c>
      <c r="E3290"/>
      <c r="F3290">
        <v>84160</v>
      </c>
      <c r="G3290" t="s">
        <v>33480</v>
      </c>
      <c r="H3290">
        <v>39150</v>
      </c>
      <c r="I3290" t="s">
        <v>33476</v>
      </c>
      <c r="J3290"/>
      <c r="U3290" s="43"/>
      <c r="AE3290"/>
    </row>
    <row r="3291" spans="1:31">
      <c r="A3291">
        <v>9200</v>
      </c>
      <c r="B3291" t="s">
        <v>3189</v>
      </c>
      <c r="C3291" t="s">
        <v>33477</v>
      </c>
      <c r="D3291" t="s">
        <v>33476</v>
      </c>
      <c r="E3291"/>
      <c r="F3291">
        <v>84170</v>
      </c>
      <c r="G3291" t="s">
        <v>33480</v>
      </c>
      <c r="H3291">
        <v>39160</v>
      </c>
      <c r="I3291" t="s">
        <v>33476</v>
      </c>
      <c r="J3291"/>
      <c r="U3291" s="43"/>
      <c r="AE3291"/>
    </row>
    <row r="3292" spans="1:31">
      <c r="A3292">
        <v>9350</v>
      </c>
      <c r="B3292" t="s">
        <v>3190</v>
      </c>
      <c r="C3292" t="s">
        <v>33480</v>
      </c>
      <c r="D3292" t="s">
        <v>33476</v>
      </c>
      <c r="E3292"/>
      <c r="F3292">
        <v>84190</v>
      </c>
      <c r="G3292" t="s">
        <v>33480</v>
      </c>
      <c r="H3292">
        <v>39160</v>
      </c>
      <c r="I3292" t="s">
        <v>33476</v>
      </c>
      <c r="J3292"/>
      <c r="U3292" s="43"/>
      <c r="AE3292"/>
    </row>
    <row r="3293" spans="1:31">
      <c r="A3293">
        <v>9300</v>
      </c>
      <c r="B3293" t="s">
        <v>3191</v>
      </c>
      <c r="C3293" t="s">
        <v>33477</v>
      </c>
      <c r="D3293" t="s">
        <v>33476</v>
      </c>
      <c r="E3293"/>
      <c r="F3293">
        <v>84200</v>
      </c>
      <c r="G3293" t="s">
        <v>33480</v>
      </c>
      <c r="H3293">
        <v>39170</v>
      </c>
      <c r="I3293" t="s">
        <v>33476</v>
      </c>
      <c r="J3293"/>
      <c r="U3293" s="43"/>
      <c r="AE3293"/>
    </row>
    <row r="3294" spans="1:31">
      <c r="A3294">
        <v>9330</v>
      </c>
      <c r="B3294" t="s">
        <v>3192</v>
      </c>
      <c r="C3294" t="s">
        <v>33477</v>
      </c>
      <c r="D3294" t="e">
        <v>#N/A</v>
      </c>
      <c r="E3294"/>
      <c r="F3294">
        <v>84210</v>
      </c>
      <c r="G3294" t="s">
        <v>33480</v>
      </c>
      <c r="H3294">
        <v>39190</v>
      </c>
      <c r="I3294" t="s">
        <v>33476</v>
      </c>
      <c r="J3294"/>
      <c r="U3294" s="43"/>
      <c r="AE3294"/>
    </row>
    <row r="3295" spans="1:31">
      <c r="A3295">
        <v>9160</v>
      </c>
      <c r="B3295" t="s">
        <v>3193</v>
      </c>
      <c r="C3295" t="s">
        <v>33477</v>
      </c>
      <c r="D3295" t="s">
        <v>33476</v>
      </c>
      <c r="E3295"/>
      <c r="F3295">
        <v>84220</v>
      </c>
      <c r="G3295" t="s">
        <v>33480</v>
      </c>
      <c r="H3295">
        <v>39190</v>
      </c>
      <c r="I3295" t="s">
        <v>33476</v>
      </c>
      <c r="J3295"/>
      <c r="U3295" s="43"/>
      <c r="AE3295"/>
    </row>
    <row r="3296" spans="1:31">
      <c r="A3296">
        <v>9200</v>
      </c>
      <c r="B3296" t="s">
        <v>3194</v>
      </c>
      <c r="C3296" t="s">
        <v>33477</v>
      </c>
      <c r="D3296" t="s">
        <v>33476</v>
      </c>
      <c r="E3296"/>
      <c r="F3296">
        <v>84240</v>
      </c>
      <c r="G3296" t="s">
        <v>33480</v>
      </c>
      <c r="H3296">
        <v>39190</v>
      </c>
      <c r="I3296" t="s">
        <v>33476</v>
      </c>
      <c r="J3296"/>
      <c r="U3296" s="43"/>
      <c r="AE3296"/>
    </row>
    <row r="3297" spans="1:31">
      <c r="A3297">
        <v>9200</v>
      </c>
      <c r="B3297" t="s">
        <v>3194</v>
      </c>
      <c r="C3297" t="s">
        <v>33477</v>
      </c>
      <c r="D3297" t="s">
        <v>33476</v>
      </c>
      <c r="E3297"/>
      <c r="F3297">
        <v>84250</v>
      </c>
      <c r="G3297" t="s">
        <v>33480</v>
      </c>
      <c r="H3297">
        <v>39200</v>
      </c>
      <c r="I3297" t="s">
        <v>33476</v>
      </c>
      <c r="J3297"/>
      <c r="U3297" s="43"/>
      <c r="AE3297"/>
    </row>
    <row r="3298" spans="1:31">
      <c r="A3298">
        <v>9000</v>
      </c>
      <c r="B3298" t="s">
        <v>3195</v>
      </c>
      <c r="C3298" t="s">
        <v>33477</v>
      </c>
      <c r="D3298" t="s">
        <v>33476</v>
      </c>
      <c r="E3298"/>
      <c r="F3298">
        <v>84260</v>
      </c>
      <c r="G3298" t="s">
        <v>33480</v>
      </c>
      <c r="H3298">
        <v>39200</v>
      </c>
      <c r="I3298" t="s">
        <v>33476</v>
      </c>
      <c r="J3298"/>
      <c r="U3298" s="43"/>
      <c r="AE3298"/>
    </row>
    <row r="3299" spans="1:31">
      <c r="A3299">
        <v>9300</v>
      </c>
      <c r="B3299" t="s">
        <v>3196</v>
      </c>
      <c r="C3299" t="s">
        <v>33477</v>
      </c>
      <c r="D3299" t="s">
        <v>33476</v>
      </c>
      <c r="E3299"/>
      <c r="F3299">
        <v>84290</v>
      </c>
      <c r="G3299" t="s">
        <v>33480</v>
      </c>
      <c r="H3299">
        <v>39210</v>
      </c>
      <c r="I3299" t="s">
        <v>33476</v>
      </c>
      <c r="J3299"/>
      <c r="U3299" s="43"/>
      <c r="AE3299"/>
    </row>
    <row r="3300" spans="1:31">
      <c r="A3300">
        <v>9240</v>
      </c>
      <c r="B3300" t="s">
        <v>3197</v>
      </c>
      <c r="C3300" t="s">
        <v>33477</v>
      </c>
      <c r="D3300" t="s">
        <v>33476</v>
      </c>
      <c r="E3300"/>
      <c r="F3300">
        <v>84300</v>
      </c>
      <c r="G3300" t="s">
        <v>33480</v>
      </c>
      <c r="H3300">
        <v>39210</v>
      </c>
      <c r="I3300" t="s">
        <v>33476</v>
      </c>
      <c r="J3300"/>
      <c r="U3300" s="43"/>
      <c r="AE3300"/>
    </row>
    <row r="3301" spans="1:31">
      <c r="A3301">
        <v>9500</v>
      </c>
      <c r="B3301" t="s">
        <v>3198</v>
      </c>
      <c r="C3301" t="s">
        <v>33480</v>
      </c>
      <c r="D3301" t="s">
        <v>33476</v>
      </c>
      <c r="E3301"/>
      <c r="F3301">
        <v>84330</v>
      </c>
      <c r="G3301" t="s">
        <v>33477</v>
      </c>
      <c r="H3301">
        <v>39210</v>
      </c>
      <c r="I3301" t="s">
        <v>33476</v>
      </c>
      <c r="J3301"/>
      <c r="U3301" s="43"/>
      <c r="AE3301"/>
    </row>
    <row r="3302" spans="1:31">
      <c r="A3302">
        <v>9200</v>
      </c>
      <c r="B3302" t="s">
        <v>3199</v>
      </c>
      <c r="C3302" t="s">
        <v>33477</v>
      </c>
      <c r="D3302" t="s">
        <v>33476</v>
      </c>
      <c r="E3302"/>
      <c r="F3302">
        <v>84340</v>
      </c>
      <c r="G3302" t="s">
        <v>33477</v>
      </c>
      <c r="H3302">
        <v>39210</v>
      </c>
      <c r="I3302" t="s">
        <v>33476</v>
      </c>
      <c r="J3302"/>
      <c r="U3302" s="43"/>
      <c r="AE3302"/>
    </row>
    <row r="3303" spans="1:31">
      <c r="A3303">
        <v>9300</v>
      </c>
      <c r="B3303" t="s">
        <v>3200</v>
      </c>
      <c r="C3303" t="s">
        <v>33477</v>
      </c>
      <c r="D3303" t="s">
        <v>33476</v>
      </c>
      <c r="E3303"/>
      <c r="F3303">
        <v>84360</v>
      </c>
      <c r="G3303" t="s">
        <v>33480</v>
      </c>
      <c r="H3303">
        <v>39220</v>
      </c>
      <c r="I3303" t="s">
        <v>33476</v>
      </c>
      <c r="J3303"/>
      <c r="U3303" s="43"/>
      <c r="AE3303"/>
    </row>
    <row r="3304" spans="1:31">
      <c r="A3304">
        <v>9240</v>
      </c>
      <c r="B3304" t="s">
        <v>3201</v>
      </c>
      <c r="C3304" t="s">
        <v>33477</v>
      </c>
      <c r="D3304" t="s">
        <v>33476</v>
      </c>
      <c r="E3304"/>
      <c r="F3304">
        <v>84370</v>
      </c>
      <c r="G3304" t="s">
        <v>33480</v>
      </c>
      <c r="H3304">
        <v>39220</v>
      </c>
      <c r="I3304" t="s">
        <v>33476</v>
      </c>
      <c r="J3304"/>
      <c r="U3304" s="43"/>
      <c r="AE3304"/>
    </row>
    <row r="3305" spans="1:31">
      <c r="A3305">
        <v>9400</v>
      </c>
      <c r="B3305" t="s">
        <v>3202</v>
      </c>
      <c r="C3305" t="s">
        <v>33477</v>
      </c>
      <c r="D3305" t="s">
        <v>33476</v>
      </c>
      <c r="E3305"/>
      <c r="F3305">
        <v>84380</v>
      </c>
      <c r="G3305" t="s">
        <v>33480</v>
      </c>
      <c r="H3305">
        <v>39230</v>
      </c>
      <c r="I3305" t="s">
        <v>33476</v>
      </c>
      <c r="J3305"/>
      <c r="U3305" s="43"/>
      <c r="AE3305"/>
    </row>
    <row r="3306" spans="1:31">
      <c r="A3306">
        <v>9110</v>
      </c>
      <c r="B3306" t="s">
        <v>3203</v>
      </c>
      <c r="C3306" t="s">
        <v>33478</v>
      </c>
      <c r="D3306" t="s">
        <v>33476</v>
      </c>
      <c r="E3306"/>
      <c r="F3306">
        <v>84390</v>
      </c>
      <c r="G3306" t="s">
        <v>33478</v>
      </c>
      <c r="H3306">
        <v>39230</v>
      </c>
      <c r="I3306" t="s">
        <v>33476</v>
      </c>
      <c r="J3306"/>
      <c r="U3306" s="43"/>
      <c r="AE3306"/>
    </row>
    <row r="3307" spans="1:31">
      <c r="A3307">
        <v>9800</v>
      </c>
      <c r="B3307" t="s">
        <v>3204</v>
      </c>
      <c r="C3307" t="s">
        <v>33477</v>
      </c>
      <c r="D3307" t="s">
        <v>33476</v>
      </c>
      <c r="E3307"/>
      <c r="F3307">
        <v>84400</v>
      </c>
      <c r="G3307" t="s">
        <v>33480</v>
      </c>
      <c r="H3307">
        <v>39230</v>
      </c>
      <c r="I3307" t="s">
        <v>33476</v>
      </c>
      <c r="J3307"/>
      <c r="U3307" s="43"/>
      <c r="AE3307"/>
    </row>
    <row r="3308" spans="1:31">
      <c r="A3308">
        <v>9110</v>
      </c>
      <c r="B3308" t="s">
        <v>3205</v>
      </c>
      <c r="C3308" t="s">
        <v>33478</v>
      </c>
      <c r="D3308" t="s">
        <v>33476</v>
      </c>
      <c r="E3308"/>
      <c r="F3308">
        <v>84410</v>
      </c>
      <c r="G3308" t="s">
        <v>33477</v>
      </c>
      <c r="H3308">
        <v>39230</v>
      </c>
      <c r="I3308" t="s">
        <v>33476</v>
      </c>
      <c r="J3308"/>
      <c r="U3308" s="43"/>
      <c r="AE3308"/>
    </row>
    <row r="3309" spans="1:31">
      <c r="A3309">
        <v>9400</v>
      </c>
      <c r="B3309" t="s">
        <v>3206</v>
      </c>
      <c r="C3309" t="s">
        <v>33477</v>
      </c>
      <c r="D3309" t="s">
        <v>33476</v>
      </c>
      <c r="E3309"/>
      <c r="F3309">
        <v>84440</v>
      </c>
      <c r="G3309" t="s">
        <v>33480</v>
      </c>
      <c r="H3309">
        <v>39240</v>
      </c>
      <c r="I3309" t="s">
        <v>33476</v>
      </c>
      <c r="J3309"/>
      <c r="U3309" s="43"/>
      <c r="AE3309"/>
    </row>
    <row r="3310" spans="1:31">
      <c r="A3310">
        <v>9220</v>
      </c>
      <c r="B3310" t="s">
        <v>3207</v>
      </c>
      <c r="C3310" t="s">
        <v>33478</v>
      </c>
      <c r="D3310" t="s">
        <v>33476</v>
      </c>
      <c r="E3310"/>
      <c r="F3310">
        <v>84460</v>
      </c>
      <c r="G3310" t="s">
        <v>33480</v>
      </c>
      <c r="H3310">
        <v>39240</v>
      </c>
      <c r="I3310" t="s">
        <v>33476</v>
      </c>
      <c r="J3310"/>
      <c r="U3310" s="43"/>
      <c r="AE3310"/>
    </row>
    <row r="3311" spans="1:31">
      <c r="A3311">
        <v>9140</v>
      </c>
      <c r="B3311" t="s">
        <v>3208</v>
      </c>
      <c r="C3311" t="s">
        <v>33477</v>
      </c>
      <c r="D3311" t="s">
        <v>33476</v>
      </c>
      <c r="E3311"/>
      <c r="F3311">
        <v>84480</v>
      </c>
      <c r="G3311" t="s">
        <v>33480</v>
      </c>
      <c r="H3311">
        <v>39240</v>
      </c>
      <c r="I3311" t="s">
        <v>33476</v>
      </c>
      <c r="J3311"/>
      <c r="U3311" s="43"/>
      <c r="AE3311"/>
    </row>
    <row r="3312" spans="1:31">
      <c r="A3312">
        <v>9130</v>
      </c>
      <c r="B3312" t="s">
        <v>3209</v>
      </c>
      <c r="C3312" t="s">
        <v>33480</v>
      </c>
      <c r="D3312" t="s">
        <v>33476</v>
      </c>
      <c r="E3312"/>
      <c r="F3312">
        <v>84490</v>
      </c>
      <c r="G3312" t="s">
        <v>33477</v>
      </c>
      <c r="H3312">
        <v>39240</v>
      </c>
      <c r="I3312" t="s">
        <v>33476</v>
      </c>
      <c r="J3312"/>
      <c r="U3312" s="43"/>
      <c r="AE3312"/>
    </row>
    <row r="3313" spans="1:31">
      <c r="A3313">
        <v>9100</v>
      </c>
      <c r="B3313" t="s">
        <v>3210</v>
      </c>
      <c r="C3313" t="s">
        <v>33480</v>
      </c>
      <c r="D3313" t="s">
        <v>33476</v>
      </c>
      <c r="E3313"/>
      <c r="F3313">
        <v>84500</v>
      </c>
      <c r="G3313" t="s">
        <v>33480</v>
      </c>
      <c r="H3313">
        <v>39250</v>
      </c>
      <c r="I3313" t="s">
        <v>33476</v>
      </c>
      <c r="J3313"/>
      <c r="U3313" s="43"/>
      <c r="AE3313"/>
    </row>
    <row r="3314" spans="1:31">
      <c r="A3314">
        <v>9310</v>
      </c>
      <c r="B3314" t="s">
        <v>3211</v>
      </c>
      <c r="C3314" t="s">
        <v>33478</v>
      </c>
      <c r="D3314" t="s">
        <v>33476</v>
      </c>
      <c r="E3314"/>
      <c r="F3314">
        <v>84510</v>
      </c>
      <c r="G3314" t="s">
        <v>33480</v>
      </c>
      <c r="H3314">
        <v>39250</v>
      </c>
      <c r="I3314" t="s">
        <v>33476</v>
      </c>
      <c r="J3314"/>
      <c r="U3314" s="43"/>
      <c r="AE3314"/>
    </row>
    <row r="3315" spans="1:31">
      <c r="A3315">
        <v>9300</v>
      </c>
      <c r="B3315" t="s">
        <v>3212</v>
      </c>
      <c r="C3315" t="s">
        <v>33477</v>
      </c>
      <c r="D3315" t="s">
        <v>33476</v>
      </c>
      <c r="E3315"/>
      <c r="F3315">
        <v>84570</v>
      </c>
      <c r="G3315" t="s">
        <v>33480</v>
      </c>
      <c r="H3315">
        <v>39260</v>
      </c>
      <c r="I3315" t="s">
        <v>33476</v>
      </c>
      <c r="J3315"/>
      <c r="U3315" s="43"/>
      <c r="AE3315"/>
    </row>
    <row r="3316" spans="1:31">
      <c r="A3316">
        <v>9110</v>
      </c>
      <c r="B3316" t="s">
        <v>3213</v>
      </c>
      <c r="C3316" t="s">
        <v>33478</v>
      </c>
      <c r="D3316" t="s">
        <v>33476</v>
      </c>
      <c r="E3316"/>
      <c r="F3316">
        <v>84600</v>
      </c>
      <c r="G3316" t="s">
        <v>33477</v>
      </c>
      <c r="H3316">
        <v>39260</v>
      </c>
      <c r="I3316" t="s">
        <v>33476</v>
      </c>
      <c r="J3316"/>
      <c r="U3316" s="43"/>
      <c r="AE3316"/>
    </row>
    <row r="3317" spans="1:31">
      <c r="A3317">
        <v>9600</v>
      </c>
      <c r="B3317" t="s">
        <v>3214</v>
      </c>
      <c r="C3317" t="s">
        <v>33480</v>
      </c>
      <c r="D3317" t="s">
        <v>33476</v>
      </c>
      <c r="E3317"/>
      <c r="F3317">
        <v>84740</v>
      </c>
      <c r="G3317" t="s">
        <v>33480</v>
      </c>
      <c r="H3317">
        <v>39270</v>
      </c>
      <c r="I3317" t="s">
        <v>33476</v>
      </c>
      <c r="J3317"/>
      <c r="U3317" s="43"/>
      <c r="AE3317"/>
    </row>
    <row r="3318" spans="1:31">
      <c r="A3318">
        <v>9460</v>
      </c>
      <c r="B3318" t="s">
        <v>3215</v>
      </c>
      <c r="C3318" t="s">
        <v>33478</v>
      </c>
      <c r="D3318" t="s">
        <v>33476</v>
      </c>
      <c r="E3318"/>
      <c r="F3318">
        <v>84750</v>
      </c>
      <c r="G3318" t="s">
        <v>33480</v>
      </c>
      <c r="H3318">
        <v>39270</v>
      </c>
      <c r="I3318" t="s">
        <v>33476</v>
      </c>
      <c r="J3318"/>
      <c r="U3318" s="43"/>
      <c r="AE3318"/>
    </row>
    <row r="3319" spans="1:31">
      <c r="A3319">
        <v>9320</v>
      </c>
      <c r="B3319" t="s">
        <v>3216</v>
      </c>
      <c r="C3319" t="s">
        <v>33478</v>
      </c>
      <c r="D3319" t="s">
        <v>33476</v>
      </c>
      <c r="E3319"/>
      <c r="F3319">
        <v>85000</v>
      </c>
      <c r="G3319" t="s">
        <v>33477</v>
      </c>
      <c r="H3319">
        <v>39290</v>
      </c>
      <c r="I3319" t="s">
        <v>33476</v>
      </c>
      <c r="J3319"/>
      <c r="U3319" s="43"/>
      <c r="AE3319"/>
    </row>
    <row r="3320" spans="1:31">
      <c r="A3320">
        <v>9110</v>
      </c>
      <c r="B3320" t="s">
        <v>2405</v>
      </c>
      <c r="C3320" t="s">
        <v>33478</v>
      </c>
      <c r="D3320" t="s">
        <v>33476</v>
      </c>
      <c r="E3320"/>
      <c r="F3320">
        <v>85100</v>
      </c>
      <c r="G3320" t="s">
        <v>33477</v>
      </c>
      <c r="H3320">
        <v>39300</v>
      </c>
      <c r="I3320" t="s">
        <v>33476</v>
      </c>
      <c r="J3320"/>
      <c r="U3320" s="43"/>
      <c r="AE3320"/>
    </row>
    <row r="3321" spans="1:31">
      <c r="A3321">
        <v>9600</v>
      </c>
      <c r="B3321" t="s">
        <v>3217</v>
      </c>
      <c r="C3321" t="s">
        <v>33480</v>
      </c>
      <c r="D3321" t="s">
        <v>33476</v>
      </c>
      <c r="E3321"/>
      <c r="F3321">
        <v>85110</v>
      </c>
      <c r="G3321" t="s">
        <v>33477</v>
      </c>
      <c r="H3321">
        <v>39300</v>
      </c>
      <c r="I3321" t="s">
        <v>33476</v>
      </c>
      <c r="J3321"/>
      <c r="U3321" s="43"/>
      <c r="AE3321"/>
    </row>
    <row r="3322" spans="1:31">
      <c r="A3322">
        <v>9000</v>
      </c>
      <c r="B3322" t="s">
        <v>3218</v>
      </c>
      <c r="C3322" t="s">
        <v>33477</v>
      </c>
      <c r="D3322" t="s">
        <v>33476</v>
      </c>
      <c r="E3322"/>
      <c r="F3322">
        <v>85120</v>
      </c>
      <c r="G3322" t="s">
        <v>33477</v>
      </c>
      <c r="H3322">
        <v>39300</v>
      </c>
      <c r="I3322" t="s">
        <v>33476</v>
      </c>
      <c r="J3322"/>
      <c r="U3322" s="43"/>
      <c r="AE3322"/>
    </row>
    <row r="3323" spans="1:31">
      <c r="A3323">
        <v>9160</v>
      </c>
      <c r="B3323" t="s">
        <v>3219</v>
      </c>
      <c r="C3323" t="s">
        <v>33477</v>
      </c>
      <c r="D3323" t="s">
        <v>33476</v>
      </c>
      <c r="E3323"/>
      <c r="F3323">
        <v>85130</v>
      </c>
      <c r="G3323" t="s">
        <v>33477</v>
      </c>
      <c r="H3323">
        <v>39300</v>
      </c>
      <c r="I3323" t="s">
        <v>33476</v>
      </c>
      <c r="J3323"/>
      <c r="U3323" s="43"/>
      <c r="AE3323"/>
    </row>
    <row r="3324" spans="1:31">
      <c r="A3324">
        <v>9000</v>
      </c>
      <c r="B3324" t="s">
        <v>3220</v>
      </c>
      <c r="C3324" t="s">
        <v>33477</v>
      </c>
      <c r="D3324" t="s">
        <v>33476</v>
      </c>
      <c r="E3324"/>
      <c r="F3324">
        <v>85140</v>
      </c>
      <c r="G3324" t="s">
        <v>33477</v>
      </c>
      <c r="H3324">
        <v>39300</v>
      </c>
      <c r="I3324" t="s">
        <v>33476</v>
      </c>
      <c r="J3324"/>
      <c r="U3324" s="43"/>
      <c r="AE3324"/>
    </row>
    <row r="3325" spans="1:31">
      <c r="A3325">
        <v>9460</v>
      </c>
      <c r="B3325" t="s">
        <v>3221</v>
      </c>
      <c r="C3325" t="s">
        <v>33478</v>
      </c>
      <c r="D3325" t="s">
        <v>33476</v>
      </c>
      <c r="E3325"/>
      <c r="F3325">
        <v>85150</v>
      </c>
      <c r="G3325" t="s">
        <v>33477</v>
      </c>
      <c r="H3325">
        <v>39320</v>
      </c>
      <c r="I3325" t="s">
        <v>33476</v>
      </c>
      <c r="J3325"/>
      <c r="U3325" s="43"/>
      <c r="AE3325"/>
    </row>
    <row r="3326" spans="1:31">
      <c r="A3326">
        <v>9100</v>
      </c>
      <c r="B3326" t="s">
        <v>3222</v>
      </c>
      <c r="C3326" t="s">
        <v>33480</v>
      </c>
      <c r="D3326" t="s">
        <v>33476</v>
      </c>
      <c r="E3326"/>
      <c r="F3326">
        <v>85190</v>
      </c>
      <c r="G3326" t="s">
        <v>33477</v>
      </c>
      <c r="H3326">
        <v>39320</v>
      </c>
      <c r="I3326" t="s">
        <v>33476</v>
      </c>
      <c r="J3326"/>
      <c r="U3326" s="43"/>
      <c r="AE3326"/>
    </row>
    <row r="3327" spans="1:31">
      <c r="A3327">
        <v>9460</v>
      </c>
      <c r="B3327" t="s">
        <v>3223</v>
      </c>
      <c r="C3327" t="s">
        <v>33478</v>
      </c>
      <c r="D3327" t="s">
        <v>33476</v>
      </c>
      <c r="E3327"/>
      <c r="F3327">
        <v>85200</v>
      </c>
      <c r="G3327" t="s">
        <v>33477</v>
      </c>
      <c r="H3327">
        <v>39350</v>
      </c>
      <c r="I3327" t="s">
        <v>33476</v>
      </c>
      <c r="J3327"/>
      <c r="U3327" s="43"/>
      <c r="AE3327"/>
    </row>
    <row r="3328" spans="1:31">
      <c r="A3328">
        <v>9400</v>
      </c>
      <c r="B3328" t="s">
        <v>3224</v>
      </c>
      <c r="C3328" t="s">
        <v>33477</v>
      </c>
      <c r="D3328" t="s">
        <v>33476</v>
      </c>
      <c r="E3328"/>
      <c r="F3328">
        <v>85210</v>
      </c>
      <c r="G3328" t="s">
        <v>33477</v>
      </c>
      <c r="H3328">
        <v>39360</v>
      </c>
      <c r="I3328" t="s">
        <v>33476</v>
      </c>
      <c r="J3328"/>
      <c r="U3328" s="43"/>
      <c r="AE3328"/>
    </row>
    <row r="3329" spans="1:31">
      <c r="A3329">
        <v>9400</v>
      </c>
      <c r="B3329" t="s">
        <v>3225</v>
      </c>
      <c r="C3329" t="s">
        <v>33477</v>
      </c>
      <c r="D3329" t="s">
        <v>33476</v>
      </c>
      <c r="E3329"/>
      <c r="F3329">
        <v>85220</v>
      </c>
      <c r="G3329" t="s">
        <v>33477</v>
      </c>
      <c r="H3329">
        <v>39370</v>
      </c>
      <c r="I3329" t="s">
        <v>33476</v>
      </c>
      <c r="J3329"/>
      <c r="U3329" s="43"/>
      <c r="AE3329"/>
    </row>
    <row r="3330" spans="1:31">
      <c r="A3330">
        <v>9300</v>
      </c>
      <c r="B3330" t="s">
        <v>3226</v>
      </c>
      <c r="C3330" t="s">
        <v>33477</v>
      </c>
      <c r="D3330" t="s">
        <v>33476</v>
      </c>
      <c r="E3330"/>
      <c r="F3330">
        <v>85230</v>
      </c>
      <c r="G3330" t="s">
        <v>33477</v>
      </c>
      <c r="H3330">
        <v>39370</v>
      </c>
      <c r="I3330" t="s">
        <v>33476</v>
      </c>
      <c r="J3330"/>
      <c r="U3330" s="43"/>
      <c r="AE3330"/>
    </row>
    <row r="3331" spans="1:31">
      <c r="A3331">
        <v>9600</v>
      </c>
      <c r="B3331" t="s">
        <v>3227</v>
      </c>
      <c r="C3331" t="s">
        <v>33480</v>
      </c>
      <c r="D3331" t="s">
        <v>33476</v>
      </c>
      <c r="E3331"/>
      <c r="F3331">
        <v>85240</v>
      </c>
      <c r="G3331" t="s">
        <v>33477</v>
      </c>
      <c r="H3331">
        <v>39380</v>
      </c>
      <c r="I3331" t="s">
        <v>33476</v>
      </c>
      <c r="J3331"/>
      <c r="U3331" s="43"/>
      <c r="AE3331"/>
    </row>
    <row r="3332" spans="1:31">
      <c r="A3332">
        <v>9500</v>
      </c>
      <c r="B3332" t="s">
        <v>3228</v>
      </c>
      <c r="C3332" t="s">
        <v>33480</v>
      </c>
      <c r="D3332" t="s">
        <v>33476</v>
      </c>
      <c r="E3332"/>
      <c r="F3332">
        <v>85250</v>
      </c>
      <c r="G3332" t="s">
        <v>33477</v>
      </c>
      <c r="H3332">
        <v>39380</v>
      </c>
      <c r="I3332" t="s">
        <v>33476</v>
      </c>
      <c r="J3332"/>
      <c r="U3332" s="43"/>
      <c r="AE3332"/>
    </row>
    <row r="3333" spans="1:31">
      <c r="A3333">
        <v>9120</v>
      </c>
      <c r="B3333" t="s">
        <v>3229</v>
      </c>
      <c r="C3333" t="s">
        <v>33480</v>
      </c>
      <c r="D3333" t="s">
        <v>33476</v>
      </c>
      <c r="E3333"/>
      <c r="F3333">
        <v>85260</v>
      </c>
      <c r="G3333" t="s">
        <v>33477</v>
      </c>
      <c r="H3333">
        <v>39380</v>
      </c>
      <c r="I3333" t="s">
        <v>33476</v>
      </c>
      <c r="J3333"/>
      <c r="U3333" s="43"/>
      <c r="AE3333"/>
    </row>
    <row r="3334" spans="1:31">
      <c r="A3334">
        <v>9420</v>
      </c>
      <c r="B3334" t="s">
        <v>3230</v>
      </c>
      <c r="C3334" t="s">
        <v>33477</v>
      </c>
      <c r="D3334" t="s">
        <v>33476</v>
      </c>
      <c r="E3334"/>
      <c r="F3334">
        <v>85270</v>
      </c>
      <c r="G3334" t="s">
        <v>33477</v>
      </c>
      <c r="H3334">
        <v>39380</v>
      </c>
      <c r="I3334" t="s">
        <v>33476</v>
      </c>
      <c r="J3334"/>
      <c r="U3334" s="43"/>
      <c r="AE3334"/>
    </row>
    <row r="3335" spans="1:31">
      <c r="A3335">
        <v>9200</v>
      </c>
      <c r="B3335" t="s">
        <v>3231</v>
      </c>
      <c r="C3335" t="s">
        <v>33477</v>
      </c>
      <c r="D3335" t="s">
        <v>33476</v>
      </c>
      <c r="E3335"/>
      <c r="F3335">
        <v>85300</v>
      </c>
      <c r="G3335" t="s">
        <v>33477</v>
      </c>
      <c r="H3335">
        <v>39380</v>
      </c>
      <c r="I3335" t="s">
        <v>33476</v>
      </c>
      <c r="J3335"/>
      <c r="U3335" s="43"/>
      <c r="AE3335"/>
    </row>
    <row r="3336" spans="1:31">
      <c r="A3336">
        <v>9300</v>
      </c>
      <c r="B3336" t="s">
        <v>3232</v>
      </c>
      <c r="C3336" t="s">
        <v>33477</v>
      </c>
      <c r="D3336" t="s">
        <v>33476</v>
      </c>
      <c r="E3336"/>
      <c r="F3336">
        <v>85310</v>
      </c>
      <c r="G3336" t="s">
        <v>33477</v>
      </c>
      <c r="H3336">
        <v>39400</v>
      </c>
      <c r="I3336" t="s">
        <v>33476</v>
      </c>
      <c r="J3336"/>
      <c r="U3336" s="43"/>
      <c r="AE3336"/>
    </row>
    <row r="3337" spans="1:31">
      <c r="A3337">
        <v>9300</v>
      </c>
      <c r="B3337" t="s">
        <v>3233</v>
      </c>
      <c r="C3337" t="s">
        <v>33477</v>
      </c>
      <c r="D3337" t="s">
        <v>33476</v>
      </c>
      <c r="E3337"/>
      <c r="F3337">
        <v>85320</v>
      </c>
      <c r="G3337" t="s">
        <v>33477</v>
      </c>
      <c r="H3337">
        <v>39400</v>
      </c>
      <c r="I3337" t="s">
        <v>33476</v>
      </c>
      <c r="J3337"/>
      <c r="U3337" s="43"/>
      <c r="AE3337"/>
    </row>
    <row r="3338" spans="1:31">
      <c r="A3338">
        <v>9500</v>
      </c>
      <c r="B3338" t="s">
        <v>3234</v>
      </c>
      <c r="C3338" t="s">
        <v>33480</v>
      </c>
      <c r="D3338" t="s">
        <v>33476</v>
      </c>
      <c r="E3338"/>
      <c r="F3338">
        <v>85370</v>
      </c>
      <c r="G3338" t="s">
        <v>33477</v>
      </c>
      <c r="H3338">
        <v>39410</v>
      </c>
      <c r="I3338" t="s">
        <v>33476</v>
      </c>
      <c r="J3338"/>
      <c r="U3338" s="43"/>
      <c r="AE3338"/>
    </row>
    <row r="3339" spans="1:31">
      <c r="A3339">
        <v>9460</v>
      </c>
      <c r="B3339" t="s">
        <v>3235</v>
      </c>
      <c r="C3339" t="s">
        <v>33478</v>
      </c>
      <c r="D3339" t="s">
        <v>33476</v>
      </c>
      <c r="E3339"/>
      <c r="F3339">
        <v>85390</v>
      </c>
      <c r="G3339" t="s">
        <v>33477</v>
      </c>
      <c r="H3339">
        <v>39500</v>
      </c>
      <c r="I3339" t="s">
        <v>33476</v>
      </c>
      <c r="J3339"/>
      <c r="U3339" s="43"/>
      <c r="AE3339"/>
    </row>
    <row r="3340" spans="1:31">
      <c r="A3340">
        <v>9350</v>
      </c>
      <c r="B3340" t="s">
        <v>3236</v>
      </c>
      <c r="C3340" t="s">
        <v>33480</v>
      </c>
      <c r="D3340" t="s">
        <v>33476</v>
      </c>
      <c r="E3340"/>
      <c r="F3340">
        <v>85400</v>
      </c>
      <c r="G3340" t="s">
        <v>33477</v>
      </c>
      <c r="H3340">
        <v>39520</v>
      </c>
      <c r="I3340" t="s">
        <v>33476</v>
      </c>
      <c r="J3340"/>
      <c r="U3340" s="43"/>
      <c r="AE3340"/>
    </row>
    <row r="3341" spans="1:31">
      <c r="A3341">
        <v>9100</v>
      </c>
      <c r="B3341" t="s">
        <v>3237</v>
      </c>
      <c r="C3341" t="s">
        <v>33480</v>
      </c>
      <c r="D3341" t="s">
        <v>33476</v>
      </c>
      <c r="E3341"/>
      <c r="F3341">
        <v>85410</v>
      </c>
      <c r="G3341" t="s">
        <v>33477</v>
      </c>
      <c r="H3341">
        <v>39570</v>
      </c>
      <c r="I3341" t="s">
        <v>33476</v>
      </c>
      <c r="J3341"/>
      <c r="U3341" s="43"/>
      <c r="AE3341"/>
    </row>
    <row r="3342" spans="1:31">
      <c r="A3342">
        <v>9120</v>
      </c>
      <c r="B3342" t="s">
        <v>3238</v>
      </c>
      <c r="C3342" t="s">
        <v>33480</v>
      </c>
      <c r="D3342" t="s">
        <v>33476</v>
      </c>
      <c r="E3342"/>
      <c r="F3342">
        <v>85430</v>
      </c>
      <c r="G3342" t="s">
        <v>33477</v>
      </c>
      <c r="H3342">
        <v>39570</v>
      </c>
      <c r="I3342" t="s">
        <v>33476</v>
      </c>
      <c r="J3342"/>
      <c r="U3342" s="43"/>
      <c r="AE3342"/>
    </row>
    <row r="3343" spans="1:31">
      <c r="A3343">
        <v>9230</v>
      </c>
      <c r="B3343" t="s">
        <v>3239</v>
      </c>
      <c r="C3343" t="s">
        <v>33477</v>
      </c>
      <c r="D3343" t="s">
        <v>33476</v>
      </c>
      <c r="E3343"/>
      <c r="F3343">
        <v>85440</v>
      </c>
      <c r="G3343" t="s">
        <v>33477</v>
      </c>
      <c r="H3343">
        <v>39570</v>
      </c>
      <c r="I3343" t="s">
        <v>33476</v>
      </c>
      <c r="J3343"/>
      <c r="U3343" s="43"/>
      <c r="AE3343"/>
    </row>
    <row r="3344" spans="1:31">
      <c r="A3344">
        <v>9120</v>
      </c>
      <c r="B3344" t="s">
        <v>3240</v>
      </c>
      <c r="C3344" t="s">
        <v>33480</v>
      </c>
      <c r="D3344" t="s">
        <v>33476</v>
      </c>
      <c r="E3344"/>
      <c r="F3344">
        <v>85450</v>
      </c>
      <c r="G3344" t="s">
        <v>33477</v>
      </c>
      <c r="H3344">
        <v>39600</v>
      </c>
      <c r="I3344" t="s">
        <v>33476</v>
      </c>
      <c r="J3344"/>
      <c r="U3344" s="43"/>
      <c r="AE3344"/>
    </row>
    <row r="3345" spans="1:31">
      <c r="A3345">
        <v>9500</v>
      </c>
      <c r="B3345" t="s">
        <v>3241</v>
      </c>
      <c r="C3345" t="s">
        <v>33480</v>
      </c>
      <c r="D3345" t="s">
        <v>33476</v>
      </c>
      <c r="E3345"/>
      <c r="F3345">
        <v>85470</v>
      </c>
      <c r="G3345" t="s">
        <v>33477</v>
      </c>
      <c r="H3345">
        <v>39600</v>
      </c>
      <c r="I3345" t="s">
        <v>33476</v>
      </c>
      <c r="J3345"/>
      <c r="U3345" s="43"/>
      <c r="AE3345"/>
    </row>
    <row r="3346" spans="1:31">
      <c r="A3346">
        <v>9500</v>
      </c>
      <c r="B3346" t="s">
        <v>3242</v>
      </c>
      <c r="C3346" t="s">
        <v>33480</v>
      </c>
      <c r="D3346" t="s">
        <v>33476</v>
      </c>
      <c r="E3346"/>
      <c r="F3346">
        <v>85480</v>
      </c>
      <c r="G3346" t="s">
        <v>33477</v>
      </c>
      <c r="H3346">
        <v>39800</v>
      </c>
      <c r="I3346" t="s">
        <v>33476</v>
      </c>
      <c r="J3346"/>
      <c r="U3346" s="43"/>
      <c r="AE3346"/>
    </row>
    <row r="3347" spans="1:31">
      <c r="A3347">
        <v>9200</v>
      </c>
      <c r="B3347" t="s">
        <v>3243</v>
      </c>
      <c r="C3347" t="s">
        <v>33477</v>
      </c>
      <c r="D3347" t="s">
        <v>33476</v>
      </c>
      <c r="E3347"/>
      <c r="F3347">
        <v>85500</v>
      </c>
      <c r="G3347" t="s">
        <v>33477</v>
      </c>
      <c r="H3347">
        <v>39800</v>
      </c>
      <c r="I3347" t="s">
        <v>33476</v>
      </c>
      <c r="J3347"/>
      <c r="U3347" s="43"/>
      <c r="AE3347"/>
    </row>
    <row r="3348" spans="1:31">
      <c r="A3348">
        <v>9300</v>
      </c>
      <c r="B3348" t="s">
        <v>3244</v>
      </c>
      <c r="C3348" t="s">
        <v>33477</v>
      </c>
      <c r="D3348" t="s">
        <v>33476</v>
      </c>
      <c r="E3348"/>
      <c r="F3348">
        <v>85510</v>
      </c>
      <c r="G3348" t="s">
        <v>33477</v>
      </c>
      <c r="H3348">
        <v>39800</v>
      </c>
      <c r="I3348" t="s">
        <v>33476</v>
      </c>
      <c r="J3348"/>
      <c r="U3348" s="43"/>
      <c r="AE3348"/>
    </row>
    <row r="3349" spans="1:31">
      <c r="A3349">
        <v>9800</v>
      </c>
      <c r="B3349" t="s">
        <v>3245</v>
      </c>
      <c r="C3349" t="s">
        <v>33477</v>
      </c>
      <c r="D3349" t="s">
        <v>33476</v>
      </c>
      <c r="E3349"/>
      <c r="F3349">
        <v>85530</v>
      </c>
      <c r="G3349" t="s">
        <v>33477</v>
      </c>
      <c r="H3349">
        <v>40090</v>
      </c>
      <c r="I3349" t="s">
        <v>33476</v>
      </c>
      <c r="J3349"/>
      <c r="U3349" s="43"/>
      <c r="AE3349"/>
    </row>
    <row r="3350" spans="1:31">
      <c r="A3350">
        <v>9000</v>
      </c>
      <c r="B3350" t="s">
        <v>3246</v>
      </c>
      <c r="C3350" t="s">
        <v>33477</v>
      </c>
      <c r="D3350" t="s">
        <v>33476</v>
      </c>
      <c r="E3350"/>
      <c r="F3350">
        <v>85540</v>
      </c>
      <c r="G3350" t="s">
        <v>33477</v>
      </c>
      <c r="H3350">
        <v>40090</v>
      </c>
      <c r="I3350" t="s">
        <v>33476</v>
      </c>
      <c r="J3350"/>
      <c r="U3350" s="43"/>
      <c r="AE3350"/>
    </row>
    <row r="3351" spans="1:31">
      <c r="A3351">
        <v>9000</v>
      </c>
      <c r="B3351" t="s">
        <v>3246</v>
      </c>
      <c r="C3351" t="s">
        <v>33477</v>
      </c>
      <c r="D3351" t="s">
        <v>33476</v>
      </c>
      <c r="E3351"/>
      <c r="F3351">
        <v>85560</v>
      </c>
      <c r="G3351" t="s">
        <v>33477</v>
      </c>
      <c r="H3351">
        <v>40100</v>
      </c>
      <c r="I3351" t="s">
        <v>33476</v>
      </c>
      <c r="J3351"/>
      <c r="U3351" s="43"/>
      <c r="AE3351"/>
    </row>
    <row r="3352" spans="1:31">
      <c r="A3352">
        <v>9100</v>
      </c>
      <c r="B3352" t="s">
        <v>3247</v>
      </c>
      <c r="C3352" t="s">
        <v>33480</v>
      </c>
      <c r="D3352" t="s">
        <v>33476</v>
      </c>
      <c r="E3352"/>
      <c r="F3352">
        <v>85570</v>
      </c>
      <c r="G3352" t="s">
        <v>33477</v>
      </c>
      <c r="H3352">
        <v>40110</v>
      </c>
      <c r="I3352" t="s">
        <v>33476</v>
      </c>
      <c r="J3352"/>
      <c r="U3352" s="43"/>
      <c r="AE3352"/>
    </row>
    <row r="3353" spans="1:31">
      <c r="A3353">
        <v>9500</v>
      </c>
      <c r="B3353" t="s">
        <v>3248</v>
      </c>
      <c r="C3353" t="s">
        <v>33480</v>
      </c>
      <c r="D3353" t="s">
        <v>33476</v>
      </c>
      <c r="E3353"/>
      <c r="F3353">
        <v>85580</v>
      </c>
      <c r="G3353" t="s">
        <v>33477</v>
      </c>
      <c r="H3353">
        <v>40120</v>
      </c>
      <c r="I3353" t="s">
        <v>33476</v>
      </c>
      <c r="J3353"/>
      <c r="U3353" s="43"/>
      <c r="AE3353"/>
    </row>
    <row r="3354" spans="1:31">
      <c r="A3354">
        <v>9800</v>
      </c>
      <c r="B3354" t="s">
        <v>3249</v>
      </c>
      <c r="C3354" t="s">
        <v>33477</v>
      </c>
      <c r="D3354" t="s">
        <v>33476</v>
      </c>
      <c r="E3354"/>
      <c r="F3354">
        <v>85590</v>
      </c>
      <c r="G3354" t="s">
        <v>33477</v>
      </c>
      <c r="H3354">
        <v>40120</v>
      </c>
      <c r="I3354" t="s">
        <v>33476</v>
      </c>
      <c r="J3354"/>
      <c r="U3354" s="43"/>
      <c r="AE3354"/>
    </row>
    <row r="3355" spans="1:31">
      <c r="A3355">
        <v>9190</v>
      </c>
      <c r="B3355" t="s">
        <v>3250</v>
      </c>
      <c r="C3355" t="s">
        <v>33477</v>
      </c>
      <c r="D3355" t="s">
        <v>33476</v>
      </c>
      <c r="E3355"/>
      <c r="F3355">
        <v>85600</v>
      </c>
      <c r="G3355" t="s">
        <v>33477</v>
      </c>
      <c r="H3355">
        <v>40120</v>
      </c>
      <c r="I3355" t="s">
        <v>33476</v>
      </c>
      <c r="J3355"/>
      <c r="U3355" s="43"/>
      <c r="AE3355"/>
    </row>
    <row r="3356" spans="1:31">
      <c r="A3356">
        <v>9000</v>
      </c>
      <c r="B3356" t="s">
        <v>3251</v>
      </c>
      <c r="C3356" t="s">
        <v>33477</v>
      </c>
      <c r="D3356" t="s">
        <v>33476</v>
      </c>
      <c r="E3356"/>
      <c r="F3356">
        <v>85610</v>
      </c>
      <c r="G3356" t="s">
        <v>33477</v>
      </c>
      <c r="H3356">
        <v>40180</v>
      </c>
      <c r="I3356" t="s">
        <v>33476</v>
      </c>
      <c r="J3356"/>
      <c r="U3356" s="43"/>
      <c r="AE3356"/>
    </row>
    <row r="3357" spans="1:31">
      <c r="A3357">
        <v>9100</v>
      </c>
      <c r="B3357" t="s">
        <v>3252</v>
      </c>
      <c r="C3357" t="s">
        <v>33480</v>
      </c>
      <c r="D3357" t="s">
        <v>33476</v>
      </c>
      <c r="E3357"/>
      <c r="F3357">
        <v>85620</v>
      </c>
      <c r="G3357" t="s">
        <v>33477</v>
      </c>
      <c r="H3357">
        <v>40220</v>
      </c>
      <c r="I3357" t="s">
        <v>33476</v>
      </c>
      <c r="J3357"/>
      <c r="U3357" s="43"/>
      <c r="AE3357"/>
    </row>
    <row r="3358" spans="1:31">
      <c r="A3358">
        <v>9100</v>
      </c>
      <c r="B3358" t="s">
        <v>1263</v>
      </c>
      <c r="C3358" t="s">
        <v>33480</v>
      </c>
      <c r="D3358" t="s">
        <v>33476</v>
      </c>
      <c r="E3358"/>
      <c r="F3358">
        <v>85640</v>
      </c>
      <c r="G3358" t="s">
        <v>33477</v>
      </c>
      <c r="H3358">
        <v>40230</v>
      </c>
      <c r="I3358" t="s">
        <v>33476</v>
      </c>
      <c r="J3358"/>
      <c r="U3358" s="43"/>
      <c r="AE3358"/>
    </row>
    <row r="3359" spans="1:31">
      <c r="A3359">
        <v>9000</v>
      </c>
      <c r="B3359" t="s">
        <v>3253</v>
      </c>
      <c r="C3359" t="s">
        <v>33477</v>
      </c>
      <c r="D3359" t="s">
        <v>33476</v>
      </c>
      <c r="E3359"/>
      <c r="F3359">
        <v>85670</v>
      </c>
      <c r="G3359" t="s">
        <v>33477</v>
      </c>
      <c r="H3359">
        <v>40230</v>
      </c>
      <c r="I3359" t="s">
        <v>33476</v>
      </c>
      <c r="J3359"/>
      <c r="U3359" s="43"/>
      <c r="AE3359"/>
    </row>
    <row r="3360" spans="1:31">
      <c r="A3360">
        <v>9000</v>
      </c>
      <c r="B3360" t="s">
        <v>3254</v>
      </c>
      <c r="C3360" t="s">
        <v>33477</v>
      </c>
      <c r="D3360" t="s">
        <v>33476</v>
      </c>
      <c r="E3360"/>
      <c r="F3360">
        <v>85700</v>
      </c>
      <c r="G3360" t="s">
        <v>33477</v>
      </c>
      <c r="H3360">
        <v>40230</v>
      </c>
      <c r="I3360" t="s">
        <v>33476</v>
      </c>
      <c r="J3360"/>
      <c r="U3360" s="43"/>
      <c r="AE3360"/>
    </row>
    <row r="3361" spans="1:31">
      <c r="A3361">
        <v>9500</v>
      </c>
      <c r="B3361" t="s">
        <v>3255</v>
      </c>
      <c r="C3361" t="s">
        <v>33480</v>
      </c>
      <c r="D3361" t="s">
        <v>33476</v>
      </c>
      <c r="E3361"/>
      <c r="F3361">
        <v>85710</v>
      </c>
      <c r="G3361" t="s">
        <v>33477</v>
      </c>
      <c r="H3361">
        <v>40240</v>
      </c>
      <c r="I3361" t="s">
        <v>33476</v>
      </c>
      <c r="J3361"/>
      <c r="U3361" s="43"/>
      <c r="AE3361"/>
    </row>
    <row r="3362" spans="1:31">
      <c r="A3362">
        <v>9700</v>
      </c>
      <c r="B3362" t="s">
        <v>3256</v>
      </c>
      <c r="C3362" t="s">
        <v>33480</v>
      </c>
      <c r="D3362" t="s">
        <v>33476</v>
      </c>
      <c r="E3362"/>
      <c r="F3362">
        <v>85750</v>
      </c>
      <c r="G3362" t="s">
        <v>33477</v>
      </c>
      <c r="H3362">
        <v>40240</v>
      </c>
      <c r="I3362" t="s">
        <v>33476</v>
      </c>
      <c r="J3362"/>
      <c r="U3362" s="43"/>
      <c r="AE3362"/>
    </row>
    <row r="3363" spans="1:31">
      <c r="A3363">
        <v>9100</v>
      </c>
      <c r="B3363" t="s">
        <v>3257</v>
      </c>
      <c r="C3363" t="s">
        <v>33480</v>
      </c>
      <c r="D3363" t="s">
        <v>33476</v>
      </c>
      <c r="E3363"/>
      <c r="F3363">
        <v>85770</v>
      </c>
      <c r="G3363" t="s">
        <v>33477</v>
      </c>
      <c r="H3363">
        <v>40250</v>
      </c>
      <c r="I3363" t="s">
        <v>33476</v>
      </c>
      <c r="J3363"/>
      <c r="U3363" s="43"/>
      <c r="AE3363"/>
    </row>
    <row r="3364" spans="1:31">
      <c r="A3364">
        <v>9210</v>
      </c>
      <c r="B3364" t="s">
        <v>3258</v>
      </c>
      <c r="C3364" t="s">
        <v>33480</v>
      </c>
      <c r="D3364" t="s">
        <v>33476</v>
      </c>
      <c r="E3364"/>
      <c r="F3364">
        <v>85800</v>
      </c>
      <c r="G3364" t="s">
        <v>33477</v>
      </c>
      <c r="H3364">
        <v>40250</v>
      </c>
      <c r="I3364" t="s">
        <v>33476</v>
      </c>
      <c r="J3364"/>
      <c r="U3364" s="43"/>
      <c r="AE3364"/>
    </row>
    <row r="3365" spans="1:31">
      <c r="A3365">
        <v>9800</v>
      </c>
      <c r="B3365" t="s">
        <v>3259</v>
      </c>
      <c r="C3365" t="s">
        <v>33477</v>
      </c>
      <c r="D3365" t="s">
        <v>33476</v>
      </c>
      <c r="E3365"/>
      <c r="F3365">
        <v>86100</v>
      </c>
      <c r="G3365" t="s">
        <v>33480</v>
      </c>
      <c r="H3365">
        <v>40250</v>
      </c>
      <c r="I3365" t="s">
        <v>33476</v>
      </c>
      <c r="J3365"/>
      <c r="U3365" s="43"/>
      <c r="AE3365"/>
    </row>
    <row r="3366" spans="1:31">
      <c r="A3366">
        <v>9400</v>
      </c>
      <c r="B3366" t="s">
        <v>3260</v>
      </c>
      <c r="C3366" t="s">
        <v>33477</v>
      </c>
      <c r="D3366" t="s">
        <v>33476</v>
      </c>
      <c r="E3366"/>
      <c r="F3366">
        <v>86110</v>
      </c>
      <c r="G3366" t="s">
        <v>33480</v>
      </c>
      <c r="H3366">
        <v>40270</v>
      </c>
      <c r="I3366" t="s">
        <v>33476</v>
      </c>
      <c r="J3366"/>
      <c r="U3366" s="43"/>
      <c r="AE3366"/>
    </row>
    <row r="3367" spans="1:31">
      <c r="A3367">
        <v>9400</v>
      </c>
      <c r="B3367" t="s">
        <v>3260</v>
      </c>
      <c r="C3367" t="s">
        <v>33477</v>
      </c>
      <c r="D3367" t="s">
        <v>33476</v>
      </c>
      <c r="E3367"/>
      <c r="F3367">
        <v>86120</v>
      </c>
      <c r="G3367" t="s">
        <v>33480</v>
      </c>
      <c r="H3367">
        <v>40290</v>
      </c>
      <c r="I3367" t="s">
        <v>33476</v>
      </c>
      <c r="J3367"/>
      <c r="U3367" s="43"/>
      <c r="AE3367"/>
    </row>
    <row r="3368" spans="1:31">
      <c r="A3368">
        <v>9300</v>
      </c>
      <c r="B3368" t="s">
        <v>3261</v>
      </c>
      <c r="C3368" t="s">
        <v>33477</v>
      </c>
      <c r="D3368" t="s">
        <v>33476</v>
      </c>
      <c r="E3368"/>
      <c r="F3368">
        <v>86130</v>
      </c>
      <c r="G3368" t="s">
        <v>33480</v>
      </c>
      <c r="H3368">
        <v>40300</v>
      </c>
      <c r="I3368" t="s">
        <v>33476</v>
      </c>
      <c r="J3368"/>
      <c r="U3368" s="43"/>
      <c r="AE3368"/>
    </row>
    <row r="3369" spans="1:31">
      <c r="A3369">
        <v>9700</v>
      </c>
      <c r="B3369" t="s">
        <v>3262</v>
      </c>
      <c r="C3369" t="s">
        <v>33480</v>
      </c>
      <c r="D3369" t="s">
        <v>33476</v>
      </c>
      <c r="E3369"/>
      <c r="F3369">
        <v>86140</v>
      </c>
      <c r="G3369" t="s">
        <v>33480</v>
      </c>
      <c r="H3369">
        <v>40320</v>
      </c>
      <c r="I3369" t="s">
        <v>33476</v>
      </c>
      <c r="J3369"/>
      <c r="U3369" s="43"/>
      <c r="AE3369"/>
    </row>
    <row r="3370" spans="1:31">
      <c r="A3370">
        <v>9110</v>
      </c>
      <c r="B3370" t="s">
        <v>3263</v>
      </c>
      <c r="C3370" t="s">
        <v>33478</v>
      </c>
      <c r="D3370" t="s">
        <v>33476</v>
      </c>
      <c r="E3370"/>
      <c r="F3370">
        <v>86150</v>
      </c>
      <c r="G3370" t="s">
        <v>33477</v>
      </c>
      <c r="H3370">
        <v>40320</v>
      </c>
      <c r="I3370" t="s">
        <v>33476</v>
      </c>
      <c r="J3370"/>
      <c r="U3370" s="43"/>
      <c r="AE3370"/>
    </row>
    <row r="3371" spans="1:31">
      <c r="A3371">
        <v>9120</v>
      </c>
      <c r="B3371" t="s">
        <v>3264</v>
      </c>
      <c r="C3371" t="s">
        <v>33480</v>
      </c>
      <c r="D3371" t="s">
        <v>33476</v>
      </c>
      <c r="E3371"/>
      <c r="F3371">
        <v>86160</v>
      </c>
      <c r="G3371" t="s">
        <v>33477</v>
      </c>
      <c r="H3371">
        <v>40330</v>
      </c>
      <c r="I3371" t="s">
        <v>33476</v>
      </c>
      <c r="J3371"/>
      <c r="U3371" s="43"/>
      <c r="AE3371"/>
    </row>
    <row r="3372" spans="1:31">
      <c r="A3372">
        <v>9140</v>
      </c>
      <c r="B3372" t="s">
        <v>3265</v>
      </c>
      <c r="C3372" t="s">
        <v>33477</v>
      </c>
      <c r="D3372" t="s">
        <v>33476</v>
      </c>
      <c r="E3372"/>
      <c r="F3372">
        <v>86170</v>
      </c>
      <c r="G3372" t="s">
        <v>33477</v>
      </c>
      <c r="H3372">
        <v>40330</v>
      </c>
      <c r="I3372" t="s">
        <v>33476</v>
      </c>
      <c r="J3372"/>
      <c r="U3372" s="43"/>
      <c r="AE3372"/>
    </row>
    <row r="3373" spans="1:31">
      <c r="A3373">
        <v>9250</v>
      </c>
      <c r="B3373" t="s">
        <v>3266</v>
      </c>
      <c r="C3373" t="s">
        <v>33478</v>
      </c>
      <c r="D3373" t="s">
        <v>33476</v>
      </c>
      <c r="E3373"/>
      <c r="F3373">
        <v>86190</v>
      </c>
      <c r="G3373" t="s">
        <v>33477</v>
      </c>
      <c r="H3373">
        <v>40350</v>
      </c>
      <c r="I3373" t="s">
        <v>33476</v>
      </c>
      <c r="J3373"/>
      <c r="U3373" s="43"/>
      <c r="AE3373"/>
    </row>
    <row r="3374" spans="1:31">
      <c r="A3374">
        <v>9190</v>
      </c>
      <c r="B3374" t="s">
        <v>3267</v>
      </c>
      <c r="C3374" t="s">
        <v>33477</v>
      </c>
      <c r="D3374" t="s">
        <v>33476</v>
      </c>
      <c r="E3374"/>
      <c r="F3374">
        <v>86200</v>
      </c>
      <c r="G3374" t="s">
        <v>33480</v>
      </c>
      <c r="H3374">
        <v>40350</v>
      </c>
      <c r="I3374" t="s">
        <v>33476</v>
      </c>
      <c r="J3374"/>
      <c r="U3374" s="43"/>
      <c r="AE3374"/>
    </row>
    <row r="3375" spans="1:31">
      <c r="A3375">
        <v>9800</v>
      </c>
      <c r="B3375" t="s">
        <v>3268</v>
      </c>
      <c r="C3375" t="s">
        <v>33477</v>
      </c>
      <c r="D3375" t="s">
        <v>33476</v>
      </c>
      <c r="E3375"/>
      <c r="F3375">
        <v>86210</v>
      </c>
      <c r="G3375" t="s">
        <v>33477</v>
      </c>
      <c r="H3375">
        <v>40380</v>
      </c>
      <c r="I3375" t="s">
        <v>33476</v>
      </c>
      <c r="J3375"/>
      <c r="U3375" s="43"/>
      <c r="AE3375"/>
    </row>
    <row r="3376" spans="1:31">
      <c r="A3376">
        <v>9140</v>
      </c>
      <c r="B3376" t="s">
        <v>3269</v>
      </c>
      <c r="C3376" t="s">
        <v>33477</v>
      </c>
      <c r="D3376" t="s">
        <v>33476</v>
      </c>
      <c r="E3376"/>
      <c r="F3376">
        <v>86220</v>
      </c>
      <c r="G3376" t="s">
        <v>33480</v>
      </c>
      <c r="H3376">
        <v>40380</v>
      </c>
      <c r="I3376" t="s">
        <v>33476</v>
      </c>
      <c r="J3376"/>
      <c r="U3376" s="43"/>
      <c r="AE3376"/>
    </row>
    <row r="3377" spans="1:31">
      <c r="A3377">
        <v>9240</v>
      </c>
      <c r="B3377" t="s">
        <v>3270</v>
      </c>
      <c r="C3377" t="s">
        <v>33477</v>
      </c>
      <c r="D3377" t="s">
        <v>33476</v>
      </c>
      <c r="E3377"/>
      <c r="F3377">
        <v>86230</v>
      </c>
      <c r="G3377" t="s">
        <v>33480</v>
      </c>
      <c r="H3377">
        <v>40390</v>
      </c>
      <c r="I3377" t="s">
        <v>33476</v>
      </c>
      <c r="J3377"/>
      <c r="U3377" s="43"/>
      <c r="AE3377"/>
    </row>
    <row r="3378" spans="1:31">
      <c r="A3378">
        <v>9000</v>
      </c>
      <c r="B3378" t="s">
        <v>3271</v>
      </c>
      <c r="C3378" t="s">
        <v>33477</v>
      </c>
      <c r="D3378" t="s">
        <v>33476</v>
      </c>
      <c r="E3378"/>
      <c r="F3378">
        <v>86240</v>
      </c>
      <c r="G3378" t="s">
        <v>33477</v>
      </c>
      <c r="H3378">
        <v>40390</v>
      </c>
      <c r="I3378" t="s">
        <v>33476</v>
      </c>
      <c r="J3378"/>
      <c r="U3378" s="43"/>
      <c r="AE3378"/>
    </row>
    <row r="3379" spans="1:31">
      <c r="A3379">
        <v>9130</v>
      </c>
      <c r="B3379" t="s">
        <v>3272</v>
      </c>
      <c r="C3379" t="s">
        <v>33480</v>
      </c>
      <c r="D3379" t="s">
        <v>33476</v>
      </c>
      <c r="E3379"/>
      <c r="F3379">
        <v>86260</v>
      </c>
      <c r="G3379" t="s">
        <v>33477</v>
      </c>
      <c r="H3379">
        <v>40390</v>
      </c>
      <c r="I3379" t="s">
        <v>33476</v>
      </c>
      <c r="J3379"/>
      <c r="U3379" s="43"/>
      <c r="AE3379"/>
    </row>
    <row r="3380" spans="1:31">
      <c r="A3380">
        <v>9220</v>
      </c>
      <c r="B3380" t="s">
        <v>3273</v>
      </c>
      <c r="C3380" t="s">
        <v>33478</v>
      </c>
      <c r="D3380" t="s">
        <v>33476</v>
      </c>
      <c r="E3380"/>
      <c r="F3380">
        <v>86270</v>
      </c>
      <c r="G3380" t="s">
        <v>33477</v>
      </c>
      <c r="H3380">
        <v>40400</v>
      </c>
      <c r="I3380" t="s">
        <v>33476</v>
      </c>
      <c r="J3380"/>
      <c r="U3380" s="43"/>
      <c r="AE3380"/>
    </row>
    <row r="3381" spans="1:31">
      <c r="A3381">
        <v>9310</v>
      </c>
      <c r="B3381" t="s">
        <v>3274</v>
      </c>
      <c r="C3381" t="s">
        <v>33478</v>
      </c>
      <c r="D3381" t="s">
        <v>33476</v>
      </c>
      <c r="E3381"/>
      <c r="F3381">
        <v>86280</v>
      </c>
      <c r="G3381" t="s">
        <v>33477</v>
      </c>
      <c r="H3381">
        <v>40400</v>
      </c>
      <c r="I3381" t="s">
        <v>33476</v>
      </c>
      <c r="J3381"/>
      <c r="U3381" s="43"/>
      <c r="AE3381"/>
    </row>
    <row r="3382" spans="1:31">
      <c r="A3382">
        <v>9310</v>
      </c>
      <c r="B3382" t="s">
        <v>3274</v>
      </c>
      <c r="C3382" t="s">
        <v>33478</v>
      </c>
      <c r="D3382" t="s">
        <v>33476</v>
      </c>
      <c r="E3382"/>
      <c r="F3382">
        <v>86290</v>
      </c>
      <c r="G3382" t="s">
        <v>33477</v>
      </c>
      <c r="H3382">
        <v>40465</v>
      </c>
      <c r="I3382" t="s">
        <v>33476</v>
      </c>
      <c r="J3382"/>
      <c r="U3382" s="43"/>
      <c r="AE3382"/>
    </row>
    <row r="3383" spans="1:31">
      <c r="A3383">
        <v>9800</v>
      </c>
      <c r="B3383" t="s">
        <v>3275</v>
      </c>
      <c r="C3383" t="s">
        <v>33477</v>
      </c>
      <c r="D3383" t="s">
        <v>33476</v>
      </c>
      <c r="E3383"/>
      <c r="F3383">
        <v>86300</v>
      </c>
      <c r="G3383" t="s">
        <v>33477</v>
      </c>
      <c r="H3383">
        <v>40500</v>
      </c>
      <c r="I3383" t="s">
        <v>33476</v>
      </c>
      <c r="J3383"/>
      <c r="U3383" s="43"/>
      <c r="AE3383"/>
    </row>
    <row r="3384" spans="1:31">
      <c r="A3384">
        <v>9110</v>
      </c>
      <c r="B3384" t="s">
        <v>3276</v>
      </c>
      <c r="C3384" t="s">
        <v>33478</v>
      </c>
      <c r="D3384" t="s">
        <v>33476</v>
      </c>
      <c r="E3384"/>
      <c r="F3384">
        <v>86310</v>
      </c>
      <c r="G3384" t="s">
        <v>33477</v>
      </c>
      <c r="H3384">
        <v>40500</v>
      </c>
      <c r="I3384" t="s">
        <v>33476</v>
      </c>
      <c r="J3384"/>
      <c r="U3384" s="43"/>
      <c r="AE3384"/>
    </row>
    <row r="3385" spans="1:31">
      <c r="A3385">
        <v>9140</v>
      </c>
      <c r="B3385" t="s">
        <v>3277</v>
      </c>
      <c r="C3385" t="s">
        <v>33477</v>
      </c>
      <c r="D3385" t="s">
        <v>33476</v>
      </c>
      <c r="E3385"/>
      <c r="F3385">
        <v>86320</v>
      </c>
      <c r="G3385" t="s">
        <v>33477</v>
      </c>
      <c r="H3385">
        <v>40660</v>
      </c>
      <c r="I3385" t="s">
        <v>33476</v>
      </c>
      <c r="J3385"/>
      <c r="U3385" s="43"/>
      <c r="AE3385"/>
    </row>
    <row r="3386" spans="1:31">
      <c r="A3386">
        <v>9140</v>
      </c>
      <c r="B3386" t="s">
        <v>3277</v>
      </c>
      <c r="C3386" t="s">
        <v>33477</v>
      </c>
      <c r="D3386" t="s">
        <v>33476</v>
      </c>
      <c r="E3386"/>
      <c r="F3386">
        <v>86330</v>
      </c>
      <c r="G3386" t="s">
        <v>33480</v>
      </c>
      <c r="H3386">
        <v>40700</v>
      </c>
      <c r="I3386" t="s">
        <v>33476</v>
      </c>
      <c r="J3386"/>
      <c r="U3386" s="43"/>
      <c r="AE3386"/>
    </row>
    <row r="3387" spans="1:31">
      <c r="A3387">
        <v>9000</v>
      </c>
      <c r="B3387" t="s">
        <v>3278</v>
      </c>
      <c r="C3387" t="s">
        <v>33477</v>
      </c>
      <c r="D3387" t="s">
        <v>33476</v>
      </c>
      <c r="E3387"/>
      <c r="F3387">
        <v>86340</v>
      </c>
      <c r="G3387" t="s">
        <v>33477</v>
      </c>
      <c r="H3387">
        <v>40700</v>
      </c>
      <c r="I3387" t="s">
        <v>33476</v>
      </c>
      <c r="J3387"/>
      <c r="U3387" s="43"/>
      <c r="AE3387"/>
    </row>
    <row r="3388" spans="1:31">
      <c r="A3388">
        <v>9320</v>
      </c>
      <c r="B3388" t="s">
        <v>3279</v>
      </c>
      <c r="C3388" t="s">
        <v>33478</v>
      </c>
      <c r="D3388" t="s">
        <v>33476</v>
      </c>
      <c r="E3388"/>
      <c r="F3388">
        <v>86350</v>
      </c>
      <c r="G3388" t="s">
        <v>33477</v>
      </c>
      <c r="H3388">
        <v>40700</v>
      </c>
      <c r="I3388" t="s">
        <v>33476</v>
      </c>
      <c r="J3388"/>
      <c r="U3388" s="43"/>
      <c r="AE3388"/>
    </row>
    <row r="3389" spans="1:31">
      <c r="A3389">
        <v>9400</v>
      </c>
      <c r="B3389" t="s">
        <v>3280</v>
      </c>
      <c r="C3389" t="s">
        <v>33477</v>
      </c>
      <c r="D3389" t="s">
        <v>33476</v>
      </c>
      <c r="E3389"/>
      <c r="F3389">
        <v>86360</v>
      </c>
      <c r="G3389" t="s">
        <v>33477</v>
      </c>
      <c r="H3389">
        <v>40990</v>
      </c>
      <c r="I3389" t="s">
        <v>33476</v>
      </c>
      <c r="J3389"/>
      <c r="U3389" s="43"/>
      <c r="AE3389"/>
    </row>
    <row r="3390" spans="1:31">
      <c r="A3390">
        <v>9240</v>
      </c>
      <c r="B3390" t="s">
        <v>3281</v>
      </c>
      <c r="C3390" t="s">
        <v>33477</v>
      </c>
      <c r="D3390" t="s">
        <v>33476</v>
      </c>
      <c r="E3390"/>
      <c r="F3390">
        <v>86370</v>
      </c>
      <c r="G3390" t="s">
        <v>33477</v>
      </c>
      <c r="H3390">
        <v>40990</v>
      </c>
      <c r="I3390" t="s">
        <v>33476</v>
      </c>
      <c r="J3390"/>
      <c r="U3390" s="43"/>
      <c r="AE3390"/>
    </row>
    <row r="3391" spans="1:31">
      <c r="A3391">
        <v>9600</v>
      </c>
      <c r="B3391" t="s">
        <v>3282</v>
      </c>
      <c r="C3391" t="s">
        <v>33480</v>
      </c>
      <c r="D3391" t="s">
        <v>33476</v>
      </c>
      <c r="E3391"/>
      <c r="F3391">
        <v>86390</v>
      </c>
      <c r="G3391" t="s">
        <v>33477</v>
      </c>
      <c r="H3391">
        <v>41000</v>
      </c>
      <c r="I3391" t="s">
        <v>33476</v>
      </c>
      <c r="J3391"/>
      <c r="U3391" s="43"/>
      <c r="AE3391"/>
    </row>
    <row r="3392" spans="1:31">
      <c r="A3392">
        <v>9400</v>
      </c>
      <c r="B3392" t="s">
        <v>3283</v>
      </c>
      <c r="C3392" t="s">
        <v>33477</v>
      </c>
      <c r="D3392" t="s">
        <v>33476</v>
      </c>
      <c r="E3392"/>
      <c r="F3392">
        <v>86400</v>
      </c>
      <c r="G3392" t="s">
        <v>33477</v>
      </c>
      <c r="H3392">
        <v>41100</v>
      </c>
      <c r="I3392" t="s">
        <v>33476</v>
      </c>
      <c r="J3392"/>
      <c r="U3392" s="43"/>
      <c r="AE3392"/>
    </row>
    <row r="3393" spans="1:31">
      <c r="A3393">
        <v>9400</v>
      </c>
      <c r="B3393" t="s">
        <v>3283</v>
      </c>
      <c r="C3393" t="s">
        <v>33477</v>
      </c>
      <c r="D3393" t="s">
        <v>33476</v>
      </c>
      <c r="E3393"/>
      <c r="F3393">
        <v>86410</v>
      </c>
      <c r="G3393" t="s">
        <v>33477</v>
      </c>
      <c r="H3393">
        <v>41100</v>
      </c>
      <c r="I3393" t="s">
        <v>33476</v>
      </c>
      <c r="J3393"/>
      <c r="U3393" s="43"/>
      <c r="AE3393"/>
    </row>
    <row r="3394" spans="1:31">
      <c r="A3394">
        <v>9160</v>
      </c>
      <c r="B3394" t="s">
        <v>3284</v>
      </c>
      <c r="C3394" t="s">
        <v>33477</v>
      </c>
      <c r="D3394" t="s">
        <v>33476</v>
      </c>
      <c r="E3394"/>
      <c r="F3394">
        <v>86420</v>
      </c>
      <c r="G3394" t="s">
        <v>33480</v>
      </c>
      <c r="H3394">
        <v>41100</v>
      </c>
      <c r="I3394" t="s">
        <v>33476</v>
      </c>
      <c r="J3394"/>
      <c r="U3394" s="43"/>
      <c r="AE3394"/>
    </row>
    <row r="3395" spans="1:31">
      <c r="A3395">
        <v>9190</v>
      </c>
      <c r="B3395" t="s">
        <v>3285</v>
      </c>
      <c r="C3395" t="s">
        <v>33477</v>
      </c>
      <c r="D3395" t="s">
        <v>33476</v>
      </c>
      <c r="E3395"/>
      <c r="F3395">
        <v>86430</v>
      </c>
      <c r="G3395" t="s">
        <v>33477</v>
      </c>
      <c r="H3395">
        <v>41100</v>
      </c>
      <c r="I3395" t="s">
        <v>33476</v>
      </c>
      <c r="J3395"/>
      <c r="U3395" s="43"/>
      <c r="AE3395"/>
    </row>
    <row r="3396" spans="1:31">
      <c r="A3396">
        <v>9500</v>
      </c>
      <c r="B3396" t="s">
        <v>3286</v>
      </c>
      <c r="C3396" t="s">
        <v>33480</v>
      </c>
      <c r="D3396" t="s">
        <v>33476</v>
      </c>
      <c r="E3396"/>
      <c r="F3396">
        <v>86450</v>
      </c>
      <c r="G3396" t="s">
        <v>33477</v>
      </c>
      <c r="H3396">
        <v>41100</v>
      </c>
      <c r="I3396" t="s">
        <v>33476</v>
      </c>
      <c r="J3396"/>
      <c r="U3396" s="43"/>
      <c r="AE3396"/>
    </row>
    <row r="3397" spans="1:31">
      <c r="A3397">
        <v>9350</v>
      </c>
      <c r="B3397" t="s">
        <v>3287</v>
      </c>
      <c r="C3397" t="s">
        <v>33480</v>
      </c>
      <c r="D3397" t="s">
        <v>33476</v>
      </c>
      <c r="E3397"/>
      <c r="F3397">
        <v>86460</v>
      </c>
      <c r="G3397" t="s">
        <v>33477</v>
      </c>
      <c r="H3397">
        <v>41100</v>
      </c>
      <c r="I3397" t="s">
        <v>33476</v>
      </c>
      <c r="J3397"/>
      <c r="U3397" s="43"/>
      <c r="AE3397"/>
    </row>
    <row r="3398" spans="1:31">
      <c r="A3398">
        <v>9110</v>
      </c>
      <c r="B3398" t="s">
        <v>3288</v>
      </c>
      <c r="C3398" t="s">
        <v>33478</v>
      </c>
      <c r="D3398" t="s">
        <v>33476</v>
      </c>
      <c r="E3398"/>
      <c r="F3398">
        <v>86470</v>
      </c>
      <c r="G3398" t="s">
        <v>33477</v>
      </c>
      <c r="H3398">
        <v>41120</v>
      </c>
      <c r="I3398" t="s">
        <v>33476</v>
      </c>
      <c r="J3398"/>
      <c r="U3398" s="43"/>
      <c r="AE3398"/>
    </row>
    <row r="3399" spans="1:31">
      <c r="A3399">
        <v>9100</v>
      </c>
      <c r="B3399" t="s">
        <v>3289</v>
      </c>
      <c r="C3399" t="s">
        <v>33480</v>
      </c>
      <c r="D3399" t="s">
        <v>33476</v>
      </c>
      <c r="E3399"/>
      <c r="F3399">
        <v>86480</v>
      </c>
      <c r="G3399" t="s">
        <v>33477</v>
      </c>
      <c r="H3399">
        <v>41120</v>
      </c>
      <c r="I3399" t="s">
        <v>33476</v>
      </c>
      <c r="J3399"/>
      <c r="U3399" s="43"/>
      <c r="AE3399"/>
    </row>
    <row r="3400" spans="1:31">
      <c r="A3400">
        <v>9230</v>
      </c>
      <c r="B3400" t="s">
        <v>3290</v>
      </c>
      <c r="C3400" t="s">
        <v>33477</v>
      </c>
      <c r="D3400" t="s">
        <v>33476</v>
      </c>
      <c r="E3400"/>
      <c r="F3400">
        <v>86490</v>
      </c>
      <c r="G3400" t="s">
        <v>33480</v>
      </c>
      <c r="H3400">
        <v>41120</v>
      </c>
      <c r="I3400" t="s">
        <v>33476</v>
      </c>
      <c r="J3400"/>
      <c r="U3400" s="43"/>
      <c r="AE3400"/>
    </row>
    <row r="3401" spans="1:31">
      <c r="A3401">
        <v>9500</v>
      </c>
      <c r="B3401" t="s">
        <v>3291</v>
      </c>
      <c r="C3401" t="s">
        <v>33480</v>
      </c>
      <c r="D3401" t="s">
        <v>33476</v>
      </c>
      <c r="E3401"/>
      <c r="F3401">
        <v>86500</v>
      </c>
      <c r="G3401" t="s">
        <v>33477</v>
      </c>
      <c r="H3401">
        <v>41150</v>
      </c>
      <c r="I3401" t="s">
        <v>33476</v>
      </c>
      <c r="J3401"/>
      <c r="U3401" s="43"/>
      <c r="AE3401"/>
    </row>
    <row r="3402" spans="1:31">
      <c r="A3402">
        <v>9700</v>
      </c>
      <c r="B3402" t="s">
        <v>3292</v>
      </c>
      <c r="C3402" t="s">
        <v>33480</v>
      </c>
      <c r="D3402" t="s">
        <v>33476</v>
      </c>
      <c r="E3402"/>
      <c r="F3402">
        <v>86510</v>
      </c>
      <c r="G3402" t="s">
        <v>33477</v>
      </c>
      <c r="H3402">
        <v>41150</v>
      </c>
      <c r="I3402" t="s">
        <v>33476</v>
      </c>
      <c r="J3402"/>
      <c r="U3402" s="43"/>
      <c r="AE3402"/>
    </row>
    <row r="3403" spans="1:31">
      <c r="A3403">
        <v>9500</v>
      </c>
      <c r="B3403" t="s">
        <v>3293</v>
      </c>
      <c r="C3403" t="s">
        <v>33480</v>
      </c>
      <c r="D3403" t="s">
        <v>33476</v>
      </c>
      <c r="E3403"/>
      <c r="F3403">
        <v>86540</v>
      </c>
      <c r="G3403" t="s">
        <v>33477</v>
      </c>
      <c r="H3403">
        <v>41150</v>
      </c>
      <c r="I3403" t="s">
        <v>33476</v>
      </c>
      <c r="J3403"/>
      <c r="U3403" s="43"/>
      <c r="AE3403"/>
    </row>
    <row r="3404" spans="1:31">
      <c r="A3404">
        <v>9250</v>
      </c>
      <c r="B3404" t="s">
        <v>3294</v>
      </c>
      <c r="C3404" t="s">
        <v>33478</v>
      </c>
      <c r="D3404" t="s">
        <v>33476</v>
      </c>
      <c r="E3404"/>
      <c r="F3404">
        <v>86600</v>
      </c>
      <c r="G3404" t="s">
        <v>33477</v>
      </c>
      <c r="H3404">
        <v>41150</v>
      </c>
      <c r="I3404" t="s">
        <v>33476</v>
      </c>
      <c r="J3404"/>
      <c r="U3404" s="43"/>
      <c r="AE3404"/>
    </row>
    <row r="3405" spans="1:31">
      <c r="A3405">
        <v>9100</v>
      </c>
      <c r="B3405" t="s">
        <v>3295</v>
      </c>
      <c r="C3405" t="s">
        <v>33480</v>
      </c>
      <c r="D3405" t="s">
        <v>33476</v>
      </c>
      <c r="E3405"/>
      <c r="F3405">
        <v>86700</v>
      </c>
      <c r="G3405" t="s">
        <v>33477</v>
      </c>
      <c r="H3405">
        <v>41160</v>
      </c>
      <c r="I3405" t="s">
        <v>33476</v>
      </c>
      <c r="J3405"/>
      <c r="U3405" s="43"/>
      <c r="AE3405"/>
    </row>
    <row r="3406" spans="1:31">
      <c r="A3406">
        <v>9310</v>
      </c>
      <c r="B3406" t="s">
        <v>3296</v>
      </c>
      <c r="C3406" t="s">
        <v>33478</v>
      </c>
      <c r="D3406" t="s">
        <v>33476</v>
      </c>
      <c r="E3406"/>
      <c r="F3406">
        <v>86800</v>
      </c>
      <c r="G3406" t="s">
        <v>33477</v>
      </c>
      <c r="H3406">
        <v>41160</v>
      </c>
      <c r="I3406" t="s">
        <v>33476</v>
      </c>
      <c r="J3406"/>
      <c r="U3406" s="43"/>
      <c r="AE3406"/>
    </row>
    <row r="3407" spans="1:31">
      <c r="A3407">
        <v>9400</v>
      </c>
      <c r="B3407" t="s">
        <v>3297</v>
      </c>
      <c r="C3407" t="s">
        <v>33477</v>
      </c>
      <c r="D3407" t="s">
        <v>33476</v>
      </c>
      <c r="E3407"/>
      <c r="F3407">
        <v>87000</v>
      </c>
      <c r="G3407" t="s">
        <v>33477</v>
      </c>
      <c r="H3407">
        <v>41160</v>
      </c>
      <c r="I3407" t="s">
        <v>33476</v>
      </c>
      <c r="J3407"/>
      <c r="U3407" s="43"/>
      <c r="AE3407"/>
    </row>
    <row r="3408" spans="1:31">
      <c r="A3408">
        <v>9140</v>
      </c>
      <c r="B3408" t="s">
        <v>3298</v>
      </c>
      <c r="C3408" t="s">
        <v>33477</v>
      </c>
      <c r="D3408" t="s">
        <v>33476</v>
      </c>
      <c r="E3408"/>
      <c r="F3408">
        <v>87110</v>
      </c>
      <c r="G3408" t="s">
        <v>33477</v>
      </c>
      <c r="H3408">
        <v>41160</v>
      </c>
      <c r="I3408" t="s">
        <v>33476</v>
      </c>
      <c r="J3408"/>
      <c r="U3408" s="43"/>
      <c r="AE3408"/>
    </row>
    <row r="3409" spans="1:31">
      <c r="A3409">
        <v>9140</v>
      </c>
      <c r="B3409" t="s">
        <v>3298</v>
      </c>
      <c r="C3409" t="s">
        <v>33477</v>
      </c>
      <c r="D3409" t="s">
        <v>33476</v>
      </c>
      <c r="E3409"/>
      <c r="F3409">
        <v>87120</v>
      </c>
      <c r="G3409" t="s">
        <v>33477</v>
      </c>
      <c r="H3409">
        <v>41160</v>
      </c>
      <c r="I3409" t="s">
        <v>33476</v>
      </c>
      <c r="J3409"/>
      <c r="U3409" s="43"/>
      <c r="AE3409"/>
    </row>
    <row r="3410" spans="1:31">
      <c r="A3410">
        <v>9500</v>
      </c>
      <c r="B3410" t="s">
        <v>3299</v>
      </c>
      <c r="C3410" t="s">
        <v>33480</v>
      </c>
      <c r="D3410" t="s">
        <v>33476</v>
      </c>
      <c r="E3410"/>
      <c r="F3410">
        <v>87130</v>
      </c>
      <c r="G3410" t="s">
        <v>33477</v>
      </c>
      <c r="H3410">
        <v>41170</v>
      </c>
      <c r="I3410" t="s">
        <v>33476</v>
      </c>
      <c r="J3410"/>
      <c r="U3410" s="43"/>
      <c r="AE3410"/>
    </row>
    <row r="3411" spans="1:31">
      <c r="A3411">
        <v>9120</v>
      </c>
      <c r="B3411" t="s">
        <v>3300</v>
      </c>
      <c r="C3411" t="s">
        <v>33480</v>
      </c>
      <c r="D3411" t="s">
        <v>33476</v>
      </c>
      <c r="E3411"/>
      <c r="F3411">
        <v>87140</v>
      </c>
      <c r="G3411" t="s">
        <v>33477</v>
      </c>
      <c r="H3411">
        <v>41190</v>
      </c>
      <c r="I3411" t="s">
        <v>33476</v>
      </c>
      <c r="J3411"/>
      <c r="U3411" s="43"/>
      <c r="AE3411"/>
    </row>
    <row r="3412" spans="1:31">
      <c r="A3412">
        <v>9110</v>
      </c>
      <c r="B3412" t="s">
        <v>3301</v>
      </c>
      <c r="C3412" t="s">
        <v>33478</v>
      </c>
      <c r="D3412" t="s">
        <v>33476</v>
      </c>
      <c r="E3412"/>
      <c r="F3412">
        <v>87150</v>
      </c>
      <c r="G3412" t="s">
        <v>33477</v>
      </c>
      <c r="H3412">
        <v>41190</v>
      </c>
      <c r="I3412" t="s">
        <v>33476</v>
      </c>
      <c r="J3412"/>
      <c r="U3412" s="43"/>
      <c r="AE3412"/>
    </row>
    <row r="3413" spans="1:31">
      <c r="A3413">
        <v>9310</v>
      </c>
      <c r="B3413" t="s">
        <v>3302</v>
      </c>
      <c r="C3413" t="s">
        <v>33478</v>
      </c>
      <c r="D3413" t="s">
        <v>33476</v>
      </c>
      <c r="E3413"/>
      <c r="F3413">
        <v>87160</v>
      </c>
      <c r="G3413" t="s">
        <v>33477</v>
      </c>
      <c r="H3413">
        <v>41190</v>
      </c>
      <c r="I3413" t="s">
        <v>33476</v>
      </c>
      <c r="J3413"/>
      <c r="U3413" s="43"/>
      <c r="AE3413"/>
    </row>
    <row r="3414" spans="1:31">
      <c r="A3414">
        <v>9120</v>
      </c>
      <c r="B3414" t="s">
        <v>3303</v>
      </c>
      <c r="C3414" t="s">
        <v>33480</v>
      </c>
      <c r="D3414" t="s">
        <v>33476</v>
      </c>
      <c r="E3414"/>
      <c r="F3414">
        <v>87170</v>
      </c>
      <c r="G3414" t="s">
        <v>33477</v>
      </c>
      <c r="H3414">
        <v>41230</v>
      </c>
      <c r="I3414" t="s">
        <v>33476</v>
      </c>
      <c r="J3414"/>
      <c r="U3414" s="43"/>
      <c r="AE3414"/>
    </row>
    <row r="3415" spans="1:31">
      <c r="A3415">
        <v>9310</v>
      </c>
      <c r="B3415" t="s">
        <v>3304</v>
      </c>
      <c r="C3415" t="s">
        <v>33478</v>
      </c>
      <c r="D3415" t="s">
        <v>33476</v>
      </c>
      <c r="E3415"/>
      <c r="F3415">
        <v>87190</v>
      </c>
      <c r="G3415" t="s">
        <v>33477</v>
      </c>
      <c r="H3415">
        <v>41240</v>
      </c>
      <c r="I3415" t="s">
        <v>33476</v>
      </c>
      <c r="J3415"/>
      <c r="U3415" s="43"/>
      <c r="AE3415"/>
    </row>
    <row r="3416" spans="1:31">
      <c r="A3416">
        <v>9000</v>
      </c>
      <c r="B3416" t="s">
        <v>3305</v>
      </c>
      <c r="C3416" t="s">
        <v>33477</v>
      </c>
      <c r="D3416" t="s">
        <v>33476</v>
      </c>
      <c r="E3416"/>
      <c r="F3416">
        <v>87200</v>
      </c>
      <c r="G3416" t="s">
        <v>33477</v>
      </c>
      <c r="H3416">
        <v>41240</v>
      </c>
      <c r="I3416" t="s">
        <v>33476</v>
      </c>
      <c r="J3416"/>
      <c r="U3416" s="43"/>
      <c r="AE3416"/>
    </row>
    <row r="3417" spans="1:31">
      <c r="A3417">
        <v>9250</v>
      </c>
      <c r="B3417" t="s">
        <v>3306</v>
      </c>
      <c r="C3417" t="s">
        <v>33478</v>
      </c>
      <c r="D3417" t="s">
        <v>33476</v>
      </c>
      <c r="E3417"/>
      <c r="F3417">
        <v>87210</v>
      </c>
      <c r="G3417" t="s">
        <v>33477</v>
      </c>
      <c r="H3417">
        <v>41250</v>
      </c>
      <c r="I3417" t="s">
        <v>33476</v>
      </c>
      <c r="J3417"/>
      <c r="U3417" s="43"/>
      <c r="AE3417"/>
    </row>
    <row r="3418" spans="1:31">
      <c r="A3418">
        <v>9700</v>
      </c>
      <c r="B3418" t="s">
        <v>1703</v>
      </c>
      <c r="C3418" t="s">
        <v>33480</v>
      </c>
      <c r="D3418" t="s">
        <v>33476</v>
      </c>
      <c r="E3418"/>
      <c r="F3418">
        <v>87220</v>
      </c>
      <c r="G3418" t="s">
        <v>33477</v>
      </c>
      <c r="H3418">
        <v>41290</v>
      </c>
      <c r="I3418" t="s">
        <v>33476</v>
      </c>
      <c r="J3418"/>
      <c r="U3418" s="43"/>
      <c r="AE3418"/>
    </row>
    <row r="3419" spans="1:31">
      <c r="A3419">
        <v>9340</v>
      </c>
      <c r="B3419" t="s">
        <v>3307</v>
      </c>
      <c r="C3419" t="s">
        <v>33480</v>
      </c>
      <c r="D3419" t="e">
        <v>#N/A</v>
      </c>
      <c r="E3419"/>
      <c r="F3419">
        <v>87230</v>
      </c>
      <c r="G3419" t="s">
        <v>33477</v>
      </c>
      <c r="H3419">
        <v>41290</v>
      </c>
      <c r="I3419" t="s">
        <v>33476</v>
      </c>
      <c r="J3419"/>
      <c r="U3419" s="43"/>
      <c r="AE3419"/>
    </row>
    <row r="3420" spans="1:31">
      <c r="A3420">
        <v>9220</v>
      </c>
      <c r="B3420" t="s">
        <v>3308</v>
      </c>
      <c r="C3420" t="s">
        <v>33478</v>
      </c>
      <c r="D3420" t="s">
        <v>33476</v>
      </c>
      <c r="E3420"/>
      <c r="F3420">
        <v>87240</v>
      </c>
      <c r="G3420" t="s">
        <v>33477</v>
      </c>
      <c r="H3420">
        <v>41310</v>
      </c>
      <c r="I3420" t="s">
        <v>33476</v>
      </c>
      <c r="J3420"/>
      <c r="U3420" s="43"/>
      <c r="AE3420"/>
    </row>
    <row r="3421" spans="1:31">
      <c r="A3421">
        <v>9220</v>
      </c>
      <c r="B3421" t="s">
        <v>3308</v>
      </c>
      <c r="C3421" t="s">
        <v>33478</v>
      </c>
      <c r="D3421" t="s">
        <v>33476</v>
      </c>
      <c r="E3421"/>
      <c r="F3421">
        <v>87250</v>
      </c>
      <c r="G3421" t="s">
        <v>33477</v>
      </c>
      <c r="H3421">
        <v>41310</v>
      </c>
      <c r="I3421" t="s">
        <v>33476</v>
      </c>
      <c r="J3421"/>
      <c r="U3421" s="43"/>
      <c r="AE3421"/>
    </row>
    <row r="3422" spans="1:31">
      <c r="A3422">
        <v>9220</v>
      </c>
      <c r="B3422" t="s">
        <v>3308</v>
      </c>
      <c r="C3422" t="s">
        <v>33478</v>
      </c>
      <c r="D3422" t="s">
        <v>33476</v>
      </c>
      <c r="E3422"/>
      <c r="F3422">
        <v>87260</v>
      </c>
      <c r="G3422" t="s">
        <v>33477</v>
      </c>
      <c r="H3422">
        <v>41310</v>
      </c>
      <c r="I3422" t="s">
        <v>33476</v>
      </c>
      <c r="J3422"/>
      <c r="U3422" s="43"/>
      <c r="AE3422"/>
    </row>
    <row r="3423" spans="1:31">
      <c r="A3423">
        <v>9220</v>
      </c>
      <c r="B3423" t="s">
        <v>3308</v>
      </c>
      <c r="C3423" t="s">
        <v>33478</v>
      </c>
      <c r="D3423" t="s">
        <v>33476</v>
      </c>
      <c r="E3423"/>
      <c r="F3423">
        <v>87270</v>
      </c>
      <c r="G3423" t="s">
        <v>33477</v>
      </c>
      <c r="H3423">
        <v>41330</v>
      </c>
      <c r="I3423" t="s">
        <v>33476</v>
      </c>
      <c r="J3423"/>
      <c r="U3423" s="43"/>
      <c r="AE3423"/>
    </row>
    <row r="3424" spans="1:31">
      <c r="A3424">
        <v>9800</v>
      </c>
      <c r="B3424" t="s">
        <v>599</v>
      </c>
      <c r="C3424" t="s">
        <v>33477</v>
      </c>
      <c r="D3424" t="s">
        <v>33476</v>
      </c>
      <c r="E3424"/>
      <c r="F3424">
        <v>87290</v>
      </c>
      <c r="G3424" t="s">
        <v>33477</v>
      </c>
      <c r="H3424">
        <v>41330</v>
      </c>
      <c r="I3424" t="s">
        <v>33476</v>
      </c>
      <c r="J3424"/>
      <c r="U3424" s="43"/>
      <c r="AE3424"/>
    </row>
    <row r="3425" spans="1:31">
      <c r="A3425">
        <v>9300</v>
      </c>
      <c r="B3425" t="s">
        <v>3309</v>
      </c>
      <c r="C3425" t="s">
        <v>33477</v>
      </c>
      <c r="D3425" t="s">
        <v>33476</v>
      </c>
      <c r="E3425"/>
      <c r="F3425">
        <v>87300</v>
      </c>
      <c r="G3425" t="s">
        <v>33477</v>
      </c>
      <c r="H3425">
        <v>41330</v>
      </c>
      <c r="I3425" t="s">
        <v>33476</v>
      </c>
      <c r="J3425"/>
      <c r="U3425" s="43"/>
      <c r="AE3425"/>
    </row>
    <row r="3426" spans="1:31">
      <c r="A3426">
        <v>9130</v>
      </c>
      <c r="B3426" t="s">
        <v>3310</v>
      </c>
      <c r="C3426" t="s">
        <v>33480</v>
      </c>
      <c r="D3426" t="s">
        <v>33476</v>
      </c>
      <c r="E3426"/>
      <c r="F3426">
        <v>87310</v>
      </c>
      <c r="G3426" t="s">
        <v>33477</v>
      </c>
      <c r="H3426">
        <v>41370</v>
      </c>
      <c r="I3426" t="s">
        <v>33476</v>
      </c>
      <c r="J3426"/>
      <c r="U3426" s="43"/>
      <c r="AE3426"/>
    </row>
    <row r="3427" spans="1:31">
      <c r="A3427">
        <v>9100</v>
      </c>
      <c r="B3427" t="s">
        <v>3311</v>
      </c>
      <c r="C3427" t="s">
        <v>33480</v>
      </c>
      <c r="D3427" t="s">
        <v>33476</v>
      </c>
      <c r="E3427"/>
      <c r="F3427">
        <v>87320</v>
      </c>
      <c r="G3427" t="s">
        <v>33477</v>
      </c>
      <c r="H3427">
        <v>41370</v>
      </c>
      <c r="I3427" t="s">
        <v>33476</v>
      </c>
      <c r="J3427"/>
      <c r="U3427" s="43"/>
      <c r="AE3427"/>
    </row>
    <row r="3428" spans="1:31">
      <c r="A3428">
        <v>9120</v>
      </c>
      <c r="B3428" t="s">
        <v>3312</v>
      </c>
      <c r="C3428" t="s">
        <v>33480</v>
      </c>
      <c r="D3428" t="s">
        <v>33476</v>
      </c>
      <c r="E3428"/>
      <c r="F3428">
        <v>87330</v>
      </c>
      <c r="G3428" t="s">
        <v>33477</v>
      </c>
      <c r="H3428">
        <v>41370</v>
      </c>
      <c r="I3428" t="s">
        <v>33476</v>
      </c>
      <c r="J3428"/>
      <c r="U3428" s="43"/>
      <c r="AE3428"/>
    </row>
    <row r="3429" spans="1:31">
      <c r="A3429">
        <v>9500</v>
      </c>
      <c r="B3429" t="s">
        <v>3313</v>
      </c>
      <c r="C3429" t="s">
        <v>33480</v>
      </c>
      <c r="D3429" t="s">
        <v>33476</v>
      </c>
      <c r="E3429"/>
      <c r="F3429">
        <v>87340</v>
      </c>
      <c r="G3429" t="s">
        <v>33477</v>
      </c>
      <c r="H3429">
        <v>41400</v>
      </c>
      <c r="I3429" t="s">
        <v>33476</v>
      </c>
      <c r="J3429"/>
      <c r="U3429" s="43"/>
      <c r="AE3429"/>
    </row>
    <row r="3430" spans="1:31">
      <c r="A3430">
        <v>9130</v>
      </c>
      <c r="B3430" t="s">
        <v>3314</v>
      </c>
      <c r="C3430" t="s">
        <v>33480</v>
      </c>
      <c r="D3430" t="s">
        <v>33476</v>
      </c>
      <c r="E3430"/>
      <c r="F3430">
        <v>87360</v>
      </c>
      <c r="G3430" t="s">
        <v>33477</v>
      </c>
      <c r="H3430">
        <v>41400</v>
      </c>
      <c r="I3430" t="s">
        <v>33476</v>
      </c>
      <c r="J3430"/>
      <c r="U3430" s="43"/>
      <c r="AE3430"/>
    </row>
    <row r="3431" spans="1:31">
      <c r="A3431">
        <v>10200</v>
      </c>
      <c r="B3431" t="s">
        <v>3315</v>
      </c>
      <c r="C3431" t="s">
        <v>33477</v>
      </c>
      <c r="D3431" t="s">
        <v>33476</v>
      </c>
      <c r="E3431"/>
      <c r="F3431">
        <v>87380</v>
      </c>
      <c r="G3431" t="s">
        <v>33477</v>
      </c>
      <c r="H3431">
        <v>41400</v>
      </c>
      <c r="I3431" t="s">
        <v>33476</v>
      </c>
      <c r="J3431"/>
      <c r="U3431" s="43"/>
      <c r="AE3431"/>
    </row>
    <row r="3432" spans="1:31">
      <c r="A3432">
        <v>10160</v>
      </c>
      <c r="B3432" t="s">
        <v>3316</v>
      </c>
      <c r="C3432" t="s">
        <v>33480</v>
      </c>
      <c r="D3432" t="s">
        <v>33476</v>
      </c>
      <c r="E3432"/>
      <c r="F3432">
        <v>87400</v>
      </c>
      <c r="G3432" t="s">
        <v>33477</v>
      </c>
      <c r="H3432">
        <v>41500</v>
      </c>
      <c r="I3432" t="s">
        <v>33476</v>
      </c>
      <c r="J3432"/>
      <c r="U3432" s="43"/>
      <c r="AE3432"/>
    </row>
    <row r="3433" spans="1:31">
      <c r="A3433">
        <v>10190</v>
      </c>
      <c r="B3433" t="s">
        <v>3316</v>
      </c>
      <c r="C3433" t="s">
        <v>33480</v>
      </c>
      <c r="D3433" t="s">
        <v>33476</v>
      </c>
      <c r="E3433"/>
      <c r="F3433">
        <v>87420</v>
      </c>
      <c r="G3433" t="s">
        <v>33477</v>
      </c>
      <c r="H3433">
        <v>41500</v>
      </c>
      <c r="I3433" t="s">
        <v>33476</v>
      </c>
      <c r="J3433"/>
      <c r="U3433" s="43"/>
      <c r="AE3433"/>
    </row>
    <row r="3434" spans="1:31">
      <c r="A3434">
        <v>10190</v>
      </c>
      <c r="B3434" t="s">
        <v>3316</v>
      </c>
      <c r="C3434" t="s">
        <v>33480</v>
      </c>
      <c r="D3434" t="s">
        <v>33476</v>
      </c>
      <c r="E3434"/>
      <c r="F3434">
        <v>87440</v>
      </c>
      <c r="G3434" t="s">
        <v>33477</v>
      </c>
      <c r="H3434">
        <v>41500</v>
      </c>
      <c r="I3434" t="s">
        <v>33476</v>
      </c>
      <c r="J3434"/>
      <c r="U3434" s="43"/>
      <c r="AE3434"/>
    </row>
    <row r="3435" spans="1:31">
      <c r="A3435">
        <v>10700</v>
      </c>
      <c r="B3435" t="s">
        <v>3317</v>
      </c>
      <c r="C3435" t="s">
        <v>33480</v>
      </c>
      <c r="D3435" t="s">
        <v>33476</v>
      </c>
      <c r="E3435"/>
      <c r="F3435">
        <v>87460</v>
      </c>
      <c r="G3435" t="s">
        <v>33477</v>
      </c>
      <c r="H3435">
        <v>41800</v>
      </c>
      <c r="I3435" t="s">
        <v>33476</v>
      </c>
      <c r="J3435"/>
      <c r="U3435" s="43"/>
      <c r="AE3435"/>
    </row>
    <row r="3436" spans="1:31">
      <c r="A3436">
        <v>10140</v>
      </c>
      <c r="B3436" t="s">
        <v>3318</v>
      </c>
      <c r="C3436" t="s">
        <v>33477</v>
      </c>
      <c r="D3436" t="s">
        <v>33476</v>
      </c>
      <c r="E3436"/>
      <c r="F3436">
        <v>87480</v>
      </c>
      <c r="G3436" t="s">
        <v>33477</v>
      </c>
      <c r="H3436">
        <v>41800</v>
      </c>
      <c r="I3436" t="s">
        <v>33476</v>
      </c>
      <c r="J3436"/>
      <c r="U3436" s="43"/>
      <c r="AE3436"/>
    </row>
    <row r="3437" spans="1:31">
      <c r="A3437">
        <v>10700</v>
      </c>
      <c r="B3437" t="s">
        <v>3319</v>
      </c>
      <c r="C3437" t="s">
        <v>33480</v>
      </c>
      <c r="D3437" t="s">
        <v>33476</v>
      </c>
      <c r="E3437"/>
      <c r="F3437">
        <v>87500</v>
      </c>
      <c r="G3437" t="s">
        <v>33477</v>
      </c>
      <c r="H3437">
        <v>41800</v>
      </c>
      <c r="I3437" t="s">
        <v>33476</v>
      </c>
      <c r="J3437"/>
      <c r="U3437" s="43"/>
      <c r="AE3437"/>
    </row>
    <row r="3438" spans="1:31">
      <c r="A3438">
        <v>10200</v>
      </c>
      <c r="B3438" t="s">
        <v>3320</v>
      </c>
      <c r="C3438" t="s">
        <v>33477</v>
      </c>
      <c r="D3438" t="s">
        <v>33476</v>
      </c>
      <c r="E3438"/>
      <c r="F3438">
        <v>87510</v>
      </c>
      <c r="G3438" t="s">
        <v>33477</v>
      </c>
      <c r="H3438">
        <v>41800</v>
      </c>
      <c r="I3438" t="s">
        <v>33476</v>
      </c>
      <c r="J3438"/>
      <c r="U3438" s="43"/>
      <c r="AE3438"/>
    </row>
    <row r="3439" spans="1:31">
      <c r="A3439">
        <v>10140</v>
      </c>
      <c r="B3439" t="s">
        <v>3321</v>
      </c>
      <c r="C3439" t="s">
        <v>33477</v>
      </c>
      <c r="D3439" t="s">
        <v>33476</v>
      </c>
      <c r="E3439"/>
      <c r="F3439">
        <v>87520</v>
      </c>
      <c r="G3439" t="s">
        <v>33477</v>
      </c>
      <c r="H3439">
        <v>41800</v>
      </c>
      <c r="I3439" t="s">
        <v>33476</v>
      </c>
      <c r="J3439"/>
      <c r="U3439" s="43"/>
      <c r="AE3439"/>
    </row>
    <row r="3440" spans="1:31">
      <c r="A3440">
        <v>10340</v>
      </c>
      <c r="B3440" t="s">
        <v>3322</v>
      </c>
      <c r="C3440" t="s">
        <v>33477</v>
      </c>
      <c r="D3440" t="s">
        <v>33476</v>
      </c>
      <c r="E3440"/>
      <c r="F3440">
        <v>87600</v>
      </c>
      <c r="G3440" t="s">
        <v>33477</v>
      </c>
      <c r="H3440">
        <v>41800</v>
      </c>
      <c r="I3440" t="s">
        <v>33476</v>
      </c>
      <c r="J3440"/>
      <c r="U3440" s="43"/>
      <c r="AE3440"/>
    </row>
    <row r="3441" spans="1:31">
      <c r="A3441">
        <v>10330</v>
      </c>
      <c r="B3441" t="s">
        <v>3323</v>
      </c>
      <c r="C3441" t="s">
        <v>33480</v>
      </c>
      <c r="D3441" t="s">
        <v>33476</v>
      </c>
      <c r="E3441"/>
      <c r="F3441">
        <v>87620</v>
      </c>
      <c r="G3441" t="s">
        <v>33477</v>
      </c>
      <c r="H3441">
        <v>42110</v>
      </c>
      <c r="I3441" t="s">
        <v>33476</v>
      </c>
      <c r="J3441"/>
      <c r="U3441" s="43"/>
      <c r="AE3441"/>
    </row>
    <row r="3442" spans="1:31">
      <c r="A3442">
        <v>10200</v>
      </c>
      <c r="B3442" t="s">
        <v>3324</v>
      </c>
      <c r="C3442" t="s">
        <v>33477</v>
      </c>
      <c r="D3442" t="s">
        <v>33476</v>
      </c>
      <c r="E3442"/>
      <c r="F3442">
        <v>87700</v>
      </c>
      <c r="G3442" t="s">
        <v>33477</v>
      </c>
      <c r="H3442">
        <v>42111</v>
      </c>
      <c r="I3442" t="s">
        <v>33476</v>
      </c>
      <c r="J3442"/>
      <c r="U3442" s="43"/>
      <c r="AE3442"/>
    </row>
    <row r="3443" spans="1:31">
      <c r="A3443">
        <v>10200</v>
      </c>
      <c r="B3443" t="s">
        <v>3325</v>
      </c>
      <c r="C3443" t="s">
        <v>33477</v>
      </c>
      <c r="D3443" t="s">
        <v>33476</v>
      </c>
      <c r="E3443"/>
      <c r="F3443">
        <v>87800</v>
      </c>
      <c r="G3443" t="s">
        <v>33477</v>
      </c>
      <c r="H3443">
        <v>42122</v>
      </c>
      <c r="I3443" t="s">
        <v>33476</v>
      </c>
      <c r="J3443"/>
      <c r="U3443" s="43"/>
      <c r="AE3443"/>
    </row>
    <row r="3444" spans="1:31">
      <c r="A3444">
        <v>10320</v>
      </c>
      <c r="B3444" t="s">
        <v>3326</v>
      </c>
      <c r="C3444" t="s">
        <v>33477</v>
      </c>
      <c r="D3444" t="s">
        <v>33482</v>
      </c>
      <c r="E3444"/>
      <c r="F3444">
        <v>88000</v>
      </c>
      <c r="G3444" t="s">
        <v>33478</v>
      </c>
      <c r="H3444">
        <v>42123</v>
      </c>
      <c r="I3444" t="s">
        <v>33476</v>
      </c>
      <c r="J3444"/>
      <c r="U3444" s="43"/>
      <c r="AE3444"/>
    </row>
    <row r="3445" spans="1:31">
      <c r="A3445">
        <v>10220</v>
      </c>
      <c r="B3445" t="s">
        <v>3327</v>
      </c>
      <c r="C3445" t="s">
        <v>33480</v>
      </c>
      <c r="D3445" t="s">
        <v>33481</v>
      </c>
      <c r="E3445"/>
      <c r="F3445">
        <v>88120</v>
      </c>
      <c r="G3445" t="s">
        <v>33478</v>
      </c>
      <c r="H3445">
        <v>42123</v>
      </c>
      <c r="I3445" t="s">
        <v>33476</v>
      </c>
      <c r="J3445"/>
      <c r="U3445" s="43"/>
      <c r="AE3445"/>
    </row>
    <row r="3446" spans="1:31">
      <c r="A3446">
        <v>10150</v>
      </c>
      <c r="B3446" t="s">
        <v>3328</v>
      </c>
      <c r="C3446" t="s">
        <v>33480</v>
      </c>
      <c r="D3446" t="s">
        <v>33476</v>
      </c>
      <c r="E3446"/>
      <c r="F3446">
        <v>88130</v>
      </c>
      <c r="G3446" t="s">
        <v>33478</v>
      </c>
      <c r="H3446">
        <v>42130</v>
      </c>
      <c r="I3446" t="s">
        <v>33476</v>
      </c>
      <c r="J3446"/>
      <c r="U3446" s="43"/>
      <c r="AE3446"/>
    </row>
    <row r="3447" spans="1:31">
      <c r="A3447">
        <v>10240</v>
      </c>
      <c r="B3447" t="s">
        <v>3329</v>
      </c>
      <c r="C3447" t="s">
        <v>33480</v>
      </c>
      <c r="D3447" t="s">
        <v>33476</v>
      </c>
      <c r="E3447"/>
      <c r="F3447">
        <v>88140</v>
      </c>
      <c r="G3447" t="s">
        <v>33478</v>
      </c>
      <c r="H3447">
        <v>42140</v>
      </c>
      <c r="I3447" t="s">
        <v>33476</v>
      </c>
      <c r="J3447"/>
      <c r="U3447" s="43"/>
      <c r="AE3447"/>
    </row>
    <row r="3448" spans="1:31">
      <c r="A3448">
        <v>10130</v>
      </c>
      <c r="B3448" t="s">
        <v>3330</v>
      </c>
      <c r="C3448" t="s">
        <v>33480</v>
      </c>
      <c r="D3448" t="s">
        <v>33476</v>
      </c>
      <c r="E3448"/>
      <c r="F3448">
        <v>88160</v>
      </c>
      <c r="G3448" t="s">
        <v>33478</v>
      </c>
      <c r="H3448">
        <v>42155</v>
      </c>
      <c r="I3448" t="s">
        <v>33476</v>
      </c>
      <c r="J3448"/>
      <c r="U3448" s="43"/>
      <c r="AE3448"/>
    </row>
    <row r="3449" spans="1:31">
      <c r="A3449">
        <v>10220</v>
      </c>
      <c r="B3449" t="s">
        <v>3331</v>
      </c>
      <c r="C3449" t="s">
        <v>33480</v>
      </c>
      <c r="D3449" t="s">
        <v>33481</v>
      </c>
      <c r="E3449"/>
      <c r="F3449">
        <v>88170</v>
      </c>
      <c r="G3449" t="s">
        <v>33478</v>
      </c>
      <c r="H3449">
        <v>42160</v>
      </c>
      <c r="I3449" t="s">
        <v>33476</v>
      </c>
      <c r="J3449"/>
      <c r="U3449" s="43"/>
      <c r="AE3449"/>
    </row>
    <row r="3450" spans="1:31">
      <c r="A3450">
        <v>10220</v>
      </c>
      <c r="B3450" t="s">
        <v>3331</v>
      </c>
      <c r="C3450" t="s">
        <v>33480</v>
      </c>
      <c r="D3450" t="s">
        <v>33481</v>
      </c>
      <c r="E3450"/>
      <c r="F3450">
        <v>88200</v>
      </c>
      <c r="G3450" t="s">
        <v>33478</v>
      </c>
      <c r="H3450">
        <v>42170</v>
      </c>
      <c r="I3450" t="s">
        <v>33476</v>
      </c>
      <c r="J3450"/>
      <c r="U3450" s="43"/>
      <c r="AE3450"/>
    </row>
    <row r="3451" spans="1:31">
      <c r="A3451">
        <v>10220</v>
      </c>
      <c r="B3451" t="s">
        <v>3331</v>
      </c>
      <c r="C3451" t="s">
        <v>33480</v>
      </c>
      <c r="D3451" t="s">
        <v>33481</v>
      </c>
      <c r="E3451"/>
      <c r="F3451">
        <v>88210</v>
      </c>
      <c r="G3451" t="s">
        <v>33478</v>
      </c>
      <c r="H3451">
        <v>42210</v>
      </c>
      <c r="I3451" t="s">
        <v>33476</v>
      </c>
      <c r="J3451"/>
      <c r="U3451" s="43"/>
      <c r="AE3451"/>
    </row>
    <row r="3452" spans="1:31">
      <c r="A3452">
        <v>10400</v>
      </c>
      <c r="B3452" t="s">
        <v>3332</v>
      </c>
      <c r="C3452" t="s">
        <v>33480</v>
      </c>
      <c r="D3452" t="s">
        <v>33476</v>
      </c>
      <c r="E3452"/>
      <c r="F3452">
        <v>88220</v>
      </c>
      <c r="G3452" t="s">
        <v>33478</v>
      </c>
      <c r="H3452">
        <v>42220</v>
      </c>
      <c r="I3452" t="s">
        <v>33476</v>
      </c>
      <c r="J3452"/>
      <c r="U3452" s="43"/>
      <c r="AE3452"/>
    </row>
    <row r="3453" spans="1:31">
      <c r="A3453">
        <v>10240</v>
      </c>
      <c r="B3453" t="s">
        <v>3333</v>
      </c>
      <c r="C3453" t="s">
        <v>33480</v>
      </c>
      <c r="D3453" t="s">
        <v>33476</v>
      </c>
      <c r="E3453"/>
      <c r="F3453">
        <v>88240</v>
      </c>
      <c r="G3453" t="s">
        <v>33478</v>
      </c>
      <c r="H3453">
        <v>42260</v>
      </c>
      <c r="I3453" t="s">
        <v>33476</v>
      </c>
      <c r="J3453"/>
      <c r="U3453" s="43"/>
      <c r="AE3453"/>
    </row>
    <row r="3454" spans="1:31">
      <c r="A3454">
        <v>10340</v>
      </c>
      <c r="B3454" t="s">
        <v>3334</v>
      </c>
      <c r="C3454" t="s">
        <v>33477</v>
      </c>
      <c r="D3454" t="s">
        <v>33476</v>
      </c>
      <c r="E3454"/>
      <c r="F3454">
        <v>88250</v>
      </c>
      <c r="G3454" t="s">
        <v>33478</v>
      </c>
      <c r="H3454">
        <v>42320</v>
      </c>
      <c r="I3454" t="s">
        <v>33476</v>
      </c>
      <c r="J3454"/>
      <c r="U3454" s="43"/>
      <c r="AE3454"/>
    </row>
    <row r="3455" spans="1:31">
      <c r="A3455">
        <v>10290</v>
      </c>
      <c r="B3455" t="s">
        <v>3335</v>
      </c>
      <c r="C3455" t="s">
        <v>33480</v>
      </c>
      <c r="D3455" t="s">
        <v>33476</v>
      </c>
      <c r="E3455"/>
      <c r="F3455">
        <v>88260</v>
      </c>
      <c r="G3455" t="s">
        <v>33478</v>
      </c>
      <c r="H3455">
        <v>42320</v>
      </c>
      <c r="I3455" t="s">
        <v>33476</v>
      </c>
      <c r="J3455"/>
      <c r="U3455" s="43"/>
      <c r="AE3455"/>
    </row>
    <row r="3456" spans="1:31">
      <c r="A3456">
        <v>10130</v>
      </c>
      <c r="B3456" t="s">
        <v>3336</v>
      </c>
      <c r="C3456" t="s">
        <v>33480</v>
      </c>
      <c r="D3456" t="s">
        <v>33476</v>
      </c>
      <c r="E3456"/>
      <c r="F3456">
        <v>88270</v>
      </c>
      <c r="G3456" t="s">
        <v>33478</v>
      </c>
      <c r="H3456">
        <v>42360</v>
      </c>
      <c r="I3456" t="s">
        <v>33476</v>
      </c>
      <c r="J3456"/>
      <c r="U3456" s="43"/>
      <c r="AE3456"/>
    </row>
    <row r="3457" spans="1:31">
      <c r="A3457">
        <v>10340</v>
      </c>
      <c r="B3457" t="s">
        <v>3337</v>
      </c>
      <c r="C3457" t="s">
        <v>33477</v>
      </c>
      <c r="D3457" t="s">
        <v>33476</v>
      </c>
      <c r="E3457"/>
      <c r="F3457">
        <v>88300</v>
      </c>
      <c r="G3457" t="s">
        <v>33478</v>
      </c>
      <c r="H3457">
        <v>42360</v>
      </c>
      <c r="I3457" t="s">
        <v>33476</v>
      </c>
      <c r="J3457"/>
      <c r="U3457" s="43"/>
      <c r="AE3457"/>
    </row>
    <row r="3458" spans="1:31">
      <c r="A3458">
        <v>10330</v>
      </c>
      <c r="B3458" t="s">
        <v>3338</v>
      </c>
      <c r="C3458" t="s">
        <v>33480</v>
      </c>
      <c r="D3458" t="s">
        <v>33476</v>
      </c>
      <c r="E3458"/>
      <c r="F3458">
        <v>88320</v>
      </c>
      <c r="G3458" t="s">
        <v>33478</v>
      </c>
      <c r="H3458">
        <v>42370</v>
      </c>
      <c r="I3458" t="s">
        <v>33476</v>
      </c>
      <c r="J3458"/>
      <c r="U3458" s="43"/>
      <c r="AE3458"/>
    </row>
    <row r="3459" spans="1:31">
      <c r="A3459">
        <v>10330</v>
      </c>
      <c r="B3459" t="s">
        <v>3339</v>
      </c>
      <c r="C3459" t="s">
        <v>33480</v>
      </c>
      <c r="D3459" t="s">
        <v>33476</v>
      </c>
      <c r="E3459"/>
      <c r="F3459">
        <v>88330</v>
      </c>
      <c r="G3459" t="s">
        <v>33478</v>
      </c>
      <c r="H3459">
        <v>42380</v>
      </c>
      <c r="I3459" t="s">
        <v>33476</v>
      </c>
      <c r="J3459"/>
      <c r="U3459" s="43"/>
      <c r="AE3459"/>
    </row>
    <row r="3460" spans="1:31">
      <c r="A3460">
        <v>10210</v>
      </c>
      <c r="B3460" t="s">
        <v>3340</v>
      </c>
      <c r="C3460" t="s">
        <v>33477</v>
      </c>
      <c r="D3460" t="s">
        <v>33476</v>
      </c>
      <c r="E3460"/>
      <c r="F3460">
        <v>88340</v>
      </c>
      <c r="G3460" t="s">
        <v>33478</v>
      </c>
      <c r="H3460">
        <v>42380</v>
      </c>
      <c r="I3460" t="s">
        <v>33476</v>
      </c>
      <c r="J3460"/>
      <c r="U3460" s="43"/>
      <c r="AE3460"/>
    </row>
    <row r="3461" spans="1:31">
      <c r="A3461">
        <v>10110</v>
      </c>
      <c r="B3461" t="s">
        <v>3341</v>
      </c>
      <c r="C3461" t="s">
        <v>33477</v>
      </c>
      <c r="D3461" t="s">
        <v>33476</v>
      </c>
      <c r="E3461"/>
      <c r="F3461">
        <v>88350</v>
      </c>
      <c r="G3461" t="s">
        <v>33478</v>
      </c>
      <c r="H3461">
        <v>42380</v>
      </c>
      <c r="I3461" t="s">
        <v>33476</v>
      </c>
      <c r="J3461"/>
      <c r="U3461" s="43"/>
      <c r="AE3461"/>
    </row>
    <row r="3462" spans="1:31">
      <c r="A3462">
        <v>10600</v>
      </c>
      <c r="B3462" t="s">
        <v>3342</v>
      </c>
      <c r="C3462" t="s">
        <v>33480</v>
      </c>
      <c r="D3462" t="s">
        <v>33476</v>
      </c>
      <c r="E3462"/>
      <c r="F3462">
        <v>88360</v>
      </c>
      <c r="G3462" t="s">
        <v>33478</v>
      </c>
      <c r="H3462">
        <v>42380</v>
      </c>
      <c r="I3462" t="s">
        <v>33476</v>
      </c>
      <c r="J3462"/>
      <c r="U3462" s="43"/>
      <c r="AE3462"/>
    </row>
    <row r="3463" spans="1:31">
      <c r="A3463">
        <v>10400</v>
      </c>
      <c r="B3463" t="s">
        <v>3343</v>
      </c>
      <c r="C3463" t="s">
        <v>33480</v>
      </c>
      <c r="D3463" t="s">
        <v>33476</v>
      </c>
      <c r="E3463"/>
      <c r="F3463">
        <v>88380</v>
      </c>
      <c r="G3463" t="s">
        <v>33478</v>
      </c>
      <c r="H3463">
        <v>42410</v>
      </c>
      <c r="I3463" t="s">
        <v>33476</v>
      </c>
      <c r="J3463"/>
      <c r="U3463" s="43"/>
      <c r="AE3463"/>
    </row>
    <row r="3464" spans="1:31">
      <c r="A3464">
        <v>10400</v>
      </c>
      <c r="B3464" t="s">
        <v>3343</v>
      </c>
      <c r="C3464" t="s">
        <v>33480</v>
      </c>
      <c r="D3464" t="s">
        <v>33476</v>
      </c>
      <c r="E3464"/>
      <c r="F3464">
        <v>88390</v>
      </c>
      <c r="G3464" t="s">
        <v>33478</v>
      </c>
      <c r="H3464">
        <v>42430</v>
      </c>
      <c r="I3464" t="s">
        <v>33476</v>
      </c>
      <c r="J3464"/>
      <c r="U3464" s="43"/>
      <c r="AE3464"/>
    </row>
    <row r="3465" spans="1:31">
      <c r="A3465">
        <v>10200</v>
      </c>
      <c r="B3465" t="s">
        <v>3344</v>
      </c>
      <c r="C3465" t="s">
        <v>33477</v>
      </c>
      <c r="D3465" t="s">
        <v>33476</v>
      </c>
      <c r="E3465"/>
      <c r="F3465">
        <v>88400</v>
      </c>
      <c r="G3465" t="s">
        <v>33478</v>
      </c>
      <c r="H3465">
        <v>42430</v>
      </c>
      <c r="I3465" t="s">
        <v>33476</v>
      </c>
      <c r="J3465"/>
      <c r="U3465" s="43"/>
      <c r="AE3465"/>
    </row>
    <row r="3466" spans="1:31">
      <c r="A3466">
        <v>10200</v>
      </c>
      <c r="B3466" t="s">
        <v>3345</v>
      </c>
      <c r="C3466" t="s">
        <v>33477</v>
      </c>
      <c r="D3466" t="s">
        <v>33476</v>
      </c>
      <c r="E3466"/>
      <c r="F3466">
        <v>88410</v>
      </c>
      <c r="G3466" t="s">
        <v>33478</v>
      </c>
      <c r="H3466">
        <v>42430</v>
      </c>
      <c r="I3466" t="s">
        <v>33476</v>
      </c>
      <c r="J3466"/>
      <c r="U3466" s="43"/>
      <c r="AE3466"/>
    </row>
    <row r="3467" spans="1:31">
      <c r="A3467">
        <v>10110</v>
      </c>
      <c r="B3467" t="s">
        <v>3346</v>
      </c>
      <c r="C3467" t="s">
        <v>33477</v>
      </c>
      <c r="D3467" t="s">
        <v>33476</v>
      </c>
      <c r="E3467"/>
      <c r="F3467">
        <v>88420</v>
      </c>
      <c r="G3467" t="s">
        <v>33478</v>
      </c>
      <c r="H3467">
        <v>42450</v>
      </c>
      <c r="I3467" t="s">
        <v>33476</v>
      </c>
      <c r="J3467"/>
      <c r="U3467" s="43"/>
      <c r="AE3467"/>
    </row>
    <row r="3468" spans="1:31">
      <c r="A3468">
        <v>10310</v>
      </c>
      <c r="B3468" t="s">
        <v>3347</v>
      </c>
      <c r="C3468" t="s">
        <v>33478</v>
      </c>
      <c r="D3468" t="s">
        <v>33476</v>
      </c>
      <c r="E3468"/>
      <c r="F3468">
        <v>88440</v>
      </c>
      <c r="G3468" t="s">
        <v>33478</v>
      </c>
      <c r="H3468">
        <v>42460</v>
      </c>
      <c r="I3468" t="s">
        <v>33476</v>
      </c>
      <c r="J3468"/>
      <c r="U3468" s="43"/>
      <c r="AE3468"/>
    </row>
    <row r="3469" spans="1:31">
      <c r="A3469">
        <v>10190</v>
      </c>
      <c r="B3469" t="s">
        <v>3348</v>
      </c>
      <c r="C3469" t="s">
        <v>33480</v>
      </c>
      <c r="D3469" t="s">
        <v>33476</v>
      </c>
      <c r="E3469"/>
      <c r="F3469">
        <v>88450</v>
      </c>
      <c r="G3469" t="s">
        <v>33478</v>
      </c>
      <c r="H3469">
        <v>42460</v>
      </c>
      <c r="I3469" t="s">
        <v>33476</v>
      </c>
      <c r="J3469"/>
      <c r="U3469" s="43"/>
      <c r="AE3469"/>
    </row>
    <row r="3470" spans="1:31">
      <c r="A3470">
        <v>10290</v>
      </c>
      <c r="B3470" t="s">
        <v>3349</v>
      </c>
      <c r="C3470" t="s">
        <v>33480</v>
      </c>
      <c r="D3470" t="s">
        <v>33476</v>
      </c>
      <c r="E3470"/>
      <c r="F3470">
        <v>88480</v>
      </c>
      <c r="G3470" t="s">
        <v>33478</v>
      </c>
      <c r="H3470">
        <v>42470</v>
      </c>
      <c r="I3470" t="s">
        <v>33476</v>
      </c>
      <c r="J3470"/>
      <c r="U3470" s="43"/>
      <c r="AE3470"/>
    </row>
    <row r="3471" spans="1:31">
      <c r="A3471">
        <v>10200</v>
      </c>
      <c r="B3471" t="s">
        <v>3350</v>
      </c>
      <c r="C3471" t="s">
        <v>33477</v>
      </c>
      <c r="D3471" t="s">
        <v>33476</v>
      </c>
      <c r="E3471"/>
      <c r="F3471">
        <v>88500</v>
      </c>
      <c r="G3471" t="s">
        <v>33478</v>
      </c>
      <c r="H3471">
        <v>42470</v>
      </c>
      <c r="I3471" t="s">
        <v>33476</v>
      </c>
      <c r="J3471"/>
      <c r="U3471" s="43"/>
      <c r="AE3471"/>
    </row>
    <row r="3472" spans="1:31">
      <c r="A3472">
        <v>10130</v>
      </c>
      <c r="B3472" t="s">
        <v>3351</v>
      </c>
      <c r="C3472" t="s">
        <v>33480</v>
      </c>
      <c r="D3472" t="s">
        <v>33476</v>
      </c>
      <c r="E3472"/>
      <c r="F3472">
        <v>88520</v>
      </c>
      <c r="G3472" t="s">
        <v>33478</v>
      </c>
      <c r="H3472">
        <v>42520</v>
      </c>
      <c r="I3472" t="s">
        <v>33476</v>
      </c>
      <c r="J3472"/>
      <c r="U3472" s="43"/>
      <c r="AE3472"/>
    </row>
    <row r="3473" spans="1:31">
      <c r="A3473">
        <v>10110</v>
      </c>
      <c r="B3473" t="s">
        <v>3352</v>
      </c>
      <c r="C3473" t="s">
        <v>33477</v>
      </c>
      <c r="D3473" t="s">
        <v>33476</v>
      </c>
      <c r="E3473"/>
      <c r="F3473">
        <v>88600</v>
      </c>
      <c r="G3473" t="s">
        <v>33478</v>
      </c>
      <c r="H3473">
        <v>42520</v>
      </c>
      <c r="I3473" t="s">
        <v>33476</v>
      </c>
      <c r="J3473"/>
      <c r="U3473" s="43"/>
      <c r="AE3473"/>
    </row>
    <row r="3474" spans="1:31">
      <c r="A3474">
        <v>10160</v>
      </c>
      <c r="B3474" t="s">
        <v>3353</v>
      </c>
      <c r="C3474" t="s">
        <v>33480</v>
      </c>
      <c r="D3474" t="s">
        <v>33476</v>
      </c>
      <c r="E3474"/>
      <c r="F3474">
        <v>88630</v>
      </c>
      <c r="G3474" t="s">
        <v>33478</v>
      </c>
      <c r="H3474">
        <v>42540</v>
      </c>
      <c r="I3474" t="s">
        <v>33476</v>
      </c>
      <c r="J3474"/>
      <c r="U3474" s="43"/>
      <c r="AE3474"/>
    </row>
    <row r="3475" spans="1:31">
      <c r="A3475">
        <v>10170</v>
      </c>
      <c r="B3475" t="s">
        <v>3354</v>
      </c>
      <c r="C3475" t="s">
        <v>33480</v>
      </c>
      <c r="D3475" t="s">
        <v>33476</v>
      </c>
      <c r="E3475"/>
      <c r="F3475">
        <v>88650</v>
      </c>
      <c r="G3475" t="s">
        <v>33478</v>
      </c>
      <c r="H3475">
        <v>42550</v>
      </c>
      <c r="I3475" t="s">
        <v>33476</v>
      </c>
      <c r="J3475"/>
      <c r="U3475" s="43"/>
      <c r="AE3475"/>
    </row>
    <row r="3476" spans="1:31">
      <c r="A3476">
        <v>10500</v>
      </c>
      <c r="B3476" t="s">
        <v>3355</v>
      </c>
      <c r="C3476" t="s">
        <v>33480</v>
      </c>
      <c r="D3476" t="s">
        <v>33481</v>
      </c>
      <c r="E3476"/>
      <c r="F3476">
        <v>88700</v>
      </c>
      <c r="G3476" t="s">
        <v>33478</v>
      </c>
      <c r="H3476">
        <v>42560</v>
      </c>
      <c r="I3476" t="s">
        <v>33476</v>
      </c>
      <c r="J3476"/>
      <c r="U3476" s="43"/>
      <c r="AE3476"/>
    </row>
    <row r="3477" spans="1:31">
      <c r="A3477">
        <v>10140</v>
      </c>
      <c r="B3477" t="s">
        <v>3356</v>
      </c>
      <c r="C3477" t="s">
        <v>33477</v>
      </c>
      <c r="D3477" t="s">
        <v>33476</v>
      </c>
      <c r="E3477"/>
      <c r="F3477">
        <v>88800</v>
      </c>
      <c r="G3477" t="s">
        <v>33478</v>
      </c>
      <c r="H3477">
        <v>42570</v>
      </c>
      <c r="I3477" t="s">
        <v>33476</v>
      </c>
      <c r="J3477"/>
      <c r="U3477" s="43"/>
      <c r="AE3477"/>
    </row>
    <row r="3478" spans="1:31">
      <c r="A3478">
        <v>10500</v>
      </c>
      <c r="B3478" t="s">
        <v>3357</v>
      </c>
      <c r="C3478" t="s">
        <v>33480</v>
      </c>
      <c r="D3478" t="s">
        <v>33481</v>
      </c>
      <c r="E3478"/>
      <c r="F3478">
        <v>89000</v>
      </c>
      <c r="G3478" t="s">
        <v>33480</v>
      </c>
      <c r="H3478">
        <v>42590</v>
      </c>
      <c r="I3478" t="s">
        <v>33476</v>
      </c>
      <c r="J3478"/>
      <c r="U3478" s="43"/>
      <c r="AE3478"/>
    </row>
    <row r="3479" spans="1:31">
      <c r="A3479">
        <v>10500</v>
      </c>
      <c r="B3479" t="s">
        <v>3358</v>
      </c>
      <c r="C3479" t="s">
        <v>33480</v>
      </c>
      <c r="D3479" t="s">
        <v>33481</v>
      </c>
      <c r="E3479"/>
      <c r="F3479">
        <v>89100</v>
      </c>
      <c r="G3479" t="s">
        <v>33480</v>
      </c>
      <c r="H3479">
        <v>42600</v>
      </c>
      <c r="I3479" t="s">
        <v>33476</v>
      </c>
      <c r="J3479"/>
      <c r="U3479" s="43"/>
      <c r="AE3479"/>
    </row>
    <row r="3480" spans="1:31">
      <c r="A3480">
        <v>10200</v>
      </c>
      <c r="B3480" t="s">
        <v>3359</v>
      </c>
      <c r="C3480" t="s">
        <v>33477</v>
      </c>
      <c r="D3480" t="s">
        <v>33476</v>
      </c>
      <c r="E3480"/>
      <c r="F3480">
        <v>89110</v>
      </c>
      <c r="G3480" t="s">
        <v>33480</v>
      </c>
      <c r="H3480">
        <v>42600</v>
      </c>
      <c r="I3480" t="s">
        <v>33476</v>
      </c>
      <c r="J3480"/>
      <c r="U3480" s="43"/>
      <c r="AE3480"/>
    </row>
    <row r="3481" spans="1:31">
      <c r="A3481">
        <v>10800</v>
      </c>
      <c r="B3481" t="s">
        <v>3360</v>
      </c>
      <c r="C3481" t="s">
        <v>33480</v>
      </c>
      <c r="D3481" t="s">
        <v>33482</v>
      </c>
      <c r="E3481"/>
      <c r="F3481">
        <v>89130</v>
      </c>
      <c r="G3481" t="s">
        <v>33477</v>
      </c>
      <c r="H3481">
        <v>42610</v>
      </c>
      <c r="I3481" t="s">
        <v>33476</v>
      </c>
      <c r="J3481"/>
      <c r="U3481" s="43"/>
      <c r="AE3481"/>
    </row>
    <row r="3482" spans="1:31">
      <c r="A3482">
        <v>10140</v>
      </c>
      <c r="B3482" t="s">
        <v>3361</v>
      </c>
      <c r="C3482" t="s">
        <v>33477</v>
      </c>
      <c r="D3482" t="s">
        <v>33476</v>
      </c>
      <c r="E3482"/>
      <c r="F3482">
        <v>89140</v>
      </c>
      <c r="G3482" t="s">
        <v>33480</v>
      </c>
      <c r="H3482">
        <v>42620</v>
      </c>
      <c r="I3482" t="s">
        <v>33476</v>
      </c>
      <c r="J3482"/>
      <c r="U3482" s="43"/>
      <c r="AE3482"/>
    </row>
    <row r="3483" spans="1:31">
      <c r="A3483">
        <v>10320</v>
      </c>
      <c r="B3483" t="s">
        <v>3362</v>
      </c>
      <c r="C3483" t="s">
        <v>33477</v>
      </c>
      <c r="D3483" t="s">
        <v>33482</v>
      </c>
      <c r="E3483"/>
      <c r="F3483">
        <v>89150</v>
      </c>
      <c r="G3483" t="s">
        <v>33480</v>
      </c>
      <c r="H3483">
        <v>42650</v>
      </c>
      <c r="I3483" t="s">
        <v>33476</v>
      </c>
      <c r="J3483"/>
      <c r="U3483" s="43"/>
      <c r="AE3483"/>
    </row>
    <row r="3484" spans="1:31">
      <c r="A3484">
        <v>10380</v>
      </c>
      <c r="B3484" t="s">
        <v>3363</v>
      </c>
      <c r="C3484" t="s">
        <v>33480</v>
      </c>
      <c r="D3484" t="s">
        <v>33476</v>
      </c>
      <c r="E3484"/>
      <c r="F3484">
        <v>89160</v>
      </c>
      <c r="G3484" t="s">
        <v>33477</v>
      </c>
      <c r="H3484">
        <v>42660</v>
      </c>
      <c r="I3484" t="s">
        <v>33476</v>
      </c>
      <c r="J3484"/>
      <c r="U3484" s="43"/>
      <c r="AE3484"/>
    </row>
    <row r="3485" spans="1:31">
      <c r="A3485">
        <v>10270</v>
      </c>
      <c r="B3485" t="s">
        <v>3364</v>
      </c>
      <c r="C3485" t="s">
        <v>33480</v>
      </c>
      <c r="D3485" t="s">
        <v>33482</v>
      </c>
      <c r="E3485"/>
      <c r="F3485">
        <v>89170</v>
      </c>
      <c r="G3485" t="s">
        <v>33477</v>
      </c>
      <c r="H3485">
        <v>42660</v>
      </c>
      <c r="I3485" t="s">
        <v>33476</v>
      </c>
      <c r="J3485"/>
      <c r="U3485" s="43"/>
      <c r="AE3485"/>
    </row>
    <row r="3486" spans="1:31">
      <c r="A3486">
        <v>10290</v>
      </c>
      <c r="B3486" t="s">
        <v>3365</v>
      </c>
      <c r="C3486" t="s">
        <v>33480</v>
      </c>
      <c r="D3486" t="s">
        <v>33476</v>
      </c>
      <c r="E3486"/>
      <c r="F3486">
        <v>89190</v>
      </c>
      <c r="G3486" t="s">
        <v>33480</v>
      </c>
      <c r="H3486">
        <v>42660</v>
      </c>
      <c r="I3486" t="s">
        <v>33476</v>
      </c>
      <c r="J3486"/>
      <c r="U3486" s="43"/>
      <c r="AE3486"/>
    </row>
    <row r="3487" spans="1:31">
      <c r="A3487">
        <v>10110</v>
      </c>
      <c r="B3487" t="s">
        <v>3366</v>
      </c>
      <c r="C3487" t="s">
        <v>33477</v>
      </c>
      <c r="D3487" t="s">
        <v>33476</v>
      </c>
      <c r="E3487"/>
      <c r="F3487">
        <v>89200</v>
      </c>
      <c r="G3487" t="s">
        <v>33477</v>
      </c>
      <c r="H3487">
        <v>42670</v>
      </c>
      <c r="I3487" t="s">
        <v>33476</v>
      </c>
      <c r="J3487"/>
      <c r="U3487" s="43"/>
      <c r="AE3487"/>
    </row>
    <row r="3488" spans="1:31">
      <c r="A3488">
        <v>10220</v>
      </c>
      <c r="B3488" t="s">
        <v>3367</v>
      </c>
      <c r="C3488" t="s">
        <v>33480</v>
      </c>
      <c r="D3488" t="s">
        <v>33481</v>
      </c>
      <c r="E3488"/>
      <c r="F3488">
        <v>89210</v>
      </c>
      <c r="G3488" t="s">
        <v>33480</v>
      </c>
      <c r="H3488">
        <v>42700</v>
      </c>
      <c r="I3488" t="s">
        <v>33476</v>
      </c>
      <c r="J3488"/>
      <c r="U3488" s="43"/>
      <c r="AE3488"/>
    </row>
    <row r="3489" spans="1:31">
      <c r="A3489">
        <v>10400</v>
      </c>
      <c r="B3489" t="s">
        <v>3368</v>
      </c>
      <c r="C3489" t="s">
        <v>33480</v>
      </c>
      <c r="D3489" t="s">
        <v>33476</v>
      </c>
      <c r="E3489"/>
      <c r="F3489">
        <v>89220</v>
      </c>
      <c r="G3489" t="s">
        <v>33477</v>
      </c>
      <c r="H3489">
        <v>42800</v>
      </c>
      <c r="I3489" t="s">
        <v>33476</v>
      </c>
      <c r="J3489"/>
      <c r="U3489" s="43"/>
      <c r="AE3489"/>
    </row>
    <row r="3490" spans="1:31">
      <c r="A3490">
        <v>10340</v>
      </c>
      <c r="B3490" t="s">
        <v>3369</v>
      </c>
      <c r="C3490" t="s">
        <v>33477</v>
      </c>
      <c r="D3490" t="s">
        <v>33476</v>
      </c>
      <c r="E3490"/>
      <c r="F3490">
        <v>89240</v>
      </c>
      <c r="G3490" t="s">
        <v>33480</v>
      </c>
      <c r="H3490">
        <v>42800</v>
      </c>
      <c r="I3490" t="s">
        <v>33476</v>
      </c>
      <c r="J3490"/>
      <c r="U3490" s="43"/>
      <c r="AE3490"/>
    </row>
    <row r="3491" spans="1:31">
      <c r="A3491">
        <v>10340</v>
      </c>
      <c r="B3491" t="s">
        <v>3369</v>
      </c>
      <c r="C3491" t="s">
        <v>33477</v>
      </c>
      <c r="D3491" t="s">
        <v>33476</v>
      </c>
      <c r="E3491"/>
      <c r="F3491">
        <v>89250</v>
      </c>
      <c r="G3491" t="s">
        <v>33480</v>
      </c>
      <c r="H3491">
        <v>42820</v>
      </c>
      <c r="I3491" t="s">
        <v>33476</v>
      </c>
      <c r="J3491"/>
      <c r="U3491" s="43"/>
      <c r="AE3491"/>
    </row>
    <row r="3492" spans="1:31">
      <c r="A3492">
        <v>10500</v>
      </c>
      <c r="B3492" t="s">
        <v>1742</v>
      </c>
      <c r="C3492" t="s">
        <v>33480</v>
      </c>
      <c r="D3492" t="s">
        <v>33481</v>
      </c>
      <c r="E3492"/>
      <c r="F3492">
        <v>89260</v>
      </c>
      <c r="G3492" t="s">
        <v>33480</v>
      </c>
      <c r="H3492">
        <v>42830</v>
      </c>
      <c r="I3492" t="s">
        <v>33476</v>
      </c>
      <c r="J3492"/>
      <c r="U3492" s="43"/>
      <c r="AE3492"/>
    </row>
    <row r="3493" spans="1:31">
      <c r="A3493">
        <v>10450</v>
      </c>
      <c r="B3493" t="s">
        <v>3370</v>
      </c>
      <c r="C3493" t="s">
        <v>33480</v>
      </c>
      <c r="D3493" t="e">
        <v>#N/A</v>
      </c>
      <c r="E3493"/>
      <c r="F3493">
        <v>89270</v>
      </c>
      <c r="G3493" t="s">
        <v>33480</v>
      </c>
      <c r="H3493">
        <v>42830</v>
      </c>
      <c r="I3493" t="s">
        <v>33476</v>
      </c>
      <c r="J3493"/>
      <c r="U3493" s="43"/>
      <c r="AE3493"/>
    </row>
    <row r="3494" spans="1:31">
      <c r="A3494">
        <v>10450</v>
      </c>
      <c r="B3494" t="s">
        <v>3370</v>
      </c>
      <c r="C3494" t="s">
        <v>33480</v>
      </c>
      <c r="D3494" t="e">
        <v>#N/A</v>
      </c>
      <c r="E3494"/>
      <c r="F3494">
        <v>89290</v>
      </c>
      <c r="G3494" t="s">
        <v>33480</v>
      </c>
      <c r="H3494">
        <v>42840</v>
      </c>
      <c r="I3494" t="s">
        <v>33476</v>
      </c>
      <c r="J3494"/>
      <c r="U3494" s="43"/>
      <c r="AE3494"/>
    </row>
    <row r="3495" spans="1:31">
      <c r="A3495">
        <v>10220</v>
      </c>
      <c r="B3495" t="s">
        <v>3371</v>
      </c>
      <c r="C3495" t="s">
        <v>33480</v>
      </c>
      <c r="D3495" t="s">
        <v>33481</v>
      </c>
      <c r="E3495"/>
      <c r="F3495">
        <v>89300</v>
      </c>
      <c r="G3495" t="s">
        <v>33480</v>
      </c>
      <c r="H3495">
        <v>42920</v>
      </c>
      <c r="I3495" t="s">
        <v>33476</v>
      </c>
      <c r="J3495"/>
      <c r="U3495" s="43"/>
      <c r="AE3495"/>
    </row>
    <row r="3496" spans="1:31">
      <c r="A3496">
        <v>10140</v>
      </c>
      <c r="B3496" t="s">
        <v>3372</v>
      </c>
      <c r="C3496" t="s">
        <v>33477</v>
      </c>
      <c r="D3496" t="s">
        <v>33476</v>
      </c>
      <c r="E3496"/>
      <c r="F3496">
        <v>89310</v>
      </c>
      <c r="G3496" t="s">
        <v>33477</v>
      </c>
      <c r="H3496">
        <v>42990</v>
      </c>
      <c r="I3496" t="s">
        <v>33476</v>
      </c>
      <c r="J3496"/>
      <c r="U3496" s="43"/>
      <c r="AE3496"/>
    </row>
    <row r="3497" spans="1:31">
      <c r="A3497">
        <v>10500</v>
      </c>
      <c r="B3497" t="s">
        <v>3373</v>
      </c>
      <c r="C3497" t="s">
        <v>33480</v>
      </c>
      <c r="D3497" t="s">
        <v>33481</v>
      </c>
      <c r="E3497"/>
      <c r="F3497">
        <v>89320</v>
      </c>
      <c r="G3497" t="s">
        <v>33480</v>
      </c>
      <c r="H3497">
        <v>43100</v>
      </c>
      <c r="I3497" t="s">
        <v>33476</v>
      </c>
      <c r="J3497"/>
      <c r="U3497" s="43"/>
      <c r="AE3497"/>
    </row>
    <row r="3498" spans="1:31">
      <c r="A3498">
        <v>10500</v>
      </c>
      <c r="B3498" t="s">
        <v>3374</v>
      </c>
      <c r="C3498" t="s">
        <v>33480</v>
      </c>
      <c r="D3498" t="s">
        <v>33481</v>
      </c>
      <c r="E3498"/>
      <c r="F3498">
        <v>89330</v>
      </c>
      <c r="G3498" t="s">
        <v>33480</v>
      </c>
      <c r="H3498">
        <v>43100</v>
      </c>
      <c r="I3498" t="s">
        <v>33476</v>
      </c>
      <c r="J3498"/>
      <c r="U3498" s="43"/>
      <c r="AE3498"/>
    </row>
    <row r="3499" spans="1:31">
      <c r="A3499">
        <v>10240</v>
      </c>
      <c r="B3499" t="s">
        <v>3375</v>
      </c>
      <c r="C3499" t="s">
        <v>33480</v>
      </c>
      <c r="D3499" t="s">
        <v>33476</v>
      </c>
      <c r="E3499"/>
      <c r="F3499">
        <v>89340</v>
      </c>
      <c r="G3499" t="s">
        <v>33480</v>
      </c>
      <c r="H3499">
        <v>43100</v>
      </c>
      <c r="I3499" t="s">
        <v>33476</v>
      </c>
      <c r="J3499"/>
      <c r="U3499" s="43"/>
      <c r="AE3499"/>
    </row>
    <row r="3500" spans="1:31">
      <c r="A3500">
        <v>10190</v>
      </c>
      <c r="B3500" t="s">
        <v>3376</v>
      </c>
      <c r="C3500" t="s">
        <v>33480</v>
      </c>
      <c r="D3500" t="s">
        <v>33476</v>
      </c>
      <c r="E3500"/>
      <c r="F3500">
        <v>89360</v>
      </c>
      <c r="G3500" t="s">
        <v>33480</v>
      </c>
      <c r="H3500">
        <v>43100</v>
      </c>
      <c r="I3500" t="s">
        <v>33476</v>
      </c>
      <c r="J3500"/>
      <c r="U3500" s="43"/>
      <c r="AE3500"/>
    </row>
    <row r="3501" spans="1:31">
      <c r="A3501">
        <v>10800</v>
      </c>
      <c r="B3501" t="s">
        <v>3377</v>
      </c>
      <c r="C3501" t="s">
        <v>33480</v>
      </c>
      <c r="D3501" t="s">
        <v>33482</v>
      </c>
      <c r="E3501"/>
      <c r="F3501">
        <v>89380</v>
      </c>
      <c r="G3501" t="s">
        <v>33480</v>
      </c>
      <c r="H3501">
        <v>43110</v>
      </c>
      <c r="I3501" t="s">
        <v>33476</v>
      </c>
      <c r="J3501"/>
      <c r="U3501" s="43"/>
      <c r="AE3501"/>
    </row>
    <row r="3502" spans="1:31">
      <c r="A3502">
        <v>10800</v>
      </c>
      <c r="B3502" t="s">
        <v>3377</v>
      </c>
      <c r="C3502" t="s">
        <v>33480</v>
      </c>
      <c r="D3502" t="s">
        <v>33482</v>
      </c>
      <c r="E3502"/>
      <c r="F3502">
        <v>89390</v>
      </c>
      <c r="G3502" t="s">
        <v>33477</v>
      </c>
      <c r="H3502">
        <v>43120</v>
      </c>
      <c r="I3502" t="s">
        <v>33476</v>
      </c>
      <c r="J3502"/>
      <c r="U3502" s="43"/>
      <c r="AE3502"/>
    </row>
    <row r="3503" spans="1:31">
      <c r="A3503">
        <v>10110</v>
      </c>
      <c r="B3503" t="s">
        <v>3378</v>
      </c>
      <c r="C3503" t="s">
        <v>33477</v>
      </c>
      <c r="D3503" t="s">
        <v>33476</v>
      </c>
      <c r="E3503"/>
      <c r="F3503">
        <v>89420</v>
      </c>
      <c r="G3503" t="s">
        <v>33477</v>
      </c>
      <c r="H3503">
        <v>43130</v>
      </c>
      <c r="I3503" t="s">
        <v>33476</v>
      </c>
      <c r="J3503"/>
      <c r="U3503" s="43"/>
      <c r="AE3503"/>
    </row>
    <row r="3504" spans="1:31">
      <c r="A3504">
        <v>10110</v>
      </c>
      <c r="B3504" t="s">
        <v>3379</v>
      </c>
      <c r="C3504" t="s">
        <v>33477</v>
      </c>
      <c r="D3504" t="s">
        <v>33476</v>
      </c>
      <c r="E3504"/>
      <c r="F3504">
        <v>89430</v>
      </c>
      <c r="G3504" t="s">
        <v>33477</v>
      </c>
      <c r="H3504">
        <v>43130</v>
      </c>
      <c r="I3504" t="s">
        <v>33476</v>
      </c>
      <c r="J3504"/>
      <c r="U3504" s="43"/>
      <c r="AE3504"/>
    </row>
    <row r="3505" spans="1:31">
      <c r="A3505">
        <v>10110</v>
      </c>
      <c r="B3505" t="s">
        <v>3380</v>
      </c>
      <c r="C3505" t="s">
        <v>33477</v>
      </c>
      <c r="D3505" t="s">
        <v>33476</v>
      </c>
      <c r="E3505"/>
      <c r="F3505">
        <v>89440</v>
      </c>
      <c r="G3505" t="s">
        <v>33477</v>
      </c>
      <c r="H3505">
        <v>43140</v>
      </c>
      <c r="I3505" t="s">
        <v>33476</v>
      </c>
      <c r="J3505"/>
      <c r="U3505" s="43"/>
      <c r="AE3505"/>
    </row>
    <row r="3506" spans="1:31">
      <c r="A3506">
        <v>10110</v>
      </c>
      <c r="B3506" t="s">
        <v>3381</v>
      </c>
      <c r="C3506" t="s">
        <v>33477</v>
      </c>
      <c r="D3506" t="s">
        <v>33476</v>
      </c>
      <c r="E3506"/>
      <c r="F3506">
        <v>89450</v>
      </c>
      <c r="G3506" t="s">
        <v>33477</v>
      </c>
      <c r="H3506">
        <v>43170</v>
      </c>
      <c r="I3506" t="s">
        <v>33476</v>
      </c>
      <c r="J3506"/>
      <c r="U3506" s="43"/>
      <c r="AE3506"/>
    </row>
    <row r="3507" spans="1:31">
      <c r="A3507">
        <v>10500</v>
      </c>
      <c r="B3507" t="s">
        <v>3382</v>
      </c>
      <c r="C3507" t="s">
        <v>33480</v>
      </c>
      <c r="D3507" t="s">
        <v>33481</v>
      </c>
      <c r="E3507"/>
      <c r="F3507">
        <v>89460</v>
      </c>
      <c r="G3507" t="s">
        <v>33477</v>
      </c>
      <c r="H3507">
        <v>43170</v>
      </c>
      <c r="I3507" t="s">
        <v>33476</v>
      </c>
      <c r="J3507"/>
      <c r="U3507" s="43"/>
      <c r="AE3507"/>
    </row>
    <row r="3508" spans="1:31">
      <c r="A3508">
        <v>10500</v>
      </c>
      <c r="B3508" t="s">
        <v>3383</v>
      </c>
      <c r="C3508" t="s">
        <v>33480</v>
      </c>
      <c r="D3508" t="s">
        <v>33481</v>
      </c>
      <c r="E3508"/>
      <c r="F3508">
        <v>89480</v>
      </c>
      <c r="G3508" t="s">
        <v>33477</v>
      </c>
      <c r="H3508">
        <v>43170</v>
      </c>
      <c r="I3508" t="s">
        <v>33476</v>
      </c>
      <c r="J3508"/>
      <c r="U3508" s="43"/>
      <c r="AE3508"/>
    </row>
    <row r="3509" spans="1:31">
      <c r="A3509">
        <v>10130</v>
      </c>
      <c r="B3509" t="s">
        <v>3384</v>
      </c>
      <c r="C3509" t="s">
        <v>33480</v>
      </c>
      <c r="D3509" t="s">
        <v>33476</v>
      </c>
      <c r="E3509"/>
      <c r="F3509">
        <v>89500</v>
      </c>
      <c r="G3509" t="s">
        <v>33480</v>
      </c>
      <c r="H3509">
        <v>43170</v>
      </c>
      <c r="I3509" t="s">
        <v>33476</v>
      </c>
      <c r="J3509"/>
      <c r="U3509" s="43"/>
      <c r="AE3509"/>
    </row>
    <row r="3510" spans="1:31">
      <c r="A3510">
        <v>10700</v>
      </c>
      <c r="B3510" t="s">
        <v>3385</v>
      </c>
      <c r="C3510" t="s">
        <v>33480</v>
      </c>
      <c r="D3510" t="s">
        <v>33476</v>
      </c>
      <c r="E3510"/>
      <c r="F3510">
        <v>89510</v>
      </c>
      <c r="G3510" t="s">
        <v>33480</v>
      </c>
      <c r="H3510">
        <v>43170</v>
      </c>
      <c r="I3510" t="s">
        <v>33476</v>
      </c>
      <c r="J3510"/>
      <c r="U3510" s="43"/>
      <c r="AE3510"/>
    </row>
    <row r="3511" spans="1:31">
      <c r="A3511">
        <v>10200</v>
      </c>
      <c r="B3511" t="s">
        <v>3386</v>
      </c>
      <c r="C3511" t="s">
        <v>33477</v>
      </c>
      <c r="D3511" t="s">
        <v>33476</v>
      </c>
      <c r="E3511"/>
      <c r="F3511">
        <v>89520</v>
      </c>
      <c r="G3511" t="s">
        <v>33477</v>
      </c>
      <c r="H3511">
        <v>43190</v>
      </c>
      <c r="I3511" t="s">
        <v>33476</v>
      </c>
      <c r="J3511"/>
      <c r="U3511" s="43"/>
      <c r="AE3511"/>
    </row>
    <row r="3512" spans="1:31">
      <c r="A3512">
        <v>10700</v>
      </c>
      <c r="B3512" t="s">
        <v>3387</v>
      </c>
      <c r="C3512" t="s">
        <v>33480</v>
      </c>
      <c r="D3512" t="s">
        <v>33476</v>
      </c>
      <c r="E3512"/>
      <c r="F3512">
        <v>89550</v>
      </c>
      <c r="G3512" t="s">
        <v>33480</v>
      </c>
      <c r="H3512">
        <v>43190</v>
      </c>
      <c r="I3512" t="s">
        <v>33476</v>
      </c>
      <c r="J3512"/>
      <c r="U3512" s="43"/>
      <c r="AE3512"/>
    </row>
    <row r="3513" spans="1:31">
      <c r="A3513">
        <v>10140</v>
      </c>
      <c r="B3513" t="s">
        <v>3388</v>
      </c>
      <c r="C3513" t="s">
        <v>33477</v>
      </c>
      <c r="D3513" t="s">
        <v>33476</v>
      </c>
      <c r="E3513"/>
      <c r="F3513">
        <v>89560</v>
      </c>
      <c r="G3513" t="s">
        <v>33477</v>
      </c>
      <c r="H3513">
        <v>43200</v>
      </c>
      <c r="I3513" t="s">
        <v>33476</v>
      </c>
      <c r="J3513"/>
      <c r="U3513" s="43"/>
      <c r="AE3513"/>
    </row>
    <row r="3514" spans="1:31">
      <c r="A3514">
        <v>10340</v>
      </c>
      <c r="B3514" t="s">
        <v>3389</v>
      </c>
      <c r="C3514" t="s">
        <v>33477</v>
      </c>
      <c r="D3514" t="s">
        <v>33476</v>
      </c>
      <c r="E3514"/>
      <c r="F3514">
        <v>89580</v>
      </c>
      <c r="G3514" t="s">
        <v>33477</v>
      </c>
      <c r="H3514">
        <v>43200</v>
      </c>
      <c r="I3514" t="s">
        <v>33476</v>
      </c>
      <c r="J3514"/>
      <c r="U3514" s="43"/>
      <c r="AE3514"/>
    </row>
    <row r="3515" spans="1:31">
      <c r="A3515">
        <v>10210</v>
      </c>
      <c r="B3515" t="s">
        <v>3390</v>
      </c>
      <c r="C3515" t="s">
        <v>33477</v>
      </c>
      <c r="D3515" t="s">
        <v>33476</v>
      </c>
      <c r="E3515"/>
      <c r="F3515">
        <v>89600</v>
      </c>
      <c r="G3515" t="s">
        <v>33480</v>
      </c>
      <c r="H3515">
        <v>43210</v>
      </c>
      <c r="I3515" t="s">
        <v>33476</v>
      </c>
      <c r="J3515"/>
      <c r="U3515" s="43"/>
      <c r="AE3515"/>
    </row>
    <row r="3516" spans="1:31">
      <c r="A3516">
        <v>10600</v>
      </c>
      <c r="B3516" t="s">
        <v>3391</v>
      </c>
      <c r="C3516" t="s">
        <v>33480</v>
      </c>
      <c r="D3516" t="s">
        <v>33476</v>
      </c>
      <c r="E3516"/>
      <c r="F3516">
        <v>89630</v>
      </c>
      <c r="G3516" t="s">
        <v>33477</v>
      </c>
      <c r="H3516">
        <v>43260</v>
      </c>
      <c r="I3516" t="s">
        <v>33476</v>
      </c>
      <c r="J3516"/>
      <c r="U3516" s="43"/>
      <c r="AE3516"/>
    </row>
    <row r="3517" spans="1:31">
      <c r="A3517">
        <v>10700</v>
      </c>
      <c r="B3517" t="s">
        <v>3392</v>
      </c>
      <c r="C3517" t="s">
        <v>33480</v>
      </c>
      <c r="D3517" t="s">
        <v>33476</v>
      </c>
      <c r="E3517"/>
      <c r="F3517">
        <v>89660</v>
      </c>
      <c r="G3517" t="s">
        <v>33477</v>
      </c>
      <c r="H3517">
        <v>43290</v>
      </c>
      <c r="I3517" t="s">
        <v>33476</v>
      </c>
      <c r="J3517"/>
      <c r="U3517" s="43"/>
      <c r="AE3517"/>
    </row>
    <row r="3518" spans="1:31">
      <c r="A3518">
        <v>10260</v>
      </c>
      <c r="B3518" t="s">
        <v>1461</v>
      </c>
      <c r="C3518" t="s">
        <v>33477</v>
      </c>
      <c r="D3518" t="s">
        <v>33476</v>
      </c>
      <c r="E3518"/>
      <c r="F3518">
        <v>89700</v>
      </c>
      <c r="G3518" t="s">
        <v>33477</v>
      </c>
      <c r="H3518">
        <v>43300</v>
      </c>
      <c r="I3518" t="s">
        <v>33476</v>
      </c>
      <c r="J3518"/>
      <c r="U3518" s="43"/>
      <c r="AE3518"/>
    </row>
    <row r="3519" spans="1:31">
      <c r="A3519">
        <v>10150</v>
      </c>
      <c r="B3519" t="s">
        <v>3393</v>
      </c>
      <c r="C3519" t="s">
        <v>33480</v>
      </c>
      <c r="D3519" t="s">
        <v>33476</v>
      </c>
      <c r="E3519"/>
      <c r="F3519">
        <v>89740</v>
      </c>
      <c r="G3519" t="s">
        <v>33477</v>
      </c>
      <c r="H3519">
        <v>43300</v>
      </c>
      <c r="I3519" t="s">
        <v>33476</v>
      </c>
      <c r="J3519"/>
      <c r="U3519" s="43"/>
      <c r="AE3519"/>
    </row>
    <row r="3520" spans="1:31">
      <c r="A3520">
        <v>10150</v>
      </c>
      <c r="B3520" t="s">
        <v>3393</v>
      </c>
      <c r="C3520" t="s">
        <v>33480</v>
      </c>
      <c r="D3520" t="s">
        <v>33476</v>
      </c>
      <c r="E3520"/>
      <c r="F3520">
        <v>89770</v>
      </c>
      <c r="G3520" t="s">
        <v>33477</v>
      </c>
      <c r="H3520">
        <v>43300</v>
      </c>
      <c r="I3520" t="s">
        <v>33476</v>
      </c>
      <c r="J3520"/>
      <c r="U3520" s="43"/>
      <c r="AE3520"/>
    </row>
    <row r="3521" spans="1:31">
      <c r="A3521">
        <v>10290</v>
      </c>
      <c r="B3521" t="s">
        <v>3394</v>
      </c>
      <c r="C3521" t="s">
        <v>33480</v>
      </c>
      <c r="D3521" t="s">
        <v>33476</v>
      </c>
      <c r="E3521"/>
      <c r="F3521">
        <v>89800</v>
      </c>
      <c r="G3521" t="s">
        <v>33480</v>
      </c>
      <c r="H3521">
        <v>43340</v>
      </c>
      <c r="I3521" t="s">
        <v>33476</v>
      </c>
      <c r="J3521"/>
      <c r="U3521" s="43"/>
      <c r="AE3521"/>
    </row>
    <row r="3522" spans="1:31">
      <c r="A3522">
        <v>10380</v>
      </c>
      <c r="B3522" t="s">
        <v>3395</v>
      </c>
      <c r="C3522" t="s">
        <v>33480</v>
      </c>
      <c r="D3522" t="s">
        <v>33476</v>
      </c>
      <c r="E3522"/>
      <c r="F3522">
        <v>90100</v>
      </c>
      <c r="G3522" t="s">
        <v>33478</v>
      </c>
      <c r="H3522">
        <v>43350</v>
      </c>
      <c r="I3522" t="s">
        <v>33476</v>
      </c>
      <c r="J3522"/>
      <c r="U3522" s="43"/>
      <c r="AE3522"/>
    </row>
    <row r="3523" spans="1:31">
      <c r="A3523">
        <v>10210</v>
      </c>
      <c r="B3523" t="s">
        <v>3396</v>
      </c>
      <c r="C3523" t="s">
        <v>33477</v>
      </c>
      <c r="D3523" t="s">
        <v>33476</v>
      </c>
      <c r="E3523"/>
      <c r="F3523">
        <v>90110</v>
      </c>
      <c r="G3523" t="s">
        <v>33478</v>
      </c>
      <c r="H3523">
        <v>43350</v>
      </c>
      <c r="I3523" t="s">
        <v>33476</v>
      </c>
      <c r="J3523"/>
      <c r="U3523" s="43"/>
      <c r="AE3523"/>
    </row>
    <row r="3524" spans="1:31">
      <c r="A3524">
        <v>10510</v>
      </c>
      <c r="B3524" t="s">
        <v>3397</v>
      </c>
      <c r="C3524" t="s">
        <v>33480</v>
      </c>
      <c r="D3524" t="s">
        <v>33476</v>
      </c>
      <c r="E3524"/>
      <c r="F3524">
        <v>90200</v>
      </c>
      <c r="G3524" t="s">
        <v>33478</v>
      </c>
      <c r="H3524">
        <v>43380</v>
      </c>
      <c r="I3524" t="s">
        <v>33476</v>
      </c>
      <c r="J3524"/>
      <c r="U3524" s="43"/>
      <c r="AE3524"/>
    </row>
    <row r="3525" spans="1:31">
      <c r="A3525">
        <v>10170</v>
      </c>
      <c r="B3525" t="s">
        <v>3398</v>
      </c>
      <c r="C3525" t="s">
        <v>33480</v>
      </c>
      <c r="D3525" t="s">
        <v>33476</v>
      </c>
      <c r="E3525"/>
      <c r="F3525">
        <v>90300</v>
      </c>
      <c r="G3525" t="s">
        <v>33478</v>
      </c>
      <c r="H3525">
        <v>43380</v>
      </c>
      <c r="I3525" t="s">
        <v>33476</v>
      </c>
      <c r="J3525"/>
      <c r="U3525" s="43"/>
      <c r="AE3525"/>
    </row>
    <row r="3526" spans="1:31">
      <c r="A3526">
        <v>10240</v>
      </c>
      <c r="B3526" t="s">
        <v>3399</v>
      </c>
      <c r="C3526" t="s">
        <v>33480</v>
      </c>
      <c r="D3526" t="s">
        <v>33476</v>
      </c>
      <c r="E3526"/>
      <c r="F3526">
        <v>90340</v>
      </c>
      <c r="G3526" t="s">
        <v>33478</v>
      </c>
      <c r="H3526">
        <v>43380</v>
      </c>
      <c r="I3526" t="s">
        <v>33476</v>
      </c>
      <c r="J3526"/>
      <c r="U3526" s="43"/>
      <c r="AE3526"/>
    </row>
    <row r="3527" spans="1:31">
      <c r="A3527">
        <v>10110</v>
      </c>
      <c r="B3527" t="s">
        <v>3400</v>
      </c>
      <c r="C3527" t="s">
        <v>33477</v>
      </c>
      <c r="D3527" t="s">
        <v>33476</v>
      </c>
      <c r="E3527"/>
      <c r="F3527">
        <v>90400</v>
      </c>
      <c r="G3527" t="s">
        <v>33478</v>
      </c>
      <c r="H3527">
        <v>43380</v>
      </c>
      <c r="I3527" t="s">
        <v>33476</v>
      </c>
      <c r="J3527"/>
      <c r="U3527" s="43"/>
      <c r="AE3527"/>
    </row>
    <row r="3528" spans="1:31">
      <c r="A3528">
        <v>10500</v>
      </c>
      <c r="B3528" t="s">
        <v>3401</v>
      </c>
      <c r="C3528" t="s">
        <v>33480</v>
      </c>
      <c r="D3528" t="s">
        <v>33481</v>
      </c>
      <c r="E3528"/>
      <c r="F3528">
        <v>90600</v>
      </c>
      <c r="G3528" t="s">
        <v>33478</v>
      </c>
      <c r="H3528">
        <v>43390</v>
      </c>
      <c r="I3528" t="s">
        <v>33476</v>
      </c>
      <c r="J3528"/>
      <c r="U3528" s="43"/>
      <c r="AE3528"/>
    </row>
    <row r="3529" spans="1:31">
      <c r="A3529">
        <v>10330</v>
      </c>
      <c r="B3529" t="s">
        <v>3402</v>
      </c>
      <c r="C3529" t="s">
        <v>33480</v>
      </c>
      <c r="D3529" t="s">
        <v>33476</v>
      </c>
      <c r="E3529"/>
      <c r="F3529">
        <v>90800</v>
      </c>
      <c r="G3529" t="s">
        <v>33478</v>
      </c>
      <c r="H3529">
        <v>43390</v>
      </c>
      <c r="I3529" t="s">
        <v>33476</v>
      </c>
      <c r="J3529"/>
      <c r="U3529" s="43"/>
      <c r="AE3529"/>
    </row>
    <row r="3530" spans="1:31">
      <c r="A3530">
        <v>10700</v>
      </c>
      <c r="B3530" t="s">
        <v>3403</v>
      </c>
      <c r="C3530" t="s">
        <v>33480</v>
      </c>
      <c r="D3530" t="s">
        <v>33476</v>
      </c>
      <c r="E3530"/>
      <c r="F3530">
        <v>91000</v>
      </c>
      <c r="G3530" t="s">
        <v>33480</v>
      </c>
      <c r="H3530">
        <v>43410</v>
      </c>
      <c r="I3530" t="s">
        <v>33476</v>
      </c>
      <c r="J3530"/>
      <c r="U3530" s="43"/>
      <c r="AE3530"/>
    </row>
    <row r="3531" spans="1:31">
      <c r="A3531">
        <v>10190</v>
      </c>
      <c r="B3531" t="s">
        <v>3404</v>
      </c>
      <c r="C3531" t="s">
        <v>33480</v>
      </c>
      <c r="D3531" t="s">
        <v>33476</v>
      </c>
      <c r="E3531"/>
      <c r="F3531">
        <v>91120</v>
      </c>
      <c r="G3531" t="s">
        <v>33480</v>
      </c>
      <c r="H3531">
        <v>43430</v>
      </c>
      <c r="I3531" t="s">
        <v>33476</v>
      </c>
      <c r="J3531"/>
      <c r="U3531" s="43"/>
      <c r="AE3531"/>
    </row>
    <row r="3532" spans="1:31">
      <c r="A3532">
        <v>10110</v>
      </c>
      <c r="B3532" t="s">
        <v>3405</v>
      </c>
      <c r="C3532" t="s">
        <v>33477</v>
      </c>
      <c r="D3532" t="s">
        <v>33476</v>
      </c>
      <c r="E3532"/>
      <c r="F3532">
        <v>91150</v>
      </c>
      <c r="G3532" t="s">
        <v>33480</v>
      </c>
      <c r="H3532">
        <v>43440</v>
      </c>
      <c r="I3532" t="s">
        <v>33476</v>
      </c>
      <c r="J3532"/>
      <c r="U3532" s="43"/>
      <c r="AE3532"/>
    </row>
    <row r="3533" spans="1:31">
      <c r="A3533">
        <v>10210</v>
      </c>
      <c r="B3533" t="s">
        <v>3406</v>
      </c>
      <c r="C3533" t="s">
        <v>33477</v>
      </c>
      <c r="D3533" t="s">
        <v>33476</v>
      </c>
      <c r="E3533"/>
      <c r="F3533">
        <v>91190</v>
      </c>
      <c r="G3533" t="s">
        <v>33480</v>
      </c>
      <c r="H3533">
        <v>43440</v>
      </c>
      <c r="I3533" t="s">
        <v>33476</v>
      </c>
      <c r="J3533"/>
      <c r="U3533" s="43"/>
      <c r="AE3533"/>
    </row>
    <row r="3534" spans="1:31">
      <c r="A3534">
        <v>10130</v>
      </c>
      <c r="B3534" t="s">
        <v>3407</v>
      </c>
      <c r="C3534" t="s">
        <v>33480</v>
      </c>
      <c r="D3534" t="s">
        <v>33476</v>
      </c>
      <c r="E3534"/>
      <c r="F3534">
        <v>91310</v>
      </c>
      <c r="G3534" t="s">
        <v>33480</v>
      </c>
      <c r="H3534">
        <v>43450</v>
      </c>
      <c r="I3534" t="s">
        <v>33476</v>
      </c>
      <c r="J3534"/>
      <c r="U3534" s="43"/>
      <c r="AE3534"/>
    </row>
    <row r="3535" spans="1:31">
      <c r="A3535">
        <v>10390</v>
      </c>
      <c r="B3535" t="s">
        <v>3408</v>
      </c>
      <c r="C3535" t="s">
        <v>33480</v>
      </c>
      <c r="D3535" t="s">
        <v>33476</v>
      </c>
      <c r="E3535"/>
      <c r="F3535">
        <v>91340</v>
      </c>
      <c r="G3535" t="s">
        <v>33480</v>
      </c>
      <c r="H3535">
        <v>43450</v>
      </c>
      <c r="I3535" t="s">
        <v>33476</v>
      </c>
      <c r="J3535"/>
      <c r="U3535" s="43"/>
      <c r="AE3535"/>
    </row>
    <row r="3536" spans="1:31">
      <c r="A3536">
        <v>10240</v>
      </c>
      <c r="B3536" t="s">
        <v>3409</v>
      </c>
      <c r="C3536" t="s">
        <v>33480</v>
      </c>
      <c r="D3536" t="s">
        <v>33476</v>
      </c>
      <c r="E3536"/>
      <c r="F3536">
        <v>91410</v>
      </c>
      <c r="G3536" t="s">
        <v>33480</v>
      </c>
      <c r="H3536">
        <v>43500</v>
      </c>
      <c r="I3536" t="s">
        <v>33476</v>
      </c>
      <c r="J3536"/>
      <c r="U3536" s="43"/>
      <c r="AE3536"/>
    </row>
    <row r="3537" spans="1:31">
      <c r="A3537">
        <v>10200</v>
      </c>
      <c r="B3537" t="s">
        <v>3410</v>
      </c>
      <c r="C3537" t="s">
        <v>33477</v>
      </c>
      <c r="D3537" t="s">
        <v>33476</v>
      </c>
      <c r="E3537"/>
      <c r="F3537">
        <v>91510</v>
      </c>
      <c r="G3537" t="s">
        <v>33480</v>
      </c>
      <c r="H3537">
        <v>43500</v>
      </c>
      <c r="I3537" t="s">
        <v>33476</v>
      </c>
      <c r="J3537"/>
      <c r="U3537" s="43"/>
      <c r="AE3537"/>
    </row>
    <row r="3538" spans="1:31">
      <c r="A3538">
        <v>10200</v>
      </c>
      <c r="B3538" t="s">
        <v>3411</v>
      </c>
      <c r="C3538" t="s">
        <v>33477</v>
      </c>
      <c r="D3538" t="s">
        <v>33476</v>
      </c>
      <c r="E3538"/>
      <c r="F3538">
        <v>91530</v>
      </c>
      <c r="G3538" t="s">
        <v>33480</v>
      </c>
      <c r="H3538">
        <v>43500</v>
      </c>
      <c r="I3538" t="s">
        <v>33476</v>
      </c>
      <c r="J3538"/>
      <c r="U3538" s="43"/>
      <c r="AE3538"/>
    </row>
    <row r="3539" spans="1:31">
      <c r="A3539">
        <v>10800</v>
      </c>
      <c r="B3539" t="s">
        <v>3412</v>
      </c>
      <c r="C3539" t="s">
        <v>33480</v>
      </c>
      <c r="D3539" t="s">
        <v>33482</v>
      </c>
      <c r="E3539"/>
      <c r="F3539">
        <v>91590</v>
      </c>
      <c r="G3539" t="s">
        <v>33480</v>
      </c>
      <c r="H3539">
        <v>43530</v>
      </c>
      <c r="I3539" t="s">
        <v>33476</v>
      </c>
      <c r="J3539"/>
      <c r="U3539" s="43"/>
      <c r="AE3539"/>
    </row>
    <row r="3540" spans="1:31">
      <c r="A3540">
        <v>10500</v>
      </c>
      <c r="B3540" t="s">
        <v>3413</v>
      </c>
      <c r="C3540" t="s">
        <v>33480</v>
      </c>
      <c r="D3540" t="s">
        <v>33481</v>
      </c>
      <c r="E3540"/>
      <c r="F3540">
        <v>91610</v>
      </c>
      <c r="G3540" t="s">
        <v>33480</v>
      </c>
      <c r="H3540">
        <v>43700</v>
      </c>
      <c r="I3540" t="s">
        <v>33476</v>
      </c>
      <c r="J3540"/>
      <c r="U3540" s="43"/>
      <c r="AE3540"/>
    </row>
    <row r="3541" spans="1:31">
      <c r="A3541">
        <v>10400</v>
      </c>
      <c r="B3541" t="s">
        <v>3414</v>
      </c>
      <c r="C3541" t="s">
        <v>33480</v>
      </c>
      <c r="D3541" t="s">
        <v>33476</v>
      </c>
      <c r="E3541"/>
      <c r="F3541">
        <v>91670</v>
      </c>
      <c r="G3541" t="s">
        <v>33480</v>
      </c>
      <c r="H3541">
        <v>43800</v>
      </c>
      <c r="I3541" t="s">
        <v>33476</v>
      </c>
      <c r="J3541"/>
      <c r="U3541" s="43"/>
      <c r="AE3541"/>
    </row>
    <row r="3542" spans="1:31">
      <c r="A3542">
        <v>10130</v>
      </c>
      <c r="B3542" t="s">
        <v>3415</v>
      </c>
      <c r="C3542" t="s">
        <v>33480</v>
      </c>
      <c r="D3542" t="s">
        <v>33476</v>
      </c>
      <c r="E3542"/>
      <c r="F3542">
        <v>91690</v>
      </c>
      <c r="G3542" t="s">
        <v>33480</v>
      </c>
      <c r="H3542">
        <v>43800</v>
      </c>
      <c r="I3542" t="s">
        <v>33476</v>
      </c>
      <c r="J3542"/>
      <c r="U3542" s="43"/>
      <c r="AE3542"/>
    </row>
    <row r="3543" spans="1:31">
      <c r="A3543">
        <v>10130</v>
      </c>
      <c r="B3543" t="s">
        <v>3416</v>
      </c>
      <c r="C3543" t="s">
        <v>33480</v>
      </c>
      <c r="D3543" t="s">
        <v>33476</v>
      </c>
      <c r="E3543"/>
      <c r="F3543">
        <v>91720</v>
      </c>
      <c r="G3543" t="s">
        <v>33480</v>
      </c>
      <c r="H3543">
        <v>44000</v>
      </c>
      <c r="I3543" t="s">
        <v>33476</v>
      </c>
      <c r="J3543"/>
      <c r="U3543" s="43"/>
      <c r="AE3543"/>
    </row>
    <row r="3544" spans="1:31">
      <c r="A3544">
        <v>10260</v>
      </c>
      <c r="B3544" t="s">
        <v>3417</v>
      </c>
      <c r="C3544" t="s">
        <v>33477</v>
      </c>
      <c r="D3544" t="s">
        <v>33476</v>
      </c>
      <c r="E3544"/>
      <c r="F3544">
        <v>91740</v>
      </c>
      <c r="G3544" t="s">
        <v>33480</v>
      </c>
      <c r="H3544">
        <v>44110</v>
      </c>
      <c r="I3544" t="s">
        <v>33476</v>
      </c>
      <c r="J3544"/>
      <c r="U3544" s="43"/>
      <c r="AE3544"/>
    </row>
    <row r="3545" spans="1:31">
      <c r="A3545">
        <v>10270</v>
      </c>
      <c r="B3545" t="s">
        <v>3418</v>
      </c>
      <c r="C3545" t="s">
        <v>33480</v>
      </c>
      <c r="D3545" t="s">
        <v>33482</v>
      </c>
      <c r="E3545"/>
      <c r="F3545">
        <v>91750</v>
      </c>
      <c r="G3545" t="s">
        <v>33480</v>
      </c>
      <c r="H3545">
        <v>44110</v>
      </c>
      <c r="I3545" t="s">
        <v>33476</v>
      </c>
      <c r="J3545"/>
      <c r="U3545" s="43"/>
      <c r="AE3545"/>
    </row>
    <row r="3546" spans="1:31">
      <c r="A3546">
        <v>10250</v>
      </c>
      <c r="B3546" t="s">
        <v>3419</v>
      </c>
      <c r="C3546" t="s">
        <v>33477</v>
      </c>
      <c r="D3546" t="s">
        <v>33476</v>
      </c>
      <c r="E3546"/>
      <c r="F3546">
        <v>91790</v>
      </c>
      <c r="G3546" t="s">
        <v>33480</v>
      </c>
      <c r="H3546">
        <v>44115</v>
      </c>
      <c r="I3546" t="s">
        <v>33476</v>
      </c>
      <c r="J3546"/>
      <c r="U3546" s="43"/>
      <c r="AE3546"/>
    </row>
    <row r="3547" spans="1:31">
      <c r="A3547">
        <v>10210</v>
      </c>
      <c r="B3547" t="s">
        <v>3420</v>
      </c>
      <c r="C3547" t="s">
        <v>33477</v>
      </c>
      <c r="D3547" t="s">
        <v>33476</v>
      </c>
      <c r="E3547"/>
      <c r="F3547">
        <v>93420</v>
      </c>
      <c r="G3547" t="s">
        <v>33480</v>
      </c>
      <c r="H3547">
        <v>44116</v>
      </c>
      <c r="I3547" t="s">
        <v>33476</v>
      </c>
      <c r="J3547"/>
      <c r="U3547" s="43"/>
      <c r="AE3547"/>
    </row>
    <row r="3548" spans="1:31">
      <c r="A3548">
        <v>10200</v>
      </c>
      <c r="B3548" t="s">
        <v>3421</v>
      </c>
      <c r="C3548" t="s">
        <v>33477</v>
      </c>
      <c r="D3548" t="s">
        <v>33476</v>
      </c>
      <c r="E3548"/>
      <c r="F3548">
        <v>94430</v>
      </c>
      <c r="G3548" t="s">
        <v>33480</v>
      </c>
      <c r="H3548">
        <v>44119</v>
      </c>
      <c r="I3548" t="s">
        <v>33476</v>
      </c>
      <c r="J3548"/>
      <c r="U3548" s="43"/>
      <c r="AE3548"/>
    </row>
    <row r="3549" spans="1:31">
      <c r="A3549">
        <v>10200</v>
      </c>
      <c r="B3549" t="s">
        <v>3421</v>
      </c>
      <c r="C3549" t="s">
        <v>33477</v>
      </c>
      <c r="D3549" t="s">
        <v>33476</v>
      </c>
      <c r="E3549"/>
      <c r="F3549">
        <v>95190</v>
      </c>
      <c r="G3549" t="s">
        <v>33480</v>
      </c>
      <c r="H3549">
        <v>44120</v>
      </c>
      <c r="I3549" t="s">
        <v>33476</v>
      </c>
      <c r="J3549"/>
      <c r="U3549" s="43"/>
      <c r="AE3549"/>
    </row>
    <row r="3550" spans="1:31">
      <c r="A3550">
        <v>10100</v>
      </c>
      <c r="B3550" t="s">
        <v>3422</v>
      </c>
      <c r="C3550" t="s">
        <v>33480</v>
      </c>
      <c r="D3550" t="s">
        <v>33476</v>
      </c>
      <c r="E3550"/>
      <c r="F3550">
        <v>95270</v>
      </c>
      <c r="G3550" t="s">
        <v>33480</v>
      </c>
      <c r="H3550">
        <v>44130</v>
      </c>
      <c r="I3550" t="s">
        <v>33476</v>
      </c>
      <c r="J3550"/>
      <c r="U3550" s="43"/>
      <c r="AE3550"/>
    </row>
    <row r="3551" spans="1:31">
      <c r="A3551">
        <v>10150</v>
      </c>
      <c r="B3551" t="s">
        <v>3423</v>
      </c>
      <c r="C3551" t="s">
        <v>33480</v>
      </c>
      <c r="D3551" t="s">
        <v>33476</v>
      </c>
      <c r="E3551"/>
      <c r="F3551">
        <v>95380</v>
      </c>
      <c r="G3551" t="s">
        <v>33480</v>
      </c>
      <c r="H3551">
        <v>44130</v>
      </c>
      <c r="I3551" t="s">
        <v>33476</v>
      </c>
      <c r="J3551"/>
      <c r="U3551" s="43"/>
      <c r="AE3551"/>
    </row>
    <row r="3552" spans="1:31">
      <c r="A3552">
        <v>10150</v>
      </c>
      <c r="B3552" t="s">
        <v>3423</v>
      </c>
      <c r="C3552" t="s">
        <v>33480</v>
      </c>
      <c r="D3552" t="s">
        <v>33476</v>
      </c>
      <c r="E3552"/>
      <c r="F3552">
        <v>95420</v>
      </c>
      <c r="G3552" t="s">
        <v>33477</v>
      </c>
      <c r="H3552">
        <v>44130</v>
      </c>
      <c r="I3552" t="s">
        <v>33476</v>
      </c>
      <c r="J3552"/>
      <c r="U3552" s="43"/>
      <c r="AE3552"/>
    </row>
    <row r="3553" spans="1:31">
      <c r="A3553">
        <v>10320</v>
      </c>
      <c r="B3553" t="s">
        <v>3424</v>
      </c>
      <c r="C3553" t="s">
        <v>33477</v>
      </c>
      <c r="D3553" t="s">
        <v>33482</v>
      </c>
      <c r="E3553"/>
      <c r="F3553">
        <v>95450</v>
      </c>
      <c r="G3553" t="s">
        <v>33480</v>
      </c>
      <c r="H3553">
        <v>44130</v>
      </c>
      <c r="I3553" t="s">
        <v>33476</v>
      </c>
      <c r="J3553"/>
      <c r="U3553" s="43"/>
      <c r="AE3553"/>
    </row>
    <row r="3554" spans="1:31">
      <c r="A3554">
        <v>10500</v>
      </c>
      <c r="B3554" t="s">
        <v>3425</v>
      </c>
      <c r="C3554" t="s">
        <v>33480</v>
      </c>
      <c r="D3554" t="s">
        <v>33481</v>
      </c>
      <c r="E3554"/>
      <c r="F3554">
        <v>95460</v>
      </c>
      <c r="G3554" t="s">
        <v>33480</v>
      </c>
      <c r="H3554">
        <v>44140</v>
      </c>
      <c r="I3554" t="s">
        <v>33476</v>
      </c>
      <c r="J3554"/>
      <c r="U3554" s="43"/>
      <c r="AE3554"/>
    </row>
    <row r="3555" spans="1:31">
      <c r="A3555">
        <v>10130</v>
      </c>
      <c r="B3555" t="s">
        <v>3426</v>
      </c>
      <c r="C3555" t="s">
        <v>33480</v>
      </c>
      <c r="D3555" t="s">
        <v>33476</v>
      </c>
      <c r="E3555"/>
      <c r="F3555">
        <v>95500</v>
      </c>
      <c r="G3555" t="s">
        <v>33480</v>
      </c>
      <c r="H3555">
        <v>44150</v>
      </c>
      <c r="I3555" t="s">
        <v>33476</v>
      </c>
      <c r="J3555"/>
      <c r="U3555" s="43"/>
      <c r="AE3555"/>
    </row>
    <row r="3556" spans="1:31">
      <c r="A3556">
        <v>10360</v>
      </c>
      <c r="B3556" t="s">
        <v>3427</v>
      </c>
      <c r="C3556" t="s">
        <v>33478</v>
      </c>
      <c r="D3556" t="s">
        <v>33476</v>
      </c>
      <c r="E3556"/>
      <c r="F3556">
        <v>95550</v>
      </c>
      <c r="G3556" t="s">
        <v>33480</v>
      </c>
      <c r="H3556">
        <v>44150</v>
      </c>
      <c r="I3556" t="s">
        <v>33476</v>
      </c>
      <c r="J3556"/>
      <c r="U3556" s="43"/>
      <c r="AE3556"/>
    </row>
    <row r="3557" spans="1:31">
      <c r="A3557">
        <v>10210</v>
      </c>
      <c r="B3557" t="s">
        <v>3428</v>
      </c>
      <c r="C3557" t="s">
        <v>33477</v>
      </c>
      <c r="D3557" t="s">
        <v>33476</v>
      </c>
      <c r="E3557"/>
      <c r="F3557">
        <v>95590</v>
      </c>
      <c r="G3557" t="s">
        <v>33480</v>
      </c>
      <c r="H3557">
        <v>44160</v>
      </c>
      <c r="I3557" t="s">
        <v>33476</v>
      </c>
      <c r="J3557"/>
      <c r="U3557" s="43"/>
      <c r="AE3557"/>
    </row>
    <row r="3558" spans="1:31">
      <c r="A3558">
        <v>10240</v>
      </c>
      <c r="B3558" t="s">
        <v>3429</v>
      </c>
      <c r="C3558" t="s">
        <v>33480</v>
      </c>
      <c r="D3558" t="s">
        <v>33476</v>
      </c>
      <c r="E3558"/>
      <c r="F3558">
        <v>95620</v>
      </c>
      <c r="G3558" t="s">
        <v>33480</v>
      </c>
      <c r="H3558">
        <v>44160</v>
      </c>
      <c r="I3558" t="s">
        <v>33476</v>
      </c>
      <c r="J3558"/>
      <c r="U3558" s="43"/>
      <c r="AE3558"/>
    </row>
    <row r="3559" spans="1:31">
      <c r="A3559">
        <v>10130</v>
      </c>
      <c r="B3559" t="s">
        <v>3430</v>
      </c>
      <c r="C3559" t="s">
        <v>33480</v>
      </c>
      <c r="D3559" t="s">
        <v>33476</v>
      </c>
      <c r="E3559"/>
      <c r="F3559">
        <v>95640</v>
      </c>
      <c r="G3559" t="s">
        <v>33480</v>
      </c>
      <c r="H3559">
        <v>44170</v>
      </c>
      <c r="I3559" t="s">
        <v>33476</v>
      </c>
      <c r="J3559"/>
      <c r="U3559" s="43"/>
      <c r="AE3559"/>
    </row>
    <row r="3560" spans="1:31">
      <c r="A3560">
        <v>10500</v>
      </c>
      <c r="B3560" t="s">
        <v>3431</v>
      </c>
      <c r="C3560" t="s">
        <v>33480</v>
      </c>
      <c r="D3560" t="s">
        <v>33481</v>
      </c>
      <c r="E3560"/>
      <c r="F3560">
        <v>95770</v>
      </c>
      <c r="G3560" t="s">
        <v>33480</v>
      </c>
      <c r="H3560">
        <v>44170</v>
      </c>
      <c r="I3560" t="s">
        <v>33476</v>
      </c>
      <c r="J3560"/>
      <c r="U3560" s="43"/>
      <c r="AE3560"/>
    </row>
    <row r="3561" spans="1:31">
      <c r="A3561">
        <v>10190</v>
      </c>
      <c r="B3561" t="s">
        <v>3432</v>
      </c>
      <c r="C3561" t="s">
        <v>33480</v>
      </c>
      <c r="D3561" t="s">
        <v>33476</v>
      </c>
      <c r="E3561"/>
      <c r="F3561">
        <v>31000</v>
      </c>
      <c r="G3561" t="s">
        <v>33480</v>
      </c>
      <c r="H3561">
        <v>44170</v>
      </c>
      <c r="I3561" t="s">
        <v>33476</v>
      </c>
      <c r="J3561"/>
      <c r="U3561" s="43"/>
      <c r="AE3561"/>
    </row>
    <row r="3562" spans="1:31">
      <c r="A3562">
        <v>10190</v>
      </c>
      <c r="B3562" t="s">
        <v>3433</v>
      </c>
      <c r="C3562" t="s">
        <v>33480</v>
      </c>
      <c r="D3562" t="s">
        <v>33476</v>
      </c>
      <c r="E3562"/>
      <c r="F3562">
        <v>66000</v>
      </c>
      <c r="G3562" t="s">
        <v>33480</v>
      </c>
      <c r="H3562">
        <v>44170</v>
      </c>
      <c r="I3562" t="s">
        <v>33476</v>
      </c>
      <c r="J3562"/>
      <c r="U3562" s="43"/>
      <c r="AE3562"/>
    </row>
    <row r="3563" spans="1:31">
      <c r="A3563">
        <v>10200</v>
      </c>
      <c r="B3563" t="s">
        <v>3434</v>
      </c>
      <c r="C3563" t="s">
        <v>33477</v>
      </c>
      <c r="D3563" t="s">
        <v>33476</v>
      </c>
      <c r="E3563"/>
      <c r="F3563">
        <v>71470</v>
      </c>
      <c r="G3563" t="s">
        <v>33477</v>
      </c>
      <c r="H3563">
        <v>44170</v>
      </c>
      <c r="I3563" t="s">
        <v>33476</v>
      </c>
      <c r="J3563"/>
      <c r="U3563" s="43"/>
      <c r="AE3563"/>
    </row>
    <row r="3564" spans="1:31">
      <c r="A3564">
        <v>10240</v>
      </c>
      <c r="B3564" t="s">
        <v>3435</v>
      </c>
      <c r="C3564" t="s">
        <v>33480</v>
      </c>
      <c r="D3564" t="s">
        <v>33476</v>
      </c>
      <c r="E3564"/>
      <c r="F3564">
        <v>73150</v>
      </c>
      <c r="G3564" t="s">
        <v>33483</v>
      </c>
      <c r="H3564">
        <v>44190</v>
      </c>
      <c r="I3564" t="s">
        <v>33476</v>
      </c>
      <c r="J3564"/>
      <c r="U3564" s="43"/>
      <c r="AE3564"/>
    </row>
    <row r="3565" spans="1:31">
      <c r="A3565">
        <v>10330</v>
      </c>
      <c r="B3565" t="s">
        <v>3436</v>
      </c>
      <c r="C3565" t="s">
        <v>33480</v>
      </c>
      <c r="D3565" t="s">
        <v>33476</v>
      </c>
      <c r="E3565"/>
      <c r="F3565">
        <v>74400</v>
      </c>
      <c r="G3565" t="s">
        <v>33483</v>
      </c>
      <c r="H3565">
        <v>44210</v>
      </c>
      <c r="I3565" t="s">
        <v>33476</v>
      </c>
      <c r="J3565"/>
      <c r="U3565" s="43"/>
      <c r="AE3565"/>
    </row>
    <row r="3566" spans="1:31">
      <c r="A3566">
        <v>10220</v>
      </c>
      <c r="B3566" t="s">
        <v>3437</v>
      </c>
      <c r="C3566" t="s">
        <v>33480</v>
      </c>
      <c r="D3566" t="s">
        <v>33481</v>
      </c>
      <c r="E3566"/>
      <c r="F3566">
        <v>74740</v>
      </c>
      <c r="G3566" t="s">
        <v>33478</v>
      </c>
      <c r="H3566">
        <v>44220</v>
      </c>
      <c r="I3566" t="s">
        <v>33476</v>
      </c>
      <c r="J3566"/>
      <c r="U3566" s="43"/>
      <c r="AE3566"/>
    </row>
    <row r="3567" spans="1:31">
      <c r="A3567">
        <v>10700</v>
      </c>
      <c r="B3567" t="s">
        <v>3438</v>
      </c>
      <c r="C3567" t="s">
        <v>33480</v>
      </c>
      <c r="D3567" t="s">
        <v>33476</v>
      </c>
      <c r="E3567"/>
      <c r="F3567">
        <v>89113</v>
      </c>
      <c r="G3567" t="s">
        <v>33480</v>
      </c>
      <c r="H3567">
        <v>44240</v>
      </c>
      <c r="I3567" t="s">
        <v>33476</v>
      </c>
      <c r="J3567"/>
      <c r="U3567" s="43"/>
      <c r="AE3567"/>
    </row>
    <row r="3568" spans="1:31">
      <c r="A3568">
        <v>10170</v>
      </c>
      <c r="B3568" t="s">
        <v>3439</v>
      </c>
      <c r="C3568" t="s">
        <v>33480</v>
      </c>
      <c r="D3568" t="s">
        <v>33476</v>
      </c>
      <c r="E3568"/>
      <c r="F3568">
        <v>89400</v>
      </c>
      <c r="G3568" t="s">
        <v>33480</v>
      </c>
      <c r="H3568">
        <v>44240</v>
      </c>
      <c r="I3568" t="s">
        <v>33476</v>
      </c>
      <c r="J3568"/>
      <c r="U3568" s="43"/>
      <c r="AE3568"/>
    </row>
    <row r="3569" spans="1:31">
      <c r="A3569">
        <v>10170</v>
      </c>
      <c r="B3569" t="s">
        <v>3440</v>
      </c>
      <c r="C3569" t="s">
        <v>33480</v>
      </c>
      <c r="D3569" t="s">
        <v>33476</v>
      </c>
      <c r="E3569"/>
      <c r="F3569">
        <v>14450</v>
      </c>
      <c r="G3569" t="s">
        <v>33477</v>
      </c>
      <c r="H3569">
        <v>44260</v>
      </c>
      <c r="I3569" t="s">
        <v>33476</v>
      </c>
      <c r="J3569"/>
      <c r="U3569" s="43"/>
      <c r="AE3569"/>
    </row>
    <row r="3570" spans="1:31">
      <c r="A3570">
        <v>10130</v>
      </c>
      <c r="B3570" t="s">
        <v>3441</v>
      </c>
      <c r="C3570" t="s">
        <v>33480</v>
      </c>
      <c r="D3570" t="s">
        <v>33476</v>
      </c>
      <c r="E3570"/>
      <c r="F3570">
        <v>14670</v>
      </c>
      <c r="G3570" t="s">
        <v>33477</v>
      </c>
      <c r="H3570">
        <v>44260</v>
      </c>
      <c r="I3570" t="s">
        <v>33476</v>
      </c>
      <c r="J3570"/>
      <c r="U3570" s="43"/>
      <c r="AE3570"/>
    </row>
    <row r="3571" spans="1:31">
      <c r="A3571">
        <v>10350</v>
      </c>
      <c r="B3571" t="s">
        <v>3442</v>
      </c>
      <c r="C3571" t="s">
        <v>33480</v>
      </c>
      <c r="D3571" t="s">
        <v>33476</v>
      </c>
      <c r="E3571"/>
      <c r="F3571">
        <v>44720</v>
      </c>
      <c r="G3571" t="s">
        <v>33477</v>
      </c>
      <c r="H3571">
        <v>44270</v>
      </c>
      <c r="I3571" t="s">
        <v>33476</v>
      </c>
      <c r="J3571"/>
      <c r="U3571" s="43"/>
      <c r="AE3571"/>
    </row>
    <row r="3572" spans="1:31">
      <c r="A3572">
        <v>10200</v>
      </c>
      <c r="B3572" t="s">
        <v>3443</v>
      </c>
      <c r="C3572" t="s">
        <v>33477</v>
      </c>
      <c r="D3572" t="s">
        <v>33476</v>
      </c>
      <c r="E3572"/>
      <c r="F3572">
        <v>51270</v>
      </c>
      <c r="G3572" t="s">
        <v>33478</v>
      </c>
      <c r="H3572">
        <v>44270</v>
      </c>
      <c r="I3572" t="s">
        <v>33476</v>
      </c>
      <c r="J3572"/>
      <c r="U3572" s="43"/>
      <c r="AE3572"/>
    </row>
    <row r="3573" spans="1:31">
      <c r="A3573">
        <v>10110</v>
      </c>
      <c r="B3573" t="s">
        <v>3444</v>
      </c>
      <c r="C3573" t="s">
        <v>33477</v>
      </c>
      <c r="D3573" t="s">
        <v>33476</v>
      </c>
      <c r="E3573"/>
      <c r="F3573">
        <v>60700</v>
      </c>
      <c r="G3573" t="s">
        <v>33480</v>
      </c>
      <c r="H3573">
        <v>44270</v>
      </c>
      <c r="I3573" t="s">
        <v>33476</v>
      </c>
      <c r="J3573"/>
      <c r="U3573" s="43"/>
      <c r="AE3573"/>
    </row>
    <row r="3574" spans="1:31">
      <c r="A3574">
        <v>10200</v>
      </c>
      <c r="B3574" t="s">
        <v>3445</v>
      </c>
      <c r="C3574" t="s">
        <v>33477</v>
      </c>
      <c r="D3574" t="s">
        <v>33476</v>
      </c>
      <c r="E3574"/>
      <c r="F3574">
        <v>80470</v>
      </c>
      <c r="G3574" t="s">
        <v>33477</v>
      </c>
      <c r="H3574">
        <v>44290</v>
      </c>
      <c r="I3574" t="s">
        <v>33476</v>
      </c>
      <c r="J3574"/>
      <c r="U3574" s="43"/>
      <c r="AE3574"/>
    </row>
    <row r="3575" spans="1:31">
      <c r="A3575">
        <v>10500</v>
      </c>
      <c r="B3575" t="s">
        <v>3446</v>
      </c>
      <c r="C3575" t="s">
        <v>33480</v>
      </c>
      <c r="D3575" t="s">
        <v>33481</v>
      </c>
      <c r="E3575"/>
      <c r="F3575">
        <v>80510</v>
      </c>
      <c r="G3575" t="s">
        <v>33477</v>
      </c>
      <c r="H3575">
        <v>44310</v>
      </c>
      <c r="I3575" t="s">
        <v>33476</v>
      </c>
      <c r="J3575"/>
      <c r="U3575" s="43"/>
      <c r="AE3575"/>
    </row>
    <row r="3576" spans="1:31">
      <c r="A3576">
        <v>10500</v>
      </c>
      <c r="B3576" t="s">
        <v>3447</v>
      </c>
      <c r="C3576" t="s">
        <v>33480</v>
      </c>
      <c r="D3576" t="s">
        <v>33481</v>
      </c>
      <c r="E3576"/>
      <c r="F3576">
        <v>85420</v>
      </c>
      <c r="G3576" t="s">
        <v>33477</v>
      </c>
      <c r="H3576">
        <v>44310</v>
      </c>
      <c r="I3576" t="s">
        <v>33476</v>
      </c>
      <c r="J3576"/>
      <c r="U3576" s="43"/>
      <c r="AE3576"/>
    </row>
    <row r="3577" spans="1:31">
      <c r="A3577">
        <v>10130</v>
      </c>
      <c r="B3577" t="s">
        <v>3448</v>
      </c>
      <c r="C3577" t="s">
        <v>33480</v>
      </c>
      <c r="D3577" t="s">
        <v>33476</v>
      </c>
      <c r="E3577"/>
      <c r="F3577">
        <v>85490</v>
      </c>
      <c r="G3577" t="s">
        <v>33477</v>
      </c>
      <c r="H3577">
        <v>44310</v>
      </c>
      <c r="I3577" t="s">
        <v>33476</v>
      </c>
      <c r="J3577"/>
      <c r="U3577" s="43"/>
      <c r="AE3577"/>
    </row>
    <row r="3578" spans="1:31">
      <c r="A3578">
        <v>10360</v>
      </c>
      <c r="B3578" t="s">
        <v>3449</v>
      </c>
      <c r="C3578" t="s">
        <v>33478</v>
      </c>
      <c r="D3578" t="s">
        <v>33476</v>
      </c>
      <c r="E3578"/>
      <c r="F3578">
        <v>7220</v>
      </c>
      <c r="G3578" t="s">
        <v>33477</v>
      </c>
      <c r="H3578">
        <v>44320</v>
      </c>
      <c r="I3578" t="s">
        <v>33476</v>
      </c>
      <c r="J3578"/>
      <c r="U3578" s="43"/>
      <c r="AE3578"/>
    </row>
    <row r="3579" spans="1:31">
      <c r="A3579">
        <v>10190</v>
      </c>
      <c r="B3579" t="s">
        <v>3450</v>
      </c>
      <c r="C3579" t="s">
        <v>33480</v>
      </c>
      <c r="D3579" t="s">
        <v>33476</v>
      </c>
      <c r="E3579"/>
      <c r="F3579">
        <v>10220</v>
      </c>
      <c r="G3579" t="s">
        <v>33480</v>
      </c>
      <c r="H3579">
        <v>44320</v>
      </c>
      <c r="I3579" t="s">
        <v>33476</v>
      </c>
      <c r="J3579"/>
      <c r="U3579" s="43"/>
      <c r="AE3579"/>
    </row>
    <row r="3580" spans="1:31">
      <c r="A3580">
        <v>10190</v>
      </c>
      <c r="B3580" t="s">
        <v>3450</v>
      </c>
      <c r="C3580" t="s">
        <v>33480</v>
      </c>
      <c r="D3580" t="s">
        <v>33476</v>
      </c>
      <c r="E3580"/>
      <c r="F3580">
        <v>13118</v>
      </c>
      <c r="G3580" t="s">
        <v>33480</v>
      </c>
      <c r="H3580">
        <v>44330</v>
      </c>
      <c r="I3580" t="s">
        <v>33476</v>
      </c>
      <c r="J3580"/>
      <c r="U3580" s="43"/>
      <c r="AE3580"/>
    </row>
    <row r="3581" spans="1:31">
      <c r="A3581">
        <v>10210</v>
      </c>
      <c r="B3581" t="s">
        <v>3451</v>
      </c>
      <c r="C3581" t="s">
        <v>33477</v>
      </c>
      <c r="D3581" t="s">
        <v>33476</v>
      </c>
      <c r="E3581"/>
      <c r="F3581">
        <v>28260</v>
      </c>
      <c r="G3581" t="s">
        <v>33480</v>
      </c>
      <c r="H3581">
        <v>44350</v>
      </c>
      <c r="I3581" t="s">
        <v>33476</v>
      </c>
      <c r="J3581"/>
      <c r="U3581" s="43"/>
      <c r="AE3581"/>
    </row>
    <row r="3582" spans="1:31">
      <c r="A3582">
        <v>10170</v>
      </c>
      <c r="B3582" t="s">
        <v>3452</v>
      </c>
      <c r="C3582" t="s">
        <v>33480</v>
      </c>
      <c r="D3582" t="s">
        <v>33476</v>
      </c>
      <c r="E3582"/>
      <c r="F3582">
        <v>33110</v>
      </c>
      <c r="G3582" t="s">
        <v>33477</v>
      </c>
      <c r="H3582">
        <v>44350</v>
      </c>
      <c r="I3582" t="s">
        <v>33476</v>
      </c>
      <c r="J3582"/>
      <c r="U3582" s="43"/>
      <c r="AE3582"/>
    </row>
    <row r="3583" spans="1:31">
      <c r="A3583">
        <v>10290</v>
      </c>
      <c r="B3583" t="s">
        <v>3453</v>
      </c>
      <c r="C3583" t="s">
        <v>33480</v>
      </c>
      <c r="D3583" t="s">
        <v>33476</v>
      </c>
      <c r="E3583"/>
      <c r="F3583">
        <v>34110</v>
      </c>
      <c r="G3583" t="s">
        <v>33480</v>
      </c>
      <c r="H3583">
        <v>44360</v>
      </c>
      <c r="I3583" t="s">
        <v>33476</v>
      </c>
      <c r="J3583"/>
      <c r="U3583" s="43"/>
      <c r="AE3583"/>
    </row>
    <row r="3584" spans="1:31">
      <c r="A3584">
        <v>10290</v>
      </c>
      <c r="B3584" t="s">
        <v>3454</v>
      </c>
      <c r="C3584" t="s">
        <v>33480</v>
      </c>
      <c r="D3584" t="s">
        <v>33476</v>
      </c>
      <c r="E3584"/>
      <c r="F3584">
        <v>34140</v>
      </c>
      <c r="G3584" t="s">
        <v>33480</v>
      </c>
      <c r="H3584">
        <v>44360</v>
      </c>
      <c r="I3584" t="s">
        <v>33476</v>
      </c>
      <c r="J3584"/>
      <c r="U3584" s="43"/>
      <c r="AE3584"/>
    </row>
    <row r="3585" spans="1:31">
      <c r="A3585">
        <v>10320</v>
      </c>
      <c r="B3585" t="s">
        <v>3455</v>
      </c>
      <c r="C3585" t="s">
        <v>33477</v>
      </c>
      <c r="D3585" t="s">
        <v>33482</v>
      </c>
      <c r="E3585"/>
      <c r="F3585">
        <v>34690</v>
      </c>
      <c r="G3585" t="s">
        <v>33480</v>
      </c>
      <c r="H3585">
        <v>44360</v>
      </c>
      <c r="I3585" t="s">
        <v>33476</v>
      </c>
      <c r="J3585"/>
      <c r="U3585" s="43"/>
      <c r="AE3585"/>
    </row>
    <row r="3586" spans="1:31">
      <c r="A3586">
        <v>10400</v>
      </c>
      <c r="B3586" t="s">
        <v>3456</v>
      </c>
      <c r="C3586" t="s">
        <v>33480</v>
      </c>
      <c r="D3586" t="s">
        <v>33476</v>
      </c>
      <c r="E3586"/>
      <c r="F3586">
        <v>35000</v>
      </c>
      <c r="G3586" t="s">
        <v>33477</v>
      </c>
      <c r="H3586">
        <v>44370</v>
      </c>
      <c r="I3586" t="s">
        <v>33476</v>
      </c>
      <c r="J3586"/>
      <c r="U3586" s="43"/>
      <c r="AE3586"/>
    </row>
    <row r="3587" spans="1:31">
      <c r="A3587">
        <v>10400</v>
      </c>
      <c r="B3587" t="s">
        <v>3456</v>
      </c>
      <c r="C3587" t="s">
        <v>33480</v>
      </c>
      <c r="D3587" t="s">
        <v>33476</v>
      </c>
      <c r="E3587"/>
      <c r="F3587">
        <v>38950</v>
      </c>
      <c r="G3587" t="s">
        <v>33477</v>
      </c>
      <c r="H3587">
        <v>44390</v>
      </c>
      <c r="I3587" t="s">
        <v>33476</v>
      </c>
      <c r="J3587"/>
      <c r="U3587" s="43"/>
      <c r="AE3587"/>
    </row>
    <row r="3588" spans="1:31">
      <c r="A3588">
        <v>10150</v>
      </c>
      <c r="B3588" t="s">
        <v>3457</v>
      </c>
      <c r="C3588" t="s">
        <v>33480</v>
      </c>
      <c r="D3588" t="s">
        <v>33476</v>
      </c>
      <c r="E3588"/>
      <c r="F3588">
        <v>44700</v>
      </c>
      <c r="G3588" t="s">
        <v>33477</v>
      </c>
      <c r="H3588">
        <v>44390</v>
      </c>
      <c r="I3588" t="s">
        <v>33476</v>
      </c>
      <c r="J3588"/>
      <c r="U3588" s="43"/>
      <c r="AE3588"/>
    </row>
    <row r="3589" spans="1:31">
      <c r="A3589">
        <v>10200</v>
      </c>
      <c r="B3589" t="s">
        <v>3458</v>
      </c>
      <c r="C3589" t="s">
        <v>33477</v>
      </c>
      <c r="D3589" t="s">
        <v>33476</v>
      </c>
      <c r="E3589"/>
      <c r="F3589">
        <v>45770</v>
      </c>
      <c r="G3589" t="s">
        <v>33480</v>
      </c>
      <c r="H3589">
        <v>44410</v>
      </c>
      <c r="I3589" t="s">
        <v>33476</v>
      </c>
      <c r="J3589"/>
      <c r="U3589" s="43"/>
      <c r="AE3589"/>
    </row>
    <row r="3590" spans="1:31">
      <c r="A3590">
        <v>10280</v>
      </c>
      <c r="B3590" t="s">
        <v>3459</v>
      </c>
      <c r="C3590" t="s">
        <v>33480</v>
      </c>
      <c r="D3590" t="s">
        <v>33476</v>
      </c>
      <c r="E3590"/>
      <c r="F3590">
        <v>47320</v>
      </c>
      <c r="G3590" t="s">
        <v>33477</v>
      </c>
      <c r="H3590">
        <v>44430</v>
      </c>
      <c r="I3590" t="s">
        <v>33476</v>
      </c>
      <c r="J3590"/>
      <c r="U3590" s="43"/>
      <c r="AE3590"/>
    </row>
    <row r="3591" spans="1:31">
      <c r="A3591">
        <v>10400</v>
      </c>
      <c r="B3591" t="s">
        <v>3460</v>
      </c>
      <c r="C3591" t="s">
        <v>33480</v>
      </c>
      <c r="D3591" t="s">
        <v>33476</v>
      </c>
      <c r="E3591"/>
      <c r="F3591">
        <v>47380</v>
      </c>
      <c r="G3591" t="s">
        <v>33477</v>
      </c>
      <c r="H3591">
        <v>44430</v>
      </c>
      <c r="I3591" t="s">
        <v>33476</v>
      </c>
      <c r="J3591"/>
      <c r="U3591" s="43"/>
      <c r="AE3591"/>
    </row>
    <row r="3592" spans="1:31">
      <c r="A3592">
        <v>10400</v>
      </c>
      <c r="B3592" t="s">
        <v>3461</v>
      </c>
      <c r="C3592" t="s">
        <v>33480</v>
      </c>
      <c r="D3592" t="s">
        <v>33476</v>
      </c>
      <c r="E3592"/>
      <c r="F3592">
        <v>47440</v>
      </c>
      <c r="G3592" t="s">
        <v>33477</v>
      </c>
      <c r="H3592">
        <v>44430</v>
      </c>
      <c r="I3592" t="s">
        <v>33476</v>
      </c>
      <c r="J3592"/>
      <c r="U3592" s="43"/>
      <c r="AE3592"/>
    </row>
    <row r="3593" spans="1:31">
      <c r="A3593">
        <v>10360</v>
      </c>
      <c r="B3593" t="s">
        <v>3462</v>
      </c>
      <c r="C3593" t="s">
        <v>33478</v>
      </c>
      <c r="D3593" t="s">
        <v>33476</v>
      </c>
      <c r="E3593"/>
      <c r="F3593">
        <v>54250</v>
      </c>
      <c r="G3593" t="s">
        <v>33478</v>
      </c>
      <c r="H3593">
        <v>44440</v>
      </c>
      <c r="I3593" t="s">
        <v>33476</v>
      </c>
      <c r="J3593"/>
      <c r="U3593" s="43"/>
      <c r="AE3593"/>
    </row>
    <row r="3594" spans="1:31">
      <c r="A3594">
        <v>10190</v>
      </c>
      <c r="B3594" t="s">
        <v>3463</v>
      </c>
      <c r="C3594" t="s">
        <v>33480</v>
      </c>
      <c r="D3594" t="s">
        <v>33476</v>
      </c>
      <c r="E3594"/>
      <c r="F3594">
        <v>57050</v>
      </c>
      <c r="G3594" t="s">
        <v>33478</v>
      </c>
      <c r="H3594">
        <v>44440</v>
      </c>
      <c r="I3594" t="s">
        <v>33476</v>
      </c>
      <c r="J3594"/>
      <c r="U3594" s="43"/>
      <c r="AE3594"/>
    </row>
    <row r="3595" spans="1:31">
      <c r="A3595">
        <v>10100</v>
      </c>
      <c r="B3595" t="s">
        <v>3464</v>
      </c>
      <c r="C3595" t="s">
        <v>33480</v>
      </c>
      <c r="D3595" t="s">
        <v>33476</v>
      </c>
      <c r="E3595"/>
      <c r="F3595">
        <v>59118</v>
      </c>
      <c r="G3595" t="s">
        <v>33477</v>
      </c>
      <c r="H3595">
        <v>44440</v>
      </c>
      <c r="I3595" t="s">
        <v>33476</v>
      </c>
      <c r="J3595"/>
      <c r="U3595" s="43"/>
      <c r="AE3595"/>
    </row>
    <row r="3596" spans="1:31">
      <c r="A3596">
        <v>10260</v>
      </c>
      <c r="B3596" t="s">
        <v>3465</v>
      </c>
      <c r="C3596" t="s">
        <v>33477</v>
      </c>
      <c r="D3596" t="s">
        <v>33476</v>
      </c>
      <c r="E3596"/>
      <c r="F3596">
        <v>59135</v>
      </c>
      <c r="G3596" t="s">
        <v>33477</v>
      </c>
      <c r="H3596">
        <v>44450</v>
      </c>
      <c r="I3596" t="s">
        <v>33476</v>
      </c>
      <c r="J3596"/>
      <c r="U3596" s="43"/>
      <c r="AE3596"/>
    </row>
    <row r="3597" spans="1:31">
      <c r="A3597">
        <v>10110</v>
      </c>
      <c r="B3597" t="s">
        <v>3466</v>
      </c>
      <c r="C3597" t="s">
        <v>33477</v>
      </c>
      <c r="D3597" t="s">
        <v>33476</v>
      </c>
      <c r="E3597"/>
      <c r="F3597">
        <v>59146</v>
      </c>
      <c r="G3597" t="s">
        <v>33477</v>
      </c>
      <c r="H3597">
        <v>44460</v>
      </c>
      <c r="I3597" t="s">
        <v>33476</v>
      </c>
      <c r="J3597"/>
      <c r="U3597" s="43"/>
      <c r="AE3597"/>
    </row>
    <row r="3598" spans="1:31">
      <c r="A3598">
        <v>10200</v>
      </c>
      <c r="B3598" t="s">
        <v>3467</v>
      </c>
      <c r="C3598" t="s">
        <v>33477</v>
      </c>
      <c r="D3598" t="s">
        <v>33476</v>
      </c>
      <c r="E3598"/>
      <c r="F3598">
        <v>59494</v>
      </c>
      <c r="G3598" t="s">
        <v>33477</v>
      </c>
      <c r="H3598">
        <v>44470</v>
      </c>
      <c r="I3598" t="s">
        <v>33476</v>
      </c>
      <c r="J3598"/>
      <c r="U3598" s="43"/>
      <c r="AE3598"/>
    </row>
    <row r="3599" spans="1:31">
      <c r="A3599">
        <v>10200</v>
      </c>
      <c r="B3599" t="s">
        <v>3468</v>
      </c>
      <c r="C3599" t="s">
        <v>33477</v>
      </c>
      <c r="D3599" t="s">
        <v>33476</v>
      </c>
      <c r="E3599"/>
      <c r="F3599">
        <v>60410</v>
      </c>
      <c r="G3599" t="s">
        <v>33480</v>
      </c>
      <c r="H3599">
        <v>44480</v>
      </c>
      <c r="I3599" t="s">
        <v>33476</v>
      </c>
      <c r="J3599"/>
      <c r="U3599" s="43"/>
      <c r="AE3599"/>
    </row>
    <row r="3600" spans="1:31">
      <c r="A3600">
        <v>10270</v>
      </c>
      <c r="B3600" t="s">
        <v>3469</v>
      </c>
      <c r="C3600" t="s">
        <v>33480</v>
      </c>
      <c r="D3600" t="s">
        <v>33482</v>
      </c>
      <c r="E3600"/>
      <c r="F3600">
        <v>62232</v>
      </c>
      <c r="G3600" t="s">
        <v>33477</v>
      </c>
      <c r="H3600">
        <v>44500</v>
      </c>
      <c r="I3600" t="s">
        <v>33476</v>
      </c>
      <c r="J3600"/>
      <c r="U3600" s="43"/>
      <c r="AE3600"/>
    </row>
    <row r="3601" spans="1:31">
      <c r="A3601">
        <v>10200</v>
      </c>
      <c r="B3601" t="s">
        <v>3470</v>
      </c>
      <c r="C3601" t="s">
        <v>33477</v>
      </c>
      <c r="D3601" t="s">
        <v>33476</v>
      </c>
      <c r="E3601"/>
      <c r="F3601">
        <v>62660</v>
      </c>
      <c r="G3601" t="s">
        <v>33477</v>
      </c>
      <c r="H3601">
        <v>44520</v>
      </c>
      <c r="I3601" t="s">
        <v>33476</v>
      </c>
      <c r="J3601"/>
      <c r="U3601" s="43"/>
      <c r="AE3601"/>
    </row>
    <row r="3602" spans="1:31">
      <c r="A3602">
        <v>10100</v>
      </c>
      <c r="B3602" t="s">
        <v>3471</v>
      </c>
      <c r="C3602" t="s">
        <v>33480</v>
      </c>
      <c r="D3602" t="s">
        <v>33476</v>
      </c>
      <c r="E3602"/>
      <c r="F3602">
        <v>62710</v>
      </c>
      <c r="G3602" t="s">
        <v>33477</v>
      </c>
      <c r="H3602">
        <v>44520</v>
      </c>
      <c r="I3602" t="s">
        <v>33476</v>
      </c>
      <c r="J3602"/>
      <c r="U3602" s="43"/>
      <c r="AE3602"/>
    </row>
    <row r="3603" spans="1:31">
      <c r="A3603">
        <v>10220</v>
      </c>
      <c r="B3603" t="s">
        <v>3472</v>
      </c>
      <c r="C3603" t="s">
        <v>33480</v>
      </c>
      <c r="D3603" t="s">
        <v>33481</v>
      </c>
      <c r="E3603"/>
      <c r="F3603">
        <v>67207</v>
      </c>
      <c r="G3603" t="s">
        <v>33480</v>
      </c>
      <c r="H3603">
        <v>44520</v>
      </c>
      <c r="I3603" t="s">
        <v>33476</v>
      </c>
      <c r="J3603"/>
      <c r="U3603" s="43"/>
      <c r="AE3603"/>
    </row>
    <row r="3604" spans="1:31">
      <c r="A3604">
        <v>10170</v>
      </c>
      <c r="B3604" t="s">
        <v>3473</v>
      </c>
      <c r="C3604" t="s">
        <v>33480</v>
      </c>
      <c r="D3604" t="s">
        <v>33476</v>
      </c>
      <c r="E3604"/>
      <c r="F3604">
        <v>69100</v>
      </c>
      <c r="G3604" t="s">
        <v>33477</v>
      </c>
      <c r="H3604">
        <v>44521</v>
      </c>
      <c r="I3604" t="s">
        <v>33476</v>
      </c>
      <c r="J3604"/>
      <c r="U3604" s="43"/>
      <c r="AE3604"/>
    </row>
    <row r="3605" spans="1:31">
      <c r="A3605">
        <v>10700</v>
      </c>
      <c r="B3605" t="s">
        <v>3474</v>
      </c>
      <c r="C3605" t="s">
        <v>33480</v>
      </c>
      <c r="D3605" t="s">
        <v>33476</v>
      </c>
      <c r="E3605"/>
      <c r="F3605">
        <v>69280</v>
      </c>
      <c r="G3605" t="s">
        <v>33477</v>
      </c>
      <c r="H3605">
        <v>44522</v>
      </c>
      <c r="I3605" t="s">
        <v>33476</v>
      </c>
      <c r="J3605"/>
      <c r="U3605" s="43"/>
      <c r="AE3605"/>
    </row>
    <row r="3606" spans="1:31">
      <c r="A3606">
        <v>10210</v>
      </c>
      <c r="B3606" t="s">
        <v>3475</v>
      </c>
      <c r="C3606" t="s">
        <v>33477</v>
      </c>
      <c r="D3606" t="s">
        <v>33476</v>
      </c>
      <c r="E3606"/>
      <c r="F3606">
        <v>69410</v>
      </c>
      <c r="G3606" t="s">
        <v>33477</v>
      </c>
      <c r="H3606">
        <v>44530</v>
      </c>
      <c r="I3606" t="s">
        <v>33476</v>
      </c>
      <c r="J3606"/>
      <c r="U3606" s="43"/>
      <c r="AE3606"/>
    </row>
    <row r="3607" spans="1:31">
      <c r="A3607">
        <v>10400</v>
      </c>
      <c r="B3607" t="s">
        <v>3476</v>
      </c>
      <c r="C3607" t="s">
        <v>33480</v>
      </c>
      <c r="D3607" t="s">
        <v>33476</v>
      </c>
      <c r="E3607"/>
      <c r="F3607">
        <v>69650</v>
      </c>
      <c r="G3607" t="s">
        <v>33477</v>
      </c>
      <c r="H3607">
        <v>44530</v>
      </c>
      <c r="I3607" t="s">
        <v>33476</v>
      </c>
      <c r="J3607"/>
      <c r="U3607" s="43"/>
      <c r="AE3607"/>
    </row>
    <row r="3608" spans="1:31">
      <c r="A3608">
        <v>10250</v>
      </c>
      <c r="B3608" t="s">
        <v>3477</v>
      </c>
      <c r="C3608" t="s">
        <v>33477</v>
      </c>
      <c r="D3608" t="s">
        <v>33476</v>
      </c>
      <c r="E3608"/>
      <c r="F3608">
        <v>71330</v>
      </c>
      <c r="G3608" t="s">
        <v>33477</v>
      </c>
      <c r="H3608">
        <v>44540</v>
      </c>
      <c r="I3608" t="s">
        <v>33476</v>
      </c>
      <c r="J3608"/>
      <c r="U3608" s="43"/>
      <c r="AE3608"/>
    </row>
    <row r="3609" spans="1:31">
      <c r="A3609">
        <v>10500</v>
      </c>
      <c r="B3609" t="s">
        <v>3478</v>
      </c>
      <c r="C3609" t="s">
        <v>33480</v>
      </c>
      <c r="D3609" t="s">
        <v>33481</v>
      </c>
      <c r="E3609"/>
      <c r="F3609">
        <v>76380</v>
      </c>
      <c r="G3609" t="s">
        <v>33477</v>
      </c>
      <c r="H3609">
        <v>44560</v>
      </c>
      <c r="I3609" t="s">
        <v>33476</v>
      </c>
      <c r="J3609"/>
      <c r="U3609" s="43"/>
      <c r="AE3609"/>
    </row>
    <row r="3610" spans="1:31">
      <c r="A3610">
        <v>10700</v>
      </c>
      <c r="B3610" t="s">
        <v>3479</v>
      </c>
      <c r="C3610" t="s">
        <v>33480</v>
      </c>
      <c r="D3610" t="s">
        <v>33476</v>
      </c>
      <c r="E3610"/>
      <c r="F3610">
        <v>76930</v>
      </c>
      <c r="G3610" t="s">
        <v>33477</v>
      </c>
      <c r="H3610">
        <v>44560</v>
      </c>
      <c r="I3610" t="s">
        <v>33476</v>
      </c>
      <c r="J3610"/>
      <c r="U3610" s="43"/>
      <c r="AE3610"/>
    </row>
    <row r="3611" spans="1:31">
      <c r="A3611">
        <v>10800</v>
      </c>
      <c r="B3611" t="s">
        <v>3480</v>
      </c>
      <c r="C3611" t="s">
        <v>33480</v>
      </c>
      <c r="D3611" t="s">
        <v>33482</v>
      </c>
      <c r="E3611"/>
      <c r="F3611">
        <v>78100</v>
      </c>
      <c r="G3611" t="s">
        <v>33480</v>
      </c>
      <c r="H3611">
        <v>44570</v>
      </c>
      <c r="I3611" t="s">
        <v>33476</v>
      </c>
      <c r="J3611"/>
      <c r="U3611" s="43"/>
      <c r="AE3611"/>
    </row>
    <row r="3612" spans="1:31">
      <c r="A3612">
        <v>10240</v>
      </c>
      <c r="B3612" t="s">
        <v>3481</v>
      </c>
      <c r="C3612" t="s">
        <v>33480</v>
      </c>
      <c r="D3612" t="s">
        <v>33476</v>
      </c>
      <c r="E3612"/>
      <c r="F3612">
        <v>78140</v>
      </c>
      <c r="G3612" t="s">
        <v>33480</v>
      </c>
      <c r="H3612">
        <v>44580</v>
      </c>
      <c r="I3612" t="s">
        <v>33476</v>
      </c>
      <c r="J3612"/>
      <c r="U3612" s="43"/>
      <c r="AE3612"/>
    </row>
    <row r="3613" spans="1:31">
      <c r="A3613">
        <v>10330</v>
      </c>
      <c r="B3613" t="s">
        <v>3482</v>
      </c>
      <c r="C3613" t="s">
        <v>33480</v>
      </c>
      <c r="D3613" t="s">
        <v>33476</v>
      </c>
      <c r="E3613"/>
      <c r="F3613">
        <v>78270</v>
      </c>
      <c r="G3613" t="s">
        <v>33480</v>
      </c>
      <c r="H3613">
        <v>44590</v>
      </c>
      <c r="I3613" t="s">
        <v>33476</v>
      </c>
      <c r="J3613"/>
      <c r="U3613" s="43"/>
      <c r="AE3613"/>
    </row>
    <row r="3614" spans="1:31">
      <c r="A3614">
        <v>10200</v>
      </c>
      <c r="B3614" t="s">
        <v>3483</v>
      </c>
      <c r="C3614" t="s">
        <v>33477</v>
      </c>
      <c r="D3614" t="s">
        <v>33476</v>
      </c>
      <c r="E3614"/>
      <c r="F3614">
        <v>78290</v>
      </c>
      <c r="G3614" t="s">
        <v>33480</v>
      </c>
      <c r="H3614">
        <v>44590</v>
      </c>
      <c r="I3614" t="s">
        <v>33476</v>
      </c>
      <c r="J3614"/>
      <c r="U3614" s="43"/>
      <c r="AE3614"/>
    </row>
    <row r="3615" spans="1:31">
      <c r="A3615">
        <v>10320</v>
      </c>
      <c r="B3615" t="s">
        <v>3484</v>
      </c>
      <c r="C3615" t="s">
        <v>33477</v>
      </c>
      <c r="D3615" t="s">
        <v>33482</v>
      </c>
      <c r="E3615"/>
      <c r="F3615">
        <v>78370</v>
      </c>
      <c r="G3615" t="s">
        <v>33480</v>
      </c>
      <c r="H3615">
        <v>44600</v>
      </c>
      <c r="I3615" t="s">
        <v>33476</v>
      </c>
      <c r="J3615"/>
      <c r="U3615" s="43"/>
      <c r="AE3615"/>
    </row>
    <row r="3616" spans="1:31">
      <c r="A3616">
        <v>10140</v>
      </c>
      <c r="B3616" t="s">
        <v>3485</v>
      </c>
      <c r="C3616" t="s">
        <v>33477</v>
      </c>
      <c r="D3616" t="s">
        <v>33476</v>
      </c>
      <c r="E3616"/>
      <c r="F3616">
        <v>78440</v>
      </c>
      <c r="G3616" t="s">
        <v>33480</v>
      </c>
      <c r="H3616">
        <v>44630</v>
      </c>
      <c r="I3616" t="s">
        <v>33476</v>
      </c>
      <c r="J3616"/>
      <c r="U3616" s="43"/>
      <c r="AE3616"/>
    </row>
    <row r="3617" spans="1:31">
      <c r="A3617">
        <v>10320</v>
      </c>
      <c r="B3617" t="s">
        <v>3486</v>
      </c>
      <c r="C3617" t="s">
        <v>33477</v>
      </c>
      <c r="D3617" t="s">
        <v>33482</v>
      </c>
      <c r="E3617"/>
      <c r="F3617">
        <v>78520</v>
      </c>
      <c r="G3617" t="s">
        <v>33480</v>
      </c>
      <c r="H3617">
        <v>44640</v>
      </c>
      <c r="I3617" t="s">
        <v>33476</v>
      </c>
      <c r="J3617"/>
      <c r="U3617" s="43"/>
      <c r="AE3617"/>
    </row>
    <row r="3618" spans="1:31">
      <c r="A3618">
        <v>10330</v>
      </c>
      <c r="B3618" t="s">
        <v>3487</v>
      </c>
      <c r="C3618" t="s">
        <v>33480</v>
      </c>
      <c r="D3618" t="s">
        <v>33476</v>
      </c>
      <c r="E3618"/>
      <c r="F3618">
        <v>78540</v>
      </c>
      <c r="G3618" t="s">
        <v>33480</v>
      </c>
      <c r="H3618">
        <v>44640</v>
      </c>
      <c r="I3618" t="s">
        <v>33476</v>
      </c>
      <c r="J3618"/>
      <c r="U3618" s="43"/>
      <c r="AE3618"/>
    </row>
    <row r="3619" spans="1:31">
      <c r="A3619">
        <v>10260</v>
      </c>
      <c r="B3619" t="s">
        <v>3488</v>
      </c>
      <c r="C3619" t="s">
        <v>33477</v>
      </c>
      <c r="D3619" t="s">
        <v>33476</v>
      </c>
      <c r="E3619"/>
      <c r="F3619">
        <v>78790</v>
      </c>
      <c r="G3619" t="s">
        <v>33480</v>
      </c>
      <c r="H3619">
        <v>44650</v>
      </c>
      <c r="I3619" t="s">
        <v>33476</v>
      </c>
      <c r="J3619"/>
      <c r="U3619" s="43"/>
      <c r="AE3619"/>
    </row>
    <row r="3620" spans="1:31">
      <c r="A3620">
        <v>10310</v>
      </c>
      <c r="B3620" t="s">
        <v>3489</v>
      </c>
      <c r="C3620" t="s">
        <v>33478</v>
      </c>
      <c r="D3620" t="s">
        <v>33476</v>
      </c>
      <c r="E3620"/>
      <c r="F3620">
        <v>78830</v>
      </c>
      <c r="G3620" t="s">
        <v>33480</v>
      </c>
      <c r="H3620">
        <v>44650</v>
      </c>
      <c r="I3620" t="s">
        <v>33476</v>
      </c>
      <c r="J3620"/>
      <c r="U3620" s="43"/>
      <c r="AE3620"/>
    </row>
    <row r="3621" spans="1:31">
      <c r="A3621">
        <v>10140</v>
      </c>
      <c r="B3621" t="s">
        <v>3490</v>
      </c>
      <c r="C3621" t="s">
        <v>33477</v>
      </c>
      <c r="D3621" t="s">
        <v>33476</v>
      </c>
      <c r="E3621"/>
      <c r="F3621">
        <v>78860</v>
      </c>
      <c r="G3621" t="s">
        <v>33480</v>
      </c>
      <c r="H3621">
        <v>44670</v>
      </c>
      <c r="I3621" t="s">
        <v>33476</v>
      </c>
      <c r="J3621"/>
      <c r="U3621" s="43"/>
      <c r="AE3621"/>
    </row>
    <row r="3622" spans="1:31">
      <c r="A3622">
        <v>10500</v>
      </c>
      <c r="B3622" t="s">
        <v>3491</v>
      </c>
      <c r="C3622" t="s">
        <v>33480</v>
      </c>
      <c r="D3622" t="s">
        <v>33481</v>
      </c>
      <c r="E3622"/>
      <c r="F3622">
        <v>78955</v>
      </c>
      <c r="G3622" t="s">
        <v>33480</v>
      </c>
      <c r="H3622">
        <v>44670</v>
      </c>
      <c r="I3622" t="s">
        <v>33476</v>
      </c>
      <c r="J3622"/>
      <c r="U3622" s="43"/>
      <c r="AE3622"/>
    </row>
    <row r="3623" spans="1:31">
      <c r="A3623">
        <v>10210</v>
      </c>
      <c r="B3623" t="s">
        <v>3492</v>
      </c>
      <c r="C3623" t="s">
        <v>33477</v>
      </c>
      <c r="D3623" t="s">
        <v>33476</v>
      </c>
      <c r="E3623"/>
      <c r="F3623">
        <v>80220</v>
      </c>
      <c r="G3623" t="s">
        <v>33477</v>
      </c>
      <c r="H3623">
        <v>44680</v>
      </c>
      <c r="I3623" t="s">
        <v>33476</v>
      </c>
      <c r="J3623"/>
      <c r="U3623" s="43"/>
      <c r="AE3623"/>
    </row>
    <row r="3624" spans="1:31">
      <c r="A3624">
        <v>10120</v>
      </c>
      <c r="B3624" t="s">
        <v>3493</v>
      </c>
      <c r="C3624" t="s">
        <v>33480</v>
      </c>
      <c r="D3624" t="s">
        <v>33476</v>
      </c>
      <c r="E3624"/>
      <c r="F3624">
        <v>86440</v>
      </c>
      <c r="G3624" t="s">
        <v>33477</v>
      </c>
      <c r="H3624">
        <v>44680</v>
      </c>
      <c r="I3624" t="s">
        <v>33476</v>
      </c>
      <c r="J3624"/>
      <c r="U3624" s="43"/>
      <c r="AE3624"/>
    </row>
    <row r="3625" spans="1:31">
      <c r="A3625">
        <v>10110</v>
      </c>
      <c r="B3625" t="s">
        <v>3494</v>
      </c>
      <c r="C3625" t="s">
        <v>33477</v>
      </c>
      <c r="D3625" t="s">
        <v>33476</v>
      </c>
      <c r="E3625"/>
      <c r="F3625">
        <v>91070</v>
      </c>
      <c r="G3625" t="s">
        <v>33480</v>
      </c>
      <c r="H3625">
        <v>44690</v>
      </c>
      <c r="I3625" t="s">
        <v>33476</v>
      </c>
      <c r="J3625"/>
      <c r="U3625" s="43"/>
      <c r="AE3625"/>
    </row>
    <row r="3626" spans="1:31">
      <c r="A3626">
        <v>10210</v>
      </c>
      <c r="B3626" t="s">
        <v>3495</v>
      </c>
      <c r="C3626" t="s">
        <v>33477</v>
      </c>
      <c r="D3626" t="s">
        <v>33476</v>
      </c>
      <c r="E3626"/>
      <c r="F3626">
        <v>91160</v>
      </c>
      <c r="G3626" t="s">
        <v>33480</v>
      </c>
      <c r="H3626">
        <v>44700</v>
      </c>
      <c r="I3626" t="s">
        <v>33476</v>
      </c>
      <c r="J3626"/>
      <c r="U3626" s="43"/>
      <c r="AE3626"/>
    </row>
    <row r="3627" spans="1:31">
      <c r="A3627">
        <v>10500</v>
      </c>
      <c r="B3627" t="s">
        <v>3496</v>
      </c>
      <c r="C3627" t="s">
        <v>33480</v>
      </c>
      <c r="D3627" t="s">
        <v>33481</v>
      </c>
      <c r="E3627"/>
      <c r="F3627">
        <v>91200</v>
      </c>
      <c r="G3627" t="s">
        <v>33480</v>
      </c>
      <c r="H3627">
        <v>44740</v>
      </c>
      <c r="I3627" t="s">
        <v>33476</v>
      </c>
      <c r="J3627"/>
      <c r="U3627" s="43"/>
      <c r="AE3627"/>
    </row>
    <row r="3628" spans="1:31">
      <c r="A3628">
        <v>10270</v>
      </c>
      <c r="B3628" t="s">
        <v>3497</v>
      </c>
      <c r="C3628" t="s">
        <v>33480</v>
      </c>
      <c r="D3628" t="s">
        <v>33482</v>
      </c>
      <c r="E3628"/>
      <c r="F3628">
        <v>91230</v>
      </c>
      <c r="G3628" t="s">
        <v>33480</v>
      </c>
      <c r="H3628">
        <v>44750</v>
      </c>
      <c r="I3628" t="s">
        <v>33476</v>
      </c>
      <c r="J3628"/>
      <c r="U3628" s="43"/>
      <c r="AE3628"/>
    </row>
    <row r="3629" spans="1:31">
      <c r="A3629">
        <v>10150</v>
      </c>
      <c r="B3629" t="s">
        <v>3498</v>
      </c>
      <c r="C3629" t="s">
        <v>33480</v>
      </c>
      <c r="D3629" t="s">
        <v>33476</v>
      </c>
      <c r="E3629"/>
      <c r="F3629">
        <v>91640</v>
      </c>
      <c r="G3629" t="s">
        <v>33480</v>
      </c>
      <c r="H3629">
        <v>44770</v>
      </c>
      <c r="I3629" t="s">
        <v>33476</v>
      </c>
      <c r="J3629"/>
      <c r="U3629" s="43"/>
      <c r="AE3629"/>
    </row>
    <row r="3630" spans="1:31">
      <c r="A3630">
        <v>10150</v>
      </c>
      <c r="B3630" t="s">
        <v>3498</v>
      </c>
      <c r="C3630" t="s">
        <v>33480</v>
      </c>
      <c r="D3630" t="s">
        <v>33476</v>
      </c>
      <c r="E3630"/>
      <c r="F3630">
        <v>92000</v>
      </c>
      <c r="G3630" t="s">
        <v>33480</v>
      </c>
      <c r="H3630">
        <v>44780</v>
      </c>
      <c r="I3630" t="s">
        <v>33476</v>
      </c>
      <c r="J3630"/>
      <c r="U3630" s="43"/>
      <c r="AE3630"/>
    </row>
    <row r="3631" spans="1:31">
      <c r="A3631">
        <v>10330</v>
      </c>
      <c r="B3631" t="s">
        <v>3499</v>
      </c>
      <c r="C3631" t="s">
        <v>33480</v>
      </c>
      <c r="D3631" t="s">
        <v>33476</v>
      </c>
      <c r="E3631"/>
      <c r="F3631">
        <v>92260</v>
      </c>
      <c r="G3631" t="s">
        <v>33480</v>
      </c>
      <c r="H3631">
        <v>44800</v>
      </c>
      <c r="I3631" t="s">
        <v>33476</v>
      </c>
      <c r="J3631"/>
      <c r="U3631" s="43"/>
      <c r="AE3631"/>
    </row>
    <row r="3632" spans="1:31">
      <c r="A3632">
        <v>10500</v>
      </c>
      <c r="B3632" t="s">
        <v>3500</v>
      </c>
      <c r="C3632" t="s">
        <v>33480</v>
      </c>
      <c r="D3632" t="s">
        <v>33481</v>
      </c>
      <c r="E3632"/>
      <c r="F3632">
        <v>93100</v>
      </c>
      <c r="G3632" t="s">
        <v>33480</v>
      </c>
      <c r="H3632">
        <v>44810</v>
      </c>
      <c r="I3632" t="s">
        <v>33476</v>
      </c>
      <c r="J3632"/>
      <c r="U3632" s="43"/>
      <c r="AE3632"/>
    </row>
    <row r="3633" spans="1:31">
      <c r="A3633">
        <v>10200</v>
      </c>
      <c r="B3633" t="s">
        <v>3501</v>
      </c>
      <c r="C3633" t="s">
        <v>33477</v>
      </c>
      <c r="D3633" t="s">
        <v>33476</v>
      </c>
      <c r="E3633"/>
      <c r="F3633">
        <v>93220</v>
      </c>
      <c r="G3633" t="s">
        <v>33480</v>
      </c>
      <c r="H3633">
        <v>44850</v>
      </c>
      <c r="I3633" t="s">
        <v>33476</v>
      </c>
      <c r="J3633"/>
      <c r="U3633" s="43"/>
      <c r="AE3633"/>
    </row>
    <row r="3634" spans="1:31">
      <c r="A3634">
        <v>10700</v>
      </c>
      <c r="B3634" t="s">
        <v>3502</v>
      </c>
      <c r="C3634" t="s">
        <v>33480</v>
      </c>
      <c r="D3634" t="s">
        <v>33476</v>
      </c>
      <c r="E3634"/>
      <c r="F3634">
        <v>93240</v>
      </c>
      <c r="G3634" t="s">
        <v>33480</v>
      </c>
      <c r="H3634">
        <v>44850</v>
      </c>
      <c r="I3634" t="s">
        <v>33476</v>
      </c>
      <c r="J3634"/>
      <c r="U3634" s="43"/>
      <c r="AE3634"/>
    </row>
    <row r="3635" spans="1:31">
      <c r="A3635">
        <v>10130</v>
      </c>
      <c r="B3635" t="s">
        <v>3503</v>
      </c>
      <c r="C3635" t="s">
        <v>33480</v>
      </c>
      <c r="D3635" t="s">
        <v>33476</v>
      </c>
      <c r="E3635"/>
      <c r="F3635">
        <v>93800</v>
      </c>
      <c r="G3635" t="s">
        <v>33480</v>
      </c>
      <c r="H3635">
        <v>44860</v>
      </c>
      <c r="I3635" t="s">
        <v>33476</v>
      </c>
      <c r="J3635"/>
      <c r="U3635" s="43"/>
      <c r="AE3635"/>
    </row>
    <row r="3636" spans="1:31">
      <c r="A3636">
        <v>10200</v>
      </c>
      <c r="B3636" t="s">
        <v>3504</v>
      </c>
      <c r="C3636" t="s">
        <v>33477</v>
      </c>
      <c r="D3636" t="s">
        <v>33476</v>
      </c>
      <c r="E3636"/>
      <c r="F3636">
        <v>94400</v>
      </c>
      <c r="G3636" t="s">
        <v>33480</v>
      </c>
      <c r="H3636">
        <v>45110</v>
      </c>
      <c r="I3636" t="s">
        <v>33476</v>
      </c>
      <c r="J3636"/>
      <c r="U3636" s="43"/>
      <c r="AE3636"/>
    </row>
    <row r="3637" spans="1:31">
      <c r="A3637">
        <v>10320</v>
      </c>
      <c r="B3637" t="s">
        <v>3505</v>
      </c>
      <c r="C3637" t="s">
        <v>33477</v>
      </c>
      <c r="D3637" t="s">
        <v>33482</v>
      </c>
      <c r="E3637"/>
      <c r="F3637">
        <v>95000</v>
      </c>
      <c r="G3637" t="s">
        <v>33480</v>
      </c>
      <c r="H3637">
        <v>45110</v>
      </c>
      <c r="I3637" t="s">
        <v>33476</v>
      </c>
      <c r="J3637"/>
      <c r="U3637" s="43"/>
      <c r="AE3637"/>
    </row>
    <row r="3638" spans="1:31">
      <c r="A3638">
        <v>10110</v>
      </c>
      <c r="B3638" t="s">
        <v>3506</v>
      </c>
      <c r="C3638" t="s">
        <v>33477</v>
      </c>
      <c r="D3638" t="s">
        <v>33476</v>
      </c>
      <c r="E3638"/>
      <c r="F3638">
        <v>95100</v>
      </c>
      <c r="G3638" t="s">
        <v>33480</v>
      </c>
      <c r="H3638">
        <v>45120</v>
      </c>
      <c r="I3638" t="s">
        <v>33476</v>
      </c>
      <c r="J3638"/>
      <c r="U3638" s="43"/>
      <c r="AE3638"/>
    </row>
    <row r="3639" spans="1:31">
      <c r="A3639">
        <v>10140</v>
      </c>
      <c r="B3639" t="s">
        <v>3507</v>
      </c>
      <c r="C3639" t="s">
        <v>33477</v>
      </c>
      <c r="D3639" t="s">
        <v>33476</v>
      </c>
      <c r="E3639"/>
      <c r="F3639">
        <v>95310</v>
      </c>
      <c r="G3639" t="s">
        <v>33480</v>
      </c>
      <c r="H3639">
        <v>45130</v>
      </c>
      <c r="I3639" t="s">
        <v>33476</v>
      </c>
      <c r="J3639"/>
      <c r="U3639" s="43"/>
      <c r="AE3639"/>
    </row>
    <row r="3640" spans="1:31">
      <c r="A3640">
        <v>10210</v>
      </c>
      <c r="B3640" t="s">
        <v>3508</v>
      </c>
      <c r="C3640" t="s">
        <v>33477</v>
      </c>
      <c r="D3640" t="s">
        <v>33476</v>
      </c>
      <c r="E3640"/>
      <c r="F3640">
        <v>95690</v>
      </c>
      <c r="G3640" t="s">
        <v>33480</v>
      </c>
      <c r="H3640">
        <v>45130</v>
      </c>
      <c r="I3640" t="s">
        <v>33476</v>
      </c>
      <c r="J3640"/>
      <c r="U3640" s="43"/>
      <c r="AE3640"/>
    </row>
    <row r="3641" spans="1:31">
      <c r="A3641">
        <v>10210</v>
      </c>
      <c r="B3641" t="s">
        <v>3509</v>
      </c>
      <c r="C3641" t="s">
        <v>33477</v>
      </c>
      <c r="D3641" t="s">
        <v>33476</v>
      </c>
      <c r="E3641"/>
      <c r="F3641">
        <v>95810</v>
      </c>
      <c r="G3641" t="s">
        <v>33480</v>
      </c>
      <c r="H3641">
        <v>45130</v>
      </c>
      <c r="I3641" t="s">
        <v>33476</v>
      </c>
      <c r="J3641"/>
      <c r="U3641" s="43"/>
      <c r="AE3641"/>
    </row>
    <row r="3642" spans="1:31">
      <c r="A3642">
        <v>10310</v>
      </c>
      <c r="B3642" t="s">
        <v>3510</v>
      </c>
      <c r="C3642" t="s">
        <v>33478</v>
      </c>
      <c r="D3642" t="s">
        <v>33476</v>
      </c>
      <c r="E3642"/>
      <c r="F3642">
        <v>2320</v>
      </c>
      <c r="G3642" t="s">
        <v>33479</v>
      </c>
      <c r="H3642">
        <v>45140</v>
      </c>
      <c r="I3642" t="s">
        <v>33476</v>
      </c>
      <c r="J3642"/>
      <c r="U3642" s="43"/>
      <c r="AE3642"/>
    </row>
    <row r="3643" spans="1:31">
      <c r="A3643">
        <v>10320</v>
      </c>
      <c r="B3643" t="s">
        <v>3511</v>
      </c>
      <c r="C3643" t="s">
        <v>33477</v>
      </c>
      <c r="D3643" t="s">
        <v>33482</v>
      </c>
      <c r="E3643"/>
      <c r="F3643">
        <v>2380</v>
      </c>
      <c r="G3643" t="s">
        <v>33478</v>
      </c>
      <c r="H3643">
        <v>45160</v>
      </c>
      <c r="I3643" t="s">
        <v>33476</v>
      </c>
      <c r="J3643"/>
      <c r="U3643" s="43"/>
      <c r="AE3643"/>
    </row>
    <row r="3644" spans="1:31">
      <c r="A3644">
        <v>10140</v>
      </c>
      <c r="B3644" t="s">
        <v>3512</v>
      </c>
      <c r="C3644" t="s">
        <v>33477</v>
      </c>
      <c r="D3644" t="s">
        <v>33476</v>
      </c>
      <c r="E3644"/>
      <c r="F3644">
        <v>2480</v>
      </c>
      <c r="G3644" t="s">
        <v>33480</v>
      </c>
      <c r="H3644">
        <v>45170</v>
      </c>
      <c r="I3644" t="s">
        <v>33476</v>
      </c>
      <c r="J3644"/>
      <c r="U3644" s="43"/>
      <c r="AE3644"/>
    </row>
    <row r="3645" spans="1:31">
      <c r="A3645">
        <v>10240</v>
      </c>
      <c r="B3645" t="s">
        <v>3513</v>
      </c>
      <c r="C3645" t="s">
        <v>33480</v>
      </c>
      <c r="D3645" t="s">
        <v>33476</v>
      </c>
      <c r="E3645"/>
      <c r="F3645">
        <v>2670</v>
      </c>
      <c r="G3645" t="s">
        <v>33480</v>
      </c>
      <c r="H3645">
        <v>45170</v>
      </c>
      <c r="I3645" t="s">
        <v>33476</v>
      </c>
      <c r="J3645"/>
      <c r="U3645" s="43"/>
      <c r="AE3645"/>
    </row>
    <row r="3646" spans="1:31">
      <c r="A3646">
        <v>10170</v>
      </c>
      <c r="B3646" t="s">
        <v>3514</v>
      </c>
      <c r="C3646" t="s">
        <v>33480</v>
      </c>
      <c r="D3646" t="s">
        <v>33476</v>
      </c>
      <c r="E3646"/>
      <c r="F3646">
        <v>2860</v>
      </c>
      <c r="G3646" t="s">
        <v>33478</v>
      </c>
      <c r="H3646">
        <v>45170</v>
      </c>
      <c r="I3646" t="s">
        <v>33476</v>
      </c>
      <c r="J3646"/>
      <c r="U3646" s="43"/>
      <c r="AE3646"/>
    </row>
    <row r="3647" spans="1:31">
      <c r="A3647">
        <v>10400</v>
      </c>
      <c r="B3647" t="s">
        <v>3515</v>
      </c>
      <c r="C3647" t="s">
        <v>33480</v>
      </c>
      <c r="D3647" t="s">
        <v>33476</v>
      </c>
      <c r="E3647"/>
      <c r="F3647">
        <v>2880</v>
      </c>
      <c r="G3647" t="s">
        <v>33479</v>
      </c>
      <c r="H3647">
        <v>45170</v>
      </c>
      <c r="I3647" t="s">
        <v>33476</v>
      </c>
      <c r="J3647"/>
      <c r="U3647" s="43"/>
      <c r="AE3647"/>
    </row>
    <row r="3648" spans="1:31">
      <c r="A3648">
        <v>10270</v>
      </c>
      <c r="B3648" t="s">
        <v>3516</v>
      </c>
      <c r="C3648" t="s">
        <v>33480</v>
      </c>
      <c r="D3648" t="s">
        <v>33482</v>
      </c>
      <c r="E3648"/>
      <c r="F3648">
        <v>14390</v>
      </c>
      <c r="G3648" t="s">
        <v>33477</v>
      </c>
      <c r="H3648">
        <v>45170</v>
      </c>
      <c r="I3648" t="s">
        <v>33476</v>
      </c>
      <c r="J3648"/>
      <c r="U3648" s="43"/>
      <c r="AE3648"/>
    </row>
    <row r="3649" spans="1:31">
      <c r="A3649">
        <v>10150</v>
      </c>
      <c r="B3649" t="s">
        <v>3517</v>
      </c>
      <c r="C3649" t="s">
        <v>33480</v>
      </c>
      <c r="D3649" t="s">
        <v>33476</v>
      </c>
      <c r="E3649"/>
      <c r="F3649">
        <v>14510</v>
      </c>
      <c r="G3649" t="s">
        <v>33477</v>
      </c>
      <c r="H3649">
        <v>45170</v>
      </c>
      <c r="I3649" t="s">
        <v>33476</v>
      </c>
      <c r="J3649"/>
      <c r="U3649" s="43"/>
      <c r="AE3649"/>
    </row>
    <row r="3650" spans="1:31">
      <c r="A3650">
        <v>10300</v>
      </c>
      <c r="B3650" t="s">
        <v>3518</v>
      </c>
      <c r="C3650" t="s">
        <v>33480</v>
      </c>
      <c r="D3650" t="s">
        <v>33476</v>
      </c>
      <c r="E3650"/>
      <c r="F3650">
        <v>33141</v>
      </c>
      <c r="G3650" t="s">
        <v>33477</v>
      </c>
      <c r="H3650">
        <v>45190</v>
      </c>
      <c r="I3650" t="s">
        <v>33476</v>
      </c>
      <c r="J3650"/>
      <c r="U3650" s="43"/>
      <c r="AE3650"/>
    </row>
    <row r="3651" spans="1:31">
      <c r="A3651">
        <v>10300</v>
      </c>
      <c r="B3651" t="s">
        <v>3518</v>
      </c>
      <c r="C3651" t="s">
        <v>33480</v>
      </c>
      <c r="D3651" t="s">
        <v>33476</v>
      </c>
      <c r="E3651"/>
      <c r="F3651">
        <v>33250</v>
      </c>
      <c r="G3651" t="s">
        <v>33477</v>
      </c>
      <c r="H3651">
        <v>45210</v>
      </c>
      <c r="I3651" t="s">
        <v>33476</v>
      </c>
      <c r="J3651"/>
      <c r="U3651" s="43"/>
      <c r="AE3651"/>
    </row>
    <row r="3652" spans="1:31">
      <c r="A3652">
        <v>10320</v>
      </c>
      <c r="B3652" t="s">
        <v>3519</v>
      </c>
      <c r="C3652" t="s">
        <v>33477</v>
      </c>
      <c r="D3652" t="s">
        <v>33482</v>
      </c>
      <c r="E3652"/>
      <c r="F3652">
        <v>33290</v>
      </c>
      <c r="G3652" t="s">
        <v>33477</v>
      </c>
      <c r="H3652">
        <v>45210</v>
      </c>
      <c r="I3652" t="s">
        <v>33476</v>
      </c>
      <c r="J3652"/>
      <c r="U3652" s="43"/>
      <c r="AE3652"/>
    </row>
    <row r="3653" spans="1:31">
      <c r="A3653">
        <v>10110</v>
      </c>
      <c r="B3653" t="s">
        <v>3520</v>
      </c>
      <c r="C3653" t="s">
        <v>33477</v>
      </c>
      <c r="D3653" t="s">
        <v>33476</v>
      </c>
      <c r="E3653"/>
      <c r="F3653">
        <v>33340</v>
      </c>
      <c r="G3653" t="s">
        <v>33477</v>
      </c>
      <c r="H3653">
        <v>45210</v>
      </c>
      <c r="I3653" t="s">
        <v>33476</v>
      </c>
      <c r="J3653"/>
      <c r="U3653" s="43"/>
      <c r="AE3653"/>
    </row>
    <row r="3654" spans="1:31">
      <c r="A3654">
        <v>10240</v>
      </c>
      <c r="B3654" t="s">
        <v>3521</v>
      </c>
      <c r="C3654" t="s">
        <v>33480</v>
      </c>
      <c r="D3654" t="s">
        <v>33476</v>
      </c>
      <c r="E3654"/>
      <c r="F3654">
        <v>33390</v>
      </c>
      <c r="G3654" t="s">
        <v>33477</v>
      </c>
      <c r="H3654">
        <v>45210</v>
      </c>
      <c r="I3654" t="s">
        <v>33476</v>
      </c>
      <c r="J3654"/>
      <c r="U3654" s="43"/>
      <c r="AE3654"/>
    </row>
    <row r="3655" spans="1:31">
      <c r="A3655">
        <v>10140</v>
      </c>
      <c r="B3655" t="s">
        <v>3522</v>
      </c>
      <c r="C3655" t="s">
        <v>33477</v>
      </c>
      <c r="D3655" t="s">
        <v>33476</v>
      </c>
      <c r="E3655"/>
      <c r="F3655">
        <v>33480</v>
      </c>
      <c r="G3655" t="s">
        <v>33477</v>
      </c>
      <c r="H3655">
        <v>45210</v>
      </c>
      <c r="I3655" t="s">
        <v>33476</v>
      </c>
      <c r="J3655"/>
      <c r="U3655" s="43"/>
      <c r="AE3655"/>
    </row>
    <row r="3656" spans="1:31">
      <c r="A3656">
        <v>10230</v>
      </c>
      <c r="B3656" t="s">
        <v>3523</v>
      </c>
      <c r="C3656" t="s">
        <v>33480</v>
      </c>
      <c r="D3656" t="e">
        <v>#N/A</v>
      </c>
      <c r="E3656"/>
      <c r="F3656">
        <v>33640</v>
      </c>
      <c r="G3656" t="s">
        <v>33477</v>
      </c>
      <c r="H3656">
        <v>45220</v>
      </c>
      <c r="I3656" t="s">
        <v>33476</v>
      </c>
      <c r="J3656"/>
      <c r="U3656" s="43"/>
      <c r="AE3656"/>
    </row>
    <row r="3657" spans="1:31">
      <c r="A3657">
        <v>10140</v>
      </c>
      <c r="B3657" t="s">
        <v>3524</v>
      </c>
      <c r="C3657" t="s">
        <v>33477</v>
      </c>
      <c r="D3657" t="s">
        <v>33476</v>
      </c>
      <c r="E3657"/>
      <c r="F3657">
        <v>33920</v>
      </c>
      <c r="G3657" t="s">
        <v>33477</v>
      </c>
      <c r="H3657">
        <v>45220</v>
      </c>
      <c r="I3657" t="s">
        <v>33476</v>
      </c>
      <c r="J3657"/>
      <c r="U3657" s="43"/>
      <c r="AE3657"/>
    </row>
    <row r="3658" spans="1:31">
      <c r="A3658">
        <v>10210</v>
      </c>
      <c r="B3658" t="s">
        <v>3525</v>
      </c>
      <c r="C3658" t="s">
        <v>33477</v>
      </c>
      <c r="D3658" t="s">
        <v>33476</v>
      </c>
      <c r="E3658"/>
      <c r="F3658">
        <v>36000</v>
      </c>
      <c r="G3658" t="s">
        <v>33477</v>
      </c>
      <c r="H3658">
        <v>45230</v>
      </c>
      <c r="I3658" t="s">
        <v>33476</v>
      </c>
      <c r="J3658"/>
      <c r="U3658" s="43"/>
      <c r="AE3658"/>
    </row>
    <row r="3659" spans="1:31">
      <c r="A3659">
        <v>10200</v>
      </c>
      <c r="B3659" t="s">
        <v>3526</v>
      </c>
      <c r="C3659" t="s">
        <v>33477</v>
      </c>
      <c r="D3659" t="s">
        <v>33476</v>
      </c>
      <c r="E3659"/>
      <c r="F3659">
        <v>40310</v>
      </c>
      <c r="G3659" t="s">
        <v>33477</v>
      </c>
      <c r="H3659">
        <v>45250</v>
      </c>
      <c r="I3659" t="s">
        <v>33476</v>
      </c>
      <c r="J3659"/>
      <c r="U3659" s="43"/>
      <c r="AE3659"/>
    </row>
    <row r="3660" spans="1:31">
      <c r="A3660">
        <v>10510</v>
      </c>
      <c r="B3660" t="s">
        <v>3527</v>
      </c>
      <c r="C3660" t="s">
        <v>33480</v>
      </c>
      <c r="D3660" t="s">
        <v>33476</v>
      </c>
      <c r="E3660"/>
      <c r="F3660">
        <v>41140</v>
      </c>
      <c r="G3660" t="s">
        <v>33480</v>
      </c>
      <c r="H3660">
        <v>45250</v>
      </c>
      <c r="I3660" t="s">
        <v>33476</v>
      </c>
      <c r="J3660"/>
      <c r="U3660" s="43"/>
      <c r="AE3660"/>
    </row>
    <row r="3661" spans="1:31">
      <c r="A3661">
        <v>10510</v>
      </c>
      <c r="B3661" t="s">
        <v>3527</v>
      </c>
      <c r="C3661" t="s">
        <v>33480</v>
      </c>
      <c r="D3661" t="s">
        <v>33476</v>
      </c>
      <c r="E3661"/>
      <c r="F3661">
        <v>41200</v>
      </c>
      <c r="G3661" t="s">
        <v>33480</v>
      </c>
      <c r="H3661">
        <v>45260</v>
      </c>
      <c r="I3661" t="s">
        <v>33476</v>
      </c>
      <c r="J3661"/>
      <c r="U3661" s="43"/>
      <c r="AE3661"/>
    </row>
    <row r="3662" spans="1:31">
      <c r="A3662">
        <v>10500</v>
      </c>
      <c r="B3662" t="s">
        <v>3528</v>
      </c>
      <c r="C3662" t="s">
        <v>33480</v>
      </c>
      <c r="D3662" t="s">
        <v>33481</v>
      </c>
      <c r="E3662"/>
      <c r="F3662">
        <v>47420</v>
      </c>
      <c r="G3662" t="s">
        <v>33477</v>
      </c>
      <c r="H3662">
        <v>45270</v>
      </c>
      <c r="I3662" t="s">
        <v>33476</v>
      </c>
      <c r="J3662"/>
      <c r="U3662" s="43"/>
      <c r="AE3662"/>
    </row>
    <row r="3663" spans="1:31">
      <c r="A3663">
        <v>10160</v>
      </c>
      <c r="B3663" t="s">
        <v>3529</v>
      </c>
      <c r="C3663" t="s">
        <v>33480</v>
      </c>
      <c r="D3663" t="s">
        <v>33476</v>
      </c>
      <c r="E3663"/>
      <c r="F3663">
        <v>52100</v>
      </c>
      <c r="G3663" t="s">
        <v>33477</v>
      </c>
      <c r="H3663">
        <v>45270</v>
      </c>
      <c r="I3663" t="s">
        <v>33476</v>
      </c>
      <c r="J3663"/>
      <c r="U3663" s="43"/>
      <c r="AE3663"/>
    </row>
    <row r="3664" spans="1:31">
      <c r="A3664">
        <v>10290</v>
      </c>
      <c r="B3664" t="s">
        <v>3530</v>
      </c>
      <c r="C3664" t="s">
        <v>33480</v>
      </c>
      <c r="D3664" t="s">
        <v>33476</v>
      </c>
      <c r="E3664"/>
      <c r="F3664">
        <v>52220</v>
      </c>
      <c r="G3664" t="s">
        <v>33477</v>
      </c>
      <c r="H3664">
        <v>45290</v>
      </c>
      <c r="I3664" t="s">
        <v>33476</v>
      </c>
      <c r="J3664"/>
      <c r="U3664" s="43"/>
      <c r="AE3664"/>
    </row>
    <row r="3665" spans="1:31">
      <c r="A3665">
        <v>10350</v>
      </c>
      <c r="B3665" t="s">
        <v>3531</v>
      </c>
      <c r="C3665" t="s">
        <v>33480</v>
      </c>
      <c r="D3665" t="s">
        <v>33476</v>
      </c>
      <c r="E3665"/>
      <c r="F3665">
        <v>60138</v>
      </c>
      <c r="G3665" t="s">
        <v>33480</v>
      </c>
      <c r="H3665">
        <v>45290</v>
      </c>
      <c r="I3665" t="s">
        <v>33476</v>
      </c>
      <c r="J3665"/>
      <c r="U3665" s="43"/>
      <c r="AE3665"/>
    </row>
    <row r="3666" spans="1:31">
      <c r="A3666">
        <v>10400</v>
      </c>
      <c r="B3666" t="s">
        <v>3532</v>
      </c>
      <c r="C3666" t="s">
        <v>33480</v>
      </c>
      <c r="D3666" t="s">
        <v>33476</v>
      </c>
      <c r="E3666"/>
      <c r="F3666">
        <v>60550</v>
      </c>
      <c r="G3666" t="s">
        <v>33480</v>
      </c>
      <c r="H3666">
        <v>45290</v>
      </c>
      <c r="I3666" t="s">
        <v>33476</v>
      </c>
      <c r="J3666"/>
      <c r="U3666" s="43"/>
      <c r="AE3666"/>
    </row>
    <row r="3667" spans="1:31">
      <c r="A3667">
        <v>10110</v>
      </c>
      <c r="B3667" t="s">
        <v>3533</v>
      </c>
      <c r="C3667" t="s">
        <v>33477</v>
      </c>
      <c r="D3667" t="s">
        <v>33476</v>
      </c>
      <c r="E3667"/>
      <c r="F3667">
        <v>60750</v>
      </c>
      <c r="G3667" t="s">
        <v>33480</v>
      </c>
      <c r="H3667">
        <v>45290</v>
      </c>
      <c r="I3667" t="s">
        <v>33476</v>
      </c>
      <c r="J3667"/>
      <c r="U3667" s="43"/>
      <c r="AE3667"/>
    </row>
    <row r="3668" spans="1:31">
      <c r="A3668">
        <v>10130</v>
      </c>
      <c r="B3668" t="s">
        <v>3534</v>
      </c>
      <c r="C3668" t="s">
        <v>33480</v>
      </c>
      <c r="D3668" t="s">
        <v>33476</v>
      </c>
      <c r="E3668"/>
      <c r="F3668">
        <v>62180</v>
      </c>
      <c r="G3668" t="s">
        <v>33480</v>
      </c>
      <c r="H3668">
        <v>45300</v>
      </c>
      <c r="I3668" t="s">
        <v>33476</v>
      </c>
      <c r="J3668"/>
      <c r="U3668" s="43"/>
      <c r="AE3668"/>
    </row>
    <row r="3669" spans="1:31">
      <c r="A3669">
        <v>10500</v>
      </c>
      <c r="B3669" t="s">
        <v>3535</v>
      </c>
      <c r="C3669" t="s">
        <v>33480</v>
      </c>
      <c r="D3669" t="s">
        <v>33481</v>
      </c>
      <c r="E3669"/>
      <c r="F3669">
        <v>76950</v>
      </c>
      <c r="G3669" t="s">
        <v>33477</v>
      </c>
      <c r="H3669">
        <v>45300</v>
      </c>
      <c r="I3669" t="s">
        <v>33476</v>
      </c>
      <c r="J3669"/>
      <c r="U3669" s="43"/>
      <c r="AE3669"/>
    </row>
    <row r="3670" spans="1:31">
      <c r="A3670">
        <v>10320</v>
      </c>
      <c r="B3670" t="s">
        <v>3536</v>
      </c>
      <c r="C3670" t="s">
        <v>33477</v>
      </c>
      <c r="D3670" t="s">
        <v>33482</v>
      </c>
      <c r="E3670"/>
      <c r="F3670">
        <v>80120</v>
      </c>
      <c r="G3670" t="s">
        <v>33480</v>
      </c>
      <c r="H3670">
        <v>45300</v>
      </c>
      <c r="I3670" t="s">
        <v>33476</v>
      </c>
      <c r="J3670"/>
      <c r="U3670" s="43"/>
      <c r="AE3670"/>
    </row>
    <row r="3671" spans="1:31">
      <c r="A3671">
        <v>10600</v>
      </c>
      <c r="B3671" t="s">
        <v>3537</v>
      </c>
      <c r="C3671" t="s">
        <v>33480</v>
      </c>
      <c r="D3671" t="s">
        <v>33476</v>
      </c>
      <c r="E3671"/>
      <c r="F3671">
        <v>80230</v>
      </c>
      <c r="G3671" t="s">
        <v>33477</v>
      </c>
      <c r="H3671">
        <v>45300</v>
      </c>
      <c r="I3671" t="s">
        <v>33476</v>
      </c>
      <c r="J3671"/>
      <c r="U3671" s="43"/>
      <c r="AE3671"/>
    </row>
    <row r="3672" spans="1:31">
      <c r="A3672">
        <v>10400</v>
      </c>
      <c r="B3672" t="s">
        <v>3538</v>
      </c>
      <c r="C3672" t="s">
        <v>33480</v>
      </c>
      <c r="D3672" t="s">
        <v>33476</v>
      </c>
      <c r="E3672"/>
      <c r="F3672">
        <v>80410</v>
      </c>
      <c r="G3672" t="s">
        <v>33480</v>
      </c>
      <c r="H3672">
        <v>45300</v>
      </c>
      <c r="I3672" t="s">
        <v>33476</v>
      </c>
      <c r="J3672"/>
      <c r="U3672" s="43"/>
      <c r="AE3672"/>
    </row>
    <row r="3673" spans="1:31">
      <c r="A3673">
        <v>10110</v>
      </c>
      <c r="B3673" t="s">
        <v>3539</v>
      </c>
      <c r="C3673" t="s">
        <v>33477</v>
      </c>
      <c r="D3673" t="s">
        <v>33476</v>
      </c>
      <c r="E3673"/>
      <c r="F3673">
        <v>80820</v>
      </c>
      <c r="G3673" t="s">
        <v>33477</v>
      </c>
      <c r="H3673">
        <v>45300</v>
      </c>
      <c r="I3673" t="s">
        <v>33476</v>
      </c>
      <c r="J3673"/>
      <c r="U3673" s="43"/>
      <c r="AE3673"/>
    </row>
    <row r="3674" spans="1:31">
      <c r="A3674">
        <v>10170</v>
      </c>
      <c r="B3674" t="s">
        <v>3540</v>
      </c>
      <c r="C3674" t="s">
        <v>33480</v>
      </c>
      <c r="D3674" t="s">
        <v>33476</v>
      </c>
      <c r="E3674"/>
      <c r="F3674">
        <v>1000</v>
      </c>
      <c r="G3674" t="s">
        <v>33477</v>
      </c>
      <c r="H3674">
        <v>45300</v>
      </c>
      <c r="I3674" t="s">
        <v>33476</v>
      </c>
      <c r="J3674"/>
      <c r="U3674" s="43"/>
      <c r="AE3674"/>
    </row>
    <row r="3675" spans="1:31">
      <c r="A3675">
        <v>10170</v>
      </c>
      <c r="B3675" t="s">
        <v>3541</v>
      </c>
      <c r="C3675" t="s">
        <v>33480</v>
      </c>
      <c r="D3675" t="s">
        <v>33476</v>
      </c>
      <c r="E3675"/>
      <c r="F3675">
        <v>2470</v>
      </c>
      <c r="G3675" t="s">
        <v>33478</v>
      </c>
      <c r="H3675">
        <v>45300</v>
      </c>
      <c r="I3675" t="s">
        <v>33476</v>
      </c>
      <c r="J3675"/>
      <c r="U3675" s="43"/>
      <c r="AE3675"/>
    </row>
    <row r="3676" spans="1:31">
      <c r="A3676">
        <v>10700</v>
      </c>
      <c r="B3676" t="s">
        <v>3542</v>
      </c>
      <c r="C3676" t="s">
        <v>33480</v>
      </c>
      <c r="D3676" t="s">
        <v>33476</v>
      </c>
      <c r="E3676"/>
      <c r="F3676">
        <v>2520</v>
      </c>
      <c r="G3676" t="s">
        <v>33479</v>
      </c>
      <c r="H3676">
        <v>45310</v>
      </c>
      <c r="I3676" t="s">
        <v>33476</v>
      </c>
      <c r="J3676"/>
      <c r="U3676" s="43"/>
      <c r="AE3676"/>
    </row>
    <row r="3677" spans="1:31">
      <c r="A3677">
        <v>10240</v>
      </c>
      <c r="B3677" t="s">
        <v>3543</v>
      </c>
      <c r="C3677" t="s">
        <v>33480</v>
      </c>
      <c r="D3677" t="s">
        <v>33476</v>
      </c>
      <c r="E3677"/>
      <c r="F3677">
        <v>2540</v>
      </c>
      <c r="G3677" t="s">
        <v>33478</v>
      </c>
      <c r="H3677">
        <v>45310</v>
      </c>
      <c r="I3677" t="s">
        <v>33476</v>
      </c>
      <c r="J3677"/>
      <c r="U3677" s="43"/>
      <c r="AE3677"/>
    </row>
    <row r="3678" spans="1:31">
      <c r="A3678">
        <v>10190</v>
      </c>
      <c r="B3678" t="s">
        <v>3544</v>
      </c>
      <c r="C3678" t="s">
        <v>33480</v>
      </c>
      <c r="D3678" t="s">
        <v>33476</v>
      </c>
      <c r="E3678"/>
      <c r="F3678">
        <v>2570</v>
      </c>
      <c r="G3678" t="s">
        <v>33478</v>
      </c>
      <c r="H3678">
        <v>45310</v>
      </c>
      <c r="I3678" t="s">
        <v>33476</v>
      </c>
      <c r="J3678"/>
      <c r="U3678" s="43"/>
      <c r="AE3678"/>
    </row>
    <row r="3679" spans="1:31">
      <c r="A3679">
        <v>10140</v>
      </c>
      <c r="B3679" t="s">
        <v>3545</v>
      </c>
      <c r="C3679" t="s">
        <v>33477</v>
      </c>
      <c r="D3679" t="s">
        <v>33476</v>
      </c>
      <c r="E3679"/>
      <c r="F3679">
        <v>3260</v>
      </c>
      <c r="G3679" t="s">
        <v>33477</v>
      </c>
      <c r="H3679">
        <v>45320</v>
      </c>
      <c r="I3679" t="s">
        <v>33476</v>
      </c>
      <c r="J3679"/>
      <c r="U3679" s="43"/>
      <c r="AE3679"/>
    </row>
    <row r="3680" spans="1:31">
      <c r="A3680">
        <v>10220</v>
      </c>
      <c r="B3680" t="s">
        <v>3546</v>
      </c>
      <c r="C3680" t="s">
        <v>33480</v>
      </c>
      <c r="D3680" t="s">
        <v>33481</v>
      </c>
      <c r="E3680"/>
      <c r="F3680">
        <v>3320</v>
      </c>
      <c r="G3680" t="s">
        <v>33477</v>
      </c>
      <c r="H3680">
        <v>45340</v>
      </c>
      <c r="I3680" t="s">
        <v>33476</v>
      </c>
      <c r="J3680"/>
      <c r="U3680" s="43"/>
      <c r="AE3680"/>
    </row>
    <row r="3681" spans="1:31">
      <c r="A3681">
        <v>10190</v>
      </c>
      <c r="B3681" t="s">
        <v>3547</v>
      </c>
      <c r="C3681" t="s">
        <v>33480</v>
      </c>
      <c r="D3681" t="s">
        <v>33476</v>
      </c>
      <c r="E3681"/>
      <c r="F3681">
        <v>3400</v>
      </c>
      <c r="G3681" t="s">
        <v>33477</v>
      </c>
      <c r="H3681">
        <v>45340</v>
      </c>
      <c r="I3681" t="s">
        <v>33476</v>
      </c>
      <c r="J3681"/>
      <c r="U3681" s="43"/>
      <c r="AE3681"/>
    </row>
    <row r="3682" spans="1:31">
      <c r="A3682">
        <v>10210</v>
      </c>
      <c r="B3682" t="s">
        <v>3548</v>
      </c>
      <c r="C3682" t="s">
        <v>33477</v>
      </c>
      <c r="D3682" t="s">
        <v>33476</v>
      </c>
      <c r="E3682"/>
      <c r="F3682">
        <v>3460</v>
      </c>
      <c r="G3682" t="s">
        <v>33477</v>
      </c>
      <c r="H3682">
        <v>45340</v>
      </c>
      <c r="I3682" t="s">
        <v>33476</v>
      </c>
      <c r="J3682"/>
      <c r="U3682" s="43"/>
      <c r="AE3682"/>
    </row>
    <row r="3683" spans="1:31">
      <c r="A3683">
        <v>10200</v>
      </c>
      <c r="B3683" t="s">
        <v>3549</v>
      </c>
      <c r="C3683" t="s">
        <v>33477</v>
      </c>
      <c r="D3683" t="s">
        <v>33476</v>
      </c>
      <c r="E3683"/>
      <c r="F3683">
        <v>3470</v>
      </c>
      <c r="G3683" t="s">
        <v>33477</v>
      </c>
      <c r="H3683">
        <v>45360</v>
      </c>
      <c r="I3683" t="s">
        <v>33476</v>
      </c>
      <c r="J3683"/>
      <c r="U3683" s="43"/>
      <c r="AE3683"/>
    </row>
    <row r="3684" spans="1:31">
      <c r="A3684">
        <v>10500</v>
      </c>
      <c r="B3684" t="s">
        <v>3550</v>
      </c>
      <c r="C3684" t="s">
        <v>33480</v>
      </c>
      <c r="D3684" t="s">
        <v>33481</v>
      </c>
      <c r="E3684"/>
      <c r="F3684">
        <v>3510</v>
      </c>
      <c r="G3684" t="s">
        <v>33477</v>
      </c>
      <c r="H3684">
        <v>45360</v>
      </c>
      <c r="I3684" t="s">
        <v>33476</v>
      </c>
      <c r="J3684"/>
      <c r="U3684" s="43"/>
      <c r="AE3684"/>
    </row>
    <row r="3685" spans="1:31">
      <c r="A3685">
        <v>10270</v>
      </c>
      <c r="B3685" t="s">
        <v>3551</v>
      </c>
      <c r="C3685" t="s">
        <v>33480</v>
      </c>
      <c r="D3685" t="s">
        <v>33482</v>
      </c>
      <c r="E3685"/>
      <c r="F3685">
        <v>3700</v>
      </c>
      <c r="G3685" t="s">
        <v>33477</v>
      </c>
      <c r="H3685">
        <v>45370</v>
      </c>
      <c r="I3685" t="s">
        <v>33476</v>
      </c>
      <c r="J3685"/>
      <c r="U3685" s="43"/>
      <c r="AE3685"/>
    </row>
    <row r="3686" spans="1:31">
      <c r="A3686">
        <v>10270</v>
      </c>
      <c r="B3686" t="s">
        <v>3551</v>
      </c>
      <c r="C3686" t="s">
        <v>33480</v>
      </c>
      <c r="D3686" t="s">
        <v>33482</v>
      </c>
      <c r="E3686"/>
      <c r="F3686">
        <v>5120</v>
      </c>
      <c r="G3686" t="s">
        <v>33478</v>
      </c>
      <c r="H3686">
        <v>45370</v>
      </c>
      <c r="I3686" t="s">
        <v>33476</v>
      </c>
      <c r="J3686"/>
      <c r="U3686" s="43"/>
      <c r="AE3686"/>
    </row>
    <row r="3687" spans="1:31">
      <c r="A3687">
        <v>10260</v>
      </c>
      <c r="B3687" t="s">
        <v>3552</v>
      </c>
      <c r="C3687" t="s">
        <v>33477</v>
      </c>
      <c r="D3687" t="s">
        <v>33476</v>
      </c>
      <c r="E3687"/>
      <c r="F3687">
        <v>5260</v>
      </c>
      <c r="G3687" t="s">
        <v>33478</v>
      </c>
      <c r="H3687">
        <v>45380</v>
      </c>
      <c r="I3687" t="s">
        <v>33476</v>
      </c>
      <c r="J3687"/>
      <c r="U3687" s="43"/>
      <c r="AE3687"/>
    </row>
    <row r="3688" spans="1:31">
      <c r="A3688">
        <v>10130</v>
      </c>
      <c r="B3688" t="s">
        <v>3553</v>
      </c>
      <c r="C3688" t="s">
        <v>33480</v>
      </c>
      <c r="D3688" t="s">
        <v>33476</v>
      </c>
      <c r="E3688"/>
      <c r="F3688">
        <v>5330</v>
      </c>
      <c r="G3688" t="s">
        <v>33478</v>
      </c>
      <c r="H3688">
        <v>45390</v>
      </c>
      <c r="I3688" t="s">
        <v>33476</v>
      </c>
      <c r="J3688"/>
      <c r="U3688" s="43"/>
      <c r="AE3688"/>
    </row>
    <row r="3689" spans="1:31">
      <c r="A3689">
        <v>10300</v>
      </c>
      <c r="B3689" t="s">
        <v>3554</v>
      </c>
      <c r="C3689" t="s">
        <v>33480</v>
      </c>
      <c r="D3689" t="s">
        <v>33476</v>
      </c>
      <c r="E3689"/>
      <c r="F3689">
        <v>7190</v>
      </c>
      <c r="G3689" t="s">
        <v>33477</v>
      </c>
      <c r="H3689">
        <v>45390</v>
      </c>
      <c r="I3689" t="s">
        <v>33476</v>
      </c>
      <c r="J3689"/>
      <c r="U3689" s="43"/>
      <c r="AE3689"/>
    </row>
    <row r="3690" spans="1:31">
      <c r="A3690">
        <v>10270</v>
      </c>
      <c r="B3690" t="s">
        <v>3555</v>
      </c>
      <c r="C3690" t="s">
        <v>33480</v>
      </c>
      <c r="D3690" t="s">
        <v>33482</v>
      </c>
      <c r="E3690"/>
      <c r="F3690">
        <v>7330</v>
      </c>
      <c r="G3690" t="s">
        <v>33478</v>
      </c>
      <c r="H3690">
        <v>45400</v>
      </c>
      <c r="I3690" t="s">
        <v>33476</v>
      </c>
      <c r="J3690"/>
      <c r="U3690" s="43"/>
      <c r="AE3690"/>
    </row>
    <row r="3691" spans="1:31">
      <c r="A3691">
        <v>10200</v>
      </c>
      <c r="B3691" t="s">
        <v>3556</v>
      </c>
      <c r="C3691" t="s">
        <v>33477</v>
      </c>
      <c r="D3691" t="s">
        <v>33476</v>
      </c>
      <c r="E3691"/>
      <c r="F3691">
        <v>7450</v>
      </c>
      <c r="G3691" t="s">
        <v>33478</v>
      </c>
      <c r="H3691">
        <v>45420</v>
      </c>
      <c r="I3691" t="s">
        <v>33476</v>
      </c>
      <c r="J3691"/>
      <c r="U3691" s="43"/>
      <c r="AE3691"/>
    </row>
    <row r="3692" spans="1:31">
      <c r="A3692">
        <v>10130</v>
      </c>
      <c r="B3692" t="s">
        <v>3557</v>
      </c>
      <c r="C3692" t="s">
        <v>33480</v>
      </c>
      <c r="D3692" t="s">
        <v>33476</v>
      </c>
      <c r="E3692"/>
      <c r="F3692">
        <v>7470</v>
      </c>
      <c r="G3692" t="s">
        <v>33478</v>
      </c>
      <c r="H3692">
        <v>45430</v>
      </c>
      <c r="I3692" t="s">
        <v>33476</v>
      </c>
      <c r="J3692"/>
      <c r="U3692" s="43"/>
      <c r="AE3692"/>
    </row>
    <row r="3693" spans="1:31">
      <c r="A3693">
        <v>10140</v>
      </c>
      <c r="B3693" t="s">
        <v>3558</v>
      </c>
      <c r="C3693" t="s">
        <v>33477</v>
      </c>
      <c r="D3693" t="s">
        <v>33476</v>
      </c>
      <c r="E3693"/>
      <c r="F3693">
        <v>7510</v>
      </c>
      <c r="G3693" t="s">
        <v>33478</v>
      </c>
      <c r="H3693">
        <v>45450</v>
      </c>
      <c r="I3693" t="s">
        <v>33476</v>
      </c>
      <c r="J3693"/>
      <c r="U3693" s="43"/>
      <c r="AE3693"/>
    </row>
    <row r="3694" spans="1:31">
      <c r="A3694">
        <v>10330</v>
      </c>
      <c r="B3694" t="s">
        <v>3559</v>
      </c>
      <c r="C3694" t="s">
        <v>33480</v>
      </c>
      <c r="D3694" t="s">
        <v>33476</v>
      </c>
      <c r="E3694"/>
      <c r="F3694">
        <v>7630</v>
      </c>
      <c r="G3694" t="s">
        <v>33478</v>
      </c>
      <c r="H3694">
        <v>45460</v>
      </c>
      <c r="I3694" t="s">
        <v>33476</v>
      </c>
      <c r="J3694"/>
      <c r="U3694" s="43"/>
      <c r="AE3694"/>
    </row>
    <row r="3695" spans="1:31">
      <c r="A3695">
        <v>10400</v>
      </c>
      <c r="B3695" t="s">
        <v>3560</v>
      </c>
      <c r="C3695" t="s">
        <v>33480</v>
      </c>
      <c r="D3695" t="s">
        <v>33476</v>
      </c>
      <c r="E3695"/>
      <c r="F3695">
        <v>7660</v>
      </c>
      <c r="G3695" t="s">
        <v>33478</v>
      </c>
      <c r="H3695">
        <v>45470</v>
      </c>
      <c r="I3695" t="s">
        <v>33476</v>
      </c>
      <c r="J3695"/>
      <c r="U3695" s="43"/>
      <c r="AE3695"/>
    </row>
    <row r="3696" spans="1:31">
      <c r="A3696">
        <v>10270</v>
      </c>
      <c r="B3696" t="s">
        <v>3561</v>
      </c>
      <c r="C3696" t="s">
        <v>33480</v>
      </c>
      <c r="D3696" t="s">
        <v>33482</v>
      </c>
      <c r="E3696"/>
      <c r="F3696">
        <v>7690</v>
      </c>
      <c r="G3696" t="s">
        <v>33478</v>
      </c>
      <c r="H3696">
        <v>45480</v>
      </c>
      <c r="I3696" t="s">
        <v>33476</v>
      </c>
      <c r="J3696"/>
      <c r="U3696" s="43"/>
      <c r="AE3696"/>
    </row>
    <row r="3697" spans="1:31">
      <c r="A3697">
        <v>10150</v>
      </c>
      <c r="B3697" t="s">
        <v>3562</v>
      </c>
      <c r="C3697" t="s">
        <v>33480</v>
      </c>
      <c r="D3697" t="s">
        <v>33476</v>
      </c>
      <c r="E3697"/>
      <c r="F3697">
        <v>10270</v>
      </c>
      <c r="G3697" t="s">
        <v>33480</v>
      </c>
      <c r="H3697">
        <v>45480</v>
      </c>
      <c r="I3697" t="s">
        <v>33476</v>
      </c>
      <c r="J3697"/>
      <c r="U3697" s="43"/>
      <c r="AE3697"/>
    </row>
    <row r="3698" spans="1:31">
      <c r="A3698">
        <v>10240</v>
      </c>
      <c r="B3698" t="s">
        <v>3563</v>
      </c>
      <c r="C3698" t="s">
        <v>33480</v>
      </c>
      <c r="D3698" t="s">
        <v>33476</v>
      </c>
      <c r="E3698"/>
      <c r="F3698">
        <v>10320</v>
      </c>
      <c r="G3698" t="s">
        <v>33477</v>
      </c>
      <c r="H3698">
        <v>45490</v>
      </c>
      <c r="I3698" t="s">
        <v>33476</v>
      </c>
      <c r="J3698"/>
      <c r="U3698" s="43"/>
      <c r="AE3698"/>
    </row>
    <row r="3699" spans="1:31">
      <c r="A3699">
        <v>10500</v>
      </c>
      <c r="B3699" t="s">
        <v>3564</v>
      </c>
      <c r="C3699" t="s">
        <v>33480</v>
      </c>
      <c r="D3699" t="s">
        <v>33481</v>
      </c>
      <c r="E3699"/>
      <c r="F3699">
        <v>10800</v>
      </c>
      <c r="G3699" t="s">
        <v>33480</v>
      </c>
      <c r="H3699">
        <v>45490</v>
      </c>
      <c r="I3699" t="s">
        <v>33476</v>
      </c>
      <c r="J3699"/>
      <c r="U3699" s="43"/>
      <c r="AE3699"/>
    </row>
    <row r="3700" spans="1:31">
      <c r="A3700">
        <v>10400</v>
      </c>
      <c r="B3700" t="s">
        <v>3565</v>
      </c>
      <c r="C3700" t="s">
        <v>33480</v>
      </c>
      <c r="D3700" t="s">
        <v>33476</v>
      </c>
      <c r="E3700"/>
      <c r="F3700">
        <v>14290</v>
      </c>
      <c r="G3700" t="s">
        <v>33478</v>
      </c>
      <c r="H3700">
        <v>45490</v>
      </c>
      <c r="I3700" t="s">
        <v>33476</v>
      </c>
      <c r="J3700"/>
      <c r="U3700" s="43"/>
      <c r="AE3700"/>
    </row>
    <row r="3701" spans="1:31">
      <c r="A3701">
        <v>10800</v>
      </c>
      <c r="B3701" t="s">
        <v>3566</v>
      </c>
      <c r="C3701" t="s">
        <v>33480</v>
      </c>
      <c r="D3701" t="s">
        <v>33482</v>
      </c>
      <c r="E3701"/>
      <c r="F3701">
        <v>15190</v>
      </c>
      <c r="G3701" t="s">
        <v>33478</v>
      </c>
      <c r="H3701">
        <v>45500</v>
      </c>
      <c r="I3701" t="s">
        <v>33476</v>
      </c>
      <c r="J3701"/>
      <c r="U3701" s="43"/>
      <c r="AE3701"/>
    </row>
    <row r="3702" spans="1:31">
      <c r="A3702">
        <v>10250</v>
      </c>
      <c r="B3702" t="s">
        <v>3567</v>
      </c>
      <c r="C3702" t="s">
        <v>33477</v>
      </c>
      <c r="D3702" t="s">
        <v>33476</v>
      </c>
      <c r="E3702"/>
      <c r="F3702">
        <v>15270</v>
      </c>
      <c r="G3702" t="s">
        <v>33478</v>
      </c>
      <c r="H3702">
        <v>45500</v>
      </c>
      <c r="I3702" t="s">
        <v>33476</v>
      </c>
      <c r="J3702"/>
      <c r="U3702" s="43"/>
      <c r="AE3702"/>
    </row>
    <row r="3703" spans="1:31">
      <c r="A3703">
        <v>10250</v>
      </c>
      <c r="B3703" t="s">
        <v>3568</v>
      </c>
      <c r="C3703" t="s">
        <v>33477</v>
      </c>
      <c r="D3703" t="s">
        <v>33476</v>
      </c>
      <c r="E3703"/>
      <c r="F3703">
        <v>15400</v>
      </c>
      <c r="G3703" t="s">
        <v>33478</v>
      </c>
      <c r="H3703">
        <v>45520</v>
      </c>
      <c r="I3703" t="s">
        <v>33476</v>
      </c>
      <c r="J3703"/>
      <c r="U3703" s="43"/>
      <c r="AE3703"/>
    </row>
    <row r="3704" spans="1:31">
      <c r="A3704">
        <v>10190</v>
      </c>
      <c r="B3704" t="s">
        <v>3569</v>
      </c>
      <c r="C3704" t="s">
        <v>33480</v>
      </c>
      <c r="D3704" t="s">
        <v>33476</v>
      </c>
      <c r="E3704"/>
      <c r="F3704">
        <v>16450</v>
      </c>
      <c r="G3704" t="s">
        <v>33477</v>
      </c>
      <c r="H3704">
        <v>45520</v>
      </c>
      <c r="I3704" t="s">
        <v>33476</v>
      </c>
      <c r="J3704"/>
      <c r="U3704" s="43"/>
      <c r="AE3704"/>
    </row>
    <row r="3705" spans="1:31">
      <c r="A3705">
        <v>10360</v>
      </c>
      <c r="B3705" t="s">
        <v>3570</v>
      </c>
      <c r="C3705" t="s">
        <v>33478</v>
      </c>
      <c r="D3705" t="s">
        <v>33476</v>
      </c>
      <c r="E3705"/>
      <c r="F3705">
        <v>19260</v>
      </c>
      <c r="G3705" t="s">
        <v>33477</v>
      </c>
      <c r="H3705">
        <v>45530</v>
      </c>
      <c r="I3705" t="s">
        <v>33476</v>
      </c>
      <c r="J3705"/>
      <c r="U3705" s="43"/>
      <c r="AE3705"/>
    </row>
    <row r="3706" spans="1:31">
      <c r="A3706">
        <v>10420</v>
      </c>
      <c r="B3706" t="s">
        <v>3571</v>
      </c>
      <c r="C3706" t="s">
        <v>33480</v>
      </c>
      <c r="D3706" t="e">
        <v>#N/A</v>
      </c>
      <c r="E3706"/>
      <c r="F3706">
        <v>19340</v>
      </c>
      <c r="G3706" t="s">
        <v>33478</v>
      </c>
      <c r="H3706">
        <v>45530</v>
      </c>
      <c r="I3706" t="s">
        <v>33476</v>
      </c>
      <c r="J3706"/>
      <c r="U3706" s="43"/>
      <c r="AE3706"/>
    </row>
    <row r="3707" spans="1:31">
      <c r="A3707">
        <v>10160</v>
      </c>
      <c r="B3707" t="s">
        <v>3572</v>
      </c>
      <c r="C3707" t="s">
        <v>33480</v>
      </c>
      <c r="D3707" t="s">
        <v>33476</v>
      </c>
      <c r="E3707"/>
      <c r="F3707">
        <v>19370</v>
      </c>
      <c r="G3707" t="s">
        <v>33477</v>
      </c>
      <c r="H3707">
        <v>45550</v>
      </c>
      <c r="I3707" t="s">
        <v>33476</v>
      </c>
      <c r="J3707"/>
      <c r="U3707" s="43"/>
      <c r="AE3707"/>
    </row>
    <row r="3708" spans="1:31">
      <c r="A3708">
        <v>10240</v>
      </c>
      <c r="B3708" t="s">
        <v>3573</v>
      </c>
      <c r="C3708" t="s">
        <v>33480</v>
      </c>
      <c r="D3708" t="s">
        <v>33476</v>
      </c>
      <c r="E3708"/>
      <c r="F3708">
        <v>19400</v>
      </c>
      <c r="G3708" t="s">
        <v>33477</v>
      </c>
      <c r="H3708">
        <v>45560</v>
      </c>
      <c r="I3708" t="s">
        <v>33476</v>
      </c>
      <c r="J3708"/>
      <c r="U3708" s="43"/>
      <c r="AE3708"/>
    </row>
    <row r="3709" spans="1:31">
      <c r="A3709">
        <v>10400</v>
      </c>
      <c r="B3709" t="s">
        <v>3574</v>
      </c>
      <c r="C3709" t="s">
        <v>33480</v>
      </c>
      <c r="D3709" t="s">
        <v>33476</v>
      </c>
      <c r="E3709"/>
      <c r="F3709">
        <v>20125</v>
      </c>
      <c r="G3709" t="s">
        <v>33478</v>
      </c>
      <c r="H3709">
        <v>45570</v>
      </c>
      <c r="I3709" t="s">
        <v>33476</v>
      </c>
      <c r="J3709"/>
      <c r="U3709" s="43"/>
      <c r="AE3709"/>
    </row>
    <row r="3710" spans="1:31">
      <c r="A3710">
        <v>10700</v>
      </c>
      <c r="B3710" t="s">
        <v>3575</v>
      </c>
      <c r="C3710" t="s">
        <v>33480</v>
      </c>
      <c r="D3710" t="s">
        <v>33476</v>
      </c>
      <c r="E3710"/>
      <c r="F3710">
        <v>20136</v>
      </c>
      <c r="G3710" t="s">
        <v>33477</v>
      </c>
      <c r="H3710">
        <v>45570</v>
      </c>
      <c r="I3710" t="s">
        <v>33476</v>
      </c>
      <c r="J3710"/>
      <c r="U3710" s="43"/>
      <c r="AE3710"/>
    </row>
    <row r="3711" spans="1:31">
      <c r="A3711">
        <v>10220</v>
      </c>
      <c r="B3711" t="s">
        <v>3576</v>
      </c>
      <c r="C3711" t="s">
        <v>33480</v>
      </c>
      <c r="D3711" t="s">
        <v>33481</v>
      </c>
      <c r="E3711"/>
      <c r="F3711">
        <v>20163</v>
      </c>
      <c r="G3711" t="s">
        <v>33477</v>
      </c>
      <c r="H3711">
        <v>45700</v>
      </c>
      <c r="I3711" t="s">
        <v>33476</v>
      </c>
      <c r="J3711"/>
      <c r="U3711" s="43"/>
      <c r="AE3711"/>
    </row>
    <row r="3712" spans="1:31">
      <c r="A3712">
        <v>10510</v>
      </c>
      <c r="B3712" t="s">
        <v>3577</v>
      </c>
      <c r="C3712" t="s">
        <v>33480</v>
      </c>
      <c r="D3712" t="s">
        <v>33476</v>
      </c>
      <c r="E3712"/>
      <c r="F3712">
        <v>20173</v>
      </c>
      <c r="G3712" t="s">
        <v>33480</v>
      </c>
      <c r="H3712">
        <v>45700</v>
      </c>
      <c r="I3712" t="s">
        <v>33476</v>
      </c>
      <c r="J3712"/>
      <c r="U3712" s="43"/>
      <c r="AE3712"/>
    </row>
    <row r="3713" spans="1:31">
      <c r="A3713">
        <v>10700</v>
      </c>
      <c r="B3713" t="s">
        <v>3578</v>
      </c>
      <c r="C3713" t="s">
        <v>33480</v>
      </c>
      <c r="D3713" t="s">
        <v>33476</v>
      </c>
      <c r="E3713"/>
      <c r="F3713">
        <v>20219</v>
      </c>
      <c r="G3713" t="s">
        <v>33478</v>
      </c>
      <c r="H3713">
        <v>45720</v>
      </c>
      <c r="I3713" t="s">
        <v>33476</v>
      </c>
      <c r="J3713"/>
      <c r="U3713" s="43"/>
      <c r="AE3713"/>
    </row>
    <row r="3714" spans="1:31">
      <c r="A3714">
        <v>10700</v>
      </c>
      <c r="B3714" t="s">
        <v>3579</v>
      </c>
      <c r="C3714" t="s">
        <v>33480</v>
      </c>
      <c r="D3714" t="s">
        <v>33476</v>
      </c>
      <c r="E3714"/>
      <c r="F3714">
        <v>23100</v>
      </c>
      <c r="G3714" t="s">
        <v>33478</v>
      </c>
      <c r="H3714">
        <v>45750</v>
      </c>
      <c r="I3714" t="s">
        <v>33476</v>
      </c>
      <c r="J3714"/>
      <c r="U3714" s="43"/>
      <c r="AE3714"/>
    </row>
    <row r="3715" spans="1:31">
      <c r="A3715">
        <v>10170</v>
      </c>
      <c r="B3715" t="s">
        <v>3580</v>
      </c>
      <c r="C3715" t="s">
        <v>33480</v>
      </c>
      <c r="D3715" t="s">
        <v>33476</v>
      </c>
      <c r="E3715"/>
      <c r="F3715">
        <v>23340</v>
      </c>
      <c r="G3715" t="s">
        <v>33478</v>
      </c>
      <c r="H3715">
        <v>45760</v>
      </c>
      <c r="I3715" t="s">
        <v>33476</v>
      </c>
      <c r="J3715"/>
      <c r="U3715" s="43"/>
      <c r="AE3715"/>
    </row>
    <row r="3716" spans="1:31">
      <c r="A3716">
        <v>10100</v>
      </c>
      <c r="B3716" t="s">
        <v>3581</v>
      </c>
      <c r="C3716" t="s">
        <v>33480</v>
      </c>
      <c r="D3716" t="s">
        <v>33476</v>
      </c>
      <c r="E3716"/>
      <c r="F3716">
        <v>27390</v>
      </c>
      <c r="G3716" t="s">
        <v>33478</v>
      </c>
      <c r="H3716">
        <v>45770</v>
      </c>
      <c r="I3716" t="s">
        <v>33476</v>
      </c>
      <c r="J3716"/>
      <c r="U3716" s="43"/>
      <c r="AE3716"/>
    </row>
    <row r="3717" spans="1:31">
      <c r="A3717">
        <v>10160</v>
      </c>
      <c r="B3717" t="s">
        <v>3582</v>
      </c>
      <c r="C3717" t="s">
        <v>33480</v>
      </c>
      <c r="D3717" t="s">
        <v>33476</v>
      </c>
      <c r="E3717"/>
      <c r="F3717">
        <v>27580</v>
      </c>
      <c r="G3717" t="s">
        <v>33478</v>
      </c>
      <c r="H3717">
        <v>46000</v>
      </c>
      <c r="I3717" t="s">
        <v>33476</v>
      </c>
      <c r="J3717"/>
      <c r="U3717" s="43"/>
      <c r="AE3717"/>
    </row>
    <row r="3718" spans="1:31">
      <c r="A3718">
        <v>10210</v>
      </c>
      <c r="B3718" t="s">
        <v>3583</v>
      </c>
      <c r="C3718" t="s">
        <v>33477</v>
      </c>
      <c r="D3718" t="s">
        <v>33476</v>
      </c>
      <c r="E3718"/>
      <c r="F3718">
        <v>28160</v>
      </c>
      <c r="G3718" t="s">
        <v>33480</v>
      </c>
      <c r="H3718">
        <v>46090</v>
      </c>
      <c r="I3718" t="s">
        <v>33476</v>
      </c>
      <c r="J3718"/>
      <c r="U3718" s="43"/>
      <c r="AE3718"/>
    </row>
    <row r="3719" spans="1:31">
      <c r="A3719">
        <v>10330</v>
      </c>
      <c r="B3719" t="s">
        <v>3584</v>
      </c>
      <c r="C3719" t="s">
        <v>33480</v>
      </c>
      <c r="D3719" t="s">
        <v>33476</v>
      </c>
      <c r="E3719"/>
      <c r="F3719">
        <v>28240</v>
      </c>
      <c r="G3719" t="s">
        <v>33478</v>
      </c>
      <c r="H3719">
        <v>46090</v>
      </c>
      <c r="I3719" t="s">
        <v>33476</v>
      </c>
      <c r="J3719"/>
      <c r="U3719" s="43"/>
      <c r="AE3719"/>
    </row>
    <row r="3720" spans="1:31">
      <c r="A3720">
        <v>10100</v>
      </c>
      <c r="B3720" t="s">
        <v>3585</v>
      </c>
      <c r="C3720" t="s">
        <v>33480</v>
      </c>
      <c r="D3720" t="s">
        <v>33476</v>
      </c>
      <c r="E3720"/>
      <c r="F3720">
        <v>28290</v>
      </c>
      <c r="G3720" t="s">
        <v>33480</v>
      </c>
      <c r="H3720">
        <v>46090</v>
      </c>
      <c r="I3720" t="s">
        <v>33476</v>
      </c>
      <c r="J3720"/>
      <c r="U3720" s="43"/>
      <c r="AE3720"/>
    </row>
    <row r="3721" spans="1:31">
      <c r="A3721">
        <v>10350</v>
      </c>
      <c r="B3721" t="s">
        <v>3586</v>
      </c>
      <c r="C3721" t="s">
        <v>33480</v>
      </c>
      <c r="D3721" t="s">
        <v>33476</v>
      </c>
      <c r="E3721"/>
      <c r="F3721">
        <v>28340</v>
      </c>
      <c r="G3721" t="s">
        <v>33478</v>
      </c>
      <c r="H3721">
        <v>46090</v>
      </c>
      <c r="I3721" t="s">
        <v>33476</v>
      </c>
      <c r="J3721"/>
      <c r="U3721" s="43"/>
      <c r="AE3721"/>
    </row>
    <row r="3722" spans="1:31">
      <c r="A3722">
        <v>10600</v>
      </c>
      <c r="B3722" t="s">
        <v>3587</v>
      </c>
      <c r="C3722" t="s">
        <v>33480</v>
      </c>
      <c r="D3722" t="s">
        <v>33476</v>
      </c>
      <c r="E3722"/>
      <c r="F3722">
        <v>28400</v>
      </c>
      <c r="G3722" t="s">
        <v>33477</v>
      </c>
      <c r="H3722">
        <v>46090</v>
      </c>
      <c r="I3722" t="s">
        <v>33476</v>
      </c>
      <c r="J3722"/>
      <c r="U3722" s="43"/>
      <c r="AE3722"/>
    </row>
    <row r="3723" spans="1:31">
      <c r="A3723">
        <v>10500</v>
      </c>
      <c r="B3723" t="s">
        <v>3588</v>
      </c>
      <c r="C3723" t="s">
        <v>33480</v>
      </c>
      <c r="D3723" t="s">
        <v>33481</v>
      </c>
      <c r="E3723"/>
      <c r="F3723">
        <v>28480</v>
      </c>
      <c r="G3723" t="s">
        <v>33478</v>
      </c>
      <c r="H3723">
        <v>46090</v>
      </c>
      <c r="I3723" t="s">
        <v>33476</v>
      </c>
      <c r="J3723"/>
      <c r="U3723" s="43"/>
      <c r="AE3723"/>
    </row>
    <row r="3724" spans="1:31">
      <c r="A3724">
        <v>10400</v>
      </c>
      <c r="B3724" t="s">
        <v>3589</v>
      </c>
      <c r="C3724" t="s">
        <v>33480</v>
      </c>
      <c r="D3724" t="s">
        <v>33476</v>
      </c>
      <c r="E3724"/>
      <c r="F3724">
        <v>29540</v>
      </c>
      <c r="G3724" t="s">
        <v>33477</v>
      </c>
      <c r="H3724">
        <v>46100</v>
      </c>
      <c r="I3724" t="s">
        <v>33476</v>
      </c>
      <c r="J3724"/>
      <c r="U3724" s="43"/>
      <c r="AE3724"/>
    </row>
    <row r="3725" spans="1:31">
      <c r="A3725">
        <v>10500</v>
      </c>
      <c r="B3725" t="s">
        <v>3590</v>
      </c>
      <c r="C3725" t="s">
        <v>33480</v>
      </c>
      <c r="D3725" t="s">
        <v>33481</v>
      </c>
      <c r="E3725"/>
      <c r="F3725">
        <v>31140</v>
      </c>
      <c r="G3725" t="s">
        <v>33480</v>
      </c>
      <c r="H3725">
        <v>46100</v>
      </c>
      <c r="I3725" t="s">
        <v>33476</v>
      </c>
      <c r="J3725"/>
      <c r="U3725" s="43"/>
      <c r="AE3725"/>
    </row>
    <row r="3726" spans="1:31">
      <c r="A3726">
        <v>10500</v>
      </c>
      <c r="B3726" t="s">
        <v>3591</v>
      </c>
      <c r="C3726" t="s">
        <v>33480</v>
      </c>
      <c r="D3726" t="s">
        <v>33481</v>
      </c>
      <c r="E3726"/>
      <c r="F3726">
        <v>31210</v>
      </c>
      <c r="G3726" t="s">
        <v>33477</v>
      </c>
      <c r="H3726">
        <v>46100</v>
      </c>
      <c r="I3726" t="s">
        <v>33476</v>
      </c>
      <c r="J3726"/>
      <c r="U3726" s="43"/>
      <c r="AE3726"/>
    </row>
    <row r="3727" spans="1:31">
      <c r="A3727">
        <v>10220</v>
      </c>
      <c r="B3727" t="s">
        <v>3592</v>
      </c>
      <c r="C3727" t="s">
        <v>33480</v>
      </c>
      <c r="D3727" t="s">
        <v>33481</v>
      </c>
      <c r="E3727"/>
      <c r="F3727">
        <v>31470</v>
      </c>
      <c r="G3727" t="s">
        <v>33480</v>
      </c>
      <c r="H3727">
        <v>46100</v>
      </c>
      <c r="I3727" t="s">
        <v>33476</v>
      </c>
      <c r="J3727"/>
      <c r="U3727" s="43"/>
      <c r="AE3727"/>
    </row>
    <row r="3728" spans="1:31">
      <c r="A3728">
        <v>10250</v>
      </c>
      <c r="B3728" t="s">
        <v>3593</v>
      </c>
      <c r="C3728" t="s">
        <v>33477</v>
      </c>
      <c r="D3728" t="s">
        <v>33476</v>
      </c>
      <c r="E3728"/>
      <c r="F3728">
        <v>31490</v>
      </c>
      <c r="G3728" t="s">
        <v>33480</v>
      </c>
      <c r="H3728">
        <v>46100</v>
      </c>
      <c r="I3728" t="s">
        <v>33476</v>
      </c>
      <c r="J3728"/>
      <c r="U3728" s="43"/>
      <c r="AE3728"/>
    </row>
    <row r="3729" spans="1:31">
      <c r="A3729">
        <v>10380</v>
      </c>
      <c r="B3729" t="s">
        <v>3594</v>
      </c>
      <c r="C3729" t="s">
        <v>33480</v>
      </c>
      <c r="D3729" t="s">
        <v>33476</v>
      </c>
      <c r="E3729"/>
      <c r="F3729">
        <v>32240</v>
      </c>
      <c r="G3729" t="s">
        <v>33477</v>
      </c>
      <c r="H3729">
        <v>46110</v>
      </c>
      <c r="I3729" t="s">
        <v>33476</v>
      </c>
      <c r="J3729"/>
      <c r="U3729" s="43"/>
      <c r="AE3729"/>
    </row>
    <row r="3730" spans="1:31">
      <c r="A3730">
        <v>10380</v>
      </c>
      <c r="B3730" t="s">
        <v>3594</v>
      </c>
      <c r="C3730" t="s">
        <v>33480</v>
      </c>
      <c r="D3730" t="s">
        <v>33476</v>
      </c>
      <c r="E3730"/>
      <c r="F3730">
        <v>32250</v>
      </c>
      <c r="G3730" t="s">
        <v>33477</v>
      </c>
      <c r="H3730">
        <v>46120</v>
      </c>
      <c r="I3730" t="s">
        <v>33476</v>
      </c>
      <c r="J3730"/>
      <c r="U3730" s="43"/>
      <c r="AE3730"/>
    </row>
    <row r="3731" spans="1:31">
      <c r="A3731">
        <v>10160</v>
      </c>
      <c r="B3731" t="s">
        <v>3595</v>
      </c>
      <c r="C3731" t="s">
        <v>33480</v>
      </c>
      <c r="D3731" t="s">
        <v>33476</v>
      </c>
      <c r="E3731"/>
      <c r="F3731">
        <v>32340</v>
      </c>
      <c r="G3731" t="s">
        <v>33480</v>
      </c>
      <c r="H3731">
        <v>46120</v>
      </c>
      <c r="I3731" t="s">
        <v>33476</v>
      </c>
      <c r="J3731"/>
      <c r="U3731" s="43"/>
      <c r="AE3731"/>
    </row>
    <row r="3732" spans="1:31">
      <c r="A3732">
        <v>10400</v>
      </c>
      <c r="B3732" t="s">
        <v>3596</v>
      </c>
      <c r="C3732" t="s">
        <v>33480</v>
      </c>
      <c r="D3732" t="s">
        <v>33476</v>
      </c>
      <c r="E3732"/>
      <c r="F3732">
        <v>32450</v>
      </c>
      <c r="G3732" t="s">
        <v>33480</v>
      </c>
      <c r="H3732">
        <v>46120</v>
      </c>
      <c r="I3732" t="s">
        <v>33476</v>
      </c>
      <c r="J3732"/>
      <c r="U3732" s="43"/>
      <c r="AE3732"/>
    </row>
    <row r="3733" spans="1:31">
      <c r="A3733">
        <v>10700</v>
      </c>
      <c r="B3733" t="s">
        <v>3597</v>
      </c>
      <c r="C3733" t="s">
        <v>33480</v>
      </c>
      <c r="D3733" t="s">
        <v>33476</v>
      </c>
      <c r="E3733"/>
      <c r="F3733">
        <v>32460</v>
      </c>
      <c r="G3733" t="s">
        <v>33477</v>
      </c>
      <c r="H3733">
        <v>46120</v>
      </c>
      <c r="I3733" t="s">
        <v>33476</v>
      </c>
      <c r="J3733"/>
      <c r="U3733" s="43"/>
      <c r="AE3733"/>
    </row>
    <row r="3734" spans="1:31">
      <c r="A3734">
        <v>10110</v>
      </c>
      <c r="B3734" t="s">
        <v>2004</v>
      </c>
      <c r="C3734" t="s">
        <v>33477</v>
      </c>
      <c r="D3734" t="s">
        <v>33476</v>
      </c>
      <c r="E3734"/>
      <c r="F3734">
        <v>32730</v>
      </c>
      <c r="G3734" t="s">
        <v>33477</v>
      </c>
      <c r="H3734">
        <v>46140</v>
      </c>
      <c r="I3734" t="s">
        <v>33476</v>
      </c>
      <c r="J3734"/>
      <c r="U3734" s="43"/>
      <c r="AE3734"/>
    </row>
    <row r="3735" spans="1:31">
      <c r="A3735">
        <v>10110</v>
      </c>
      <c r="B3735" t="s">
        <v>3598</v>
      </c>
      <c r="C3735" t="s">
        <v>33477</v>
      </c>
      <c r="D3735" t="s">
        <v>33476</v>
      </c>
      <c r="E3735"/>
      <c r="F3735">
        <v>33113</v>
      </c>
      <c r="G3735" t="s">
        <v>33477</v>
      </c>
      <c r="H3735">
        <v>46140</v>
      </c>
      <c r="I3735" t="s">
        <v>33476</v>
      </c>
      <c r="J3735"/>
      <c r="U3735" s="43"/>
      <c r="AE3735"/>
    </row>
    <row r="3736" spans="1:31">
      <c r="A3736">
        <v>10110</v>
      </c>
      <c r="B3736" t="s">
        <v>3599</v>
      </c>
      <c r="C3736" t="s">
        <v>33477</v>
      </c>
      <c r="D3736" t="s">
        <v>33476</v>
      </c>
      <c r="E3736"/>
      <c r="F3736">
        <v>33114</v>
      </c>
      <c r="G3736" t="s">
        <v>33477</v>
      </c>
      <c r="H3736">
        <v>46150</v>
      </c>
      <c r="I3736" t="s">
        <v>33476</v>
      </c>
      <c r="J3736"/>
      <c r="U3736" s="43"/>
      <c r="AE3736"/>
    </row>
    <row r="3737" spans="1:31">
      <c r="A3737">
        <v>10150</v>
      </c>
      <c r="B3737" t="s">
        <v>3600</v>
      </c>
      <c r="C3737" t="s">
        <v>33480</v>
      </c>
      <c r="D3737" t="s">
        <v>33476</v>
      </c>
      <c r="E3737"/>
      <c r="F3737">
        <v>33121</v>
      </c>
      <c r="G3737" t="s">
        <v>33477</v>
      </c>
      <c r="H3737">
        <v>46150</v>
      </c>
      <c r="I3737" t="s">
        <v>33476</v>
      </c>
      <c r="J3737"/>
      <c r="U3737" s="43"/>
      <c r="AE3737"/>
    </row>
    <row r="3738" spans="1:31">
      <c r="A3738">
        <v>10400</v>
      </c>
      <c r="B3738" t="s">
        <v>3601</v>
      </c>
      <c r="C3738" t="s">
        <v>33480</v>
      </c>
      <c r="D3738" t="s">
        <v>33476</v>
      </c>
      <c r="E3738"/>
      <c r="F3738">
        <v>33125</v>
      </c>
      <c r="G3738" t="s">
        <v>33477</v>
      </c>
      <c r="H3738">
        <v>46150</v>
      </c>
      <c r="I3738" t="s">
        <v>33476</v>
      </c>
      <c r="J3738"/>
      <c r="U3738" s="43"/>
      <c r="AE3738"/>
    </row>
    <row r="3739" spans="1:31">
      <c r="A3739">
        <v>10700</v>
      </c>
      <c r="B3739" t="s">
        <v>3602</v>
      </c>
      <c r="C3739" t="s">
        <v>33480</v>
      </c>
      <c r="D3739" t="s">
        <v>33476</v>
      </c>
      <c r="E3739"/>
      <c r="F3739">
        <v>33127</v>
      </c>
      <c r="G3739" t="s">
        <v>33477</v>
      </c>
      <c r="H3739">
        <v>46160</v>
      </c>
      <c r="I3739" t="s">
        <v>33476</v>
      </c>
      <c r="J3739"/>
      <c r="U3739" s="43"/>
      <c r="AE3739"/>
    </row>
    <row r="3740" spans="1:31">
      <c r="A3740">
        <v>10240</v>
      </c>
      <c r="B3740" t="s">
        <v>3603</v>
      </c>
      <c r="C3740" t="s">
        <v>33480</v>
      </c>
      <c r="D3740" t="s">
        <v>33476</v>
      </c>
      <c r="E3740"/>
      <c r="F3740">
        <v>33138</v>
      </c>
      <c r="G3740" t="s">
        <v>33477</v>
      </c>
      <c r="H3740">
        <v>46160</v>
      </c>
      <c r="I3740" t="s">
        <v>33476</v>
      </c>
      <c r="J3740"/>
      <c r="U3740" s="43"/>
      <c r="AE3740"/>
    </row>
    <row r="3741" spans="1:31">
      <c r="A3741">
        <v>10290</v>
      </c>
      <c r="B3741" t="s">
        <v>3604</v>
      </c>
      <c r="C3741" t="s">
        <v>33480</v>
      </c>
      <c r="D3741" t="s">
        <v>33476</v>
      </c>
      <c r="E3741"/>
      <c r="F3741">
        <v>33160</v>
      </c>
      <c r="G3741" t="s">
        <v>33477</v>
      </c>
      <c r="H3741">
        <v>46160</v>
      </c>
      <c r="I3741" t="s">
        <v>33476</v>
      </c>
      <c r="J3741"/>
      <c r="U3741" s="43"/>
      <c r="AE3741"/>
    </row>
    <row r="3742" spans="1:31">
      <c r="A3742">
        <v>10210</v>
      </c>
      <c r="B3742" t="s">
        <v>3605</v>
      </c>
      <c r="C3742" t="s">
        <v>33477</v>
      </c>
      <c r="D3742" t="s">
        <v>33476</v>
      </c>
      <c r="E3742"/>
      <c r="F3742">
        <v>33360</v>
      </c>
      <c r="G3742" t="s">
        <v>33477</v>
      </c>
      <c r="H3742">
        <v>46160</v>
      </c>
      <c r="I3742" t="s">
        <v>33476</v>
      </c>
      <c r="J3742"/>
      <c r="U3742" s="43"/>
      <c r="AE3742"/>
    </row>
    <row r="3743" spans="1:31">
      <c r="A3743">
        <v>10500</v>
      </c>
      <c r="B3743" t="s">
        <v>3606</v>
      </c>
      <c r="C3743" t="s">
        <v>33480</v>
      </c>
      <c r="D3743" t="s">
        <v>33481</v>
      </c>
      <c r="E3743"/>
      <c r="F3743">
        <v>33540</v>
      </c>
      <c r="G3743" t="s">
        <v>33477</v>
      </c>
      <c r="H3743">
        <v>46170</v>
      </c>
      <c r="I3743" t="s">
        <v>33476</v>
      </c>
      <c r="J3743"/>
      <c r="U3743" s="43"/>
      <c r="AE3743"/>
    </row>
    <row r="3744" spans="1:31">
      <c r="A3744">
        <v>10500</v>
      </c>
      <c r="B3744" t="s">
        <v>3607</v>
      </c>
      <c r="C3744" t="s">
        <v>33480</v>
      </c>
      <c r="D3744" t="s">
        <v>33481</v>
      </c>
      <c r="E3744"/>
      <c r="F3744">
        <v>33550</v>
      </c>
      <c r="G3744" t="s">
        <v>33477</v>
      </c>
      <c r="H3744">
        <v>46190</v>
      </c>
      <c r="I3744" t="s">
        <v>33476</v>
      </c>
      <c r="J3744"/>
      <c r="U3744" s="43"/>
      <c r="AE3744"/>
    </row>
    <row r="3745" spans="1:31">
      <c r="A3745">
        <v>10170</v>
      </c>
      <c r="B3745" t="s">
        <v>3608</v>
      </c>
      <c r="C3745" t="s">
        <v>33480</v>
      </c>
      <c r="D3745" t="s">
        <v>33476</v>
      </c>
      <c r="E3745"/>
      <c r="F3745">
        <v>33580</v>
      </c>
      <c r="G3745" t="s">
        <v>33477</v>
      </c>
      <c r="H3745">
        <v>46200</v>
      </c>
      <c r="I3745" t="s">
        <v>33476</v>
      </c>
      <c r="J3745"/>
      <c r="U3745" s="43"/>
      <c r="AE3745"/>
    </row>
    <row r="3746" spans="1:31">
      <c r="A3746">
        <v>10200</v>
      </c>
      <c r="B3746" t="s">
        <v>3609</v>
      </c>
      <c r="C3746" t="s">
        <v>33477</v>
      </c>
      <c r="D3746" t="s">
        <v>33476</v>
      </c>
      <c r="E3746"/>
      <c r="F3746">
        <v>33590</v>
      </c>
      <c r="G3746" t="s">
        <v>33477</v>
      </c>
      <c r="H3746">
        <v>46200</v>
      </c>
      <c r="I3746" t="s">
        <v>33476</v>
      </c>
      <c r="J3746"/>
      <c r="U3746" s="43"/>
      <c r="AE3746"/>
    </row>
    <row r="3747" spans="1:31">
      <c r="A3747">
        <v>10190</v>
      </c>
      <c r="B3747" t="s">
        <v>3610</v>
      </c>
      <c r="C3747" t="s">
        <v>33480</v>
      </c>
      <c r="D3747" t="s">
        <v>33476</v>
      </c>
      <c r="E3747"/>
      <c r="F3747">
        <v>33610</v>
      </c>
      <c r="G3747" t="s">
        <v>33477</v>
      </c>
      <c r="H3747">
        <v>46200</v>
      </c>
      <c r="I3747" t="s">
        <v>33476</v>
      </c>
      <c r="J3747"/>
      <c r="U3747" s="43"/>
      <c r="AE3747"/>
    </row>
    <row r="3748" spans="1:31">
      <c r="A3748">
        <v>10350</v>
      </c>
      <c r="B3748" t="s">
        <v>3611</v>
      </c>
      <c r="C3748" t="s">
        <v>33480</v>
      </c>
      <c r="D3748" t="s">
        <v>33476</v>
      </c>
      <c r="E3748"/>
      <c r="F3748">
        <v>33650</v>
      </c>
      <c r="G3748" t="s">
        <v>33477</v>
      </c>
      <c r="H3748">
        <v>46210</v>
      </c>
      <c r="I3748" t="s">
        <v>33476</v>
      </c>
      <c r="J3748"/>
      <c r="U3748" s="43"/>
      <c r="AE3748"/>
    </row>
    <row r="3749" spans="1:31">
      <c r="A3749">
        <v>10210</v>
      </c>
      <c r="B3749" t="s">
        <v>3612</v>
      </c>
      <c r="C3749" t="s">
        <v>33477</v>
      </c>
      <c r="D3749" t="s">
        <v>33476</v>
      </c>
      <c r="E3749"/>
      <c r="F3749">
        <v>33670</v>
      </c>
      <c r="G3749" t="s">
        <v>33477</v>
      </c>
      <c r="H3749">
        <v>46210</v>
      </c>
      <c r="I3749" t="s">
        <v>33476</v>
      </c>
      <c r="J3749"/>
      <c r="U3749" s="43"/>
      <c r="AE3749"/>
    </row>
    <row r="3750" spans="1:31">
      <c r="A3750">
        <v>10140</v>
      </c>
      <c r="B3750" t="s">
        <v>3613</v>
      </c>
      <c r="C3750" t="s">
        <v>33477</v>
      </c>
      <c r="D3750" t="s">
        <v>33476</v>
      </c>
      <c r="E3750"/>
      <c r="F3750">
        <v>33740</v>
      </c>
      <c r="G3750" t="s">
        <v>33477</v>
      </c>
      <c r="H3750">
        <v>46210</v>
      </c>
      <c r="I3750" t="s">
        <v>33476</v>
      </c>
      <c r="J3750"/>
      <c r="U3750" s="43"/>
      <c r="AE3750"/>
    </row>
    <row r="3751" spans="1:31">
      <c r="A3751">
        <v>10130</v>
      </c>
      <c r="B3751" t="s">
        <v>3614</v>
      </c>
      <c r="C3751" t="s">
        <v>33480</v>
      </c>
      <c r="D3751" t="s">
        <v>33476</v>
      </c>
      <c r="E3751"/>
      <c r="F3751">
        <v>33750</v>
      </c>
      <c r="G3751" t="s">
        <v>33477</v>
      </c>
      <c r="H3751">
        <v>46230</v>
      </c>
      <c r="I3751" t="s">
        <v>33476</v>
      </c>
      <c r="J3751"/>
      <c r="U3751" s="43"/>
      <c r="AE3751"/>
    </row>
    <row r="3752" spans="1:31">
      <c r="A3752">
        <v>10500</v>
      </c>
      <c r="B3752" t="s">
        <v>3615</v>
      </c>
      <c r="C3752" t="s">
        <v>33480</v>
      </c>
      <c r="D3752" t="s">
        <v>33481</v>
      </c>
      <c r="E3752"/>
      <c r="F3752">
        <v>33770</v>
      </c>
      <c r="G3752" t="s">
        <v>33477</v>
      </c>
      <c r="H3752">
        <v>46230</v>
      </c>
      <c r="I3752" t="s">
        <v>33476</v>
      </c>
      <c r="J3752"/>
      <c r="U3752" s="43"/>
      <c r="AE3752"/>
    </row>
    <row r="3753" spans="1:31">
      <c r="A3753">
        <v>10240</v>
      </c>
      <c r="B3753" t="s">
        <v>3616</v>
      </c>
      <c r="C3753" t="s">
        <v>33480</v>
      </c>
      <c r="D3753" t="s">
        <v>33476</v>
      </c>
      <c r="E3753"/>
      <c r="F3753">
        <v>33830</v>
      </c>
      <c r="G3753" t="s">
        <v>33477</v>
      </c>
      <c r="H3753">
        <v>46230</v>
      </c>
      <c r="I3753" t="s">
        <v>33476</v>
      </c>
      <c r="J3753"/>
      <c r="U3753" s="43"/>
      <c r="AE3753"/>
    </row>
    <row r="3754" spans="1:31">
      <c r="A3754">
        <v>10240</v>
      </c>
      <c r="B3754" t="s">
        <v>3616</v>
      </c>
      <c r="C3754" t="s">
        <v>33480</v>
      </c>
      <c r="D3754" t="s">
        <v>33476</v>
      </c>
      <c r="E3754"/>
      <c r="F3754">
        <v>33840</v>
      </c>
      <c r="G3754" t="s">
        <v>33477</v>
      </c>
      <c r="H3754">
        <v>46230</v>
      </c>
      <c r="I3754" t="s">
        <v>33476</v>
      </c>
      <c r="J3754"/>
      <c r="U3754" s="43"/>
      <c r="AE3754"/>
    </row>
    <row r="3755" spans="1:31">
      <c r="A3755">
        <v>10500</v>
      </c>
      <c r="B3755" t="s">
        <v>3617</v>
      </c>
      <c r="C3755" t="s">
        <v>33480</v>
      </c>
      <c r="D3755" t="s">
        <v>33481</v>
      </c>
      <c r="E3755"/>
      <c r="F3755">
        <v>33850</v>
      </c>
      <c r="G3755" t="s">
        <v>33477</v>
      </c>
      <c r="H3755">
        <v>46240</v>
      </c>
      <c r="I3755" t="s">
        <v>33476</v>
      </c>
      <c r="J3755"/>
      <c r="U3755" s="43"/>
      <c r="AE3755"/>
    </row>
    <row r="3756" spans="1:31">
      <c r="A3756">
        <v>10170</v>
      </c>
      <c r="B3756" t="s">
        <v>3618</v>
      </c>
      <c r="C3756" t="s">
        <v>33480</v>
      </c>
      <c r="D3756" t="s">
        <v>33476</v>
      </c>
      <c r="E3756"/>
      <c r="F3756">
        <v>33930</v>
      </c>
      <c r="G3756" t="s">
        <v>33477</v>
      </c>
      <c r="H3756">
        <v>46240</v>
      </c>
      <c r="I3756" t="s">
        <v>33476</v>
      </c>
      <c r="J3756"/>
      <c r="U3756" s="43"/>
      <c r="AE3756"/>
    </row>
    <row r="3757" spans="1:31">
      <c r="A3757">
        <v>10340</v>
      </c>
      <c r="B3757" t="s">
        <v>3619</v>
      </c>
      <c r="C3757" t="s">
        <v>33477</v>
      </c>
      <c r="D3757" t="s">
        <v>33476</v>
      </c>
      <c r="E3757"/>
      <c r="F3757">
        <v>33950</v>
      </c>
      <c r="G3757" t="s">
        <v>33477</v>
      </c>
      <c r="H3757">
        <v>46240</v>
      </c>
      <c r="I3757" t="s">
        <v>33476</v>
      </c>
      <c r="J3757"/>
      <c r="U3757" s="43"/>
      <c r="AE3757"/>
    </row>
    <row r="3758" spans="1:31">
      <c r="A3758">
        <v>10290</v>
      </c>
      <c r="B3758" t="s">
        <v>3620</v>
      </c>
      <c r="C3758" t="s">
        <v>33480</v>
      </c>
      <c r="D3758" t="s">
        <v>33476</v>
      </c>
      <c r="E3758"/>
      <c r="F3758">
        <v>33980</v>
      </c>
      <c r="G3758" t="s">
        <v>33477</v>
      </c>
      <c r="H3758">
        <v>46250</v>
      </c>
      <c r="I3758" t="s">
        <v>33476</v>
      </c>
      <c r="J3758"/>
      <c r="U3758" s="43"/>
      <c r="AE3758"/>
    </row>
    <row r="3759" spans="1:31">
      <c r="A3759">
        <v>10160</v>
      </c>
      <c r="B3759" t="s">
        <v>3621</v>
      </c>
      <c r="C3759" t="s">
        <v>33480</v>
      </c>
      <c r="D3759" t="s">
        <v>33476</v>
      </c>
      <c r="E3759"/>
      <c r="F3759">
        <v>33990</v>
      </c>
      <c r="G3759" t="s">
        <v>33477</v>
      </c>
      <c r="H3759">
        <v>46260</v>
      </c>
      <c r="I3759" t="s">
        <v>33476</v>
      </c>
      <c r="J3759"/>
      <c r="U3759" s="43"/>
      <c r="AE3759"/>
    </row>
    <row r="3760" spans="1:31">
      <c r="A3760">
        <v>10280</v>
      </c>
      <c r="B3760" t="s">
        <v>3622</v>
      </c>
      <c r="C3760" t="s">
        <v>33480</v>
      </c>
      <c r="D3760" t="s">
        <v>33476</v>
      </c>
      <c r="E3760"/>
      <c r="F3760">
        <v>35320</v>
      </c>
      <c r="G3760" t="s">
        <v>33477</v>
      </c>
      <c r="H3760">
        <v>46260</v>
      </c>
      <c r="I3760" t="s">
        <v>33476</v>
      </c>
      <c r="J3760"/>
      <c r="U3760" s="43"/>
      <c r="AE3760"/>
    </row>
    <row r="3761" spans="1:31">
      <c r="A3761">
        <v>10440</v>
      </c>
      <c r="B3761" t="s">
        <v>3623</v>
      </c>
      <c r="C3761" t="s">
        <v>33480</v>
      </c>
      <c r="D3761" t="e">
        <v>#N/A</v>
      </c>
      <c r="E3761"/>
      <c r="F3761">
        <v>35470</v>
      </c>
      <c r="G3761" t="s">
        <v>33477</v>
      </c>
      <c r="H3761">
        <v>46260</v>
      </c>
      <c r="I3761" t="s">
        <v>33476</v>
      </c>
      <c r="J3761"/>
      <c r="U3761" s="43"/>
      <c r="AE3761"/>
    </row>
    <row r="3762" spans="1:31">
      <c r="A3762">
        <v>10100</v>
      </c>
      <c r="B3762" t="s">
        <v>3624</v>
      </c>
      <c r="C3762" t="s">
        <v>33480</v>
      </c>
      <c r="D3762" t="s">
        <v>33476</v>
      </c>
      <c r="E3762"/>
      <c r="F3762">
        <v>35620</v>
      </c>
      <c r="G3762" t="s">
        <v>33477</v>
      </c>
      <c r="H3762">
        <v>46300</v>
      </c>
      <c r="I3762" t="s">
        <v>33476</v>
      </c>
      <c r="J3762"/>
      <c r="U3762" s="43"/>
      <c r="AE3762"/>
    </row>
    <row r="3763" spans="1:31">
      <c r="A3763">
        <v>10320</v>
      </c>
      <c r="B3763" t="s">
        <v>3625</v>
      </c>
      <c r="C3763" t="s">
        <v>33477</v>
      </c>
      <c r="D3763" t="s">
        <v>33482</v>
      </c>
      <c r="E3763"/>
      <c r="F3763">
        <v>36270</v>
      </c>
      <c r="G3763" t="s">
        <v>33477</v>
      </c>
      <c r="H3763">
        <v>46300</v>
      </c>
      <c r="I3763" t="s">
        <v>33476</v>
      </c>
      <c r="J3763"/>
      <c r="U3763" s="43"/>
      <c r="AE3763"/>
    </row>
    <row r="3764" spans="1:31">
      <c r="A3764">
        <v>10430</v>
      </c>
      <c r="B3764" t="s">
        <v>3626</v>
      </c>
      <c r="C3764" t="s">
        <v>33480</v>
      </c>
      <c r="D3764" t="e">
        <v>#N/A</v>
      </c>
      <c r="E3764"/>
      <c r="F3764">
        <v>38190</v>
      </c>
      <c r="G3764" t="s">
        <v>33478</v>
      </c>
      <c r="H3764">
        <v>46300</v>
      </c>
      <c r="I3764" t="s">
        <v>33476</v>
      </c>
      <c r="J3764"/>
      <c r="U3764" s="43"/>
      <c r="AE3764"/>
    </row>
    <row r="3765" spans="1:31">
      <c r="A3765">
        <v>10430</v>
      </c>
      <c r="B3765" t="s">
        <v>3626</v>
      </c>
      <c r="C3765" t="s">
        <v>33480</v>
      </c>
      <c r="D3765" t="e">
        <v>#N/A</v>
      </c>
      <c r="E3765"/>
      <c r="F3765">
        <v>38320</v>
      </c>
      <c r="G3765" t="s">
        <v>33477</v>
      </c>
      <c r="H3765">
        <v>46300</v>
      </c>
      <c r="I3765" t="s">
        <v>33476</v>
      </c>
      <c r="J3765"/>
      <c r="U3765" s="43"/>
      <c r="AE3765"/>
    </row>
    <row r="3766" spans="1:31">
      <c r="A3766">
        <v>10500</v>
      </c>
      <c r="B3766" t="s">
        <v>3627</v>
      </c>
      <c r="C3766" t="s">
        <v>33480</v>
      </c>
      <c r="D3766" t="s">
        <v>33481</v>
      </c>
      <c r="E3766"/>
      <c r="F3766">
        <v>38410</v>
      </c>
      <c r="G3766" t="s">
        <v>33478</v>
      </c>
      <c r="H3766">
        <v>46310</v>
      </c>
      <c r="I3766" t="s">
        <v>33476</v>
      </c>
      <c r="J3766"/>
      <c r="U3766" s="43"/>
      <c r="AE3766"/>
    </row>
    <row r="3767" spans="1:31">
      <c r="A3767">
        <v>10500</v>
      </c>
      <c r="B3767" t="s">
        <v>3628</v>
      </c>
      <c r="C3767" t="s">
        <v>33480</v>
      </c>
      <c r="D3767" t="s">
        <v>33481</v>
      </c>
      <c r="E3767"/>
      <c r="F3767">
        <v>38570</v>
      </c>
      <c r="G3767" t="s">
        <v>33478</v>
      </c>
      <c r="H3767">
        <v>46310</v>
      </c>
      <c r="I3767" t="s">
        <v>33476</v>
      </c>
      <c r="J3767"/>
      <c r="U3767" s="43"/>
      <c r="AE3767"/>
    </row>
    <row r="3768" spans="1:31">
      <c r="A3768">
        <v>10220</v>
      </c>
      <c r="B3768" t="s">
        <v>3629</v>
      </c>
      <c r="C3768" t="s">
        <v>33480</v>
      </c>
      <c r="D3768" t="s">
        <v>33481</v>
      </c>
      <c r="E3768"/>
      <c r="F3768">
        <v>39700</v>
      </c>
      <c r="G3768" t="s">
        <v>33477</v>
      </c>
      <c r="H3768">
        <v>46320</v>
      </c>
      <c r="I3768" t="s">
        <v>33476</v>
      </c>
      <c r="J3768"/>
      <c r="U3768" s="43"/>
      <c r="AE3768"/>
    </row>
    <row r="3769" spans="1:31">
      <c r="A3769">
        <v>10800</v>
      </c>
      <c r="B3769" t="s">
        <v>3630</v>
      </c>
      <c r="C3769" t="s">
        <v>33480</v>
      </c>
      <c r="D3769" t="s">
        <v>33482</v>
      </c>
      <c r="E3769"/>
      <c r="F3769">
        <v>40140</v>
      </c>
      <c r="G3769" t="s">
        <v>33477</v>
      </c>
      <c r="H3769">
        <v>46320</v>
      </c>
      <c r="I3769" t="s">
        <v>33476</v>
      </c>
      <c r="J3769"/>
      <c r="U3769" s="43"/>
      <c r="AE3769"/>
    </row>
    <row r="3770" spans="1:31">
      <c r="A3770">
        <v>10800</v>
      </c>
      <c r="B3770" t="s">
        <v>3630</v>
      </c>
      <c r="C3770" t="s">
        <v>33480</v>
      </c>
      <c r="D3770" t="s">
        <v>33482</v>
      </c>
      <c r="E3770"/>
      <c r="F3770">
        <v>40160</v>
      </c>
      <c r="G3770" t="s">
        <v>33477</v>
      </c>
      <c r="H3770">
        <v>46320</v>
      </c>
      <c r="I3770" t="s">
        <v>33476</v>
      </c>
      <c r="J3770"/>
      <c r="U3770" s="43"/>
      <c r="AE3770"/>
    </row>
    <row r="3771" spans="1:31">
      <c r="A3771">
        <v>10200</v>
      </c>
      <c r="B3771" t="s">
        <v>3631</v>
      </c>
      <c r="C3771" t="s">
        <v>33477</v>
      </c>
      <c r="D3771" t="s">
        <v>33476</v>
      </c>
      <c r="E3771"/>
      <c r="F3771">
        <v>40170</v>
      </c>
      <c r="G3771" t="s">
        <v>33477</v>
      </c>
      <c r="H3771">
        <v>46330</v>
      </c>
      <c r="I3771" t="s">
        <v>33476</v>
      </c>
      <c r="J3771"/>
      <c r="U3771" s="43"/>
      <c r="AE3771"/>
    </row>
    <row r="3772" spans="1:31">
      <c r="A3772">
        <v>10260</v>
      </c>
      <c r="B3772" t="s">
        <v>3632</v>
      </c>
      <c r="C3772" t="s">
        <v>33477</v>
      </c>
      <c r="D3772" t="s">
        <v>33476</v>
      </c>
      <c r="E3772"/>
      <c r="F3772">
        <v>40190</v>
      </c>
      <c r="G3772" t="s">
        <v>33477</v>
      </c>
      <c r="H3772">
        <v>46330</v>
      </c>
      <c r="I3772" t="s">
        <v>33476</v>
      </c>
      <c r="J3772"/>
      <c r="U3772" s="43"/>
      <c r="AE3772"/>
    </row>
    <row r="3773" spans="1:31">
      <c r="A3773">
        <v>10410</v>
      </c>
      <c r="B3773" t="s">
        <v>3633</v>
      </c>
      <c r="C3773" t="s">
        <v>33480</v>
      </c>
      <c r="D3773" t="s">
        <v>33476</v>
      </c>
      <c r="E3773"/>
      <c r="F3773">
        <v>40210</v>
      </c>
      <c r="G3773" t="s">
        <v>33477</v>
      </c>
      <c r="H3773">
        <v>46330</v>
      </c>
      <c r="I3773" t="s">
        <v>33476</v>
      </c>
      <c r="J3773"/>
      <c r="U3773" s="43"/>
      <c r="AE3773"/>
    </row>
    <row r="3774" spans="1:31">
      <c r="A3774">
        <v>10120</v>
      </c>
      <c r="B3774" t="s">
        <v>3634</v>
      </c>
      <c r="C3774" t="s">
        <v>33480</v>
      </c>
      <c r="D3774" t="s">
        <v>33476</v>
      </c>
      <c r="E3774"/>
      <c r="F3774">
        <v>40260</v>
      </c>
      <c r="G3774" t="s">
        <v>33477</v>
      </c>
      <c r="H3774">
        <v>46330</v>
      </c>
      <c r="I3774" t="s">
        <v>33476</v>
      </c>
      <c r="J3774"/>
      <c r="U3774" s="43"/>
      <c r="AE3774"/>
    </row>
    <row r="3775" spans="1:31">
      <c r="A3775">
        <v>10400</v>
      </c>
      <c r="B3775" t="s">
        <v>1251</v>
      </c>
      <c r="C3775" t="s">
        <v>33480</v>
      </c>
      <c r="D3775" t="s">
        <v>33476</v>
      </c>
      <c r="E3775"/>
      <c r="F3775">
        <v>40280</v>
      </c>
      <c r="G3775" t="s">
        <v>33477</v>
      </c>
      <c r="H3775">
        <v>46340</v>
      </c>
      <c r="I3775" t="s">
        <v>33476</v>
      </c>
      <c r="J3775"/>
      <c r="U3775" s="43"/>
      <c r="AE3775"/>
    </row>
    <row r="3776" spans="1:31">
      <c r="A3776">
        <v>10160</v>
      </c>
      <c r="B3776" t="s">
        <v>3635</v>
      </c>
      <c r="C3776" t="s">
        <v>33480</v>
      </c>
      <c r="D3776" t="s">
        <v>33476</v>
      </c>
      <c r="E3776"/>
      <c r="F3776">
        <v>40360</v>
      </c>
      <c r="G3776" t="s">
        <v>33477</v>
      </c>
      <c r="H3776">
        <v>46350</v>
      </c>
      <c r="I3776" t="s">
        <v>33476</v>
      </c>
      <c r="J3776"/>
      <c r="U3776" s="43"/>
      <c r="AE3776"/>
    </row>
    <row r="3777" spans="1:31">
      <c r="A3777">
        <v>10180</v>
      </c>
      <c r="B3777" t="s">
        <v>3636</v>
      </c>
      <c r="C3777" t="s">
        <v>33480</v>
      </c>
      <c r="D3777" t="s">
        <v>33476</v>
      </c>
      <c r="E3777"/>
      <c r="F3777">
        <v>40370</v>
      </c>
      <c r="G3777" t="s">
        <v>33477</v>
      </c>
      <c r="H3777">
        <v>46350</v>
      </c>
      <c r="I3777" t="s">
        <v>33476</v>
      </c>
      <c r="J3777"/>
      <c r="U3777" s="43"/>
      <c r="AE3777"/>
    </row>
    <row r="3778" spans="1:31">
      <c r="A3778">
        <v>10500</v>
      </c>
      <c r="B3778" t="s">
        <v>3637</v>
      </c>
      <c r="C3778" t="s">
        <v>33480</v>
      </c>
      <c r="D3778" t="s">
        <v>33481</v>
      </c>
      <c r="E3778"/>
      <c r="F3778">
        <v>40410</v>
      </c>
      <c r="G3778" t="s">
        <v>33477</v>
      </c>
      <c r="H3778">
        <v>46400</v>
      </c>
      <c r="I3778" t="s">
        <v>33476</v>
      </c>
      <c r="J3778"/>
      <c r="U3778" s="43"/>
      <c r="AE3778"/>
    </row>
    <row r="3779" spans="1:31">
      <c r="A3779">
        <v>10700</v>
      </c>
      <c r="B3779" t="s">
        <v>3638</v>
      </c>
      <c r="C3779" t="s">
        <v>33480</v>
      </c>
      <c r="D3779" t="s">
        <v>33476</v>
      </c>
      <c r="E3779"/>
      <c r="F3779">
        <v>40420</v>
      </c>
      <c r="G3779" t="s">
        <v>33477</v>
      </c>
      <c r="H3779">
        <v>46400</v>
      </c>
      <c r="I3779" t="s">
        <v>33476</v>
      </c>
      <c r="J3779"/>
      <c r="U3779" s="43"/>
      <c r="AE3779"/>
    </row>
    <row r="3780" spans="1:31">
      <c r="A3780">
        <v>10350</v>
      </c>
      <c r="B3780" t="s">
        <v>3639</v>
      </c>
      <c r="C3780" t="s">
        <v>33480</v>
      </c>
      <c r="D3780" t="s">
        <v>33476</v>
      </c>
      <c r="E3780"/>
      <c r="F3780">
        <v>40430</v>
      </c>
      <c r="G3780" t="s">
        <v>33477</v>
      </c>
      <c r="H3780">
        <v>46500</v>
      </c>
      <c r="I3780" t="s">
        <v>33476</v>
      </c>
      <c r="J3780"/>
      <c r="U3780" s="43"/>
      <c r="AE3780"/>
    </row>
    <row r="3781" spans="1:31">
      <c r="A3781">
        <v>10120</v>
      </c>
      <c r="B3781" t="s">
        <v>2461</v>
      </c>
      <c r="C3781" t="s">
        <v>33480</v>
      </c>
      <c r="D3781" t="s">
        <v>33476</v>
      </c>
      <c r="E3781"/>
      <c r="F3781">
        <v>40460</v>
      </c>
      <c r="G3781" t="s">
        <v>33477</v>
      </c>
      <c r="H3781">
        <v>46500</v>
      </c>
      <c r="I3781" t="s">
        <v>33476</v>
      </c>
      <c r="J3781"/>
      <c r="U3781" s="43"/>
      <c r="AE3781"/>
    </row>
    <row r="3782" spans="1:31">
      <c r="A3782">
        <v>10120</v>
      </c>
      <c r="B3782" t="s">
        <v>2461</v>
      </c>
      <c r="C3782" t="s">
        <v>33480</v>
      </c>
      <c r="D3782" t="s">
        <v>33476</v>
      </c>
      <c r="E3782"/>
      <c r="F3782">
        <v>40510</v>
      </c>
      <c r="G3782" t="s">
        <v>33477</v>
      </c>
      <c r="H3782">
        <v>46500</v>
      </c>
      <c r="I3782" t="s">
        <v>33476</v>
      </c>
      <c r="J3782"/>
      <c r="U3782" s="43"/>
      <c r="AE3782"/>
    </row>
    <row r="3783" spans="1:31">
      <c r="A3783">
        <v>10120</v>
      </c>
      <c r="B3783" t="s">
        <v>2461</v>
      </c>
      <c r="C3783" t="s">
        <v>33480</v>
      </c>
      <c r="D3783" t="s">
        <v>33476</v>
      </c>
      <c r="E3783"/>
      <c r="F3783">
        <v>40550</v>
      </c>
      <c r="G3783" t="s">
        <v>33477</v>
      </c>
      <c r="H3783">
        <v>46500</v>
      </c>
      <c r="I3783" t="s">
        <v>33476</v>
      </c>
      <c r="J3783"/>
      <c r="U3783" s="43"/>
      <c r="AE3783"/>
    </row>
    <row r="3784" spans="1:31">
      <c r="A3784">
        <v>10100</v>
      </c>
      <c r="B3784" t="s">
        <v>3640</v>
      </c>
      <c r="C3784" t="s">
        <v>33480</v>
      </c>
      <c r="D3784" t="s">
        <v>33476</v>
      </c>
      <c r="E3784"/>
      <c r="F3784">
        <v>40560</v>
      </c>
      <c r="G3784" t="s">
        <v>33477</v>
      </c>
      <c r="H3784">
        <v>46500</v>
      </c>
      <c r="I3784" t="s">
        <v>33476</v>
      </c>
      <c r="J3784"/>
      <c r="U3784" s="43"/>
      <c r="AE3784"/>
    </row>
    <row r="3785" spans="1:31">
      <c r="A3785">
        <v>10320</v>
      </c>
      <c r="B3785" t="s">
        <v>3641</v>
      </c>
      <c r="C3785" t="s">
        <v>33477</v>
      </c>
      <c r="D3785" t="s">
        <v>33482</v>
      </c>
      <c r="E3785"/>
      <c r="F3785">
        <v>40630</v>
      </c>
      <c r="G3785" t="s">
        <v>33477</v>
      </c>
      <c r="H3785">
        <v>46500</v>
      </c>
      <c r="I3785" t="s">
        <v>33476</v>
      </c>
      <c r="J3785"/>
      <c r="U3785" s="43"/>
      <c r="AE3785"/>
    </row>
    <row r="3786" spans="1:31">
      <c r="A3786">
        <v>10800</v>
      </c>
      <c r="B3786" t="s">
        <v>3642</v>
      </c>
      <c r="C3786" t="s">
        <v>33480</v>
      </c>
      <c r="D3786" t="s">
        <v>33482</v>
      </c>
      <c r="E3786"/>
      <c r="F3786">
        <v>40800</v>
      </c>
      <c r="G3786" t="s">
        <v>33477</v>
      </c>
      <c r="H3786">
        <v>46600</v>
      </c>
      <c r="I3786" t="s">
        <v>33476</v>
      </c>
      <c r="J3786"/>
      <c r="U3786" s="43"/>
      <c r="AE3786"/>
    </row>
    <row r="3787" spans="1:31">
      <c r="A3787">
        <v>10800</v>
      </c>
      <c r="B3787" t="s">
        <v>3643</v>
      </c>
      <c r="C3787" t="s">
        <v>33480</v>
      </c>
      <c r="D3787" t="s">
        <v>33482</v>
      </c>
      <c r="E3787"/>
      <c r="F3787">
        <v>41210</v>
      </c>
      <c r="G3787" t="s">
        <v>33480</v>
      </c>
      <c r="H3787">
        <v>46600</v>
      </c>
      <c r="I3787" t="s">
        <v>33476</v>
      </c>
      <c r="J3787"/>
      <c r="U3787" s="43"/>
      <c r="AE3787"/>
    </row>
    <row r="3788" spans="1:31">
      <c r="A3788">
        <v>10500</v>
      </c>
      <c r="B3788" t="s">
        <v>3644</v>
      </c>
      <c r="C3788" t="s">
        <v>33480</v>
      </c>
      <c r="D3788" t="s">
        <v>33481</v>
      </c>
      <c r="E3788"/>
      <c r="F3788">
        <v>41270</v>
      </c>
      <c r="G3788" t="s">
        <v>33477</v>
      </c>
      <c r="H3788">
        <v>46600</v>
      </c>
      <c r="I3788" t="s">
        <v>33476</v>
      </c>
      <c r="J3788"/>
      <c r="U3788" s="43"/>
      <c r="AE3788"/>
    </row>
    <row r="3789" spans="1:31">
      <c r="A3789">
        <v>10330</v>
      </c>
      <c r="B3789" t="s">
        <v>3645</v>
      </c>
      <c r="C3789" t="s">
        <v>33480</v>
      </c>
      <c r="D3789" t="s">
        <v>33476</v>
      </c>
      <c r="E3789"/>
      <c r="F3789">
        <v>41300</v>
      </c>
      <c r="G3789" t="s">
        <v>33480</v>
      </c>
      <c r="H3789">
        <v>46700</v>
      </c>
      <c r="I3789" t="s">
        <v>33476</v>
      </c>
      <c r="J3789"/>
      <c r="U3789" s="43"/>
      <c r="AE3789"/>
    </row>
    <row r="3790" spans="1:31">
      <c r="A3790">
        <v>10100</v>
      </c>
      <c r="B3790" t="s">
        <v>3646</v>
      </c>
      <c r="C3790" t="s">
        <v>33480</v>
      </c>
      <c r="D3790" t="s">
        <v>33476</v>
      </c>
      <c r="E3790"/>
      <c r="F3790">
        <v>41350</v>
      </c>
      <c r="G3790" t="s">
        <v>33480</v>
      </c>
      <c r="H3790">
        <v>46700</v>
      </c>
      <c r="I3790" t="s">
        <v>33476</v>
      </c>
      <c r="J3790"/>
      <c r="U3790" s="43"/>
      <c r="AE3790"/>
    </row>
    <row r="3791" spans="1:31">
      <c r="A3791">
        <v>10350</v>
      </c>
      <c r="B3791" t="s">
        <v>3647</v>
      </c>
      <c r="C3791" t="s">
        <v>33480</v>
      </c>
      <c r="D3791" t="s">
        <v>33476</v>
      </c>
      <c r="E3791"/>
      <c r="F3791">
        <v>41360</v>
      </c>
      <c r="G3791" t="s">
        <v>33480</v>
      </c>
      <c r="H3791">
        <v>46700</v>
      </c>
      <c r="I3791" t="s">
        <v>33476</v>
      </c>
      <c r="J3791"/>
      <c r="U3791" s="43"/>
      <c r="AE3791"/>
    </row>
    <row r="3792" spans="1:31">
      <c r="A3792">
        <v>10180</v>
      </c>
      <c r="B3792" t="s">
        <v>3648</v>
      </c>
      <c r="C3792" t="s">
        <v>33480</v>
      </c>
      <c r="D3792" t="s">
        <v>33476</v>
      </c>
      <c r="E3792"/>
      <c r="F3792">
        <v>41600</v>
      </c>
      <c r="G3792" t="s">
        <v>33480</v>
      </c>
      <c r="H3792">
        <v>46700</v>
      </c>
      <c r="I3792" t="s">
        <v>33476</v>
      </c>
      <c r="J3792"/>
      <c r="U3792" s="43"/>
      <c r="AE3792"/>
    </row>
    <row r="3793" spans="1:31">
      <c r="A3793">
        <v>10180</v>
      </c>
      <c r="B3793" t="s">
        <v>3648</v>
      </c>
      <c r="C3793" t="s">
        <v>33480</v>
      </c>
      <c r="D3793" t="s">
        <v>33476</v>
      </c>
      <c r="E3793"/>
      <c r="F3793">
        <v>41700</v>
      </c>
      <c r="G3793" t="s">
        <v>33480</v>
      </c>
      <c r="H3793">
        <v>46800</v>
      </c>
      <c r="I3793" t="s">
        <v>33476</v>
      </c>
      <c r="J3793"/>
      <c r="U3793" s="43"/>
      <c r="AE3793"/>
    </row>
    <row r="3794" spans="1:31">
      <c r="A3794">
        <v>10160</v>
      </c>
      <c r="B3794" t="s">
        <v>3649</v>
      </c>
      <c r="C3794" t="s">
        <v>33480</v>
      </c>
      <c r="D3794" t="s">
        <v>33476</v>
      </c>
      <c r="E3794"/>
      <c r="F3794">
        <v>42120</v>
      </c>
      <c r="G3794" t="s">
        <v>33477</v>
      </c>
      <c r="H3794">
        <v>46800</v>
      </c>
      <c r="I3794" t="s">
        <v>33476</v>
      </c>
      <c r="J3794"/>
      <c r="U3794" s="43"/>
      <c r="AE3794"/>
    </row>
    <row r="3795" spans="1:31">
      <c r="A3795">
        <v>10100</v>
      </c>
      <c r="B3795" t="s">
        <v>3650</v>
      </c>
      <c r="C3795" t="s">
        <v>33480</v>
      </c>
      <c r="D3795" t="s">
        <v>33476</v>
      </c>
      <c r="E3795"/>
      <c r="F3795">
        <v>42153</v>
      </c>
      <c r="G3795" t="s">
        <v>33477</v>
      </c>
      <c r="H3795">
        <v>47000</v>
      </c>
      <c r="I3795" t="s">
        <v>33476</v>
      </c>
      <c r="J3795"/>
      <c r="U3795" s="43"/>
      <c r="AE3795"/>
    </row>
    <row r="3796" spans="1:31">
      <c r="A3796">
        <v>10150</v>
      </c>
      <c r="B3796" t="s">
        <v>3651</v>
      </c>
      <c r="C3796" t="s">
        <v>33480</v>
      </c>
      <c r="D3796" t="s">
        <v>33476</v>
      </c>
      <c r="E3796"/>
      <c r="F3796">
        <v>42400</v>
      </c>
      <c r="G3796" t="s">
        <v>33477</v>
      </c>
      <c r="H3796">
        <v>47110</v>
      </c>
      <c r="I3796" t="s">
        <v>33476</v>
      </c>
      <c r="J3796"/>
      <c r="U3796" s="43"/>
      <c r="AE3796"/>
    </row>
    <row r="3797" spans="1:31">
      <c r="A3797">
        <v>10150</v>
      </c>
      <c r="B3797" t="s">
        <v>3651</v>
      </c>
      <c r="C3797" t="s">
        <v>33480</v>
      </c>
      <c r="D3797" t="s">
        <v>33476</v>
      </c>
      <c r="E3797"/>
      <c r="F3797">
        <v>42440</v>
      </c>
      <c r="G3797" t="s">
        <v>33478</v>
      </c>
      <c r="H3797">
        <v>47110</v>
      </c>
      <c r="I3797" t="s">
        <v>33476</v>
      </c>
      <c r="J3797"/>
      <c r="U3797" s="43"/>
      <c r="AE3797"/>
    </row>
    <row r="3798" spans="1:31">
      <c r="A3798">
        <v>10280</v>
      </c>
      <c r="B3798" t="s">
        <v>3652</v>
      </c>
      <c r="C3798" t="s">
        <v>33480</v>
      </c>
      <c r="D3798" t="s">
        <v>33476</v>
      </c>
      <c r="E3798"/>
      <c r="F3798">
        <v>42510</v>
      </c>
      <c r="G3798" t="s">
        <v>33477</v>
      </c>
      <c r="H3798">
        <v>47120</v>
      </c>
      <c r="I3798" t="s">
        <v>33476</v>
      </c>
      <c r="J3798"/>
      <c r="U3798" s="43"/>
      <c r="AE3798"/>
    </row>
    <row r="3799" spans="1:31">
      <c r="A3799">
        <v>10700</v>
      </c>
      <c r="B3799" t="s">
        <v>3653</v>
      </c>
      <c r="C3799" t="s">
        <v>33480</v>
      </c>
      <c r="D3799" t="s">
        <v>33476</v>
      </c>
      <c r="E3799"/>
      <c r="F3799">
        <v>42640</v>
      </c>
      <c r="G3799" t="s">
        <v>33477</v>
      </c>
      <c r="H3799">
        <v>47120</v>
      </c>
      <c r="I3799" t="s">
        <v>33476</v>
      </c>
      <c r="J3799"/>
      <c r="U3799" s="43"/>
      <c r="AE3799"/>
    </row>
    <row r="3800" spans="1:31">
      <c r="A3800">
        <v>10400</v>
      </c>
      <c r="B3800" t="s">
        <v>3654</v>
      </c>
      <c r="C3800" t="s">
        <v>33480</v>
      </c>
      <c r="D3800" t="s">
        <v>33476</v>
      </c>
      <c r="E3800"/>
      <c r="F3800">
        <v>42720</v>
      </c>
      <c r="G3800" t="s">
        <v>33477</v>
      </c>
      <c r="H3800">
        <v>47120</v>
      </c>
      <c r="I3800" t="s">
        <v>33476</v>
      </c>
      <c r="J3800"/>
      <c r="U3800" s="43"/>
      <c r="AE3800"/>
    </row>
    <row r="3801" spans="1:31">
      <c r="A3801">
        <v>10170</v>
      </c>
      <c r="B3801" t="s">
        <v>3655</v>
      </c>
      <c r="C3801" t="s">
        <v>33480</v>
      </c>
      <c r="D3801" t="s">
        <v>33476</v>
      </c>
      <c r="E3801"/>
      <c r="F3801">
        <v>42940</v>
      </c>
      <c r="G3801" t="s">
        <v>33478</v>
      </c>
      <c r="H3801">
        <v>47130</v>
      </c>
      <c r="I3801" t="s">
        <v>33476</v>
      </c>
      <c r="J3801"/>
      <c r="U3801" s="43"/>
      <c r="AE3801"/>
    </row>
    <row r="3802" spans="1:31">
      <c r="A3802">
        <v>10410</v>
      </c>
      <c r="B3802" t="s">
        <v>3656</v>
      </c>
      <c r="C3802" t="s">
        <v>33480</v>
      </c>
      <c r="D3802" t="s">
        <v>33476</v>
      </c>
      <c r="E3802"/>
      <c r="F3802">
        <v>43150</v>
      </c>
      <c r="G3802" t="s">
        <v>33478</v>
      </c>
      <c r="H3802">
        <v>47140</v>
      </c>
      <c r="I3802" t="s">
        <v>33476</v>
      </c>
      <c r="J3802"/>
      <c r="U3802" s="43"/>
      <c r="AE3802"/>
    </row>
    <row r="3803" spans="1:31">
      <c r="A3803">
        <v>10260</v>
      </c>
      <c r="B3803" t="s">
        <v>3657</v>
      </c>
      <c r="C3803" t="s">
        <v>33477</v>
      </c>
      <c r="D3803" t="s">
        <v>33476</v>
      </c>
      <c r="E3803"/>
      <c r="F3803">
        <v>43160</v>
      </c>
      <c r="G3803" t="s">
        <v>33478</v>
      </c>
      <c r="H3803">
        <v>47140</v>
      </c>
      <c r="I3803" t="s">
        <v>33476</v>
      </c>
      <c r="J3803"/>
      <c r="U3803" s="43"/>
      <c r="AE3803"/>
    </row>
    <row r="3804" spans="1:31">
      <c r="A3804">
        <v>10130</v>
      </c>
      <c r="B3804" t="s">
        <v>3658</v>
      </c>
      <c r="C3804" t="s">
        <v>33480</v>
      </c>
      <c r="D3804" t="s">
        <v>33476</v>
      </c>
      <c r="E3804"/>
      <c r="F3804">
        <v>43220</v>
      </c>
      <c r="G3804" t="s">
        <v>33478</v>
      </c>
      <c r="H3804">
        <v>47150</v>
      </c>
      <c r="I3804" t="s">
        <v>33476</v>
      </c>
      <c r="J3804"/>
      <c r="U3804" s="43"/>
      <c r="AE3804"/>
    </row>
    <row r="3805" spans="1:31">
      <c r="A3805">
        <v>10120</v>
      </c>
      <c r="B3805" t="s">
        <v>3659</v>
      </c>
      <c r="C3805" t="s">
        <v>33480</v>
      </c>
      <c r="D3805" t="s">
        <v>33476</v>
      </c>
      <c r="E3805"/>
      <c r="F3805">
        <v>43230</v>
      </c>
      <c r="G3805" t="s">
        <v>33479</v>
      </c>
      <c r="H3805">
        <v>47160</v>
      </c>
      <c r="I3805" t="s">
        <v>33476</v>
      </c>
      <c r="J3805"/>
      <c r="U3805" s="43"/>
      <c r="AE3805"/>
    </row>
    <row r="3806" spans="1:31">
      <c r="A3806">
        <v>10700</v>
      </c>
      <c r="B3806" t="s">
        <v>3660</v>
      </c>
      <c r="C3806" t="s">
        <v>33480</v>
      </c>
      <c r="D3806" t="s">
        <v>33476</v>
      </c>
      <c r="E3806"/>
      <c r="F3806">
        <v>43400</v>
      </c>
      <c r="G3806" t="s">
        <v>33478</v>
      </c>
      <c r="H3806">
        <v>47180</v>
      </c>
      <c r="I3806" t="s">
        <v>33476</v>
      </c>
      <c r="J3806"/>
      <c r="U3806" s="43"/>
      <c r="AE3806"/>
    </row>
    <row r="3807" spans="1:31">
      <c r="A3807">
        <v>10300</v>
      </c>
      <c r="B3807" t="s">
        <v>3661</v>
      </c>
      <c r="C3807" t="s">
        <v>33480</v>
      </c>
      <c r="D3807" t="s">
        <v>33476</v>
      </c>
      <c r="E3807"/>
      <c r="F3807">
        <v>44660</v>
      </c>
      <c r="G3807" t="s">
        <v>33477</v>
      </c>
      <c r="H3807">
        <v>47180</v>
      </c>
      <c r="I3807" t="s">
        <v>33476</v>
      </c>
      <c r="J3807"/>
      <c r="U3807" s="43"/>
      <c r="AE3807"/>
    </row>
    <row r="3808" spans="1:31">
      <c r="A3808">
        <v>10800</v>
      </c>
      <c r="B3808" t="s">
        <v>3662</v>
      </c>
      <c r="C3808" t="s">
        <v>33480</v>
      </c>
      <c r="D3808" t="s">
        <v>33482</v>
      </c>
      <c r="E3808"/>
      <c r="F3808">
        <v>45200</v>
      </c>
      <c r="G3808" t="s">
        <v>33480</v>
      </c>
      <c r="H3808">
        <v>47190</v>
      </c>
      <c r="I3808" t="s">
        <v>33476</v>
      </c>
      <c r="J3808"/>
      <c r="U3808" s="43"/>
      <c r="AE3808"/>
    </row>
    <row r="3809" spans="1:31">
      <c r="A3809">
        <v>10360</v>
      </c>
      <c r="B3809" t="s">
        <v>3663</v>
      </c>
      <c r="C3809" t="s">
        <v>33478</v>
      </c>
      <c r="D3809" t="s">
        <v>33476</v>
      </c>
      <c r="E3809"/>
      <c r="F3809">
        <v>45240</v>
      </c>
      <c r="G3809" t="s">
        <v>33480</v>
      </c>
      <c r="H3809">
        <v>47200</v>
      </c>
      <c r="I3809" t="s">
        <v>33476</v>
      </c>
      <c r="J3809"/>
      <c r="U3809" s="43"/>
      <c r="AE3809"/>
    </row>
    <row r="3810" spans="1:31">
      <c r="A3810">
        <v>10700</v>
      </c>
      <c r="B3810" t="s">
        <v>3664</v>
      </c>
      <c r="C3810" t="s">
        <v>33480</v>
      </c>
      <c r="D3810" t="s">
        <v>33476</v>
      </c>
      <c r="E3810"/>
      <c r="F3810">
        <v>45510</v>
      </c>
      <c r="G3810" t="s">
        <v>33480</v>
      </c>
      <c r="H3810">
        <v>47200</v>
      </c>
      <c r="I3810" t="s">
        <v>33476</v>
      </c>
      <c r="J3810"/>
      <c r="U3810" s="43"/>
      <c r="AE3810"/>
    </row>
    <row r="3811" spans="1:31">
      <c r="A3811">
        <v>10200</v>
      </c>
      <c r="B3811" t="s">
        <v>3665</v>
      </c>
      <c r="C3811" t="s">
        <v>33477</v>
      </c>
      <c r="D3811" t="s">
        <v>33476</v>
      </c>
      <c r="E3811"/>
      <c r="F3811">
        <v>45600</v>
      </c>
      <c r="G3811" t="s">
        <v>33480</v>
      </c>
      <c r="H3811">
        <v>47200</v>
      </c>
      <c r="I3811" t="s">
        <v>33476</v>
      </c>
      <c r="J3811"/>
      <c r="U3811" s="43"/>
      <c r="AE3811"/>
    </row>
    <row r="3812" spans="1:31">
      <c r="A3812">
        <v>10400</v>
      </c>
      <c r="B3812" t="s">
        <v>3666</v>
      </c>
      <c r="C3812" t="s">
        <v>33480</v>
      </c>
      <c r="D3812" t="s">
        <v>33476</v>
      </c>
      <c r="E3812"/>
      <c r="F3812">
        <v>45620</v>
      </c>
      <c r="G3812" t="s">
        <v>33480</v>
      </c>
      <c r="H3812">
        <v>47210</v>
      </c>
      <c r="I3812" t="s">
        <v>33476</v>
      </c>
      <c r="J3812"/>
      <c r="U3812" s="43"/>
      <c r="AE3812"/>
    </row>
    <row r="3813" spans="1:31">
      <c r="A3813">
        <v>10600</v>
      </c>
      <c r="B3813" t="s">
        <v>3667</v>
      </c>
      <c r="C3813" t="s">
        <v>33480</v>
      </c>
      <c r="D3813" t="s">
        <v>33476</v>
      </c>
      <c r="E3813"/>
      <c r="F3813">
        <v>45630</v>
      </c>
      <c r="G3813" t="s">
        <v>33477</v>
      </c>
      <c r="H3813">
        <v>47210</v>
      </c>
      <c r="I3813" t="s">
        <v>33476</v>
      </c>
      <c r="J3813"/>
      <c r="U3813" s="43"/>
      <c r="AE3813"/>
    </row>
    <row r="3814" spans="1:31">
      <c r="A3814">
        <v>10700</v>
      </c>
      <c r="B3814" t="s">
        <v>3668</v>
      </c>
      <c r="C3814" t="s">
        <v>33480</v>
      </c>
      <c r="D3814" t="s">
        <v>33476</v>
      </c>
      <c r="E3814"/>
      <c r="F3814">
        <v>45730</v>
      </c>
      <c r="G3814" t="s">
        <v>33480</v>
      </c>
      <c r="H3814">
        <v>47230</v>
      </c>
      <c r="I3814" t="s">
        <v>33476</v>
      </c>
      <c r="J3814"/>
      <c r="U3814" s="43"/>
      <c r="AE3814"/>
    </row>
    <row r="3815" spans="1:31">
      <c r="A3815">
        <v>10400</v>
      </c>
      <c r="B3815" t="s">
        <v>3669</v>
      </c>
      <c r="C3815" t="s">
        <v>33480</v>
      </c>
      <c r="D3815" t="s">
        <v>33476</v>
      </c>
      <c r="E3815"/>
      <c r="F3815">
        <v>47220</v>
      </c>
      <c r="G3815" t="s">
        <v>33480</v>
      </c>
      <c r="H3815">
        <v>47230</v>
      </c>
      <c r="I3815" t="s">
        <v>33476</v>
      </c>
      <c r="J3815"/>
      <c r="U3815" s="43"/>
      <c r="AE3815"/>
    </row>
    <row r="3816" spans="1:31">
      <c r="A3816">
        <v>10320</v>
      </c>
      <c r="B3816" t="s">
        <v>3670</v>
      </c>
      <c r="C3816" t="s">
        <v>33477</v>
      </c>
      <c r="D3816" t="s">
        <v>33482</v>
      </c>
      <c r="E3816"/>
      <c r="F3816">
        <v>47290</v>
      </c>
      <c r="G3816" t="s">
        <v>33477</v>
      </c>
      <c r="H3816">
        <v>47240</v>
      </c>
      <c r="I3816" t="s">
        <v>33476</v>
      </c>
      <c r="J3816"/>
      <c r="U3816" s="43"/>
      <c r="AE3816"/>
    </row>
    <row r="3817" spans="1:31">
      <c r="A3817">
        <v>10200</v>
      </c>
      <c r="B3817" t="s">
        <v>3671</v>
      </c>
      <c r="C3817" t="s">
        <v>33477</v>
      </c>
      <c r="D3817" t="s">
        <v>33476</v>
      </c>
      <c r="E3817"/>
      <c r="F3817">
        <v>47330</v>
      </c>
      <c r="G3817" t="s">
        <v>33477</v>
      </c>
      <c r="H3817">
        <v>47250</v>
      </c>
      <c r="I3817" t="s">
        <v>33476</v>
      </c>
      <c r="J3817"/>
      <c r="U3817" s="43"/>
      <c r="AE3817"/>
    </row>
    <row r="3818" spans="1:31">
      <c r="A3818">
        <v>10320</v>
      </c>
      <c r="B3818" t="s">
        <v>3672</v>
      </c>
      <c r="C3818" t="s">
        <v>33477</v>
      </c>
      <c r="D3818" t="s">
        <v>33482</v>
      </c>
      <c r="E3818"/>
      <c r="F3818">
        <v>47390</v>
      </c>
      <c r="G3818" t="s">
        <v>33480</v>
      </c>
      <c r="H3818">
        <v>47250</v>
      </c>
      <c r="I3818" t="s">
        <v>33476</v>
      </c>
      <c r="J3818"/>
      <c r="U3818" s="43"/>
      <c r="AE3818"/>
    </row>
    <row r="3819" spans="1:31">
      <c r="A3819">
        <v>10200</v>
      </c>
      <c r="B3819" t="s">
        <v>3673</v>
      </c>
      <c r="C3819" t="s">
        <v>33477</v>
      </c>
      <c r="D3819" t="s">
        <v>33476</v>
      </c>
      <c r="E3819"/>
      <c r="F3819">
        <v>47410</v>
      </c>
      <c r="G3819" t="s">
        <v>33477</v>
      </c>
      <c r="H3819">
        <v>47260</v>
      </c>
      <c r="I3819" t="s">
        <v>33476</v>
      </c>
      <c r="J3819"/>
      <c r="U3819" s="43"/>
      <c r="AE3819"/>
    </row>
    <row r="3820" spans="1:31">
      <c r="A3820">
        <v>10410</v>
      </c>
      <c r="B3820" t="s">
        <v>3674</v>
      </c>
      <c r="C3820" t="s">
        <v>33480</v>
      </c>
      <c r="D3820" t="s">
        <v>33476</v>
      </c>
      <c r="E3820"/>
      <c r="F3820">
        <v>49460</v>
      </c>
      <c r="G3820" t="s">
        <v>33480</v>
      </c>
      <c r="H3820">
        <v>47260</v>
      </c>
      <c r="I3820" t="s">
        <v>33476</v>
      </c>
      <c r="J3820"/>
      <c r="U3820" s="43"/>
      <c r="AE3820"/>
    </row>
    <row r="3821" spans="1:31">
      <c r="A3821">
        <v>10140</v>
      </c>
      <c r="B3821" t="s">
        <v>3675</v>
      </c>
      <c r="C3821" t="s">
        <v>33477</v>
      </c>
      <c r="D3821" t="s">
        <v>33476</v>
      </c>
      <c r="E3821"/>
      <c r="F3821">
        <v>49500</v>
      </c>
      <c r="G3821" t="s">
        <v>33480</v>
      </c>
      <c r="H3821">
        <v>47260</v>
      </c>
      <c r="I3821" t="s">
        <v>33476</v>
      </c>
      <c r="J3821"/>
      <c r="U3821" s="43"/>
      <c r="AE3821"/>
    </row>
    <row r="3822" spans="1:31">
      <c r="A3822">
        <v>10200</v>
      </c>
      <c r="B3822" t="s">
        <v>574</v>
      </c>
      <c r="C3822" t="s">
        <v>33477</v>
      </c>
      <c r="D3822" t="s">
        <v>33476</v>
      </c>
      <c r="E3822"/>
      <c r="F3822">
        <v>50710</v>
      </c>
      <c r="G3822" t="s">
        <v>33477</v>
      </c>
      <c r="H3822">
        <v>47270</v>
      </c>
      <c r="I3822" t="s">
        <v>33476</v>
      </c>
      <c r="J3822"/>
      <c r="U3822" s="43"/>
      <c r="AE3822"/>
    </row>
    <row r="3823" spans="1:31">
      <c r="A3823">
        <v>10200</v>
      </c>
      <c r="B3823" t="s">
        <v>3676</v>
      </c>
      <c r="C3823" t="s">
        <v>33477</v>
      </c>
      <c r="D3823" t="s">
        <v>33476</v>
      </c>
      <c r="E3823"/>
      <c r="F3823">
        <v>51250</v>
      </c>
      <c r="G3823" t="s">
        <v>33477</v>
      </c>
      <c r="H3823">
        <v>47270</v>
      </c>
      <c r="I3823" t="s">
        <v>33476</v>
      </c>
      <c r="J3823"/>
      <c r="U3823" s="43"/>
      <c r="AE3823"/>
    </row>
    <row r="3824" spans="1:31">
      <c r="A3824">
        <v>10700</v>
      </c>
      <c r="B3824" t="s">
        <v>3677</v>
      </c>
      <c r="C3824" t="s">
        <v>33480</v>
      </c>
      <c r="D3824" t="s">
        <v>33476</v>
      </c>
      <c r="E3824"/>
      <c r="F3824">
        <v>53800</v>
      </c>
      <c r="G3824" t="s">
        <v>33477</v>
      </c>
      <c r="H3824">
        <v>47300</v>
      </c>
      <c r="I3824" t="s">
        <v>33476</v>
      </c>
      <c r="J3824"/>
      <c r="U3824" s="43"/>
      <c r="AE3824"/>
    </row>
    <row r="3825" spans="1:31">
      <c r="A3825">
        <v>10700</v>
      </c>
      <c r="B3825" t="s">
        <v>3678</v>
      </c>
      <c r="C3825" t="s">
        <v>33480</v>
      </c>
      <c r="D3825" t="s">
        <v>33476</v>
      </c>
      <c r="E3825"/>
      <c r="F3825">
        <v>54120</v>
      </c>
      <c r="G3825" t="s">
        <v>33478</v>
      </c>
      <c r="H3825">
        <v>47300</v>
      </c>
      <c r="I3825" t="s">
        <v>33476</v>
      </c>
      <c r="J3825"/>
      <c r="U3825" s="43"/>
      <c r="AE3825"/>
    </row>
    <row r="3826" spans="1:31">
      <c r="A3826">
        <v>10440</v>
      </c>
      <c r="B3826" t="s">
        <v>3679</v>
      </c>
      <c r="C3826" t="s">
        <v>33480</v>
      </c>
      <c r="D3826" t="e">
        <v>#N/A</v>
      </c>
      <c r="E3826"/>
      <c r="F3826">
        <v>54122</v>
      </c>
      <c r="G3826" t="s">
        <v>33478</v>
      </c>
      <c r="H3826">
        <v>47310</v>
      </c>
      <c r="I3826" t="s">
        <v>33476</v>
      </c>
      <c r="J3826"/>
      <c r="U3826" s="43"/>
      <c r="AE3826"/>
    </row>
    <row r="3827" spans="1:31">
      <c r="A3827">
        <v>10400</v>
      </c>
      <c r="B3827" t="s">
        <v>3680</v>
      </c>
      <c r="C3827" t="s">
        <v>33480</v>
      </c>
      <c r="D3827" t="s">
        <v>33476</v>
      </c>
      <c r="E3827"/>
      <c r="F3827">
        <v>54480</v>
      </c>
      <c r="G3827" t="s">
        <v>33478</v>
      </c>
      <c r="H3827">
        <v>47310</v>
      </c>
      <c r="I3827" t="s">
        <v>33476</v>
      </c>
      <c r="J3827"/>
      <c r="U3827" s="43"/>
      <c r="AE3827"/>
    </row>
    <row r="3828" spans="1:31">
      <c r="A3828">
        <v>10290</v>
      </c>
      <c r="B3828" t="s">
        <v>3681</v>
      </c>
      <c r="C3828" t="s">
        <v>33480</v>
      </c>
      <c r="D3828" t="s">
        <v>33476</v>
      </c>
      <c r="E3828"/>
      <c r="F3828">
        <v>57560</v>
      </c>
      <c r="G3828" t="s">
        <v>33478</v>
      </c>
      <c r="H3828">
        <v>47320</v>
      </c>
      <c r="I3828" t="s">
        <v>33476</v>
      </c>
      <c r="J3828"/>
      <c r="U3828" s="43"/>
      <c r="AE3828"/>
    </row>
    <row r="3829" spans="1:31">
      <c r="A3829">
        <v>10140</v>
      </c>
      <c r="B3829" t="s">
        <v>3682</v>
      </c>
      <c r="C3829" t="s">
        <v>33477</v>
      </c>
      <c r="D3829" t="s">
        <v>33476</v>
      </c>
      <c r="E3829"/>
      <c r="F3829">
        <v>57620</v>
      </c>
      <c r="G3829" t="s">
        <v>33478</v>
      </c>
      <c r="H3829">
        <v>47340</v>
      </c>
      <c r="I3829" t="s">
        <v>33476</v>
      </c>
      <c r="J3829"/>
      <c r="U3829" s="43"/>
      <c r="AE3829"/>
    </row>
    <row r="3830" spans="1:31">
      <c r="A3830">
        <v>10700</v>
      </c>
      <c r="B3830" t="s">
        <v>3683</v>
      </c>
      <c r="C3830" t="s">
        <v>33480</v>
      </c>
      <c r="D3830" t="s">
        <v>33476</v>
      </c>
      <c r="E3830"/>
      <c r="F3830">
        <v>57820</v>
      </c>
      <c r="G3830" t="s">
        <v>33478</v>
      </c>
      <c r="H3830">
        <v>47340</v>
      </c>
      <c r="I3830" t="s">
        <v>33476</v>
      </c>
      <c r="J3830"/>
      <c r="U3830" s="43"/>
      <c r="AE3830"/>
    </row>
    <row r="3831" spans="1:31">
      <c r="A3831">
        <v>10700</v>
      </c>
      <c r="B3831" t="s">
        <v>3683</v>
      </c>
      <c r="C3831" t="s">
        <v>33480</v>
      </c>
      <c r="D3831" t="s">
        <v>33476</v>
      </c>
      <c r="E3831"/>
      <c r="F3831">
        <v>57870</v>
      </c>
      <c r="G3831" t="s">
        <v>33478</v>
      </c>
      <c r="H3831">
        <v>47350</v>
      </c>
      <c r="I3831" t="s">
        <v>33476</v>
      </c>
      <c r="J3831"/>
      <c r="U3831" s="43"/>
      <c r="AE3831"/>
    </row>
    <row r="3832" spans="1:31">
      <c r="A3832">
        <v>10000</v>
      </c>
      <c r="B3832" t="s">
        <v>3684</v>
      </c>
      <c r="C3832" t="s">
        <v>33480</v>
      </c>
      <c r="D3832" t="e">
        <v>#N/A</v>
      </c>
      <c r="E3832"/>
      <c r="F3832">
        <v>58250</v>
      </c>
      <c r="G3832" t="s">
        <v>33477</v>
      </c>
      <c r="H3832">
        <v>47360</v>
      </c>
      <c r="I3832" t="s">
        <v>33476</v>
      </c>
      <c r="J3832"/>
      <c r="U3832" s="43"/>
      <c r="AE3832"/>
    </row>
    <row r="3833" spans="1:31">
      <c r="A3833">
        <v>10210</v>
      </c>
      <c r="B3833" t="s">
        <v>3685</v>
      </c>
      <c r="C3833" t="s">
        <v>33477</v>
      </c>
      <c r="D3833" t="s">
        <v>33476</v>
      </c>
      <c r="E3833"/>
      <c r="F3833">
        <v>58340</v>
      </c>
      <c r="G3833" t="s">
        <v>33477</v>
      </c>
      <c r="H3833">
        <v>47360</v>
      </c>
      <c r="I3833" t="s">
        <v>33476</v>
      </c>
      <c r="J3833"/>
      <c r="U3833" s="43"/>
      <c r="AE3833"/>
    </row>
    <row r="3834" spans="1:31">
      <c r="A3834">
        <v>10140</v>
      </c>
      <c r="B3834" t="s">
        <v>3686</v>
      </c>
      <c r="C3834" t="s">
        <v>33477</v>
      </c>
      <c r="D3834" t="s">
        <v>33476</v>
      </c>
      <c r="E3834"/>
      <c r="F3834">
        <v>58380</v>
      </c>
      <c r="G3834" t="s">
        <v>33477</v>
      </c>
      <c r="H3834">
        <v>47370</v>
      </c>
      <c r="I3834" t="s">
        <v>33476</v>
      </c>
      <c r="J3834"/>
      <c r="U3834" s="43"/>
      <c r="AE3834"/>
    </row>
    <row r="3835" spans="1:31">
      <c r="A3835">
        <v>10200</v>
      </c>
      <c r="B3835" t="s">
        <v>3687</v>
      </c>
      <c r="C3835" t="s">
        <v>33477</v>
      </c>
      <c r="D3835" t="s">
        <v>33476</v>
      </c>
      <c r="E3835"/>
      <c r="F3835">
        <v>58390</v>
      </c>
      <c r="G3835" t="s">
        <v>33477</v>
      </c>
      <c r="H3835">
        <v>47370</v>
      </c>
      <c r="I3835" t="s">
        <v>33476</v>
      </c>
      <c r="J3835"/>
      <c r="U3835" s="43"/>
      <c r="AE3835"/>
    </row>
    <row r="3836" spans="1:31">
      <c r="A3836">
        <v>10150</v>
      </c>
      <c r="B3836" t="s">
        <v>3688</v>
      </c>
      <c r="C3836" t="s">
        <v>33480</v>
      </c>
      <c r="D3836" t="s">
        <v>33476</v>
      </c>
      <c r="E3836"/>
      <c r="F3836">
        <v>58470</v>
      </c>
      <c r="G3836" t="s">
        <v>33477</v>
      </c>
      <c r="H3836">
        <v>47380</v>
      </c>
      <c r="I3836" t="s">
        <v>33476</v>
      </c>
      <c r="J3836"/>
      <c r="U3836" s="43"/>
      <c r="AE3836"/>
    </row>
    <row r="3837" spans="1:31">
      <c r="A3837">
        <v>10170</v>
      </c>
      <c r="B3837" t="s">
        <v>3689</v>
      </c>
      <c r="C3837" t="s">
        <v>33480</v>
      </c>
      <c r="D3837" t="s">
        <v>33476</v>
      </c>
      <c r="E3837"/>
      <c r="F3837">
        <v>58490</v>
      </c>
      <c r="G3837" t="s">
        <v>33477</v>
      </c>
      <c r="H3837">
        <v>47400</v>
      </c>
      <c r="I3837" t="s">
        <v>33476</v>
      </c>
      <c r="J3837"/>
      <c r="U3837" s="43"/>
      <c r="AE3837"/>
    </row>
    <row r="3838" spans="1:31">
      <c r="A3838">
        <v>10500</v>
      </c>
      <c r="B3838" t="s">
        <v>3690</v>
      </c>
      <c r="C3838" t="s">
        <v>33480</v>
      </c>
      <c r="D3838" t="s">
        <v>33481</v>
      </c>
      <c r="E3838"/>
      <c r="F3838">
        <v>59127</v>
      </c>
      <c r="G3838" t="s">
        <v>33478</v>
      </c>
      <c r="H3838">
        <v>47400</v>
      </c>
      <c r="I3838" t="s">
        <v>33476</v>
      </c>
      <c r="J3838"/>
      <c r="U3838" s="43"/>
      <c r="AE3838"/>
    </row>
    <row r="3839" spans="1:31">
      <c r="A3839">
        <v>10210</v>
      </c>
      <c r="B3839" t="s">
        <v>3691</v>
      </c>
      <c r="C3839" t="s">
        <v>33477</v>
      </c>
      <c r="D3839" t="s">
        <v>33476</v>
      </c>
      <c r="E3839"/>
      <c r="F3839">
        <v>61190</v>
      </c>
      <c r="G3839" t="s">
        <v>33478</v>
      </c>
      <c r="H3839">
        <v>47430</v>
      </c>
      <c r="I3839" t="s">
        <v>33476</v>
      </c>
      <c r="J3839"/>
      <c r="U3839" s="43"/>
      <c r="AE3839"/>
    </row>
    <row r="3840" spans="1:31">
      <c r="A3840">
        <v>10210</v>
      </c>
      <c r="B3840" t="s">
        <v>3692</v>
      </c>
      <c r="C3840" t="s">
        <v>33477</v>
      </c>
      <c r="D3840" t="s">
        <v>33476</v>
      </c>
      <c r="E3840"/>
      <c r="F3840">
        <v>61270</v>
      </c>
      <c r="G3840" t="s">
        <v>33478</v>
      </c>
      <c r="H3840">
        <v>47440</v>
      </c>
      <c r="I3840" t="s">
        <v>33476</v>
      </c>
      <c r="J3840"/>
      <c r="U3840" s="43"/>
      <c r="AE3840"/>
    </row>
    <row r="3841" spans="1:31">
      <c r="A3841">
        <v>10190</v>
      </c>
      <c r="B3841" t="s">
        <v>3693</v>
      </c>
      <c r="C3841" t="s">
        <v>33480</v>
      </c>
      <c r="D3841" t="s">
        <v>33476</v>
      </c>
      <c r="E3841"/>
      <c r="F3841">
        <v>61290</v>
      </c>
      <c r="G3841" t="s">
        <v>33478</v>
      </c>
      <c r="H3841">
        <v>47470</v>
      </c>
      <c r="I3841" t="s">
        <v>33476</v>
      </c>
      <c r="J3841"/>
      <c r="U3841" s="43"/>
      <c r="AE3841"/>
    </row>
    <row r="3842" spans="1:31">
      <c r="A3842">
        <v>10140</v>
      </c>
      <c r="B3842" t="s">
        <v>3694</v>
      </c>
      <c r="C3842" t="s">
        <v>33477</v>
      </c>
      <c r="D3842" t="s">
        <v>33476</v>
      </c>
      <c r="E3842"/>
      <c r="F3842">
        <v>61300</v>
      </c>
      <c r="G3842" t="s">
        <v>33478</v>
      </c>
      <c r="H3842">
        <v>47500</v>
      </c>
      <c r="I3842" t="s">
        <v>33476</v>
      </c>
      <c r="J3842"/>
      <c r="U3842" s="43"/>
      <c r="AE3842"/>
    </row>
    <row r="3843" spans="1:31">
      <c r="A3843">
        <v>10240</v>
      </c>
      <c r="B3843" t="s">
        <v>3695</v>
      </c>
      <c r="C3843" t="s">
        <v>33480</v>
      </c>
      <c r="D3843" t="s">
        <v>33476</v>
      </c>
      <c r="E3843"/>
      <c r="F3843">
        <v>61370</v>
      </c>
      <c r="G3843" t="s">
        <v>33478</v>
      </c>
      <c r="H3843">
        <v>47500</v>
      </c>
      <c r="I3843" t="s">
        <v>33476</v>
      </c>
      <c r="J3843"/>
      <c r="U3843" s="43"/>
      <c r="AE3843"/>
    </row>
    <row r="3844" spans="1:31">
      <c r="A3844">
        <v>10260</v>
      </c>
      <c r="B3844" t="s">
        <v>3696</v>
      </c>
      <c r="C3844" t="s">
        <v>33477</v>
      </c>
      <c r="D3844" t="s">
        <v>33476</v>
      </c>
      <c r="E3844"/>
      <c r="F3844">
        <v>61380</v>
      </c>
      <c r="G3844" t="s">
        <v>33478</v>
      </c>
      <c r="H3844">
        <v>47500</v>
      </c>
      <c r="I3844" t="s">
        <v>33476</v>
      </c>
      <c r="J3844"/>
      <c r="U3844" s="43"/>
      <c r="AE3844"/>
    </row>
    <row r="3845" spans="1:31">
      <c r="A3845">
        <v>10700</v>
      </c>
      <c r="B3845" t="s">
        <v>3697</v>
      </c>
      <c r="C3845" t="s">
        <v>33480</v>
      </c>
      <c r="D3845" t="s">
        <v>33476</v>
      </c>
      <c r="E3845"/>
      <c r="F3845">
        <v>61470</v>
      </c>
      <c r="G3845" t="s">
        <v>33478</v>
      </c>
      <c r="H3845">
        <v>47600</v>
      </c>
      <c r="I3845" t="s">
        <v>33476</v>
      </c>
      <c r="J3845"/>
      <c r="U3845" s="43"/>
      <c r="AE3845"/>
    </row>
    <row r="3846" spans="1:31">
      <c r="A3846">
        <v>10140</v>
      </c>
      <c r="B3846" t="s">
        <v>3698</v>
      </c>
      <c r="C3846" t="s">
        <v>33477</v>
      </c>
      <c r="D3846" t="s">
        <v>33476</v>
      </c>
      <c r="E3846"/>
      <c r="F3846">
        <v>61550</v>
      </c>
      <c r="G3846" t="s">
        <v>33478</v>
      </c>
      <c r="H3846">
        <v>47600</v>
      </c>
      <c r="I3846" t="s">
        <v>33476</v>
      </c>
      <c r="J3846"/>
      <c r="U3846" s="43"/>
      <c r="AE3846"/>
    </row>
    <row r="3847" spans="1:31">
      <c r="A3847">
        <v>10800</v>
      </c>
      <c r="B3847" t="s">
        <v>3699</v>
      </c>
      <c r="C3847" t="s">
        <v>33480</v>
      </c>
      <c r="D3847" t="s">
        <v>33482</v>
      </c>
      <c r="E3847"/>
      <c r="F3847">
        <v>63190</v>
      </c>
      <c r="G3847" t="s">
        <v>33480</v>
      </c>
      <c r="H3847">
        <v>47600</v>
      </c>
      <c r="I3847" t="s">
        <v>33476</v>
      </c>
      <c r="J3847"/>
      <c r="U3847" s="43"/>
      <c r="AE3847"/>
    </row>
    <row r="3848" spans="1:31">
      <c r="A3848">
        <v>10200</v>
      </c>
      <c r="B3848" t="s">
        <v>3700</v>
      </c>
      <c r="C3848" t="s">
        <v>33477</v>
      </c>
      <c r="D3848" t="s">
        <v>33476</v>
      </c>
      <c r="E3848"/>
      <c r="F3848">
        <v>63470</v>
      </c>
      <c r="G3848" t="s">
        <v>33478</v>
      </c>
      <c r="H3848">
        <v>47700</v>
      </c>
      <c r="I3848" t="s">
        <v>33476</v>
      </c>
      <c r="J3848"/>
      <c r="U3848" s="43"/>
      <c r="AE3848"/>
    </row>
    <row r="3849" spans="1:31">
      <c r="A3849">
        <v>10360</v>
      </c>
      <c r="B3849" t="s">
        <v>3701</v>
      </c>
      <c r="C3849" t="s">
        <v>33478</v>
      </c>
      <c r="D3849" t="s">
        <v>33476</v>
      </c>
      <c r="E3849"/>
      <c r="F3849">
        <v>63590</v>
      </c>
      <c r="G3849" t="s">
        <v>33478</v>
      </c>
      <c r="H3849">
        <v>47800</v>
      </c>
      <c r="I3849" t="s">
        <v>33476</v>
      </c>
      <c r="J3849"/>
      <c r="U3849" s="43"/>
      <c r="AE3849"/>
    </row>
    <row r="3850" spans="1:31">
      <c r="A3850">
        <v>10240</v>
      </c>
      <c r="B3850" t="s">
        <v>3702</v>
      </c>
      <c r="C3850" t="s">
        <v>33480</v>
      </c>
      <c r="D3850" t="s">
        <v>33476</v>
      </c>
      <c r="E3850"/>
      <c r="F3850">
        <v>63620</v>
      </c>
      <c r="G3850" t="s">
        <v>33478</v>
      </c>
      <c r="H3850">
        <v>48000</v>
      </c>
      <c r="I3850" t="s">
        <v>33476</v>
      </c>
      <c r="J3850"/>
      <c r="U3850" s="43"/>
      <c r="AE3850"/>
    </row>
    <row r="3851" spans="1:31">
      <c r="A3851">
        <v>10390</v>
      </c>
      <c r="B3851" t="s">
        <v>2966</v>
      </c>
      <c r="C3851" t="s">
        <v>33480</v>
      </c>
      <c r="D3851" t="s">
        <v>33476</v>
      </c>
      <c r="E3851"/>
      <c r="F3851">
        <v>63680</v>
      </c>
      <c r="G3851" t="s">
        <v>33478</v>
      </c>
      <c r="H3851">
        <v>48000</v>
      </c>
      <c r="I3851" t="s">
        <v>33476</v>
      </c>
      <c r="J3851"/>
      <c r="U3851" s="43"/>
      <c r="AE3851"/>
    </row>
    <row r="3852" spans="1:31">
      <c r="A3852">
        <v>10380</v>
      </c>
      <c r="B3852" t="s">
        <v>3703</v>
      </c>
      <c r="C3852" t="s">
        <v>33480</v>
      </c>
      <c r="D3852" t="s">
        <v>33476</v>
      </c>
      <c r="E3852"/>
      <c r="F3852">
        <v>63690</v>
      </c>
      <c r="G3852" t="s">
        <v>33478</v>
      </c>
      <c r="H3852">
        <v>48000</v>
      </c>
      <c r="I3852" t="s">
        <v>33476</v>
      </c>
      <c r="J3852"/>
      <c r="U3852" s="43"/>
      <c r="AE3852"/>
    </row>
    <row r="3853" spans="1:31">
      <c r="A3853">
        <v>10600</v>
      </c>
      <c r="B3853" t="s">
        <v>3704</v>
      </c>
      <c r="C3853" t="s">
        <v>33480</v>
      </c>
      <c r="D3853" t="s">
        <v>33476</v>
      </c>
      <c r="E3853"/>
      <c r="F3853">
        <v>63740</v>
      </c>
      <c r="G3853" t="s">
        <v>33478</v>
      </c>
      <c r="H3853">
        <v>48000</v>
      </c>
      <c r="I3853" t="s">
        <v>33476</v>
      </c>
      <c r="J3853"/>
      <c r="U3853" s="43"/>
      <c r="AE3853"/>
    </row>
    <row r="3854" spans="1:31">
      <c r="A3854">
        <v>10290</v>
      </c>
      <c r="B3854" t="s">
        <v>3705</v>
      </c>
      <c r="C3854" t="s">
        <v>33480</v>
      </c>
      <c r="D3854" t="s">
        <v>33476</v>
      </c>
      <c r="E3854"/>
      <c r="F3854">
        <v>63750</v>
      </c>
      <c r="G3854" t="s">
        <v>33478</v>
      </c>
      <c r="H3854">
        <v>48000</v>
      </c>
      <c r="I3854" t="s">
        <v>33476</v>
      </c>
      <c r="J3854"/>
      <c r="U3854" s="43"/>
      <c r="AE3854"/>
    </row>
    <row r="3855" spans="1:31">
      <c r="A3855">
        <v>10500</v>
      </c>
      <c r="B3855" t="s">
        <v>3706</v>
      </c>
      <c r="C3855" t="s">
        <v>33480</v>
      </c>
      <c r="D3855" t="s">
        <v>33481</v>
      </c>
      <c r="E3855"/>
      <c r="F3855">
        <v>63760</v>
      </c>
      <c r="G3855" t="s">
        <v>33478</v>
      </c>
      <c r="H3855">
        <v>48100</v>
      </c>
      <c r="I3855" t="s">
        <v>33476</v>
      </c>
      <c r="J3855"/>
      <c r="U3855" s="43"/>
      <c r="AE3855"/>
    </row>
    <row r="3856" spans="1:31">
      <c r="A3856">
        <v>10410</v>
      </c>
      <c r="B3856" t="s">
        <v>3707</v>
      </c>
      <c r="C3856" t="s">
        <v>33480</v>
      </c>
      <c r="D3856" t="s">
        <v>33476</v>
      </c>
      <c r="E3856"/>
      <c r="F3856">
        <v>63810</v>
      </c>
      <c r="G3856" t="s">
        <v>33478</v>
      </c>
      <c r="H3856">
        <v>48100</v>
      </c>
      <c r="I3856" t="s">
        <v>33476</v>
      </c>
      <c r="J3856"/>
      <c r="U3856" s="43"/>
      <c r="AE3856"/>
    </row>
    <row r="3857" spans="1:31">
      <c r="A3857">
        <v>10410</v>
      </c>
      <c r="B3857" t="s">
        <v>3707</v>
      </c>
      <c r="C3857" t="s">
        <v>33480</v>
      </c>
      <c r="D3857" t="s">
        <v>33476</v>
      </c>
      <c r="E3857"/>
      <c r="F3857">
        <v>63820</v>
      </c>
      <c r="G3857" t="s">
        <v>33478</v>
      </c>
      <c r="H3857">
        <v>48100</v>
      </c>
      <c r="I3857" t="s">
        <v>33476</v>
      </c>
      <c r="J3857"/>
      <c r="U3857" s="43"/>
      <c r="AE3857"/>
    </row>
    <row r="3858" spans="1:31">
      <c r="A3858">
        <v>10350</v>
      </c>
      <c r="B3858" t="s">
        <v>3708</v>
      </c>
      <c r="C3858" t="s">
        <v>33480</v>
      </c>
      <c r="D3858" t="s">
        <v>33476</v>
      </c>
      <c r="E3858"/>
      <c r="F3858">
        <v>63980</v>
      </c>
      <c r="G3858" t="s">
        <v>33478</v>
      </c>
      <c r="H3858">
        <v>48100</v>
      </c>
      <c r="I3858" t="s">
        <v>33476</v>
      </c>
      <c r="J3858"/>
      <c r="U3858" s="43"/>
      <c r="AE3858"/>
    </row>
    <row r="3859" spans="1:31">
      <c r="A3859">
        <v>10800</v>
      </c>
      <c r="B3859" t="s">
        <v>3709</v>
      </c>
      <c r="C3859" t="s">
        <v>33480</v>
      </c>
      <c r="D3859" t="s">
        <v>33482</v>
      </c>
      <c r="E3859"/>
      <c r="F3859">
        <v>64121</v>
      </c>
      <c r="G3859" t="s">
        <v>33477</v>
      </c>
      <c r="H3859">
        <v>48100</v>
      </c>
      <c r="I3859" t="s">
        <v>33476</v>
      </c>
      <c r="J3859"/>
      <c r="U3859" s="43"/>
      <c r="AE3859"/>
    </row>
    <row r="3860" spans="1:31">
      <c r="A3860">
        <v>10160</v>
      </c>
      <c r="B3860" t="s">
        <v>3710</v>
      </c>
      <c r="C3860" t="s">
        <v>33480</v>
      </c>
      <c r="D3860" t="s">
        <v>33476</v>
      </c>
      <c r="E3860"/>
      <c r="F3860">
        <v>64320</v>
      </c>
      <c r="G3860" t="s">
        <v>33477</v>
      </c>
      <c r="H3860">
        <v>48100</v>
      </c>
      <c r="I3860" t="s">
        <v>33476</v>
      </c>
      <c r="J3860"/>
      <c r="U3860" s="43"/>
      <c r="AE3860"/>
    </row>
    <row r="3861" spans="1:31">
      <c r="A3861">
        <v>10110</v>
      </c>
      <c r="B3861" t="s">
        <v>3711</v>
      </c>
      <c r="C3861" t="s">
        <v>33477</v>
      </c>
      <c r="D3861" t="s">
        <v>33476</v>
      </c>
      <c r="E3861"/>
      <c r="F3861">
        <v>64370</v>
      </c>
      <c r="G3861" t="s">
        <v>33477</v>
      </c>
      <c r="H3861">
        <v>48100</v>
      </c>
      <c r="I3861" t="s">
        <v>33476</v>
      </c>
      <c r="J3861"/>
      <c r="U3861" s="43"/>
      <c r="AE3861"/>
    </row>
    <row r="3862" spans="1:31">
      <c r="A3862">
        <v>10260</v>
      </c>
      <c r="B3862" t="s">
        <v>3712</v>
      </c>
      <c r="C3862" t="s">
        <v>33477</v>
      </c>
      <c r="D3862" t="s">
        <v>33476</v>
      </c>
      <c r="E3862"/>
      <c r="F3862">
        <v>64420</v>
      </c>
      <c r="G3862" t="s">
        <v>33477</v>
      </c>
      <c r="H3862">
        <v>48110</v>
      </c>
      <c r="I3862" t="s">
        <v>33476</v>
      </c>
      <c r="J3862"/>
      <c r="U3862" s="43"/>
      <c r="AE3862"/>
    </row>
    <row r="3863" spans="1:31">
      <c r="A3863">
        <v>10370</v>
      </c>
      <c r="B3863" t="s">
        <v>3713</v>
      </c>
      <c r="C3863" t="s">
        <v>33480</v>
      </c>
      <c r="D3863" t="e">
        <v>#N/A</v>
      </c>
      <c r="E3863"/>
      <c r="F3863">
        <v>64460</v>
      </c>
      <c r="G3863" t="s">
        <v>33477</v>
      </c>
      <c r="H3863">
        <v>48110</v>
      </c>
      <c r="I3863" t="s">
        <v>33476</v>
      </c>
      <c r="J3863"/>
      <c r="U3863" s="43"/>
      <c r="AE3863"/>
    </row>
    <row r="3864" spans="1:31">
      <c r="A3864">
        <v>10370</v>
      </c>
      <c r="B3864" t="s">
        <v>3713</v>
      </c>
      <c r="C3864" t="s">
        <v>33480</v>
      </c>
      <c r="D3864" t="e">
        <v>#N/A</v>
      </c>
      <c r="E3864"/>
      <c r="F3864">
        <v>64530</v>
      </c>
      <c r="G3864" t="s">
        <v>33477</v>
      </c>
      <c r="H3864">
        <v>48120</v>
      </c>
      <c r="I3864" t="s">
        <v>33476</v>
      </c>
      <c r="J3864"/>
      <c r="U3864" s="43"/>
      <c r="AE3864"/>
    </row>
    <row r="3865" spans="1:31">
      <c r="A3865">
        <v>10400</v>
      </c>
      <c r="B3865" t="s">
        <v>3714</v>
      </c>
      <c r="C3865" t="s">
        <v>33480</v>
      </c>
      <c r="D3865" t="s">
        <v>33476</v>
      </c>
      <c r="E3865"/>
      <c r="F3865">
        <v>65140</v>
      </c>
      <c r="G3865" t="s">
        <v>33477</v>
      </c>
      <c r="H3865">
        <v>48130</v>
      </c>
      <c r="I3865" t="s">
        <v>33476</v>
      </c>
      <c r="J3865"/>
      <c r="U3865" s="43"/>
      <c r="AE3865"/>
    </row>
    <row r="3866" spans="1:31">
      <c r="A3866">
        <v>10130</v>
      </c>
      <c r="B3866" t="s">
        <v>3715</v>
      </c>
      <c r="C3866" t="s">
        <v>33480</v>
      </c>
      <c r="D3866" t="s">
        <v>33476</v>
      </c>
      <c r="E3866"/>
      <c r="F3866">
        <v>65220</v>
      </c>
      <c r="G3866" t="s">
        <v>33477</v>
      </c>
      <c r="H3866">
        <v>48140</v>
      </c>
      <c r="I3866" t="s">
        <v>33476</v>
      </c>
      <c r="J3866"/>
      <c r="U3866" s="43"/>
      <c r="AE3866"/>
    </row>
    <row r="3867" spans="1:31">
      <c r="A3867">
        <v>10140</v>
      </c>
      <c r="B3867" t="s">
        <v>3716</v>
      </c>
      <c r="C3867" t="s">
        <v>33477</v>
      </c>
      <c r="D3867" t="s">
        <v>33476</v>
      </c>
      <c r="E3867"/>
      <c r="F3867">
        <v>65290</v>
      </c>
      <c r="G3867" t="s">
        <v>33477</v>
      </c>
      <c r="H3867">
        <v>48150</v>
      </c>
      <c r="I3867" t="s">
        <v>33476</v>
      </c>
      <c r="J3867"/>
      <c r="U3867" s="43"/>
      <c r="AE3867"/>
    </row>
    <row r="3868" spans="1:31">
      <c r="A3868">
        <v>10330</v>
      </c>
      <c r="B3868" t="s">
        <v>1381</v>
      </c>
      <c r="C3868" t="s">
        <v>33480</v>
      </c>
      <c r="D3868" t="s">
        <v>33476</v>
      </c>
      <c r="E3868"/>
      <c r="F3868">
        <v>65300</v>
      </c>
      <c r="G3868" t="s">
        <v>33477</v>
      </c>
      <c r="H3868">
        <v>48150</v>
      </c>
      <c r="I3868" t="s">
        <v>33476</v>
      </c>
      <c r="J3868"/>
      <c r="U3868" s="43"/>
      <c r="AE3868"/>
    </row>
    <row r="3869" spans="1:31">
      <c r="A3869">
        <v>10320</v>
      </c>
      <c r="B3869" t="s">
        <v>3717</v>
      </c>
      <c r="C3869" t="s">
        <v>33477</v>
      </c>
      <c r="D3869" t="s">
        <v>33482</v>
      </c>
      <c r="E3869"/>
      <c r="F3869">
        <v>65350</v>
      </c>
      <c r="G3869" t="s">
        <v>33477</v>
      </c>
      <c r="H3869">
        <v>48160</v>
      </c>
      <c r="I3869" t="s">
        <v>33476</v>
      </c>
      <c r="J3869"/>
      <c r="U3869" s="43"/>
      <c r="AE3869"/>
    </row>
    <row r="3870" spans="1:31">
      <c r="A3870">
        <v>10310</v>
      </c>
      <c r="B3870" t="s">
        <v>3718</v>
      </c>
      <c r="C3870" t="s">
        <v>33478</v>
      </c>
      <c r="D3870" t="s">
        <v>33476</v>
      </c>
      <c r="E3870"/>
      <c r="F3870">
        <v>65490</v>
      </c>
      <c r="G3870" t="s">
        <v>33477</v>
      </c>
      <c r="H3870">
        <v>48170</v>
      </c>
      <c r="I3870" t="s">
        <v>33476</v>
      </c>
      <c r="J3870"/>
      <c r="U3870" s="43"/>
      <c r="AE3870"/>
    </row>
    <row r="3871" spans="1:31">
      <c r="A3871">
        <v>10310</v>
      </c>
      <c r="B3871" t="s">
        <v>3718</v>
      </c>
      <c r="C3871" t="s">
        <v>33478</v>
      </c>
      <c r="D3871" t="s">
        <v>33476</v>
      </c>
      <c r="E3871"/>
      <c r="F3871">
        <v>65500</v>
      </c>
      <c r="G3871" t="s">
        <v>33477</v>
      </c>
      <c r="H3871">
        <v>48170</v>
      </c>
      <c r="I3871" t="s">
        <v>33476</v>
      </c>
      <c r="J3871"/>
      <c r="U3871" s="43"/>
      <c r="AE3871"/>
    </row>
    <row r="3872" spans="1:31">
      <c r="A3872">
        <v>10110</v>
      </c>
      <c r="B3872" t="s">
        <v>3719</v>
      </c>
      <c r="C3872" t="s">
        <v>33477</v>
      </c>
      <c r="D3872" t="s">
        <v>33476</v>
      </c>
      <c r="E3872"/>
      <c r="F3872">
        <v>65800</v>
      </c>
      <c r="G3872" t="s">
        <v>33477</v>
      </c>
      <c r="H3872">
        <v>48170</v>
      </c>
      <c r="I3872" t="s">
        <v>33476</v>
      </c>
      <c r="J3872"/>
      <c r="U3872" s="43"/>
      <c r="AE3872"/>
    </row>
    <row r="3873" spans="1:31">
      <c r="A3873">
        <v>10200</v>
      </c>
      <c r="B3873" t="s">
        <v>3720</v>
      </c>
      <c r="C3873" t="s">
        <v>33477</v>
      </c>
      <c r="D3873" t="s">
        <v>33476</v>
      </c>
      <c r="E3873"/>
      <c r="F3873">
        <v>67510</v>
      </c>
      <c r="G3873" t="s">
        <v>33478</v>
      </c>
      <c r="H3873">
        <v>48170</v>
      </c>
      <c r="I3873" t="s">
        <v>33476</v>
      </c>
      <c r="J3873"/>
      <c r="U3873" s="43"/>
      <c r="AE3873"/>
    </row>
    <row r="3874" spans="1:31">
      <c r="A3874">
        <v>10700</v>
      </c>
      <c r="B3874" t="s">
        <v>3721</v>
      </c>
      <c r="C3874" t="s">
        <v>33480</v>
      </c>
      <c r="D3874" t="s">
        <v>33476</v>
      </c>
      <c r="E3874"/>
      <c r="F3874">
        <v>67570</v>
      </c>
      <c r="G3874" t="s">
        <v>33478</v>
      </c>
      <c r="H3874">
        <v>48190</v>
      </c>
      <c r="I3874" t="s">
        <v>33476</v>
      </c>
      <c r="J3874"/>
      <c r="U3874" s="43"/>
      <c r="AE3874"/>
    </row>
    <row r="3875" spans="1:31">
      <c r="A3875">
        <v>10700</v>
      </c>
      <c r="B3875" t="s">
        <v>3722</v>
      </c>
      <c r="C3875" t="s">
        <v>33480</v>
      </c>
      <c r="D3875" t="s">
        <v>33476</v>
      </c>
      <c r="E3875"/>
      <c r="F3875">
        <v>68370</v>
      </c>
      <c r="G3875" t="s">
        <v>33478</v>
      </c>
      <c r="H3875">
        <v>48200</v>
      </c>
      <c r="I3875" t="s">
        <v>33476</v>
      </c>
      <c r="J3875"/>
      <c r="U3875" s="43"/>
      <c r="AE3875"/>
    </row>
    <row r="3876" spans="1:31">
      <c r="A3876">
        <v>10210</v>
      </c>
      <c r="B3876" t="s">
        <v>3723</v>
      </c>
      <c r="C3876" t="s">
        <v>33477</v>
      </c>
      <c r="D3876" t="s">
        <v>33476</v>
      </c>
      <c r="E3876"/>
      <c r="F3876">
        <v>68470</v>
      </c>
      <c r="G3876" t="s">
        <v>33478</v>
      </c>
      <c r="H3876">
        <v>48200</v>
      </c>
      <c r="I3876" t="s">
        <v>33476</v>
      </c>
      <c r="J3876"/>
      <c r="U3876" s="43"/>
      <c r="AE3876"/>
    </row>
    <row r="3877" spans="1:31">
      <c r="A3877">
        <v>10210</v>
      </c>
      <c r="B3877" t="s">
        <v>3724</v>
      </c>
      <c r="C3877" t="s">
        <v>33477</v>
      </c>
      <c r="D3877" t="s">
        <v>33476</v>
      </c>
      <c r="E3877"/>
      <c r="F3877">
        <v>68820</v>
      </c>
      <c r="G3877" t="s">
        <v>33478</v>
      </c>
      <c r="H3877">
        <v>48200</v>
      </c>
      <c r="I3877" t="s">
        <v>33476</v>
      </c>
      <c r="J3877"/>
      <c r="U3877" s="43"/>
      <c r="AE3877"/>
    </row>
    <row r="3878" spans="1:31">
      <c r="A3878">
        <v>10140</v>
      </c>
      <c r="B3878" t="s">
        <v>3725</v>
      </c>
      <c r="C3878" t="s">
        <v>33477</v>
      </c>
      <c r="D3878" t="s">
        <v>33476</v>
      </c>
      <c r="E3878"/>
      <c r="F3878">
        <v>71130</v>
      </c>
      <c r="G3878" t="s">
        <v>33477</v>
      </c>
      <c r="H3878">
        <v>48210</v>
      </c>
      <c r="I3878" t="s">
        <v>33476</v>
      </c>
      <c r="J3878"/>
      <c r="U3878" s="43"/>
      <c r="AE3878"/>
    </row>
    <row r="3879" spans="1:31">
      <c r="A3879">
        <v>10800</v>
      </c>
      <c r="B3879" t="s">
        <v>3726</v>
      </c>
      <c r="C3879" t="s">
        <v>33480</v>
      </c>
      <c r="D3879" t="s">
        <v>33482</v>
      </c>
      <c r="E3879"/>
      <c r="F3879">
        <v>72220</v>
      </c>
      <c r="G3879" t="s">
        <v>33480</v>
      </c>
      <c r="H3879">
        <v>48210</v>
      </c>
      <c r="I3879" t="s">
        <v>33476</v>
      </c>
      <c r="J3879"/>
      <c r="U3879" s="43"/>
      <c r="AE3879"/>
    </row>
    <row r="3880" spans="1:31">
      <c r="A3880">
        <v>10800</v>
      </c>
      <c r="B3880" t="s">
        <v>3727</v>
      </c>
      <c r="C3880" t="s">
        <v>33480</v>
      </c>
      <c r="D3880" t="s">
        <v>33482</v>
      </c>
      <c r="E3880"/>
      <c r="F3880">
        <v>72250</v>
      </c>
      <c r="G3880" t="s">
        <v>33477</v>
      </c>
      <c r="H3880">
        <v>48210</v>
      </c>
      <c r="I3880" t="s">
        <v>33476</v>
      </c>
      <c r="J3880"/>
      <c r="U3880" s="43"/>
      <c r="AE3880"/>
    </row>
    <row r="3881" spans="1:31">
      <c r="A3881">
        <v>10700</v>
      </c>
      <c r="B3881" t="s">
        <v>3728</v>
      </c>
      <c r="C3881" t="s">
        <v>33480</v>
      </c>
      <c r="D3881" t="s">
        <v>33476</v>
      </c>
      <c r="E3881"/>
      <c r="F3881">
        <v>72390</v>
      </c>
      <c r="G3881" t="s">
        <v>33480</v>
      </c>
      <c r="H3881">
        <v>48210</v>
      </c>
      <c r="I3881" t="s">
        <v>33476</v>
      </c>
      <c r="J3881"/>
      <c r="U3881" s="43"/>
      <c r="AE3881"/>
    </row>
    <row r="3882" spans="1:31">
      <c r="A3882">
        <v>10260</v>
      </c>
      <c r="B3882" t="s">
        <v>3729</v>
      </c>
      <c r="C3882" t="s">
        <v>33477</v>
      </c>
      <c r="D3882" t="s">
        <v>33476</v>
      </c>
      <c r="E3882"/>
      <c r="F3882">
        <v>72440</v>
      </c>
      <c r="G3882" t="s">
        <v>33477</v>
      </c>
      <c r="H3882">
        <v>48220</v>
      </c>
      <c r="I3882" t="s">
        <v>33476</v>
      </c>
      <c r="J3882"/>
      <c r="U3882" s="43"/>
      <c r="AE3882"/>
    </row>
    <row r="3883" spans="1:31">
      <c r="A3883">
        <v>10110</v>
      </c>
      <c r="B3883" t="s">
        <v>3730</v>
      </c>
      <c r="C3883" t="s">
        <v>33477</v>
      </c>
      <c r="D3883" t="s">
        <v>33476</v>
      </c>
      <c r="E3883"/>
      <c r="F3883">
        <v>72560</v>
      </c>
      <c r="G3883" t="s">
        <v>33480</v>
      </c>
      <c r="H3883">
        <v>48220</v>
      </c>
      <c r="I3883" t="s">
        <v>33476</v>
      </c>
      <c r="J3883"/>
      <c r="U3883" s="43"/>
      <c r="AE3883"/>
    </row>
    <row r="3884" spans="1:31">
      <c r="A3884">
        <v>10110</v>
      </c>
      <c r="B3884" t="s">
        <v>3731</v>
      </c>
      <c r="C3884" t="s">
        <v>33477</v>
      </c>
      <c r="D3884" t="s">
        <v>33476</v>
      </c>
      <c r="E3884"/>
      <c r="F3884">
        <v>73110</v>
      </c>
      <c r="G3884" t="s">
        <v>33478</v>
      </c>
      <c r="H3884">
        <v>48230</v>
      </c>
      <c r="I3884" t="s">
        <v>33476</v>
      </c>
      <c r="J3884"/>
      <c r="U3884" s="43"/>
      <c r="AE3884"/>
    </row>
    <row r="3885" spans="1:31">
      <c r="A3885">
        <v>10200</v>
      </c>
      <c r="B3885" t="s">
        <v>3732</v>
      </c>
      <c r="C3885" t="s">
        <v>33477</v>
      </c>
      <c r="D3885" t="s">
        <v>33476</v>
      </c>
      <c r="E3885"/>
      <c r="F3885">
        <v>73390</v>
      </c>
      <c r="G3885" t="s">
        <v>33477</v>
      </c>
      <c r="H3885">
        <v>48240</v>
      </c>
      <c r="I3885" t="s">
        <v>33476</v>
      </c>
      <c r="J3885"/>
      <c r="U3885" s="43"/>
      <c r="AE3885"/>
    </row>
    <row r="3886" spans="1:31">
      <c r="A3886">
        <v>10130</v>
      </c>
      <c r="B3886" t="s">
        <v>3733</v>
      </c>
      <c r="C3886" t="s">
        <v>33480</v>
      </c>
      <c r="D3886" t="s">
        <v>33476</v>
      </c>
      <c r="E3886"/>
      <c r="F3886">
        <v>73460</v>
      </c>
      <c r="G3886" t="s">
        <v>33478</v>
      </c>
      <c r="H3886">
        <v>48250</v>
      </c>
      <c r="I3886" t="s">
        <v>33476</v>
      </c>
      <c r="J3886"/>
      <c r="U3886" s="43"/>
      <c r="AE3886"/>
    </row>
    <row r="3887" spans="1:31">
      <c r="A3887">
        <v>10150</v>
      </c>
      <c r="B3887" t="s">
        <v>3734</v>
      </c>
      <c r="C3887" t="s">
        <v>33480</v>
      </c>
      <c r="D3887" t="s">
        <v>33476</v>
      </c>
      <c r="E3887"/>
      <c r="F3887">
        <v>74310</v>
      </c>
      <c r="G3887" t="s">
        <v>33478</v>
      </c>
      <c r="H3887">
        <v>48260</v>
      </c>
      <c r="I3887" t="s">
        <v>33476</v>
      </c>
      <c r="J3887"/>
      <c r="U3887" s="43"/>
      <c r="AE3887"/>
    </row>
    <row r="3888" spans="1:31">
      <c r="A3888">
        <v>10210</v>
      </c>
      <c r="B3888" t="s">
        <v>3735</v>
      </c>
      <c r="C3888" t="s">
        <v>33477</v>
      </c>
      <c r="D3888" t="s">
        <v>33476</v>
      </c>
      <c r="E3888"/>
      <c r="F3888">
        <v>74660</v>
      </c>
      <c r="G3888" t="s">
        <v>33478</v>
      </c>
      <c r="H3888">
        <v>48260</v>
      </c>
      <c r="I3888" t="s">
        <v>33476</v>
      </c>
      <c r="J3888"/>
      <c r="U3888" s="43"/>
      <c r="AE3888"/>
    </row>
    <row r="3889" spans="1:31">
      <c r="A3889">
        <v>10160</v>
      </c>
      <c r="B3889" t="s">
        <v>3736</v>
      </c>
      <c r="C3889" t="s">
        <v>33480</v>
      </c>
      <c r="D3889" t="s">
        <v>33476</v>
      </c>
      <c r="E3889"/>
      <c r="F3889">
        <v>77115</v>
      </c>
      <c r="G3889" t="s">
        <v>33480</v>
      </c>
      <c r="H3889">
        <v>48300</v>
      </c>
      <c r="I3889" t="s">
        <v>33476</v>
      </c>
      <c r="J3889"/>
      <c r="U3889" s="43"/>
      <c r="AE3889"/>
    </row>
    <row r="3890" spans="1:31">
      <c r="A3890">
        <v>10500</v>
      </c>
      <c r="B3890" t="s">
        <v>3737</v>
      </c>
      <c r="C3890" t="s">
        <v>33480</v>
      </c>
      <c r="D3890" t="s">
        <v>33481</v>
      </c>
      <c r="E3890"/>
      <c r="F3890">
        <v>77133</v>
      </c>
      <c r="G3890" t="s">
        <v>33480</v>
      </c>
      <c r="H3890">
        <v>48310</v>
      </c>
      <c r="I3890" t="s">
        <v>33476</v>
      </c>
      <c r="J3890"/>
      <c r="U3890" s="43"/>
      <c r="AE3890"/>
    </row>
    <row r="3891" spans="1:31">
      <c r="A3891">
        <v>11800</v>
      </c>
      <c r="B3891" t="s">
        <v>2996</v>
      </c>
      <c r="C3891" t="s">
        <v>33480</v>
      </c>
      <c r="D3891" t="s">
        <v>33476</v>
      </c>
      <c r="E3891"/>
      <c r="F3891">
        <v>77135</v>
      </c>
      <c r="G3891" t="s">
        <v>33480</v>
      </c>
      <c r="H3891">
        <v>48310</v>
      </c>
      <c r="I3891" t="s">
        <v>33476</v>
      </c>
      <c r="J3891"/>
      <c r="U3891" s="43"/>
      <c r="AE3891"/>
    </row>
    <row r="3892" spans="1:31">
      <c r="A3892">
        <v>11320</v>
      </c>
      <c r="B3892" t="s">
        <v>3738</v>
      </c>
      <c r="C3892" t="s">
        <v>33480</v>
      </c>
      <c r="D3892" t="s">
        <v>33476</v>
      </c>
      <c r="E3892"/>
      <c r="F3892">
        <v>77163</v>
      </c>
      <c r="G3892" t="s">
        <v>33480</v>
      </c>
      <c r="H3892">
        <v>48320</v>
      </c>
      <c r="I3892" t="s">
        <v>33476</v>
      </c>
      <c r="J3892"/>
      <c r="U3892" s="43"/>
      <c r="AE3892"/>
    </row>
    <row r="3893" spans="1:31">
      <c r="A3893">
        <v>11300</v>
      </c>
      <c r="B3893" t="s">
        <v>3739</v>
      </c>
      <c r="C3893" t="s">
        <v>33480</v>
      </c>
      <c r="D3893" t="s">
        <v>33476</v>
      </c>
      <c r="E3893"/>
      <c r="F3893">
        <v>77169</v>
      </c>
      <c r="G3893" t="s">
        <v>33480</v>
      </c>
      <c r="H3893">
        <v>48330</v>
      </c>
      <c r="I3893" t="s">
        <v>33476</v>
      </c>
      <c r="J3893"/>
      <c r="U3893" s="43"/>
      <c r="AE3893"/>
    </row>
    <row r="3894" spans="1:31">
      <c r="A3894">
        <v>11240</v>
      </c>
      <c r="B3894" t="s">
        <v>3740</v>
      </c>
      <c r="C3894" t="s">
        <v>33480</v>
      </c>
      <c r="D3894" t="s">
        <v>33476</v>
      </c>
      <c r="E3894"/>
      <c r="F3894">
        <v>77260</v>
      </c>
      <c r="G3894" t="s">
        <v>33480</v>
      </c>
      <c r="H3894">
        <v>48340</v>
      </c>
      <c r="I3894" t="s">
        <v>33476</v>
      </c>
      <c r="J3894"/>
      <c r="U3894" s="43"/>
      <c r="AE3894"/>
    </row>
    <row r="3895" spans="1:31">
      <c r="A3895">
        <v>11290</v>
      </c>
      <c r="B3895" t="s">
        <v>3741</v>
      </c>
      <c r="C3895" t="s">
        <v>33480</v>
      </c>
      <c r="D3895" t="s">
        <v>33476</v>
      </c>
      <c r="E3895"/>
      <c r="F3895">
        <v>77470</v>
      </c>
      <c r="G3895" t="s">
        <v>33480</v>
      </c>
      <c r="H3895">
        <v>48370</v>
      </c>
      <c r="I3895" t="s">
        <v>33476</v>
      </c>
      <c r="J3895"/>
      <c r="U3895" s="43"/>
      <c r="AE3895"/>
    </row>
    <row r="3896" spans="1:31">
      <c r="A3896">
        <v>11360</v>
      </c>
      <c r="B3896" t="s">
        <v>3742</v>
      </c>
      <c r="C3896" t="s">
        <v>33480</v>
      </c>
      <c r="D3896" t="s">
        <v>33476</v>
      </c>
      <c r="E3896"/>
      <c r="F3896">
        <v>77515</v>
      </c>
      <c r="G3896" t="s">
        <v>33480</v>
      </c>
      <c r="H3896">
        <v>48400</v>
      </c>
      <c r="I3896" t="s">
        <v>33476</v>
      </c>
      <c r="J3896"/>
      <c r="U3896" s="43"/>
      <c r="AE3896"/>
    </row>
    <row r="3897" spans="1:31">
      <c r="A3897">
        <v>11330</v>
      </c>
      <c r="B3897" t="s">
        <v>3743</v>
      </c>
      <c r="C3897" t="s">
        <v>33480</v>
      </c>
      <c r="D3897" t="s">
        <v>33476</v>
      </c>
      <c r="E3897"/>
      <c r="F3897">
        <v>77630</v>
      </c>
      <c r="G3897" t="s">
        <v>33480</v>
      </c>
      <c r="H3897">
        <v>48400</v>
      </c>
      <c r="I3897" t="s">
        <v>33476</v>
      </c>
      <c r="J3897"/>
      <c r="U3897" s="43"/>
      <c r="AE3897"/>
    </row>
    <row r="3898" spans="1:31">
      <c r="A3898">
        <v>11580</v>
      </c>
      <c r="B3898" t="s">
        <v>3744</v>
      </c>
      <c r="C3898" t="s">
        <v>33480</v>
      </c>
      <c r="D3898" t="e">
        <v>#N/A</v>
      </c>
      <c r="E3898"/>
      <c r="F3898">
        <v>77680</v>
      </c>
      <c r="G3898" t="s">
        <v>33480</v>
      </c>
      <c r="H3898">
        <v>48400</v>
      </c>
      <c r="I3898" t="s">
        <v>33476</v>
      </c>
      <c r="J3898"/>
      <c r="U3898" s="43"/>
      <c r="AE3898"/>
    </row>
    <row r="3899" spans="1:31">
      <c r="A3899">
        <v>11170</v>
      </c>
      <c r="B3899" t="s">
        <v>3745</v>
      </c>
      <c r="C3899" t="s">
        <v>33480</v>
      </c>
      <c r="D3899" t="s">
        <v>33476</v>
      </c>
      <c r="E3899"/>
      <c r="F3899">
        <v>77730</v>
      </c>
      <c r="G3899" t="s">
        <v>33480</v>
      </c>
      <c r="H3899">
        <v>48400</v>
      </c>
      <c r="I3899" t="s">
        <v>33476</v>
      </c>
      <c r="J3899"/>
      <c r="U3899" s="43"/>
      <c r="AE3899"/>
    </row>
    <row r="3900" spans="1:31">
      <c r="A3900">
        <v>11190</v>
      </c>
      <c r="B3900" t="s">
        <v>3746</v>
      </c>
      <c r="C3900" t="s">
        <v>33480</v>
      </c>
      <c r="D3900" t="s">
        <v>33476</v>
      </c>
      <c r="E3900"/>
      <c r="F3900">
        <v>77930</v>
      </c>
      <c r="G3900" t="s">
        <v>33480</v>
      </c>
      <c r="H3900">
        <v>48400</v>
      </c>
      <c r="I3900" t="s">
        <v>33476</v>
      </c>
      <c r="J3900"/>
      <c r="U3900" s="43"/>
      <c r="AE3900"/>
    </row>
    <row r="3901" spans="1:31">
      <c r="A3901">
        <v>11600</v>
      </c>
      <c r="B3901" t="s">
        <v>3747</v>
      </c>
      <c r="C3901" t="s">
        <v>33480</v>
      </c>
      <c r="D3901" t="s">
        <v>33476</v>
      </c>
      <c r="E3901"/>
      <c r="F3901">
        <v>77940</v>
      </c>
      <c r="G3901" t="s">
        <v>33480</v>
      </c>
      <c r="H3901">
        <v>48500</v>
      </c>
      <c r="I3901" t="s">
        <v>33476</v>
      </c>
      <c r="J3901"/>
      <c r="U3901" s="43"/>
      <c r="AE3901"/>
    </row>
    <row r="3902" spans="1:31">
      <c r="A3902">
        <v>11120</v>
      </c>
      <c r="B3902" t="s">
        <v>3748</v>
      </c>
      <c r="C3902" t="s">
        <v>33480</v>
      </c>
      <c r="D3902" t="s">
        <v>33476</v>
      </c>
      <c r="E3902"/>
      <c r="F3902">
        <v>78120</v>
      </c>
      <c r="G3902" t="s">
        <v>33480</v>
      </c>
      <c r="H3902">
        <v>48500</v>
      </c>
      <c r="I3902" t="s">
        <v>33476</v>
      </c>
      <c r="J3902"/>
      <c r="U3902" s="43"/>
      <c r="AE3902"/>
    </row>
    <row r="3903" spans="1:31">
      <c r="A3903">
        <v>11200</v>
      </c>
      <c r="B3903" t="s">
        <v>3749</v>
      </c>
      <c r="C3903" t="s">
        <v>33480</v>
      </c>
      <c r="D3903" t="s">
        <v>33476</v>
      </c>
      <c r="E3903"/>
      <c r="F3903">
        <v>78124</v>
      </c>
      <c r="G3903" t="s">
        <v>33480</v>
      </c>
      <c r="H3903">
        <v>48500</v>
      </c>
      <c r="I3903" t="s">
        <v>33476</v>
      </c>
      <c r="J3903"/>
      <c r="U3903" s="43"/>
      <c r="AE3903"/>
    </row>
    <row r="3904" spans="1:31">
      <c r="A3904">
        <v>11110</v>
      </c>
      <c r="B3904" t="s">
        <v>3750</v>
      </c>
      <c r="C3904" t="s">
        <v>33480</v>
      </c>
      <c r="D3904" t="s">
        <v>33476</v>
      </c>
      <c r="E3904"/>
      <c r="F3904">
        <v>78410</v>
      </c>
      <c r="G3904" t="s">
        <v>33480</v>
      </c>
      <c r="H3904">
        <v>48600</v>
      </c>
      <c r="I3904" t="s">
        <v>33476</v>
      </c>
      <c r="J3904"/>
      <c r="U3904" s="43"/>
      <c r="AE3904"/>
    </row>
    <row r="3905" spans="1:31">
      <c r="A3905">
        <v>11190</v>
      </c>
      <c r="B3905" t="s">
        <v>3751</v>
      </c>
      <c r="C3905" t="s">
        <v>33480</v>
      </c>
      <c r="D3905" t="s">
        <v>33476</v>
      </c>
      <c r="E3905"/>
      <c r="F3905">
        <v>78550</v>
      </c>
      <c r="G3905" t="s">
        <v>33480</v>
      </c>
      <c r="H3905">
        <v>48600</v>
      </c>
      <c r="I3905" t="s">
        <v>33476</v>
      </c>
      <c r="J3905"/>
      <c r="U3905" s="43"/>
      <c r="AE3905"/>
    </row>
    <row r="3906" spans="1:31">
      <c r="A3906">
        <v>11220</v>
      </c>
      <c r="B3906" t="s">
        <v>3752</v>
      </c>
      <c r="C3906" t="s">
        <v>33480</v>
      </c>
      <c r="D3906" t="s">
        <v>33476</v>
      </c>
      <c r="E3906"/>
      <c r="F3906">
        <v>78610</v>
      </c>
      <c r="G3906" t="s">
        <v>33480</v>
      </c>
      <c r="H3906">
        <v>48600</v>
      </c>
      <c r="I3906" t="s">
        <v>33476</v>
      </c>
      <c r="J3906"/>
      <c r="U3906" s="43"/>
      <c r="AE3906"/>
    </row>
    <row r="3907" spans="1:31">
      <c r="A3907">
        <v>11140</v>
      </c>
      <c r="B3907" t="s">
        <v>3013</v>
      </c>
      <c r="C3907" t="s">
        <v>33477</v>
      </c>
      <c r="D3907" t="s">
        <v>33476</v>
      </c>
      <c r="E3907"/>
      <c r="F3907">
        <v>78810</v>
      </c>
      <c r="G3907" t="s">
        <v>33480</v>
      </c>
      <c r="H3907">
        <v>48600</v>
      </c>
      <c r="I3907" t="s">
        <v>33476</v>
      </c>
      <c r="J3907"/>
      <c r="U3907" s="43"/>
      <c r="AE3907"/>
    </row>
    <row r="3908" spans="1:31">
      <c r="A3908">
        <v>11290</v>
      </c>
      <c r="B3908" t="s">
        <v>3753</v>
      </c>
      <c r="C3908" t="s">
        <v>33480</v>
      </c>
      <c r="D3908" t="s">
        <v>33476</v>
      </c>
      <c r="E3908"/>
      <c r="F3908">
        <v>78910</v>
      </c>
      <c r="G3908" t="s">
        <v>33480</v>
      </c>
      <c r="H3908">
        <v>48700</v>
      </c>
      <c r="I3908" t="s">
        <v>33476</v>
      </c>
      <c r="J3908"/>
      <c r="U3908" s="43"/>
      <c r="AE3908"/>
    </row>
    <row r="3909" spans="1:31">
      <c r="A3909">
        <v>11140</v>
      </c>
      <c r="B3909" t="s">
        <v>3754</v>
      </c>
      <c r="C3909" t="s">
        <v>33477</v>
      </c>
      <c r="D3909" t="s">
        <v>33476</v>
      </c>
      <c r="E3909"/>
      <c r="F3909">
        <v>78930</v>
      </c>
      <c r="G3909" t="s">
        <v>33480</v>
      </c>
      <c r="H3909">
        <v>48700</v>
      </c>
      <c r="I3909" t="s">
        <v>33476</v>
      </c>
      <c r="J3909"/>
      <c r="U3909" s="43"/>
      <c r="AE3909"/>
    </row>
    <row r="3910" spans="1:31">
      <c r="A3910">
        <v>11330</v>
      </c>
      <c r="B3910" t="s">
        <v>3755</v>
      </c>
      <c r="C3910" t="s">
        <v>33480</v>
      </c>
      <c r="D3910" t="s">
        <v>33476</v>
      </c>
      <c r="E3910"/>
      <c r="F3910">
        <v>78950</v>
      </c>
      <c r="G3910" t="s">
        <v>33480</v>
      </c>
      <c r="H3910">
        <v>48800</v>
      </c>
      <c r="I3910" t="s">
        <v>33476</v>
      </c>
      <c r="J3910"/>
      <c r="U3910" s="43"/>
      <c r="AE3910"/>
    </row>
    <row r="3911" spans="1:31">
      <c r="A3911">
        <v>11140</v>
      </c>
      <c r="B3911" t="s">
        <v>3756</v>
      </c>
      <c r="C3911" t="s">
        <v>33477</v>
      </c>
      <c r="D3911" t="s">
        <v>33476</v>
      </c>
      <c r="E3911"/>
      <c r="F3911">
        <v>79420</v>
      </c>
      <c r="G3911" t="s">
        <v>33477</v>
      </c>
      <c r="H3911">
        <v>48800</v>
      </c>
      <c r="I3911" t="s">
        <v>33476</v>
      </c>
      <c r="J3911"/>
      <c r="U3911" s="43"/>
      <c r="AE3911"/>
    </row>
    <row r="3912" spans="1:31">
      <c r="A3912">
        <v>11700</v>
      </c>
      <c r="B3912" t="s">
        <v>3757</v>
      </c>
      <c r="C3912" t="s">
        <v>33480</v>
      </c>
      <c r="D3912" t="s">
        <v>33476</v>
      </c>
      <c r="E3912"/>
      <c r="F3912">
        <v>81310</v>
      </c>
      <c r="G3912" t="s">
        <v>33480</v>
      </c>
      <c r="H3912">
        <v>49000</v>
      </c>
      <c r="I3912" t="s">
        <v>33476</v>
      </c>
      <c r="J3912"/>
      <c r="U3912" s="43"/>
      <c r="AE3912"/>
    </row>
    <row r="3913" spans="1:31">
      <c r="A3913">
        <v>11800</v>
      </c>
      <c r="B3913" t="s">
        <v>3758</v>
      </c>
      <c r="C3913" t="s">
        <v>33480</v>
      </c>
      <c r="D3913" t="s">
        <v>33476</v>
      </c>
      <c r="E3913"/>
      <c r="F3913">
        <v>82170</v>
      </c>
      <c r="G3913" t="s">
        <v>33480</v>
      </c>
      <c r="H3913">
        <v>49000</v>
      </c>
      <c r="I3913" t="s">
        <v>33476</v>
      </c>
      <c r="J3913"/>
      <c r="U3913" s="43"/>
      <c r="AE3913"/>
    </row>
    <row r="3914" spans="1:31">
      <c r="A3914">
        <v>11100</v>
      </c>
      <c r="B3914" t="s">
        <v>3759</v>
      </c>
      <c r="C3914" t="s">
        <v>33480</v>
      </c>
      <c r="D3914" t="s">
        <v>33476</v>
      </c>
      <c r="E3914"/>
      <c r="F3914">
        <v>82290</v>
      </c>
      <c r="G3914" t="s">
        <v>33480</v>
      </c>
      <c r="H3914">
        <v>49070</v>
      </c>
      <c r="I3914" t="s">
        <v>33476</v>
      </c>
      <c r="J3914"/>
      <c r="U3914" s="43"/>
      <c r="AE3914"/>
    </row>
    <row r="3915" spans="1:31">
      <c r="A3915">
        <v>11600</v>
      </c>
      <c r="B3915" t="s">
        <v>3760</v>
      </c>
      <c r="C3915" t="s">
        <v>33480</v>
      </c>
      <c r="D3915" t="s">
        <v>33476</v>
      </c>
      <c r="E3915"/>
      <c r="F3915">
        <v>82710</v>
      </c>
      <c r="G3915" t="s">
        <v>33480</v>
      </c>
      <c r="H3915">
        <v>49070</v>
      </c>
      <c r="I3915" t="s">
        <v>33476</v>
      </c>
      <c r="J3915"/>
      <c r="U3915" s="43"/>
      <c r="AE3915"/>
    </row>
    <row r="3916" spans="1:31">
      <c r="A3916">
        <v>11410</v>
      </c>
      <c r="B3916" t="s">
        <v>3761</v>
      </c>
      <c r="C3916" t="s">
        <v>33480</v>
      </c>
      <c r="D3916" t="s">
        <v>33476</v>
      </c>
      <c r="E3916"/>
      <c r="F3916">
        <v>87470</v>
      </c>
      <c r="G3916" t="s">
        <v>33478</v>
      </c>
      <c r="H3916">
        <v>49110</v>
      </c>
      <c r="I3916" t="s">
        <v>33476</v>
      </c>
      <c r="J3916"/>
      <c r="U3916" s="43"/>
      <c r="AE3916"/>
    </row>
    <row r="3917" spans="1:31">
      <c r="A3917">
        <v>11800</v>
      </c>
      <c r="B3917" t="s">
        <v>3762</v>
      </c>
      <c r="C3917" t="s">
        <v>33480</v>
      </c>
      <c r="D3917" t="s">
        <v>33476</v>
      </c>
      <c r="E3917"/>
      <c r="F3917">
        <v>87640</v>
      </c>
      <c r="G3917" t="s">
        <v>33478</v>
      </c>
      <c r="H3917">
        <v>49110</v>
      </c>
      <c r="I3917" t="s">
        <v>33476</v>
      </c>
      <c r="J3917"/>
      <c r="U3917" s="43"/>
      <c r="AE3917"/>
    </row>
    <row r="3918" spans="1:31">
      <c r="A3918">
        <v>11340</v>
      </c>
      <c r="B3918" t="s">
        <v>3763</v>
      </c>
      <c r="C3918" t="s">
        <v>33477</v>
      </c>
      <c r="D3918" t="e">
        <v>#N/A</v>
      </c>
      <c r="E3918"/>
      <c r="F3918">
        <v>88110</v>
      </c>
      <c r="G3918" t="s">
        <v>33478</v>
      </c>
      <c r="H3918">
        <v>49110</v>
      </c>
      <c r="I3918" t="s">
        <v>33476</v>
      </c>
      <c r="J3918"/>
      <c r="U3918" s="43"/>
      <c r="AE3918"/>
    </row>
    <row r="3919" spans="1:31">
      <c r="A3919">
        <v>11580</v>
      </c>
      <c r="B3919" t="s">
        <v>3764</v>
      </c>
      <c r="C3919" t="s">
        <v>33480</v>
      </c>
      <c r="D3919" t="e">
        <v>#N/A</v>
      </c>
      <c r="E3919"/>
      <c r="F3919">
        <v>88230</v>
      </c>
      <c r="G3919" t="s">
        <v>33478</v>
      </c>
      <c r="H3919">
        <v>49112</v>
      </c>
      <c r="I3919" t="s">
        <v>33476</v>
      </c>
      <c r="J3919"/>
      <c r="U3919" s="43"/>
      <c r="AE3919"/>
    </row>
    <row r="3920" spans="1:31">
      <c r="A3920">
        <v>11410</v>
      </c>
      <c r="B3920" t="s">
        <v>3765</v>
      </c>
      <c r="C3920" t="s">
        <v>33480</v>
      </c>
      <c r="D3920" t="s">
        <v>33476</v>
      </c>
      <c r="E3920"/>
      <c r="F3920">
        <v>88290</v>
      </c>
      <c r="G3920" t="s">
        <v>33478</v>
      </c>
      <c r="H3920">
        <v>49120</v>
      </c>
      <c r="I3920" t="s">
        <v>33476</v>
      </c>
      <c r="J3920"/>
      <c r="U3920" s="43"/>
      <c r="AE3920"/>
    </row>
    <row r="3921" spans="1:31">
      <c r="A3921">
        <v>11140</v>
      </c>
      <c r="B3921" t="s">
        <v>3766</v>
      </c>
      <c r="C3921" t="s">
        <v>33477</v>
      </c>
      <c r="D3921" t="s">
        <v>33476</v>
      </c>
      <c r="E3921"/>
      <c r="F3921">
        <v>88310</v>
      </c>
      <c r="G3921" t="s">
        <v>33478</v>
      </c>
      <c r="H3921">
        <v>49122</v>
      </c>
      <c r="I3921" t="s">
        <v>33476</v>
      </c>
      <c r="J3921"/>
      <c r="U3921" s="43"/>
      <c r="AE3921"/>
    </row>
    <row r="3922" spans="1:31">
      <c r="A3922">
        <v>11240</v>
      </c>
      <c r="B3922" t="s">
        <v>3767</v>
      </c>
      <c r="C3922" t="s">
        <v>33480</v>
      </c>
      <c r="D3922" t="s">
        <v>33476</v>
      </c>
      <c r="E3922"/>
      <c r="F3922">
        <v>88430</v>
      </c>
      <c r="G3922" t="s">
        <v>33478</v>
      </c>
      <c r="H3922">
        <v>49125</v>
      </c>
      <c r="I3922" t="s">
        <v>33476</v>
      </c>
      <c r="J3922"/>
      <c r="U3922" s="43"/>
      <c r="AE3922"/>
    </row>
    <row r="3923" spans="1:31">
      <c r="A3923">
        <v>11420</v>
      </c>
      <c r="B3923" t="s">
        <v>3768</v>
      </c>
      <c r="C3923" t="s">
        <v>33480</v>
      </c>
      <c r="D3923" t="s">
        <v>33476</v>
      </c>
      <c r="E3923"/>
      <c r="F3923">
        <v>88460</v>
      </c>
      <c r="G3923" t="s">
        <v>33478</v>
      </c>
      <c r="H3923">
        <v>49125</v>
      </c>
      <c r="I3923" t="s">
        <v>33476</v>
      </c>
      <c r="J3923"/>
      <c r="U3923" s="43"/>
      <c r="AE3923"/>
    </row>
    <row r="3924" spans="1:31">
      <c r="A3924">
        <v>11240</v>
      </c>
      <c r="B3924" t="s">
        <v>3769</v>
      </c>
      <c r="C3924" t="s">
        <v>33480</v>
      </c>
      <c r="D3924" t="s">
        <v>33476</v>
      </c>
      <c r="E3924"/>
      <c r="F3924">
        <v>88470</v>
      </c>
      <c r="G3924" t="s">
        <v>33478</v>
      </c>
      <c r="H3924">
        <v>49140</v>
      </c>
      <c r="I3924" t="s">
        <v>33476</v>
      </c>
      <c r="J3924"/>
      <c r="U3924" s="43"/>
      <c r="AE3924"/>
    </row>
    <row r="3925" spans="1:31">
      <c r="A3925">
        <v>11500</v>
      </c>
      <c r="B3925" t="s">
        <v>3770</v>
      </c>
      <c r="C3925" t="s">
        <v>33477</v>
      </c>
      <c r="D3925" t="s">
        <v>33476</v>
      </c>
      <c r="E3925"/>
      <c r="F3925">
        <v>88490</v>
      </c>
      <c r="G3925" t="s">
        <v>33478</v>
      </c>
      <c r="H3925">
        <v>49140</v>
      </c>
      <c r="I3925" t="s">
        <v>33476</v>
      </c>
      <c r="J3925"/>
      <c r="U3925" s="43"/>
      <c r="AE3925"/>
    </row>
    <row r="3926" spans="1:31">
      <c r="A3926">
        <v>11340</v>
      </c>
      <c r="B3926" t="s">
        <v>3771</v>
      </c>
      <c r="C3926" t="s">
        <v>33477</v>
      </c>
      <c r="D3926" t="e">
        <v>#N/A</v>
      </c>
      <c r="E3926"/>
      <c r="F3926">
        <v>88540</v>
      </c>
      <c r="G3926" t="s">
        <v>33478</v>
      </c>
      <c r="H3926">
        <v>49140</v>
      </c>
      <c r="I3926" t="s">
        <v>33476</v>
      </c>
      <c r="J3926"/>
      <c r="U3926" s="43"/>
      <c r="AE3926"/>
    </row>
    <row r="3927" spans="1:31">
      <c r="A3927">
        <v>11000</v>
      </c>
      <c r="B3927" t="s">
        <v>3772</v>
      </c>
      <c r="C3927" t="s">
        <v>33480</v>
      </c>
      <c r="D3927" t="s">
        <v>33476</v>
      </c>
      <c r="E3927"/>
      <c r="F3927">
        <v>88640</v>
      </c>
      <c r="G3927" t="s">
        <v>33478</v>
      </c>
      <c r="H3927">
        <v>49140</v>
      </c>
      <c r="I3927" t="s">
        <v>33476</v>
      </c>
      <c r="J3927"/>
      <c r="U3927" s="43"/>
      <c r="AE3927"/>
    </row>
    <row r="3928" spans="1:31">
      <c r="A3928">
        <v>11140</v>
      </c>
      <c r="B3928" t="s">
        <v>3773</v>
      </c>
      <c r="C3928" t="s">
        <v>33477</v>
      </c>
      <c r="D3928" t="s">
        <v>33476</v>
      </c>
      <c r="E3928"/>
      <c r="F3928">
        <v>89116</v>
      </c>
      <c r="G3928" t="s">
        <v>33480</v>
      </c>
      <c r="H3928">
        <v>49140</v>
      </c>
      <c r="I3928" t="s">
        <v>33476</v>
      </c>
      <c r="J3928"/>
      <c r="U3928" s="43"/>
      <c r="AE3928"/>
    </row>
    <row r="3929" spans="1:31">
      <c r="A3929">
        <v>11300</v>
      </c>
      <c r="B3929" t="s">
        <v>3774</v>
      </c>
      <c r="C3929" t="s">
        <v>33480</v>
      </c>
      <c r="D3929" t="s">
        <v>33476</v>
      </c>
      <c r="E3929"/>
      <c r="F3929">
        <v>89120</v>
      </c>
      <c r="G3929" t="s">
        <v>33480</v>
      </c>
      <c r="H3929">
        <v>49150</v>
      </c>
      <c r="I3929" t="s">
        <v>33476</v>
      </c>
      <c r="J3929"/>
      <c r="U3929" s="43"/>
      <c r="AE3929"/>
    </row>
    <row r="3930" spans="1:31">
      <c r="A3930">
        <v>11200</v>
      </c>
      <c r="B3930" t="s">
        <v>3775</v>
      </c>
      <c r="C3930" t="s">
        <v>33480</v>
      </c>
      <c r="D3930" t="s">
        <v>33476</v>
      </c>
      <c r="E3930"/>
      <c r="F3930">
        <v>89350</v>
      </c>
      <c r="G3930" t="s">
        <v>33477</v>
      </c>
      <c r="H3930">
        <v>49160</v>
      </c>
      <c r="I3930" t="s">
        <v>33476</v>
      </c>
      <c r="J3930"/>
      <c r="U3930" s="43"/>
      <c r="AE3930"/>
    </row>
    <row r="3931" spans="1:31">
      <c r="A3931">
        <v>11120</v>
      </c>
      <c r="B3931" t="s">
        <v>3776</v>
      </c>
      <c r="C3931" t="s">
        <v>33480</v>
      </c>
      <c r="D3931" t="s">
        <v>33476</v>
      </c>
      <c r="E3931"/>
      <c r="F3931">
        <v>89570</v>
      </c>
      <c r="G3931" t="s">
        <v>33480</v>
      </c>
      <c r="H3931">
        <v>49160</v>
      </c>
      <c r="I3931" t="s">
        <v>33476</v>
      </c>
      <c r="J3931"/>
      <c r="U3931" s="43"/>
      <c r="AE3931"/>
    </row>
    <row r="3932" spans="1:31">
      <c r="A3932">
        <v>11700</v>
      </c>
      <c r="B3932" t="s">
        <v>3777</v>
      </c>
      <c r="C3932" t="s">
        <v>33480</v>
      </c>
      <c r="D3932" t="s">
        <v>33476</v>
      </c>
      <c r="E3932"/>
      <c r="F3932">
        <v>91490</v>
      </c>
      <c r="G3932" t="s">
        <v>33480</v>
      </c>
      <c r="H3932">
        <v>49170</v>
      </c>
      <c r="I3932" t="s">
        <v>33476</v>
      </c>
      <c r="J3932"/>
      <c r="U3932" s="43"/>
      <c r="AE3932"/>
    </row>
    <row r="3933" spans="1:31">
      <c r="A3933">
        <v>11800</v>
      </c>
      <c r="B3933" t="s">
        <v>3778</v>
      </c>
      <c r="C3933" t="s">
        <v>33480</v>
      </c>
      <c r="D3933" t="s">
        <v>33476</v>
      </c>
      <c r="E3933"/>
      <c r="F3933">
        <v>94000</v>
      </c>
      <c r="G3933" t="s">
        <v>33480</v>
      </c>
      <c r="H3933">
        <v>49170</v>
      </c>
      <c r="I3933" t="s">
        <v>33476</v>
      </c>
      <c r="J3933"/>
      <c r="U3933" s="43"/>
      <c r="AE3933"/>
    </row>
    <row r="3934" spans="1:31">
      <c r="A3934">
        <v>11330</v>
      </c>
      <c r="B3934" t="s">
        <v>3779</v>
      </c>
      <c r="C3934" t="s">
        <v>33480</v>
      </c>
      <c r="D3934" t="s">
        <v>33476</v>
      </c>
      <c r="E3934"/>
      <c r="F3934">
        <v>95570</v>
      </c>
      <c r="G3934" t="s">
        <v>33477</v>
      </c>
      <c r="H3934">
        <v>49190</v>
      </c>
      <c r="I3934" t="s">
        <v>33476</v>
      </c>
      <c r="J3934"/>
      <c r="U3934" s="43"/>
      <c r="AE3934"/>
    </row>
    <row r="3935" spans="1:31">
      <c r="A3935">
        <v>11300</v>
      </c>
      <c r="B3935" t="s">
        <v>3780</v>
      </c>
      <c r="C3935" t="s">
        <v>33480</v>
      </c>
      <c r="D3935" t="s">
        <v>33476</v>
      </c>
      <c r="E3935"/>
      <c r="F3935">
        <v>15140</v>
      </c>
      <c r="G3935" t="s">
        <v>33478</v>
      </c>
      <c r="H3935">
        <v>49220</v>
      </c>
      <c r="I3935" t="s">
        <v>33476</v>
      </c>
      <c r="J3935"/>
      <c r="U3935" s="43"/>
      <c r="AE3935"/>
    </row>
    <row r="3936" spans="1:31">
      <c r="A3936">
        <v>11300</v>
      </c>
      <c r="B3936" t="s">
        <v>3781</v>
      </c>
      <c r="C3936" t="s">
        <v>33480</v>
      </c>
      <c r="D3936" t="s">
        <v>33476</v>
      </c>
      <c r="E3936"/>
      <c r="F3936">
        <v>15160</v>
      </c>
      <c r="G3936" t="s">
        <v>33478</v>
      </c>
      <c r="H3936">
        <v>49220</v>
      </c>
      <c r="I3936" t="s">
        <v>33476</v>
      </c>
      <c r="J3936"/>
      <c r="U3936" s="43"/>
      <c r="AE3936"/>
    </row>
    <row r="3937" spans="1:31">
      <c r="A3937">
        <v>11140</v>
      </c>
      <c r="B3937" t="s">
        <v>3782</v>
      </c>
      <c r="C3937" t="s">
        <v>33477</v>
      </c>
      <c r="D3937" t="s">
        <v>33476</v>
      </c>
      <c r="E3937"/>
      <c r="F3937">
        <v>15300</v>
      </c>
      <c r="G3937" t="s">
        <v>33478</v>
      </c>
      <c r="H3937">
        <v>49220</v>
      </c>
      <c r="I3937" t="s">
        <v>33476</v>
      </c>
      <c r="J3937"/>
      <c r="U3937" s="43"/>
      <c r="AE3937"/>
    </row>
    <row r="3938" spans="1:31">
      <c r="A3938">
        <v>11200</v>
      </c>
      <c r="B3938" t="s">
        <v>3783</v>
      </c>
      <c r="C3938" t="s">
        <v>33480</v>
      </c>
      <c r="D3938" t="s">
        <v>33476</v>
      </c>
      <c r="E3938"/>
      <c r="F3938">
        <v>15380</v>
      </c>
      <c r="G3938" t="s">
        <v>33478</v>
      </c>
      <c r="H3938">
        <v>49230</v>
      </c>
      <c r="I3938" t="s">
        <v>33476</v>
      </c>
      <c r="J3938"/>
      <c r="U3938" s="43"/>
      <c r="AE3938"/>
    </row>
    <row r="3939" spans="1:31">
      <c r="A3939">
        <v>11150</v>
      </c>
      <c r="B3939" t="s">
        <v>3784</v>
      </c>
      <c r="C3939" t="s">
        <v>33480</v>
      </c>
      <c r="D3939" t="s">
        <v>33476</v>
      </c>
      <c r="E3939"/>
      <c r="F3939">
        <v>15590</v>
      </c>
      <c r="G3939" t="s">
        <v>33478</v>
      </c>
      <c r="H3939">
        <v>49250</v>
      </c>
      <c r="I3939" t="s">
        <v>33476</v>
      </c>
      <c r="J3939"/>
      <c r="U3939" s="43"/>
      <c r="AE3939"/>
    </row>
    <row r="3940" spans="1:31">
      <c r="A3940">
        <v>11270</v>
      </c>
      <c r="B3940" t="s">
        <v>3785</v>
      </c>
      <c r="C3940" t="s">
        <v>33480</v>
      </c>
      <c r="D3940" t="s">
        <v>33476</v>
      </c>
      <c r="E3940"/>
      <c r="F3940">
        <v>15700</v>
      </c>
      <c r="G3940" t="s">
        <v>33477</v>
      </c>
      <c r="H3940">
        <v>49250</v>
      </c>
      <c r="I3940" t="s">
        <v>33476</v>
      </c>
      <c r="J3940"/>
      <c r="U3940" s="43"/>
      <c r="AE3940"/>
    </row>
    <row r="3941" spans="1:31">
      <c r="A3941">
        <v>11390</v>
      </c>
      <c r="B3941" t="s">
        <v>3786</v>
      </c>
      <c r="C3941" t="s">
        <v>33477</v>
      </c>
      <c r="D3941" t="s">
        <v>33476</v>
      </c>
      <c r="E3941"/>
      <c r="F3941">
        <v>33112</v>
      </c>
      <c r="G3941" t="s">
        <v>33477</v>
      </c>
      <c r="H3941">
        <v>49250</v>
      </c>
      <c r="I3941" t="s">
        <v>33476</v>
      </c>
      <c r="J3941"/>
      <c r="U3941" s="43"/>
      <c r="AE3941"/>
    </row>
    <row r="3942" spans="1:31">
      <c r="A3942">
        <v>11300</v>
      </c>
      <c r="B3942" t="s">
        <v>3787</v>
      </c>
      <c r="C3942" t="s">
        <v>33480</v>
      </c>
      <c r="D3942" t="s">
        <v>33476</v>
      </c>
      <c r="E3942"/>
      <c r="F3942">
        <v>43000</v>
      </c>
      <c r="G3942" t="s">
        <v>33478</v>
      </c>
      <c r="H3942">
        <v>49260</v>
      </c>
      <c r="I3942" t="s">
        <v>33476</v>
      </c>
      <c r="J3942"/>
      <c r="U3942" s="43"/>
      <c r="AE3942"/>
    </row>
    <row r="3943" spans="1:31">
      <c r="A3943">
        <v>11400</v>
      </c>
      <c r="B3943" t="s">
        <v>3788</v>
      </c>
      <c r="C3943" t="s">
        <v>33480</v>
      </c>
      <c r="D3943" t="s">
        <v>33476</v>
      </c>
      <c r="E3943"/>
      <c r="F3943">
        <v>43270</v>
      </c>
      <c r="G3943" t="s">
        <v>33478</v>
      </c>
      <c r="H3943">
        <v>49260</v>
      </c>
      <c r="I3943" t="s">
        <v>33476</v>
      </c>
      <c r="J3943"/>
      <c r="U3943" s="43"/>
      <c r="AE3943"/>
    </row>
    <row r="3944" spans="1:31">
      <c r="A3944">
        <v>11190</v>
      </c>
      <c r="B3944" t="s">
        <v>3789</v>
      </c>
      <c r="C3944" t="s">
        <v>33480</v>
      </c>
      <c r="D3944" t="s">
        <v>33476</v>
      </c>
      <c r="E3944"/>
      <c r="F3944">
        <v>43320</v>
      </c>
      <c r="G3944" t="s">
        <v>33478</v>
      </c>
      <c r="H3944">
        <v>49260</v>
      </c>
      <c r="I3944" t="s">
        <v>33476</v>
      </c>
      <c r="J3944"/>
      <c r="U3944" s="43"/>
      <c r="AE3944"/>
    </row>
    <row r="3945" spans="1:31">
      <c r="A3945">
        <v>11160</v>
      </c>
      <c r="B3945" t="s">
        <v>3790</v>
      </c>
      <c r="C3945" t="s">
        <v>33477</v>
      </c>
      <c r="D3945" t="s">
        <v>33476</v>
      </c>
      <c r="E3945"/>
      <c r="F3945">
        <v>43370</v>
      </c>
      <c r="G3945" t="s">
        <v>33478</v>
      </c>
      <c r="H3945">
        <v>49260</v>
      </c>
      <c r="I3945" t="s">
        <v>33476</v>
      </c>
      <c r="J3945"/>
      <c r="U3945" s="43"/>
      <c r="AE3945"/>
    </row>
    <row r="3946" spans="1:31">
      <c r="A3946">
        <v>11420</v>
      </c>
      <c r="B3946" t="s">
        <v>3791</v>
      </c>
      <c r="C3946" t="s">
        <v>33480</v>
      </c>
      <c r="D3946" t="s">
        <v>33476</v>
      </c>
      <c r="E3946"/>
      <c r="F3946">
        <v>43420</v>
      </c>
      <c r="G3946" t="s">
        <v>33478</v>
      </c>
      <c r="H3946">
        <v>49270</v>
      </c>
      <c r="I3946" t="s">
        <v>33476</v>
      </c>
      <c r="J3946"/>
      <c r="U3946" s="43"/>
      <c r="AE3946"/>
    </row>
    <row r="3947" spans="1:31">
      <c r="A3947">
        <v>11240</v>
      </c>
      <c r="B3947" t="s">
        <v>3792</v>
      </c>
      <c r="C3947" t="s">
        <v>33480</v>
      </c>
      <c r="D3947" t="s">
        <v>33476</v>
      </c>
      <c r="E3947"/>
      <c r="F3947">
        <v>43510</v>
      </c>
      <c r="G3947" t="s">
        <v>33478</v>
      </c>
      <c r="H3947">
        <v>49280</v>
      </c>
      <c r="I3947" t="s">
        <v>33476</v>
      </c>
      <c r="J3947"/>
      <c r="U3947" s="43"/>
      <c r="AE3947"/>
    </row>
    <row r="3948" spans="1:31">
      <c r="A3948">
        <v>11240</v>
      </c>
      <c r="B3948" t="s">
        <v>3793</v>
      </c>
      <c r="C3948" t="s">
        <v>33480</v>
      </c>
      <c r="D3948" t="s">
        <v>33476</v>
      </c>
      <c r="E3948"/>
      <c r="F3948">
        <v>43520</v>
      </c>
      <c r="G3948" t="s">
        <v>33478</v>
      </c>
      <c r="H3948">
        <v>49290</v>
      </c>
      <c r="I3948" t="s">
        <v>33476</v>
      </c>
      <c r="J3948"/>
      <c r="U3948" s="43"/>
      <c r="AE3948"/>
    </row>
    <row r="3949" spans="1:31">
      <c r="A3949">
        <v>11140</v>
      </c>
      <c r="B3949" t="s">
        <v>3794</v>
      </c>
      <c r="C3949" t="s">
        <v>33477</v>
      </c>
      <c r="D3949" t="s">
        <v>33476</v>
      </c>
      <c r="E3949"/>
      <c r="F3949">
        <v>43550</v>
      </c>
      <c r="G3949" t="s">
        <v>33478</v>
      </c>
      <c r="H3949">
        <v>49300</v>
      </c>
      <c r="I3949" t="s">
        <v>33476</v>
      </c>
      <c r="J3949"/>
      <c r="U3949" s="43"/>
      <c r="AE3949"/>
    </row>
    <row r="3950" spans="1:31">
      <c r="A3950">
        <v>11240</v>
      </c>
      <c r="B3950" t="s">
        <v>3795</v>
      </c>
      <c r="C3950" t="s">
        <v>33480</v>
      </c>
      <c r="D3950" t="s">
        <v>33476</v>
      </c>
      <c r="E3950"/>
      <c r="F3950">
        <v>63113</v>
      </c>
      <c r="G3950" t="s">
        <v>33478</v>
      </c>
      <c r="H3950">
        <v>49310</v>
      </c>
      <c r="I3950" t="s">
        <v>33476</v>
      </c>
      <c r="J3950"/>
      <c r="U3950" s="43"/>
      <c r="AE3950"/>
    </row>
    <row r="3951" spans="1:31">
      <c r="A3951">
        <v>11140</v>
      </c>
      <c r="B3951" t="s">
        <v>3796</v>
      </c>
      <c r="C3951" t="s">
        <v>33477</v>
      </c>
      <c r="D3951" t="s">
        <v>33476</v>
      </c>
      <c r="E3951"/>
      <c r="F3951">
        <v>63610</v>
      </c>
      <c r="G3951" t="s">
        <v>33478</v>
      </c>
      <c r="H3951">
        <v>49320</v>
      </c>
      <c r="I3951" t="s">
        <v>33476</v>
      </c>
      <c r="J3951"/>
      <c r="U3951" s="43"/>
      <c r="AE3951"/>
    </row>
    <row r="3952" spans="1:31">
      <c r="A3952">
        <v>11260</v>
      </c>
      <c r="B3952" t="s">
        <v>3797</v>
      </c>
      <c r="C3952" t="s">
        <v>33480</v>
      </c>
      <c r="D3952" t="e">
        <v>#N/A</v>
      </c>
      <c r="E3952"/>
      <c r="F3952">
        <v>63790</v>
      </c>
      <c r="G3952" t="s">
        <v>33478</v>
      </c>
      <c r="H3952">
        <v>49320</v>
      </c>
      <c r="I3952" t="s">
        <v>33476</v>
      </c>
      <c r="J3952"/>
      <c r="U3952" s="43"/>
      <c r="AE3952"/>
    </row>
    <row r="3953" spans="1:31">
      <c r="A3953">
        <v>11200</v>
      </c>
      <c r="B3953" t="s">
        <v>3798</v>
      </c>
      <c r="C3953" t="s">
        <v>33480</v>
      </c>
      <c r="D3953" t="s">
        <v>33476</v>
      </c>
      <c r="E3953"/>
      <c r="F3953">
        <v>63950</v>
      </c>
      <c r="G3953" t="s">
        <v>33478</v>
      </c>
      <c r="H3953">
        <v>49330</v>
      </c>
      <c r="I3953" t="s">
        <v>33476</v>
      </c>
      <c r="J3953"/>
      <c r="U3953" s="43"/>
      <c r="AE3953"/>
    </row>
    <row r="3954" spans="1:31">
      <c r="A3954">
        <v>11190</v>
      </c>
      <c r="B3954" t="s">
        <v>3799</v>
      </c>
      <c r="C3954" t="s">
        <v>33480</v>
      </c>
      <c r="D3954" t="s">
        <v>33476</v>
      </c>
      <c r="E3954"/>
      <c r="F3954">
        <v>63970</v>
      </c>
      <c r="G3954" t="s">
        <v>33478</v>
      </c>
      <c r="H3954">
        <v>49330</v>
      </c>
      <c r="I3954" t="s">
        <v>33476</v>
      </c>
      <c r="J3954"/>
      <c r="U3954" s="43"/>
      <c r="AE3954"/>
    </row>
    <row r="3955" spans="1:31">
      <c r="A3955">
        <v>11340</v>
      </c>
      <c r="B3955" t="s">
        <v>3800</v>
      </c>
      <c r="C3955" t="s">
        <v>33477</v>
      </c>
      <c r="D3955" t="e">
        <v>#N/A</v>
      </c>
      <c r="E3955"/>
      <c r="F3955">
        <v>33130</v>
      </c>
      <c r="G3955" t="s">
        <v>33477</v>
      </c>
      <c r="H3955">
        <v>49340</v>
      </c>
      <c r="I3955" t="s">
        <v>33476</v>
      </c>
      <c r="J3955"/>
      <c r="U3955" s="43"/>
      <c r="AE3955"/>
    </row>
    <row r="3956" spans="1:31">
      <c r="A3956">
        <v>11200</v>
      </c>
      <c r="B3956" t="s">
        <v>3801</v>
      </c>
      <c r="C3956" t="s">
        <v>33480</v>
      </c>
      <c r="D3956" t="s">
        <v>33476</v>
      </c>
      <c r="E3956"/>
      <c r="F3956">
        <v>33180</v>
      </c>
      <c r="G3956" t="s">
        <v>33477</v>
      </c>
      <c r="H3956">
        <v>49340</v>
      </c>
      <c r="I3956" t="s">
        <v>33476</v>
      </c>
      <c r="J3956"/>
      <c r="U3956" s="43"/>
      <c r="AE3956"/>
    </row>
    <row r="3957" spans="1:31">
      <c r="A3957">
        <v>11700</v>
      </c>
      <c r="B3957" t="s">
        <v>3802</v>
      </c>
      <c r="C3957" t="s">
        <v>33480</v>
      </c>
      <c r="D3957" t="s">
        <v>33476</v>
      </c>
      <c r="E3957"/>
      <c r="F3957">
        <v>33440</v>
      </c>
      <c r="G3957" t="s">
        <v>33477</v>
      </c>
      <c r="H3957">
        <v>49360</v>
      </c>
      <c r="I3957" t="s">
        <v>33476</v>
      </c>
      <c r="J3957"/>
      <c r="U3957" s="43"/>
      <c r="AE3957"/>
    </row>
    <row r="3958" spans="1:31">
      <c r="A3958">
        <v>11000</v>
      </c>
      <c r="B3958" t="s">
        <v>3803</v>
      </c>
      <c r="C3958" t="s">
        <v>33480</v>
      </c>
      <c r="D3958" t="s">
        <v>33476</v>
      </c>
      <c r="E3958"/>
      <c r="F3958">
        <v>33710</v>
      </c>
      <c r="G3958" t="s">
        <v>33477</v>
      </c>
      <c r="H3958">
        <v>49360</v>
      </c>
      <c r="I3958" t="s">
        <v>33476</v>
      </c>
      <c r="J3958"/>
      <c r="U3958" s="43"/>
      <c r="AE3958"/>
    </row>
    <row r="3959" spans="1:31">
      <c r="A3959">
        <v>11000</v>
      </c>
      <c r="B3959" t="s">
        <v>3803</v>
      </c>
      <c r="C3959" t="s">
        <v>33480</v>
      </c>
      <c r="D3959" t="s">
        <v>33476</v>
      </c>
      <c r="E3959"/>
      <c r="F3959">
        <v>68750</v>
      </c>
      <c r="G3959" t="s">
        <v>33479</v>
      </c>
      <c r="H3959">
        <v>49360</v>
      </c>
      <c r="I3959" t="s">
        <v>33476</v>
      </c>
      <c r="J3959"/>
      <c r="U3959" s="43"/>
      <c r="AE3959"/>
    </row>
    <row r="3960" spans="1:31">
      <c r="A3960">
        <v>11000</v>
      </c>
      <c r="B3960" t="s">
        <v>3803</v>
      </c>
      <c r="C3960" t="s">
        <v>33480</v>
      </c>
      <c r="D3960" t="s">
        <v>33476</v>
      </c>
      <c r="E3960"/>
      <c r="F3960">
        <v>76290</v>
      </c>
      <c r="G3960" t="s">
        <v>33477</v>
      </c>
      <c r="H3960">
        <v>49370</v>
      </c>
      <c r="I3960" t="s">
        <v>33476</v>
      </c>
      <c r="J3960"/>
      <c r="U3960" s="43"/>
      <c r="AE3960"/>
    </row>
    <row r="3961" spans="1:31">
      <c r="A3961">
        <v>11000</v>
      </c>
      <c r="B3961" t="s">
        <v>3803</v>
      </c>
      <c r="C3961" t="s">
        <v>33480</v>
      </c>
      <c r="D3961" t="s">
        <v>33476</v>
      </c>
      <c r="E3961"/>
      <c r="F3961">
        <v>77170</v>
      </c>
      <c r="G3961" t="s">
        <v>33480</v>
      </c>
      <c r="H3961">
        <v>49380</v>
      </c>
      <c r="I3961" t="s">
        <v>33476</v>
      </c>
      <c r="J3961"/>
      <c r="U3961" s="43"/>
      <c r="AE3961"/>
    </row>
    <row r="3962" spans="1:31">
      <c r="A3962">
        <v>11000</v>
      </c>
      <c r="B3962" t="s">
        <v>3803</v>
      </c>
      <c r="C3962" t="s">
        <v>33480</v>
      </c>
      <c r="D3962" t="s">
        <v>33476</v>
      </c>
      <c r="E3962"/>
      <c r="F3962">
        <v>1210</v>
      </c>
      <c r="G3962" t="s">
        <v>33477</v>
      </c>
      <c r="H3962">
        <v>49380</v>
      </c>
      <c r="I3962" t="s">
        <v>33476</v>
      </c>
      <c r="J3962"/>
      <c r="U3962" s="43"/>
      <c r="AE3962"/>
    </row>
    <row r="3963" spans="1:31">
      <c r="A3963">
        <v>11000</v>
      </c>
      <c r="B3963" t="s">
        <v>3803</v>
      </c>
      <c r="C3963" t="s">
        <v>33480</v>
      </c>
      <c r="D3963" t="s">
        <v>33476</v>
      </c>
      <c r="E3963"/>
      <c r="F3963">
        <v>1280</v>
      </c>
      <c r="G3963" t="s">
        <v>33477</v>
      </c>
      <c r="H3963">
        <v>49390</v>
      </c>
      <c r="I3963" t="s">
        <v>33476</v>
      </c>
      <c r="J3963"/>
      <c r="U3963" s="43"/>
      <c r="AE3963"/>
    </row>
    <row r="3964" spans="1:31">
      <c r="A3964">
        <v>11170</v>
      </c>
      <c r="B3964" t="s">
        <v>3804</v>
      </c>
      <c r="C3964" t="s">
        <v>33480</v>
      </c>
      <c r="D3964" t="s">
        <v>33476</v>
      </c>
      <c r="E3964"/>
      <c r="F3964">
        <v>1440</v>
      </c>
      <c r="G3964" t="s">
        <v>33477</v>
      </c>
      <c r="H3964">
        <v>49390</v>
      </c>
      <c r="I3964" t="s">
        <v>33476</v>
      </c>
      <c r="J3964"/>
      <c r="U3964" s="43"/>
      <c r="AE3964"/>
    </row>
    <row r="3965" spans="1:31">
      <c r="A3965">
        <v>11360</v>
      </c>
      <c r="B3965" t="s">
        <v>3805</v>
      </c>
      <c r="C3965" t="s">
        <v>33480</v>
      </c>
      <c r="D3965" t="s">
        <v>33476</v>
      </c>
      <c r="E3965"/>
      <c r="F3965">
        <v>1460</v>
      </c>
      <c r="G3965" t="s">
        <v>33478</v>
      </c>
      <c r="H3965">
        <v>49400</v>
      </c>
      <c r="I3965" t="s">
        <v>33476</v>
      </c>
      <c r="J3965"/>
      <c r="U3965" s="43"/>
      <c r="AE3965"/>
    </row>
    <row r="3966" spans="1:31">
      <c r="A3966">
        <v>11270</v>
      </c>
      <c r="B3966" t="s">
        <v>3806</v>
      </c>
      <c r="C3966" t="s">
        <v>33480</v>
      </c>
      <c r="D3966" t="s">
        <v>33476</v>
      </c>
      <c r="E3966"/>
      <c r="F3966">
        <v>1510</v>
      </c>
      <c r="G3966" t="s">
        <v>33477</v>
      </c>
      <c r="H3966">
        <v>49400</v>
      </c>
      <c r="I3966" t="s">
        <v>33476</v>
      </c>
      <c r="J3966"/>
      <c r="U3966" s="43"/>
      <c r="AE3966"/>
    </row>
    <row r="3967" spans="1:31">
      <c r="A3967">
        <v>11190</v>
      </c>
      <c r="B3967" t="s">
        <v>3807</v>
      </c>
      <c r="C3967" t="s">
        <v>33480</v>
      </c>
      <c r="D3967" t="s">
        <v>33476</v>
      </c>
      <c r="E3967"/>
      <c r="F3967">
        <v>1550</v>
      </c>
      <c r="G3967" t="s">
        <v>33478</v>
      </c>
      <c r="H3967">
        <v>49400</v>
      </c>
      <c r="I3967" t="s">
        <v>33476</v>
      </c>
      <c r="J3967"/>
      <c r="U3967" s="43"/>
      <c r="AE3967"/>
    </row>
    <row r="3968" spans="1:31">
      <c r="A3968">
        <v>11320</v>
      </c>
      <c r="B3968" t="s">
        <v>3808</v>
      </c>
      <c r="C3968" t="s">
        <v>33480</v>
      </c>
      <c r="D3968" t="s">
        <v>33476</v>
      </c>
      <c r="E3968"/>
      <c r="F3968">
        <v>1590</v>
      </c>
      <c r="G3968" t="s">
        <v>33478</v>
      </c>
      <c r="H3968">
        <v>49420</v>
      </c>
      <c r="I3968" t="s">
        <v>33476</v>
      </c>
      <c r="J3968"/>
      <c r="U3968" s="43"/>
      <c r="AE3968"/>
    </row>
    <row r="3969" spans="1:31">
      <c r="A3969">
        <v>11160</v>
      </c>
      <c r="B3969" t="s">
        <v>3809</v>
      </c>
      <c r="C3969" t="s">
        <v>33477</v>
      </c>
      <c r="D3969" t="s">
        <v>33476</v>
      </c>
      <c r="E3969"/>
      <c r="F3969">
        <v>1700</v>
      </c>
      <c r="G3969" t="s">
        <v>33477</v>
      </c>
      <c r="H3969">
        <v>49420</v>
      </c>
      <c r="I3969" t="s">
        <v>33476</v>
      </c>
      <c r="J3969"/>
      <c r="U3969" s="43"/>
      <c r="AE3969"/>
    </row>
    <row r="3970" spans="1:31">
      <c r="A3970">
        <v>11400</v>
      </c>
      <c r="B3970" t="s">
        <v>3810</v>
      </c>
      <c r="C3970" t="s">
        <v>33480</v>
      </c>
      <c r="D3970" t="s">
        <v>33476</v>
      </c>
      <c r="E3970"/>
      <c r="F3970">
        <v>1710</v>
      </c>
      <c r="G3970" t="s">
        <v>33477</v>
      </c>
      <c r="H3970">
        <v>49430</v>
      </c>
      <c r="I3970" t="s">
        <v>33476</v>
      </c>
      <c r="J3970"/>
      <c r="U3970" s="43"/>
      <c r="AE3970"/>
    </row>
    <row r="3971" spans="1:31">
      <c r="A3971">
        <v>11700</v>
      </c>
      <c r="B3971" t="s">
        <v>3811</v>
      </c>
      <c r="C3971" t="s">
        <v>33480</v>
      </c>
      <c r="D3971" t="s">
        <v>33476</v>
      </c>
      <c r="E3971"/>
      <c r="F3971">
        <v>1851</v>
      </c>
      <c r="G3971" t="s">
        <v>33477</v>
      </c>
      <c r="H3971">
        <v>49430</v>
      </c>
      <c r="I3971" t="s">
        <v>33476</v>
      </c>
      <c r="J3971"/>
      <c r="U3971" s="43"/>
      <c r="AE3971"/>
    </row>
    <row r="3972" spans="1:31">
      <c r="A3972">
        <v>11300</v>
      </c>
      <c r="B3972" t="s">
        <v>3812</v>
      </c>
      <c r="C3972" t="s">
        <v>33480</v>
      </c>
      <c r="D3972" t="s">
        <v>33476</v>
      </c>
      <c r="E3972"/>
      <c r="F3972">
        <v>2230</v>
      </c>
      <c r="G3972" t="s">
        <v>33478</v>
      </c>
      <c r="H3972">
        <v>49430</v>
      </c>
      <c r="I3972" t="s">
        <v>33476</v>
      </c>
      <c r="J3972"/>
      <c r="U3972" s="43"/>
      <c r="AE3972"/>
    </row>
    <row r="3973" spans="1:31">
      <c r="A3973">
        <v>11390</v>
      </c>
      <c r="B3973" t="s">
        <v>3813</v>
      </c>
      <c r="C3973" t="s">
        <v>33477</v>
      </c>
      <c r="D3973" t="s">
        <v>33476</v>
      </c>
      <c r="E3973"/>
      <c r="F3973">
        <v>2370</v>
      </c>
      <c r="G3973" t="s">
        <v>33480</v>
      </c>
      <c r="H3973">
        <v>49440</v>
      </c>
      <c r="I3973" t="s">
        <v>33476</v>
      </c>
      <c r="J3973"/>
      <c r="U3973" s="43"/>
      <c r="AE3973"/>
    </row>
    <row r="3974" spans="1:31">
      <c r="A3974">
        <v>11230</v>
      </c>
      <c r="B3974" t="s">
        <v>3814</v>
      </c>
      <c r="C3974" t="s">
        <v>33477</v>
      </c>
      <c r="D3974" t="s">
        <v>33476</v>
      </c>
      <c r="E3974"/>
      <c r="F3974">
        <v>2390</v>
      </c>
      <c r="G3974" t="s">
        <v>33478</v>
      </c>
      <c r="H3974">
        <v>49440</v>
      </c>
      <c r="I3974" t="s">
        <v>33476</v>
      </c>
      <c r="J3974"/>
      <c r="U3974" s="43"/>
      <c r="AE3974"/>
    </row>
    <row r="3975" spans="1:31">
      <c r="A3975">
        <v>11230</v>
      </c>
      <c r="B3975" t="s">
        <v>3814</v>
      </c>
      <c r="C3975" t="s">
        <v>33477</v>
      </c>
      <c r="D3975" t="s">
        <v>33476</v>
      </c>
      <c r="E3975"/>
      <c r="F3975">
        <v>2410</v>
      </c>
      <c r="G3975" t="s">
        <v>33480</v>
      </c>
      <c r="H3975">
        <v>49490</v>
      </c>
      <c r="I3975" t="s">
        <v>33476</v>
      </c>
      <c r="J3975"/>
      <c r="U3975" s="43"/>
      <c r="AE3975"/>
    </row>
    <row r="3976" spans="1:31">
      <c r="A3976">
        <v>11160</v>
      </c>
      <c r="B3976" t="s">
        <v>3815</v>
      </c>
      <c r="C3976" t="s">
        <v>33477</v>
      </c>
      <c r="D3976" t="s">
        <v>33476</v>
      </c>
      <c r="E3976"/>
      <c r="F3976">
        <v>2430</v>
      </c>
      <c r="G3976" t="s">
        <v>33478</v>
      </c>
      <c r="H3976">
        <v>49610</v>
      </c>
      <c r="I3976" t="s">
        <v>33476</v>
      </c>
      <c r="J3976"/>
      <c r="U3976" s="43"/>
      <c r="AE3976"/>
    </row>
    <row r="3977" spans="1:31">
      <c r="A3977">
        <v>11250</v>
      </c>
      <c r="B3977" t="s">
        <v>3816</v>
      </c>
      <c r="C3977" t="s">
        <v>33480</v>
      </c>
      <c r="D3977" t="s">
        <v>33476</v>
      </c>
      <c r="E3977"/>
      <c r="F3977">
        <v>2460</v>
      </c>
      <c r="G3977" t="s">
        <v>33480</v>
      </c>
      <c r="H3977">
        <v>49640</v>
      </c>
      <c r="I3977" t="s">
        <v>33476</v>
      </c>
      <c r="J3977"/>
      <c r="U3977" s="43"/>
      <c r="AE3977"/>
    </row>
    <row r="3978" spans="1:31">
      <c r="A3978">
        <v>11220</v>
      </c>
      <c r="B3978" t="s">
        <v>3817</v>
      </c>
      <c r="C3978" t="s">
        <v>33480</v>
      </c>
      <c r="D3978" t="s">
        <v>33476</v>
      </c>
      <c r="E3978"/>
      <c r="F3978">
        <v>2550</v>
      </c>
      <c r="G3978" t="s">
        <v>33478</v>
      </c>
      <c r="H3978">
        <v>49650</v>
      </c>
      <c r="I3978" t="s">
        <v>33476</v>
      </c>
      <c r="J3978"/>
      <c r="U3978" s="43"/>
      <c r="AE3978"/>
    </row>
    <row r="3979" spans="1:31">
      <c r="A3979">
        <v>11170</v>
      </c>
      <c r="B3979" t="s">
        <v>3818</v>
      </c>
      <c r="C3979" t="s">
        <v>33480</v>
      </c>
      <c r="D3979" t="s">
        <v>33476</v>
      </c>
      <c r="E3979"/>
      <c r="F3979">
        <v>2580</v>
      </c>
      <c r="G3979" t="s">
        <v>33478</v>
      </c>
      <c r="H3979">
        <v>49690</v>
      </c>
      <c r="I3979" t="s">
        <v>33476</v>
      </c>
      <c r="J3979"/>
      <c r="U3979" s="43"/>
      <c r="AE3979"/>
    </row>
    <row r="3980" spans="1:31">
      <c r="A3980">
        <v>11570</v>
      </c>
      <c r="B3980" t="s">
        <v>3819</v>
      </c>
      <c r="C3980" t="s">
        <v>33480</v>
      </c>
      <c r="D3980" t="s">
        <v>33476</v>
      </c>
      <c r="E3980"/>
      <c r="F3980">
        <v>2610</v>
      </c>
      <c r="G3980" t="s">
        <v>33479</v>
      </c>
      <c r="H3980">
        <v>49700</v>
      </c>
      <c r="I3980" t="s">
        <v>33476</v>
      </c>
      <c r="J3980"/>
      <c r="U3980" s="43"/>
      <c r="AE3980"/>
    </row>
    <row r="3981" spans="1:31">
      <c r="A3981">
        <v>11510</v>
      </c>
      <c r="B3981" t="s">
        <v>3820</v>
      </c>
      <c r="C3981" t="s">
        <v>33480</v>
      </c>
      <c r="D3981" t="s">
        <v>33476</v>
      </c>
      <c r="E3981"/>
      <c r="F3981">
        <v>2620</v>
      </c>
      <c r="G3981" t="s">
        <v>33478</v>
      </c>
      <c r="H3981">
        <v>49700</v>
      </c>
      <c r="I3981" t="s">
        <v>33476</v>
      </c>
      <c r="J3981"/>
      <c r="U3981" s="43"/>
      <c r="AE3981"/>
    </row>
    <row r="3982" spans="1:31">
      <c r="A3982">
        <v>11270</v>
      </c>
      <c r="B3982" t="s">
        <v>3821</v>
      </c>
      <c r="C3982" t="s">
        <v>33480</v>
      </c>
      <c r="D3982" t="s">
        <v>33476</v>
      </c>
      <c r="E3982"/>
      <c r="F3982">
        <v>2630</v>
      </c>
      <c r="G3982" t="s">
        <v>33478</v>
      </c>
      <c r="H3982">
        <v>49700</v>
      </c>
      <c r="I3982" t="s">
        <v>33476</v>
      </c>
      <c r="J3982"/>
      <c r="U3982" s="43"/>
      <c r="AE3982"/>
    </row>
    <row r="3983" spans="1:31">
      <c r="A3983">
        <v>11570</v>
      </c>
      <c r="B3983" t="s">
        <v>3822</v>
      </c>
      <c r="C3983" t="s">
        <v>33480</v>
      </c>
      <c r="D3983" t="s">
        <v>33476</v>
      </c>
      <c r="E3983"/>
      <c r="F3983">
        <v>2640</v>
      </c>
      <c r="G3983" t="s">
        <v>33480</v>
      </c>
      <c r="H3983">
        <v>49730</v>
      </c>
      <c r="I3983" t="s">
        <v>33476</v>
      </c>
      <c r="J3983"/>
      <c r="U3983" s="43"/>
      <c r="AE3983"/>
    </row>
    <row r="3984" spans="1:31">
      <c r="A3984">
        <v>11170</v>
      </c>
      <c r="B3984" t="s">
        <v>3823</v>
      </c>
      <c r="C3984" t="s">
        <v>33480</v>
      </c>
      <c r="D3984" t="s">
        <v>33476</v>
      </c>
      <c r="E3984"/>
      <c r="F3984">
        <v>2650</v>
      </c>
      <c r="G3984" t="s">
        <v>33479</v>
      </c>
      <c r="H3984">
        <v>49800</v>
      </c>
      <c r="I3984" t="s">
        <v>33476</v>
      </c>
      <c r="J3984"/>
      <c r="U3984" s="43"/>
      <c r="AE3984"/>
    </row>
    <row r="3985" spans="1:31">
      <c r="A3985">
        <v>11300</v>
      </c>
      <c r="B3985" t="s">
        <v>3824</v>
      </c>
      <c r="C3985" t="s">
        <v>33480</v>
      </c>
      <c r="D3985" t="s">
        <v>33476</v>
      </c>
      <c r="E3985"/>
      <c r="F3985">
        <v>2680</v>
      </c>
      <c r="G3985" t="s">
        <v>33478</v>
      </c>
      <c r="H3985">
        <v>50000</v>
      </c>
      <c r="I3985" t="s">
        <v>33476</v>
      </c>
      <c r="J3985"/>
      <c r="U3985" s="43"/>
      <c r="AE3985"/>
    </row>
    <row r="3986" spans="1:31">
      <c r="A3986">
        <v>11230</v>
      </c>
      <c r="B3986" t="s">
        <v>3825</v>
      </c>
      <c r="C3986" t="s">
        <v>33477</v>
      </c>
      <c r="D3986" t="s">
        <v>33476</v>
      </c>
      <c r="E3986"/>
      <c r="F3986">
        <v>2760</v>
      </c>
      <c r="G3986" t="s">
        <v>33478</v>
      </c>
      <c r="H3986">
        <v>50110</v>
      </c>
      <c r="I3986" t="s">
        <v>33476</v>
      </c>
      <c r="J3986"/>
      <c r="U3986" s="43"/>
      <c r="AE3986"/>
    </row>
    <row r="3987" spans="1:31">
      <c r="A3987">
        <v>11160</v>
      </c>
      <c r="B3987" t="s">
        <v>3826</v>
      </c>
      <c r="C3987" t="s">
        <v>33477</v>
      </c>
      <c r="D3987" t="s">
        <v>33476</v>
      </c>
      <c r="E3987"/>
      <c r="F3987">
        <v>2830</v>
      </c>
      <c r="G3987" t="s">
        <v>33478</v>
      </c>
      <c r="H3987">
        <v>50140</v>
      </c>
      <c r="I3987" t="s">
        <v>33476</v>
      </c>
      <c r="J3987"/>
      <c r="U3987" s="43"/>
      <c r="AE3987"/>
    </row>
    <row r="3988" spans="1:31">
      <c r="A3988">
        <v>11140</v>
      </c>
      <c r="B3988" t="s">
        <v>3827</v>
      </c>
      <c r="C3988" t="s">
        <v>33477</v>
      </c>
      <c r="D3988" t="s">
        <v>33476</v>
      </c>
      <c r="E3988"/>
      <c r="F3988">
        <v>2850</v>
      </c>
      <c r="G3988" t="s">
        <v>33479</v>
      </c>
      <c r="H3988">
        <v>50140</v>
      </c>
      <c r="I3988" t="s">
        <v>33476</v>
      </c>
      <c r="J3988"/>
      <c r="U3988" s="43"/>
      <c r="AE3988"/>
    </row>
    <row r="3989" spans="1:31">
      <c r="A3989">
        <v>11250</v>
      </c>
      <c r="B3989" t="s">
        <v>3828</v>
      </c>
      <c r="C3989" t="s">
        <v>33480</v>
      </c>
      <c r="D3989" t="s">
        <v>33476</v>
      </c>
      <c r="E3989"/>
      <c r="F3989">
        <v>3100</v>
      </c>
      <c r="G3989" t="s">
        <v>33477</v>
      </c>
      <c r="H3989">
        <v>50150</v>
      </c>
      <c r="I3989" t="s">
        <v>33476</v>
      </c>
      <c r="J3989"/>
      <c r="U3989" s="43"/>
      <c r="AE3989"/>
    </row>
    <row r="3990" spans="1:31">
      <c r="A3990">
        <v>11700</v>
      </c>
      <c r="B3990" t="s">
        <v>3829</v>
      </c>
      <c r="C3990" t="s">
        <v>33480</v>
      </c>
      <c r="D3990" t="s">
        <v>33476</v>
      </c>
      <c r="E3990"/>
      <c r="F3990">
        <v>3630</v>
      </c>
      <c r="G3990" t="s">
        <v>33477</v>
      </c>
      <c r="H3990">
        <v>50160</v>
      </c>
      <c r="I3990" t="s">
        <v>33476</v>
      </c>
      <c r="J3990"/>
      <c r="U3990" s="43"/>
      <c r="AE3990"/>
    </row>
    <row r="3991" spans="1:31">
      <c r="A3991">
        <v>11340</v>
      </c>
      <c r="B3991" t="s">
        <v>3830</v>
      </c>
      <c r="C3991" t="s">
        <v>33477</v>
      </c>
      <c r="D3991" t="e">
        <v>#N/A</v>
      </c>
      <c r="E3991"/>
      <c r="F3991">
        <v>4130</v>
      </c>
      <c r="G3991" t="s">
        <v>33477</v>
      </c>
      <c r="H3991">
        <v>50170</v>
      </c>
      <c r="I3991" t="s">
        <v>33476</v>
      </c>
      <c r="J3991"/>
      <c r="U3991" s="43"/>
      <c r="AE3991"/>
    </row>
    <row r="3992" spans="1:31">
      <c r="A3992">
        <v>11200</v>
      </c>
      <c r="B3992" t="s">
        <v>3831</v>
      </c>
      <c r="C3992" t="s">
        <v>33480</v>
      </c>
      <c r="D3992" t="s">
        <v>33476</v>
      </c>
      <c r="E3992"/>
      <c r="F3992">
        <v>4160</v>
      </c>
      <c r="G3992" t="s">
        <v>33477</v>
      </c>
      <c r="H3992">
        <v>50180</v>
      </c>
      <c r="I3992" t="s">
        <v>33476</v>
      </c>
      <c r="J3992"/>
      <c r="U3992" s="43"/>
      <c r="AE3992"/>
    </row>
    <row r="3993" spans="1:31">
      <c r="A3993">
        <v>11600</v>
      </c>
      <c r="B3993" t="s">
        <v>3832</v>
      </c>
      <c r="C3993" t="s">
        <v>33480</v>
      </c>
      <c r="D3993" t="s">
        <v>33476</v>
      </c>
      <c r="E3993"/>
      <c r="F3993">
        <v>4280</v>
      </c>
      <c r="G3993" t="s">
        <v>33477</v>
      </c>
      <c r="H3993">
        <v>50190</v>
      </c>
      <c r="I3993" t="s">
        <v>33476</v>
      </c>
      <c r="J3993"/>
      <c r="U3993" s="43"/>
      <c r="AE3993"/>
    </row>
    <row r="3994" spans="1:31">
      <c r="A3994">
        <v>11230</v>
      </c>
      <c r="B3994" t="s">
        <v>3833</v>
      </c>
      <c r="C3994" t="s">
        <v>33477</v>
      </c>
      <c r="D3994" t="s">
        <v>33476</v>
      </c>
      <c r="E3994"/>
      <c r="F3994">
        <v>4600</v>
      </c>
      <c r="G3994" t="s">
        <v>33477</v>
      </c>
      <c r="H3994">
        <v>50190</v>
      </c>
      <c r="I3994" t="s">
        <v>33476</v>
      </c>
      <c r="J3994"/>
      <c r="U3994" s="43"/>
      <c r="AE3994"/>
    </row>
    <row r="3995" spans="1:31">
      <c r="A3995">
        <v>11500</v>
      </c>
      <c r="B3995" t="s">
        <v>3834</v>
      </c>
      <c r="C3995" t="s">
        <v>33477</v>
      </c>
      <c r="D3995" t="s">
        <v>33476</v>
      </c>
      <c r="E3995"/>
      <c r="F3995">
        <v>4660</v>
      </c>
      <c r="G3995" t="s">
        <v>33477</v>
      </c>
      <c r="H3995">
        <v>50190</v>
      </c>
      <c r="I3995" t="s">
        <v>33476</v>
      </c>
      <c r="J3995"/>
      <c r="U3995" s="43"/>
      <c r="AE3995"/>
    </row>
    <row r="3996" spans="1:31">
      <c r="A3996">
        <v>11250</v>
      </c>
      <c r="B3996" t="s">
        <v>3835</v>
      </c>
      <c r="C3996" t="s">
        <v>33480</v>
      </c>
      <c r="D3996" t="s">
        <v>33476</v>
      </c>
      <c r="E3996"/>
      <c r="F3996">
        <v>4870</v>
      </c>
      <c r="G3996" t="s">
        <v>33477</v>
      </c>
      <c r="H3996">
        <v>50190</v>
      </c>
      <c r="I3996" t="s">
        <v>33476</v>
      </c>
      <c r="J3996"/>
      <c r="U3996" s="43"/>
      <c r="AE3996"/>
    </row>
    <row r="3997" spans="1:31">
      <c r="A3997">
        <v>11190</v>
      </c>
      <c r="B3997" t="s">
        <v>3836</v>
      </c>
      <c r="C3997" t="s">
        <v>33480</v>
      </c>
      <c r="D3997" t="s">
        <v>33476</v>
      </c>
      <c r="E3997"/>
      <c r="F3997">
        <v>5240</v>
      </c>
      <c r="G3997" t="s">
        <v>33478</v>
      </c>
      <c r="H3997">
        <v>50200</v>
      </c>
      <c r="I3997" t="s">
        <v>33476</v>
      </c>
      <c r="J3997"/>
      <c r="U3997" s="43"/>
      <c r="AE3997"/>
    </row>
    <row r="3998" spans="1:31">
      <c r="A3998">
        <v>11140</v>
      </c>
      <c r="B3998" t="s">
        <v>3837</v>
      </c>
      <c r="C3998" t="s">
        <v>33477</v>
      </c>
      <c r="D3998" t="s">
        <v>33476</v>
      </c>
      <c r="E3998"/>
      <c r="F3998">
        <v>5340</v>
      </c>
      <c r="G3998" t="s">
        <v>33483</v>
      </c>
      <c r="H3998">
        <v>50200</v>
      </c>
      <c r="I3998" t="s">
        <v>33476</v>
      </c>
      <c r="J3998"/>
      <c r="U3998" s="43"/>
      <c r="AE3998"/>
    </row>
    <row r="3999" spans="1:31">
      <c r="A3999">
        <v>11300</v>
      </c>
      <c r="B3999" t="s">
        <v>3838</v>
      </c>
      <c r="C3999" t="s">
        <v>33480</v>
      </c>
      <c r="D3999" t="s">
        <v>33476</v>
      </c>
      <c r="E3999"/>
      <c r="F3999">
        <v>6100</v>
      </c>
      <c r="G3999" t="s">
        <v>33480</v>
      </c>
      <c r="H3999">
        <v>50200</v>
      </c>
      <c r="I3999" t="s">
        <v>33476</v>
      </c>
      <c r="J3999"/>
      <c r="U3999" s="43"/>
      <c r="AE3999"/>
    </row>
    <row r="4000" spans="1:31">
      <c r="A4000">
        <v>11110</v>
      </c>
      <c r="B4000" t="s">
        <v>3839</v>
      </c>
      <c r="C4000" t="s">
        <v>33480</v>
      </c>
      <c r="D4000" t="s">
        <v>33476</v>
      </c>
      <c r="E4000"/>
      <c r="F4000">
        <v>6110</v>
      </c>
      <c r="G4000" t="s">
        <v>33477</v>
      </c>
      <c r="H4000">
        <v>50200</v>
      </c>
      <c r="I4000" t="s">
        <v>33476</v>
      </c>
      <c r="J4000"/>
      <c r="U4000" s="43"/>
      <c r="AE4000"/>
    </row>
    <row r="4001" spans="1:31">
      <c r="A4001">
        <v>11230</v>
      </c>
      <c r="B4001" t="s">
        <v>3840</v>
      </c>
      <c r="C4001" t="s">
        <v>33477</v>
      </c>
      <c r="D4001" t="s">
        <v>33476</v>
      </c>
      <c r="E4001"/>
      <c r="F4001">
        <v>6130</v>
      </c>
      <c r="G4001" t="s">
        <v>33477</v>
      </c>
      <c r="H4001">
        <v>50210</v>
      </c>
      <c r="I4001" t="s">
        <v>33476</v>
      </c>
      <c r="J4001"/>
      <c r="U4001" s="43"/>
      <c r="AE4001"/>
    </row>
    <row r="4002" spans="1:31">
      <c r="A4002">
        <v>11240</v>
      </c>
      <c r="B4002" t="s">
        <v>3841</v>
      </c>
      <c r="C4002" t="s">
        <v>33480</v>
      </c>
      <c r="D4002" t="s">
        <v>33476</v>
      </c>
      <c r="E4002"/>
      <c r="F4002">
        <v>6150</v>
      </c>
      <c r="G4002" t="s">
        <v>33477</v>
      </c>
      <c r="H4002">
        <v>50210</v>
      </c>
      <c r="I4002" t="s">
        <v>33476</v>
      </c>
      <c r="J4002"/>
      <c r="U4002" s="43"/>
      <c r="AE4002"/>
    </row>
    <row r="4003" spans="1:31">
      <c r="A4003">
        <v>11190</v>
      </c>
      <c r="B4003" t="s">
        <v>3842</v>
      </c>
      <c r="C4003" t="s">
        <v>33480</v>
      </c>
      <c r="D4003" t="s">
        <v>33476</v>
      </c>
      <c r="E4003"/>
      <c r="F4003">
        <v>6160</v>
      </c>
      <c r="G4003" t="s">
        <v>33480</v>
      </c>
      <c r="H4003">
        <v>50220</v>
      </c>
      <c r="I4003" t="s">
        <v>33476</v>
      </c>
      <c r="J4003"/>
      <c r="U4003" s="43"/>
      <c r="AE4003"/>
    </row>
    <row r="4004" spans="1:31">
      <c r="A4004">
        <v>11220</v>
      </c>
      <c r="B4004" t="s">
        <v>3843</v>
      </c>
      <c r="C4004" t="s">
        <v>33480</v>
      </c>
      <c r="D4004" t="s">
        <v>33476</v>
      </c>
      <c r="E4004"/>
      <c r="F4004">
        <v>6190</v>
      </c>
      <c r="G4004" t="s">
        <v>33477</v>
      </c>
      <c r="H4004">
        <v>50220</v>
      </c>
      <c r="I4004" t="s">
        <v>33476</v>
      </c>
      <c r="J4004"/>
      <c r="U4004" s="43"/>
      <c r="AE4004"/>
    </row>
    <row r="4005" spans="1:31">
      <c r="A4005">
        <v>11200</v>
      </c>
      <c r="B4005" t="s">
        <v>3844</v>
      </c>
      <c r="C4005" t="s">
        <v>33480</v>
      </c>
      <c r="D4005" t="s">
        <v>33476</v>
      </c>
      <c r="E4005"/>
      <c r="F4005">
        <v>6200</v>
      </c>
      <c r="G4005" t="s">
        <v>33480</v>
      </c>
      <c r="H4005">
        <v>50240</v>
      </c>
      <c r="I4005" t="s">
        <v>33476</v>
      </c>
      <c r="J4005"/>
      <c r="U4005" s="43"/>
      <c r="AE4005"/>
    </row>
    <row r="4006" spans="1:31">
      <c r="A4006">
        <v>11190</v>
      </c>
      <c r="B4006" t="s">
        <v>3845</v>
      </c>
      <c r="C4006" t="s">
        <v>33480</v>
      </c>
      <c r="D4006" t="s">
        <v>33476</v>
      </c>
      <c r="E4006"/>
      <c r="F4006">
        <v>6210</v>
      </c>
      <c r="G4006" t="s">
        <v>33477</v>
      </c>
      <c r="H4006">
        <v>50240</v>
      </c>
      <c r="I4006" t="s">
        <v>33476</v>
      </c>
      <c r="J4006"/>
      <c r="U4006" s="43"/>
      <c r="AE4006"/>
    </row>
    <row r="4007" spans="1:31">
      <c r="A4007">
        <v>11350</v>
      </c>
      <c r="B4007" t="s">
        <v>3846</v>
      </c>
      <c r="C4007" t="s">
        <v>33480</v>
      </c>
      <c r="D4007" t="s">
        <v>33476</v>
      </c>
      <c r="E4007"/>
      <c r="F4007">
        <v>6220</v>
      </c>
      <c r="G4007" t="s">
        <v>33477</v>
      </c>
      <c r="H4007">
        <v>50250</v>
      </c>
      <c r="I4007" t="s">
        <v>33476</v>
      </c>
      <c r="J4007"/>
      <c r="U4007" s="43"/>
      <c r="AE4007"/>
    </row>
    <row r="4008" spans="1:31">
      <c r="A4008">
        <v>11410</v>
      </c>
      <c r="B4008" t="s">
        <v>3847</v>
      </c>
      <c r="C4008" t="s">
        <v>33480</v>
      </c>
      <c r="D4008" t="s">
        <v>33476</v>
      </c>
      <c r="E4008"/>
      <c r="F4008">
        <v>6230</v>
      </c>
      <c r="G4008" t="s">
        <v>33480</v>
      </c>
      <c r="H4008">
        <v>50250</v>
      </c>
      <c r="I4008" t="s">
        <v>33476</v>
      </c>
      <c r="J4008"/>
      <c r="U4008" s="43"/>
      <c r="AE4008"/>
    </row>
    <row r="4009" spans="1:31">
      <c r="A4009">
        <v>11390</v>
      </c>
      <c r="B4009" t="s">
        <v>3848</v>
      </c>
      <c r="C4009" t="s">
        <v>33477</v>
      </c>
      <c r="D4009" t="s">
        <v>33476</v>
      </c>
      <c r="E4009"/>
      <c r="F4009">
        <v>6240</v>
      </c>
      <c r="G4009" t="s">
        <v>33477</v>
      </c>
      <c r="H4009">
        <v>50250</v>
      </c>
      <c r="I4009" t="s">
        <v>33476</v>
      </c>
      <c r="J4009"/>
      <c r="U4009" s="43"/>
      <c r="AE4009"/>
    </row>
    <row r="4010" spans="1:31">
      <c r="A4010">
        <v>11590</v>
      </c>
      <c r="B4010" t="s">
        <v>3849</v>
      </c>
      <c r="C4010" t="s">
        <v>33480</v>
      </c>
      <c r="D4010" t="s">
        <v>33476</v>
      </c>
      <c r="E4010"/>
      <c r="F4010">
        <v>6250</v>
      </c>
      <c r="G4010" t="s">
        <v>33477</v>
      </c>
      <c r="H4010">
        <v>50260</v>
      </c>
      <c r="I4010" t="s">
        <v>33476</v>
      </c>
      <c r="J4010"/>
      <c r="U4010" s="43"/>
      <c r="AE4010"/>
    </row>
    <row r="4011" spans="1:31">
      <c r="A4011">
        <v>11330</v>
      </c>
      <c r="B4011" t="s">
        <v>3850</v>
      </c>
      <c r="C4011" t="s">
        <v>33480</v>
      </c>
      <c r="D4011" t="s">
        <v>33476</v>
      </c>
      <c r="E4011"/>
      <c r="F4011">
        <v>6300</v>
      </c>
      <c r="G4011" t="s">
        <v>33480</v>
      </c>
      <c r="H4011">
        <v>50260</v>
      </c>
      <c r="I4011" t="s">
        <v>33476</v>
      </c>
      <c r="J4011"/>
      <c r="U4011" s="43"/>
      <c r="AE4011"/>
    </row>
    <row r="4012" spans="1:31">
      <c r="A4012">
        <v>11330</v>
      </c>
      <c r="B4012" t="s">
        <v>3851</v>
      </c>
      <c r="C4012" t="s">
        <v>33480</v>
      </c>
      <c r="D4012" t="s">
        <v>33476</v>
      </c>
      <c r="E4012"/>
      <c r="F4012">
        <v>6310</v>
      </c>
      <c r="G4012" t="s">
        <v>33480</v>
      </c>
      <c r="H4012">
        <v>50270</v>
      </c>
      <c r="I4012" t="s">
        <v>33476</v>
      </c>
      <c r="J4012"/>
      <c r="U4012" s="43"/>
      <c r="AE4012"/>
    </row>
    <row r="4013" spans="1:31">
      <c r="A4013">
        <v>11300</v>
      </c>
      <c r="B4013" t="s">
        <v>3852</v>
      </c>
      <c r="C4013" t="s">
        <v>33480</v>
      </c>
      <c r="D4013" t="s">
        <v>33476</v>
      </c>
      <c r="E4013"/>
      <c r="F4013">
        <v>6320</v>
      </c>
      <c r="G4013" t="s">
        <v>33477</v>
      </c>
      <c r="H4013">
        <v>50270</v>
      </c>
      <c r="I4013" t="s">
        <v>33476</v>
      </c>
      <c r="J4013"/>
      <c r="U4013" s="43"/>
      <c r="AE4013"/>
    </row>
    <row r="4014" spans="1:31">
      <c r="A4014">
        <v>11300</v>
      </c>
      <c r="B4014" t="s">
        <v>3853</v>
      </c>
      <c r="C4014" t="s">
        <v>33480</v>
      </c>
      <c r="D4014" t="s">
        <v>33476</v>
      </c>
      <c r="E4014"/>
      <c r="F4014">
        <v>6330</v>
      </c>
      <c r="G4014" t="s">
        <v>33477</v>
      </c>
      <c r="H4014">
        <v>50290</v>
      </c>
      <c r="I4014" t="s">
        <v>33476</v>
      </c>
      <c r="J4014"/>
      <c r="U4014" s="43"/>
      <c r="AE4014"/>
    </row>
    <row r="4015" spans="1:31">
      <c r="A4015">
        <v>11240</v>
      </c>
      <c r="B4015" t="s">
        <v>3854</v>
      </c>
      <c r="C4015" t="s">
        <v>33480</v>
      </c>
      <c r="D4015" t="s">
        <v>33476</v>
      </c>
      <c r="E4015"/>
      <c r="F4015">
        <v>6340</v>
      </c>
      <c r="G4015" t="s">
        <v>33480</v>
      </c>
      <c r="H4015">
        <v>50300</v>
      </c>
      <c r="I4015" t="s">
        <v>33476</v>
      </c>
      <c r="J4015"/>
      <c r="U4015" s="43"/>
      <c r="AE4015"/>
    </row>
    <row r="4016" spans="1:31">
      <c r="A4016">
        <v>11700</v>
      </c>
      <c r="B4016" t="s">
        <v>3855</v>
      </c>
      <c r="C4016" t="s">
        <v>33480</v>
      </c>
      <c r="D4016" t="s">
        <v>33476</v>
      </c>
      <c r="E4016"/>
      <c r="F4016">
        <v>6360</v>
      </c>
      <c r="G4016" t="s">
        <v>33480</v>
      </c>
      <c r="H4016">
        <v>50300</v>
      </c>
      <c r="I4016" t="s">
        <v>33476</v>
      </c>
      <c r="J4016"/>
      <c r="U4016" s="43"/>
      <c r="AE4016"/>
    </row>
    <row r="4017" spans="1:31">
      <c r="A4017">
        <v>11350</v>
      </c>
      <c r="B4017" t="s">
        <v>3856</v>
      </c>
      <c r="C4017" t="s">
        <v>33480</v>
      </c>
      <c r="D4017" t="s">
        <v>33476</v>
      </c>
      <c r="E4017"/>
      <c r="F4017">
        <v>6400</v>
      </c>
      <c r="G4017" t="s">
        <v>33480</v>
      </c>
      <c r="H4017">
        <v>50310</v>
      </c>
      <c r="I4017" t="s">
        <v>33476</v>
      </c>
      <c r="J4017"/>
      <c r="U4017" s="43"/>
      <c r="AE4017"/>
    </row>
    <row r="4018" spans="1:31">
      <c r="A4018">
        <v>11360</v>
      </c>
      <c r="B4018" t="s">
        <v>3857</v>
      </c>
      <c r="C4018" t="s">
        <v>33480</v>
      </c>
      <c r="D4018" t="s">
        <v>33476</v>
      </c>
      <c r="E4018"/>
      <c r="F4018">
        <v>6410</v>
      </c>
      <c r="G4018" t="s">
        <v>33480</v>
      </c>
      <c r="H4018">
        <v>50320</v>
      </c>
      <c r="I4018" t="s">
        <v>33476</v>
      </c>
      <c r="J4018"/>
      <c r="U4018" s="43"/>
      <c r="AE4018"/>
    </row>
    <row r="4019" spans="1:31">
      <c r="A4019">
        <v>11360</v>
      </c>
      <c r="B4019" t="s">
        <v>3858</v>
      </c>
      <c r="C4019" t="s">
        <v>33480</v>
      </c>
      <c r="D4019" t="s">
        <v>33476</v>
      </c>
      <c r="E4019"/>
      <c r="F4019">
        <v>6480</v>
      </c>
      <c r="G4019" t="s">
        <v>33477</v>
      </c>
      <c r="H4019">
        <v>50330</v>
      </c>
      <c r="I4019" t="s">
        <v>33476</v>
      </c>
      <c r="J4019"/>
      <c r="U4019" s="43"/>
      <c r="AE4019"/>
    </row>
    <row r="4020" spans="1:31">
      <c r="A4020">
        <v>11200</v>
      </c>
      <c r="B4020" t="s">
        <v>3859</v>
      </c>
      <c r="C4020" t="s">
        <v>33480</v>
      </c>
      <c r="D4020" t="s">
        <v>33476</v>
      </c>
      <c r="E4020"/>
      <c r="F4020">
        <v>6520</v>
      </c>
      <c r="G4020" t="s">
        <v>33477</v>
      </c>
      <c r="H4020">
        <v>50340</v>
      </c>
      <c r="I4020" t="s">
        <v>33476</v>
      </c>
      <c r="J4020"/>
      <c r="U4020" s="43"/>
      <c r="AE4020"/>
    </row>
    <row r="4021" spans="1:31">
      <c r="A4021">
        <v>11140</v>
      </c>
      <c r="B4021" t="s">
        <v>3860</v>
      </c>
      <c r="C4021" t="s">
        <v>33477</v>
      </c>
      <c r="D4021" t="s">
        <v>33476</v>
      </c>
      <c r="E4021"/>
      <c r="F4021">
        <v>6550</v>
      </c>
      <c r="G4021" t="s">
        <v>33477</v>
      </c>
      <c r="H4021">
        <v>50340</v>
      </c>
      <c r="I4021" t="s">
        <v>33476</v>
      </c>
      <c r="J4021"/>
      <c r="U4021" s="43"/>
      <c r="AE4021"/>
    </row>
    <row r="4022" spans="1:31">
      <c r="A4022">
        <v>11240</v>
      </c>
      <c r="B4022" t="s">
        <v>3861</v>
      </c>
      <c r="C4022" t="s">
        <v>33480</v>
      </c>
      <c r="D4022" t="s">
        <v>33476</v>
      </c>
      <c r="E4022"/>
      <c r="F4022">
        <v>6570</v>
      </c>
      <c r="G4022" t="s">
        <v>33477</v>
      </c>
      <c r="H4022">
        <v>50340</v>
      </c>
      <c r="I4022" t="s">
        <v>33476</v>
      </c>
      <c r="J4022"/>
      <c r="U4022" s="43"/>
      <c r="AE4022"/>
    </row>
    <row r="4023" spans="1:31">
      <c r="A4023">
        <v>11240</v>
      </c>
      <c r="B4023" t="s">
        <v>3861</v>
      </c>
      <c r="C4023" t="s">
        <v>33480</v>
      </c>
      <c r="D4023" t="s">
        <v>33476</v>
      </c>
      <c r="E4023"/>
      <c r="F4023">
        <v>6580</v>
      </c>
      <c r="G4023" t="s">
        <v>33477</v>
      </c>
      <c r="H4023">
        <v>50360</v>
      </c>
      <c r="I4023" t="s">
        <v>33476</v>
      </c>
      <c r="J4023"/>
      <c r="U4023" s="43"/>
      <c r="AE4023"/>
    </row>
    <row r="4024" spans="1:31">
      <c r="A4024">
        <v>11260</v>
      </c>
      <c r="B4024" t="s">
        <v>3862</v>
      </c>
      <c r="C4024" t="s">
        <v>33480</v>
      </c>
      <c r="D4024" t="e">
        <v>#N/A</v>
      </c>
      <c r="E4024"/>
      <c r="F4024">
        <v>6590</v>
      </c>
      <c r="G4024" t="s">
        <v>33477</v>
      </c>
      <c r="H4024">
        <v>50370</v>
      </c>
      <c r="I4024" t="s">
        <v>33476</v>
      </c>
      <c r="J4024"/>
      <c r="U4024" s="43"/>
      <c r="AE4024"/>
    </row>
    <row r="4025" spans="1:31">
      <c r="A4025">
        <v>11340</v>
      </c>
      <c r="B4025" t="s">
        <v>3863</v>
      </c>
      <c r="C4025" t="s">
        <v>33477</v>
      </c>
      <c r="D4025" t="e">
        <v>#N/A</v>
      </c>
      <c r="E4025"/>
      <c r="F4025">
        <v>6600</v>
      </c>
      <c r="G4025" t="s">
        <v>33480</v>
      </c>
      <c r="H4025">
        <v>50370</v>
      </c>
      <c r="I4025" t="s">
        <v>33476</v>
      </c>
      <c r="J4025"/>
      <c r="U4025" s="43"/>
      <c r="AE4025"/>
    </row>
    <row r="4026" spans="1:31">
      <c r="A4026">
        <v>11260</v>
      </c>
      <c r="B4026" t="s">
        <v>3864</v>
      </c>
      <c r="C4026" t="s">
        <v>33480</v>
      </c>
      <c r="D4026" t="e">
        <v>#N/A</v>
      </c>
      <c r="E4026"/>
      <c r="F4026">
        <v>6610</v>
      </c>
      <c r="G4026" t="s">
        <v>33480</v>
      </c>
      <c r="H4026">
        <v>50380</v>
      </c>
      <c r="I4026" t="s">
        <v>33476</v>
      </c>
      <c r="J4026"/>
      <c r="U4026" s="43"/>
      <c r="AE4026"/>
    </row>
    <row r="4027" spans="1:31">
      <c r="A4027">
        <v>11260</v>
      </c>
      <c r="B4027" t="s">
        <v>3864</v>
      </c>
      <c r="C4027" t="s">
        <v>33480</v>
      </c>
      <c r="D4027" t="e">
        <v>#N/A</v>
      </c>
      <c r="E4027"/>
      <c r="F4027">
        <v>6640</v>
      </c>
      <c r="G4027" t="s">
        <v>33480</v>
      </c>
      <c r="H4027">
        <v>50390</v>
      </c>
      <c r="I4027" t="s">
        <v>33476</v>
      </c>
      <c r="J4027"/>
      <c r="U4027" s="43"/>
      <c r="AE4027"/>
    </row>
    <row r="4028" spans="1:31">
      <c r="A4028">
        <v>11200</v>
      </c>
      <c r="B4028" t="s">
        <v>3865</v>
      </c>
      <c r="C4028" t="s">
        <v>33480</v>
      </c>
      <c r="D4028" t="s">
        <v>33476</v>
      </c>
      <c r="E4028"/>
      <c r="F4028">
        <v>6650</v>
      </c>
      <c r="G4028" t="s">
        <v>33477</v>
      </c>
      <c r="H4028">
        <v>50390</v>
      </c>
      <c r="I4028" t="s">
        <v>33476</v>
      </c>
      <c r="J4028"/>
      <c r="U4028" s="43"/>
      <c r="AE4028"/>
    </row>
    <row r="4029" spans="1:31">
      <c r="A4029">
        <v>11220</v>
      </c>
      <c r="B4029" t="s">
        <v>3866</v>
      </c>
      <c r="C4029" t="s">
        <v>33480</v>
      </c>
      <c r="D4029" t="s">
        <v>33476</v>
      </c>
      <c r="E4029"/>
      <c r="F4029">
        <v>6670</v>
      </c>
      <c r="G4029" t="s">
        <v>33480</v>
      </c>
      <c r="H4029">
        <v>50410</v>
      </c>
      <c r="I4029" t="s">
        <v>33476</v>
      </c>
      <c r="J4029"/>
      <c r="U4029" s="43"/>
      <c r="AE4029"/>
    </row>
    <row r="4030" spans="1:31">
      <c r="A4030">
        <v>11410</v>
      </c>
      <c r="B4030" t="s">
        <v>3867</v>
      </c>
      <c r="C4030" t="s">
        <v>33480</v>
      </c>
      <c r="D4030" t="s">
        <v>33476</v>
      </c>
      <c r="E4030"/>
      <c r="F4030">
        <v>6690</v>
      </c>
      <c r="G4030" t="s">
        <v>33477</v>
      </c>
      <c r="H4030">
        <v>50410</v>
      </c>
      <c r="I4030" t="s">
        <v>33476</v>
      </c>
      <c r="J4030"/>
      <c r="U4030" s="43"/>
      <c r="AE4030"/>
    </row>
    <row r="4031" spans="1:31">
      <c r="A4031">
        <v>11140</v>
      </c>
      <c r="B4031" t="s">
        <v>3868</v>
      </c>
      <c r="C4031" t="s">
        <v>33477</v>
      </c>
      <c r="D4031" t="s">
        <v>33476</v>
      </c>
      <c r="E4031"/>
      <c r="F4031">
        <v>6700</v>
      </c>
      <c r="G4031" t="s">
        <v>33480</v>
      </c>
      <c r="H4031">
        <v>50420</v>
      </c>
      <c r="I4031" t="s">
        <v>33476</v>
      </c>
      <c r="J4031"/>
      <c r="U4031" s="43"/>
      <c r="AE4031"/>
    </row>
    <row r="4032" spans="1:31">
      <c r="A4032">
        <v>11270</v>
      </c>
      <c r="B4032" t="s">
        <v>3869</v>
      </c>
      <c r="C4032" t="s">
        <v>33480</v>
      </c>
      <c r="D4032" t="s">
        <v>33476</v>
      </c>
      <c r="E4032"/>
      <c r="F4032">
        <v>6730</v>
      </c>
      <c r="G4032" t="s">
        <v>33480</v>
      </c>
      <c r="H4032">
        <v>50420</v>
      </c>
      <c r="I4032" t="s">
        <v>33476</v>
      </c>
      <c r="J4032"/>
      <c r="U4032" s="43"/>
      <c r="AE4032"/>
    </row>
    <row r="4033" spans="1:31">
      <c r="A4033">
        <v>11330</v>
      </c>
      <c r="B4033" t="s">
        <v>3870</v>
      </c>
      <c r="C4033" t="s">
        <v>33480</v>
      </c>
      <c r="D4033" t="s">
        <v>33476</v>
      </c>
      <c r="E4033"/>
      <c r="F4033">
        <v>6740</v>
      </c>
      <c r="G4033" t="s">
        <v>33477</v>
      </c>
      <c r="H4033">
        <v>50440</v>
      </c>
      <c r="I4033" t="s">
        <v>33476</v>
      </c>
      <c r="J4033"/>
      <c r="U4033" s="43"/>
      <c r="AE4033"/>
    </row>
    <row r="4034" spans="1:31">
      <c r="A4034">
        <v>11400</v>
      </c>
      <c r="B4034" t="s">
        <v>3871</v>
      </c>
      <c r="C4034" t="s">
        <v>33480</v>
      </c>
      <c r="D4034" t="s">
        <v>33476</v>
      </c>
      <c r="E4034"/>
      <c r="F4034">
        <v>6790</v>
      </c>
      <c r="G4034" t="s">
        <v>33477</v>
      </c>
      <c r="H4034">
        <v>50450</v>
      </c>
      <c r="I4034" t="s">
        <v>33476</v>
      </c>
      <c r="J4034"/>
      <c r="U4034" s="43"/>
      <c r="AE4034"/>
    </row>
    <row r="4035" spans="1:31">
      <c r="A4035">
        <v>11240</v>
      </c>
      <c r="B4035" t="s">
        <v>3872</v>
      </c>
      <c r="C4035" t="s">
        <v>33480</v>
      </c>
      <c r="D4035" t="s">
        <v>33476</v>
      </c>
      <c r="E4035"/>
      <c r="F4035">
        <v>6800</v>
      </c>
      <c r="G4035" t="s">
        <v>33480</v>
      </c>
      <c r="H4035">
        <v>50450</v>
      </c>
      <c r="I4035" t="s">
        <v>33476</v>
      </c>
      <c r="J4035"/>
      <c r="U4035" s="43"/>
      <c r="AE4035"/>
    </row>
    <row r="4036" spans="1:31">
      <c r="A4036">
        <v>11200</v>
      </c>
      <c r="B4036" t="s">
        <v>3873</v>
      </c>
      <c r="C4036" t="s">
        <v>33480</v>
      </c>
      <c r="D4036" t="s">
        <v>33476</v>
      </c>
      <c r="E4036"/>
      <c r="F4036">
        <v>6810</v>
      </c>
      <c r="G4036" t="s">
        <v>33477</v>
      </c>
      <c r="H4036">
        <v>50450</v>
      </c>
      <c r="I4036" t="s">
        <v>33476</v>
      </c>
      <c r="J4036"/>
      <c r="U4036" s="43"/>
      <c r="AE4036"/>
    </row>
    <row r="4037" spans="1:31">
      <c r="A4037">
        <v>11240</v>
      </c>
      <c r="B4037" t="s">
        <v>3874</v>
      </c>
      <c r="C4037" t="s">
        <v>33480</v>
      </c>
      <c r="D4037" t="s">
        <v>33476</v>
      </c>
      <c r="E4037"/>
      <c r="F4037">
        <v>6950</v>
      </c>
      <c r="G4037" t="s">
        <v>33480</v>
      </c>
      <c r="H4037">
        <v>50480</v>
      </c>
      <c r="I4037" t="s">
        <v>33476</v>
      </c>
      <c r="J4037"/>
      <c r="U4037" s="43"/>
      <c r="AE4037"/>
    </row>
    <row r="4038" spans="1:31">
      <c r="A4038">
        <v>11300</v>
      </c>
      <c r="B4038" t="s">
        <v>3875</v>
      </c>
      <c r="C4038" t="s">
        <v>33480</v>
      </c>
      <c r="D4038" t="s">
        <v>33476</v>
      </c>
      <c r="E4038"/>
      <c r="F4038">
        <v>7130</v>
      </c>
      <c r="G4038" t="s">
        <v>33477</v>
      </c>
      <c r="H4038">
        <v>50480</v>
      </c>
      <c r="I4038" t="s">
        <v>33476</v>
      </c>
      <c r="J4038"/>
      <c r="U4038" s="43"/>
      <c r="AE4038"/>
    </row>
    <row r="4039" spans="1:31">
      <c r="A4039">
        <v>11510</v>
      </c>
      <c r="B4039" t="s">
        <v>3876</v>
      </c>
      <c r="C4039" t="s">
        <v>33480</v>
      </c>
      <c r="D4039" t="s">
        <v>33476</v>
      </c>
      <c r="E4039"/>
      <c r="F4039">
        <v>7350</v>
      </c>
      <c r="G4039" t="s">
        <v>33477</v>
      </c>
      <c r="H4039">
        <v>50490</v>
      </c>
      <c r="I4039" t="s">
        <v>33476</v>
      </c>
      <c r="J4039"/>
      <c r="U4039" s="43"/>
      <c r="AE4039"/>
    </row>
    <row r="4040" spans="1:31">
      <c r="A4040">
        <v>11510</v>
      </c>
      <c r="B4040" t="s">
        <v>3877</v>
      </c>
      <c r="C4040" t="s">
        <v>33480</v>
      </c>
      <c r="D4040" t="s">
        <v>33476</v>
      </c>
      <c r="E4040"/>
      <c r="F4040">
        <v>7370</v>
      </c>
      <c r="G4040" t="s">
        <v>33477</v>
      </c>
      <c r="H4040">
        <v>50500</v>
      </c>
      <c r="I4040" t="s">
        <v>33476</v>
      </c>
      <c r="J4040"/>
      <c r="U4040" s="43"/>
      <c r="AE4040"/>
    </row>
    <row r="4041" spans="1:31">
      <c r="A4041">
        <v>11510</v>
      </c>
      <c r="B4041" t="s">
        <v>3877</v>
      </c>
      <c r="C4041" t="s">
        <v>33480</v>
      </c>
      <c r="D4041" t="s">
        <v>33476</v>
      </c>
      <c r="E4041"/>
      <c r="F4041">
        <v>7430</v>
      </c>
      <c r="G4041" t="s">
        <v>33477</v>
      </c>
      <c r="H4041">
        <v>50510</v>
      </c>
      <c r="I4041" t="s">
        <v>33476</v>
      </c>
      <c r="J4041"/>
      <c r="U4041" s="43"/>
      <c r="AE4041"/>
    </row>
    <row r="4042" spans="1:31">
      <c r="A4042">
        <v>11560</v>
      </c>
      <c r="B4042" t="s">
        <v>3878</v>
      </c>
      <c r="C4042" t="s">
        <v>33480</v>
      </c>
      <c r="D4042" t="s">
        <v>33476</v>
      </c>
      <c r="E4042"/>
      <c r="F4042">
        <v>7500</v>
      </c>
      <c r="G4042" t="s">
        <v>33477</v>
      </c>
      <c r="H4042">
        <v>50520</v>
      </c>
      <c r="I4042" t="s">
        <v>33476</v>
      </c>
      <c r="J4042"/>
      <c r="U4042" s="43"/>
      <c r="AE4042"/>
    </row>
    <row r="4043" spans="1:31">
      <c r="A4043">
        <v>11560</v>
      </c>
      <c r="B4043" t="s">
        <v>3878</v>
      </c>
      <c r="C4043" t="s">
        <v>33480</v>
      </c>
      <c r="D4043" t="s">
        <v>33476</v>
      </c>
      <c r="E4043"/>
      <c r="F4043">
        <v>7570</v>
      </c>
      <c r="G4043" t="s">
        <v>33478</v>
      </c>
      <c r="H4043">
        <v>50530</v>
      </c>
      <c r="I4043" t="s">
        <v>33476</v>
      </c>
      <c r="J4043"/>
      <c r="U4043" s="43"/>
      <c r="AE4043"/>
    </row>
    <row r="4044" spans="1:31">
      <c r="A4044">
        <v>11800</v>
      </c>
      <c r="B4044" t="s">
        <v>3879</v>
      </c>
      <c r="C4044" t="s">
        <v>33480</v>
      </c>
      <c r="D4044" t="s">
        <v>33476</v>
      </c>
      <c r="E4044"/>
      <c r="F4044">
        <v>8120</v>
      </c>
      <c r="G4044" t="s">
        <v>33478</v>
      </c>
      <c r="H4044">
        <v>50540</v>
      </c>
      <c r="I4044" t="s">
        <v>33476</v>
      </c>
      <c r="J4044"/>
      <c r="U4044" s="43"/>
      <c r="AE4044"/>
    </row>
    <row r="4045" spans="1:31">
      <c r="A4045">
        <v>11140</v>
      </c>
      <c r="B4045" t="s">
        <v>3880</v>
      </c>
      <c r="C4045" t="s">
        <v>33477</v>
      </c>
      <c r="D4045" t="s">
        <v>33476</v>
      </c>
      <c r="E4045"/>
      <c r="F4045">
        <v>8320</v>
      </c>
      <c r="G4045" t="s">
        <v>33478</v>
      </c>
      <c r="H4045">
        <v>50560</v>
      </c>
      <c r="I4045" t="s">
        <v>33476</v>
      </c>
      <c r="J4045"/>
      <c r="U4045" s="43"/>
      <c r="AE4045"/>
    </row>
    <row r="4046" spans="1:31">
      <c r="A4046">
        <v>11700</v>
      </c>
      <c r="B4046" t="s">
        <v>3881</v>
      </c>
      <c r="C4046" t="s">
        <v>33480</v>
      </c>
      <c r="D4046" t="s">
        <v>33476</v>
      </c>
      <c r="E4046"/>
      <c r="F4046">
        <v>8410</v>
      </c>
      <c r="G4046" t="s">
        <v>33478</v>
      </c>
      <c r="H4046">
        <v>50570</v>
      </c>
      <c r="I4046" t="s">
        <v>33476</v>
      </c>
      <c r="J4046"/>
      <c r="U4046" s="43"/>
      <c r="AE4046"/>
    </row>
    <row r="4047" spans="1:31">
      <c r="A4047">
        <v>11400</v>
      </c>
      <c r="B4047" t="s">
        <v>3882</v>
      </c>
      <c r="C4047" t="s">
        <v>33480</v>
      </c>
      <c r="D4047" t="s">
        <v>33476</v>
      </c>
      <c r="E4047"/>
      <c r="F4047">
        <v>8440</v>
      </c>
      <c r="G4047" t="s">
        <v>33478</v>
      </c>
      <c r="H4047">
        <v>50600</v>
      </c>
      <c r="I4047" t="s">
        <v>33476</v>
      </c>
      <c r="J4047"/>
      <c r="U4047" s="43"/>
      <c r="AE4047"/>
    </row>
    <row r="4048" spans="1:31">
      <c r="A4048">
        <v>11390</v>
      </c>
      <c r="B4048" t="s">
        <v>3883</v>
      </c>
      <c r="C4048" t="s">
        <v>33477</v>
      </c>
      <c r="D4048" t="s">
        <v>33476</v>
      </c>
      <c r="E4048"/>
      <c r="F4048">
        <v>9290</v>
      </c>
      <c r="G4048" t="s">
        <v>33480</v>
      </c>
      <c r="H4048">
        <v>50620</v>
      </c>
      <c r="I4048" t="s">
        <v>33476</v>
      </c>
      <c r="J4048"/>
      <c r="U4048" s="43"/>
      <c r="AE4048"/>
    </row>
    <row r="4049" spans="1:31">
      <c r="A4049">
        <v>11800</v>
      </c>
      <c r="B4049" t="s">
        <v>3884</v>
      </c>
      <c r="C4049" t="s">
        <v>33480</v>
      </c>
      <c r="D4049" t="s">
        <v>33476</v>
      </c>
      <c r="E4049"/>
      <c r="F4049">
        <v>9330</v>
      </c>
      <c r="G4049" t="s">
        <v>33477</v>
      </c>
      <c r="H4049">
        <v>50620</v>
      </c>
      <c r="I4049" t="s">
        <v>33476</v>
      </c>
      <c r="J4049"/>
      <c r="U4049" s="43"/>
      <c r="AE4049"/>
    </row>
    <row r="4050" spans="1:31">
      <c r="A4050">
        <v>11360</v>
      </c>
      <c r="B4050" t="s">
        <v>3885</v>
      </c>
      <c r="C4050" t="s">
        <v>33480</v>
      </c>
      <c r="D4050" t="s">
        <v>33476</v>
      </c>
      <c r="E4050"/>
      <c r="F4050">
        <v>9340</v>
      </c>
      <c r="G4050" t="s">
        <v>33480</v>
      </c>
      <c r="H4050">
        <v>50630</v>
      </c>
      <c r="I4050" t="s">
        <v>33476</v>
      </c>
      <c r="J4050"/>
      <c r="U4050" s="43"/>
      <c r="AE4050"/>
    </row>
    <row r="4051" spans="1:31">
      <c r="A4051">
        <v>11270</v>
      </c>
      <c r="B4051" t="s">
        <v>3886</v>
      </c>
      <c r="C4051" t="s">
        <v>33480</v>
      </c>
      <c r="D4051" t="s">
        <v>33476</v>
      </c>
      <c r="E4051"/>
      <c r="F4051">
        <v>9390</v>
      </c>
      <c r="G4051" t="s">
        <v>33478</v>
      </c>
      <c r="H4051">
        <v>50630</v>
      </c>
      <c r="I4051" t="s">
        <v>33476</v>
      </c>
      <c r="J4051"/>
      <c r="U4051" s="43"/>
      <c r="AE4051"/>
    </row>
    <row r="4052" spans="1:31">
      <c r="A4052">
        <v>11600</v>
      </c>
      <c r="B4052" t="s">
        <v>3887</v>
      </c>
      <c r="C4052" t="s">
        <v>33480</v>
      </c>
      <c r="D4052" t="s">
        <v>33476</v>
      </c>
      <c r="E4052"/>
      <c r="F4052">
        <v>10000</v>
      </c>
      <c r="G4052" t="s">
        <v>33480</v>
      </c>
      <c r="H4052">
        <v>50640</v>
      </c>
      <c r="I4052" t="s">
        <v>33476</v>
      </c>
      <c r="J4052"/>
      <c r="U4052" s="43"/>
      <c r="AE4052"/>
    </row>
    <row r="4053" spans="1:31">
      <c r="A4053">
        <v>11190</v>
      </c>
      <c r="B4053" t="s">
        <v>3888</v>
      </c>
      <c r="C4053" t="s">
        <v>33480</v>
      </c>
      <c r="D4053" t="s">
        <v>33476</v>
      </c>
      <c r="E4053"/>
      <c r="F4053">
        <v>10230</v>
      </c>
      <c r="G4053" t="s">
        <v>33480</v>
      </c>
      <c r="H4053">
        <v>50670</v>
      </c>
      <c r="I4053" t="s">
        <v>33476</v>
      </c>
      <c r="J4053"/>
      <c r="U4053" s="43"/>
      <c r="AE4053"/>
    </row>
    <row r="4054" spans="1:31">
      <c r="A4054">
        <v>11600</v>
      </c>
      <c r="B4054" t="s">
        <v>3889</v>
      </c>
      <c r="C4054" t="s">
        <v>33480</v>
      </c>
      <c r="D4054" t="s">
        <v>33476</v>
      </c>
      <c r="E4054"/>
      <c r="F4054">
        <v>10370</v>
      </c>
      <c r="G4054" t="s">
        <v>33480</v>
      </c>
      <c r="H4054">
        <v>50680</v>
      </c>
      <c r="I4054" t="s">
        <v>33476</v>
      </c>
      <c r="J4054"/>
      <c r="U4054" s="43"/>
      <c r="AE4054"/>
    </row>
    <row r="4055" spans="1:31">
      <c r="A4055">
        <v>11360</v>
      </c>
      <c r="B4055" t="s">
        <v>3890</v>
      </c>
      <c r="C4055" t="s">
        <v>33480</v>
      </c>
      <c r="D4055" t="s">
        <v>33476</v>
      </c>
      <c r="E4055"/>
      <c r="F4055">
        <v>10420</v>
      </c>
      <c r="G4055" t="s">
        <v>33480</v>
      </c>
      <c r="H4055">
        <v>50680</v>
      </c>
      <c r="I4055" t="s">
        <v>33476</v>
      </c>
      <c r="J4055"/>
      <c r="U4055" s="43"/>
      <c r="AE4055"/>
    </row>
    <row r="4056" spans="1:31">
      <c r="A4056">
        <v>11300</v>
      </c>
      <c r="B4056" t="s">
        <v>3891</v>
      </c>
      <c r="C4056" t="s">
        <v>33480</v>
      </c>
      <c r="D4056" t="s">
        <v>33476</v>
      </c>
      <c r="E4056"/>
      <c r="F4056">
        <v>10430</v>
      </c>
      <c r="G4056" t="s">
        <v>33480</v>
      </c>
      <c r="H4056">
        <v>50700</v>
      </c>
      <c r="I4056" t="s">
        <v>33476</v>
      </c>
      <c r="J4056"/>
      <c r="U4056" s="43"/>
      <c r="AE4056"/>
    </row>
    <row r="4057" spans="1:31">
      <c r="A4057">
        <v>11270</v>
      </c>
      <c r="B4057" t="s">
        <v>3892</v>
      </c>
      <c r="C4057" t="s">
        <v>33480</v>
      </c>
      <c r="D4057" t="s">
        <v>33476</v>
      </c>
      <c r="E4057"/>
      <c r="F4057">
        <v>10440</v>
      </c>
      <c r="G4057" t="s">
        <v>33480</v>
      </c>
      <c r="H4057">
        <v>50700</v>
      </c>
      <c r="I4057" t="s">
        <v>33476</v>
      </c>
      <c r="J4057"/>
      <c r="U4057" s="43"/>
      <c r="AE4057"/>
    </row>
    <row r="4058" spans="1:31">
      <c r="A4058">
        <v>11140</v>
      </c>
      <c r="B4058" t="s">
        <v>3893</v>
      </c>
      <c r="C4058" t="s">
        <v>33477</v>
      </c>
      <c r="D4058" t="s">
        <v>33476</v>
      </c>
      <c r="E4058"/>
      <c r="F4058">
        <v>10450</v>
      </c>
      <c r="G4058" t="s">
        <v>33480</v>
      </c>
      <c r="H4058">
        <v>50720</v>
      </c>
      <c r="I4058" t="s">
        <v>33476</v>
      </c>
      <c r="J4058"/>
      <c r="U4058" s="43"/>
      <c r="AE4058"/>
    </row>
    <row r="4059" spans="1:31">
      <c r="A4059">
        <v>11250</v>
      </c>
      <c r="B4059" t="s">
        <v>3894</v>
      </c>
      <c r="C4059" t="s">
        <v>33480</v>
      </c>
      <c r="D4059" t="s">
        <v>33476</v>
      </c>
      <c r="E4059"/>
      <c r="F4059">
        <v>11260</v>
      </c>
      <c r="G4059" t="s">
        <v>33480</v>
      </c>
      <c r="H4059">
        <v>50730</v>
      </c>
      <c r="I4059" t="s">
        <v>33476</v>
      </c>
      <c r="J4059"/>
      <c r="U4059" s="43"/>
      <c r="AE4059"/>
    </row>
    <row r="4060" spans="1:31">
      <c r="A4060">
        <v>11270</v>
      </c>
      <c r="B4060" t="s">
        <v>3895</v>
      </c>
      <c r="C4060" t="s">
        <v>33480</v>
      </c>
      <c r="D4060" t="s">
        <v>33476</v>
      </c>
      <c r="E4060"/>
      <c r="F4060">
        <v>11340</v>
      </c>
      <c r="G4060" t="s">
        <v>33477</v>
      </c>
      <c r="H4060">
        <v>50730</v>
      </c>
      <c r="I4060" t="s">
        <v>33476</v>
      </c>
      <c r="J4060"/>
      <c r="U4060" s="43"/>
      <c r="AE4060"/>
    </row>
    <row r="4061" spans="1:31">
      <c r="A4061">
        <v>11140</v>
      </c>
      <c r="B4061" t="s">
        <v>3896</v>
      </c>
      <c r="C4061" t="s">
        <v>33477</v>
      </c>
      <c r="D4061" t="s">
        <v>33476</v>
      </c>
      <c r="E4061"/>
      <c r="F4061">
        <v>11440</v>
      </c>
      <c r="G4061" t="s">
        <v>33480</v>
      </c>
      <c r="H4061">
        <v>50750</v>
      </c>
      <c r="I4061" t="s">
        <v>33476</v>
      </c>
      <c r="J4061"/>
      <c r="U4061" s="43"/>
      <c r="AE4061"/>
    </row>
    <row r="4062" spans="1:31">
      <c r="A4062">
        <v>11120</v>
      </c>
      <c r="B4062" t="s">
        <v>3897</v>
      </c>
      <c r="C4062" t="s">
        <v>33480</v>
      </c>
      <c r="D4062" t="s">
        <v>33476</v>
      </c>
      <c r="E4062"/>
      <c r="F4062">
        <v>11540</v>
      </c>
      <c r="G4062" t="s">
        <v>33480</v>
      </c>
      <c r="H4062">
        <v>50750</v>
      </c>
      <c r="I4062" t="s">
        <v>33476</v>
      </c>
      <c r="J4062"/>
      <c r="U4062" s="43"/>
      <c r="AE4062"/>
    </row>
    <row r="4063" spans="1:31">
      <c r="A4063">
        <v>11500</v>
      </c>
      <c r="B4063" t="s">
        <v>3898</v>
      </c>
      <c r="C4063" t="s">
        <v>33477</v>
      </c>
      <c r="D4063" t="s">
        <v>33476</v>
      </c>
      <c r="E4063"/>
      <c r="F4063">
        <v>11580</v>
      </c>
      <c r="G4063" t="s">
        <v>33480</v>
      </c>
      <c r="H4063">
        <v>50760</v>
      </c>
      <c r="I4063" t="s">
        <v>33476</v>
      </c>
      <c r="J4063"/>
      <c r="U4063" s="43"/>
      <c r="AE4063"/>
    </row>
    <row r="4064" spans="1:31">
      <c r="A4064">
        <v>11410</v>
      </c>
      <c r="B4064" t="s">
        <v>3899</v>
      </c>
      <c r="C4064" t="s">
        <v>33480</v>
      </c>
      <c r="D4064" t="s">
        <v>33476</v>
      </c>
      <c r="E4064"/>
      <c r="F4064">
        <v>11610</v>
      </c>
      <c r="G4064" t="s">
        <v>33480</v>
      </c>
      <c r="H4064">
        <v>50800</v>
      </c>
      <c r="I4064" t="s">
        <v>33476</v>
      </c>
      <c r="J4064"/>
      <c r="U4064" s="43"/>
      <c r="AE4064"/>
    </row>
    <row r="4065" spans="1:31">
      <c r="A4065">
        <v>11240</v>
      </c>
      <c r="B4065" t="s">
        <v>3900</v>
      </c>
      <c r="C4065" t="s">
        <v>33480</v>
      </c>
      <c r="D4065" t="s">
        <v>33476</v>
      </c>
      <c r="E4065"/>
      <c r="F4065">
        <v>11620</v>
      </c>
      <c r="G4065" t="s">
        <v>33480</v>
      </c>
      <c r="H4065">
        <v>50800</v>
      </c>
      <c r="I4065" t="s">
        <v>33476</v>
      </c>
      <c r="J4065"/>
      <c r="U4065" s="43"/>
      <c r="AE4065"/>
    </row>
    <row r="4066" spans="1:31">
      <c r="A4066">
        <v>11500</v>
      </c>
      <c r="B4066" t="s">
        <v>3901</v>
      </c>
      <c r="C4066" t="s">
        <v>33477</v>
      </c>
      <c r="D4066" t="s">
        <v>33476</v>
      </c>
      <c r="E4066"/>
      <c r="F4066">
        <v>12420</v>
      </c>
      <c r="G4066" t="s">
        <v>33478</v>
      </c>
      <c r="H4066">
        <v>50800</v>
      </c>
      <c r="I4066" t="s">
        <v>33476</v>
      </c>
      <c r="J4066"/>
      <c r="U4066" s="43"/>
      <c r="AE4066"/>
    </row>
    <row r="4067" spans="1:31">
      <c r="A4067">
        <v>11250</v>
      </c>
      <c r="B4067" t="s">
        <v>3902</v>
      </c>
      <c r="C4067" t="s">
        <v>33480</v>
      </c>
      <c r="D4067" t="s">
        <v>33476</v>
      </c>
      <c r="E4067"/>
      <c r="F4067">
        <v>12510</v>
      </c>
      <c r="G4067" t="s">
        <v>33477</v>
      </c>
      <c r="H4067">
        <v>50810</v>
      </c>
      <c r="I4067" t="s">
        <v>33476</v>
      </c>
      <c r="J4067"/>
      <c r="U4067" s="43"/>
      <c r="AE4067"/>
    </row>
    <row r="4068" spans="1:31">
      <c r="A4068">
        <v>11430</v>
      </c>
      <c r="B4068" t="s">
        <v>3903</v>
      </c>
      <c r="C4068" t="s">
        <v>33480</v>
      </c>
      <c r="D4068" t="s">
        <v>33476</v>
      </c>
      <c r="E4068"/>
      <c r="F4068">
        <v>12580</v>
      </c>
      <c r="G4068" t="s">
        <v>33477</v>
      </c>
      <c r="H4068">
        <v>51000</v>
      </c>
      <c r="I4068" t="s">
        <v>33476</v>
      </c>
      <c r="J4068"/>
      <c r="U4068" s="43"/>
      <c r="AE4068"/>
    </row>
    <row r="4069" spans="1:31">
      <c r="A4069">
        <v>11430</v>
      </c>
      <c r="B4069" t="s">
        <v>3903</v>
      </c>
      <c r="C4069" t="s">
        <v>33480</v>
      </c>
      <c r="D4069" t="s">
        <v>33476</v>
      </c>
      <c r="E4069"/>
      <c r="F4069">
        <v>12740</v>
      </c>
      <c r="G4069" t="s">
        <v>33477</v>
      </c>
      <c r="H4069">
        <v>51110</v>
      </c>
      <c r="I4069" t="s">
        <v>33476</v>
      </c>
      <c r="J4069"/>
      <c r="U4069" s="43"/>
      <c r="AE4069"/>
    </row>
    <row r="4070" spans="1:31">
      <c r="A4070">
        <v>11200</v>
      </c>
      <c r="B4070" t="s">
        <v>3904</v>
      </c>
      <c r="C4070" t="s">
        <v>33480</v>
      </c>
      <c r="D4070" t="s">
        <v>33476</v>
      </c>
      <c r="E4070"/>
      <c r="F4070">
        <v>13001</v>
      </c>
      <c r="G4070" t="s">
        <v>33480</v>
      </c>
      <c r="H4070">
        <v>51110</v>
      </c>
      <c r="I4070" t="s">
        <v>33476</v>
      </c>
      <c r="J4070"/>
      <c r="U4070" s="43"/>
      <c r="AE4070"/>
    </row>
    <row r="4071" spans="1:31">
      <c r="A4071">
        <v>11240</v>
      </c>
      <c r="B4071" t="s">
        <v>3905</v>
      </c>
      <c r="C4071" t="s">
        <v>33480</v>
      </c>
      <c r="D4071" t="s">
        <v>33476</v>
      </c>
      <c r="E4071"/>
      <c r="F4071">
        <v>13002</v>
      </c>
      <c r="G4071" t="s">
        <v>33480</v>
      </c>
      <c r="H4071">
        <v>51110</v>
      </c>
      <c r="I4071" t="s">
        <v>33476</v>
      </c>
      <c r="J4071"/>
      <c r="U4071" s="43"/>
      <c r="AE4071"/>
    </row>
    <row r="4072" spans="1:31">
      <c r="A4072">
        <v>11380</v>
      </c>
      <c r="B4072" t="s">
        <v>3906</v>
      </c>
      <c r="C4072" t="s">
        <v>33477</v>
      </c>
      <c r="D4072" t="s">
        <v>33476</v>
      </c>
      <c r="E4072"/>
      <c r="F4072">
        <v>13003</v>
      </c>
      <c r="G4072" t="s">
        <v>33480</v>
      </c>
      <c r="H4072">
        <v>51120</v>
      </c>
      <c r="I4072" t="s">
        <v>33476</v>
      </c>
      <c r="J4072"/>
      <c r="U4072" s="43"/>
      <c r="AE4072"/>
    </row>
    <row r="4073" spans="1:31">
      <c r="A4073">
        <v>11400</v>
      </c>
      <c r="B4073" t="s">
        <v>3907</v>
      </c>
      <c r="C4073" t="s">
        <v>33480</v>
      </c>
      <c r="D4073" t="s">
        <v>33476</v>
      </c>
      <c r="E4073"/>
      <c r="F4073">
        <v>13004</v>
      </c>
      <c r="G4073" t="s">
        <v>33480</v>
      </c>
      <c r="H4073">
        <v>51120</v>
      </c>
      <c r="I4073" t="s">
        <v>33476</v>
      </c>
      <c r="J4073"/>
      <c r="U4073" s="43"/>
      <c r="AE4073"/>
    </row>
    <row r="4074" spans="1:31">
      <c r="A4074">
        <v>11220</v>
      </c>
      <c r="B4074" t="s">
        <v>3908</v>
      </c>
      <c r="C4074" t="s">
        <v>33480</v>
      </c>
      <c r="D4074" t="s">
        <v>33476</v>
      </c>
      <c r="E4074"/>
      <c r="F4074">
        <v>13005</v>
      </c>
      <c r="G4074" t="s">
        <v>33480</v>
      </c>
      <c r="H4074">
        <v>51120</v>
      </c>
      <c r="I4074" t="s">
        <v>33476</v>
      </c>
      <c r="J4074"/>
      <c r="U4074" s="43"/>
      <c r="AE4074"/>
    </row>
    <row r="4075" spans="1:31">
      <c r="A4075">
        <v>11140</v>
      </c>
      <c r="B4075" t="s">
        <v>3909</v>
      </c>
      <c r="C4075" t="s">
        <v>33477</v>
      </c>
      <c r="D4075" t="s">
        <v>33476</v>
      </c>
      <c r="E4075"/>
      <c r="F4075">
        <v>13006</v>
      </c>
      <c r="G4075" t="s">
        <v>33480</v>
      </c>
      <c r="H4075">
        <v>51120</v>
      </c>
      <c r="I4075" t="s">
        <v>33476</v>
      </c>
      <c r="J4075"/>
      <c r="U4075" s="43"/>
      <c r="AE4075"/>
    </row>
    <row r="4076" spans="1:31">
      <c r="A4076">
        <v>11320</v>
      </c>
      <c r="B4076" t="s">
        <v>3910</v>
      </c>
      <c r="C4076" t="s">
        <v>33480</v>
      </c>
      <c r="D4076" t="s">
        <v>33476</v>
      </c>
      <c r="E4076"/>
      <c r="F4076">
        <v>13007</v>
      </c>
      <c r="G4076" t="s">
        <v>33480</v>
      </c>
      <c r="H4076">
        <v>51120</v>
      </c>
      <c r="I4076" t="s">
        <v>33476</v>
      </c>
      <c r="J4076"/>
      <c r="U4076" s="43"/>
      <c r="AE4076"/>
    </row>
    <row r="4077" spans="1:31">
      <c r="A4077">
        <v>11220</v>
      </c>
      <c r="B4077" t="s">
        <v>3911</v>
      </c>
      <c r="C4077" t="s">
        <v>33480</v>
      </c>
      <c r="D4077" t="s">
        <v>33476</v>
      </c>
      <c r="E4077"/>
      <c r="F4077">
        <v>13008</v>
      </c>
      <c r="G4077" t="s">
        <v>33480</v>
      </c>
      <c r="H4077">
        <v>51120</v>
      </c>
      <c r="I4077" t="s">
        <v>33476</v>
      </c>
      <c r="J4077"/>
      <c r="U4077" s="43"/>
      <c r="AE4077"/>
    </row>
    <row r="4078" spans="1:31">
      <c r="A4078">
        <v>11380</v>
      </c>
      <c r="B4078" t="s">
        <v>3912</v>
      </c>
      <c r="C4078" t="s">
        <v>33477</v>
      </c>
      <c r="D4078" t="s">
        <v>33476</v>
      </c>
      <c r="E4078"/>
      <c r="F4078">
        <v>13009</v>
      </c>
      <c r="G4078" t="s">
        <v>33480</v>
      </c>
      <c r="H4078">
        <v>51130</v>
      </c>
      <c r="I4078" t="s">
        <v>33476</v>
      </c>
      <c r="J4078"/>
      <c r="U4078" s="43"/>
      <c r="AE4078"/>
    </row>
    <row r="4079" spans="1:31">
      <c r="A4079">
        <v>11400</v>
      </c>
      <c r="B4079" t="s">
        <v>3913</v>
      </c>
      <c r="C4079" t="s">
        <v>33480</v>
      </c>
      <c r="D4079" t="s">
        <v>33476</v>
      </c>
      <c r="E4079"/>
      <c r="F4079">
        <v>13010</v>
      </c>
      <c r="G4079" t="s">
        <v>33480</v>
      </c>
      <c r="H4079">
        <v>51130</v>
      </c>
      <c r="I4079" t="s">
        <v>33476</v>
      </c>
      <c r="J4079"/>
      <c r="U4079" s="43"/>
      <c r="AE4079"/>
    </row>
    <row r="4080" spans="1:31">
      <c r="A4080">
        <v>11310</v>
      </c>
      <c r="B4080" t="s">
        <v>3914</v>
      </c>
      <c r="C4080" t="s">
        <v>33477</v>
      </c>
      <c r="D4080" t="s">
        <v>33476</v>
      </c>
      <c r="E4080"/>
      <c r="F4080">
        <v>13011</v>
      </c>
      <c r="G4080" t="s">
        <v>33480</v>
      </c>
      <c r="H4080">
        <v>51130</v>
      </c>
      <c r="I4080" t="s">
        <v>33476</v>
      </c>
      <c r="J4080"/>
      <c r="U4080" s="43"/>
      <c r="AE4080"/>
    </row>
    <row r="4081" spans="1:31">
      <c r="A4081">
        <v>11250</v>
      </c>
      <c r="B4081" t="s">
        <v>3915</v>
      </c>
      <c r="C4081" t="s">
        <v>33480</v>
      </c>
      <c r="D4081" t="s">
        <v>33476</v>
      </c>
      <c r="E4081"/>
      <c r="F4081">
        <v>13012</v>
      </c>
      <c r="G4081" t="s">
        <v>33480</v>
      </c>
      <c r="H4081">
        <v>51130</v>
      </c>
      <c r="I4081" t="s">
        <v>33476</v>
      </c>
      <c r="J4081"/>
      <c r="U4081" s="43"/>
      <c r="AE4081"/>
    </row>
    <row r="4082" spans="1:31">
      <c r="A4082">
        <v>11420</v>
      </c>
      <c r="B4082" t="s">
        <v>3916</v>
      </c>
      <c r="C4082" t="s">
        <v>33480</v>
      </c>
      <c r="D4082" t="s">
        <v>33476</v>
      </c>
      <c r="E4082"/>
      <c r="F4082">
        <v>13013</v>
      </c>
      <c r="G4082" t="s">
        <v>33480</v>
      </c>
      <c r="H4082">
        <v>51150</v>
      </c>
      <c r="I4082" t="s">
        <v>33476</v>
      </c>
      <c r="J4082"/>
      <c r="U4082" s="43"/>
      <c r="AE4082"/>
    </row>
    <row r="4083" spans="1:31">
      <c r="A4083">
        <v>11220</v>
      </c>
      <c r="B4083" t="s">
        <v>3917</v>
      </c>
      <c r="C4083" t="s">
        <v>33480</v>
      </c>
      <c r="D4083" t="s">
        <v>33476</v>
      </c>
      <c r="E4083"/>
      <c r="F4083">
        <v>13014</v>
      </c>
      <c r="G4083" t="s">
        <v>33480</v>
      </c>
      <c r="H4083">
        <v>51150</v>
      </c>
      <c r="I4083" t="s">
        <v>33476</v>
      </c>
      <c r="J4083"/>
      <c r="U4083" s="43"/>
      <c r="AE4083"/>
    </row>
    <row r="4084" spans="1:31">
      <c r="A4084">
        <v>11330</v>
      </c>
      <c r="B4084" t="s">
        <v>3918</v>
      </c>
      <c r="C4084" t="s">
        <v>33480</v>
      </c>
      <c r="D4084" t="s">
        <v>33476</v>
      </c>
      <c r="E4084"/>
      <c r="F4084">
        <v>13015</v>
      </c>
      <c r="G4084" t="s">
        <v>33480</v>
      </c>
      <c r="H4084">
        <v>51150</v>
      </c>
      <c r="I4084" t="s">
        <v>33476</v>
      </c>
      <c r="J4084"/>
      <c r="U4084" s="43"/>
      <c r="AE4084"/>
    </row>
    <row r="4085" spans="1:31">
      <c r="A4085">
        <v>11330</v>
      </c>
      <c r="B4085" t="s">
        <v>3919</v>
      </c>
      <c r="C4085" t="s">
        <v>33480</v>
      </c>
      <c r="D4085" t="s">
        <v>33476</v>
      </c>
      <c r="E4085"/>
      <c r="F4085">
        <v>13016</v>
      </c>
      <c r="G4085" t="s">
        <v>33480</v>
      </c>
      <c r="H4085">
        <v>51150</v>
      </c>
      <c r="I4085" t="s">
        <v>33476</v>
      </c>
      <c r="J4085"/>
      <c r="U4085" s="43"/>
      <c r="AE4085"/>
    </row>
    <row r="4086" spans="1:31">
      <c r="A4086">
        <v>11480</v>
      </c>
      <c r="B4086" t="s">
        <v>3920</v>
      </c>
      <c r="C4086" t="s">
        <v>33480</v>
      </c>
      <c r="D4086" t="s">
        <v>33476</v>
      </c>
      <c r="E4086"/>
      <c r="F4086">
        <v>13090</v>
      </c>
      <c r="G4086" t="s">
        <v>33480</v>
      </c>
      <c r="H4086">
        <v>51150</v>
      </c>
      <c r="I4086" t="s">
        <v>33476</v>
      </c>
      <c r="J4086"/>
      <c r="U4086" s="43"/>
      <c r="AE4086"/>
    </row>
    <row r="4087" spans="1:31">
      <c r="A4087">
        <v>11390</v>
      </c>
      <c r="B4087" t="s">
        <v>3921</v>
      </c>
      <c r="C4087" t="s">
        <v>33477</v>
      </c>
      <c r="D4087" t="s">
        <v>33476</v>
      </c>
      <c r="E4087"/>
      <c r="F4087">
        <v>13103</v>
      </c>
      <c r="G4087" t="s">
        <v>33480</v>
      </c>
      <c r="H4087">
        <v>51150</v>
      </c>
      <c r="I4087" t="s">
        <v>33476</v>
      </c>
      <c r="J4087"/>
      <c r="U4087" s="43"/>
      <c r="AE4087"/>
    </row>
    <row r="4088" spans="1:31">
      <c r="A4088">
        <v>11700</v>
      </c>
      <c r="B4088" t="s">
        <v>3922</v>
      </c>
      <c r="C4088" t="s">
        <v>33480</v>
      </c>
      <c r="D4088" t="s">
        <v>33476</v>
      </c>
      <c r="E4088"/>
      <c r="F4088">
        <v>13105</v>
      </c>
      <c r="G4088" t="s">
        <v>33480</v>
      </c>
      <c r="H4088">
        <v>51160</v>
      </c>
      <c r="I4088" t="s">
        <v>33476</v>
      </c>
      <c r="J4088"/>
      <c r="U4088" s="43"/>
      <c r="AE4088"/>
    </row>
    <row r="4089" spans="1:31">
      <c r="A4089">
        <v>11330</v>
      </c>
      <c r="B4089" t="s">
        <v>3923</v>
      </c>
      <c r="C4089" t="s">
        <v>33480</v>
      </c>
      <c r="D4089" t="s">
        <v>33476</v>
      </c>
      <c r="E4089"/>
      <c r="F4089">
        <v>13109</v>
      </c>
      <c r="G4089" t="s">
        <v>33480</v>
      </c>
      <c r="H4089">
        <v>51170</v>
      </c>
      <c r="I4089" t="s">
        <v>33476</v>
      </c>
      <c r="J4089"/>
      <c r="U4089" s="43"/>
      <c r="AE4089"/>
    </row>
    <row r="4090" spans="1:31">
      <c r="A4090">
        <v>11400</v>
      </c>
      <c r="B4090" t="s">
        <v>3924</v>
      </c>
      <c r="C4090" t="s">
        <v>33480</v>
      </c>
      <c r="D4090" t="s">
        <v>33476</v>
      </c>
      <c r="E4090"/>
      <c r="F4090">
        <v>13110</v>
      </c>
      <c r="G4090" t="s">
        <v>33480</v>
      </c>
      <c r="H4090">
        <v>51170</v>
      </c>
      <c r="I4090" t="s">
        <v>33476</v>
      </c>
      <c r="J4090"/>
      <c r="U4090" s="43"/>
      <c r="AE4090"/>
    </row>
    <row r="4091" spans="1:31">
      <c r="A4091">
        <v>11270</v>
      </c>
      <c r="B4091" t="s">
        <v>3925</v>
      </c>
      <c r="C4091" t="s">
        <v>33480</v>
      </c>
      <c r="D4091" t="s">
        <v>33476</v>
      </c>
      <c r="E4091"/>
      <c r="F4091">
        <v>13111</v>
      </c>
      <c r="G4091" t="s">
        <v>33480</v>
      </c>
      <c r="H4091">
        <v>51170</v>
      </c>
      <c r="I4091" t="s">
        <v>33476</v>
      </c>
      <c r="J4091"/>
      <c r="U4091" s="43"/>
      <c r="AE4091"/>
    </row>
    <row r="4092" spans="1:31">
      <c r="A4092">
        <v>11600</v>
      </c>
      <c r="B4092" t="s">
        <v>3926</v>
      </c>
      <c r="C4092" t="s">
        <v>33480</v>
      </c>
      <c r="D4092" t="s">
        <v>33476</v>
      </c>
      <c r="E4092"/>
      <c r="F4092">
        <v>13112</v>
      </c>
      <c r="G4092" t="s">
        <v>33480</v>
      </c>
      <c r="H4092">
        <v>51190</v>
      </c>
      <c r="I4092" t="s">
        <v>33476</v>
      </c>
      <c r="J4092"/>
      <c r="U4092" s="43"/>
      <c r="AE4092"/>
    </row>
    <row r="4093" spans="1:31">
      <c r="A4093">
        <v>11400</v>
      </c>
      <c r="B4093" t="s">
        <v>3927</v>
      </c>
      <c r="C4093" t="s">
        <v>33480</v>
      </c>
      <c r="D4093" t="s">
        <v>33476</v>
      </c>
      <c r="E4093"/>
      <c r="F4093">
        <v>13113</v>
      </c>
      <c r="G4093" t="s">
        <v>33480</v>
      </c>
      <c r="H4093">
        <v>51200</v>
      </c>
      <c r="I4093" t="s">
        <v>33476</v>
      </c>
      <c r="J4093"/>
      <c r="U4093" s="43"/>
      <c r="AE4093"/>
    </row>
    <row r="4094" spans="1:31">
      <c r="A4094">
        <v>11270</v>
      </c>
      <c r="B4094" t="s">
        <v>3928</v>
      </c>
      <c r="C4094" t="s">
        <v>33480</v>
      </c>
      <c r="D4094" t="s">
        <v>33476</v>
      </c>
      <c r="E4094"/>
      <c r="F4094">
        <v>13115</v>
      </c>
      <c r="G4094" t="s">
        <v>33480</v>
      </c>
      <c r="H4094">
        <v>51220</v>
      </c>
      <c r="I4094" t="s">
        <v>33476</v>
      </c>
      <c r="J4094"/>
      <c r="U4094" s="43"/>
      <c r="AE4094"/>
    </row>
    <row r="4095" spans="1:31">
      <c r="A4095">
        <v>11300</v>
      </c>
      <c r="B4095" t="s">
        <v>3929</v>
      </c>
      <c r="C4095" t="s">
        <v>33480</v>
      </c>
      <c r="D4095" t="s">
        <v>33476</v>
      </c>
      <c r="E4095"/>
      <c r="F4095">
        <v>13116</v>
      </c>
      <c r="G4095" t="s">
        <v>33480</v>
      </c>
      <c r="H4095">
        <v>51220</v>
      </c>
      <c r="I4095" t="s">
        <v>33476</v>
      </c>
      <c r="J4095"/>
      <c r="U4095" s="43"/>
      <c r="AE4095"/>
    </row>
    <row r="4096" spans="1:31">
      <c r="A4096">
        <v>11800</v>
      </c>
      <c r="B4096" t="s">
        <v>3930</v>
      </c>
      <c r="C4096" t="s">
        <v>33480</v>
      </c>
      <c r="D4096" t="s">
        <v>33476</v>
      </c>
      <c r="E4096"/>
      <c r="F4096">
        <v>13117</v>
      </c>
      <c r="G4096" t="s">
        <v>33480</v>
      </c>
      <c r="H4096">
        <v>51220</v>
      </c>
      <c r="I4096" t="s">
        <v>33476</v>
      </c>
      <c r="J4096"/>
      <c r="U4096" s="43"/>
      <c r="AE4096"/>
    </row>
    <row r="4097" spans="1:31">
      <c r="A4097">
        <v>11290</v>
      </c>
      <c r="B4097" t="s">
        <v>3931</v>
      </c>
      <c r="C4097" t="s">
        <v>33480</v>
      </c>
      <c r="D4097" t="s">
        <v>33476</v>
      </c>
      <c r="E4097"/>
      <c r="F4097">
        <v>13119</v>
      </c>
      <c r="G4097" t="s">
        <v>33480</v>
      </c>
      <c r="H4097">
        <v>51230</v>
      </c>
      <c r="I4097" t="s">
        <v>33476</v>
      </c>
      <c r="J4097"/>
      <c r="U4097" s="43"/>
      <c r="AE4097"/>
    </row>
    <row r="4098" spans="1:31">
      <c r="A4098">
        <v>11160</v>
      </c>
      <c r="B4098" t="s">
        <v>3932</v>
      </c>
      <c r="C4098" t="s">
        <v>33477</v>
      </c>
      <c r="D4098" t="s">
        <v>33476</v>
      </c>
      <c r="E4098"/>
      <c r="F4098">
        <v>13121</v>
      </c>
      <c r="G4098" t="s">
        <v>33480</v>
      </c>
      <c r="H4098">
        <v>51230</v>
      </c>
      <c r="I4098" t="s">
        <v>33476</v>
      </c>
      <c r="J4098"/>
      <c r="U4098" s="43"/>
      <c r="AE4098"/>
    </row>
    <row r="4099" spans="1:31">
      <c r="A4099">
        <v>11250</v>
      </c>
      <c r="B4099" t="s">
        <v>3933</v>
      </c>
      <c r="C4099" t="s">
        <v>33480</v>
      </c>
      <c r="D4099" t="s">
        <v>33476</v>
      </c>
      <c r="E4099"/>
      <c r="F4099">
        <v>13123</v>
      </c>
      <c r="G4099" t="s">
        <v>33480</v>
      </c>
      <c r="H4099">
        <v>51230</v>
      </c>
      <c r="I4099" t="s">
        <v>33476</v>
      </c>
      <c r="J4099"/>
      <c r="U4099" s="43"/>
      <c r="AE4099"/>
    </row>
    <row r="4100" spans="1:31">
      <c r="A4100">
        <v>11370</v>
      </c>
      <c r="B4100" t="s">
        <v>3934</v>
      </c>
      <c r="C4100" t="s">
        <v>33480</v>
      </c>
      <c r="D4100" t="s">
        <v>33476</v>
      </c>
      <c r="E4100"/>
      <c r="F4100">
        <v>13124</v>
      </c>
      <c r="G4100" t="s">
        <v>33480</v>
      </c>
      <c r="H4100">
        <v>51230</v>
      </c>
      <c r="I4100" t="s">
        <v>33476</v>
      </c>
      <c r="J4100"/>
      <c r="U4100" s="43"/>
      <c r="AE4100"/>
    </row>
    <row r="4101" spans="1:31">
      <c r="A4101">
        <v>11370</v>
      </c>
      <c r="B4101" t="s">
        <v>3934</v>
      </c>
      <c r="C4101" t="s">
        <v>33480</v>
      </c>
      <c r="D4101" t="s">
        <v>33476</v>
      </c>
      <c r="E4101"/>
      <c r="F4101">
        <v>13129</v>
      </c>
      <c r="G4101" t="s">
        <v>33480</v>
      </c>
      <c r="H4101">
        <v>51230</v>
      </c>
      <c r="I4101" t="s">
        <v>33476</v>
      </c>
      <c r="J4101"/>
      <c r="U4101" s="43"/>
      <c r="AE4101"/>
    </row>
    <row r="4102" spans="1:31">
      <c r="A4102">
        <v>11370</v>
      </c>
      <c r="B4102" t="s">
        <v>3934</v>
      </c>
      <c r="C4102" t="s">
        <v>33480</v>
      </c>
      <c r="D4102" t="s">
        <v>33476</v>
      </c>
      <c r="E4102"/>
      <c r="F4102">
        <v>13130</v>
      </c>
      <c r="G4102" t="s">
        <v>33480</v>
      </c>
      <c r="H4102">
        <v>51230</v>
      </c>
      <c r="I4102" t="s">
        <v>33476</v>
      </c>
      <c r="J4102"/>
      <c r="U4102" s="43"/>
      <c r="AE4102"/>
    </row>
    <row r="4103" spans="1:31">
      <c r="A4103">
        <v>11200</v>
      </c>
      <c r="B4103" t="s">
        <v>3935</v>
      </c>
      <c r="C4103" t="s">
        <v>33480</v>
      </c>
      <c r="D4103" t="s">
        <v>33476</v>
      </c>
      <c r="E4103"/>
      <c r="F4103">
        <v>13140</v>
      </c>
      <c r="G4103" t="s">
        <v>33480</v>
      </c>
      <c r="H4103">
        <v>51230</v>
      </c>
      <c r="I4103" t="s">
        <v>33476</v>
      </c>
      <c r="J4103"/>
      <c r="U4103" s="43"/>
      <c r="AE4103"/>
    </row>
    <row r="4104" spans="1:31">
      <c r="A4104">
        <v>11240</v>
      </c>
      <c r="B4104" t="s">
        <v>3936</v>
      </c>
      <c r="C4104" t="s">
        <v>33480</v>
      </c>
      <c r="D4104" t="s">
        <v>33476</v>
      </c>
      <c r="E4104"/>
      <c r="F4104">
        <v>13170</v>
      </c>
      <c r="G4104" t="s">
        <v>33480</v>
      </c>
      <c r="H4104">
        <v>51240</v>
      </c>
      <c r="I4104" t="s">
        <v>33476</v>
      </c>
      <c r="J4104"/>
      <c r="U4104" s="43"/>
      <c r="AE4104"/>
    </row>
    <row r="4105" spans="1:31">
      <c r="A4105">
        <v>11600</v>
      </c>
      <c r="B4105" t="s">
        <v>3937</v>
      </c>
      <c r="C4105" t="s">
        <v>33480</v>
      </c>
      <c r="D4105" t="s">
        <v>33476</v>
      </c>
      <c r="E4105"/>
      <c r="F4105">
        <v>13180</v>
      </c>
      <c r="G4105" t="s">
        <v>33480</v>
      </c>
      <c r="H4105">
        <v>51240</v>
      </c>
      <c r="I4105" t="s">
        <v>33476</v>
      </c>
      <c r="J4105"/>
      <c r="U4105" s="43"/>
      <c r="AE4105"/>
    </row>
    <row r="4106" spans="1:31">
      <c r="A4106">
        <v>11300</v>
      </c>
      <c r="B4106" t="s">
        <v>3938</v>
      </c>
      <c r="C4106" t="s">
        <v>33480</v>
      </c>
      <c r="D4106" t="s">
        <v>33476</v>
      </c>
      <c r="E4106"/>
      <c r="F4106">
        <v>13200</v>
      </c>
      <c r="G4106" t="s">
        <v>33480</v>
      </c>
      <c r="H4106">
        <v>51240</v>
      </c>
      <c r="I4106" t="s">
        <v>33476</v>
      </c>
      <c r="J4106"/>
      <c r="U4106" s="43"/>
      <c r="AE4106"/>
    </row>
    <row r="4107" spans="1:31">
      <c r="A4107">
        <v>11300</v>
      </c>
      <c r="B4107" t="s">
        <v>3939</v>
      </c>
      <c r="C4107" t="s">
        <v>33480</v>
      </c>
      <c r="D4107" t="s">
        <v>33476</v>
      </c>
      <c r="E4107"/>
      <c r="F4107">
        <v>13230</v>
      </c>
      <c r="G4107" t="s">
        <v>33480</v>
      </c>
      <c r="H4107">
        <v>51240</v>
      </c>
      <c r="I4107" t="s">
        <v>33476</v>
      </c>
      <c r="J4107"/>
      <c r="U4107" s="43"/>
      <c r="AE4107"/>
    </row>
    <row r="4108" spans="1:31">
      <c r="A4108">
        <v>11410</v>
      </c>
      <c r="B4108" t="s">
        <v>3940</v>
      </c>
      <c r="C4108" t="s">
        <v>33480</v>
      </c>
      <c r="D4108" t="s">
        <v>33476</v>
      </c>
      <c r="E4108"/>
      <c r="F4108">
        <v>13240</v>
      </c>
      <c r="G4108" t="s">
        <v>33480</v>
      </c>
      <c r="H4108">
        <v>51240</v>
      </c>
      <c r="I4108" t="s">
        <v>33476</v>
      </c>
      <c r="J4108"/>
      <c r="U4108" s="43"/>
      <c r="AE4108"/>
    </row>
    <row r="4109" spans="1:31">
      <c r="A4109">
        <v>11190</v>
      </c>
      <c r="B4109" t="s">
        <v>3941</v>
      </c>
      <c r="C4109" t="s">
        <v>33480</v>
      </c>
      <c r="D4109" t="s">
        <v>33476</v>
      </c>
      <c r="E4109"/>
      <c r="F4109">
        <v>13260</v>
      </c>
      <c r="G4109" t="s">
        <v>33480</v>
      </c>
      <c r="H4109">
        <v>51240</v>
      </c>
      <c r="I4109" t="s">
        <v>33476</v>
      </c>
      <c r="J4109"/>
      <c r="U4109" s="43"/>
      <c r="AE4109"/>
    </row>
    <row r="4110" spans="1:31">
      <c r="A4110">
        <v>11200</v>
      </c>
      <c r="B4110" t="s">
        <v>3942</v>
      </c>
      <c r="C4110" t="s">
        <v>33480</v>
      </c>
      <c r="D4110" t="s">
        <v>33476</v>
      </c>
      <c r="E4110"/>
      <c r="F4110">
        <v>13280</v>
      </c>
      <c r="G4110" t="s">
        <v>33480</v>
      </c>
      <c r="H4110">
        <v>51260</v>
      </c>
      <c r="I4110" t="s">
        <v>33476</v>
      </c>
      <c r="J4110"/>
      <c r="U4110" s="43"/>
      <c r="AE4110"/>
    </row>
    <row r="4111" spans="1:31">
      <c r="A4111">
        <v>11300</v>
      </c>
      <c r="B4111" t="s">
        <v>3943</v>
      </c>
      <c r="C4111" t="s">
        <v>33480</v>
      </c>
      <c r="D4111" t="s">
        <v>33476</v>
      </c>
      <c r="E4111"/>
      <c r="F4111">
        <v>13290</v>
      </c>
      <c r="G4111" t="s">
        <v>33480</v>
      </c>
      <c r="H4111">
        <v>51260</v>
      </c>
      <c r="I4111" t="s">
        <v>33476</v>
      </c>
      <c r="J4111"/>
      <c r="U4111" s="43"/>
      <c r="AE4111"/>
    </row>
    <row r="4112" spans="1:31">
      <c r="A4112">
        <v>11120</v>
      </c>
      <c r="B4112" t="s">
        <v>3944</v>
      </c>
      <c r="C4112" t="s">
        <v>33480</v>
      </c>
      <c r="D4112" t="s">
        <v>33476</v>
      </c>
      <c r="E4112"/>
      <c r="F4112">
        <v>13320</v>
      </c>
      <c r="G4112" t="s">
        <v>33480</v>
      </c>
      <c r="H4112">
        <v>51260</v>
      </c>
      <c r="I4112" t="s">
        <v>33476</v>
      </c>
      <c r="J4112"/>
      <c r="U4112" s="43"/>
      <c r="AE4112"/>
    </row>
    <row r="4113" spans="1:31">
      <c r="A4113">
        <v>11330</v>
      </c>
      <c r="B4113" t="s">
        <v>3945</v>
      </c>
      <c r="C4113" t="s">
        <v>33480</v>
      </c>
      <c r="D4113" t="s">
        <v>33476</v>
      </c>
      <c r="E4113"/>
      <c r="F4113">
        <v>13340</v>
      </c>
      <c r="G4113" t="s">
        <v>33480</v>
      </c>
      <c r="H4113">
        <v>51260</v>
      </c>
      <c r="I4113" t="s">
        <v>33476</v>
      </c>
      <c r="J4113"/>
      <c r="U4113" s="43"/>
      <c r="AE4113"/>
    </row>
    <row r="4114" spans="1:31">
      <c r="A4114">
        <v>11300</v>
      </c>
      <c r="B4114" t="s">
        <v>3946</v>
      </c>
      <c r="C4114" t="s">
        <v>33480</v>
      </c>
      <c r="D4114" t="s">
        <v>33476</v>
      </c>
      <c r="E4114"/>
      <c r="F4114">
        <v>13350</v>
      </c>
      <c r="G4114" t="s">
        <v>33480</v>
      </c>
      <c r="H4114">
        <v>51260</v>
      </c>
      <c r="I4114" t="s">
        <v>33476</v>
      </c>
      <c r="J4114"/>
      <c r="U4114" s="43"/>
      <c r="AE4114"/>
    </row>
    <row r="4115" spans="1:31">
      <c r="A4115">
        <v>11600</v>
      </c>
      <c r="B4115" t="s">
        <v>3947</v>
      </c>
      <c r="C4115" t="s">
        <v>33480</v>
      </c>
      <c r="D4115" t="s">
        <v>33476</v>
      </c>
      <c r="E4115"/>
      <c r="F4115">
        <v>13360</v>
      </c>
      <c r="G4115" t="s">
        <v>33480</v>
      </c>
      <c r="H4115">
        <v>51260</v>
      </c>
      <c r="I4115" t="s">
        <v>33476</v>
      </c>
      <c r="J4115"/>
      <c r="U4115" s="43"/>
      <c r="AE4115"/>
    </row>
    <row r="4116" spans="1:31">
      <c r="A4116">
        <v>11300</v>
      </c>
      <c r="B4116" t="s">
        <v>3948</v>
      </c>
      <c r="C4116" t="s">
        <v>33480</v>
      </c>
      <c r="D4116" t="s">
        <v>33476</v>
      </c>
      <c r="E4116"/>
      <c r="F4116">
        <v>13410</v>
      </c>
      <c r="G4116" t="s">
        <v>33480</v>
      </c>
      <c r="H4116">
        <v>51290</v>
      </c>
      <c r="I4116" t="s">
        <v>33476</v>
      </c>
      <c r="J4116"/>
      <c r="U4116" s="43"/>
      <c r="AE4116"/>
    </row>
    <row r="4117" spans="1:31">
      <c r="A4117">
        <v>11120</v>
      </c>
      <c r="B4117" t="s">
        <v>3949</v>
      </c>
      <c r="C4117" t="s">
        <v>33480</v>
      </c>
      <c r="D4117" t="s">
        <v>33476</v>
      </c>
      <c r="E4117"/>
      <c r="F4117">
        <v>13440</v>
      </c>
      <c r="G4117" t="s">
        <v>33480</v>
      </c>
      <c r="H4117">
        <v>51290</v>
      </c>
      <c r="I4117" t="s">
        <v>33476</v>
      </c>
      <c r="J4117"/>
      <c r="U4117" s="43"/>
      <c r="AE4117"/>
    </row>
    <row r="4118" spans="1:31">
      <c r="A4118">
        <v>11410</v>
      </c>
      <c r="B4118" t="s">
        <v>3950</v>
      </c>
      <c r="C4118" t="s">
        <v>33480</v>
      </c>
      <c r="D4118" t="s">
        <v>33476</v>
      </c>
      <c r="E4118"/>
      <c r="F4118">
        <v>13470</v>
      </c>
      <c r="G4118" t="s">
        <v>33480</v>
      </c>
      <c r="H4118">
        <v>51290</v>
      </c>
      <c r="I4118" t="s">
        <v>33476</v>
      </c>
      <c r="J4118"/>
      <c r="U4118" s="43"/>
      <c r="AE4118"/>
    </row>
    <row r="4119" spans="1:31">
      <c r="A4119">
        <v>11140</v>
      </c>
      <c r="B4119" t="s">
        <v>3951</v>
      </c>
      <c r="C4119" t="s">
        <v>33477</v>
      </c>
      <c r="D4119" t="s">
        <v>33476</v>
      </c>
      <c r="E4119"/>
      <c r="F4119">
        <v>13500</v>
      </c>
      <c r="G4119" t="s">
        <v>33480</v>
      </c>
      <c r="H4119">
        <v>51290</v>
      </c>
      <c r="I4119" t="s">
        <v>33476</v>
      </c>
      <c r="J4119"/>
      <c r="U4119" s="43"/>
      <c r="AE4119"/>
    </row>
    <row r="4120" spans="1:31">
      <c r="A4120">
        <v>11800</v>
      </c>
      <c r="B4120" t="s">
        <v>3952</v>
      </c>
      <c r="C4120" t="s">
        <v>33480</v>
      </c>
      <c r="D4120" t="s">
        <v>33476</v>
      </c>
      <c r="E4120"/>
      <c r="F4120">
        <v>13510</v>
      </c>
      <c r="G4120" t="s">
        <v>33480</v>
      </c>
      <c r="H4120">
        <v>51290</v>
      </c>
      <c r="I4120" t="s">
        <v>33476</v>
      </c>
      <c r="J4120"/>
      <c r="U4120" s="43"/>
      <c r="AE4120"/>
    </row>
    <row r="4121" spans="1:31">
      <c r="A4121">
        <v>11390</v>
      </c>
      <c r="B4121" t="s">
        <v>3953</v>
      </c>
      <c r="C4121" t="s">
        <v>33477</v>
      </c>
      <c r="D4121" t="s">
        <v>33476</v>
      </c>
      <c r="E4121"/>
      <c r="F4121">
        <v>13540</v>
      </c>
      <c r="G4121" t="s">
        <v>33480</v>
      </c>
      <c r="H4121">
        <v>51300</v>
      </c>
      <c r="I4121" t="s">
        <v>33476</v>
      </c>
      <c r="J4121"/>
      <c r="U4121" s="43"/>
      <c r="AE4121"/>
    </row>
    <row r="4122" spans="1:31">
      <c r="A4122">
        <v>11380</v>
      </c>
      <c r="B4122" t="s">
        <v>3954</v>
      </c>
      <c r="C4122" t="s">
        <v>33477</v>
      </c>
      <c r="D4122" t="s">
        <v>33476</v>
      </c>
      <c r="E4122"/>
      <c r="F4122">
        <v>13550</v>
      </c>
      <c r="G4122" t="s">
        <v>33480</v>
      </c>
      <c r="H4122">
        <v>51300</v>
      </c>
      <c r="I4122" t="s">
        <v>33476</v>
      </c>
      <c r="J4122"/>
      <c r="U4122" s="43"/>
      <c r="AE4122"/>
    </row>
    <row r="4123" spans="1:31">
      <c r="A4123">
        <v>11570</v>
      </c>
      <c r="B4123" t="s">
        <v>3955</v>
      </c>
      <c r="C4123" t="s">
        <v>33480</v>
      </c>
      <c r="D4123" t="s">
        <v>33476</v>
      </c>
      <c r="E4123"/>
      <c r="F4123">
        <v>13560</v>
      </c>
      <c r="G4123" t="s">
        <v>33480</v>
      </c>
      <c r="H4123">
        <v>51300</v>
      </c>
      <c r="I4123" t="s">
        <v>33476</v>
      </c>
      <c r="J4123"/>
      <c r="U4123" s="43"/>
      <c r="AE4123"/>
    </row>
    <row r="4124" spans="1:31">
      <c r="A4124">
        <v>11330</v>
      </c>
      <c r="B4124" t="s">
        <v>3956</v>
      </c>
      <c r="C4124" t="s">
        <v>33480</v>
      </c>
      <c r="D4124" t="s">
        <v>33476</v>
      </c>
      <c r="E4124"/>
      <c r="F4124">
        <v>13570</v>
      </c>
      <c r="G4124" t="s">
        <v>33480</v>
      </c>
      <c r="H4124">
        <v>51300</v>
      </c>
      <c r="I4124" t="s">
        <v>33476</v>
      </c>
      <c r="J4124"/>
      <c r="U4124" s="43"/>
      <c r="AE4124"/>
    </row>
    <row r="4125" spans="1:31">
      <c r="A4125">
        <v>11400</v>
      </c>
      <c r="B4125" t="s">
        <v>3957</v>
      </c>
      <c r="C4125" t="s">
        <v>33480</v>
      </c>
      <c r="D4125" t="s">
        <v>33476</v>
      </c>
      <c r="E4125"/>
      <c r="F4125">
        <v>13590</v>
      </c>
      <c r="G4125" t="s">
        <v>33480</v>
      </c>
      <c r="H4125">
        <v>51300</v>
      </c>
      <c r="I4125" t="s">
        <v>33476</v>
      </c>
      <c r="J4125"/>
      <c r="U4125" s="43"/>
      <c r="AE4125"/>
    </row>
    <row r="4126" spans="1:31">
      <c r="A4126">
        <v>11420</v>
      </c>
      <c r="B4126" t="s">
        <v>3958</v>
      </c>
      <c r="C4126" t="s">
        <v>33480</v>
      </c>
      <c r="D4126" t="s">
        <v>33476</v>
      </c>
      <c r="E4126"/>
      <c r="F4126">
        <v>13600</v>
      </c>
      <c r="G4126" t="s">
        <v>33480</v>
      </c>
      <c r="H4126">
        <v>51300</v>
      </c>
      <c r="I4126" t="s">
        <v>33476</v>
      </c>
      <c r="J4126"/>
      <c r="U4126" s="43"/>
      <c r="AE4126"/>
    </row>
    <row r="4127" spans="1:31">
      <c r="A4127">
        <v>11220</v>
      </c>
      <c r="B4127" t="s">
        <v>3959</v>
      </c>
      <c r="C4127" t="s">
        <v>33480</v>
      </c>
      <c r="D4127" t="s">
        <v>33476</v>
      </c>
      <c r="E4127"/>
      <c r="F4127">
        <v>13620</v>
      </c>
      <c r="G4127" t="s">
        <v>33480</v>
      </c>
      <c r="H4127">
        <v>51310</v>
      </c>
      <c r="I4127" t="s">
        <v>33476</v>
      </c>
      <c r="J4127"/>
      <c r="U4127" s="43"/>
      <c r="AE4127"/>
    </row>
    <row r="4128" spans="1:31">
      <c r="A4128">
        <v>11240</v>
      </c>
      <c r="B4128" t="s">
        <v>3960</v>
      </c>
      <c r="C4128" t="s">
        <v>33480</v>
      </c>
      <c r="D4128" t="s">
        <v>33476</v>
      </c>
      <c r="E4128"/>
      <c r="F4128">
        <v>13630</v>
      </c>
      <c r="G4128" t="s">
        <v>33480</v>
      </c>
      <c r="H4128">
        <v>51320</v>
      </c>
      <c r="I4128" t="s">
        <v>33476</v>
      </c>
      <c r="J4128"/>
      <c r="U4128" s="43"/>
      <c r="AE4128"/>
    </row>
    <row r="4129" spans="1:31">
      <c r="A4129">
        <v>11140</v>
      </c>
      <c r="B4129" t="s">
        <v>3961</v>
      </c>
      <c r="C4129" t="s">
        <v>33477</v>
      </c>
      <c r="D4129" t="s">
        <v>33476</v>
      </c>
      <c r="E4129"/>
      <c r="F4129">
        <v>13670</v>
      </c>
      <c r="G4129" t="s">
        <v>33480</v>
      </c>
      <c r="H4129">
        <v>51320</v>
      </c>
      <c r="I4129" t="s">
        <v>33476</v>
      </c>
      <c r="J4129"/>
      <c r="U4129" s="43"/>
      <c r="AE4129"/>
    </row>
    <row r="4130" spans="1:31">
      <c r="A4130">
        <v>11140</v>
      </c>
      <c r="B4130" t="s">
        <v>3962</v>
      </c>
      <c r="C4130" t="s">
        <v>33477</v>
      </c>
      <c r="D4130" t="s">
        <v>33476</v>
      </c>
      <c r="E4130"/>
      <c r="F4130">
        <v>13700</v>
      </c>
      <c r="G4130" t="s">
        <v>33480</v>
      </c>
      <c r="H4130">
        <v>51320</v>
      </c>
      <c r="I4130" t="s">
        <v>33476</v>
      </c>
      <c r="J4130"/>
      <c r="U4130" s="43"/>
      <c r="AE4130"/>
    </row>
    <row r="4131" spans="1:31">
      <c r="A4131">
        <v>11410</v>
      </c>
      <c r="B4131" t="s">
        <v>3963</v>
      </c>
      <c r="C4131" t="s">
        <v>33480</v>
      </c>
      <c r="D4131" t="s">
        <v>33476</v>
      </c>
      <c r="E4131"/>
      <c r="F4131">
        <v>13720</v>
      </c>
      <c r="G4131" t="s">
        <v>33480</v>
      </c>
      <c r="H4131">
        <v>51320</v>
      </c>
      <c r="I4131" t="s">
        <v>33476</v>
      </c>
      <c r="J4131"/>
      <c r="U4131" s="43"/>
      <c r="AE4131"/>
    </row>
    <row r="4132" spans="1:31">
      <c r="A4132">
        <v>11380</v>
      </c>
      <c r="B4132" t="s">
        <v>3964</v>
      </c>
      <c r="C4132" t="s">
        <v>33477</v>
      </c>
      <c r="D4132" t="s">
        <v>33476</v>
      </c>
      <c r="E4132"/>
      <c r="F4132">
        <v>13730</v>
      </c>
      <c r="G4132" t="s">
        <v>33480</v>
      </c>
      <c r="H4132">
        <v>51320</v>
      </c>
      <c r="I4132" t="s">
        <v>33476</v>
      </c>
      <c r="J4132"/>
      <c r="U4132" s="43"/>
      <c r="AE4132"/>
    </row>
    <row r="4133" spans="1:31">
      <c r="A4133">
        <v>11120</v>
      </c>
      <c r="B4133" t="s">
        <v>3965</v>
      </c>
      <c r="C4133" t="s">
        <v>33480</v>
      </c>
      <c r="D4133" t="s">
        <v>33476</v>
      </c>
      <c r="E4133"/>
      <c r="F4133">
        <v>13740</v>
      </c>
      <c r="G4133" t="s">
        <v>33480</v>
      </c>
      <c r="H4133">
        <v>51320</v>
      </c>
      <c r="I4133" t="s">
        <v>33476</v>
      </c>
      <c r="J4133"/>
      <c r="U4133" s="43"/>
      <c r="AE4133"/>
    </row>
    <row r="4134" spans="1:31">
      <c r="A4134">
        <v>11400</v>
      </c>
      <c r="B4134" t="s">
        <v>3966</v>
      </c>
      <c r="C4134" t="s">
        <v>33480</v>
      </c>
      <c r="D4134" t="s">
        <v>33476</v>
      </c>
      <c r="E4134"/>
      <c r="F4134">
        <v>13750</v>
      </c>
      <c r="G4134" t="s">
        <v>33480</v>
      </c>
      <c r="H4134">
        <v>51320</v>
      </c>
      <c r="I4134" t="s">
        <v>33476</v>
      </c>
      <c r="J4134"/>
      <c r="U4134" s="43"/>
      <c r="AE4134"/>
    </row>
    <row r="4135" spans="1:31">
      <c r="A4135">
        <v>11580</v>
      </c>
      <c r="B4135" t="s">
        <v>3967</v>
      </c>
      <c r="C4135" t="s">
        <v>33480</v>
      </c>
      <c r="D4135" t="e">
        <v>#N/A</v>
      </c>
      <c r="E4135"/>
      <c r="F4135">
        <v>13770</v>
      </c>
      <c r="G4135" t="s">
        <v>33480</v>
      </c>
      <c r="H4135">
        <v>51320</v>
      </c>
      <c r="I4135" t="s">
        <v>33476</v>
      </c>
      <c r="J4135"/>
      <c r="U4135" s="43"/>
      <c r="AE4135"/>
    </row>
    <row r="4136" spans="1:31">
      <c r="A4136">
        <v>11420</v>
      </c>
      <c r="B4136" t="s">
        <v>3968</v>
      </c>
      <c r="C4136" t="s">
        <v>33480</v>
      </c>
      <c r="D4136" t="s">
        <v>33476</v>
      </c>
      <c r="E4136"/>
      <c r="F4136">
        <v>13800</v>
      </c>
      <c r="G4136" t="s">
        <v>33480</v>
      </c>
      <c r="H4136">
        <v>51320</v>
      </c>
      <c r="I4136" t="s">
        <v>33476</v>
      </c>
      <c r="J4136"/>
      <c r="U4136" s="43"/>
      <c r="AE4136"/>
    </row>
    <row r="4137" spans="1:31">
      <c r="A4137">
        <v>11410</v>
      </c>
      <c r="B4137" t="s">
        <v>3969</v>
      </c>
      <c r="C4137" t="s">
        <v>33480</v>
      </c>
      <c r="D4137" t="s">
        <v>33476</v>
      </c>
      <c r="E4137"/>
      <c r="F4137">
        <v>13810</v>
      </c>
      <c r="G4137" t="s">
        <v>33480</v>
      </c>
      <c r="H4137">
        <v>51330</v>
      </c>
      <c r="I4137" t="s">
        <v>33476</v>
      </c>
      <c r="J4137"/>
      <c r="U4137" s="43"/>
      <c r="AE4137"/>
    </row>
    <row r="4138" spans="1:31">
      <c r="A4138">
        <v>11410</v>
      </c>
      <c r="B4138" t="s">
        <v>3970</v>
      </c>
      <c r="C4138" t="s">
        <v>33480</v>
      </c>
      <c r="D4138" t="s">
        <v>33476</v>
      </c>
      <c r="E4138"/>
      <c r="F4138">
        <v>13820</v>
      </c>
      <c r="G4138" t="s">
        <v>33480</v>
      </c>
      <c r="H4138">
        <v>51330</v>
      </c>
      <c r="I4138" t="s">
        <v>33476</v>
      </c>
      <c r="J4138"/>
      <c r="U4138" s="43"/>
      <c r="AE4138"/>
    </row>
    <row r="4139" spans="1:31">
      <c r="A4139">
        <v>11190</v>
      </c>
      <c r="B4139" t="s">
        <v>3971</v>
      </c>
      <c r="C4139" t="s">
        <v>33480</v>
      </c>
      <c r="D4139" t="s">
        <v>33476</v>
      </c>
      <c r="E4139"/>
      <c r="F4139">
        <v>13821</v>
      </c>
      <c r="G4139" t="s">
        <v>33480</v>
      </c>
      <c r="H4139">
        <v>51330</v>
      </c>
      <c r="I4139" t="s">
        <v>33476</v>
      </c>
      <c r="J4139"/>
      <c r="U4139" s="43"/>
      <c r="AE4139"/>
    </row>
    <row r="4140" spans="1:31">
      <c r="A4140">
        <v>11700</v>
      </c>
      <c r="B4140" t="s">
        <v>3972</v>
      </c>
      <c r="C4140" t="s">
        <v>33480</v>
      </c>
      <c r="D4140" t="s">
        <v>33476</v>
      </c>
      <c r="E4140"/>
      <c r="F4140">
        <v>13830</v>
      </c>
      <c r="G4140" t="s">
        <v>33480</v>
      </c>
      <c r="H4140">
        <v>51330</v>
      </c>
      <c r="I4140" t="s">
        <v>33476</v>
      </c>
      <c r="J4140"/>
      <c r="U4140" s="43"/>
      <c r="AE4140"/>
    </row>
    <row r="4141" spans="1:31">
      <c r="A4141">
        <v>11250</v>
      </c>
      <c r="B4141" t="s">
        <v>1815</v>
      </c>
      <c r="C4141" t="s">
        <v>33480</v>
      </c>
      <c r="D4141" t="s">
        <v>33476</v>
      </c>
      <c r="E4141"/>
      <c r="F4141">
        <v>13840</v>
      </c>
      <c r="G4141" t="s">
        <v>33480</v>
      </c>
      <c r="H4141">
        <v>51340</v>
      </c>
      <c r="I4141" t="s">
        <v>33476</v>
      </c>
      <c r="J4141"/>
      <c r="U4141" s="43"/>
      <c r="AE4141"/>
    </row>
    <row r="4142" spans="1:31">
      <c r="A4142">
        <v>11320</v>
      </c>
      <c r="B4142" t="s">
        <v>3973</v>
      </c>
      <c r="C4142" t="s">
        <v>33480</v>
      </c>
      <c r="D4142" t="s">
        <v>33476</v>
      </c>
      <c r="E4142"/>
      <c r="F4142">
        <v>13850</v>
      </c>
      <c r="G4142" t="s">
        <v>33480</v>
      </c>
      <c r="H4142">
        <v>51340</v>
      </c>
      <c r="I4142" t="s">
        <v>33476</v>
      </c>
      <c r="J4142"/>
      <c r="U4142" s="43"/>
      <c r="AE4142"/>
    </row>
    <row r="4143" spans="1:31">
      <c r="A4143">
        <v>11140</v>
      </c>
      <c r="B4143" t="s">
        <v>3974</v>
      </c>
      <c r="C4143" t="s">
        <v>33477</v>
      </c>
      <c r="D4143" t="s">
        <v>33476</v>
      </c>
      <c r="E4143"/>
      <c r="F4143">
        <v>13860</v>
      </c>
      <c r="G4143" t="s">
        <v>33480</v>
      </c>
      <c r="H4143">
        <v>51360</v>
      </c>
      <c r="I4143" t="s">
        <v>33476</v>
      </c>
      <c r="J4143"/>
      <c r="U4143" s="43"/>
      <c r="AE4143"/>
    </row>
    <row r="4144" spans="1:31">
      <c r="A4144">
        <v>11330</v>
      </c>
      <c r="B4144" t="s">
        <v>3975</v>
      </c>
      <c r="C4144" t="s">
        <v>33480</v>
      </c>
      <c r="D4144" t="s">
        <v>33476</v>
      </c>
      <c r="E4144"/>
      <c r="F4144">
        <v>13870</v>
      </c>
      <c r="G4144" t="s">
        <v>33480</v>
      </c>
      <c r="H4144">
        <v>51380</v>
      </c>
      <c r="I4144" t="s">
        <v>33476</v>
      </c>
      <c r="J4144"/>
      <c r="U4144" s="43"/>
      <c r="AE4144"/>
    </row>
    <row r="4145" spans="1:31">
      <c r="A4145">
        <v>11240</v>
      </c>
      <c r="B4145" t="s">
        <v>3976</v>
      </c>
      <c r="C4145" t="s">
        <v>33480</v>
      </c>
      <c r="D4145" t="s">
        <v>33476</v>
      </c>
      <c r="E4145"/>
      <c r="F4145">
        <v>13880</v>
      </c>
      <c r="G4145" t="s">
        <v>33480</v>
      </c>
      <c r="H4145">
        <v>51390</v>
      </c>
      <c r="I4145" t="s">
        <v>33476</v>
      </c>
      <c r="J4145"/>
      <c r="U4145" s="43"/>
      <c r="AE4145"/>
    </row>
    <row r="4146" spans="1:31">
      <c r="A4146">
        <v>11240</v>
      </c>
      <c r="B4146" t="s">
        <v>3977</v>
      </c>
      <c r="C4146" t="s">
        <v>33480</v>
      </c>
      <c r="D4146" t="s">
        <v>33476</v>
      </c>
      <c r="E4146"/>
      <c r="F4146">
        <v>13910</v>
      </c>
      <c r="G4146" t="s">
        <v>33480</v>
      </c>
      <c r="H4146">
        <v>51400</v>
      </c>
      <c r="I4146" t="s">
        <v>33476</v>
      </c>
      <c r="J4146"/>
      <c r="U4146" s="43"/>
      <c r="AE4146"/>
    </row>
    <row r="4147" spans="1:31">
      <c r="A4147">
        <v>11800</v>
      </c>
      <c r="B4147" t="s">
        <v>3978</v>
      </c>
      <c r="C4147" t="s">
        <v>33480</v>
      </c>
      <c r="D4147" t="s">
        <v>33476</v>
      </c>
      <c r="E4147"/>
      <c r="F4147">
        <v>13950</v>
      </c>
      <c r="G4147" t="s">
        <v>33480</v>
      </c>
      <c r="H4147">
        <v>51400</v>
      </c>
      <c r="I4147" t="s">
        <v>33476</v>
      </c>
      <c r="J4147"/>
      <c r="U4147" s="43"/>
      <c r="AE4147"/>
    </row>
    <row r="4148" spans="1:31">
      <c r="A4148">
        <v>11230</v>
      </c>
      <c r="B4148" t="s">
        <v>3979</v>
      </c>
      <c r="C4148" t="s">
        <v>33477</v>
      </c>
      <c r="D4148" t="s">
        <v>33476</v>
      </c>
      <c r="E4148"/>
      <c r="F4148">
        <v>13960</v>
      </c>
      <c r="G4148" t="s">
        <v>33480</v>
      </c>
      <c r="H4148">
        <v>51400</v>
      </c>
      <c r="I4148" t="s">
        <v>33476</v>
      </c>
      <c r="J4148"/>
      <c r="U4148" s="43"/>
      <c r="AE4148"/>
    </row>
    <row r="4149" spans="1:31">
      <c r="A4149">
        <v>11330</v>
      </c>
      <c r="B4149" t="s">
        <v>3980</v>
      </c>
      <c r="C4149" t="s">
        <v>33480</v>
      </c>
      <c r="D4149" t="s">
        <v>33476</v>
      </c>
      <c r="E4149"/>
      <c r="F4149">
        <v>14111</v>
      </c>
      <c r="G4149" t="s">
        <v>33477</v>
      </c>
      <c r="H4149">
        <v>51400</v>
      </c>
      <c r="I4149" t="s">
        <v>33476</v>
      </c>
      <c r="J4149"/>
      <c r="U4149" s="43"/>
      <c r="AE4149"/>
    </row>
    <row r="4150" spans="1:31">
      <c r="A4150">
        <v>11220</v>
      </c>
      <c r="B4150" t="s">
        <v>3981</v>
      </c>
      <c r="C4150" t="s">
        <v>33480</v>
      </c>
      <c r="D4150" t="s">
        <v>33476</v>
      </c>
      <c r="E4150"/>
      <c r="F4150">
        <v>14112</v>
      </c>
      <c r="G4150" t="s">
        <v>33477</v>
      </c>
      <c r="H4150">
        <v>51400</v>
      </c>
      <c r="I4150" t="s">
        <v>33476</v>
      </c>
      <c r="J4150"/>
      <c r="U4150" s="43"/>
      <c r="AE4150"/>
    </row>
    <row r="4151" spans="1:31">
      <c r="A4151">
        <v>11220</v>
      </c>
      <c r="B4151" t="s">
        <v>3981</v>
      </c>
      <c r="C4151" t="s">
        <v>33480</v>
      </c>
      <c r="D4151" t="s">
        <v>33476</v>
      </c>
      <c r="E4151"/>
      <c r="F4151">
        <v>14113</v>
      </c>
      <c r="G4151" t="s">
        <v>33477</v>
      </c>
      <c r="H4151">
        <v>51420</v>
      </c>
      <c r="I4151" t="s">
        <v>33476</v>
      </c>
      <c r="J4151"/>
      <c r="U4151" s="43"/>
      <c r="AE4151"/>
    </row>
    <row r="4152" spans="1:31">
      <c r="A4152">
        <v>11320</v>
      </c>
      <c r="B4152" t="s">
        <v>1988</v>
      </c>
      <c r="C4152" t="s">
        <v>33480</v>
      </c>
      <c r="D4152" t="s">
        <v>33476</v>
      </c>
      <c r="E4152"/>
      <c r="F4152">
        <v>14114</v>
      </c>
      <c r="G4152" t="s">
        <v>33477</v>
      </c>
      <c r="H4152">
        <v>51450</v>
      </c>
      <c r="I4152" t="s">
        <v>33476</v>
      </c>
      <c r="J4152"/>
      <c r="U4152" s="43"/>
      <c r="AE4152"/>
    </row>
    <row r="4153" spans="1:31">
      <c r="A4153">
        <v>11170</v>
      </c>
      <c r="B4153" t="s">
        <v>3982</v>
      </c>
      <c r="C4153" t="s">
        <v>33480</v>
      </c>
      <c r="D4153" t="s">
        <v>33476</v>
      </c>
      <c r="E4153"/>
      <c r="F4153">
        <v>14117</v>
      </c>
      <c r="G4153" t="s">
        <v>33477</v>
      </c>
      <c r="H4153">
        <v>51460</v>
      </c>
      <c r="I4153" t="s">
        <v>33476</v>
      </c>
      <c r="J4153"/>
      <c r="U4153" s="43"/>
      <c r="AE4153"/>
    </row>
    <row r="4154" spans="1:31">
      <c r="A4154">
        <v>11290</v>
      </c>
      <c r="B4154" t="s">
        <v>2387</v>
      </c>
      <c r="C4154" t="s">
        <v>33480</v>
      </c>
      <c r="D4154" t="s">
        <v>33476</v>
      </c>
      <c r="E4154"/>
      <c r="F4154">
        <v>14120</v>
      </c>
      <c r="G4154" t="s">
        <v>33477</v>
      </c>
      <c r="H4154">
        <v>51460</v>
      </c>
      <c r="I4154" t="s">
        <v>33476</v>
      </c>
      <c r="J4154"/>
      <c r="U4154" s="43"/>
      <c r="AE4154"/>
    </row>
    <row r="4155" spans="1:31">
      <c r="A4155">
        <v>11100</v>
      </c>
      <c r="B4155" t="s">
        <v>3983</v>
      </c>
      <c r="C4155" t="s">
        <v>33480</v>
      </c>
      <c r="D4155" t="s">
        <v>33476</v>
      </c>
      <c r="E4155"/>
      <c r="F4155">
        <v>14121</v>
      </c>
      <c r="G4155" t="s">
        <v>33477</v>
      </c>
      <c r="H4155">
        <v>51460</v>
      </c>
      <c r="I4155" t="s">
        <v>33476</v>
      </c>
      <c r="J4155"/>
      <c r="U4155" s="43"/>
      <c r="AE4155"/>
    </row>
    <row r="4156" spans="1:31">
      <c r="A4156">
        <v>11200</v>
      </c>
      <c r="B4156" t="s">
        <v>3984</v>
      </c>
      <c r="C4156" t="s">
        <v>33480</v>
      </c>
      <c r="D4156" t="s">
        <v>33476</v>
      </c>
      <c r="E4156"/>
      <c r="F4156">
        <v>14123</v>
      </c>
      <c r="G4156" t="s">
        <v>33477</v>
      </c>
      <c r="H4156">
        <v>51490</v>
      </c>
      <c r="I4156" t="s">
        <v>33476</v>
      </c>
      <c r="J4156"/>
      <c r="U4156" s="43"/>
      <c r="AE4156"/>
    </row>
    <row r="4157" spans="1:31">
      <c r="A4157">
        <v>11800</v>
      </c>
      <c r="B4157" t="s">
        <v>3985</v>
      </c>
      <c r="C4157" t="s">
        <v>33480</v>
      </c>
      <c r="D4157" t="s">
        <v>33476</v>
      </c>
      <c r="E4157"/>
      <c r="F4157">
        <v>14150</v>
      </c>
      <c r="G4157" t="s">
        <v>33477</v>
      </c>
      <c r="H4157">
        <v>51490</v>
      </c>
      <c r="I4157" t="s">
        <v>33476</v>
      </c>
      <c r="J4157"/>
      <c r="U4157" s="43"/>
      <c r="AE4157"/>
    </row>
    <row r="4158" spans="1:31">
      <c r="A4158">
        <v>11120</v>
      </c>
      <c r="B4158" t="s">
        <v>3986</v>
      </c>
      <c r="C4158" t="s">
        <v>33480</v>
      </c>
      <c r="D4158" t="s">
        <v>33476</v>
      </c>
      <c r="E4158"/>
      <c r="F4158">
        <v>14160</v>
      </c>
      <c r="G4158" t="s">
        <v>33477</v>
      </c>
      <c r="H4158">
        <v>51490</v>
      </c>
      <c r="I4158" t="s">
        <v>33476</v>
      </c>
      <c r="J4158"/>
      <c r="U4158" s="43"/>
      <c r="AE4158"/>
    </row>
    <row r="4159" spans="1:31">
      <c r="A4159">
        <v>11170</v>
      </c>
      <c r="B4159" t="s">
        <v>3987</v>
      </c>
      <c r="C4159" t="s">
        <v>33480</v>
      </c>
      <c r="D4159" t="s">
        <v>33476</v>
      </c>
      <c r="E4159"/>
      <c r="F4159">
        <v>14200</v>
      </c>
      <c r="G4159" t="s">
        <v>33477</v>
      </c>
      <c r="H4159">
        <v>51500</v>
      </c>
      <c r="I4159" t="s">
        <v>33476</v>
      </c>
      <c r="J4159"/>
      <c r="U4159" s="43"/>
      <c r="AE4159"/>
    </row>
    <row r="4160" spans="1:31">
      <c r="A4160">
        <v>11330</v>
      </c>
      <c r="B4160" t="s">
        <v>3988</v>
      </c>
      <c r="C4160" t="s">
        <v>33480</v>
      </c>
      <c r="D4160" t="s">
        <v>33476</v>
      </c>
      <c r="E4160"/>
      <c r="F4160">
        <v>14280</v>
      </c>
      <c r="G4160" t="s">
        <v>33477</v>
      </c>
      <c r="H4160">
        <v>51500</v>
      </c>
      <c r="I4160" t="s">
        <v>33476</v>
      </c>
      <c r="J4160"/>
      <c r="U4160" s="43"/>
      <c r="AE4160"/>
    </row>
    <row r="4161" spans="1:31">
      <c r="A4161">
        <v>11700</v>
      </c>
      <c r="B4161" t="s">
        <v>3989</v>
      </c>
      <c r="C4161" t="s">
        <v>33480</v>
      </c>
      <c r="D4161" t="s">
        <v>33476</v>
      </c>
      <c r="E4161"/>
      <c r="F4161">
        <v>14410</v>
      </c>
      <c r="G4161" t="s">
        <v>33477</v>
      </c>
      <c r="H4161">
        <v>51510</v>
      </c>
      <c r="I4161" t="s">
        <v>33476</v>
      </c>
      <c r="J4161"/>
      <c r="U4161" s="43"/>
      <c r="AE4161"/>
    </row>
    <row r="4162" spans="1:31">
      <c r="A4162">
        <v>11100</v>
      </c>
      <c r="B4162" t="s">
        <v>3990</v>
      </c>
      <c r="C4162" t="s">
        <v>33480</v>
      </c>
      <c r="D4162" t="s">
        <v>33476</v>
      </c>
      <c r="E4162"/>
      <c r="F4162">
        <v>14470</v>
      </c>
      <c r="G4162" t="s">
        <v>33477</v>
      </c>
      <c r="H4162">
        <v>51530</v>
      </c>
      <c r="I4162" t="s">
        <v>33476</v>
      </c>
      <c r="J4162"/>
      <c r="U4162" s="43"/>
      <c r="AE4162"/>
    </row>
    <row r="4163" spans="1:31">
      <c r="A4163">
        <v>11100</v>
      </c>
      <c r="B4163" t="s">
        <v>3990</v>
      </c>
      <c r="C4163" t="s">
        <v>33480</v>
      </c>
      <c r="D4163" t="s">
        <v>33476</v>
      </c>
      <c r="E4163"/>
      <c r="F4163">
        <v>14520</v>
      </c>
      <c r="G4163" t="s">
        <v>33477</v>
      </c>
      <c r="H4163">
        <v>51600</v>
      </c>
      <c r="I4163" t="s">
        <v>33476</v>
      </c>
      <c r="J4163"/>
      <c r="U4163" s="43"/>
      <c r="AE4163"/>
    </row>
    <row r="4164" spans="1:31">
      <c r="A4164">
        <v>11500</v>
      </c>
      <c r="B4164" t="s">
        <v>3991</v>
      </c>
      <c r="C4164" t="s">
        <v>33477</v>
      </c>
      <c r="D4164" t="s">
        <v>33476</v>
      </c>
      <c r="E4164"/>
      <c r="F4164">
        <v>14530</v>
      </c>
      <c r="G4164" t="s">
        <v>33477</v>
      </c>
      <c r="H4164">
        <v>51600</v>
      </c>
      <c r="I4164" t="s">
        <v>33476</v>
      </c>
      <c r="J4164"/>
      <c r="U4164" s="43"/>
      <c r="AE4164"/>
    </row>
    <row r="4165" spans="1:31">
      <c r="A4165">
        <v>11200</v>
      </c>
      <c r="B4165" t="s">
        <v>3992</v>
      </c>
      <c r="C4165" t="s">
        <v>33480</v>
      </c>
      <c r="D4165" t="s">
        <v>33476</v>
      </c>
      <c r="E4165"/>
      <c r="F4165">
        <v>14550</v>
      </c>
      <c r="G4165" t="s">
        <v>33477</v>
      </c>
      <c r="H4165">
        <v>51600</v>
      </c>
      <c r="I4165" t="s">
        <v>33476</v>
      </c>
      <c r="J4165"/>
      <c r="U4165" s="43"/>
      <c r="AE4165"/>
    </row>
    <row r="4166" spans="1:31">
      <c r="A4166">
        <v>11140</v>
      </c>
      <c r="B4166" t="s">
        <v>3993</v>
      </c>
      <c r="C4166" t="s">
        <v>33477</v>
      </c>
      <c r="D4166" t="s">
        <v>33476</v>
      </c>
      <c r="E4166"/>
      <c r="F4166">
        <v>14570</v>
      </c>
      <c r="G4166" t="s">
        <v>33477</v>
      </c>
      <c r="H4166">
        <v>51600</v>
      </c>
      <c r="I4166" t="s">
        <v>33476</v>
      </c>
      <c r="J4166"/>
      <c r="U4166" s="43"/>
      <c r="AE4166"/>
    </row>
    <row r="4167" spans="1:31">
      <c r="A4167">
        <v>11210</v>
      </c>
      <c r="B4167" t="s">
        <v>3994</v>
      </c>
      <c r="C4167" t="s">
        <v>33480</v>
      </c>
      <c r="D4167" t="s">
        <v>33476</v>
      </c>
      <c r="E4167"/>
      <c r="F4167">
        <v>14630</v>
      </c>
      <c r="G4167" t="s">
        <v>33477</v>
      </c>
      <c r="H4167">
        <v>51600</v>
      </c>
      <c r="I4167" t="s">
        <v>33476</v>
      </c>
      <c r="J4167"/>
      <c r="U4167" s="43"/>
      <c r="AE4167"/>
    </row>
    <row r="4168" spans="1:31">
      <c r="A4168">
        <v>11200</v>
      </c>
      <c r="B4168" t="s">
        <v>3995</v>
      </c>
      <c r="C4168" t="s">
        <v>33480</v>
      </c>
      <c r="D4168" t="s">
        <v>33476</v>
      </c>
      <c r="E4168"/>
      <c r="F4168">
        <v>14640</v>
      </c>
      <c r="G4168" t="s">
        <v>33477</v>
      </c>
      <c r="H4168">
        <v>51600</v>
      </c>
      <c r="I4168" t="s">
        <v>33476</v>
      </c>
      <c r="J4168"/>
      <c r="U4168" s="43"/>
      <c r="AE4168"/>
    </row>
    <row r="4169" spans="1:31">
      <c r="A4169">
        <v>11270</v>
      </c>
      <c r="B4169" t="s">
        <v>3996</v>
      </c>
      <c r="C4169" t="s">
        <v>33480</v>
      </c>
      <c r="D4169" t="s">
        <v>33476</v>
      </c>
      <c r="E4169"/>
      <c r="F4169">
        <v>14650</v>
      </c>
      <c r="G4169" t="s">
        <v>33477</v>
      </c>
      <c r="H4169">
        <v>51600</v>
      </c>
      <c r="I4169" t="s">
        <v>33476</v>
      </c>
      <c r="J4169"/>
      <c r="U4169" s="43"/>
      <c r="AE4169"/>
    </row>
    <row r="4170" spans="1:31">
      <c r="A4170">
        <v>11590</v>
      </c>
      <c r="B4170" t="s">
        <v>3997</v>
      </c>
      <c r="C4170" t="s">
        <v>33480</v>
      </c>
      <c r="D4170" t="s">
        <v>33476</v>
      </c>
      <c r="E4170"/>
      <c r="F4170">
        <v>14690</v>
      </c>
      <c r="G4170" t="s">
        <v>33477</v>
      </c>
      <c r="H4170">
        <v>51600</v>
      </c>
      <c r="I4170" t="s">
        <v>33476</v>
      </c>
      <c r="J4170"/>
      <c r="U4170" s="43"/>
      <c r="AE4170"/>
    </row>
    <row r="4171" spans="1:31">
      <c r="A4171">
        <v>11350</v>
      </c>
      <c r="B4171" t="s">
        <v>3998</v>
      </c>
      <c r="C4171" t="s">
        <v>33480</v>
      </c>
      <c r="D4171" t="s">
        <v>33476</v>
      </c>
      <c r="E4171"/>
      <c r="F4171">
        <v>14730</v>
      </c>
      <c r="G4171" t="s">
        <v>33477</v>
      </c>
      <c r="H4171">
        <v>51700</v>
      </c>
      <c r="I4171" t="s">
        <v>33476</v>
      </c>
      <c r="J4171"/>
      <c r="U4171" s="43"/>
      <c r="AE4171"/>
    </row>
    <row r="4172" spans="1:31">
      <c r="A4172">
        <v>11330</v>
      </c>
      <c r="B4172" t="s">
        <v>3999</v>
      </c>
      <c r="C4172" t="s">
        <v>33480</v>
      </c>
      <c r="D4172" t="s">
        <v>33476</v>
      </c>
      <c r="E4172"/>
      <c r="F4172">
        <v>14750</v>
      </c>
      <c r="G4172" t="s">
        <v>33477</v>
      </c>
      <c r="H4172">
        <v>51700</v>
      </c>
      <c r="I4172" t="s">
        <v>33476</v>
      </c>
      <c r="J4172"/>
      <c r="U4172" s="43"/>
      <c r="AE4172"/>
    </row>
    <row r="4173" spans="1:31">
      <c r="A4173">
        <v>11570</v>
      </c>
      <c r="B4173" t="s">
        <v>4000</v>
      </c>
      <c r="C4173" t="s">
        <v>33480</v>
      </c>
      <c r="D4173" t="s">
        <v>33476</v>
      </c>
      <c r="E4173"/>
      <c r="F4173">
        <v>14760</v>
      </c>
      <c r="G4173" t="s">
        <v>33477</v>
      </c>
      <c r="H4173">
        <v>51700</v>
      </c>
      <c r="I4173" t="s">
        <v>33476</v>
      </c>
      <c r="J4173"/>
      <c r="U4173" s="43"/>
      <c r="AE4173"/>
    </row>
    <row r="4174" spans="1:31">
      <c r="A4174">
        <v>11200</v>
      </c>
      <c r="B4174" t="s">
        <v>4001</v>
      </c>
      <c r="C4174" t="s">
        <v>33480</v>
      </c>
      <c r="D4174" t="s">
        <v>33476</v>
      </c>
      <c r="E4174"/>
      <c r="F4174">
        <v>14770</v>
      </c>
      <c r="G4174" t="s">
        <v>33478</v>
      </c>
      <c r="H4174">
        <v>51800</v>
      </c>
      <c r="I4174" t="s">
        <v>33476</v>
      </c>
      <c r="J4174"/>
      <c r="U4174" s="43"/>
      <c r="AE4174"/>
    </row>
    <row r="4175" spans="1:31">
      <c r="A4175">
        <v>11300</v>
      </c>
      <c r="B4175" t="s">
        <v>4002</v>
      </c>
      <c r="C4175" t="s">
        <v>33480</v>
      </c>
      <c r="D4175" t="s">
        <v>33476</v>
      </c>
      <c r="E4175"/>
      <c r="F4175">
        <v>14780</v>
      </c>
      <c r="G4175" t="s">
        <v>33477</v>
      </c>
      <c r="H4175">
        <v>51800</v>
      </c>
      <c r="I4175" t="s">
        <v>33476</v>
      </c>
      <c r="J4175"/>
      <c r="U4175" s="43"/>
      <c r="AE4175"/>
    </row>
    <row r="4176" spans="1:31">
      <c r="A4176">
        <v>11410</v>
      </c>
      <c r="B4176" t="s">
        <v>4003</v>
      </c>
      <c r="C4176" t="s">
        <v>33480</v>
      </c>
      <c r="D4176" t="s">
        <v>33476</v>
      </c>
      <c r="E4176"/>
      <c r="F4176">
        <v>14800</v>
      </c>
      <c r="G4176" t="s">
        <v>33477</v>
      </c>
      <c r="H4176">
        <v>51800</v>
      </c>
      <c r="I4176" t="s">
        <v>33476</v>
      </c>
      <c r="J4176"/>
      <c r="U4176" s="43"/>
      <c r="AE4176"/>
    </row>
    <row r="4177" spans="1:31">
      <c r="A4177">
        <v>11350</v>
      </c>
      <c r="B4177" t="s">
        <v>4004</v>
      </c>
      <c r="C4177" t="s">
        <v>33480</v>
      </c>
      <c r="D4177" t="s">
        <v>33476</v>
      </c>
      <c r="E4177"/>
      <c r="F4177">
        <v>14810</v>
      </c>
      <c r="G4177" t="s">
        <v>33477</v>
      </c>
      <c r="H4177">
        <v>51800</v>
      </c>
      <c r="I4177" t="s">
        <v>33476</v>
      </c>
      <c r="J4177"/>
      <c r="U4177" s="43"/>
      <c r="AE4177"/>
    </row>
    <row r="4178" spans="1:31">
      <c r="A4178">
        <v>11420</v>
      </c>
      <c r="B4178" t="s">
        <v>4005</v>
      </c>
      <c r="C4178" t="s">
        <v>33480</v>
      </c>
      <c r="D4178" t="s">
        <v>33476</v>
      </c>
      <c r="E4178"/>
      <c r="F4178">
        <v>14830</v>
      </c>
      <c r="G4178" t="s">
        <v>33477</v>
      </c>
      <c r="H4178">
        <v>51800</v>
      </c>
      <c r="I4178" t="s">
        <v>33476</v>
      </c>
      <c r="J4178"/>
      <c r="U4178" s="43"/>
      <c r="AE4178"/>
    </row>
    <row r="4179" spans="1:31">
      <c r="A4179">
        <v>11420</v>
      </c>
      <c r="B4179" t="s">
        <v>4006</v>
      </c>
      <c r="C4179" t="s">
        <v>33480</v>
      </c>
      <c r="D4179" t="s">
        <v>33476</v>
      </c>
      <c r="E4179"/>
      <c r="F4179">
        <v>14840</v>
      </c>
      <c r="G4179" t="s">
        <v>33477</v>
      </c>
      <c r="H4179">
        <v>51800</v>
      </c>
      <c r="I4179" t="s">
        <v>33476</v>
      </c>
      <c r="J4179"/>
      <c r="U4179" s="43"/>
      <c r="AE4179"/>
    </row>
    <row r="4180" spans="1:31">
      <c r="A4180">
        <v>11610</v>
      </c>
      <c r="B4180" t="s">
        <v>4007</v>
      </c>
      <c r="C4180" t="s">
        <v>33480</v>
      </c>
      <c r="D4180" t="e">
        <v>#N/A</v>
      </c>
      <c r="E4180"/>
      <c r="F4180">
        <v>14850</v>
      </c>
      <c r="G4180" t="s">
        <v>33477</v>
      </c>
      <c r="H4180">
        <v>51800</v>
      </c>
      <c r="I4180" t="s">
        <v>33476</v>
      </c>
      <c r="J4180"/>
      <c r="U4180" s="43"/>
      <c r="AE4180"/>
    </row>
    <row r="4181" spans="1:31">
      <c r="A4181">
        <v>11700</v>
      </c>
      <c r="B4181" t="s">
        <v>4008</v>
      </c>
      <c r="C4181" t="s">
        <v>33480</v>
      </c>
      <c r="D4181" t="s">
        <v>33476</v>
      </c>
      <c r="E4181"/>
      <c r="F4181">
        <v>14910</v>
      </c>
      <c r="G4181" t="s">
        <v>33477</v>
      </c>
      <c r="H4181">
        <v>51800</v>
      </c>
      <c r="I4181" t="s">
        <v>33476</v>
      </c>
      <c r="J4181"/>
      <c r="U4181" s="43"/>
      <c r="AE4181"/>
    </row>
    <row r="4182" spans="1:31">
      <c r="A4182">
        <v>11150</v>
      </c>
      <c r="B4182" t="s">
        <v>4009</v>
      </c>
      <c r="C4182" t="s">
        <v>33480</v>
      </c>
      <c r="D4182" t="s">
        <v>33476</v>
      </c>
      <c r="E4182"/>
      <c r="F4182">
        <v>14920</v>
      </c>
      <c r="G4182" t="s">
        <v>33477</v>
      </c>
      <c r="H4182">
        <v>52000</v>
      </c>
      <c r="I4182" t="s">
        <v>33476</v>
      </c>
      <c r="J4182"/>
      <c r="U4182" s="43"/>
      <c r="AE4182"/>
    </row>
    <row r="4183" spans="1:31">
      <c r="A4183">
        <v>11230</v>
      </c>
      <c r="B4183" t="s">
        <v>4010</v>
      </c>
      <c r="C4183" t="s">
        <v>33477</v>
      </c>
      <c r="D4183" t="s">
        <v>33476</v>
      </c>
      <c r="E4183"/>
      <c r="F4183">
        <v>14930</v>
      </c>
      <c r="G4183" t="s">
        <v>33477</v>
      </c>
      <c r="H4183">
        <v>52000</v>
      </c>
      <c r="I4183" t="s">
        <v>33476</v>
      </c>
      <c r="J4183"/>
      <c r="U4183" s="43"/>
      <c r="AE4183"/>
    </row>
    <row r="4184" spans="1:31">
      <c r="A4184">
        <v>11420</v>
      </c>
      <c r="B4184" t="s">
        <v>4011</v>
      </c>
      <c r="C4184" t="s">
        <v>33480</v>
      </c>
      <c r="D4184" t="s">
        <v>33476</v>
      </c>
      <c r="E4184"/>
      <c r="F4184">
        <v>14940</v>
      </c>
      <c r="G4184" t="s">
        <v>33477</v>
      </c>
      <c r="H4184">
        <v>52000</v>
      </c>
      <c r="I4184" t="s">
        <v>33476</v>
      </c>
      <c r="J4184"/>
      <c r="U4184" s="43"/>
      <c r="AE4184"/>
    </row>
    <row r="4185" spans="1:31">
      <c r="A4185">
        <v>11400</v>
      </c>
      <c r="B4185" t="s">
        <v>4012</v>
      </c>
      <c r="C4185" t="s">
        <v>33480</v>
      </c>
      <c r="D4185" t="s">
        <v>33476</v>
      </c>
      <c r="E4185"/>
      <c r="F4185">
        <v>14960</v>
      </c>
      <c r="G4185" t="s">
        <v>33477</v>
      </c>
      <c r="H4185">
        <v>52000</v>
      </c>
      <c r="I4185" t="s">
        <v>33476</v>
      </c>
      <c r="J4185"/>
      <c r="U4185" s="43"/>
      <c r="AE4185"/>
    </row>
    <row r="4186" spans="1:31">
      <c r="A4186">
        <v>11440</v>
      </c>
      <c r="B4186" t="s">
        <v>4013</v>
      </c>
      <c r="C4186" t="s">
        <v>33480</v>
      </c>
      <c r="D4186" t="e">
        <v>#N/A</v>
      </c>
      <c r="E4186"/>
      <c r="F4186">
        <v>14970</v>
      </c>
      <c r="G4186" t="s">
        <v>33477</v>
      </c>
      <c r="H4186">
        <v>52000</v>
      </c>
      <c r="I4186" t="s">
        <v>33476</v>
      </c>
      <c r="J4186"/>
      <c r="U4186" s="43"/>
      <c r="AE4186"/>
    </row>
    <row r="4187" spans="1:31">
      <c r="A4187">
        <v>11160</v>
      </c>
      <c r="B4187" t="s">
        <v>4014</v>
      </c>
      <c r="C4187" t="s">
        <v>33477</v>
      </c>
      <c r="D4187" t="s">
        <v>33476</v>
      </c>
      <c r="E4187"/>
      <c r="F4187">
        <v>14980</v>
      </c>
      <c r="G4187" t="s">
        <v>33477</v>
      </c>
      <c r="H4187">
        <v>52110</v>
      </c>
      <c r="I4187" t="s">
        <v>33476</v>
      </c>
      <c r="J4187"/>
      <c r="U4187" s="43"/>
      <c r="AE4187"/>
    </row>
    <row r="4188" spans="1:31">
      <c r="A4188">
        <v>11190</v>
      </c>
      <c r="B4188" t="s">
        <v>4015</v>
      </c>
      <c r="C4188" t="s">
        <v>33480</v>
      </c>
      <c r="D4188" t="s">
        <v>33476</v>
      </c>
      <c r="E4188"/>
      <c r="F4188">
        <v>14990</v>
      </c>
      <c r="G4188" t="s">
        <v>33477</v>
      </c>
      <c r="H4188">
        <v>52110</v>
      </c>
      <c r="I4188" t="s">
        <v>33476</v>
      </c>
      <c r="J4188"/>
      <c r="U4188" s="43"/>
      <c r="AE4188"/>
    </row>
    <row r="4189" spans="1:31">
      <c r="A4189">
        <v>11170</v>
      </c>
      <c r="B4189" t="s">
        <v>4016</v>
      </c>
      <c r="C4189" t="s">
        <v>33480</v>
      </c>
      <c r="D4189" t="s">
        <v>33476</v>
      </c>
      <c r="E4189"/>
      <c r="F4189">
        <v>15000</v>
      </c>
      <c r="G4189" t="s">
        <v>33477</v>
      </c>
      <c r="H4189">
        <v>52110</v>
      </c>
      <c r="I4189" t="s">
        <v>33476</v>
      </c>
      <c r="J4189"/>
      <c r="U4189" s="43"/>
      <c r="AE4189"/>
    </row>
    <row r="4190" spans="1:31">
      <c r="A4190">
        <v>11300</v>
      </c>
      <c r="B4190" t="s">
        <v>4017</v>
      </c>
      <c r="C4190" t="s">
        <v>33480</v>
      </c>
      <c r="D4190" t="s">
        <v>33476</v>
      </c>
      <c r="E4190"/>
      <c r="F4190">
        <v>15260</v>
      </c>
      <c r="G4190" t="s">
        <v>33478</v>
      </c>
      <c r="H4190">
        <v>52120</v>
      </c>
      <c r="I4190" t="s">
        <v>33476</v>
      </c>
      <c r="J4190"/>
      <c r="U4190" s="43"/>
      <c r="AE4190"/>
    </row>
    <row r="4191" spans="1:31">
      <c r="A4191">
        <v>11420</v>
      </c>
      <c r="B4191" t="s">
        <v>4018</v>
      </c>
      <c r="C4191" t="s">
        <v>33480</v>
      </c>
      <c r="D4191" t="s">
        <v>33476</v>
      </c>
      <c r="E4191"/>
      <c r="F4191">
        <v>15430</v>
      </c>
      <c r="G4191" t="s">
        <v>33478</v>
      </c>
      <c r="H4191">
        <v>52120</v>
      </c>
      <c r="I4191" t="s">
        <v>33476</v>
      </c>
      <c r="J4191"/>
      <c r="U4191" s="43"/>
      <c r="AE4191"/>
    </row>
    <row r="4192" spans="1:31">
      <c r="A4192">
        <v>11270</v>
      </c>
      <c r="B4192" t="s">
        <v>4019</v>
      </c>
      <c r="C4192" t="s">
        <v>33480</v>
      </c>
      <c r="D4192" t="s">
        <v>33476</v>
      </c>
      <c r="E4192"/>
      <c r="F4192">
        <v>16000</v>
      </c>
      <c r="G4192" t="s">
        <v>33477</v>
      </c>
      <c r="H4192">
        <v>52120</v>
      </c>
      <c r="I4192" t="s">
        <v>33476</v>
      </c>
      <c r="J4192"/>
      <c r="U4192" s="43"/>
      <c r="AE4192"/>
    </row>
    <row r="4193" spans="1:31">
      <c r="A4193">
        <v>11400</v>
      </c>
      <c r="B4193" t="s">
        <v>4020</v>
      </c>
      <c r="C4193" t="s">
        <v>33480</v>
      </c>
      <c r="D4193" t="s">
        <v>33476</v>
      </c>
      <c r="E4193"/>
      <c r="F4193">
        <v>16160</v>
      </c>
      <c r="G4193" t="s">
        <v>33477</v>
      </c>
      <c r="H4193">
        <v>52130</v>
      </c>
      <c r="I4193" t="s">
        <v>33476</v>
      </c>
      <c r="J4193"/>
      <c r="U4193" s="43"/>
      <c r="AE4193"/>
    </row>
    <row r="4194" spans="1:31">
      <c r="A4194">
        <v>11250</v>
      </c>
      <c r="B4194" t="s">
        <v>4021</v>
      </c>
      <c r="C4194" t="s">
        <v>33480</v>
      </c>
      <c r="D4194" t="s">
        <v>33476</v>
      </c>
      <c r="E4194"/>
      <c r="F4194">
        <v>16340</v>
      </c>
      <c r="G4194" t="s">
        <v>33477</v>
      </c>
      <c r="H4194">
        <v>52130</v>
      </c>
      <c r="I4194" t="s">
        <v>33476</v>
      </c>
      <c r="J4194"/>
      <c r="U4194" s="43"/>
      <c r="AE4194"/>
    </row>
    <row r="4195" spans="1:31">
      <c r="A4195">
        <v>11300</v>
      </c>
      <c r="B4195" t="s">
        <v>4022</v>
      </c>
      <c r="C4195" t="s">
        <v>33480</v>
      </c>
      <c r="D4195" t="s">
        <v>33476</v>
      </c>
      <c r="E4195"/>
      <c r="F4195">
        <v>16470</v>
      </c>
      <c r="G4195" t="s">
        <v>33477</v>
      </c>
      <c r="H4195">
        <v>52130</v>
      </c>
      <c r="I4195" t="s">
        <v>33476</v>
      </c>
      <c r="J4195"/>
      <c r="U4195" s="43"/>
      <c r="AE4195"/>
    </row>
    <row r="4196" spans="1:31">
      <c r="A4196">
        <v>11490</v>
      </c>
      <c r="B4196" t="s">
        <v>4023</v>
      </c>
      <c r="C4196" t="s">
        <v>33480</v>
      </c>
      <c r="D4196" t="s">
        <v>33476</v>
      </c>
      <c r="E4196"/>
      <c r="F4196">
        <v>16570</v>
      </c>
      <c r="G4196" t="s">
        <v>33477</v>
      </c>
      <c r="H4196">
        <v>52140</v>
      </c>
      <c r="I4196" t="s">
        <v>33476</v>
      </c>
      <c r="J4196"/>
      <c r="U4196" s="43"/>
      <c r="AE4196"/>
    </row>
    <row r="4197" spans="1:31">
      <c r="A4197">
        <v>11120</v>
      </c>
      <c r="B4197" t="s">
        <v>4024</v>
      </c>
      <c r="C4197" t="s">
        <v>33480</v>
      </c>
      <c r="D4197" t="s">
        <v>33476</v>
      </c>
      <c r="E4197"/>
      <c r="F4197">
        <v>16590</v>
      </c>
      <c r="G4197" t="s">
        <v>33477</v>
      </c>
      <c r="H4197">
        <v>52140</v>
      </c>
      <c r="I4197" t="s">
        <v>33476</v>
      </c>
      <c r="J4197"/>
      <c r="U4197" s="43"/>
      <c r="AE4197"/>
    </row>
    <row r="4198" spans="1:31">
      <c r="A4198">
        <v>11380</v>
      </c>
      <c r="B4198" t="s">
        <v>4025</v>
      </c>
      <c r="C4198" t="s">
        <v>33477</v>
      </c>
      <c r="D4198" t="s">
        <v>33476</v>
      </c>
      <c r="E4198"/>
      <c r="F4198">
        <v>16620</v>
      </c>
      <c r="G4198" t="s">
        <v>33477</v>
      </c>
      <c r="H4198">
        <v>52140</v>
      </c>
      <c r="I4198" t="s">
        <v>33476</v>
      </c>
      <c r="J4198"/>
      <c r="U4198" s="43"/>
      <c r="AE4198"/>
    </row>
    <row r="4199" spans="1:31">
      <c r="A4199">
        <v>11250</v>
      </c>
      <c r="B4199" t="s">
        <v>4026</v>
      </c>
      <c r="C4199" t="s">
        <v>33480</v>
      </c>
      <c r="D4199" t="s">
        <v>33476</v>
      </c>
      <c r="E4199"/>
      <c r="F4199">
        <v>16710</v>
      </c>
      <c r="G4199" t="s">
        <v>33477</v>
      </c>
      <c r="H4199">
        <v>52150</v>
      </c>
      <c r="I4199" t="s">
        <v>33476</v>
      </c>
      <c r="J4199"/>
      <c r="U4199" s="43"/>
      <c r="AE4199"/>
    </row>
    <row r="4200" spans="1:31">
      <c r="A4200">
        <v>11400</v>
      </c>
      <c r="B4200" t="s">
        <v>4027</v>
      </c>
      <c r="C4200" t="s">
        <v>33480</v>
      </c>
      <c r="D4200" t="s">
        <v>33476</v>
      </c>
      <c r="E4200"/>
      <c r="F4200">
        <v>16720</v>
      </c>
      <c r="G4200" t="s">
        <v>33477</v>
      </c>
      <c r="H4200">
        <v>52150</v>
      </c>
      <c r="I4200" t="s">
        <v>33476</v>
      </c>
      <c r="J4200"/>
      <c r="U4200" s="43"/>
      <c r="AE4200"/>
    </row>
    <row r="4201" spans="1:31">
      <c r="A4201">
        <v>11700</v>
      </c>
      <c r="B4201" t="s">
        <v>4028</v>
      </c>
      <c r="C4201" t="s">
        <v>33480</v>
      </c>
      <c r="D4201" t="s">
        <v>33476</v>
      </c>
      <c r="E4201"/>
      <c r="F4201">
        <v>16730</v>
      </c>
      <c r="G4201" t="s">
        <v>33477</v>
      </c>
      <c r="H4201">
        <v>52150</v>
      </c>
      <c r="I4201" t="s">
        <v>33476</v>
      </c>
      <c r="J4201"/>
      <c r="U4201" s="43"/>
      <c r="AE4201"/>
    </row>
    <row r="4202" spans="1:31">
      <c r="A4202">
        <v>11140</v>
      </c>
      <c r="B4202" t="s">
        <v>4029</v>
      </c>
      <c r="C4202" t="s">
        <v>33477</v>
      </c>
      <c r="D4202" t="s">
        <v>33476</v>
      </c>
      <c r="E4202"/>
      <c r="F4202">
        <v>17000</v>
      </c>
      <c r="G4202" t="s">
        <v>33477</v>
      </c>
      <c r="H4202">
        <v>52150</v>
      </c>
      <c r="I4202" t="s">
        <v>33476</v>
      </c>
      <c r="J4202"/>
      <c r="U4202" s="43"/>
      <c r="AE4202"/>
    </row>
    <row r="4203" spans="1:31">
      <c r="A4203">
        <v>11140</v>
      </c>
      <c r="B4203" t="s">
        <v>4029</v>
      </c>
      <c r="C4203" t="s">
        <v>33477</v>
      </c>
      <c r="D4203" t="s">
        <v>33476</v>
      </c>
      <c r="E4203"/>
      <c r="F4203">
        <v>17110</v>
      </c>
      <c r="G4203" t="s">
        <v>33477</v>
      </c>
      <c r="H4203">
        <v>52160</v>
      </c>
      <c r="I4203" t="s">
        <v>33476</v>
      </c>
      <c r="J4203"/>
      <c r="U4203" s="43"/>
      <c r="AE4203"/>
    </row>
    <row r="4204" spans="1:31">
      <c r="A4204">
        <v>11230</v>
      </c>
      <c r="B4204" t="s">
        <v>4030</v>
      </c>
      <c r="C4204" t="s">
        <v>33477</v>
      </c>
      <c r="D4204" t="s">
        <v>33476</v>
      </c>
      <c r="E4204"/>
      <c r="F4204">
        <v>17111</v>
      </c>
      <c r="G4204" t="s">
        <v>33477</v>
      </c>
      <c r="H4204">
        <v>52160</v>
      </c>
      <c r="I4204" t="s">
        <v>33476</v>
      </c>
      <c r="J4204"/>
      <c r="U4204" s="43"/>
      <c r="AE4204"/>
    </row>
    <row r="4205" spans="1:31">
      <c r="A4205">
        <v>11500</v>
      </c>
      <c r="B4205" t="s">
        <v>4031</v>
      </c>
      <c r="C4205" t="s">
        <v>33477</v>
      </c>
      <c r="D4205" t="s">
        <v>33476</v>
      </c>
      <c r="E4205"/>
      <c r="F4205">
        <v>17123</v>
      </c>
      <c r="G4205" t="s">
        <v>33477</v>
      </c>
      <c r="H4205">
        <v>52160</v>
      </c>
      <c r="I4205" t="s">
        <v>33476</v>
      </c>
      <c r="J4205"/>
      <c r="U4205" s="43"/>
      <c r="AE4205"/>
    </row>
    <row r="4206" spans="1:31">
      <c r="A4206">
        <v>11500</v>
      </c>
      <c r="B4206" t="s">
        <v>4031</v>
      </c>
      <c r="C4206" t="s">
        <v>33477</v>
      </c>
      <c r="D4206" t="s">
        <v>33476</v>
      </c>
      <c r="E4206"/>
      <c r="F4206">
        <v>17132</v>
      </c>
      <c r="G4206" t="s">
        <v>33477</v>
      </c>
      <c r="H4206">
        <v>52160</v>
      </c>
      <c r="I4206" t="s">
        <v>33476</v>
      </c>
      <c r="J4206"/>
      <c r="U4206" s="43"/>
      <c r="AE4206"/>
    </row>
    <row r="4207" spans="1:31">
      <c r="A4207">
        <v>11360</v>
      </c>
      <c r="B4207" t="s">
        <v>4032</v>
      </c>
      <c r="C4207" t="s">
        <v>33480</v>
      </c>
      <c r="D4207" t="s">
        <v>33476</v>
      </c>
      <c r="E4207"/>
      <c r="F4207">
        <v>17137</v>
      </c>
      <c r="G4207" t="s">
        <v>33477</v>
      </c>
      <c r="H4207">
        <v>52160</v>
      </c>
      <c r="I4207" t="s">
        <v>33476</v>
      </c>
      <c r="J4207"/>
      <c r="U4207" s="43"/>
      <c r="AE4207"/>
    </row>
    <row r="4208" spans="1:31">
      <c r="A4208">
        <v>11500</v>
      </c>
      <c r="B4208" t="s">
        <v>4033</v>
      </c>
      <c r="C4208" t="s">
        <v>33477</v>
      </c>
      <c r="D4208" t="s">
        <v>33476</v>
      </c>
      <c r="E4208"/>
      <c r="F4208">
        <v>17139</v>
      </c>
      <c r="G4208" t="s">
        <v>33477</v>
      </c>
      <c r="H4208">
        <v>52170</v>
      </c>
      <c r="I4208" t="s">
        <v>33476</v>
      </c>
      <c r="J4208"/>
      <c r="U4208" s="43"/>
      <c r="AE4208"/>
    </row>
    <row r="4209" spans="1:31">
      <c r="A4209">
        <v>11200</v>
      </c>
      <c r="B4209" t="s">
        <v>4034</v>
      </c>
      <c r="C4209" t="s">
        <v>33480</v>
      </c>
      <c r="D4209" t="s">
        <v>33476</v>
      </c>
      <c r="E4209"/>
      <c r="F4209">
        <v>17140</v>
      </c>
      <c r="G4209" t="s">
        <v>33477</v>
      </c>
      <c r="H4209">
        <v>52190</v>
      </c>
      <c r="I4209" t="s">
        <v>33476</v>
      </c>
      <c r="J4209"/>
      <c r="U4209" s="43"/>
      <c r="AE4209"/>
    </row>
    <row r="4210" spans="1:31">
      <c r="A4210">
        <v>11170</v>
      </c>
      <c r="B4210" t="s">
        <v>4035</v>
      </c>
      <c r="C4210" t="s">
        <v>33480</v>
      </c>
      <c r="D4210" t="s">
        <v>33476</v>
      </c>
      <c r="E4210"/>
      <c r="F4210">
        <v>17180</v>
      </c>
      <c r="G4210" t="s">
        <v>33477</v>
      </c>
      <c r="H4210">
        <v>52190</v>
      </c>
      <c r="I4210" t="s">
        <v>33476</v>
      </c>
      <c r="J4210"/>
      <c r="U4210" s="43"/>
      <c r="AE4210"/>
    </row>
    <row r="4211" spans="1:31">
      <c r="A4211">
        <v>11190</v>
      </c>
      <c r="B4211" t="s">
        <v>4036</v>
      </c>
      <c r="C4211" t="s">
        <v>33480</v>
      </c>
      <c r="D4211" t="s">
        <v>33476</v>
      </c>
      <c r="E4211"/>
      <c r="F4211">
        <v>17200</v>
      </c>
      <c r="G4211" t="s">
        <v>33477</v>
      </c>
      <c r="H4211">
        <v>52190</v>
      </c>
      <c r="I4211" t="s">
        <v>33476</v>
      </c>
      <c r="J4211"/>
      <c r="U4211" s="43"/>
      <c r="AE4211"/>
    </row>
    <row r="4212" spans="1:31">
      <c r="A4212">
        <v>11190</v>
      </c>
      <c r="B4212" t="s">
        <v>4037</v>
      </c>
      <c r="C4212" t="s">
        <v>33480</v>
      </c>
      <c r="D4212" t="s">
        <v>33476</v>
      </c>
      <c r="E4212"/>
      <c r="F4212">
        <v>17370</v>
      </c>
      <c r="G4212" t="s">
        <v>33477</v>
      </c>
      <c r="H4212">
        <v>52190</v>
      </c>
      <c r="I4212" t="s">
        <v>33476</v>
      </c>
      <c r="J4212"/>
      <c r="U4212" s="43"/>
      <c r="AE4212"/>
    </row>
    <row r="4213" spans="1:31">
      <c r="A4213">
        <v>11220</v>
      </c>
      <c r="B4213" t="s">
        <v>4038</v>
      </c>
      <c r="C4213" t="s">
        <v>33480</v>
      </c>
      <c r="D4213" t="s">
        <v>33476</v>
      </c>
      <c r="E4213"/>
      <c r="F4213">
        <v>17410</v>
      </c>
      <c r="G4213" t="s">
        <v>33477</v>
      </c>
      <c r="H4213">
        <v>52190</v>
      </c>
      <c r="I4213" t="s">
        <v>33476</v>
      </c>
      <c r="J4213"/>
      <c r="U4213" s="43"/>
      <c r="AE4213"/>
    </row>
    <row r="4214" spans="1:31">
      <c r="A4214">
        <v>11270</v>
      </c>
      <c r="B4214" t="s">
        <v>4039</v>
      </c>
      <c r="C4214" t="s">
        <v>33480</v>
      </c>
      <c r="D4214" t="s">
        <v>33476</v>
      </c>
      <c r="E4214"/>
      <c r="F4214">
        <v>17420</v>
      </c>
      <c r="G4214" t="s">
        <v>33477</v>
      </c>
      <c r="H4214">
        <v>52200</v>
      </c>
      <c r="I4214" t="s">
        <v>33476</v>
      </c>
      <c r="J4214"/>
      <c r="U4214" s="43"/>
      <c r="AE4214"/>
    </row>
    <row r="4215" spans="1:31">
      <c r="A4215">
        <v>11400</v>
      </c>
      <c r="B4215" t="s">
        <v>4040</v>
      </c>
      <c r="C4215" t="s">
        <v>33480</v>
      </c>
      <c r="D4215" t="s">
        <v>33476</v>
      </c>
      <c r="E4215"/>
      <c r="F4215">
        <v>17530</v>
      </c>
      <c r="G4215" t="s">
        <v>33477</v>
      </c>
      <c r="H4215">
        <v>52200</v>
      </c>
      <c r="I4215" t="s">
        <v>33476</v>
      </c>
      <c r="J4215"/>
      <c r="U4215" s="43"/>
      <c r="AE4215"/>
    </row>
    <row r="4216" spans="1:31">
      <c r="A4216">
        <v>11220</v>
      </c>
      <c r="B4216" t="s">
        <v>4041</v>
      </c>
      <c r="C4216" t="s">
        <v>33480</v>
      </c>
      <c r="D4216" t="s">
        <v>33476</v>
      </c>
      <c r="E4216"/>
      <c r="F4216">
        <v>17550</v>
      </c>
      <c r="G4216" t="s">
        <v>33477</v>
      </c>
      <c r="H4216">
        <v>52200</v>
      </c>
      <c r="I4216" t="s">
        <v>33476</v>
      </c>
      <c r="J4216"/>
      <c r="U4216" s="43"/>
      <c r="AE4216"/>
    </row>
    <row r="4217" spans="1:31">
      <c r="A4217">
        <v>11160</v>
      </c>
      <c r="B4217" t="s">
        <v>4042</v>
      </c>
      <c r="C4217" t="s">
        <v>33477</v>
      </c>
      <c r="D4217" t="s">
        <v>33476</v>
      </c>
      <c r="E4217"/>
      <c r="F4217">
        <v>17560</v>
      </c>
      <c r="G4217" t="s">
        <v>33477</v>
      </c>
      <c r="H4217">
        <v>52200</v>
      </c>
      <c r="I4217" t="s">
        <v>33476</v>
      </c>
      <c r="J4217"/>
      <c r="U4217" s="43"/>
      <c r="AE4217"/>
    </row>
    <row r="4218" spans="1:31">
      <c r="A4218">
        <v>11230</v>
      </c>
      <c r="B4218" t="s">
        <v>4043</v>
      </c>
      <c r="C4218" t="s">
        <v>33477</v>
      </c>
      <c r="D4218" t="s">
        <v>33476</v>
      </c>
      <c r="E4218"/>
      <c r="F4218">
        <v>17580</v>
      </c>
      <c r="G4218" t="s">
        <v>33477</v>
      </c>
      <c r="H4218">
        <v>52200</v>
      </c>
      <c r="I4218" t="s">
        <v>33476</v>
      </c>
      <c r="J4218"/>
      <c r="U4218" s="43"/>
      <c r="AE4218"/>
    </row>
    <row r="4219" spans="1:31">
      <c r="A4219">
        <v>11140</v>
      </c>
      <c r="B4219" t="s">
        <v>4044</v>
      </c>
      <c r="C4219" t="s">
        <v>33477</v>
      </c>
      <c r="D4219" t="s">
        <v>33476</v>
      </c>
      <c r="E4219"/>
      <c r="F4219">
        <v>17590</v>
      </c>
      <c r="G4219" t="s">
        <v>33477</v>
      </c>
      <c r="H4219">
        <v>52210</v>
      </c>
      <c r="I4219" t="s">
        <v>33476</v>
      </c>
      <c r="J4219"/>
      <c r="U4219" s="43"/>
      <c r="AE4219"/>
    </row>
    <row r="4220" spans="1:31">
      <c r="A4220">
        <v>11700</v>
      </c>
      <c r="B4220" t="s">
        <v>4045</v>
      </c>
      <c r="C4220" t="s">
        <v>33480</v>
      </c>
      <c r="D4220" t="s">
        <v>33476</v>
      </c>
      <c r="E4220"/>
      <c r="F4220">
        <v>17630</v>
      </c>
      <c r="G4220" t="s">
        <v>33477</v>
      </c>
      <c r="H4220">
        <v>52210</v>
      </c>
      <c r="I4220" t="s">
        <v>33476</v>
      </c>
      <c r="J4220"/>
      <c r="U4220" s="43"/>
      <c r="AE4220"/>
    </row>
    <row r="4221" spans="1:31">
      <c r="A4221">
        <v>11380</v>
      </c>
      <c r="B4221" t="s">
        <v>4046</v>
      </c>
      <c r="C4221" t="s">
        <v>33477</v>
      </c>
      <c r="D4221" t="s">
        <v>33476</v>
      </c>
      <c r="E4221"/>
      <c r="F4221">
        <v>17640</v>
      </c>
      <c r="G4221" t="s">
        <v>33477</v>
      </c>
      <c r="H4221">
        <v>52210</v>
      </c>
      <c r="I4221" t="s">
        <v>33476</v>
      </c>
      <c r="J4221"/>
      <c r="U4221" s="43"/>
      <c r="AE4221"/>
    </row>
    <row r="4222" spans="1:31">
      <c r="A4222">
        <v>11340</v>
      </c>
      <c r="B4222" t="s">
        <v>4047</v>
      </c>
      <c r="C4222" t="s">
        <v>33477</v>
      </c>
      <c r="D4222" t="e">
        <v>#N/A</v>
      </c>
      <c r="E4222"/>
      <c r="F4222">
        <v>17650</v>
      </c>
      <c r="G4222" t="s">
        <v>33477</v>
      </c>
      <c r="H4222">
        <v>52210</v>
      </c>
      <c r="I4222" t="s">
        <v>33476</v>
      </c>
      <c r="J4222"/>
      <c r="U4222" s="43"/>
      <c r="AE4222"/>
    </row>
    <row r="4223" spans="1:31">
      <c r="A4223">
        <v>11140</v>
      </c>
      <c r="B4223" t="s">
        <v>4048</v>
      </c>
      <c r="C4223" t="s">
        <v>33477</v>
      </c>
      <c r="D4223" t="s">
        <v>33476</v>
      </c>
      <c r="E4223"/>
      <c r="F4223">
        <v>17690</v>
      </c>
      <c r="G4223" t="s">
        <v>33477</v>
      </c>
      <c r="H4223">
        <v>52210</v>
      </c>
      <c r="I4223" t="s">
        <v>33476</v>
      </c>
      <c r="J4223"/>
      <c r="U4223" s="43"/>
      <c r="AE4223"/>
    </row>
    <row r="4224" spans="1:31">
      <c r="A4224">
        <v>11540</v>
      </c>
      <c r="B4224" t="s">
        <v>4049</v>
      </c>
      <c r="C4224" t="s">
        <v>33480</v>
      </c>
      <c r="D4224" t="e">
        <v>#N/A</v>
      </c>
      <c r="E4224"/>
      <c r="F4224">
        <v>17730</v>
      </c>
      <c r="G4224" t="s">
        <v>33477</v>
      </c>
      <c r="H4224">
        <v>52210</v>
      </c>
      <c r="I4224" t="s">
        <v>33476</v>
      </c>
      <c r="J4224"/>
      <c r="U4224" s="43"/>
      <c r="AE4224"/>
    </row>
    <row r="4225" spans="1:31">
      <c r="A4225">
        <v>11190</v>
      </c>
      <c r="B4225" t="s">
        <v>4050</v>
      </c>
      <c r="C4225" t="s">
        <v>33480</v>
      </c>
      <c r="D4225" t="s">
        <v>33476</v>
      </c>
      <c r="E4225"/>
      <c r="F4225">
        <v>17740</v>
      </c>
      <c r="G4225" t="s">
        <v>33477</v>
      </c>
      <c r="H4225">
        <v>52230</v>
      </c>
      <c r="I4225" t="s">
        <v>33476</v>
      </c>
      <c r="J4225"/>
      <c r="U4225" s="43"/>
      <c r="AE4225"/>
    </row>
    <row r="4226" spans="1:31">
      <c r="A4226">
        <v>11300</v>
      </c>
      <c r="B4226" t="s">
        <v>4050</v>
      </c>
      <c r="C4226" t="s">
        <v>33480</v>
      </c>
      <c r="D4226" t="s">
        <v>33476</v>
      </c>
      <c r="E4226"/>
      <c r="F4226">
        <v>17840</v>
      </c>
      <c r="G4226" t="s">
        <v>33477</v>
      </c>
      <c r="H4226">
        <v>52230</v>
      </c>
      <c r="I4226" t="s">
        <v>33476</v>
      </c>
      <c r="J4226"/>
      <c r="U4226" s="43"/>
      <c r="AE4226"/>
    </row>
    <row r="4227" spans="1:31">
      <c r="A4227">
        <v>11200</v>
      </c>
      <c r="B4227" t="s">
        <v>4051</v>
      </c>
      <c r="C4227" t="s">
        <v>33480</v>
      </c>
      <c r="D4227" t="s">
        <v>33476</v>
      </c>
      <c r="E4227"/>
      <c r="F4227">
        <v>17870</v>
      </c>
      <c r="G4227" t="s">
        <v>33477</v>
      </c>
      <c r="H4227">
        <v>52230</v>
      </c>
      <c r="I4227" t="s">
        <v>33476</v>
      </c>
      <c r="J4227"/>
      <c r="U4227" s="43"/>
      <c r="AE4227"/>
    </row>
    <row r="4228" spans="1:31">
      <c r="A4228">
        <v>11250</v>
      </c>
      <c r="B4228" t="s">
        <v>4052</v>
      </c>
      <c r="C4228" t="s">
        <v>33480</v>
      </c>
      <c r="D4228" t="s">
        <v>33476</v>
      </c>
      <c r="E4228"/>
      <c r="F4228">
        <v>17880</v>
      </c>
      <c r="G4228" t="s">
        <v>33477</v>
      </c>
      <c r="H4228">
        <v>52240</v>
      </c>
      <c r="I4228" t="s">
        <v>33476</v>
      </c>
      <c r="J4228"/>
      <c r="U4228" s="43"/>
      <c r="AE4228"/>
    </row>
    <row r="4229" spans="1:31">
      <c r="A4229">
        <v>11350</v>
      </c>
      <c r="B4229" t="s">
        <v>4053</v>
      </c>
      <c r="C4229" t="s">
        <v>33480</v>
      </c>
      <c r="D4229" t="s">
        <v>33476</v>
      </c>
      <c r="E4229"/>
      <c r="F4229">
        <v>17890</v>
      </c>
      <c r="G4229" t="s">
        <v>33477</v>
      </c>
      <c r="H4229">
        <v>52240</v>
      </c>
      <c r="I4229" t="s">
        <v>33476</v>
      </c>
      <c r="J4229"/>
      <c r="U4229" s="43"/>
      <c r="AE4229"/>
    </row>
    <row r="4230" spans="1:31">
      <c r="A4230">
        <v>11290</v>
      </c>
      <c r="B4230" t="s">
        <v>4054</v>
      </c>
      <c r="C4230" t="s">
        <v>33480</v>
      </c>
      <c r="D4230" t="s">
        <v>33476</v>
      </c>
      <c r="E4230"/>
      <c r="F4230">
        <v>17920</v>
      </c>
      <c r="G4230" t="s">
        <v>33477</v>
      </c>
      <c r="H4230">
        <v>52260</v>
      </c>
      <c r="I4230" t="s">
        <v>33476</v>
      </c>
      <c r="J4230"/>
      <c r="U4230" s="43"/>
      <c r="AE4230"/>
    </row>
    <row r="4231" spans="1:31">
      <c r="A4231">
        <v>11240</v>
      </c>
      <c r="B4231" t="s">
        <v>4055</v>
      </c>
      <c r="C4231" t="s">
        <v>33480</v>
      </c>
      <c r="D4231" t="s">
        <v>33476</v>
      </c>
      <c r="E4231"/>
      <c r="F4231">
        <v>17940</v>
      </c>
      <c r="G4231" t="s">
        <v>33477</v>
      </c>
      <c r="H4231">
        <v>52260</v>
      </c>
      <c r="I4231" t="s">
        <v>33476</v>
      </c>
      <c r="J4231"/>
      <c r="U4231" s="43"/>
      <c r="AE4231"/>
    </row>
    <row r="4232" spans="1:31">
      <c r="A4232">
        <v>11800</v>
      </c>
      <c r="B4232" t="s">
        <v>4056</v>
      </c>
      <c r="C4232" t="s">
        <v>33480</v>
      </c>
      <c r="D4232" t="s">
        <v>33476</v>
      </c>
      <c r="E4232"/>
      <c r="F4232">
        <v>18510</v>
      </c>
      <c r="G4232" t="s">
        <v>33477</v>
      </c>
      <c r="H4232">
        <v>52270</v>
      </c>
      <c r="I4232" t="s">
        <v>33476</v>
      </c>
      <c r="J4232"/>
      <c r="U4232" s="43"/>
      <c r="AE4232"/>
    </row>
    <row r="4233" spans="1:31">
      <c r="A4233">
        <v>11270</v>
      </c>
      <c r="B4233" t="s">
        <v>4057</v>
      </c>
      <c r="C4233" t="s">
        <v>33480</v>
      </c>
      <c r="D4233" t="s">
        <v>33476</v>
      </c>
      <c r="E4233"/>
      <c r="F4233">
        <v>19360</v>
      </c>
      <c r="G4233" t="s">
        <v>33477</v>
      </c>
      <c r="H4233">
        <v>52300</v>
      </c>
      <c r="I4233" t="s">
        <v>33476</v>
      </c>
      <c r="J4233"/>
      <c r="U4233" s="43"/>
      <c r="AE4233"/>
    </row>
    <row r="4234" spans="1:31">
      <c r="A4234">
        <v>11200</v>
      </c>
      <c r="B4234" t="s">
        <v>4058</v>
      </c>
      <c r="C4234" t="s">
        <v>33480</v>
      </c>
      <c r="D4234" t="s">
        <v>33476</v>
      </c>
      <c r="E4234"/>
      <c r="F4234">
        <v>19450</v>
      </c>
      <c r="G4234" t="s">
        <v>33477</v>
      </c>
      <c r="H4234">
        <v>52300</v>
      </c>
      <c r="I4234" t="s">
        <v>33476</v>
      </c>
      <c r="J4234"/>
      <c r="U4234" s="43"/>
      <c r="AE4234"/>
    </row>
    <row r="4235" spans="1:31">
      <c r="A4235">
        <v>11230</v>
      </c>
      <c r="B4235" t="s">
        <v>1857</v>
      </c>
      <c r="C4235" t="s">
        <v>33477</v>
      </c>
      <c r="D4235" t="s">
        <v>33476</v>
      </c>
      <c r="E4235"/>
      <c r="F4235">
        <v>19460</v>
      </c>
      <c r="G4235" t="s">
        <v>33477</v>
      </c>
      <c r="H4235">
        <v>52300</v>
      </c>
      <c r="I4235" t="s">
        <v>33476</v>
      </c>
      <c r="J4235"/>
      <c r="U4235" s="43"/>
      <c r="AE4235"/>
    </row>
    <row r="4236" spans="1:31">
      <c r="A4236">
        <v>11410</v>
      </c>
      <c r="B4236" t="s">
        <v>4059</v>
      </c>
      <c r="C4236" t="s">
        <v>33480</v>
      </c>
      <c r="D4236" t="s">
        <v>33476</v>
      </c>
      <c r="E4236"/>
      <c r="F4236">
        <v>19520</v>
      </c>
      <c r="G4236" t="s">
        <v>33477</v>
      </c>
      <c r="H4236">
        <v>52300</v>
      </c>
      <c r="I4236" t="s">
        <v>33476</v>
      </c>
      <c r="J4236"/>
      <c r="U4236" s="43"/>
      <c r="AE4236"/>
    </row>
    <row r="4237" spans="1:31">
      <c r="A4237">
        <v>11140</v>
      </c>
      <c r="B4237" t="s">
        <v>4060</v>
      </c>
      <c r="C4237" t="s">
        <v>33477</v>
      </c>
      <c r="D4237" t="s">
        <v>33476</v>
      </c>
      <c r="E4237"/>
      <c r="F4237">
        <v>20000</v>
      </c>
      <c r="G4237" t="s">
        <v>33480</v>
      </c>
      <c r="H4237">
        <v>52300</v>
      </c>
      <c r="I4237" t="s">
        <v>33476</v>
      </c>
      <c r="J4237"/>
      <c r="U4237" s="43"/>
      <c r="AE4237"/>
    </row>
    <row r="4238" spans="1:31">
      <c r="A4238">
        <v>11230</v>
      </c>
      <c r="B4238" t="s">
        <v>4061</v>
      </c>
      <c r="C4238" t="s">
        <v>33477</v>
      </c>
      <c r="D4238" t="s">
        <v>33476</v>
      </c>
      <c r="E4238"/>
      <c r="F4238">
        <v>20090</v>
      </c>
      <c r="G4238" t="s">
        <v>33480</v>
      </c>
      <c r="H4238">
        <v>52310</v>
      </c>
      <c r="I4238" t="s">
        <v>33476</v>
      </c>
      <c r="J4238"/>
      <c r="U4238" s="43"/>
      <c r="AE4238"/>
    </row>
    <row r="4239" spans="1:31">
      <c r="A4239">
        <v>11700</v>
      </c>
      <c r="B4239" t="s">
        <v>4062</v>
      </c>
      <c r="C4239" t="s">
        <v>33480</v>
      </c>
      <c r="D4239" t="s">
        <v>33476</v>
      </c>
      <c r="E4239"/>
      <c r="F4239">
        <v>20111</v>
      </c>
      <c r="G4239" t="s">
        <v>33480</v>
      </c>
      <c r="H4239">
        <v>52320</v>
      </c>
      <c r="I4239" t="s">
        <v>33476</v>
      </c>
      <c r="J4239"/>
      <c r="U4239" s="43"/>
      <c r="AE4239"/>
    </row>
    <row r="4240" spans="1:31">
      <c r="A4240">
        <v>11300</v>
      </c>
      <c r="B4240" t="s">
        <v>4063</v>
      </c>
      <c r="C4240" t="s">
        <v>33480</v>
      </c>
      <c r="D4240" t="s">
        <v>33476</v>
      </c>
      <c r="E4240"/>
      <c r="F4240">
        <v>20114</v>
      </c>
      <c r="G4240" t="s">
        <v>33480</v>
      </c>
      <c r="H4240">
        <v>52320</v>
      </c>
      <c r="I4240" t="s">
        <v>33476</v>
      </c>
      <c r="J4240"/>
      <c r="U4240" s="43"/>
      <c r="AE4240"/>
    </row>
    <row r="4241" spans="1:31">
      <c r="A4241">
        <v>11310</v>
      </c>
      <c r="B4241" t="s">
        <v>4064</v>
      </c>
      <c r="C4241" t="s">
        <v>33477</v>
      </c>
      <c r="D4241" t="s">
        <v>33476</v>
      </c>
      <c r="E4241"/>
      <c r="F4241">
        <v>20116</v>
      </c>
      <c r="G4241" t="s">
        <v>33480</v>
      </c>
      <c r="H4241">
        <v>52330</v>
      </c>
      <c r="I4241" t="s">
        <v>33476</v>
      </c>
      <c r="J4241"/>
      <c r="U4241" s="43"/>
      <c r="AE4241"/>
    </row>
    <row r="4242" spans="1:31">
      <c r="A4242">
        <v>11170</v>
      </c>
      <c r="B4242" t="s">
        <v>2455</v>
      </c>
      <c r="C4242" t="s">
        <v>33480</v>
      </c>
      <c r="D4242" t="s">
        <v>33476</v>
      </c>
      <c r="E4242"/>
      <c r="F4242">
        <v>20119</v>
      </c>
      <c r="G4242" t="s">
        <v>33477</v>
      </c>
      <c r="H4242">
        <v>52330</v>
      </c>
      <c r="I4242" t="s">
        <v>33476</v>
      </c>
      <c r="J4242"/>
      <c r="U4242" s="43"/>
      <c r="AE4242"/>
    </row>
    <row r="4243" spans="1:31">
      <c r="A4243">
        <v>11500</v>
      </c>
      <c r="B4243" t="s">
        <v>4065</v>
      </c>
      <c r="C4243" t="s">
        <v>33477</v>
      </c>
      <c r="D4243" t="s">
        <v>33476</v>
      </c>
      <c r="E4243"/>
      <c r="F4243">
        <v>20124</v>
      </c>
      <c r="G4243" t="s">
        <v>33480</v>
      </c>
      <c r="H4243">
        <v>52330</v>
      </c>
      <c r="I4243" t="s">
        <v>33476</v>
      </c>
      <c r="J4243"/>
      <c r="U4243" s="43"/>
      <c r="AE4243"/>
    </row>
    <row r="4244" spans="1:31">
      <c r="A4244">
        <v>11800</v>
      </c>
      <c r="B4244" t="s">
        <v>4066</v>
      </c>
      <c r="C4244" t="s">
        <v>33480</v>
      </c>
      <c r="D4244" t="s">
        <v>33476</v>
      </c>
      <c r="E4244"/>
      <c r="F4244">
        <v>20126</v>
      </c>
      <c r="G4244" t="s">
        <v>33477</v>
      </c>
      <c r="H4244">
        <v>52330</v>
      </c>
      <c r="I4244" t="s">
        <v>33476</v>
      </c>
      <c r="J4244"/>
      <c r="U4244" s="43"/>
      <c r="AE4244"/>
    </row>
    <row r="4245" spans="1:31">
      <c r="A4245">
        <v>11270</v>
      </c>
      <c r="B4245" t="s">
        <v>4067</v>
      </c>
      <c r="C4245" t="s">
        <v>33480</v>
      </c>
      <c r="D4245" t="s">
        <v>33476</v>
      </c>
      <c r="E4245"/>
      <c r="F4245">
        <v>20127</v>
      </c>
      <c r="G4245" t="s">
        <v>33480</v>
      </c>
      <c r="H4245">
        <v>52330</v>
      </c>
      <c r="I4245" t="s">
        <v>33476</v>
      </c>
      <c r="J4245"/>
      <c r="U4245" s="43"/>
      <c r="AE4245"/>
    </row>
    <row r="4246" spans="1:31">
      <c r="A4246">
        <v>11250</v>
      </c>
      <c r="B4246" t="s">
        <v>1635</v>
      </c>
      <c r="C4246" t="s">
        <v>33480</v>
      </c>
      <c r="D4246" t="s">
        <v>33476</v>
      </c>
      <c r="E4246"/>
      <c r="F4246">
        <v>20129</v>
      </c>
      <c r="G4246" t="s">
        <v>33480</v>
      </c>
      <c r="H4246">
        <v>52340</v>
      </c>
      <c r="I4246" t="s">
        <v>33476</v>
      </c>
      <c r="J4246"/>
      <c r="U4246" s="43"/>
      <c r="AE4246"/>
    </row>
    <row r="4247" spans="1:31">
      <c r="A4247">
        <v>11360</v>
      </c>
      <c r="B4247" t="s">
        <v>4068</v>
      </c>
      <c r="C4247" t="s">
        <v>33480</v>
      </c>
      <c r="D4247" t="s">
        <v>33476</v>
      </c>
      <c r="E4247"/>
      <c r="F4247">
        <v>20131</v>
      </c>
      <c r="G4247" t="s">
        <v>33480</v>
      </c>
      <c r="H4247">
        <v>52340</v>
      </c>
      <c r="I4247" t="s">
        <v>33476</v>
      </c>
      <c r="J4247"/>
      <c r="U4247" s="43"/>
      <c r="AE4247"/>
    </row>
    <row r="4248" spans="1:31">
      <c r="A4248">
        <v>11260</v>
      </c>
      <c r="B4248" t="s">
        <v>4069</v>
      </c>
      <c r="C4248" t="s">
        <v>33480</v>
      </c>
      <c r="D4248" t="e">
        <v>#N/A</v>
      </c>
      <c r="E4248"/>
      <c r="F4248">
        <v>20132</v>
      </c>
      <c r="G4248" t="s">
        <v>33478</v>
      </c>
      <c r="H4248">
        <v>52360</v>
      </c>
      <c r="I4248" t="s">
        <v>33476</v>
      </c>
      <c r="J4248"/>
      <c r="U4248" s="43"/>
      <c r="AE4248"/>
    </row>
    <row r="4249" spans="1:31">
      <c r="A4249">
        <v>11500</v>
      </c>
      <c r="B4249" t="s">
        <v>4070</v>
      </c>
      <c r="C4249" t="s">
        <v>33477</v>
      </c>
      <c r="D4249" t="s">
        <v>33476</v>
      </c>
      <c r="E4249"/>
      <c r="F4249">
        <v>20135</v>
      </c>
      <c r="G4249" t="s">
        <v>33480</v>
      </c>
      <c r="H4249">
        <v>52360</v>
      </c>
      <c r="I4249" t="s">
        <v>33476</v>
      </c>
      <c r="J4249"/>
      <c r="U4249" s="43"/>
      <c r="AE4249"/>
    </row>
    <row r="4250" spans="1:31">
      <c r="A4250">
        <v>11270</v>
      </c>
      <c r="B4250" t="s">
        <v>4071</v>
      </c>
      <c r="C4250" t="s">
        <v>33480</v>
      </c>
      <c r="D4250" t="s">
        <v>33476</v>
      </c>
      <c r="E4250"/>
      <c r="F4250">
        <v>20137</v>
      </c>
      <c r="G4250" t="s">
        <v>33480</v>
      </c>
      <c r="H4250">
        <v>52360</v>
      </c>
      <c r="I4250" t="s">
        <v>33476</v>
      </c>
      <c r="J4250"/>
      <c r="U4250" s="43"/>
      <c r="AE4250"/>
    </row>
    <row r="4251" spans="1:31">
      <c r="A4251">
        <v>11500</v>
      </c>
      <c r="B4251" t="s">
        <v>4072</v>
      </c>
      <c r="C4251" t="s">
        <v>33477</v>
      </c>
      <c r="D4251" t="s">
        <v>33476</v>
      </c>
      <c r="E4251"/>
      <c r="F4251">
        <v>20138</v>
      </c>
      <c r="G4251" t="s">
        <v>33480</v>
      </c>
      <c r="H4251">
        <v>52360</v>
      </c>
      <c r="I4251" t="s">
        <v>33476</v>
      </c>
      <c r="J4251"/>
      <c r="U4251" s="43"/>
      <c r="AE4251"/>
    </row>
    <row r="4252" spans="1:31">
      <c r="A4252">
        <v>11220</v>
      </c>
      <c r="B4252" t="s">
        <v>4073</v>
      </c>
      <c r="C4252" t="s">
        <v>33480</v>
      </c>
      <c r="D4252" t="s">
        <v>33476</v>
      </c>
      <c r="E4252"/>
      <c r="F4252">
        <v>20139</v>
      </c>
      <c r="G4252" t="s">
        <v>33480</v>
      </c>
      <c r="H4252">
        <v>52370</v>
      </c>
      <c r="I4252" t="s">
        <v>33476</v>
      </c>
      <c r="J4252"/>
      <c r="U4252" s="43"/>
      <c r="AE4252"/>
    </row>
    <row r="4253" spans="1:31">
      <c r="A4253">
        <v>11500</v>
      </c>
      <c r="B4253" t="s">
        <v>4074</v>
      </c>
      <c r="C4253" t="s">
        <v>33477</v>
      </c>
      <c r="D4253" t="s">
        <v>33476</v>
      </c>
      <c r="E4253"/>
      <c r="F4253">
        <v>20142</v>
      </c>
      <c r="G4253" t="s">
        <v>33480</v>
      </c>
      <c r="H4253">
        <v>52400</v>
      </c>
      <c r="I4253" t="s">
        <v>33476</v>
      </c>
      <c r="J4253"/>
      <c r="U4253" s="43"/>
      <c r="AE4253"/>
    </row>
    <row r="4254" spans="1:31">
      <c r="A4254">
        <v>11120</v>
      </c>
      <c r="B4254" t="s">
        <v>4075</v>
      </c>
      <c r="C4254" t="s">
        <v>33480</v>
      </c>
      <c r="D4254" t="s">
        <v>33476</v>
      </c>
      <c r="E4254"/>
      <c r="F4254">
        <v>20143</v>
      </c>
      <c r="G4254" t="s">
        <v>33480</v>
      </c>
      <c r="H4254">
        <v>52400</v>
      </c>
      <c r="I4254" t="s">
        <v>33476</v>
      </c>
      <c r="J4254"/>
      <c r="U4254" s="43"/>
      <c r="AE4254"/>
    </row>
    <row r="4255" spans="1:31">
      <c r="A4255">
        <v>11220</v>
      </c>
      <c r="B4255" t="s">
        <v>4076</v>
      </c>
      <c r="C4255" t="s">
        <v>33480</v>
      </c>
      <c r="D4255" t="s">
        <v>33476</v>
      </c>
      <c r="E4255"/>
      <c r="F4255">
        <v>20144</v>
      </c>
      <c r="G4255" t="s">
        <v>33480</v>
      </c>
      <c r="H4255">
        <v>52400</v>
      </c>
      <c r="I4255" t="s">
        <v>33476</v>
      </c>
      <c r="J4255"/>
      <c r="U4255" s="43"/>
      <c r="AE4255"/>
    </row>
    <row r="4256" spans="1:31">
      <c r="A4256">
        <v>11300</v>
      </c>
      <c r="B4256" t="s">
        <v>4077</v>
      </c>
      <c r="C4256" t="s">
        <v>33480</v>
      </c>
      <c r="D4256" t="s">
        <v>33476</v>
      </c>
      <c r="E4256"/>
      <c r="F4256">
        <v>20148</v>
      </c>
      <c r="G4256" t="s">
        <v>33478</v>
      </c>
      <c r="H4256">
        <v>52400</v>
      </c>
      <c r="I4256" t="s">
        <v>33476</v>
      </c>
      <c r="J4256"/>
      <c r="U4256" s="43"/>
      <c r="AE4256"/>
    </row>
    <row r="4257" spans="1:31">
      <c r="A4257">
        <v>11400</v>
      </c>
      <c r="B4257" t="s">
        <v>4078</v>
      </c>
      <c r="C4257" t="s">
        <v>33480</v>
      </c>
      <c r="D4257" t="s">
        <v>33476</v>
      </c>
      <c r="E4257"/>
      <c r="F4257">
        <v>20150</v>
      </c>
      <c r="G4257" t="s">
        <v>33480</v>
      </c>
      <c r="H4257">
        <v>52400</v>
      </c>
      <c r="I4257" t="s">
        <v>33476</v>
      </c>
      <c r="J4257"/>
      <c r="U4257" s="43"/>
      <c r="AE4257"/>
    </row>
    <row r="4258" spans="1:31">
      <c r="A4258">
        <v>11170</v>
      </c>
      <c r="B4258" t="s">
        <v>4079</v>
      </c>
      <c r="C4258" t="s">
        <v>33480</v>
      </c>
      <c r="D4258" t="s">
        <v>33476</v>
      </c>
      <c r="E4258"/>
      <c r="F4258">
        <v>20152</v>
      </c>
      <c r="G4258" t="s">
        <v>33480</v>
      </c>
      <c r="H4258">
        <v>52400</v>
      </c>
      <c r="I4258" t="s">
        <v>33476</v>
      </c>
      <c r="J4258"/>
      <c r="U4258" s="43"/>
      <c r="AE4258"/>
    </row>
    <row r="4259" spans="1:31">
      <c r="A4259">
        <v>11500</v>
      </c>
      <c r="B4259" t="s">
        <v>4080</v>
      </c>
      <c r="C4259" t="s">
        <v>33477</v>
      </c>
      <c r="D4259" t="s">
        <v>33476</v>
      </c>
      <c r="E4259"/>
      <c r="F4259">
        <v>20153</v>
      </c>
      <c r="G4259" t="s">
        <v>33480</v>
      </c>
      <c r="H4259">
        <v>52500</v>
      </c>
      <c r="I4259" t="s">
        <v>33476</v>
      </c>
      <c r="J4259"/>
      <c r="U4259" s="43"/>
      <c r="AE4259"/>
    </row>
    <row r="4260" spans="1:31">
      <c r="A4260">
        <v>11410</v>
      </c>
      <c r="B4260" t="s">
        <v>4081</v>
      </c>
      <c r="C4260" t="s">
        <v>33480</v>
      </c>
      <c r="D4260" t="s">
        <v>33476</v>
      </c>
      <c r="E4260"/>
      <c r="F4260">
        <v>20157</v>
      </c>
      <c r="G4260" t="s">
        <v>33480</v>
      </c>
      <c r="H4260">
        <v>52500</v>
      </c>
      <c r="I4260" t="s">
        <v>33476</v>
      </c>
      <c r="J4260"/>
      <c r="U4260" s="43"/>
      <c r="AE4260"/>
    </row>
    <row r="4261" spans="1:31">
      <c r="A4261">
        <v>11120</v>
      </c>
      <c r="B4261" t="s">
        <v>4082</v>
      </c>
      <c r="C4261" t="s">
        <v>33480</v>
      </c>
      <c r="D4261" t="s">
        <v>33476</v>
      </c>
      <c r="E4261"/>
      <c r="F4261">
        <v>20164</v>
      </c>
      <c r="G4261" t="s">
        <v>33480</v>
      </c>
      <c r="H4261">
        <v>52500</v>
      </c>
      <c r="I4261" t="s">
        <v>33476</v>
      </c>
      <c r="J4261"/>
      <c r="U4261" s="43"/>
      <c r="AE4261"/>
    </row>
    <row r="4262" spans="1:31">
      <c r="A4262">
        <v>11400</v>
      </c>
      <c r="B4262" t="s">
        <v>4083</v>
      </c>
      <c r="C4262" t="s">
        <v>33480</v>
      </c>
      <c r="D4262" t="s">
        <v>33476</v>
      </c>
      <c r="E4262"/>
      <c r="F4262">
        <v>20165</v>
      </c>
      <c r="G4262" t="s">
        <v>33480</v>
      </c>
      <c r="H4262">
        <v>52500</v>
      </c>
      <c r="I4262" t="s">
        <v>33476</v>
      </c>
      <c r="J4262"/>
      <c r="U4262" s="43"/>
      <c r="AE4262"/>
    </row>
    <row r="4263" spans="1:31">
      <c r="A4263">
        <v>11320</v>
      </c>
      <c r="B4263" t="s">
        <v>4084</v>
      </c>
      <c r="C4263" t="s">
        <v>33480</v>
      </c>
      <c r="D4263" t="s">
        <v>33476</v>
      </c>
      <c r="E4263"/>
      <c r="F4263">
        <v>20166</v>
      </c>
      <c r="G4263" t="s">
        <v>33480</v>
      </c>
      <c r="H4263">
        <v>52600</v>
      </c>
      <c r="I4263" t="s">
        <v>33476</v>
      </c>
      <c r="J4263"/>
      <c r="U4263" s="43"/>
      <c r="AE4263"/>
    </row>
    <row r="4264" spans="1:31">
      <c r="A4264">
        <v>11220</v>
      </c>
      <c r="B4264" t="s">
        <v>4085</v>
      </c>
      <c r="C4264" t="s">
        <v>33480</v>
      </c>
      <c r="D4264" t="s">
        <v>33476</v>
      </c>
      <c r="E4264"/>
      <c r="F4264">
        <v>20168</v>
      </c>
      <c r="G4264" t="s">
        <v>33480</v>
      </c>
      <c r="H4264">
        <v>52600</v>
      </c>
      <c r="I4264" t="s">
        <v>33476</v>
      </c>
      <c r="J4264"/>
      <c r="U4264" s="43"/>
      <c r="AE4264"/>
    </row>
    <row r="4265" spans="1:31">
      <c r="A4265">
        <v>11300</v>
      </c>
      <c r="B4265" t="s">
        <v>4086</v>
      </c>
      <c r="C4265" t="s">
        <v>33480</v>
      </c>
      <c r="D4265" t="s">
        <v>33476</v>
      </c>
      <c r="E4265"/>
      <c r="F4265">
        <v>20169</v>
      </c>
      <c r="G4265" t="s">
        <v>33480</v>
      </c>
      <c r="H4265">
        <v>52700</v>
      </c>
      <c r="I4265" t="s">
        <v>33476</v>
      </c>
      <c r="J4265"/>
      <c r="U4265" s="43"/>
      <c r="AE4265"/>
    </row>
    <row r="4266" spans="1:31">
      <c r="A4266">
        <v>11420</v>
      </c>
      <c r="B4266" t="s">
        <v>2510</v>
      </c>
      <c r="C4266" t="s">
        <v>33480</v>
      </c>
      <c r="D4266" t="s">
        <v>33476</v>
      </c>
      <c r="E4266"/>
      <c r="F4266">
        <v>20172</v>
      </c>
      <c r="G4266" t="s">
        <v>33480</v>
      </c>
      <c r="H4266">
        <v>52700</v>
      </c>
      <c r="I4266" t="s">
        <v>33476</v>
      </c>
      <c r="J4266"/>
      <c r="U4266" s="43"/>
      <c r="AE4266"/>
    </row>
    <row r="4267" spans="1:31">
      <c r="A4267">
        <v>11120</v>
      </c>
      <c r="B4267" t="s">
        <v>4087</v>
      </c>
      <c r="C4267" t="s">
        <v>33480</v>
      </c>
      <c r="D4267" t="s">
        <v>33476</v>
      </c>
      <c r="E4267"/>
      <c r="F4267">
        <v>20190</v>
      </c>
      <c r="G4267" t="s">
        <v>33480</v>
      </c>
      <c r="H4267">
        <v>52700</v>
      </c>
      <c r="I4267" t="s">
        <v>33476</v>
      </c>
      <c r="J4267"/>
      <c r="U4267" s="43"/>
      <c r="AE4267"/>
    </row>
    <row r="4268" spans="1:31">
      <c r="A4268">
        <v>11310</v>
      </c>
      <c r="B4268" t="s">
        <v>4088</v>
      </c>
      <c r="C4268" t="s">
        <v>33477</v>
      </c>
      <c r="D4268" t="s">
        <v>33476</v>
      </c>
      <c r="E4268"/>
      <c r="F4268">
        <v>20200</v>
      </c>
      <c r="G4268" t="s">
        <v>33480</v>
      </c>
      <c r="H4268">
        <v>52700</v>
      </c>
      <c r="I4268" t="s">
        <v>33476</v>
      </c>
      <c r="J4268"/>
      <c r="U4268" s="43"/>
      <c r="AE4268"/>
    </row>
    <row r="4269" spans="1:31">
      <c r="A4269">
        <v>11600</v>
      </c>
      <c r="B4269" t="s">
        <v>4089</v>
      </c>
      <c r="C4269" t="s">
        <v>33480</v>
      </c>
      <c r="D4269" t="s">
        <v>33476</v>
      </c>
      <c r="E4269"/>
      <c r="F4269">
        <v>20215</v>
      </c>
      <c r="G4269" t="s">
        <v>33480</v>
      </c>
      <c r="H4269">
        <v>52700</v>
      </c>
      <c r="I4269" t="s">
        <v>33476</v>
      </c>
      <c r="J4269"/>
      <c r="U4269" s="43"/>
      <c r="AE4269"/>
    </row>
    <row r="4270" spans="1:31">
      <c r="A4270">
        <v>11590</v>
      </c>
      <c r="B4270" t="s">
        <v>4090</v>
      </c>
      <c r="C4270" t="s">
        <v>33480</v>
      </c>
      <c r="D4270" t="s">
        <v>33476</v>
      </c>
      <c r="E4270"/>
      <c r="F4270">
        <v>20221</v>
      </c>
      <c r="G4270" t="s">
        <v>33480</v>
      </c>
      <c r="H4270">
        <v>52700</v>
      </c>
      <c r="I4270" t="s">
        <v>33476</v>
      </c>
      <c r="J4270"/>
      <c r="U4270" s="43"/>
      <c r="AE4270"/>
    </row>
    <row r="4271" spans="1:31">
      <c r="A4271">
        <v>11110</v>
      </c>
      <c r="B4271" t="s">
        <v>4091</v>
      </c>
      <c r="C4271" t="s">
        <v>33480</v>
      </c>
      <c r="D4271" t="s">
        <v>33476</v>
      </c>
      <c r="E4271"/>
      <c r="F4271">
        <v>20233</v>
      </c>
      <c r="G4271" t="s">
        <v>33480</v>
      </c>
      <c r="H4271">
        <v>52700</v>
      </c>
      <c r="I4271" t="s">
        <v>33476</v>
      </c>
      <c r="J4271"/>
      <c r="U4271" s="43"/>
      <c r="AE4271"/>
    </row>
    <row r="4272" spans="1:31">
      <c r="A4272">
        <v>11410</v>
      </c>
      <c r="B4272" t="s">
        <v>4092</v>
      </c>
      <c r="C4272" t="s">
        <v>33480</v>
      </c>
      <c r="D4272" t="s">
        <v>33476</v>
      </c>
      <c r="E4272"/>
      <c r="F4272">
        <v>20234</v>
      </c>
      <c r="G4272" t="s">
        <v>33480</v>
      </c>
      <c r="H4272">
        <v>52700</v>
      </c>
      <c r="I4272" t="s">
        <v>33476</v>
      </c>
      <c r="J4272"/>
      <c r="U4272" s="43"/>
      <c r="AE4272"/>
    </row>
    <row r="4273" spans="1:31">
      <c r="A4273">
        <v>11600</v>
      </c>
      <c r="B4273" t="s">
        <v>4093</v>
      </c>
      <c r="C4273" t="s">
        <v>33480</v>
      </c>
      <c r="D4273" t="s">
        <v>33476</v>
      </c>
      <c r="E4273"/>
      <c r="F4273">
        <v>20237</v>
      </c>
      <c r="G4273" t="s">
        <v>33480</v>
      </c>
      <c r="H4273">
        <v>52800</v>
      </c>
      <c r="I4273" t="s">
        <v>33476</v>
      </c>
      <c r="J4273"/>
      <c r="U4273" s="43"/>
      <c r="AE4273"/>
    </row>
    <row r="4274" spans="1:31">
      <c r="A4274">
        <v>11140</v>
      </c>
      <c r="B4274" t="s">
        <v>4094</v>
      </c>
      <c r="C4274" t="s">
        <v>33477</v>
      </c>
      <c r="D4274" t="s">
        <v>33476</v>
      </c>
      <c r="E4274"/>
      <c r="F4274">
        <v>20238</v>
      </c>
      <c r="G4274" t="s">
        <v>33480</v>
      </c>
      <c r="H4274">
        <v>52800</v>
      </c>
      <c r="I4274" t="s">
        <v>33476</v>
      </c>
      <c r="J4274"/>
      <c r="U4274" s="43"/>
      <c r="AE4274"/>
    </row>
    <row r="4275" spans="1:31">
      <c r="A4275">
        <v>11330</v>
      </c>
      <c r="B4275" t="s">
        <v>4095</v>
      </c>
      <c r="C4275" t="s">
        <v>33480</v>
      </c>
      <c r="D4275" t="s">
        <v>33476</v>
      </c>
      <c r="E4275"/>
      <c r="F4275">
        <v>20239</v>
      </c>
      <c r="G4275" t="s">
        <v>33480</v>
      </c>
      <c r="H4275">
        <v>53000</v>
      </c>
      <c r="I4275" t="s">
        <v>33476</v>
      </c>
      <c r="J4275"/>
      <c r="U4275" s="43"/>
      <c r="AE4275"/>
    </row>
    <row r="4276" spans="1:31">
      <c r="A4276">
        <v>11240</v>
      </c>
      <c r="B4276" t="s">
        <v>4096</v>
      </c>
      <c r="C4276" t="s">
        <v>33480</v>
      </c>
      <c r="D4276" t="s">
        <v>33476</v>
      </c>
      <c r="E4276"/>
      <c r="F4276">
        <v>20247</v>
      </c>
      <c r="G4276" t="s">
        <v>33480</v>
      </c>
      <c r="H4276">
        <v>53100</v>
      </c>
      <c r="I4276" t="s">
        <v>33476</v>
      </c>
      <c r="J4276"/>
      <c r="U4276" s="43"/>
      <c r="AE4276"/>
    </row>
    <row r="4277" spans="1:31">
      <c r="A4277">
        <v>11190</v>
      </c>
      <c r="B4277" t="s">
        <v>4097</v>
      </c>
      <c r="C4277" t="s">
        <v>33480</v>
      </c>
      <c r="D4277" t="s">
        <v>33476</v>
      </c>
      <c r="E4277"/>
      <c r="F4277">
        <v>20248</v>
      </c>
      <c r="G4277" t="s">
        <v>33480</v>
      </c>
      <c r="H4277">
        <v>53100</v>
      </c>
      <c r="I4277" t="s">
        <v>33476</v>
      </c>
      <c r="J4277"/>
      <c r="U4277" s="43"/>
      <c r="AE4277"/>
    </row>
    <row r="4278" spans="1:31">
      <c r="A4278">
        <v>11190</v>
      </c>
      <c r="B4278" t="s">
        <v>2058</v>
      </c>
      <c r="C4278" t="s">
        <v>33480</v>
      </c>
      <c r="D4278" t="s">
        <v>33476</v>
      </c>
      <c r="E4278"/>
      <c r="F4278">
        <v>20256</v>
      </c>
      <c r="G4278" t="s">
        <v>33480</v>
      </c>
      <c r="H4278">
        <v>53110</v>
      </c>
      <c r="I4278" t="s">
        <v>33476</v>
      </c>
      <c r="J4278"/>
      <c r="U4278" s="43"/>
      <c r="AE4278"/>
    </row>
    <row r="4279" spans="1:31">
      <c r="A4279">
        <v>11220</v>
      </c>
      <c r="B4279" t="s">
        <v>4098</v>
      </c>
      <c r="C4279" t="s">
        <v>33480</v>
      </c>
      <c r="D4279" t="s">
        <v>33476</v>
      </c>
      <c r="E4279"/>
      <c r="F4279">
        <v>20259</v>
      </c>
      <c r="G4279" t="s">
        <v>33477</v>
      </c>
      <c r="H4279">
        <v>53110</v>
      </c>
      <c r="I4279" t="s">
        <v>33476</v>
      </c>
      <c r="J4279"/>
      <c r="U4279" s="43"/>
      <c r="AE4279"/>
    </row>
    <row r="4280" spans="1:31">
      <c r="A4280">
        <v>11130</v>
      </c>
      <c r="B4280" t="s">
        <v>4099</v>
      </c>
      <c r="C4280" t="s">
        <v>33480</v>
      </c>
      <c r="D4280" t="s">
        <v>33476</v>
      </c>
      <c r="E4280"/>
      <c r="F4280">
        <v>20275</v>
      </c>
      <c r="G4280" t="s">
        <v>33480</v>
      </c>
      <c r="H4280">
        <v>53120</v>
      </c>
      <c r="I4280" t="s">
        <v>33476</v>
      </c>
      <c r="J4280"/>
      <c r="U4280" s="43"/>
      <c r="AE4280"/>
    </row>
    <row r="4281" spans="1:31">
      <c r="A4281">
        <v>11230</v>
      </c>
      <c r="B4281" t="s">
        <v>4100</v>
      </c>
      <c r="C4281" t="s">
        <v>33477</v>
      </c>
      <c r="D4281" t="s">
        <v>33476</v>
      </c>
      <c r="E4281"/>
      <c r="F4281">
        <v>20279</v>
      </c>
      <c r="G4281" t="s">
        <v>33480</v>
      </c>
      <c r="H4281">
        <v>53120</v>
      </c>
      <c r="I4281" t="s">
        <v>33476</v>
      </c>
      <c r="J4281"/>
      <c r="U4281" s="43"/>
      <c r="AE4281"/>
    </row>
    <row r="4282" spans="1:31">
      <c r="A4282">
        <v>11190</v>
      </c>
      <c r="B4282" t="s">
        <v>4101</v>
      </c>
      <c r="C4282" t="s">
        <v>33480</v>
      </c>
      <c r="D4282" t="s">
        <v>33476</v>
      </c>
      <c r="E4282"/>
      <c r="F4282">
        <v>20287</v>
      </c>
      <c r="G4282" t="s">
        <v>33480</v>
      </c>
      <c r="H4282">
        <v>53120</v>
      </c>
      <c r="I4282" t="s">
        <v>33476</v>
      </c>
      <c r="J4282"/>
      <c r="U4282" s="43"/>
      <c r="AE4282"/>
    </row>
    <row r="4283" spans="1:31">
      <c r="A4283">
        <v>11400</v>
      </c>
      <c r="B4283" t="s">
        <v>4102</v>
      </c>
      <c r="C4283" t="s">
        <v>33480</v>
      </c>
      <c r="D4283" t="s">
        <v>33476</v>
      </c>
      <c r="E4283"/>
      <c r="F4283">
        <v>20600</v>
      </c>
      <c r="G4283" t="s">
        <v>33480</v>
      </c>
      <c r="H4283">
        <v>53120</v>
      </c>
      <c r="I4283" t="s">
        <v>33476</v>
      </c>
      <c r="J4283"/>
      <c r="U4283" s="43"/>
      <c r="AE4283"/>
    </row>
    <row r="4284" spans="1:31">
      <c r="A4284">
        <v>11400</v>
      </c>
      <c r="B4284" t="s">
        <v>4103</v>
      </c>
      <c r="C4284" t="s">
        <v>33480</v>
      </c>
      <c r="D4284" t="s">
        <v>33476</v>
      </c>
      <c r="E4284"/>
      <c r="F4284">
        <v>21000</v>
      </c>
      <c r="G4284" t="s">
        <v>33477</v>
      </c>
      <c r="H4284">
        <v>53140</v>
      </c>
      <c r="I4284" t="s">
        <v>33476</v>
      </c>
      <c r="J4284"/>
      <c r="U4284" s="43"/>
      <c r="AE4284"/>
    </row>
    <row r="4285" spans="1:31">
      <c r="A4285">
        <v>11330</v>
      </c>
      <c r="B4285" t="s">
        <v>4104</v>
      </c>
      <c r="C4285" t="s">
        <v>33480</v>
      </c>
      <c r="D4285" t="s">
        <v>33476</v>
      </c>
      <c r="E4285"/>
      <c r="F4285">
        <v>21240</v>
      </c>
      <c r="G4285" t="s">
        <v>33477</v>
      </c>
      <c r="H4285">
        <v>53150</v>
      </c>
      <c r="I4285" t="s">
        <v>33476</v>
      </c>
      <c r="J4285"/>
      <c r="U4285" s="43"/>
      <c r="AE4285"/>
    </row>
    <row r="4286" spans="1:31">
      <c r="A4286">
        <v>11320</v>
      </c>
      <c r="B4286" t="s">
        <v>4105</v>
      </c>
      <c r="C4286" t="s">
        <v>33480</v>
      </c>
      <c r="D4286" t="s">
        <v>33476</v>
      </c>
      <c r="E4286"/>
      <c r="F4286">
        <v>21300</v>
      </c>
      <c r="G4286" t="s">
        <v>33477</v>
      </c>
      <c r="H4286">
        <v>53150</v>
      </c>
      <c r="I4286" t="s">
        <v>33476</v>
      </c>
      <c r="J4286"/>
      <c r="U4286" s="43"/>
      <c r="AE4286"/>
    </row>
    <row r="4287" spans="1:31">
      <c r="A4287">
        <v>11220</v>
      </c>
      <c r="B4287" t="s">
        <v>4106</v>
      </c>
      <c r="C4287" t="s">
        <v>33480</v>
      </c>
      <c r="D4287" t="s">
        <v>33476</v>
      </c>
      <c r="E4287"/>
      <c r="F4287">
        <v>21550</v>
      </c>
      <c r="G4287" t="s">
        <v>33477</v>
      </c>
      <c r="H4287">
        <v>53160</v>
      </c>
      <c r="I4287" t="s">
        <v>33476</v>
      </c>
      <c r="J4287"/>
      <c r="U4287" s="43"/>
      <c r="AE4287"/>
    </row>
    <row r="4288" spans="1:31">
      <c r="A4288">
        <v>11220</v>
      </c>
      <c r="B4288" t="s">
        <v>4107</v>
      </c>
      <c r="C4288" t="s">
        <v>33480</v>
      </c>
      <c r="D4288" t="s">
        <v>33476</v>
      </c>
      <c r="E4288"/>
      <c r="F4288">
        <v>21560</v>
      </c>
      <c r="G4288" t="s">
        <v>33477</v>
      </c>
      <c r="H4288">
        <v>53160</v>
      </c>
      <c r="I4288" t="s">
        <v>33476</v>
      </c>
      <c r="J4288"/>
      <c r="U4288" s="43"/>
      <c r="AE4288"/>
    </row>
    <row r="4289" spans="1:31">
      <c r="A4289">
        <v>11330</v>
      </c>
      <c r="B4289" t="s">
        <v>4108</v>
      </c>
      <c r="C4289" t="s">
        <v>33480</v>
      </c>
      <c r="D4289" t="s">
        <v>33476</v>
      </c>
      <c r="E4289"/>
      <c r="F4289">
        <v>21590</v>
      </c>
      <c r="G4289" t="s">
        <v>33477</v>
      </c>
      <c r="H4289">
        <v>53160</v>
      </c>
      <c r="I4289" t="s">
        <v>33476</v>
      </c>
      <c r="J4289"/>
      <c r="U4289" s="43"/>
      <c r="AE4289"/>
    </row>
    <row r="4290" spans="1:31">
      <c r="A4290">
        <v>11580</v>
      </c>
      <c r="B4290" t="s">
        <v>4109</v>
      </c>
      <c r="C4290" t="s">
        <v>33480</v>
      </c>
      <c r="D4290" t="e">
        <v>#N/A</v>
      </c>
      <c r="E4290"/>
      <c r="F4290">
        <v>21630</v>
      </c>
      <c r="G4290" t="s">
        <v>33477</v>
      </c>
      <c r="H4290">
        <v>53160</v>
      </c>
      <c r="I4290" t="s">
        <v>33476</v>
      </c>
      <c r="J4290"/>
      <c r="U4290" s="43"/>
      <c r="AE4290"/>
    </row>
    <row r="4291" spans="1:31">
      <c r="A4291">
        <v>11200</v>
      </c>
      <c r="B4291" t="s">
        <v>4110</v>
      </c>
      <c r="C4291" t="s">
        <v>33480</v>
      </c>
      <c r="D4291" t="s">
        <v>33476</v>
      </c>
      <c r="E4291"/>
      <c r="F4291">
        <v>21640</v>
      </c>
      <c r="G4291" t="s">
        <v>33477</v>
      </c>
      <c r="H4291">
        <v>53170</v>
      </c>
      <c r="I4291" t="s">
        <v>33476</v>
      </c>
      <c r="J4291"/>
      <c r="U4291" s="43"/>
      <c r="AE4291"/>
    </row>
    <row r="4292" spans="1:31">
      <c r="A4292">
        <v>11380</v>
      </c>
      <c r="B4292" t="s">
        <v>4111</v>
      </c>
      <c r="C4292" t="s">
        <v>33477</v>
      </c>
      <c r="D4292" t="s">
        <v>33476</v>
      </c>
      <c r="E4292"/>
      <c r="F4292">
        <v>21820</v>
      </c>
      <c r="G4292" t="s">
        <v>33477</v>
      </c>
      <c r="H4292">
        <v>53170</v>
      </c>
      <c r="I4292" t="s">
        <v>33476</v>
      </c>
      <c r="J4292"/>
      <c r="U4292" s="43"/>
      <c r="AE4292"/>
    </row>
    <row r="4293" spans="1:31">
      <c r="A4293">
        <v>11220</v>
      </c>
      <c r="B4293" t="s">
        <v>4112</v>
      </c>
      <c r="C4293" t="s">
        <v>33480</v>
      </c>
      <c r="D4293" t="s">
        <v>33476</v>
      </c>
      <c r="E4293"/>
      <c r="F4293">
        <v>21850</v>
      </c>
      <c r="G4293" t="s">
        <v>33477</v>
      </c>
      <c r="H4293">
        <v>53170</v>
      </c>
      <c r="I4293" t="s">
        <v>33476</v>
      </c>
      <c r="J4293"/>
      <c r="U4293" s="43"/>
      <c r="AE4293"/>
    </row>
    <row r="4294" spans="1:31">
      <c r="A4294">
        <v>11200</v>
      </c>
      <c r="B4294" t="s">
        <v>4113</v>
      </c>
      <c r="C4294" t="s">
        <v>33480</v>
      </c>
      <c r="D4294" t="s">
        <v>33476</v>
      </c>
      <c r="E4294"/>
      <c r="F4294">
        <v>21910</v>
      </c>
      <c r="G4294" t="s">
        <v>33477</v>
      </c>
      <c r="H4294">
        <v>53190</v>
      </c>
      <c r="I4294" t="s">
        <v>33476</v>
      </c>
      <c r="J4294"/>
      <c r="U4294" s="43"/>
      <c r="AE4294"/>
    </row>
    <row r="4295" spans="1:31">
      <c r="A4295">
        <v>11300</v>
      </c>
      <c r="B4295" t="s">
        <v>4114</v>
      </c>
      <c r="C4295" t="s">
        <v>33480</v>
      </c>
      <c r="D4295" t="s">
        <v>33476</v>
      </c>
      <c r="E4295"/>
      <c r="F4295">
        <v>22000</v>
      </c>
      <c r="G4295" t="s">
        <v>33477</v>
      </c>
      <c r="H4295">
        <v>53190</v>
      </c>
      <c r="I4295" t="s">
        <v>33476</v>
      </c>
      <c r="J4295"/>
      <c r="U4295" s="43"/>
      <c r="AE4295"/>
    </row>
    <row r="4296" spans="1:31">
      <c r="A4296">
        <v>11160</v>
      </c>
      <c r="B4296" t="s">
        <v>4115</v>
      </c>
      <c r="C4296" t="s">
        <v>33477</v>
      </c>
      <c r="D4296" t="s">
        <v>33476</v>
      </c>
      <c r="E4296"/>
      <c r="F4296">
        <v>22360</v>
      </c>
      <c r="G4296" t="s">
        <v>33477</v>
      </c>
      <c r="H4296">
        <v>53200</v>
      </c>
      <c r="I4296" t="s">
        <v>33476</v>
      </c>
      <c r="J4296"/>
      <c r="U4296" s="43"/>
      <c r="AE4296"/>
    </row>
    <row r="4297" spans="1:31">
      <c r="A4297">
        <v>11160</v>
      </c>
      <c r="B4297" t="s">
        <v>4116</v>
      </c>
      <c r="C4297" t="s">
        <v>33477</v>
      </c>
      <c r="D4297" t="s">
        <v>33476</v>
      </c>
      <c r="E4297"/>
      <c r="F4297">
        <v>22370</v>
      </c>
      <c r="G4297" t="s">
        <v>33477</v>
      </c>
      <c r="H4297">
        <v>53200</v>
      </c>
      <c r="I4297" t="s">
        <v>33476</v>
      </c>
      <c r="J4297"/>
      <c r="U4297" s="43"/>
      <c r="AE4297"/>
    </row>
    <row r="4298" spans="1:31">
      <c r="A4298">
        <v>11800</v>
      </c>
      <c r="B4298" t="s">
        <v>4117</v>
      </c>
      <c r="C4298" t="s">
        <v>33480</v>
      </c>
      <c r="D4298" t="s">
        <v>33476</v>
      </c>
      <c r="E4298"/>
      <c r="F4298">
        <v>22380</v>
      </c>
      <c r="G4298" t="s">
        <v>33477</v>
      </c>
      <c r="H4298">
        <v>53200</v>
      </c>
      <c r="I4298" t="s">
        <v>33476</v>
      </c>
      <c r="J4298"/>
      <c r="U4298" s="43"/>
      <c r="AE4298"/>
    </row>
    <row r="4299" spans="1:31">
      <c r="A4299">
        <v>11510</v>
      </c>
      <c r="B4299" t="s">
        <v>4118</v>
      </c>
      <c r="C4299" t="s">
        <v>33480</v>
      </c>
      <c r="D4299" t="s">
        <v>33476</v>
      </c>
      <c r="E4299"/>
      <c r="F4299">
        <v>22430</v>
      </c>
      <c r="G4299" t="s">
        <v>33477</v>
      </c>
      <c r="H4299">
        <v>53200</v>
      </c>
      <c r="I4299" t="s">
        <v>33476</v>
      </c>
      <c r="J4299"/>
      <c r="U4299" s="43"/>
      <c r="AE4299"/>
    </row>
    <row r="4300" spans="1:31">
      <c r="A4300">
        <v>11400</v>
      </c>
      <c r="B4300" t="s">
        <v>4119</v>
      </c>
      <c r="C4300" t="s">
        <v>33480</v>
      </c>
      <c r="D4300" t="s">
        <v>33476</v>
      </c>
      <c r="E4300"/>
      <c r="F4300">
        <v>22440</v>
      </c>
      <c r="G4300" t="s">
        <v>33477</v>
      </c>
      <c r="H4300">
        <v>53200</v>
      </c>
      <c r="I4300" t="s">
        <v>33476</v>
      </c>
      <c r="J4300"/>
      <c r="U4300" s="43"/>
      <c r="AE4300"/>
    </row>
    <row r="4301" spans="1:31">
      <c r="A4301">
        <v>11230</v>
      </c>
      <c r="B4301" t="s">
        <v>4120</v>
      </c>
      <c r="C4301" t="s">
        <v>33477</v>
      </c>
      <c r="D4301" t="s">
        <v>33476</v>
      </c>
      <c r="E4301"/>
      <c r="F4301">
        <v>22470</v>
      </c>
      <c r="G4301" t="s">
        <v>33477</v>
      </c>
      <c r="H4301">
        <v>53200</v>
      </c>
      <c r="I4301" t="s">
        <v>33476</v>
      </c>
      <c r="J4301"/>
      <c r="U4301" s="43"/>
      <c r="AE4301"/>
    </row>
    <row r="4302" spans="1:31">
      <c r="A4302">
        <v>11350</v>
      </c>
      <c r="B4302" t="s">
        <v>4121</v>
      </c>
      <c r="C4302" t="s">
        <v>33480</v>
      </c>
      <c r="D4302" t="s">
        <v>33476</v>
      </c>
      <c r="E4302"/>
      <c r="F4302">
        <v>22500</v>
      </c>
      <c r="G4302" t="s">
        <v>33477</v>
      </c>
      <c r="H4302">
        <v>53220</v>
      </c>
      <c r="I4302" t="s">
        <v>33476</v>
      </c>
      <c r="J4302"/>
      <c r="U4302" s="43"/>
      <c r="AE4302"/>
    </row>
    <row r="4303" spans="1:31">
      <c r="A4303">
        <v>11580</v>
      </c>
      <c r="B4303" t="s">
        <v>4122</v>
      </c>
      <c r="C4303" t="s">
        <v>33480</v>
      </c>
      <c r="D4303" t="e">
        <v>#N/A</v>
      </c>
      <c r="E4303"/>
      <c r="F4303">
        <v>22520</v>
      </c>
      <c r="G4303" t="s">
        <v>33477</v>
      </c>
      <c r="H4303">
        <v>53220</v>
      </c>
      <c r="I4303" t="s">
        <v>33476</v>
      </c>
      <c r="J4303"/>
      <c r="U4303" s="43"/>
      <c r="AE4303"/>
    </row>
    <row r="4304" spans="1:31">
      <c r="A4304">
        <v>11610</v>
      </c>
      <c r="B4304" t="s">
        <v>4123</v>
      </c>
      <c r="C4304" t="s">
        <v>33480</v>
      </c>
      <c r="D4304" t="e">
        <v>#N/A</v>
      </c>
      <c r="E4304"/>
      <c r="F4304">
        <v>22560</v>
      </c>
      <c r="G4304" t="s">
        <v>33477</v>
      </c>
      <c r="H4304">
        <v>53230</v>
      </c>
      <c r="I4304" t="s">
        <v>33476</v>
      </c>
      <c r="J4304"/>
      <c r="U4304" s="43"/>
      <c r="AE4304"/>
    </row>
    <row r="4305" spans="1:31">
      <c r="A4305">
        <v>11120</v>
      </c>
      <c r="B4305" t="s">
        <v>4124</v>
      </c>
      <c r="C4305" t="s">
        <v>33480</v>
      </c>
      <c r="D4305" t="s">
        <v>33476</v>
      </c>
      <c r="E4305"/>
      <c r="F4305">
        <v>22590</v>
      </c>
      <c r="G4305" t="s">
        <v>33477</v>
      </c>
      <c r="H4305">
        <v>53230</v>
      </c>
      <c r="I4305" t="s">
        <v>33476</v>
      </c>
      <c r="J4305"/>
      <c r="U4305" s="43"/>
      <c r="AE4305"/>
    </row>
    <row r="4306" spans="1:31">
      <c r="A4306">
        <v>11580</v>
      </c>
      <c r="B4306" t="s">
        <v>4125</v>
      </c>
      <c r="C4306" t="s">
        <v>33480</v>
      </c>
      <c r="D4306" t="e">
        <v>#N/A</v>
      </c>
      <c r="E4306"/>
      <c r="F4306">
        <v>22610</v>
      </c>
      <c r="G4306" t="s">
        <v>33477</v>
      </c>
      <c r="H4306">
        <v>53240</v>
      </c>
      <c r="I4306" t="s">
        <v>33476</v>
      </c>
      <c r="J4306"/>
      <c r="U4306" s="43"/>
      <c r="AE4306"/>
    </row>
    <row r="4307" spans="1:31">
      <c r="A4307">
        <v>11400</v>
      </c>
      <c r="B4307" t="s">
        <v>4126</v>
      </c>
      <c r="C4307" t="s">
        <v>33480</v>
      </c>
      <c r="D4307" t="s">
        <v>33476</v>
      </c>
      <c r="E4307"/>
      <c r="F4307">
        <v>22620</v>
      </c>
      <c r="G4307" t="s">
        <v>33477</v>
      </c>
      <c r="H4307">
        <v>53240</v>
      </c>
      <c r="I4307" t="s">
        <v>33476</v>
      </c>
      <c r="J4307"/>
      <c r="U4307" s="43"/>
      <c r="AE4307"/>
    </row>
    <row r="4308" spans="1:31">
      <c r="A4308">
        <v>11250</v>
      </c>
      <c r="B4308" t="s">
        <v>4127</v>
      </c>
      <c r="C4308" t="s">
        <v>33480</v>
      </c>
      <c r="D4308" t="s">
        <v>33476</v>
      </c>
      <c r="E4308"/>
      <c r="F4308">
        <v>22680</v>
      </c>
      <c r="G4308" t="s">
        <v>33477</v>
      </c>
      <c r="H4308">
        <v>53250</v>
      </c>
      <c r="I4308" t="s">
        <v>33476</v>
      </c>
      <c r="J4308"/>
      <c r="U4308" s="43"/>
      <c r="AE4308"/>
    </row>
    <row r="4309" spans="1:31">
      <c r="A4309">
        <v>11330</v>
      </c>
      <c r="B4309" t="s">
        <v>4128</v>
      </c>
      <c r="C4309" t="s">
        <v>33480</v>
      </c>
      <c r="D4309" t="s">
        <v>33476</v>
      </c>
      <c r="E4309"/>
      <c r="F4309">
        <v>22690</v>
      </c>
      <c r="G4309" t="s">
        <v>33477</v>
      </c>
      <c r="H4309">
        <v>53250</v>
      </c>
      <c r="I4309" t="s">
        <v>33476</v>
      </c>
      <c r="J4309"/>
      <c r="U4309" s="43"/>
      <c r="AE4309"/>
    </row>
    <row r="4310" spans="1:31">
      <c r="A4310">
        <v>11600</v>
      </c>
      <c r="B4310" t="s">
        <v>4129</v>
      </c>
      <c r="C4310" t="s">
        <v>33480</v>
      </c>
      <c r="D4310" t="s">
        <v>33476</v>
      </c>
      <c r="E4310"/>
      <c r="F4310">
        <v>22700</v>
      </c>
      <c r="G4310" t="s">
        <v>33477</v>
      </c>
      <c r="H4310">
        <v>53250</v>
      </c>
      <c r="I4310" t="s">
        <v>33476</v>
      </c>
      <c r="J4310"/>
      <c r="U4310" s="43"/>
      <c r="AE4310"/>
    </row>
    <row r="4311" spans="1:31">
      <c r="A4311">
        <v>11600</v>
      </c>
      <c r="B4311" t="s">
        <v>4130</v>
      </c>
      <c r="C4311" t="s">
        <v>33480</v>
      </c>
      <c r="D4311" t="s">
        <v>33476</v>
      </c>
      <c r="E4311"/>
      <c r="F4311">
        <v>22710</v>
      </c>
      <c r="G4311" t="s">
        <v>33477</v>
      </c>
      <c r="H4311">
        <v>53260</v>
      </c>
      <c r="I4311" t="s">
        <v>33476</v>
      </c>
      <c r="J4311"/>
      <c r="U4311" s="43"/>
      <c r="AE4311"/>
    </row>
    <row r="4312" spans="1:31">
      <c r="A4312">
        <v>11580</v>
      </c>
      <c r="B4312" t="s">
        <v>4131</v>
      </c>
      <c r="C4312" t="s">
        <v>33480</v>
      </c>
      <c r="D4312" t="e">
        <v>#N/A</v>
      </c>
      <c r="E4312"/>
      <c r="F4312">
        <v>22730</v>
      </c>
      <c r="G4312" t="s">
        <v>33477</v>
      </c>
      <c r="H4312">
        <v>53270</v>
      </c>
      <c r="I4312" t="s">
        <v>33476</v>
      </c>
      <c r="J4312"/>
      <c r="U4312" s="43"/>
      <c r="AE4312"/>
    </row>
    <row r="4313" spans="1:31">
      <c r="A4313">
        <v>11600</v>
      </c>
      <c r="B4313" t="s">
        <v>4132</v>
      </c>
      <c r="C4313" t="s">
        <v>33480</v>
      </c>
      <c r="D4313" t="s">
        <v>33476</v>
      </c>
      <c r="E4313"/>
      <c r="F4313">
        <v>22740</v>
      </c>
      <c r="G4313" t="s">
        <v>33477</v>
      </c>
      <c r="H4313">
        <v>53270</v>
      </c>
      <c r="I4313" t="s">
        <v>33476</v>
      </c>
      <c r="J4313"/>
      <c r="U4313" s="43"/>
      <c r="AE4313"/>
    </row>
    <row r="4314" spans="1:31">
      <c r="A4314">
        <v>11220</v>
      </c>
      <c r="B4314" t="s">
        <v>4133</v>
      </c>
      <c r="C4314" t="s">
        <v>33480</v>
      </c>
      <c r="D4314" t="s">
        <v>33476</v>
      </c>
      <c r="E4314"/>
      <c r="F4314">
        <v>22750</v>
      </c>
      <c r="G4314" t="s">
        <v>33477</v>
      </c>
      <c r="H4314">
        <v>53290</v>
      </c>
      <c r="I4314" t="s">
        <v>33476</v>
      </c>
      <c r="J4314"/>
      <c r="U4314" s="43"/>
      <c r="AE4314"/>
    </row>
    <row r="4315" spans="1:31">
      <c r="A4315">
        <v>11250</v>
      </c>
      <c r="B4315" t="s">
        <v>4134</v>
      </c>
      <c r="C4315" t="s">
        <v>33480</v>
      </c>
      <c r="D4315" t="s">
        <v>33476</v>
      </c>
      <c r="E4315"/>
      <c r="F4315">
        <v>22770</v>
      </c>
      <c r="G4315" t="s">
        <v>33477</v>
      </c>
      <c r="H4315">
        <v>53290</v>
      </c>
      <c r="I4315" t="s">
        <v>33476</v>
      </c>
      <c r="J4315"/>
      <c r="U4315" s="43"/>
      <c r="AE4315"/>
    </row>
    <row r="4316" spans="1:31">
      <c r="A4316">
        <v>11600</v>
      </c>
      <c r="B4316" t="s">
        <v>4135</v>
      </c>
      <c r="C4316" t="s">
        <v>33480</v>
      </c>
      <c r="D4316" t="s">
        <v>33476</v>
      </c>
      <c r="E4316"/>
      <c r="F4316">
        <v>22820</v>
      </c>
      <c r="G4316" t="s">
        <v>33477</v>
      </c>
      <c r="H4316">
        <v>53290</v>
      </c>
      <c r="I4316" t="s">
        <v>33476</v>
      </c>
      <c r="J4316"/>
      <c r="U4316" s="43"/>
      <c r="AE4316"/>
    </row>
    <row r="4317" spans="1:31">
      <c r="A4317">
        <v>11300</v>
      </c>
      <c r="B4317" t="s">
        <v>4136</v>
      </c>
      <c r="C4317" t="s">
        <v>33480</v>
      </c>
      <c r="D4317" t="s">
        <v>33476</v>
      </c>
      <c r="E4317"/>
      <c r="F4317">
        <v>22860</v>
      </c>
      <c r="G4317" t="s">
        <v>33477</v>
      </c>
      <c r="H4317">
        <v>53290</v>
      </c>
      <c r="I4317" t="s">
        <v>33476</v>
      </c>
      <c r="J4317"/>
      <c r="U4317" s="43"/>
      <c r="AE4317"/>
    </row>
    <row r="4318" spans="1:31">
      <c r="A4318">
        <v>11150</v>
      </c>
      <c r="B4318" t="s">
        <v>4137</v>
      </c>
      <c r="C4318" t="s">
        <v>33480</v>
      </c>
      <c r="D4318" t="s">
        <v>33476</v>
      </c>
      <c r="E4318"/>
      <c r="F4318">
        <v>22870</v>
      </c>
      <c r="G4318" t="s">
        <v>33477</v>
      </c>
      <c r="H4318">
        <v>53290</v>
      </c>
      <c r="I4318" t="s">
        <v>33476</v>
      </c>
      <c r="J4318"/>
      <c r="U4318" s="43"/>
      <c r="AE4318"/>
    </row>
    <row r="4319" spans="1:31">
      <c r="A4319">
        <v>11420</v>
      </c>
      <c r="B4319" t="s">
        <v>4138</v>
      </c>
      <c r="C4319" t="s">
        <v>33480</v>
      </c>
      <c r="D4319" t="s">
        <v>33476</v>
      </c>
      <c r="E4319"/>
      <c r="F4319">
        <v>22940</v>
      </c>
      <c r="G4319" t="s">
        <v>33477</v>
      </c>
      <c r="H4319">
        <v>53300</v>
      </c>
      <c r="I4319" t="s">
        <v>33476</v>
      </c>
      <c r="J4319"/>
      <c r="U4319" s="43"/>
      <c r="AE4319"/>
    </row>
    <row r="4320" spans="1:31">
      <c r="A4320">
        <v>11250</v>
      </c>
      <c r="B4320" t="s">
        <v>4139</v>
      </c>
      <c r="C4320" t="s">
        <v>33480</v>
      </c>
      <c r="D4320" t="s">
        <v>33476</v>
      </c>
      <c r="E4320"/>
      <c r="F4320">
        <v>22950</v>
      </c>
      <c r="G4320" t="s">
        <v>33477</v>
      </c>
      <c r="H4320">
        <v>53300</v>
      </c>
      <c r="I4320" t="s">
        <v>33476</v>
      </c>
      <c r="J4320"/>
      <c r="U4320" s="43"/>
      <c r="AE4320"/>
    </row>
    <row r="4321" spans="1:31">
      <c r="A4321">
        <v>11200</v>
      </c>
      <c r="B4321" t="s">
        <v>4140</v>
      </c>
      <c r="C4321" t="s">
        <v>33480</v>
      </c>
      <c r="D4321" t="s">
        <v>33476</v>
      </c>
      <c r="E4321"/>
      <c r="F4321">
        <v>23120</v>
      </c>
      <c r="G4321" t="s">
        <v>33478</v>
      </c>
      <c r="H4321">
        <v>53300</v>
      </c>
      <c r="I4321" t="s">
        <v>33476</v>
      </c>
      <c r="J4321"/>
      <c r="U4321" s="43"/>
      <c r="AE4321"/>
    </row>
    <row r="4322" spans="1:31">
      <c r="A4322">
        <v>11800</v>
      </c>
      <c r="B4322" t="s">
        <v>4141</v>
      </c>
      <c r="C4322" t="s">
        <v>33480</v>
      </c>
      <c r="D4322" t="s">
        <v>33476</v>
      </c>
      <c r="E4322"/>
      <c r="F4322">
        <v>23150</v>
      </c>
      <c r="G4322" t="s">
        <v>33477</v>
      </c>
      <c r="H4322">
        <v>53320</v>
      </c>
      <c r="I4322" t="s">
        <v>33476</v>
      </c>
      <c r="J4322"/>
      <c r="U4322" s="43"/>
      <c r="AE4322"/>
    </row>
    <row r="4323" spans="1:31">
      <c r="A4323">
        <v>11570</v>
      </c>
      <c r="B4323" t="s">
        <v>4142</v>
      </c>
      <c r="C4323" t="s">
        <v>33480</v>
      </c>
      <c r="D4323" t="s">
        <v>33476</v>
      </c>
      <c r="E4323"/>
      <c r="F4323">
        <v>23350</v>
      </c>
      <c r="G4323" t="s">
        <v>33477</v>
      </c>
      <c r="H4323">
        <v>53340</v>
      </c>
      <c r="I4323" t="s">
        <v>33476</v>
      </c>
      <c r="J4323"/>
      <c r="U4323" s="43"/>
      <c r="AE4323"/>
    </row>
    <row r="4324" spans="1:31">
      <c r="A4324">
        <v>11230</v>
      </c>
      <c r="B4324" t="s">
        <v>4143</v>
      </c>
      <c r="C4324" t="s">
        <v>33477</v>
      </c>
      <c r="D4324" t="s">
        <v>33476</v>
      </c>
      <c r="E4324"/>
      <c r="F4324">
        <v>23420</v>
      </c>
      <c r="G4324" t="s">
        <v>33478</v>
      </c>
      <c r="H4324">
        <v>53340</v>
      </c>
      <c r="I4324" t="s">
        <v>33476</v>
      </c>
      <c r="J4324"/>
      <c r="U4324" s="43"/>
      <c r="AE4324"/>
    </row>
    <row r="4325" spans="1:31">
      <c r="A4325">
        <v>11600</v>
      </c>
      <c r="B4325" t="s">
        <v>4144</v>
      </c>
      <c r="C4325" t="s">
        <v>33480</v>
      </c>
      <c r="D4325" t="s">
        <v>33476</v>
      </c>
      <c r="E4325"/>
      <c r="F4325">
        <v>24000</v>
      </c>
      <c r="G4325" t="s">
        <v>33477</v>
      </c>
      <c r="H4325">
        <v>53340</v>
      </c>
      <c r="I4325" t="s">
        <v>33476</v>
      </c>
      <c r="J4325"/>
      <c r="U4325" s="43"/>
      <c r="AE4325"/>
    </row>
    <row r="4326" spans="1:31">
      <c r="A4326">
        <v>11600</v>
      </c>
      <c r="B4326" t="s">
        <v>4145</v>
      </c>
      <c r="C4326" t="s">
        <v>33480</v>
      </c>
      <c r="D4326" t="s">
        <v>33476</v>
      </c>
      <c r="E4326"/>
      <c r="F4326">
        <v>24510</v>
      </c>
      <c r="G4326" t="s">
        <v>33477</v>
      </c>
      <c r="H4326">
        <v>53350</v>
      </c>
      <c r="I4326" t="s">
        <v>33476</v>
      </c>
      <c r="J4326"/>
      <c r="U4326" s="43"/>
      <c r="AE4326"/>
    </row>
    <row r="4327" spans="1:31">
      <c r="A4327">
        <v>11300</v>
      </c>
      <c r="B4327" t="s">
        <v>4146</v>
      </c>
      <c r="C4327" t="s">
        <v>33480</v>
      </c>
      <c r="D4327" t="s">
        <v>33476</v>
      </c>
      <c r="E4327"/>
      <c r="F4327">
        <v>24570</v>
      </c>
      <c r="G4327" t="s">
        <v>33477</v>
      </c>
      <c r="H4327">
        <v>53350</v>
      </c>
      <c r="I4327" t="s">
        <v>33476</v>
      </c>
      <c r="J4327"/>
      <c r="U4327" s="43"/>
      <c r="AE4327"/>
    </row>
    <row r="4328" spans="1:31">
      <c r="A4328">
        <v>11310</v>
      </c>
      <c r="B4328" t="s">
        <v>4147</v>
      </c>
      <c r="C4328" t="s">
        <v>33477</v>
      </c>
      <c r="D4328" t="s">
        <v>33476</v>
      </c>
      <c r="E4328"/>
      <c r="F4328">
        <v>24650</v>
      </c>
      <c r="G4328" t="s">
        <v>33477</v>
      </c>
      <c r="H4328">
        <v>53370</v>
      </c>
      <c r="I4328" t="s">
        <v>33476</v>
      </c>
      <c r="J4328"/>
      <c r="U4328" s="43"/>
      <c r="AE4328"/>
    </row>
    <row r="4329" spans="1:31">
      <c r="A4329">
        <v>11620</v>
      </c>
      <c r="B4329" t="s">
        <v>4148</v>
      </c>
      <c r="C4329" t="s">
        <v>33480</v>
      </c>
      <c r="D4329" t="e">
        <v>#N/A</v>
      </c>
      <c r="E4329"/>
      <c r="F4329">
        <v>24660</v>
      </c>
      <c r="G4329" t="s">
        <v>33477</v>
      </c>
      <c r="H4329">
        <v>53380</v>
      </c>
      <c r="I4329" t="s">
        <v>33476</v>
      </c>
      <c r="J4329"/>
      <c r="U4329" s="43"/>
      <c r="AE4329"/>
    </row>
    <row r="4330" spans="1:31">
      <c r="A4330">
        <v>11400</v>
      </c>
      <c r="B4330" t="s">
        <v>4149</v>
      </c>
      <c r="C4330" t="s">
        <v>33480</v>
      </c>
      <c r="D4330" t="s">
        <v>33476</v>
      </c>
      <c r="E4330"/>
      <c r="F4330">
        <v>24680</v>
      </c>
      <c r="G4330" t="s">
        <v>33477</v>
      </c>
      <c r="H4330">
        <v>53380</v>
      </c>
      <c r="I4330" t="s">
        <v>33476</v>
      </c>
      <c r="J4330"/>
      <c r="U4330" s="43"/>
      <c r="AE4330"/>
    </row>
    <row r="4331" spans="1:31">
      <c r="A4331">
        <v>11360</v>
      </c>
      <c r="B4331" t="s">
        <v>4150</v>
      </c>
      <c r="C4331" t="s">
        <v>33480</v>
      </c>
      <c r="D4331" t="s">
        <v>33476</v>
      </c>
      <c r="E4331"/>
      <c r="F4331">
        <v>25111</v>
      </c>
      <c r="G4331" t="s">
        <v>33478</v>
      </c>
      <c r="H4331">
        <v>53400</v>
      </c>
      <c r="I4331" t="s">
        <v>33476</v>
      </c>
      <c r="J4331"/>
      <c r="U4331" s="43"/>
      <c r="AE4331"/>
    </row>
    <row r="4332" spans="1:31">
      <c r="A4332">
        <v>11290</v>
      </c>
      <c r="B4332" t="s">
        <v>4151</v>
      </c>
      <c r="C4332" t="s">
        <v>33480</v>
      </c>
      <c r="D4332" t="s">
        <v>33476</v>
      </c>
      <c r="E4332"/>
      <c r="F4332">
        <v>25113</v>
      </c>
      <c r="G4332" t="s">
        <v>33478</v>
      </c>
      <c r="H4332">
        <v>53400</v>
      </c>
      <c r="I4332" t="s">
        <v>33476</v>
      </c>
      <c r="J4332"/>
      <c r="U4332" s="43"/>
      <c r="AE4332"/>
    </row>
    <row r="4333" spans="1:31">
      <c r="A4333">
        <v>11160</v>
      </c>
      <c r="B4333" t="s">
        <v>4152</v>
      </c>
      <c r="C4333" t="s">
        <v>33477</v>
      </c>
      <c r="D4333" t="s">
        <v>33476</v>
      </c>
      <c r="E4333"/>
      <c r="F4333">
        <v>25115</v>
      </c>
      <c r="G4333" t="s">
        <v>33477</v>
      </c>
      <c r="H4333">
        <v>53400</v>
      </c>
      <c r="I4333" t="s">
        <v>33476</v>
      </c>
      <c r="J4333"/>
      <c r="U4333" s="43"/>
      <c r="AE4333"/>
    </row>
    <row r="4334" spans="1:31">
      <c r="A4334">
        <v>11150</v>
      </c>
      <c r="B4334" t="s">
        <v>4153</v>
      </c>
      <c r="C4334" t="s">
        <v>33480</v>
      </c>
      <c r="D4334" t="s">
        <v>33476</v>
      </c>
      <c r="E4334"/>
      <c r="F4334">
        <v>25120</v>
      </c>
      <c r="G4334" t="s">
        <v>33478</v>
      </c>
      <c r="H4334">
        <v>53410</v>
      </c>
      <c r="I4334" t="s">
        <v>33476</v>
      </c>
      <c r="J4334"/>
      <c r="U4334" s="43"/>
      <c r="AE4334"/>
    </row>
    <row r="4335" spans="1:31">
      <c r="A4335">
        <v>11330</v>
      </c>
      <c r="B4335" t="s">
        <v>4154</v>
      </c>
      <c r="C4335" t="s">
        <v>33480</v>
      </c>
      <c r="D4335" t="s">
        <v>33476</v>
      </c>
      <c r="E4335"/>
      <c r="F4335">
        <v>25130</v>
      </c>
      <c r="G4335" t="s">
        <v>33478</v>
      </c>
      <c r="H4335">
        <v>53410</v>
      </c>
      <c r="I4335" t="s">
        <v>33476</v>
      </c>
      <c r="J4335"/>
      <c r="U4335" s="43"/>
      <c r="AE4335"/>
    </row>
    <row r="4336" spans="1:31">
      <c r="A4336">
        <v>11360</v>
      </c>
      <c r="B4336" t="s">
        <v>4155</v>
      </c>
      <c r="C4336" t="s">
        <v>33480</v>
      </c>
      <c r="D4336" t="s">
        <v>33476</v>
      </c>
      <c r="E4336"/>
      <c r="F4336">
        <v>25320</v>
      </c>
      <c r="G4336" t="s">
        <v>33477</v>
      </c>
      <c r="H4336">
        <v>53410</v>
      </c>
      <c r="I4336" t="s">
        <v>33476</v>
      </c>
      <c r="J4336"/>
      <c r="U4336" s="43"/>
      <c r="AE4336"/>
    </row>
    <row r="4337" spans="1:31">
      <c r="A4337">
        <v>11170</v>
      </c>
      <c r="B4337" t="s">
        <v>4156</v>
      </c>
      <c r="C4337" t="s">
        <v>33480</v>
      </c>
      <c r="D4337" t="s">
        <v>33476</v>
      </c>
      <c r="E4337"/>
      <c r="F4337">
        <v>25350</v>
      </c>
      <c r="G4337" t="s">
        <v>33478</v>
      </c>
      <c r="H4337">
        <v>53420</v>
      </c>
      <c r="I4337" t="s">
        <v>33476</v>
      </c>
      <c r="J4337"/>
      <c r="U4337" s="43"/>
      <c r="AE4337"/>
    </row>
    <row r="4338" spans="1:31">
      <c r="A4338">
        <v>11150</v>
      </c>
      <c r="B4338" t="s">
        <v>4157</v>
      </c>
      <c r="C4338" t="s">
        <v>33480</v>
      </c>
      <c r="D4338" t="s">
        <v>33476</v>
      </c>
      <c r="E4338"/>
      <c r="F4338">
        <v>25400</v>
      </c>
      <c r="G4338" t="s">
        <v>33478</v>
      </c>
      <c r="H4338">
        <v>53440</v>
      </c>
      <c r="I4338" t="s">
        <v>33476</v>
      </c>
      <c r="J4338"/>
      <c r="U4338" s="43"/>
      <c r="AE4338"/>
    </row>
    <row r="4339" spans="1:31">
      <c r="A4339">
        <v>11170</v>
      </c>
      <c r="B4339" t="s">
        <v>4158</v>
      </c>
      <c r="C4339" t="s">
        <v>33480</v>
      </c>
      <c r="D4339" t="s">
        <v>33476</v>
      </c>
      <c r="E4339"/>
      <c r="F4339">
        <v>25420</v>
      </c>
      <c r="G4339" t="s">
        <v>33478</v>
      </c>
      <c r="H4339">
        <v>53440</v>
      </c>
      <c r="I4339" t="s">
        <v>33476</v>
      </c>
      <c r="J4339"/>
      <c r="U4339" s="43"/>
      <c r="AE4339"/>
    </row>
    <row r="4340" spans="1:31">
      <c r="A4340">
        <v>11220</v>
      </c>
      <c r="B4340" t="s">
        <v>4159</v>
      </c>
      <c r="C4340" t="s">
        <v>33480</v>
      </c>
      <c r="D4340" t="s">
        <v>33476</v>
      </c>
      <c r="E4340"/>
      <c r="F4340">
        <v>25450</v>
      </c>
      <c r="G4340" t="s">
        <v>33478</v>
      </c>
      <c r="H4340">
        <v>53470</v>
      </c>
      <c r="I4340" t="s">
        <v>33476</v>
      </c>
      <c r="J4340"/>
      <c r="U4340" s="43"/>
      <c r="AE4340"/>
    </row>
    <row r="4341" spans="1:31">
      <c r="A4341">
        <v>11110</v>
      </c>
      <c r="B4341" t="s">
        <v>4160</v>
      </c>
      <c r="C4341" t="s">
        <v>33480</v>
      </c>
      <c r="D4341" t="s">
        <v>33476</v>
      </c>
      <c r="E4341"/>
      <c r="F4341">
        <v>25460</v>
      </c>
      <c r="G4341" t="s">
        <v>33478</v>
      </c>
      <c r="H4341">
        <v>53480</v>
      </c>
      <c r="I4341" t="s">
        <v>33476</v>
      </c>
      <c r="J4341"/>
      <c r="U4341" s="43"/>
      <c r="AE4341"/>
    </row>
    <row r="4342" spans="1:31">
      <c r="A4342">
        <v>12630</v>
      </c>
      <c r="B4342" t="s">
        <v>4161</v>
      </c>
      <c r="C4342" t="s">
        <v>33477</v>
      </c>
      <c r="D4342" t="s">
        <v>33476</v>
      </c>
      <c r="E4342"/>
      <c r="F4342">
        <v>25490</v>
      </c>
      <c r="G4342" t="s">
        <v>33478</v>
      </c>
      <c r="H4342">
        <v>53480</v>
      </c>
      <c r="I4342" t="s">
        <v>33476</v>
      </c>
      <c r="J4342"/>
      <c r="U4342" s="43"/>
      <c r="AE4342"/>
    </row>
    <row r="4343" spans="1:31">
      <c r="A4343">
        <v>12520</v>
      </c>
      <c r="B4343" t="s">
        <v>4162</v>
      </c>
      <c r="C4343" t="s">
        <v>33477</v>
      </c>
      <c r="D4343" t="s">
        <v>33476</v>
      </c>
      <c r="E4343"/>
      <c r="F4343">
        <v>25570</v>
      </c>
      <c r="G4343" t="s">
        <v>33478</v>
      </c>
      <c r="H4343">
        <v>53500</v>
      </c>
      <c r="I4343" t="s">
        <v>33476</v>
      </c>
      <c r="J4343"/>
      <c r="U4343" s="43"/>
      <c r="AE4343"/>
    </row>
    <row r="4344" spans="1:31">
      <c r="A4344">
        <v>12220</v>
      </c>
      <c r="B4344" t="s">
        <v>4163</v>
      </c>
      <c r="C4344" t="s">
        <v>33477</v>
      </c>
      <c r="D4344" t="s">
        <v>33476</v>
      </c>
      <c r="E4344"/>
      <c r="F4344">
        <v>25620</v>
      </c>
      <c r="G4344" t="s">
        <v>33478</v>
      </c>
      <c r="H4344">
        <v>53500</v>
      </c>
      <c r="I4344" t="s">
        <v>33476</v>
      </c>
      <c r="J4344"/>
      <c r="U4344" s="43"/>
      <c r="AE4344"/>
    </row>
    <row r="4345" spans="1:31">
      <c r="A4345">
        <v>12300</v>
      </c>
      <c r="B4345" t="s">
        <v>4164</v>
      </c>
      <c r="C4345" t="s">
        <v>33477</v>
      </c>
      <c r="D4345" t="s">
        <v>33476</v>
      </c>
      <c r="E4345"/>
      <c r="F4345">
        <v>25630</v>
      </c>
      <c r="G4345" t="s">
        <v>33478</v>
      </c>
      <c r="H4345">
        <v>53500</v>
      </c>
      <c r="I4345" t="s">
        <v>33476</v>
      </c>
      <c r="J4345"/>
      <c r="U4345" s="43"/>
      <c r="AE4345"/>
    </row>
    <row r="4346" spans="1:31">
      <c r="A4346">
        <v>12430</v>
      </c>
      <c r="B4346" t="s">
        <v>4165</v>
      </c>
      <c r="C4346" t="s">
        <v>33477</v>
      </c>
      <c r="D4346" t="s">
        <v>33476</v>
      </c>
      <c r="E4346"/>
      <c r="F4346">
        <v>25690</v>
      </c>
      <c r="G4346" t="s">
        <v>33478</v>
      </c>
      <c r="H4346">
        <v>53500</v>
      </c>
      <c r="I4346" t="s">
        <v>33476</v>
      </c>
      <c r="J4346"/>
      <c r="U4346" s="43"/>
      <c r="AE4346"/>
    </row>
    <row r="4347" spans="1:31">
      <c r="A4347">
        <v>12260</v>
      </c>
      <c r="B4347" t="s">
        <v>4166</v>
      </c>
      <c r="C4347" t="s">
        <v>33477</v>
      </c>
      <c r="D4347" t="s">
        <v>33476</v>
      </c>
      <c r="E4347"/>
      <c r="F4347">
        <v>25750</v>
      </c>
      <c r="G4347" t="s">
        <v>33478</v>
      </c>
      <c r="H4347">
        <v>53540</v>
      </c>
      <c r="I4347" t="s">
        <v>33476</v>
      </c>
      <c r="J4347"/>
      <c r="U4347" s="43"/>
      <c r="AE4347"/>
    </row>
    <row r="4348" spans="1:31">
      <c r="A4348">
        <v>12390</v>
      </c>
      <c r="B4348" t="s">
        <v>4167</v>
      </c>
      <c r="C4348" t="s">
        <v>33477</v>
      </c>
      <c r="D4348" t="s">
        <v>33476</v>
      </c>
      <c r="E4348"/>
      <c r="F4348">
        <v>25770</v>
      </c>
      <c r="G4348" t="s">
        <v>33477</v>
      </c>
      <c r="H4348">
        <v>53540</v>
      </c>
      <c r="I4348" t="s">
        <v>33476</v>
      </c>
      <c r="J4348"/>
      <c r="U4348" s="43"/>
      <c r="AE4348"/>
    </row>
    <row r="4349" spans="1:31">
      <c r="A4349">
        <v>12360</v>
      </c>
      <c r="B4349" t="s">
        <v>4168</v>
      </c>
      <c r="C4349" t="s">
        <v>33480</v>
      </c>
      <c r="D4349" t="s">
        <v>33476</v>
      </c>
      <c r="E4349"/>
      <c r="F4349">
        <v>25790</v>
      </c>
      <c r="G4349" t="s">
        <v>33478</v>
      </c>
      <c r="H4349">
        <v>53600</v>
      </c>
      <c r="I4349" t="s">
        <v>33476</v>
      </c>
      <c r="J4349"/>
      <c r="U4349" s="43"/>
      <c r="AE4349"/>
    </row>
    <row r="4350" spans="1:31">
      <c r="A4350">
        <v>12290</v>
      </c>
      <c r="B4350" t="s">
        <v>3751</v>
      </c>
      <c r="C4350" t="s">
        <v>33477</v>
      </c>
      <c r="D4350" t="s">
        <v>33476</v>
      </c>
      <c r="E4350"/>
      <c r="F4350">
        <v>25820</v>
      </c>
      <c r="G4350" t="s">
        <v>33478</v>
      </c>
      <c r="H4350">
        <v>53600</v>
      </c>
      <c r="I4350" t="s">
        <v>33476</v>
      </c>
      <c r="J4350"/>
      <c r="U4350" s="43"/>
      <c r="AE4350"/>
    </row>
    <row r="4351" spans="1:31">
      <c r="A4351">
        <v>12120</v>
      </c>
      <c r="B4351" t="s">
        <v>4169</v>
      </c>
      <c r="C4351" t="s">
        <v>33477</v>
      </c>
      <c r="D4351" t="s">
        <v>33476</v>
      </c>
      <c r="E4351"/>
      <c r="F4351">
        <v>25840</v>
      </c>
      <c r="G4351" t="s">
        <v>33478</v>
      </c>
      <c r="H4351">
        <v>53640</v>
      </c>
      <c r="I4351" t="s">
        <v>33476</v>
      </c>
      <c r="J4351"/>
      <c r="U4351" s="43"/>
      <c r="AE4351"/>
    </row>
    <row r="4352" spans="1:31">
      <c r="A4352">
        <v>12700</v>
      </c>
      <c r="B4352" t="s">
        <v>4170</v>
      </c>
      <c r="C4352" t="s">
        <v>33477</v>
      </c>
      <c r="D4352" t="s">
        <v>33476</v>
      </c>
      <c r="E4352"/>
      <c r="F4352">
        <v>25930</v>
      </c>
      <c r="G4352" t="s">
        <v>33478</v>
      </c>
      <c r="H4352">
        <v>53640</v>
      </c>
      <c r="I4352" t="s">
        <v>33476</v>
      </c>
      <c r="J4352"/>
      <c r="U4352" s="43"/>
      <c r="AE4352"/>
    </row>
    <row r="4353" spans="1:31">
      <c r="A4353">
        <v>12110</v>
      </c>
      <c r="B4353" t="s">
        <v>4171</v>
      </c>
      <c r="C4353" t="s">
        <v>33480</v>
      </c>
      <c r="D4353" t="s">
        <v>33476</v>
      </c>
      <c r="E4353"/>
      <c r="F4353">
        <v>26000</v>
      </c>
      <c r="G4353" t="s">
        <v>33477</v>
      </c>
      <c r="H4353">
        <v>53700</v>
      </c>
      <c r="I4353" t="s">
        <v>33476</v>
      </c>
      <c r="J4353"/>
      <c r="U4353" s="43"/>
      <c r="AE4353"/>
    </row>
    <row r="4354" spans="1:31">
      <c r="A4354">
        <v>12110</v>
      </c>
      <c r="B4354" t="s">
        <v>4171</v>
      </c>
      <c r="C4354" t="s">
        <v>33480</v>
      </c>
      <c r="D4354" t="s">
        <v>33476</v>
      </c>
      <c r="E4354"/>
      <c r="F4354">
        <v>26380</v>
      </c>
      <c r="G4354" t="s">
        <v>33477</v>
      </c>
      <c r="H4354">
        <v>53700</v>
      </c>
      <c r="I4354" t="s">
        <v>33476</v>
      </c>
      <c r="J4354"/>
      <c r="U4354" s="43"/>
      <c r="AE4354"/>
    </row>
    <row r="4355" spans="1:31">
      <c r="A4355">
        <v>12110</v>
      </c>
      <c r="B4355" t="s">
        <v>4171</v>
      </c>
      <c r="C4355" t="s">
        <v>33480</v>
      </c>
      <c r="D4355" t="s">
        <v>33476</v>
      </c>
      <c r="E4355"/>
      <c r="F4355">
        <v>26390</v>
      </c>
      <c r="G4355" t="s">
        <v>33477</v>
      </c>
      <c r="H4355">
        <v>53700</v>
      </c>
      <c r="I4355" t="s">
        <v>33476</v>
      </c>
      <c r="J4355"/>
      <c r="U4355" s="43"/>
      <c r="AE4355"/>
    </row>
    <row r="4356" spans="1:31">
      <c r="A4356">
        <v>12120</v>
      </c>
      <c r="B4356" t="s">
        <v>4172</v>
      </c>
      <c r="C4356" t="s">
        <v>33477</v>
      </c>
      <c r="D4356" t="s">
        <v>33476</v>
      </c>
      <c r="E4356"/>
      <c r="F4356">
        <v>26540</v>
      </c>
      <c r="G4356" t="s">
        <v>33477</v>
      </c>
      <c r="H4356">
        <v>53940</v>
      </c>
      <c r="I4356" t="s">
        <v>33476</v>
      </c>
      <c r="J4356"/>
      <c r="U4356" s="43"/>
      <c r="AE4356"/>
    </row>
    <row r="4357" spans="1:31">
      <c r="A4357">
        <v>12390</v>
      </c>
      <c r="B4357" t="s">
        <v>4173</v>
      </c>
      <c r="C4357" t="s">
        <v>33477</v>
      </c>
      <c r="D4357" t="s">
        <v>33476</v>
      </c>
      <c r="E4357"/>
      <c r="F4357">
        <v>26780</v>
      </c>
      <c r="G4357" t="s">
        <v>33477</v>
      </c>
      <c r="H4357">
        <v>53950</v>
      </c>
      <c r="I4357" t="s">
        <v>33476</v>
      </c>
      <c r="J4357"/>
      <c r="U4357" s="43"/>
      <c r="AE4357"/>
    </row>
    <row r="4358" spans="1:31">
      <c r="A4358">
        <v>12430</v>
      </c>
      <c r="B4358" t="s">
        <v>4174</v>
      </c>
      <c r="C4358" t="s">
        <v>33477</v>
      </c>
      <c r="D4358" t="s">
        <v>33476</v>
      </c>
      <c r="E4358"/>
      <c r="F4358">
        <v>27100</v>
      </c>
      <c r="G4358" t="s">
        <v>33480</v>
      </c>
      <c r="H4358">
        <v>53950</v>
      </c>
      <c r="I4358" t="s">
        <v>33476</v>
      </c>
      <c r="J4358"/>
      <c r="U4358" s="43"/>
      <c r="AE4358"/>
    </row>
    <row r="4359" spans="1:31">
      <c r="A4359">
        <v>12260</v>
      </c>
      <c r="B4359" t="s">
        <v>4175</v>
      </c>
      <c r="C4359" t="s">
        <v>33477</v>
      </c>
      <c r="D4359" t="s">
        <v>33476</v>
      </c>
      <c r="E4359"/>
      <c r="F4359">
        <v>27130</v>
      </c>
      <c r="G4359" t="s">
        <v>33477</v>
      </c>
      <c r="H4359">
        <v>53960</v>
      </c>
      <c r="I4359" t="s">
        <v>33476</v>
      </c>
      <c r="J4359"/>
      <c r="U4359" s="43"/>
      <c r="AE4359"/>
    </row>
    <row r="4360" spans="1:31">
      <c r="A4360">
        <v>12380</v>
      </c>
      <c r="B4360" t="s">
        <v>4176</v>
      </c>
      <c r="C4360" t="s">
        <v>33477</v>
      </c>
      <c r="D4360" t="s">
        <v>33476</v>
      </c>
      <c r="E4360"/>
      <c r="F4360">
        <v>27140</v>
      </c>
      <c r="G4360" t="s">
        <v>33480</v>
      </c>
      <c r="H4360">
        <v>53970</v>
      </c>
      <c r="I4360" t="s">
        <v>33476</v>
      </c>
      <c r="J4360"/>
      <c r="U4360" s="43"/>
      <c r="AE4360"/>
    </row>
    <row r="4361" spans="1:31">
      <c r="A4361">
        <v>12200</v>
      </c>
      <c r="B4361" t="s">
        <v>4177</v>
      </c>
      <c r="C4361" t="s">
        <v>33477</v>
      </c>
      <c r="D4361" t="s">
        <v>33476</v>
      </c>
      <c r="E4361"/>
      <c r="F4361">
        <v>27200</v>
      </c>
      <c r="G4361" t="s">
        <v>33480</v>
      </c>
      <c r="H4361">
        <v>54110</v>
      </c>
      <c r="I4361" t="s">
        <v>33476</v>
      </c>
      <c r="J4361"/>
      <c r="U4361" s="43"/>
      <c r="AE4361"/>
    </row>
    <row r="4362" spans="1:31">
      <c r="A4362">
        <v>12200</v>
      </c>
      <c r="B4362" t="s">
        <v>4177</v>
      </c>
      <c r="C4362" t="s">
        <v>33477</v>
      </c>
      <c r="D4362" t="s">
        <v>33476</v>
      </c>
      <c r="E4362"/>
      <c r="F4362">
        <v>27330</v>
      </c>
      <c r="G4362" t="s">
        <v>33478</v>
      </c>
      <c r="H4362">
        <v>54110</v>
      </c>
      <c r="I4362" t="s">
        <v>33476</v>
      </c>
      <c r="J4362"/>
      <c r="U4362" s="43"/>
      <c r="AE4362"/>
    </row>
    <row r="4363" spans="1:31">
      <c r="A4363">
        <v>12240</v>
      </c>
      <c r="B4363" t="s">
        <v>4177</v>
      </c>
      <c r="C4363" t="s">
        <v>33477</v>
      </c>
      <c r="D4363" t="s">
        <v>33476</v>
      </c>
      <c r="E4363"/>
      <c r="F4363">
        <v>27360</v>
      </c>
      <c r="G4363" t="s">
        <v>33477</v>
      </c>
      <c r="H4363">
        <v>54112</v>
      </c>
      <c r="I4363" t="s">
        <v>33476</v>
      </c>
      <c r="J4363"/>
      <c r="U4363" s="43"/>
      <c r="AE4363"/>
    </row>
    <row r="4364" spans="1:31">
      <c r="A4364">
        <v>12490</v>
      </c>
      <c r="B4364" t="s">
        <v>4178</v>
      </c>
      <c r="C4364" t="s">
        <v>33480</v>
      </c>
      <c r="D4364" t="s">
        <v>33476</v>
      </c>
      <c r="E4364"/>
      <c r="F4364">
        <v>27410</v>
      </c>
      <c r="G4364" t="s">
        <v>33477</v>
      </c>
      <c r="H4364">
        <v>54113</v>
      </c>
      <c r="I4364" t="s">
        <v>33476</v>
      </c>
      <c r="J4364"/>
      <c r="U4364" s="43"/>
      <c r="AE4364"/>
    </row>
    <row r="4365" spans="1:31">
      <c r="A4365">
        <v>12550</v>
      </c>
      <c r="B4365" t="s">
        <v>4179</v>
      </c>
      <c r="C4365" t="s">
        <v>33480</v>
      </c>
      <c r="D4365" t="s">
        <v>33476</v>
      </c>
      <c r="E4365"/>
      <c r="F4365">
        <v>27430</v>
      </c>
      <c r="G4365" t="s">
        <v>33480</v>
      </c>
      <c r="H4365">
        <v>54115</v>
      </c>
      <c r="I4365" t="s">
        <v>33476</v>
      </c>
      <c r="J4365"/>
      <c r="U4365" s="43"/>
      <c r="AE4365"/>
    </row>
    <row r="4366" spans="1:31">
      <c r="A4366">
        <v>12390</v>
      </c>
      <c r="B4366" t="s">
        <v>4180</v>
      </c>
      <c r="C4366" t="s">
        <v>33477</v>
      </c>
      <c r="D4366" t="s">
        <v>33476</v>
      </c>
      <c r="E4366"/>
      <c r="F4366">
        <v>27460</v>
      </c>
      <c r="G4366" t="s">
        <v>33480</v>
      </c>
      <c r="H4366">
        <v>54115</v>
      </c>
      <c r="I4366" t="s">
        <v>33476</v>
      </c>
      <c r="J4366"/>
      <c r="U4366" s="43"/>
      <c r="AE4366"/>
    </row>
    <row r="4367" spans="1:31">
      <c r="A4367">
        <v>12370</v>
      </c>
      <c r="B4367" t="s">
        <v>4181</v>
      </c>
      <c r="C4367" t="s">
        <v>33480</v>
      </c>
      <c r="D4367" t="s">
        <v>33476</v>
      </c>
      <c r="E4367"/>
      <c r="F4367">
        <v>27530</v>
      </c>
      <c r="G4367" t="s">
        <v>33480</v>
      </c>
      <c r="H4367">
        <v>54121</v>
      </c>
      <c r="I4367" t="s">
        <v>33476</v>
      </c>
      <c r="J4367"/>
      <c r="U4367" s="43"/>
      <c r="AE4367"/>
    </row>
    <row r="4368" spans="1:31">
      <c r="A4368">
        <v>12310</v>
      </c>
      <c r="B4368" t="s">
        <v>4182</v>
      </c>
      <c r="C4368" t="s">
        <v>33477</v>
      </c>
      <c r="D4368" t="s">
        <v>33476</v>
      </c>
      <c r="E4368"/>
      <c r="F4368">
        <v>27550</v>
      </c>
      <c r="G4368" t="s">
        <v>33477</v>
      </c>
      <c r="H4368">
        <v>54130</v>
      </c>
      <c r="I4368" t="s">
        <v>33476</v>
      </c>
      <c r="J4368"/>
      <c r="U4368" s="43"/>
      <c r="AE4368"/>
    </row>
    <row r="4369" spans="1:31">
      <c r="A4369">
        <v>12500</v>
      </c>
      <c r="B4369" t="s">
        <v>4183</v>
      </c>
      <c r="C4369" t="s">
        <v>33477</v>
      </c>
      <c r="D4369" t="s">
        <v>33476</v>
      </c>
      <c r="E4369"/>
      <c r="F4369">
        <v>27590</v>
      </c>
      <c r="G4369" t="s">
        <v>33480</v>
      </c>
      <c r="H4369">
        <v>54134</v>
      </c>
      <c r="I4369" t="s">
        <v>33476</v>
      </c>
      <c r="J4369"/>
      <c r="U4369" s="43"/>
      <c r="AE4369"/>
    </row>
    <row r="4370" spans="1:31">
      <c r="A4370">
        <v>12300</v>
      </c>
      <c r="B4370" t="s">
        <v>4184</v>
      </c>
      <c r="C4370" t="s">
        <v>33477</v>
      </c>
      <c r="D4370" t="s">
        <v>33476</v>
      </c>
      <c r="E4370"/>
      <c r="F4370">
        <v>27600</v>
      </c>
      <c r="G4370" t="s">
        <v>33480</v>
      </c>
      <c r="H4370">
        <v>54150</v>
      </c>
      <c r="I4370" t="s">
        <v>33476</v>
      </c>
      <c r="J4370"/>
      <c r="U4370" s="43"/>
      <c r="AE4370"/>
    </row>
    <row r="4371" spans="1:31">
      <c r="A4371">
        <v>12270</v>
      </c>
      <c r="B4371" t="s">
        <v>4185</v>
      </c>
      <c r="C4371" t="s">
        <v>33477</v>
      </c>
      <c r="D4371" t="s">
        <v>33476</v>
      </c>
      <c r="E4371"/>
      <c r="F4371">
        <v>27610</v>
      </c>
      <c r="G4371" t="s">
        <v>33480</v>
      </c>
      <c r="H4371">
        <v>54160</v>
      </c>
      <c r="I4371" t="s">
        <v>33476</v>
      </c>
      <c r="J4371"/>
      <c r="U4371" s="43"/>
      <c r="AE4371"/>
    </row>
    <row r="4372" spans="1:31">
      <c r="A4372">
        <v>12300</v>
      </c>
      <c r="B4372" t="s">
        <v>4186</v>
      </c>
      <c r="C4372" t="s">
        <v>33477</v>
      </c>
      <c r="D4372" t="s">
        <v>33476</v>
      </c>
      <c r="E4372"/>
      <c r="F4372">
        <v>27620</v>
      </c>
      <c r="G4372" t="s">
        <v>33480</v>
      </c>
      <c r="H4372">
        <v>54170</v>
      </c>
      <c r="I4372" t="s">
        <v>33476</v>
      </c>
      <c r="J4372"/>
      <c r="U4372" s="43"/>
      <c r="AE4372"/>
    </row>
    <row r="4373" spans="1:31">
      <c r="A4373">
        <v>12390</v>
      </c>
      <c r="B4373" t="s">
        <v>4187</v>
      </c>
      <c r="C4373" t="s">
        <v>33477</v>
      </c>
      <c r="D4373" t="s">
        <v>33476</v>
      </c>
      <c r="E4373"/>
      <c r="F4373">
        <v>27720</v>
      </c>
      <c r="G4373" t="s">
        <v>33480</v>
      </c>
      <c r="H4373">
        <v>54170</v>
      </c>
      <c r="I4373" t="s">
        <v>33476</v>
      </c>
      <c r="J4373"/>
      <c r="U4373" s="43"/>
      <c r="AE4373"/>
    </row>
    <row r="4374" spans="1:31">
      <c r="A4374">
        <v>12160</v>
      </c>
      <c r="B4374" t="s">
        <v>4188</v>
      </c>
      <c r="C4374" t="s">
        <v>33477</v>
      </c>
      <c r="D4374" t="s">
        <v>33476</v>
      </c>
      <c r="E4374"/>
      <c r="F4374">
        <v>27730</v>
      </c>
      <c r="G4374" t="s">
        <v>33480</v>
      </c>
      <c r="H4374">
        <v>54190</v>
      </c>
      <c r="I4374" t="s">
        <v>33476</v>
      </c>
      <c r="J4374"/>
      <c r="U4374" s="43"/>
      <c r="AE4374"/>
    </row>
    <row r="4375" spans="1:31">
      <c r="A4375">
        <v>12340</v>
      </c>
      <c r="B4375" t="s">
        <v>4189</v>
      </c>
      <c r="C4375" t="s">
        <v>33477</v>
      </c>
      <c r="D4375" t="s">
        <v>33476</v>
      </c>
      <c r="E4375"/>
      <c r="F4375">
        <v>27740</v>
      </c>
      <c r="G4375" t="s">
        <v>33480</v>
      </c>
      <c r="H4375">
        <v>54200</v>
      </c>
      <c r="I4375" t="s">
        <v>33476</v>
      </c>
      <c r="J4375"/>
      <c r="U4375" s="43"/>
      <c r="AE4375"/>
    </row>
    <row r="4376" spans="1:31">
      <c r="A4376">
        <v>12350</v>
      </c>
      <c r="B4376" t="s">
        <v>4190</v>
      </c>
      <c r="C4376" t="s">
        <v>33477</v>
      </c>
      <c r="D4376" t="s">
        <v>33476</v>
      </c>
      <c r="E4376"/>
      <c r="F4376">
        <v>27750</v>
      </c>
      <c r="G4376" t="s">
        <v>33480</v>
      </c>
      <c r="H4376">
        <v>54200</v>
      </c>
      <c r="I4376" t="s">
        <v>33476</v>
      </c>
      <c r="J4376"/>
      <c r="U4376" s="43"/>
      <c r="AE4376"/>
    </row>
    <row r="4377" spans="1:31">
      <c r="A4377">
        <v>12550</v>
      </c>
      <c r="B4377" t="s">
        <v>4191</v>
      </c>
      <c r="C4377" t="s">
        <v>33480</v>
      </c>
      <c r="D4377" t="s">
        <v>33476</v>
      </c>
      <c r="E4377"/>
      <c r="F4377">
        <v>27760</v>
      </c>
      <c r="G4377" t="s">
        <v>33478</v>
      </c>
      <c r="H4377">
        <v>54200</v>
      </c>
      <c r="I4377" t="s">
        <v>33476</v>
      </c>
      <c r="J4377"/>
      <c r="U4377" s="43"/>
      <c r="AE4377"/>
    </row>
    <row r="4378" spans="1:31">
      <c r="A4378">
        <v>12600</v>
      </c>
      <c r="B4378" t="s">
        <v>4192</v>
      </c>
      <c r="C4378" t="s">
        <v>33477</v>
      </c>
      <c r="D4378" t="s">
        <v>33476</v>
      </c>
      <c r="E4378"/>
      <c r="F4378">
        <v>27770</v>
      </c>
      <c r="G4378" t="s">
        <v>33480</v>
      </c>
      <c r="H4378">
        <v>54200</v>
      </c>
      <c r="I4378" t="s">
        <v>33476</v>
      </c>
      <c r="J4378"/>
      <c r="U4378" s="43"/>
      <c r="AE4378"/>
    </row>
    <row r="4379" spans="1:31">
      <c r="A4379">
        <v>12480</v>
      </c>
      <c r="B4379" t="s">
        <v>4193</v>
      </c>
      <c r="C4379" t="s">
        <v>33480</v>
      </c>
      <c r="D4379" t="s">
        <v>33476</v>
      </c>
      <c r="E4379"/>
      <c r="F4379">
        <v>27780</v>
      </c>
      <c r="G4379" t="s">
        <v>33480</v>
      </c>
      <c r="H4379">
        <v>54210</v>
      </c>
      <c r="I4379" t="s">
        <v>33476</v>
      </c>
      <c r="J4379"/>
      <c r="U4379" s="43"/>
      <c r="AE4379"/>
    </row>
    <row r="4380" spans="1:31">
      <c r="A4380">
        <v>12480</v>
      </c>
      <c r="B4380" t="s">
        <v>4194</v>
      </c>
      <c r="C4380" t="s">
        <v>33480</v>
      </c>
      <c r="D4380" t="s">
        <v>33476</v>
      </c>
      <c r="E4380"/>
      <c r="F4380">
        <v>27790</v>
      </c>
      <c r="G4380" t="s">
        <v>33477</v>
      </c>
      <c r="H4380">
        <v>54210</v>
      </c>
      <c r="I4380" t="s">
        <v>33476</v>
      </c>
      <c r="J4380"/>
      <c r="U4380" s="43"/>
      <c r="AE4380"/>
    </row>
    <row r="4381" spans="1:31">
      <c r="A4381">
        <v>12360</v>
      </c>
      <c r="B4381" t="s">
        <v>4195</v>
      </c>
      <c r="C4381" t="s">
        <v>33480</v>
      </c>
      <c r="D4381" t="s">
        <v>33476</v>
      </c>
      <c r="E4381"/>
      <c r="F4381">
        <v>27810</v>
      </c>
      <c r="G4381" t="s">
        <v>33480</v>
      </c>
      <c r="H4381">
        <v>54230</v>
      </c>
      <c r="I4381" t="s">
        <v>33476</v>
      </c>
      <c r="J4381"/>
      <c r="U4381" s="43"/>
      <c r="AE4381"/>
    </row>
    <row r="4382" spans="1:31">
      <c r="A4382">
        <v>12800</v>
      </c>
      <c r="B4382" t="s">
        <v>4196</v>
      </c>
      <c r="C4382" t="s">
        <v>33477</v>
      </c>
      <c r="D4382" t="s">
        <v>33476</v>
      </c>
      <c r="E4382"/>
      <c r="F4382">
        <v>27820</v>
      </c>
      <c r="G4382" t="s">
        <v>33478</v>
      </c>
      <c r="H4382">
        <v>54250</v>
      </c>
      <c r="I4382" t="s">
        <v>33476</v>
      </c>
      <c r="J4382"/>
      <c r="U4382" s="43"/>
      <c r="AE4382"/>
    </row>
    <row r="4383" spans="1:31">
      <c r="A4383">
        <v>12400</v>
      </c>
      <c r="B4383" t="s">
        <v>4197</v>
      </c>
      <c r="C4383" t="s">
        <v>33480</v>
      </c>
      <c r="D4383" t="s">
        <v>33476</v>
      </c>
      <c r="E4383"/>
      <c r="F4383">
        <v>27830</v>
      </c>
      <c r="G4383" t="s">
        <v>33480</v>
      </c>
      <c r="H4383">
        <v>54260</v>
      </c>
      <c r="I4383" t="s">
        <v>33476</v>
      </c>
      <c r="J4383"/>
      <c r="U4383" s="43"/>
      <c r="AE4383"/>
    </row>
    <row r="4384" spans="1:31">
      <c r="A4384">
        <v>12450</v>
      </c>
      <c r="B4384" t="s">
        <v>4198</v>
      </c>
      <c r="C4384" t="s">
        <v>33477</v>
      </c>
      <c r="D4384" t="s">
        <v>33476</v>
      </c>
      <c r="E4384"/>
      <c r="F4384">
        <v>27850</v>
      </c>
      <c r="G4384" t="s">
        <v>33477</v>
      </c>
      <c r="H4384">
        <v>54260</v>
      </c>
      <c r="I4384" t="s">
        <v>33476</v>
      </c>
      <c r="J4384"/>
      <c r="U4384" s="43"/>
      <c r="AE4384"/>
    </row>
    <row r="4385" spans="1:31">
      <c r="A4385">
        <v>12450</v>
      </c>
      <c r="B4385" t="s">
        <v>4198</v>
      </c>
      <c r="C4385" t="s">
        <v>33477</v>
      </c>
      <c r="D4385" t="s">
        <v>33476</v>
      </c>
      <c r="E4385"/>
      <c r="F4385">
        <v>27860</v>
      </c>
      <c r="G4385" t="s">
        <v>33480</v>
      </c>
      <c r="H4385">
        <v>54280</v>
      </c>
      <c r="I4385" t="s">
        <v>33476</v>
      </c>
      <c r="J4385"/>
      <c r="U4385" s="43"/>
      <c r="AE4385"/>
    </row>
    <row r="4386" spans="1:31">
      <c r="A4386">
        <v>12360</v>
      </c>
      <c r="B4386" t="s">
        <v>4199</v>
      </c>
      <c r="C4386" t="s">
        <v>33480</v>
      </c>
      <c r="D4386" t="s">
        <v>33476</v>
      </c>
      <c r="E4386"/>
      <c r="F4386">
        <v>27870</v>
      </c>
      <c r="G4386" t="s">
        <v>33480</v>
      </c>
      <c r="H4386">
        <v>54290</v>
      </c>
      <c r="I4386" t="s">
        <v>33476</v>
      </c>
      <c r="J4386"/>
      <c r="U4386" s="43"/>
      <c r="AE4386"/>
    </row>
    <row r="4387" spans="1:31">
      <c r="A4387">
        <v>12160</v>
      </c>
      <c r="B4387" t="s">
        <v>4200</v>
      </c>
      <c r="C4387" t="s">
        <v>33477</v>
      </c>
      <c r="D4387" t="s">
        <v>33476</v>
      </c>
      <c r="E4387"/>
      <c r="F4387">
        <v>27890</v>
      </c>
      <c r="G4387" t="s">
        <v>33477</v>
      </c>
      <c r="H4387">
        <v>54290</v>
      </c>
      <c r="I4387" t="s">
        <v>33476</v>
      </c>
      <c r="J4387"/>
      <c r="U4387" s="43"/>
      <c r="AE4387"/>
    </row>
    <row r="4388" spans="1:31">
      <c r="A4388">
        <v>12800</v>
      </c>
      <c r="B4388" t="s">
        <v>4201</v>
      </c>
      <c r="C4388" t="s">
        <v>33477</v>
      </c>
      <c r="D4388" t="s">
        <v>33476</v>
      </c>
      <c r="E4388"/>
      <c r="F4388">
        <v>27910</v>
      </c>
      <c r="G4388" t="s">
        <v>33477</v>
      </c>
      <c r="H4388">
        <v>54300</v>
      </c>
      <c r="I4388" t="s">
        <v>33476</v>
      </c>
      <c r="J4388"/>
      <c r="U4388" s="43"/>
      <c r="AE4388"/>
    </row>
    <row r="4389" spans="1:31">
      <c r="A4389">
        <v>12560</v>
      </c>
      <c r="B4389" t="s">
        <v>4202</v>
      </c>
      <c r="C4389" t="s">
        <v>33477</v>
      </c>
      <c r="D4389" t="s">
        <v>33476</v>
      </c>
      <c r="E4389"/>
      <c r="F4389">
        <v>27940</v>
      </c>
      <c r="G4389" t="s">
        <v>33480</v>
      </c>
      <c r="H4389">
        <v>54300</v>
      </c>
      <c r="I4389" t="s">
        <v>33476</v>
      </c>
      <c r="J4389"/>
      <c r="U4389" s="43"/>
      <c r="AE4389"/>
    </row>
    <row r="4390" spans="1:31">
      <c r="A4390">
        <v>12140</v>
      </c>
      <c r="B4390" t="s">
        <v>4203</v>
      </c>
      <c r="C4390" t="s">
        <v>33477</v>
      </c>
      <c r="D4390" t="s">
        <v>33476</v>
      </c>
      <c r="E4390"/>
      <c r="F4390">
        <v>27950</v>
      </c>
      <c r="G4390" t="s">
        <v>33480</v>
      </c>
      <c r="H4390">
        <v>54300</v>
      </c>
      <c r="I4390" t="s">
        <v>33476</v>
      </c>
      <c r="J4390"/>
      <c r="U4390" s="43"/>
      <c r="AE4390"/>
    </row>
    <row r="4391" spans="1:31">
      <c r="A4391">
        <v>12140</v>
      </c>
      <c r="B4391" t="s">
        <v>4203</v>
      </c>
      <c r="C4391" t="s">
        <v>33477</v>
      </c>
      <c r="D4391" t="s">
        <v>33476</v>
      </c>
      <c r="E4391"/>
      <c r="F4391">
        <v>28000</v>
      </c>
      <c r="G4391" t="s">
        <v>33480</v>
      </c>
      <c r="H4391">
        <v>54330</v>
      </c>
      <c r="I4391" t="s">
        <v>33476</v>
      </c>
      <c r="J4391"/>
      <c r="U4391" s="43"/>
      <c r="AE4391"/>
    </row>
    <row r="4392" spans="1:31">
      <c r="A4392">
        <v>12460</v>
      </c>
      <c r="B4392" t="s">
        <v>4203</v>
      </c>
      <c r="C4392" t="s">
        <v>33477</v>
      </c>
      <c r="D4392" t="s">
        <v>33476</v>
      </c>
      <c r="E4392"/>
      <c r="F4392">
        <v>28100</v>
      </c>
      <c r="G4392" t="s">
        <v>33480</v>
      </c>
      <c r="H4392">
        <v>54330</v>
      </c>
      <c r="I4392" t="s">
        <v>33476</v>
      </c>
      <c r="J4392"/>
      <c r="U4392" s="43"/>
      <c r="AE4392"/>
    </row>
    <row r="4393" spans="1:31">
      <c r="A4393">
        <v>12580</v>
      </c>
      <c r="B4393" t="s">
        <v>4204</v>
      </c>
      <c r="C4393" t="s">
        <v>33477</v>
      </c>
      <c r="D4393" t="e">
        <v>#N/A</v>
      </c>
      <c r="E4393"/>
      <c r="F4393">
        <v>28110</v>
      </c>
      <c r="G4393" t="s">
        <v>33480</v>
      </c>
      <c r="H4393">
        <v>54330</v>
      </c>
      <c r="I4393" t="s">
        <v>33476</v>
      </c>
      <c r="J4393"/>
      <c r="U4393" s="43"/>
      <c r="AE4393"/>
    </row>
    <row r="4394" spans="1:31">
      <c r="A4394">
        <v>12290</v>
      </c>
      <c r="B4394" t="s">
        <v>4205</v>
      </c>
      <c r="C4394" t="s">
        <v>33477</v>
      </c>
      <c r="D4394" t="s">
        <v>33476</v>
      </c>
      <c r="E4394"/>
      <c r="F4394">
        <v>28230</v>
      </c>
      <c r="G4394" t="s">
        <v>33480</v>
      </c>
      <c r="H4394">
        <v>54350</v>
      </c>
      <c r="I4394" t="s">
        <v>33476</v>
      </c>
      <c r="J4394"/>
      <c r="U4394" s="43"/>
      <c r="AE4394"/>
    </row>
    <row r="4395" spans="1:31">
      <c r="A4395">
        <v>12420</v>
      </c>
      <c r="B4395" t="s">
        <v>4206</v>
      </c>
      <c r="C4395" t="s">
        <v>33478</v>
      </c>
      <c r="D4395" t="e">
        <v>#N/A</v>
      </c>
      <c r="E4395"/>
      <c r="F4395">
        <v>28350</v>
      </c>
      <c r="G4395" t="s">
        <v>33480</v>
      </c>
      <c r="H4395">
        <v>54360</v>
      </c>
      <c r="I4395" t="s">
        <v>33476</v>
      </c>
      <c r="J4395"/>
      <c r="U4395" s="43"/>
      <c r="AE4395"/>
    </row>
    <row r="4396" spans="1:31">
      <c r="A4396">
        <v>12700</v>
      </c>
      <c r="B4396" t="s">
        <v>4207</v>
      </c>
      <c r="C4396" t="s">
        <v>33477</v>
      </c>
      <c r="D4396" t="s">
        <v>33476</v>
      </c>
      <c r="E4396"/>
      <c r="F4396">
        <v>28380</v>
      </c>
      <c r="G4396" t="s">
        <v>33480</v>
      </c>
      <c r="H4396">
        <v>54370</v>
      </c>
      <c r="I4396" t="s">
        <v>33476</v>
      </c>
      <c r="J4396"/>
      <c r="U4396" s="43"/>
      <c r="AE4396"/>
    </row>
    <row r="4397" spans="1:31">
      <c r="A4397">
        <v>12260</v>
      </c>
      <c r="B4397" t="s">
        <v>4208</v>
      </c>
      <c r="C4397" t="s">
        <v>33477</v>
      </c>
      <c r="D4397" t="s">
        <v>33476</v>
      </c>
      <c r="E4397"/>
      <c r="F4397">
        <v>28600</v>
      </c>
      <c r="G4397" t="s">
        <v>33480</v>
      </c>
      <c r="H4397">
        <v>54370</v>
      </c>
      <c r="I4397" t="s">
        <v>33476</v>
      </c>
      <c r="J4397"/>
      <c r="U4397" s="43"/>
      <c r="AE4397"/>
    </row>
    <row r="4398" spans="1:31">
      <c r="A4398">
        <v>12240</v>
      </c>
      <c r="B4398" t="s">
        <v>4209</v>
      </c>
      <c r="C4398" t="s">
        <v>33477</v>
      </c>
      <c r="D4398" t="s">
        <v>33476</v>
      </c>
      <c r="E4398"/>
      <c r="F4398">
        <v>29170</v>
      </c>
      <c r="G4398" t="s">
        <v>33477</v>
      </c>
      <c r="H4398">
        <v>54370</v>
      </c>
      <c r="I4398" t="s">
        <v>33476</v>
      </c>
      <c r="J4398"/>
      <c r="U4398" s="43"/>
      <c r="AE4398"/>
    </row>
    <row r="4399" spans="1:31">
      <c r="A4399">
        <v>12130</v>
      </c>
      <c r="B4399" t="s">
        <v>4210</v>
      </c>
      <c r="C4399" t="s">
        <v>33480</v>
      </c>
      <c r="D4399" t="s">
        <v>33476</v>
      </c>
      <c r="E4399"/>
      <c r="F4399">
        <v>29217</v>
      </c>
      <c r="G4399" t="s">
        <v>33477</v>
      </c>
      <c r="H4399">
        <v>54370</v>
      </c>
      <c r="I4399" t="s">
        <v>33476</v>
      </c>
      <c r="J4399"/>
      <c r="U4399" s="43"/>
      <c r="AE4399"/>
    </row>
    <row r="4400" spans="1:31">
      <c r="A4400">
        <v>12160</v>
      </c>
      <c r="B4400" t="s">
        <v>4211</v>
      </c>
      <c r="C4400" t="s">
        <v>33477</v>
      </c>
      <c r="D4400" t="s">
        <v>33476</v>
      </c>
      <c r="E4400"/>
      <c r="F4400">
        <v>29241</v>
      </c>
      <c r="G4400" t="s">
        <v>33477</v>
      </c>
      <c r="H4400">
        <v>54370</v>
      </c>
      <c r="I4400" t="s">
        <v>33476</v>
      </c>
      <c r="J4400"/>
      <c r="U4400" s="43"/>
      <c r="AE4400"/>
    </row>
    <row r="4401" spans="1:31">
      <c r="A4401">
        <v>12160</v>
      </c>
      <c r="B4401" t="s">
        <v>4211</v>
      </c>
      <c r="C4401" t="s">
        <v>33477</v>
      </c>
      <c r="D4401" t="s">
        <v>33476</v>
      </c>
      <c r="E4401"/>
      <c r="F4401">
        <v>29242</v>
      </c>
      <c r="G4401" t="s">
        <v>33477</v>
      </c>
      <c r="H4401">
        <v>54370</v>
      </c>
      <c r="I4401" t="s">
        <v>33476</v>
      </c>
      <c r="J4401"/>
      <c r="U4401" s="43"/>
      <c r="AE4401"/>
    </row>
    <row r="4402" spans="1:31">
      <c r="A4402">
        <v>12120</v>
      </c>
      <c r="B4402" t="s">
        <v>4212</v>
      </c>
      <c r="C4402" t="s">
        <v>33477</v>
      </c>
      <c r="D4402" t="s">
        <v>33476</v>
      </c>
      <c r="E4402"/>
      <c r="F4402">
        <v>29250</v>
      </c>
      <c r="G4402" t="s">
        <v>33477</v>
      </c>
      <c r="H4402">
        <v>54380</v>
      </c>
      <c r="I4402" t="s">
        <v>33476</v>
      </c>
      <c r="J4402"/>
      <c r="U4402" s="43"/>
      <c r="AE4402"/>
    </row>
    <row r="4403" spans="1:31">
      <c r="A4403">
        <v>12210</v>
      </c>
      <c r="B4403" t="s">
        <v>4213</v>
      </c>
      <c r="C4403" t="s">
        <v>33478</v>
      </c>
      <c r="D4403" t="s">
        <v>33476</v>
      </c>
      <c r="E4403"/>
      <c r="F4403">
        <v>29252</v>
      </c>
      <c r="G4403" t="s">
        <v>33477</v>
      </c>
      <c r="H4403">
        <v>54385</v>
      </c>
      <c r="I4403" t="s">
        <v>33476</v>
      </c>
      <c r="J4403"/>
      <c r="U4403" s="43"/>
      <c r="AE4403"/>
    </row>
    <row r="4404" spans="1:31">
      <c r="A4404">
        <v>12240</v>
      </c>
      <c r="B4404" t="s">
        <v>4214</v>
      </c>
      <c r="C4404" t="s">
        <v>33477</v>
      </c>
      <c r="D4404" t="s">
        <v>33476</v>
      </c>
      <c r="E4404"/>
      <c r="F4404">
        <v>29253</v>
      </c>
      <c r="G4404" t="s">
        <v>33477</v>
      </c>
      <c r="H4404">
        <v>54385</v>
      </c>
      <c r="I4404" t="s">
        <v>33476</v>
      </c>
      <c r="J4404"/>
      <c r="U4404" s="43"/>
      <c r="AE4404"/>
    </row>
    <row r="4405" spans="1:31">
      <c r="A4405">
        <v>12800</v>
      </c>
      <c r="B4405" t="s">
        <v>4215</v>
      </c>
      <c r="C4405" t="s">
        <v>33477</v>
      </c>
      <c r="D4405" t="s">
        <v>33476</v>
      </c>
      <c r="E4405"/>
      <c r="F4405">
        <v>29259</v>
      </c>
      <c r="G4405" t="s">
        <v>33477</v>
      </c>
      <c r="H4405">
        <v>54450</v>
      </c>
      <c r="I4405" t="s">
        <v>33476</v>
      </c>
      <c r="J4405"/>
      <c r="U4405" s="43"/>
      <c r="AE4405"/>
    </row>
    <row r="4406" spans="1:31">
      <c r="A4406">
        <v>12500</v>
      </c>
      <c r="B4406" t="s">
        <v>4216</v>
      </c>
      <c r="C4406" t="s">
        <v>33477</v>
      </c>
      <c r="D4406" t="s">
        <v>33476</v>
      </c>
      <c r="E4406"/>
      <c r="F4406">
        <v>29340</v>
      </c>
      <c r="G4406" t="s">
        <v>33477</v>
      </c>
      <c r="H4406">
        <v>54450</v>
      </c>
      <c r="I4406" t="s">
        <v>33476</v>
      </c>
      <c r="J4406"/>
      <c r="U4406" s="43"/>
      <c r="AE4406"/>
    </row>
    <row r="4407" spans="1:31">
      <c r="A4407">
        <v>12620</v>
      </c>
      <c r="B4407" t="s">
        <v>4217</v>
      </c>
      <c r="C4407" t="s">
        <v>33477</v>
      </c>
      <c r="D4407" t="s">
        <v>33476</v>
      </c>
      <c r="E4407"/>
      <c r="F4407">
        <v>29350</v>
      </c>
      <c r="G4407" t="s">
        <v>33477</v>
      </c>
      <c r="H4407">
        <v>54470</v>
      </c>
      <c r="I4407" t="s">
        <v>33476</v>
      </c>
      <c r="J4407"/>
      <c r="U4407" s="43"/>
      <c r="AE4407"/>
    </row>
    <row r="4408" spans="1:31">
      <c r="A4408">
        <v>12230</v>
      </c>
      <c r="B4408" t="s">
        <v>4218</v>
      </c>
      <c r="C4408" t="s">
        <v>33477</v>
      </c>
      <c r="D4408" t="s">
        <v>33476</v>
      </c>
      <c r="E4408"/>
      <c r="F4408">
        <v>29360</v>
      </c>
      <c r="G4408" t="s">
        <v>33477</v>
      </c>
      <c r="H4408">
        <v>54470</v>
      </c>
      <c r="I4408" t="s">
        <v>33476</v>
      </c>
      <c r="J4408"/>
      <c r="U4408" s="43"/>
      <c r="AE4408"/>
    </row>
    <row r="4409" spans="1:31">
      <c r="A4409">
        <v>12500</v>
      </c>
      <c r="B4409" t="s">
        <v>4219</v>
      </c>
      <c r="C4409" t="s">
        <v>33477</v>
      </c>
      <c r="D4409" t="s">
        <v>33476</v>
      </c>
      <c r="E4409"/>
      <c r="F4409">
        <v>29470</v>
      </c>
      <c r="G4409" t="s">
        <v>33477</v>
      </c>
      <c r="H4409">
        <v>54470</v>
      </c>
      <c r="I4409" t="s">
        <v>33476</v>
      </c>
      <c r="J4409"/>
      <c r="U4409" s="43"/>
      <c r="AE4409"/>
    </row>
    <row r="4410" spans="1:31">
      <c r="A4410">
        <v>12120</v>
      </c>
      <c r="B4410" t="s">
        <v>4220</v>
      </c>
      <c r="C4410" t="s">
        <v>33477</v>
      </c>
      <c r="D4410" t="s">
        <v>33476</v>
      </c>
      <c r="E4410"/>
      <c r="F4410">
        <v>29480</v>
      </c>
      <c r="G4410" t="s">
        <v>33477</v>
      </c>
      <c r="H4410">
        <v>54470</v>
      </c>
      <c r="I4410" t="s">
        <v>33476</v>
      </c>
      <c r="J4410"/>
      <c r="U4410" s="43"/>
      <c r="AE4410"/>
    </row>
    <row r="4411" spans="1:31">
      <c r="A4411">
        <v>12330</v>
      </c>
      <c r="B4411" t="s">
        <v>4221</v>
      </c>
      <c r="C4411" t="s">
        <v>33480</v>
      </c>
      <c r="D4411" t="s">
        <v>33476</v>
      </c>
      <c r="E4411"/>
      <c r="F4411">
        <v>29490</v>
      </c>
      <c r="G4411" t="s">
        <v>33477</v>
      </c>
      <c r="H4411">
        <v>54490</v>
      </c>
      <c r="I4411" t="s">
        <v>33476</v>
      </c>
      <c r="J4411"/>
      <c r="U4411" s="43"/>
      <c r="AE4411"/>
    </row>
    <row r="4412" spans="1:31">
      <c r="A4412">
        <v>12540</v>
      </c>
      <c r="B4412" t="s">
        <v>4222</v>
      </c>
      <c r="C4412" t="s">
        <v>33477</v>
      </c>
      <c r="D4412" t="s">
        <v>33476</v>
      </c>
      <c r="E4412"/>
      <c r="F4412">
        <v>29500</v>
      </c>
      <c r="G4412" t="s">
        <v>33477</v>
      </c>
      <c r="H4412">
        <v>54540</v>
      </c>
      <c r="I4412" t="s">
        <v>33476</v>
      </c>
      <c r="J4412"/>
      <c r="U4412" s="43"/>
      <c r="AE4412"/>
    </row>
    <row r="4413" spans="1:31">
      <c r="A4413">
        <v>12240</v>
      </c>
      <c r="B4413" t="s">
        <v>4223</v>
      </c>
      <c r="C4413" t="s">
        <v>33477</v>
      </c>
      <c r="D4413" t="s">
        <v>33476</v>
      </c>
      <c r="E4413"/>
      <c r="F4413">
        <v>29570</v>
      </c>
      <c r="G4413" t="s">
        <v>33477</v>
      </c>
      <c r="H4413">
        <v>54550</v>
      </c>
      <c r="I4413" t="s">
        <v>33476</v>
      </c>
      <c r="J4413"/>
      <c r="U4413" s="43"/>
      <c r="AE4413"/>
    </row>
    <row r="4414" spans="1:31">
      <c r="A4414">
        <v>12370</v>
      </c>
      <c r="B4414" t="s">
        <v>4224</v>
      </c>
      <c r="C4414" t="s">
        <v>33480</v>
      </c>
      <c r="D4414" t="s">
        <v>33476</v>
      </c>
      <c r="E4414"/>
      <c r="F4414">
        <v>29610</v>
      </c>
      <c r="G4414" t="s">
        <v>33477</v>
      </c>
      <c r="H4414">
        <v>54560</v>
      </c>
      <c r="I4414" t="s">
        <v>33476</v>
      </c>
      <c r="J4414"/>
      <c r="U4414" s="43"/>
      <c r="AE4414"/>
    </row>
    <row r="4415" spans="1:31">
      <c r="A4415">
        <v>12520</v>
      </c>
      <c r="B4415" t="s">
        <v>4225</v>
      </c>
      <c r="C4415" t="s">
        <v>33477</v>
      </c>
      <c r="D4415" t="s">
        <v>33476</v>
      </c>
      <c r="E4415"/>
      <c r="F4415">
        <v>29630</v>
      </c>
      <c r="G4415" t="s">
        <v>33477</v>
      </c>
      <c r="H4415">
        <v>54560</v>
      </c>
      <c r="I4415" t="s">
        <v>33476</v>
      </c>
      <c r="J4415"/>
      <c r="U4415" s="43"/>
      <c r="AE4415"/>
    </row>
    <row r="4416" spans="1:31">
      <c r="A4416">
        <v>12350</v>
      </c>
      <c r="B4416" t="s">
        <v>4226</v>
      </c>
      <c r="C4416" t="s">
        <v>33477</v>
      </c>
      <c r="D4416" t="s">
        <v>33476</v>
      </c>
      <c r="E4416"/>
      <c r="F4416">
        <v>29660</v>
      </c>
      <c r="G4416" t="s">
        <v>33477</v>
      </c>
      <c r="H4416">
        <v>54570</v>
      </c>
      <c r="I4416" t="s">
        <v>33476</v>
      </c>
      <c r="J4416"/>
      <c r="U4416" s="43"/>
      <c r="AE4416"/>
    </row>
    <row r="4417" spans="1:31">
      <c r="A4417">
        <v>12100</v>
      </c>
      <c r="B4417" t="s">
        <v>4227</v>
      </c>
      <c r="C4417" t="s">
        <v>33480</v>
      </c>
      <c r="D4417" t="s">
        <v>33476</v>
      </c>
      <c r="E4417"/>
      <c r="F4417">
        <v>29680</v>
      </c>
      <c r="G4417" t="s">
        <v>33477</v>
      </c>
      <c r="H4417">
        <v>54580</v>
      </c>
      <c r="I4417" t="s">
        <v>33476</v>
      </c>
      <c r="J4417"/>
      <c r="U4417" s="43"/>
      <c r="AE4417"/>
    </row>
    <row r="4418" spans="1:31">
      <c r="A4418">
        <v>12120</v>
      </c>
      <c r="B4418" t="s">
        <v>4228</v>
      </c>
      <c r="C4418" t="s">
        <v>33477</v>
      </c>
      <c r="D4418" t="s">
        <v>33476</v>
      </c>
      <c r="E4418"/>
      <c r="F4418">
        <v>29730</v>
      </c>
      <c r="G4418" t="s">
        <v>33477</v>
      </c>
      <c r="H4418">
        <v>54610</v>
      </c>
      <c r="I4418" t="s">
        <v>33476</v>
      </c>
      <c r="J4418"/>
      <c r="U4418" s="43"/>
      <c r="AE4418"/>
    </row>
    <row r="4419" spans="1:31">
      <c r="A4419">
        <v>12470</v>
      </c>
      <c r="B4419" t="s">
        <v>4229</v>
      </c>
      <c r="C4419" t="s">
        <v>33478</v>
      </c>
      <c r="D4419" t="s">
        <v>33476</v>
      </c>
      <c r="E4419"/>
      <c r="F4419">
        <v>29740</v>
      </c>
      <c r="G4419" t="s">
        <v>33477</v>
      </c>
      <c r="H4419">
        <v>54610</v>
      </c>
      <c r="I4419" t="s">
        <v>33476</v>
      </c>
      <c r="J4419"/>
      <c r="U4419" s="43"/>
      <c r="AE4419"/>
    </row>
    <row r="4420" spans="1:31">
      <c r="A4420">
        <v>12170</v>
      </c>
      <c r="B4420" t="s">
        <v>4230</v>
      </c>
      <c r="C4420" t="s">
        <v>33477</v>
      </c>
      <c r="D4420" t="s">
        <v>33476</v>
      </c>
      <c r="E4420"/>
      <c r="F4420">
        <v>29750</v>
      </c>
      <c r="G4420" t="s">
        <v>33477</v>
      </c>
      <c r="H4420">
        <v>54640</v>
      </c>
      <c r="I4420" t="s">
        <v>33476</v>
      </c>
      <c r="J4420"/>
      <c r="U4420" s="43"/>
      <c r="AE4420"/>
    </row>
    <row r="4421" spans="1:31">
      <c r="A4421">
        <v>12320</v>
      </c>
      <c r="B4421" t="s">
        <v>4231</v>
      </c>
      <c r="C4421" t="s">
        <v>33480</v>
      </c>
      <c r="D4421" t="s">
        <v>33476</v>
      </c>
      <c r="E4421"/>
      <c r="F4421">
        <v>29760</v>
      </c>
      <c r="G4421" t="s">
        <v>33477</v>
      </c>
      <c r="H4421">
        <v>54670</v>
      </c>
      <c r="I4421" t="s">
        <v>33476</v>
      </c>
      <c r="J4421"/>
      <c r="U4421" s="43"/>
      <c r="AE4421"/>
    </row>
    <row r="4422" spans="1:31">
      <c r="A4422">
        <v>12320</v>
      </c>
      <c r="B4422" t="s">
        <v>4231</v>
      </c>
      <c r="C4422" t="s">
        <v>33480</v>
      </c>
      <c r="D4422" t="s">
        <v>33476</v>
      </c>
      <c r="E4422"/>
      <c r="F4422">
        <v>29780</v>
      </c>
      <c r="G4422" t="s">
        <v>33477</v>
      </c>
      <c r="H4422">
        <v>54700</v>
      </c>
      <c r="I4422" t="s">
        <v>33476</v>
      </c>
      <c r="J4422"/>
      <c r="U4422" s="43"/>
      <c r="AE4422"/>
    </row>
    <row r="4423" spans="1:31">
      <c r="A4423">
        <v>12320</v>
      </c>
      <c r="B4423" t="s">
        <v>4231</v>
      </c>
      <c r="C4423" t="s">
        <v>33480</v>
      </c>
      <c r="D4423" t="s">
        <v>33476</v>
      </c>
      <c r="E4423"/>
      <c r="F4423">
        <v>29820</v>
      </c>
      <c r="G4423" t="s">
        <v>33477</v>
      </c>
      <c r="H4423">
        <v>54700</v>
      </c>
      <c r="I4423" t="s">
        <v>33476</v>
      </c>
      <c r="J4423"/>
      <c r="U4423" s="43"/>
      <c r="AE4423"/>
    </row>
    <row r="4424" spans="1:31">
      <c r="A4424">
        <v>12320</v>
      </c>
      <c r="B4424" t="s">
        <v>4231</v>
      </c>
      <c r="C4424" t="s">
        <v>33480</v>
      </c>
      <c r="D4424" t="s">
        <v>33476</v>
      </c>
      <c r="E4424"/>
      <c r="F4424">
        <v>29840</v>
      </c>
      <c r="G4424" t="s">
        <v>33477</v>
      </c>
      <c r="H4424">
        <v>54700</v>
      </c>
      <c r="I4424" t="s">
        <v>33476</v>
      </c>
      <c r="J4424"/>
      <c r="U4424" s="43"/>
      <c r="AE4424"/>
    </row>
    <row r="4425" spans="1:31">
      <c r="A4425">
        <v>12540</v>
      </c>
      <c r="B4425" t="s">
        <v>4232</v>
      </c>
      <c r="C4425" t="s">
        <v>33477</v>
      </c>
      <c r="D4425" t="s">
        <v>33476</v>
      </c>
      <c r="E4425"/>
      <c r="F4425">
        <v>29850</v>
      </c>
      <c r="G4425" t="s">
        <v>33477</v>
      </c>
      <c r="H4425">
        <v>54710</v>
      </c>
      <c r="I4425" t="s">
        <v>33476</v>
      </c>
      <c r="J4425"/>
      <c r="U4425" s="43"/>
      <c r="AE4425"/>
    </row>
    <row r="4426" spans="1:31">
      <c r="A4426">
        <v>12400</v>
      </c>
      <c r="B4426" t="s">
        <v>4233</v>
      </c>
      <c r="C4426" t="s">
        <v>33480</v>
      </c>
      <c r="D4426" t="s">
        <v>33476</v>
      </c>
      <c r="E4426"/>
      <c r="F4426">
        <v>29880</v>
      </c>
      <c r="G4426" t="s">
        <v>33477</v>
      </c>
      <c r="H4426">
        <v>54720</v>
      </c>
      <c r="I4426" t="s">
        <v>33476</v>
      </c>
      <c r="J4426"/>
      <c r="U4426" s="43"/>
      <c r="AE4426"/>
    </row>
    <row r="4427" spans="1:31">
      <c r="A4427">
        <v>12190</v>
      </c>
      <c r="B4427" t="s">
        <v>4234</v>
      </c>
      <c r="C4427" t="s">
        <v>33480</v>
      </c>
      <c r="D4427" t="s">
        <v>33476</v>
      </c>
      <c r="E4427"/>
      <c r="F4427">
        <v>29900</v>
      </c>
      <c r="G4427" t="s">
        <v>33477</v>
      </c>
      <c r="H4427">
        <v>54740</v>
      </c>
      <c r="I4427" t="s">
        <v>33476</v>
      </c>
      <c r="J4427"/>
      <c r="U4427" s="43"/>
      <c r="AE4427"/>
    </row>
    <row r="4428" spans="1:31">
      <c r="A4428">
        <v>12550</v>
      </c>
      <c r="B4428" t="s">
        <v>4235</v>
      </c>
      <c r="C4428" t="s">
        <v>33480</v>
      </c>
      <c r="D4428" t="s">
        <v>33476</v>
      </c>
      <c r="E4428"/>
      <c r="F4428">
        <v>29910</v>
      </c>
      <c r="G4428" t="s">
        <v>33477</v>
      </c>
      <c r="H4428">
        <v>54760</v>
      </c>
      <c r="I4428" t="s">
        <v>33476</v>
      </c>
      <c r="J4428"/>
      <c r="U4428" s="43"/>
      <c r="AE4428"/>
    </row>
    <row r="4429" spans="1:31">
      <c r="A4429">
        <v>12230</v>
      </c>
      <c r="B4429" t="s">
        <v>4236</v>
      </c>
      <c r="C4429" t="s">
        <v>33477</v>
      </c>
      <c r="D4429" t="s">
        <v>33476</v>
      </c>
      <c r="E4429"/>
      <c r="F4429">
        <v>29920</v>
      </c>
      <c r="G4429" t="s">
        <v>33477</v>
      </c>
      <c r="H4429">
        <v>54770</v>
      </c>
      <c r="I4429" t="s">
        <v>33476</v>
      </c>
      <c r="J4429"/>
      <c r="U4429" s="43"/>
      <c r="AE4429"/>
    </row>
    <row r="4430" spans="1:31">
      <c r="A4430">
        <v>12110</v>
      </c>
      <c r="B4430" t="s">
        <v>4237</v>
      </c>
      <c r="C4430" t="s">
        <v>33480</v>
      </c>
      <c r="D4430" t="s">
        <v>33476</v>
      </c>
      <c r="E4430"/>
      <c r="F4430">
        <v>29940</v>
      </c>
      <c r="G4430" t="s">
        <v>33477</v>
      </c>
      <c r="H4430">
        <v>54800</v>
      </c>
      <c r="I4430" t="s">
        <v>33476</v>
      </c>
      <c r="J4430"/>
      <c r="U4430" s="43"/>
      <c r="AE4430"/>
    </row>
    <row r="4431" spans="1:31">
      <c r="A4431">
        <v>12100</v>
      </c>
      <c r="B4431" t="s">
        <v>4238</v>
      </c>
      <c r="C4431" t="s">
        <v>33480</v>
      </c>
      <c r="D4431" t="s">
        <v>33476</v>
      </c>
      <c r="E4431"/>
      <c r="F4431">
        <v>29950</v>
      </c>
      <c r="G4431" t="s">
        <v>33477</v>
      </c>
      <c r="H4431">
        <v>54800</v>
      </c>
      <c r="I4431" t="s">
        <v>33476</v>
      </c>
      <c r="J4431"/>
      <c r="U4431" s="43"/>
      <c r="AE4431"/>
    </row>
    <row r="4432" spans="1:31">
      <c r="A4432">
        <v>12800</v>
      </c>
      <c r="B4432" t="s">
        <v>4239</v>
      </c>
      <c r="C4432" t="s">
        <v>33477</v>
      </c>
      <c r="D4432" t="s">
        <v>33476</v>
      </c>
      <c r="E4432"/>
      <c r="F4432">
        <v>29980</v>
      </c>
      <c r="G4432" t="s">
        <v>33477</v>
      </c>
      <c r="H4432">
        <v>54800</v>
      </c>
      <c r="I4432" t="s">
        <v>33476</v>
      </c>
      <c r="J4432"/>
      <c r="U4432" s="43"/>
      <c r="AE4432"/>
    </row>
    <row r="4433" spans="1:31">
      <c r="A4433">
        <v>12640</v>
      </c>
      <c r="B4433" t="s">
        <v>4240</v>
      </c>
      <c r="C4433" t="s">
        <v>33480</v>
      </c>
      <c r="D4433" t="s">
        <v>33476</v>
      </c>
      <c r="E4433"/>
      <c r="F4433">
        <v>29990</v>
      </c>
      <c r="G4433" t="s">
        <v>33477</v>
      </c>
      <c r="H4433">
        <v>54800</v>
      </c>
      <c r="I4433" t="s">
        <v>33476</v>
      </c>
      <c r="J4433"/>
      <c r="U4433" s="43"/>
      <c r="AE4433"/>
    </row>
    <row r="4434" spans="1:31">
      <c r="A4434">
        <v>12210</v>
      </c>
      <c r="B4434" t="s">
        <v>4241</v>
      </c>
      <c r="C4434" t="s">
        <v>33478</v>
      </c>
      <c r="D4434" t="s">
        <v>33476</v>
      </c>
      <c r="E4434"/>
      <c r="F4434">
        <v>30100</v>
      </c>
      <c r="G4434" t="s">
        <v>33480</v>
      </c>
      <c r="H4434">
        <v>54800</v>
      </c>
      <c r="I4434" t="s">
        <v>33476</v>
      </c>
      <c r="J4434"/>
      <c r="U4434" s="43"/>
      <c r="AE4434"/>
    </row>
    <row r="4435" spans="1:31">
      <c r="A4435">
        <v>12300</v>
      </c>
      <c r="B4435" t="s">
        <v>4242</v>
      </c>
      <c r="C4435" t="s">
        <v>33477</v>
      </c>
      <c r="D4435" t="s">
        <v>33476</v>
      </c>
      <c r="E4435"/>
      <c r="F4435">
        <v>30111</v>
      </c>
      <c r="G4435" t="s">
        <v>33480</v>
      </c>
      <c r="H4435">
        <v>54830</v>
      </c>
      <c r="I4435" t="s">
        <v>33476</v>
      </c>
      <c r="J4435"/>
      <c r="U4435" s="43"/>
      <c r="AE4435"/>
    </row>
    <row r="4436" spans="1:31">
      <c r="A4436">
        <v>12000</v>
      </c>
      <c r="B4436" t="s">
        <v>4243</v>
      </c>
      <c r="C4436" t="s">
        <v>33477</v>
      </c>
      <c r="D4436" t="s">
        <v>33476</v>
      </c>
      <c r="E4436"/>
      <c r="F4436">
        <v>30114</v>
      </c>
      <c r="G4436" t="s">
        <v>33480</v>
      </c>
      <c r="H4436">
        <v>54830</v>
      </c>
      <c r="I4436" t="s">
        <v>33476</v>
      </c>
      <c r="J4436"/>
      <c r="U4436" s="43"/>
      <c r="AE4436"/>
    </row>
    <row r="4437" spans="1:31">
      <c r="A4437">
        <v>12000</v>
      </c>
      <c r="B4437" t="s">
        <v>4243</v>
      </c>
      <c r="C4437" t="s">
        <v>33477</v>
      </c>
      <c r="D4437" t="s">
        <v>33476</v>
      </c>
      <c r="E4437"/>
      <c r="F4437">
        <v>30121</v>
      </c>
      <c r="G4437" t="s">
        <v>33480</v>
      </c>
      <c r="H4437">
        <v>54840</v>
      </c>
      <c r="I4437" t="s">
        <v>33476</v>
      </c>
      <c r="J4437"/>
      <c r="U4437" s="43"/>
      <c r="AE4437"/>
    </row>
    <row r="4438" spans="1:31">
      <c r="A4438">
        <v>12510</v>
      </c>
      <c r="B4438" t="s">
        <v>4243</v>
      </c>
      <c r="C4438" t="s">
        <v>33477</v>
      </c>
      <c r="D4438" t="e">
        <v>#N/A</v>
      </c>
      <c r="E4438"/>
      <c r="F4438">
        <v>30124</v>
      </c>
      <c r="G4438" t="s">
        <v>33480</v>
      </c>
      <c r="H4438">
        <v>54870</v>
      </c>
      <c r="I4438" t="s">
        <v>33476</v>
      </c>
      <c r="J4438"/>
      <c r="U4438" s="43"/>
      <c r="AE4438"/>
    </row>
    <row r="4439" spans="1:31">
      <c r="A4439">
        <v>12510</v>
      </c>
      <c r="B4439" t="s">
        <v>4243</v>
      </c>
      <c r="C4439" t="s">
        <v>33477</v>
      </c>
      <c r="D4439" t="e">
        <v>#N/A</v>
      </c>
      <c r="E4439"/>
      <c r="F4439">
        <v>30127</v>
      </c>
      <c r="G4439" t="s">
        <v>33480</v>
      </c>
      <c r="H4439">
        <v>54890</v>
      </c>
      <c r="I4439" t="s">
        <v>33476</v>
      </c>
      <c r="J4439"/>
      <c r="U4439" s="43"/>
      <c r="AE4439"/>
    </row>
    <row r="4440" spans="1:31">
      <c r="A4440">
        <v>12350</v>
      </c>
      <c r="B4440" t="s">
        <v>4244</v>
      </c>
      <c r="C4440" t="s">
        <v>33477</v>
      </c>
      <c r="D4440" t="s">
        <v>33476</v>
      </c>
      <c r="E4440"/>
      <c r="F4440">
        <v>30128</v>
      </c>
      <c r="G4440" t="s">
        <v>33480</v>
      </c>
      <c r="H4440">
        <v>54930</v>
      </c>
      <c r="I4440" t="s">
        <v>33476</v>
      </c>
      <c r="J4440"/>
      <c r="U4440" s="43"/>
      <c r="AE4440"/>
    </row>
    <row r="4441" spans="1:31">
      <c r="A4441">
        <v>12170</v>
      </c>
      <c r="B4441" t="s">
        <v>4245</v>
      </c>
      <c r="C4441" t="s">
        <v>33477</v>
      </c>
      <c r="D4441" t="s">
        <v>33476</v>
      </c>
      <c r="E4441"/>
      <c r="F4441">
        <v>30129</v>
      </c>
      <c r="G4441" t="s">
        <v>33480</v>
      </c>
      <c r="H4441">
        <v>54930</v>
      </c>
      <c r="I4441" t="s">
        <v>33476</v>
      </c>
      <c r="J4441"/>
      <c r="U4441" s="43"/>
      <c r="AE4441"/>
    </row>
    <row r="4442" spans="1:31">
      <c r="A4442">
        <v>12140</v>
      </c>
      <c r="B4442" t="s">
        <v>4246</v>
      </c>
      <c r="C4442" t="s">
        <v>33477</v>
      </c>
      <c r="D4442" t="s">
        <v>33476</v>
      </c>
      <c r="E4442"/>
      <c r="F4442">
        <v>30130</v>
      </c>
      <c r="G4442" t="s">
        <v>33480</v>
      </c>
      <c r="H4442">
        <v>54950</v>
      </c>
      <c r="I4442" t="s">
        <v>33476</v>
      </c>
      <c r="J4442"/>
      <c r="U4442" s="43"/>
      <c r="AE4442"/>
    </row>
    <row r="4443" spans="1:31">
      <c r="A4443">
        <v>12140</v>
      </c>
      <c r="B4443" t="s">
        <v>4247</v>
      </c>
      <c r="C4443" t="s">
        <v>33477</v>
      </c>
      <c r="D4443" t="s">
        <v>33476</v>
      </c>
      <c r="E4443"/>
      <c r="F4443">
        <v>30131</v>
      </c>
      <c r="G4443" t="s">
        <v>33480</v>
      </c>
      <c r="H4443">
        <v>55000</v>
      </c>
      <c r="I4443" t="s">
        <v>33476</v>
      </c>
      <c r="J4443"/>
      <c r="U4443" s="43"/>
      <c r="AE4443"/>
    </row>
    <row r="4444" spans="1:31">
      <c r="A4444">
        <v>12390</v>
      </c>
      <c r="B4444" t="s">
        <v>4248</v>
      </c>
      <c r="C4444" t="s">
        <v>33477</v>
      </c>
      <c r="D4444" t="s">
        <v>33476</v>
      </c>
      <c r="E4444"/>
      <c r="F4444">
        <v>30132</v>
      </c>
      <c r="G4444" t="s">
        <v>33480</v>
      </c>
      <c r="H4444">
        <v>55000</v>
      </c>
      <c r="I4444" t="s">
        <v>33476</v>
      </c>
      <c r="J4444"/>
      <c r="U4444" s="43"/>
      <c r="AE4444"/>
    </row>
    <row r="4445" spans="1:31">
      <c r="A4445">
        <v>12500</v>
      </c>
      <c r="B4445" t="s">
        <v>4249</v>
      </c>
      <c r="C4445" t="s">
        <v>33477</v>
      </c>
      <c r="D4445" t="s">
        <v>33476</v>
      </c>
      <c r="E4445"/>
      <c r="F4445">
        <v>30133</v>
      </c>
      <c r="G4445" t="s">
        <v>33480</v>
      </c>
      <c r="H4445">
        <v>55000</v>
      </c>
      <c r="I4445" t="s">
        <v>33476</v>
      </c>
      <c r="J4445"/>
      <c r="U4445" s="43"/>
      <c r="AE4445"/>
    </row>
    <row r="4446" spans="1:31">
      <c r="A4446">
        <v>12140</v>
      </c>
      <c r="B4446" t="s">
        <v>4250</v>
      </c>
      <c r="C4446" t="s">
        <v>33477</v>
      </c>
      <c r="D4446" t="s">
        <v>33476</v>
      </c>
      <c r="E4446"/>
      <c r="F4446">
        <v>30240</v>
      </c>
      <c r="G4446" t="s">
        <v>33480</v>
      </c>
      <c r="H4446">
        <v>55000</v>
      </c>
      <c r="I4446" t="s">
        <v>33476</v>
      </c>
      <c r="J4446"/>
      <c r="U4446" s="43"/>
      <c r="AE4446"/>
    </row>
    <row r="4447" spans="1:31">
      <c r="A4447">
        <v>12190</v>
      </c>
      <c r="B4447" t="s">
        <v>4251</v>
      </c>
      <c r="C4447" t="s">
        <v>33480</v>
      </c>
      <c r="D4447" t="s">
        <v>33476</v>
      </c>
      <c r="E4447"/>
      <c r="F4447">
        <v>30310</v>
      </c>
      <c r="G4447" t="s">
        <v>33480</v>
      </c>
      <c r="H4447">
        <v>55000</v>
      </c>
      <c r="I4447" t="s">
        <v>33476</v>
      </c>
      <c r="J4447"/>
      <c r="U4447" s="43"/>
      <c r="AE4447"/>
    </row>
    <row r="4448" spans="1:31">
      <c r="A4448">
        <v>12360</v>
      </c>
      <c r="B4448" t="s">
        <v>900</v>
      </c>
      <c r="C4448" t="s">
        <v>33480</v>
      </c>
      <c r="D4448" t="s">
        <v>33476</v>
      </c>
      <c r="E4448"/>
      <c r="F4448">
        <v>30380</v>
      </c>
      <c r="G4448" t="s">
        <v>33480</v>
      </c>
      <c r="H4448">
        <v>55000</v>
      </c>
      <c r="I4448" t="s">
        <v>33476</v>
      </c>
      <c r="J4448"/>
      <c r="U4448" s="43"/>
      <c r="AE4448"/>
    </row>
    <row r="4449" spans="1:31">
      <c r="A4449">
        <v>12300</v>
      </c>
      <c r="B4449" t="s">
        <v>4252</v>
      </c>
      <c r="C4449" t="s">
        <v>33477</v>
      </c>
      <c r="D4449" t="s">
        <v>33476</v>
      </c>
      <c r="E4449"/>
      <c r="F4449">
        <v>30390</v>
      </c>
      <c r="G4449" t="s">
        <v>33480</v>
      </c>
      <c r="H4449">
        <v>55000</v>
      </c>
      <c r="I4449" t="s">
        <v>33476</v>
      </c>
      <c r="J4449"/>
      <c r="U4449" s="43"/>
      <c r="AE4449"/>
    </row>
    <row r="4450" spans="1:31">
      <c r="A4450">
        <v>12300</v>
      </c>
      <c r="B4450" t="s">
        <v>4253</v>
      </c>
      <c r="C4450" t="s">
        <v>33477</v>
      </c>
      <c r="D4450" t="s">
        <v>33476</v>
      </c>
      <c r="E4450"/>
      <c r="F4450">
        <v>30410</v>
      </c>
      <c r="G4450" t="s">
        <v>33480</v>
      </c>
      <c r="H4450">
        <v>55100</v>
      </c>
      <c r="I4450" t="s">
        <v>33476</v>
      </c>
      <c r="J4450"/>
      <c r="U4450" s="43"/>
      <c r="AE4450"/>
    </row>
    <row r="4451" spans="1:31">
      <c r="A4451">
        <v>12450</v>
      </c>
      <c r="B4451" t="s">
        <v>4254</v>
      </c>
      <c r="C4451" t="s">
        <v>33477</v>
      </c>
      <c r="D4451" t="s">
        <v>33476</v>
      </c>
      <c r="E4451"/>
      <c r="F4451">
        <v>30470</v>
      </c>
      <c r="G4451" t="s">
        <v>33480</v>
      </c>
      <c r="H4451">
        <v>55100</v>
      </c>
      <c r="I4451" t="s">
        <v>33476</v>
      </c>
      <c r="J4451"/>
      <c r="U4451" s="43"/>
      <c r="AE4451"/>
    </row>
    <row r="4452" spans="1:31">
      <c r="A4452">
        <v>12140</v>
      </c>
      <c r="B4452" t="s">
        <v>4255</v>
      </c>
      <c r="C4452" t="s">
        <v>33477</v>
      </c>
      <c r="D4452" t="s">
        <v>33476</v>
      </c>
      <c r="E4452"/>
      <c r="F4452">
        <v>30480</v>
      </c>
      <c r="G4452" t="s">
        <v>33480</v>
      </c>
      <c r="H4452">
        <v>55100</v>
      </c>
      <c r="I4452" t="s">
        <v>33476</v>
      </c>
      <c r="J4452"/>
      <c r="U4452" s="43"/>
      <c r="AE4452"/>
    </row>
    <row r="4453" spans="1:31">
      <c r="A4453">
        <v>12260</v>
      </c>
      <c r="B4453" t="s">
        <v>4256</v>
      </c>
      <c r="C4453" t="s">
        <v>33477</v>
      </c>
      <c r="D4453" t="s">
        <v>33476</v>
      </c>
      <c r="E4453"/>
      <c r="F4453">
        <v>30490</v>
      </c>
      <c r="G4453" t="s">
        <v>33480</v>
      </c>
      <c r="H4453">
        <v>55100</v>
      </c>
      <c r="I4453" t="s">
        <v>33476</v>
      </c>
      <c r="J4453"/>
      <c r="U4453" s="43"/>
      <c r="AE4453"/>
    </row>
    <row r="4454" spans="1:31">
      <c r="A4454">
        <v>12270</v>
      </c>
      <c r="B4454" t="s">
        <v>4257</v>
      </c>
      <c r="C4454" t="s">
        <v>33477</v>
      </c>
      <c r="D4454" t="s">
        <v>33476</v>
      </c>
      <c r="E4454"/>
      <c r="F4454">
        <v>30520</v>
      </c>
      <c r="G4454" t="s">
        <v>33480</v>
      </c>
      <c r="H4454">
        <v>55100</v>
      </c>
      <c r="I4454" t="s">
        <v>33476</v>
      </c>
      <c r="J4454"/>
      <c r="U4454" s="43"/>
      <c r="AE4454"/>
    </row>
    <row r="4455" spans="1:31">
      <c r="A4455">
        <v>12340</v>
      </c>
      <c r="B4455" t="s">
        <v>4258</v>
      </c>
      <c r="C4455" t="s">
        <v>33477</v>
      </c>
      <c r="D4455" t="s">
        <v>33476</v>
      </c>
      <c r="E4455"/>
      <c r="F4455">
        <v>30560</v>
      </c>
      <c r="G4455" t="s">
        <v>33480</v>
      </c>
      <c r="H4455">
        <v>55100</v>
      </c>
      <c r="I4455" t="s">
        <v>33476</v>
      </c>
      <c r="J4455"/>
      <c r="U4455" s="43"/>
      <c r="AE4455"/>
    </row>
    <row r="4456" spans="1:31">
      <c r="A4456">
        <v>12310</v>
      </c>
      <c r="B4456" t="s">
        <v>4259</v>
      </c>
      <c r="C4456" t="s">
        <v>33477</v>
      </c>
      <c r="D4456" t="s">
        <v>33476</v>
      </c>
      <c r="E4456"/>
      <c r="F4456">
        <v>30620</v>
      </c>
      <c r="G4456" t="s">
        <v>33480</v>
      </c>
      <c r="H4456">
        <v>55110</v>
      </c>
      <c r="I4456" t="s">
        <v>33476</v>
      </c>
      <c r="J4456"/>
      <c r="U4456" s="43"/>
      <c r="AE4456"/>
    </row>
    <row r="4457" spans="1:31">
      <c r="A4457">
        <v>12220</v>
      </c>
      <c r="B4457" t="s">
        <v>4260</v>
      </c>
      <c r="C4457" t="s">
        <v>33477</v>
      </c>
      <c r="D4457" t="s">
        <v>33476</v>
      </c>
      <c r="E4457"/>
      <c r="F4457">
        <v>30640</v>
      </c>
      <c r="G4457" t="s">
        <v>33480</v>
      </c>
      <c r="H4457">
        <v>55110</v>
      </c>
      <c r="I4457" t="s">
        <v>33476</v>
      </c>
      <c r="J4457"/>
      <c r="U4457" s="43"/>
      <c r="AE4457"/>
    </row>
    <row r="4458" spans="1:31">
      <c r="A4458">
        <v>12360</v>
      </c>
      <c r="B4458" t="s">
        <v>4261</v>
      </c>
      <c r="C4458" t="s">
        <v>33480</v>
      </c>
      <c r="D4458" t="s">
        <v>33476</v>
      </c>
      <c r="E4458"/>
      <c r="F4458">
        <v>30660</v>
      </c>
      <c r="G4458" t="s">
        <v>33480</v>
      </c>
      <c r="H4458">
        <v>55110</v>
      </c>
      <c r="I4458" t="s">
        <v>33476</v>
      </c>
      <c r="J4458"/>
      <c r="U4458" s="43"/>
      <c r="AE4458"/>
    </row>
    <row r="4459" spans="1:31">
      <c r="A4459">
        <v>12140</v>
      </c>
      <c r="B4459" t="s">
        <v>4262</v>
      </c>
      <c r="C4459" t="s">
        <v>33477</v>
      </c>
      <c r="D4459" t="s">
        <v>33476</v>
      </c>
      <c r="E4459"/>
      <c r="F4459">
        <v>30720</v>
      </c>
      <c r="G4459" t="s">
        <v>33480</v>
      </c>
      <c r="H4459">
        <v>55110</v>
      </c>
      <c r="I4459" t="s">
        <v>33476</v>
      </c>
      <c r="J4459"/>
      <c r="U4459" s="43"/>
      <c r="AE4459"/>
    </row>
    <row r="4460" spans="1:31">
      <c r="A4460">
        <v>12390</v>
      </c>
      <c r="B4460" t="s">
        <v>4263</v>
      </c>
      <c r="C4460" t="s">
        <v>33477</v>
      </c>
      <c r="D4460" t="s">
        <v>33476</v>
      </c>
      <c r="E4460"/>
      <c r="F4460">
        <v>30740</v>
      </c>
      <c r="G4460" t="s">
        <v>33480</v>
      </c>
      <c r="H4460">
        <v>55120</v>
      </c>
      <c r="I4460" t="s">
        <v>33476</v>
      </c>
      <c r="J4460"/>
      <c r="U4460" s="43"/>
      <c r="AE4460"/>
    </row>
    <row r="4461" spans="1:31">
      <c r="A4461">
        <v>12160</v>
      </c>
      <c r="B4461" t="s">
        <v>4264</v>
      </c>
      <c r="C4461" t="s">
        <v>33477</v>
      </c>
      <c r="D4461" t="s">
        <v>33476</v>
      </c>
      <c r="E4461"/>
      <c r="F4461">
        <v>30820</v>
      </c>
      <c r="G4461" t="s">
        <v>33480</v>
      </c>
      <c r="H4461">
        <v>55120</v>
      </c>
      <c r="I4461" t="s">
        <v>33476</v>
      </c>
      <c r="J4461"/>
      <c r="U4461" s="43"/>
      <c r="AE4461"/>
    </row>
    <row r="4462" spans="1:31">
      <c r="A4462">
        <v>12230</v>
      </c>
      <c r="B4462" t="s">
        <v>4265</v>
      </c>
      <c r="C4462" t="s">
        <v>33477</v>
      </c>
      <c r="D4462" t="s">
        <v>33476</v>
      </c>
      <c r="E4462"/>
      <c r="F4462">
        <v>30870</v>
      </c>
      <c r="G4462" t="s">
        <v>33480</v>
      </c>
      <c r="H4462">
        <v>55120</v>
      </c>
      <c r="I4462" t="s">
        <v>33476</v>
      </c>
      <c r="J4462"/>
      <c r="U4462" s="43"/>
      <c r="AE4462"/>
    </row>
    <row r="4463" spans="1:31">
      <c r="A4463">
        <v>12460</v>
      </c>
      <c r="B4463" t="s">
        <v>4266</v>
      </c>
      <c r="C4463" t="s">
        <v>33477</v>
      </c>
      <c r="D4463" t="s">
        <v>33476</v>
      </c>
      <c r="E4463"/>
      <c r="F4463">
        <v>30900</v>
      </c>
      <c r="G4463" t="s">
        <v>33480</v>
      </c>
      <c r="H4463">
        <v>55130</v>
      </c>
      <c r="I4463" t="s">
        <v>33476</v>
      </c>
      <c r="J4463"/>
      <c r="U4463" s="43"/>
      <c r="AE4463"/>
    </row>
    <row r="4464" spans="1:31">
      <c r="A4464">
        <v>12600</v>
      </c>
      <c r="B4464" t="s">
        <v>4267</v>
      </c>
      <c r="C4464" t="s">
        <v>33477</v>
      </c>
      <c r="D4464" t="s">
        <v>33476</v>
      </c>
      <c r="E4464"/>
      <c r="F4464">
        <v>30920</v>
      </c>
      <c r="G4464" t="s">
        <v>33480</v>
      </c>
      <c r="H4464">
        <v>55130</v>
      </c>
      <c r="I4464" t="s">
        <v>33476</v>
      </c>
      <c r="J4464"/>
      <c r="U4464" s="43"/>
      <c r="AE4464"/>
    </row>
    <row r="4465" spans="1:31">
      <c r="A4465">
        <v>12210</v>
      </c>
      <c r="B4465" t="s">
        <v>4268</v>
      </c>
      <c r="C4465" t="s">
        <v>33478</v>
      </c>
      <c r="D4465" t="s">
        <v>33476</v>
      </c>
      <c r="E4465"/>
      <c r="F4465">
        <v>30940</v>
      </c>
      <c r="G4465" t="s">
        <v>33477</v>
      </c>
      <c r="H4465">
        <v>55130</v>
      </c>
      <c r="I4465" t="s">
        <v>33476</v>
      </c>
      <c r="J4465"/>
      <c r="U4465" s="43"/>
      <c r="AE4465"/>
    </row>
    <row r="4466" spans="1:31">
      <c r="A4466">
        <v>12310</v>
      </c>
      <c r="B4466" t="s">
        <v>4269</v>
      </c>
      <c r="C4466" t="s">
        <v>33477</v>
      </c>
      <c r="D4466" t="s">
        <v>33476</v>
      </c>
      <c r="E4466"/>
      <c r="F4466">
        <v>30960</v>
      </c>
      <c r="G4466" t="s">
        <v>33480</v>
      </c>
      <c r="H4466">
        <v>55130</v>
      </c>
      <c r="I4466" t="s">
        <v>33476</v>
      </c>
      <c r="J4466"/>
      <c r="U4466" s="43"/>
      <c r="AE4466"/>
    </row>
    <row r="4467" spans="1:31">
      <c r="A4467">
        <v>12310</v>
      </c>
      <c r="B4467" t="s">
        <v>4269</v>
      </c>
      <c r="C4467" t="s">
        <v>33477</v>
      </c>
      <c r="D4467" t="s">
        <v>33476</v>
      </c>
      <c r="E4467"/>
      <c r="F4467">
        <v>30980</v>
      </c>
      <c r="G4467" t="s">
        <v>33480</v>
      </c>
      <c r="H4467">
        <v>55140</v>
      </c>
      <c r="I4467" t="s">
        <v>33476</v>
      </c>
      <c r="J4467"/>
      <c r="U4467" s="43"/>
      <c r="AE4467"/>
    </row>
    <row r="4468" spans="1:31">
      <c r="A4468">
        <v>12350</v>
      </c>
      <c r="B4468" t="s">
        <v>4270</v>
      </c>
      <c r="C4468" t="s">
        <v>33477</v>
      </c>
      <c r="D4468" t="s">
        <v>33476</v>
      </c>
      <c r="E4468"/>
      <c r="F4468">
        <v>31100</v>
      </c>
      <c r="G4468" t="s">
        <v>33480</v>
      </c>
      <c r="H4468">
        <v>55140</v>
      </c>
      <c r="I4468" t="s">
        <v>33476</v>
      </c>
      <c r="J4468"/>
      <c r="U4468" s="43"/>
      <c r="AE4468"/>
    </row>
    <row r="4469" spans="1:31">
      <c r="A4469">
        <v>12230</v>
      </c>
      <c r="B4469" t="s">
        <v>4271</v>
      </c>
      <c r="C4469" t="s">
        <v>33477</v>
      </c>
      <c r="D4469" t="s">
        <v>33476</v>
      </c>
      <c r="E4469"/>
      <c r="F4469">
        <v>31170</v>
      </c>
      <c r="G4469" t="s">
        <v>33480</v>
      </c>
      <c r="H4469">
        <v>55140</v>
      </c>
      <c r="I4469" t="s">
        <v>33476</v>
      </c>
      <c r="J4469"/>
      <c r="U4469" s="43"/>
      <c r="AE4469"/>
    </row>
    <row r="4470" spans="1:31">
      <c r="A4470">
        <v>12500</v>
      </c>
      <c r="B4470" t="s">
        <v>4272</v>
      </c>
      <c r="C4470" t="s">
        <v>33477</v>
      </c>
      <c r="D4470" t="s">
        <v>33476</v>
      </c>
      <c r="E4470"/>
      <c r="F4470">
        <v>31180</v>
      </c>
      <c r="G4470" t="s">
        <v>33480</v>
      </c>
      <c r="H4470">
        <v>55140</v>
      </c>
      <c r="I4470" t="s">
        <v>33476</v>
      </c>
      <c r="J4470"/>
      <c r="U4470" s="43"/>
      <c r="AE4470"/>
    </row>
    <row r="4471" spans="1:31">
      <c r="A4471">
        <v>12380</v>
      </c>
      <c r="B4471" t="s">
        <v>4273</v>
      </c>
      <c r="C4471" t="s">
        <v>33477</v>
      </c>
      <c r="D4471" t="s">
        <v>33476</v>
      </c>
      <c r="E4471"/>
      <c r="F4471">
        <v>31200</v>
      </c>
      <c r="G4471" t="s">
        <v>33480</v>
      </c>
      <c r="H4471">
        <v>55140</v>
      </c>
      <c r="I4471" t="s">
        <v>33476</v>
      </c>
      <c r="J4471"/>
      <c r="U4471" s="43"/>
      <c r="AE4471"/>
    </row>
    <row r="4472" spans="1:31">
      <c r="A4472">
        <v>12170</v>
      </c>
      <c r="B4472" t="s">
        <v>4274</v>
      </c>
      <c r="C4472" t="s">
        <v>33477</v>
      </c>
      <c r="D4472" t="s">
        <v>33476</v>
      </c>
      <c r="E4472"/>
      <c r="F4472">
        <v>31240</v>
      </c>
      <c r="G4472" t="s">
        <v>33480</v>
      </c>
      <c r="H4472">
        <v>55150</v>
      </c>
      <c r="I4472" t="s">
        <v>33476</v>
      </c>
      <c r="J4472"/>
      <c r="U4472" s="43"/>
      <c r="AE4472"/>
    </row>
    <row r="4473" spans="1:31">
      <c r="A4473">
        <v>12440</v>
      </c>
      <c r="B4473" t="s">
        <v>4275</v>
      </c>
      <c r="C4473" t="s">
        <v>33477</v>
      </c>
      <c r="D4473" t="s">
        <v>33476</v>
      </c>
      <c r="E4473"/>
      <c r="F4473">
        <v>31250</v>
      </c>
      <c r="G4473" t="s">
        <v>33480</v>
      </c>
      <c r="H4473">
        <v>55150</v>
      </c>
      <c r="I4473" t="s">
        <v>33476</v>
      </c>
      <c r="J4473"/>
      <c r="U4473" s="43"/>
      <c r="AE4473"/>
    </row>
    <row r="4474" spans="1:31">
      <c r="A4474">
        <v>12430</v>
      </c>
      <c r="B4474" t="s">
        <v>4276</v>
      </c>
      <c r="C4474" t="s">
        <v>33477</v>
      </c>
      <c r="D4474" t="s">
        <v>33476</v>
      </c>
      <c r="E4474"/>
      <c r="F4474">
        <v>31270</v>
      </c>
      <c r="G4474" t="s">
        <v>33480</v>
      </c>
      <c r="H4474">
        <v>55150</v>
      </c>
      <c r="I4474" t="s">
        <v>33476</v>
      </c>
      <c r="J4474"/>
      <c r="U4474" s="43"/>
      <c r="AE4474"/>
    </row>
    <row r="4475" spans="1:31">
      <c r="A4475">
        <v>12300</v>
      </c>
      <c r="B4475" t="s">
        <v>4277</v>
      </c>
      <c r="C4475" t="s">
        <v>33477</v>
      </c>
      <c r="D4475" t="s">
        <v>33476</v>
      </c>
      <c r="E4475"/>
      <c r="F4475">
        <v>31280</v>
      </c>
      <c r="G4475" t="s">
        <v>33480</v>
      </c>
      <c r="H4475">
        <v>55150</v>
      </c>
      <c r="I4475" t="s">
        <v>33476</v>
      </c>
      <c r="J4475"/>
      <c r="U4475" s="43"/>
      <c r="AE4475"/>
    </row>
    <row r="4476" spans="1:31">
      <c r="A4476">
        <v>12740</v>
      </c>
      <c r="B4476" t="s">
        <v>4278</v>
      </c>
      <c r="C4476" t="s">
        <v>33477</v>
      </c>
      <c r="D4476" t="e">
        <v>#N/A</v>
      </c>
      <c r="E4476"/>
      <c r="F4476">
        <v>31300</v>
      </c>
      <c r="G4476" t="s">
        <v>33480</v>
      </c>
      <c r="H4476">
        <v>55150</v>
      </c>
      <c r="I4476" t="s">
        <v>33476</v>
      </c>
      <c r="J4476"/>
      <c r="U4476" s="43"/>
      <c r="AE4476"/>
    </row>
    <row r="4477" spans="1:31">
      <c r="A4477">
        <v>12450</v>
      </c>
      <c r="B4477" t="s">
        <v>4279</v>
      </c>
      <c r="C4477" t="s">
        <v>33477</v>
      </c>
      <c r="D4477" t="s">
        <v>33476</v>
      </c>
      <c r="E4477"/>
      <c r="F4477">
        <v>31320</v>
      </c>
      <c r="G4477" t="s">
        <v>33480</v>
      </c>
      <c r="H4477">
        <v>55150</v>
      </c>
      <c r="I4477" t="s">
        <v>33476</v>
      </c>
      <c r="J4477"/>
      <c r="U4477" s="43"/>
      <c r="AE4477"/>
    </row>
    <row r="4478" spans="1:31">
      <c r="A4478">
        <v>12450</v>
      </c>
      <c r="B4478" t="s">
        <v>4279</v>
      </c>
      <c r="C4478" t="s">
        <v>33477</v>
      </c>
      <c r="D4478" t="s">
        <v>33476</v>
      </c>
      <c r="E4478"/>
      <c r="F4478">
        <v>31400</v>
      </c>
      <c r="G4478" t="s">
        <v>33480</v>
      </c>
      <c r="H4478">
        <v>55150</v>
      </c>
      <c r="I4478" t="s">
        <v>33476</v>
      </c>
      <c r="J4478"/>
      <c r="U4478" s="43"/>
      <c r="AE4478"/>
    </row>
    <row r="4479" spans="1:31">
      <c r="A4479">
        <v>12220</v>
      </c>
      <c r="B4479" t="s">
        <v>4280</v>
      </c>
      <c r="C4479" t="s">
        <v>33477</v>
      </c>
      <c r="D4479" t="s">
        <v>33476</v>
      </c>
      <c r="E4479"/>
      <c r="F4479">
        <v>31500</v>
      </c>
      <c r="G4479" t="s">
        <v>33480</v>
      </c>
      <c r="H4479">
        <v>55160</v>
      </c>
      <c r="I4479" t="s">
        <v>33476</v>
      </c>
      <c r="J4479"/>
      <c r="U4479" s="43"/>
      <c r="AE4479"/>
    </row>
    <row r="4480" spans="1:31">
      <c r="A4480">
        <v>12270</v>
      </c>
      <c r="B4480" t="s">
        <v>4281</v>
      </c>
      <c r="C4480" t="s">
        <v>33477</v>
      </c>
      <c r="D4480" t="s">
        <v>33476</v>
      </c>
      <c r="E4480"/>
      <c r="F4480">
        <v>31670</v>
      </c>
      <c r="G4480" t="s">
        <v>33480</v>
      </c>
      <c r="H4480">
        <v>55160</v>
      </c>
      <c r="I4480" t="s">
        <v>33476</v>
      </c>
      <c r="J4480"/>
      <c r="U4480" s="43"/>
      <c r="AE4480"/>
    </row>
    <row r="4481" spans="1:31">
      <c r="A4481">
        <v>12350</v>
      </c>
      <c r="B4481" t="s">
        <v>4282</v>
      </c>
      <c r="C4481" t="s">
        <v>33477</v>
      </c>
      <c r="D4481" t="s">
        <v>33476</v>
      </c>
      <c r="E4481"/>
      <c r="F4481">
        <v>31700</v>
      </c>
      <c r="G4481" t="s">
        <v>33480</v>
      </c>
      <c r="H4481">
        <v>55160</v>
      </c>
      <c r="I4481" t="s">
        <v>33476</v>
      </c>
      <c r="J4481"/>
      <c r="U4481" s="43"/>
      <c r="AE4481"/>
    </row>
    <row r="4482" spans="1:31">
      <c r="A4482">
        <v>12160</v>
      </c>
      <c r="B4482" t="s">
        <v>4283</v>
      </c>
      <c r="C4482" t="s">
        <v>33477</v>
      </c>
      <c r="D4482" t="s">
        <v>33476</v>
      </c>
      <c r="E4482"/>
      <c r="F4482">
        <v>31750</v>
      </c>
      <c r="G4482" t="s">
        <v>33480</v>
      </c>
      <c r="H4482">
        <v>55170</v>
      </c>
      <c r="I4482" t="s">
        <v>33476</v>
      </c>
      <c r="J4482"/>
      <c r="U4482" s="43"/>
      <c r="AE4482"/>
    </row>
    <row r="4483" spans="1:31">
      <c r="A4483">
        <v>12330</v>
      </c>
      <c r="B4483" t="s">
        <v>4284</v>
      </c>
      <c r="C4483" t="s">
        <v>33480</v>
      </c>
      <c r="D4483" t="s">
        <v>33476</v>
      </c>
      <c r="E4483"/>
      <c r="F4483">
        <v>31770</v>
      </c>
      <c r="G4483" t="s">
        <v>33480</v>
      </c>
      <c r="H4483">
        <v>55170</v>
      </c>
      <c r="I4483" t="s">
        <v>33476</v>
      </c>
      <c r="J4483"/>
      <c r="U4483" s="43"/>
      <c r="AE4483"/>
    </row>
    <row r="4484" spans="1:31">
      <c r="A4484">
        <v>12540</v>
      </c>
      <c r="B4484" t="s">
        <v>4285</v>
      </c>
      <c r="C4484" t="s">
        <v>33477</v>
      </c>
      <c r="D4484" t="s">
        <v>33476</v>
      </c>
      <c r="E4484"/>
      <c r="F4484">
        <v>31780</v>
      </c>
      <c r="G4484" t="s">
        <v>33480</v>
      </c>
      <c r="H4484">
        <v>55190</v>
      </c>
      <c r="I4484" t="s">
        <v>33476</v>
      </c>
      <c r="J4484"/>
      <c r="U4484" s="43"/>
      <c r="AE4484"/>
    </row>
    <row r="4485" spans="1:31">
      <c r="A4485">
        <v>12200</v>
      </c>
      <c r="B4485" t="s">
        <v>4286</v>
      </c>
      <c r="C4485" t="s">
        <v>33477</v>
      </c>
      <c r="D4485" t="s">
        <v>33476</v>
      </c>
      <c r="E4485"/>
      <c r="F4485">
        <v>31790</v>
      </c>
      <c r="G4485" t="s">
        <v>33480</v>
      </c>
      <c r="H4485">
        <v>55190</v>
      </c>
      <c r="I4485" t="s">
        <v>33476</v>
      </c>
      <c r="J4485"/>
      <c r="U4485" s="43"/>
      <c r="AE4485"/>
    </row>
    <row r="4486" spans="1:31">
      <c r="A4486">
        <v>12550</v>
      </c>
      <c r="B4486" t="s">
        <v>4287</v>
      </c>
      <c r="C4486" t="s">
        <v>33480</v>
      </c>
      <c r="D4486" t="s">
        <v>33476</v>
      </c>
      <c r="E4486"/>
      <c r="F4486">
        <v>31840</v>
      </c>
      <c r="G4486" t="s">
        <v>33480</v>
      </c>
      <c r="H4486">
        <v>55190</v>
      </c>
      <c r="I4486" t="s">
        <v>33476</v>
      </c>
      <c r="J4486"/>
      <c r="U4486" s="43"/>
      <c r="AE4486"/>
    </row>
    <row r="4487" spans="1:31">
      <c r="A4487">
        <v>12390</v>
      </c>
      <c r="B4487" t="s">
        <v>4288</v>
      </c>
      <c r="C4487" t="s">
        <v>33477</v>
      </c>
      <c r="D4487" t="s">
        <v>33476</v>
      </c>
      <c r="E4487"/>
      <c r="F4487">
        <v>31850</v>
      </c>
      <c r="G4487" t="s">
        <v>33480</v>
      </c>
      <c r="H4487">
        <v>55190</v>
      </c>
      <c r="I4487" t="s">
        <v>33476</v>
      </c>
      <c r="J4487"/>
      <c r="U4487" s="43"/>
      <c r="AE4487"/>
    </row>
    <row r="4488" spans="1:31">
      <c r="A4488">
        <v>12360</v>
      </c>
      <c r="B4488" t="s">
        <v>4289</v>
      </c>
      <c r="C4488" t="s">
        <v>33480</v>
      </c>
      <c r="D4488" t="s">
        <v>33476</v>
      </c>
      <c r="E4488"/>
      <c r="F4488">
        <v>31860</v>
      </c>
      <c r="G4488" t="s">
        <v>33480</v>
      </c>
      <c r="H4488">
        <v>55190</v>
      </c>
      <c r="I4488" t="s">
        <v>33476</v>
      </c>
      <c r="J4488"/>
      <c r="U4488" s="43"/>
      <c r="AE4488"/>
    </row>
    <row r="4489" spans="1:31">
      <c r="A4489">
        <v>12120</v>
      </c>
      <c r="B4489" t="s">
        <v>4290</v>
      </c>
      <c r="C4489" t="s">
        <v>33477</v>
      </c>
      <c r="D4489" t="s">
        <v>33476</v>
      </c>
      <c r="E4489"/>
      <c r="F4489">
        <v>31880</v>
      </c>
      <c r="G4489" t="s">
        <v>33480</v>
      </c>
      <c r="H4489">
        <v>55200</v>
      </c>
      <c r="I4489" t="s">
        <v>33476</v>
      </c>
      <c r="J4489"/>
      <c r="U4489" s="43"/>
      <c r="AE4489"/>
    </row>
    <row r="4490" spans="1:31">
      <c r="A4490">
        <v>12100</v>
      </c>
      <c r="B4490" t="s">
        <v>4291</v>
      </c>
      <c r="C4490" t="s">
        <v>33480</v>
      </c>
      <c r="D4490" t="s">
        <v>33476</v>
      </c>
      <c r="E4490"/>
      <c r="F4490">
        <v>32440</v>
      </c>
      <c r="G4490" t="s">
        <v>33477</v>
      </c>
      <c r="H4490">
        <v>55200</v>
      </c>
      <c r="I4490" t="s">
        <v>33476</v>
      </c>
      <c r="J4490"/>
      <c r="U4490" s="43"/>
      <c r="AE4490"/>
    </row>
    <row r="4491" spans="1:31">
      <c r="A4491">
        <v>12000</v>
      </c>
      <c r="B4491" t="s">
        <v>4292</v>
      </c>
      <c r="C4491" t="s">
        <v>33477</v>
      </c>
      <c r="D4491" t="s">
        <v>33476</v>
      </c>
      <c r="E4491"/>
      <c r="F4491">
        <v>33100</v>
      </c>
      <c r="G4491" t="s">
        <v>33477</v>
      </c>
      <c r="H4491">
        <v>55200</v>
      </c>
      <c r="I4491" t="s">
        <v>33476</v>
      </c>
      <c r="J4491"/>
      <c r="U4491" s="43"/>
      <c r="AE4491"/>
    </row>
    <row r="4492" spans="1:31">
      <c r="A4492">
        <v>12360</v>
      </c>
      <c r="B4492" t="s">
        <v>4293</v>
      </c>
      <c r="C4492" t="s">
        <v>33480</v>
      </c>
      <c r="D4492" t="s">
        <v>33476</v>
      </c>
      <c r="E4492"/>
      <c r="F4492">
        <v>33115</v>
      </c>
      <c r="G4492" t="s">
        <v>33477</v>
      </c>
      <c r="H4492">
        <v>55210</v>
      </c>
      <c r="I4492" t="s">
        <v>33476</v>
      </c>
      <c r="J4492"/>
      <c r="U4492" s="43"/>
      <c r="AE4492"/>
    </row>
    <row r="4493" spans="1:31">
      <c r="A4493">
        <v>12360</v>
      </c>
      <c r="B4493" t="s">
        <v>4293</v>
      </c>
      <c r="C4493" t="s">
        <v>33480</v>
      </c>
      <c r="D4493" t="s">
        <v>33476</v>
      </c>
      <c r="E4493"/>
      <c r="F4493">
        <v>33120</v>
      </c>
      <c r="G4493" t="s">
        <v>33477</v>
      </c>
      <c r="H4493">
        <v>55210</v>
      </c>
      <c r="I4493" t="s">
        <v>33476</v>
      </c>
      <c r="J4493"/>
      <c r="U4493" s="43"/>
      <c r="AE4493"/>
    </row>
    <row r="4494" spans="1:31">
      <c r="A4494">
        <v>12220</v>
      </c>
      <c r="B4494" t="s">
        <v>4294</v>
      </c>
      <c r="C4494" t="s">
        <v>33477</v>
      </c>
      <c r="D4494" t="s">
        <v>33476</v>
      </c>
      <c r="E4494"/>
      <c r="F4494">
        <v>33123</v>
      </c>
      <c r="G4494" t="s">
        <v>33477</v>
      </c>
      <c r="H4494">
        <v>55210</v>
      </c>
      <c r="I4494" t="s">
        <v>33476</v>
      </c>
      <c r="J4494"/>
      <c r="U4494" s="43"/>
      <c r="AE4494"/>
    </row>
    <row r="4495" spans="1:31">
      <c r="A4495">
        <v>12550</v>
      </c>
      <c r="B4495" t="s">
        <v>1815</v>
      </c>
      <c r="C4495" t="s">
        <v>33480</v>
      </c>
      <c r="D4495" t="s">
        <v>33476</v>
      </c>
      <c r="E4495"/>
      <c r="F4495">
        <v>33126</v>
      </c>
      <c r="G4495" t="s">
        <v>33477</v>
      </c>
      <c r="H4495">
        <v>55210</v>
      </c>
      <c r="I4495" t="s">
        <v>33476</v>
      </c>
      <c r="J4495"/>
      <c r="U4495" s="43"/>
      <c r="AE4495"/>
    </row>
    <row r="4496" spans="1:31">
      <c r="A4496">
        <v>12200</v>
      </c>
      <c r="B4496" t="s">
        <v>4295</v>
      </c>
      <c r="C4496" t="s">
        <v>33477</v>
      </c>
      <c r="D4496" t="s">
        <v>33476</v>
      </c>
      <c r="E4496"/>
      <c r="F4496">
        <v>33133</v>
      </c>
      <c r="G4496" t="s">
        <v>33477</v>
      </c>
      <c r="H4496">
        <v>55210</v>
      </c>
      <c r="I4496" t="s">
        <v>33476</v>
      </c>
      <c r="J4496"/>
      <c r="U4496" s="43"/>
      <c r="AE4496"/>
    </row>
    <row r="4497" spans="1:31">
      <c r="A4497">
        <v>12460</v>
      </c>
      <c r="B4497" t="s">
        <v>4296</v>
      </c>
      <c r="C4497" t="s">
        <v>33477</v>
      </c>
      <c r="D4497" t="s">
        <v>33476</v>
      </c>
      <c r="E4497"/>
      <c r="F4497">
        <v>33140</v>
      </c>
      <c r="G4497" t="s">
        <v>33477</v>
      </c>
      <c r="H4497">
        <v>55210</v>
      </c>
      <c r="I4497" t="s">
        <v>33476</v>
      </c>
      <c r="J4497"/>
      <c r="U4497" s="43"/>
      <c r="AE4497"/>
    </row>
    <row r="4498" spans="1:31">
      <c r="A4498">
        <v>12380</v>
      </c>
      <c r="B4498" t="s">
        <v>4297</v>
      </c>
      <c r="C4498" t="s">
        <v>33477</v>
      </c>
      <c r="D4498" t="s">
        <v>33476</v>
      </c>
      <c r="E4498"/>
      <c r="F4498">
        <v>33150</v>
      </c>
      <c r="G4498" t="s">
        <v>33477</v>
      </c>
      <c r="H4498">
        <v>55220</v>
      </c>
      <c r="I4498" t="s">
        <v>33476</v>
      </c>
      <c r="J4498"/>
      <c r="U4498" s="43"/>
      <c r="AE4498"/>
    </row>
    <row r="4499" spans="1:31">
      <c r="A4499">
        <v>12490</v>
      </c>
      <c r="B4499" t="s">
        <v>4298</v>
      </c>
      <c r="C4499" t="s">
        <v>33480</v>
      </c>
      <c r="D4499" t="s">
        <v>33476</v>
      </c>
      <c r="E4499"/>
      <c r="F4499">
        <v>33170</v>
      </c>
      <c r="G4499" t="s">
        <v>33477</v>
      </c>
      <c r="H4499">
        <v>55220</v>
      </c>
      <c r="I4499" t="s">
        <v>33476</v>
      </c>
      <c r="J4499"/>
      <c r="U4499" s="43"/>
      <c r="AE4499"/>
    </row>
    <row r="4500" spans="1:31">
      <c r="A4500">
        <v>12400</v>
      </c>
      <c r="B4500" t="s">
        <v>4299</v>
      </c>
      <c r="C4500" t="s">
        <v>33480</v>
      </c>
      <c r="D4500" t="s">
        <v>33476</v>
      </c>
      <c r="E4500"/>
      <c r="F4500">
        <v>33185</v>
      </c>
      <c r="G4500" t="s">
        <v>33477</v>
      </c>
      <c r="H4500">
        <v>55220</v>
      </c>
      <c r="I4500" t="s">
        <v>33476</v>
      </c>
      <c r="J4500"/>
      <c r="U4500" s="43"/>
      <c r="AE4500"/>
    </row>
    <row r="4501" spans="1:31">
      <c r="A4501">
        <v>12540</v>
      </c>
      <c r="B4501" t="s">
        <v>4300</v>
      </c>
      <c r="C4501" t="s">
        <v>33477</v>
      </c>
      <c r="D4501" t="s">
        <v>33476</v>
      </c>
      <c r="E4501"/>
      <c r="F4501">
        <v>33200</v>
      </c>
      <c r="G4501" t="s">
        <v>33477</v>
      </c>
      <c r="H4501">
        <v>55230</v>
      </c>
      <c r="I4501" t="s">
        <v>33476</v>
      </c>
      <c r="J4501"/>
      <c r="U4501" s="43"/>
      <c r="AE4501"/>
    </row>
    <row r="4502" spans="1:31">
      <c r="A4502">
        <v>12210</v>
      </c>
      <c r="B4502" t="s">
        <v>4301</v>
      </c>
      <c r="C4502" t="s">
        <v>33478</v>
      </c>
      <c r="D4502" t="s">
        <v>33476</v>
      </c>
      <c r="E4502"/>
      <c r="F4502">
        <v>33260</v>
      </c>
      <c r="G4502" t="s">
        <v>33477</v>
      </c>
      <c r="H4502">
        <v>55230</v>
      </c>
      <c r="I4502" t="s">
        <v>33476</v>
      </c>
      <c r="J4502"/>
      <c r="U4502" s="43"/>
      <c r="AE4502"/>
    </row>
    <row r="4503" spans="1:31">
      <c r="A4503">
        <v>12630</v>
      </c>
      <c r="B4503" t="s">
        <v>4302</v>
      </c>
      <c r="C4503" t="s">
        <v>33477</v>
      </c>
      <c r="D4503" t="s">
        <v>33476</v>
      </c>
      <c r="E4503"/>
      <c r="F4503">
        <v>33270</v>
      </c>
      <c r="G4503" t="s">
        <v>33477</v>
      </c>
      <c r="H4503">
        <v>55230</v>
      </c>
      <c r="I4503" t="s">
        <v>33476</v>
      </c>
      <c r="J4503"/>
      <c r="U4503" s="43"/>
      <c r="AE4503"/>
    </row>
    <row r="4504" spans="1:31">
      <c r="A4504">
        <v>12630</v>
      </c>
      <c r="B4504" t="s">
        <v>4302</v>
      </c>
      <c r="C4504" t="s">
        <v>33477</v>
      </c>
      <c r="D4504" t="s">
        <v>33476</v>
      </c>
      <c r="E4504"/>
      <c r="F4504">
        <v>33300</v>
      </c>
      <c r="G4504" t="s">
        <v>33477</v>
      </c>
      <c r="H4504">
        <v>55240</v>
      </c>
      <c r="I4504" t="s">
        <v>33476</v>
      </c>
      <c r="J4504"/>
      <c r="U4504" s="43"/>
      <c r="AE4504"/>
    </row>
    <row r="4505" spans="1:31">
      <c r="A4505">
        <v>12260</v>
      </c>
      <c r="B4505" t="s">
        <v>4303</v>
      </c>
      <c r="C4505" t="s">
        <v>33477</v>
      </c>
      <c r="D4505" t="s">
        <v>33476</v>
      </c>
      <c r="E4505"/>
      <c r="F4505">
        <v>33310</v>
      </c>
      <c r="G4505" t="s">
        <v>33477</v>
      </c>
      <c r="H4505">
        <v>55250</v>
      </c>
      <c r="I4505" t="s">
        <v>33476</v>
      </c>
      <c r="J4505"/>
      <c r="U4505" s="43"/>
      <c r="AE4505"/>
    </row>
    <row r="4506" spans="1:31">
      <c r="A4506">
        <v>12200</v>
      </c>
      <c r="B4506" t="s">
        <v>4304</v>
      </c>
      <c r="C4506" t="s">
        <v>33477</v>
      </c>
      <c r="D4506" t="s">
        <v>33476</v>
      </c>
      <c r="E4506"/>
      <c r="F4506">
        <v>33320</v>
      </c>
      <c r="G4506" t="s">
        <v>33477</v>
      </c>
      <c r="H4506">
        <v>55250</v>
      </c>
      <c r="I4506" t="s">
        <v>33476</v>
      </c>
      <c r="J4506"/>
      <c r="U4506" s="43"/>
      <c r="AE4506"/>
    </row>
    <row r="4507" spans="1:31">
      <c r="A4507">
        <v>12720</v>
      </c>
      <c r="B4507" t="s">
        <v>4305</v>
      </c>
      <c r="C4507" t="s">
        <v>33477</v>
      </c>
      <c r="D4507" t="s">
        <v>33476</v>
      </c>
      <c r="E4507"/>
      <c r="F4507">
        <v>33400</v>
      </c>
      <c r="G4507" t="s">
        <v>33477</v>
      </c>
      <c r="H4507">
        <v>55250</v>
      </c>
      <c r="I4507" t="s">
        <v>33476</v>
      </c>
      <c r="J4507"/>
      <c r="U4507" s="43"/>
      <c r="AE4507"/>
    </row>
    <row r="4508" spans="1:31">
      <c r="A4508">
        <v>12330</v>
      </c>
      <c r="B4508" t="s">
        <v>4306</v>
      </c>
      <c r="C4508" t="s">
        <v>33480</v>
      </c>
      <c r="D4508" t="s">
        <v>33476</v>
      </c>
      <c r="E4508"/>
      <c r="F4508">
        <v>33450</v>
      </c>
      <c r="G4508" t="s">
        <v>33477</v>
      </c>
      <c r="H4508">
        <v>55250</v>
      </c>
      <c r="I4508" t="s">
        <v>33476</v>
      </c>
      <c r="J4508"/>
      <c r="U4508" s="43"/>
      <c r="AE4508"/>
    </row>
    <row r="4509" spans="1:31">
      <c r="A4509">
        <v>12160</v>
      </c>
      <c r="B4509" t="s">
        <v>4307</v>
      </c>
      <c r="C4509" t="s">
        <v>33477</v>
      </c>
      <c r="D4509" t="s">
        <v>33476</v>
      </c>
      <c r="E4509"/>
      <c r="F4509">
        <v>33470</v>
      </c>
      <c r="G4509" t="s">
        <v>33477</v>
      </c>
      <c r="H4509">
        <v>55260</v>
      </c>
      <c r="I4509" t="s">
        <v>33476</v>
      </c>
      <c r="J4509"/>
      <c r="U4509" s="43"/>
      <c r="AE4509"/>
    </row>
    <row r="4510" spans="1:31">
      <c r="A4510">
        <v>12370</v>
      </c>
      <c r="B4510" t="s">
        <v>4308</v>
      </c>
      <c r="C4510" t="s">
        <v>33480</v>
      </c>
      <c r="D4510" t="s">
        <v>33476</v>
      </c>
      <c r="E4510"/>
      <c r="F4510">
        <v>33510</v>
      </c>
      <c r="G4510" t="s">
        <v>33477</v>
      </c>
      <c r="H4510">
        <v>55260</v>
      </c>
      <c r="I4510" t="s">
        <v>33476</v>
      </c>
      <c r="J4510"/>
      <c r="U4510" s="43"/>
      <c r="AE4510"/>
    </row>
    <row r="4511" spans="1:31">
      <c r="A4511">
        <v>12600</v>
      </c>
      <c r="B4511" t="s">
        <v>4309</v>
      </c>
      <c r="C4511" t="s">
        <v>33477</v>
      </c>
      <c r="D4511" t="s">
        <v>33476</v>
      </c>
      <c r="E4511"/>
      <c r="F4511">
        <v>33520</v>
      </c>
      <c r="G4511" t="s">
        <v>33477</v>
      </c>
      <c r="H4511">
        <v>55260</v>
      </c>
      <c r="I4511" t="s">
        <v>33476</v>
      </c>
      <c r="J4511"/>
      <c r="U4511" s="43"/>
      <c r="AE4511"/>
    </row>
    <row r="4512" spans="1:31">
      <c r="A4512">
        <v>12330</v>
      </c>
      <c r="B4512" t="s">
        <v>4310</v>
      </c>
      <c r="C4512" t="s">
        <v>33480</v>
      </c>
      <c r="D4512" t="s">
        <v>33476</v>
      </c>
      <c r="E4512"/>
      <c r="F4512">
        <v>33530</v>
      </c>
      <c r="G4512" t="s">
        <v>33477</v>
      </c>
      <c r="H4512">
        <v>55270</v>
      </c>
      <c r="I4512" t="s">
        <v>33476</v>
      </c>
      <c r="J4512"/>
      <c r="U4512" s="43"/>
      <c r="AE4512"/>
    </row>
    <row r="4513" spans="1:31">
      <c r="A4513">
        <v>12600</v>
      </c>
      <c r="B4513" t="s">
        <v>4311</v>
      </c>
      <c r="C4513" t="s">
        <v>33477</v>
      </c>
      <c r="D4513" t="s">
        <v>33476</v>
      </c>
      <c r="E4513"/>
      <c r="F4513">
        <v>33560</v>
      </c>
      <c r="G4513" t="s">
        <v>33477</v>
      </c>
      <c r="H4513">
        <v>55270</v>
      </c>
      <c r="I4513" t="s">
        <v>33476</v>
      </c>
      <c r="J4513"/>
      <c r="U4513" s="43"/>
      <c r="AE4513"/>
    </row>
    <row r="4514" spans="1:31">
      <c r="A4514">
        <v>12270</v>
      </c>
      <c r="B4514" t="s">
        <v>4312</v>
      </c>
      <c r="C4514" t="s">
        <v>33477</v>
      </c>
      <c r="D4514" t="s">
        <v>33476</v>
      </c>
      <c r="E4514"/>
      <c r="F4514">
        <v>33700</v>
      </c>
      <c r="G4514" t="s">
        <v>33477</v>
      </c>
      <c r="H4514">
        <v>55270</v>
      </c>
      <c r="I4514" t="s">
        <v>33476</v>
      </c>
      <c r="J4514"/>
      <c r="U4514" s="43"/>
      <c r="AE4514"/>
    </row>
    <row r="4515" spans="1:31">
      <c r="A4515">
        <v>12230</v>
      </c>
      <c r="B4515" t="s">
        <v>4313</v>
      </c>
      <c r="C4515" t="s">
        <v>33477</v>
      </c>
      <c r="D4515" t="s">
        <v>33476</v>
      </c>
      <c r="E4515"/>
      <c r="F4515">
        <v>33780</v>
      </c>
      <c r="G4515" t="s">
        <v>33477</v>
      </c>
      <c r="H4515">
        <v>55290</v>
      </c>
      <c r="I4515" t="s">
        <v>33476</v>
      </c>
      <c r="J4515"/>
      <c r="U4515" s="43"/>
      <c r="AE4515"/>
    </row>
    <row r="4516" spans="1:31">
      <c r="A4516">
        <v>12800</v>
      </c>
      <c r="B4516" t="s">
        <v>4314</v>
      </c>
      <c r="C4516" t="s">
        <v>33477</v>
      </c>
      <c r="D4516" t="s">
        <v>33476</v>
      </c>
      <c r="E4516"/>
      <c r="F4516">
        <v>33800</v>
      </c>
      <c r="G4516" t="s">
        <v>33477</v>
      </c>
      <c r="H4516">
        <v>55290</v>
      </c>
      <c r="I4516" t="s">
        <v>33476</v>
      </c>
      <c r="J4516"/>
      <c r="U4516" s="43"/>
      <c r="AE4516"/>
    </row>
    <row r="4517" spans="1:31">
      <c r="A4517">
        <v>12700</v>
      </c>
      <c r="B4517" t="s">
        <v>4315</v>
      </c>
      <c r="C4517" t="s">
        <v>33477</v>
      </c>
      <c r="D4517" t="s">
        <v>33476</v>
      </c>
      <c r="E4517"/>
      <c r="F4517">
        <v>33810</v>
      </c>
      <c r="G4517" t="s">
        <v>33477</v>
      </c>
      <c r="H4517">
        <v>55300</v>
      </c>
      <c r="I4517" t="s">
        <v>33476</v>
      </c>
      <c r="J4517"/>
      <c r="U4517" s="43"/>
      <c r="AE4517"/>
    </row>
    <row r="4518" spans="1:31">
      <c r="A4518">
        <v>12330</v>
      </c>
      <c r="B4518" t="s">
        <v>4316</v>
      </c>
      <c r="C4518" t="s">
        <v>33480</v>
      </c>
      <c r="D4518" t="s">
        <v>33476</v>
      </c>
      <c r="E4518"/>
      <c r="F4518">
        <v>33870</v>
      </c>
      <c r="G4518" t="s">
        <v>33477</v>
      </c>
      <c r="H4518">
        <v>55300</v>
      </c>
      <c r="I4518" t="s">
        <v>33476</v>
      </c>
      <c r="J4518"/>
      <c r="U4518" s="43"/>
      <c r="AE4518"/>
    </row>
    <row r="4519" spans="1:31">
      <c r="A4519">
        <v>12190</v>
      </c>
      <c r="B4519" t="s">
        <v>4317</v>
      </c>
      <c r="C4519" t="s">
        <v>33480</v>
      </c>
      <c r="D4519" t="s">
        <v>33476</v>
      </c>
      <c r="E4519"/>
      <c r="F4519">
        <v>33880</v>
      </c>
      <c r="G4519" t="s">
        <v>33477</v>
      </c>
      <c r="H4519">
        <v>55300</v>
      </c>
      <c r="I4519" t="s">
        <v>33476</v>
      </c>
      <c r="J4519"/>
      <c r="U4519" s="43"/>
      <c r="AE4519"/>
    </row>
    <row r="4520" spans="1:31">
      <c r="A4520">
        <v>12510</v>
      </c>
      <c r="B4520" t="s">
        <v>4318</v>
      </c>
      <c r="C4520" t="s">
        <v>33477</v>
      </c>
      <c r="D4520" t="e">
        <v>#N/A</v>
      </c>
      <c r="E4520"/>
      <c r="F4520">
        <v>33970</v>
      </c>
      <c r="G4520" t="s">
        <v>33477</v>
      </c>
      <c r="H4520">
        <v>55300</v>
      </c>
      <c r="I4520" t="s">
        <v>33476</v>
      </c>
      <c r="J4520"/>
      <c r="U4520" s="43"/>
      <c r="AE4520"/>
    </row>
    <row r="4521" spans="1:31">
      <c r="A4521">
        <v>12260</v>
      </c>
      <c r="B4521" t="s">
        <v>4319</v>
      </c>
      <c r="C4521" t="s">
        <v>33477</v>
      </c>
      <c r="D4521" t="s">
        <v>33476</v>
      </c>
      <c r="E4521"/>
      <c r="F4521">
        <v>34070</v>
      </c>
      <c r="G4521" t="s">
        <v>33480</v>
      </c>
      <c r="H4521">
        <v>55300</v>
      </c>
      <c r="I4521" t="s">
        <v>33476</v>
      </c>
      <c r="J4521"/>
      <c r="U4521" s="43"/>
      <c r="AE4521"/>
    </row>
    <row r="4522" spans="1:31">
      <c r="A4522">
        <v>12000</v>
      </c>
      <c r="B4522" t="s">
        <v>4320</v>
      </c>
      <c r="C4522" t="s">
        <v>33477</v>
      </c>
      <c r="D4522" t="s">
        <v>33476</v>
      </c>
      <c r="E4522"/>
      <c r="F4522">
        <v>34080</v>
      </c>
      <c r="G4522" t="s">
        <v>33480</v>
      </c>
      <c r="H4522">
        <v>55300</v>
      </c>
      <c r="I4522" t="s">
        <v>33476</v>
      </c>
      <c r="J4522"/>
      <c r="U4522" s="43"/>
      <c r="AE4522"/>
    </row>
    <row r="4523" spans="1:31">
      <c r="A4523">
        <v>12850</v>
      </c>
      <c r="B4523" t="s">
        <v>4320</v>
      </c>
      <c r="C4523" t="s">
        <v>33477</v>
      </c>
      <c r="D4523" t="s">
        <v>33476</v>
      </c>
      <c r="E4523"/>
      <c r="F4523">
        <v>34090</v>
      </c>
      <c r="G4523" t="s">
        <v>33480</v>
      </c>
      <c r="H4523">
        <v>55320</v>
      </c>
      <c r="I4523" t="s">
        <v>33476</v>
      </c>
      <c r="J4523"/>
      <c r="U4523" s="43"/>
      <c r="AE4523"/>
    </row>
    <row r="4524" spans="1:31">
      <c r="A4524">
        <v>12850</v>
      </c>
      <c r="B4524" t="s">
        <v>4320</v>
      </c>
      <c r="C4524" t="s">
        <v>33477</v>
      </c>
      <c r="D4524" t="s">
        <v>33476</v>
      </c>
      <c r="E4524"/>
      <c r="F4524">
        <v>34170</v>
      </c>
      <c r="G4524" t="s">
        <v>33480</v>
      </c>
      <c r="H4524">
        <v>55320</v>
      </c>
      <c r="I4524" t="s">
        <v>33476</v>
      </c>
      <c r="J4524"/>
      <c r="U4524" s="43"/>
      <c r="AE4524"/>
    </row>
    <row r="4525" spans="1:31">
      <c r="A4525">
        <v>12310</v>
      </c>
      <c r="B4525" t="s">
        <v>4321</v>
      </c>
      <c r="C4525" t="s">
        <v>33477</v>
      </c>
      <c r="D4525" t="s">
        <v>33476</v>
      </c>
      <c r="E4525"/>
      <c r="F4525">
        <v>34200</v>
      </c>
      <c r="G4525" t="s">
        <v>33480</v>
      </c>
      <c r="H4525">
        <v>55320</v>
      </c>
      <c r="I4525" t="s">
        <v>33476</v>
      </c>
      <c r="J4525"/>
      <c r="U4525" s="43"/>
      <c r="AE4525"/>
    </row>
    <row r="4526" spans="1:31">
      <c r="A4526">
        <v>12310</v>
      </c>
      <c r="B4526" t="s">
        <v>4321</v>
      </c>
      <c r="C4526" t="s">
        <v>33477</v>
      </c>
      <c r="D4526" t="s">
        <v>33476</v>
      </c>
      <c r="E4526"/>
      <c r="F4526">
        <v>34240</v>
      </c>
      <c r="G4526" t="s">
        <v>33480</v>
      </c>
      <c r="H4526">
        <v>55320</v>
      </c>
      <c r="I4526" t="s">
        <v>33476</v>
      </c>
      <c r="J4526"/>
      <c r="U4526" s="43"/>
      <c r="AE4526"/>
    </row>
    <row r="4527" spans="1:31">
      <c r="A4527">
        <v>12340</v>
      </c>
      <c r="B4527" t="s">
        <v>4321</v>
      </c>
      <c r="C4527" t="s">
        <v>33477</v>
      </c>
      <c r="D4527" t="s">
        <v>33476</v>
      </c>
      <c r="E4527"/>
      <c r="F4527">
        <v>34280</v>
      </c>
      <c r="G4527" t="s">
        <v>33480</v>
      </c>
      <c r="H4527">
        <v>55400</v>
      </c>
      <c r="I4527" t="s">
        <v>33476</v>
      </c>
      <c r="J4527"/>
      <c r="U4527" s="43"/>
      <c r="AE4527"/>
    </row>
    <row r="4528" spans="1:31">
      <c r="A4528">
        <v>12520</v>
      </c>
      <c r="B4528" t="s">
        <v>4322</v>
      </c>
      <c r="C4528" t="s">
        <v>33477</v>
      </c>
      <c r="D4528" t="s">
        <v>33476</v>
      </c>
      <c r="E4528"/>
      <c r="F4528">
        <v>34300</v>
      </c>
      <c r="G4528" t="s">
        <v>33480</v>
      </c>
      <c r="H4528">
        <v>55400</v>
      </c>
      <c r="I4528" t="s">
        <v>33476</v>
      </c>
      <c r="J4528"/>
      <c r="U4528" s="43"/>
      <c r="AE4528"/>
    </row>
    <row r="4529" spans="1:31">
      <c r="A4529">
        <v>12360</v>
      </c>
      <c r="B4529" t="s">
        <v>4323</v>
      </c>
      <c r="C4529" t="s">
        <v>33480</v>
      </c>
      <c r="D4529" t="s">
        <v>33476</v>
      </c>
      <c r="E4529"/>
      <c r="F4529">
        <v>34430</v>
      </c>
      <c r="G4529" t="s">
        <v>33480</v>
      </c>
      <c r="H4529">
        <v>55400</v>
      </c>
      <c r="I4529" t="s">
        <v>33476</v>
      </c>
      <c r="J4529"/>
      <c r="U4529" s="43"/>
      <c r="AE4529"/>
    </row>
    <row r="4530" spans="1:31">
      <c r="A4530">
        <v>12720</v>
      </c>
      <c r="B4530" t="s">
        <v>4324</v>
      </c>
      <c r="C4530" t="s">
        <v>33477</v>
      </c>
      <c r="D4530" t="s">
        <v>33476</v>
      </c>
      <c r="E4530"/>
      <c r="F4530">
        <v>34450</v>
      </c>
      <c r="G4530" t="s">
        <v>33480</v>
      </c>
      <c r="H4530">
        <v>55500</v>
      </c>
      <c r="I4530" t="s">
        <v>33476</v>
      </c>
      <c r="J4530"/>
      <c r="U4530" s="43"/>
      <c r="AE4530"/>
    </row>
    <row r="4531" spans="1:31">
      <c r="A4531">
        <v>12220</v>
      </c>
      <c r="B4531" t="s">
        <v>4325</v>
      </c>
      <c r="C4531" t="s">
        <v>33477</v>
      </c>
      <c r="D4531" t="s">
        <v>33476</v>
      </c>
      <c r="E4531"/>
      <c r="F4531">
        <v>34470</v>
      </c>
      <c r="G4531" t="s">
        <v>33480</v>
      </c>
      <c r="H4531">
        <v>55500</v>
      </c>
      <c r="I4531" t="s">
        <v>33476</v>
      </c>
      <c r="J4531"/>
      <c r="U4531" s="43"/>
      <c r="AE4531"/>
    </row>
    <row r="4532" spans="1:31">
      <c r="A4532">
        <v>12130</v>
      </c>
      <c r="B4532" t="s">
        <v>4326</v>
      </c>
      <c r="C4532" t="s">
        <v>33480</v>
      </c>
      <c r="D4532" t="s">
        <v>33476</v>
      </c>
      <c r="E4532"/>
      <c r="F4532">
        <v>34560</v>
      </c>
      <c r="G4532" t="s">
        <v>33480</v>
      </c>
      <c r="H4532">
        <v>55500</v>
      </c>
      <c r="I4532" t="s">
        <v>33476</v>
      </c>
      <c r="J4532"/>
      <c r="U4532" s="43"/>
      <c r="AE4532"/>
    </row>
    <row r="4533" spans="1:31">
      <c r="A4533">
        <v>12550</v>
      </c>
      <c r="B4533" t="s">
        <v>4327</v>
      </c>
      <c r="C4533" t="s">
        <v>33480</v>
      </c>
      <c r="D4533" t="s">
        <v>33476</v>
      </c>
      <c r="E4533"/>
      <c r="F4533">
        <v>34630</v>
      </c>
      <c r="G4533" t="s">
        <v>33480</v>
      </c>
      <c r="H4533">
        <v>55500</v>
      </c>
      <c r="I4533" t="s">
        <v>33476</v>
      </c>
      <c r="J4533"/>
      <c r="U4533" s="43"/>
      <c r="AE4533"/>
    </row>
    <row r="4534" spans="1:31">
      <c r="A4534">
        <v>12130</v>
      </c>
      <c r="B4534" t="s">
        <v>4328</v>
      </c>
      <c r="C4534" t="s">
        <v>33480</v>
      </c>
      <c r="D4534" t="s">
        <v>33476</v>
      </c>
      <c r="E4534"/>
      <c r="F4534">
        <v>34670</v>
      </c>
      <c r="G4534" t="s">
        <v>33480</v>
      </c>
      <c r="H4534">
        <v>55500</v>
      </c>
      <c r="I4534" t="s">
        <v>33476</v>
      </c>
      <c r="J4534"/>
      <c r="U4534" s="43"/>
      <c r="AE4534"/>
    </row>
    <row r="4535" spans="1:31">
      <c r="A4535">
        <v>12290</v>
      </c>
      <c r="B4535" t="s">
        <v>4329</v>
      </c>
      <c r="C4535" t="s">
        <v>33477</v>
      </c>
      <c r="D4535" t="s">
        <v>33476</v>
      </c>
      <c r="E4535"/>
      <c r="F4535">
        <v>34680</v>
      </c>
      <c r="G4535" t="s">
        <v>33480</v>
      </c>
      <c r="H4535">
        <v>55500</v>
      </c>
      <c r="I4535" t="s">
        <v>33476</v>
      </c>
      <c r="J4535"/>
      <c r="U4535" s="43"/>
      <c r="AE4535"/>
    </row>
    <row r="4536" spans="1:31">
      <c r="A4536">
        <v>12380</v>
      </c>
      <c r="B4536" t="s">
        <v>4330</v>
      </c>
      <c r="C4536" t="s">
        <v>33477</v>
      </c>
      <c r="D4536" t="s">
        <v>33476</v>
      </c>
      <c r="E4536"/>
      <c r="F4536">
        <v>34710</v>
      </c>
      <c r="G4536" t="s">
        <v>33480</v>
      </c>
      <c r="H4536">
        <v>55500</v>
      </c>
      <c r="I4536" t="s">
        <v>33476</v>
      </c>
      <c r="J4536"/>
      <c r="U4536" s="43"/>
      <c r="AE4536"/>
    </row>
    <row r="4537" spans="1:31">
      <c r="A4537">
        <v>12470</v>
      </c>
      <c r="B4537" t="s">
        <v>4331</v>
      </c>
      <c r="C4537" t="s">
        <v>33478</v>
      </c>
      <c r="D4537" t="s">
        <v>33476</v>
      </c>
      <c r="E4537"/>
      <c r="F4537">
        <v>34720</v>
      </c>
      <c r="G4537" t="s">
        <v>33480</v>
      </c>
      <c r="H4537">
        <v>55500</v>
      </c>
      <c r="I4537" t="s">
        <v>33476</v>
      </c>
      <c r="J4537"/>
      <c r="U4537" s="43"/>
      <c r="AE4537"/>
    </row>
    <row r="4538" spans="1:31">
      <c r="A4538">
        <v>12290</v>
      </c>
      <c r="B4538" t="s">
        <v>4332</v>
      </c>
      <c r="C4538" t="s">
        <v>33477</v>
      </c>
      <c r="D4538" t="s">
        <v>33476</v>
      </c>
      <c r="E4538"/>
      <c r="F4538">
        <v>34740</v>
      </c>
      <c r="G4538" t="s">
        <v>33480</v>
      </c>
      <c r="H4538">
        <v>55600</v>
      </c>
      <c r="I4538" t="s">
        <v>33476</v>
      </c>
      <c r="J4538"/>
      <c r="U4538" s="43"/>
      <c r="AE4538"/>
    </row>
    <row r="4539" spans="1:31">
      <c r="A4539">
        <v>12240</v>
      </c>
      <c r="B4539" t="s">
        <v>4333</v>
      </c>
      <c r="C4539" t="s">
        <v>33477</v>
      </c>
      <c r="D4539" t="s">
        <v>33476</v>
      </c>
      <c r="E4539"/>
      <c r="F4539">
        <v>34750</v>
      </c>
      <c r="G4539" t="s">
        <v>33480</v>
      </c>
      <c r="H4539">
        <v>55600</v>
      </c>
      <c r="I4539" t="s">
        <v>33476</v>
      </c>
      <c r="J4539"/>
      <c r="U4539" s="43"/>
      <c r="AE4539"/>
    </row>
    <row r="4540" spans="1:31">
      <c r="A4540">
        <v>12350</v>
      </c>
      <c r="B4540" t="s">
        <v>4334</v>
      </c>
      <c r="C4540" t="s">
        <v>33477</v>
      </c>
      <c r="D4540" t="s">
        <v>33476</v>
      </c>
      <c r="E4540"/>
      <c r="F4540">
        <v>34760</v>
      </c>
      <c r="G4540" t="s">
        <v>33480</v>
      </c>
      <c r="H4540">
        <v>55600</v>
      </c>
      <c r="I4540" t="s">
        <v>33476</v>
      </c>
      <c r="J4540"/>
      <c r="U4540" s="43"/>
      <c r="AE4540"/>
    </row>
    <row r="4541" spans="1:31">
      <c r="A4541">
        <v>12350</v>
      </c>
      <c r="B4541" t="s">
        <v>4335</v>
      </c>
      <c r="C4541" t="s">
        <v>33477</v>
      </c>
      <c r="D4541" t="s">
        <v>33476</v>
      </c>
      <c r="E4541"/>
      <c r="F4541">
        <v>34770</v>
      </c>
      <c r="G4541" t="s">
        <v>33480</v>
      </c>
      <c r="H4541">
        <v>55600</v>
      </c>
      <c r="I4541" t="s">
        <v>33476</v>
      </c>
      <c r="J4541"/>
      <c r="U4541" s="43"/>
      <c r="AE4541"/>
    </row>
    <row r="4542" spans="1:31">
      <c r="A4542">
        <v>12370</v>
      </c>
      <c r="B4542" t="s">
        <v>4336</v>
      </c>
      <c r="C4542" t="s">
        <v>33480</v>
      </c>
      <c r="D4542" t="s">
        <v>33476</v>
      </c>
      <c r="E4542"/>
      <c r="F4542">
        <v>34790</v>
      </c>
      <c r="G4542" t="s">
        <v>33480</v>
      </c>
      <c r="H4542">
        <v>55600</v>
      </c>
      <c r="I4542" t="s">
        <v>33476</v>
      </c>
      <c r="J4542"/>
      <c r="U4542" s="43"/>
      <c r="AE4542"/>
    </row>
    <row r="4543" spans="1:31">
      <c r="A4543">
        <v>12320</v>
      </c>
      <c r="B4543" t="s">
        <v>4337</v>
      </c>
      <c r="C4543" t="s">
        <v>33480</v>
      </c>
      <c r="D4543" t="s">
        <v>33476</v>
      </c>
      <c r="E4543"/>
      <c r="F4543">
        <v>34810</v>
      </c>
      <c r="G4543" t="s">
        <v>33480</v>
      </c>
      <c r="H4543">
        <v>55700</v>
      </c>
      <c r="I4543" t="s">
        <v>33476</v>
      </c>
      <c r="J4543"/>
      <c r="U4543" s="43"/>
      <c r="AE4543"/>
    </row>
    <row r="4544" spans="1:31">
      <c r="A4544">
        <v>12800</v>
      </c>
      <c r="B4544" t="s">
        <v>4338</v>
      </c>
      <c r="C4544" t="s">
        <v>33477</v>
      </c>
      <c r="D4544" t="s">
        <v>33476</v>
      </c>
      <c r="E4544"/>
      <c r="F4544">
        <v>34820</v>
      </c>
      <c r="G4544" t="s">
        <v>33480</v>
      </c>
      <c r="H4544">
        <v>55700</v>
      </c>
      <c r="I4544" t="s">
        <v>33476</v>
      </c>
      <c r="J4544"/>
      <c r="U4544" s="43"/>
      <c r="AE4544"/>
    </row>
    <row r="4545" spans="1:31">
      <c r="A4545">
        <v>12800</v>
      </c>
      <c r="B4545" t="s">
        <v>4338</v>
      </c>
      <c r="C4545" t="s">
        <v>33477</v>
      </c>
      <c r="D4545" t="s">
        <v>33476</v>
      </c>
      <c r="E4545"/>
      <c r="F4545">
        <v>34830</v>
      </c>
      <c r="G4545" t="s">
        <v>33480</v>
      </c>
      <c r="H4545">
        <v>55700</v>
      </c>
      <c r="I4545" t="s">
        <v>33476</v>
      </c>
      <c r="J4545"/>
      <c r="U4545" s="43"/>
      <c r="AE4545"/>
    </row>
    <row r="4546" spans="1:31">
      <c r="A4546">
        <v>12400</v>
      </c>
      <c r="B4546" t="s">
        <v>4339</v>
      </c>
      <c r="C4546" t="s">
        <v>33480</v>
      </c>
      <c r="D4546" t="s">
        <v>33476</v>
      </c>
      <c r="E4546"/>
      <c r="F4546">
        <v>34850</v>
      </c>
      <c r="G4546" t="s">
        <v>33480</v>
      </c>
      <c r="H4546">
        <v>55700</v>
      </c>
      <c r="I4546" t="s">
        <v>33476</v>
      </c>
      <c r="J4546"/>
      <c r="U4546" s="43"/>
      <c r="AE4546"/>
    </row>
    <row r="4547" spans="1:31">
      <c r="A4547">
        <v>12170</v>
      </c>
      <c r="B4547" t="s">
        <v>4340</v>
      </c>
      <c r="C4547" t="s">
        <v>33477</v>
      </c>
      <c r="D4547" t="s">
        <v>33476</v>
      </c>
      <c r="E4547"/>
      <c r="F4547">
        <v>34880</v>
      </c>
      <c r="G4547" t="s">
        <v>33480</v>
      </c>
      <c r="H4547">
        <v>55800</v>
      </c>
      <c r="I4547" t="s">
        <v>33476</v>
      </c>
      <c r="J4547"/>
      <c r="U4547" s="43"/>
      <c r="AE4547"/>
    </row>
    <row r="4548" spans="1:31">
      <c r="A4548">
        <v>12240</v>
      </c>
      <c r="B4548" t="s">
        <v>4341</v>
      </c>
      <c r="C4548" t="s">
        <v>33477</v>
      </c>
      <c r="D4548" t="s">
        <v>33476</v>
      </c>
      <c r="E4548"/>
      <c r="F4548">
        <v>34920</v>
      </c>
      <c r="G4548" t="s">
        <v>33480</v>
      </c>
      <c r="H4548">
        <v>55800</v>
      </c>
      <c r="I4548" t="s">
        <v>33476</v>
      </c>
      <c r="J4548"/>
      <c r="U4548" s="43"/>
      <c r="AE4548"/>
    </row>
    <row r="4549" spans="1:31">
      <c r="A4549">
        <v>12390</v>
      </c>
      <c r="B4549" t="s">
        <v>4342</v>
      </c>
      <c r="C4549" t="s">
        <v>33477</v>
      </c>
      <c r="D4549" t="s">
        <v>33476</v>
      </c>
      <c r="E4549"/>
      <c r="F4549">
        <v>34970</v>
      </c>
      <c r="G4549" t="s">
        <v>33480</v>
      </c>
      <c r="H4549">
        <v>56110</v>
      </c>
      <c r="I4549" t="s">
        <v>33476</v>
      </c>
      <c r="J4549"/>
      <c r="U4549" s="43"/>
      <c r="AE4549"/>
    </row>
    <row r="4550" spans="1:31">
      <c r="A4550">
        <v>12640</v>
      </c>
      <c r="B4550" t="s">
        <v>4343</v>
      </c>
      <c r="C4550" t="s">
        <v>33480</v>
      </c>
      <c r="D4550" t="s">
        <v>33476</v>
      </c>
      <c r="E4550"/>
      <c r="F4550">
        <v>35111</v>
      </c>
      <c r="G4550" t="s">
        <v>33477</v>
      </c>
      <c r="H4550">
        <v>56110</v>
      </c>
      <c r="I4550" t="s">
        <v>33476</v>
      </c>
      <c r="J4550"/>
      <c r="U4550" s="43"/>
      <c r="AE4550"/>
    </row>
    <row r="4551" spans="1:31">
      <c r="A4551">
        <v>12640</v>
      </c>
      <c r="B4551" t="s">
        <v>4343</v>
      </c>
      <c r="C4551" t="s">
        <v>33480</v>
      </c>
      <c r="D4551" t="s">
        <v>33476</v>
      </c>
      <c r="E4551"/>
      <c r="F4551">
        <v>35113</v>
      </c>
      <c r="G4551" t="s">
        <v>33477</v>
      </c>
      <c r="H4551">
        <v>56110</v>
      </c>
      <c r="I4551" t="s">
        <v>33476</v>
      </c>
      <c r="J4551"/>
      <c r="U4551" s="43"/>
      <c r="AE4551"/>
    </row>
    <row r="4552" spans="1:31">
      <c r="A4552">
        <v>12340</v>
      </c>
      <c r="B4552" t="s">
        <v>4344</v>
      </c>
      <c r="C4552" t="s">
        <v>33477</v>
      </c>
      <c r="D4552" t="s">
        <v>33476</v>
      </c>
      <c r="E4552"/>
      <c r="F4552">
        <v>35114</v>
      </c>
      <c r="G4552" t="s">
        <v>33477</v>
      </c>
      <c r="H4552">
        <v>56120</v>
      </c>
      <c r="I4552" t="s">
        <v>33476</v>
      </c>
      <c r="J4552"/>
      <c r="U4552" s="43"/>
      <c r="AE4552"/>
    </row>
    <row r="4553" spans="1:31">
      <c r="A4553">
        <v>12000</v>
      </c>
      <c r="B4553" t="s">
        <v>4345</v>
      </c>
      <c r="C4553" t="s">
        <v>33477</v>
      </c>
      <c r="D4553" t="s">
        <v>33476</v>
      </c>
      <c r="E4553"/>
      <c r="F4553">
        <v>35132</v>
      </c>
      <c r="G4553" t="s">
        <v>33477</v>
      </c>
      <c r="H4553">
        <v>56120</v>
      </c>
      <c r="I4553" t="s">
        <v>33476</v>
      </c>
      <c r="J4553"/>
      <c r="U4553" s="43"/>
      <c r="AE4553"/>
    </row>
    <row r="4554" spans="1:31">
      <c r="A4554">
        <v>12250</v>
      </c>
      <c r="B4554" t="s">
        <v>4346</v>
      </c>
      <c r="C4554" t="s">
        <v>33480</v>
      </c>
      <c r="D4554" t="s">
        <v>33476</v>
      </c>
      <c r="E4554"/>
      <c r="F4554">
        <v>35135</v>
      </c>
      <c r="G4554" t="s">
        <v>33477</v>
      </c>
      <c r="H4554">
        <v>56120</v>
      </c>
      <c r="I4554" t="s">
        <v>33476</v>
      </c>
      <c r="J4554"/>
      <c r="U4554" s="43"/>
      <c r="AE4554"/>
    </row>
    <row r="4555" spans="1:31">
      <c r="A4555">
        <v>12100</v>
      </c>
      <c r="B4555" t="s">
        <v>4347</v>
      </c>
      <c r="C4555" t="s">
        <v>33480</v>
      </c>
      <c r="D4555" t="s">
        <v>33476</v>
      </c>
      <c r="E4555"/>
      <c r="F4555">
        <v>35136</v>
      </c>
      <c r="G4555" t="s">
        <v>33477</v>
      </c>
      <c r="H4555">
        <v>56120</v>
      </c>
      <c r="I4555" t="s">
        <v>33476</v>
      </c>
      <c r="J4555"/>
      <c r="U4555" s="43"/>
      <c r="AE4555"/>
    </row>
    <row r="4556" spans="1:31">
      <c r="A4556">
        <v>12200</v>
      </c>
      <c r="B4556" t="s">
        <v>4348</v>
      </c>
      <c r="C4556" t="s">
        <v>33477</v>
      </c>
      <c r="D4556" t="s">
        <v>33476</v>
      </c>
      <c r="E4556"/>
      <c r="F4556">
        <v>35170</v>
      </c>
      <c r="G4556" t="s">
        <v>33477</v>
      </c>
      <c r="H4556">
        <v>56130</v>
      </c>
      <c r="I4556" t="s">
        <v>33476</v>
      </c>
      <c r="J4556"/>
      <c r="U4556" s="43"/>
      <c r="AE4556"/>
    </row>
    <row r="4557" spans="1:31">
      <c r="A4557">
        <v>12220</v>
      </c>
      <c r="B4557" t="s">
        <v>4349</v>
      </c>
      <c r="C4557" t="s">
        <v>33477</v>
      </c>
      <c r="D4557" t="s">
        <v>33476</v>
      </c>
      <c r="E4557"/>
      <c r="F4557">
        <v>35200</v>
      </c>
      <c r="G4557" t="s">
        <v>33477</v>
      </c>
      <c r="H4557">
        <v>56130</v>
      </c>
      <c r="I4557" t="s">
        <v>33476</v>
      </c>
      <c r="J4557"/>
      <c r="U4557" s="43"/>
      <c r="AE4557"/>
    </row>
    <row r="4558" spans="1:31">
      <c r="A4558">
        <v>12120</v>
      </c>
      <c r="B4558" t="s">
        <v>4350</v>
      </c>
      <c r="C4558" t="s">
        <v>33477</v>
      </c>
      <c r="D4558" t="s">
        <v>33476</v>
      </c>
      <c r="E4558"/>
      <c r="F4558">
        <v>35235</v>
      </c>
      <c r="G4558" t="s">
        <v>33477</v>
      </c>
      <c r="H4558">
        <v>56130</v>
      </c>
      <c r="I4558" t="s">
        <v>33476</v>
      </c>
      <c r="J4558"/>
      <c r="U4558" s="43"/>
      <c r="AE4558"/>
    </row>
    <row r="4559" spans="1:31">
      <c r="A4559">
        <v>12400</v>
      </c>
      <c r="B4559" t="s">
        <v>4351</v>
      </c>
      <c r="C4559" t="s">
        <v>33480</v>
      </c>
      <c r="D4559" t="s">
        <v>33476</v>
      </c>
      <c r="E4559"/>
      <c r="F4559">
        <v>35260</v>
      </c>
      <c r="G4559" t="s">
        <v>33477</v>
      </c>
      <c r="H4559">
        <v>56130</v>
      </c>
      <c r="I4559" t="s">
        <v>33476</v>
      </c>
      <c r="J4559"/>
      <c r="U4559" s="43"/>
      <c r="AE4559"/>
    </row>
    <row r="4560" spans="1:31">
      <c r="A4560">
        <v>12460</v>
      </c>
      <c r="B4560" t="s">
        <v>4352</v>
      </c>
      <c r="C4560" t="s">
        <v>33477</v>
      </c>
      <c r="D4560" t="s">
        <v>33476</v>
      </c>
      <c r="E4560"/>
      <c r="F4560">
        <v>35300</v>
      </c>
      <c r="G4560" t="s">
        <v>33477</v>
      </c>
      <c r="H4560">
        <v>56140</v>
      </c>
      <c r="I4560" t="s">
        <v>33476</v>
      </c>
      <c r="J4560"/>
      <c r="U4560" s="43"/>
      <c r="AE4560"/>
    </row>
    <row r="4561" spans="1:31">
      <c r="A4561">
        <v>12270</v>
      </c>
      <c r="B4561" t="s">
        <v>4353</v>
      </c>
      <c r="C4561" t="s">
        <v>33477</v>
      </c>
      <c r="D4561" t="s">
        <v>33476</v>
      </c>
      <c r="E4561"/>
      <c r="F4561">
        <v>35400</v>
      </c>
      <c r="G4561" t="s">
        <v>33477</v>
      </c>
      <c r="H4561">
        <v>56140</v>
      </c>
      <c r="I4561" t="s">
        <v>33476</v>
      </c>
      <c r="J4561"/>
      <c r="U4561" s="43"/>
      <c r="AE4561"/>
    </row>
    <row r="4562" spans="1:31">
      <c r="A4562">
        <v>12720</v>
      </c>
      <c r="B4562" t="s">
        <v>4354</v>
      </c>
      <c r="C4562" t="s">
        <v>33477</v>
      </c>
      <c r="D4562" t="s">
        <v>33476</v>
      </c>
      <c r="E4562"/>
      <c r="F4562">
        <v>35650</v>
      </c>
      <c r="G4562" t="s">
        <v>33477</v>
      </c>
      <c r="H4562">
        <v>56140</v>
      </c>
      <c r="I4562" t="s">
        <v>33476</v>
      </c>
      <c r="J4562"/>
      <c r="U4562" s="43"/>
      <c r="AE4562"/>
    </row>
    <row r="4563" spans="1:31">
      <c r="A4563">
        <v>12540</v>
      </c>
      <c r="B4563" t="s">
        <v>4355</v>
      </c>
      <c r="C4563" t="s">
        <v>33477</v>
      </c>
      <c r="D4563" t="s">
        <v>33476</v>
      </c>
      <c r="E4563"/>
      <c r="F4563">
        <v>35690</v>
      </c>
      <c r="G4563" t="s">
        <v>33477</v>
      </c>
      <c r="H4563">
        <v>56140</v>
      </c>
      <c r="I4563" t="s">
        <v>33476</v>
      </c>
      <c r="J4563"/>
      <c r="U4563" s="43"/>
      <c r="AE4563"/>
    </row>
    <row r="4564" spans="1:31">
      <c r="A4564">
        <v>12620</v>
      </c>
      <c r="B4564" t="s">
        <v>4356</v>
      </c>
      <c r="C4564" t="s">
        <v>33477</v>
      </c>
      <c r="D4564" t="s">
        <v>33476</v>
      </c>
      <c r="E4564"/>
      <c r="F4564">
        <v>35700</v>
      </c>
      <c r="G4564" t="s">
        <v>33477</v>
      </c>
      <c r="H4564">
        <v>56150</v>
      </c>
      <c r="I4564" t="s">
        <v>33476</v>
      </c>
      <c r="J4564"/>
      <c r="U4564" s="43"/>
      <c r="AE4564"/>
    </row>
    <row r="4565" spans="1:31">
      <c r="A4565">
        <v>12470</v>
      </c>
      <c r="B4565" t="s">
        <v>4357</v>
      </c>
      <c r="C4565" t="s">
        <v>33478</v>
      </c>
      <c r="D4565" t="s">
        <v>33476</v>
      </c>
      <c r="E4565"/>
      <c r="F4565">
        <v>35730</v>
      </c>
      <c r="G4565" t="s">
        <v>33477</v>
      </c>
      <c r="H4565">
        <v>56150</v>
      </c>
      <c r="I4565" t="s">
        <v>33476</v>
      </c>
      <c r="J4565"/>
      <c r="U4565" s="43"/>
      <c r="AE4565"/>
    </row>
    <row r="4566" spans="1:31">
      <c r="A4566">
        <v>12470</v>
      </c>
      <c r="B4566" t="s">
        <v>4357</v>
      </c>
      <c r="C4566" t="s">
        <v>33478</v>
      </c>
      <c r="D4566" t="s">
        <v>33476</v>
      </c>
      <c r="E4566"/>
      <c r="F4566">
        <v>35750</v>
      </c>
      <c r="G4566" t="s">
        <v>33477</v>
      </c>
      <c r="H4566">
        <v>56160</v>
      </c>
      <c r="I4566" t="s">
        <v>33476</v>
      </c>
      <c r="J4566"/>
      <c r="U4566" s="43"/>
      <c r="AE4566"/>
    </row>
    <row r="4567" spans="1:31">
      <c r="A4567">
        <v>12330</v>
      </c>
      <c r="B4567" t="s">
        <v>4358</v>
      </c>
      <c r="C4567" t="s">
        <v>33480</v>
      </c>
      <c r="D4567" t="s">
        <v>33476</v>
      </c>
      <c r="E4567"/>
      <c r="F4567">
        <v>35760</v>
      </c>
      <c r="G4567" t="s">
        <v>33477</v>
      </c>
      <c r="H4567">
        <v>56160</v>
      </c>
      <c r="I4567" t="s">
        <v>33476</v>
      </c>
      <c r="J4567"/>
      <c r="U4567" s="43"/>
      <c r="AE4567"/>
    </row>
    <row r="4568" spans="1:31">
      <c r="A4568">
        <v>12500</v>
      </c>
      <c r="B4568" t="s">
        <v>4359</v>
      </c>
      <c r="C4568" t="s">
        <v>33477</v>
      </c>
      <c r="D4568" t="s">
        <v>33476</v>
      </c>
      <c r="E4568"/>
      <c r="F4568">
        <v>35770</v>
      </c>
      <c r="G4568" t="s">
        <v>33477</v>
      </c>
      <c r="H4568">
        <v>56160</v>
      </c>
      <c r="I4568" t="s">
        <v>33476</v>
      </c>
      <c r="J4568"/>
      <c r="U4568" s="43"/>
      <c r="AE4568"/>
    </row>
    <row r="4569" spans="1:31">
      <c r="A4569">
        <v>12260</v>
      </c>
      <c r="B4569" t="s">
        <v>505</v>
      </c>
      <c r="C4569" t="s">
        <v>33477</v>
      </c>
      <c r="D4569" t="s">
        <v>33476</v>
      </c>
      <c r="E4569"/>
      <c r="F4569">
        <v>35780</v>
      </c>
      <c r="G4569" t="s">
        <v>33477</v>
      </c>
      <c r="H4569">
        <v>56160</v>
      </c>
      <c r="I4569" t="s">
        <v>33476</v>
      </c>
      <c r="J4569"/>
      <c r="U4569" s="43"/>
      <c r="AE4569"/>
    </row>
    <row r="4570" spans="1:31">
      <c r="A4570">
        <v>12130</v>
      </c>
      <c r="B4570" t="s">
        <v>4360</v>
      </c>
      <c r="C4570" t="s">
        <v>33480</v>
      </c>
      <c r="D4570" t="s">
        <v>33476</v>
      </c>
      <c r="E4570"/>
      <c r="F4570">
        <v>35800</v>
      </c>
      <c r="G4570" t="s">
        <v>33477</v>
      </c>
      <c r="H4570">
        <v>56190</v>
      </c>
      <c r="I4570" t="s">
        <v>33476</v>
      </c>
      <c r="J4570"/>
      <c r="U4570" s="43"/>
      <c r="AE4570"/>
    </row>
    <row r="4571" spans="1:31">
      <c r="A4571">
        <v>12230</v>
      </c>
      <c r="B4571" t="s">
        <v>4361</v>
      </c>
      <c r="C4571" t="s">
        <v>33477</v>
      </c>
      <c r="D4571" t="s">
        <v>33476</v>
      </c>
      <c r="E4571"/>
      <c r="F4571">
        <v>35830</v>
      </c>
      <c r="G4571" t="s">
        <v>33477</v>
      </c>
      <c r="H4571">
        <v>56190</v>
      </c>
      <c r="I4571" t="s">
        <v>33476</v>
      </c>
      <c r="J4571"/>
      <c r="U4571" s="43"/>
      <c r="AE4571"/>
    </row>
    <row r="4572" spans="1:31">
      <c r="A4572">
        <v>12320</v>
      </c>
      <c r="B4572" t="s">
        <v>4362</v>
      </c>
      <c r="C4572" t="s">
        <v>33480</v>
      </c>
      <c r="D4572" t="s">
        <v>33476</v>
      </c>
      <c r="E4572"/>
      <c r="F4572">
        <v>35870</v>
      </c>
      <c r="G4572" t="s">
        <v>33477</v>
      </c>
      <c r="H4572">
        <v>56190</v>
      </c>
      <c r="I4572" t="s">
        <v>33476</v>
      </c>
      <c r="J4572"/>
      <c r="U4572" s="43"/>
      <c r="AE4572"/>
    </row>
    <row r="4573" spans="1:31">
      <c r="A4573">
        <v>12400</v>
      </c>
      <c r="B4573" t="s">
        <v>4363</v>
      </c>
      <c r="C4573" t="s">
        <v>33480</v>
      </c>
      <c r="D4573" t="s">
        <v>33476</v>
      </c>
      <c r="E4573"/>
      <c r="F4573">
        <v>35960</v>
      </c>
      <c r="G4573" t="s">
        <v>33477</v>
      </c>
      <c r="H4573">
        <v>56200</v>
      </c>
      <c r="I4573" t="s">
        <v>33476</v>
      </c>
      <c r="J4573"/>
      <c r="U4573" s="43"/>
      <c r="AE4573"/>
    </row>
    <row r="4574" spans="1:31">
      <c r="A4574">
        <v>12210</v>
      </c>
      <c r="B4574" t="s">
        <v>4364</v>
      </c>
      <c r="C4574" t="s">
        <v>33478</v>
      </c>
      <c r="D4574" t="s">
        <v>33476</v>
      </c>
      <c r="E4574"/>
      <c r="F4574">
        <v>37100</v>
      </c>
      <c r="G4574" t="s">
        <v>33480</v>
      </c>
      <c r="H4574">
        <v>56220</v>
      </c>
      <c r="I4574" t="s">
        <v>33476</v>
      </c>
      <c r="J4574"/>
      <c r="U4574" s="43"/>
      <c r="AE4574"/>
    </row>
    <row r="4575" spans="1:31">
      <c r="A4575">
        <v>12210</v>
      </c>
      <c r="B4575" t="s">
        <v>4364</v>
      </c>
      <c r="C4575" t="s">
        <v>33478</v>
      </c>
      <c r="D4575" t="s">
        <v>33476</v>
      </c>
      <c r="E4575"/>
      <c r="F4575">
        <v>37170</v>
      </c>
      <c r="G4575" t="s">
        <v>33480</v>
      </c>
      <c r="H4575">
        <v>56220</v>
      </c>
      <c r="I4575" t="s">
        <v>33476</v>
      </c>
      <c r="J4575"/>
      <c r="U4575" s="43"/>
      <c r="AE4575"/>
    </row>
    <row r="4576" spans="1:31">
      <c r="A4576">
        <v>12210</v>
      </c>
      <c r="B4576" t="s">
        <v>4364</v>
      </c>
      <c r="C4576" t="s">
        <v>33478</v>
      </c>
      <c r="D4576" t="s">
        <v>33476</v>
      </c>
      <c r="E4576"/>
      <c r="F4576">
        <v>37200</v>
      </c>
      <c r="G4576" t="s">
        <v>33480</v>
      </c>
      <c r="H4576">
        <v>56220</v>
      </c>
      <c r="I4576" t="s">
        <v>33476</v>
      </c>
      <c r="J4576"/>
      <c r="U4576" s="43"/>
      <c r="AE4576"/>
    </row>
    <row r="4577" spans="1:31">
      <c r="A4577">
        <v>12420</v>
      </c>
      <c r="B4577" t="s">
        <v>4364</v>
      </c>
      <c r="C4577" t="s">
        <v>33478</v>
      </c>
      <c r="D4577" t="e">
        <v>#N/A</v>
      </c>
      <c r="E4577"/>
      <c r="F4577">
        <v>37300</v>
      </c>
      <c r="G4577" t="s">
        <v>33480</v>
      </c>
      <c r="H4577">
        <v>56220</v>
      </c>
      <c r="I4577" t="s">
        <v>33476</v>
      </c>
      <c r="J4577"/>
      <c r="U4577" s="43"/>
      <c r="AE4577"/>
    </row>
    <row r="4578" spans="1:31">
      <c r="A4578">
        <v>12420</v>
      </c>
      <c r="B4578" t="s">
        <v>4364</v>
      </c>
      <c r="C4578" t="s">
        <v>33478</v>
      </c>
      <c r="D4578" t="e">
        <v>#N/A</v>
      </c>
      <c r="E4578"/>
      <c r="F4578">
        <v>37510</v>
      </c>
      <c r="G4578" t="s">
        <v>33480</v>
      </c>
      <c r="H4578">
        <v>56220</v>
      </c>
      <c r="I4578" t="s">
        <v>33476</v>
      </c>
      <c r="J4578"/>
      <c r="U4578" s="43"/>
      <c r="AE4578"/>
    </row>
    <row r="4579" spans="1:31">
      <c r="A4579">
        <v>12420</v>
      </c>
      <c r="B4579" t="s">
        <v>4364</v>
      </c>
      <c r="C4579" t="s">
        <v>33478</v>
      </c>
      <c r="D4579" t="e">
        <v>#N/A</v>
      </c>
      <c r="E4579"/>
      <c r="F4579">
        <v>37540</v>
      </c>
      <c r="G4579" t="s">
        <v>33480</v>
      </c>
      <c r="H4579">
        <v>56230</v>
      </c>
      <c r="I4579" t="s">
        <v>33476</v>
      </c>
      <c r="J4579"/>
      <c r="U4579" s="43"/>
      <c r="AE4579"/>
    </row>
    <row r="4580" spans="1:31">
      <c r="A4580">
        <v>12130</v>
      </c>
      <c r="B4580" t="s">
        <v>4365</v>
      </c>
      <c r="C4580" t="s">
        <v>33480</v>
      </c>
      <c r="D4580" t="s">
        <v>33476</v>
      </c>
      <c r="E4580"/>
      <c r="F4580">
        <v>37550</v>
      </c>
      <c r="G4580" t="s">
        <v>33480</v>
      </c>
      <c r="H4580">
        <v>56230</v>
      </c>
      <c r="I4580" t="s">
        <v>33476</v>
      </c>
      <c r="J4580"/>
      <c r="U4580" s="43"/>
      <c r="AE4580"/>
    </row>
    <row r="4581" spans="1:31">
      <c r="A4581">
        <v>12130</v>
      </c>
      <c r="B4581" t="s">
        <v>4365</v>
      </c>
      <c r="C4581" t="s">
        <v>33480</v>
      </c>
      <c r="D4581" t="s">
        <v>33476</v>
      </c>
      <c r="E4581"/>
      <c r="F4581">
        <v>37700</v>
      </c>
      <c r="G4581" t="s">
        <v>33480</v>
      </c>
      <c r="H4581">
        <v>56240</v>
      </c>
      <c r="I4581" t="s">
        <v>33476</v>
      </c>
      <c r="J4581"/>
      <c r="U4581" s="43"/>
      <c r="AE4581"/>
    </row>
    <row r="4582" spans="1:31">
      <c r="A4582">
        <v>12100</v>
      </c>
      <c r="B4582" t="s">
        <v>4366</v>
      </c>
      <c r="C4582" t="s">
        <v>33480</v>
      </c>
      <c r="D4582" t="s">
        <v>33476</v>
      </c>
      <c r="E4582"/>
      <c r="F4582">
        <v>38000</v>
      </c>
      <c r="G4582" t="s">
        <v>33477</v>
      </c>
      <c r="H4582">
        <v>56240</v>
      </c>
      <c r="I4582" t="s">
        <v>33476</v>
      </c>
      <c r="J4582"/>
      <c r="U4582" s="43"/>
      <c r="AE4582"/>
    </row>
    <row r="4583" spans="1:31">
      <c r="A4583">
        <v>12140</v>
      </c>
      <c r="B4583" t="s">
        <v>4367</v>
      </c>
      <c r="C4583" t="s">
        <v>33477</v>
      </c>
      <c r="D4583" t="s">
        <v>33476</v>
      </c>
      <c r="E4583"/>
      <c r="F4583">
        <v>38090</v>
      </c>
      <c r="G4583" t="s">
        <v>33477</v>
      </c>
      <c r="H4583">
        <v>56250</v>
      </c>
      <c r="I4583" t="s">
        <v>33476</v>
      </c>
      <c r="J4583"/>
      <c r="U4583" s="43"/>
      <c r="AE4583"/>
    </row>
    <row r="4584" spans="1:31">
      <c r="A4584">
        <v>12140</v>
      </c>
      <c r="B4584" t="s">
        <v>4367</v>
      </c>
      <c r="C4584" t="s">
        <v>33477</v>
      </c>
      <c r="D4584" t="s">
        <v>33476</v>
      </c>
      <c r="E4584"/>
      <c r="F4584">
        <v>38100</v>
      </c>
      <c r="G4584" t="s">
        <v>33477</v>
      </c>
      <c r="H4584">
        <v>56250</v>
      </c>
      <c r="I4584" t="s">
        <v>33476</v>
      </c>
      <c r="J4584"/>
      <c r="U4584" s="43"/>
      <c r="AE4584"/>
    </row>
    <row r="4585" spans="1:31">
      <c r="A4585">
        <v>12260</v>
      </c>
      <c r="B4585" t="s">
        <v>4368</v>
      </c>
      <c r="C4585" t="s">
        <v>33477</v>
      </c>
      <c r="D4585" t="s">
        <v>33476</v>
      </c>
      <c r="E4585"/>
      <c r="F4585">
        <v>38113</v>
      </c>
      <c r="G4585" t="s">
        <v>33477</v>
      </c>
      <c r="H4585">
        <v>56250</v>
      </c>
      <c r="I4585" t="s">
        <v>33476</v>
      </c>
      <c r="J4585"/>
      <c r="U4585" s="43"/>
      <c r="AE4585"/>
    </row>
    <row r="4586" spans="1:31">
      <c r="A4586">
        <v>12480</v>
      </c>
      <c r="B4586" t="s">
        <v>4369</v>
      </c>
      <c r="C4586" t="s">
        <v>33480</v>
      </c>
      <c r="D4586" t="s">
        <v>33476</v>
      </c>
      <c r="E4586"/>
      <c r="F4586">
        <v>38130</v>
      </c>
      <c r="G4586" t="s">
        <v>33477</v>
      </c>
      <c r="H4586">
        <v>56300</v>
      </c>
      <c r="I4586" t="s">
        <v>33476</v>
      </c>
      <c r="J4586"/>
      <c r="U4586" s="43"/>
      <c r="AE4586"/>
    </row>
    <row r="4587" spans="1:31">
      <c r="A4587">
        <v>12250</v>
      </c>
      <c r="B4587" t="s">
        <v>4370</v>
      </c>
      <c r="C4587" t="s">
        <v>33480</v>
      </c>
      <c r="D4587" t="s">
        <v>33476</v>
      </c>
      <c r="E4587"/>
      <c r="F4587">
        <v>38134</v>
      </c>
      <c r="G4587" t="s">
        <v>33478</v>
      </c>
      <c r="H4587">
        <v>56300</v>
      </c>
      <c r="I4587" t="s">
        <v>33476</v>
      </c>
      <c r="J4587"/>
      <c r="U4587" s="43"/>
      <c r="AE4587"/>
    </row>
    <row r="4588" spans="1:31">
      <c r="A4588">
        <v>12170</v>
      </c>
      <c r="B4588" t="s">
        <v>4371</v>
      </c>
      <c r="C4588" t="s">
        <v>33477</v>
      </c>
      <c r="D4588" t="s">
        <v>33476</v>
      </c>
      <c r="E4588"/>
      <c r="F4588">
        <v>38144</v>
      </c>
      <c r="G4588" t="s">
        <v>33478</v>
      </c>
      <c r="H4588">
        <v>56300</v>
      </c>
      <c r="I4588" t="s">
        <v>33476</v>
      </c>
      <c r="J4588"/>
      <c r="U4588" s="43"/>
      <c r="AE4588"/>
    </row>
    <row r="4589" spans="1:31">
      <c r="A4589">
        <v>12230</v>
      </c>
      <c r="B4589" t="s">
        <v>4372</v>
      </c>
      <c r="C4589" t="s">
        <v>33477</v>
      </c>
      <c r="D4589" t="s">
        <v>33476</v>
      </c>
      <c r="E4589"/>
      <c r="F4589">
        <v>38170</v>
      </c>
      <c r="G4589" t="s">
        <v>33477</v>
      </c>
      <c r="H4589">
        <v>56310</v>
      </c>
      <c r="I4589" t="s">
        <v>33476</v>
      </c>
      <c r="J4589"/>
      <c r="U4589" s="43"/>
      <c r="AE4589"/>
    </row>
    <row r="4590" spans="1:31">
      <c r="A4590">
        <v>12250</v>
      </c>
      <c r="B4590" t="s">
        <v>4373</v>
      </c>
      <c r="C4590" t="s">
        <v>33480</v>
      </c>
      <c r="D4590" t="s">
        <v>33476</v>
      </c>
      <c r="E4590"/>
      <c r="F4590">
        <v>38180</v>
      </c>
      <c r="G4590" t="s">
        <v>33477</v>
      </c>
      <c r="H4590">
        <v>56310</v>
      </c>
      <c r="I4590" t="s">
        <v>33476</v>
      </c>
      <c r="J4590"/>
      <c r="U4590" s="43"/>
      <c r="AE4590"/>
    </row>
    <row r="4591" spans="1:31">
      <c r="A4591">
        <v>12550</v>
      </c>
      <c r="B4591" t="s">
        <v>4374</v>
      </c>
      <c r="C4591" t="s">
        <v>33480</v>
      </c>
      <c r="D4591" t="s">
        <v>33476</v>
      </c>
      <c r="E4591"/>
      <c r="F4591">
        <v>38230</v>
      </c>
      <c r="G4591" t="s">
        <v>33477</v>
      </c>
      <c r="H4591">
        <v>56310</v>
      </c>
      <c r="I4591" t="s">
        <v>33476</v>
      </c>
      <c r="J4591"/>
      <c r="U4591" s="43"/>
      <c r="AE4591"/>
    </row>
    <row r="4592" spans="1:31">
      <c r="A4592">
        <v>12120</v>
      </c>
      <c r="B4592" t="s">
        <v>4375</v>
      </c>
      <c r="C4592" t="s">
        <v>33477</v>
      </c>
      <c r="D4592" t="s">
        <v>33476</v>
      </c>
      <c r="E4592"/>
      <c r="F4592">
        <v>38290</v>
      </c>
      <c r="G4592" t="s">
        <v>33477</v>
      </c>
      <c r="H4592">
        <v>56310</v>
      </c>
      <c r="I4592" t="s">
        <v>33476</v>
      </c>
      <c r="J4592"/>
      <c r="U4592" s="43"/>
      <c r="AE4592"/>
    </row>
    <row r="4593" spans="1:31">
      <c r="A4593">
        <v>12170</v>
      </c>
      <c r="B4593" t="s">
        <v>4376</v>
      </c>
      <c r="C4593" t="s">
        <v>33477</v>
      </c>
      <c r="D4593" t="s">
        <v>33476</v>
      </c>
      <c r="E4593"/>
      <c r="F4593">
        <v>38330</v>
      </c>
      <c r="G4593" t="s">
        <v>33477</v>
      </c>
      <c r="H4593">
        <v>56320</v>
      </c>
      <c r="I4593" t="s">
        <v>33476</v>
      </c>
      <c r="J4593"/>
      <c r="U4593" s="43"/>
      <c r="AE4593"/>
    </row>
    <row r="4594" spans="1:31">
      <c r="A4594">
        <v>12800</v>
      </c>
      <c r="B4594" t="s">
        <v>4376</v>
      </c>
      <c r="C4594" t="s">
        <v>33477</v>
      </c>
      <c r="D4594" t="s">
        <v>33476</v>
      </c>
      <c r="E4594"/>
      <c r="F4594">
        <v>38370</v>
      </c>
      <c r="G4594" t="s">
        <v>33477</v>
      </c>
      <c r="H4594">
        <v>56320</v>
      </c>
      <c r="I4594" t="s">
        <v>33476</v>
      </c>
      <c r="J4594"/>
      <c r="U4594" s="43"/>
      <c r="AE4594"/>
    </row>
    <row r="4595" spans="1:31">
      <c r="A4595">
        <v>12620</v>
      </c>
      <c r="B4595" t="s">
        <v>4377</v>
      </c>
      <c r="C4595" t="s">
        <v>33477</v>
      </c>
      <c r="D4595" t="s">
        <v>33476</v>
      </c>
      <c r="E4595"/>
      <c r="F4595">
        <v>38400</v>
      </c>
      <c r="G4595" t="s">
        <v>33477</v>
      </c>
      <c r="H4595">
        <v>56320</v>
      </c>
      <c r="I4595" t="s">
        <v>33476</v>
      </c>
      <c r="J4595"/>
      <c r="U4595" s="43"/>
      <c r="AE4595"/>
    </row>
    <row r="4596" spans="1:31">
      <c r="A4596">
        <v>12560</v>
      </c>
      <c r="B4596" t="s">
        <v>4378</v>
      </c>
      <c r="C4596" t="s">
        <v>33477</v>
      </c>
      <c r="D4596" t="s">
        <v>33476</v>
      </c>
      <c r="E4596"/>
      <c r="F4596">
        <v>38430</v>
      </c>
      <c r="G4596" t="s">
        <v>33477</v>
      </c>
      <c r="H4596">
        <v>56330</v>
      </c>
      <c r="I4596" t="s">
        <v>33476</v>
      </c>
      <c r="J4596"/>
      <c r="U4596" s="43"/>
      <c r="AE4596"/>
    </row>
    <row r="4597" spans="1:31">
      <c r="A4597">
        <v>12780</v>
      </c>
      <c r="B4597" t="s">
        <v>4379</v>
      </c>
      <c r="C4597" t="s">
        <v>33478</v>
      </c>
      <c r="D4597" t="s">
        <v>33476</v>
      </c>
      <c r="E4597"/>
      <c r="F4597">
        <v>38500</v>
      </c>
      <c r="G4597" t="s">
        <v>33477</v>
      </c>
      <c r="H4597">
        <v>56340</v>
      </c>
      <c r="I4597" t="s">
        <v>33476</v>
      </c>
      <c r="J4597"/>
      <c r="U4597" s="43"/>
      <c r="AE4597"/>
    </row>
    <row r="4598" spans="1:31">
      <c r="A4598">
        <v>12130</v>
      </c>
      <c r="B4598" t="s">
        <v>4380</v>
      </c>
      <c r="C4598" t="s">
        <v>33480</v>
      </c>
      <c r="D4598" t="s">
        <v>33476</v>
      </c>
      <c r="E4598"/>
      <c r="F4598">
        <v>38560</v>
      </c>
      <c r="G4598" t="s">
        <v>33477</v>
      </c>
      <c r="H4598">
        <v>56350</v>
      </c>
      <c r="I4598" t="s">
        <v>33476</v>
      </c>
      <c r="J4598"/>
      <c r="U4598" s="43"/>
      <c r="AE4598"/>
    </row>
    <row r="4599" spans="1:31">
      <c r="A4599">
        <v>12300</v>
      </c>
      <c r="B4599" t="s">
        <v>4381</v>
      </c>
      <c r="C4599" t="s">
        <v>33477</v>
      </c>
      <c r="D4599" t="s">
        <v>33476</v>
      </c>
      <c r="E4599"/>
      <c r="F4599">
        <v>38600</v>
      </c>
      <c r="G4599" t="s">
        <v>33477</v>
      </c>
      <c r="H4599">
        <v>56380</v>
      </c>
      <c r="I4599" t="s">
        <v>33476</v>
      </c>
      <c r="J4599"/>
      <c r="U4599" s="43"/>
      <c r="AE4599"/>
    </row>
    <row r="4600" spans="1:31">
      <c r="A4600">
        <v>12850</v>
      </c>
      <c r="B4600" t="s">
        <v>4382</v>
      </c>
      <c r="C4600" t="s">
        <v>33477</v>
      </c>
      <c r="D4600" t="s">
        <v>33476</v>
      </c>
      <c r="E4600"/>
      <c r="F4600">
        <v>38610</v>
      </c>
      <c r="G4600" t="s">
        <v>33477</v>
      </c>
      <c r="H4600">
        <v>56380</v>
      </c>
      <c r="I4600" t="s">
        <v>33476</v>
      </c>
      <c r="J4600"/>
      <c r="U4600" s="43"/>
      <c r="AE4600"/>
    </row>
    <row r="4601" spans="1:31">
      <c r="A4601">
        <v>12200</v>
      </c>
      <c r="B4601" t="s">
        <v>547</v>
      </c>
      <c r="C4601" t="s">
        <v>33477</v>
      </c>
      <c r="D4601" t="s">
        <v>33476</v>
      </c>
      <c r="E4601"/>
      <c r="F4601">
        <v>38640</v>
      </c>
      <c r="G4601" t="s">
        <v>33477</v>
      </c>
      <c r="H4601">
        <v>56390</v>
      </c>
      <c r="I4601" t="s">
        <v>33476</v>
      </c>
      <c r="J4601"/>
      <c r="U4601" s="43"/>
      <c r="AE4601"/>
    </row>
    <row r="4602" spans="1:31">
      <c r="A4602">
        <v>12490</v>
      </c>
      <c r="B4602" t="s">
        <v>4383</v>
      </c>
      <c r="C4602" t="s">
        <v>33480</v>
      </c>
      <c r="D4602" t="s">
        <v>33476</v>
      </c>
      <c r="E4602"/>
      <c r="F4602">
        <v>38670</v>
      </c>
      <c r="G4602" t="s">
        <v>33477</v>
      </c>
      <c r="H4602">
        <v>56390</v>
      </c>
      <c r="I4602" t="s">
        <v>33476</v>
      </c>
      <c r="J4602"/>
      <c r="U4602" s="43"/>
      <c r="AE4602"/>
    </row>
    <row r="4603" spans="1:31">
      <c r="A4603">
        <v>12490</v>
      </c>
      <c r="B4603" t="s">
        <v>4384</v>
      </c>
      <c r="C4603" t="s">
        <v>33480</v>
      </c>
      <c r="D4603" t="s">
        <v>33476</v>
      </c>
      <c r="E4603"/>
      <c r="F4603">
        <v>38700</v>
      </c>
      <c r="G4603" t="s">
        <v>33477</v>
      </c>
      <c r="H4603">
        <v>56400</v>
      </c>
      <c r="I4603" t="s">
        <v>33476</v>
      </c>
      <c r="J4603"/>
      <c r="U4603" s="43"/>
      <c r="AE4603"/>
    </row>
    <row r="4604" spans="1:31">
      <c r="A4604">
        <v>12300</v>
      </c>
      <c r="B4604" t="s">
        <v>4385</v>
      </c>
      <c r="C4604" t="s">
        <v>33477</v>
      </c>
      <c r="D4604" t="s">
        <v>33476</v>
      </c>
      <c r="E4604"/>
      <c r="F4604">
        <v>38750</v>
      </c>
      <c r="G4604" t="s">
        <v>33478</v>
      </c>
      <c r="H4604">
        <v>56400</v>
      </c>
      <c r="I4604" t="s">
        <v>33476</v>
      </c>
      <c r="J4604"/>
      <c r="U4604" s="43"/>
      <c r="AE4604"/>
    </row>
    <row r="4605" spans="1:31">
      <c r="A4605">
        <v>12560</v>
      </c>
      <c r="B4605" t="s">
        <v>4386</v>
      </c>
      <c r="C4605" t="s">
        <v>33477</v>
      </c>
      <c r="D4605" t="s">
        <v>33476</v>
      </c>
      <c r="E4605"/>
      <c r="F4605">
        <v>38760</v>
      </c>
      <c r="G4605" t="s">
        <v>33478</v>
      </c>
      <c r="H4605">
        <v>56420</v>
      </c>
      <c r="I4605" t="s">
        <v>33476</v>
      </c>
      <c r="J4605"/>
      <c r="U4605" s="43"/>
      <c r="AE4605"/>
    </row>
    <row r="4606" spans="1:31">
      <c r="A4606">
        <v>12380</v>
      </c>
      <c r="B4606" t="s">
        <v>4387</v>
      </c>
      <c r="C4606" t="s">
        <v>33477</v>
      </c>
      <c r="D4606" t="s">
        <v>33476</v>
      </c>
      <c r="E4606"/>
      <c r="F4606">
        <v>38830</v>
      </c>
      <c r="G4606" t="s">
        <v>33478</v>
      </c>
      <c r="H4606">
        <v>56420</v>
      </c>
      <c r="I4606" t="s">
        <v>33476</v>
      </c>
      <c r="J4606"/>
      <c r="U4606" s="43"/>
      <c r="AE4606"/>
    </row>
    <row r="4607" spans="1:31">
      <c r="A4607">
        <v>12370</v>
      </c>
      <c r="B4607" t="s">
        <v>4388</v>
      </c>
      <c r="C4607" t="s">
        <v>33480</v>
      </c>
      <c r="D4607" t="s">
        <v>33476</v>
      </c>
      <c r="E4607"/>
      <c r="F4607">
        <v>38850</v>
      </c>
      <c r="G4607" t="s">
        <v>33477</v>
      </c>
      <c r="H4607">
        <v>56420</v>
      </c>
      <c r="I4607" t="s">
        <v>33476</v>
      </c>
      <c r="J4607"/>
      <c r="U4607" s="43"/>
      <c r="AE4607"/>
    </row>
    <row r="4608" spans="1:31">
      <c r="A4608">
        <v>12460</v>
      </c>
      <c r="B4608" t="s">
        <v>4389</v>
      </c>
      <c r="C4608" t="s">
        <v>33477</v>
      </c>
      <c r="D4608" t="s">
        <v>33476</v>
      </c>
      <c r="E4608"/>
      <c r="F4608">
        <v>38860</v>
      </c>
      <c r="G4608" t="s">
        <v>33478</v>
      </c>
      <c r="H4608">
        <v>56430</v>
      </c>
      <c r="I4608" t="s">
        <v>33476</v>
      </c>
      <c r="J4608"/>
      <c r="U4608" s="43"/>
      <c r="AE4608"/>
    </row>
    <row r="4609" spans="1:31">
      <c r="A4609">
        <v>12460</v>
      </c>
      <c r="B4609" t="s">
        <v>4389</v>
      </c>
      <c r="C4609" t="s">
        <v>33477</v>
      </c>
      <c r="D4609" t="s">
        <v>33476</v>
      </c>
      <c r="E4609"/>
      <c r="F4609">
        <v>38880</v>
      </c>
      <c r="G4609" t="s">
        <v>33478</v>
      </c>
      <c r="H4609">
        <v>56430</v>
      </c>
      <c r="I4609" t="s">
        <v>33476</v>
      </c>
      <c r="J4609"/>
      <c r="U4609" s="43"/>
      <c r="AE4609"/>
    </row>
    <row r="4610" spans="1:31">
      <c r="A4610">
        <v>12400</v>
      </c>
      <c r="B4610" t="s">
        <v>4390</v>
      </c>
      <c r="C4610" t="s">
        <v>33480</v>
      </c>
      <c r="D4610" t="s">
        <v>33476</v>
      </c>
      <c r="E4610"/>
      <c r="F4610">
        <v>39000</v>
      </c>
      <c r="G4610" t="s">
        <v>33477</v>
      </c>
      <c r="H4610">
        <v>56430</v>
      </c>
      <c r="I4610" t="s">
        <v>33476</v>
      </c>
      <c r="J4610"/>
      <c r="U4610" s="43"/>
      <c r="AE4610"/>
    </row>
    <row r="4611" spans="1:31">
      <c r="A4611">
        <v>12400</v>
      </c>
      <c r="B4611" t="s">
        <v>4390</v>
      </c>
      <c r="C4611" t="s">
        <v>33480</v>
      </c>
      <c r="D4611" t="s">
        <v>33476</v>
      </c>
      <c r="E4611"/>
      <c r="F4611">
        <v>39310</v>
      </c>
      <c r="G4611" t="s">
        <v>33478</v>
      </c>
      <c r="H4611">
        <v>56440</v>
      </c>
      <c r="I4611" t="s">
        <v>33476</v>
      </c>
      <c r="J4611"/>
      <c r="U4611" s="43"/>
      <c r="AE4611"/>
    </row>
    <row r="4612" spans="1:31">
      <c r="A4612">
        <v>12260</v>
      </c>
      <c r="B4612" t="s">
        <v>4391</v>
      </c>
      <c r="C4612" t="s">
        <v>33477</v>
      </c>
      <c r="D4612" t="s">
        <v>33476</v>
      </c>
      <c r="E4612"/>
      <c r="F4612">
        <v>39330</v>
      </c>
      <c r="G4612" t="s">
        <v>33477</v>
      </c>
      <c r="H4612">
        <v>56450</v>
      </c>
      <c r="I4612" t="s">
        <v>33476</v>
      </c>
      <c r="J4612"/>
      <c r="U4612" s="43"/>
      <c r="AE4612"/>
    </row>
    <row r="4613" spans="1:31">
      <c r="A4613">
        <v>12410</v>
      </c>
      <c r="B4613" t="s">
        <v>4392</v>
      </c>
      <c r="C4613" t="s">
        <v>33477</v>
      </c>
      <c r="D4613" t="s">
        <v>33476</v>
      </c>
      <c r="E4613"/>
      <c r="F4613">
        <v>39460</v>
      </c>
      <c r="G4613" t="s">
        <v>33478</v>
      </c>
      <c r="H4613">
        <v>56450</v>
      </c>
      <c r="I4613" t="s">
        <v>33476</v>
      </c>
      <c r="J4613"/>
      <c r="U4613" s="43"/>
      <c r="AE4613"/>
    </row>
    <row r="4614" spans="1:31">
      <c r="A4614">
        <v>12330</v>
      </c>
      <c r="B4614" t="s">
        <v>4393</v>
      </c>
      <c r="C4614" t="s">
        <v>33480</v>
      </c>
      <c r="D4614" t="s">
        <v>33476</v>
      </c>
      <c r="E4614"/>
      <c r="F4614">
        <v>40000</v>
      </c>
      <c r="G4614" t="s">
        <v>33477</v>
      </c>
      <c r="H4614">
        <v>56460</v>
      </c>
      <c r="I4614" t="s">
        <v>33476</v>
      </c>
      <c r="J4614"/>
      <c r="U4614" s="43"/>
      <c r="AE4614"/>
    </row>
    <row r="4615" spans="1:31">
      <c r="A4615">
        <v>12120</v>
      </c>
      <c r="B4615" t="s">
        <v>4394</v>
      </c>
      <c r="C4615" t="s">
        <v>33477</v>
      </c>
      <c r="D4615" t="s">
        <v>33476</v>
      </c>
      <c r="E4615"/>
      <c r="F4615">
        <v>40130</v>
      </c>
      <c r="G4615" t="s">
        <v>33477</v>
      </c>
      <c r="H4615">
        <v>56480</v>
      </c>
      <c r="I4615" t="s">
        <v>33476</v>
      </c>
      <c r="J4615"/>
      <c r="U4615" s="43"/>
      <c r="AE4615"/>
    </row>
    <row r="4616" spans="1:31">
      <c r="A4616">
        <v>12260</v>
      </c>
      <c r="B4616" t="s">
        <v>4395</v>
      </c>
      <c r="C4616" t="s">
        <v>33477</v>
      </c>
      <c r="D4616" t="s">
        <v>33476</v>
      </c>
      <c r="E4616"/>
      <c r="F4616">
        <v>40150</v>
      </c>
      <c r="G4616" t="s">
        <v>33477</v>
      </c>
      <c r="H4616">
        <v>56490</v>
      </c>
      <c r="I4616" t="s">
        <v>33476</v>
      </c>
      <c r="J4616"/>
      <c r="U4616" s="43"/>
      <c r="AE4616"/>
    </row>
    <row r="4617" spans="1:31">
      <c r="A4617">
        <v>12700</v>
      </c>
      <c r="B4617" t="s">
        <v>4396</v>
      </c>
      <c r="C4617" t="s">
        <v>33477</v>
      </c>
      <c r="D4617" t="s">
        <v>33476</v>
      </c>
      <c r="E4617"/>
      <c r="F4617">
        <v>40440</v>
      </c>
      <c r="G4617" t="s">
        <v>33477</v>
      </c>
      <c r="H4617">
        <v>56490</v>
      </c>
      <c r="I4617" t="s">
        <v>33476</v>
      </c>
      <c r="J4617"/>
      <c r="U4617" s="43"/>
      <c r="AE4617"/>
    </row>
    <row r="4618" spans="1:31">
      <c r="A4618">
        <v>12700</v>
      </c>
      <c r="B4618" t="s">
        <v>4396</v>
      </c>
      <c r="C4618" t="s">
        <v>33477</v>
      </c>
      <c r="D4618" t="s">
        <v>33476</v>
      </c>
      <c r="E4618"/>
      <c r="F4618">
        <v>40480</v>
      </c>
      <c r="G4618" t="s">
        <v>33477</v>
      </c>
      <c r="H4618">
        <v>56490</v>
      </c>
      <c r="I4618" t="s">
        <v>33476</v>
      </c>
      <c r="J4618"/>
      <c r="U4618" s="43"/>
      <c r="AE4618"/>
    </row>
    <row r="4619" spans="1:31">
      <c r="A4619">
        <v>12700</v>
      </c>
      <c r="B4619" t="s">
        <v>4396</v>
      </c>
      <c r="C4619" t="s">
        <v>33477</v>
      </c>
      <c r="D4619" t="s">
        <v>33476</v>
      </c>
      <c r="E4619"/>
      <c r="F4619">
        <v>40530</v>
      </c>
      <c r="G4619" t="s">
        <v>33477</v>
      </c>
      <c r="H4619">
        <v>56500</v>
      </c>
      <c r="I4619" t="s">
        <v>33476</v>
      </c>
      <c r="J4619"/>
      <c r="U4619" s="43"/>
      <c r="AE4619"/>
    </row>
    <row r="4620" spans="1:31">
      <c r="A4620">
        <v>12440</v>
      </c>
      <c r="B4620" t="s">
        <v>4397</v>
      </c>
      <c r="C4620" t="s">
        <v>33477</v>
      </c>
      <c r="D4620" t="s">
        <v>33476</v>
      </c>
      <c r="E4620"/>
      <c r="F4620">
        <v>41260</v>
      </c>
      <c r="G4620" t="s">
        <v>33480</v>
      </c>
      <c r="H4620">
        <v>56500</v>
      </c>
      <c r="I4620" t="s">
        <v>33476</v>
      </c>
      <c r="J4620"/>
      <c r="U4620" s="43"/>
      <c r="AE4620"/>
    </row>
    <row r="4621" spans="1:31">
      <c r="A4621">
        <v>12200</v>
      </c>
      <c r="B4621" t="s">
        <v>4398</v>
      </c>
      <c r="C4621" t="s">
        <v>33477</v>
      </c>
      <c r="D4621" t="s">
        <v>33476</v>
      </c>
      <c r="E4621"/>
      <c r="F4621">
        <v>42000</v>
      </c>
      <c r="G4621" t="s">
        <v>33478</v>
      </c>
      <c r="H4621">
        <v>56500</v>
      </c>
      <c r="I4621" t="s">
        <v>33476</v>
      </c>
      <c r="J4621"/>
      <c r="U4621" s="43"/>
      <c r="AE4621"/>
    </row>
    <row r="4622" spans="1:31">
      <c r="A4622">
        <v>12230</v>
      </c>
      <c r="B4622" t="s">
        <v>4399</v>
      </c>
      <c r="C4622" t="s">
        <v>33477</v>
      </c>
      <c r="D4622" t="s">
        <v>33476</v>
      </c>
      <c r="E4622"/>
      <c r="F4622">
        <v>42100</v>
      </c>
      <c r="G4622" t="s">
        <v>33478</v>
      </c>
      <c r="H4622">
        <v>56500</v>
      </c>
      <c r="I4622" t="s">
        <v>33476</v>
      </c>
      <c r="J4622"/>
      <c r="U4622" s="43"/>
      <c r="AE4622"/>
    </row>
    <row r="4623" spans="1:31">
      <c r="A4623">
        <v>12260</v>
      </c>
      <c r="B4623" t="s">
        <v>4400</v>
      </c>
      <c r="C4623" t="s">
        <v>33477</v>
      </c>
      <c r="D4623" t="s">
        <v>33476</v>
      </c>
      <c r="E4623"/>
      <c r="F4623">
        <v>42114</v>
      </c>
      <c r="G4623" t="s">
        <v>33478</v>
      </c>
      <c r="H4623">
        <v>56500</v>
      </c>
      <c r="I4623" t="s">
        <v>33476</v>
      </c>
      <c r="J4623"/>
      <c r="U4623" s="43"/>
      <c r="AE4623"/>
    </row>
    <row r="4624" spans="1:31">
      <c r="A4624">
        <v>12800</v>
      </c>
      <c r="B4624" t="s">
        <v>4401</v>
      </c>
      <c r="C4624" t="s">
        <v>33477</v>
      </c>
      <c r="D4624" t="s">
        <v>33476</v>
      </c>
      <c r="E4624"/>
      <c r="F4624">
        <v>42131</v>
      </c>
      <c r="G4624" t="s">
        <v>33477</v>
      </c>
      <c r="H4624">
        <v>56530</v>
      </c>
      <c r="I4624" t="s">
        <v>33476</v>
      </c>
      <c r="J4624"/>
      <c r="U4624" s="43"/>
      <c r="AE4624"/>
    </row>
    <row r="4625" spans="1:31">
      <c r="A4625">
        <v>12200</v>
      </c>
      <c r="B4625" t="s">
        <v>4402</v>
      </c>
      <c r="C4625" t="s">
        <v>33477</v>
      </c>
      <c r="D4625" t="s">
        <v>33476</v>
      </c>
      <c r="E4625"/>
      <c r="F4625">
        <v>42150</v>
      </c>
      <c r="G4625" t="s">
        <v>33478</v>
      </c>
      <c r="H4625">
        <v>56540</v>
      </c>
      <c r="I4625" t="s">
        <v>33476</v>
      </c>
      <c r="J4625"/>
      <c r="U4625" s="43"/>
      <c r="AE4625"/>
    </row>
    <row r="4626" spans="1:31">
      <c r="A4626">
        <v>12740</v>
      </c>
      <c r="B4626" t="s">
        <v>4403</v>
      </c>
      <c r="C4626" t="s">
        <v>33477</v>
      </c>
      <c r="D4626" t="e">
        <v>#N/A</v>
      </c>
      <c r="E4626"/>
      <c r="F4626">
        <v>42152</v>
      </c>
      <c r="G4626" t="s">
        <v>33477</v>
      </c>
      <c r="H4626">
        <v>56550</v>
      </c>
      <c r="I4626" t="s">
        <v>33476</v>
      </c>
      <c r="J4626"/>
      <c r="U4626" s="43"/>
      <c r="AE4626"/>
    </row>
    <row r="4627" spans="1:31">
      <c r="A4627">
        <v>12190</v>
      </c>
      <c r="B4627" t="s">
        <v>4404</v>
      </c>
      <c r="C4627" t="s">
        <v>33480</v>
      </c>
      <c r="D4627" t="s">
        <v>33476</v>
      </c>
      <c r="E4627"/>
      <c r="F4627">
        <v>42190</v>
      </c>
      <c r="G4627" t="s">
        <v>33477</v>
      </c>
      <c r="H4627">
        <v>56560</v>
      </c>
      <c r="I4627" t="s">
        <v>33476</v>
      </c>
      <c r="J4627"/>
      <c r="U4627" s="43"/>
      <c r="AE4627"/>
    </row>
    <row r="4628" spans="1:31">
      <c r="A4628">
        <v>12290</v>
      </c>
      <c r="B4628" t="s">
        <v>4405</v>
      </c>
      <c r="C4628" t="s">
        <v>33477</v>
      </c>
      <c r="D4628" t="s">
        <v>33476</v>
      </c>
      <c r="E4628"/>
      <c r="F4628">
        <v>42230</v>
      </c>
      <c r="G4628" t="s">
        <v>33478</v>
      </c>
      <c r="H4628">
        <v>56580</v>
      </c>
      <c r="I4628" t="s">
        <v>33476</v>
      </c>
      <c r="J4628"/>
      <c r="U4628" s="43"/>
      <c r="AE4628"/>
    </row>
    <row r="4629" spans="1:31">
      <c r="A4629">
        <v>12170</v>
      </c>
      <c r="B4629" t="s">
        <v>1281</v>
      </c>
      <c r="C4629" t="s">
        <v>33477</v>
      </c>
      <c r="D4629" t="s">
        <v>33476</v>
      </c>
      <c r="E4629"/>
      <c r="F4629">
        <v>42240</v>
      </c>
      <c r="G4629" t="s">
        <v>33478</v>
      </c>
      <c r="H4629">
        <v>56580</v>
      </c>
      <c r="I4629" t="s">
        <v>33476</v>
      </c>
      <c r="J4629"/>
      <c r="U4629" s="43"/>
      <c r="AE4629"/>
    </row>
    <row r="4630" spans="1:31">
      <c r="A4630">
        <v>12320</v>
      </c>
      <c r="B4630" t="s">
        <v>4406</v>
      </c>
      <c r="C4630" t="s">
        <v>33480</v>
      </c>
      <c r="D4630" t="s">
        <v>33476</v>
      </c>
      <c r="E4630"/>
      <c r="F4630">
        <v>42270</v>
      </c>
      <c r="G4630" t="s">
        <v>33478</v>
      </c>
      <c r="H4630">
        <v>56620</v>
      </c>
      <c r="I4630" t="s">
        <v>33476</v>
      </c>
      <c r="J4630"/>
      <c r="U4630" s="43"/>
      <c r="AE4630"/>
    </row>
    <row r="4631" spans="1:31">
      <c r="A4631">
        <v>12380</v>
      </c>
      <c r="B4631" t="s">
        <v>4407</v>
      </c>
      <c r="C4631" t="s">
        <v>33477</v>
      </c>
      <c r="D4631" t="s">
        <v>33476</v>
      </c>
      <c r="E4631"/>
      <c r="F4631">
        <v>42290</v>
      </c>
      <c r="G4631" t="s">
        <v>33478</v>
      </c>
      <c r="H4631">
        <v>56630</v>
      </c>
      <c r="I4631" t="s">
        <v>33476</v>
      </c>
      <c r="J4631"/>
      <c r="U4631" s="43"/>
      <c r="AE4631"/>
    </row>
    <row r="4632" spans="1:31">
      <c r="A4632">
        <v>12150</v>
      </c>
      <c r="B4632" t="s">
        <v>4408</v>
      </c>
      <c r="C4632" t="s">
        <v>33477</v>
      </c>
      <c r="D4632" t="s">
        <v>33476</v>
      </c>
      <c r="E4632"/>
      <c r="F4632">
        <v>42300</v>
      </c>
      <c r="G4632" t="s">
        <v>33477</v>
      </c>
      <c r="H4632">
        <v>56650</v>
      </c>
      <c r="I4632" t="s">
        <v>33476</v>
      </c>
      <c r="J4632"/>
      <c r="U4632" s="43"/>
      <c r="AE4632"/>
    </row>
    <row r="4633" spans="1:31">
      <c r="A4633">
        <v>12150</v>
      </c>
      <c r="B4633" t="s">
        <v>4408</v>
      </c>
      <c r="C4633" t="s">
        <v>33477</v>
      </c>
      <c r="D4633" t="s">
        <v>33476</v>
      </c>
      <c r="E4633"/>
      <c r="F4633">
        <v>42310</v>
      </c>
      <c r="G4633" t="s">
        <v>33477</v>
      </c>
      <c r="H4633">
        <v>56700</v>
      </c>
      <c r="I4633" t="s">
        <v>33476</v>
      </c>
      <c r="J4633"/>
      <c r="U4633" s="43"/>
      <c r="AE4633"/>
    </row>
    <row r="4634" spans="1:31">
      <c r="A4634">
        <v>12150</v>
      </c>
      <c r="B4634" t="s">
        <v>4408</v>
      </c>
      <c r="C4634" t="s">
        <v>33477</v>
      </c>
      <c r="D4634" t="s">
        <v>33476</v>
      </c>
      <c r="E4634"/>
      <c r="F4634">
        <v>42330</v>
      </c>
      <c r="G4634" t="s">
        <v>33477</v>
      </c>
      <c r="H4634">
        <v>56770</v>
      </c>
      <c r="I4634" t="s">
        <v>33476</v>
      </c>
      <c r="J4634"/>
      <c r="U4634" s="43"/>
      <c r="AE4634"/>
    </row>
    <row r="4635" spans="1:31">
      <c r="A4635">
        <v>12150</v>
      </c>
      <c r="B4635" t="s">
        <v>4408</v>
      </c>
      <c r="C4635" t="s">
        <v>33477</v>
      </c>
      <c r="D4635" t="s">
        <v>33476</v>
      </c>
      <c r="E4635"/>
      <c r="F4635">
        <v>42340</v>
      </c>
      <c r="G4635" t="s">
        <v>33477</v>
      </c>
      <c r="H4635">
        <v>56800</v>
      </c>
      <c r="I4635" t="s">
        <v>33476</v>
      </c>
      <c r="J4635"/>
      <c r="U4635" s="43"/>
      <c r="AE4635"/>
    </row>
    <row r="4636" spans="1:31">
      <c r="A4636">
        <v>12150</v>
      </c>
      <c r="B4636" t="s">
        <v>4408</v>
      </c>
      <c r="C4636" t="s">
        <v>33477</v>
      </c>
      <c r="D4636" t="s">
        <v>33476</v>
      </c>
      <c r="E4636"/>
      <c r="F4636">
        <v>42350</v>
      </c>
      <c r="G4636" t="s">
        <v>33478</v>
      </c>
      <c r="H4636">
        <v>56800</v>
      </c>
      <c r="I4636" t="s">
        <v>33476</v>
      </c>
      <c r="J4636"/>
      <c r="U4636" s="43"/>
      <c r="AE4636"/>
    </row>
    <row r="4637" spans="1:31">
      <c r="A4637">
        <v>12700</v>
      </c>
      <c r="B4637" t="s">
        <v>4409</v>
      </c>
      <c r="C4637" t="s">
        <v>33477</v>
      </c>
      <c r="D4637" t="s">
        <v>33476</v>
      </c>
      <c r="E4637"/>
      <c r="F4637">
        <v>42390</v>
      </c>
      <c r="G4637" t="s">
        <v>33478</v>
      </c>
      <c r="H4637">
        <v>56800</v>
      </c>
      <c r="I4637" t="s">
        <v>33476</v>
      </c>
      <c r="J4637"/>
      <c r="U4637" s="43"/>
      <c r="AE4637"/>
    </row>
    <row r="4638" spans="1:31">
      <c r="A4638">
        <v>12210</v>
      </c>
      <c r="B4638" t="s">
        <v>4410</v>
      </c>
      <c r="C4638" t="s">
        <v>33478</v>
      </c>
      <c r="D4638" t="s">
        <v>33476</v>
      </c>
      <c r="E4638"/>
      <c r="F4638">
        <v>42420</v>
      </c>
      <c r="G4638" t="s">
        <v>33477</v>
      </c>
      <c r="H4638">
        <v>56850</v>
      </c>
      <c r="I4638" t="s">
        <v>33476</v>
      </c>
      <c r="J4638"/>
      <c r="U4638" s="43"/>
      <c r="AE4638"/>
    </row>
    <row r="4639" spans="1:31">
      <c r="A4639">
        <v>12360</v>
      </c>
      <c r="B4639" t="s">
        <v>4411</v>
      </c>
      <c r="C4639" t="s">
        <v>33480</v>
      </c>
      <c r="D4639" t="s">
        <v>33476</v>
      </c>
      <c r="E4639"/>
      <c r="F4639">
        <v>42480</v>
      </c>
      <c r="G4639" t="s">
        <v>33477</v>
      </c>
      <c r="H4639">
        <v>56890</v>
      </c>
      <c r="I4639" t="s">
        <v>33476</v>
      </c>
      <c r="J4639"/>
      <c r="U4639" s="43"/>
      <c r="AE4639"/>
    </row>
    <row r="4640" spans="1:31">
      <c r="A4640">
        <v>12360</v>
      </c>
      <c r="B4640" t="s">
        <v>4412</v>
      </c>
      <c r="C4640" t="s">
        <v>33480</v>
      </c>
      <c r="D4640" t="s">
        <v>33476</v>
      </c>
      <c r="E4640"/>
      <c r="F4640">
        <v>42490</v>
      </c>
      <c r="G4640" t="s">
        <v>33478</v>
      </c>
      <c r="H4640">
        <v>56910</v>
      </c>
      <c r="I4640" t="s">
        <v>33476</v>
      </c>
      <c r="J4640"/>
      <c r="U4640" s="43"/>
      <c r="AE4640"/>
    </row>
    <row r="4641" spans="1:31">
      <c r="A4641">
        <v>12800</v>
      </c>
      <c r="B4641" t="s">
        <v>4413</v>
      </c>
      <c r="C4641" t="s">
        <v>33477</v>
      </c>
      <c r="D4641" t="s">
        <v>33476</v>
      </c>
      <c r="E4641"/>
      <c r="F4641">
        <v>42500</v>
      </c>
      <c r="G4641" t="s">
        <v>33478</v>
      </c>
      <c r="H4641">
        <v>56920</v>
      </c>
      <c r="I4641" t="s">
        <v>33476</v>
      </c>
      <c r="J4641"/>
      <c r="U4641" s="43"/>
      <c r="AE4641"/>
    </row>
    <row r="4642" spans="1:31">
      <c r="A4642">
        <v>12600</v>
      </c>
      <c r="B4642" t="s">
        <v>4414</v>
      </c>
      <c r="C4642" t="s">
        <v>33477</v>
      </c>
      <c r="D4642" t="s">
        <v>33476</v>
      </c>
      <c r="E4642"/>
      <c r="F4642">
        <v>42530</v>
      </c>
      <c r="G4642" t="s">
        <v>33478</v>
      </c>
      <c r="H4642">
        <v>56920</v>
      </c>
      <c r="I4642" t="s">
        <v>33476</v>
      </c>
      <c r="J4642"/>
      <c r="U4642" s="43"/>
      <c r="AE4642"/>
    </row>
    <row r="4643" spans="1:31">
      <c r="A4643">
        <v>12440</v>
      </c>
      <c r="B4643" t="s">
        <v>4415</v>
      </c>
      <c r="C4643" t="s">
        <v>33477</v>
      </c>
      <c r="D4643" t="s">
        <v>33476</v>
      </c>
      <c r="E4643"/>
      <c r="F4643">
        <v>42580</v>
      </c>
      <c r="G4643" t="s">
        <v>33478</v>
      </c>
      <c r="H4643">
        <v>56920</v>
      </c>
      <c r="I4643" t="s">
        <v>33476</v>
      </c>
      <c r="J4643"/>
      <c r="U4643" s="43"/>
      <c r="AE4643"/>
    </row>
    <row r="4644" spans="1:31">
      <c r="A4644">
        <v>12600</v>
      </c>
      <c r="B4644" t="s">
        <v>4416</v>
      </c>
      <c r="C4644" t="s">
        <v>33477</v>
      </c>
      <c r="D4644" t="s">
        <v>33476</v>
      </c>
      <c r="E4644"/>
      <c r="F4644">
        <v>42630</v>
      </c>
      <c r="G4644" t="s">
        <v>33477</v>
      </c>
      <c r="H4644">
        <v>57000</v>
      </c>
      <c r="I4644" t="s">
        <v>33476</v>
      </c>
      <c r="J4644"/>
      <c r="U4644" s="43"/>
      <c r="AE4644"/>
    </row>
    <row r="4645" spans="1:31">
      <c r="A4645">
        <v>12200</v>
      </c>
      <c r="B4645" t="s">
        <v>4417</v>
      </c>
      <c r="C4645" t="s">
        <v>33477</v>
      </c>
      <c r="D4645" t="s">
        <v>33476</v>
      </c>
      <c r="E4645"/>
      <c r="F4645">
        <v>42680</v>
      </c>
      <c r="G4645" t="s">
        <v>33477</v>
      </c>
      <c r="H4645">
        <v>57050</v>
      </c>
      <c r="I4645" t="s">
        <v>33476</v>
      </c>
      <c r="J4645"/>
      <c r="U4645" s="43"/>
      <c r="AE4645"/>
    </row>
    <row r="4646" spans="1:31">
      <c r="A4646">
        <v>12250</v>
      </c>
      <c r="B4646" t="s">
        <v>4418</v>
      </c>
      <c r="C4646" t="s">
        <v>33480</v>
      </c>
      <c r="D4646" t="s">
        <v>33476</v>
      </c>
      <c r="E4646"/>
      <c r="F4646">
        <v>42740</v>
      </c>
      <c r="G4646" t="s">
        <v>33477</v>
      </c>
      <c r="H4646">
        <v>57150</v>
      </c>
      <c r="I4646" t="s">
        <v>33476</v>
      </c>
      <c r="J4646"/>
      <c r="U4646" s="43"/>
      <c r="AE4646"/>
    </row>
    <row r="4647" spans="1:31">
      <c r="A4647">
        <v>12290</v>
      </c>
      <c r="B4647" t="s">
        <v>4419</v>
      </c>
      <c r="C4647" t="s">
        <v>33477</v>
      </c>
      <c r="D4647" t="s">
        <v>33476</v>
      </c>
      <c r="E4647"/>
      <c r="F4647">
        <v>42750</v>
      </c>
      <c r="G4647" t="s">
        <v>33477</v>
      </c>
      <c r="H4647">
        <v>57160</v>
      </c>
      <c r="I4647" t="s">
        <v>33476</v>
      </c>
      <c r="J4647"/>
      <c r="U4647" s="43"/>
      <c r="AE4647"/>
    </row>
    <row r="4648" spans="1:31">
      <c r="A4648">
        <v>12430</v>
      </c>
      <c r="B4648" t="s">
        <v>4420</v>
      </c>
      <c r="C4648" t="s">
        <v>33477</v>
      </c>
      <c r="D4648" t="s">
        <v>33476</v>
      </c>
      <c r="E4648"/>
      <c r="F4648">
        <v>42780</v>
      </c>
      <c r="G4648" t="s">
        <v>33478</v>
      </c>
      <c r="H4648">
        <v>57170</v>
      </c>
      <c r="I4648" t="s">
        <v>33476</v>
      </c>
      <c r="J4648"/>
      <c r="U4648" s="43"/>
      <c r="AE4648"/>
    </row>
    <row r="4649" spans="1:31">
      <c r="A4649">
        <v>12400</v>
      </c>
      <c r="B4649" t="s">
        <v>4421</v>
      </c>
      <c r="C4649" t="s">
        <v>33480</v>
      </c>
      <c r="D4649" t="s">
        <v>33476</v>
      </c>
      <c r="E4649"/>
      <c r="F4649">
        <v>42810</v>
      </c>
      <c r="G4649" t="s">
        <v>33477</v>
      </c>
      <c r="H4649">
        <v>57170</v>
      </c>
      <c r="I4649" t="s">
        <v>33476</v>
      </c>
      <c r="J4649"/>
      <c r="U4649" s="43"/>
      <c r="AE4649"/>
    </row>
    <row r="4650" spans="1:31">
      <c r="A4650">
        <v>12200</v>
      </c>
      <c r="B4650" t="s">
        <v>4422</v>
      </c>
      <c r="C4650" t="s">
        <v>33477</v>
      </c>
      <c r="D4650" t="s">
        <v>33476</v>
      </c>
      <c r="E4650"/>
      <c r="F4650">
        <v>42890</v>
      </c>
      <c r="G4650" t="s">
        <v>33478</v>
      </c>
      <c r="H4650">
        <v>57200</v>
      </c>
      <c r="I4650" t="s">
        <v>33476</v>
      </c>
      <c r="J4650"/>
      <c r="U4650" s="43"/>
      <c r="AE4650"/>
    </row>
    <row r="4651" spans="1:31">
      <c r="A4651">
        <v>12330</v>
      </c>
      <c r="B4651" t="s">
        <v>4423</v>
      </c>
      <c r="C4651" t="s">
        <v>33480</v>
      </c>
      <c r="D4651" t="s">
        <v>33476</v>
      </c>
      <c r="E4651"/>
      <c r="F4651">
        <v>43240</v>
      </c>
      <c r="G4651" t="s">
        <v>33478</v>
      </c>
      <c r="H4651">
        <v>57220</v>
      </c>
      <c r="I4651" t="s">
        <v>33476</v>
      </c>
      <c r="J4651"/>
      <c r="U4651" s="43"/>
      <c r="AE4651"/>
    </row>
    <row r="4652" spans="1:31">
      <c r="A4652">
        <v>12330</v>
      </c>
      <c r="B4652" t="s">
        <v>4423</v>
      </c>
      <c r="C4652" t="s">
        <v>33480</v>
      </c>
      <c r="D4652" t="s">
        <v>33476</v>
      </c>
      <c r="E4652"/>
      <c r="F4652">
        <v>43250</v>
      </c>
      <c r="G4652" t="s">
        <v>33480</v>
      </c>
      <c r="H4652">
        <v>57220</v>
      </c>
      <c r="I4652" t="s">
        <v>33476</v>
      </c>
      <c r="J4652"/>
      <c r="U4652" s="43"/>
      <c r="AE4652"/>
    </row>
    <row r="4653" spans="1:31">
      <c r="A4653">
        <v>12220</v>
      </c>
      <c r="B4653" t="s">
        <v>4424</v>
      </c>
      <c r="C4653" t="s">
        <v>33477</v>
      </c>
      <c r="D4653" t="s">
        <v>33476</v>
      </c>
      <c r="E4653"/>
      <c r="F4653">
        <v>43330</v>
      </c>
      <c r="G4653" t="s">
        <v>33478</v>
      </c>
      <c r="H4653">
        <v>57220</v>
      </c>
      <c r="I4653" t="s">
        <v>33476</v>
      </c>
      <c r="J4653"/>
      <c r="U4653" s="43"/>
      <c r="AE4653"/>
    </row>
    <row r="4654" spans="1:31">
      <c r="A4654">
        <v>12220</v>
      </c>
      <c r="B4654" t="s">
        <v>4425</v>
      </c>
      <c r="C4654" t="s">
        <v>33477</v>
      </c>
      <c r="D4654" t="s">
        <v>33476</v>
      </c>
      <c r="E4654"/>
      <c r="F4654">
        <v>43360</v>
      </c>
      <c r="G4654" t="s">
        <v>33480</v>
      </c>
      <c r="H4654">
        <v>57230</v>
      </c>
      <c r="I4654" t="s">
        <v>33476</v>
      </c>
      <c r="J4654"/>
      <c r="U4654" s="43"/>
      <c r="AE4654"/>
    </row>
    <row r="4655" spans="1:31">
      <c r="A4655">
        <v>12520</v>
      </c>
      <c r="B4655" t="s">
        <v>2966</v>
      </c>
      <c r="C4655" t="s">
        <v>33477</v>
      </c>
      <c r="D4655" t="s">
        <v>33476</v>
      </c>
      <c r="E4655"/>
      <c r="F4655">
        <v>43490</v>
      </c>
      <c r="G4655" t="s">
        <v>33478</v>
      </c>
      <c r="H4655">
        <v>57230</v>
      </c>
      <c r="I4655" t="s">
        <v>33476</v>
      </c>
      <c r="J4655"/>
      <c r="U4655" s="43"/>
      <c r="AE4655"/>
    </row>
    <row r="4656" spans="1:31">
      <c r="A4656">
        <v>12400</v>
      </c>
      <c r="B4656" t="s">
        <v>4426</v>
      </c>
      <c r="C4656" t="s">
        <v>33480</v>
      </c>
      <c r="D4656" t="s">
        <v>33476</v>
      </c>
      <c r="E4656"/>
      <c r="F4656">
        <v>43580</v>
      </c>
      <c r="G4656" t="s">
        <v>33478</v>
      </c>
      <c r="H4656">
        <v>57245</v>
      </c>
      <c r="I4656" t="s">
        <v>33476</v>
      </c>
      <c r="J4656"/>
      <c r="U4656" s="43"/>
      <c r="AE4656"/>
    </row>
    <row r="4657" spans="1:31">
      <c r="A4657">
        <v>12720</v>
      </c>
      <c r="B4657" t="s">
        <v>4427</v>
      </c>
      <c r="C4657" t="s">
        <v>33477</v>
      </c>
      <c r="D4657" t="s">
        <v>33476</v>
      </c>
      <c r="E4657"/>
      <c r="F4657">
        <v>43590</v>
      </c>
      <c r="G4657" t="s">
        <v>33477</v>
      </c>
      <c r="H4657">
        <v>57260</v>
      </c>
      <c r="I4657" t="s">
        <v>33476</v>
      </c>
      <c r="J4657"/>
      <c r="U4657" s="43"/>
      <c r="AE4657"/>
    </row>
    <row r="4658" spans="1:31">
      <c r="A4658">
        <v>12780</v>
      </c>
      <c r="B4658" t="s">
        <v>4428</v>
      </c>
      <c r="C4658" t="s">
        <v>33478</v>
      </c>
      <c r="D4658" t="s">
        <v>33476</v>
      </c>
      <c r="E4658"/>
      <c r="F4658">
        <v>43600</v>
      </c>
      <c r="G4658" t="s">
        <v>33477</v>
      </c>
      <c r="H4658">
        <v>57260</v>
      </c>
      <c r="I4658" t="s">
        <v>33476</v>
      </c>
      <c r="J4658"/>
      <c r="U4658" s="43"/>
      <c r="AE4658"/>
    </row>
    <row r="4659" spans="1:31">
      <c r="A4659">
        <v>12250</v>
      </c>
      <c r="B4659" t="s">
        <v>4429</v>
      </c>
      <c r="C4659" t="s">
        <v>33480</v>
      </c>
      <c r="D4659" t="s">
        <v>33476</v>
      </c>
      <c r="E4659"/>
      <c r="F4659">
        <v>43620</v>
      </c>
      <c r="G4659" t="s">
        <v>33478</v>
      </c>
      <c r="H4659">
        <v>57260</v>
      </c>
      <c r="I4659" t="s">
        <v>33476</v>
      </c>
      <c r="J4659"/>
      <c r="U4659" s="43"/>
      <c r="AE4659"/>
    </row>
    <row r="4660" spans="1:31">
      <c r="A4660">
        <v>12490</v>
      </c>
      <c r="B4660" t="s">
        <v>4430</v>
      </c>
      <c r="C4660" t="s">
        <v>33480</v>
      </c>
      <c r="D4660" t="s">
        <v>33476</v>
      </c>
      <c r="E4660"/>
      <c r="F4660">
        <v>43750</v>
      </c>
      <c r="G4660" t="s">
        <v>33478</v>
      </c>
      <c r="H4660">
        <v>57260</v>
      </c>
      <c r="I4660" t="s">
        <v>33476</v>
      </c>
      <c r="J4660"/>
      <c r="U4660" s="43"/>
      <c r="AE4660"/>
    </row>
    <row r="4661" spans="1:31">
      <c r="A4661">
        <v>12290</v>
      </c>
      <c r="B4661" t="s">
        <v>4431</v>
      </c>
      <c r="C4661" t="s">
        <v>33477</v>
      </c>
      <c r="D4661" t="s">
        <v>33476</v>
      </c>
      <c r="E4661"/>
      <c r="F4661">
        <v>43770</v>
      </c>
      <c r="G4661" t="s">
        <v>33478</v>
      </c>
      <c r="H4661">
        <v>57290</v>
      </c>
      <c r="I4661" t="s">
        <v>33476</v>
      </c>
      <c r="J4661"/>
      <c r="U4661" s="43"/>
      <c r="AE4661"/>
    </row>
    <row r="4662" spans="1:31">
      <c r="A4662">
        <v>12580</v>
      </c>
      <c r="B4662" t="s">
        <v>4432</v>
      </c>
      <c r="C4662" t="s">
        <v>33477</v>
      </c>
      <c r="D4662" t="e">
        <v>#N/A</v>
      </c>
      <c r="E4662"/>
      <c r="F4662">
        <v>43810</v>
      </c>
      <c r="G4662" t="s">
        <v>33478</v>
      </c>
      <c r="H4662">
        <v>57310</v>
      </c>
      <c r="I4662" t="s">
        <v>33476</v>
      </c>
      <c r="J4662"/>
      <c r="U4662" s="43"/>
      <c r="AE4662"/>
    </row>
    <row r="4663" spans="1:31">
      <c r="A4663">
        <v>12430</v>
      </c>
      <c r="B4663" t="s">
        <v>4433</v>
      </c>
      <c r="C4663" t="s">
        <v>33477</v>
      </c>
      <c r="D4663" t="s">
        <v>33476</v>
      </c>
      <c r="E4663"/>
      <c r="F4663">
        <v>44100</v>
      </c>
      <c r="G4663" t="s">
        <v>33477</v>
      </c>
      <c r="H4663">
        <v>57320</v>
      </c>
      <c r="I4663" t="s">
        <v>33476</v>
      </c>
      <c r="J4663"/>
      <c r="U4663" s="43"/>
      <c r="AE4663"/>
    </row>
    <row r="4664" spans="1:31">
      <c r="A4664">
        <v>12200</v>
      </c>
      <c r="B4664" t="s">
        <v>4434</v>
      </c>
      <c r="C4664" t="s">
        <v>33477</v>
      </c>
      <c r="D4664" t="s">
        <v>33476</v>
      </c>
      <c r="E4664"/>
      <c r="F4664">
        <v>44117</v>
      </c>
      <c r="G4664" t="s">
        <v>33477</v>
      </c>
      <c r="H4664">
        <v>57320</v>
      </c>
      <c r="I4664" t="s">
        <v>33476</v>
      </c>
      <c r="J4664"/>
      <c r="U4664" s="43"/>
      <c r="AE4664"/>
    </row>
    <row r="4665" spans="1:31">
      <c r="A4665">
        <v>12260</v>
      </c>
      <c r="B4665" t="s">
        <v>599</v>
      </c>
      <c r="C4665" t="s">
        <v>33477</v>
      </c>
      <c r="D4665" t="s">
        <v>33476</v>
      </c>
      <c r="E4665"/>
      <c r="F4665">
        <v>44118</v>
      </c>
      <c r="G4665" t="s">
        <v>33477</v>
      </c>
      <c r="H4665">
        <v>57320</v>
      </c>
      <c r="I4665" t="s">
        <v>33476</v>
      </c>
      <c r="J4665"/>
      <c r="U4665" s="43"/>
      <c r="AE4665"/>
    </row>
    <row r="4666" spans="1:31">
      <c r="A4666">
        <v>12310</v>
      </c>
      <c r="B4666" t="s">
        <v>4435</v>
      </c>
      <c r="C4666" t="s">
        <v>33477</v>
      </c>
      <c r="D4666" t="s">
        <v>33476</v>
      </c>
      <c r="E4666"/>
      <c r="F4666">
        <v>44200</v>
      </c>
      <c r="G4666" t="s">
        <v>33477</v>
      </c>
      <c r="H4666">
        <v>57320</v>
      </c>
      <c r="I4666" t="s">
        <v>33476</v>
      </c>
      <c r="J4666"/>
      <c r="U4666" s="43"/>
      <c r="AE4666"/>
    </row>
    <row r="4667" spans="1:31">
      <c r="A4667">
        <v>12110</v>
      </c>
      <c r="B4667" t="s">
        <v>4436</v>
      </c>
      <c r="C4667" t="s">
        <v>33480</v>
      </c>
      <c r="D4667" t="s">
        <v>33476</v>
      </c>
      <c r="E4667"/>
      <c r="F4667">
        <v>44230</v>
      </c>
      <c r="G4667" t="s">
        <v>33477</v>
      </c>
      <c r="H4667">
        <v>57330</v>
      </c>
      <c r="I4667" t="s">
        <v>33476</v>
      </c>
      <c r="J4667"/>
      <c r="U4667" s="43"/>
      <c r="AE4667"/>
    </row>
    <row r="4668" spans="1:31">
      <c r="A4668">
        <v>12410</v>
      </c>
      <c r="B4668" t="s">
        <v>4437</v>
      </c>
      <c r="C4668" t="s">
        <v>33477</v>
      </c>
      <c r="D4668" t="s">
        <v>33476</v>
      </c>
      <c r="E4668"/>
      <c r="F4668">
        <v>44250</v>
      </c>
      <c r="G4668" t="s">
        <v>33477</v>
      </c>
      <c r="H4668">
        <v>57340</v>
      </c>
      <c r="I4668" t="s">
        <v>33476</v>
      </c>
      <c r="J4668"/>
      <c r="U4668" s="43"/>
      <c r="AE4668"/>
    </row>
    <row r="4669" spans="1:31">
      <c r="A4669">
        <v>13080</v>
      </c>
      <c r="B4669" t="s">
        <v>4438</v>
      </c>
      <c r="C4669" t="s">
        <v>33480</v>
      </c>
      <c r="D4669" t="s">
        <v>33476</v>
      </c>
      <c r="E4669"/>
      <c r="F4669">
        <v>44300</v>
      </c>
      <c r="G4669" t="s">
        <v>33477</v>
      </c>
      <c r="H4669">
        <v>57340</v>
      </c>
      <c r="I4669" t="s">
        <v>33476</v>
      </c>
      <c r="J4669"/>
      <c r="U4669" s="43"/>
      <c r="AE4669"/>
    </row>
    <row r="4670" spans="1:31">
      <c r="A4670">
        <v>13090</v>
      </c>
      <c r="B4670" t="s">
        <v>4438</v>
      </c>
      <c r="C4670" t="s">
        <v>33480</v>
      </c>
      <c r="D4670" t="e">
        <v>#N/A</v>
      </c>
      <c r="E4670"/>
      <c r="F4670">
        <v>44340</v>
      </c>
      <c r="G4670" t="s">
        <v>33477</v>
      </c>
      <c r="H4670">
        <v>57340</v>
      </c>
      <c r="I4670" t="s">
        <v>33476</v>
      </c>
      <c r="J4670"/>
      <c r="U4670" s="43"/>
      <c r="AE4670"/>
    </row>
    <row r="4671" spans="1:31">
      <c r="A4671">
        <v>13100</v>
      </c>
      <c r="B4671" t="s">
        <v>4438</v>
      </c>
      <c r="C4671" t="s">
        <v>33480</v>
      </c>
      <c r="D4671" t="s">
        <v>33476</v>
      </c>
      <c r="E4671"/>
      <c r="F4671">
        <v>44380</v>
      </c>
      <c r="G4671" t="s">
        <v>33477</v>
      </c>
      <c r="H4671">
        <v>57340</v>
      </c>
      <c r="I4671" t="s">
        <v>33476</v>
      </c>
      <c r="J4671"/>
      <c r="U4671" s="43"/>
      <c r="AE4671"/>
    </row>
    <row r="4672" spans="1:31">
      <c r="A4672">
        <v>13100</v>
      </c>
      <c r="B4672" t="s">
        <v>4438</v>
      </c>
      <c r="C4672" t="s">
        <v>33480</v>
      </c>
      <c r="D4672" t="s">
        <v>33476</v>
      </c>
      <c r="E4672"/>
      <c r="F4672">
        <v>44400</v>
      </c>
      <c r="G4672" t="s">
        <v>33477</v>
      </c>
      <c r="H4672">
        <v>57340</v>
      </c>
      <c r="I4672" t="s">
        <v>33476</v>
      </c>
      <c r="J4672"/>
      <c r="U4672" s="43"/>
      <c r="AE4672"/>
    </row>
    <row r="4673" spans="1:31">
      <c r="A4673">
        <v>13290</v>
      </c>
      <c r="B4673" t="s">
        <v>4438</v>
      </c>
      <c r="C4673" t="s">
        <v>33480</v>
      </c>
      <c r="D4673" t="e">
        <v>#N/A</v>
      </c>
      <c r="E4673"/>
      <c r="F4673">
        <v>44420</v>
      </c>
      <c r="G4673" t="s">
        <v>33477</v>
      </c>
      <c r="H4673">
        <v>57370</v>
      </c>
      <c r="I4673" t="s">
        <v>33476</v>
      </c>
      <c r="J4673"/>
      <c r="U4673" s="43"/>
      <c r="AE4673"/>
    </row>
    <row r="4674" spans="1:31">
      <c r="A4674">
        <v>13540</v>
      </c>
      <c r="B4674" t="s">
        <v>4438</v>
      </c>
      <c r="C4674" t="s">
        <v>33480</v>
      </c>
      <c r="D4674" t="e">
        <v>#N/A</v>
      </c>
      <c r="E4674"/>
      <c r="F4674">
        <v>44490</v>
      </c>
      <c r="G4674" t="s">
        <v>33477</v>
      </c>
      <c r="H4674">
        <v>57380</v>
      </c>
      <c r="I4674" t="s">
        <v>33476</v>
      </c>
      <c r="J4674"/>
      <c r="U4674" s="43"/>
      <c r="AE4674"/>
    </row>
    <row r="4675" spans="1:31">
      <c r="A4675">
        <v>13190</v>
      </c>
      <c r="B4675" t="s">
        <v>4439</v>
      </c>
      <c r="C4675" t="s">
        <v>33480</v>
      </c>
      <c r="D4675" t="s">
        <v>33476</v>
      </c>
      <c r="E4675"/>
      <c r="F4675">
        <v>44510</v>
      </c>
      <c r="G4675" t="s">
        <v>33477</v>
      </c>
      <c r="H4675">
        <v>57390</v>
      </c>
      <c r="I4675" t="s">
        <v>33476</v>
      </c>
      <c r="J4675"/>
      <c r="U4675" s="43"/>
      <c r="AE4675"/>
    </row>
    <row r="4676" spans="1:31">
      <c r="A4676">
        <v>13190</v>
      </c>
      <c r="B4676" t="s">
        <v>4439</v>
      </c>
      <c r="C4676" t="s">
        <v>33480</v>
      </c>
      <c r="D4676" t="s">
        <v>33476</v>
      </c>
      <c r="E4676"/>
      <c r="F4676">
        <v>44550</v>
      </c>
      <c r="G4676" t="s">
        <v>33477</v>
      </c>
      <c r="H4676">
        <v>57400</v>
      </c>
      <c r="I4676" t="s">
        <v>33476</v>
      </c>
      <c r="J4676"/>
      <c r="U4676" s="43"/>
      <c r="AE4676"/>
    </row>
    <row r="4677" spans="1:31">
      <c r="A4677">
        <v>13980</v>
      </c>
      <c r="B4677" t="s">
        <v>4440</v>
      </c>
      <c r="C4677" t="s">
        <v>33480</v>
      </c>
      <c r="D4677" t="s">
        <v>33476</v>
      </c>
      <c r="E4677"/>
      <c r="F4677">
        <v>44610</v>
      </c>
      <c r="G4677" t="s">
        <v>33477</v>
      </c>
      <c r="H4677">
        <v>57410</v>
      </c>
      <c r="I4677" t="s">
        <v>33476</v>
      </c>
      <c r="J4677"/>
      <c r="U4677" s="43"/>
      <c r="AE4677"/>
    </row>
    <row r="4678" spans="1:31">
      <c r="A4678">
        <v>13980</v>
      </c>
      <c r="B4678" t="s">
        <v>4440</v>
      </c>
      <c r="C4678" t="s">
        <v>33480</v>
      </c>
      <c r="D4678" t="s">
        <v>33476</v>
      </c>
      <c r="E4678"/>
      <c r="F4678">
        <v>44620</v>
      </c>
      <c r="G4678" t="s">
        <v>33477</v>
      </c>
      <c r="H4678">
        <v>57412</v>
      </c>
      <c r="I4678" t="s">
        <v>33476</v>
      </c>
      <c r="J4678"/>
      <c r="U4678" s="43"/>
      <c r="AE4678"/>
    </row>
    <row r="4679" spans="1:31">
      <c r="A4679">
        <v>13104</v>
      </c>
      <c r="B4679" t="s">
        <v>4441</v>
      </c>
      <c r="C4679" t="s">
        <v>33480</v>
      </c>
      <c r="D4679" t="s">
        <v>33476</v>
      </c>
      <c r="E4679"/>
      <c r="F4679">
        <v>44710</v>
      </c>
      <c r="G4679" t="s">
        <v>33477</v>
      </c>
      <c r="H4679">
        <v>57420</v>
      </c>
      <c r="I4679" t="s">
        <v>33476</v>
      </c>
      <c r="J4679"/>
      <c r="U4679" s="43"/>
      <c r="AE4679"/>
    </row>
    <row r="4680" spans="1:31">
      <c r="A4680">
        <v>13123</v>
      </c>
      <c r="B4680" t="s">
        <v>4441</v>
      </c>
      <c r="C4680" t="s">
        <v>33480</v>
      </c>
      <c r="D4680" t="e">
        <v>#N/A</v>
      </c>
      <c r="E4680"/>
      <c r="F4680">
        <v>44730</v>
      </c>
      <c r="G4680" t="s">
        <v>33477</v>
      </c>
      <c r="H4680">
        <v>57420</v>
      </c>
      <c r="I4680" t="s">
        <v>33476</v>
      </c>
      <c r="J4680"/>
      <c r="U4680" s="43"/>
      <c r="AE4680"/>
    </row>
    <row r="4681" spans="1:31">
      <c r="A4681">
        <v>13129</v>
      </c>
      <c r="B4681" t="s">
        <v>4441</v>
      </c>
      <c r="C4681" t="s">
        <v>33480</v>
      </c>
      <c r="D4681" t="e">
        <v>#N/A</v>
      </c>
      <c r="E4681"/>
      <c r="F4681">
        <v>44760</v>
      </c>
      <c r="G4681" t="s">
        <v>33477</v>
      </c>
      <c r="H4681">
        <v>57420</v>
      </c>
      <c r="I4681" t="s">
        <v>33476</v>
      </c>
      <c r="J4681"/>
      <c r="U4681" s="43"/>
      <c r="AE4681"/>
    </row>
    <row r="4682" spans="1:31">
      <c r="A4682">
        <v>13200</v>
      </c>
      <c r="B4682" t="s">
        <v>4441</v>
      </c>
      <c r="C4682" t="s">
        <v>33480</v>
      </c>
      <c r="D4682" t="e">
        <v>#N/A</v>
      </c>
      <c r="E4682"/>
      <c r="F4682">
        <v>44830</v>
      </c>
      <c r="G4682" t="s">
        <v>33477</v>
      </c>
      <c r="H4682">
        <v>57420</v>
      </c>
      <c r="I4682" t="s">
        <v>33476</v>
      </c>
      <c r="J4682"/>
      <c r="U4682" s="43"/>
      <c r="AE4682"/>
    </row>
    <row r="4683" spans="1:31">
      <c r="A4683">
        <v>13200</v>
      </c>
      <c r="B4683" t="s">
        <v>4441</v>
      </c>
      <c r="C4683" t="s">
        <v>33480</v>
      </c>
      <c r="D4683" t="e">
        <v>#N/A</v>
      </c>
      <c r="E4683"/>
      <c r="F4683">
        <v>44840</v>
      </c>
      <c r="G4683" t="s">
        <v>33477</v>
      </c>
      <c r="H4683">
        <v>57430</v>
      </c>
      <c r="I4683" t="s">
        <v>33476</v>
      </c>
      <c r="J4683"/>
      <c r="U4683" s="43"/>
      <c r="AE4683"/>
    </row>
    <row r="4684" spans="1:31">
      <c r="A4684">
        <v>13280</v>
      </c>
      <c r="B4684" t="s">
        <v>4441</v>
      </c>
      <c r="C4684" t="s">
        <v>33480</v>
      </c>
      <c r="D4684" t="e">
        <v>#N/A</v>
      </c>
      <c r="E4684"/>
      <c r="F4684">
        <v>44880</v>
      </c>
      <c r="G4684" t="s">
        <v>33477</v>
      </c>
      <c r="H4684">
        <v>57440</v>
      </c>
      <c r="I4684" t="s">
        <v>33476</v>
      </c>
      <c r="J4684"/>
      <c r="U4684" s="43"/>
      <c r="AE4684"/>
    </row>
    <row r="4685" spans="1:31">
      <c r="A4685">
        <v>13280</v>
      </c>
      <c r="B4685" t="s">
        <v>4441</v>
      </c>
      <c r="C4685" t="s">
        <v>33480</v>
      </c>
      <c r="D4685" t="e">
        <v>#N/A</v>
      </c>
      <c r="E4685"/>
      <c r="F4685">
        <v>44980</v>
      </c>
      <c r="G4685" t="s">
        <v>33477</v>
      </c>
      <c r="H4685">
        <v>57450</v>
      </c>
      <c r="I4685" t="s">
        <v>33476</v>
      </c>
      <c r="J4685"/>
      <c r="U4685" s="43"/>
      <c r="AE4685"/>
    </row>
    <row r="4686" spans="1:31">
      <c r="A4686">
        <v>13400</v>
      </c>
      <c r="B4686" t="s">
        <v>4442</v>
      </c>
      <c r="C4686" t="s">
        <v>33480</v>
      </c>
      <c r="D4686" t="s">
        <v>33476</v>
      </c>
      <c r="E4686"/>
      <c r="F4686">
        <v>45000</v>
      </c>
      <c r="G4686" t="s">
        <v>33480</v>
      </c>
      <c r="H4686">
        <v>57470</v>
      </c>
      <c r="I4686" t="s">
        <v>33476</v>
      </c>
      <c r="J4686"/>
      <c r="U4686" s="43"/>
      <c r="AE4686"/>
    </row>
    <row r="4687" spans="1:31">
      <c r="A4687">
        <v>13400</v>
      </c>
      <c r="B4687" t="s">
        <v>4442</v>
      </c>
      <c r="C4687" t="s">
        <v>33480</v>
      </c>
      <c r="D4687" t="s">
        <v>33476</v>
      </c>
      <c r="E4687"/>
      <c r="F4687">
        <v>45100</v>
      </c>
      <c r="G4687" t="s">
        <v>33480</v>
      </c>
      <c r="H4687">
        <v>57480</v>
      </c>
      <c r="I4687" t="s">
        <v>33476</v>
      </c>
      <c r="J4687"/>
      <c r="U4687" s="43"/>
      <c r="AE4687"/>
    </row>
    <row r="4688" spans="1:31">
      <c r="A4688">
        <v>13930</v>
      </c>
      <c r="B4688" t="s">
        <v>4443</v>
      </c>
      <c r="C4688" t="s">
        <v>33480</v>
      </c>
      <c r="D4688" t="s">
        <v>33476</v>
      </c>
      <c r="E4688"/>
      <c r="F4688">
        <v>45150</v>
      </c>
      <c r="G4688" t="s">
        <v>33480</v>
      </c>
      <c r="H4688">
        <v>57480</v>
      </c>
      <c r="I4688" t="s">
        <v>33476</v>
      </c>
      <c r="J4688"/>
      <c r="U4688" s="43"/>
      <c r="AE4688"/>
    </row>
    <row r="4689" spans="1:31">
      <c r="A4689">
        <v>13390</v>
      </c>
      <c r="B4689" t="s">
        <v>4444</v>
      </c>
      <c r="C4689" t="s">
        <v>33480</v>
      </c>
      <c r="D4689" t="s">
        <v>33476</v>
      </c>
      <c r="E4689"/>
      <c r="F4689">
        <v>45330</v>
      </c>
      <c r="G4689" t="s">
        <v>33480</v>
      </c>
      <c r="H4689">
        <v>57480</v>
      </c>
      <c r="I4689" t="s">
        <v>33476</v>
      </c>
      <c r="J4689"/>
      <c r="U4689" s="43"/>
      <c r="AE4689"/>
    </row>
    <row r="4690" spans="1:31">
      <c r="A4690">
        <v>13121</v>
      </c>
      <c r="B4690" t="s">
        <v>4445</v>
      </c>
      <c r="C4690" t="s">
        <v>33480</v>
      </c>
      <c r="D4690" t="e">
        <v>#N/A</v>
      </c>
      <c r="E4690"/>
      <c r="F4690">
        <v>45410</v>
      </c>
      <c r="G4690" t="s">
        <v>33480</v>
      </c>
      <c r="H4690">
        <v>57500</v>
      </c>
      <c r="I4690" t="s">
        <v>33476</v>
      </c>
      <c r="J4690"/>
      <c r="U4690" s="43"/>
      <c r="AE4690"/>
    </row>
    <row r="4691" spans="1:31">
      <c r="A4691">
        <v>13330</v>
      </c>
      <c r="B4691" t="s">
        <v>4446</v>
      </c>
      <c r="C4691" t="s">
        <v>33480</v>
      </c>
      <c r="D4691" t="s">
        <v>33476</v>
      </c>
      <c r="E4691"/>
      <c r="F4691">
        <v>45590</v>
      </c>
      <c r="G4691" t="s">
        <v>33480</v>
      </c>
      <c r="H4691">
        <v>57510</v>
      </c>
      <c r="I4691" t="s">
        <v>33476</v>
      </c>
      <c r="J4691"/>
      <c r="U4691" s="43"/>
      <c r="AE4691"/>
    </row>
    <row r="4692" spans="1:31">
      <c r="A4692">
        <v>13570</v>
      </c>
      <c r="B4692" t="s">
        <v>4447</v>
      </c>
      <c r="C4692" t="s">
        <v>33480</v>
      </c>
      <c r="D4692" t="e">
        <v>#N/A</v>
      </c>
      <c r="E4692"/>
      <c r="F4692">
        <v>45640</v>
      </c>
      <c r="G4692" t="s">
        <v>33480</v>
      </c>
      <c r="H4692">
        <v>57510</v>
      </c>
      <c r="I4692" t="s">
        <v>33476</v>
      </c>
      <c r="J4692"/>
      <c r="U4692" s="43"/>
      <c r="AE4692"/>
    </row>
    <row r="4693" spans="1:31">
      <c r="A4693">
        <v>13520</v>
      </c>
      <c r="B4693" t="s">
        <v>4448</v>
      </c>
      <c r="C4693" t="s">
        <v>33480</v>
      </c>
      <c r="D4693" t="s">
        <v>33476</v>
      </c>
      <c r="E4693"/>
      <c r="F4693">
        <v>45650</v>
      </c>
      <c r="G4693" t="s">
        <v>33480</v>
      </c>
      <c r="H4693">
        <v>57530</v>
      </c>
      <c r="I4693" t="s">
        <v>33476</v>
      </c>
      <c r="J4693"/>
      <c r="U4693" s="43"/>
      <c r="AE4693"/>
    </row>
    <row r="4694" spans="1:31">
      <c r="A4694">
        <v>13100</v>
      </c>
      <c r="B4694" t="s">
        <v>4449</v>
      </c>
      <c r="C4694" t="s">
        <v>33480</v>
      </c>
      <c r="D4694" t="s">
        <v>33476</v>
      </c>
      <c r="E4694"/>
      <c r="F4694">
        <v>45680</v>
      </c>
      <c r="G4694" t="s">
        <v>33480</v>
      </c>
      <c r="H4694">
        <v>57530</v>
      </c>
      <c r="I4694" t="s">
        <v>33476</v>
      </c>
      <c r="J4694"/>
      <c r="U4694" s="43"/>
      <c r="AE4694"/>
    </row>
    <row r="4695" spans="1:31">
      <c r="A4695">
        <v>13720</v>
      </c>
      <c r="B4695" t="s">
        <v>4450</v>
      </c>
      <c r="C4695" t="s">
        <v>33480</v>
      </c>
      <c r="D4695" t="e">
        <v>#N/A</v>
      </c>
      <c r="E4695"/>
      <c r="F4695">
        <v>45740</v>
      </c>
      <c r="G4695" t="s">
        <v>33480</v>
      </c>
      <c r="H4695">
        <v>57530</v>
      </c>
      <c r="I4695" t="s">
        <v>33476</v>
      </c>
      <c r="J4695"/>
      <c r="U4695" s="43"/>
      <c r="AE4695"/>
    </row>
    <row r="4696" spans="1:31">
      <c r="A4696">
        <v>13720</v>
      </c>
      <c r="B4696" t="s">
        <v>4450</v>
      </c>
      <c r="C4696" t="s">
        <v>33480</v>
      </c>
      <c r="D4696" t="e">
        <v>#N/A</v>
      </c>
      <c r="E4696"/>
      <c r="F4696">
        <v>45800</v>
      </c>
      <c r="G4696" t="s">
        <v>33480</v>
      </c>
      <c r="H4696">
        <v>57535</v>
      </c>
      <c r="I4696" t="s">
        <v>33476</v>
      </c>
      <c r="J4696"/>
      <c r="U4696" s="43"/>
      <c r="AE4696"/>
    </row>
    <row r="4697" spans="1:31">
      <c r="A4697">
        <v>13130</v>
      </c>
      <c r="B4697" t="s">
        <v>4451</v>
      </c>
      <c r="C4697" t="s">
        <v>33480</v>
      </c>
      <c r="D4697" t="e">
        <v>#N/A</v>
      </c>
      <c r="E4697"/>
      <c r="F4697">
        <v>46130</v>
      </c>
      <c r="G4697" t="s">
        <v>33477</v>
      </c>
      <c r="H4697">
        <v>57540</v>
      </c>
      <c r="I4697" t="s">
        <v>33476</v>
      </c>
      <c r="J4697"/>
      <c r="U4697" s="43"/>
      <c r="AE4697"/>
    </row>
    <row r="4698" spans="1:31">
      <c r="A4698">
        <v>13320</v>
      </c>
      <c r="B4698" t="s">
        <v>4452</v>
      </c>
      <c r="C4698" t="s">
        <v>33480</v>
      </c>
      <c r="D4698" t="e">
        <v>#N/A</v>
      </c>
      <c r="E4698"/>
      <c r="F4698">
        <v>46220</v>
      </c>
      <c r="G4698" t="s">
        <v>33477</v>
      </c>
      <c r="H4698">
        <v>57565</v>
      </c>
      <c r="I4698" t="s">
        <v>33476</v>
      </c>
      <c r="J4698"/>
      <c r="U4698" s="43"/>
      <c r="AE4698"/>
    </row>
    <row r="4699" spans="1:31">
      <c r="A4699">
        <v>13720</v>
      </c>
      <c r="B4699" t="s">
        <v>4453</v>
      </c>
      <c r="C4699" t="s">
        <v>33480</v>
      </c>
      <c r="D4699" t="e">
        <v>#N/A</v>
      </c>
      <c r="E4699"/>
      <c r="F4699">
        <v>46270</v>
      </c>
      <c r="G4699" t="s">
        <v>33480</v>
      </c>
      <c r="H4699">
        <v>57570</v>
      </c>
      <c r="I4699" t="s">
        <v>33476</v>
      </c>
      <c r="J4699"/>
      <c r="U4699" s="43"/>
      <c r="AE4699"/>
    </row>
    <row r="4700" spans="1:31">
      <c r="A4700">
        <v>13720</v>
      </c>
      <c r="B4700" t="s">
        <v>4453</v>
      </c>
      <c r="C4700" t="s">
        <v>33480</v>
      </c>
      <c r="D4700" t="e">
        <v>#N/A</v>
      </c>
      <c r="E4700"/>
      <c r="F4700">
        <v>46360</v>
      </c>
      <c r="G4700" t="s">
        <v>33477</v>
      </c>
      <c r="H4700">
        <v>57570</v>
      </c>
      <c r="I4700" t="s">
        <v>33476</v>
      </c>
      <c r="J4700"/>
      <c r="U4700" s="43"/>
      <c r="AE4700"/>
    </row>
    <row r="4701" spans="1:31">
      <c r="A4701">
        <v>13720</v>
      </c>
      <c r="B4701" t="s">
        <v>4453</v>
      </c>
      <c r="C4701" t="s">
        <v>33480</v>
      </c>
      <c r="D4701" t="e">
        <v>#N/A</v>
      </c>
      <c r="E4701"/>
      <c r="F4701">
        <v>47450</v>
      </c>
      <c r="G4701" t="s">
        <v>33480</v>
      </c>
      <c r="H4701">
        <v>57580</v>
      </c>
      <c r="I4701" t="s">
        <v>33476</v>
      </c>
      <c r="J4701"/>
      <c r="U4701" s="43"/>
      <c r="AE4701"/>
    </row>
    <row r="4702" spans="1:31">
      <c r="A4702">
        <v>13720</v>
      </c>
      <c r="B4702" t="s">
        <v>4453</v>
      </c>
      <c r="C4702" t="s">
        <v>33480</v>
      </c>
      <c r="D4702" t="e">
        <v>#N/A</v>
      </c>
      <c r="E4702"/>
      <c r="F4702">
        <v>47480</v>
      </c>
      <c r="G4702" t="s">
        <v>33480</v>
      </c>
      <c r="H4702">
        <v>57580</v>
      </c>
      <c r="I4702" t="s">
        <v>33476</v>
      </c>
      <c r="J4702"/>
      <c r="U4702" s="43"/>
      <c r="AE4702"/>
    </row>
    <row r="4703" spans="1:31">
      <c r="A4703">
        <v>13150</v>
      </c>
      <c r="B4703" t="s">
        <v>4454</v>
      </c>
      <c r="C4703" t="s">
        <v>33480</v>
      </c>
      <c r="D4703" t="s">
        <v>33476</v>
      </c>
      <c r="E4703"/>
      <c r="F4703">
        <v>47510</v>
      </c>
      <c r="G4703" t="s">
        <v>33480</v>
      </c>
      <c r="H4703">
        <v>57590</v>
      </c>
      <c r="I4703" t="s">
        <v>33476</v>
      </c>
      <c r="J4703"/>
      <c r="U4703" s="43"/>
      <c r="AE4703"/>
    </row>
    <row r="4704" spans="1:31">
      <c r="A4704">
        <v>13440</v>
      </c>
      <c r="B4704" t="s">
        <v>4455</v>
      </c>
      <c r="C4704" t="s">
        <v>33480</v>
      </c>
      <c r="D4704" t="e">
        <v>#N/A</v>
      </c>
      <c r="E4704"/>
      <c r="F4704">
        <v>47520</v>
      </c>
      <c r="G4704" t="s">
        <v>33480</v>
      </c>
      <c r="H4704">
        <v>57590</v>
      </c>
      <c r="I4704" t="s">
        <v>33476</v>
      </c>
      <c r="J4704"/>
      <c r="U4704" s="43"/>
      <c r="AE4704"/>
    </row>
    <row r="4705" spans="1:31">
      <c r="A4705">
        <v>13480</v>
      </c>
      <c r="B4705" t="s">
        <v>4456</v>
      </c>
      <c r="C4705" t="s">
        <v>33480</v>
      </c>
      <c r="D4705" t="s">
        <v>33476</v>
      </c>
      <c r="E4705"/>
      <c r="F4705">
        <v>47550</v>
      </c>
      <c r="G4705" t="s">
        <v>33480</v>
      </c>
      <c r="H4705">
        <v>57630</v>
      </c>
      <c r="I4705" t="s">
        <v>33476</v>
      </c>
      <c r="J4705"/>
      <c r="U4705" s="43"/>
      <c r="AE4705"/>
    </row>
    <row r="4706" spans="1:31">
      <c r="A4706">
        <v>13480</v>
      </c>
      <c r="B4706" t="s">
        <v>4456</v>
      </c>
      <c r="C4706" t="s">
        <v>33480</v>
      </c>
      <c r="D4706" t="s">
        <v>33476</v>
      </c>
      <c r="E4706"/>
      <c r="F4706">
        <v>48270</v>
      </c>
      <c r="G4706" t="s">
        <v>33478</v>
      </c>
      <c r="H4706">
        <v>57635</v>
      </c>
      <c r="I4706" t="s">
        <v>33476</v>
      </c>
      <c r="J4706"/>
      <c r="U4706" s="43"/>
      <c r="AE4706"/>
    </row>
    <row r="4707" spans="1:31">
      <c r="A4707">
        <v>13950</v>
      </c>
      <c r="B4707" t="s">
        <v>4457</v>
      </c>
      <c r="C4707" t="s">
        <v>33480</v>
      </c>
      <c r="D4707" t="e">
        <v>#N/A</v>
      </c>
      <c r="E4707"/>
      <c r="F4707">
        <v>49080</v>
      </c>
      <c r="G4707" t="s">
        <v>33480</v>
      </c>
      <c r="H4707">
        <v>57640</v>
      </c>
      <c r="I4707" t="s">
        <v>33476</v>
      </c>
      <c r="J4707"/>
      <c r="U4707" s="43"/>
      <c r="AE4707"/>
    </row>
    <row r="4708" spans="1:31">
      <c r="A4708">
        <v>13620</v>
      </c>
      <c r="B4708" t="s">
        <v>4458</v>
      </c>
      <c r="C4708" t="s">
        <v>33480</v>
      </c>
      <c r="D4708" t="e">
        <v>#N/A</v>
      </c>
      <c r="E4708"/>
      <c r="F4708">
        <v>49100</v>
      </c>
      <c r="G4708" t="s">
        <v>33480</v>
      </c>
      <c r="H4708">
        <v>57640</v>
      </c>
      <c r="I4708" t="s">
        <v>33476</v>
      </c>
      <c r="J4708"/>
      <c r="U4708" s="43"/>
      <c r="AE4708"/>
    </row>
    <row r="4709" spans="1:31">
      <c r="A4709">
        <v>13620</v>
      </c>
      <c r="B4709" t="s">
        <v>4458</v>
      </c>
      <c r="C4709" t="s">
        <v>33480</v>
      </c>
      <c r="D4709" t="e">
        <v>#N/A</v>
      </c>
      <c r="E4709"/>
      <c r="F4709">
        <v>49123</v>
      </c>
      <c r="G4709" t="s">
        <v>33477</v>
      </c>
      <c r="H4709">
        <v>57640</v>
      </c>
      <c r="I4709" t="s">
        <v>33476</v>
      </c>
      <c r="J4709"/>
      <c r="U4709" s="43"/>
      <c r="AE4709"/>
    </row>
    <row r="4710" spans="1:31">
      <c r="A4710">
        <v>13260</v>
      </c>
      <c r="B4710" t="s">
        <v>4459</v>
      </c>
      <c r="C4710" t="s">
        <v>33480</v>
      </c>
      <c r="D4710" t="e">
        <v>#N/A</v>
      </c>
      <c r="E4710"/>
      <c r="F4710">
        <v>49124</v>
      </c>
      <c r="G4710" t="s">
        <v>33480</v>
      </c>
      <c r="H4710">
        <v>57655</v>
      </c>
      <c r="I4710" t="s">
        <v>33476</v>
      </c>
      <c r="J4710"/>
      <c r="U4710" s="43"/>
      <c r="AE4710"/>
    </row>
    <row r="4711" spans="1:31">
      <c r="A4711">
        <v>13600</v>
      </c>
      <c r="B4711" t="s">
        <v>4460</v>
      </c>
      <c r="C4711" t="s">
        <v>33480</v>
      </c>
      <c r="D4711" t="e">
        <v>#N/A</v>
      </c>
      <c r="E4711"/>
      <c r="F4711">
        <v>49130</v>
      </c>
      <c r="G4711" t="s">
        <v>33480</v>
      </c>
      <c r="H4711">
        <v>57660</v>
      </c>
      <c r="I4711" t="s">
        <v>33476</v>
      </c>
      <c r="J4711"/>
      <c r="U4711" s="43"/>
      <c r="AE4711"/>
    </row>
    <row r="4712" spans="1:31">
      <c r="A4712">
        <v>13350</v>
      </c>
      <c r="B4712" t="s">
        <v>4461</v>
      </c>
      <c r="C4712" t="s">
        <v>33480</v>
      </c>
      <c r="D4712" t="e">
        <v>#N/A</v>
      </c>
      <c r="E4712"/>
      <c r="F4712">
        <v>49240</v>
      </c>
      <c r="G4712" t="s">
        <v>33480</v>
      </c>
      <c r="H4712">
        <v>57660</v>
      </c>
      <c r="I4712" t="s">
        <v>33476</v>
      </c>
      <c r="J4712"/>
      <c r="U4712" s="43"/>
      <c r="AE4712"/>
    </row>
    <row r="4713" spans="1:31">
      <c r="A4713">
        <v>13790</v>
      </c>
      <c r="B4713" t="s">
        <v>4462</v>
      </c>
      <c r="C4713" t="s">
        <v>33480</v>
      </c>
      <c r="D4713" t="s">
        <v>33476</v>
      </c>
      <c r="E4713"/>
      <c r="F4713">
        <v>49350</v>
      </c>
      <c r="G4713" t="s">
        <v>33480</v>
      </c>
      <c r="H4713">
        <v>57660</v>
      </c>
      <c r="I4713" t="s">
        <v>33476</v>
      </c>
      <c r="J4713"/>
      <c r="U4713" s="43"/>
      <c r="AE4713"/>
    </row>
    <row r="4714" spans="1:31">
      <c r="A4714">
        <v>13220</v>
      </c>
      <c r="B4714" t="s">
        <v>4463</v>
      </c>
      <c r="C4714" t="s">
        <v>33480</v>
      </c>
      <c r="D4714" t="s">
        <v>33476</v>
      </c>
      <c r="E4714"/>
      <c r="F4714">
        <v>49410</v>
      </c>
      <c r="G4714" t="s">
        <v>33480</v>
      </c>
      <c r="H4714">
        <v>57670</v>
      </c>
      <c r="I4714" t="s">
        <v>33476</v>
      </c>
      <c r="J4714"/>
      <c r="U4714" s="43"/>
      <c r="AE4714"/>
    </row>
    <row r="4715" spans="1:31">
      <c r="A4715">
        <v>13220</v>
      </c>
      <c r="B4715" t="s">
        <v>4463</v>
      </c>
      <c r="C4715" t="s">
        <v>33480</v>
      </c>
      <c r="D4715" t="s">
        <v>33476</v>
      </c>
      <c r="E4715"/>
      <c r="F4715">
        <v>49450</v>
      </c>
      <c r="G4715" t="s">
        <v>33477</v>
      </c>
      <c r="H4715">
        <v>57670</v>
      </c>
      <c r="I4715" t="s">
        <v>33476</v>
      </c>
      <c r="J4715"/>
      <c r="U4715" s="43"/>
      <c r="AE4715"/>
    </row>
    <row r="4716" spans="1:31">
      <c r="A4716">
        <v>13160</v>
      </c>
      <c r="B4716" t="s">
        <v>4464</v>
      </c>
      <c r="C4716" t="s">
        <v>33480</v>
      </c>
      <c r="D4716" t="s">
        <v>33476</v>
      </c>
      <c r="E4716"/>
      <c r="F4716">
        <v>49480</v>
      </c>
      <c r="G4716" t="s">
        <v>33480</v>
      </c>
      <c r="H4716">
        <v>57670</v>
      </c>
      <c r="I4716" t="s">
        <v>33476</v>
      </c>
      <c r="J4716"/>
      <c r="U4716" s="43"/>
      <c r="AE4716"/>
    </row>
    <row r="4717" spans="1:31">
      <c r="A4717">
        <v>13600</v>
      </c>
      <c r="B4717" t="s">
        <v>4465</v>
      </c>
      <c r="C4717" t="s">
        <v>33480</v>
      </c>
      <c r="D4717" t="e">
        <v>#N/A</v>
      </c>
      <c r="E4717"/>
      <c r="F4717">
        <v>49510</v>
      </c>
      <c r="G4717" t="s">
        <v>33477</v>
      </c>
      <c r="H4717">
        <v>57680</v>
      </c>
      <c r="I4717" t="s">
        <v>33476</v>
      </c>
      <c r="J4717"/>
      <c r="U4717" s="43"/>
      <c r="AE4717"/>
    </row>
    <row r="4718" spans="1:31">
      <c r="A4718">
        <v>13250</v>
      </c>
      <c r="B4718" t="s">
        <v>4466</v>
      </c>
      <c r="C4718" t="s">
        <v>33480</v>
      </c>
      <c r="D4718" t="s">
        <v>33476</v>
      </c>
      <c r="E4718"/>
      <c r="F4718">
        <v>49520</v>
      </c>
      <c r="G4718" t="s">
        <v>33477</v>
      </c>
      <c r="H4718">
        <v>57685</v>
      </c>
      <c r="I4718" t="s">
        <v>33476</v>
      </c>
      <c r="J4718"/>
      <c r="U4718" s="43"/>
      <c r="AE4718"/>
    </row>
    <row r="4719" spans="1:31">
      <c r="A4719">
        <v>13780</v>
      </c>
      <c r="B4719" t="s">
        <v>4467</v>
      </c>
      <c r="C4719" t="s">
        <v>33480</v>
      </c>
      <c r="D4719" t="s">
        <v>33476</v>
      </c>
      <c r="E4719"/>
      <c r="F4719">
        <v>49530</v>
      </c>
      <c r="G4719" t="s">
        <v>33480</v>
      </c>
      <c r="H4719">
        <v>57690</v>
      </c>
      <c r="I4719" t="s">
        <v>33476</v>
      </c>
      <c r="J4719"/>
      <c r="U4719" s="43"/>
      <c r="AE4719"/>
    </row>
    <row r="4720" spans="1:31">
      <c r="A4720">
        <v>13112</v>
      </c>
      <c r="B4720" t="s">
        <v>4468</v>
      </c>
      <c r="C4720" t="s">
        <v>33480</v>
      </c>
      <c r="D4720" t="e">
        <v>#N/A</v>
      </c>
      <c r="E4720"/>
      <c r="F4720">
        <v>49540</v>
      </c>
      <c r="G4720" t="s">
        <v>33480</v>
      </c>
      <c r="H4720">
        <v>57690</v>
      </c>
      <c r="I4720" t="s">
        <v>33476</v>
      </c>
      <c r="J4720"/>
      <c r="U4720" s="43"/>
      <c r="AE4720"/>
    </row>
    <row r="4721" spans="1:31">
      <c r="A4721">
        <v>13510</v>
      </c>
      <c r="B4721" t="s">
        <v>4469</v>
      </c>
      <c r="C4721" t="s">
        <v>33480</v>
      </c>
      <c r="D4721" t="e">
        <v>#N/A</v>
      </c>
      <c r="E4721"/>
      <c r="F4721">
        <v>49560</v>
      </c>
      <c r="G4721" t="s">
        <v>33480</v>
      </c>
      <c r="H4721">
        <v>57690</v>
      </c>
      <c r="I4721" t="s">
        <v>33476</v>
      </c>
      <c r="J4721"/>
      <c r="U4721" s="43"/>
      <c r="AE4721"/>
    </row>
    <row r="4722" spans="1:31">
      <c r="A4722">
        <v>13820</v>
      </c>
      <c r="B4722" t="s">
        <v>4470</v>
      </c>
      <c r="C4722" t="s">
        <v>33480</v>
      </c>
      <c r="D4722" t="e">
        <v>#N/A</v>
      </c>
      <c r="E4722"/>
      <c r="F4722">
        <v>49570</v>
      </c>
      <c r="G4722" t="s">
        <v>33480</v>
      </c>
      <c r="H4722">
        <v>57700</v>
      </c>
      <c r="I4722" t="s">
        <v>33476</v>
      </c>
      <c r="J4722"/>
      <c r="U4722" s="43"/>
      <c r="AE4722"/>
    </row>
    <row r="4723" spans="1:31">
      <c r="A4723">
        <v>13820</v>
      </c>
      <c r="B4723" t="s">
        <v>4470</v>
      </c>
      <c r="C4723" t="s">
        <v>33480</v>
      </c>
      <c r="D4723" t="e">
        <v>#N/A</v>
      </c>
      <c r="E4723"/>
      <c r="F4723">
        <v>49590</v>
      </c>
      <c r="G4723" t="s">
        <v>33480</v>
      </c>
      <c r="H4723">
        <v>57720</v>
      </c>
      <c r="I4723" t="s">
        <v>33476</v>
      </c>
      <c r="J4723"/>
      <c r="U4723" s="43"/>
      <c r="AE4723"/>
    </row>
    <row r="4724" spans="1:31">
      <c r="A4724">
        <v>13810</v>
      </c>
      <c r="B4724" t="s">
        <v>4471</v>
      </c>
      <c r="C4724" t="s">
        <v>33480</v>
      </c>
      <c r="D4724" t="e">
        <v>#N/A</v>
      </c>
      <c r="E4724"/>
      <c r="F4724">
        <v>49600</v>
      </c>
      <c r="G4724" t="s">
        <v>33477</v>
      </c>
      <c r="H4724">
        <v>57740</v>
      </c>
      <c r="I4724" t="s">
        <v>33476</v>
      </c>
      <c r="J4724"/>
      <c r="U4724" s="43"/>
      <c r="AE4724"/>
    </row>
    <row r="4725" spans="1:31">
      <c r="A4725">
        <v>13430</v>
      </c>
      <c r="B4725" t="s">
        <v>4472</v>
      </c>
      <c r="C4725" t="s">
        <v>33480</v>
      </c>
      <c r="D4725" t="s">
        <v>33476</v>
      </c>
      <c r="E4725"/>
      <c r="F4725">
        <v>49620</v>
      </c>
      <c r="G4725" t="s">
        <v>33480</v>
      </c>
      <c r="H4725">
        <v>57790</v>
      </c>
      <c r="I4725" t="s">
        <v>33476</v>
      </c>
      <c r="J4725"/>
      <c r="U4725" s="43"/>
      <c r="AE4725"/>
    </row>
    <row r="4726" spans="1:31">
      <c r="A4726">
        <v>13630</v>
      </c>
      <c r="B4726" t="s">
        <v>4473</v>
      </c>
      <c r="C4726" t="s">
        <v>33480</v>
      </c>
      <c r="D4726" t="e">
        <v>#N/A</v>
      </c>
      <c r="E4726"/>
      <c r="F4726">
        <v>49630</v>
      </c>
      <c r="G4726" t="s">
        <v>33480</v>
      </c>
      <c r="H4726">
        <v>57810</v>
      </c>
      <c r="I4726" t="s">
        <v>33476</v>
      </c>
      <c r="J4726"/>
      <c r="U4726" s="43"/>
      <c r="AE4726"/>
    </row>
    <row r="4727" spans="1:31">
      <c r="A4727">
        <v>13580</v>
      </c>
      <c r="B4727" t="s">
        <v>4474</v>
      </c>
      <c r="C4727" t="s">
        <v>33480</v>
      </c>
      <c r="D4727" t="s">
        <v>33476</v>
      </c>
      <c r="E4727"/>
      <c r="F4727">
        <v>49660</v>
      </c>
      <c r="G4727" t="s">
        <v>33477</v>
      </c>
      <c r="H4727">
        <v>57810</v>
      </c>
      <c r="I4727" t="s">
        <v>33476</v>
      </c>
      <c r="J4727"/>
      <c r="U4727" s="43"/>
      <c r="AE4727"/>
    </row>
    <row r="4728" spans="1:31">
      <c r="A4728">
        <v>13990</v>
      </c>
      <c r="B4728" t="s">
        <v>4475</v>
      </c>
      <c r="C4728" t="s">
        <v>33480</v>
      </c>
      <c r="D4728" t="s">
        <v>33476</v>
      </c>
      <c r="E4728"/>
      <c r="F4728">
        <v>49670</v>
      </c>
      <c r="G4728" t="s">
        <v>33480</v>
      </c>
      <c r="H4728">
        <v>57810</v>
      </c>
      <c r="I4728" t="s">
        <v>33476</v>
      </c>
      <c r="J4728"/>
      <c r="U4728" s="43"/>
      <c r="AE4728"/>
    </row>
    <row r="4729" spans="1:31">
      <c r="A4729">
        <v>13270</v>
      </c>
      <c r="B4729" t="s">
        <v>4476</v>
      </c>
      <c r="C4729" t="s">
        <v>33480</v>
      </c>
      <c r="D4729" t="s">
        <v>33476</v>
      </c>
      <c r="E4729"/>
      <c r="F4729">
        <v>49680</v>
      </c>
      <c r="G4729" t="s">
        <v>33480</v>
      </c>
      <c r="H4729">
        <v>57830</v>
      </c>
      <c r="I4729" t="s">
        <v>33476</v>
      </c>
      <c r="J4729"/>
      <c r="U4729" s="43"/>
      <c r="AE4729"/>
    </row>
    <row r="4730" spans="1:31">
      <c r="A4730">
        <v>13710</v>
      </c>
      <c r="B4730" t="s">
        <v>4477</v>
      </c>
      <c r="C4730" t="s">
        <v>33480</v>
      </c>
      <c r="D4730" t="s">
        <v>33476</v>
      </c>
      <c r="E4730"/>
      <c r="F4730">
        <v>49710</v>
      </c>
      <c r="G4730" t="s">
        <v>33477</v>
      </c>
      <c r="H4730">
        <v>57830</v>
      </c>
      <c r="I4730" t="s">
        <v>33476</v>
      </c>
      <c r="J4730"/>
      <c r="U4730" s="43"/>
      <c r="AE4730"/>
    </row>
    <row r="4731" spans="1:31">
      <c r="A4731">
        <v>13710</v>
      </c>
      <c r="B4731" t="s">
        <v>4477</v>
      </c>
      <c r="C4731" t="s">
        <v>33480</v>
      </c>
      <c r="D4731" t="s">
        <v>33476</v>
      </c>
      <c r="E4731"/>
      <c r="F4731">
        <v>49740</v>
      </c>
      <c r="G4731" t="s">
        <v>33477</v>
      </c>
      <c r="H4731">
        <v>57860</v>
      </c>
      <c r="I4731" t="s">
        <v>33476</v>
      </c>
      <c r="J4731"/>
      <c r="U4731" s="43"/>
      <c r="AE4731"/>
    </row>
    <row r="4732" spans="1:31">
      <c r="A4732">
        <v>13710</v>
      </c>
      <c r="B4732" t="s">
        <v>4477</v>
      </c>
      <c r="C4732" t="s">
        <v>33480</v>
      </c>
      <c r="D4732" t="s">
        <v>33476</v>
      </c>
      <c r="E4732"/>
      <c r="F4732">
        <v>49750</v>
      </c>
      <c r="G4732" t="s">
        <v>33480</v>
      </c>
      <c r="H4732">
        <v>57880</v>
      </c>
      <c r="I4732" t="s">
        <v>33476</v>
      </c>
      <c r="J4732"/>
      <c r="U4732" s="43"/>
      <c r="AE4732"/>
    </row>
    <row r="4733" spans="1:31">
      <c r="A4733">
        <v>13120</v>
      </c>
      <c r="B4733" t="s">
        <v>4478</v>
      </c>
      <c r="C4733" t="s">
        <v>33480</v>
      </c>
      <c r="D4733" t="s">
        <v>33476</v>
      </c>
      <c r="E4733"/>
      <c r="F4733">
        <v>49770</v>
      </c>
      <c r="G4733" t="s">
        <v>33480</v>
      </c>
      <c r="H4733">
        <v>57905</v>
      </c>
      <c r="I4733" t="s">
        <v>33476</v>
      </c>
      <c r="J4733"/>
      <c r="U4733" s="43"/>
      <c r="AE4733"/>
    </row>
    <row r="4734" spans="1:31">
      <c r="A4734">
        <v>13120</v>
      </c>
      <c r="B4734" t="s">
        <v>4478</v>
      </c>
      <c r="C4734" t="s">
        <v>33480</v>
      </c>
      <c r="D4734" t="s">
        <v>33476</v>
      </c>
      <c r="E4734"/>
      <c r="F4734">
        <v>50100</v>
      </c>
      <c r="G4734" t="s">
        <v>33477</v>
      </c>
      <c r="H4734">
        <v>57910</v>
      </c>
      <c r="I4734" t="s">
        <v>33476</v>
      </c>
      <c r="J4734"/>
      <c r="U4734" s="43"/>
      <c r="AE4734"/>
    </row>
    <row r="4735" spans="1:31">
      <c r="A4735">
        <v>13120</v>
      </c>
      <c r="B4735" t="s">
        <v>4478</v>
      </c>
      <c r="C4735" t="s">
        <v>33480</v>
      </c>
      <c r="D4735" t="s">
        <v>33476</v>
      </c>
      <c r="E4735"/>
      <c r="F4735">
        <v>50120</v>
      </c>
      <c r="G4735" t="s">
        <v>33477</v>
      </c>
      <c r="H4735">
        <v>57920</v>
      </c>
      <c r="I4735" t="s">
        <v>33476</v>
      </c>
      <c r="J4735"/>
      <c r="U4735" s="43"/>
      <c r="AE4735"/>
    </row>
    <row r="4736" spans="1:31">
      <c r="A4736">
        <v>13420</v>
      </c>
      <c r="B4736" t="s">
        <v>4479</v>
      </c>
      <c r="C4736" t="s">
        <v>33480</v>
      </c>
      <c r="D4736" t="s">
        <v>33476</v>
      </c>
      <c r="E4736"/>
      <c r="F4736">
        <v>50130</v>
      </c>
      <c r="G4736" t="s">
        <v>33477</v>
      </c>
      <c r="H4736">
        <v>57920</v>
      </c>
      <c r="I4736" t="s">
        <v>33476</v>
      </c>
      <c r="J4736"/>
      <c r="U4736" s="43"/>
      <c r="AE4736"/>
    </row>
    <row r="4737" spans="1:31">
      <c r="A4737">
        <v>13180</v>
      </c>
      <c r="B4737" t="s">
        <v>4480</v>
      </c>
      <c r="C4737" t="s">
        <v>33480</v>
      </c>
      <c r="D4737" t="e">
        <v>#N/A</v>
      </c>
      <c r="E4737"/>
      <c r="F4737">
        <v>50230</v>
      </c>
      <c r="G4737" t="s">
        <v>33477</v>
      </c>
      <c r="H4737">
        <v>57930</v>
      </c>
      <c r="I4737" t="s">
        <v>33476</v>
      </c>
      <c r="J4737"/>
      <c r="U4737" s="43"/>
      <c r="AE4737"/>
    </row>
    <row r="4738" spans="1:31">
      <c r="A4738">
        <v>13180</v>
      </c>
      <c r="B4738" t="s">
        <v>4480</v>
      </c>
      <c r="C4738" t="s">
        <v>33480</v>
      </c>
      <c r="D4738" t="e">
        <v>#N/A</v>
      </c>
      <c r="E4738"/>
      <c r="F4738">
        <v>50350</v>
      </c>
      <c r="G4738" t="s">
        <v>33477</v>
      </c>
      <c r="H4738">
        <v>57930</v>
      </c>
      <c r="I4738" t="s">
        <v>33476</v>
      </c>
      <c r="J4738"/>
      <c r="U4738" s="43"/>
      <c r="AE4738"/>
    </row>
    <row r="4739" spans="1:31">
      <c r="A4739">
        <v>13450</v>
      </c>
      <c r="B4739" t="s">
        <v>4481</v>
      </c>
      <c r="C4739" t="s">
        <v>33480</v>
      </c>
      <c r="D4739" t="s">
        <v>33476</v>
      </c>
      <c r="E4739"/>
      <c r="F4739">
        <v>50400</v>
      </c>
      <c r="G4739" t="s">
        <v>33477</v>
      </c>
      <c r="H4739">
        <v>57930</v>
      </c>
      <c r="I4739" t="s">
        <v>33476</v>
      </c>
      <c r="J4739"/>
      <c r="U4739" s="43"/>
      <c r="AE4739"/>
    </row>
    <row r="4740" spans="1:31">
      <c r="A4740">
        <v>13690</v>
      </c>
      <c r="B4740" t="s">
        <v>4482</v>
      </c>
      <c r="C4740" t="s">
        <v>33480</v>
      </c>
      <c r="D4740" t="s">
        <v>33476</v>
      </c>
      <c r="E4740"/>
      <c r="F4740">
        <v>50430</v>
      </c>
      <c r="G4740" t="s">
        <v>33477</v>
      </c>
      <c r="H4740">
        <v>57930</v>
      </c>
      <c r="I4740" t="s">
        <v>33476</v>
      </c>
      <c r="J4740"/>
      <c r="U4740" s="43"/>
      <c r="AE4740"/>
    </row>
    <row r="4741" spans="1:31">
      <c r="A4741">
        <v>13850</v>
      </c>
      <c r="B4741" t="s">
        <v>4483</v>
      </c>
      <c r="C4741" t="s">
        <v>33480</v>
      </c>
      <c r="D4741" t="e">
        <v>#N/A</v>
      </c>
      <c r="E4741"/>
      <c r="F4741">
        <v>50460</v>
      </c>
      <c r="G4741" t="s">
        <v>33477</v>
      </c>
      <c r="H4741">
        <v>57960</v>
      </c>
      <c r="I4741" t="s">
        <v>33476</v>
      </c>
      <c r="J4741"/>
      <c r="U4741" s="43"/>
      <c r="AE4741"/>
    </row>
    <row r="4742" spans="1:31">
      <c r="A4742">
        <v>13118</v>
      </c>
      <c r="B4742" t="s">
        <v>4484</v>
      </c>
      <c r="C4742" t="s">
        <v>33480</v>
      </c>
      <c r="D4742" t="s">
        <v>33476</v>
      </c>
      <c r="E4742"/>
      <c r="F4742">
        <v>50470</v>
      </c>
      <c r="G4742" t="s">
        <v>33477</v>
      </c>
      <c r="H4742">
        <v>57970</v>
      </c>
      <c r="I4742" t="s">
        <v>33476</v>
      </c>
      <c r="J4742"/>
      <c r="U4742" s="43"/>
      <c r="AE4742"/>
    </row>
    <row r="4743" spans="1:31">
      <c r="A4743">
        <v>13800</v>
      </c>
      <c r="B4743" t="s">
        <v>4484</v>
      </c>
      <c r="C4743" t="s">
        <v>33480</v>
      </c>
      <c r="D4743" t="e">
        <v>#N/A</v>
      </c>
      <c r="E4743"/>
      <c r="F4743">
        <v>50550</v>
      </c>
      <c r="G4743" t="s">
        <v>33477</v>
      </c>
      <c r="H4743">
        <v>57970</v>
      </c>
      <c r="I4743" t="s">
        <v>33476</v>
      </c>
      <c r="J4743"/>
      <c r="U4743" s="43"/>
      <c r="AE4743"/>
    </row>
    <row r="4744" spans="1:31">
      <c r="A4744">
        <v>13490</v>
      </c>
      <c r="B4744" t="s">
        <v>4485</v>
      </c>
      <c r="C4744" t="s">
        <v>33480</v>
      </c>
      <c r="D4744" t="s">
        <v>33476</v>
      </c>
      <c r="E4744"/>
      <c r="F4744">
        <v>50580</v>
      </c>
      <c r="G4744" t="s">
        <v>33477</v>
      </c>
      <c r="H4744">
        <v>57970</v>
      </c>
      <c r="I4744" t="s">
        <v>33476</v>
      </c>
      <c r="J4744"/>
      <c r="U4744" s="43"/>
      <c r="AE4744"/>
    </row>
    <row r="4745" spans="1:31">
      <c r="A4745">
        <v>13113</v>
      </c>
      <c r="B4745" t="s">
        <v>4486</v>
      </c>
      <c r="C4745" t="s">
        <v>33480</v>
      </c>
      <c r="D4745" t="e">
        <v>#N/A</v>
      </c>
      <c r="E4745"/>
      <c r="F4745">
        <v>50590</v>
      </c>
      <c r="G4745" t="s">
        <v>33477</v>
      </c>
      <c r="H4745">
        <v>57990</v>
      </c>
      <c r="I4745" t="s">
        <v>33476</v>
      </c>
      <c r="J4745"/>
      <c r="U4745" s="43"/>
      <c r="AE4745"/>
    </row>
    <row r="4746" spans="1:31">
      <c r="A4746">
        <v>13410</v>
      </c>
      <c r="B4746" t="s">
        <v>4487</v>
      </c>
      <c r="C4746" t="s">
        <v>33480</v>
      </c>
      <c r="D4746" t="e">
        <v>#N/A</v>
      </c>
      <c r="E4746"/>
      <c r="F4746">
        <v>50610</v>
      </c>
      <c r="G4746" t="s">
        <v>33477</v>
      </c>
      <c r="H4746">
        <v>58000</v>
      </c>
      <c r="I4746" t="s">
        <v>33476</v>
      </c>
      <c r="J4746"/>
      <c r="U4746" s="43"/>
      <c r="AE4746"/>
    </row>
    <row r="4747" spans="1:31">
      <c r="A4747">
        <v>13680</v>
      </c>
      <c r="B4747" t="s">
        <v>4488</v>
      </c>
      <c r="C4747" t="s">
        <v>33480</v>
      </c>
      <c r="D4747" t="s">
        <v>33476</v>
      </c>
      <c r="E4747"/>
      <c r="F4747">
        <v>50660</v>
      </c>
      <c r="G4747" t="s">
        <v>33477</v>
      </c>
      <c r="H4747">
        <v>58110</v>
      </c>
      <c r="I4747" t="s">
        <v>33476</v>
      </c>
      <c r="J4747"/>
      <c r="U4747" s="43"/>
      <c r="AE4747"/>
    </row>
    <row r="4748" spans="1:31">
      <c r="A4748">
        <v>13910</v>
      </c>
      <c r="B4748" t="s">
        <v>4489</v>
      </c>
      <c r="C4748" t="s">
        <v>33480</v>
      </c>
      <c r="D4748" t="e">
        <v>#N/A</v>
      </c>
      <c r="E4748"/>
      <c r="F4748">
        <v>50690</v>
      </c>
      <c r="G4748" t="s">
        <v>33477</v>
      </c>
      <c r="H4748">
        <v>58110</v>
      </c>
      <c r="I4748" t="s">
        <v>33476</v>
      </c>
      <c r="J4748"/>
      <c r="U4748" s="43"/>
      <c r="AE4748"/>
    </row>
    <row r="4749" spans="1:31">
      <c r="A4749">
        <v>13370</v>
      </c>
      <c r="B4749" t="s">
        <v>4490</v>
      </c>
      <c r="C4749" t="s">
        <v>33480</v>
      </c>
      <c r="D4749" t="s">
        <v>33476</v>
      </c>
      <c r="E4749"/>
      <c r="F4749">
        <v>50740</v>
      </c>
      <c r="G4749" t="s">
        <v>33477</v>
      </c>
      <c r="H4749">
        <v>58110</v>
      </c>
      <c r="I4749" t="s">
        <v>33476</v>
      </c>
      <c r="J4749"/>
      <c r="U4749" s="43"/>
      <c r="AE4749"/>
    </row>
    <row r="4750" spans="1:31">
      <c r="A4750">
        <v>13370</v>
      </c>
      <c r="B4750" t="s">
        <v>4490</v>
      </c>
      <c r="C4750" t="s">
        <v>33480</v>
      </c>
      <c r="D4750" t="s">
        <v>33476</v>
      </c>
      <c r="E4750"/>
      <c r="F4750">
        <v>50770</v>
      </c>
      <c r="G4750" t="s">
        <v>33477</v>
      </c>
      <c r="H4750">
        <v>58110</v>
      </c>
      <c r="I4750" t="s">
        <v>33476</v>
      </c>
      <c r="J4750"/>
      <c r="U4750" s="43"/>
      <c r="AE4750"/>
    </row>
    <row r="4751" spans="1:31">
      <c r="A4751">
        <v>13700</v>
      </c>
      <c r="B4751" t="s">
        <v>4491</v>
      </c>
      <c r="C4751" t="s">
        <v>33480</v>
      </c>
      <c r="D4751" t="e">
        <v>#N/A</v>
      </c>
      <c r="E4751"/>
      <c r="F4751">
        <v>50840</v>
      </c>
      <c r="G4751" t="s">
        <v>33477</v>
      </c>
      <c r="H4751">
        <v>58110</v>
      </c>
      <c r="I4751" t="s">
        <v>33476</v>
      </c>
      <c r="J4751"/>
      <c r="U4751" s="43"/>
      <c r="AE4751"/>
    </row>
    <row r="4752" spans="1:31">
      <c r="A4752">
        <v>13117</v>
      </c>
      <c r="B4752" t="s">
        <v>4492</v>
      </c>
      <c r="C4752" t="s">
        <v>33480</v>
      </c>
      <c r="D4752" t="e">
        <v>#N/A</v>
      </c>
      <c r="E4752"/>
      <c r="F4752">
        <v>50850</v>
      </c>
      <c r="G4752" t="s">
        <v>33477</v>
      </c>
      <c r="H4752">
        <v>58120</v>
      </c>
      <c r="I4752" t="s">
        <v>33476</v>
      </c>
      <c r="J4752"/>
      <c r="U4752" s="43"/>
      <c r="AE4752"/>
    </row>
    <row r="4753" spans="1:31">
      <c r="A4753">
        <v>13500</v>
      </c>
      <c r="B4753" t="s">
        <v>4492</v>
      </c>
      <c r="C4753" t="s">
        <v>33480</v>
      </c>
      <c r="D4753" t="e">
        <v>#N/A</v>
      </c>
      <c r="E4753"/>
      <c r="F4753">
        <v>50860</v>
      </c>
      <c r="G4753" t="s">
        <v>33477</v>
      </c>
      <c r="H4753">
        <v>58120</v>
      </c>
      <c r="I4753" t="s">
        <v>33476</v>
      </c>
      <c r="J4753"/>
      <c r="U4753" s="43"/>
      <c r="AE4753"/>
    </row>
    <row r="4754" spans="1:31">
      <c r="A4754">
        <v>13500</v>
      </c>
      <c r="B4754" t="s">
        <v>4492</v>
      </c>
      <c r="C4754" t="s">
        <v>33480</v>
      </c>
      <c r="D4754" t="e">
        <v>#N/A</v>
      </c>
      <c r="E4754"/>
      <c r="F4754">
        <v>50870</v>
      </c>
      <c r="G4754" t="s">
        <v>33477</v>
      </c>
      <c r="H4754">
        <v>58120</v>
      </c>
      <c r="I4754" t="s">
        <v>33476</v>
      </c>
      <c r="J4754"/>
      <c r="U4754" s="43"/>
      <c r="AE4754"/>
    </row>
    <row r="4755" spans="1:31">
      <c r="A4755">
        <v>13500</v>
      </c>
      <c r="B4755" t="s">
        <v>4492</v>
      </c>
      <c r="C4755" t="s">
        <v>33480</v>
      </c>
      <c r="D4755" t="e">
        <v>#N/A</v>
      </c>
      <c r="E4755"/>
      <c r="F4755">
        <v>50880</v>
      </c>
      <c r="G4755" t="s">
        <v>33477</v>
      </c>
      <c r="H4755">
        <v>58120</v>
      </c>
      <c r="I4755" t="s">
        <v>33476</v>
      </c>
      <c r="J4755"/>
      <c r="U4755" s="43"/>
      <c r="AE4755"/>
    </row>
    <row r="4756" spans="1:31">
      <c r="A4756">
        <v>13500</v>
      </c>
      <c r="B4756" t="s">
        <v>4492</v>
      </c>
      <c r="C4756" t="s">
        <v>33480</v>
      </c>
      <c r="D4756" t="e">
        <v>#N/A</v>
      </c>
      <c r="E4756"/>
      <c r="F4756">
        <v>50890</v>
      </c>
      <c r="G4756" t="s">
        <v>33477</v>
      </c>
      <c r="H4756">
        <v>58120</v>
      </c>
      <c r="I4756" t="s">
        <v>33476</v>
      </c>
      <c r="J4756"/>
      <c r="U4756" s="43"/>
      <c r="AE4756"/>
    </row>
    <row r="4757" spans="1:31">
      <c r="A4757">
        <v>13103</v>
      </c>
      <c r="B4757" t="s">
        <v>4493</v>
      </c>
      <c r="C4757" t="s">
        <v>33480</v>
      </c>
      <c r="D4757" t="e">
        <v>#N/A</v>
      </c>
      <c r="E4757"/>
      <c r="F4757">
        <v>51100</v>
      </c>
      <c r="G4757" t="s">
        <v>33480</v>
      </c>
      <c r="H4757">
        <v>58130</v>
      </c>
      <c r="I4757" t="s">
        <v>33476</v>
      </c>
      <c r="J4757"/>
      <c r="U4757" s="43"/>
      <c r="AE4757"/>
    </row>
    <row r="4758" spans="1:31">
      <c r="A4758">
        <v>13520</v>
      </c>
      <c r="B4758" t="s">
        <v>4494</v>
      </c>
      <c r="C4758" t="s">
        <v>33480</v>
      </c>
      <c r="D4758" t="s">
        <v>33476</v>
      </c>
      <c r="E4758"/>
      <c r="F4758">
        <v>51350</v>
      </c>
      <c r="G4758" t="s">
        <v>33480</v>
      </c>
      <c r="H4758">
        <v>58130</v>
      </c>
      <c r="I4758" t="s">
        <v>33476</v>
      </c>
      <c r="J4758"/>
      <c r="U4758" s="43"/>
      <c r="AE4758"/>
    </row>
    <row r="4759" spans="1:31">
      <c r="A4759">
        <v>13650</v>
      </c>
      <c r="B4759" t="s">
        <v>4495</v>
      </c>
      <c r="C4759" t="s">
        <v>33480</v>
      </c>
      <c r="D4759" t="s">
        <v>33476</v>
      </c>
      <c r="E4759"/>
      <c r="F4759">
        <v>51370</v>
      </c>
      <c r="G4759" t="s">
        <v>33480</v>
      </c>
      <c r="H4759">
        <v>58130</v>
      </c>
      <c r="I4759" t="s">
        <v>33476</v>
      </c>
      <c r="J4759"/>
      <c r="U4759" s="43"/>
      <c r="AE4759"/>
    </row>
    <row r="4760" spans="1:31">
      <c r="A4760">
        <v>13590</v>
      </c>
      <c r="B4760" t="s">
        <v>4496</v>
      </c>
      <c r="C4760" t="s">
        <v>33480</v>
      </c>
      <c r="D4760" t="e">
        <v>#N/A</v>
      </c>
      <c r="E4760"/>
      <c r="F4760">
        <v>51430</v>
      </c>
      <c r="G4760" t="s">
        <v>33480</v>
      </c>
      <c r="H4760">
        <v>58140</v>
      </c>
      <c r="I4760" t="s">
        <v>33476</v>
      </c>
      <c r="J4760"/>
      <c r="U4760" s="43"/>
      <c r="AE4760"/>
    </row>
    <row r="4761" spans="1:31">
      <c r="A4761">
        <v>13150</v>
      </c>
      <c r="B4761" t="s">
        <v>4497</v>
      </c>
      <c r="C4761" t="s">
        <v>33480</v>
      </c>
      <c r="D4761" t="s">
        <v>33476</v>
      </c>
      <c r="E4761"/>
      <c r="F4761">
        <v>51470</v>
      </c>
      <c r="G4761" t="s">
        <v>33480</v>
      </c>
      <c r="H4761">
        <v>58140</v>
      </c>
      <c r="I4761" t="s">
        <v>33476</v>
      </c>
      <c r="J4761"/>
      <c r="U4761" s="43"/>
      <c r="AE4761"/>
    </row>
    <row r="4762" spans="1:31">
      <c r="A4762">
        <v>13105</v>
      </c>
      <c r="B4762" t="s">
        <v>4498</v>
      </c>
      <c r="C4762" t="s">
        <v>33480</v>
      </c>
      <c r="D4762" t="e">
        <v>#N/A</v>
      </c>
      <c r="E4762"/>
      <c r="F4762">
        <v>51480</v>
      </c>
      <c r="G4762" t="s">
        <v>33480</v>
      </c>
      <c r="H4762">
        <v>58140</v>
      </c>
      <c r="I4762" t="s">
        <v>33476</v>
      </c>
      <c r="J4762"/>
      <c r="U4762" s="43"/>
      <c r="AE4762"/>
    </row>
    <row r="4763" spans="1:31">
      <c r="A4763">
        <v>13140</v>
      </c>
      <c r="B4763" t="s">
        <v>4499</v>
      </c>
      <c r="C4763" t="s">
        <v>33480</v>
      </c>
      <c r="D4763" t="e">
        <v>#N/A</v>
      </c>
      <c r="E4763"/>
      <c r="F4763">
        <v>51520</v>
      </c>
      <c r="G4763" t="s">
        <v>33480</v>
      </c>
      <c r="H4763">
        <v>58140</v>
      </c>
      <c r="I4763" t="s">
        <v>33476</v>
      </c>
      <c r="J4763"/>
      <c r="U4763" s="43"/>
      <c r="AE4763"/>
    </row>
    <row r="4764" spans="1:31">
      <c r="A4764">
        <v>13940</v>
      </c>
      <c r="B4764" t="s">
        <v>4500</v>
      </c>
      <c r="C4764" t="s">
        <v>33480</v>
      </c>
      <c r="D4764" t="s">
        <v>33476</v>
      </c>
      <c r="E4764"/>
      <c r="F4764">
        <v>52250</v>
      </c>
      <c r="G4764" t="s">
        <v>33478</v>
      </c>
      <c r="H4764">
        <v>58150</v>
      </c>
      <c r="I4764" t="s">
        <v>33476</v>
      </c>
      <c r="J4764"/>
      <c r="U4764" s="43"/>
      <c r="AE4764"/>
    </row>
    <row r="4765" spans="1:31">
      <c r="A4765">
        <v>13890</v>
      </c>
      <c r="B4765" t="s">
        <v>4501</v>
      </c>
      <c r="C4765" t="s">
        <v>33480</v>
      </c>
      <c r="D4765" t="s">
        <v>33476</v>
      </c>
      <c r="E4765"/>
      <c r="F4765">
        <v>52290</v>
      </c>
      <c r="G4765" t="s">
        <v>33477</v>
      </c>
      <c r="H4765">
        <v>58150</v>
      </c>
      <c r="I4765" t="s">
        <v>33476</v>
      </c>
      <c r="J4765"/>
      <c r="U4765" s="43"/>
      <c r="AE4765"/>
    </row>
    <row r="4766" spans="1:31">
      <c r="A4766">
        <v>13550</v>
      </c>
      <c r="B4766" t="s">
        <v>4502</v>
      </c>
      <c r="C4766" t="s">
        <v>33480</v>
      </c>
      <c r="D4766" t="e">
        <v>#N/A</v>
      </c>
      <c r="E4766"/>
      <c r="F4766">
        <v>52410</v>
      </c>
      <c r="G4766" t="s">
        <v>33478</v>
      </c>
      <c r="H4766">
        <v>58150</v>
      </c>
      <c r="I4766" t="s">
        <v>33476</v>
      </c>
      <c r="J4766"/>
      <c r="U4766" s="43"/>
      <c r="AE4766"/>
    </row>
    <row r="4767" spans="1:31">
      <c r="A4767">
        <v>13550</v>
      </c>
      <c r="B4767" t="s">
        <v>4502</v>
      </c>
      <c r="C4767" t="s">
        <v>33480</v>
      </c>
      <c r="D4767" t="e">
        <v>#N/A</v>
      </c>
      <c r="E4767"/>
      <c r="F4767">
        <v>53210</v>
      </c>
      <c r="G4767" t="s">
        <v>33477</v>
      </c>
      <c r="H4767">
        <v>58150</v>
      </c>
      <c r="I4767" t="s">
        <v>33476</v>
      </c>
      <c r="J4767"/>
      <c r="U4767" s="43"/>
      <c r="AE4767"/>
    </row>
    <row r="4768" spans="1:31">
      <c r="A4768">
        <v>13660</v>
      </c>
      <c r="B4768" t="s">
        <v>4503</v>
      </c>
      <c r="C4768" t="s">
        <v>33480</v>
      </c>
      <c r="D4768" t="s">
        <v>33476</v>
      </c>
      <c r="E4768"/>
      <c r="F4768">
        <v>53360</v>
      </c>
      <c r="G4768" t="s">
        <v>33477</v>
      </c>
      <c r="H4768">
        <v>58160</v>
      </c>
      <c r="I4768" t="s">
        <v>33476</v>
      </c>
      <c r="J4768"/>
      <c r="U4768" s="43"/>
      <c r="AE4768"/>
    </row>
    <row r="4769" spans="1:31">
      <c r="A4769">
        <v>13520</v>
      </c>
      <c r="B4769" t="s">
        <v>4504</v>
      </c>
      <c r="C4769" t="s">
        <v>33480</v>
      </c>
      <c r="D4769" t="s">
        <v>33476</v>
      </c>
      <c r="E4769"/>
      <c r="F4769">
        <v>53390</v>
      </c>
      <c r="G4769" t="s">
        <v>33477</v>
      </c>
      <c r="H4769">
        <v>58160</v>
      </c>
      <c r="I4769" t="s">
        <v>33476</v>
      </c>
      <c r="J4769"/>
      <c r="U4769" s="43"/>
      <c r="AE4769"/>
    </row>
    <row r="4770" spans="1:31">
      <c r="A4770">
        <v>13330</v>
      </c>
      <c r="B4770" t="s">
        <v>4505</v>
      </c>
      <c r="C4770" t="s">
        <v>33480</v>
      </c>
      <c r="D4770" t="s">
        <v>33476</v>
      </c>
      <c r="E4770"/>
      <c r="F4770">
        <v>53810</v>
      </c>
      <c r="G4770" t="s">
        <v>33477</v>
      </c>
      <c r="H4770">
        <v>58170</v>
      </c>
      <c r="I4770" t="s">
        <v>33476</v>
      </c>
      <c r="J4770"/>
      <c r="U4770" s="43"/>
      <c r="AE4770"/>
    </row>
    <row r="4771" spans="1:31">
      <c r="A4771">
        <v>13821</v>
      </c>
      <c r="B4771" t="s">
        <v>4506</v>
      </c>
      <c r="C4771" t="s">
        <v>33480</v>
      </c>
      <c r="D4771" t="e">
        <v>#N/A</v>
      </c>
      <c r="E4771"/>
      <c r="F4771">
        <v>54000</v>
      </c>
      <c r="G4771" t="s">
        <v>33478</v>
      </c>
      <c r="H4771">
        <v>58170</v>
      </c>
      <c r="I4771" t="s">
        <v>33476</v>
      </c>
      <c r="J4771"/>
      <c r="U4771" s="43"/>
      <c r="AE4771"/>
    </row>
    <row r="4772" spans="1:31">
      <c r="A4772">
        <v>13821</v>
      </c>
      <c r="B4772" t="s">
        <v>4506</v>
      </c>
      <c r="C4772" t="s">
        <v>33480</v>
      </c>
      <c r="D4772" t="e">
        <v>#N/A</v>
      </c>
      <c r="E4772"/>
      <c r="F4772">
        <v>54100</v>
      </c>
      <c r="G4772" t="s">
        <v>33478</v>
      </c>
      <c r="H4772">
        <v>58170</v>
      </c>
      <c r="I4772" t="s">
        <v>33476</v>
      </c>
      <c r="J4772"/>
      <c r="U4772" s="43"/>
      <c r="AE4772"/>
    </row>
    <row r="4773" spans="1:31">
      <c r="A4773">
        <v>13170</v>
      </c>
      <c r="B4773" t="s">
        <v>4507</v>
      </c>
      <c r="C4773" t="s">
        <v>33480</v>
      </c>
      <c r="D4773" t="e">
        <v>#N/A</v>
      </c>
      <c r="E4773"/>
      <c r="F4773">
        <v>54111</v>
      </c>
      <c r="G4773" t="s">
        <v>33478</v>
      </c>
      <c r="H4773">
        <v>58170</v>
      </c>
      <c r="I4773" t="s">
        <v>33476</v>
      </c>
      <c r="J4773"/>
      <c r="U4773" s="43"/>
      <c r="AE4773"/>
    </row>
    <row r="4774" spans="1:31">
      <c r="A4774">
        <v>13170</v>
      </c>
      <c r="B4774" t="s">
        <v>4507</v>
      </c>
      <c r="C4774" t="s">
        <v>33480</v>
      </c>
      <c r="D4774" t="e">
        <v>#N/A</v>
      </c>
      <c r="E4774"/>
      <c r="F4774">
        <v>54114</v>
      </c>
      <c r="G4774" t="s">
        <v>33478</v>
      </c>
      <c r="H4774">
        <v>58170</v>
      </c>
      <c r="I4774" t="s">
        <v>33476</v>
      </c>
      <c r="J4774"/>
      <c r="U4774" s="43"/>
      <c r="AE4774"/>
    </row>
    <row r="4775" spans="1:31">
      <c r="A4775">
        <v>13170</v>
      </c>
      <c r="B4775" t="s">
        <v>4507</v>
      </c>
      <c r="C4775" t="s">
        <v>33480</v>
      </c>
      <c r="D4775" t="e">
        <v>#N/A</v>
      </c>
      <c r="E4775"/>
      <c r="F4775">
        <v>54116</v>
      </c>
      <c r="G4775" t="s">
        <v>33478</v>
      </c>
      <c r="H4775">
        <v>58190</v>
      </c>
      <c r="I4775" t="s">
        <v>33476</v>
      </c>
      <c r="J4775"/>
      <c r="U4775" s="43"/>
      <c r="AE4775"/>
    </row>
    <row r="4776" spans="1:31">
      <c r="A4776">
        <v>13790</v>
      </c>
      <c r="B4776" t="s">
        <v>4508</v>
      </c>
      <c r="C4776" t="s">
        <v>33480</v>
      </c>
      <c r="D4776" t="s">
        <v>33476</v>
      </c>
      <c r="E4776"/>
      <c r="F4776">
        <v>54118</v>
      </c>
      <c r="G4776" t="s">
        <v>33478</v>
      </c>
      <c r="H4776">
        <v>58190</v>
      </c>
      <c r="I4776" t="s">
        <v>33476</v>
      </c>
      <c r="J4776"/>
      <c r="U4776" s="43"/>
      <c r="AE4776"/>
    </row>
    <row r="4777" spans="1:31">
      <c r="A4777">
        <v>13790</v>
      </c>
      <c r="B4777" t="s">
        <v>4508</v>
      </c>
      <c r="C4777" t="s">
        <v>33480</v>
      </c>
      <c r="D4777" t="s">
        <v>33476</v>
      </c>
      <c r="E4777"/>
      <c r="F4777">
        <v>54119</v>
      </c>
      <c r="G4777" t="s">
        <v>33478</v>
      </c>
      <c r="H4777">
        <v>58190</v>
      </c>
      <c r="I4777" t="s">
        <v>33476</v>
      </c>
      <c r="J4777"/>
      <c r="U4777" s="43"/>
      <c r="AE4777"/>
    </row>
    <row r="4778" spans="1:31">
      <c r="A4778">
        <v>13124</v>
      </c>
      <c r="B4778" t="s">
        <v>4509</v>
      </c>
      <c r="C4778" t="s">
        <v>33480</v>
      </c>
      <c r="D4778" t="e">
        <v>#N/A</v>
      </c>
      <c r="E4778"/>
      <c r="F4778">
        <v>54123</v>
      </c>
      <c r="G4778" t="s">
        <v>33478</v>
      </c>
      <c r="H4778">
        <v>58190</v>
      </c>
      <c r="I4778" t="s">
        <v>33476</v>
      </c>
      <c r="J4778"/>
      <c r="U4778" s="43"/>
      <c r="AE4778"/>
    </row>
    <row r="4779" spans="1:31">
      <c r="A4779">
        <v>13860</v>
      </c>
      <c r="B4779" t="s">
        <v>4510</v>
      </c>
      <c r="C4779" t="s">
        <v>33480</v>
      </c>
      <c r="D4779" t="e">
        <v>#N/A</v>
      </c>
      <c r="E4779"/>
      <c r="F4779">
        <v>54129</v>
      </c>
      <c r="G4779" t="s">
        <v>33478</v>
      </c>
      <c r="H4779">
        <v>58200</v>
      </c>
      <c r="I4779" t="s">
        <v>33476</v>
      </c>
      <c r="J4779"/>
      <c r="U4779" s="43"/>
      <c r="AE4779"/>
    </row>
    <row r="4780" spans="1:31">
      <c r="A4780">
        <v>13380</v>
      </c>
      <c r="B4780" t="s">
        <v>4511</v>
      </c>
      <c r="C4780" t="s">
        <v>33480</v>
      </c>
      <c r="D4780" t="s">
        <v>33476</v>
      </c>
      <c r="E4780"/>
      <c r="F4780">
        <v>54135</v>
      </c>
      <c r="G4780" t="s">
        <v>33478</v>
      </c>
      <c r="H4780">
        <v>58200</v>
      </c>
      <c r="I4780" t="s">
        <v>33476</v>
      </c>
      <c r="J4780"/>
      <c r="U4780" s="43"/>
      <c r="AE4780"/>
    </row>
    <row r="4781" spans="1:31">
      <c r="A4781">
        <v>13750</v>
      </c>
      <c r="B4781" t="s">
        <v>4512</v>
      </c>
      <c r="C4781" t="s">
        <v>33480</v>
      </c>
      <c r="D4781" t="e">
        <v>#N/A</v>
      </c>
      <c r="E4781"/>
      <c r="F4781">
        <v>54136</v>
      </c>
      <c r="G4781" t="s">
        <v>33478</v>
      </c>
      <c r="H4781">
        <v>58210</v>
      </c>
      <c r="I4781" t="s">
        <v>33476</v>
      </c>
      <c r="J4781"/>
      <c r="U4781" s="43"/>
      <c r="AE4781"/>
    </row>
    <row r="4782" spans="1:31">
      <c r="A4782">
        <v>13110</v>
      </c>
      <c r="B4782" t="s">
        <v>4513</v>
      </c>
      <c r="C4782" t="s">
        <v>33480</v>
      </c>
      <c r="D4782" t="e">
        <v>#N/A</v>
      </c>
      <c r="E4782"/>
      <c r="F4782">
        <v>54140</v>
      </c>
      <c r="G4782" t="s">
        <v>33478</v>
      </c>
      <c r="H4782">
        <v>58210</v>
      </c>
      <c r="I4782" t="s">
        <v>33476</v>
      </c>
      <c r="J4782"/>
      <c r="U4782" s="43"/>
      <c r="AE4782"/>
    </row>
    <row r="4783" spans="1:31">
      <c r="A4783">
        <v>13230</v>
      </c>
      <c r="B4783" t="s">
        <v>4514</v>
      </c>
      <c r="C4783" t="s">
        <v>33480</v>
      </c>
      <c r="D4783" t="e">
        <v>#N/A</v>
      </c>
      <c r="E4783"/>
      <c r="F4783">
        <v>54180</v>
      </c>
      <c r="G4783" t="s">
        <v>33478</v>
      </c>
      <c r="H4783">
        <v>58210</v>
      </c>
      <c r="I4783" t="s">
        <v>33476</v>
      </c>
      <c r="J4783"/>
      <c r="U4783" s="43"/>
      <c r="AE4783"/>
    </row>
    <row r="4784" spans="1:31">
      <c r="A4784">
        <v>13114</v>
      </c>
      <c r="B4784" t="s">
        <v>4515</v>
      </c>
      <c r="C4784" t="s">
        <v>33480</v>
      </c>
      <c r="D4784" t="s">
        <v>33476</v>
      </c>
      <c r="E4784"/>
      <c r="F4784">
        <v>54220</v>
      </c>
      <c r="G4784" t="s">
        <v>33478</v>
      </c>
      <c r="H4784">
        <v>58210</v>
      </c>
      <c r="I4784" t="s">
        <v>33476</v>
      </c>
      <c r="J4784"/>
      <c r="U4784" s="43"/>
      <c r="AE4784"/>
    </row>
    <row r="4785" spans="1:31">
      <c r="A4785">
        <v>13114</v>
      </c>
      <c r="B4785" t="s">
        <v>4515</v>
      </c>
      <c r="C4785" t="s">
        <v>33480</v>
      </c>
      <c r="D4785" t="s">
        <v>33476</v>
      </c>
      <c r="E4785"/>
      <c r="F4785">
        <v>54240</v>
      </c>
      <c r="G4785" t="s">
        <v>33478</v>
      </c>
      <c r="H4785">
        <v>58220</v>
      </c>
      <c r="I4785" t="s">
        <v>33476</v>
      </c>
      <c r="J4785"/>
      <c r="U4785" s="43"/>
      <c r="AE4785"/>
    </row>
    <row r="4786" spans="1:31">
      <c r="A4786">
        <v>13610</v>
      </c>
      <c r="B4786" t="s">
        <v>4516</v>
      </c>
      <c r="C4786" t="s">
        <v>33480</v>
      </c>
      <c r="D4786" t="s">
        <v>33476</v>
      </c>
      <c r="E4786"/>
      <c r="F4786">
        <v>54270</v>
      </c>
      <c r="G4786" t="s">
        <v>33478</v>
      </c>
      <c r="H4786">
        <v>58220</v>
      </c>
      <c r="I4786" t="s">
        <v>33476</v>
      </c>
      <c r="J4786"/>
      <c r="U4786" s="43"/>
      <c r="AE4786"/>
    </row>
    <row r="4787" spans="1:31">
      <c r="A4787">
        <v>13340</v>
      </c>
      <c r="B4787" t="s">
        <v>4517</v>
      </c>
      <c r="C4787" t="s">
        <v>33480</v>
      </c>
      <c r="D4787" t="e">
        <v>#N/A</v>
      </c>
      <c r="E4787"/>
      <c r="F4787">
        <v>54310</v>
      </c>
      <c r="G4787" t="s">
        <v>33478</v>
      </c>
      <c r="H4787">
        <v>58230</v>
      </c>
      <c r="I4787" t="s">
        <v>33476</v>
      </c>
      <c r="J4787"/>
      <c r="U4787" s="43"/>
      <c r="AE4787"/>
    </row>
    <row r="4788" spans="1:31">
      <c r="A4788">
        <v>13840</v>
      </c>
      <c r="B4788" t="s">
        <v>4518</v>
      </c>
      <c r="C4788" t="s">
        <v>33480</v>
      </c>
      <c r="D4788" t="e">
        <v>#N/A</v>
      </c>
      <c r="E4788"/>
      <c r="F4788">
        <v>54320</v>
      </c>
      <c r="G4788" t="s">
        <v>33478</v>
      </c>
      <c r="H4788">
        <v>58230</v>
      </c>
      <c r="I4788" t="s">
        <v>33476</v>
      </c>
      <c r="J4788"/>
      <c r="U4788" s="43"/>
      <c r="AE4788"/>
    </row>
    <row r="4789" spans="1:31">
      <c r="A4789">
        <v>13870</v>
      </c>
      <c r="B4789" t="s">
        <v>4519</v>
      </c>
      <c r="C4789" t="s">
        <v>33480</v>
      </c>
      <c r="D4789" t="e">
        <v>#N/A</v>
      </c>
      <c r="E4789"/>
      <c r="F4789">
        <v>54340</v>
      </c>
      <c r="G4789" t="s">
        <v>33478</v>
      </c>
      <c r="H4789">
        <v>58230</v>
      </c>
      <c r="I4789" t="s">
        <v>33476</v>
      </c>
      <c r="J4789"/>
      <c r="U4789" s="43"/>
      <c r="AE4789"/>
    </row>
    <row r="4790" spans="1:31">
      <c r="A4790">
        <v>13640</v>
      </c>
      <c r="B4790" t="s">
        <v>4520</v>
      </c>
      <c r="C4790" t="s">
        <v>33480</v>
      </c>
      <c r="D4790" t="s">
        <v>33476</v>
      </c>
      <c r="E4790"/>
      <c r="F4790">
        <v>54390</v>
      </c>
      <c r="G4790" t="s">
        <v>33478</v>
      </c>
      <c r="H4790">
        <v>58230</v>
      </c>
      <c r="I4790" t="s">
        <v>33476</v>
      </c>
      <c r="J4790"/>
      <c r="U4790" s="43"/>
      <c r="AE4790"/>
    </row>
    <row r="4791" spans="1:31">
      <c r="A4791">
        <v>13830</v>
      </c>
      <c r="B4791" t="s">
        <v>4521</v>
      </c>
      <c r="C4791" t="s">
        <v>33480</v>
      </c>
      <c r="D4791" t="e">
        <v>#N/A</v>
      </c>
      <c r="E4791"/>
      <c r="F4791">
        <v>54400</v>
      </c>
      <c r="G4791" t="s">
        <v>33478</v>
      </c>
      <c r="H4791">
        <v>58230</v>
      </c>
      <c r="I4791" t="s">
        <v>33476</v>
      </c>
      <c r="J4791"/>
      <c r="U4791" s="43"/>
      <c r="AE4791"/>
    </row>
    <row r="4792" spans="1:31">
      <c r="A4792">
        <v>13830</v>
      </c>
      <c r="B4792" t="s">
        <v>4521</v>
      </c>
      <c r="C4792" t="s">
        <v>33480</v>
      </c>
      <c r="D4792" t="e">
        <v>#N/A</v>
      </c>
      <c r="E4792"/>
      <c r="F4792">
        <v>54410</v>
      </c>
      <c r="G4792" t="s">
        <v>33478</v>
      </c>
      <c r="H4792">
        <v>58230</v>
      </c>
      <c r="I4792" t="s">
        <v>33476</v>
      </c>
      <c r="J4792"/>
      <c r="U4792" s="43"/>
      <c r="AE4792"/>
    </row>
    <row r="4793" spans="1:31">
      <c r="A4793">
        <v>13360</v>
      </c>
      <c r="B4793" t="s">
        <v>4522</v>
      </c>
      <c r="C4793" t="s">
        <v>33480</v>
      </c>
      <c r="D4793" t="e">
        <v>#N/A</v>
      </c>
      <c r="E4793"/>
      <c r="F4793">
        <v>54420</v>
      </c>
      <c r="G4793" t="s">
        <v>33478</v>
      </c>
      <c r="H4793">
        <v>58240</v>
      </c>
      <c r="I4793" t="s">
        <v>33476</v>
      </c>
      <c r="J4793"/>
      <c r="U4793" s="43"/>
      <c r="AE4793"/>
    </row>
    <row r="4794" spans="1:31">
      <c r="A4794">
        <v>13360</v>
      </c>
      <c r="B4794" t="s">
        <v>4522</v>
      </c>
      <c r="C4794" t="s">
        <v>33480</v>
      </c>
      <c r="D4794" t="e">
        <v>#N/A</v>
      </c>
      <c r="E4794"/>
      <c r="F4794">
        <v>54425</v>
      </c>
      <c r="G4794" t="s">
        <v>33478</v>
      </c>
      <c r="H4794">
        <v>58260</v>
      </c>
      <c r="I4794" t="s">
        <v>33476</v>
      </c>
      <c r="J4794"/>
      <c r="U4794" s="43"/>
      <c r="AE4794"/>
    </row>
    <row r="4795" spans="1:31">
      <c r="A4795">
        <v>13360</v>
      </c>
      <c r="B4795" t="s">
        <v>4522</v>
      </c>
      <c r="C4795" t="s">
        <v>33480</v>
      </c>
      <c r="D4795" t="e">
        <v>#N/A</v>
      </c>
      <c r="E4795"/>
      <c r="F4795">
        <v>54430</v>
      </c>
      <c r="G4795" t="s">
        <v>33478</v>
      </c>
      <c r="H4795">
        <v>58270</v>
      </c>
      <c r="I4795" t="s">
        <v>33476</v>
      </c>
      <c r="J4795"/>
      <c r="U4795" s="43"/>
      <c r="AE4795"/>
    </row>
    <row r="4796" spans="1:31">
      <c r="A4796">
        <v>13790</v>
      </c>
      <c r="B4796" t="s">
        <v>2023</v>
      </c>
      <c r="C4796" t="s">
        <v>33480</v>
      </c>
      <c r="D4796" t="s">
        <v>33476</v>
      </c>
      <c r="E4796"/>
      <c r="F4796">
        <v>54440</v>
      </c>
      <c r="G4796" t="s">
        <v>33478</v>
      </c>
      <c r="H4796">
        <v>58270</v>
      </c>
      <c r="I4796" t="s">
        <v>33476</v>
      </c>
      <c r="J4796"/>
      <c r="U4796" s="43"/>
      <c r="AE4796"/>
    </row>
    <row r="4797" spans="1:31">
      <c r="A4797">
        <v>13740</v>
      </c>
      <c r="B4797" t="s">
        <v>4523</v>
      </c>
      <c r="C4797" t="s">
        <v>33480</v>
      </c>
      <c r="D4797" t="e">
        <v>#N/A</v>
      </c>
      <c r="E4797"/>
      <c r="F4797">
        <v>54460</v>
      </c>
      <c r="G4797" t="s">
        <v>33478</v>
      </c>
      <c r="H4797">
        <v>58270</v>
      </c>
      <c r="I4797" t="s">
        <v>33476</v>
      </c>
      <c r="J4797"/>
      <c r="U4797" s="43"/>
      <c r="AE4797"/>
    </row>
    <row r="4798" spans="1:31">
      <c r="A4798">
        <v>13740</v>
      </c>
      <c r="B4798" t="s">
        <v>4523</v>
      </c>
      <c r="C4798" t="s">
        <v>33480</v>
      </c>
      <c r="D4798" t="e">
        <v>#N/A</v>
      </c>
      <c r="E4798"/>
      <c r="F4798">
        <v>54500</v>
      </c>
      <c r="G4798" t="s">
        <v>33478</v>
      </c>
      <c r="H4798">
        <v>58270</v>
      </c>
      <c r="I4798" t="s">
        <v>33476</v>
      </c>
      <c r="J4798"/>
      <c r="U4798" s="43"/>
      <c r="AE4798"/>
    </row>
    <row r="4799" spans="1:31">
      <c r="A4799">
        <v>13740</v>
      </c>
      <c r="B4799" t="s">
        <v>4523</v>
      </c>
      <c r="C4799" t="s">
        <v>33480</v>
      </c>
      <c r="D4799" t="e">
        <v>#N/A</v>
      </c>
      <c r="E4799"/>
      <c r="F4799">
        <v>54510</v>
      </c>
      <c r="G4799" t="s">
        <v>33478</v>
      </c>
      <c r="H4799">
        <v>58290</v>
      </c>
      <c r="I4799" t="s">
        <v>33476</v>
      </c>
      <c r="J4799"/>
      <c r="U4799" s="43"/>
      <c r="AE4799"/>
    </row>
    <row r="4800" spans="1:31">
      <c r="A4800">
        <v>13670</v>
      </c>
      <c r="B4800" t="s">
        <v>4524</v>
      </c>
      <c r="C4800" t="s">
        <v>33480</v>
      </c>
      <c r="D4800" t="e">
        <v>#N/A</v>
      </c>
      <c r="E4800"/>
      <c r="F4800">
        <v>54520</v>
      </c>
      <c r="G4800" t="s">
        <v>33478</v>
      </c>
      <c r="H4800">
        <v>58290</v>
      </c>
      <c r="I4800" t="s">
        <v>33476</v>
      </c>
      <c r="J4800"/>
      <c r="U4800" s="43"/>
      <c r="AE4800"/>
    </row>
    <row r="4801" spans="1:31">
      <c r="A4801">
        <v>13100</v>
      </c>
      <c r="B4801" t="s">
        <v>4525</v>
      </c>
      <c r="C4801" t="s">
        <v>33480</v>
      </c>
      <c r="D4801" t="s">
        <v>33476</v>
      </c>
      <c r="E4801"/>
      <c r="F4801">
        <v>54530</v>
      </c>
      <c r="G4801" t="s">
        <v>33478</v>
      </c>
      <c r="H4801">
        <v>58300</v>
      </c>
      <c r="I4801" t="s">
        <v>33476</v>
      </c>
      <c r="J4801"/>
      <c r="U4801" s="43"/>
      <c r="AE4801"/>
    </row>
    <row r="4802" spans="1:31">
      <c r="A4802">
        <v>13760</v>
      </c>
      <c r="B4802" t="s">
        <v>4526</v>
      </c>
      <c r="C4802" t="s">
        <v>33480</v>
      </c>
      <c r="D4802" t="s">
        <v>33476</v>
      </c>
      <c r="E4802"/>
      <c r="F4802">
        <v>54590</v>
      </c>
      <c r="G4802" t="s">
        <v>33478</v>
      </c>
      <c r="H4802">
        <v>58310</v>
      </c>
      <c r="I4802" t="s">
        <v>33476</v>
      </c>
      <c r="J4802"/>
      <c r="U4802" s="43"/>
      <c r="AE4802"/>
    </row>
    <row r="4803" spans="1:31">
      <c r="A4803">
        <v>13250</v>
      </c>
      <c r="B4803" t="s">
        <v>4527</v>
      </c>
      <c r="C4803" t="s">
        <v>33480</v>
      </c>
      <c r="D4803" t="s">
        <v>33476</v>
      </c>
      <c r="E4803"/>
      <c r="F4803">
        <v>54600</v>
      </c>
      <c r="G4803" t="s">
        <v>33478</v>
      </c>
      <c r="H4803">
        <v>58330</v>
      </c>
      <c r="I4803" t="s">
        <v>33476</v>
      </c>
      <c r="J4803"/>
      <c r="U4803" s="43"/>
      <c r="AE4803"/>
    </row>
    <row r="4804" spans="1:31">
      <c r="A4804">
        <v>13610</v>
      </c>
      <c r="B4804" t="s">
        <v>4528</v>
      </c>
      <c r="C4804" t="s">
        <v>33480</v>
      </c>
      <c r="D4804" t="s">
        <v>33476</v>
      </c>
      <c r="E4804"/>
      <c r="F4804">
        <v>54620</v>
      </c>
      <c r="G4804" t="s">
        <v>33478</v>
      </c>
      <c r="H4804">
        <v>58330</v>
      </c>
      <c r="I4804" t="s">
        <v>33476</v>
      </c>
      <c r="J4804"/>
      <c r="U4804" s="43"/>
      <c r="AE4804"/>
    </row>
    <row r="4805" spans="1:31">
      <c r="A4805">
        <v>13103</v>
      </c>
      <c r="B4805" t="s">
        <v>4529</v>
      </c>
      <c r="C4805" t="s">
        <v>33480</v>
      </c>
      <c r="D4805" t="e">
        <v>#N/A</v>
      </c>
      <c r="E4805"/>
      <c r="F4805">
        <v>54630</v>
      </c>
      <c r="G4805" t="s">
        <v>33478</v>
      </c>
      <c r="H4805">
        <v>58330</v>
      </c>
      <c r="I4805" t="s">
        <v>33476</v>
      </c>
      <c r="J4805"/>
      <c r="U4805" s="43"/>
      <c r="AE4805"/>
    </row>
    <row r="4806" spans="1:31">
      <c r="A4806">
        <v>13100</v>
      </c>
      <c r="B4806" t="s">
        <v>4530</v>
      </c>
      <c r="C4806" t="s">
        <v>33480</v>
      </c>
      <c r="D4806" t="s">
        <v>33476</v>
      </c>
      <c r="E4806"/>
      <c r="F4806">
        <v>54650</v>
      </c>
      <c r="G4806" t="s">
        <v>33478</v>
      </c>
      <c r="H4806">
        <v>58350</v>
      </c>
      <c r="I4806" t="s">
        <v>33476</v>
      </c>
      <c r="J4806"/>
      <c r="U4806" s="43"/>
      <c r="AE4806"/>
    </row>
    <row r="4807" spans="1:31">
      <c r="A4807">
        <v>13460</v>
      </c>
      <c r="B4807" t="s">
        <v>4531</v>
      </c>
      <c r="C4807" t="s">
        <v>33480</v>
      </c>
      <c r="D4807" t="s">
        <v>33476</v>
      </c>
      <c r="E4807"/>
      <c r="F4807">
        <v>54660</v>
      </c>
      <c r="G4807" t="s">
        <v>33478</v>
      </c>
      <c r="H4807">
        <v>58350</v>
      </c>
      <c r="I4807" t="s">
        <v>33476</v>
      </c>
      <c r="J4807"/>
      <c r="U4807" s="43"/>
      <c r="AE4807"/>
    </row>
    <row r="4808" spans="1:31">
      <c r="A4808">
        <v>13310</v>
      </c>
      <c r="B4808" t="s">
        <v>4532</v>
      </c>
      <c r="C4808" t="s">
        <v>33480</v>
      </c>
      <c r="D4808" t="s">
        <v>33476</v>
      </c>
      <c r="E4808"/>
      <c r="F4808">
        <v>54680</v>
      </c>
      <c r="G4808" t="s">
        <v>33478</v>
      </c>
      <c r="H4808">
        <v>58360</v>
      </c>
      <c r="I4808" t="s">
        <v>33476</v>
      </c>
      <c r="J4808"/>
      <c r="U4808" s="43"/>
      <c r="AE4808"/>
    </row>
    <row r="4809" spans="1:31">
      <c r="A4809">
        <v>13920</v>
      </c>
      <c r="B4809" t="s">
        <v>4533</v>
      </c>
      <c r="C4809" t="s">
        <v>33480</v>
      </c>
      <c r="D4809" t="s">
        <v>33476</v>
      </c>
      <c r="E4809"/>
      <c r="F4809">
        <v>54690</v>
      </c>
      <c r="G4809" t="s">
        <v>33478</v>
      </c>
      <c r="H4809">
        <v>58370</v>
      </c>
      <c r="I4809" t="s">
        <v>33476</v>
      </c>
      <c r="J4809"/>
      <c r="U4809" s="43"/>
      <c r="AE4809"/>
    </row>
    <row r="4810" spans="1:31">
      <c r="A4810">
        <v>13115</v>
      </c>
      <c r="B4810" t="s">
        <v>4534</v>
      </c>
      <c r="C4810" t="s">
        <v>33480</v>
      </c>
      <c r="D4810" t="e">
        <v>#N/A</v>
      </c>
      <c r="E4810"/>
      <c r="F4810">
        <v>54730</v>
      </c>
      <c r="G4810" t="s">
        <v>33478</v>
      </c>
      <c r="H4810">
        <v>58370</v>
      </c>
      <c r="I4810" t="s">
        <v>33476</v>
      </c>
      <c r="J4810"/>
      <c r="U4810" s="43"/>
      <c r="AE4810"/>
    </row>
    <row r="4811" spans="1:31">
      <c r="A4811">
        <v>13210</v>
      </c>
      <c r="B4811" t="s">
        <v>4535</v>
      </c>
      <c r="C4811" t="s">
        <v>33480</v>
      </c>
      <c r="D4811" t="s">
        <v>33476</v>
      </c>
      <c r="E4811"/>
      <c r="F4811">
        <v>54750</v>
      </c>
      <c r="G4811" t="s">
        <v>33478</v>
      </c>
      <c r="H4811">
        <v>58370</v>
      </c>
      <c r="I4811" t="s">
        <v>33476</v>
      </c>
      <c r="J4811"/>
      <c r="U4811" s="43"/>
      <c r="AE4811"/>
    </row>
    <row r="4812" spans="1:31">
      <c r="A4812">
        <v>13119</v>
      </c>
      <c r="B4812" t="s">
        <v>4536</v>
      </c>
      <c r="C4812" t="s">
        <v>33480</v>
      </c>
      <c r="D4812" t="e">
        <v>#N/A</v>
      </c>
      <c r="E4812"/>
      <c r="F4812">
        <v>54780</v>
      </c>
      <c r="G4812" t="s">
        <v>33478</v>
      </c>
      <c r="H4812">
        <v>58400</v>
      </c>
      <c r="I4812" t="s">
        <v>33476</v>
      </c>
      <c r="J4812"/>
      <c r="U4812" s="43"/>
      <c r="AE4812"/>
    </row>
    <row r="4813" spans="1:31">
      <c r="A4813">
        <v>13730</v>
      </c>
      <c r="B4813" t="s">
        <v>4537</v>
      </c>
      <c r="C4813" t="s">
        <v>33480</v>
      </c>
      <c r="D4813" t="e">
        <v>#N/A</v>
      </c>
      <c r="E4813"/>
      <c r="F4813">
        <v>54790</v>
      </c>
      <c r="G4813" t="s">
        <v>33478</v>
      </c>
      <c r="H4813">
        <v>58400</v>
      </c>
      <c r="I4813" t="s">
        <v>33476</v>
      </c>
      <c r="J4813"/>
      <c r="U4813" s="43"/>
      <c r="AE4813"/>
    </row>
    <row r="4814" spans="1:31">
      <c r="A4814">
        <v>13300</v>
      </c>
      <c r="B4814" t="s">
        <v>4538</v>
      </c>
      <c r="C4814" t="s">
        <v>33480</v>
      </c>
      <c r="D4814" t="s">
        <v>33476</v>
      </c>
      <c r="E4814"/>
      <c r="F4814">
        <v>54810</v>
      </c>
      <c r="G4814" t="s">
        <v>33478</v>
      </c>
      <c r="H4814">
        <v>58400</v>
      </c>
      <c r="I4814" t="s">
        <v>33476</v>
      </c>
      <c r="J4814"/>
      <c r="U4814" s="43"/>
      <c r="AE4814"/>
    </row>
    <row r="4815" spans="1:31">
      <c r="A4815">
        <v>13960</v>
      </c>
      <c r="B4815" t="s">
        <v>4539</v>
      </c>
      <c r="C4815" t="s">
        <v>33480</v>
      </c>
      <c r="D4815" t="e">
        <v>#N/A</v>
      </c>
      <c r="E4815"/>
      <c r="F4815">
        <v>54820</v>
      </c>
      <c r="G4815" t="s">
        <v>33478</v>
      </c>
      <c r="H4815">
        <v>58400</v>
      </c>
      <c r="I4815" t="s">
        <v>33476</v>
      </c>
      <c r="J4815"/>
      <c r="U4815" s="43"/>
      <c r="AE4815"/>
    </row>
    <row r="4816" spans="1:31">
      <c r="A4816">
        <v>13560</v>
      </c>
      <c r="B4816" t="s">
        <v>4540</v>
      </c>
      <c r="C4816" t="s">
        <v>33480</v>
      </c>
      <c r="D4816" t="e">
        <v>#N/A</v>
      </c>
      <c r="E4816"/>
      <c r="F4816">
        <v>54850</v>
      </c>
      <c r="G4816" t="s">
        <v>33478</v>
      </c>
      <c r="H4816">
        <v>58410</v>
      </c>
      <c r="I4816" t="s">
        <v>33476</v>
      </c>
      <c r="J4816"/>
      <c r="U4816" s="43"/>
      <c r="AE4816"/>
    </row>
    <row r="4817" spans="1:31">
      <c r="A4817">
        <v>13240</v>
      </c>
      <c r="B4817" t="s">
        <v>4541</v>
      </c>
      <c r="C4817" t="s">
        <v>33480</v>
      </c>
      <c r="D4817" t="e">
        <v>#N/A</v>
      </c>
      <c r="E4817"/>
      <c r="F4817">
        <v>54860</v>
      </c>
      <c r="G4817" t="s">
        <v>33478</v>
      </c>
      <c r="H4817">
        <v>58420</v>
      </c>
      <c r="I4817" t="s">
        <v>33476</v>
      </c>
      <c r="J4817"/>
      <c r="U4817" s="43"/>
      <c r="AE4817"/>
    </row>
    <row r="4818" spans="1:31">
      <c r="A4818">
        <v>13240</v>
      </c>
      <c r="B4818" t="s">
        <v>4541</v>
      </c>
      <c r="C4818" t="s">
        <v>33480</v>
      </c>
      <c r="D4818" t="e">
        <v>#N/A</v>
      </c>
      <c r="E4818"/>
      <c r="F4818">
        <v>54880</v>
      </c>
      <c r="G4818" t="s">
        <v>33478</v>
      </c>
      <c r="H4818">
        <v>58420</v>
      </c>
      <c r="I4818" t="s">
        <v>33476</v>
      </c>
      <c r="J4818"/>
      <c r="U4818" s="43"/>
      <c r="AE4818"/>
    </row>
    <row r="4819" spans="1:31">
      <c r="A4819">
        <v>13109</v>
      </c>
      <c r="B4819" t="s">
        <v>4542</v>
      </c>
      <c r="C4819" t="s">
        <v>33480</v>
      </c>
      <c r="D4819" t="e">
        <v>#N/A</v>
      </c>
      <c r="E4819"/>
      <c r="F4819">
        <v>54910</v>
      </c>
      <c r="G4819" t="s">
        <v>33478</v>
      </c>
      <c r="H4819">
        <v>58420</v>
      </c>
      <c r="I4819" t="s">
        <v>33476</v>
      </c>
      <c r="J4819"/>
      <c r="U4819" s="43"/>
      <c r="AE4819"/>
    </row>
    <row r="4820" spans="1:31">
      <c r="A4820">
        <v>13150</v>
      </c>
      <c r="B4820" t="s">
        <v>4543</v>
      </c>
      <c r="C4820" t="s">
        <v>33480</v>
      </c>
      <c r="D4820" t="s">
        <v>33476</v>
      </c>
      <c r="E4820"/>
      <c r="F4820">
        <v>54920</v>
      </c>
      <c r="G4820" t="s">
        <v>33478</v>
      </c>
      <c r="H4820">
        <v>58430</v>
      </c>
      <c r="I4820" t="s">
        <v>33476</v>
      </c>
      <c r="J4820"/>
      <c r="U4820" s="43"/>
      <c r="AE4820"/>
    </row>
    <row r="4821" spans="1:31">
      <c r="A4821">
        <v>13100</v>
      </c>
      <c r="B4821" t="s">
        <v>4544</v>
      </c>
      <c r="C4821" t="s">
        <v>33480</v>
      </c>
      <c r="D4821" t="s">
        <v>33476</v>
      </c>
      <c r="E4821"/>
      <c r="F4821">
        <v>54940</v>
      </c>
      <c r="G4821" t="s">
        <v>33478</v>
      </c>
      <c r="H4821">
        <v>58450</v>
      </c>
      <c r="I4821" t="s">
        <v>33476</v>
      </c>
      <c r="J4821"/>
      <c r="U4821" s="43"/>
      <c r="AE4821"/>
    </row>
    <row r="4822" spans="1:31">
      <c r="A4822">
        <v>13530</v>
      </c>
      <c r="B4822" t="s">
        <v>4545</v>
      </c>
      <c r="C4822" t="s">
        <v>33480</v>
      </c>
      <c r="D4822" t="s">
        <v>33476</v>
      </c>
      <c r="E4822"/>
      <c r="F4822">
        <v>54960</v>
      </c>
      <c r="G4822" t="s">
        <v>33478</v>
      </c>
      <c r="H4822">
        <v>58450</v>
      </c>
      <c r="I4822" t="s">
        <v>33476</v>
      </c>
      <c r="J4822"/>
      <c r="U4822" s="43"/>
      <c r="AE4822"/>
    </row>
    <row r="4823" spans="1:31">
      <c r="A4823">
        <v>13530</v>
      </c>
      <c r="B4823" t="s">
        <v>4545</v>
      </c>
      <c r="C4823" t="s">
        <v>33480</v>
      </c>
      <c r="D4823" t="s">
        <v>33476</v>
      </c>
      <c r="E4823"/>
      <c r="F4823">
        <v>54970</v>
      </c>
      <c r="G4823" t="s">
        <v>33478</v>
      </c>
      <c r="H4823">
        <v>58460</v>
      </c>
      <c r="I4823" t="s">
        <v>33476</v>
      </c>
      <c r="J4823"/>
      <c r="U4823" s="43"/>
      <c r="AE4823"/>
    </row>
    <row r="4824" spans="1:31">
      <c r="A4824">
        <v>13126</v>
      </c>
      <c r="B4824" t="s">
        <v>4546</v>
      </c>
      <c r="C4824" t="s">
        <v>33477</v>
      </c>
      <c r="D4824" t="s">
        <v>33476</v>
      </c>
      <c r="E4824"/>
      <c r="F4824">
        <v>54980</v>
      </c>
      <c r="G4824" t="s">
        <v>33478</v>
      </c>
      <c r="H4824">
        <v>58500</v>
      </c>
      <c r="I4824" t="s">
        <v>33476</v>
      </c>
      <c r="J4824"/>
      <c r="U4824" s="43"/>
      <c r="AE4824"/>
    </row>
    <row r="4825" spans="1:31">
      <c r="A4825">
        <v>13880</v>
      </c>
      <c r="B4825" t="s">
        <v>4547</v>
      </c>
      <c r="C4825" t="s">
        <v>33480</v>
      </c>
      <c r="D4825" t="e">
        <v>#N/A</v>
      </c>
      <c r="E4825"/>
      <c r="F4825">
        <v>54990</v>
      </c>
      <c r="G4825" t="s">
        <v>33478</v>
      </c>
      <c r="H4825">
        <v>58500</v>
      </c>
      <c r="I4825" t="s">
        <v>33476</v>
      </c>
      <c r="J4825"/>
      <c r="U4825" s="43"/>
      <c r="AE4825"/>
    </row>
    <row r="4826" spans="1:31">
      <c r="A4826">
        <v>13770</v>
      </c>
      <c r="B4826" t="s">
        <v>4548</v>
      </c>
      <c r="C4826" t="s">
        <v>33480</v>
      </c>
      <c r="D4826" t="e">
        <v>#N/A</v>
      </c>
      <c r="E4826"/>
      <c r="F4826">
        <v>55310</v>
      </c>
      <c r="G4826" t="s">
        <v>33478</v>
      </c>
      <c r="H4826">
        <v>58600</v>
      </c>
      <c r="I4826" t="s">
        <v>33476</v>
      </c>
      <c r="J4826"/>
      <c r="U4826" s="43"/>
      <c r="AE4826"/>
    </row>
    <row r="4827" spans="1:31">
      <c r="A4827">
        <v>13122</v>
      </c>
      <c r="B4827" t="s">
        <v>4549</v>
      </c>
      <c r="C4827" t="s">
        <v>33480</v>
      </c>
      <c r="D4827" t="s">
        <v>33476</v>
      </c>
      <c r="E4827"/>
      <c r="F4827">
        <v>55430</v>
      </c>
      <c r="G4827" t="s">
        <v>33478</v>
      </c>
      <c r="H4827">
        <v>58700</v>
      </c>
      <c r="I4827" t="s">
        <v>33476</v>
      </c>
      <c r="J4827"/>
      <c r="U4827" s="43"/>
      <c r="AE4827"/>
    </row>
    <row r="4828" spans="1:31">
      <c r="A4828">
        <v>13122</v>
      </c>
      <c r="B4828" t="s">
        <v>4549</v>
      </c>
      <c r="C4828" t="s">
        <v>33480</v>
      </c>
      <c r="D4828" t="s">
        <v>33476</v>
      </c>
      <c r="E4828"/>
      <c r="F4828">
        <v>55840</v>
      </c>
      <c r="G4828" t="s">
        <v>33478</v>
      </c>
      <c r="H4828">
        <v>58700</v>
      </c>
      <c r="I4828" t="s">
        <v>33476</v>
      </c>
      <c r="J4828"/>
      <c r="U4828" s="43"/>
      <c r="AE4828"/>
    </row>
    <row r="4829" spans="1:31">
      <c r="A4829">
        <v>13116</v>
      </c>
      <c r="B4829" t="s">
        <v>4550</v>
      </c>
      <c r="C4829" t="s">
        <v>33480</v>
      </c>
      <c r="D4829" t="e">
        <v>#N/A</v>
      </c>
      <c r="E4829"/>
      <c r="F4829">
        <v>56000</v>
      </c>
      <c r="G4829" t="s">
        <v>33477</v>
      </c>
      <c r="H4829">
        <v>58700</v>
      </c>
      <c r="I4829" t="s">
        <v>33476</v>
      </c>
      <c r="J4829"/>
      <c r="U4829" s="43"/>
      <c r="AE4829"/>
    </row>
    <row r="4830" spans="1:31">
      <c r="A4830">
        <v>13670</v>
      </c>
      <c r="B4830" t="s">
        <v>4551</v>
      </c>
      <c r="C4830" t="s">
        <v>33480</v>
      </c>
      <c r="D4830" t="e">
        <v>#N/A</v>
      </c>
      <c r="E4830"/>
      <c r="F4830">
        <v>56100</v>
      </c>
      <c r="G4830" t="s">
        <v>33477</v>
      </c>
      <c r="H4830">
        <v>58700</v>
      </c>
      <c r="I4830" t="s">
        <v>33476</v>
      </c>
      <c r="J4830"/>
      <c r="U4830" s="43"/>
      <c r="AE4830"/>
    </row>
    <row r="4831" spans="1:31">
      <c r="A4831">
        <v>13127</v>
      </c>
      <c r="B4831" t="s">
        <v>2074</v>
      </c>
      <c r="C4831" t="s">
        <v>33480</v>
      </c>
      <c r="D4831" t="s">
        <v>33476</v>
      </c>
      <c r="E4831"/>
      <c r="F4831">
        <v>56170</v>
      </c>
      <c r="G4831" t="s">
        <v>33477</v>
      </c>
      <c r="H4831">
        <v>58700</v>
      </c>
      <c r="I4831" t="s">
        <v>33476</v>
      </c>
      <c r="J4831"/>
      <c r="U4831" s="43"/>
      <c r="AE4831"/>
    </row>
    <row r="4832" spans="1:31">
      <c r="A4832">
        <v>13111</v>
      </c>
      <c r="B4832" t="s">
        <v>4552</v>
      </c>
      <c r="C4832" t="s">
        <v>33480</v>
      </c>
      <c r="D4832" t="e">
        <v>#N/A</v>
      </c>
      <c r="E4832"/>
      <c r="F4832">
        <v>56260</v>
      </c>
      <c r="G4832" t="s">
        <v>33477</v>
      </c>
      <c r="H4832">
        <v>58800</v>
      </c>
      <c r="I4832" t="s">
        <v>33476</v>
      </c>
      <c r="J4832"/>
      <c r="U4832" s="43"/>
      <c r="AE4832"/>
    </row>
    <row r="4833" spans="1:31">
      <c r="A4833">
        <v>13470</v>
      </c>
      <c r="B4833" t="s">
        <v>4553</v>
      </c>
      <c r="C4833" t="s">
        <v>33480</v>
      </c>
      <c r="D4833" t="e">
        <v>#N/A</v>
      </c>
      <c r="E4833"/>
      <c r="F4833">
        <v>56270</v>
      </c>
      <c r="G4833" t="s">
        <v>33477</v>
      </c>
      <c r="H4833">
        <v>58800</v>
      </c>
      <c r="I4833" t="s">
        <v>33476</v>
      </c>
      <c r="J4833"/>
      <c r="U4833" s="43"/>
      <c r="AE4833"/>
    </row>
    <row r="4834" spans="1:31">
      <c r="A4834">
        <v>13001</v>
      </c>
      <c r="B4834" t="s">
        <v>4554</v>
      </c>
      <c r="C4834" t="s">
        <v>33480</v>
      </c>
      <c r="D4834" t="e">
        <v>#N/A</v>
      </c>
      <c r="E4834"/>
      <c r="F4834">
        <v>56290</v>
      </c>
      <c r="G4834" t="s">
        <v>33477</v>
      </c>
      <c r="H4834">
        <v>58800</v>
      </c>
      <c r="I4834" t="s">
        <v>33476</v>
      </c>
      <c r="J4834"/>
      <c r="U4834" s="43"/>
      <c r="AE4834"/>
    </row>
    <row r="4835" spans="1:31">
      <c r="A4835">
        <v>13002</v>
      </c>
      <c r="B4835" t="s">
        <v>4554</v>
      </c>
      <c r="C4835" t="s">
        <v>33480</v>
      </c>
      <c r="D4835" t="e">
        <v>#N/A</v>
      </c>
      <c r="E4835"/>
      <c r="F4835">
        <v>56360</v>
      </c>
      <c r="G4835" t="s">
        <v>33477</v>
      </c>
      <c r="H4835">
        <v>58800</v>
      </c>
      <c r="I4835" t="s">
        <v>33476</v>
      </c>
      <c r="J4835"/>
      <c r="U4835" s="43"/>
      <c r="AE4835"/>
    </row>
    <row r="4836" spans="1:31">
      <c r="A4836">
        <v>13003</v>
      </c>
      <c r="B4836" t="s">
        <v>4554</v>
      </c>
      <c r="C4836" t="s">
        <v>33480</v>
      </c>
      <c r="D4836" t="e">
        <v>#N/A</v>
      </c>
      <c r="E4836"/>
      <c r="F4836">
        <v>56370</v>
      </c>
      <c r="G4836" t="s">
        <v>33477</v>
      </c>
      <c r="H4836">
        <v>59000</v>
      </c>
      <c r="I4836" t="s">
        <v>33476</v>
      </c>
      <c r="J4836"/>
      <c r="U4836" s="43"/>
      <c r="AE4836"/>
    </row>
    <row r="4837" spans="1:31">
      <c r="A4837">
        <v>13004</v>
      </c>
      <c r="B4837" t="s">
        <v>4554</v>
      </c>
      <c r="C4837" t="s">
        <v>33480</v>
      </c>
      <c r="D4837" t="e">
        <v>#N/A</v>
      </c>
      <c r="E4837"/>
      <c r="F4837">
        <v>56410</v>
      </c>
      <c r="G4837" t="s">
        <v>33477</v>
      </c>
      <c r="H4837">
        <v>59113</v>
      </c>
      <c r="I4837" t="s">
        <v>33476</v>
      </c>
      <c r="J4837"/>
      <c r="U4837" s="43"/>
      <c r="AE4837"/>
    </row>
    <row r="4838" spans="1:31">
      <c r="A4838">
        <v>13005</v>
      </c>
      <c r="B4838" t="s">
        <v>4554</v>
      </c>
      <c r="C4838" t="s">
        <v>33480</v>
      </c>
      <c r="D4838" t="e">
        <v>#N/A</v>
      </c>
      <c r="E4838"/>
      <c r="F4838">
        <v>56470</v>
      </c>
      <c r="G4838" t="s">
        <v>33477</v>
      </c>
      <c r="H4838">
        <v>59114</v>
      </c>
      <c r="I4838" t="s">
        <v>33476</v>
      </c>
      <c r="J4838"/>
      <c r="U4838" s="43"/>
      <c r="AE4838"/>
    </row>
    <row r="4839" spans="1:31">
      <c r="A4839">
        <v>13006</v>
      </c>
      <c r="B4839" t="s">
        <v>4554</v>
      </c>
      <c r="C4839" t="s">
        <v>33480</v>
      </c>
      <c r="D4839" t="e">
        <v>#N/A</v>
      </c>
      <c r="E4839"/>
      <c r="F4839">
        <v>56510</v>
      </c>
      <c r="G4839" t="s">
        <v>33477</v>
      </c>
      <c r="H4839">
        <v>59118</v>
      </c>
      <c r="I4839" t="s">
        <v>33476</v>
      </c>
      <c r="J4839"/>
      <c r="U4839" s="43"/>
      <c r="AE4839"/>
    </row>
    <row r="4840" spans="1:31">
      <c r="A4840">
        <v>13007</v>
      </c>
      <c r="B4840" t="s">
        <v>4554</v>
      </c>
      <c r="C4840" t="s">
        <v>33480</v>
      </c>
      <c r="D4840" t="e">
        <v>#N/A</v>
      </c>
      <c r="E4840"/>
      <c r="F4840">
        <v>56520</v>
      </c>
      <c r="G4840" t="s">
        <v>33477</v>
      </c>
      <c r="H4840">
        <v>59122</v>
      </c>
      <c r="I4840" t="s">
        <v>33476</v>
      </c>
      <c r="J4840"/>
      <c r="U4840" s="43"/>
      <c r="AE4840"/>
    </row>
    <row r="4841" spans="1:31">
      <c r="A4841">
        <v>13008</v>
      </c>
      <c r="B4841" t="s">
        <v>4554</v>
      </c>
      <c r="C4841" t="s">
        <v>33480</v>
      </c>
      <c r="D4841" t="e">
        <v>#N/A</v>
      </c>
      <c r="E4841"/>
      <c r="F4841">
        <v>56570</v>
      </c>
      <c r="G4841" t="s">
        <v>33477</v>
      </c>
      <c r="H4841">
        <v>59129</v>
      </c>
      <c r="I4841" t="s">
        <v>33476</v>
      </c>
      <c r="J4841"/>
      <c r="U4841" s="43"/>
      <c r="AE4841"/>
    </row>
    <row r="4842" spans="1:31">
      <c r="A4842">
        <v>13008</v>
      </c>
      <c r="B4842" t="s">
        <v>4554</v>
      </c>
      <c r="C4842" t="s">
        <v>33480</v>
      </c>
      <c r="D4842" t="e">
        <v>#N/A</v>
      </c>
      <c r="E4842"/>
      <c r="F4842">
        <v>56590</v>
      </c>
      <c r="G4842" t="s">
        <v>33477</v>
      </c>
      <c r="H4842">
        <v>59132</v>
      </c>
      <c r="I4842" t="s">
        <v>33476</v>
      </c>
      <c r="J4842"/>
      <c r="U4842" s="43"/>
      <c r="AE4842"/>
    </row>
    <row r="4843" spans="1:31">
      <c r="A4843">
        <v>13008</v>
      </c>
      <c r="B4843" t="s">
        <v>4554</v>
      </c>
      <c r="C4843" t="s">
        <v>33480</v>
      </c>
      <c r="D4843" t="e">
        <v>#N/A</v>
      </c>
      <c r="E4843"/>
      <c r="F4843">
        <v>56600</v>
      </c>
      <c r="G4843" t="s">
        <v>33477</v>
      </c>
      <c r="H4843">
        <v>59132</v>
      </c>
      <c r="I4843" t="s">
        <v>33476</v>
      </c>
      <c r="J4843"/>
      <c r="U4843" s="43"/>
      <c r="AE4843"/>
    </row>
    <row r="4844" spans="1:31">
      <c r="A4844">
        <v>13009</v>
      </c>
      <c r="B4844" t="s">
        <v>4554</v>
      </c>
      <c r="C4844" t="s">
        <v>33480</v>
      </c>
      <c r="D4844" t="e">
        <v>#N/A</v>
      </c>
      <c r="E4844"/>
      <c r="F4844">
        <v>56610</v>
      </c>
      <c r="G4844" t="s">
        <v>33477</v>
      </c>
      <c r="H4844">
        <v>59134</v>
      </c>
      <c r="I4844" t="s">
        <v>33476</v>
      </c>
      <c r="J4844"/>
      <c r="U4844" s="43"/>
      <c r="AE4844"/>
    </row>
    <row r="4845" spans="1:31">
      <c r="A4845">
        <v>13009</v>
      </c>
      <c r="B4845" t="s">
        <v>4554</v>
      </c>
      <c r="C4845" t="s">
        <v>33480</v>
      </c>
      <c r="D4845" t="e">
        <v>#N/A</v>
      </c>
      <c r="E4845"/>
      <c r="F4845">
        <v>56640</v>
      </c>
      <c r="G4845" t="s">
        <v>33477</v>
      </c>
      <c r="H4845">
        <v>59135</v>
      </c>
      <c r="I4845" t="s">
        <v>33476</v>
      </c>
      <c r="J4845"/>
      <c r="U4845" s="43"/>
      <c r="AE4845"/>
    </row>
    <row r="4846" spans="1:31">
      <c r="A4846">
        <v>13009</v>
      </c>
      <c r="B4846" t="s">
        <v>4554</v>
      </c>
      <c r="C4846" t="s">
        <v>33480</v>
      </c>
      <c r="D4846" t="e">
        <v>#N/A</v>
      </c>
      <c r="E4846"/>
      <c r="F4846">
        <v>56660</v>
      </c>
      <c r="G4846" t="s">
        <v>33477</v>
      </c>
      <c r="H4846">
        <v>59137</v>
      </c>
      <c r="I4846" t="s">
        <v>33476</v>
      </c>
      <c r="J4846"/>
      <c r="U4846" s="43"/>
      <c r="AE4846"/>
    </row>
    <row r="4847" spans="1:31">
      <c r="A4847">
        <v>13010</v>
      </c>
      <c r="B4847" t="s">
        <v>4554</v>
      </c>
      <c r="C4847" t="s">
        <v>33480</v>
      </c>
      <c r="D4847" t="e">
        <v>#N/A</v>
      </c>
      <c r="E4847"/>
      <c r="F4847">
        <v>56670</v>
      </c>
      <c r="G4847" t="s">
        <v>33477</v>
      </c>
      <c r="H4847">
        <v>59138</v>
      </c>
      <c r="I4847" t="s">
        <v>33476</v>
      </c>
      <c r="J4847"/>
      <c r="U4847" s="43"/>
      <c r="AE4847"/>
    </row>
    <row r="4848" spans="1:31">
      <c r="A4848">
        <v>13011</v>
      </c>
      <c r="B4848" t="s">
        <v>4554</v>
      </c>
      <c r="C4848" t="s">
        <v>33480</v>
      </c>
      <c r="D4848" t="e">
        <v>#N/A</v>
      </c>
      <c r="E4848"/>
      <c r="F4848">
        <v>56680</v>
      </c>
      <c r="G4848" t="s">
        <v>33477</v>
      </c>
      <c r="H4848">
        <v>59141</v>
      </c>
      <c r="I4848" t="s">
        <v>33476</v>
      </c>
      <c r="J4848"/>
      <c r="U4848" s="43"/>
      <c r="AE4848"/>
    </row>
    <row r="4849" spans="1:31">
      <c r="A4849">
        <v>13011</v>
      </c>
      <c r="B4849" t="s">
        <v>4554</v>
      </c>
      <c r="C4849" t="s">
        <v>33480</v>
      </c>
      <c r="D4849" t="e">
        <v>#N/A</v>
      </c>
      <c r="E4849"/>
      <c r="F4849">
        <v>56690</v>
      </c>
      <c r="G4849" t="s">
        <v>33477</v>
      </c>
      <c r="H4849">
        <v>59142</v>
      </c>
      <c r="I4849" t="s">
        <v>33476</v>
      </c>
      <c r="J4849"/>
      <c r="U4849" s="43"/>
      <c r="AE4849"/>
    </row>
    <row r="4850" spans="1:31">
      <c r="A4850">
        <v>13012</v>
      </c>
      <c r="B4850" t="s">
        <v>4554</v>
      </c>
      <c r="C4850" t="s">
        <v>33480</v>
      </c>
      <c r="D4850" t="e">
        <v>#N/A</v>
      </c>
      <c r="E4850"/>
      <c r="F4850">
        <v>56730</v>
      </c>
      <c r="G4850" t="s">
        <v>33477</v>
      </c>
      <c r="H4850">
        <v>59143</v>
      </c>
      <c r="I4850" t="s">
        <v>33476</v>
      </c>
      <c r="J4850"/>
      <c r="U4850" s="43"/>
      <c r="AE4850"/>
    </row>
    <row r="4851" spans="1:31">
      <c r="A4851">
        <v>13013</v>
      </c>
      <c r="B4851" t="s">
        <v>4554</v>
      </c>
      <c r="C4851" t="s">
        <v>33480</v>
      </c>
      <c r="D4851" t="e">
        <v>#N/A</v>
      </c>
      <c r="E4851"/>
      <c r="F4851">
        <v>56740</v>
      </c>
      <c r="G4851" t="s">
        <v>33477</v>
      </c>
      <c r="H4851">
        <v>59144</v>
      </c>
      <c r="I4851" t="s">
        <v>33476</v>
      </c>
      <c r="J4851"/>
      <c r="U4851" s="43"/>
      <c r="AE4851"/>
    </row>
    <row r="4852" spans="1:31">
      <c r="A4852">
        <v>13013</v>
      </c>
      <c r="B4852" t="s">
        <v>4554</v>
      </c>
      <c r="C4852" t="s">
        <v>33480</v>
      </c>
      <c r="D4852" t="e">
        <v>#N/A</v>
      </c>
      <c r="E4852"/>
      <c r="F4852">
        <v>56750</v>
      </c>
      <c r="G4852" t="s">
        <v>33477</v>
      </c>
      <c r="H4852">
        <v>59145</v>
      </c>
      <c r="I4852" t="s">
        <v>33476</v>
      </c>
      <c r="J4852"/>
      <c r="U4852" s="43"/>
      <c r="AE4852"/>
    </row>
    <row r="4853" spans="1:31">
      <c r="A4853">
        <v>13013</v>
      </c>
      <c r="B4853" t="s">
        <v>4554</v>
      </c>
      <c r="C4853" t="s">
        <v>33480</v>
      </c>
      <c r="D4853" t="e">
        <v>#N/A</v>
      </c>
      <c r="E4853"/>
      <c r="F4853">
        <v>56760</v>
      </c>
      <c r="G4853" t="s">
        <v>33477</v>
      </c>
      <c r="H4853">
        <v>59146</v>
      </c>
      <c r="I4853" t="s">
        <v>33476</v>
      </c>
      <c r="J4853"/>
      <c r="U4853" s="43"/>
      <c r="AE4853"/>
    </row>
    <row r="4854" spans="1:31">
      <c r="A4854">
        <v>13013</v>
      </c>
      <c r="B4854" t="s">
        <v>4554</v>
      </c>
      <c r="C4854" t="s">
        <v>33480</v>
      </c>
      <c r="D4854" t="e">
        <v>#N/A</v>
      </c>
      <c r="E4854"/>
      <c r="F4854">
        <v>56780</v>
      </c>
      <c r="G4854" t="s">
        <v>33477</v>
      </c>
      <c r="H4854">
        <v>59150</v>
      </c>
      <c r="I4854" t="s">
        <v>33476</v>
      </c>
      <c r="J4854"/>
      <c r="U4854" s="43"/>
      <c r="AE4854"/>
    </row>
    <row r="4855" spans="1:31">
      <c r="A4855">
        <v>13013</v>
      </c>
      <c r="B4855" t="s">
        <v>4554</v>
      </c>
      <c r="C4855" t="s">
        <v>33480</v>
      </c>
      <c r="D4855" t="e">
        <v>#N/A</v>
      </c>
      <c r="E4855"/>
      <c r="F4855">
        <v>56840</v>
      </c>
      <c r="G4855" t="s">
        <v>33477</v>
      </c>
      <c r="H4855">
        <v>59151</v>
      </c>
      <c r="I4855" t="s">
        <v>33476</v>
      </c>
      <c r="J4855"/>
      <c r="U4855" s="43"/>
      <c r="AE4855"/>
    </row>
    <row r="4856" spans="1:31">
      <c r="A4856">
        <v>13013</v>
      </c>
      <c r="B4856" t="s">
        <v>4554</v>
      </c>
      <c r="C4856" t="s">
        <v>33480</v>
      </c>
      <c r="D4856" t="e">
        <v>#N/A</v>
      </c>
      <c r="E4856"/>
      <c r="F4856">
        <v>56860</v>
      </c>
      <c r="G4856" t="s">
        <v>33477</v>
      </c>
      <c r="H4856">
        <v>59157</v>
      </c>
      <c r="I4856" t="s">
        <v>33476</v>
      </c>
      <c r="J4856"/>
      <c r="U4856" s="43"/>
      <c r="AE4856"/>
    </row>
    <row r="4857" spans="1:31">
      <c r="A4857">
        <v>13014</v>
      </c>
      <c r="B4857" t="s">
        <v>4554</v>
      </c>
      <c r="C4857" t="s">
        <v>33480</v>
      </c>
      <c r="D4857" t="e">
        <v>#N/A</v>
      </c>
      <c r="E4857"/>
      <c r="F4857">
        <v>56870</v>
      </c>
      <c r="G4857" t="s">
        <v>33477</v>
      </c>
      <c r="H4857">
        <v>59159</v>
      </c>
      <c r="I4857" t="s">
        <v>33476</v>
      </c>
      <c r="J4857"/>
      <c r="U4857" s="43"/>
      <c r="AE4857"/>
    </row>
    <row r="4858" spans="1:31">
      <c r="A4858">
        <v>13015</v>
      </c>
      <c r="B4858" t="s">
        <v>4554</v>
      </c>
      <c r="C4858" t="s">
        <v>33480</v>
      </c>
      <c r="D4858" t="e">
        <v>#N/A</v>
      </c>
      <c r="E4858"/>
      <c r="F4858">
        <v>56880</v>
      </c>
      <c r="G4858" t="s">
        <v>33477</v>
      </c>
      <c r="H4858">
        <v>59162</v>
      </c>
      <c r="I4858" t="s">
        <v>33476</v>
      </c>
      <c r="J4858"/>
      <c r="U4858" s="43"/>
      <c r="AE4858"/>
    </row>
    <row r="4859" spans="1:31">
      <c r="A4859">
        <v>13016</v>
      </c>
      <c r="B4859" t="s">
        <v>4554</v>
      </c>
      <c r="C4859" t="s">
        <v>33480</v>
      </c>
      <c r="D4859" t="e">
        <v>#N/A</v>
      </c>
      <c r="E4859"/>
      <c r="F4859">
        <v>56930</v>
      </c>
      <c r="G4859" t="s">
        <v>33477</v>
      </c>
      <c r="H4859">
        <v>59163</v>
      </c>
      <c r="I4859" t="s">
        <v>33476</v>
      </c>
      <c r="J4859"/>
      <c r="U4859" s="43"/>
      <c r="AE4859"/>
    </row>
    <row r="4860" spans="1:31">
      <c r="A4860">
        <v>13016</v>
      </c>
      <c r="B4860" t="s">
        <v>4554</v>
      </c>
      <c r="C4860" t="s">
        <v>33480</v>
      </c>
      <c r="D4860" t="e">
        <v>#N/A</v>
      </c>
      <c r="E4860"/>
      <c r="F4860">
        <v>56950</v>
      </c>
      <c r="G4860" t="s">
        <v>33477</v>
      </c>
      <c r="H4860">
        <v>59168</v>
      </c>
      <c r="I4860" t="s">
        <v>33476</v>
      </c>
      <c r="J4860"/>
      <c r="U4860" s="43"/>
      <c r="AE4860"/>
    </row>
    <row r="4861" spans="1:31">
      <c r="A4861">
        <v>14600</v>
      </c>
      <c r="B4861" t="s">
        <v>4555</v>
      </c>
      <c r="C4861" t="s">
        <v>33477</v>
      </c>
      <c r="D4861" t="s">
        <v>33476</v>
      </c>
      <c r="E4861"/>
      <c r="F4861">
        <v>57070</v>
      </c>
      <c r="G4861" t="s">
        <v>33478</v>
      </c>
      <c r="H4861">
        <v>59173</v>
      </c>
      <c r="I4861" t="s">
        <v>33476</v>
      </c>
      <c r="J4861"/>
      <c r="U4861" s="43"/>
      <c r="AE4861"/>
    </row>
    <row r="4862" spans="1:31">
      <c r="A4862">
        <v>14400</v>
      </c>
      <c r="B4862" t="s">
        <v>4556</v>
      </c>
      <c r="C4862" t="s">
        <v>33477</v>
      </c>
      <c r="D4862" t="s">
        <v>33481</v>
      </c>
      <c r="E4862"/>
      <c r="F4862">
        <v>57100</v>
      </c>
      <c r="G4862" t="s">
        <v>33478</v>
      </c>
      <c r="H4862">
        <v>59173</v>
      </c>
      <c r="I4862" t="s">
        <v>33476</v>
      </c>
      <c r="J4862"/>
      <c r="U4862" s="43"/>
      <c r="AE4862"/>
    </row>
    <row r="4863" spans="1:31">
      <c r="A4863">
        <v>14190</v>
      </c>
      <c r="B4863" t="s">
        <v>4557</v>
      </c>
      <c r="C4863" t="s">
        <v>33477</v>
      </c>
      <c r="D4863" t="s">
        <v>33476</v>
      </c>
      <c r="E4863"/>
      <c r="F4863">
        <v>57120</v>
      </c>
      <c r="G4863" t="s">
        <v>33478</v>
      </c>
      <c r="H4863">
        <v>59177</v>
      </c>
      <c r="I4863" t="s">
        <v>33476</v>
      </c>
      <c r="J4863"/>
      <c r="U4863" s="43"/>
      <c r="AE4863"/>
    </row>
    <row r="4864" spans="1:31">
      <c r="A4864">
        <v>14190</v>
      </c>
      <c r="B4864" t="s">
        <v>4557</v>
      </c>
      <c r="C4864" t="s">
        <v>33477</v>
      </c>
      <c r="D4864" t="s">
        <v>33476</v>
      </c>
      <c r="E4864"/>
      <c r="F4864">
        <v>57130</v>
      </c>
      <c r="G4864" t="s">
        <v>33478</v>
      </c>
      <c r="H4864">
        <v>59181</v>
      </c>
      <c r="I4864" t="s">
        <v>33476</v>
      </c>
      <c r="J4864"/>
      <c r="U4864" s="43"/>
      <c r="AE4864"/>
    </row>
    <row r="4865" spans="1:31">
      <c r="A4865">
        <v>14370</v>
      </c>
      <c r="B4865" t="s">
        <v>4557</v>
      </c>
      <c r="C4865" t="s">
        <v>33477</v>
      </c>
      <c r="D4865" t="s">
        <v>33476</v>
      </c>
      <c r="E4865"/>
      <c r="F4865">
        <v>57140</v>
      </c>
      <c r="G4865" t="s">
        <v>33478</v>
      </c>
      <c r="H4865">
        <v>59190</v>
      </c>
      <c r="I4865" t="s">
        <v>33476</v>
      </c>
      <c r="J4865"/>
      <c r="U4865" s="43"/>
      <c r="AE4865"/>
    </row>
    <row r="4866" spans="1:31">
      <c r="A4866">
        <v>14370</v>
      </c>
      <c r="B4866" t="s">
        <v>4557</v>
      </c>
      <c r="C4866" t="s">
        <v>33477</v>
      </c>
      <c r="D4866" t="s">
        <v>33476</v>
      </c>
      <c r="E4866"/>
      <c r="F4866">
        <v>57155</v>
      </c>
      <c r="G4866" t="s">
        <v>33478</v>
      </c>
      <c r="H4866">
        <v>59219</v>
      </c>
      <c r="I4866" t="s">
        <v>33476</v>
      </c>
      <c r="J4866"/>
      <c r="U4866" s="43"/>
      <c r="AE4866"/>
    </row>
    <row r="4867" spans="1:31">
      <c r="A4867">
        <v>14540</v>
      </c>
      <c r="B4867" t="s">
        <v>4557</v>
      </c>
      <c r="C4867" t="s">
        <v>33477</v>
      </c>
      <c r="D4867" t="s">
        <v>33476</v>
      </c>
      <c r="E4867"/>
      <c r="F4867">
        <v>57175</v>
      </c>
      <c r="G4867" t="s">
        <v>33478</v>
      </c>
      <c r="H4867">
        <v>59219</v>
      </c>
      <c r="I4867" t="s">
        <v>33476</v>
      </c>
      <c r="J4867"/>
      <c r="U4867" s="43"/>
      <c r="AE4867"/>
    </row>
    <row r="4868" spans="1:31">
      <c r="A4868">
        <v>14540</v>
      </c>
      <c r="B4868" t="s">
        <v>4557</v>
      </c>
      <c r="C4868" t="s">
        <v>33477</v>
      </c>
      <c r="D4868" t="s">
        <v>33476</v>
      </c>
      <c r="E4868"/>
      <c r="F4868">
        <v>57180</v>
      </c>
      <c r="G4868" t="s">
        <v>33478</v>
      </c>
      <c r="H4868">
        <v>59224</v>
      </c>
      <c r="I4868" t="s">
        <v>33476</v>
      </c>
      <c r="J4868"/>
      <c r="U4868" s="43"/>
      <c r="AE4868"/>
    </row>
    <row r="4869" spans="1:31">
      <c r="A4869">
        <v>14210</v>
      </c>
      <c r="B4869" t="s">
        <v>4558</v>
      </c>
      <c r="C4869" t="s">
        <v>33477</v>
      </c>
      <c r="D4869" t="s">
        <v>33476</v>
      </c>
      <c r="E4869"/>
      <c r="F4869">
        <v>57185</v>
      </c>
      <c r="G4869" t="s">
        <v>33478</v>
      </c>
      <c r="H4869">
        <v>59230</v>
      </c>
      <c r="I4869" t="s">
        <v>33476</v>
      </c>
      <c r="J4869"/>
      <c r="U4869" s="43"/>
      <c r="AE4869"/>
    </row>
    <row r="4870" spans="1:31">
      <c r="A4870">
        <v>14310</v>
      </c>
      <c r="B4870" t="s">
        <v>4559</v>
      </c>
      <c r="C4870" t="s">
        <v>33477</v>
      </c>
      <c r="D4870" t="s">
        <v>33476</v>
      </c>
      <c r="E4870"/>
      <c r="F4870">
        <v>57190</v>
      </c>
      <c r="G4870" t="s">
        <v>33478</v>
      </c>
      <c r="H4870">
        <v>59230</v>
      </c>
      <c r="I4870" t="s">
        <v>33476</v>
      </c>
      <c r="J4870"/>
      <c r="U4870" s="43"/>
      <c r="AE4870"/>
    </row>
    <row r="4871" spans="1:31">
      <c r="A4871">
        <v>14860</v>
      </c>
      <c r="B4871" t="s">
        <v>4560</v>
      </c>
      <c r="C4871" t="s">
        <v>33477</v>
      </c>
      <c r="D4871" t="s">
        <v>33476</v>
      </c>
      <c r="E4871"/>
      <c r="F4871">
        <v>57240</v>
      </c>
      <c r="G4871" t="s">
        <v>33478</v>
      </c>
      <c r="H4871">
        <v>59231</v>
      </c>
      <c r="I4871" t="s">
        <v>33476</v>
      </c>
      <c r="J4871"/>
      <c r="U4871" s="43"/>
      <c r="AE4871"/>
    </row>
    <row r="4872" spans="1:31">
      <c r="A4872">
        <v>14240</v>
      </c>
      <c r="B4872" t="s">
        <v>4561</v>
      </c>
      <c r="C4872" t="s">
        <v>33477</v>
      </c>
      <c r="D4872" t="s">
        <v>33476</v>
      </c>
      <c r="E4872"/>
      <c r="F4872">
        <v>57250</v>
      </c>
      <c r="G4872" t="s">
        <v>33478</v>
      </c>
      <c r="H4872">
        <v>59232</v>
      </c>
      <c r="I4872" t="s">
        <v>33476</v>
      </c>
      <c r="J4872"/>
      <c r="U4872" s="43"/>
      <c r="AE4872"/>
    </row>
    <row r="4873" spans="1:31">
      <c r="A4873">
        <v>14240</v>
      </c>
      <c r="B4873" t="s">
        <v>4561</v>
      </c>
      <c r="C4873" t="s">
        <v>33477</v>
      </c>
      <c r="D4873" t="s">
        <v>33476</v>
      </c>
      <c r="E4873"/>
      <c r="F4873">
        <v>57255</v>
      </c>
      <c r="G4873" t="s">
        <v>33478</v>
      </c>
      <c r="H4873">
        <v>59234</v>
      </c>
      <c r="I4873" t="s">
        <v>33476</v>
      </c>
      <c r="J4873"/>
      <c r="U4873" s="43"/>
      <c r="AE4873"/>
    </row>
    <row r="4874" spans="1:31">
      <c r="A4874">
        <v>14240</v>
      </c>
      <c r="B4874" t="s">
        <v>4561</v>
      </c>
      <c r="C4874" t="s">
        <v>33477</v>
      </c>
      <c r="D4874" t="s">
        <v>33476</v>
      </c>
      <c r="E4874"/>
      <c r="F4874">
        <v>57270</v>
      </c>
      <c r="G4874" t="s">
        <v>33478</v>
      </c>
      <c r="H4874">
        <v>59236</v>
      </c>
      <c r="I4874" t="s">
        <v>33476</v>
      </c>
      <c r="J4874"/>
      <c r="U4874" s="43"/>
      <c r="AE4874"/>
    </row>
    <row r="4875" spans="1:31">
      <c r="A4875">
        <v>14240</v>
      </c>
      <c r="B4875" t="s">
        <v>4561</v>
      </c>
      <c r="C4875" t="s">
        <v>33477</v>
      </c>
      <c r="D4875" t="s">
        <v>33476</v>
      </c>
      <c r="E4875"/>
      <c r="F4875">
        <v>57280</v>
      </c>
      <c r="G4875" t="s">
        <v>33478</v>
      </c>
      <c r="H4875">
        <v>59244</v>
      </c>
      <c r="I4875" t="s">
        <v>33476</v>
      </c>
      <c r="J4875"/>
      <c r="U4875" s="43"/>
      <c r="AE4875"/>
    </row>
    <row r="4876" spans="1:31">
      <c r="A4876">
        <v>14240</v>
      </c>
      <c r="B4876" t="s">
        <v>4561</v>
      </c>
      <c r="C4876" t="s">
        <v>33477</v>
      </c>
      <c r="D4876" t="s">
        <v>33476</v>
      </c>
      <c r="E4876"/>
      <c r="F4876">
        <v>57300</v>
      </c>
      <c r="G4876" t="s">
        <v>33478</v>
      </c>
      <c r="H4876">
        <v>59251</v>
      </c>
      <c r="I4876" t="s">
        <v>33476</v>
      </c>
      <c r="J4876"/>
      <c r="U4876" s="43"/>
      <c r="AE4876"/>
    </row>
    <row r="4877" spans="1:31">
      <c r="A4877">
        <v>14240</v>
      </c>
      <c r="B4877" t="s">
        <v>4561</v>
      </c>
      <c r="C4877" t="s">
        <v>33477</v>
      </c>
      <c r="D4877" t="s">
        <v>33476</v>
      </c>
      <c r="E4877"/>
      <c r="F4877">
        <v>57350</v>
      </c>
      <c r="G4877" t="s">
        <v>33478</v>
      </c>
      <c r="H4877">
        <v>59252</v>
      </c>
      <c r="I4877" t="s">
        <v>33476</v>
      </c>
      <c r="J4877"/>
      <c r="U4877" s="43"/>
      <c r="AE4877"/>
    </row>
    <row r="4878" spans="1:31">
      <c r="A4878">
        <v>14240</v>
      </c>
      <c r="B4878" t="s">
        <v>4561</v>
      </c>
      <c r="C4878" t="s">
        <v>33477</v>
      </c>
      <c r="D4878" t="s">
        <v>33476</v>
      </c>
      <c r="E4878"/>
      <c r="F4878">
        <v>57360</v>
      </c>
      <c r="G4878" t="s">
        <v>33478</v>
      </c>
      <c r="H4878">
        <v>59264</v>
      </c>
      <c r="I4878" t="s">
        <v>33476</v>
      </c>
      <c r="J4878"/>
      <c r="U4878" s="43"/>
      <c r="AE4878"/>
    </row>
    <row r="4879" spans="1:31">
      <c r="A4879">
        <v>14250</v>
      </c>
      <c r="B4879" t="s">
        <v>4561</v>
      </c>
      <c r="C4879" t="s">
        <v>33477</v>
      </c>
      <c r="D4879" t="s">
        <v>33476</v>
      </c>
      <c r="E4879"/>
      <c r="F4879">
        <v>57365</v>
      </c>
      <c r="G4879" t="s">
        <v>33478</v>
      </c>
      <c r="H4879">
        <v>59266</v>
      </c>
      <c r="I4879" t="s">
        <v>33476</v>
      </c>
      <c r="J4879"/>
      <c r="U4879" s="43"/>
      <c r="AE4879"/>
    </row>
    <row r="4880" spans="1:31">
      <c r="A4880">
        <v>14430</v>
      </c>
      <c r="B4880" t="s">
        <v>4562</v>
      </c>
      <c r="C4880" t="s">
        <v>33477</v>
      </c>
      <c r="D4880" t="s">
        <v>33476</v>
      </c>
      <c r="E4880"/>
      <c r="F4880">
        <v>57385</v>
      </c>
      <c r="G4880" t="s">
        <v>33478</v>
      </c>
      <c r="H4880">
        <v>59267</v>
      </c>
      <c r="I4880" t="s">
        <v>33476</v>
      </c>
      <c r="J4880"/>
      <c r="U4880" s="43"/>
      <c r="AE4880"/>
    </row>
    <row r="4881" spans="1:31">
      <c r="A4881">
        <v>14610</v>
      </c>
      <c r="B4881" t="s">
        <v>4563</v>
      </c>
      <c r="C4881" t="s">
        <v>33477</v>
      </c>
      <c r="D4881" t="s">
        <v>33476</v>
      </c>
      <c r="E4881"/>
      <c r="F4881">
        <v>57405</v>
      </c>
      <c r="G4881" t="s">
        <v>33478</v>
      </c>
      <c r="H4881">
        <v>59268</v>
      </c>
      <c r="I4881" t="s">
        <v>33476</v>
      </c>
      <c r="J4881"/>
      <c r="U4881" s="43"/>
      <c r="AE4881"/>
    </row>
    <row r="4882" spans="1:31">
      <c r="A4882">
        <v>14610</v>
      </c>
      <c r="B4882" t="s">
        <v>4563</v>
      </c>
      <c r="C4882" t="s">
        <v>33477</v>
      </c>
      <c r="D4882" t="s">
        <v>33476</v>
      </c>
      <c r="E4882"/>
      <c r="F4882">
        <v>57415</v>
      </c>
      <c r="G4882" t="s">
        <v>33478</v>
      </c>
      <c r="H4882">
        <v>59269</v>
      </c>
      <c r="I4882" t="s">
        <v>33476</v>
      </c>
      <c r="J4882"/>
      <c r="U4882" s="43"/>
      <c r="AE4882"/>
    </row>
    <row r="4883" spans="1:31">
      <c r="A4883">
        <v>14610</v>
      </c>
      <c r="B4883" t="s">
        <v>4564</v>
      </c>
      <c r="C4883" t="s">
        <v>33477</v>
      </c>
      <c r="D4883" t="s">
        <v>33476</v>
      </c>
      <c r="E4883"/>
      <c r="F4883">
        <v>57445</v>
      </c>
      <c r="G4883" t="s">
        <v>33478</v>
      </c>
      <c r="H4883">
        <v>59270</v>
      </c>
      <c r="I4883" t="s">
        <v>33476</v>
      </c>
      <c r="J4883"/>
      <c r="U4883" s="43"/>
      <c r="AE4883"/>
    </row>
    <row r="4884" spans="1:31">
      <c r="A4884">
        <v>14430</v>
      </c>
      <c r="B4884" t="s">
        <v>4565</v>
      </c>
      <c r="C4884" t="s">
        <v>33477</v>
      </c>
      <c r="D4884" t="s">
        <v>33476</v>
      </c>
      <c r="E4884"/>
      <c r="F4884">
        <v>57455</v>
      </c>
      <c r="G4884" t="s">
        <v>33478</v>
      </c>
      <c r="H4884">
        <v>59270</v>
      </c>
      <c r="I4884" t="s">
        <v>33476</v>
      </c>
      <c r="J4884"/>
      <c r="U4884" s="43"/>
      <c r="AE4884"/>
    </row>
    <row r="4885" spans="1:31">
      <c r="A4885">
        <v>14400</v>
      </c>
      <c r="B4885" t="s">
        <v>4566</v>
      </c>
      <c r="C4885" t="s">
        <v>33477</v>
      </c>
      <c r="D4885" t="s">
        <v>33481</v>
      </c>
      <c r="E4885"/>
      <c r="F4885">
        <v>57460</v>
      </c>
      <c r="G4885" t="s">
        <v>33478</v>
      </c>
      <c r="H4885">
        <v>59282</v>
      </c>
      <c r="I4885" t="s">
        <v>33476</v>
      </c>
      <c r="J4885"/>
      <c r="U4885" s="43"/>
      <c r="AE4885"/>
    </row>
    <row r="4886" spans="1:31">
      <c r="A4886">
        <v>14370</v>
      </c>
      <c r="B4886" t="s">
        <v>4567</v>
      </c>
      <c r="C4886" t="s">
        <v>33477</v>
      </c>
      <c r="D4886" t="s">
        <v>33476</v>
      </c>
      <c r="E4886"/>
      <c r="F4886">
        <v>57490</v>
      </c>
      <c r="G4886" t="s">
        <v>33478</v>
      </c>
      <c r="H4886">
        <v>59294</v>
      </c>
      <c r="I4886" t="s">
        <v>33476</v>
      </c>
      <c r="J4886"/>
      <c r="U4886" s="43"/>
      <c r="AE4886"/>
    </row>
    <row r="4887" spans="1:31">
      <c r="A4887">
        <v>14117</v>
      </c>
      <c r="B4887" t="s">
        <v>4568</v>
      </c>
      <c r="C4887" t="s">
        <v>33477</v>
      </c>
      <c r="D4887" t="e">
        <v>#N/A</v>
      </c>
      <c r="E4887"/>
      <c r="F4887">
        <v>57515</v>
      </c>
      <c r="G4887" t="s">
        <v>33478</v>
      </c>
      <c r="H4887">
        <v>59299</v>
      </c>
      <c r="I4887" t="s">
        <v>33476</v>
      </c>
      <c r="J4887"/>
      <c r="U4887" s="43"/>
      <c r="AE4887"/>
    </row>
    <row r="4888" spans="1:31">
      <c r="A4888">
        <v>14960</v>
      </c>
      <c r="B4888" t="s">
        <v>4569</v>
      </c>
      <c r="C4888" t="s">
        <v>33477</v>
      </c>
      <c r="D4888" t="e">
        <v>#N/A</v>
      </c>
      <c r="E4888"/>
      <c r="F4888">
        <v>57520</v>
      </c>
      <c r="G4888" t="s">
        <v>33478</v>
      </c>
      <c r="H4888">
        <v>59300</v>
      </c>
      <c r="I4888" t="s">
        <v>33476</v>
      </c>
      <c r="J4888"/>
      <c r="U4888" s="43"/>
      <c r="AE4888"/>
    </row>
    <row r="4889" spans="1:31">
      <c r="A4889">
        <v>14710</v>
      </c>
      <c r="B4889" t="s">
        <v>4570</v>
      </c>
      <c r="C4889" t="s">
        <v>33477</v>
      </c>
      <c r="D4889" t="s">
        <v>33476</v>
      </c>
      <c r="E4889"/>
      <c r="F4889">
        <v>57525</v>
      </c>
      <c r="G4889" t="s">
        <v>33478</v>
      </c>
      <c r="H4889">
        <v>59310</v>
      </c>
      <c r="I4889" t="s">
        <v>33476</v>
      </c>
      <c r="J4889"/>
      <c r="U4889" s="43"/>
      <c r="AE4889"/>
    </row>
    <row r="4890" spans="1:31">
      <c r="A4890">
        <v>14640</v>
      </c>
      <c r="B4890" t="s">
        <v>4571</v>
      </c>
      <c r="C4890" t="s">
        <v>33477</v>
      </c>
      <c r="D4890" t="e">
        <v>#N/A</v>
      </c>
      <c r="E4890"/>
      <c r="F4890">
        <v>57550</v>
      </c>
      <c r="G4890" t="s">
        <v>33478</v>
      </c>
      <c r="H4890">
        <v>59310</v>
      </c>
      <c r="I4890" t="s">
        <v>33476</v>
      </c>
      <c r="J4890"/>
      <c r="U4890" s="43"/>
      <c r="AE4890"/>
    </row>
    <row r="4891" spans="1:31">
      <c r="A4891">
        <v>14700</v>
      </c>
      <c r="B4891" t="s">
        <v>1414</v>
      </c>
      <c r="C4891" t="s">
        <v>33477</v>
      </c>
      <c r="D4891" t="s">
        <v>33476</v>
      </c>
      <c r="E4891"/>
      <c r="F4891">
        <v>57600</v>
      </c>
      <c r="G4891" t="s">
        <v>33478</v>
      </c>
      <c r="H4891">
        <v>59310</v>
      </c>
      <c r="I4891" t="s">
        <v>33476</v>
      </c>
      <c r="J4891"/>
      <c r="U4891" s="43"/>
      <c r="AE4891"/>
    </row>
    <row r="4892" spans="1:31">
      <c r="A4892">
        <v>14250</v>
      </c>
      <c r="B4892" t="s">
        <v>4572</v>
      </c>
      <c r="C4892" t="s">
        <v>33477</v>
      </c>
      <c r="D4892" t="s">
        <v>33476</v>
      </c>
      <c r="E4892"/>
      <c r="F4892">
        <v>57645</v>
      </c>
      <c r="G4892" t="s">
        <v>33478</v>
      </c>
      <c r="H4892">
        <v>59320</v>
      </c>
      <c r="I4892" t="s">
        <v>33476</v>
      </c>
      <c r="J4892"/>
      <c r="U4892" s="43"/>
      <c r="AE4892"/>
    </row>
    <row r="4893" spans="1:31">
      <c r="A4893">
        <v>14260</v>
      </c>
      <c r="B4893" t="s">
        <v>4573</v>
      </c>
      <c r="C4893" t="s">
        <v>33477</v>
      </c>
      <c r="D4893" t="s">
        <v>33476</v>
      </c>
      <c r="E4893"/>
      <c r="F4893">
        <v>57650</v>
      </c>
      <c r="G4893" t="s">
        <v>33478</v>
      </c>
      <c r="H4893">
        <v>59330</v>
      </c>
      <c r="I4893" t="s">
        <v>33476</v>
      </c>
      <c r="J4893"/>
      <c r="U4893" s="43"/>
      <c r="AE4893"/>
    </row>
    <row r="4894" spans="1:31">
      <c r="A4894">
        <v>14260</v>
      </c>
      <c r="B4894" t="s">
        <v>4573</v>
      </c>
      <c r="C4894" t="s">
        <v>33477</v>
      </c>
      <c r="D4894" t="s">
        <v>33476</v>
      </c>
      <c r="E4894"/>
      <c r="F4894">
        <v>57710</v>
      </c>
      <c r="G4894" t="s">
        <v>33478</v>
      </c>
      <c r="H4894">
        <v>59360</v>
      </c>
      <c r="I4894" t="s">
        <v>33476</v>
      </c>
      <c r="J4894"/>
      <c r="U4894" s="43"/>
      <c r="AE4894"/>
    </row>
    <row r="4895" spans="1:31">
      <c r="A4895">
        <v>14260</v>
      </c>
      <c r="B4895" t="s">
        <v>4573</v>
      </c>
      <c r="C4895" t="s">
        <v>33477</v>
      </c>
      <c r="D4895" t="s">
        <v>33476</v>
      </c>
      <c r="E4895"/>
      <c r="F4895">
        <v>57730</v>
      </c>
      <c r="G4895" t="s">
        <v>33478</v>
      </c>
      <c r="H4895">
        <v>59360</v>
      </c>
      <c r="I4895" t="s">
        <v>33476</v>
      </c>
      <c r="J4895"/>
      <c r="U4895" s="43"/>
      <c r="AE4895"/>
    </row>
    <row r="4896" spans="1:31">
      <c r="A4896">
        <v>14260</v>
      </c>
      <c r="B4896" t="s">
        <v>4573</v>
      </c>
      <c r="C4896" t="s">
        <v>33477</v>
      </c>
      <c r="D4896" t="s">
        <v>33476</v>
      </c>
      <c r="E4896"/>
      <c r="F4896">
        <v>57770</v>
      </c>
      <c r="G4896" t="s">
        <v>33478</v>
      </c>
      <c r="H4896">
        <v>59360</v>
      </c>
      <c r="I4896" t="s">
        <v>33476</v>
      </c>
      <c r="J4896"/>
      <c r="U4896" s="43"/>
      <c r="AE4896"/>
    </row>
    <row r="4897" spans="1:31">
      <c r="A4897">
        <v>14260</v>
      </c>
      <c r="B4897" t="s">
        <v>4573</v>
      </c>
      <c r="C4897" t="s">
        <v>33477</v>
      </c>
      <c r="D4897" t="s">
        <v>33476</v>
      </c>
      <c r="E4897"/>
      <c r="F4897">
        <v>57780</v>
      </c>
      <c r="G4897" t="s">
        <v>33478</v>
      </c>
      <c r="H4897">
        <v>59380</v>
      </c>
      <c r="I4897" t="s">
        <v>33476</v>
      </c>
      <c r="J4897"/>
      <c r="U4897" s="43"/>
      <c r="AE4897"/>
    </row>
    <row r="4898" spans="1:31">
      <c r="A4898">
        <v>14770</v>
      </c>
      <c r="B4898" t="s">
        <v>4573</v>
      </c>
      <c r="C4898" t="s">
        <v>33478</v>
      </c>
      <c r="D4898" t="e">
        <v>#N/A</v>
      </c>
      <c r="E4898"/>
      <c r="F4898">
        <v>57800</v>
      </c>
      <c r="G4898" t="s">
        <v>33478</v>
      </c>
      <c r="H4898">
        <v>59380</v>
      </c>
      <c r="I4898" t="s">
        <v>33476</v>
      </c>
      <c r="J4898"/>
      <c r="U4898" s="43"/>
      <c r="AE4898"/>
    </row>
    <row r="4899" spans="1:31">
      <c r="A4899">
        <v>14770</v>
      </c>
      <c r="B4899" t="s">
        <v>4573</v>
      </c>
      <c r="C4899" t="s">
        <v>33478</v>
      </c>
      <c r="D4899" t="e">
        <v>#N/A</v>
      </c>
      <c r="E4899"/>
      <c r="F4899">
        <v>57815</v>
      </c>
      <c r="G4899" t="s">
        <v>33478</v>
      </c>
      <c r="H4899">
        <v>59400</v>
      </c>
      <c r="I4899" t="s">
        <v>33476</v>
      </c>
      <c r="J4899"/>
      <c r="U4899" s="43"/>
      <c r="AE4899"/>
    </row>
    <row r="4900" spans="1:31">
      <c r="A4900">
        <v>14770</v>
      </c>
      <c r="B4900" t="s">
        <v>4573</v>
      </c>
      <c r="C4900" t="s">
        <v>33478</v>
      </c>
      <c r="D4900" t="e">
        <v>#N/A</v>
      </c>
      <c r="E4900"/>
      <c r="F4900">
        <v>57840</v>
      </c>
      <c r="G4900" t="s">
        <v>33478</v>
      </c>
      <c r="H4900">
        <v>59420</v>
      </c>
      <c r="I4900" t="s">
        <v>33476</v>
      </c>
      <c r="J4900"/>
      <c r="U4900" s="43"/>
      <c r="AE4900"/>
    </row>
    <row r="4901" spans="1:31">
      <c r="A4901">
        <v>14280</v>
      </c>
      <c r="B4901" t="s">
        <v>4574</v>
      </c>
      <c r="C4901" t="s">
        <v>33477</v>
      </c>
      <c r="D4901" t="e">
        <v>#N/A</v>
      </c>
      <c r="E4901"/>
      <c r="F4901">
        <v>57850</v>
      </c>
      <c r="G4901" t="s">
        <v>33478</v>
      </c>
      <c r="H4901">
        <v>59440</v>
      </c>
      <c r="I4901" t="s">
        <v>33476</v>
      </c>
      <c r="J4901"/>
      <c r="U4901" s="43"/>
      <c r="AE4901"/>
    </row>
    <row r="4902" spans="1:31">
      <c r="A4902">
        <v>14130</v>
      </c>
      <c r="B4902" t="s">
        <v>4575</v>
      </c>
      <c r="C4902" t="s">
        <v>33477</v>
      </c>
      <c r="D4902" t="s">
        <v>33476</v>
      </c>
      <c r="E4902"/>
      <c r="F4902">
        <v>57855</v>
      </c>
      <c r="G4902" t="s">
        <v>33478</v>
      </c>
      <c r="H4902">
        <v>59440</v>
      </c>
      <c r="I4902" t="s">
        <v>33476</v>
      </c>
      <c r="J4902"/>
      <c r="U4902" s="43"/>
      <c r="AE4902"/>
    </row>
    <row r="4903" spans="1:31">
      <c r="A4903">
        <v>14340</v>
      </c>
      <c r="B4903" t="s">
        <v>4576</v>
      </c>
      <c r="C4903" t="s">
        <v>33477</v>
      </c>
      <c r="D4903" t="s">
        <v>33476</v>
      </c>
      <c r="E4903"/>
      <c r="F4903">
        <v>57865</v>
      </c>
      <c r="G4903" t="s">
        <v>33478</v>
      </c>
      <c r="H4903">
        <v>59450</v>
      </c>
      <c r="I4903" t="s">
        <v>33476</v>
      </c>
      <c r="J4903"/>
      <c r="U4903" s="43"/>
      <c r="AE4903"/>
    </row>
    <row r="4904" spans="1:31">
      <c r="A4904">
        <v>14210</v>
      </c>
      <c r="B4904" t="s">
        <v>4577</v>
      </c>
      <c r="C4904" t="s">
        <v>33477</v>
      </c>
      <c r="D4904" t="s">
        <v>33476</v>
      </c>
      <c r="E4904"/>
      <c r="F4904">
        <v>57890</v>
      </c>
      <c r="G4904" t="s">
        <v>33478</v>
      </c>
      <c r="H4904">
        <v>59470</v>
      </c>
      <c r="I4904" t="s">
        <v>33476</v>
      </c>
      <c r="J4904"/>
      <c r="U4904" s="43"/>
      <c r="AE4904"/>
    </row>
    <row r="4905" spans="1:31">
      <c r="A4905">
        <v>14490</v>
      </c>
      <c r="B4905" t="s">
        <v>4578</v>
      </c>
      <c r="C4905" t="s">
        <v>33477</v>
      </c>
      <c r="D4905" t="s">
        <v>33476</v>
      </c>
      <c r="E4905"/>
      <c r="F4905">
        <v>57915</v>
      </c>
      <c r="G4905" t="s">
        <v>33478</v>
      </c>
      <c r="H4905">
        <v>59470</v>
      </c>
      <c r="I4905" t="s">
        <v>33476</v>
      </c>
      <c r="J4905"/>
      <c r="U4905" s="43"/>
      <c r="AE4905"/>
    </row>
    <row r="4906" spans="1:31">
      <c r="A4906">
        <v>14490</v>
      </c>
      <c r="B4906" t="s">
        <v>4578</v>
      </c>
      <c r="C4906" t="s">
        <v>33477</v>
      </c>
      <c r="D4906" t="s">
        <v>33476</v>
      </c>
      <c r="E4906"/>
      <c r="F4906">
        <v>57925</v>
      </c>
      <c r="G4906" t="s">
        <v>33478</v>
      </c>
      <c r="H4906">
        <v>59470</v>
      </c>
      <c r="I4906" t="s">
        <v>33476</v>
      </c>
      <c r="J4906"/>
      <c r="U4906" s="43"/>
      <c r="AE4906"/>
    </row>
    <row r="4907" spans="1:31">
      <c r="A4907">
        <v>14940</v>
      </c>
      <c r="B4907" t="s">
        <v>4579</v>
      </c>
      <c r="C4907" t="s">
        <v>33477</v>
      </c>
      <c r="D4907" t="e">
        <v>#N/A</v>
      </c>
      <c r="E4907"/>
      <c r="F4907">
        <v>57935</v>
      </c>
      <c r="G4907" t="s">
        <v>33478</v>
      </c>
      <c r="H4907">
        <v>59490</v>
      </c>
      <c r="I4907" t="s">
        <v>33476</v>
      </c>
      <c r="J4907"/>
      <c r="U4907" s="43"/>
      <c r="AE4907"/>
    </row>
    <row r="4908" spans="1:31">
      <c r="A4908">
        <v>14260</v>
      </c>
      <c r="B4908" t="s">
        <v>4580</v>
      </c>
      <c r="C4908" t="s">
        <v>33477</v>
      </c>
      <c r="D4908" t="s">
        <v>33476</v>
      </c>
      <c r="E4908"/>
      <c r="F4908">
        <v>57940</v>
      </c>
      <c r="G4908" t="s">
        <v>33478</v>
      </c>
      <c r="H4908">
        <v>59491</v>
      </c>
      <c r="I4908" t="s">
        <v>33476</v>
      </c>
      <c r="J4908"/>
      <c r="U4908" s="43"/>
      <c r="AE4908"/>
    </row>
    <row r="4909" spans="1:31">
      <c r="A4909">
        <v>14260</v>
      </c>
      <c r="B4909" t="s">
        <v>4580</v>
      </c>
      <c r="C4909" t="s">
        <v>33477</v>
      </c>
      <c r="D4909" t="s">
        <v>33476</v>
      </c>
      <c r="E4909"/>
      <c r="F4909">
        <v>57950</v>
      </c>
      <c r="G4909" t="s">
        <v>33478</v>
      </c>
      <c r="H4909">
        <v>59494</v>
      </c>
      <c r="I4909" t="s">
        <v>33476</v>
      </c>
      <c r="J4909"/>
      <c r="U4909" s="43"/>
      <c r="AE4909"/>
    </row>
    <row r="4910" spans="1:31">
      <c r="A4910">
        <v>14480</v>
      </c>
      <c r="B4910" t="s">
        <v>4581</v>
      </c>
      <c r="C4910" t="s">
        <v>33477</v>
      </c>
      <c r="D4910" t="s">
        <v>33476</v>
      </c>
      <c r="E4910"/>
      <c r="F4910">
        <v>57980</v>
      </c>
      <c r="G4910" t="s">
        <v>33478</v>
      </c>
      <c r="H4910">
        <v>59495</v>
      </c>
      <c r="I4910" t="s">
        <v>33476</v>
      </c>
      <c r="J4910"/>
      <c r="U4910" s="43"/>
      <c r="AE4910"/>
    </row>
    <row r="4911" spans="1:31">
      <c r="A4911">
        <v>14220</v>
      </c>
      <c r="B4911" t="s">
        <v>4582</v>
      </c>
      <c r="C4911" t="s">
        <v>33477</v>
      </c>
      <c r="D4911" t="s">
        <v>33476</v>
      </c>
      <c r="E4911"/>
      <c r="F4911">
        <v>58180</v>
      </c>
      <c r="G4911" t="s">
        <v>33477</v>
      </c>
      <c r="H4911">
        <v>59496</v>
      </c>
      <c r="I4911" t="s">
        <v>33476</v>
      </c>
      <c r="J4911"/>
      <c r="U4911" s="43"/>
      <c r="AE4911"/>
    </row>
    <row r="4912" spans="1:31">
      <c r="A4912">
        <v>14400</v>
      </c>
      <c r="B4912" t="s">
        <v>4583</v>
      </c>
      <c r="C4912" t="s">
        <v>33477</v>
      </c>
      <c r="D4912" t="s">
        <v>33481</v>
      </c>
      <c r="E4912"/>
      <c r="F4912">
        <v>58320</v>
      </c>
      <c r="G4912" t="s">
        <v>33477</v>
      </c>
      <c r="H4912">
        <v>59530</v>
      </c>
      <c r="I4912" t="s">
        <v>33476</v>
      </c>
      <c r="J4912"/>
      <c r="U4912" s="43"/>
      <c r="AE4912"/>
    </row>
    <row r="4913" spans="1:31">
      <c r="A4913">
        <v>14600</v>
      </c>
      <c r="B4913" t="s">
        <v>4584</v>
      </c>
      <c r="C4913" t="s">
        <v>33477</v>
      </c>
      <c r="D4913" t="s">
        <v>33476</v>
      </c>
      <c r="E4913"/>
      <c r="F4913">
        <v>58440</v>
      </c>
      <c r="G4913" t="s">
        <v>33477</v>
      </c>
      <c r="H4913">
        <v>59530</v>
      </c>
      <c r="I4913" t="s">
        <v>33476</v>
      </c>
      <c r="J4913"/>
      <c r="U4913" s="43"/>
      <c r="AE4913"/>
    </row>
    <row r="4914" spans="1:31">
      <c r="A4914">
        <v>14210</v>
      </c>
      <c r="B4914" t="s">
        <v>4585</v>
      </c>
      <c r="C4914" t="s">
        <v>33477</v>
      </c>
      <c r="D4914" t="s">
        <v>33476</v>
      </c>
      <c r="E4914"/>
      <c r="F4914">
        <v>58530</v>
      </c>
      <c r="G4914" t="s">
        <v>33477</v>
      </c>
      <c r="H4914">
        <v>59530</v>
      </c>
      <c r="I4914" t="s">
        <v>33476</v>
      </c>
      <c r="J4914"/>
      <c r="U4914" s="43"/>
      <c r="AE4914"/>
    </row>
    <row r="4915" spans="1:31">
      <c r="A4915">
        <v>14620</v>
      </c>
      <c r="B4915" t="s">
        <v>4586</v>
      </c>
      <c r="C4915" t="s">
        <v>33477</v>
      </c>
      <c r="D4915" t="s">
        <v>33476</v>
      </c>
      <c r="E4915"/>
      <c r="F4915">
        <v>58640</v>
      </c>
      <c r="G4915" t="s">
        <v>33477</v>
      </c>
      <c r="H4915">
        <v>59540</v>
      </c>
      <c r="I4915" t="s">
        <v>33476</v>
      </c>
      <c r="J4915"/>
      <c r="U4915" s="43"/>
      <c r="AE4915"/>
    </row>
    <row r="4916" spans="1:31">
      <c r="A4916">
        <v>14610</v>
      </c>
      <c r="B4916" t="s">
        <v>4587</v>
      </c>
      <c r="C4916" t="s">
        <v>33477</v>
      </c>
      <c r="D4916" t="s">
        <v>33476</v>
      </c>
      <c r="E4916"/>
      <c r="F4916">
        <v>58660</v>
      </c>
      <c r="G4916" t="s">
        <v>33477</v>
      </c>
      <c r="H4916">
        <v>59550</v>
      </c>
      <c r="I4916" t="s">
        <v>33476</v>
      </c>
      <c r="J4916"/>
      <c r="U4916" s="43"/>
      <c r="AE4916"/>
    </row>
    <row r="4917" spans="1:31">
      <c r="A4917">
        <v>14670</v>
      </c>
      <c r="B4917" t="s">
        <v>4588</v>
      </c>
      <c r="C4917" t="s">
        <v>33477</v>
      </c>
      <c r="D4917" t="e">
        <v>#N/A</v>
      </c>
      <c r="E4917"/>
      <c r="F4917">
        <v>59100</v>
      </c>
      <c r="G4917" t="s">
        <v>33477</v>
      </c>
      <c r="H4917">
        <v>59553</v>
      </c>
      <c r="I4917" t="s">
        <v>33476</v>
      </c>
      <c r="J4917"/>
      <c r="U4917" s="43"/>
      <c r="AE4917"/>
    </row>
    <row r="4918" spans="1:31">
      <c r="A4918">
        <v>14860</v>
      </c>
      <c r="B4918" t="s">
        <v>4589</v>
      </c>
      <c r="C4918" t="s">
        <v>33477</v>
      </c>
      <c r="D4918" t="s">
        <v>33476</v>
      </c>
      <c r="E4918"/>
      <c r="F4918">
        <v>59110</v>
      </c>
      <c r="G4918" t="s">
        <v>33477</v>
      </c>
      <c r="H4918">
        <v>59570</v>
      </c>
      <c r="I4918" t="s">
        <v>33476</v>
      </c>
      <c r="J4918"/>
      <c r="U4918" s="43"/>
      <c r="AE4918"/>
    </row>
    <row r="4919" spans="1:31">
      <c r="A4919">
        <v>14860</v>
      </c>
      <c r="B4919" t="s">
        <v>4589</v>
      </c>
      <c r="C4919" t="s">
        <v>33477</v>
      </c>
      <c r="D4919" t="s">
        <v>33476</v>
      </c>
      <c r="E4919"/>
      <c r="F4919">
        <v>59111</v>
      </c>
      <c r="G4919" t="s">
        <v>33477</v>
      </c>
      <c r="H4919">
        <v>59570</v>
      </c>
      <c r="I4919" t="s">
        <v>33476</v>
      </c>
      <c r="J4919"/>
      <c r="U4919" s="43"/>
      <c r="AE4919"/>
    </row>
    <row r="4920" spans="1:31">
      <c r="A4920">
        <v>14400</v>
      </c>
      <c r="B4920" t="s">
        <v>4590</v>
      </c>
      <c r="C4920" t="s">
        <v>33477</v>
      </c>
      <c r="D4920" t="s">
        <v>33481</v>
      </c>
      <c r="E4920"/>
      <c r="F4920">
        <v>59112</v>
      </c>
      <c r="G4920" t="s">
        <v>33477</v>
      </c>
      <c r="H4920">
        <v>59600</v>
      </c>
      <c r="I4920" t="s">
        <v>33476</v>
      </c>
      <c r="J4920"/>
      <c r="U4920" s="43"/>
      <c r="AE4920"/>
    </row>
    <row r="4921" spans="1:31">
      <c r="A4921">
        <v>14480</v>
      </c>
      <c r="B4921" t="s">
        <v>4591</v>
      </c>
      <c r="C4921" t="s">
        <v>33477</v>
      </c>
      <c r="D4921" t="s">
        <v>33476</v>
      </c>
      <c r="E4921"/>
      <c r="F4921">
        <v>59115</v>
      </c>
      <c r="G4921" t="s">
        <v>33477</v>
      </c>
      <c r="H4921">
        <v>59610</v>
      </c>
      <c r="I4921" t="s">
        <v>33476</v>
      </c>
      <c r="J4921"/>
      <c r="U4921" s="43"/>
      <c r="AE4921"/>
    </row>
    <row r="4922" spans="1:31">
      <c r="A4922">
        <v>14490</v>
      </c>
      <c r="B4922" t="s">
        <v>4592</v>
      </c>
      <c r="C4922" t="s">
        <v>33477</v>
      </c>
      <c r="D4922" t="s">
        <v>33476</v>
      </c>
      <c r="E4922"/>
      <c r="F4922">
        <v>59116</v>
      </c>
      <c r="G4922" t="s">
        <v>33477</v>
      </c>
      <c r="H4922">
        <v>59630</v>
      </c>
      <c r="I4922" t="s">
        <v>33476</v>
      </c>
      <c r="J4922"/>
      <c r="U4922" s="43"/>
      <c r="AE4922"/>
    </row>
    <row r="4923" spans="1:31">
      <c r="A4923">
        <v>14620</v>
      </c>
      <c r="B4923" t="s">
        <v>4593</v>
      </c>
      <c r="C4923" t="s">
        <v>33477</v>
      </c>
      <c r="D4923" t="s">
        <v>33476</v>
      </c>
      <c r="E4923"/>
      <c r="F4923">
        <v>59117</v>
      </c>
      <c r="G4923" t="s">
        <v>33477</v>
      </c>
      <c r="H4923">
        <v>59630</v>
      </c>
      <c r="I4923" t="s">
        <v>33476</v>
      </c>
      <c r="J4923"/>
      <c r="U4923" s="43"/>
      <c r="AE4923"/>
    </row>
    <row r="4924" spans="1:31">
      <c r="A4924">
        <v>14380</v>
      </c>
      <c r="B4924" t="s">
        <v>4594</v>
      </c>
      <c r="C4924" t="s">
        <v>33477</v>
      </c>
      <c r="D4924" t="s">
        <v>33476</v>
      </c>
      <c r="E4924"/>
      <c r="F4924">
        <v>59119</v>
      </c>
      <c r="G4924" t="s">
        <v>33477</v>
      </c>
      <c r="H4924">
        <v>59630</v>
      </c>
      <c r="I4924" t="s">
        <v>33476</v>
      </c>
      <c r="J4924"/>
      <c r="U4924" s="43"/>
      <c r="AE4924"/>
    </row>
    <row r="4925" spans="1:31">
      <c r="A4925">
        <v>14950</v>
      </c>
      <c r="B4925" t="s">
        <v>4595</v>
      </c>
      <c r="C4925" t="s">
        <v>33477</v>
      </c>
      <c r="D4925" t="s">
        <v>33476</v>
      </c>
      <c r="E4925"/>
      <c r="F4925">
        <v>59120</v>
      </c>
      <c r="G4925" t="s">
        <v>33477</v>
      </c>
      <c r="H4925">
        <v>59660</v>
      </c>
      <c r="I4925" t="s">
        <v>33476</v>
      </c>
      <c r="J4925"/>
      <c r="U4925" s="43"/>
      <c r="AE4925"/>
    </row>
    <row r="4926" spans="1:31">
      <c r="A4926">
        <v>14370</v>
      </c>
      <c r="B4926" t="s">
        <v>4596</v>
      </c>
      <c r="C4926" t="s">
        <v>33477</v>
      </c>
      <c r="D4926" t="s">
        <v>33476</v>
      </c>
      <c r="E4926"/>
      <c r="F4926">
        <v>59121</v>
      </c>
      <c r="G4926" t="s">
        <v>33477</v>
      </c>
      <c r="H4926">
        <v>59670</v>
      </c>
      <c r="I4926" t="s">
        <v>33476</v>
      </c>
      <c r="J4926"/>
      <c r="U4926" s="43"/>
      <c r="AE4926"/>
    </row>
    <row r="4927" spans="1:31">
      <c r="A4927">
        <v>14910</v>
      </c>
      <c r="B4927" t="s">
        <v>4597</v>
      </c>
      <c r="C4927" t="s">
        <v>33477</v>
      </c>
      <c r="D4927" t="e">
        <v>#N/A</v>
      </c>
      <c r="E4927"/>
      <c r="F4927">
        <v>59123</v>
      </c>
      <c r="G4927" t="s">
        <v>33477</v>
      </c>
      <c r="H4927">
        <v>59670</v>
      </c>
      <c r="I4927" t="s">
        <v>33476</v>
      </c>
      <c r="J4927"/>
      <c r="U4927" s="43"/>
      <c r="AE4927"/>
    </row>
    <row r="4928" spans="1:31">
      <c r="A4928">
        <v>14970</v>
      </c>
      <c r="B4928" t="s">
        <v>4598</v>
      </c>
      <c r="C4928" t="s">
        <v>33477</v>
      </c>
      <c r="D4928" t="e">
        <v>#N/A</v>
      </c>
      <c r="E4928"/>
      <c r="F4928">
        <v>59124</v>
      </c>
      <c r="G4928" t="s">
        <v>33477</v>
      </c>
      <c r="H4928">
        <v>59690</v>
      </c>
      <c r="I4928" t="s">
        <v>33476</v>
      </c>
      <c r="J4928"/>
      <c r="U4928" s="43"/>
      <c r="AE4928"/>
    </row>
    <row r="4929" spans="1:31">
      <c r="A4929">
        <v>14260</v>
      </c>
      <c r="B4929" t="s">
        <v>4599</v>
      </c>
      <c r="C4929" t="s">
        <v>33477</v>
      </c>
      <c r="D4929" t="s">
        <v>33476</v>
      </c>
      <c r="E4929"/>
      <c r="F4929">
        <v>59125</v>
      </c>
      <c r="G4929" t="s">
        <v>33477</v>
      </c>
      <c r="H4929">
        <v>59710</v>
      </c>
      <c r="I4929" t="s">
        <v>33476</v>
      </c>
      <c r="J4929"/>
      <c r="U4929" s="43"/>
      <c r="AE4929"/>
    </row>
    <row r="4930" spans="1:31">
      <c r="A4930">
        <v>14350</v>
      </c>
      <c r="B4930" t="s">
        <v>4599</v>
      </c>
      <c r="C4930" t="s">
        <v>33477</v>
      </c>
      <c r="D4930" t="s">
        <v>33476</v>
      </c>
      <c r="E4930"/>
      <c r="F4930">
        <v>59126</v>
      </c>
      <c r="G4930" t="s">
        <v>33477</v>
      </c>
      <c r="H4930">
        <v>59730</v>
      </c>
      <c r="I4930" t="s">
        <v>33476</v>
      </c>
      <c r="J4930"/>
      <c r="U4930" s="43"/>
      <c r="AE4930"/>
    </row>
    <row r="4931" spans="1:31">
      <c r="A4931">
        <v>14350</v>
      </c>
      <c r="B4931" t="s">
        <v>4599</v>
      </c>
      <c r="C4931" t="s">
        <v>33477</v>
      </c>
      <c r="D4931" t="s">
        <v>33476</v>
      </c>
      <c r="E4931"/>
      <c r="F4931">
        <v>59128</v>
      </c>
      <c r="G4931" t="s">
        <v>33477</v>
      </c>
      <c r="H4931">
        <v>59740</v>
      </c>
      <c r="I4931" t="s">
        <v>33476</v>
      </c>
      <c r="J4931"/>
      <c r="U4931" s="43"/>
      <c r="AE4931"/>
    </row>
    <row r="4932" spans="1:31">
      <c r="A4932">
        <v>14350</v>
      </c>
      <c r="B4932" t="s">
        <v>4599</v>
      </c>
      <c r="C4932" t="s">
        <v>33477</v>
      </c>
      <c r="D4932" t="s">
        <v>33476</v>
      </c>
      <c r="E4932"/>
      <c r="F4932">
        <v>59130</v>
      </c>
      <c r="G4932" t="s">
        <v>33477</v>
      </c>
      <c r="H4932">
        <v>59740</v>
      </c>
      <c r="I4932" t="s">
        <v>33476</v>
      </c>
      <c r="J4932"/>
      <c r="U4932" s="43"/>
      <c r="AE4932"/>
    </row>
    <row r="4933" spans="1:31">
      <c r="A4933">
        <v>14350</v>
      </c>
      <c r="B4933" t="s">
        <v>4599</v>
      </c>
      <c r="C4933" t="s">
        <v>33477</v>
      </c>
      <c r="D4933" t="s">
        <v>33476</v>
      </c>
      <c r="E4933"/>
      <c r="F4933">
        <v>59131</v>
      </c>
      <c r="G4933" t="s">
        <v>33478</v>
      </c>
      <c r="H4933">
        <v>59760</v>
      </c>
      <c r="I4933" t="s">
        <v>33476</v>
      </c>
      <c r="J4933"/>
      <c r="U4933" s="43"/>
      <c r="AE4933"/>
    </row>
    <row r="4934" spans="1:31">
      <c r="A4934">
        <v>14350</v>
      </c>
      <c r="B4934" t="s">
        <v>4599</v>
      </c>
      <c r="C4934" t="s">
        <v>33477</v>
      </c>
      <c r="D4934" t="s">
        <v>33476</v>
      </c>
      <c r="E4934"/>
      <c r="F4934">
        <v>59133</v>
      </c>
      <c r="G4934" t="s">
        <v>33477</v>
      </c>
      <c r="H4934">
        <v>59780</v>
      </c>
      <c r="I4934" t="s">
        <v>33476</v>
      </c>
      <c r="J4934"/>
      <c r="U4934" s="43"/>
      <c r="AE4934"/>
    </row>
    <row r="4935" spans="1:31">
      <c r="A4935">
        <v>14350</v>
      </c>
      <c r="B4935" t="s">
        <v>4599</v>
      </c>
      <c r="C4935" t="s">
        <v>33477</v>
      </c>
      <c r="D4935" t="s">
        <v>33476</v>
      </c>
      <c r="E4935"/>
      <c r="F4935">
        <v>59136</v>
      </c>
      <c r="G4935" t="s">
        <v>33477</v>
      </c>
      <c r="H4935">
        <v>59830</v>
      </c>
      <c r="I4935" t="s">
        <v>33476</v>
      </c>
      <c r="J4935"/>
      <c r="U4935" s="43"/>
      <c r="AE4935"/>
    </row>
    <row r="4936" spans="1:31">
      <c r="A4936">
        <v>14350</v>
      </c>
      <c r="B4936" t="s">
        <v>4599</v>
      </c>
      <c r="C4936" t="s">
        <v>33477</v>
      </c>
      <c r="D4936" t="s">
        <v>33476</v>
      </c>
      <c r="E4936"/>
      <c r="F4936">
        <v>59139</v>
      </c>
      <c r="G4936" t="s">
        <v>33477</v>
      </c>
      <c r="H4936">
        <v>60000</v>
      </c>
      <c r="I4936" t="s">
        <v>33476</v>
      </c>
      <c r="J4936"/>
      <c r="U4936" s="43"/>
      <c r="AE4936"/>
    </row>
    <row r="4937" spans="1:31">
      <c r="A4937">
        <v>14350</v>
      </c>
      <c r="B4937" t="s">
        <v>4599</v>
      </c>
      <c r="C4937" t="s">
        <v>33477</v>
      </c>
      <c r="D4937" t="s">
        <v>33476</v>
      </c>
      <c r="E4937"/>
      <c r="F4937">
        <v>59140</v>
      </c>
      <c r="G4937" t="s">
        <v>33477</v>
      </c>
      <c r="H4937">
        <v>60000</v>
      </c>
      <c r="I4937" t="s">
        <v>33476</v>
      </c>
      <c r="J4937"/>
      <c r="U4937" s="43"/>
      <c r="AE4937"/>
    </row>
    <row r="4938" spans="1:31">
      <c r="A4938">
        <v>14350</v>
      </c>
      <c r="B4938" t="s">
        <v>4599</v>
      </c>
      <c r="C4938" t="s">
        <v>33477</v>
      </c>
      <c r="D4938" t="s">
        <v>33476</v>
      </c>
      <c r="E4938"/>
      <c r="F4938">
        <v>59147</v>
      </c>
      <c r="G4938" t="s">
        <v>33477</v>
      </c>
      <c r="H4938">
        <v>60000</v>
      </c>
      <c r="I4938" t="s">
        <v>33476</v>
      </c>
      <c r="J4938"/>
      <c r="U4938" s="43"/>
      <c r="AE4938"/>
    </row>
    <row r="4939" spans="1:31">
      <c r="A4939">
        <v>14350</v>
      </c>
      <c r="B4939" t="s">
        <v>4599</v>
      </c>
      <c r="C4939" t="s">
        <v>33477</v>
      </c>
      <c r="D4939" t="s">
        <v>33476</v>
      </c>
      <c r="E4939"/>
      <c r="F4939">
        <v>59148</v>
      </c>
      <c r="G4939" t="s">
        <v>33477</v>
      </c>
      <c r="H4939">
        <v>60110</v>
      </c>
      <c r="I4939" t="s">
        <v>33476</v>
      </c>
      <c r="J4939"/>
      <c r="U4939" s="43"/>
      <c r="AE4939"/>
    </row>
    <row r="4940" spans="1:31">
      <c r="A4940">
        <v>14350</v>
      </c>
      <c r="B4940" t="s">
        <v>4599</v>
      </c>
      <c r="C4940" t="s">
        <v>33477</v>
      </c>
      <c r="D4940" t="s">
        <v>33476</v>
      </c>
      <c r="E4940"/>
      <c r="F4940">
        <v>59149</v>
      </c>
      <c r="G4940" t="s">
        <v>33478</v>
      </c>
      <c r="H4940">
        <v>60117</v>
      </c>
      <c r="I4940" t="s">
        <v>33476</v>
      </c>
      <c r="J4940"/>
      <c r="U4940" s="43"/>
      <c r="AE4940"/>
    </row>
    <row r="4941" spans="1:31">
      <c r="A4941">
        <v>14350</v>
      </c>
      <c r="B4941" t="s">
        <v>4599</v>
      </c>
      <c r="C4941" t="s">
        <v>33477</v>
      </c>
      <c r="D4941" t="s">
        <v>33476</v>
      </c>
      <c r="E4941"/>
      <c r="F4941">
        <v>59152</v>
      </c>
      <c r="G4941" t="s">
        <v>33477</v>
      </c>
      <c r="H4941">
        <v>60119</v>
      </c>
      <c r="I4941" t="s">
        <v>33476</v>
      </c>
      <c r="J4941"/>
      <c r="U4941" s="43"/>
      <c r="AE4941"/>
    </row>
    <row r="4942" spans="1:31">
      <c r="A4942">
        <v>14350</v>
      </c>
      <c r="B4942" t="s">
        <v>4599</v>
      </c>
      <c r="C4942" t="s">
        <v>33477</v>
      </c>
      <c r="D4942" t="s">
        <v>33476</v>
      </c>
      <c r="E4942"/>
      <c r="F4942">
        <v>59153</v>
      </c>
      <c r="G4942" t="s">
        <v>33477</v>
      </c>
      <c r="H4942">
        <v>60120</v>
      </c>
      <c r="I4942" t="s">
        <v>33476</v>
      </c>
      <c r="J4942"/>
      <c r="U4942" s="43"/>
      <c r="AE4942"/>
    </row>
    <row r="4943" spans="1:31">
      <c r="A4943">
        <v>14350</v>
      </c>
      <c r="B4943" t="s">
        <v>4599</v>
      </c>
      <c r="C4943" t="s">
        <v>33477</v>
      </c>
      <c r="D4943" t="s">
        <v>33476</v>
      </c>
      <c r="E4943"/>
      <c r="F4943">
        <v>59154</v>
      </c>
      <c r="G4943" t="s">
        <v>33477</v>
      </c>
      <c r="H4943">
        <v>60120</v>
      </c>
      <c r="I4943" t="s">
        <v>33476</v>
      </c>
      <c r="J4943"/>
      <c r="U4943" s="43"/>
      <c r="AE4943"/>
    </row>
    <row r="4944" spans="1:31">
      <c r="A4944">
        <v>14350</v>
      </c>
      <c r="B4944" t="s">
        <v>4599</v>
      </c>
      <c r="C4944" t="s">
        <v>33477</v>
      </c>
      <c r="D4944" t="s">
        <v>33476</v>
      </c>
      <c r="E4944"/>
      <c r="F4944">
        <v>59155</v>
      </c>
      <c r="G4944" t="s">
        <v>33477</v>
      </c>
      <c r="H4944">
        <v>60120</v>
      </c>
      <c r="I4944" t="s">
        <v>33476</v>
      </c>
      <c r="J4944"/>
      <c r="U4944" s="43"/>
      <c r="AE4944"/>
    </row>
    <row r="4945" spans="1:31">
      <c r="A4945">
        <v>14350</v>
      </c>
      <c r="B4945" t="s">
        <v>4599</v>
      </c>
      <c r="C4945" t="s">
        <v>33477</v>
      </c>
      <c r="D4945" t="s">
        <v>33476</v>
      </c>
      <c r="E4945"/>
      <c r="F4945">
        <v>59156</v>
      </c>
      <c r="G4945" t="s">
        <v>33477</v>
      </c>
      <c r="H4945">
        <v>60120</v>
      </c>
      <c r="I4945" t="s">
        <v>33476</v>
      </c>
      <c r="J4945"/>
      <c r="U4945" s="43"/>
      <c r="AE4945"/>
    </row>
    <row r="4946" spans="1:31">
      <c r="A4946">
        <v>14350</v>
      </c>
      <c r="B4946" t="s">
        <v>4599</v>
      </c>
      <c r="C4946" t="s">
        <v>33477</v>
      </c>
      <c r="D4946" t="s">
        <v>33476</v>
      </c>
      <c r="E4946"/>
      <c r="F4946">
        <v>59158</v>
      </c>
      <c r="G4946" t="s">
        <v>33477</v>
      </c>
      <c r="H4946">
        <v>60126</v>
      </c>
      <c r="I4946" t="s">
        <v>33476</v>
      </c>
      <c r="J4946"/>
      <c r="U4946" s="43"/>
      <c r="AE4946"/>
    </row>
    <row r="4947" spans="1:31">
      <c r="A4947">
        <v>14350</v>
      </c>
      <c r="B4947" t="s">
        <v>4599</v>
      </c>
      <c r="C4947" t="s">
        <v>33477</v>
      </c>
      <c r="D4947" t="s">
        <v>33476</v>
      </c>
      <c r="E4947"/>
      <c r="F4947">
        <v>59160</v>
      </c>
      <c r="G4947" t="s">
        <v>33477</v>
      </c>
      <c r="H4947">
        <v>60127</v>
      </c>
      <c r="I4947" t="s">
        <v>33476</v>
      </c>
      <c r="J4947"/>
      <c r="U4947" s="43"/>
      <c r="AE4947"/>
    </row>
    <row r="4948" spans="1:31">
      <c r="A4948">
        <v>14350</v>
      </c>
      <c r="B4948" t="s">
        <v>4599</v>
      </c>
      <c r="C4948" t="s">
        <v>33477</v>
      </c>
      <c r="D4948" t="s">
        <v>33476</v>
      </c>
      <c r="E4948"/>
      <c r="F4948">
        <v>59161</v>
      </c>
      <c r="G4948" t="s">
        <v>33477</v>
      </c>
      <c r="H4948">
        <v>60129</v>
      </c>
      <c r="I4948" t="s">
        <v>33476</v>
      </c>
      <c r="J4948"/>
      <c r="U4948" s="43"/>
      <c r="AE4948"/>
    </row>
    <row r="4949" spans="1:31">
      <c r="A4949">
        <v>14350</v>
      </c>
      <c r="B4949" t="s">
        <v>4599</v>
      </c>
      <c r="C4949" t="s">
        <v>33477</v>
      </c>
      <c r="D4949" t="s">
        <v>33476</v>
      </c>
      <c r="E4949"/>
      <c r="F4949">
        <v>59164</v>
      </c>
      <c r="G4949" t="s">
        <v>33478</v>
      </c>
      <c r="H4949">
        <v>60130</v>
      </c>
      <c r="I4949" t="s">
        <v>33476</v>
      </c>
      <c r="J4949"/>
      <c r="U4949" s="43"/>
      <c r="AE4949"/>
    </row>
    <row r="4950" spans="1:31">
      <c r="A4950">
        <v>14440</v>
      </c>
      <c r="B4950" t="s">
        <v>4600</v>
      </c>
      <c r="C4950" t="s">
        <v>33477</v>
      </c>
      <c r="D4950" t="s">
        <v>33476</v>
      </c>
      <c r="E4950"/>
      <c r="F4950">
        <v>59165</v>
      </c>
      <c r="G4950" t="s">
        <v>33477</v>
      </c>
      <c r="H4950">
        <v>60130</v>
      </c>
      <c r="I4950" t="s">
        <v>33476</v>
      </c>
      <c r="J4950"/>
      <c r="U4950" s="43"/>
      <c r="AE4950"/>
    </row>
    <row r="4951" spans="1:31">
      <c r="A4951">
        <v>14710</v>
      </c>
      <c r="B4951" t="s">
        <v>4601</v>
      </c>
      <c r="C4951" t="s">
        <v>33477</v>
      </c>
      <c r="D4951" t="s">
        <v>33476</v>
      </c>
      <c r="E4951"/>
      <c r="F4951">
        <v>59166</v>
      </c>
      <c r="G4951" t="s">
        <v>33477</v>
      </c>
      <c r="H4951">
        <v>60130</v>
      </c>
      <c r="I4951" t="s">
        <v>33476</v>
      </c>
      <c r="J4951"/>
      <c r="U4951" s="43"/>
      <c r="AE4951"/>
    </row>
    <row r="4952" spans="1:31">
      <c r="A4952">
        <v>14170</v>
      </c>
      <c r="B4952" t="s">
        <v>4602</v>
      </c>
      <c r="C4952" t="s">
        <v>33477</v>
      </c>
      <c r="D4952" t="s">
        <v>33476</v>
      </c>
      <c r="E4952"/>
      <c r="F4952">
        <v>59167</v>
      </c>
      <c r="G4952" t="s">
        <v>33477</v>
      </c>
      <c r="H4952">
        <v>60130</v>
      </c>
      <c r="I4952" t="s">
        <v>33476</v>
      </c>
      <c r="J4952"/>
      <c r="U4952" s="43"/>
      <c r="AE4952"/>
    </row>
    <row r="4953" spans="1:31">
      <c r="A4953">
        <v>14990</v>
      </c>
      <c r="B4953" t="s">
        <v>4603</v>
      </c>
      <c r="C4953" t="s">
        <v>33477</v>
      </c>
      <c r="D4953" t="e">
        <v>#N/A</v>
      </c>
      <c r="E4953"/>
      <c r="F4953">
        <v>59169</v>
      </c>
      <c r="G4953" t="s">
        <v>33477</v>
      </c>
      <c r="H4953">
        <v>60134</v>
      </c>
      <c r="I4953" t="s">
        <v>33476</v>
      </c>
      <c r="J4953"/>
      <c r="U4953" s="43"/>
      <c r="AE4953"/>
    </row>
    <row r="4954" spans="1:31">
      <c r="A4954">
        <v>14112</v>
      </c>
      <c r="B4954" t="s">
        <v>4604</v>
      </c>
      <c r="C4954" t="s">
        <v>33477</v>
      </c>
      <c r="D4954" t="e">
        <v>#N/A</v>
      </c>
      <c r="E4954"/>
      <c r="F4954">
        <v>59170</v>
      </c>
      <c r="G4954" t="s">
        <v>33477</v>
      </c>
      <c r="H4954">
        <v>60150</v>
      </c>
      <c r="I4954" t="s">
        <v>33476</v>
      </c>
      <c r="J4954"/>
      <c r="U4954" s="43"/>
      <c r="AE4954"/>
    </row>
    <row r="4955" spans="1:31">
      <c r="A4955">
        <v>14112</v>
      </c>
      <c r="B4955" t="s">
        <v>4604</v>
      </c>
      <c r="C4955" t="s">
        <v>33477</v>
      </c>
      <c r="D4955" t="e">
        <v>#N/A</v>
      </c>
      <c r="E4955"/>
      <c r="F4955">
        <v>59171</v>
      </c>
      <c r="G4955" t="s">
        <v>33477</v>
      </c>
      <c r="H4955">
        <v>60157</v>
      </c>
      <c r="I4955" t="s">
        <v>33476</v>
      </c>
      <c r="J4955"/>
      <c r="U4955" s="43"/>
      <c r="AE4955"/>
    </row>
    <row r="4956" spans="1:31">
      <c r="A4956">
        <v>14100</v>
      </c>
      <c r="B4956" t="s">
        <v>4605</v>
      </c>
      <c r="C4956" t="s">
        <v>33477</v>
      </c>
      <c r="D4956" t="s">
        <v>33476</v>
      </c>
      <c r="E4956"/>
      <c r="F4956">
        <v>59172</v>
      </c>
      <c r="G4956" t="s">
        <v>33477</v>
      </c>
      <c r="H4956">
        <v>60170</v>
      </c>
      <c r="I4956" t="s">
        <v>33476</v>
      </c>
      <c r="J4956"/>
      <c r="U4956" s="43"/>
      <c r="AE4956"/>
    </row>
    <row r="4957" spans="1:31">
      <c r="A4957">
        <v>14430</v>
      </c>
      <c r="B4957" t="s">
        <v>4606</v>
      </c>
      <c r="C4957" t="s">
        <v>33477</v>
      </c>
      <c r="D4957" t="s">
        <v>33476</v>
      </c>
      <c r="E4957"/>
      <c r="F4957">
        <v>59174</v>
      </c>
      <c r="G4957" t="s">
        <v>33477</v>
      </c>
      <c r="H4957">
        <v>60200</v>
      </c>
      <c r="I4957" t="s">
        <v>33476</v>
      </c>
      <c r="J4957"/>
      <c r="U4957" s="43"/>
      <c r="AE4957"/>
    </row>
    <row r="4958" spans="1:31">
      <c r="A4958">
        <v>14550</v>
      </c>
      <c r="B4958" t="s">
        <v>4607</v>
      </c>
      <c r="C4958" t="s">
        <v>33477</v>
      </c>
      <c r="D4958" t="e">
        <v>#N/A</v>
      </c>
      <c r="E4958"/>
      <c r="F4958">
        <v>59175</v>
      </c>
      <c r="G4958" t="s">
        <v>33477</v>
      </c>
      <c r="H4958">
        <v>60210</v>
      </c>
      <c r="I4958" t="s">
        <v>33476</v>
      </c>
      <c r="J4958"/>
      <c r="U4958" s="43"/>
      <c r="AE4958"/>
    </row>
    <row r="4959" spans="1:31">
      <c r="A4959">
        <v>14130</v>
      </c>
      <c r="B4959" t="s">
        <v>4608</v>
      </c>
      <c r="C4959" t="s">
        <v>33477</v>
      </c>
      <c r="D4959" t="s">
        <v>33476</v>
      </c>
      <c r="E4959"/>
      <c r="F4959">
        <v>59176</v>
      </c>
      <c r="G4959" t="s">
        <v>33477</v>
      </c>
      <c r="H4959">
        <v>60210</v>
      </c>
      <c r="I4959" t="s">
        <v>33476</v>
      </c>
      <c r="J4959"/>
      <c r="U4959" s="43"/>
      <c r="AE4959"/>
    </row>
    <row r="4960" spans="1:31">
      <c r="A4960">
        <v>14400</v>
      </c>
      <c r="B4960" t="s">
        <v>4609</v>
      </c>
      <c r="C4960" t="s">
        <v>33477</v>
      </c>
      <c r="D4960" t="s">
        <v>33481</v>
      </c>
      <c r="E4960"/>
      <c r="F4960">
        <v>59178</v>
      </c>
      <c r="G4960" t="s">
        <v>33477</v>
      </c>
      <c r="H4960">
        <v>60220</v>
      </c>
      <c r="I4960" t="s">
        <v>33476</v>
      </c>
      <c r="J4960"/>
      <c r="U4960" s="43"/>
      <c r="AE4960"/>
    </row>
    <row r="4961" spans="1:31">
      <c r="A4961">
        <v>14910</v>
      </c>
      <c r="B4961" t="s">
        <v>4610</v>
      </c>
      <c r="C4961" t="s">
        <v>33477</v>
      </c>
      <c r="D4961" t="e">
        <v>#N/A</v>
      </c>
      <c r="E4961"/>
      <c r="F4961">
        <v>59179</v>
      </c>
      <c r="G4961" t="s">
        <v>33477</v>
      </c>
      <c r="H4961">
        <v>60220</v>
      </c>
      <c r="I4961" t="s">
        <v>33476</v>
      </c>
      <c r="J4961"/>
      <c r="U4961" s="43"/>
      <c r="AE4961"/>
    </row>
    <row r="4962" spans="1:31">
      <c r="A4962">
        <v>14690</v>
      </c>
      <c r="B4962" t="s">
        <v>4611</v>
      </c>
      <c r="C4962" t="s">
        <v>33477</v>
      </c>
      <c r="D4962" t="e">
        <v>#N/A</v>
      </c>
      <c r="E4962"/>
      <c r="F4962">
        <v>59180</v>
      </c>
      <c r="G4962" t="s">
        <v>33477</v>
      </c>
      <c r="H4962">
        <v>60250</v>
      </c>
      <c r="I4962" t="s">
        <v>33476</v>
      </c>
      <c r="J4962"/>
      <c r="U4962" s="43"/>
      <c r="AE4962"/>
    </row>
    <row r="4963" spans="1:31">
      <c r="A4963">
        <v>14340</v>
      </c>
      <c r="B4963" t="s">
        <v>4612</v>
      </c>
      <c r="C4963" t="s">
        <v>33477</v>
      </c>
      <c r="D4963" t="s">
        <v>33476</v>
      </c>
      <c r="E4963"/>
      <c r="F4963">
        <v>59182</v>
      </c>
      <c r="G4963" t="s">
        <v>33477</v>
      </c>
      <c r="H4963">
        <v>60270</v>
      </c>
      <c r="I4963" t="s">
        <v>33476</v>
      </c>
      <c r="J4963"/>
      <c r="U4963" s="43"/>
      <c r="AE4963"/>
    </row>
    <row r="4964" spans="1:31">
      <c r="A4964">
        <v>14340</v>
      </c>
      <c r="B4964" t="s">
        <v>4613</v>
      </c>
      <c r="C4964" t="s">
        <v>33477</v>
      </c>
      <c r="D4964" t="s">
        <v>33476</v>
      </c>
      <c r="E4964"/>
      <c r="F4964">
        <v>59184</v>
      </c>
      <c r="G4964" t="s">
        <v>33477</v>
      </c>
      <c r="H4964">
        <v>60290</v>
      </c>
      <c r="I4964" t="s">
        <v>33476</v>
      </c>
      <c r="J4964"/>
      <c r="U4964" s="43"/>
      <c r="AE4964"/>
    </row>
    <row r="4965" spans="1:31">
      <c r="A4965">
        <v>14260</v>
      </c>
      <c r="B4965" t="s">
        <v>4614</v>
      </c>
      <c r="C4965" t="s">
        <v>33477</v>
      </c>
      <c r="D4965" t="s">
        <v>33476</v>
      </c>
      <c r="E4965"/>
      <c r="F4965">
        <v>59185</v>
      </c>
      <c r="G4965" t="s">
        <v>33477</v>
      </c>
      <c r="H4965">
        <v>60300</v>
      </c>
      <c r="I4965" t="s">
        <v>33476</v>
      </c>
      <c r="J4965"/>
      <c r="U4965" s="43"/>
      <c r="AE4965"/>
    </row>
    <row r="4966" spans="1:31">
      <c r="A4966">
        <v>14130</v>
      </c>
      <c r="B4966" t="s">
        <v>4615</v>
      </c>
      <c r="C4966" t="s">
        <v>33477</v>
      </c>
      <c r="D4966" t="s">
        <v>33476</v>
      </c>
      <c r="E4966"/>
      <c r="F4966">
        <v>59186</v>
      </c>
      <c r="G4966" t="s">
        <v>33478</v>
      </c>
      <c r="H4966">
        <v>60300</v>
      </c>
      <c r="I4966" t="s">
        <v>33476</v>
      </c>
      <c r="J4966"/>
      <c r="U4966" s="43"/>
      <c r="AE4966"/>
    </row>
    <row r="4967" spans="1:31">
      <c r="A4967">
        <v>14800</v>
      </c>
      <c r="B4967" t="s">
        <v>4616</v>
      </c>
      <c r="C4967" t="s">
        <v>33477</v>
      </c>
      <c r="D4967" t="e">
        <v>#N/A</v>
      </c>
      <c r="E4967"/>
      <c r="F4967">
        <v>59187</v>
      </c>
      <c r="G4967" t="s">
        <v>33477</v>
      </c>
      <c r="H4967">
        <v>60300</v>
      </c>
      <c r="I4967" t="s">
        <v>33476</v>
      </c>
      <c r="J4967"/>
      <c r="U4967" s="43"/>
      <c r="AE4967"/>
    </row>
    <row r="4968" spans="1:31">
      <c r="A4968">
        <v>14700</v>
      </c>
      <c r="B4968" t="s">
        <v>4617</v>
      </c>
      <c r="C4968" t="s">
        <v>33477</v>
      </c>
      <c r="D4968" t="s">
        <v>33476</v>
      </c>
      <c r="E4968"/>
      <c r="F4968">
        <v>59188</v>
      </c>
      <c r="G4968" t="s">
        <v>33478</v>
      </c>
      <c r="H4968">
        <v>60310</v>
      </c>
      <c r="I4968" t="s">
        <v>33476</v>
      </c>
      <c r="J4968"/>
      <c r="U4968" s="43"/>
      <c r="AE4968"/>
    </row>
    <row r="4969" spans="1:31">
      <c r="A4969">
        <v>14420</v>
      </c>
      <c r="B4969" t="s">
        <v>4618</v>
      </c>
      <c r="C4969" t="s">
        <v>33477</v>
      </c>
      <c r="D4969" t="s">
        <v>33476</v>
      </c>
      <c r="E4969"/>
      <c r="F4969">
        <v>59189</v>
      </c>
      <c r="G4969" t="s">
        <v>33477</v>
      </c>
      <c r="H4969">
        <v>60320</v>
      </c>
      <c r="I4969" t="s">
        <v>33476</v>
      </c>
      <c r="J4969"/>
      <c r="U4969" s="43"/>
      <c r="AE4969"/>
    </row>
    <row r="4970" spans="1:31">
      <c r="A4970">
        <v>14210</v>
      </c>
      <c r="B4970" t="s">
        <v>4619</v>
      </c>
      <c r="C4970" t="s">
        <v>33477</v>
      </c>
      <c r="D4970" t="s">
        <v>33476</v>
      </c>
      <c r="E4970"/>
      <c r="F4970">
        <v>59191</v>
      </c>
      <c r="G4970" t="s">
        <v>33478</v>
      </c>
      <c r="H4970">
        <v>60360</v>
      </c>
      <c r="I4970" t="s">
        <v>33476</v>
      </c>
      <c r="J4970"/>
      <c r="U4970" s="43"/>
      <c r="AE4970"/>
    </row>
    <row r="4971" spans="1:31">
      <c r="A4971">
        <v>14220</v>
      </c>
      <c r="B4971" t="s">
        <v>4620</v>
      </c>
      <c r="C4971" t="s">
        <v>33477</v>
      </c>
      <c r="D4971" t="s">
        <v>33476</v>
      </c>
      <c r="E4971"/>
      <c r="F4971">
        <v>59192</v>
      </c>
      <c r="G4971" t="s">
        <v>33477</v>
      </c>
      <c r="H4971">
        <v>60360</v>
      </c>
      <c r="I4971" t="s">
        <v>33476</v>
      </c>
      <c r="J4971"/>
      <c r="U4971" s="43"/>
      <c r="AE4971"/>
    </row>
    <row r="4972" spans="1:31">
      <c r="A4972">
        <v>14430</v>
      </c>
      <c r="B4972" t="s">
        <v>4621</v>
      </c>
      <c r="C4972" t="s">
        <v>33477</v>
      </c>
      <c r="D4972" t="s">
        <v>33476</v>
      </c>
      <c r="E4972"/>
      <c r="F4972">
        <v>59193</v>
      </c>
      <c r="G4972" t="s">
        <v>33477</v>
      </c>
      <c r="H4972">
        <v>60360</v>
      </c>
      <c r="I4972" t="s">
        <v>33476</v>
      </c>
      <c r="J4972"/>
      <c r="U4972" s="43"/>
      <c r="AE4972"/>
    </row>
    <row r="4973" spans="1:31">
      <c r="A4973">
        <v>14540</v>
      </c>
      <c r="B4973" t="s">
        <v>4622</v>
      </c>
      <c r="C4973" t="s">
        <v>33477</v>
      </c>
      <c r="D4973" t="s">
        <v>33476</v>
      </c>
      <c r="E4973"/>
      <c r="F4973">
        <v>59194</v>
      </c>
      <c r="G4973" t="s">
        <v>33477</v>
      </c>
      <c r="H4973">
        <v>60380</v>
      </c>
      <c r="I4973" t="s">
        <v>33476</v>
      </c>
      <c r="J4973"/>
      <c r="U4973" s="43"/>
      <c r="AE4973"/>
    </row>
    <row r="4974" spans="1:31">
      <c r="A4974">
        <v>14430</v>
      </c>
      <c r="B4974" t="s">
        <v>4623</v>
      </c>
      <c r="C4974" t="s">
        <v>33477</v>
      </c>
      <c r="D4974" t="s">
        <v>33476</v>
      </c>
      <c r="E4974"/>
      <c r="F4974">
        <v>59195</v>
      </c>
      <c r="G4974" t="s">
        <v>33477</v>
      </c>
      <c r="H4974">
        <v>60380</v>
      </c>
      <c r="I4974" t="s">
        <v>33476</v>
      </c>
      <c r="J4974"/>
      <c r="U4974" s="43"/>
      <c r="AE4974"/>
    </row>
    <row r="4975" spans="1:31">
      <c r="A4975">
        <v>14260</v>
      </c>
      <c r="B4975" t="s">
        <v>4624</v>
      </c>
      <c r="C4975" t="s">
        <v>33477</v>
      </c>
      <c r="D4975" t="s">
        <v>33476</v>
      </c>
      <c r="E4975"/>
      <c r="F4975">
        <v>59198</v>
      </c>
      <c r="G4975" t="s">
        <v>33477</v>
      </c>
      <c r="H4975">
        <v>60390</v>
      </c>
      <c r="I4975" t="s">
        <v>33476</v>
      </c>
      <c r="J4975"/>
      <c r="U4975" s="43"/>
      <c r="AE4975"/>
    </row>
    <row r="4976" spans="1:31">
      <c r="A4976">
        <v>14190</v>
      </c>
      <c r="B4976" t="s">
        <v>4625</v>
      </c>
      <c r="C4976" t="s">
        <v>33477</v>
      </c>
      <c r="D4976" t="s">
        <v>33476</v>
      </c>
      <c r="E4976"/>
      <c r="F4976">
        <v>59199</v>
      </c>
      <c r="G4976" t="s">
        <v>33477</v>
      </c>
      <c r="H4976">
        <v>60400</v>
      </c>
      <c r="I4976" t="s">
        <v>33476</v>
      </c>
      <c r="J4976"/>
      <c r="U4976" s="43"/>
      <c r="AE4976"/>
    </row>
    <row r="4977" spans="1:31">
      <c r="A4977">
        <v>14210</v>
      </c>
      <c r="B4977" t="s">
        <v>4626</v>
      </c>
      <c r="C4977" t="s">
        <v>33477</v>
      </c>
      <c r="D4977" t="s">
        <v>33476</v>
      </c>
      <c r="E4977"/>
      <c r="F4977">
        <v>59200</v>
      </c>
      <c r="G4977" t="s">
        <v>33477</v>
      </c>
      <c r="H4977">
        <v>60400</v>
      </c>
      <c r="I4977" t="s">
        <v>33476</v>
      </c>
      <c r="J4977"/>
      <c r="U4977" s="43"/>
      <c r="AE4977"/>
    </row>
    <row r="4978" spans="1:31">
      <c r="A4978">
        <v>14250</v>
      </c>
      <c r="B4978" t="s">
        <v>4626</v>
      </c>
      <c r="C4978" t="s">
        <v>33477</v>
      </c>
      <c r="D4978" t="s">
        <v>33476</v>
      </c>
      <c r="E4978"/>
      <c r="F4978">
        <v>59210</v>
      </c>
      <c r="G4978" t="s">
        <v>33477</v>
      </c>
      <c r="H4978">
        <v>60400</v>
      </c>
      <c r="I4978" t="s">
        <v>33476</v>
      </c>
      <c r="J4978"/>
      <c r="U4978" s="43"/>
      <c r="AE4978"/>
    </row>
    <row r="4979" spans="1:31">
      <c r="A4979">
        <v>14740</v>
      </c>
      <c r="B4979" t="s">
        <v>4626</v>
      </c>
      <c r="C4979" t="s">
        <v>33477</v>
      </c>
      <c r="D4979" t="s">
        <v>33476</v>
      </c>
      <c r="E4979"/>
      <c r="F4979">
        <v>59211</v>
      </c>
      <c r="G4979" t="s">
        <v>33477</v>
      </c>
      <c r="H4979">
        <v>60410</v>
      </c>
      <c r="I4979" t="s">
        <v>33476</v>
      </c>
      <c r="J4979"/>
      <c r="U4979" s="43"/>
      <c r="AE4979"/>
    </row>
    <row r="4980" spans="1:31">
      <c r="A4980">
        <v>14740</v>
      </c>
      <c r="B4980" t="s">
        <v>4626</v>
      </c>
      <c r="C4980" t="s">
        <v>33477</v>
      </c>
      <c r="D4980" t="s">
        <v>33476</v>
      </c>
      <c r="E4980"/>
      <c r="F4980">
        <v>59212</v>
      </c>
      <c r="G4980" t="s">
        <v>33478</v>
      </c>
      <c r="H4980">
        <v>60420</v>
      </c>
      <c r="I4980" t="s">
        <v>33476</v>
      </c>
      <c r="J4980"/>
      <c r="U4980" s="43"/>
      <c r="AE4980"/>
    </row>
    <row r="4981" spans="1:31">
      <c r="A4981">
        <v>14740</v>
      </c>
      <c r="B4981" t="s">
        <v>4626</v>
      </c>
      <c r="C4981" t="s">
        <v>33477</v>
      </c>
      <c r="D4981" t="s">
        <v>33476</v>
      </c>
      <c r="E4981"/>
      <c r="F4981">
        <v>59213</v>
      </c>
      <c r="G4981" t="s">
        <v>33477</v>
      </c>
      <c r="H4981">
        <v>60420</v>
      </c>
      <c r="I4981" t="s">
        <v>33476</v>
      </c>
      <c r="J4981"/>
      <c r="U4981" s="43"/>
      <c r="AE4981"/>
    </row>
    <row r="4982" spans="1:31">
      <c r="A4982">
        <v>14740</v>
      </c>
      <c r="B4982" t="s">
        <v>4626</v>
      </c>
      <c r="C4982" t="s">
        <v>33477</v>
      </c>
      <c r="D4982" t="s">
        <v>33476</v>
      </c>
      <c r="E4982"/>
      <c r="F4982">
        <v>59214</v>
      </c>
      <c r="G4982" t="s">
        <v>33478</v>
      </c>
      <c r="H4982">
        <v>60440</v>
      </c>
      <c r="I4982" t="s">
        <v>33476</v>
      </c>
      <c r="J4982"/>
      <c r="U4982" s="43"/>
      <c r="AE4982"/>
    </row>
    <row r="4983" spans="1:31">
      <c r="A4983">
        <v>14680</v>
      </c>
      <c r="B4983" t="s">
        <v>4627</v>
      </c>
      <c r="C4983" t="s">
        <v>33477</v>
      </c>
      <c r="D4983" t="s">
        <v>33476</v>
      </c>
      <c r="E4983"/>
      <c r="F4983">
        <v>59215</v>
      </c>
      <c r="G4983" t="s">
        <v>33477</v>
      </c>
      <c r="H4983">
        <v>60440</v>
      </c>
      <c r="I4983" t="s">
        <v>33476</v>
      </c>
      <c r="J4983"/>
      <c r="U4983" s="43"/>
      <c r="AE4983"/>
    </row>
    <row r="4984" spans="1:31">
      <c r="A4984">
        <v>14760</v>
      </c>
      <c r="B4984" t="s">
        <v>4628</v>
      </c>
      <c r="C4984" t="s">
        <v>33477</v>
      </c>
      <c r="D4984" t="e">
        <v>#N/A</v>
      </c>
      <c r="E4984"/>
      <c r="F4984">
        <v>59216</v>
      </c>
      <c r="G4984" t="s">
        <v>33478</v>
      </c>
      <c r="H4984">
        <v>60460</v>
      </c>
      <c r="I4984" t="s">
        <v>33476</v>
      </c>
      <c r="J4984"/>
      <c r="U4984" s="43"/>
      <c r="AE4984"/>
    </row>
    <row r="4985" spans="1:31">
      <c r="A4985">
        <v>14130</v>
      </c>
      <c r="B4985" t="s">
        <v>4629</v>
      </c>
      <c r="C4985" t="s">
        <v>33477</v>
      </c>
      <c r="D4985" t="s">
        <v>33476</v>
      </c>
      <c r="E4985"/>
      <c r="F4985">
        <v>59217</v>
      </c>
      <c r="G4985" t="s">
        <v>33477</v>
      </c>
      <c r="H4985">
        <v>60480</v>
      </c>
      <c r="I4985" t="s">
        <v>33476</v>
      </c>
      <c r="J4985"/>
      <c r="U4985" s="43"/>
      <c r="AE4985"/>
    </row>
    <row r="4986" spans="1:31">
      <c r="A4986">
        <v>14330</v>
      </c>
      <c r="B4986" t="s">
        <v>4630</v>
      </c>
      <c r="C4986" t="s">
        <v>33477</v>
      </c>
      <c r="D4986" t="s">
        <v>33476</v>
      </c>
      <c r="E4986"/>
      <c r="F4986">
        <v>59218</v>
      </c>
      <c r="G4986" t="s">
        <v>33478</v>
      </c>
      <c r="H4986">
        <v>60480</v>
      </c>
      <c r="I4986" t="s">
        <v>33476</v>
      </c>
      <c r="J4986"/>
      <c r="U4986" s="43"/>
      <c r="AE4986"/>
    </row>
    <row r="4987" spans="1:31">
      <c r="A4987">
        <v>14130</v>
      </c>
      <c r="B4987" t="s">
        <v>4631</v>
      </c>
      <c r="C4987" t="s">
        <v>33477</v>
      </c>
      <c r="D4987" t="s">
        <v>33476</v>
      </c>
      <c r="E4987"/>
      <c r="F4987">
        <v>59220</v>
      </c>
      <c r="G4987" t="s">
        <v>33477</v>
      </c>
      <c r="H4987">
        <v>60490</v>
      </c>
      <c r="I4987" t="s">
        <v>33476</v>
      </c>
      <c r="J4987"/>
      <c r="U4987" s="43"/>
      <c r="AE4987"/>
    </row>
    <row r="4988" spans="1:31">
      <c r="A4988">
        <v>14860</v>
      </c>
      <c r="B4988" t="s">
        <v>4632</v>
      </c>
      <c r="C4988" t="s">
        <v>33477</v>
      </c>
      <c r="D4988" t="s">
        <v>33476</v>
      </c>
      <c r="E4988"/>
      <c r="F4988">
        <v>59221</v>
      </c>
      <c r="G4988" t="s">
        <v>33477</v>
      </c>
      <c r="H4988">
        <v>60490</v>
      </c>
      <c r="I4988" t="s">
        <v>33476</v>
      </c>
      <c r="J4988"/>
      <c r="U4988" s="43"/>
      <c r="AE4988"/>
    </row>
    <row r="4989" spans="1:31">
      <c r="A4989">
        <v>14710</v>
      </c>
      <c r="B4989" t="s">
        <v>4633</v>
      </c>
      <c r="C4989" t="s">
        <v>33477</v>
      </c>
      <c r="D4989" t="s">
        <v>33476</v>
      </c>
      <c r="E4989"/>
      <c r="F4989">
        <v>59222</v>
      </c>
      <c r="G4989" t="s">
        <v>33478</v>
      </c>
      <c r="H4989">
        <v>60490</v>
      </c>
      <c r="I4989" t="s">
        <v>33476</v>
      </c>
      <c r="J4989"/>
      <c r="U4989" s="43"/>
      <c r="AE4989"/>
    </row>
    <row r="4990" spans="1:31">
      <c r="A4990">
        <v>14160</v>
      </c>
      <c r="B4990" t="s">
        <v>4634</v>
      </c>
      <c r="C4990" t="s">
        <v>33477</v>
      </c>
      <c r="D4990" t="e">
        <v>#N/A</v>
      </c>
      <c r="E4990"/>
      <c r="F4990">
        <v>59223</v>
      </c>
      <c r="G4990" t="s">
        <v>33477</v>
      </c>
      <c r="H4990">
        <v>60510</v>
      </c>
      <c r="I4990" t="s">
        <v>33476</v>
      </c>
      <c r="J4990"/>
      <c r="U4990" s="43"/>
      <c r="AE4990"/>
    </row>
    <row r="4991" spans="1:31">
      <c r="A4991">
        <v>14250</v>
      </c>
      <c r="B4991" t="s">
        <v>4635</v>
      </c>
      <c r="C4991" t="s">
        <v>33477</v>
      </c>
      <c r="D4991" t="s">
        <v>33476</v>
      </c>
      <c r="E4991"/>
      <c r="F4991">
        <v>59225</v>
      </c>
      <c r="G4991" t="s">
        <v>33478</v>
      </c>
      <c r="H4991">
        <v>60510</v>
      </c>
      <c r="I4991" t="s">
        <v>33476</v>
      </c>
      <c r="J4991"/>
      <c r="U4991" s="43"/>
      <c r="AE4991"/>
    </row>
    <row r="4992" spans="1:31">
      <c r="A4992">
        <v>14190</v>
      </c>
      <c r="B4992" t="s">
        <v>4636</v>
      </c>
      <c r="C4992" t="s">
        <v>33477</v>
      </c>
      <c r="D4992" t="s">
        <v>33476</v>
      </c>
      <c r="E4992"/>
      <c r="F4992">
        <v>59226</v>
      </c>
      <c r="G4992" t="s">
        <v>33477</v>
      </c>
      <c r="H4992">
        <v>60510</v>
      </c>
      <c r="I4992" t="s">
        <v>33476</v>
      </c>
      <c r="J4992"/>
      <c r="U4992" s="43"/>
      <c r="AE4992"/>
    </row>
    <row r="4993" spans="1:31">
      <c r="A4993">
        <v>14390</v>
      </c>
      <c r="B4993" t="s">
        <v>4637</v>
      </c>
      <c r="C4993" t="s">
        <v>33477</v>
      </c>
      <c r="D4993" t="s">
        <v>33481</v>
      </c>
      <c r="E4993"/>
      <c r="F4993">
        <v>59227</v>
      </c>
      <c r="G4993" t="s">
        <v>33477</v>
      </c>
      <c r="H4993">
        <v>60520</v>
      </c>
      <c r="I4993" t="s">
        <v>33476</v>
      </c>
      <c r="J4993"/>
      <c r="U4993" s="43"/>
      <c r="AE4993"/>
    </row>
    <row r="4994" spans="1:31">
      <c r="A4994">
        <v>14000</v>
      </c>
      <c r="B4994" t="s">
        <v>4638</v>
      </c>
      <c r="C4994" t="s">
        <v>33477</v>
      </c>
      <c r="D4994" t="s">
        <v>33476</v>
      </c>
      <c r="E4994"/>
      <c r="F4994">
        <v>59229</v>
      </c>
      <c r="G4994" t="s">
        <v>33477</v>
      </c>
      <c r="H4994">
        <v>60530</v>
      </c>
      <c r="I4994" t="s">
        <v>33476</v>
      </c>
      <c r="J4994"/>
      <c r="U4994" s="43"/>
      <c r="AE4994"/>
    </row>
    <row r="4995" spans="1:31">
      <c r="A4995">
        <v>14630</v>
      </c>
      <c r="B4995" t="s">
        <v>4639</v>
      </c>
      <c r="C4995" t="s">
        <v>33477</v>
      </c>
      <c r="D4995" t="e">
        <v>#N/A</v>
      </c>
      <c r="E4995"/>
      <c r="F4995">
        <v>59233</v>
      </c>
      <c r="G4995" t="s">
        <v>33477</v>
      </c>
      <c r="H4995">
        <v>60540</v>
      </c>
      <c r="I4995" t="s">
        <v>33476</v>
      </c>
      <c r="J4995"/>
      <c r="U4995" s="43"/>
      <c r="AE4995"/>
    </row>
    <row r="4996" spans="1:31">
      <c r="A4996">
        <v>14240</v>
      </c>
      <c r="B4996" t="s">
        <v>4640</v>
      </c>
      <c r="C4996" t="s">
        <v>33477</v>
      </c>
      <c r="D4996" t="s">
        <v>33476</v>
      </c>
      <c r="E4996"/>
      <c r="F4996">
        <v>59235</v>
      </c>
      <c r="G4996" t="s">
        <v>33477</v>
      </c>
      <c r="H4996">
        <v>60570</v>
      </c>
      <c r="I4996" t="s">
        <v>33476</v>
      </c>
      <c r="J4996"/>
      <c r="U4996" s="43"/>
      <c r="AE4996"/>
    </row>
    <row r="4997" spans="1:31">
      <c r="A4997">
        <v>14490</v>
      </c>
      <c r="B4997" t="s">
        <v>4641</v>
      </c>
      <c r="C4997" t="s">
        <v>33477</v>
      </c>
      <c r="D4997" t="s">
        <v>33476</v>
      </c>
      <c r="E4997"/>
      <c r="F4997">
        <v>59237</v>
      </c>
      <c r="G4997" t="s">
        <v>33477</v>
      </c>
      <c r="H4997">
        <v>60590</v>
      </c>
      <c r="I4997" t="s">
        <v>33476</v>
      </c>
      <c r="J4997"/>
      <c r="U4997" s="43"/>
      <c r="AE4997"/>
    </row>
    <row r="4998" spans="1:31">
      <c r="A4998">
        <v>14210</v>
      </c>
      <c r="B4998" t="s">
        <v>4642</v>
      </c>
      <c r="C4998" t="s">
        <v>33477</v>
      </c>
      <c r="D4998" t="s">
        <v>33476</v>
      </c>
      <c r="E4998"/>
      <c r="F4998">
        <v>59238</v>
      </c>
      <c r="G4998" t="s">
        <v>33478</v>
      </c>
      <c r="H4998">
        <v>60590</v>
      </c>
      <c r="I4998" t="s">
        <v>33476</v>
      </c>
      <c r="J4998"/>
      <c r="U4998" s="43"/>
      <c r="AE4998"/>
    </row>
    <row r="4999" spans="1:31">
      <c r="A4999">
        <v>14610</v>
      </c>
      <c r="B4999" t="s">
        <v>4643</v>
      </c>
      <c r="C4999" t="s">
        <v>33477</v>
      </c>
      <c r="D4999" t="s">
        <v>33476</v>
      </c>
      <c r="E4999"/>
      <c r="F4999">
        <v>59239</v>
      </c>
      <c r="G4999" t="s">
        <v>33477</v>
      </c>
      <c r="H4999">
        <v>60610</v>
      </c>
      <c r="I4999" t="s">
        <v>33476</v>
      </c>
      <c r="J4999"/>
      <c r="U4999" s="43"/>
      <c r="AE4999"/>
    </row>
    <row r="5000" spans="1:31">
      <c r="A5000">
        <v>14230</v>
      </c>
      <c r="B5000" t="s">
        <v>4644</v>
      </c>
      <c r="C5000" t="s">
        <v>33477</v>
      </c>
      <c r="D5000" t="s">
        <v>33476</v>
      </c>
      <c r="E5000"/>
      <c r="F5000">
        <v>59240</v>
      </c>
      <c r="G5000" t="s">
        <v>33477</v>
      </c>
      <c r="H5000">
        <v>60620</v>
      </c>
      <c r="I5000" t="s">
        <v>33476</v>
      </c>
      <c r="J5000"/>
      <c r="U5000" s="43"/>
      <c r="AE5000"/>
    </row>
    <row r="5001" spans="1:31">
      <c r="A5001">
        <v>14610</v>
      </c>
      <c r="B5001" t="s">
        <v>4645</v>
      </c>
      <c r="C5001" t="s">
        <v>33477</v>
      </c>
      <c r="D5001" t="s">
        <v>33476</v>
      </c>
      <c r="E5001"/>
      <c r="F5001">
        <v>59241</v>
      </c>
      <c r="G5001" t="s">
        <v>33478</v>
      </c>
      <c r="H5001">
        <v>60640</v>
      </c>
      <c r="I5001" t="s">
        <v>33476</v>
      </c>
      <c r="J5001"/>
      <c r="U5001" s="43"/>
      <c r="AE5001"/>
    </row>
    <row r="5002" spans="1:31">
      <c r="A5002">
        <v>14340</v>
      </c>
      <c r="B5002" t="s">
        <v>4646</v>
      </c>
      <c r="C5002" t="s">
        <v>33477</v>
      </c>
      <c r="D5002" t="s">
        <v>33476</v>
      </c>
      <c r="E5002"/>
      <c r="F5002">
        <v>59242</v>
      </c>
      <c r="G5002" t="s">
        <v>33477</v>
      </c>
      <c r="H5002">
        <v>60650</v>
      </c>
      <c r="I5002" t="s">
        <v>33476</v>
      </c>
      <c r="J5002"/>
      <c r="U5002" s="43"/>
      <c r="AE5002"/>
    </row>
    <row r="5003" spans="1:31">
      <c r="A5003">
        <v>14340</v>
      </c>
      <c r="B5003" t="s">
        <v>4646</v>
      </c>
      <c r="C5003" t="s">
        <v>33477</v>
      </c>
      <c r="D5003" t="s">
        <v>33476</v>
      </c>
      <c r="E5003"/>
      <c r="F5003">
        <v>59243</v>
      </c>
      <c r="G5003" t="s">
        <v>33477</v>
      </c>
      <c r="H5003">
        <v>60730</v>
      </c>
      <c r="I5003" t="s">
        <v>33476</v>
      </c>
      <c r="J5003"/>
      <c r="U5003" s="43"/>
      <c r="AE5003"/>
    </row>
    <row r="5004" spans="1:31">
      <c r="A5004">
        <v>14340</v>
      </c>
      <c r="B5004" t="s">
        <v>4646</v>
      </c>
      <c r="C5004" t="s">
        <v>33477</v>
      </c>
      <c r="D5004" t="s">
        <v>33476</v>
      </c>
      <c r="E5004"/>
      <c r="F5004">
        <v>59245</v>
      </c>
      <c r="G5004" t="s">
        <v>33478</v>
      </c>
      <c r="H5004">
        <v>60730</v>
      </c>
      <c r="I5004" t="s">
        <v>33476</v>
      </c>
      <c r="J5004"/>
      <c r="U5004" s="43"/>
      <c r="AE5004"/>
    </row>
    <row r="5005" spans="1:31">
      <c r="A5005">
        <v>14340</v>
      </c>
      <c r="B5005" t="s">
        <v>4646</v>
      </c>
      <c r="C5005" t="s">
        <v>33477</v>
      </c>
      <c r="D5005" t="s">
        <v>33476</v>
      </c>
      <c r="E5005"/>
      <c r="F5005">
        <v>59246</v>
      </c>
      <c r="G5005" t="s">
        <v>33477</v>
      </c>
      <c r="H5005">
        <v>60790</v>
      </c>
      <c r="I5005" t="s">
        <v>33476</v>
      </c>
      <c r="J5005"/>
      <c r="U5005" s="43"/>
      <c r="AE5005"/>
    </row>
    <row r="5006" spans="1:31">
      <c r="A5006">
        <v>14340</v>
      </c>
      <c r="B5006" t="s">
        <v>4646</v>
      </c>
      <c r="C5006" t="s">
        <v>33477</v>
      </c>
      <c r="D5006" t="s">
        <v>33476</v>
      </c>
      <c r="E5006"/>
      <c r="F5006">
        <v>59247</v>
      </c>
      <c r="G5006" t="s">
        <v>33477</v>
      </c>
      <c r="H5006">
        <v>60800</v>
      </c>
      <c r="I5006" t="s">
        <v>33476</v>
      </c>
      <c r="J5006"/>
      <c r="U5006" s="43"/>
      <c r="AE5006"/>
    </row>
    <row r="5007" spans="1:31">
      <c r="A5007">
        <v>14500</v>
      </c>
      <c r="B5007" t="s">
        <v>4647</v>
      </c>
      <c r="C5007" t="s">
        <v>33477</v>
      </c>
      <c r="D5007" t="s">
        <v>33476</v>
      </c>
      <c r="E5007"/>
      <c r="F5007">
        <v>59249</v>
      </c>
      <c r="G5007" t="s">
        <v>33477</v>
      </c>
      <c r="H5007">
        <v>60800</v>
      </c>
      <c r="I5007" t="s">
        <v>33476</v>
      </c>
      <c r="J5007"/>
      <c r="U5007" s="43"/>
      <c r="AE5007"/>
    </row>
    <row r="5008" spans="1:31">
      <c r="A5008">
        <v>14490</v>
      </c>
      <c r="B5008" t="s">
        <v>4648</v>
      </c>
      <c r="C5008" t="s">
        <v>33477</v>
      </c>
      <c r="D5008" t="s">
        <v>33476</v>
      </c>
      <c r="E5008"/>
      <c r="F5008">
        <v>59250</v>
      </c>
      <c r="G5008" t="s">
        <v>33477</v>
      </c>
      <c r="H5008">
        <v>60810</v>
      </c>
      <c r="I5008" t="s">
        <v>33476</v>
      </c>
      <c r="J5008"/>
      <c r="U5008" s="43"/>
      <c r="AE5008"/>
    </row>
    <row r="5009" spans="1:31">
      <c r="A5009">
        <v>14800</v>
      </c>
      <c r="B5009" t="s">
        <v>4649</v>
      </c>
      <c r="C5009" t="s">
        <v>33477</v>
      </c>
      <c r="D5009" t="e">
        <v>#N/A</v>
      </c>
      <c r="E5009"/>
      <c r="F5009">
        <v>59253</v>
      </c>
      <c r="G5009" t="s">
        <v>33477</v>
      </c>
      <c r="H5009">
        <v>60840</v>
      </c>
      <c r="I5009" t="s">
        <v>33476</v>
      </c>
      <c r="J5009"/>
      <c r="U5009" s="43"/>
      <c r="AE5009"/>
    </row>
    <row r="5010" spans="1:31">
      <c r="A5010">
        <v>14230</v>
      </c>
      <c r="B5010" t="s">
        <v>4650</v>
      </c>
      <c r="C5010" t="s">
        <v>33477</v>
      </c>
      <c r="D5010" t="s">
        <v>33476</v>
      </c>
      <c r="E5010"/>
      <c r="F5010">
        <v>59254</v>
      </c>
      <c r="G5010" t="s">
        <v>33477</v>
      </c>
      <c r="H5010">
        <v>60850</v>
      </c>
      <c r="I5010" t="s">
        <v>33476</v>
      </c>
      <c r="J5010"/>
      <c r="U5010" s="43"/>
      <c r="AE5010"/>
    </row>
    <row r="5011" spans="1:31">
      <c r="A5011">
        <v>14370</v>
      </c>
      <c r="B5011" t="s">
        <v>4651</v>
      </c>
      <c r="C5011" t="s">
        <v>33477</v>
      </c>
      <c r="D5011" t="s">
        <v>33476</v>
      </c>
      <c r="E5011"/>
      <c r="F5011">
        <v>59255</v>
      </c>
      <c r="G5011" t="s">
        <v>33477</v>
      </c>
      <c r="H5011">
        <v>60850</v>
      </c>
      <c r="I5011" t="s">
        <v>33476</v>
      </c>
      <c r="J5011"/>
      <c r="U5011" s="43"/>
      <c r="AE5011"/>
    </row>
    <row r="5012" spans="1:31">
      <c r="A5012">
        <v>14740</v>
      </c>
      <c r="B5012" t="s">
        <v>4652</v>
      </c>
      <c r="C5012" t="s">
        <v>33477</v>
      </c>
      <c r="D5012" t="s">
        <v>33476</v>
      </c>
      <c r="E5012"/>
      <c r="F5012">
        <v>59258</v>
      </c>
      <c r="G5012" t="s">
        <v>33478</v>
      </c>
      <c r="H5012">
        <v>60860</v>
      </c>
      <c r="I5012" t="s">
        <v>33476</v>
      </c>
      <c r="J5012"/>
      <c r="U5012" s="43"/>
      <c r="AE5012"/>
    </row>
    <row r="5013" spans="1:31">
      <c r="A5013">
        <v>14230</v>
      </c>
      <c r="B5013" t="s">
        <v>4653</v>
      </c>
      <c r="C5013" t="s">
        <v>33477</v>
      </c>
      <c r="D5013" t="s">
        <v>33476</v>
      </c>
      <c r="E5013"/>
      <c r="F5013">
        <v>59259</v>
      </c>
      <c r="G5013" t="s">
        <v>33477</v>
      </c>
      <c r="H5013">
        <v>60860</v>
      </c>
      <c r="I5013" t="s">
        <v>33476</v>
      </c>
      <c r="J5013"/>
      <c r="U5013" s="43"/>
      <c r="AE5013"/>
    </row>
    <row r="5014" spans="1:31">
      <c r="A5014">
        <v>14650</v>
      </c>
      <c r="B5014" t="s">
        <v>4654</v>
      </c>
      <c r="C5014" t="s">
        <v>33477</v>
      </c>
      <c r="D5014" t="e">
        <v>#N/A</v>
      </c>
      <c r="E5014"/>
      <c r="F5014">
        <v>59260</v>
      </c>
      <c r="G5014" t="s">
        <v>33477</v>
      </c>
      <c r="H5014">
        <v>60890</v>
      </c>
      <c r="I5014" t="s">
        <v>33476</v>
      </c>
      <c r="J5014"/>
      <c r="U5014" s="43"/>
      <c r="AE5014"/>
    </row>
    <row r="5015" spans="1:31">
      <c r="A5015">
        <v>14330</v>
      </c>
      <c r="B5015" t="s">
        <v>4655</v>
      </c>
      <c r="C5015" t="s">
        <v>33477</v>
      </c>
      <c r="D5015" t="s">
        <v>33476</v>
      </c>
      <c r="E5015"/>
      <c r="F5015">
        <v>59261</v>
      </c>
      <c r="G5015" t="s">
        <v>33477</v>
      </c>
      <c r="H5015">
        <v>60950</v>
      </c>
      <c r="I5015" t="s">
        <v>33476</v>
      </c>
      <c r="J5015"/>
      <c r="U5015" s="43"/>
      <c r="AE5015"/>
    </row>
    <row r="5016" spans="1:31">
      <c r="A5016">
        <v>14490</v>
      </c>
      <c r="B5016" t="s">
        <v>2108</v>
      </c>
      <c r="C5016" t="s">
        <v>33477</v>
      </c>
      <c r="D5016" t="s">
        <v>33476</v>
      </c>
      <c r="E5016"/>
      <c r="F5016">
        <v>59262</v>
      </c>
      <c r="G5016" t="s">
        <v>33477</v>
      </c>
      <c r="H5016">
        <v>61100</v>
      </c>
      <c r="I5016" t="s">
        <v>33476</v>
      </c>
      <c r="J5016"/>
      <c r="U5016" s="43"/>
      <c r="AE5016"/>
    </row>
    <row r="5017" spans="1:31">
      <c r="A5017">
        <v>14140</v>
      </c>
      <c r="B5017" t="s">
        <v>4656</v>
      </c>
      <c r="C5017" t="s">
        <v>33477</v>
      </c>
      <c r="D5017" t="s">
        <v>33476</v>
      </c>
      <c r="E5017"/>
      <c r="F5017">
        <v>59263</v>
      </c>
      <c r="G5017" t="s">
        <v>33477</v>
      </c>
      <c r="H5017">
        <v>61100</v>
      </c>
      <c r="I5017" t="s">
        <v>33476</v>
      </c>
      <c r="J5017"/>
      <c r="U5017" s="43"/>
      <c r="AE5017"/>
    </row>
    <row r="5018" spans="1:31">
      <c r="A5018">
        <v>14240</v>
      </c>
      <c r="B5018" t="s">
        <v>4657</v>
      </c>
      <c r="C5018" t="s">
        <v>33477</v>
      </c>
      <c r="D5018" t="s">
        <v>33476</v>
      </c>
      <c r="E5018"/>
      <c r="F5018">
        <v>59265</v>
      </c>
      <c r="G5018" t="s">
        <v>33477</v>
      </c>
      <c r="H5018">
        <v>61110</v>
      </c>
      <c r="I5018" t="s">
        <v>33476</v>
      </c>
      <c r="J5018"/>
      <c r="U5018" s="43"/>
      <c r="AE5018"/>
    </row>
    <row r="5019" spans="1:31">
      <c r="A5019">
        <v>14240</v>
      </c>
      <c r="B5019" t="s">
        <v>4657</v>
      </c>
      <c r="C5019" t="s">
        <v>33477</v>
      </c>
      <c r="D5019" t="s">
        <v>33476</v>
      </c>
      <c r="E5019"/>
      <c r="F5019">
        <v>59271</v>
      </c>
      <c r="G5019" t="s">
        <v>33478</v>
      </c>
      <c r="H5019">
        <v>61120</v>
      </c>
      <c r="I5019" t="s">
        <v>33476</v>
      </c>
      <c r="J5019"/>
      <c r="U5019" s="43"/>
      <c r="AE5019"/>
    </row>
    <row r="5020" spans="1:31">
      <c r="A5020">
        <v>14240</v>
      </c>
      <c r="B5020" t="s">
        <v>4657</v>
      </c>
      <c r="C5020" t="s">
        <v>33477</v>
      </c>
      <c r="D5020" t="s">
        <v>33476</v>
      </c>
      <c r="E5020"/>
      <c r="F5020">
        <v>59272</v>
      </c>
      <c r="G5020" t="s">
        <v>33477</v>
      </c>
      <c r="H5020">
        <v>61120</v>
      </c>
      <c r="I5020" t="s">
        <v>33476</v>
      </c>
      <c r="J5020"/>
      <c r="U5020" s="43"/>
      <c r="AE5020"/>
    </row>
    <row r="5021" spans="1:31">
      <c r="A5021">
        <v>14240</v>
      </c>
      <c r="B5021" t="s">
        <v>4657</v>
      </c>
      <c r="C5021" t="s">
        <v>33477</v>
      </c>
      <c r="D5021" t="s">
        <v>33476</v>
      </c>
      <c r="E5021"/>
      <c r="F5021">
        <v>59273</v>
      </c>
      <c r="G5021" t="s">
        <v>33477</v>
      </c>
      <c r="H5021">
        <v>61140</v>
      </c>
      <c r="I5021" t="s">
        <v>33476</v>
      </c>
      <c r="J5021"/>
      <c r="U5021" s="43"/>
      <c r="AE5021"/>
    </row>
    <row r="5022" spans="1:31">
      <c r="A5022">
        <v>14190</v>
      </c>
      <c r="B5022" t="s">
        <v>4658</v>
      </c>
      <c r="C5022" t="s">
        <v>33477</v>
      </c>
      <c r="D5022" t="s">
        <v>33476</v>
      </c>
      <c r="E5022"/>
      <c r="F5022">
        <v>59274</v>
      </c>
      <c r="G5022" t="s">
        <v>33477</v>
      </c>
      <c r="H5022">
        <v>61140</v>
      </c>
      <c r="I5022" t="s">
        <v>33476</v>
      </c>
      <c r="J5022"/>
      <c r="U5022" s="43"/>
      <c r="AE5022"/>
    </row>
    <row r="5023" spans="1:31">
      <c r="A5023">
        <v>14770</v>
      </c>
      <c r="B5023" t="s">
        <v>4659</v>
      </c>
      <c r="C5023" t="s">
        <v>33478</v>
      </c>
      <c r="D5023" t="e">
        <v>#N/A</v>
      </c>
      <c r="E5023"/>
      <c r="F5023">
        <v>59277</v>
      </c>
      <c r="G5023" t="s">
        <v>33478</v>
      </c>
      <c r="H5023">
        <v>61150</v>
      </c>
      <c r="I5023" t="s">
        <v>33476</v>
      </c>
      <c r="J5023"/>
      <c r="U5023" s="43"/>
      <c r="AE5023"/>
    </row>
    <row r="5024" spans="1:31">
      <c r="A5024">
        <v>14290</v>
      </c>
      <c r="B5024" t="s">
        <v>4660</v>
      </c>
      <c r="C5024" t="s">
        <v>33478</v>
      </c>
      <c r="D5024" t="s">
        <v>33482</v>
      </c>
      <c r="E5024"/>
      <c r="F5024">
        <v>59278</v>
      </c>
      <c r="G5024" t="s">
        <v>33477</v>
      </c>
      <c r="H5024">
        <v>61150</v>
      </c>
      <c r="I5024" t="s">
        <v>33476</v>
      </c>
      <c r="J5024"/>
      <c r="U5024" s="43"/>
      <c r="AE5024"/>
    </row>
    <row r="5025" spans="1:31">
      <c r="A5025">
        <v>14270</v>
      </c>
      <c r="B5025" t="s">
        <v>4661</v>
      </c>
      <c r="C5025" t="s">
        <v>33477</v>
      </c>
      <c r="D5025" t="s">
        <v>33476</v>
      </c>
      <c r="E5025"/>
      <c r="F5025">
        <v>59279</v>
      </c>
      <c r="G5025" t="s">
        <v>33477</v>
      </c>
      <c r="H5025">
        <v>61150</v>
      </c>
      <c r="I5025" t="s">
        <v>33476</v>
      </c>
      <c r="J5025"/>
      <c r="U5025" s="43"/>
      <c r="AE5025"/>
    </row>
    <row r="5026" spans="1:31">
      <c r="A5026">
        <v>14220</v>
      </c>
      <c r="B5026" t="s">
        <v>4662</v>
      </c>
      <c r="C5026" t="s">
        <v>33477</v>
      </c>
      <c r="D5026" t="s">
        <v>33476</v>
      </c>
      <c r="E5026"/>
      <c r="F5026">
        <v>59280</v>
      </c>
      <c r="G5026" t="s">
        <v>33477</v>
      </c>
      <c r="H5026">
        <v>61160</v>
      </c>
      <c r="I5026" t="s">
        <v>33476</v>
      </c>
      <c r="J5026"/>
      <c r="U5026" s="43"/>
      <c r="AE5026"/>
    </row>
    <row r="5027" spans="1:31">
      <c r="A5027">
        <v>14220</v>
      </c>
      <c r="B5027" t="s">
        <v>4662</v>
      </c>
      <c r="C5027" t="s">
        <v>33477</v>
      </c>
      <c r="D5027" t="s">
        <v>33476</v>
      </c>
      <c r="E5027"/>
      <c r="F5027">
        <v>59281</v>
      </c>
      <c r="G5027" t="s">
        <v>33478</v>
      </c>
      <c r="H5027">
        <v>61160</v>
      </c>
      <c r="I5027" t="s">
        <v>33476</v>
      </c>
      <c r="J5027"/>
      <c r="U5027" s="43"/>
      <c r="AE5027"/>
    </row>
    <row r="5028" spans="1:31">
      <c r="A5028">
        <v>14220</v>
      </c>
      <c r="B5028" t="s">
        <v>4662</v>
      </c>
      <c r="C5028" t="s">
        <v>33477</v>
      </c>
      <c r="D5028" t="s">
        <v>33476</v>
      </c>
      <c r="E5028"/>
      <c r="F5028">
        <v>59283</v>
      </c>
      <c r="G5028" t="s">
        <v>33477</v>
      </c>
      <c r="H5028">
        <v>61160</v>
      </c>
      <c r="I5028" t="s">
        <v>33476</v>
      </c>
      <c r="J5028"/>
      <c r="U5028" s="43"/>
      <c r="AE5028"/>
    </row>
    <row r="5029" spans="1:31">
      <c r="A5029">
        <v>14220</v>
      </c>
      <c r="B5029" t="s">
        <v>4662</v>
      </c>
      <c r="C5029" t="s">
        <v>33477</v>
      </c>
      <c r="D5029" t="s">
        <v>33476</v>
      </c>
      <c r="E5029"/>
      <c r="F5029">
        <v>59284</v>
      </c>
      <c r="G5029" t="s">
        <v>33477</v>
      </c>
      <c r="H5029">
        <v>61170</v>
      </c>
      <c r="I5029" t="s">
        <v>33476</v>
      </c>
      <c r="J5029"/>
      <c r="U5029" s="43"/>
      <c r="AE5029"/>
    </row>
    <row r="5030" spans="1:31">
      <c r="A5030">
        <v>14220</v>
      </c>
      <c r="B5030" t="s">
        <v>4662</v>
      </c>
      <c r="C5030" t="s">
        <v>33477</v>
      </c>
      <c r="D5030" t="s">
        <v>33476</v>
      </c>
      <c r="E5030"/>
      <c r="F5030">
        <v>59285</v>
      </c>
      <c r="G5030" t="s">
        <v>33477</v>
      </c>
      <c r="H5030">
        <v>61200</v>
      </c>
      <c r="I5030" t="s">
        <v>33476</v>
      </c>
      <c r="J5030"/>
      <c r="U5030" s="43"/>
      <c r="AE5030"/>
    </row>
    <row r="5031" spans="1:31">
      <c r="A5031">
        <v>14250</v>
      </c>
      <c r="B5031" t="s">
        <v>4663</v>
      </c>
      <c r="C5031" t="s">
        <v>33477</v>
      </c>
      <c r="D5031" t="s">
        <v>33476</v>
      </c>
      <c r="E5031"/>
      <c r="F5031">
        <v>59286</v>
      </c>
      <c r="G5031" t="s">
        <v>33477</v>
      </c>
      <c r="H5031">
        <v>61200</v>
      </c>
      <c r="I5031" t="s">
        <v>33476</v>
      </c>
      <c r="J5031"/>
      <c r="U5031" s="43"/>
      <c r="AE5031"/>
    </row>
    <row r="5032" spans="1:31">
      <c r="A5032">
        <v>14680</v>
      </c>
      <c r="B5032" t="s">
        <v>4664</v>
      </c>
      <c r="C5032" t="s">
        <v>33477</v>
      </c>
      <c r="D5032" t="s">
        <v>33476</v>
      </c>
      <c r="E5032"/>
      <c r="F5032">
        <v>59287</v>
      </c>
      <c r="G5032" t="s">
        <v>33477</v>
      </c>
      <c r="H5032">
        <v>61210</v>
      </c>
      <c r="I5032" t="s">
        <v>33476</v>
      </c>
      <c r="J5032"/>
      <c r="U5032" s="43"/>
      <c r="AE5032"/>
    </row>
    <row r="5033" spans="1:31">
      <c r="A5033">
        <v>14130</v>
      </c>
      <c r="B5033" t="s">
        <v>4665</v>
      </c>
      <c r="C5033" t="s">
        <v>33477</v>
      </c>
      <c r="D5033" t="s">
        <v>33476</v>
      </c>
      <c r="E5033"/>
      <c r="F5033">
        <v>59288</v>
      </c>
      <c r="G5033" t="s">
        <v>33478</v>
      </c>
      <c r="H5033">
        <v>61210</v>
      </c>
      <c r="I5033" t="s">
        <v>33476</v>
      </c>
      <c r="J5033"/>
      <c r="U5033" s="43"/>
      <c r="AE5033"/>
    </row>
    <row r="5034" spans="1:31">
      <c r="A5034">
        <v>14570</v>
      </c>
      <c r="B5034" t="s">
        <v>4666</v>
      </c>
      <c r="C5034" t="s">
        <v>33477</v>
      </c>
      <c r="D5034" t="e">
        <v>#N/A</v>
      </c>
      <c r="E5034"/>
      <c r="F5034">
        <v>59290</v>
      </c>
      <c r="G5034" t="s">
        <v>33477</v>
      </c>
      <c r="H5034">
        <v>61210</v>
      </c>
      <c r="I5034" t="s">
        <v>33476</v>
      </c>
      <c r="J5034"/>
      <c r="U5034" s="43"/>
      <c r="AE5034"/>
    </row>
    <row r="5035" spans="1:31">
      <c r="A5035">
        <v>14370</v>
      </c>
      <c r="B5035" t="s">
        <v>4667</v>
      </c>
      <c r="C5035" t="s">
        <v>33477</v>
      </c>
      <c r="D5035" t="s">
        <v>33476</v>
      </c>
      <c r="E5035"/>
      <c r="F5035">
        <v>59292</v>
      </c>
      <c r="G5035" t="s">
        <v>33478</v>
      </c>
      <c r="H5035">
        <v>61210</v>
      </c>
      <c r="I5035" t="s">
        <v>33476</v>
      </c>
      <c r="J5035"/>
      <c r="U5035" s="43"/>
      <c r="AE5035"/>
    </row>
    <row r="5036" spans="1:31">
      <c r="A5036">
        <v>14710</v>
      </c>
      <c r="B5036" t="s">
        <v>4668</v>
      </c>
      <c r="C5036" t="s">
        <v>33477</v>
      </c>
      <c r="D5036" t="s">
        <v>33476</v>
      </c>
      <c r="E5036"/>
      <c r="F5036">
        <v>59293</v>
      </c>
      <c r="G5036" t="s">
        <v>33477</v>
      </c>
      <c r="H5036">
        <v>61210</v>
      </c>
      <c r="I5036" t="s">
        <v>33476</v>
      </c>
      <c r="J5036"/>
      <c r="U5036" s="43"/>
      <c r="AE5036"/>
    </row>
    <row r="5037" spans="1:31">
      <c r="A5037">
        <v>14880</v>
      </c>
      <c r="B5037" t="s">
        <v>4669</v>
      </c>
      <c r="C5037" t="s">
        <v>33477</v>
      </c>
      <c r="D5037" t="s">
        <v>33476</v>
      </c>
      <c r="E5037"/>
      <c r="F5037">
        <v>59295</v>
      </c>
      <c r="G5037" t="s">
        <v>33477</v>
      </c>
      <c r="H5037">
        <v>61220</v>
      </c>
      <c r="I5037" t="s">
        <v>33476</v>
      </c>
      <c r="J5037"/>
      <c r="U5037" s="43"/>
      <c r="AE5037"/>
    </row>
    <row r="5038" spans="1:31">
      <c r="A5038">
        <v>14460</v>
      </c>
      <c r="B5038" t="s">
        <v>4670</v>
      </c>
      <c r="C5038" t="s">
        <v>33477</v>
      </c>
      <c r="D5038" t="s">
        <v>33476</v>
      </c>
      <c r="E5038"/>
      <c r="F5038">
        <v>59296</v>
      </c>
      <c r="G5038" t="s">
        <v>33477</v>
      </c>
      <c r="H5038">
        <v>61220</v>
      </c>
      <c r="I5038" t="s">
        <v>33476</v>
      </c>
      <c r="J5038"/>
      <c r="U5038" s="43"/>
      <c r="AE5038"/>
    </row>
    <row r="5039" spans="1:31">
      <c r="A5039">
        <v>14710</v>
      </c>
      <c r="B5039" t="s">
        <v>4671</v>
      </c>
      <c r="C5039" t="s">
        <v>33477</v>
      </c>
      <c r="D5039" t="s">
        <v>33476</v>
      </c>
      <c r="E5039"/>
      <c r="F5039">
        <v>59297</v>
      </c>
      <c r="G5039" t="s">
        <v>33478</v>
      </c>
      <c r="H5039">
        <v>61220</v>
      </c>
      <c r="I5039" t="s">
        <v>33476</v>
      </c>
      <c r="J5039"/>
      <c r="U5039" s="43"/>
      <c r="AE5039"/>
    </row>
    <row r="5040" spans="1:31">
      <c r="A5040">
        <v>14480</v>
      </c>
      <c r="B5040" t="s">
        <v>4672</v>
      </c>
      <c r="C5040" t="s">
        <v>33477</v>
      </c>
      <c r="D5040" t="s">
        <v>33476</v>
      </c>
      <c r="E5040"/>
      <c r="F5040">
        <v>59350</v>
      </c>
      <c r="G5040" t="s">
        <v>33477</v>
      </c>
      <c r="H5040">
        <v>61230</v>
      </c>
      <c r="I5040" t="s">
        <v>33476</v>
      </c>
      <c r="J5040"/>
      <c r="U5040" s="43"/>
      <c r="AE5040"/>
    </row>
    <row r="5041" spans="1:31">
      <c r="A5041">
        <v>14220</v>
      </c>
      <c r="B5041" t="s">
        <v>4673</v>
      </c>
      <c r="C5041" t="s">
        <v>33477</v>
      </c>
      <c r="D5041" t="s">
        <v>33476</v>
      </c>
      <c r="E5041"/>
      <c r="F5041">
        <v>59370</v>
      </c>
      <c r="G5041" t="s">
        <v>33477</v>
      </c>
      <c r="H5041">
        <v>61230</v>
      </c>
      <c r="I5041" t="s">
        <v>33476</v>
      </c>
      <c r="J5041"/>
      <c r="U5041" s="43"/>
      <c r="AE5041"/>
    </row>
    <row r="5042" spans="1:31">
      <c r="A5042">
        <v>14520</v>
      </c>
      <c r="B5042" t="s">
        <v>4674</v>
      </c>
      <c r="C5042" t="s">
        <v>33477</v>
      </c>
      <c r="D5042" t="e">
        <v>#N/A</v>
      </c>
      <c r="E5042"/>
      <c r="F5042">
        <v>59390</v>
      </c>
      <c r="G5042" t="s">
        <v>33477</v>
      </c>
      <c r="H5042">
        <v>61240</v>
      </c>
      <c r="I5042" t="s">
        <v>33476</v>
      </c>
      <c r="J5042"/>
      <c r="U5042" s="43"/>
      <c r="AE5042"/>
    </row>
    <row r="5043" spans="1:31">
      <c r="A5043">
        <v>14270</v>
      </c>
      <c r="B5043" t="s">
        <v>4675</v>
      </c>
      <c r="C5043" t="s">
        <v>33477</v>
      </c>
      <c r="D5043" t="s">
        <v>33476</v>
      </c>
      <c r="E5043"/>
      <c r="F5043">
        <v>59410</v>
      </c>
      <c r="G5043" t="s">
        <v>33477</v>
      </c>
      <c r="H5043">
        <v>61240</v>
      </c>
      <c r="I5043" t="s">
        <v>33476</v>
      </c>
      <c r="J5043"/>
      <c r="U5043" s="43"/>
      <c r="AE5043"/>
    </row>
    <row r="5044" spans="1:31">
      <c r="A5044">
        <v>14110</v>
      </c>
      <c r="B5044" t="s">
        <v>4676</v>
      </c>
      <c r="C5044" t="s">
        <v>33477</v>
      </c>
      <c r="D5044" t="s">
        <v>33476</v>
      </c>
      <c r="E5044"/>
      <c r="F5044">
        <v>59430</v>
      </c>
      <c r="G5044" t="s">
        <v>33477</v>
      </c>
      <c r="H5044">
        <v>61250</v>
      </c>
      <c r="I5044" t="s">
        <v>33476</v>
      </c>
      <c r="J5044"/>
      <c r="U5044" s="43"/>
      <c r="AE5044"/>
    </row>
    <row r="5045" spans="1:31">
      <c r="A5045">
        <v>14110</v>
      </c>
      <c r="B5045" t="s">
        <v>4676</v>
      </c>
      <c r="C5045" t="s">
        <v>33477</v>
      </c>
      <c r="D5045" t="s">
        <v>33476</v>
      </c>
      <c r="E5045"/>
      <c r="F5045">
        <v>59460</v>
      </c>
      <c r="G5045" t="s">
        <v>33478</v>
      </c>
      <c r="H5045">
        <v>61250</v>
      </c>
      <c r="I5045" t="s">
        <v>33476</v>
      </c>
      <c r="J5045"/>
      <c r="U5045" s="43"/>
      <c r="AE5045"/>
    </row>
    <row r="5046" spans="1:31">
      <c r="A5046">
        <v>14110</v>
      </c>
      <c r="B5046" t="s">
        <v>4676</v>
      </c>
      <c r="C5046" t="s">
        <v>33477</v>
      </c>
      <c r="D5046" t="s">
        <v>33476</v>
      </c>
      <c r="E5046"/>
      <c r="F5046">
        <v>59480</v>
      </c>
      <c r="G5046" t="s">
        <v>33477</v>
      </c>
      <c r="H5046">
        <v>61260</v>
      </c>
      <c r="I5046" t="s">
        <v>33476</v>
      </c>
      <c r="J5046"/>
      <c r="U5046" s="43"/>
      <c r="AE5046"/>
    </row>
    <row r="5047" spans="1:31">
      <c r="A5047">
        <v>14770</v>
      </c>
      <c r="B5047" t="s">
        <v>4676</v>
      </c>
      <c r="C5047" t="s">
        <v>33478</v>
      </c>
      <c r="D5047" t="e">
        <v>#N/A</v>
      </c>
      <c r="E5047"/>
      <c r="F5047">
        <v>59492</v>
      </c>
      <c r="G5047" t="s">
        <v>33477</v>
      </c>
      <c r="H5047">
        <v>61320</v>
      </c>
      <c r="I5047" t="s">
        <v>33476</v>
      </c>
      <c r="J5047"/>
      <c r="U5047" s="43"/>
      <c r="AE5047"/>
    </row>
    <row r="5048" spans="1:31">
      <c r="A5048">
        <v>14770</v>
      </c>
      <c r="B5048" t="s">
        <v>4676</v>
      </c>
      <c r="C5048" t="s">
        <v>33478</v>
      </c>
      <c r="D5048" t="e">
        <v>#N/A</v>
      </c>
      <c r="E5048"/>
      <c r="F5048">
        <v>59493</v>
      </c>
      <c r="G5048" t="s">
        <v>33477</v>
      </c>
      <c r="H5048">
        <v>61320</v>
      </c>
      <c r="I5048" t="s">
        <v>33476</v>
      </c>
      <c r="J5048"/>
      <c r="U5048" s="43"/>
      <c r="AE5048"/>
    </row>
    <row r="5049" spans="1:31">
      <c r="A5049">
        <v>14770</v>
      </c>
      <c r="B5049" t="s">
        <v>4676</v>
      </c>
      <c r="C5049" t="s">
        <v>33478</v>
      </c>
      <c r="D5049" t="e">
        <v>#N/A</v>
      </c>
      <c r="E5049"/>
      <c r="F5049">
        <v>59500</v>
      </c>
      <c r="G5049" t="s">
        <v>33477</v>
      </c>
      <c r="H5049">
        <v>61320</v>
      </c>
      <c r="I5049" t="s">
        <v>33476</v>
      </c>
      <c r="J5049"/>
      <c r="U5049" s="43"/>
      <c r="AE5049"/>
    </row>
    <row r="5050" spans="1:31">
      <c r="A5050">
        <v>14400</v>
      </c>
      <c r="B5050" t="s">
        <v>4677</v>
      </c>
      <c r="C5050" t="s">
        <v>33477</v>
      </c>
      <c r="D5050" t="s">
        <v>33481</v>
      </c>
      <c r="E5050"/>
      <c r="F5050">
        <v>59510</v>
      </c>
      <c r="G5050" t="s">
        <v>33477</v>
      </c>
      <c r="H5050">
        <v>61320</v>
      </c>
      <c r="I5050" t="s">
        <v>33476</v>
      </c>
      <c r="J5050"/>
      <c r="U5050" s="43"/>
      <c r="AE5050"/>
    </row>
    <row r="5051" spans="1:31">
      <c r="A5051">
        <v>14130</v>
      </c>
      <c r="B5051" t="s">
        <v>4678</v>
      </c>
      <c r="C5051" t="s">
        <v>33477</v>
      </c>
      <c r="D5051" t="s">
        <v>33476</v>
      </c>
      <c r="E5051"/>
      <c r="F5051">
        <v>59520</v>
      </c>
      <c r="G5051" t="s">
        <v>33477</v>
      </c>
      <c r="H5051">
        <v>61330</v>
      </c>
      <c r="I5051" t="s">
        <v>33476</v>
      </c>
      <c r="J5051"/>
      <c r="U5051" s="43"/>
      <c r="AE5051"/>
    </row>
    <row r="5052" spans="1:31">
      <c r="A5052">
        <v>14100</v>
      </c>
      <c r="B5052" t="s">
        <v>4679</v>
      </c>
      <c r="C5052" t="s">
        <v>33477</v>
      </c>
      <c r="D5052" t="s">
        <v>33476</v>
      </c>
      <c r="E5052"/>
      <c r="F5052">
        <v>59551</v>
      </c>
      <c r="G5052" t="s">
        <v>33477</v>
      </c>
      <c r="H5052">
        <v>61340</v>
      </c>
      <c r="I5052" t="s">
        <v>33476</v>
      </c>
      <c r="J5052"/>
      <c r="U5052" s="43"/>
      <c r="AE5052"/>
    </row>
    <row r="5053" spans="1:31">
      <c r="A5053">
        <v>14700</v>
      </c>
      <c r="B5053" t="s">
        <v>4680</v>
      </c>
      <c r="C5053" t="s">
        <v>33477</v>
      </c>
      <c r="D5053" t="s">
        <v>33476</v>
      </c>
      <c r="E5053"/>
      <c r="F5053">
        <v>59552</v>
      </c>
      <c r="G5053" t="s">
        <v>33477</v>
      </c>
      <c r="H5053">
        <v>61350</v>
      </c>
      <c r="I5053" t="s">
        <v>33476</v>
      </c>
      <c r="J5053"/>
      <c r="U5053" s="43"/>
      <c r="AE5053"/>
    </row>
    <row r="5054" spans="1:31">
      <c r="A5054">
        <v>14123</v>
      </c>
      <c r="B5054" t="s">
        <v>4681</v>
      </c>
      <c r="C5054" t="s">
        <v>33477</v>
      </c>
      <c r="D5054" t="e">
        <v>#N/A</v>
      </c>
      <c r="E5054"/>
      <c r="F5054">
        <v>59554</v>
      </c>
      <c r="G5054" t="s">
        <v>33478</v>
      </c>
      <c r="H5054">
        <v>61360</v>
      </c>
      <c r="I5054" t="s">
        <v>33476</v>
      </c>
      <c r="J5054"/>
      <c r="U5054" s="43"/>
      <c r="AE5054"/>
    </row>
    <row r="5055" spans="1:31">
      <c r="A5055">
        <v>14240</v>
      </c>
      <c r="B5055" t="s">
        <v>4682</v>
      </c>
      <c r="C5055" t="s">
        <v>33477</v>
      </c>
      <c r="D5055" t="s">
        <v>33476</v>
      </c>
      <c r="E5055"/>
      <c r="F5055">
        <v>59560</v>
      </c>
      <c r="G5055" t="s">
        <v>33477</v>
      </c>
      <c r="H5055">
        <v>61360</v>
      </c>
      <c r="I5055" t="s">
        <v>33476</v>
      </c>
      <c r="J5055"/>
      <c r="U5055" s="43"/>
      <c r="AE5055"/>
    </row>
    <row r="5056" spans="1:31">
      <c r="A5056">
        <v>14690</v>
      </c>
      <c r="B5056" t="s">
        <v>4683</v>
      </c>
      <c r="C5056" t="s">
        <v>33477</v>
      </c>
      <c r="D5056" t="e">
        <v>#N/A</v>
      </c>
      <c r="E5056"/>
      <c r="F5056">
        <v>59580</v>
      </c>
      <c r="G5056" t="s">
        <v>33477</v>
      </c>
      <c r="H5056">
        <v>61360</v>
      </c>
      <c r="I5056" t="s">
        <v>33476</v>
      </c>
      <c r="J5056"/>
      <c r="U5056" s="43"/>
      <c r="AE5056"/>
    </row>
    <row r="5057" spans="1:31">
      <c r="A5057">
        <v>14400</v>
      </c>
      <c r="B5057" t="s">
        <v>4684</v>
      </c>
      <c r="C5057" t="s">
        <v>33477</v>
      </c>
      <c r="D5057" t="s">
        <v>33481</v>
      </c>
      <c r="E5057"/>
      <c r="F5057">
        <v>59590</v>
      </c>
      <c r="G5057" t="s">
        <v>33477</v>
      </c>
      <c r="H5057">
        <v>61390</v>
      </c>
      <c r="I5057" t="s">
        <v>33476</v>
      </c>
      <c r="J5057"/>
      <c r="U5057" s="43"/>
      <c r="AE5057"/>
    </row>
    <row r="5058" spans="1:31">
      <c r="A5058">
        <v>14170</v>
      </c>
      <c r="B5058" t="s">
        <v>4685</v>
      </c>
      <c r="C5058" t="s">
        <v>33477</v>
      </c>
      <c r="D5058" t="s">
        <v>33476</v>
      </c>
      <c r="E5058"/>
      <c r="F5058">
        <v>59620</v>
      </c>
      <c r="G5058" t="s">
        <v>33478</v>
      </c>
      <c r="H5058">
        <v>61390</v>
      </c>
      <c r="I5058" t="s">
        <v>33476</v>
      </c>
      <c r="J5058"/>
      <c r="U5058" s="43"/>
      <c r="AE5058"/>
    </row>
    <row r="5059" spans="1:31">
      <c r="A5059">
        <v>14470</v>
      </c>
      <c r="B5059" t="s">
        <v>4686</v>
      </c>
      <c r="C5059" t="s">
        <v>33477</v>
      </c>
      <c r="D5059" t="e">
        <v>#N/A</v>
      </c>
      <c r="E5059"/>
      <c r="F5059">
        <v>59640</v>
      </c>
      <c r="G5059" t="s">
        <v>33477</v>
      </c>
      <c r="H5059">
        <v>61400</v>
      </c>
      <c r="I5059" t="s">
        <v>33476</v>
      </c>
      <c r="J5059"/>
      <c r="U5059" s="43"/>
      <c r="AE5059"/>
    </row>
    <row r="5060" spans="1:31">
      <c r="A5060">
        <v>14100</v>
      </c>
      <c r="B5060" t="s">
        <v>4687</v>
      </c>
      <c r="C5060" t="s">
        <v>33477</v>
      </c>
      <c r="D5060" t="s">
        <v>33476</v>
      </c>
      <c r="E5060"/>
      <c r="F5060">
        <v>59650</v>
      </c>
      <c r="G5060" t="s">
        <v>33477</v>
      </c>
      <c r="H5060">
        <v>61400</v>
      </c>
      <c r="I5060" t="s">
        <v>33476</v>
      </c>
      <c r="J5060"/>
      <c r="U5060" s="43"/>
      <c r="AE5060"/>
    </row>
    <row r="5061" spans="1:31">
      <c r="A5061">
        <v>14290</v>
      </c>
      <c r="B5061" t="s">
        <v>4688</v>
      </c>
      <c r="C5061" t="s">
        <v>33478</v>
      </c>
      <c r="D5061" t="s">
        <v>33482</v>
      </c>
      <c r="E5061"/>
      <c r="F5061">
        <v>59680</v>
      </c>
      <c r="G5061" t="s">
        <v>33478</v>
      </c>
      <c r="H5061">
        <v>61410</v>
      </c>
      <c r="I5061" t="s">
        <v>33476</v>
      </c>
      <c r="J5061"/>
      <c r="U5061" s="43"/>
      <c r="AE5061"/>
    </row>
    <row r="5062" spans="1:31">
      <c r="A5062">
        <v>14290</v>
      </c>
      <c r="B5062" t="s">
        <v>4688</v>
      </c>
      <c r="C5062" t="s">
        <v>33478</v>
      </c>
      <c r="D5062" t="s">
        <v>33482</v>
      </c>
      <c r="E5062"/>
      <c r="F5062">
        <v>59700</v>
      </c>
      <c r="G5062" t="s">
        <v>33477</v>
      </c>
      <c r="H5062">
        <v>61420</v>
      </c>
      <c r="I5062" t="s">
        <v>33476</v>
      </c>
      <c r="J5062"/>
      <c r="U5062" s="43"/>
      <c r="AE5062"/>
    </row>
    <row r="5063" spans="1:31">
      <c r="A5063">
        <v>14260</v>
      </c>
      <c r="B5063" t="s">
        <v>4689</v>
      </c>
      <c r="C5063" t="s">
        <v>33477</v>
      </c>
      <c r="D5063" t="s">
        <v>33476</v>
      </c>
      <c r="E5063"/>
      <c r="F5063">
        <v>59720</v>
      </c>
      <c r="G5063" t="s">
        <v>33478</v>
      </c>
      <c r="H5063">
        <v>61440</v>
      </c>
      <c r="I5063" t="s">
        <v>33476</v>
      </c>
      <c r="J5063"/>
      <c r="U5063" s="43"/>
      <c r="AE5063"/>
    </row>
    <row r="5064" spans="1:31">
      <c r="A5064">
        <v>14480</v>
      </c>
      <c r="B5064" t="s">
        <v>4690</v>
      </c>
      <c r="C5064" t="s">
        <v>33477</v>
      </c>
      <c r="D5064" t="s">
        <v>33476</v>
      </c>
      <c r="E5064"/>
      <c r="F5064">
        <v>59750</v>
      </c>
      <c r="G5064" t="s">
        <v>33478</v>
      </c>
      <c r="H5064">
        <v>61500</v>
      </c>
      <c r="I5064" t="s">
        <v>33476</v>
      </c>
      <c r="J5064"/>
      <c r="U5064" s="43"/>
      <c r="AE5064"/>
    </row>
    <row r="5065" spans="1:31">
      <c r="A5065">
        <v>14440</v>
      </c>
      <c r="B5065" t="s">
        <v>4691</v>
      </c>
      <c r="C5065" t="s">
        <v>33477</v>
      </c>
      <c r="D5065" t="s">
        <v>33476</v>
      </c>
      <c r="E5065"/>
      <c r="F5065">
        <v>59770</v>
      </c>
      <c r="G5065" t="s">
        <v>33477</v>
      </c>
      <c r="H5065">
        <v>61500</v>
      </c>
      <c r="I5065" t="s">
        <v>33476</v>
      </c>
      <c r="J5065"/>
      <c r="U5065" s="43"/>
      <c r="AE5065"/>
    </row>
    <row r="5066" spans="1:31">
      <c r="A5066">
        <v>14430</v>
      </c>
      <c r="B5066" t="s">
        <v>4692</v>
      </c>
      <c r="C5066" t="s">
        <v>33477</v>
      </c>
      <c r="D5066" t="s">
        <v>33476</v>
      </c>
      <c r="E5066"/>
      <c r="F5066">
        <v>59790</v>
      </c>
      <c r="G5066" t="s">
        <v>33477</v>
      </c>
      <c r="H5066">
        <v>61500</v>
      </c>
      <c r="I5066" t="s">
        <v>33476</v>
      </c>
      <c r="J5066"/>
      <c r="U5066" s="43"/>
      <c r="AE5066"/>
    </row>
    <row r="5067" spans="1:31">
      <c r="A5067">
        <v>14480</v>
      </c>
      <c r="B5067" t="s">
        <v>4693</v>
      </c>
      <c r="C5067" t="s">
        <v>33477</v>
      </c>
      <c r="D5067" t="s">
        <v>33476</v>
      </c>
      <c r="E5067"/>
      <c r="F5067">
        <v>59800</v>
      </c>
      <c r="G5067" t="s">
        <v>33477</v>
      </c>
      <c r="H5067">
        <v>61500</v>
      </c>
      <c r="I5067" t="s">
        <v>33476</v>
      </c>
      <c r="J5067"/>
      <c r="U5067" s="43"/>
      <c r="AE5067"/>
    </row>
    <row r="5068" spans="1:31">
      <c r="A5068">
        <v>14480</v>
      </c>
      <c r="B5068" t="s">
        <v>4693</v>
      </c>
      <c r="C5068" t="s">
        <v>33477</v>
      </c>
      <c r="D5068" t="s">
        <v>33476</v>
      </c>
      <c r="E5068"/>
      <c r="F5068">
        <v>59810</v>
      </c>
      <c r="G5068" t="s">
        <v>33477</v>
      </c>
      <c r="H5068">
        <v>61500</v>
      </c>
      <c r="I5068" t="s">
        <v>33476</v>
      </c>
      <c r="J5068"/>
      <c r="U5068" s="43"/>
      <c r="AE5068"/>
    </row>
    <row r="5069" spans="1:31">
      <c r="A5069">
        <v>14480</v>
      </c>
      <c r="B5069" t="s">
        <v>4693</v>
      </c>
      <c r="C5069" t="s">
        <v>33477</v>
      </c>
      <c r="D5069" t="s">
        <v>33476</v>
      </c>
      <c r="E5069"/>
      <c r="F5069">
        <v>59820</v>
      </c>
      <c r="G5069" t="s">
        <v>33477</v>
      </c>
      <c r="H5069">
        <v>61560</v>
      </c>
      <c r="I5069" t="s">
        <v>33476</v>
      </c>
      <c r="J5069"/>
      <c r="U5069" s="43"/>
      <c r="AE5069"/>
    </row>
    <row r="5070" spans="1:31">
      <c r="A5070">
        <v>14113</v>
      </c>
      <c r="B5070" t="s">
        <v>4694</v>
      </c>
      <c r="C5070" t="s">
        <v>33477</v>
      </c>
      <c r="D5070" t="e">
        <v>#N/A</v>
      </c>
      <c r="E5070"/>
      <c r="F5070">
        <v>59840</v>
      </c>
      <c r="G5070" t="s">
        <v>33477</v>
      </c>
      <c r="H5070">
        <v>61560</v>
      </c>
      <c r="I5070" t="s">
        <v>33476</v>
      </c>
      <c r="J5070"/>
      <c r="U5070" s="43"/>
      <c r="AE5070"/>
    </row>
    <row r="5071" spans="1:31">
      <c r="A5071">
        <v>14430</v>
      </c>
      <c r="B5071" t="s">
        <v>4695</v>
      </c>
      <c r="C5071" t="s">
        <v>33477</v>
      </c>
      <c r="D5071" t="s">
        <v>33476</v>
      </c>
      <c r="E5071"/>
      <c r="F5071">
        <v>59850</v>
      </c>
      <c r="G5071" t="s">
        <v>33477</v>
      </c>
      <c r="H5071">
        <v>61570</v>
      </c>
      <c r="I5071" t="s">
        <v>33476</v>
      </c>
      <c r="J5071"/>
      <c r="U5071" s="43"/>
      <c r="AE5071"/>
    </row>
    <row r="5072" spans="1:31">
      <c r="A5072">
        <v>14450</v>
      </c>
      <c r="B5072" t="s">
        <v>4696</v>
      </c>
      <c r="C5072" t="s">
        <v>33477</v>
      </c>
      <c r="D5072" t="e">
        <v>#N/A</v>
      </c>
      <c r="E5072"/>
      <c r="F5072">
        <v>59860</v>
      </c>
      <c r="G5072" t="s">
        <v>33477</v>
      </c>
      <c r="H5072">
        <v>61570</v>
      </c>
      <c r="I5072" t="s">
        <v>33476</v>
      </c>
      <c r="J5072"/>
      <c r="U5072" s="43"/>
      <c r="AE5072"/>
    </row>
    <row r="5073" spans="1:31">
      <c r="A5073">
        <v>14250</v>
      </c>
      <c r="B5073" t="s">
        <v>4697</v>
      </c>
      <c r="C5073" t="s">
        <v>33477</v>
      </c>
      <c r="D5073" t="s">
        <v>33476</v>
      </c>
      <c r="E5073"/>
      <c r="F5073">
        <v>59870</v>
      </c>
      <c r="G5073" t="s">
        <v>33477</v>
      </c>
      <c r="H5073">
        <v>61570</v>
      </c>
      <c r="I5073" t="s">
        <v>33476</v>
      </c>
      <c r="J5073"/>
      <c r="U5073" s="43"/>
      <c r="AE5073"/>
    </row>
    <row r="5074" spans="1:31">
      <c r="A5074">
        <v>14620</v>
      </c>
      <c r="B5074" t="s">
        <v>4698</v>
      </c>
      <c r="C5074" t="s">
        <v>33477</v>
      </c>
      <c r="D5074" t="s">
        <v>33476</v>
      </c>
      <c r="E5074"/>
      <c r="F5074">
        <v>59880</v>
      </c>
      <c r="G5074" t="s">
        <v>33477</v>
      </c>
      <c r="H5074">
        <v>61570</v>
      </c>
      <c r="I5074" t="s">
        <v>33476</v>
      </c>
      <c r="J5074"/>
      <c r="U5074" s="43"/>
      <c r="AE5074"/>
    </row>
    <row r="5075" spans="1:31">
      <c r="A5075">
        <v>14220</v>
      </c>
      <c r="B5075" t="s">
        <v>4699</v>
      </c>
      <c r="C5075" t="s">
        <v>33477</v>
      </c>
      <c r="D5075" t="s">
        <v>33476</v>
      </c>
      <c r="E5075"/>
      <c r="F5075">
        <v>59890</v>
      </c>
      <c r="G5075" t="s">
        <v>33477</v>
      </c>
      <c r="H5075">
        <v>61600</v>
      </c>
      <c r="I5075" t="s">
        <v>33476</v>
      </c>
      <c r="J5075"/>
      <c r="U5075" s="43"/>
      <c r="AE5075"/>
    </row>
    <row r="5076" spans="1:31">
      <c r="A5076">
        <v>14400</v>
      </c>
      <c r="B5076" t="s">
        <v>4700</v>
      </c>
      <c r="C5076" t="s">
        <v>33477</v>
      </c>
      <c r="D5076" t="s">
        <v>33481</v>
      </c>
      <c r="E5076"/>
      <c r="F5076">
        <v>59910</v>
      </c>
      <c r="G5076" t="s">
        <v>33477</v>
      </c>
      <c r="H5076">
        <v>61600</v>
      </c>
      <c r="I5076" t="s">
        <v>33476</v>
      </c>
      <c r="J5076"/>
      <c r="U5076" s="43"/>
      <c r="AE5076"/>
    </row>
    <row r="5077" spans="1:31">
      <c r="A5077">
        <v>14220</v>
      </c>
      <c r="B5077" t="s">
        <v>4701</v>
      </c>
      <c r="C5077" t="s">
        <v>33477</v>
      </c>
      <c r="D5077" t="s">
        <v>33476</v>
      </c>
      <c r="E5077"/>
      <c r="F5077">
        <v>59920</v>
      </c>
      <c r="G5077" t="s">
        <v>33477</v>
      </c>
      <c r="H5077">
        <v>61700</v>
      </c>
      <c r="I5077" t="s">
        <v>33476</v>
      </c>
      <c r="J5077"/>
      <c r="U5077" s="43"/>
      <c r="AE5077"/>
    </row>
    <row r="5078" spans="1:31">
      <c r="A5078">
        <v>14400</v>
      </c>
      <c r="B5078" t="s">
        <v>4702</v>
      </c>
      <c r="C5078" t="s">
        <v>33477</v>
      </c>
      <c r="D5078" t="s">
        <v>33481</v>
      </c>
      <c r="E5078"/>
      <c r="F5078">
        <v>59930</v>
      </c>
      <c r="G5078" t="s">
        <v>33477</v>
      </c>
      <c r="H5078">
        <v>61700</v>
      </c>
      <c r="I5078" t="s">
        <v>33476</v>
      </c>
      <c r="J5078"/>
      <c r="U5078" s="43"/>
      <c r="AE5078"/>
    </row>
    <row r="5079" spans="1:31">
      <c r="A5079">
        <v>14840</v>
      </c>
      <c r="B5079" t="s">
        <v>4703</v>
      </c>
      <c r="C5079" t="s">
        <v>33477</v>
      </c>
      <c r="D5079" t="e">
        <v>#N/A</v>
      </c>
      <c r="E5079"/>
      <c r="F5079">
        <v>59940</v>
      </c>
      <c r="G5079" t="s">
        <v>33477</v>
      </c>
      <c r="H5079">
        <v>61700</v>
      </c>
      <c r="I5079" t="s">
        <v>33476</v>
      </c>
      <c r="J5079"/>
      <c r="U5079" s="43"/>
      <c r="AE5079"/>
    </row>
    <row r="5080" spans="1:31">
      <c r="A5080">
        <v>14620</v>
      </c>
      <c r="B5080" t="s">
        <v>4704</v>
      </c>
      <c r="C5080" t="s">
        <v>33477</v>
      </c>
      <c r="D5080" t="s">
        <v>33476</v>
      </c>
      <c r="E5080"/>
      <c r="F5080">
        <v>59950</v>
      </c>
      <c r="G5080" t="s">
        <v>33477</v>
      </c>
      <c r="H5080">
        <v>61700</v>
      </c>
      <c r="I5080" t="s">
        <v>33476</v>
      </c>
      <c r="J5080"/>
      <c r="U5080" s="43"/>
      <c r="AE5080"/>
    </row>
    <row r="5081" spans="1:31">
      <c r="A5081">
        <v>14430</v>
      </c>
      <c r="B5081" t="s">
        <v>4705</v>
      </c>
      <c r="C5081" t="s">
        <v>33477</v>
      </c>
      <c r="D5081" t="s">
        <v>33476</v>
      </c>
      <c r="E5081"/>
      <c r="F5081">
        <v>59960</v>
      </c>
      <c r="G5081" t="s">
        <v>33477</v>
      </c>
      <c r="H5081">
        <v>61800</v>
      </c>
      <c r="I5081" t="s">
        <v>33476</v>
      </c>
      <c r="J5081"/>
      <c r="U5081" s="43"/>
      <c r="AE5081"/>
    </row>
    <row r="5082" spans="1:31">
      <c r="A5082">
        <v>14800</v>
      </c>
      <c r="B5082" t="s">
        <v>4706</v>
      </c>
      <c r="C5082" t="s">
        <v>33477</v>
      </c>
      <c r="D5082" t="e">
        <v>#N/A</v>
      </c>
      <c r="E5082"/>
      <c r="F5082">
        <v>59970</v>
      </c>
      <c r="G5082" t="s">
        <v>33477</v>
      </c>
      <c r="H5082">
        <v>61800</v>
      </c>
      <c r="I5082" t="s">
        <v>33476</v>
      </c>
      <c r="J5082"/>
      <c r="U5082" s="43"/>
      <c r="AE5082"/>
    </row>
    <row r="5083" spans="1:31">
      <c r="A5083">
        <v>14840</v>
      </c>
      <c r="B5083" t="s">
        <v>4707</v>
      </c>
      <c r="C5083" t="s">
        <v>33477</v>
      </c>
      <c r="D5083" t="e">
        <v>#N/A</v>
      </c>
      <c r="E5083"/>
      <c r="F5083">
        <v>59980</v>
      </c>
      <c r="G5083" t="s">
        <v>33478</v>
      </c>
      <c r="H5083">
        <v>61800</v>
      </c>
      <c r="I5083" t="s">
        <v>33476</v>
      </c>
      <c r="J5083"/>
      <c r="U5083" s="43"/>
      <c r="AE5083"/>
    </row>
    <row r="5084" spans="1:31">
      <c r="A5084">
        <v>14690</v>
      </c>
      <c r="B5084" t="s">
        <v>4708</v>
      </c>
      <c r="C5084" t="s">
        <v>33477</v>
      </c>
      <c r="D5084" t="e">
        <v>#N/A</v>
      </c>
      <c r="E5084"/>
      <c r="F5084">
        <v>59990</v>
      </c>
      <c r="G5084" t="s">
        <v>33477</v>
      </c>
      <c r="H5084">
        <v>62000</v>
      </c>
      <c r="I5084" t="s">
        <v>33476</v>
      </c>
      <c r="J5084"/>
      <c r="U5084" s="43"/>
      <c r="AE5084"/>
    </row>
    <row r="5085" spans="1:31">
      <c r="A5085">
        <v>14230</v>
      </c>
      <c r="B5085" t="s">
        <v>4709</v>
      </c>
      <c r="C5085" t="s">
        <v>33477</v>
      </c>
      <c r="D5085" t="s">
        <v>33476</v>
      </c>
      <c r="E5085"/>
      <c r="F5085">
        <v>60100</v>
      </c>
      <c r="G5085" t="s">
        <v>33480</v>
      </c>
      <c r="H5085">
        <v>62100</v>
      </c>
      <c r="I5085" t="s">
        <v>33476</v>
      </c>
      <c r="J5085"/>
      <c r="U5085" s="43"/>
      <c r="AE5085"/>
    </row>
    <row r="5086" spans="1:31">
      <c r="A5086">
        <v>14160</v>
      </c>
      <c r="B5086" t="s">
        <v>4710</v>
      </c>
      <c r="C5086" t="s">
        <v>33477</v>
      </c>
      <c r="D5086" t="e">
        <v>#N/A</v>
      </c>
      <c r="E5086"/>
      <c r="F5086">
        <v>60112</v>
      </c>
      <c r="G5086" t="s">
        <v>33477</v>
      </c>
      <c r="H5086">
        <v>62111</v>
      </c>
      <c r="I5086" t="s">
        <v>33476</v>
      </c>
      <c r="J5086"/>
      <c r="U5086" s="43"/>
      <c r="AE5086"/>
    </row>
    <row r="5087" spans="1:31">
      <c r="A5087">
        <v>14220</v>
      </c>
      <c r="B5087" t="s">
        <v>4711</v>
      </c>
      <c r="C5087" t="s">
        <v>33477</v>
      </c>
      <c r="D5087" t="s">
        <v>33476</v>
      </c>
      <c r="E5087"/>
      <c r="F5087">
        <v>60113</v>
      </c>
      <c r="G5087" t="s">
        <v>33480</v>
      </c>
      <c r="H5087">
        <v>62118</v>
      </c>
      <c r="I5087" t="s">
        <v>33476</v>
      </c>
      <c r="J5087"/>
      <c r="U5087" s="43"/>
      <c r="AE5087"/>
    </row>
    <row r="5088" spans="1:31">
      <c r="A5088">
        <v>14430</v>
      </c>
      <c r="B5088" t="s">
        <v>4712</v>
      </c>
      <c r="C5088" t="s">
        <v>33477</v>
      </c>
      <c r="D5088" t="s">
        <v>33476</v>
      </c>
      <c r="E5088"/>
      <c r="F5088">
        <v>60123</v>
      </c>
      <c r="G5088" t="s">
        <v>33480</v>
      </c>
      <c r="H5088">
        <v>62118</v>
      </c>
      <c r="I5088" t="s">
        <v>33476</v>
      </c>
      <c r="J5088"/>
      <c r="U5088" s="43"/>
      <c r="AE5088"/>
    </row>
    <row r="5089" spans="1:31">
      <c r="A5089">
        <v>14440</v>
      </c>
      <c r="B5089" t="s">
        <v>4713</v>
      </c>
      <c r="C5089" t="s">
        <v>33477</v>
      </c>
      <c r="D5089" t="s">
        <v>33476</v>
      </c>
      <c r="E5089"/>
      <c r="F5089">
        <v>60128</v>
      </c>
      <c r="G5089" t="s">
        <v>33480</v>
      </c>
      <c r="H5089">
        <v>62120</v>
      </c>
      <c r="I5089" t="s">
        <v>33476</v>
      </c>
      <c r="J5089"/>
      <c r="U5089" s="43"/>
      <c r="AE5089"/>
    </row>
    <row r="5090" spans="1:31">
      <c r="A5090">
        <v>14440</v>
      </c>
      <c r="B5090" t="s">
        <v>4713</v>
      </c>
      <c r="C5090" t="s">
        <v>33477</v>
      </c>
      <c r="D5090" t="s">
        <v>33476</v>
      </c>
      <c r="E5090"/>
      <c r="F5090">
        <v>60140</v>
      </c>
      <c r="G5090" t="s">
        <v>33480</v>
      </c>
      <c r="H5090">
        <v>62120</v>
      </c>
      <c r="I5090" t="s">
        <v>33476</v>
      </c>
      <c r="J5090"/>
      <c r="U5090" s="43"/>
      <c r="AE5090"/>
    </row>
    <row r="5091" spans="1:31">
      <c r="A5091">
        <v>14430</v>
      </c>
      <c r="B5091" t="s">
        <v>4714</v>
      </c>
      <c r="C5091" t="s">
        <v>33477</v>
      </c>
      <c r="D5091" t="s">
        <v>33476</v>
      </c>
      <c r="E5091"/>
      <c r="F5091">
        <v>60141</v>
      </c>
      <c r="G5091" t="s">
        <v>33480</v>
      </c>
      <c r="H5091">
        <v>62121</v>
      </c>
      <c r="I5091" t="s">
        <v>33476</v>
      </c>
      <c r="J5091"/>
      <c r="U5091" s="43"/>
      <c r="AE5091"/>
    </row>
    <row r="5092" spans="1:31">
      <c r="A5092">
        <v>14130</v>
      </c>
      <c r="B5092" t="s">
        <v>4715</v>
      </c>
      <c r="C5092" t="s">
        <v>33477</v>
      </c>
      <c r="D5092" t="s">
        <v>33476</v>
      </c>
      <c r="E5092"/>
      <c r="F5092">
        <v>60149</v>
      </c>
      <c r="G5092" t="s">
        <v>33480</v>
      </c>
      <c r="H5092">
        <v>62123</v>
      </c>
      <c r="I5092" t="s">
        <v>33476</v>
      </c>
      <c r="J5092"/>
      <c r="U5092" s="43"/>
      <c r="AE5092"/>
    </row>
    <row r="5093" spans="1:31">
      <c r="A5093">
        <v>14340</v>
      </c>
      <c r="B5093" t="s">
        <v>4716</v>
      </c>
      <c r="C5093" t="s">
        <v>33477</v>
      </c>
      <c r="D5093" t="s">
        <v>33476</v>
      </c>
      <c r="E5093"/>
      <c r="F5093">
        <v>60153</v>
      </c>
      <c r="G5093" t="s">
        <v>33480</v>
      </c>
      <c r="H5093">
        <v>62123</v>
      </c>
      <c r="I5093" t="s">
        <v>33476</v>
      </c>
      <c r="J5093"/>
      <c r="U5093" s="43"/>
      <c r="AE5093"/>
    </row>
    <row r="5094" spans="1:31">
      <c r="A5094">
        <v>14340</v>
      </c>
      <c r="B5094" t="s">
        <v>4716</v>
      </c>
      <c r="C5094" t="s">
        <v>33477</v>
      </c>
      <c r="D5094" t="s">
        <v>33476</v>
      </c>
      <c r="E5094"/>
      <c r="F5094">
        <v>60155</v>
      </c>
      <c r="G5094" t="s">
        <v>33477</v>
      </c>
      <c r="H5094">
        <v>62124</v>
      </c>
      <c r="I5094" t="s">
        <v>33476</v>
      </c>
      <c r="J5094"/>
      <c r="U5094" s="43"/>
      <c r="AE5094"/>
    </row>
    <row r="5095" spans="1:31">
      <c r="A5095">
        <v>14340</v>
      </c>
      <c r="B5095" t="s">
        <v>4716</v>
      </c>
      <c r="C5095" t="s">
        <v>33477</v>
      </c>
      <c r="D5095" t="s">
        <v>33476</v>
      </c>
      <c r="E5095"/>
      <c r="F5095">
        <v>60160</v>
      </c>
      <c r="G5095" t="s">
        <v>33480</v>
      </c>
      <c r="H5095">
        <v>62127</v>
      </c>
      <c r="I5095" t="s">
        <v>33476</v>
      </c>
      <c r="J5095"/>
      <c r="U5095" s="43"/>
      <c r="AE5095"/>
    </row>
    <row r="5096" spans="1:31">
      <c r="A5096">
        <v>14250</v>
      </c>
      <c r="B5096" t="s">
        <v>4717</v>
      </c>
      <c r="C5096" t="s">
        <v>33477</v>
      </c>
      <c r="D5096" t="s">
        <v>33476</v>
      </c>
      <c r="E5096"/>
      <c r="F5096">
        <v>60162</v>
      </c>
      <c r="G5096" t="s">
        <v>33480</v>
      </c>
      <c r="H5096">
        <v>62128</v>
      </c>
      <c r="I5096" t="s">
        <v>33476</v>
      </c>
      <c r="J5096"/>
      <c r="U5096" s="43"/>
      <c r="AE5096"/>
    </row>
    <row r="5097" spans="1:31">
      <c r="A5097">
        <v>14250</v>
      </c>
      <c r="B5097" t="s">
        <v>4718</v>
      </c>
      <c r="C5097" t="s">
        <v>33477</v>
      </c>
      <c r="D5097" t="s">
        <v>33476</v>
      </c>
      <c r="E5097"/>
      <c r="F5097">
        <v>60173</v>
      </c>
      <c r="G5097" t="s">
        <v>33477</v>
      </c>
      <c r="H5097">
        <v>62129</v>
      </c>
      <c r="I5097" t="s">
        <v>33476</v>
      </c>
      <c r="J5097"/>
      <c r="U5097" s="43"/>
      <c r="AE5097"/>
    </row>
    <row r="5098" spans="1:31">
      <c r="A5098">
        <v>14630</v>
      </c>
      <c r="B5098" t="s">
        <v>4719</v>
      </c>
      <c r="C5098" t="s">
        <v>33477</v>
      </c>
      <c r="D5098" t="e">
        <v>#N/A</v>
      </c>
      <c r="E5098"/>
      <c r="F5098">
        <v>60175</v>
      </c>
      <c r="G5098" t="s">
        <v>33480</v>
      </c>
      <c r="H5098">
        <v>62130</v>
      </c>
      <c r="I5098" t="s">
        <v>33476</v>
      </c>
      <c r="J5098"/>
      <c r="U5098" s="43"/>
      <c r="AE5098"/>
    </row>
    <row r="5099" spans="1:31">
      <c r="A5099">
        <v>14800</v>
      </c>
      <c r="B5099" t="s">
        <v>4720</v>
      </c>
      <c r="C5099" t="s">
        <v>33477</v>
      </c>
      <c r="D5099" t="e">
        <v>#N/A</v>
      </c>
      <c r="E5099"/>
      <c r="F5099">
        <v>60180</v>
      </c>
      <c r="G5099" t="s">
        <v>33480</v>
      </c>
      <c r="H5099">
        <v>62130</v>
      </c>
      <c r="I5099" t="s">
        <v>33476</v>
      </c>
      <c r="J5099"/>
      <c r="U5099" s="43"/>
      <c r="AE5099"/>
    </row>
    <row r="5100" spans="1:31">
      <c r="A5100">
        <v>14710</v>
      </c>
      <c r="B5100" t="s">
        <v>4721</v>
      </c>
      <c r="C5100" t="s">
        <v>33477</v>
      </c>
      <c r="D5100" t="s">
        <v>33476</v>
      </c>
      <c r="E5100"/>
      <c r="F5100">
        <v>60230</v>
      </c>
      <c r="G5100" t="s">
        <v>33480</v>
      </c>
      <c r="H5100">
        <v>62130</v>
      </c>
      <c r="I5100" t="s">
        <v>33476</v>
      </c>
      <c r="J5100"/>
      <c r="U5100" s="43"/>
      <c r="AE5100"/>
    </row>
    <row r="5101" spans="1:31">
      <c r="A5101">
        <v>14170</v>
      </c>
      <c r="B5101" t="s">
        <v>4722</v>
      </c>
      <c r="C5101" t="s">
        <v>33477</v>
      </c>
      <c r="D5101" t="s">
        <v>33476</v>
      </c>
      <c r="E5101"/>
      <c r="F5101">
        <v>60260</v>
      </c>
      <c r="G5101" t="s">
        <v>33480</v>
      </c>
      <c r="H5101">
        <v>62134</v>
      </c>
      <c r="I5101" t="s">
        <v>33476</v>
      </c>
      <c r="J5101"/>
      <c r="U5101" s="43"/>
      <c r="AE5101"/>
    </row>
    <row r="5102" spans="1:31">
      <c r="A5102">
        <v>14310</v>
      </c>
      <c r="B5102" t="s">
        <v>4723</v>
      </c>
      <c r="C5102" t="s">
        <v>33477</v>
      </c>
      <c r="D5102" t="s">
        <v>33476</v>
      </c>
      <c r="E5102"/>
      <c r="F5102">
        <v>60280</v>
      </c>
      <c r="G5102" t="s">
        <v>33480</v>
      </c>
      <c r="H5102">
        <v>62134</v>
      </c>
      <c r="I5102" t="s">
        <v>33476</v>
      </c>
      <c r="J5102"/>
      <c r="U5102" s="43"/>
      <c r="AE5102"/>
    </row>
    <row r="5103" spans="1:31">
      <c r="A5103">
        <v>14610</v>
      </c>
      <c r="B5103" t="s">
        <v>4724</v>
      </c>
      <c r="C5103" t="s">
        <v>33477</v>
      </c>
      <c r="D5103" t="s">
        <v>33476</v>
      </c>
      <c r="E5103"/>
      <c r="F5103">
        <v>60330</v>
      </c>
      <c r="G5103" t="s">
        <v>33480</v>
      </c>
      <c r="H5103">
        <v>62136</v>
      </c>
      <c r="I5103" t="s">
        <v>33476</v>
      </c>
      <c r="J5103"/>
      <c r="U5103" s="43"/>
      <c r="AE5103"/>
    </row>
    <row r="5104" spans="1:31">
      <c r="A5104">
        <v>14600</v>
      </c>
      <c r="B5104" t="s">
        <v>4725</v>
      </c>
      <c r="C5104" t="s">
        <v>33477</v>
      </c>
      <c r="D5104" t="s">
        <v>33476</v>
      </c>
      <c r="E5104"/>
      <c r="F5104">
        <v>60340</v>
      </c>
      <c r="G5104" t="s">
        <v>33480</v>
      </c>
      <c r="H5104">
        <v>62138</v>
      </c>
      <c r="I5104" t="s">
        <v>33476</v>
      </c>
      <c r="J5104"/>
      <c r="U5104" s="43"/>
      <c r="AE5104"/>
    </row>
    <row r="5105" spans="1:31">
      <c r="A5105">
        <v>14700</v>
      </c>
      <c r="B5105" t="s">
        <v>4726</v>
      </c>
      <c r="C5105" t="s">
        <v>33477</v>
      </c>
      <c r="D5105" t="s">
        <v>33476</v>
      </c>
      <c r="E5105"/>
      <c r="F5105">
        <v>60370</v>
      </c>
      <c r="G5105" t="s">
        <v>33480</v>
      </c>
      <c r="H5105">
        <v>62140</v>
      </c>
      <c r="I5105" t="s">
        <v>33476</v>
      </c>
      <c r="J5105"/>
      <c r="U5105" s="43"/>
      <c r="AE5105"/>
    </row>
    <row r="5106" spans="1:31">
      <c r="A5106">
        <v>14270</v>
      </c>
      <c r="B5106" t="s">
        <v>4727</v>
      </c>
      <c r="C5106" t="s">
        <v>33477</v>
      </c>
      <c r="D5106" t="s">
        <v>33476</v>
      </c>
      <c r="E5106"/>
      <c r="F5106">
        <v>60430</v>
      </c>
      <c r="G5106" t="s">
        <v>33480</v>
      </c>
      <c r="H5106">
        <v>62140</v>
      </c>
      <c r="I5106" t="s">
        <v>33476</v>
      </c>
      <c r="J5106"/>
      <c r="U5106" s="43"/>
      <c r="AE5106"/>
    </row>
    <row r="5107" spans="1:31">
      <c r="A5107">
        <v>14850</v>
      </c>
      <c r="B5107" t="s">
        <v>4728</v>
      </c>
      <c r="C5107" t="s">
        <v>33477</v>
      </c>
      <c r="D5107" t="e">
        <v>#N/A</v>
      </c>
      <c r="E5107"/>
      <c r="F5107">
        <v>60500</v>
      </c>
      <c r="G5107" t="s">
        <v>33480</v>
      </c>
      <c r="H5107">
        <v>62140</v>
      </c>
      <c r="I5107" t="s">
        <v>33476</v>
      </c>
      <c r="J5107"/>
      <c r="U5107" s="43"/>
      <c r="AE5107"/>
    </row>
    <row r="5108" spans="1:31">
      <c r="A5108">
        <v>14220</v>
      </c>
      <c r="B5108" t="s">
        <v>4729</v>
      </c>
      <c r="C5108" t="s">
        <v>33477</v>
      </c>
      <c r="D5108" t="s">
        <v>33476</v>
      </c>
      <c r="E5108"/>
      <c r="F5108">
        <v>60560</v>
      </c>
      <c r="G5108" t="s">
        <v>33480</v>
      </c>
      <c r="H5108">
        <v>62144</v>
      </c>
      <c r="I5108" t="s">
        <v>33476</v>
      </c>
      <c r="J5108"/>
      <c r="U5108" s="43"/>
      <c r="AE5108"/>
    </row>
    <row r="5109" spans="1:31">
      <c r="A5109">
        <v>14210</v>
      </c>
      <c r="B5109" t="s">
        <v>4730</v>
      </c>
      <c r="C5109" t="s">
        <v>33477</v>
      </c>
      <c r="D5109" t="s">
        <v>33476</v>
      </c>
      <c r="E5109"/>
      <c r="F5109">
        <v>60580</v>
      </c>
      <c r="G5109" t="s">
        <v>33480</v>
      </c>
      <c r="H5109">
        <v>62147</v>
      </c>
      <c r="I5109" t="s">
        <v>33476</v>
      </c>
      <c r="J5109"/>
      <c r="U5109" s="43"/>
      <c r="AE5109"/>
    </row>
    <row r="5110" spans="1:31">
      <c r="A5110">
        <v>14400</v>
      </c>
      <c r="B5110" t="s">
        <v>4731</v>
      </c>
      <c r="C5110" t="s">
        <v>33477</v>
      </c>
      <c r="D5110" t="s">
        <v>33481</v>
      </c>
      <c r="E5110"/>
      <c r="F5110">
        <v>60600</v>
      </c>
      <c r="G5110" t="s">
        <v>33480</v>
      </c>
      <c r="H5110">
        <v>62150</v>
      </c>
      <c r="I5110" t="s">
        <v>33476</v>
      </c>
      <c r="J5110"/>
      <c r="U5110" s="43"/>
      <c r="AE5110"/>
    </row>
    <row r="5111" spans="1:31">
      <c r="A5111">
        <v>14220</v>
      </c>
      <c r="B5111" t="s">
        <v>4732</v>
      </c>
      <c r="C5111" t="s">
        <v>33477</v>
      </c>
      <c r="D5111" t="s">
        <v>33476</v>
      </c>
      <c r="E5111"/>
      <c r="F5111">
        <v>60660</v>
      </c>
      <c r="G5111" t="s">
        <v>33480</v>
      </c>
      <c r="H5111">
        <v>62151</v>
      </c>
      <c r="I5111" t="s">
        <v>33476</v>
      </c>
      <c r="J5111"/>
      <c r="U5111" s="43"/>
      <c r="AE5111"/>
    </row>
    <row r="5112" spans="1:31">
      <c r="A5112">
        <v>14190</v>
      </c>
      <c r="B5112" t="s">
        <v>4733</v>
      </c>
      <c r="C5112" t="s">
        <v>33477</v>
      </c>
      <c r="D5112" t="s">
        <v>33476</v>
      </c>
      <c r="E5112"/>
      <c r="F5112">
        <v>60680</v>
      </c>
      <c r="G5112" t="s">
        <v>33480</v>
      </c>
      <c r="H5112">
        <v>62152</v>
      </c>
      <c r="I5112" t="s">
        <v>33476</v>
      </c>
      <c r="J5112"/>
      <c r="U5112" s="43"/>
      <c r="AE5112"/>
    </row>
    <row r="5113" spans="1:31">
      <c r="A5113">
        <v>14930</v>
      </c>
      <c r="B5113" t="s">
        <v>4734</v>
      </c>
      <c r="C5113" t="s">
        <v>33477</v>
      </c>
      <c r="D5113" t="e">
        <v>#N/A</v>
      </c>
      <c r="E5113"/>
      <c r="F5113">
        <v>60690</v>
      </c>
      <c r="G5113" t="s">
        <v>33478</v>
      </c>
      <c r="H5113">
        <v>62155</v>
      </c>
      <c r="I5113" t="s">
        <v>33476</v>
      </c>
      <c r="J5113"/>
      <c r="U5113" s="43"/>
      <c r="AE5113"/>
    </row>
    <row r="5114" spans="1:31">
      <c r="A5114">
        <v>14400</v>
      </c>
      <c r="B5114" t="s">
        <v>4735</v>
      </c>
      <c r="C5114" t="s">
        <v>33477</v>
      </c>
      <c r="D5114" t="s">
        <v>33481</v>
      </c>
      <c r="E5114"/>
      <c r="F5114">
        <v>60710</v>
      </c>
      <c r="G5114" t="s">
        <v>33480</v>
      </c>
      <c r="H5114">
        <v>62158</v>
      </c>
      <c r="I5114" t="s">
        <v>33476</v>
      </c>
      <c r="J5114"/>
      <c r="U5114" s="43"/>
      <c r="AE5114"/>
    </row>
    <row r="5115" spans="1:31">
      <c r="A5115">
        <v>14210</v>
      </c>
      <c r="B5115" t="s">
        <v>4736</v>
      </c>
      <c r="C5115" t="s">
        <v>33477</v>
      </c>
      <c r="D5115" t="s">
        <v>33476</v>
      </c>
      <c r="E5115"/>
      <c r="F5115">
        <v>60740</v>
      </c>
      <c r="G5115" t="s">
        <v>33480</v>
      </c>
      <c r="H5115">
        <v>62160</v>
      </c>
      <c r="I5115" t="s">
        <v>33476</v>
      </c>
      <c r="J5115"/>
      <c r="U5115" s="43"/>
      <c r="AE5115"/>
    </row>
    <row r="5116" spans="1:31">
      <c r="A5116">
        <v>14700</v>
      </c>
      <c r="B5116" t="s">
        <v>2697</v>
      </c>
      <c r="C5116" t="s">
        <v>33477</v>
      </c>
      <c r="D5116" t="s">
        <v>33476</v>
      </c>
      <c r="E5116"/>
      <c r="F5116">
        <v>60820</v>
      </c>
      <c r="G5116" t="s">
        <v>33480</v>
      </c>
      <c r="H5116">
        <v>62170</v>
      </c>
      <c r="I5116" t="s">
        <v>33476</v>
      </c>
      <c r="J5116"/>
      <c r="U5116" s="43"/>
      <c r="AE5116"/>
    </row>
    <row r="5117" spans="1:31">
      <c r="A5117">
        <v>14100</v>
      </c>
      <c r="B5117" t="s">
        <v>4737</v>
      </c>
      <c r="C5117" t="s">
        <v>33477</v>
      </c>
      <c r="D5117" t="s">
        <v>33476</v>
      </c>
      <c r="E5117"/>
      <c r="F5117">
        <v>60870</v>
      </c>
      <c r="G5117" t="s">
        <v>33480</v>
      </c>
      <c r="H5117">
        <v>62170</v>
      </c>
      <c r="I5117" t="s">
        <v>33476</v>
      </c>
      <c r="J5117"/>
      <c r="U5117" s="43"/>
      <c r="AE5117"/>
    </row>
    <row r="5118" spans="1:31">
      <c r="A5118">
        <v>14130</v>
      </c>
      <c r="B5118" t="s">
        <v>4738</v>
      </c>
      <c r="C5118" t="s">
        <v>33477</v>
      </c>
      <c r="D5118" t="s">
        <v>33476</v>
      </c>
      <c r="E5118"/>
      <c r="F5118">
        <v>60880</v>
      </c>
      <c r="G5118" t="s">
        <v>33480</v>
      </c>
      <c r="H5118">
        <v>62170</v>
      </c>
      <c r="I5118" t="s">
        <v>33476</v>
      </c>
      <c r="J5118"/>
      <c r="U5118" s="43"/>
      <c r="AE5118"/>
    </row>
    <row r="5119" spans="1:31">
      <c r="A5119">
        <v>14320</v>
      </c>
      <c r="B5119" t="s">
        <v>4739</v>
      </c>
      <c r="C5119" t="s">
        <v>33477</v>
      </c>
      <c r="D5119" t="s">
        <v>33476</v>
      </c>
      <c r="E5119"/>
      <c r="F5119">
        <v>60930</v>
      </c>
      <c r="G5119" t="s">
        <v>33480</v>
      </c>
      <c r="H5119">
        <v>62173</v>
      </c>
      <c r="I5119" t="s">
        <v>33476</v>
      </c>
      <c r="J5119"/>
      <c r="U5119" s="43"/>
      <c r="AE5119"/>
    </row>
    <row r="5120" spans="1:31">
      <c r="A5120">
        <v>14320</v>
      </c>
      <c r="B5120" t="s">
        <v>4739</v>
      </c>
      <c r="C5120" t="s">
        <v>33477</v>
      </c>
      <c r="D5120" t="s">
        <v>33476</v>
      </c>
      <c r="E5120"/>
      <c r="F5120">
        <v>60940</v>
      </c>
      <c r="G5120" t="s">
        <v>33480</v>
      </c>
      <c r="H5120">
        <v>62175</v>
      </c>
      <c r="I5120" t="s">
        <v>33476</v>
      </c>
      <c r="J5120"/>
      <c r="U5120" s="43"/>
      <c r="AE5120"/>
    </row>
    <row r="5121" spans="1:31">
      <c r="A5121">
        <v>14130</v>
      </c>
      <c r="B5121" t="s">
        <v>4740</v>
      </c>
      <c r="C5121" t="s">
        <v>33477</v>
      </c>
      <c r="D5121" t="s">
        <v>33476</v>
      </c>
      <c r="E5121"/>
      <c r="F5121">
        <v>60960</v>
      </c>
      <c r="G5121" t="s">
        <v>33478</v>
      </c>
      <c r="H5121">
        <v>62179</v>
      </c>
      <c r="I5121" t="s">
        <v>33476</v>
      </c>
      <c r="J5121"/>
      <c r="U5121" s="43"/>
      <c r="AE5121"/>
    </row>
    <row r="5122" spans="1:31">
      <c r="A5122">
        <v>14100</v>
      </c>
      <c r="B5122" t="s">
        <v>4741</v>
      </c>
      <c r="C5122" t="s">
        <v>33477</v>
      </c>
      <c r="D5122" t="s">
        <v>33476</v>
      </c>
      <c r="E5122"/>
      <c r="F5122">
        <v>61000</v>
      </c>
      <c r="G5122" t="s">
        <v>33477</v>
      </c>
      <c r="H5122">
        <v>62182</v>
      </c>
      <c r="I5122" t="s">
        <v>33476</v>
      </c>
      <c r="J5122"/>
      <c r="U5122" s="43"/>
      <c r="AE5122"/>
    </row>
    <row r="5123" spans="1:31">
      <c r="A5123">
        <v>14123</v>
      </c>
      <c r="B5123" t="s">
        <v>4742</v>
      </c>
      <c r="C5123" t="s">
        <v>33477</v>
      </c>
      <c r="D5123" t="e">
        <v>#N/A</v>
      </c>
      <c r="E5123"/>
      <c r="F5123">
        <v>61310</v>
      </c>
      <c r="G5123" t="s">
        <v>33478</v>
      </c>
      <c r="H5123">
        <v>62190</v>
      </c>
      <c r="I5123" t="s">
        <v>33476</v>
      </c>
      <c r="J5123"/>
      <c r="U5123" s="43"/>
      <c r="AE5123"/>
    </row>
    <row r="5124" spans="1:31">
      <c r="A5124">
        <v>14710</v>
      </c>
      <c r="B5124" t="s">
        <v>4743</v>
      </c>
      <c r="C5124" t="s">
        <v>33477</v>
      </c>
      <c r="D5124" t="s">
        <v>33476</v>
      </c>
      <c r="E5124"/>
      <c r="F5124">
        <v>61430</v>
      </c>
      <c r="G5124" t="s">
        <v>33478</v>
      </c>
      <c r="H5124">
        <v>62223</v>
      </c>
      <c r="I5124" t="s">
        <v>33476</v>
      </c>
      <c r="J5124"/>
      <c r="U5124" s="43"/>
      <c r="AE5124"/>
    </row>
    <row r="5125" spans="1:31">
      <c r="A5125">
        <v>14290</v>
      </c>
      <c r="B5125" t="s">
        <v>4744</v>
      </c>
      <c r="C5125" t="s">
        <v>33478</v>
      </c>
      <c r="D5125" t="s">
        <v>33482</v>
      </c>
      <c r="E5125"/>
      <c r="F5125">
        <v>61450</v>
      </c>
      <c r="G5125" t="s">
        <v>33477</v>
      </c>
      <c r="H5125">
        <v>62232</v>
      </c>
      <c r="I5125" t="s">
        <v>33476</v>
      </c>
      <c r="J5125"/>
      <c r="U5125" s="43"/>
      <c r="AE5125"/>
    </row>
    <row r="5126" spans="1:31">
      <c r="A5126">
        <v>14790</v>
      </c>
      <c r="B5126" t="s">
        <v>4745</v>
      </c>
      <c r="C5126" t="s">
        <v>33477</v>
      </c>
      <c r="D5126" t="s">
        <v>33476</v>
      </c>
      <c r="E5126"/>
      <c r="F5126">
        <v>61490</v>
      </c>
      <c r="G5126" t="s">
        <v>33478</v>
      </c>
      <c r="H5126">
        <v>62240</v>
      </c>
      <c r="I5126" t="s">
        <v>33476</v>
      </c>
      <c r="J5126"/>
      <c r="U5126" s="43"/>
      <c r="AE5126"/>
    </row>
    <row r="5127" spans="1:31">
      <c r="A5127">
        <v>14610</v>
      </c>
      <c r="B5127" t="s">
        <v>4746</v>
      </c>
      <c r="C5127" t="s">
        <v>33477</v>
      </c>
      <c r="D5127" t="s">
        <v>33476</v>
      </c>
      <c r="E5127"/>
      <c r="F5127">
        <v>61790</v>
      </c>
      <c r="G5127" t="s">
        <v>33477</v>
      </c>
      <c r="H5127">
        <v>62240</v>
      </c>
      <c r="I5127" t="s">
        <v>33476</v>
      </c>
      <c r="J5127"/>
      <c r="U5127" s="43"/>
      <c r="AE5127"/>
    </row>
    <row r="5128" spans="1:31">
      <c r="A5128">
        <v>14190</v>
      </c>
      <c r="B5128" t="s">
        <v>4747</v>
      </c>
      <c r="C5128" t="s">
        <v>33477</v>
      </c>
      <c r="D5128" t="s">
        <v>33476</v>
      </c>
      <c r="E5128"/>
      <c r="F5128">
        <v>62110</v>
      </c>
      <c r="G5128" t="s">
        <v>33477</v>
      </c>
      <c r="H5128">
        <v>62240</v>
      </c>
      <c r="I5128" t="s">
        <v>33476</v>
      </c>
      <c r="J5128"/>
      <c r="U5128" s="43"/>
      <c r="AE5128"/>
    </row>
    <row r="5129" spans="1:31">
      <c r="A5129">
        <v>14320</v>
      </c>
      <c r="B5129" t="s">
        <v>4748</v>
      </c>
      <c r="C5129" t="s">
        <v>33477</v>
      </c>
      <c r="D5129" t="s">
        <v>33476</v>
      </c>
      <c r="E5129"/>
      <c r="F5129">
        <v>62112</v>
      </c>
      <c r="G5129" t="s">
        <v>33477</v>
      </c>
      <c r="H5129">
        <v>62250</v>
      </c>
      <c r="I5129" t="s">
        <v>33476</v>
      </c>
      <c r="J5129"/>
      <c r="U5129" s="43"/>
      <c r="AE5129"/>
    </row>
    <row r="5130" spans="1:31">
      <c r="A5130">
        <v>14250</v>
      </c>
      <c r="B5130" t="s">
        <v>4749</v>
      </c>
      <c r="C5130" t="s">
        <v>33477</v>
      </c>
      <c r="D5130" t="s">
        <v>33476</v>
      </c>
      <c r="E5130"/>
      <c r="F5130">
        <v>62113</v>
      </c>
      <c r="G5130" t="s">
        <v>33477</v>
      </c>
      <c r="H5130">
        <v>62270</v>
      </c>
      <c r="I5130" t="s">
        <v>33476</v>
      </c>
      <c r="J5130"/>
      <c r="U5130" s="43"/>
      <c r="AE5130"/>
    </row>
    <row r="5131" spans="1:31">
      <c r="A5131">
        <v>14340</v>
      </c>
      <c r="B5131" t="s">
        <v>4750</v>
      </c>
      <c r="C5131" t="s">
        <v>33477</v>
      </c>
      <c r="D5131" t="s">
        <v>33476</v>
      </c>
      <c r="E5131"/>
      <c r="F5131">
        <v>62114</v>
      </c>
      <c r="G5131" t="s">
        <v>33477</v>
      </c>
      <c r="H5131">
        <v>62270</v>
      </c>
      <c r="I5131" t="s">
        <v>33476</v>
      </c>
      <c r="J5131"/>
      <c r="U5131" s="43"/>
      <c r="AE5131"/>
    </row>
    <row r="5132" spans="1:31">
      <c r="A5132">
        <v>14710</v>
      </c>
      <c r="B5132" t="s">
        <v>4751</v>
      </c>
      <c r="C5132" t="s">
        <v>33477</v>
      </c>
      <c r="D5132" t="s">
        <v>33476</v>
      </c>
      <c r="E5132"/>
      <c r="F5132">
        <v>62116</v>
      </c>
      <c r="G5132" t="s">
        <v>33478</v>
      </c>
      <c r="H5132">
        <v>62270</v>
      </c>
      <c r="I5132" t="s">
        <v>33476</v>
      </c>
      <c r="J5132"/>
      <c r="U5132" s="43"/>
      <c r="AE5132"/>
    </row>
    <row r="5133" spans="1:31">
      <c r="A5133">
        <v>14710</v>
      </c>
      <c r="B5133" t="s">
        <v>4751</v>
      </c>
      <c r="C5133" t="s">
        <v>33477</v>
      </c>
      <c r="D5133" t="s">
        <v>33476</v>
      </c>
      <c r="E5133"/>
      <c r="F5133">
        <v>62117</v>
      </c>
      <c r="G5133" t="s">
        <v>33477</v>
      </c>
      <c r="H5133">
        <v>62280</v>
      </c>
      <c r="I5133" t="s">
        <v>33476</v>
      </c>
      <c r="J5133"/>
      <c r="U5133" s="43"/>
      <c r="AE5133"/>
    </row>
    <row r="5134" spans="1:31">
      <c r="A5134">
        <v>14710</v>
      </c>
      <c r="B5134" t="s">
        <v>4751</v>
      </c>
      <c r="C5134" t="s">
        <v>33477</v>
      </c>
      <c r="D5134" t="s">
        <v>33476</v>
      </c>
      <c r="E5134"/>
      <c r="F5134">
        <v>62119</v>
      </c>
      <c r="G5134" t="s">
        <v>33477</v>
      </c>
      <c r="H5134">
        <v>62310</v>
      </c>
      <c r="I5134" t="s">
        <v>33476</v>
      </c>
      <c r="J5134"/>
      <c r="U5134" s="43"/>
      <c r="AE5134"/>
    </row>
    <row r="5135" spans="1:31">
      <c r="A5135">
        <v>14710</v>
      </c>
      <c r="B5135" t="s">
        <v>4751</v>
      </c>
      <c r="C5135" t="s">
        <v>33477</v>
      </c>
      <c r="D5135" t="s">
        <v>33476</v>
      </c>
      <c r="E5135"/>
      <c r="F5135">
        <v>62122</v>
      </c>
      <c r="G5135" t="s">
        <v>33477</v>
      </c>
      <c r="H5135">
        <v>62310</v>
      </c>
      <c r="I5135" t="s">
        <v>33476</v>
      </c>
      <c r="J5135"/>
      <c r="U5135" s="43"/>
      <c r="AE5135"/>
    </row>
    <row r="5136" spans="1:31">
      <c r="A5136">
        <v>14240</v>
      </c>
      <c r="B5136" t="s">
        <v>4752</v>
      </c>
      <c r="C5136" t="s">
        <v>33477</v>
      </c>
      <c r="D5136" t="s">
        <v>33476</v>
      </c>
      <c r="E5136"/>
      <c r="F5136">
        <v>62126</v>
      </c>
      <c r="G5136" t="s">
        <v>33480</v>
      </c>
      <c r="H5136">
        <v>62310</v>
      </c>
      <c r="I5136" t="s">
        <v>33476</v>
      </c>
      <c r="J5136"/>
      <c r="U5136" s="43"/>
      <c r="AE5136"/>
    </row>
    <row r="5137" spans="1:31">
      <c r="A5137">
        <v>14620</v>
      </c>
      <c r="B5137" t="s">
        <v>4753</v>
      </c>
      <c r="C5137" t="s">
        <v>33477</v>
      </c>
      <c r="D5137" t="s">
        <v>33476</v>
      </c>
      <c r="E5137"/>
      <c r="F5137">
        <v>62131</v>
      </c>
      <c r="G5137" t="s">
        <v>33477</v>
      </c>
      <c r="H5137">
        <v>62310</v>
      </c>
      <c r="I5137" t="s">
        <v>33476</v>
      </c>
      <c r="J5137"/>
      <c r="U5137" s="43"/>
      <c r="AE5137"/>
    </row>
    <row r="5138" spans="1:31">
      <c r="A5138">
        <v>14700</v>
      </c>
      <c r="B5138" t="s">
        <v>4754</v>
      </c>
      <c r="C5138" t="s">
        <v>33477</v>
      </c>
      <c r="D5138" t="s">
        <v>33476</v>
      </c>
      <c r="E5138"/>
      <c r="F5138">
        <v>62132</v>
      </c>
      <c r="G5138" t="s">
        <v>33480</v>
      </c>
      <c r="H5138">
        <v>62330</v>
      </c>
      <c r="I5138" t="s">
        <v>33476</v>
      </c>
      <c r="J5138"/>
      <c r="U5138" s="43"/>
      <c r="AE5138"/>
    </row>
    <row r="5139" spans="1:31">
      <c r="A5139">
        <v>14340</v>
      </c>
      <c r="B5139" t="s">
        <v>4755</v>
      </c>
      <c r="C5139" t="s">
        <v>33477</v>
      </c>
      <c r="D5139" t="s">
        <v>33476</v>
      </c>
      <c r="E5139"/>
      <c r="F5139">
        <v>62137</v>
      </c>
      <c r="G5139" t="s">
        <v>33480</v>
      </c>
      <c r="H5139">
        <v>62340</v>
      </c>
      <c r="I5139" t="s">
        <v>33476</v>
      </c>
      <c r="J5139"/>
      <c r="U5139" s="43"/>
      <c r="AE5139"/>
    </row>
    <row r="5140" spans="1:31">
      <c r="A5140">
        <v>14600</v>
      </c>
      <c r="B5140" t="s">
        <v>4756</v>
      </c>
      <c r="C5140" t="s">
        <v>33477</v>
      </c>
      <c r="D5140" t="s">
        <v>33476</v>
      </c>
      <c r="E5140"/>
      <c r="F5140">
        <v>62141</v>
      </c>
      <c r="G5140" t="s">
        <v>33477</v>
      </c>
      <c r="H5140">
        <v>62340</v>
      </c>
      <c r="I5140" t="s">
        <v>33476</v>
      </c>
      <c r="J5140"/>
      <c r="U5140" s="43"/>
      <c r="AE5140"/>
    </row>
    <row r="5141" spans="1:31">
      <c r="A5141">
        <v>14630</v>
      </c>
      <c r="B5141" t="s">
        <v>4757</v>
      </c>
      <c r="C5141" t="s">
        <v>33477</v>
      </c>
      <c r="D5141" t="e">
        <v>#N/A</v>
      </c>
      <c r="E5141"/>
      <c r="F5141">
        <v>62142</v>
      </c>
      <c r="G5141" t="s">
        <v>33480</v>
      </c>
      <c r="H5141">
        <v>62350</v>
      </c>
      <c r="I5141" t="s">
        <v>33476</v>
      </c>
      <c r="J5141"/>
      <c r="U5141" s="43"/>
      <c r="AE5141"/>
    </row>
    <row r="5142" spans="1:31">
      <c r="A5142">
        <v>14480</v>
      </c>
      <c r="B5142" t="s">
        <v>4758</v>
      </c>
      <c r="C5142" t="s">
        <v>33477</v>
      </c>
      <c r="D5142" t="s">
        <v>33476</v>
      </c>
      <c r="E5142"/>
      <c r="F5142">
        <v>62143</v>
      </c>
      <c r="G5142" t="s">
        <v>33477</v>
      </c>
      <c r="H5142">
        <v>62360</v>
      </c>
      <c r="I5142" t="s">
        <v>33476</v>
      </c>
      <c r="J5142"/>
      <c r="U5142" s="43"/>
      <c r="AE5142"/>
    </row>
    <row r="5143" spans="1:31">
      <c r="A5143">
        <v>14700</v>
      </c>
      <c r="B5143" t="s">
        <v>4759</v>
      </c>
      <c r="C5143" t="s">
        <v>33477</v>
      </c>
      <c r="D5143" t="s">
        <v>33476</v>
      </c>
      <c r="E5143"/>
      <c r="F5143">
        <v>62145</v>
      </c>
      <c r="G5143" t="s">
        <v>33477</v>
      </c>
      <c r="H5143">
        <v>62370</v>
      </c>
      <c r="I5143" t="s">
        <v>33476</v>
      </c>
      <c r="J5143"/>
      <c r="U5143" s="43"/>
      <c r="AE5143"/>
    </row>
    <row r="5144" spans="1:31">
      <c r="A5144">
        <v>14680</v>
      </c>
      <c r="B5144" t="s">
        <v>4760</v>
      </c>
      <c r="C5144" t="s">
        <v>33477</v>
      </c>
      <c r="D5144" t="s">
        <v>33476</v>
      </c>
      <c r="E5144"/>
      <c r="F5144">
        <v>62149</v>
      </c>
      <c r="G5144" t="s">
        <v>33477</v>
      </c>
      <c r="H5144">
        <v>62370</v>
      </c>
      <c r="I5144" t="s">
        <v>33476</v>
      </c>
      <c r="J5144"/>
      <c r="U5144" s="43"/>
      <c r="AE5144"/>
    </row>
    <row r="5145" spans="1:31">
      <c r="A5145">
        <v>14220</v>
      </c>
      <c r="B5145" t="s">
        <v>4761</v>
      </c>
      <c r="C5145" t="s">
        <v>33477</v>
      </c>
      <c r="D5145" t="s">
        <v>33476</v>
      </c>
      <c r="E5145"/>
      <c r="F5145">
        <v>62153</v>
      </c>
      <c r="G5145" t="s">
        <v>33478</v>
      </c>
      <c r="H5145">
        <v>62370</v>
      </c>
      <c r="I5145" t="s">
        <v>33476</v>
      </c>
      <c r="J5145"/>
      <c r="U5145" s="43"/>
      <c r="AE5145"/>
    </row>
    <row r="5146" spans="1:31">
      <c r="A5146">
        <v>14590</v>
      </c>
      <c r="B5146" t="s">
        <v>4762</v>
      </c>
      <c r="C5146" t="s">
        <v>33477</v>
      </c>
      <c r="D5146" t="s">
        <v>33476</v>
      </c>
      <c r="E5146"/>
      <c r="F5146">
        <v>62156</v>
      </c>
      <c r="G5146" t="s">
        <v>33477</v>
      </c>
      <c r="H5146">
        <v>62370</v>
      </c>
      <c r="I5146" t="s">
        <v>33476</v>
      </c>
      <c r="J5146"/>
      <c r="U5146" s="43"/>
      <c r="AE5146"/>
    </row>
    <row r="5147" spans="1:31">
      <c r="A5147">
        <v>14210</v>
      </c>
      <c r="B5147" t="s">
        <v>4763</v>
      </c>
      <c r="C5147" t="s">
        <v>33477</v>
      </c>
      <c r="D5147" t="s">
        <v>33476</v>
      </c>
      <c r="E5147"/>
      <c r="F5147">
        <v>62157</v>
      </c>
      <c r="G5147" t="s">
        <v>33477</v>
      </c>
      <c r="H5147">
        <v>62380</v>
      </c>
      <c r="I5147" t="s">
        <v>33476</v>
      </c>
      <c r="J5147"/>
      <c r="U5147" s="43"/>
      <c r="AE5147"/>
    </row>
    <row r="5148" spans="1:31">
      <c r="A5148">
        <v>14230</v>
      </c>
      <c r="B5148" t="s">
        <v>4764</v>
      </c>
      <c r="C5148" t="s">
        <v>33477</v>
      </c>
      <c r="D5148" t="s">
        <v>33476</v>
      </c>
      <c r="E5148"/>
      <c r="F5148">
        <v>62159</v>
      </c>
      <c r="G5148" t="s">
        <v>33478</v>
      </c>
      <c r="H5148">
        <v>62380</v>
      </c>
      <c r="I5148" t="s">
        <v>33476</v>
      </c>
      <c r="J5148"/>
      <c r="U5148" s="43"/>
      <c r="AE5148"/>
    </row>
    <row r="5149" spans="1:31">
      <c r="A5149">
        <v>14600</v>
      </c>
      <c r="B5149" t="s">
        <v>4765</v>
      </c>
      <c r="C5149" t="s">
        <v>33477</v>
      </c>
      <c r="D5149" t="s">
        <v>33476</v>
      </c>
      <c r="E5149"/>
      <c r="F5149">
        <v>62161</v>
      </c>
      <c r="G5149" t="s">
        <v>33478</v>
      </c>
      <c r="H5149">
        <v>62390</v>
      </c>
      <c r="I5149" t="s">
        <v>33476</v>
      </c>
      <c r="J5149"/>
      <c r="U5149" s="43"/>
      <c r="AE5149"/>
    </row>
    <row r="5150" spans="1:31">
      <c r="A5150">
        <v>14430</v>
      </c>
      <c r="B5150" t="s">
        <v>4766</v>
      </c>
      <c r="C5150" t="s">
        <v>33477</v>
      </c>
      <c r="D5150" t="s">
        <v>33476</v>
      </c>
      <c r="E5150"/>
      <c r="F5150">
        <v>62162</v>
      </c>
      <c r="G5150" t="s">
        <v>33477</v>
      </c>
      <c r="H5150">
        <v>62450</v>
      </c>
      <c r="I5150" t="s">
        <v>33476</v>
      </c>
      <c r="J5150"/>
      <c r="U5150" s="43"/>
      <c r="AE5150"/>
    </row>
    <row r="5151" spans="1:31">
      <c r="A5151">
        <v>14730</v>
      </c>
      <c r="B5151" t="s">
        <v>4767</v>
      </c>
      <c r="C5151" t="s">
        <v>33477</v>
      </c>
      <c r="D5151" t="e">
        <v>#N/A</v>
      </c>
      <c r="E5151"/>
      <c r="F5151">
        <v>62164</v>
      </c>
      <c r="G5151" t="s">
        <v>33480</v>
      </c>
      <c r="H5151">
        <v>62490</v>
      </c>
      <c r="I5151" t="s">
        <v>33476</v>
      </c>
      <c r="J5151"/>
      <c r="U5151" s="43"/>
      <c r="AE5151"/>
    </row>
    <row r="5152" spans="1:31">
      <c r="A5152">
        <v>14950</v>
      </c>
      <c r="B5152" t="s">
        <v>4768</v>
      </c>
      <c r="C5152" t="s">
        <v>33477</v>
      </c>
      <c r="D5152" t="s">
        <v>33476</v>
      </c>
      <c r="E5152"/>
      <c r="F5152">
        <v>62172</v>
      </c>
      <c r="G5152" t="s">
        <v>33477</v>
      </c>
      <c r="H5152">
        <v>62490</v>
      </c>
      <c r="I5152" t="s">
        <v>33476</v>
      </c>
      <c r="J5152"/>
      <c r="U5152" s="43"/>
      <c r="AE5152"/>
    </row>
    <row r="5153" spans="1:31">
      <c r="A5153">
        <v>14100</v>
      </c>
      <c r="B5153" t="s">
        <v>4769</v>
      </c>
      <c r="C5153" t="s">
        <v>33477</v>
      </c>
      <c r="D5153" t="s">
        <v>33476</v>
      </c>
      <c r="E5153"/>
      <c r="F5153">
        <v>62176</v>
      </c>
      <c r="G5153" t="s">
        <v>33477</v>
      </c>
      <c r="H5153">
        <v>62550</v>
      </c>
      <c r="I5153" t="s">
        <v>33476</v>
      </c>
      <c r="J5153"/>
      <c r="U5153" s="43"/>
      <c r="AE5153"/>
    </row>
    <row r="5154" spans="1:31">
      <c r="A5154">
        <v>14600</v>
      </c>
      <c r="B5154" t="s">
        <v>4770</v>
      </c>
      <c r="C5154" t="s">
        <v>33477</v>
      </c>
      <c r="D5154" t="s">
        <v>33476</v>
      </c>
      <c r="E5154"/>
      <c r="F5154">
        <v>62185</v>
      </c>
      <c r="G5154" t="s">
        <v>33480</v>
      </c>
      <c r="H5154">
        <v>62560</v>
      </c>
      <c r="I5154" t="s">
        <v>33476</v>
      </c>
      <c r="J5154"/>
      <c r="U5154" s="43"/>
      <c r="AE5154"/>
    </row>
    <row r="5155" spans="1:31">
      <c r="A5155">
        <v>14510</v>
      </c>
      <c r="B5155" t="s">
        <v>4771</v>
      </c>
      <c r="C5155" t="s">
        <v>33477</v>
      </c>
      <c r="D5155" t="s">
        <v>33481</v>
      </c>
      <c r="E5155"/>
      <c r="F5155">
        <v>62187</v>
      </c>
      <c r="G5155" t="s">
        <v>33477</v>
      </c>
      <c r="H5155">
        <v>62560</v>
      </c>
      <c r="I5155" t="s">
        <v>33476</v>
      </c>
      <c r="J5155"/>
      <c r="U5155" s="43"/>
      <c r="AE5155"/>
    </row>
    <row r="5156" spans="1:31">
      <c r="A5156">
        <v>14810</v>
      </c>
      <c r="B5156" t="s">
        <v>4772</v>
      </c>
      <c r="C5156" t="s">
        <v>33477</v>
      </c>
      <c r="D5156" t="e">
        <v>#N/A</v>
      </c>
      <c r="E5156"/>
      <c r="F5156">
        <v>62196</v>
      </c>
      <c r="G5156" t="s">
        <v>33477</v>
      </c>
      <c r="H5156">
        <v>62560</v>
      </c>
      <c r="I5156" t="s">
        <v>33476</v>
      </c>
      <c r="J5156"/>
      <c r="U5156" s="43"/>
      <c r="AE5156"/>
    </row>
    <row r="5157" spans="1:31">
      <c r="A5157">
        <v>14430</v>
      </c>
      <c r="B5157" t="s">
        <v>4773</v>
      </c>
      <c r="C5157" t="s">
        <v>33477</v>
      </c>
      <c r="D5157" t="s">
        <v>33476</v>
      </c>
      <c r="E5157"/>
      <c r="F5157">
        <v>62199</v>
      </c>
      <c r="G5157" t="s">
        <v>33477</v>
      </c>
      <c r="H5157">
        <v>62570</v>
      </c>
      <c r="I5157" t="s">
        <v>33476</v>
      </c>
      <c r="J5157"/>
      <c r="U5157" s="43"/>
      <c r="AE5157"/>
    </row>
    <row r="5158" spans="1:31">
      <c r="A5158">
        <v>14680</v>
      </c>
      <c r="B5158" t="s">
        <v>4774</v>
      </c>
      <c r="C5158" t="s">
        <v>33477</v>
      </c>
      <c r="D5158" t="s">
        <v>33476</v>
      </c>
      <c r="E5158"/>
      <c r="F5158">
        <v>62200</v>
      </c>
      <c r="G5158" t="s">
        <v>33480</v>
      </c>
      <c r="H5158">
        <v>62575</v>
      </c>
      <c r="I5158" t="s">
        <v>33476</v>
      </c>
      <c r="J5158"/>
      <c r="U5158" s="43"/>
      <c r="AE5158"/>
    </row>
    <row r="5159" spans="1:31">
      <c r="A5159">
        <v>14190</v>
      </c>
      <c r="B5159" t="s">
        <v>4775</v>
      </c>
      <c r="C5159" t="s">
        <v>33477</v>
      </c>
      <c r="D5159" t="s">
        <v>33476</v>
      </c>
      <c r="E5159"/>
      <c r="F5159">
        <v>62210</v>
      </c>
      <c r="G5159" t="s">
        <v>33477</v>
      </c>
      <c r="H5159">
        <v>62580</v>
      </c>
      <c r="I5159" t="s">
        <v>33476</v>
      </c>
      <c r="J5159"/>
      <c r="U5159" s="43"/>
      <c r="AE5159"/>
    </row>
    <row r="5160" spans="1:31">
      <c r="A5160">
        <v>14210</v>
      </c>
      <c r="B5160" t="s">
        <v>4776</v>
      </c>
      <c r="C5160" t="s">
        <v>33477</v>
      </c>
      <c r="D5160" t="s">
        <v>33476</v>
      </c>
      <c r="E5160"/>
      <c r="F5160">
        <v>62215</v>
      </c>
      <c r="G5160" t="s">
        <v>33480</v>
      </c>
      <c r="H5160">
        <v>62580</v>
      </c>
      <c r="I5160" t="s">
        <v>33476</v>
      </c>
      <c r="J5160"/>
      <c r="U5160" s="43"/>
      <c r="AE5160"/>
    </row>
    <row r="5161" spans="1:31">
      <c r="A5161">
        <v>14450</v>
      </c>
      <c r="B5161" t="s">
        <v>4777</v>
      </c>
      <c r="C5161" t="s">
        <v>33477</v>
      </c>
      <c r="D5161" t="e">
        <v>#N/A</v>
      </c>
      <c r="E5161"/>
      <c r="F5161">
        <v>62217</v>
      </c>
      <c r="G5161" t="s">
        <v>33478</v>
      </c>
      <c r="H5161">
        <v>62610</v>
      </c>
      <c r="I5161" t="s">
        <v>33476</v>
      </c>
      <c r="J5161"/>
      <c r="U5161" s="43"/>
      <c r="AE5161"/>
    </row>
    <row r="5162" spans="1:31">
      <c r="A5162">
        <v>14450</v>
      </c>
      <c r="B5162" t="s">
        <v>4777</v>
      </c>
      <c r="C5162" t="s">
        <v>33477</v>
      </c>
      <c r="D5162" t="e">
        <v>#N/A</v>
      </c>
      <c r="E5162"/>
      <c r="F5162">
        <v>62218</v>
      </c>
      <c r="G5162" t="s">
        <v>33477</v>
      </c>
      <c r="H5162">
        <v>62620</v>
      </c>
      <c r="I5162" t="s">
        <v>33476</v>
      </c>
      <c r="J5162"/>
      <c r="U5162" s="43"/>
      <c r="AE5162"/>
    </row>
    <row r="5163" spans="1:31">
      <c r="A5163">
        <v>14160</v>
      </c>
      <c r="B5163" t="s">
        <v>4778</v>
      </c>
      <c r="C5163" t="s">
        <v>33477</v>
      </c>
      <c r="D5163" t="e">
        <v>#N/A</v>
      </c>
      <c r="E5163"/>
      <c r="F5163">
        <v>62219</v>
      </c>
      <c r="G5163" t="s">
        <v>33477</v>
      </c>
      <c r="H5163">
        <v>62630</v>
      </c>
      <c r="I5163" t="s">
        <v>33476</v>
      </c>
      <c r="J5163"/>
      <c r="U5163" s="43"/>
      <c r="AE5163"/>
    </row>
    <row r="5164" spans="1:31">
      <c r="A5164">
        <v>14470</v>
      </c>
      <c r="B5164" t="s">
        <v>4779</v>
      </c>
      <c r="C5164" t="s">
        <v>33477</v>
      </c>
      <c r="D5164" t="e">
        <v>#N/A</v>
      </c>
      <c r="E5164"/>
      <c r="F5164">
        <v>62220</v>
      </c>
      <c r="G5164" t="s">
        <v>33477</v>
      </c>
      <c r="H5164">
        <v>62630</v>
      </c>
      <c r="I5164" t="s">
        <v>33476</v>
      </c>
      <c r="J5164"/>
      <c r="U5164" s="43"/>
      <c r="AE5164"/>
    </row>
    <row r="5165" spans="1:31">
      <c r="A5165">
        <v>14540</v>
      </c>
      <c r="B5165" t="s">
        <v>4780</v>
      </c>
      <c r="C5165" t="s">
        <v>33477</v>
      </c>
      <c r="D5165" t="s">
        <v>33476</v>
      </c>
      <c r="E5165"/>
      <c r="F5165">
        <v>62221</v>
      </c>
      <c r="G5165" t="s">
        <v>33477</v>
      </c>
      <c r="H5165">
        <v>62650</v>
      </c>
      <c r="I5165" t="s">
        <v>33476</v>
      </c>
      <c r="J5165"/>
      <c r="U5165" s="43"/>
      <c r="AE5165"/>
    </row>
    <row r="5166" spans="1:31">
      <c r="A5166">
        <v>14220</v>
      </c>
      <c r="B5166" t="s">
        <v>4781</v>
      </c>
      <c r="C5166" t="s">
        <v>33477</v>
      </c>
      <c r="D5166" t="s">
        <v>33476</v>
      </c>
      <c r="E5166"/>
      <c r="F5166">
        <v>62224</v>
      </c>
      <c r="G5166" t="s">
        <v>33480</v>
      </c>
      <c r="H5166">
        <v>62650</v>
      </c>
      <c r="I5166" t="s">
        <v>33476</v>
      </c>
      <c r="J5166"/>
      <c r="U5166" s="43"/>
      <c r="AE5166"/>
    </row>
    <row r="5167" spans="1:31">
      <c r="A5167">
        <v>14400</v>
      </c>
      <c r="B5167" t="s">
        <v>4782</v>
      </c>
      <c r="C5167" t="s">
        <v>33477</v>
      </c>
      <c r="D5167" t="s">
        <v>33481</v>
      </c>
      <c r="E5167"/>
      <c r="F5167">
        <v>62230</v>
      </c>
      <c r="G5167" t="s">
        <v>33480</v>
      </c>
      <c r="H5167">
        <v>62650</v>
      </c>
      <c r="I5167" t="s">
        <v>33476</v>
      </c>
      <c r="J5167"/>
      <c r="U5167" s="43"/>
      <c r="AE5167"/>
    </row>
    <row r="5168" spans="1:31">
      <c r="A5168">
        <v>14880</v>
      </c>
      <c r="B5168" t="s">
        <v>4783</v>
      </c>
      <c r="C5168" t="s">
        <v>33477</v>
      </c>
      <c r="D5168" t="s">
        <v>33476</v>
      </c>
      <c r="E5168"/>
      <c r="F5168">
        <v>62231</v>
      </c>
      <c r="G5168" t="s">
        <v>33480</v>
      </c>
      <c r="H5168">
        <v>62650</v>
      </c>
      <c r="I5168" t="s">
        <v>33476</v>
      </c>
      <c r="J5168"/>
      <c r="U5168" s="43"/>
      <c r="AE5168"/>
    </row>
    <row r="5169" spans="1:31">
      <c r="A5169">
        <v>14100</v>
      </c>
      <c r="B5169" t="s">
        <v>4784</v>
      </c>
      <c r="C5169" t="s">
        <v>33477</v>
      </c>
      <c r="D5169" t="s">
        <v>33476</v>
      </c>
      <c r="E5169"/>
      <c r="F5169">
        <v>62260</v>
      </c>
      <c r="G5169" t="s">
        <v>33477</v>
      </c>
      <c r="H5169">
        <v>62660</v>
      </c>
      <c r="I5169" t="s">
        <v>33476</v>
      </c>
      <c r="J5169"/>
      <c r="U5169" s="43"/>
      <c r="AE5169"/>
    </row>
    <row r="5170" spans="1:31">
      <c r="A5170">
        <v>14200</v>
      </c>
      <c r="B5170" t="s">
        <v>4785</v>
      </c>
      <c r="C5170" t="s">
        <v>33477</v>
      </c>
      <c r="D5170" t="e">
        <v>#N/A</v>
      </c>
      <c r="E5170"/>
      <c r="F5170">
        <v>62290</v>
      </c>
      <c r="G5170" t="s">
        <v>33477</v>
      </c>
      <c r="H5170">
        <v>62690</v>
      </c>
      <c r="I5170" t="s">
        <v>33476</v>
      </c>
      <c r="J5170"/>
      <c r="U5170" s="43"/>
      <c r="AE5170"/>
    </row>
    <row r="5171" spans="1:31">
      <c r="A5171">
        <v>14850</v>
      </c>
      <c r="B5171" t="s">
        <v>4786</v>
      </c>
      <c r="C5171" t="s">
        <v>33477</v>
      </c>
      <c r="D5171" t="e">
        <v>#N/A</v>
      </c>
      <c r="E5171"/>
      <c r="F5171">
        <v>62300</v>
      </c>
      <c r="G5171" t="s">
        <v>33477</v>
      </c>
      <c r="H5171">
        <v>62690</v>
      </c>
      <c r="I5171" t="s">
        <v>33476</v>
      </c>
      <c r="J5171"/>
      <c r="U5171" s="43"/>
      <c r="AE5171"/>
    </row>
    <row r="5172" spans="1:31">
      <c r="A5172">
        <v>14430</v>
      </c>
      <c r="B5172" t="s">
        <v>4787</v>
      </c>
      <c r="C5172" t="s">
        <v>33477</v>
      </c>
      <c r="D5172" t="s">
        <v>33476</v>
      </c>
      <c r="E5172"/>
      <c r="F5172">
        <v>62320</v>
      </c>
      <c r="G5172" t="s">
        <v>33477</v>
      </c>
      <c r="H5172">
        <v>62710</v>
      </c>
      <c r="I5172" t="s">
        <v>33476</v>
      </c>
      <c r="J5172"/>
      <c r="U5172" s="43"/>
      <c r="AE5172"/>
    </row>
    <row r="5173" spans="1:31">
      <c r="A5173">
        <v>14700</v>
      </c>
      <c r="B5173" t="s">
        <v>4788</v>
      </c>
      <c r="C5173" t="s">
        <v>33477</v>
      </c>
      <c r="D5173" t="s">
        <v>33476</v>
      </c>
      <c r="E5173"/>
      <c r="F5173">
        <v>62400</v>
      </c>
      <c r="G5173" t="s">
        <v>33477</v>
      </c>
      <c r="H5173">
        <v>62720</v>
      </c>
      <c r="I5173" t="s">
        <v>33476</v>
      </c>
      <c r="J5173"/>
      <c r="U5173" s="43"/>
      <c r="AE5173"/>
    </row>
    <row r="5174" spans="1:31">
      <c r="A5174">
        <v>14600</v>
      </c>
      <c r="B5174" t="s">
        <v>4789</v>
      </c>
      <c r="C5174" t="s">
        <v>33477</v>
      </c>
      <c r="D5174" t="s">
        <v>33476</v>
      </c>
      <c r="E5174"/>
      <c r="F5174">
        <v>62410</v>
      </c>
      <c r="G5174" t="s">
        <v>33477</v>
      </c>
      <c r="H5174">
        <v>62730</v>
      </c>
      <c r="I5174" t="s">
        <v>33476</v>
      </c>
      <c r="J5174"/>
      <c r="U5174" s="43"/>
      <c r="AE5174"/>
    </row>
    <row r="5175" spans="1:31">
      <c r="A5175">
        <v>14600</v>
      </c>
      <c r="B5175" t="s">
        <v>4789</v>
      </c>
      <c r="C5175" t="s">
        <v>33477</v>
      </c>
      <c r="D5175" t="s">
        <v>33476</v>
      </c>
      <c r="E5175"/>
      <c r="F5175">
        <v>62420</v>
      </c>
      <c r="G5175" t="s">
        <v>33477</v>
      </c>
      <c r="H5175">
        <v>62750</v>
      </c>
      <c r="I5175" t="s">
        <v>33476</v>
      </c>
      <c r="J5175"/>
      <c r="U5175" s="43"/>
      <c r="AE5175"/>
    </row>
    <row r="5176" spans="1:31">
      <c r="A5176">
        <v>14100</v>
      </c>
      <c r="B5176" t="s">
        <v>4790</v>
      </c>
      <c r="C5176" t="s">
        <v>33477</v>
      </c>
      <c r="D5176" t="s">
        <v>33476</v>
      </c>
      <c r="E5176"/>
      <c r="F5176">
        <v>62430</v>
      </c>
      <c r="G5176" t="s">
        <v>33477</v>
      </c>
      <c r="H5176">
        <v>62760</v>
      </c>
      <c r="I5176" t="s">
        <v>33476</v>
      </c>
      <c r="J5176"/>
      <c r="U5176" s="43"/>
      <c r="AE5176"/>
    </row>
    <row r="5177" spans="1:31">
      <c r="A5177">
        <v>14430</v>
      </c>
      <c r="B5177" t="s">
        <v>4791</v>
      </c>
      <c r="C5177" t="s">
        <v>33477</v>
      </c>
      <c r="D5177" t="s">
        <v>33476</v>
      </c>
      <c r="E5177"/>
      <c r="F5177">
        <v>62440</v>
      </c>
      <c r="G5177" t="s">
        <v>33477</v>
      </c>
      <c r="H5177">
        <v>62770</v>
      </c>
      <c r="I5177" t="s">
        <v>33476</v>
      </c>
      <c r="J5177"/>
      <c r="U5177" s="43"/>
      <c r="AE5177"/>
    </row>
    <row r="5178" spans="1:31">
      <c r="A5178">
        <v>14430</v>
      </c>
      <c r="B5178" t="s">
        <v>4791</v>
      </c>
      <c r="C5178" t="s">
        <v>33477</v>
      </c>
      <c r="D5178" t="s">
        <v>33476</v>
      </c>
      <c r="E5178"/>
      <c r="F5178">
        <v>62460</v>
      </c>
      <c r="G5178" t="s">
        <v>33478</v>
      </c>
      <c r="H5178">
        <v>62810</v>
      </c>
      <c r="I5178" t="s">
        <v>33476</v>
      </c>
      <c r="J5178"/>
      <c r="U5178" s="43"/>
      <c r="AE5178"/>
    </row>
    <row r="5179" spans="1:31">
      <c r="A5179">
        <v>14430</v>
      </c>
      <c r="B5179" t="s">
        <v>4791</v>
      </c>
      <c r="C5179" t="s">
        <v>33477</v>
      </c>
      <c r="D5179" t="s">
        <v>33476</v>
      </c>
      <c r="E5179"/>
      <c r="F5179">
        <v>62470</v>
      </c>
      <c r="G5179" t="s">
        <v>33477</v>
      </c>
      <c r="H5179">
        <v>62810</v>
      </c>
      <c r="I5179" t="s">
        <v>33476</v>
      </c>
      <c r="J5179"/>
      <c r="U5179" s="43"/>
      <c r="AE5179"/>
    </row>
    <row r="5180" spans="1:31">
      <c r="A5180">
        <v>14250</v>
      </c>
      <c r="B5180" t="s">
        <v>4792</v>
      </c>
      <c r="C5180" t="s">
        <v>33477</v>
      </c>
      <c r="D5180" t="s">
        <v>33476</v>
      </c>
      <c r="E5180"/>
      <c r="F5180">
        <v>62480</v>
      </c>
      <c r="G5180" t="s">
        <v>33480</v>
      </c>
      <c r="H5180">
        <v>62830</v>
      </c>
      <c r="I5180" t="s">
        <v>33476</v>
      </c>
      <c r="J5180"/>
      <c r="U5180" s="43"/>
      <c r="AE5180"/>
    </row>
    <row r="5181" spans="1:31">
      <c r="A5181">
        <v>14340</v>
      </c>
      <c r="B5181" t="s">
        <v>4793</v>
      </c>
      <c r="C5181" t="s">
        <v>33477</v>
      </c>
      <c r="D5181" t="s">
        <v>33476</v>
      </c>
      <c r="E5181"/>
      <c r="F5181">
        <v>62500</v>
      </c>
      <c r="G5181" t="s">
        <v>33477</v>
      </c>
      <c r="H5181">
        <v>62830</v>
      </c>
      <c r="I5181" t="s">
        <v>33476</v>
      </c>
      <c r="J5181"/>
      <c r="U5181" s="43"/>
      <c r="AE5181"/>
    </row>
    <row r="5182" spans="1:31">
      <c r="A5182">
        <v>14510</v>
      </c>
      <c r="B5182" t="s">
        <v>4794</v>
      </c>
      <c r="C5182" t="s">
        <v>33477</v>
      </c>
      <c r="D5182" t="s">
        <v>33481</v>
      </c>
      <c r="E5182"/>
      <c r="F5182">
        <v>62510</v>
      </c>
      <c r="G5182" t="s">
        <v>33477</v>
      </c>
      <c r="H5182">
        <v>62840</v>
      </c>
      <c r="I5182" t="s">
        <v>33476</v>
      </c>
      <c r="J5182"/>
      <c r="U5182" s="43"/>
      <c r="AE5182"/>
    </row>
    <row r="5183" spans="1:31">
      <c r="A5183">
        <v>14123</v>
      </c>
      <c r="B5183" t="s">
        <v>4795</v>
      </c>
      <c r="C5183" t="s">
        <v>33477</v>
      </c>
      <c r="D5183" t="e">
        <v>#N/A</v>
      </c>
      <c r="E5183"/>
      <c r="F5183">
        <v>62520</v>
      </c>
      <c r="G5183" t="s">
        <v>33480</v>
      </c>
      <c r="H5183">
        <v>62850</v>
      </c>
      <c r="I5183" t="s">
        <v>33476</v>
      </c>
      <c r="J5183"/>
      <c r="U5183" s="43"/>
      <c r="AE5183"/>
    </row>
    <row r="5184" spans="1:31">
      <c r="A5184">
        <v>14230</v>
      </c>
      <c r="B5184" t="s">
        <v>4796</v>
      </c>
      <c r="C5184" t="s">
        <v>33477</v>
      </c>
      <c r="D5184" t="s">
        <v>33476</v>
      </c>
      <c r="E5184"/>
      <c r="F5184">
        <v>62530</v>
      </c>
      <c r="G5184" t="s">
        <v>33477</v>
      </c>
      <c r="H5184">
        <v>62850</v>
      </c>
      <c r="I5184" t="s">
        <v>33476</v>
      </c>
      <c r="J5184"/>
      <c r="U5184" s="43"/>
      <c r="AE5184"/>
    </row>
    <row r="5185" spans="1:31">
      <c r="A5185">
        <v>14230</v>
      </c>
      <c r="B5185" t="s">
        <v>4796</v>
      </c>
      <c r="C5185" t="s">
        <v>33477</v>
      </c>
      <c r="D5185" t="s">
        <v>33476</v>
      </c>
      <c r="E5185"/>
      <c r="F5185">
        <v>62540</v>
      </c>
      <c r="G5185" t="s">
        <v>33477</v>
      </c>
      <c r="H5185">
        <v>62860</v>
      </c>
      <c r="I5185" t="s">
        <v>33476</v>
      </c>
      <c r="J5185"/>
      <c r="U5185" s="43"/>
      <c r="AE5185"/>
    </row>
    <row r="5186" spans="1:31">
      <c r="A5186">
        <v>14230</v>
      </c>
      <c r="B5186" t="s">
        <v>4796</v>
      </c>
      <c r="C5186" t="s">
        <v>33477</v>
      </c>
      <c r="D5186" t="s">
        <v>33476</v>
      </c>
      <c r="E5186"/>
      <c r="F5186">
        <v>62590</v>
      </c>
      <c r="G5186" t="s">
        <v>33477</v>
      </c>
      <c r="H5186">
        <v>62860</v>
      </c>
      <c r="I5186" t="s">
        <v>33476</v>
      </c>
      <c r="J5186"/>
      <c r="U5186" s="43"/>
      <c r="AE5186"/>
    </row>
    <row r="5187" spans="1:31">
      <c r="A5187">
        <v>14230</v>
      </c>
      <c r="B5187" t="s">
        <v>4796</v>
      </c>
      <c r="C5187" t="s">
        <v>33477</v>
      </c>
      <c r="D5187" t="s">
        <v>33476</v>
      </c>
      <c r="E5187"/>
      <c r="F5187">
        <v>62600</v>
      </c>
      <c r="G5187" t="s">
        <v>33480</v>
      </c>
      <c r="H5187">
        <v>62880</v>
      </c>
      <c r="I5187" t="s">
        <v>33476</v>
      </c>
      <c r="J5187"/>
      <c r="U5187" s="43"/>
      <c r="AE5187"/>
    </row>
    <row r="5188" spans="1:31">
      <c r="A5188">
        <v>14330</v>
      </c>
      <c r="B5188" t="s">
        <v>4796</v>
      </c>
      <c r="C5188" t="s">
        <v>33477</v>
      </c>
      <c r="D5188" t="s">
        <v>33476</v>
      </c>
      <c r="E5188"/>
      <c r="F5188">
        <v>62640</v>
      </c>
      <c r="G5188" t="s">
        <v>33477</v>
      </c>
      <c r="H5188">
        <v>62890</v>
      </c>
      <c r="I5188" t="s">
        <v>33476</v>
      </c>
      <c r="J5188"/>
      <c r="U5188" s="43"/>
      <c r="AE5188"/>
    </row>
    <row r="5189" spans="1:31">
      <c r="A5189">
        <v>14690</v>
      </c>
      <c r="B5189" t="s">
        <v>4797</v>
      </c>
      <c r="C5189" t="s">
        <v>33477</v>
      </c>
      <c r="D5189" t="e">
        <v>#N/A</v>
      </c>
      <c r="E5189"/>
      <c r="F5189">
        <v>62670</v>
      </c>
      <c r="G5189" t="s">
        <v>33477</v>
      </c>
      <c r="H5189">
        <v>62910</v>
      </c>
      <c r="I5189" t="s">
        <v>33476</v>
      </c>
      <c r="J5189"/>
      <c r="U5189" s="43"/>
      <c r="AE5189"/>
    </row>
    <row r="5190" spans="1:31">
      <c r="A5190">
        <v>14670</v>
      </c>
      <c r="B5190" t="s">
        <v>4798</v>
      </c>
      <c r="C5190" t="s">
        <v>33477</v>
      </c>
      <c r="D5190" t="e">
        <v>#N/A</v>
      </c>
      <c r="E5190"/>
      <c r="F5190">
        <v>62680</v>
      </c>
      <c r="G5190" t="s">
        <v>33477</v>
      </c>
      <c r="H5190">
        <v>62910</v>
      </c>
      <c r="I5190" t="s">
        <v>33476</v>
      </c>
      <c r="J5190"/>
      <c r="U5190" s="43"/>
      <c r="AE5190"/>
    </row>
    <row r="5191" spans="1:31">
      <c r="A5191">
        <v>14170</v>
      </c>
      <c r="B5191" t="s">
        <v>4799</v>
      </c>
      <c r="C5191" t="s">
        <v>33477</v>
      </c>
      <c r="D5191" t="s">
        <v>33476</v>
      </c>
      <c r="E5191"/>
      <c r="F5191">
        <v>62700</v>
      </c>
      <c r="G5191" t="s">
        <v>33477</v>
      </c>
      <c r="H5191">
        <v>62920</v>
      </c>
      <c r="I5191" t="s">
        <v>33476</v>
      </c>
      <c r="J5191"/>
      <c r="U5191" s="43"/>
      <c r="AE5191"/>
    </row>
    <row r="5192" spans="1:31">
      <c r="A5192">
        <v>14250</v>
      </c>
      <c r="B5192" t="s">
        <v>4800</v>
      </c>
      <c r="C5192" t="s">
        <v>33477</v>
      </c>
      <c r="D5192" t="s">
        <v>33476</v>
      </c>
      <c r="E5192"/>
      <c r="F5192">
        <v>62740</v>
      </c>
      <c r="G5192" t="s">
        <v>33477</v>
      </c>
      <c r="H5192">
        <v>62930</v>
      </c>
      <c r="I5192" t="s">
        <v>33476</v>
      </c>
      <c r="J5192"/>
      <c r="U5192" s="43"/>
      <c r="AE5192"/>
    </row>
    <row r="5193" spans="1:31">
      <c r="A5193">
        <v>14260</v>
      </c>
      <c r="B5193" t="s">
        <v>4801</v>
      </c>
      <c r="C5193" t="s">
        <v>33477</v>
      </c>
      <c r="D5193" t="s">
        <v>33476</v>
      </c>
      <c r="E5193"/>
      <c r="F5193">
        <v>62780</v>
      </c>
      <c r="G5193" t="s">
        <v>33480</v>
      </c>
      <c r="H5193">
        <v>62960</v>
      </c>
      <c r="I5193" t="s">
        <v>33476</v>
      </c>
      <c r="J5193"/>
      <c r="U5193" s="43"/>
      <c r="AE5193"/>
    </row>
    <row r="5194" spans="1:31">
      <c r="A5194">
        <v>14260</v>
      </c>
      <c r="B5194" t="s">
        <v>4801</v>
      </c>
      <c r="C5194" t="s">
        <v>33477</v>
      </c>
      <c r="D5194" t="s">
        <v>33476</v>
      </c>
      <c r="E5194"/>
      <c r="F5194">
        <v>62790</v>
      </c>
      <c r="G5194" t="s">
        <v>33477</v>
      </c>
      <c r="H5194">
        <v>62990</v>
      </c>
      <c r="I5194" t="s">
        <v>33476</v>
      </c>
      <c r="J5194"/>
      <c r="U5194" s="43"/>
      <c r="AE5194"/>
    </row>
    <row r="5195" spans="1:31">
      <c r="A5195">
        <v>14250</v>
      </c>
      <c r="B5195" t="s">
        <v>4802</v>
      </c>
      <c r="C5195" t="s">
        <v>33477</v>
      </c>
      <c r="D5195" t="s">
        <v>33476</v>
      </c>
      <c r="E5195"/>
      <c r="F5195">
        <v>62800</v>
      </c>
      <c r="G5195" t="s">
        <v>33477</v>
      </c>
      <c r="H5195">
        <v>63000</v>
      </c>
      <c r="I5195" t="s">
        <v>33476</v>
      </c>
      <c r="J5195"/>
      <c r="U5195" s="43"/>
      <c r="AE5195"/>
    </row>
    <row r="5196" spans="1:31">
      <c r="A5196">
        <v>14320</v>
      </c>
      <c r="B5196" t="s">
        <v>4803</v>
      </c>
      <c r="C5196" t="s">
        <v>33477</v>
      </c>
      <c r="D5196" t="s">
        <v>33476</v>
      </c>
      <c r="E5196"/>
      <c r="F5196">
        <v>62820</v>
      </c>
      <c r="G5196" t="s">
        <v>33477</v>
      </c>
      <c r="H5196">
        <v>63114</v>
      </c>
      <c r="I5196" t="s">
        <v>33476</v>
      </c>
      <c r="J5196"/>
      <c r="U5196" s="43"/>
      <c r="AE5196"/>
    </row>
    <row r="5197" spans="1:31">
      <c r="A5197">
        <v>14320</v>
      </c>
      <c r="B5197" t="s">
        <v>4803</v>
      </c>
      <c r="C5197" t="s">
        <v>33477</v>
      </c>
      <c r="D5197" t="s">
        <v>33476</v>
      </c>
      <c r="E5197"/>
      <c r="F5197">
        <v>62940</v>
      </c>
      <c r="G5197" t="s">
        <v>33477</v>
      </c>
      <c r="H5197">
        <v>63120</v>
      </c>
      <c r="I5197" t="s">
        <v>33476</v>
      </c>
      <c r="J5197"/>
      <c r="U5197" s="43"/>
      <c r="AE5197"/>
    </row>
    <row r="5198" spans="1:31">
      <c r="A5198">
        <v>14380</v>
      </c>
      <c r="B5198" t="s">
        <v>4804</v>
      </c>
      <c r="C5198" t="s">
        <v>33477</v>
      </c>
      <c r="D5198" t="s">
        <v>33476</v>
      </c>
      <c r="E5198"/>
      <c r="F5198">
        <v>62950</v>
      </c>
      <c r="G5198" t="s">
        <v>33477</v>
      </c>
      <c r="H5198">
        <v>63120</v>
      </c>
      <c r="I5198" t="s">
        <v>33476</v>
      </c>
      <c r="J5198"/>
      <c r="U5198" s="43"/>
      <c r="AE5198"/>
    </row>
    <row r="5199" spans="1:31">
      <c r="A5199">
        <v>14380</v>
      </c>
      <c r="B5199" t="s">
        <v>4804</v>
      </c>
      <c r="C5199" t="s">
        <v>33477</v>
      </c>
      <c r="D5199" t="s">
        <v>33476</v>
      </c>
      <c r="E5199"/>
      <c r="F5199">
        <v>62970</v>
      </c>
      <c r="G5199" t="s">
        <v>33477</v>
      </c>
      <c r="H5199">
        <v>63122</v>
      </c>
      <c r="I5199" t="s">
        <v>33476</v>
      </c>
      <c r="J5199"/>
      <c r="U5199" s="43"/>
      <c r="AE5199"/>
    </row>
    <row r="5200" spans="1:31">
      <c r="A5200">
        <v>14310</v>
      </c>
      <c r="B5200" t="s">
        <v>4805</v>
      </c>
      <c r="C5200" t="s">
        <v>33477</v>
      </c>
      <c r="D5200" t="s">
        <v>33476</v>
      </c>
      <c r="E5200"/>
      <c r="F5200">
        <v>62980</v>
      </c>
      <c r="G5200" t="s">
        <v>33477</v>
      </c>
      <c r="H5200">
        <v>63160</v>
      </c>
      <c r="I5200" t="s">
        <v>33476</v>
      </c>
      <c r="J5200"/>
      <c r="U5200" s="43"/>
      <c r="AE5200"/>
    </row>
    <row r="5201" spans="1:31">
      <c r="A5201">
        <v>14830</v>
      </c>
      <c r="B5201" t="s">
        <v>4806</v>
      </c>
      <c r="C5201" t="s">
        <v>33477</v>
      </c>
      <c r="D5201" t="e">
        <v>#N/A</v>
      </c>
      <c r="E5201"/>
      <c r="F5201">
        <v>63100</v>
      </c>
      <c r="G5201" t="s">
        <v>33480</v>
      </c>
      <c r="H5201">
        <v>63160</v>
      </c>
      <c r="I5201" t="s">
        <v>33476</v>
      </c>
      <c r="J5201"/>
      <c r="U5201" s="43"/>
      <c r="AE5201"/>
    </row>
    <row r="5202" spans="1:31">
      <c r="A5202">
        <v>14480</v>
      </c>
      <c r="B5202" t="s">
        <v>4807</v>
      </c>
      <c r="C5202" t="s">
        <v>33477</v>
      </c>
      <c r="D5202" t="s">
        <v>33476</v>
      </c>
      <c r="E5202"/>
      <c r="F5202">
        <v>63110</v>
      </c>
      <c r="G5202" t="s">
        <v>33480</v>
      </c>
      <c r="H5202">
        <v>63200</v>
      </c>
      <c r="I5202" t="s">
        <v>33476</v>
      </c>
      <c r="J5202"/>
      <c r="U5202" s="43"/>
      <c r="AE5202"/>
    </row>
    <row r="5203" spans="1:31">
      <c r="A5203">
        <v>14480</v>
      </c>
      <c r="B5203" t="s">
        <v>4807</v>
      </c>
      <c r="C5203" t="s">
        <v>33477</v>
      </c>
      <c r="D5203" t="s">
        <v>33476</v>
      </c>
      <c r="E5203"/>
      <c r="F5203">
        <v>63111</v>
      </c>
      <c r="G5203" t="s">
        <v>33480</v>
      </c>
      <c r="H5203">
        <v>63210</v>
      </c>
      <c r="I5203" t="s">
        <v>33476</v>
      </c>
      <c r="J5203"/>
      <c r="U5203" s="43"/>
      <c r="AE5203"/>
    </row>
    <row r="5204" spans="1:31">
      <c r="A5204">
        <v>14480</v>
      </c>
      <c r="B5204" t="s">
        <v>4807</v>
      </c>
      <c r="C5204" t="s">
        <v>33477</v>
      </c>
      <c r="D5204" t="s">
        <v>33476</v>
      </c>
      <c r="E5204"/>
      <c r="F5204">
        <v>63112</v>
      </c>
      <c r="G5204" t="s">
        <v>33480</v>
      </c>
      <c r="H5204">
        <v>63220</v>
      </c>
      <c r="I5204" t="s">
        <v>33476</v>
      </c>
      <c r="J5204"/>
      <c r="U5204" s="43"/>
      <c r="AE5204"/>
    </row>
    <row r="5205" spans="1:31">
      <c r="A5205">
        <v>14770</v>
      </c>
      <c r="B5205" t="s">
        <v>4808</v>
      </c>
      <c r="C5205" t="s">
        <v>33478</v>
      </c>
      <c r="D5205" t="e">
        <v>#N/A</v>
      </c>
      <c r="E5205"/>
      <c r="F5205">
        <v>63115</v>
      </c>
      <c r="G5205" t="s">
        <v>33480</v>
      </c>
      <c r="H5205">
        <v>63220</v>
      </c>
      <c r="I5205" t="s">
        <v>33476</v>
      </c>
      <c r="J5205"/>
      <c r="U5205" s="43"/>
      <c r="AE5205"/>
    </row>
    <row r="5206" spans="1:31">
      <c r="A5206">
        <v>14770</v>
      </c>
      <c r="B5206" t="s">
        <v>4808</v>
      </c>
      <c r="C5206" t="s">
        <v>33478</v>
      </c>
      <c r="D5206" t="e">
        <v>#N/A</v>
      </c>
      <c r="E5206"/>
      <c r="F5206">
        <v>63116</v>
      </c>
      <c r="G5206" t="s">
        <v>33480</v>
      </c>
      <c r="H5206">
        <v>63230</v>
      </c>
      <c r="I5206" t="s">
        <v>33476</v>
      </c>
      <c r="J5206"/>
      <c r="U5206" s="43"/>
      <c r="AE5206"/>
    </row>
    <row r="5207" spans="1:31">
      <c r="A5207">
        <v>14770</v>
      </c>
      <c r="B5207" t="s">
        <v>4808</v>
      </c>
      <c r="C5207" t="s">
        <v>33478</v>
      </c>
      <c r="D5207" t="e">
        <v>#N/A</v>
      </c>
      <c r="E5207"/>
      <c r="F5207">
        <v>63117</v>
      </c>
      <c r="G5207" t="s">
        <v>33480</v>
      </c>
      <c r="H5207">
        <v>63230</v>
      </c>
      <c r="I5207" t="s">
        <v>33476</v>
      </c>
      <c r="J5207"/>
      <c r="U5207" s="43"/>
      <c r="AE5207"/>
    </row>
    <row r="5208" spans="1:31">
      <c r="A5208">
        <v>14340</v>
      </c>
      <c r="B5208" t="s">
        <v>4809</v>
      </c>
      <c r="C5208" t="s">
        <v>33477</v>
      </c>
      <c r="D5208" t="s">
        <v>33476</v>
      </c>
      <c r="E5208"/>
      <c r="F5208">
        <v>63118</v>
      </c>
      <c r="G5208" t="s">
        <v>33480</v>
      </c>
      <c r="H5208">
        <v>63250</v>
      </c>
      <c r="I5208" t="s">
        <v>33476</v>
      </c>
      <c r="J5208"/>
      <c r="U5208" s="43"/>
      <c r="AE5208"/>
    </row>
    <row r="5209" spans="1:31">
      <c r="A5209">
        <v>14700</v>
      </c>
      <c r="B5209" t="s">
        <v>4810</v>
      </c>
      <c r="C5209" t="s">
        <v>33477</v>
      </c>
      <c r="D5209" t="s">
        <v>33476</v>
      </c>
      <c r="E5209"/>
      <c r="F5209">
        <v>63119</v>
      </c>
      <c r="G5209" t="s">
        <v>33480</v>
      </c>
      <c r="H5209">
        <v>63260</v>
      </c>
      <c r="I5209" t="s">
        <v>33476</v>
      </c>
      <c r="J5209"/>
      <c r="U5209" s="43"/>
      <c r="AE5209"/>
    </row>
    <row r="5210" spans="1:31">
      <c r="A5210">
        <v>14140</v>
      </c>
      <c r="B5210" t="s">
        <v>4811</v>
      </c>
      <c r="C5210" t="s">
        <v>33477</v>
      </c>
      <c r="D5210" t="s">
        <v>33476</v>
      </c>
      <c r="E5210"/>
      <c r="F5210">
        <v>63130</v>
      </c>
      <c r="G5210" t="s">
        <v>33478</v>
      </c>
      <c r="H5210">
        <v>63260</v>
      </c>
      <c r="I5210" t="s">
        <v>33476</v>
      </c>
      <c r="J5210"/>
      <c r="U5210" s="43"/>
      <c r="AE5210"/>
    </row>
    <row r="5211" spans="1:31">
      <c r="A5211">
        <v>14250</v>
      </c>
      <c r="B5211" t="s">
        <v>4812</v>
      </c>
      <c r="C5211" t="s">
        <v>33477</v>
      </c>
      <c r="D5211" t="s">
        <v>33476</v>
      </c>
      <c r="E5211"/>
      <c r="F5211">
        <v>63140</v>
      </c>
      <c r="G5211" t="s">
        <v>33480</v>
      </c>
      <c r="H5211">
        <v>63260</v>
      </c>
      <c r="I5211" t="s">
        <v>33476</v>
      </c>
      <c r="J5211"/>
      <c r="U5211" s="43"/>
      <c r="AE5211"/>
    </row>
    <row r="5212" spans="1:31">
      <c r="A5212">
        <v>14780</v>
      </c>
      <c r="B5212" t="s">
        <v>4813</v>
      </c>
      <c r="C5212" t="s">
        <v>33477</v>
      </c>
      <c r="D5212" t="e">
        <v>#N/A</v>
      </c>
      <c r="E5212"/>
      <c r="F5212">
        <v>63150</v>
      </c>
      <c r="G5212" t="s">
        <v>33478</v>
      </c>
      <c r="H5212">
        <v>63270</v>
      </c>
      <c r="I5212" t="s">
        <v>33476</v>
      </c>
      <c r="J5212"/>
      <c r="U5212" s="43"/>
      <c r="AE5212"/>
    </row>
    <row r="5213" spans="1:31">
      <c r="A5213">
        <v>14100</v>
      </c>
      <c r="B5213" t="s">
        <v>4814</v>
      </c>
      <c r="C5213" t="s">
        <v>33477</v>
      </c>
      <c r="D5213" t="s">
        <v>33476</v>
      </c>
      <c r="E5213"/>
      <c r="F5213">
        <v>63170</v>
      </c>
      <c r="G5213" t="s">
        <v>33480</v>
      </c>
      <c r="H5213">
        <v>63290</v>
      </c>
      <c r="I5213" t="s">
        <v>33476</v>
      </c>
      <c r="J5213"/>
      <c r="U5213" s="43"/>
      <c r="AE5213"/>
    </row>
    <row r="5214" spans="1:31">
      <c r="A5214">
        <v>14330</v>
      </c>
      <c r="B5214" t="s">
        <v>4815</v>
      </c>
      <c r="C5214" t="s">
        <v>33477</v>
      </c>
      <c r="D5214" t="s">
        <v>33476</v>
      </c>
      <c r="E5214"/>
      <c r="F5214">
        <v>63240</v>
      </c>
      <c r="G5214" t="s">
        <v>33478</v>
      </c>
      <c r="H5214">
        <v>63300</v>
      </c>
      <c r="I5214" t="s">
        <v>33476</v>
      </c>
      <c r="J5214"/>
      <c r="U5214" s="43"/>
      <c r="AE5214"/>
    </row>
    <row r="5215" spans="1:31">
      <c r="A5215">
        <v>14140</v>
      </c>
      <c r="B5215" t="s">
        <v>4816</v>
      </c>
      <c r="C5215" t="s">
        <v>33477</v>
      </c>
      <c r="D5215" t="s">
        <v>33476</v>
      </c>
      <c r="E5215"/>
      <c r="F5215">
        <v>63360</v>
      </c>
      <c r="G5215" t="s">
        <v>33480</v>
      </c>
      <c r="H5215">
        <v>63300</v>
      </c>
      <c r="I5215" t="s">
        <v>33476</v>
      </c>
      <c r="J5215"/>
      <c r="U5215" s="43"/>
      <c r="AE5215"/>
    </row>
    <row r="5216" spans="1:31">
      <c r="A5216">
        <v>14490</v>
      </c>
      <c r="B5216" t="s">
        <v>4817</v>
      </c>
      <c r="C5216" t="s">
        <v>33477</v>
      </c>
      <c r="D5216" t="s">
        <v>33476</v>
      </c>
      <c r="E5216"/>
      <c r="F5216">
        <v>63370</v>
      </c>
      <c r="G5216" t="s">
        <v>33480</v>
      </c>
      <c r="H5216">
        <v>63310</v>
      </c>
      <c r="I5216" t="s">
        <v>33476</v>
      </c>
      <c r="J5216"/>
      <c r="U5216" s="43"/>
      <c r="AE5216"/>
    </row>
    <row r="5217" spans="1:31">
      <c r="A5217">
        <v>14330</v>
      </c>
      <c r="B5217" t="s">
        <v>4818</v>
      </c>
      <c r="C5217" t="s">
        <v>33477</v>
      </c>
      <c r="D5217" t="s">
        <v>33476</v>
      </c>
      <c r="E5217"/>
      <c r="F5217">
        <v>63400</v>
      </c>
      <c r="G5217" t="s">
        <v>33478</v>
      </c>
      <c r="H5217">
        <v>63310</v>
      </c>
      <c r="I5217" t="s">
        <v>33476</v>
      </c>
      <c r="J5217"/>
      <c r="U5217" s="43"/>
      <c r="AE5217"/>
    </row>
    <row r="5218" spans="1:31">
      <c r="A5218">
        <v>14330</v>
      </c>
      <c r="B5218" t="s">
        <v>4818</v>
      </c>
      <c r="C5218" t="s">
        <v>33477</v>
      </c>
      <c r="D5218" t="s">
        <v>33476</v>
      </c>
      <c r="E5218"/>
      <c r="F5218">
        <v>63510</v>
      </c>
      <c r="G5218" t="s">
        <v>33480</v>
      </c>
      <c r="H5218">
        <v>63310</v>
      </c>
      <c r="I5218" t="s">
        <v>33476</v>
      </c>
      <c r="J5218"/>
      <c r="U5218" s="43"/>
      <c r="AE5218"/>
    </row>
    <row r="5219" spans="1:31">
      <c r="A5219">
        <v>14140</v>
      </c>
      <c r="B5219" t="s">
        <v>4819</v>
      </c>
      <c r="C5219" t="s">
        <v>33477</v>
      </c>
      <c r="D5219" t="s">
        <v>33476</v>
      </c>
      <c r="E5219"/>
      <c r="F5219">
        <v>63540</v>
      </c>
      <c r="G5219" t="s">
        <v>33480</v>
      </c>
      <c r="H5219">
        <v>63320</v>
      </c>
      <c r="I5219" t="s">
        <v>33476</v>
      </c>
      <c r="J5219"/>
      <c r="U5219" s="43"/>
      <c r="AE5219"/>
    </row>
    <row r="5220" spans="1:31">
      <c r="A5220">
        <v>14140</v>
      </c>
      <c r="B5220" t="s">
        <v>4819</v>
      </c>
      <c r="C5220" t="s">
        <v>33477</v>
      </c>
      <c r="D5220" t="s">
        <v>33476</v>
      </c>
      <c r="E5220"/>
      <c r="F5220">
        <v>63800</v>
      </c>
      <c r="G5220" t="s">
        <v>33480</v>
      </c>
      <c r="H5220">
        <v>63330</v>
      </c>
      <c r="I5220" t="s">
        <v>33476</v>
      </c>
      <c r="J5220"/>
      <c r="U5220" s="43"/>
      <c r="AE5220"/>
    </row>
    <row r="5221" spans="1:31">
      <c r="A5221">
        <v>14140</v>
      </c>
      <c r="B5221" t="s">
        <v>4819</v>
      </c>
      <c r="C5221" t="s">
        <v>33477</v>
      </c>
      <c r="D5221" t="s">
        <v>33476</v>
      </c>
      <c r="E5221"/>
      <c r="F5221">
        <v>63850</v>
      </c>
      <c r="G5221" t="s">
        <v>33478</v>
      </c>
      <c r="H5221">
        <v>63330</v>
      </c>
      <c r="I5221" t="s">
        <v>33476</v>
      </c>
      <c r="J5221"/>
      <c r="U5221" s="43"/>
      <c r="AE5221"/>
    </row>
    <row r="5222" spans="1:31">
      <c r="A5222">
        <v>14140</v>
      </c>
      <c r="B5222" t="s">
        <v>4819</v>
      </c>
      <c r="C5222" t="s">
        <v>33477</v>
      </c>
      <c r="D5222" t="s">
        <v>33476</v>
      </c>
      <c r="E5222"/>
      <c r="F5222">
        <v>63870</v>
      </c>
      <c r="G5222" t="s">
        <v>33478</v>
      </c>
      <c r="H5222">
        <v>63340</v>
      </c>
      <c r="I5222" t="s">
        <v>33476</v>
      </c>
      <c r="J5222"/>
      <c r="U5222" s="43"/>
      <c r="AE5222"/>
    </row>
    <row r="5223" spans="1:31">
      <c r="A5223">
        <v>14140</v>
      </c>
      <c r="B5223" t="s">
        <v>4819</v>
      </c>
      <c r="C5223" t="s">
        <v>33477</v>
      </c>
      <c r="D5223" t="s">
        <v>33476</v>
      </c>
      <c r="E5223"/>
      <c r="F5223">
        <v>63880</v>
      </c>
      <c r="G5223" t="s">
        <v>33478</v>
      </c>
      <c r="H5223">
        <v>63340</v>
      </c>
      <c r="I5223" t="s">
        <v>33476</v>
      </c>
      <c r="J5223"/>
      <c r="U5223" s="43"/>
      <c r="AE5223"/>
    </row>
    <row r="5224" spans="1:31">
      <c r="A5224">
        <v>14140</v>
      </c>
      <c r="B5224" t="s">
        <v>4819</v>
      </c>
      <c r="C5224" t="s">
        <v>33477</v>
      </c>
      <c r="D5224" t="s">
        <v>33476</v>
      </c>
      <c r="E5224"/>
      <c r="F5224">
        <v>63890</v>
      </c>
      <c r="G5224" t="s">
        <v>33478</v>
      </c>
      <c r="H5224">
        <v>63350</v>
      </c>
      <c r="I5224" t="s">
        <v>33476</v>
      </c>
      <c r="J5224"/>
      <c r="U5224" s="43"/>
      <c r="AE5224"/>
    </row>
    <row r="5225" spans="1:31">
      <c r="A5225">
        <v>14140</v>
      </c>
      <c r="B5225" t="s">
        <v>4819</v>
      </c>
      <c r="C5225" t="s">
        <v>33477</v>
      </c>
      <c r="D5225" t="s">
        <v>33476</v>
      </c>
      <c r="E5225"/>
      <c r="F5225">
        <v>63960</v>
      </c>
      <c r="G5225" t="s">
        <v>33480</v>
      </c>
      <c r="H5225">
        <v>63380</v>
      </c>
      <c r="I5225" t="s">
        <v>33476</v>
      </c>
      <c r="J5225"/>
      <c r="U5225" s="43"/>
      <c r="AE5225"/>
    </row>
    <row r="5226" spans="1:31">
      <c r="A5226">
        <v>14140</v>
      </c>
      <c r="B5226" t="s">
        <v>4819</v>
      </c>
      <c r="C5226" t="s">
        <v>33477</v>
      </c>
      <c r="D5226" t="s">
        <v>33476</v>
      </c>
      <c r="E5226"/>
      <c r="F5226">
        <v>63990</v>
      </c>
      <c r="G5226" t="s">
        <v>33478</v>
      </c>
      <c r="H5226">
        <v>63380</v>
      </c>
      <c r="I5226" t="s">
        <v>33476</v>
      </c>
      <c r="J5226"/>
      <c r="U5226" s="43"/>
      <c r="AE5226"/>
    </row>
    <row r="5227" spans="1:31">
      <c r="A5227">
        <v>14140</v>
      </c>
      <c r="B5227" t="s">
        <v>4819</v>
      </c>
      <c r="C5227" t="s">
        <v>33477</v>
      </c>
      <c r="D5227" t="s">
        <v>33476</v>
      </c>
      <c r="E5227"/>
      <c r="F5227">
        <v>64000</v>
      </c>
      <c r="G5227" t="s">
        <v>33477</v>
      </c>
      <c r="H5227">
        <v>63390</v>
      </c>
      <c r="I5227" t="s">
        <v>33476</v>
      </c>
      <c r="J5227"/>
      <c r="U5227" s="43"/>
      <c r="AE5227"/>
    </row>
    <row r="5228" spans="1:31">
      <c r="A5228">
        <v>14140</v>
      </c>
      <c r="B5228" t="s">
        <v>4819</v>
      </c>
      <c r="C5228" t="s">
        <v>33477</v>
      </c>
      <c r="D5228" t="s">
        <v>33476</v>
      </c>
      <c r="E5228"/>
      <c r="F5228">
        <v>64100</v>
      </c>
      <c r="G5228" t="s">
        <v>33477</v>
      </c>
      <c r="H5228">
        <v>63390</v>
      </c>
      <c r="I5228" t="s">
        <v>33476</v>
      </c>
      <c r="J5228"/>
      <c r="U5228" s="43"/>
      <c r="AE5228"/>
    </row>
    <row r="5229" spans="1:31">
      <c r="A5229">
        <v>14140</v>
      </c>
      <c r="B5229" t="s">
        <v>4819</v>
      </c>
      <c r="C5229" t="s">
        <v>33477</v>
      </c>
      <c r="D5229" t="s">
        <v>33476</v>
      </c>
      <c r="E5229"/>
      <c r="F5229">
        <v>64140</v>
      </c>
      <c r="G5229" t="s">
        <v>33477</v>
      </c>
      <c r="H5229">
        <v>63390</v>
      </c>
      <c r="I5229" t="s">
        <v>33476</v>
      </c>
      <c r="J5229"/>
      <c r="U5229" s="43"/>
      <c r="AE5229"/>
    </row>
    <row r="5230" spans="1:31">
      <c r="A5230">
        <v>14140</v>
      </c>
      <c r="B5230" t="s">
        <v>4819</v>
      </c>
      <c r="C5230" t="s">
        <v>33477</v>
      </c>
      <c r="D5230" t="s">
        <v>33476</v>
      </c>
      <c r="E5230"/>
      <c r="F5230">
        <v>64200</v>
      </c>
      <c r="G5230" t="s">
        <v>33477</v>
      </c>
      <c r="H5230">
        <v>63410</v>
      </c>
      <c r="I5230" t="s">
        <v>33476</v>
      </c>
      <c r="J5230"/>
      <c r="U5230" s="43"/>
      <c r="AE5230"/>
    </row>
    <row r="5231" spans="1:31">
      <c r="A5231">
        <v>14140</v>
      </c>
      <c r="B5231" t="s">
        <v>4819</v>
      </c>
      <c r="C5231" t="s">
        <v>33477</v>
      </c>
      <c r="D5231" t="s">
        <v>33476</v>
      </c>
      <c r="E5231"/>
      <c r="F5231">
        <v>64210</v>
      </c>
      <c r="G5231" t="s">
        <v>33477</v>
      </c>
      <c r="H5231">
        <v>63420</v>
      </c>
      <c r="I5231" t="s">
        <v>33476</v>
      </c>
      <c r="J5231"/>
      <c r="U5231" s="43"/>
      <c r="AE5231"/>
    </row>
    <row r="5232" spans="1:31">
      <c r="A5232">
        <v>14140</v>
      </c>
      <c r="B5232" t="s">
        <v>4819</v>
      </c>
      <c r="C5232" t="s">
        <v>33477</v>
      </c>
      <c r="D5232" t="s">
        <v>33476</v>
      </c>
      <c r="E5232"/>
      <c r="F5232">
        <v>64340</v>
      </c>
      <c r="G5232" t="s">
        <v>33477</v>
      </c>
      <c r="H5232">
        <v>63420</v>
      </c>
      <c r="I5232" t="s">
        <v>33476</v>
      </c>
      <c r="J5232"/>
      <c r="U5232" s="43"/>
      <c r="AE5232"/>
    </row>
    <row r="5233" spans="1:31">
      <c r="A5233">
        <v>14140</v>
      </c>
      <c r="B5233" t="s">
        <v>4819</v>
      </c>
      <c r="C5233" t="s">
        <v>33477</v>
      </c>
      <c r="D5233" t="s">
        <v>33476</v>
      </c>
      <c r="E5233"/>
      <c r="F5233">
        <v>64510</v>
      </c>
      <c r="G5233" t="s">
        <v>33477</v>
      </c>
      <c r="H5233">
        <v>63430</v>
      </c>
      <c r="I5233" t="s">
        <v>33476</v>
      </c>
      <c r="J5233"/>
      <c r="U5233" s="43"/>
      <c r="AE5233"/>
    </row>
    <row r="5234" spans="1:31">
      <c r="A5234">
        <v>14140</v>
      </c>
      <c r="B5234" t="s">
        <v>4819</v>
      </c>
      <c r="C5234" t="s">
        <v>33477</v>
      </c>
      <c r="D5234" t="s">
        <v>33476</v>
      </c>
      <c r="E5234"/>
      <c r="F5234">
        <v>64600</v>
      </c>
      <c r="G5234" t="s">
        <v>33477</v>
      </c>
      <c r="H5234">
        <v>63440</v>
      </c>
      <c r="I5234" t="s">
        <v>33476</v>
      </c>
      <c r="J5234"/>
      <c r="U5234" s="43"/>
      <c r="AE5234"/>
    </row>
    <row r="5235" spans="1:31">
      <c r="A5235">
        <v>14140</v>
      </c>
      <c r="B5235" t="s">
        <v>4819</v>
      </c>
      <c r="C5235" t="s">
        <v>33477</v>
      </c>
      <c r="D5235" t="s">
        <v>33476</v>
      </c>
      <c r="E5235"/>
      <c r="F5235">
        <v>64680</v>
      </c>
      <c r="G5235" t="s">
        <v>33477</v>
      </c>
      <c r="H5235">
        <v>63440</v>
      </c>
      <c r="I5235" t="s">
        <v>33476</v>
      </c>
      <c r="J5235"/>
      <c r="U5235" s="43"/>
      <c r="AE5235"/>
    </row>
    <row r="5236" spans="1:31">
      <c r="A5236">
        <v>14140</v>
      </c>
      <c r="B5236" t="s">
        <v>4819</v>
      </c>
      <c r="C5236" t="s">
        <v>33477</v>
      </c>
      <c r="D5236" t="s">
        <v>33476</v>
      </c>
      <c r="E5236"/>
      <c r="F5236">
        <v>64700</v>
      </c>
      <c r="G5236" t="s">
        <v>33477</v>
      </c>
      <c r="H5236">
        <v>63450</v>
      </c>
      <c r="I5236" t="s">
        <v>33476</v>
      </c>
      <c r="J5236"/>
      <c r="U5236" s="43"/>
      <c r="AE5236"/>
    </row>
    <row r="5237" spans="1:31">
      <c r="A5237">
        <v>14290</v>
      </c>
      <c r="B5237" t="s">
        <v>4819</v>
      </c>
      <c r="C5237" t="s">
        <v>33478</v>
      </c>
      <c r="D5237" t="s">
        <v>33482</v>
      </c>
      <c r="E5237"/>
      <c r="F5237">
        <v>65000</v>
      </c>
      <c r="G5237" t="s">
        <v>33477</v>
      </c>
      <c r="H5237">
        <v>63460</v>
      </c>
      <c r="I5237" t="s">
        <v>33476</v>
      </c>
      <c r="J5237"/>
      <c r="U5237" s="43"/>
      <c r="AE5237"/>
    </row>
    <row r="5238" spans="1:31">
      <c r="A5238">
        <v>14290</v>
      </c>
      <c r="B5238" t="s">
        <v>4819</v>
      </c>
      <c r="C5238" t="s">
        <v>33478</v>
      </c>
      <c r="D5238" t="s">
        <v>33482</v>
      </c>
      <c r="E5238"/>
      <c r="F5238">
        <v>65260</v>
      </c>
      <c r="G5238" t="s">
        <v>33478</v>
      </c>
      <c r="H5238">
        <v>63460</v>
      </c>
      <c r="I5238" t="s">
        <v>33476</v>
      </c>
      <c r="J5238"/>
      <c r="U5238" s="43"/>
      <c r="AE5238"/>
    </row>
    <row r="5239" spans="1:31">
      <c r="A5239">
        <v>14290</v>
      </c>
      <c r="B5239" t="s">
        <v>4819</v>
      </c>
      <c r="C5239" t="s">
        <v>33478</v>
      </c>
      <c r="D5239" t="s">
        <v>33482</v>
      </c>
      <c r="E5239"/>
      <c r="F5239">
        <v>65270</v>
      </c>
      <c r="G5239" t="s">
        <v>33477</v>
      </c>
      <c r="H5239">
        <v>63480</v>
      </c>
      <c r="I5239" t="s">
        <v>33476</v>
      </c>
      <c r="J5239"/>
      <c r="U5239" s="43"/>
      <c r="AE5239"/>
    </row>
    <row r="5240" spans="1:31">
      <c r="A5240">
        <v>14290</v>
      </c>
      <c r="B5240" t="s">
        <v>4819</v>
      </c>
      <c r="C5240" t="s">
        <v>33478</v>
      </c>
      <c r="D5240" t="s">
        <v>33482</v>
      </c>
      <c r="E5240"/>
      <c r="F5240">
        <v>65310</v>
      </c>
      <c r="G5240" t="s">
        <v>33477</v>
      </c>
      <c r="H5240">
        <v>63480</v>
      </c>
      <c r="I5240" t="s">
        <v>33476</v>
      </c>
      <c r="J5240"/>
      <c r="U5240" s="43"/>
      <c r="AE5240"/>
    </row>
    <row r="5241" spans="1:31">
      <c r="A5241">
        <v>14240</v>
      </c>
      <c r="B5241" t="s">
        <v>4820</v>
      </c>
      <c r="C5241" t="s">
        <v>33477</v>
      </c>
      <c r="D5241" t="s">
        <v>33476</v>
      </c>
      <c r="E5241"/>
      <c r="F5241">
        <v>65360</v>
      </c>
      <c r="G5241" t="s">
        <v>33477</v>
      </c>
      <c r="H5241">
        <v>63490</v>
      </c>
      <c r="I5241" t="s">
        <v>33476</v>
      </c>
      <c r="J5241"/>
      <c r="U5241" s="43"/>
      <c r="AE5241"/>
    </row>
    <row r="5242" spans="1:31">
      <c r="A5242">
        <v>14700</v>
      </c>
      <c r="B5242" t="s">
        <v>4821</v>
      </c>
      <c r="C5242" t="s">
        <v>33477</v>
      </c>
      <c r="D5242" t="s">
        <v>33476</v>
      </c>
      <c r="E5242"/>
      <c r="F5242">
        <v>65390</v>
      </c>
      <c r="G5242" t="s">
        <v>33477</v>
      </c>
      <c r="H5242">
        <v>63490</v>
      </c>
      <c r="I5242" t="s">
        <v>33476</v>
      </c>
      <c r="J5242"/>
      <c r="U5242" s="43"/>
      <c r="AE5242"/>
    </row>
    <row r="5243" spans="1:31">
      <c r="A5243">
        <v>14400</v>
      </c>
      <c r="B5243" t="s">
        <v>4822</v>
      </c>
      <c r="C5243" t="s">
        <v>33477</v>
      </c>
      <c r="D5243" t="s">
        <v>33481</v>
      </c>
      <c r="E5243"/>
      <c r="F5243">
        <v>65420</v>
      </c>
      <c r="G5243" t="s">
        <v>33477</v>
      </c>
      <c r="H5243">
        <v>63490</v>
      </c>
      <c r="I5243" t="s">
        <v>33476</v>
      </c>
      <c r="J5243"/>
      <c r="U5243" s="43"/>
      <c r="AE5243"/>
    </row>
    <row r="5244" spans="1:31">
      <c r="A5244">
        <v>14230</v>
      </c>
      <c r="B5244" t="s">
        <v>4823</v>
      </c>
      <c r="C5244" t="s">
        <v>33477</v>
      </c>
      <c r="D5244" t="s">
        <v>33476</v>
      </c>
      <c r="E5244"/>
      <c r="F5244">
        <v>65430</v>
      </c>
      <c r="G5244" t="s">
        <v>33477</v>
      </c>
      <c r="H5244">
        <v>63500</v>
      </c>
      <c r="I5244" t="s">
        <v>33476</v>
      </c>
      <c r="J5244"/>
      <c r="U5244" s="43"/>
      <c r="AE5244"/>
    </row>
    <row r="5245" spans="1:31">
      <c r="A5245">
        <v>14310</v>
      </c>
      <c r="B5245" t="s">
        <v>4824</v>
      </c>
      <c r="C5245" t="s">
        <v>33477</v>
      </c>
      <c r="D5245" t="s">
        <v>33476</v>
      </c>
      <c r="E5245"/>
      <c r="F5245">
        <v>65440</v>
      </c>
      <c r="G5245" t="s">
        <v>33478</v>
      </c>
      <c r="H5245">
        <v>63500</v>
      </c>
      <c r="I5245" t="s">
        <v>33476</v>
      </c>
      <c r="J5245"/>
      <c r="U5245" s="43"/>
      <c r="AE5245"/>
    </row>
    <row r="5246" spans="1:31">
      <c r="A5246">
        <v>14250</v>
      </c>
      <c r="B5246" t="s">
        <v>4825</v>
      </c>
      <c r="C5246" t="s">
        <v>33477</v>
      </c>
      <c r="D5246" t="s">
        <v>33476</v>
      </c>
      <c r="E5246"/>
      <c r="F5246">
        <v>65460</v>
      </c>
      <c r="G5246" t="s">
        <v>33477</v>
      </c>
      <c r="H5246">
        <v>63500</v>
      </c>
      <c r="I5246" t="s">
        <v>33476</v>
      </c>
      <c r="J5246"/>
      <c r="U5246" s="43"/>
      <c r="AE5246"/>
    </row>
    <row r="5247" spans="1:31">
      <c r="A5247">
        <v>14170</v>
      </c>
      <c r="B5247" t="s">
        <v>4826</v>
      </c>
      <c r="C5247" t="s">
        <v>33477</v>
      </c>
      <c r="D5247" t="s">
        <v>33476</v>
      </c>
      <c r="E5247"/>
      <c r="F5247">
        <v>65510</v>
      </c>
      <c r="G5247" t="s">
        <v>33478</v>
      </c>
      <c r="H5247">
        <v>63520</v>
      </c>
      <c r="I5247" t="s">
        <v>33476</v>
      </c>
      <c r="J5247"/>
      <c r="U5247" s="43"/>
      <c r="AE5247"/>
    </row>
    <row r="5248" spans="1:31">
      <c r="A5248">
        <v>14111</v>
      </c>
      <c r="B5248" t="s">
        <v>4827</v>
      </c>
      <c r="C5248" t="s">
        <v>33477</v>
      </c>
      <c r="D5248" t="e">
        <v>#N/A</v>
      </c>
      <c r="E5248"/>
      <c r="F5248">
        <v>65560</v>
      </c>
      <c r="G5248" t="s">
        <v>33478</v>
      </c>
      <c r="H5248">
        <v>63530</v>
      </c>
      <c r="I5248" t="s">
        <v>33476</v>
      </c>
      <c r="J5248"/>
      <c r="U5248" s="43"/>
      <c r="AE5248"/>
    </row>
    <row r="5249" spans="1:31">
      <c r="A5249">
        <v>14530</v>
      </c>
      <c r="B5249" t="s">
        <v>4828</v>
      </c>
      <c r="C5249" t="s">
        <v>33477</v>
      </c>
      <c r="D5249" t="e">
        <v>#N/A</v>
      </c>
      <c r="E5249"/>
      <c r="F5249">
        <v>65600</v>
      </c>
      <c r="G5249" t="s">
        <v>33477</v>
      </c>
      <c r="H5249">
        <v>63550</v>
      </c>
      <c r="I5249" t="s">
        <v>33476</v>
      </c>
      <c r="J5249"/>
      <c r="U5249" s="43"/>
      <c r="AE5249"/>
    </row>
    <row r="5250" spans="1:31">
      <c r="A5250">
        <v>14400</v>
      </c>
      <c r="B5250" t="s">
        <v>4829</v>
      </c>
      <c r="C5250" t="s">
        <v>33477</v>
      </c>
      <c r="D5250" t="s">
        <v>33481</v>
      </c>
      <c r="E5250"/>
      <c r="F5250">
        <v>65660</v>
      </c>
      <c r="G5250" t="s">
        <v>33477</v>
      </c>
      <c r="H5250">
        <v>63560</v>
      </c>
      <c r="I5250" t="s">
        <v>33476</v>
      </c>
      <c r="J5250"/>
      <c r="U5250" s="43"/>
      <c r="AE5250"/>
    </row>
    <row r="5251" spans="1:31">
      <c r="A5251">
        <v>14310</v>
      </c>
      <c r="B5251" t="s">
        <v>4830</v>
      </c>
      <c r="C5251" t="s">
        <v>33477</v>
      </c>
      <c r="D5251" t="s">
        <v>33476</v>
      </c>
      <c r="E5251"/>
      <c r="F5251">
        <v>66100</v>
      </c>
      <c r="G5251" t="s">
        <v>33480</v>
      </c>
      <c r="H5251">
        <v>63560</v>
      </c>
      <c r="I5251" t="s">
        <v>33476</v>
      </c>
      <c r="J5251"/>
      <c r="U5251" s="43"/>
      <c r="AE5251"/>
    </row>
    <row r="5252" spans="1:31">
      <c r="A5252">
        <v>14210</v>
      </c>
      <c r="B5252" t="s">
        <v>4831</v>
      </c>
      <c r="C5252" t="s">
        <v>33477</v>
      </c>
      <c r="D5252" t="s">
        <v>33476</v>
      </c>
      <c r="E5252"/>
      <c r="F5252">
        <v>66120</v>
      </c>
      <c r="G5252" t="s">
        <v>33478</v>
      </c>
      <c r="H5252">
        <v>63570</v>
      </c>
      <c r="I5252" t="s">
        <v>33476</v>
      </c>
      <c r="J5252"/>
      <c r="U5252" s="43"/>
      <c r="AE5252"/>
    </row>
    <row r="5253" spans="1:31">
      <c r="A5253">
        <v>14400</v>
      </c>
      <c r="B5253" t="s">
        <v>3945</v>
      </c>
      <c r="C5253" t="s">
        <v>33477</v>
      </c>
      <c r="D5253" t="s">
        <v>33481</v>
      </c>
      <c r="E5253"/>
      <c r="F5253">
        <v>66140</v>
      </c>
      <c r="G5253" t="s">
        <v>33480</v>
      </c>
      <c r="H5253">
        <v>63570</v>
      </c>
      <c r="I5253" t="s">
        <v>33476</v>
      </c>
      <c r="J5253"/>
      <c r="U5253" s="43"/>
      <c r="AE5253"/>
    </row>
    <row r="5254" spans="1:31">
      <c r="A5254">
        <v>14210</v>
      </c>
      <c r="B5254" t="s">
        <v>4832</v>
      </c>
      <c r="C5254" t="s">
        <v>33477</v>
      </c>
      <c r="D5254" t="s">
        <v>33476</v>
      </c>
      <c r="E5254"/>
      <c r="F5254">
        <v>66160</v>
      </c>
      <c r="G5254" t="s">
        <v>33480</v>
      </c>
      <c r="H5254">
        <v>63580</v>
      </c>
      <c r="I5254" t="s">
        <v>33476</v>
      </c>
      <c r="J5254"/>
      <c r="U5254" s="43"/>
      <c r="AE5254"/>
    </row>
    <row r="5255" spans="1:31">
      <c r="A5255">
        <v>14190</v>
      </c>
      <c r="B5255" t="s">
        <v>4833</v>
      </c>
      <c r="C5255" t="s">
        <v>33477</v>
      </c>
      <c r="D5255" t="s">
        <v>33476</v>
      </c>
      <c r="E5255"/>
      <c r="F5255">
        <v>66180</v>
      </c>
      <c r="G5255" t="s">
        <v>33480</v>
      </c>
      <c r="H5255">
        <v>63630</v>
      </c>
      <c r="I5255" t="s">
        <v>33476</v>
      </c>
      <c r="J5255"/>
      <c r="U5255" s="43"/>
      <c r="AE5255"/>
    </row>
    <row r="5256" spans="1:31">
      <c r="A5256">
        <v>14930</v>
      </c>
      <c r="B5256" t="s">
        <v>4834</v>
      </c>
      <c r="C5256" t="s">
        <v>33477</v>
      </c>
      <c r="D5256" t="e">
        <v>#N/A</v>
      </c>
      <c r="E5256"/>
      <c r="F5256">
        <v>66190</v>
      </c>
      <c r="G5256" t="s">
        <v>33480</v>
      </c>
      <c r="H5256">
        <v>63640</v>
      </c>
      <c r="I5256" t="s">
        <v>33476</v>
      </c>
      <c r="J5256"/>
      <c r="U5256" s="43"/>
      <c r="AE5256"/>
    </row>
    <row r="5257" spans="1:31">
      <c r="A5257">
        <v>14710</v>
      </c>
      <c r="B5257" t="s">
        <v>4835</v>
      </c>
      <c r="C5257" t="s">
        <v>33477</v>
      </c>
      <c r="D5257" t="s">
        <v>33476</v>
      </c>
      <c r="E5257"/>
      <c r="F5257">
        <v>66240</v>
      </c>
      <c r="G5257" t="s">
        <v>33480</v>
      </c>
      <c r="H5257">
        <v>63650</v>
      </c>
      <c r="I5257" t="s">
        <v>33476</v>
      </c>
      <c r="J5257"/>
      <c r="U5257" s="43"/>
      <c r="AE5257"/>
    </row>
    <row r="5258" spans="1:31">
      <c r="A5258">
        <v>14340</v>
      </c>
      <c r="B5258" t="s">
        <v>4836</v>
      </c>
      <c r="C5258" t="s">
        <v>33477</v>
      </c>
      <c r="D5258" t="s">
        <v>33476</v>
      </c>
      <c r="E5258"/>
      <c r="F5258">
        <v>66250</v>
      </c>
      <c r="G5258" t="s">
        <v>33480</v>
      </c>
      <c r="H5258">
        <v>63660</v>
      </c>
      <c r="I5258" t="s">
        <v>33476</v>
      </c>
      <c r="J5258"/>
      <c r="U5258" s="43"/>
      <c r="AE5258"/>
    </row>
    <row r="5259" spans="1:31">
      <c r="A5259">
        <v>14130</v>
      </c>
      <c r="B5259" t="s">
        <v>4837</v>
      </c>
      <c r="C5259" t="s">
        <v>33477</v>
      </c>
      <c r="D5259" t="s">
        <v>33476</v>
      </c>
      <c r="E5259"/>
      <c r="F5259">
        <v>66270</v>
      </c>
      <c r="G5259" t="s">
        <v>33480</v>
      </c>
      <c r="H5259">
        <v>63670</v>
      </c>
      <c r="I5259" t="s">
        <v>33476</v>
      </c>
      <c r="J5259"/>
      <c r="U5259" s="43"/>
      <c r="AE5259"/>
    </row>
    <row r="5260" spans="1:31">
      <c r="A5260">
        <v>14400</v>
      </c>
      <c r="B5260" t="s">
        <v>4838</v>
      </c>
      <c r="C5260" t="s">
        <v>33477</v>
      </c>
      <c r="D5260" t="s">
        <v>33481</v>
      </c>
      <c r="E5260"/>
      <c r="F5260">
        <v>66280</v>
      </c>
      <c r="G5260" t="s">
        <v>33480</v>
      </c>
      <c r="H5260">
        <v>63700</v>
      </c>
      <c r="I5260" t="s">
        <v>33476</v>
      </c>
      <c r="J5260"/>
      <c r="U5260" s="43"/>
      <c r="AE5260"/>
    </row>
    <row r="5261" spans="1:31">
      <c r="A5261">
        <v>14117</v>
      </c>
      <c r="B5261" t="s">
        <v>4839</v>
      </c>
      <c r="C5261" t="s">
        <v>33477</v>
      </c>
      <c r="D5261" t="e">
        <v>#N/A</v>
      </c>
      <c r="E5261"/>
      <c r="F5261">
        <v>66290</v>
      </c>
      <c r="G5261" t="s">
        <v>33480</v>
      </c>
      <c r="H5261">
        <v>63710</v>
      </c>
      <c r="I5261" t="s">
        <v>33476</v>
      </c>
      <c r="J5261"/>
      <c r="U5261" s="43"/>
      <c r="AE5261"/>
    </row>
    <row r="5262" spans="1:31">
      <c r="A5262">
        <v>14620</v>
      </c>
      <c r="B5262" t="s">
        <v>4840</v>
      </c>
      <c r="C5262" t="s">
        <v>33477</v>
      </c>
      <c r="D5262" t="s">
        <v>33476</v>
      </c>
      <c r="E5262"/>
      <c r="F5262">
        <v>66310</v>
      </c>
      <c r="G5262" t="s">
        <v>33480</v>
      </c>
      <c r="H5262">
        <v>63720</v>
      </c>
      <c r="I5262" t="s">
        <v>33476</v>
      </c>
      <c r="J5262"/>
      <c r="U5262" s="43"/>
      <c r="AE5262"/>
    </row>
    <row r="5263" spans="1:31">
      <c r="A5263">
        <v>14100</v>
      </c>
      <c r="B5263" t="s">
        <v>4841</v>
      </c>
      <c r="C5263" t="s">
        <v>33477</v>
      </c>
      <c r="D5263" t="s">
        <v>33476</v>
      </c>
      <c r="E5263"/>
      <c r="F5263">
        <v>66330</v>
      </c>
      <c r="G5263" t="s">
        <v>33480</v>
      </c>
      <c r="H5263">
        <v>63730</v>
      </c>
      <c r="I5263" t="s">
        <v>33476</v>
      </c>
      <c r="J5263"/>
      <c r="U5263" s="43"/>
      <c r="AE5263"/>
    </row>
    <row r="5264" spans="1:31">
      <c r="A5264">
        <v>14220</v>
      </c>
      <c r="B5264" t="s">
        <v>4842</v>
      </c>
      <c r="C5264" t="s">
        <v>33477</v>
      </c>
      <c r="D5264" t="s">
        <v>33476</v>
      </c>
      <c r="E5264"/>
      <c r="F5264">
        <v>66350</v>
      </c>
      <c r="G5264" t="s">
        <v>33480</v>
      </c>
      <c r="H5264">
        <v>63730</v>
      </c>
      <c r="I5264" t="s">
        <v>33476</v>
      </c>
      <c r="J5264"/>
      <c r="U5264" s="43"/>
      <c r="AE5264"/>
    </row>
    <row r="5265" spans="1:31">
      <c r="A5265">
        <v>14700</v>
      </c>
      <c r="B5265" t="s">
        <v>4843</v>
      </c>
      <c r="C5265" t="s">
        <v>33477</v>
      </c>
      <c r="D5265" t="s">
        <v>33476</v>
      </c>
      <c r="E5265"/>
      <c r="F5265">
        <v>66380</v>
      </c>
      <c r="G5265" t="s">
        <v>33480</v>
      </c>
      <c r="H5265">
        <v>63770</v>
      </c>
      <c r="I5265" t="s">
        <v>33476</v>
      </c>
      <c r="J5265"/>
      <c r="U5265" s="43"/>
      <c r="AE5265"/>
    </row>
    <row r="5266" spans="1:31">
      <c r="A5266">
        <v>14480</v>
      </c>
      <c r="B5266" t="s">
        <v>4844</v>
      </c>
      <c r="C5266" t="s">
        <v>33477</v>
      </c>
      <c r="D5266" t="s">
        <v>33476</v>
      </c>
      <c r="E5266"/>
      <c r="F5266">
        <v>66390</v>
      </c>
      <c r="G5266" t="s">
        <v>33480</v>
      </c>
      <c r="H5266">
        <v>63780</v>
      </c>
      <c r="I5266" t="s">
        <v>33476</v>
      </c>
      <c r="J5266"/>
      <c r="U5266" s="43"/>
      <c r="AE5266"/>
    </row>
    <row r="5267" spans="1:31">
      <c r="A5267">
        <v>14480</v>
      </c>
      <c r="B5267" t="s">
        <v>4844</v>
      </c>
      <c r="C5267" t="s">
        <v>33477</v>
      </c>
      <c r="D5267" t="s">
        <v>33476</v>
      </c>
      <c r="E5267"/>
      <c r="F5267">
        <v>66410</v>
      </c>
      <c r="G5267" t="s">
        <v>33480</v>
      </c>
      <c r="H5267">
        <v>63830</v>
      </c>
      <c r="I5267" t="s">
        <v>33476</v>
      </c>
      <c r="J5267"/>
      <c r="U5267" s="43"/>
      <c r="AE5267"/>
    </row>
    <row r="5268" spans="1:31">
      <c r="A5268">
        <v>14480</v>
      </c>
      <c r="B5268" t="s">
        <v>4844</v>
      </c>
      <c r="C5268" t="s">
        <v>33477</v>
      </c>
      <c r="D5268" t="s">
        <v>33476</v>
      </c>
      <c r="E5268"/>
      <c r="F5268">
        <v>66420</v>
      </c>
      <c r="G5268" t="s">
        <v>33480</v>
      </c>
      <c r="H5268">
        <v>63840</v>
      </c>
      <c r="I5268" t="s">
        <v>33476</v>
      </c>
      <c r="J5268"/>
      <c r="U5268" s="43"/>
      <c r="AE5268"/>
    </row>
    <row r="5269" spans="1:31">
      <c r="A5269">
        <v>14740</v>
      </c>
      <c r="B5269" t="s">
        <v>4844</v>
      </c>
      <c r="C5269" t="s">
        <v>33477</v>
      </c>
      <c r="D5269" t="s">
        <v>33476</v>
      </c>
      <c r="E5269"/>
      <c r="F5269">
        <v>66430</v>
      </c>
      <c r="G5269" t="s">
        <v>33480</v>
      </c>
      <c r="H5269">
        <v>63840</v>
      </c>
      <c r="I5269" t="s">
        <v>33476</v>
      </c>
      <c r="J5269"/>
      <c r="U5269" s="43"/>
      <c r="AE5269"/>
    </row>
    <row r="5270" spans="1:31">
      <c r="A5270">
        <v>14920</v>
      </c>
      <c r="B5270" t="s">
        <v>4845</v>
      </c>
      <c r="C5270" t="s">
        <v>33477</v>
      </c>
      <c r="D5270" t="e">
        <v>#N/A</v>
      </c>
      <c r="E5270"/>
      <c r="F5270">
        <v>66440</v>
      </c>
      <c r="G5270" t="s">
        <v>33480</v>
      </c>
      <c r="H5270">
        <v>63910</v>
      </c>
      <c r="I5270" t="s">
        <v>33476</v>
      </c>
      <c r="J5270"/>
      <c r="U5270" s="43"/>
      <c r="AE5270"/>
    </row>
    <row r="5271" spans="1:31">
      <c r="A5271">
        <v>14320</v>
      </c>
      <c r="B5271" t="s">
        <v>4846</v>
      </c>
      <c r="C5271" t="s">
        <v>33477</v>
      </c>
      <c r="D5271" t="s">
        <v>33476</v>
      </c>
      <c r="E5271"/>
      <c r="F5271">
        <v>66460</v>
      </c>
      <c r="G5271" t="s">
        <v>33480</v>
      </c>
      <c r="H5271">
        <v>63920</v>
      </c>
      <c r="I5271" t="s">
        <v>33476</v>
      </c>
      <c r="J5271"/>
      <c r="U5271" s="43"/>
      <c r="AE5271"/>
    </row>
    <row r="5272" spans="1:31">
      <c r="A5272">
        <v>14810</v>
      </c>
      <c r="B5272" t="s">
        <v>4847</v>
      </c>
      <c r="C5272" t="s">
        <v>33477</v>
      </c>
      <c r="D5272" t="e">
        <v>#N/A</v>
      </c>
      <c r="E5272"/>
      <c r="F5272">
        <v>66470</v>
      </c>
      <c r="G5272" t="s">
        <v>33480</v>
      </c>
      <c r="H5272">
        <v>63930</v>
      </c>
      <c r="I5272" t="s">
        <v>33476</v>
      </c>
      <c r="J5272"/>
      <c r="U5272" s="43"/>
      <c r="AE5272"/>
    </row>
    <row r="5273" spans="1:31">
      <c r="A5273">
        <v>14370</v>
      </c>
      <c r="B5273" t="s">
        <v>4848</v>
      </c>
      <c r="C5273" t="s">
        <v>33477</v>
      </c>
      <c r="D5273" t="s">
        <v>33476</v>
      </c>
      <c r="E5273"/>
      <c r="F5273">
        <v>66530</v>
      </c>
      <c r="G5273" t="s">
        <v>33480</v>
      </c>
      <c r="H5273">
        <v>63940</v>
      </c>
      <c r="I5273" t="s">
        <v>33476</v>
      </c>
      <c r="J5273"/>
      <c r="U5273" s="43"/>
      <c r="AE5273"/>
    </row>
    <row r="5274" spans="1:31">
      <c r="A5274">
        <v>14370</v>
      </c>
      <c r="B5274" t="s">
        <v>4848</v>
      </c>
      <c r="C5274" t="s">
        <v>33477</v>
      </c>
      <c r="D5274" t="s">
        <v>33476</v>
      </c>
      <c r="E5274"/>
      <c r="F5274">
        <v>66540</v>
      </c>
      <c r="G5274" t="s">
        <v>33480</v>
      </c>
      <c r="H5274">
        <v>64110</v>
      </c>
      <c r="I5274" t="s">
        <v>33476</v>
      </c>
      <c r="J5274"/>
      <c r="U5274" s="43"/>
      <c r="AE5274"/>
    </row>
    <row r="5275" spans="1:31">
      <c r="A5275">
        <v>14220</v>
      </c>
      <c r="B5275" t="s">
        <v>4849</v>
      </c>
      <c r="C5275" t="s">
        <v>33477</v>
      </c>
      <c r="D5275" t="s">
        <v>33476</v>
      </c>
      <c r="E5275"/>
      <c r="F5275">
        <v>66550</v>
      </c>
      <c r="G5275" t="s">
        <v>33480</v>
      </c>
      <c r="H5275">
        <v>64110</v>
      </c>
      <c r="I5275" t="s">
        <v>33476</v>
      </c>
      <c r="J5275"/>
      <c r="U5275" s="43"/>
      <c r="AE5275"/>
    </row>
    <row r="5276" spans="1:31">
      <c r="A5276">
        <v>14260</v>
      </c>
      <c r="B5276" t="s">
        <v>4850</v>
      </c>
      <c r="C5276" t="s">
        <v>33477</v>
      </c>
      <c r="D5276" t="s">
        <v>33476</v>
      </c>
      <c r="E5276"/>
      <c r="F5276">
        <v>66560</v>
      </c>
      <c r="G5276" t="s">
        <v>33480</v>
      </c>
      <c r="H5276">
        <v>64120</v>
      </c>
      <c r="I5276" t="s">
        <v>33476</v>
      </c>
      <c r="J5276"/>
      <c r="U5276" s="43"/>
      <c r="AE5276"/>
    </row>
    <row r="5277" spans="1:31">
      <c r="A5277">
        <v>14100</v>
      </c>
      <c r="B5277" t="s">
        <v>4851</v>
      </c>
      <c r="C5277" t="s">
        <v>33477</v>
      </c>
      <c r="D5277" t="s">
        <v>33476</v>
      </c>
      <c r="E5277"/>
      <c r="F5277">
        <v>66570</v>
      </c>
      <c r="G5277" t="s">
        <v>33480</v>
      </c>
      <c r="H5277">
        <v>64120</v>
      </c>
      <c r="I5277" t="s">
        <v>33476</v>
      </c>
      <c r="J5277"/>
      <c r="U5277" s="43"/>
      <c r="AE5277"/>
    </row>
    <row r="5278" spans="1:31">
      <c r="A5278">
        <v>14100</v>
      </c>
      <c r="B5278" t="s">
        <v>4852</v>
      </c>
      <c r="C5278" t="s">
        <v>33477</v>
      </c>
      <c r="D5278" t="s">
        <v>33476</v>
      </c>
      <c r="E5278"/>
      <c r="F5278">
        <v>66610</v>
      </c>
      <c r="G5278" t="s">
        <v>33480</v>
      </c>
      <c r="H5278">
        <v>64120</v>
      </c>
      <c r="I5278" t="s">
        <v>33476</v>
      </c>
      <c r="J5278"/>
      <c r="U5278" s="43"/>
      <c r="AE5278"/>
    </row>
    <row r="5279" spans="1:31">
      <c r="A5279">
        <v>14380</v>
      </c>
      <c r="B5279" t="s">
        <v>4853</v>
      </c>
      <c r="C5279" t="s">
        <v>33477</v>
      </c>
      <c r="D5279" t="s">
        <v>33476</v>
      </c>
      <c r="E5279"/>
      <c r="F5279">
        <v>66620</v>
      </c>
      <c r="G5279" t="s">
        <v>33480</v>
      </c>
      <c r="H5279">
        <v>64120</v>
      </c>
      <c r="I5279" t="s">
        <v>33476</v>
      </c>
      <c r="J5279"/>
      <c r="U5279" s="43"/>
      <c r="AE5279"/>
    </row>
    <row r="5280" spans="1:31">
      <c r="A5280">
        <v>14140</v>
      </c>
      <c r="B5280" t="s">
        <v>4854</v>
      </c>
      <c r="C5280" t="s">
        <v>33477</v>
      </c>
      <c r="D5280" t="s">
        <v>33476</v>
      </c>
      <c r="E5280"/>
      <c r="F5280">
        <v>66660</v>
      </c>
      <c r="G5280" t="s">
        <v>33480</v>
      </c>
      <c r="H5280">
        <v>64120</v>
      </c>
      <c r="I5280" t="s">
        <v>33476</v>
      </c>
      <c r="J5280"/>
      <c r="U5280" s="43"/>
      <c r="AE5280"/>
    </row>
    <row r="5281" spans="1:31">
      <c r="A5281">
        <v>14130</v>
      </c>
      <c r="B5281" t="s">
        <v>4855</v>
      </c>
      <c r="C5281" t="s">
        <v>33477</v>
      </c>
      <c r="D5281" t="s">
        <v>33476</v>
      </c>
      <c r="E5281"/>
      <c r="F5281">
        <v>66670</v>
      </c>
      <c r="G5281" t="s">
        <v>33480</v>
      </c>
      <c r="H5281">
        <v>64120</v>
      </c>
      <c r="I5281" t="s">
        <v>33476</v>
      </c>
      <c r="J5281"/>
      <c r="U5281" s="43"/>
      <c r="AE5281"/>
    </row>
    <row r="5282" spans="1:31">
      <c r="A5282">
        <v>14690</v>
      </c>
      <c r="B5282" t="s">
        <v>4856</v>
      </c>
      <c r="C5282" t="s">
        <v>33477</v>
      </c>
      <c r="D5282" t="e">
        <v>#N/A</v>
      </c>
      <c r="E5282"/>
      <c r="F5282">
        <v>66680</v>
      </c>
      <c r="G5282" t="s">
        <v>33480</v>
      </c>
      <c r="H5282">
        <v>64122</v>
      </c>
      <c r="I5282" t="s">
        <v>33476</v>
      </c>
      <c r="J5282"/>
      <c r="U5282" s="43"/>
      <c r="AE5282"/>
    </row>
    <row r="5283" spans="1:31">
      <c r="A5283">
        <v>14960</v>
      </c>
      <c r="B5283" t="s">
        <v>4857</v>
      </c>
      <c r="C5283" t="s">
        <v>33477</v>
      </c>
      <c r="D5283" t="e">
        <v>#N/A</v>
      </c>
      <c r="E5283"/>
      <c r="F5283">
        <v>66750</v>
      </c>
      <c r="G5283" t="s">
        <v>33480</v>
      </c>
      <c r="H5283">
        <v>64130</v>
      </c>
      <c r="I5283" t="s">
        <v>33476</v>
      </c>
      <c r="J5283"/>
      <c r="U5283" s="43"/>
      <c r="AE5283"/>
    </row>
    <row r="5284" spans="1:31">
      <c r="A5284">
        <v>14140</v>
      </c>
      <c r="B5284" t="s">
        <v>4858</v>
      </c>
      <c r="C5284" t="s">
        <v>33477</v>
      </c>
      <c r="D5284" t="s">
        <v>33476</v>
      </c>
      <c r="E5284"/>
      <c r="F5284">
        <v>67100</v>
      </c>
      <c r="G5284" t="s">
        <v>33480</v>
      </c>
      <c r="H5284">
        <v>64130</v>
      </c>
      <c r="I5284" t="s">
        <v>33476</v>
      </c>
      <c r="J5284"/>
      <c r="U5284" s="43"/>
      <c r="AE5284"/>
    </row>
    <row r="5285" spans="1:31">
      <c r="A5285">
        <v>14140</v>
      </c>
      <c r="B5285" t="s">
        <v>4858</v>
      </c>
      <c r="C5285" t="s">
        <v>33477</v>
      </c>
      <c r="D5285" t="s">
        <v>33476</v>
      </c>
      <c r="E5285"/>
      <c r="F5285">
        <v>67112</v>
      </c>
      <c r="G5285" t="s">
        <v>33480</v>
      </c>
      <c r="H5285">
        <v>64130</v>
      </c>
      <c r="I5285" t="s">
        <v>33476</v>
      </c>
      <c r="J5285"/>
      <c r="U5285" s="43"/>
      <c r="AE5285"/>
    </row>
    <row r="5286" spans="1:31">
      <c r="A5286">
        <v>14140</v>
      </c>
      <c r="B5286" t="s">
        <v>4858</v>
      </c>
      <c r="C5286" t="s">
        <v>33477</v>
      </c>
      <c r="D5286" t="s">
        <v>33476</v>
      </c>
      <c r="E5286"/>
      <c r="F5286">
        <v>67113</v>
      </c>
      <c r="G5286" t="s">
        <v>33480</v>
      </c>
      <c r="H5286">
        <v>64130</v>
      </c>
      <c r="I5286" t="s">
        <v>33476</v>
      </c>
      <c r="J5286"/>
      <c r="U5286" s="43"/>
      <c r="AE5286"/>
    </row>
    <row r="5287" spans="1:31">
      <c r="A5287">
        <v>14140</v>
      </c>
      <c r="B5287" t="s">
        <v>4858</v>
      </c>
      <c r="C5287" t="s">
        <v>33477</v>
      </c>
      <c r="D5287" t="s">
        <v>33476</v>
      </c>
      <c r="E5287"/>
      <c r="F5287">
        <v>67114</v>
      </c>
      <c r="G5287" t="s">
        <v>33480</v>
      </c>
      <c r="H5287">
        <v>64130</v>
      </c>
      <c r="I5287" t="s">
        <v>33476</v>
      </c>
      <c r="J5287"/>
      <c r="U5287" s="43"/>
      <c r="AE5287"/>
    </row>
    <row r="5288" spans="1:31">
      <c r="A5288">
        <v>14140</v>
      </c>
      <c r="B5288" t="s">
        <v>4858</v>
      </c>
      <c r="C5288" t="s">
        <v>33477</v>
      </c>
      <c r="D5288" t="s">
        <v>33476</v>
      </c>
      <c r="E5288"/>
      <c r="F5288">
        <v>67116</v>
      </c>
      <c r="G5288" t="s">
        <v>33480</v>
      </c>
      <c r="H5288">
        <v>64150</v>
      </c>
      <c r="I5288" t="s">
        <v>33476</v>
      </c>
      <c r="J5288"/>
      <c r="U5288" s="43"/>
      <c r="AE5288"/>
    </row>
    <row r="5289" spans="1:31">
      <c r="A5289">
        <v>14270</v>
      </c>
      <c r="B5289" t="s">
        <v>4858</v>
      </c>
      <c r="C5289" t="s">
        <v>33477</v>
      </c>
      <c r="D5289" t="s">
        <v>33476</v>
      </c>
      <c r="E5289"/>
      <c r="F5289">
        <v>67118</v>
      </c>
      <c r="G5289" t="s">
        <v>33480</v>
      </c>
      <c r="H5289">
        <v>64150</v>
      </c>
      <c r="I5289" t="s">
        <v>33476</v>
      </c>
      <c r="J5289"/>
      <c r="U5289" s="43"/>
      <c r="AE5289"/>
    </row>
    <row r="5290" spans="1:31">
      <c r="A5290">
        <v>14270</v>
      </c>
      <c r="B5290" t="s">
        <v>4858</v>
      </c>
      <c r="C5290" t="s">
        <v>33477</v>
      </c>
      <c r="D5290" t="s">
        <v>33476</v>
      </c>
      <c r="E5290"/>
      <c r="F5290">
        <v>67200</v>
      </c>
      <c r="G5290" t="s">
        <v>33480</v>
      </c>
      <c r="H5290">
        <v>64160</v>
      </c>
      <c r="I5290" t="s">
        <v>33476</v>
      </c>
      <c r="J5290"/>
      <c r="U5290" s="43"/>
      <c r="AE5290"/>
    </row>
    <row r="5291" spans="1:31">
      <c r="A5291">
        <v>14270</v>
      </c>
      <c r="B5291" t="s">
        <v>4858</v>
      </c>
      <c r="C5291" t="s">
        <v>33477</v>
      </c>
      <c r="D5291" t="s">
        <v>33476</v>
      </c>
      <c r="E5291"/>
      <c r="F5291">
        <v>67201</v>
      </c>
      <c r="G5291" t="s">
        <v>33480</v>
      </c>
      <c r="H5291">
        <v>64160</v>
      </c>
      <c r="I5291" t="s">
        <v>33476</v>
      </c>
      <c r="J5291"/>
      <c r="U5291" s="43"/>
      <c r="AE5291"/>
    </row>
    <row r="5292" spans="1:31">
      <c r="A5292">
        <v>14270</v>
      </c>
      <c r="B5292" t="s">
        <v>4858</v>
      </c>
      <c r="C5292" t="s">
        <v>33477</v>
      </c>
      <c r="D5292" t="s">
        <v>33476</v>
      </c>
      <c r="E5292"/>
      <c r="F5292">
        <v>67202</v>
      </c>
      <c r="G5292" t="s">
        <v>33480</v>
      </c>
      <c r="H5292">
        <v>64170</v>
      </c>
      <c r="I5292" t="s">
        <v>33476</v>
      </c>
      <c r="J5292"/>
      <c r="U5292" s="43"/>
      <c r="AE5292"/>
    </row>
    <row r="5293" spans="1:31">
      <c r="A5293">
        <v>14270</v>
      </c>
      <c r="B5293" t="s">
        <v>4858</v>
      </c>
      <c r="C5293" t="s">
        <v>33477</v>
      </c>
      <c r="D5293" t="s">
        <v>33476</v>
      </c>
      <c r="E5293"/>
      <c r="F5293">
        <v>67203</v>
      </c>
      <c r="G5293" t="s">
        <v>33480</v>
      </c>
      <c r="H5293">
        <v>64190</v>
      </c>
      <c r="I5293" t="s">
        <v>33476</v>
      </c>
      <c r="J5293"/>
      <c r="U5293" s="43"/>
      <c r="AE5293"/>
    </row>
    <row r="5294" spans="1:31">
      <c r="A5294">
        <v>14270</v>
      </c>
      <c r="B5294" t="s">
        <v>4858</v>
      </c>
      <c r="C5294" t="s">
        <v>33477</v>
      </c>
      <c r="D5294" t="s">
        <v>33476</v>
      </c>
      <c r="E5294"/>
      <c r="F5294">
        <v>67204</v>
      </c>
      <c r="G5294" t="s">
        <v>33480</v>
      </c>
      <c r="H5294">
        <v>64190</v>
      </c>
      <c r="I5294" t="s">
        <v>33476</v>
      </c>
      <c r="J5294"/>
      <c r="U5294" s="43"/>
      <c r="AE5294"/>
    </row>
    <row r="5295" spans="1:31">
      <c r="A5295">
        <v>14270</v>
      </c>
      <c r="B5295" t="s">
        <v>4858</v>
      </c>
      <c r="C5295" t="s">
        <v>33477</v>
      </c>
      <c r="D5295" t="s">
        <v>33476</v>
      </c>
      <c r="E5295"/>
      <c r="F5295">
        <v>67205</v>
      </c>
      <c r="G5295" t="s">
        <v>33480</v>
      </c>
      <c r="H5295">
        <v>64190</v>
      </c>
      <c r="I5295" t="s">
        <v>33476</v>
      </c>
      <c r="J5295"/>
      <c r="U5295" s="43"/>
      <c r="AE5295"/>
    </row>
    <row r="5296" spans="1:31">
      <c r="A5296">
        <v>14270</v>
      </c>
      <c r="B5296" t="s">
        <v>4858</v>
      </c>
      <c r="C5296" t="s">
        <v>33477</v>
      </c>
      <c r="D5296" t="s">
        <v>33476</v>
      </c>
      <c r="E5296"/>
      <c r="F5296">
        <v>67206</v>
      </c>
      <c r="G5296" t="s">
        <v>33480</v>
      </c>
      <c r="H5296">
        <v>64190</v>
      </c>
      <c r="I5296" t="s">
        <v>33476</v>
      </c>
      <c r="J5296"/>
      <c r="U5296" s="43"/>
      <c r="AE5296"/>
    </row>
    <row r="5297" spans="1:31">
      <c r="A5297">
        <v>14270</v>
      </c>
      <c r="B5297" t="s">
        <v>4858</v>
      </c>
      <c r="C5297" t="s">
        <v>33477</v>
      </c>
      <c r="D5297" t="s">
        <v>33476</v>
      </c>
      <c r="E5297"/>
      <c r="F5297">
        <v>67300</v>
      </c>
      <c r="G5297" t="s">
        <v>33480</v>
      </c>
      <c r="H5297">
        <v>64220</v>
      </c>
      <c r="I5297" t="s">
        <v>33476</v>
      </c>
      <c r="J5297"/>
      <c r="U5297" s="43"/>
      <c r="AE5297"/>
    </row>
    <row r="5298" spans="1:31">
      <c r="A5298">
        <v>14270</v>
      </c>
      <c r="B5298" t="s">
        <v>4858</v>
      </c>
      <c r="C5298" t="s">
        <v>33477</v>
      </c>
      <c r="D5298" t="s">
        <v>33476</v>
      </c>
      <c r="E5298"/>
      <c r="F5298">
        <v>67350</v>
      </c>
      <c r="G5298" t="s">
        <v>33478</v>
      </c>
      <c r="H5298">
        <v>64220</v>
      </c>
      <c r="I5298" t="s">
        <v>33476</v>
      </c>
      <c r="J5298"/>
      <c r="U5298" s="43"/>
      <c r="AE5298"/>
    </row>
    <row r="5299" spans="1:31">
      <c r="A5299">
        <v>14270</v>
      </c>
      <c r="B5299" t="s">
        <v>4858</v>
      </c>
      <c r="C5299" t="s">
        <v>33477</v>
      </c>
      <c r="D5299" t="s">
        <v>33476</v>
      </c>
      <c r="E5299"/>
      <c r="F5299">
        <v>67380</v>
      </c>
      <c r="G5299" t="s">
        <v>33480</v>
      </c>
      <c r="H5299">
        <v>64220</v>
      </c>
      <c r="I5299" t="s">
        <v>33476</v>
      </c>
      <c r="J5299"/>
      <c r="U5299" s="43"/>
      <c r="AE5299"/>
    </row>
    <row r="5300" spans="1:31">
      <c r="A5300">
        <v>14340</v>
      </c>
      <c r="B5300" t="s">
        <v>4858</v>
      </c>
      <c r="C5300" t="s">
        <v>33477</v>
      </c>
      <c r="D5300" t="s">
        <v>33476</v>
      </c>
      <c r="E5300"/>
      <c r="F5300">
        <v>67400</v>
      </c>
      <c r="G5300" t="s">
        <v>33480</v>
      </c>
      <c r="H5300">
        <v>64220</v>
      </c>
      <c r="I5300" t="s">
        <v>33476</v>
      </c>
      <c r="J5300"/>
      <c r="U5300" s="43"/>
      <c r="AE5300"/>
    </row>
    <row r="5301" spans="1:31">
      <c r="A5301">
        <v>14370</v>
      </c>
      <c r="B5301" t="s">
        <v>4858</v>
      </c>
      <c r="C5301" t="s">
        <v>33477</v>
      </c>
      <c r="D5301" t="s">
        <v>33476</v>
      </c>
      <c r="E5301"/>
      <c r="F5301">
        <v>67410</v>
      </c>
      <c r="G5301" t="s">
        <v>33480</v>
      </c>
      <c r="H5301">
        <v>64220</v>
      </c>
      <c r="I5301" t="s">
        <v>33476</v>
      </c>
      <c r="J5301"/>
      <c r="U5301" s="43"/>
      <c r="AE5301"/>
    </row>
    <row r="5302" spans="1:31">
      <c r="A5302">
        <v>14100</v>
      </c>
      <c r="B5302" t="s">
        <v>4859</v>
      </c>
      <c r="C5302" t="s">
        <v>33477</v>
      </c>
      <c r="D5302" t="s">
        <v>33476</v>
      </c>
      <c r="E5302"/>
      <c r="F5302">
        <v>67450</v>
      </c>
      <c r="G5302" t="s">
        <v>33480</v>
      </c>
      <c r="H5302">
        <v>64220</v>
      </c>
      <c r="I5302" t="s">
        <v>33476</v>
      </c>
      <c r="J5302"/>
      <c r="U5302" s="43"/>
      <c r="AE5302"/>
    </row>
    <row r="5303" spans="1:31">
      <c r="A5303">
        <v>14400</v>
      </c>
      <c r="B5303" t="s">
        <v>4860</v>
      </c>
      <c r="C5303" t="s">
        <v>33477</v>
      </c>
      <c r="D5303" t="s">
        <v>33481</v>
      </c>
      <c r="E5303"/>
      <c r="F5303">
        <v>67460</v>
      </c>
      <c r="G5303" t="s">
        <v>33480</v>
      </c>
      <c r="H5303">
        <v>64230</v>
      </c>
      <c r="I5303" t="s">
        <v>33476</v>
      </c>
      <c r="J5303"/>
      <c r="U5303" s="43"/>
      <c r="AE5303"/>
    </row>
    <row r="5304" spans="1:31">
      <c r="A5304">
        <v>14120</v>
      </c>
      <c r="B5304" t="s">
        <v>4861</v>
      </c>
      <c r="C5304" t="s">
        <v>33477</v>
      </c>
      <c r="D5304" t="e">
        <v>#N/A</v>
      </c>
      <c r="E5304"/>
      <c r="F5304">
        <v>67490</v>
      </c>
      <c r="G5304" t="s">
        <v>33478</v>
      </c>
      <c r="H5304">
        <v>64240</v>
      </c>
      <c r="I5304" t="s">
        <v>33476</v>
      </c>
      <c r="J5304"/>
      <c r="U5304" s="43"/>
      <c r="AE5304"/>
    </row>
    <row r="5305" spans="1:31">
      <c r="A5305">
        <v>14210</v>
      </c>
      <c r="B5305" t="s">
        <v>4862</v>
      </c>
      <c r="C5305" t="s">
        <v>33477</v>
      </c>
      <c r="D5305" t="s">
        <v>33476</v>
      </c>
      <c r="E5305"/>
      <c r="F5305">
        <v>67550</v>
      </c>
      <c r="G5305" t="s">
        <v>33480</v>
      </c>
      <c r="H5305">
        <v>64240</v>
      </c>
      <c r="I5305" t="s">
        <v>33476</v>
      </c>
      <c r="J5305"/>
      <c r="U5305" s="43"/>
      <c r="AE5305"/>
    </row>
    <row r="5306" spans="1:31">
      <c r="A5306">
        <v>14230</v>
      </c>
      <c r="B5306" t="s">
        <v>4863</v>
      </c>
      <c r="C5306" t="s">
        <v>33477</v>
      </c>
      <c r="D5306" t="s">
        <v>33476</v>
      </c>
      <c r="E5306"/>
      <c r="F5306">
        <v>67560</v>
      </c>
      <c r="G5306" t="s">
        <v>33480</v>
      </c>
      <c r="H5306">
        <v>64240</v>
      </c>
      <c r="I5306" t="s">
        <v>33476</v>
      </c>
      <c r="J5306"/>
      <c r="U5306" s="43"/>
      <c r="AE5306"/>
    </row>
    <row r="5307" spans="1:31">
      <c r="A5307">
        <v>14490</v>
      </c>
      <c r="B5307" t="s">
        <v>4864</v>
      </c>
      <c r="C5307" t="s">
        <v>33477</v>
      </c>
      <c r="D5307" t="s">
        <v>33476</v>
      </c>
      <c r="E5307"/>
      <c r="F5307">
        <v>67610</v>
      </c>
      <c r="G5307" t="s">
        <v>33480</v>
      </c>
      <c r="H5307">
        <v>64240</v>
      </c>
      <c r="I5307" t="s">
        <v>33476</v>
      </c>
      <c r="J5307"/>
      <c r="U5307" s="43"/>
      <c r="AE5307"/>
    </row>
    <row r="5308" spans="1:31">
      <c r="A5308">
        <v>14210</v>
      </c>
      <c r="B5308" t="s">
        <v>4865</v>
      </c>
      <c r="C5308" t="s">
        <v>33477</v>
      </c>
      <c r="D5308" t="s">
        <v>33476</v>
      </c>
      <c r="E5308"/>
      <c r="F5308">
        <v>67640</v>
      </c>
      <c r="G5308" t="s">
        <v>33480</v>
      </c>
      <c r="H5308">
        <v>64250</v>
      </c>
      <c r="I5308" t="s">
        <v>33476</v>
      </c>
      <c r="J5308"/>
      <c r="U5308" s="43"/>
      <c r="AE5308"/>
    </row>
    <row r="5309" spans="1:31">
      <c r="A5309">
        <v>14340</v>
      </c>
      <c r="B5309" t="s">
        <v>4866</v>
      </c>
      <c r="C5309" t="s">
        <v>33477</v>
      </c>
      <c r="D5309" t="s">
        <v>33476</v>
      </c>
      <c r="E5309"/>
      <c r="F5309">
        <v>67650</v>
      </c>
      <c r="G5309" t="s">
        <v>33480</v>
      </c>
      <c r="H5309">
        <v>64250</v>
      </c>
      <c r="I5309" t="s">
        <v>33476</v>
      </c>
      <c r="J5309"/>
      <c r="U5309" s="43"/>
      <c r="AE5309"/>
    </row>
    <row r="5310" spans="1:31">
      <c r="A5310">
        <v>14310</v>
      </c>
      <c r="B5310" t="s">
        <v>4867</v>
      </c>
      <c r="C5310" t="s">
        <v>33477</v>
      </c>
      <c r="D5310" t="s">
        <v>33476</v>
      </c>
      <c r="E5310"/>
      <c r="F5310">
        <v>67670</v>
      </c>
      <c r="G5310" t="s">
        <v>33480</v>
      </c>
      <c r="H5310">
        <v>64260</v>
      </c>
      <c r="I5310" t="s">
        <v>33476</v>
      </c>
      <c r="J5310"/>
      <c r="U5310" s="43"/>
      <c r="AE5310"/>
    </row>
    <row r="5311" spans="1:31">
      <c r="A5311">
        <v>14620</v>
      </c>
      <c r="B5311" t="s">
        <v>4868</v>
      </c>
      <c r="C5311" t="s">
        <v>33477</v>
      </c>
      <c r="D5311" t="s">
        <v>33476</v>
      </c>
      <c r="E5311"/>
      <c r="F5311">
        <v>67690</v>
      </c>
      <c r="G5311" t="s">
        <v>33477</v>
      </c>
      <c r="H5311">
        <v>64260</v>
      </c>
      <c r="I5311" t="s">
        <v>33476</v>
      </c>
      <c r="J5311"/>
      <c r="U5311" s="43"/>
      <c r="AE5311"/>
    </row>
    <row r="5312" spans="1:31">
      <c r="A5312">
        <v>14400</v>
      </c>
      <c r="B5312" t="s">
        <v>4869</v>
      </c>
      <c r="C5312" t="s">
        <v>33477</v>
      </c>
      <c r="D5312" t="s">
        <v>33481</v>
      </c>
      <c r="E5312"/>
      <c r="F5312">
        <v>67770</v>
      </c>
      <c r="G5312" t="s">
        <v>33477</v>
      </c>
      <c r="H5312">
        <v>64260</v>
      </c>
      <c r="I5312" t="s">
        <v>33476</v>
      </c>
      <c r="J5312"/>
      <c r="U5312" s="43"/>
      <c r="AE5312"/>
    </row>
    <row r="5313" spans="1:31">
      <c r="A5313">
        <v>14790</v>
      </c>
      <c r="B5313" t="s">
        <v>4870</v>
      </c>
      <c r="C5313" t="s">
        <v>33477</v>
      </c>
      <c r="D5313" t="s">
        <v>33476</v>
      </c>
      <c r="E5313"/>
      <c r="F5313">
        <v>67790</v>
      </c>
      <c r="G5313" t="s">
        <v>33478</v>
      </c>
      <c r="H5313">
        <v>64260</v>
      </c>
      <c r="I5313" t="s">
        <v>33476</v>
      </c>
      <c r="J5313"/>
      <c r="U5313" s="43"/>
      <c r="AE5313"/>
    </row>
    <row r="5314" spans="1:31">
      <c r="A5314">
        <v>14220</v>
      </c>
      <c r="B5314" t="s">
        <v>4871</v>
      </c>
      <c r="C5314" t="s">
        <v>33477</v>
      </c>
      <c r="D5314" t="s">
        <v>33476</v>
      </c>
      <c r="E5314"/>
      <c r="F5314">
        <v>67800</v>
      </c>
      <c r="G5314" t="s">
        <v>33480</v>
      </c>
      <c r="H5314">
        <v>64260</v>
      </c>
      <c r="I5314" t="s">
        <v>33476</v>
      </c>
      <c r="J5314"/>
      <c r="U5314" s="43"/>
      <c r="AE5314"/>
    </row>
    <row r="5315" spans="1:31">
      <c r="A5315">
        <v>14370</v>
      </c>
      <c r="B5315" t="s">
        <v>4872</v>
      </c>
      <c r="C5315" t="s">
        <v>33477</v>
      </c>
      <c r="D5315" t="s">
        <v>33476</v>
      </c>
      <c r="E5315"/>
      <c r="F5315">
        <v>67810</v>
      </c>
      <c r="G5315" t="s">
        <v>33480</v>
      </c>
      <c r="H5315">
        <v>64270</v>
      </c>
      <c r="I5315" t="s">
        <v>33476</v>
      </c>
      <c r="J5315"/>
      <c r="U5315" s="43"/>
      <c r="AE5315"/>
    </row>
    <row r="5316" spans="1:31">
      <c r="A5316">
        <v>14370</v>
      </c>
      <c r="B5316" t="s">
        <v>4872</v>
      </c>
      <c r="C5316" t="s">
        <v>33477</v>
      </c>
      <c r="D5316" t="s">
        <v>33476</v>
      </c>
      <c r="E5316"/>
      <c r="F5316">
        <v>67820</v>
      </c>
      <c r="G5316" t="s">
        <v>33480</v>
      </c>
      <c r="H5316">
        <v>64270</v>
      </c>
      <c r="I5316" t="s">
        <v>33476</v>
      </c>
      <c r="J5316"/>
      <c r="U5316" s="43"/>
      <c r="AE5316"/>
    </row>
    <row r="5317" spans="1:31">
      <c r="A5317">
        <v>14620</v>
      </c>
      <c r="B5317" t="s">
        <v>4873</v>
      </c>
      <c r="C5317" t="s">
        <v>33477</v>
      </c>
      <c r="D5317" t="s">
        <v>33476</v>
      </c>
      <c r="E5317"/>
      <c r="F5317">
        <v>67840</v>
      </c>
      <c r="G5317" t="s">
        <v>33480</v>
      </c>
      <c r="H5317">
        <v>64270</v>
      </c>
      <c r="I5317" t="s">
        <v>33476</v>
      </c>
      <c r="J5317"/>
      <c r="U5317" s="43"/>
      <c r="AE5317"/>
    </row>
    <row r="5318" spans="1:31">
      <c r="A5318">
        <v>14220</v>
      </c>
      <c r="B5318" t="s">
        <v>4874</v>
      </c>
      <c r="C5318" t="s">
        <v>33477</v>
      </c>
      <c r="D5318" t="s">
        <v>33476</v>
      </c>
      <c r="E5318"/>
      <c r="F5318">
        <v>67850</v>
      </c>
      <c r="G5318" t="s">
        <v>33480</v>
      </c>
      <c r="H5318">
        <v>64270</v>
      </c>
      <c r="I5318" t="s">
        <v>33476</v>
      </c>
      <c r="J5318"/>
      <c r="U5318" s="43"/>
      <c r="AE5318"/>
    </row>
    <row r="5319" spans="1:31">
      <c r="A5319">
        <v>14590</v>
      </c>
      <c r="B5319" t="s">
        <v>4875</v>
      </c>
      <c r="C5319" t="s">
        <v>33477</v>
      </c>
      <c r="D5319" t="s">
        <v>33476</v>
      </c>
      <c r="E5319"/>
      <c r="F5319">
        <v>67860</v>
      </c>
      <c r="G5319" t="s">
        <v>33480</v>
      </c>
      <c r="H5319">
        <v>64290</v>
      </c>
      <c r="I5319" t="s">
        <v>33476</v>
      </c>
      <c r="J5319"/>
      <c r="U5319" s="43"/>
      <c r="AE5319"/>
    </row>
    <row r="5320" spans="1:31">
      <c r="A5320">
        <v>14220</v>
      </c>
      <c r="B5320" t="s">
        <v>4876</v>
      </c>
      <c r="C5320" t="s">
        <v>33477</v>
      </c>
      <c r="D5320" t="s">
        <v>33476</v>
      </c>
      <c r="E5320"/>
      <c r="F5320">
        <v>67870</v>
      </c>
      <c r="G5320" t="s">
        <v>33480</v>
      </c>
      <c r="H5320">
        <v>64290</v>
      </c>
      <c r="I5320" t="s">
        <v>33476</v>
      </c>
      <c r="J5320"/>
      <c r="U5320" s="43"/>
      <c r="AE5320"/>
    </row>
    <row r="5321" spans="1:31">
      <c r="A5321">
        <v>14400</v>
      </c>
      <c r="B5321" t="s">
        <v>4877</v>
      </c>
      <c r="C5321" t="s">
        <v>33477</v>
      </c>
      <c r="D5321" t="s">
        <v>33481</v>
      </c>
      <c r="E5321"/>
      <c r="F5321">
        <v>67880</v>
      </c>
      <c r="G5321" t="s">
        <v>33480</v>
      </c>
      <c r="H5321">
        <v>64300</v>
      </c>
      <c r="I5321" t="s">
        <v>33476</v>
      </c>
      <c r="J5321"/>
      <c r="U5321" s="43"/>
      <c r="AE5321"/>
    </row>
    <row r="5322" spans="1:31">
      <c r="A5322">
        <v>14100</v>
      </c>
      <c r="B5322" t="s">
        <v>4878</v>
      </c>
      <c r="C5322" t="s">
        <v>33477</v>
      </c>
      <c r="D5322" t="s">
        <v>33476</v>
      </c>
      <c r="E5322"/>
      <c r="F5322">
        <v>67920</v>
      </c>
      <c r="G5322" t="s">
        <v>33480</v>
      </c>
      <c r="H5322">
        <v>64300</v>
      </c>
      <c r="I5322" t="s">
        <v>33476</v>
      </c>
      <c r="J5322"/>
      <c r="U5322" s="43"/>
      <c r="AE5322"/>
    </row>
    <row r="5323" spans="1:31">
      <c r="A5323">
        <v>14700</v>
      </c>
      <c r="B5323" t="s">
        <v>4879</v>
      </c>
      <c r="C5323" t="s">
        <v>33477</v>
      </c>
      <c r="D5323" t="s">
        <v>33476</v>
      </c>
      <c r="E5323"/>
      <c r="F5323">
        <v>67930</v>
      </c>
      <c r="G5323" t="s">
        <v>33477</v>
      </c>
      <c r="H5323">
        <v>64300</v>
      </c>
      <c r="I5323" t="s">
        <v>33476</v>
      </c>
      <c r="J5323"/>
      <c r="U5323" s="43"/>
      <c r="AE5323"/>
    </row>
    <row r="5324" spans="1:31">
      <c r="A5324">
        <v>14490</v>
      </c>
      <c r="B5324" t="s">
        <v>4880</v>
      </c>
      <c r="C5324" t="s">
        <v>33477</v>
      </c>
      <c r="D5324" t="s">
        <v>33476</v>
      </c>
      <c r="E5324"/>
      <c r="F5324">
        <v>67970</v>
      </c>
      <c r="G5324" t="s">
        <v>33478</v>
      </c>
      <c r="H5324">
        <v>64300</v>
      </c>
      <c r="I5324" t="s">
        <v>33476</v>
      </c>
      <c r="J5324"/>
      <c r="U5324" s="43"/>
      <c r="AE5324"/>
    </row>
    <row r="5325" spans="1:31">
      <c r="A5325">
        <v>14620</v>
      </c>
      <c r="B5325" t="s">
        <v>4881</v>
      </c>
      <c r="C5325" t="s">
        <v>33477</v>
      </c>
      <c r="D5325" t="s">
        <v>33476</v>
      </c>
      <c r="E5325"/>
      <c r="F5325">
        <v>67980</v>
      </c>
      <c r="G5325" t="s">
        <v>33480</v>
      </c>
      <c r="H5325">
        <v>64310</v>
      </c>
      <c r="I5325" t="s">
        <v>33476</v>
      </c>
      <c r="J5325"/>
      <c r="U5325" s="43"/>
      <c r="AE5325"/>
    </row>
    <row r="5326" spans="1:31">
      <c r="A5326">
        <v>14340</v>
      </c>
      <c r="B5326" t="s">
        <v>4882</v>
      </c>
      <c r="C5326" t="s">
        <v>33477</v>
      </c>
      <c r="D5326" t="s">
        <v>33476</v>
      </c>
      <c r="E5326"/>
      <c r="F5326">
        <v>67990</v>
      </c>
      <c r="G5326" t="s">
        <v>33480</v>
      </c>
      <c r="H5326">
        <v>64310</v>
      </c>
      <c r="I5326" t="s">
        <v>33476</v>
      </c>
      <c r="J5326"/>
      <c r="U5326" s="43"/>
      <c r="AE5326"/>
    </row>
    <row r="5327" spans="1:31">
      <c r="A5327">
        <v>14340</v>
      </c>
      <c r="B5327" t="s">
        <v>4883</v>
      </c>
      <c r="C5327" t="s">
        <v>33477</v>
      </c>
      <c r="D5327" t="s">
        <v>33476</v>
      </c>
      <c r="E5327"/>
      <c r="F5327">
        <v>68000</v>
      </c>
      <c r="G5327" t="s">
        <v>33480</v>
      </c>
      <c r="H5327">
        <v>64330</v>
      </c>
      <c r="I5327" t="s">
        <v>33476</v>
      </c>
      <c r="J5327"/>
      <c r="U5327" s="43"/>
      <c r="AE5327"/>
    </row>
    <row r="5328" spans="1:31">
      <c r="A5328">
        <v>14340</v>
      </c>
      <c r="B5328" t="s">
        <v>4883</v>
      </c>
      <c r="C5328" t="s">
        <v>33477</v>
      </c>
      <c r="D5328" t="s">
        <v>33476</v>
      </c>
      <c r="E5328"/>
      <c r="F5328">
        <v>68040</v>
      </c>
      <c r="G5328" t="s">
        <v>33478</v>
      </c>
      <c r="H5328">
        <v>64350</v>
      </c>
      <c r="I5328" t="s">
        <v>33476</v>
      </c>
      <c r="J5328"/>
      <c r="U5328" s="43"/>
      <c r="AE5328"/>
    </row>
    <row r="5329" spans="1:31">
      <c r="A5329">
        <v>14210</v>
      </c>
      <c r="B5329" t="s">
        <v>4884</v>
      </c>
      <c r="C5329" t="s">
        <v>33477</v>
      </c>
      <c r="D5329" t="s">
        <v>33476</v>
      </c>
      <c r="E5329"/>
      <c r="F5329">
        <v>68100</v>
      </c>
      <c r="G5329" t="s">
        <v>33480</v>
      </c>
      <c r="H5329">
        <v>64360</v>
      </c>
      <c r="I5329" t="s">
        <v>33476</v>
      </c>
      <c r="J5329"/>
      <c r="U5329" s="43"/>
      <c r="AE5329"/>
    </row>
    <row r="5330" spans="1:31">
      <c r="A5330">
        <v>14210</v>
      </c>
      <c r="B5330" t="s">
        <v>4884</v>
      </c>
      <c r="C5330" t="s">
        <v>33477</v>
      </c>
      <c r="D5330" t="s">
        <v>33476</v>
      </c>
      <c r="E5330"/>
      <c r="F5330">
        <v>68110</v>
      </c>
      <c r="G5330" t="s">
        <v>33480</v>
      </c>
      <c r="H5330">
        <v>64360</v>
      </c>
      <c r="I5330" t="s">
        <v>33476</v>
      </c>
      <c r="J5330"/>
      <c r="U5330" s="43"/>
      <c r="AE5330"/>
    </row>
    <row r="5331" spans="1:31">
      <c r="A5331">
        <v>14210</v>
      </c>
      <c r="B5331" t="s">
        <v>4884</v>
      </c>
      <c r="C5331" t="s">
        <v>33477</v>
      </c>
      <c r="D5331" t="s">
        <v>33476</v>
      </c>
      <c r="E5331"/>
      <c r="F5331">
        <v>68116</v>
      </c>
      <c r="G5331" t="s">
        <v>33478</v>
      </c>
      <c r="H5331">
        <v>64390</v>
      </c>
      <c r="I5331" t="s">
        <v>33476</v>
      </c>
      <c r="J5331"/>
      <c r="U5331" s="43"/>
      <c r="AE5331"/>
    </row>
    <row r="5332" spans="1:31">
      <c r="A5332">
        <v>14310</v>
      </c>
      <c r="B5332" t="s">
        <v>4884</v>
      </c>
      <c r="C5332" t="s">
        <v>33477</v>
      </c>
      <c r="D5332" t="s">
        <v>33476</v>
      </c>
      <c r="E5332"/>
      <c r="F5332">
        <v>68118</v>
      </c>
      <c r="G5332" t="s">
        <v>33478</v>
      </c>
      <c r="H5332">
        <v>64400</v>
      </c>
      <c r="I5332" t="s">
        <v>33476</v>
      </c>
      <c r="J5332"/>
      <c r="U5332" s="43"/>
      <c r="AE5332"/>
    </row>
    <row r="5333" spans="1:31">
      <c r="A5333">
        <v>14170</v>
      </c>
      <c r="B5333" t="s">
        <v>4885</v>
      </c>
      <c r="C5333" t="s">
        <v>33477</v>
      </c>
      <c r="D5333" t="s">
        <v>33476</v>
      </c>
      <c r="E5333"/>
      <c r="F5333">
        <v>68120</v>
      </c>
      <c r="G5333" t="s">
        <v>33477</v>
      </c>
      <c r="H5333">
        <v>64400</v>
      </c>
      <c r="I5333" t="s">
        <v>33476</v>
      </c>
      <c r="J5333"/>
      <c r="U5333" s="43"/>
      <c r="AE5333"/>
    </row>
    <row r="5334" spans="1:31">
      <c r="A5334">
        <v>14290</v>
      </c>
      <c r="B5334" t="s">
        <v>4886</v>
      </c>
      <c r="C5334" t="s">
        <v>33478</v>
      </c>
      <c r="D5334" t="s">
        <v>33482</v>
      </c>
      <c r="E5334"/>
      <c r="F5334">
        <v>68121</v>
      </c>
      <c r="G5334" t="s">
        <v>33478</v>
      </c>
      <c r="H5334">
        <v>64400</v>
      </c>
      <c r="I5334" t="s">
        <v>33476</v>
      </c>
      <c r="J5334"/>
      <c r="U5334" s="43"/>
      <c r="AE5334"/>
    </row>
    <row r="5335" spans="1:31">
      <c r="A5335">
        <v>14230</v>
      </c>
      <c r="B5335" t="s">
        <v>4887</v>
      </c>
      <c r="C5335" t="s">
        <v>33477</v>
      </c>
      <c r="D5335" t="s">
        <v>33476</v>
      </c>
      <c r="E5335"/>
      <c r="F5335">
        <v>68124</v>
      </c>
      <c r="G5335" t="s">
        <v>33478</v>
      </c>
      <c r="H5335">
        <v>64410</v>
      </c>
      <c r="I5335" t="s">
        <v>33476</v>
      </c>
      <c r="J5335"/>
      <c r="U5335" s="43"/>
      <c r="AE5335"/>
    </row>
    <row r="5336" spans="1:31">
      <c r="A5336">
        <v>14270</v>
      </c>
      <c r="B5336" t="s">
        <v>4888</v>
      </c>
      <c r="C5336" t="s">
        <v>33477</v>
      </c>
      <c r="D5336" t="s">
        <v>33476</v>
      </c>
      <c r="E5336"/>
      <c r="F5336">
        <v>68126</v>
      </c>
      <c r="G5336" t="s">
        <v>33480</v>
      </c>
      <c r="H5336">
        <v>64410</v>
      </c>
      <c r="I5336" t="s">
        <v>33476</v>
      </c>
      <c r="J5336"/>
      <c r="U5336" s="43"/>
      <c r="AE5336"/>
    </row>
    <row r="5337" spans="1:31">
      <c r="A5337">
        <v>14220</v>
      </c>
      <c r="B5337" t="s">
        <v>4889</v>
      </c>
      <c r="C5337" t="s">
        <v>33477</v>
      </c>
      <c r="D5337" t="s">
        <v>33476</v>
      </c>
      <c r="E5337"/>
      <c r="F5337">
        <v>68128</v>
      </c>
      <c r="G5337" t="s">
        <v>33477</v>
      </c>
      <c r="H5337">
        <v>64430</v>
      </c>
      <c r="I5337" t="s">
        <v>33476</v>
      </c>
      <c r="J5337"/>
      <c r="U5337" s="43"/>
      <c r="AE5337"/>
    </row>
    <row r="5338" spans="1:31">
      <c r="A5338">
        <v>14590</v>
      </c>
      <c r="B5338" t="s">
        <v>4890</v>
      </c>
      <c r="C5338" t="s">
        <v>33477</v>
      </c>
      <c r="D5338" t="s">
        <v>33476</v>
      </c>
      <c r="E5338"/>
      <c r="F5338">
        <v>68170</v>
      </c>
      <c r="G5338" t="s">
        <v>33480</v>
      </c>
      <c r="H5338">
        <v>64430</v>
      </c>
      <c r="I5338" t="s">
        <v>33476</v>
      </c>
      <c r="J5338"/>
      <c r="U5338" s="43"/>
      <c r="AE5338"/>
    </row>
    <row r="5339" spans="1:31">
      <c r="A5339">
        <v>14190</v>
      </c>
      <c r="B5339" t="s">
        <v>4891</v>
      </c>
      <c r="C5339" t="s">
        <v>33477</v>
      </c>
      <c r="D5339" t="s">
        <v>33476</v>
      </c>
      <c r="E5339"/>
      <c r="F5339">
        <v>68180</v>
      </c>
      <c r="G5339" t="s">
        <v>33480</v>
      </c>
      <c r="H5339">
        <v>64430</v>
      </c>
      <c r="I5339" t="s">
        <v>33476</v>
      </c>
      <c r="J5339"/>
      <c r="U5339" s="43"/>
      <c r="AE5339"/>
    </row>
    <row r="5340" spans="1:31">
      <c r="A5340">
        <v>14100</v>
      </c>
      <c r="B5340" t="s">
        <v>4892</v>
      </c>
      <c r="C5340" t="s">
        <v>33477</v>
      </c>
      <c r="D5340" t="s">
        <v>33476</v>
      </c>
      <c r="E5340"/>
      <c r="F5340">
        <v>68200</v>
      </c>
      <c r="G5340" t="s">
        <v>33480</v>
      </c>
      <c r="H5340">
        <v>64440</v>
      </c>
      <c r="I5340" t="s">
        <v>33476</v>
      </c>
      <c r="J5340"/>
      <c r="U5340" s="43"/>
      <c r="AE5340"/>
    </row>
    <row r="5341" spans="1:31">
      <c r="A5341">
        <v>14150</v>
      </c>
      <c r="B5341" t="s">
        <v>4893</v>
      </c>
      <c r="C5341" t="s">
        <v>33477</v>
      </c>
      <c r="D5341" t="e">
        <v>#N/A</v>
      </c>
      <c r="E5341"/>
      <c r="F5341">
        <v>68240</v>
      </c>
      <c r="G5341" t="s">
        <v>33480</v>
      </c>
      <c r="H5341">
        <v>64440</v>
      </c>
      <c r="I5341" t="s">
        <v>33476</v>
      </c>
      <c r="J5341"/>
      <c r="U5341" s="43"/>
      <c r="AE5341"/>
    </row>
    <row r="5342" spans="1:31">
      <c r="A5342">
        <v>14310</v>
      </c>
      <c r="B5342" t="s">
        <v>4894</v>
      </c>
      <c r="C5342" t="s">
        <v>33477</v>
      </c>
      <c r="D5342" t="s">
        <v>33476</v>
      </c>
      <c r="E5342"/>
      <c r="F5342">
        <v>68250</v>
      </c>
      <c r="G5342" t="s">
        <v>33479</v>
      </c>
      <c r="H5342">
        <v>64440</v>
      </c>
      <c r="I5342" t="s">
        <v>33476</v>
      </c>
      <c r="J5342"/>
      <c r="U5342" s="43"/>
      <c r="AE5342"/>
    </row>
    <row r="5343" spans="1:31">
      <c r="A5343">
        <v>14600</v>
      </c>
      <c r="B5343" t="s">
        <v>4895</v>
      </c>
      <c r="C5343" t="s">
        <v>33477</v>
      </c>
      <c r="D5343" t="s">
        <v>33476</v>
      </c>
      <c r="E5343"/>
      <c r="F5343">
        <v>68270</v>
      </c>
      <c r="G5343" t="s">
        <v>33480</v>
      </c>
      <c r="H5343">
        <v>64450</v>
      </c>
      <c r="I5343" t="s">
        <v>33476</v>
      </c>
      <c r="J5343"/>
      <c r="U5343" s="43"/>
      <c r="AE5343"/>
    </row>
    <row r="5344" spans="1:31">
      <c r="A5344">
        <v>14160</v>
      </c>
      <c r="B5344" t="s">
        <v>4896</v>
      </c>
      <c r="C5344" t="s">
        <v>33477</v>
      </c>
      <c r="D5344" t="e">
        <v>#N/A</v>
      </c>
      <c r="E5344"/>
      <c r="F5344">
        <v>68330</v>
      </c>
      <c r="G5344" t="s">
        <v>33477</v>
      </c>
      <c r="H5344">
        <v>64470</v>
      </c>
      <c r="I5344" t="s">
        <v>33476</v>
      </c>
      <c r="J5344"/>
      <c r="U5344" s="43"/>
      <c r="AE5344"/>
    </row>
    <row r="5345" spans="1:31">
      <c r="A5345">
        <v>14112</v>
      </c>
      <c r="B5345" t="s">
        <v>4897</v>
      </c>
      <c r="C5345" t="s">
        <v>33477</v>
      </c>
      <c r="D5345" t="e">
        <v>#N/A</v>
      </c>
      <c r="E5345"/>
      <c r="F5345">
        <v>68340</v>
      </c>
      <c r="G5345" t="s">
        <v>33480</v>
      </c>
      <c r="H5345">
        <v>64480</v>
      </c>
      <c r="I5345" t="s">
        <v>33476</v>
      </c>
      <c r="J5345"/>
      <c r="U5345" s="43"/>
      <c r="AE5345"/>
    </row>
    <row r="5346" spans="1:31">
      <c r="A5346">
        <v>14770</v>
      </c>
      <c r="B5346" t="s">
        <v>1603</v>
      </c>
      <c r="C5346" t="s">
        <v>33478</v>
      </c>
      <c r="D5346" t="e">
        <v>#N/A</v>
      </c>
      <c r="E5346"/>
      <c r="F5346">
        <v>68360</v>
      </c>
      <c r="G5346" t="s">
        <v>33480</v>
      </c>
      <c r="H5346">
        <v>64490</v>
      </c>
      <c r="I5346" t="s">
        <v>33476</v>
      </c>
      <c r="J5346"/>
      <c r="U5346" s="43"/>
      <c r="AE5346"/>
    </row>
    <row r="5347" spans="1:31">
      <c r="A5347">
        <v>14170</v>
      </c>
      <c r="B5347" t="s">
        <v>4898</v>
      </c>
      <c r="C5347" t="s">
        <v>33477</v>
      </c>
      <c r="D5347" t="s">
        <v>33476</v>
      </c>
      <c r="E5347"/>
      <c r="F5347">
        <v>68400</v>
      </c>
      <c r="G5347" t="s">
        <v>33480</v>
      </c>
      <c r="H5347">
        <v>64490</v>
      </c>
      <c r="I5347" t="s">
        <v>33476</v>
      </c>
      <c r="J5347"/>
      <c r="U5347" s="43"/>
      <c r="AE5347"/>
    </row>
    <row r="5348" spans="1:31">
      <c r="A5348">
        <v>14700</v>
      </c>
      <c r="B5348" t="s">
        <v>4899</v>
      </c>
      <c r="C5348" t="s">
        <v>33477</v>
      </c>
      <c r="D5348" t="s">
        <v>33476</v>
      </c>
      <c r="E5348"/>
      <c r="F5348">
        <v>68460</v>
      </c>
      <c r="G5348" t="s">
        <v>33477</v>
      </c>
      <c r="H5348">
        <v>64490</v>
      </c>
      <c r="I5348" t="s">
        <v>33476</v>
      </c>
      <c r="J5348"/>
      <c r="U5348" s="43"/>
      <c r="AE5348"/>
    </row>
    <row r="5349" spans="1:31">
      <c r="A5349">
        <v>14390</v>
      </c>
      <c r="B5349" t="s">
        <v>4900</v>
      </c>
      <c r="C5349" t="s">
        <v>33477</v>
      </c>
      <c r="D5349" t="s">
        <v>33481</v>
      </c>
      <c r="E5349"/>
      <c r="F5349">
        <v>68510</v>
      </c>
      <c r="G5349" t="s">
        <v>33477</v>
      </c>
      <c r="H5349">
        <v>64490</v>
      </c>
      <c r="I5349" t="s">
        <v>33476</v>
      </c>
      <c r="J5349"/>
      <c r="U5349" s="43"/>
      <c r="AE5349"/>
    </row>
    <row r="5350" spans="1:31">
      <c r="A5350">
        <v>14130</v>
      </c>
      <c r="B5350" t="s">
        <v>4901</v>
      </c>
      <c r="C5350" t="s">
        <v>33477</v>
      </c>
      <c r="D5350" t="s">
        <v>33476</v>
      </c>
      <c r="E5350"/>
      <c r="F5350">
        <v>68530</v>
      </c>
      <c r="G5350" t="s">
        <v>33478</v>
      </c>
      <c r="H5350">
        <v>64490</v>
      </c>
      <c r="I5350" t="s">
        <v>33476</v>
      </c>
      <c r="J5350"/>
      <c r="U5350" s="43"/>
      <c r="AE5350"/>
    </row>
    <row r="5351" spans="1:31">
      <c r="A5351">
        <v>14690</v>
      </c>
      <c r="B5351" t="s">
        <v>4902</v>
      </c>
      <c r="C5351" t="s">
        <v>33477</v>
      </c>
      <c r="D5351" t="e">
        <v>#N/A</v>
      </c>
      <c r="E5351"/>
      <c r="F5351">
        <v>68540</v>
      </c>
      <c r="G5351" t="s">
        <v>33480</v>
      </c>
      <c r="H5351">
        <v>64490</v>
      </c>
      <c r="I5351" t="s">
        <v>33476</v>
      </c>
      <c r="J5351"/>
      <c r="U5351" s="43"/>
      <c r="AE5351"/>
    </row>
    <row r="5352" spans="1:31">
      <c r="A5352">
        <v>14690</v>
      </c>
      <c r="B5352" t="s">
        <v>1185</v>
      </c>
      <c r="C5352" t="s">
        <v>33477</v>
      </c>
      <c r="D5352" t="e">
        <v>#N/A</v>
      </c>
      <c r="E5352"/>
      <c r="F5352">
        <v>68560</v>
      </c>
      <c r="G5352" t="s">
        <v>33478</v>
      </c>
      <c r="H5352">
        <v>64500</v>
      </c>
      <c r="I5352" t="s">
        <v>33476</v>
      </c>
      <c r="J5352"/>
      <c r="U5352" s="43"/>
      <c r="AE5352"/>
    </row>
    <row r="5353" spans="1:31">
      <c r="A5353">
        <v>14590</v>
      </c>
      <c r="B5353" t="s">
        <v>1606</v>
      </c>
      <c r="C5353" t="s">
        <v>33477</v>
      </c>
      <c r="D5353" t="s">
        <v>33476</v>
      </c>
      <c r="E5353"/>
      <c r="F5353">
        <v>68570</v>
      </c>
      <c r="G5353" t="s">
        <v>33478</v>
      </c>
      <c r="H5353">
        <v>64520</v>
      </c>
      <c r="I5353" t="s">
        <v>33476</v>
      </c>
      <c r="J5353"/>
      <c r="U5353" s="43"/>
      <c r="AE5353"/>
    </row>
    <row r="5354" spans="1:31">
      <c r="A5354">
        <v>14490</v>
      </c>
      <c r="B5354" t="s">
        <v>4903</v>
      </c>
      <c r="C5354" t="s">
        <v>33477</v>
      </c>
      <c r="D5354" t="s">
        <v>33476</v>
      </c>
      <c r="E5354"/>
      <c r="F5354">
        <v>68590</v>
      </c>
      <c r="G5354" t="s">
        <v>33480</v>
      </c>
      <c r="H5354">
        <v>64520</v>
      </c>
      <c r="I5354" t="s">
        <v>33476</v>
      </c>
      <c r="J5354"/>
      <c r="U5354" s="43"/>
      <c r="AE5354"/>
    </row>
    <row r="5355" spans="1:31">
      <c r="A5355">
        <v>14440</v>
      </c>
      <c r="B5355" t="s">
        <v>4904</v>
      </c>
      <c r="C5355" t="s">
        <v>33477</v>
      </c>
      <c r="D5355" t="s">
        <v>33476</v>
      </c>
      <c r="E5355"/>
      <c r="F5355">
        <v>68620</v>
      </c>
      <c r="G5355" t="s">
        <v>33478</v>
      </c>
      <c r="H5355">
        <v>64560</v>
      </c>
      <c r="I5355" t="s">
        <v>33476</v>
      </c>
      <c r="J5355"/>
      <c r="U5355" s="43"/>
      <c r="AE5355"/>
    </row>
    <row r="5356" spans="1:31">
      <c r="A5356">
        <v>14690</v>
      </c>
      <c r="B5356" t="s">
        <v>4905</v>
      </c>
      <c r="C5356" t="s">
        <v>33477</v>
      </c>
      <c r="D5356" t="e">
        <v>#N/A</v>
      </c>
      <c r="E5356"/>
      <c r="F5356">
        <v>68630</v>
      </c>
      <c r="G5356" t="s">
        <v>33480</v>
      </c>
      <c r="H5356">
        <v>64560</v>
      </c>
      <c r="I5356" t="s">
        <v>33476</v>
      </c>
      <c r="J5356"/>
      <c r="U5356" s="43"/>
      <c r="AE5356"/>
    </row>
    <row r="5357" spans="1:31">
      <c r="A5357">
        <v>14380</v>
      </c>
      <c r="B5357" t="s">
        <v>4906</v>
      </c>
      <c r="C5357" t="s">
        <v>33477</v>
      </c>
      <c r="D5357" t="s">
        <v>33476</v>
      </c>
      <c r="E5357"/>
      <c r="F5357">
        <v>68650</v>
      </c>
      <c r="G5357" t="s">
        <v>33478</v>
      </c>
      <c r="H5357">
        <v>64560</v>
      </c>
      <c r="I5357" t="s">
        <v>33476</v>
      </c>
      <c r="J5357"/>
      <c r="U5357" s="43"/>
      <c r="AE5357"/>
    </row>
    <row r="5358" spans="1:31">
      <c r="A5358">
        <v>14110</v>
      </c>
      <c r="B5358" t="s">
        <v>4907</v>
      </c>
      <c r="C5358" t="s">
        <v>33477</v>
      </c>
      <c r="D5358" t="s">
        <v>33476</v>
      </c>
      <c r="E5358"/>
      <c r="F5358">
        <v>68660</v>
      </c>
      <c r="G5358" t="s">
        <v>33478</v>
      </c>
      <c r="H5358">
        <v>64570</v>
      </c>
      <c r="I5358" t="s">
        <v>33476</v>
      </c>
      <c r="J5358"/>
      <c r="U5358" s="43"/>
      <c r="AE5358"/>
    </row>
    <row r="5359" spans="1:31">
      <c r="A5359">
        <v>14130</v>
      </c>
      <c r="B5359" t="s">
        <v>4908</v>
      </c>
      <c r="C5359" t="s">
        <v>33477</v>
      </c>
      <c r="D5359" t="s">
        <v>33476</v>
      </c>
      <c r="E5359"/>
      <c r="F5359">
        <v>68680</v>
      </c>
      <c r="G5359" t="s">
        <v>33477</v>
      </c>
      <c r="H5359">
        <v>64570</v>
      </c>
      <c r="I5359" t="s">
        <v>33476</v>
      </c>
      <c r="J5359"/>
      <c r="U5359" s="43"/>
      <c r="AE5359"/>
    </row>
    <row r="5360" spans="1:31">
      <c r="A5360">
        <v>14130</v>
      </c>
      <c r="B5360" t="s">
        <v>4908</v>
      </c>
      <c r="C5360" t="s">
        <v>33477</v>
      </c>
      <c r="D5360" t="s">
        <v>33476</v>
      </c>
      <c r="E5360"/>
      <c r="F5360">
        <v>68690</v>
      </c>
      <c r="G5360" t="s">
        <v>33478</v>
      </c>
      <c r="H5360">
        <v>64640</v>
      </c>
      <c r="I5360" t="s">
        <v>33476</v>
      </c>
      <c r="J5360"/>
      <c r="U5360" s="43"/>
      <c r="AE5360"/>
    </row>
    <row r="5361" spans="1:31">
      <c r="A5361">
        <v>14520</v>
      </c>
      <c r="B5361" t="s">
        <v>4909</v>
      </c>
      <c r="C5361" t="s">
        <v>33477</v>
      </c>
      <c r="D5361" t="e">
        <v>#N/A</v>
      </c>
      <c r="E5361"/>
      <c r="F5361">
        <v>68720</v>
      </c>
      <c r="G5361" t="s">
        <v>33478</v>
      </c>
      <c r="H5361">
        <v>64640</v>
      </c>
      <c r="I5361" t="s">
        <v>33476</v>
      </c>
      <c r="J5361"/>
      <c r="U5361" s="43"/>
      <c r="AE5361"/>
    </row>
    <row r="5362" spans="1:31">
      <c r="A5362">
        <v>14520</v>
      </c>
      <c r="B5362" t="s">
        <v>4909</v>
      </c>
      <c r="C5362" t="s">
        <v>33477</v>
      </c>
      <c r="D5362" t="e">
        <v>#N/A</v>
      </c>
      <c r="E5362"/>
      <c r="F5362">
        <v>68730</v>
      </c>
      <c r="G5362" t="s">
        <v>33477</v>
      </c>
      <c r="H5362">
        <v>64660</v>
      </c>
      <c r="I5362" t="s">
        <v>33476</v>
      </c>
      <c r="J5362"/>
      <c r="U5362" s="43"/>
      <c r="AE5362"/>
    </row>
    <row r="5363" spans="1:31">
      <c r="A5363">
        <v>14420</v>
      </c>
      <c r="B5363" t="s">
        <v>4910</v>
      </c>
      <c r="C5363" t="s">
        <v>33477</v>
      </c>
      <c r="D5363" t="s">
        <v>33476</v>
      </c>
      <c r="E5363"/>
      <c r="F5363">
        <v>68770</v>
      </c>
      <c r="G5363" t="s">
        <v>33478</v>
      </c>
      <c r="H5363">
        <v>64780</v>
      </c>
      <c r="I5363" t="s">
        <v>33476</v>
      </c>
      <c r="J5363"/>
      <c r="U5363" s="43"/>
      <c r="AE5363"/>
    </row>
    <row r="5364" spans="1:31">
      <c r="A5364">
        <v>14210</v>
      </c>
      <c r="B5364" t="s">
        <v>4911</v>
      </c>
      <c r="C5364" t="s">
        <v>33477</v>
      </c>
      <c r="D5364" t="s">
        <v>33476</v>
      </c>
      <c r="E5364"/>
      <c r="F5364">
        <v>68780</v>
      </c>
      <c r="G5364" t="s">
        <v>33478</v>
      </c>
      <c r="H5364">
        <v>64780</v>
      </c>
      <c r="I5364" t="s">
        <v>33476</v>
      </c>
      <c r="J5364"/>
      <c r="U5364" s="43"/>
      <c r="AE5364"/>
    </row>
    <row r="5365" spans="1:31">
      <c r="A5365">
        <v>14340</v>
      </c>
      <c r="B5365" t="s">
        <v>4912</v>
      </c>
      <c r="C5365" t="s">
        <v>33477</v>
      </c>
      <c r="D5365" t="s">
        <v>33476</v>
      </c>
      <c r="E5365"/>
      <c r="F5365">
        <v>68790</v>
      </c>
      <c r="G5365" t="s">
        <v>33478</v>
      </c>
      <c r="H5365">
        <v>64800</v>
      </c>
      <c r="I5365" t="s">
        <v>33476</v>
      </c>
      <c r="J5365"/>
      <c r="U5365" s="43"/>
      <c r="AE5365"/>
    </row>
    <row r="5366" spans="1:31">
      <c r="A5366">
        <v>14140</v>
      </c>
      <c r="B5366" t="s">
        <v>4913</v>
      </c>
      <c r="C5366" t="s">
        <v>33477</v>
      </c>
      <c r="D5366" t="s">
        <v>33476</v>
      </c>
      <c r="E5366"/>
      <c r="F5366">
        <v>68800</v>
      </c>
      <c r="G5366" t="s">
        <v>33478</v>
      </c>
      <c r="H5366">
        <v>64800</v>
      </c>
      <c r="I5366" t="s">
        <v>33476</v>
      </c>
      <c r="J5366"/>
      <c r="U5366" s="43"/>
      <c r="AE5366"/>
    </row>
    <row r="5367" spans="1:31">
      <c r="A5367">
        <v>14430</v>
      </c>
      <c r="B5367" t="s">
        <v>4914</v>
      </c>
      <c r="C5367" t="s">
        <v>33477</v>
      </c>
      <c r="D5367" t="s">
        <v>33476</v>
      </c>
      <c r="E5367"/>
      <c r="F5367">
        <v>68830</v>
      </c>
      <c r="G5367" t="s">
        <v>33478</v>
      </c>
      <c r="H5367">
        <v>64800</v>
      </c>
      <c r="I5367" t="s">
        <v>33476</v>
      </c>
      <c r="J5367"/>
      <c r="U5367" s="43"/>
      <c r="AE5367"/>
    </row>
    <row r="5368" spans="1:31">
      <c r="A5368">
        <v>14270</v>
      </c>
      <c r="B5368" t="s">
        <v>4915</v>
      </c>
      <c r="C5368" t="s">
        <v>33477</v>
      </c>
      <c r="D5368" t="s">
        <v>33476</v>
      </c>
      <c r="E5368"/>
      <c r="F5368">
        <v>68840</v>
      </c>
      <c r="G5368" t="s">
        <v>33480</v>
      </c>
      <c r="H5368">
        <v>64800</v>
      </c>
      <c r="I5368" t="s">
        <v>33476</v>
      </c>
      <c r="J5368"/>
      <c r="U5368" s="43"/>
      <c r="AE5368"/>
    </row>
    <row r="5369" spans="1:31">
      <c r="A5369">
        <v>14270</v>
      </c>
      <c r="B5369" t="s">
        <v>4915</v>
      </c>
      <c r="C5369" t="s">
        <v>33477</v>
      </c>
      <c r="D5369" t="s">
        <v>33476</v>
      </c>
      <c r="E5369"/>
      <c r="F5369">
        <v>68850</v>
      </c>
      <c r="G5369" t="s">
        <v>33480</v>
      </c>
      <c r="H5369">
        <v>64800</v>
      </c>
      <c r="I5369" t="s">
        <v>33476</v>
      </c>
      <c r="J5369"/>
      <c r="U5369" s="43"/>
      <c r="AE5369"/>
    </row>
    <row r="5370" spans="1:31">
      <c r="A5370">
        <v>14270</v>
      </c>
      <c r="B5370" t="s">
        <v>4915</v>
      </c>
      <c r="C5370" t="s">
        <v>33477</v>
      </c>
      <c r="D5370" t="s">
        <v>33476</v>
      </c>
      <c r="E5370"/>
      <c r="F5370">
        <v>68910</v>
      </c>
      <c r="G5370" t="s">
        <v>33478</v>
      </c>
      <c r="H5370">
        <v>64870</v>
      </c>
      <c r="I5370" t="s">
        <v>33476</v>
      </c>
      <c r="J5370"/>
      <c r="U5370" s="43"/>
      <c r="AE5370"/>
    </row>
    <row r="5371" spans="1:31">
      <c r="A5371">
        <v>14340</v>
      </c>
      <c r="B5371" t="s">
        <v>4915</v>
      </c>
      <c r="C5371" t="s">
        <v>33477</v>
      </c>
      <c r="D5371" t="s">
        <v>33476</v>
      </c>
      <c r="E5371"/>
      <c r="F5371">
        <v>68920</v>
      </c>
      <c r="G5371" t="s">
        <v>33480</v>
      </c>
      <c r="H5371">
        <v>64990</v>
      </c>
      <c r="I5371" t="s">
        <v>33476</v>
      </c>
      <c r="J5371"/>
      <c r="U5371" s="43"/>
      <c r="AE5371"/>
    </row>
    <row r="5372" spans="1:31">
      <c r="A5372">
        <v>14130</v>
      </c>
      <c r="B5372" t="s">
        <v>4916</v>
      </c>
      <c r="C5372" t="s">
        <v>33477</v>
      </c>
      <c r="D5372" t="s">
        <v>33476</v>
      </c>
      <c r="E5372"/>
      <c r="F5372">
        <v>68950</v>
      </c>
      <c r="G5372" t="s">
        <v>33477</v>
      </c>
      <c r="H5372">
        <v>64990</v>
      </c>
      <c r="I5372" t="s">
        <v>33476</v>
      </c>
      <c r="J5372"/>
      <c r="U5372" s="43"/>
      <c r="AE5372"/>
    </row>
    <row r="5373" spans="1:31">
      <c r="A5373">
        <v>14400</v>
      </c>
      <c r="B5373" t="s">
        <v>4917</v>
      </c>
      <c r="C5373" t="s">
        <v>33477</v>
      </c>
      <c r="D5373" t="s">
        <v>33481</v>
      </c>
      <c r="E5373"/>
      <c r="F5373">
        <v>68960</v>
      </c>
      <c r="G5373" t="s">
        <v>33478</v>
      </c>
      <c r="H5373">
        <v>65100</v>
      </c>
      <c r="I5373" t="s">
        <v>33476</v>
      </c>
      <c r="J5373"/>
      <c r="U5373" s="43"/>
      <c r="AE5373"/>
    </row>
    <row r="5374" spans="1:31">
      <c r="A5374">
        <v>14860</v>
      </c>
      <c r="B5374" t="s">
        <v>4918</v>
      </c>
      <c r="C5374" t="s">
        <v>33477</v>
      </c>
      <c r="D5374" t="s">
        <v>33476</v>
      </c>
      <c r="E5374"/>
      <c r="F5374">
        <v>68980</v>
      </c>
      <c r="G5374" t="s">
        <v>33480</v>
      </c>
      <c r="H5374">
        <v>65100</v>
      </c>
      <c r="I5374" t="s">
        <v>33476</v>
      </c>
      <c r="J5374"/>
      <c r="U5374" s="43"/>
      <c r="AE5374"/>
    </row>
    <row r="5375" spans="1:31">
      <c r="A5375">
        <v>14690</v>
      </c>
      <c r="B5375" t="s">
        <v>4919</v>
      </c>
      <c r="C5375" t="s">
        <v>33477</v>
      </c>
      <c r="D5375" t="e">
        <v>#N/A</v>
      </c>
      <c r="E5375"/>
      <c r="F5375">
        <v>69001</v>
      </c>
      <c r="G5375" t="s">
        <v>33477</v>
      </c>
      <c r="H5375">
        <v>65110</v>
      </c>
      <c r="I5375" t="s">
        <v>33476</v>
      </c>
      <c r="J5375"/>
      <c r="U5375" s="43"/>
      <c r="AE5375"/>
    </row>
    <row r="5376" spans="1:31">
      <c r="A5376">
        <v>14340</v>
      </c>
      <c r="B5376" t="s">
        <v>4920</v>
      </c>
      <c r="C5376" t="s">
        <v>33477</v>
      </c>
      <c r="D5376" t="s">
        <v>33476</v>
      </c>
      <c r="E5376"/>
      <c r="F5376">
        <v>69002</v>
      </c>
      <c r="G5376" t="s">
        <v>33477</v>
      </c>
      <c r="H5376">
        <v>65120</v>
      </c>
      <c r="I5376" t="s">
        <v>33476</v>
      </c>
      <c r="J5376"/>
      <c r="U5376" s="43"/>
      <c r="AE5376"/>
    </row>
    <row r="5377" spans="1:31">
      <c r="A5377">
        <v>14130</v>
      </c>
      <c r="B5377" t="s">
        <v>4921</v>
      </c>
      <c r="C5377" t="s">
        <v>33477</v>
      </c>
      <c r="D5377" t="s">
        <v>33476</v>
      </c>
      <c r="E5377"/>
      <c r="F5377">
        <v>69003</v>
      </c>
      <c r="G5377" t="s">
        <v>33477</v>
      </c>
      <c r="H5377">
        <v>65120</v>
      </c>
      <c r="I5377" t="s">
        <v>33476</v>
      </c>
      <c r="J5377"/>
      <c r="U5377" s="43"/>
      <c r="AE5377"/>
    </row>
    <row r="5378" spans="1:31">
      <c r="A5378">
        <v>14470</v>
      </c>
      <c r="B5378" t="s">
        <v>4922</v>
      </c>
      <c r="C5378" t="s">
        <v>33477</v>
      </c>
      <c r="D5378" t="e">
        <v>#N/A</v>
      </c>
      <c r="E5378"/>
      <c r="F5378">
        <v>69004</v>
      </c>
      <c r="G5378" t="s">
        <v>33477</v>
      </c>
      <c r="H5378">
        <v>65120</v>
      </c>
      <c r="I5378" t="s">
        <v>33476</v>
      </c>
      <c r="J5378"/>
      <c r="U5378" s="43"/>
      <c r="AE5378"/>
    </row>
    <row r="5379" spans="1:31">
      <c r="A5379">
        <v>14600</v>
      </c>
      <c r="B5379" t="s">
        <v>4923</v>
      </c>
      <c r="C5379" t="s">
        <v>33477</v>
      </c>
      <c r="D5379" t="s">
        <v>33476</v>
      </c>
      <c r="E5379"/>
      <c r="F5379">
        <v>69005</v>
      </c>
      <c r="G5379" t="s">
        <v>33477</v>
      </c>
      <c r="H5379">
        <v>65120</v>
      </c>
      <c r="I5379" t="s">
        <v>33476</v>
      </c>
      <c r="J5379"/>
      <c r="U5379" s="43"/>
      <c r="AE5379"/>
    </row>
    <row r="5380" spans="1:31">
      <c r="A5380">
        <v>14540</v>
      </c>
      <c r="B5380" t="s">
        <v>4924</v>
      </c>
      <c r="C5380" t="s">
        <v>33477</v>
      </c>
      <c r="D5380" t="s">
        <v>33476</v>
      </c>
      <c r="E5380"/>
      <c r="F5380">
        <v>69006</v>
      </c>
      <c r="G5380" t="s">
        <v>33477</v>
      </c>
      <c r="H5380">
        <v>65130</v>
      </c>
      <c r="I5380" t="s">
        <v>33476</v>
      </c>
      <c r="J5380"/>
      <c r="U5380" s="43"/>
      <c r="AE5380"/>
    </row>
    <row r="5381" spans="1:31">
      <c r="A5381">
        <v>14540</v>
      </c>
      <c r="B5381" t="s">
        <v>4924</v>
      </c>
      <c r="C5381" t="s">
        <v>33477</v>
      </c>
      <c r="D5381" t="s">
        <v>33476</v>
      </c>
      <c r="E5381"/>
      <c r="F5381">
        <v>69007</v>
      </c>
      <c r="G5381" t="s">
        <v>33477</v>
      </c>
      <c r="H5381">
        <v>65150</v>
      </c>
      <c r="I5381" t="s">
        <v>33476</v>
      </c>
      <c r="J5381"/>
      <c r="U5381" s="43"/>
      <c r="AE5381"/>
    </row>
    <row r="5382" spans="1:31">
      <c r="A5382">
        <v>14540</v>
      </c>
      <c r="B5382" t="s">
        <v>4924</v>
      </c>
      <c r="C5382" t="s">
        <v>33477</v>
      </c>
      <c r="D5382" t="s">
        <v>33476</v>
      </c>
      <c r="E5382"/>
      <c r="F5382">
        <v>69008</v>
      </c>
      <c r="G5382" t="s">
        <v>33477</v>
      </c>
      <c r="H5382">
        <v>65170</v>
      </c>
      <c r="I5382" t="s">
        <v>33476</v>
      </c>
      <c r="J5382"/>
      <c r="U5382" s="43"/>
      <c r="AE5382"/>
    </row>
    <row r="5383" spans="1:31">
      <c r="A5383">
        <v>14100</v>
      </c>
      <c r="B5383" t="s">
        <v>4925</v>
      </c>
      <c r="C5383" t="s">
        <v>33477</v>
      </c>
      <c r="D5383" t="s">
        <v>33476</v>
      </c>
      <c r="E5383"/>
      <c r="F5383">
        <v>69009</v>
      </c>
      <c r="G5383" t="s">
        <v>33477</v>
      </c>
      <c r="H5383">
        <v>65170</v>
      </c>
      <c r="I5383" t="s">
        <v>33476</v>
      </c>
      <c r="J5383"/>
      <c r="U5383" s="43"/>
      <c r="AE5383"/>
    </row>
    <row r="5384" spans="1:31">
      <c r="A5384">
        <v>14340</v>
      </c>
      <c r="B5384" t="s">
        <v>4926</v>
      </c>
      <c r="C5384" t="s">
        <v>33477</v>
      </c>
      <c r="D5384" t="s">
        <v>33476</v>
      </c>
      <c r="E5384"/>
      <c r="F5384">
        <v>69110</v>
      </c>
      <c r="G5384" t="s">
        <v>33477</v>
      </c>
      <c r="H5384">
        <v>65170</v>
      </c>
      <c r="I5384" t="s">
        <v>33476</v>
      </c>
      <c r="J5384"/>
      <c r="U5384" s="43"/>
      <c r="AE5384"/>
    </row>
    <row r="5385" spans="1:31">
      <c r="A5385">
        <v>14740</v>
      </c>
      <c r="B5385" t="s">
        <v>4927</v>
      </c>
      <c r="C5385" t="s">
        <v>33477</v>
      </c>
      <c r="D5385" t="s">
        <v>33476</v>
      </c>
      <c r="E5385"/>
      <c r="F5385">
        <v>69115</v>
      </c>
      <c r="G5385" t="s">
        <v>33477</v>
      </c>
      <c r="H5385">
        <v>65190</v>
      </c>
      <c r="I5385" t="s">
        <v>33476</v>
      </c>
      <c r="J5385"/>
      <c r="U5385" s="43"/>
      <c r="AE5385"/>
    </row>
    <row r="5386" spans="1:31">
      <c r="A5386">
        <v>14740</v>
      </c>
      <c r="B5386" t="s">
        <v>4928</v>
      </c>
      <c r="C5386" t="s">
        <v>33477</v>
      </c>
      <c r="D5386" t="s">
        <v>33476</v>
      </c>
      <c r="E5386"/>
      <c r="F5386">
        <v>69120</v>
      </c>
      <c r="G5386" t="s">
        <v>33477</v>
      </c>
      <c r="H5386">
        <v>65190</v>
      </c>
      <c r="I5386" t="s">
        <v>33476</v>
      </c>
      <c r="J5386"/>
      <c r="U5386" s="43"/>
      <c r="AE5386"/>
    </row>
    <row r="5387" spans="1:31">
      <c r="A5387">
        <v>14740</v>
      </c>
      <c r="B5387" t="s">
        <v>4928</v>
      </c>
      <c r="C5387" t="s">
        <v>33477</v>
      </c>
      <c r="D5387" t="s">
        <v>33476</v>
      </c>
      <c r="E5387"/>
      <c r="F5387">
        <v>69125</v>
      </c>
      <c r="G5387" t="s">
        <v>33477</v>
      </c>
      <c r="H5387">
        <v>65200</v>
      </c>
      <c r="I5387" t="s">
        <v>33476</v>
      </c>
      <c r="J5387"/>
      <c r="U5387" s="43"/>
      <c r="AE5387"/>
    </row>
    <row r="5388" spans="1:31">
      <c r="A5388">
        <v>14980</v>
      </c>
      <c r="B5388" t="s">
        <v>4928</v>
      </c>
      <c r="C5388" t="s">
        <v>33477</v>
      </c>
      <c r="D5388" t="e">
        <v>#N/A</v>
      </c>
      <c r="E5388"/>
      <c r="F5388">
        <v>69130</v>
      </c>
      <c r="G5388" t="s">
        <v>33477</v>
      </c>
      <c r="H5388">
        <v>65200</v>
      </c>
      <c r="I5388" t="s">
        <v>33476</v>
      </c>
      <c r="J5388"/>
      <c r="U5388" s="43"/>
      <c r="AE5388"/>
    </row>
    <row r="5389" spans="1:31">
      <c r="A5389">
        <v>14190</v>
      </c>
      <c r="B5389" t="s">
        <v>4929</v>
      </c>
      <c r="C5389" t="s">
        <v>33477</v>
      </c>
      <c r="D5389" t="s">
        <v>33476</v>
      </c>
      <c r="E5389"/>
      <c r="F5389">
        <v>69140</v>
      </c>
      <c r="G5389" t="s">
        <v>33477</v>
      </c>
      <c r="H5389">
        <v>65200</v>
      </c>
      <c r="I5389" t="s">
        <v>33476</v>
      </c>
      <c r="J5389"/>
      <c r="U5389" s="43"/>
      <c r="AE5389"/>
    </row>
    <row r="5390" spans="1:31">
      <c r="A5390">
        <v>14710</v>
      </c>
      <c r="B5390" t="s">
        <v>4930</v>
      </c>
      <c r="C5390" t="s">
        <v>33477</v>
      </c>
      <c r="D5390" t="s">
        <v>33476</v>
      </c>
      <c r="E5390"/>
      <c r="F5390">
        <v>69160</v>
      </c>
      <c r="G5390" t="s">
        <v>33477</v>
      </c>
      <c r="H5390">
        <v>65200</v>
      </c>
      <c r="I5390" t="s">
        <v>33476</v>
      </c>
      <c r="J5390"/>
      <c r="U5390" s="43"/>
      <c r="AE5390"/>
    </row>
    <row r="5391" spans="1:31">
      <c r="A5391">
        <v>14340</v>
      </c>
      <c r="B5391" t="s">
        <v>4931</v>
      </c>
      <c r="C5391" t="s">
        <v>33477</v>
      </c>
      <c r="D5391" t="s">
        <v>33476</v>
      </c>
      <c r="E5391"/>
      <c r="F5391">
        <v>69190</v>
      </c>
      <c r="G5391" t="s">
        <v>33477</v>
      </c>
      <c r="H5391">
        <v>65200</v>
      </c>
      <c r="I5391" t="s">
        <v>33476</v>
      </c>
      <c r="J5391"/>
      <c r="U5391" s="43"/>
      <c r="AE5391"/>
    </row>
    <row r="5392" spans="1:31">
      <c r="A5392">
        <v>14400</v>
      </c>
      <c r="B5392" t="s">
        <v>4932</v>
      </c>
      <c r="C5392" t="s">
        <v>33477</v>
      </c>
      <c r="D5392" t="s">
        <v>33481</v>
      </c>
      <c r="E5392"/>
      <c r="F5392">
        <v>69260</v>
      </c>
      <c r="G5392" t="s">
        <v>33477</v>
      </c>
      <c r="H5392">
        <v>65230</v>
      </c>
      <c r="I5392" t="s">
        <v>33476</v>
      </c>
      <c r="J5392"/>
      <c r="U5392" s="43"/>
      <c r="AE5392"/>
    </row>
    <row r="5393" spans="1:31">
      <c r="A5393">
        <v>14540</v>
      </c>
      <c r="B5393" t="s">
        <v>4933</v>
      </c>
      <c r="C5393" t="s">
        <v>33477</v>
      </c>
      <c r="D5393" t="s">
        <v>33476</v>
      </c>
      <c r="E5393"/>
      <c r="F5393">
        <v>69270</v>
      </c>
      <c r="G5393" t="s">
        <v>33477</v>
      </c>
      <c r="H5393">
        <v>65240</v>
      </c>
      <c r="I5393" t="s">
        <v>33476</v>
      </c>
      <c r="J5393"/>
      <c r="U5393" s="43"/>
      <c r="AE5393"/>
    </row>
    <row r="5394" spans="1:31">
      <c r="A5394">
        <v>14540</v>
      </c>
      <c r="B5394" t="s">
        <v>4933</v>
      </c>
      <c r="C5394" t="s">
        <v>33477</v>
      </c>
      <c r="D5394" t="s">
        <v>33476</v>
      </c>
      <c r="E5394"/>
      <c r="F5394">
        <v>69290</v>
      </c>
      <c r="G5394" t="s">
        <v>33477</v>
      </c>
      <c r="H5394">
        <v>65240</v>
      </c>
      <c r="I5394" t="s">
        <v>33476</v>
      </c>
      <c r="J5394"/>
      <c r="U5394" s="43"/>
      <c r="AE5394"/>
    </row>
    <row r="5395" spans="1:31">
      <c r="A5395">
        <v>14130</v>
      </c>
      <c r="B5395" t="s">
        <v>4934</v>
      </c>
      <c r="C5395" t="s">
        <v>33477</v>
      </c>
      <c r="D5395" t="s">
        <v>33476</v>
      </c>
      <c r="E5395"/>
      <c r="F5395">
        <v>69300</v>
      </c>
      <c r="G5395" t="s">
        <v>33477</v>
      </c>
      <c r="H5395">
        <v>65240</v>
      </c>
      <c r="I5395" t="s">
        <v>33476</v>
      </c>
      <c r="J5395"/>
      <c r="U5395" s="43"/>
      <c r="AE5395"/>
    </row>
    <row r="5396" spans="1:31">
      <c r="A5396">
        <v>14320</v>
      </c>
      <c r="B5396" t="s">
        <v>4935</v>
      </c>
      <c r="C5396" t="s">
        <v>33477</v>
      </c>
      <c r="D5396" t="s">
        <v>33476</v>
      </c>
      <c r="E5396"/>
      <c r="F5396">
        <v>69310</v>
      </c>
      <c r="G5396" t="s">
        <v>33477</v>
      </c>
      <c r="H5396">
        <v>65240</v>
      </c>
      <c r="I5396" t="s">
        <v>33476</v>
      </c>
      <c r="J5396"/>
      <c r="U5396" s="43"/>
      <c r="AE5396"/>
    </row>
    <row r="5397" spans="1:31">
      <c r="A5397">
        <v>14800</v>
      </c>
      <c r="B5397" t="s">
        <v>4936</v>
      </c>
      <c r="C5397" t="s">
        <v>33477</v>
      </c>
      <c r="D5397" t="e">
        <v>#N/A</v>
      </c>
      <c r="E5397"/>
      <c r="F5397">
        <v>69320</v>
      </c>
      <c r="G5397" t="s">
        <v>33477</v>
      </c>
      <c r="H5397">
        <v>65250</v>
      </c>
      <c r="I5397" t="s">
        <v>33476</v>
      </c>
      <c r="J5397"/>
      <c r="U5397" s="43"/>
      <c r="AE5397"/>
    </row>
    <row r="5398" spans="1:31">
      <c r="A5398">
        <v>14970</v>
      </c>
      <c r="B5398" t="s">
        <v>4937</v>
      </c>
      <c r="C5398" t="s">
        <v>33477</v>
      </c>
      <c r="D5398" t="e">
        <v>#N/A</v>
      </c>
      <c r="E5398"/>
      <c r="F5398">
        <v>69340</v>
      </c>
      <c r="G5398" t="s">
        <v>33477</v>
      </c>
      <c r="H5398">
        <v>65320</v>
      </c>
      <c r="I5398" t="s">
        <v>33476</v>
      </c>
      <c r="J5398"/>
      <c r="U5398" s="43"/>
      <c r="AE5398"/>
    </row>
    <row r="5399" spans="1:31">
      <c r="A5399">
        <v>14380</v>
      </c>
      <c r="B5399" t="s">
        <v>4938</v>
      </c>
      <c r="C5399" t="s">
        <v>33477</v>
      </c>
      <c r="D5399" t="s">
        <v>33476</v>
      </c>
      <c r="E5399"/>
      <c r="F5399">
        <v>69350</v>
      </c>
      <c r="G5399" t="s">
        <v>33477</v>
      </c>
      <c r="H5399">
        <v>65320</v>
      </c>
      <c r="I5399" t="s">
        <v>33476</v>
      </c>
      <c r="J5399"/>
      <c r="U5399" s="43"/>
      <c r="AE5399"/>
    </row>
    <row r="5400" spans="1:31">
      <c r="A5400">
        <v>14750</v>
      </c>
      <c r="B5400" t="s">
        <v>4939</v>
      </c>
      <c r="C5400" t="s">
        <v>33477</v>
      </c>
      <c r="D5400" t="e">
        <v>#N/A</v>
      </c>
      <c r="E5400"/>
      <c r="F5400">
        <v>69370</v>
      </c>
      <c r="G5400" t="s">
        <v>33477</v>
      </c>
      <c r="H5400">
        <v>65330</v>
      </c>
      <c r="I5400" t="s">
        <v>33476</v>
      </c>
      <c r="J5400"/>
      <c r="U5400" s="43"/>
      <c r="AE5400"/>
    </row>
    <row r="5401" spans="1:31">
      <c r="A5401">
        <v>14130</v>
      </c>
      <c r="B5401" t="s">
        <v>4940</v>
      </c>
      <c r="C5401" t="s">
        <v>33477</v>
      </c>
      <c r="D5401" t="s">
        <v>33476</v>
      </c>
      <c r="E5401"/>
      <c r="F5401">
        <v>69420</v>
      </c>
      <c r="G5401" t="s">
        <v>33477</v>
      </c>
      <c r="H5401">
        <v>65370</v>
      </c>
      <c r="I5401" t="s">
        <v>33476</v>
      </c>
      <c r="J5401"/>
      <c r="U5401" s="43"/>
      <c r="AE5401"/>
    </row>
    <row r="5402" spans="1:31">
      <c r="A5402">
        <v>14960</v>
      </c>
      <c r="B5402" t="s">
        <v>4941</v>
      </c>
      <c r="C5402" t="s">
        <v>33477</v>
      </c>
      <c r="D5402" t="e">
        <v>#N/A</v>
      </c>
      <c r="E5402"/>
      <c r="F5402">
        <v>69450</v>
      </c>
      <c r="G5402" t="s">
        <v>33477</v>
      </c>
      <c r="H5402">
        <v>65370</v>
      </c>
      <c r="I5402" t="s">
        <v>33476</v>
      </c>
      <c r="J5402"/>
      <c r="U5402" s="43"/>
      <c r="AE5402"/>
    </row>
    <row r="5403" spans="1:31">
      <c r="A5403">
        <v>14280</v>
      </c>
      <c r="B5403" t="s">
        <v>4942</v>
      </c>
      <c r="C5403" t="s">
        <v>33477</v>
      </c>
      <c r="D5403" t="e">
        <v>#N/A</v>
      </c>
      <c r="E5403"/>
      <c r="F5403">
        <v>69500</v>
      </c>
      <c r="G5403" t="s">
        <v>33477</v>
      </c>
      <c r="H5403">
        <v>65370</v>
      </c>
      <c r="I5403" t="s">
        <v>33476</v>
      </c>
      <c r="J5403"/>
      <c r="U5403" s="43"/>
      <c r="AE5403"/>
    </row>
    <row r="5404" spans="1:31">
      <c r="A5404">
        <v>14480</v>
      </c>
      <c r="B5404" t="s">
        <v>4943</v>
      </c>
      <c r="C5404" t="s">
        <v>33477</v>
      </c>
      <c r="D5404" t="s">
        <v>33476</v>
      </c>
      <c r="E5404"/>
      <c r="F5404">
        <v>69510</v>
      </c>
      <c r="G5404" t="s">
        <v>33477</v>
      </c>
      <c r="H5404">
        <v>65380</v>
      </c>
      <c r="I5404" t="s">
        <v>33476</v>
      </c>
      <c r="J5404"/>
      <c r="U5404" s="43"/>
      <c r="AE5404"/>
    </row>
    <row r="5405" spans="1:31">
      <c r="A5405">
        <v>14290</v>
      </c>
      <c r="B5405" t="s">
        <v>4944</v>
      </c>
      <c r="C5405" t="s">
        <v>33478</v>
      </c>
      <c r="D5405" t="s">
        <v>33482</v>
      </c>
      <c r="E5405"/>
      <c r="F5405">
        <v>69520</v>
      </c>
      <c r="G5405" t="s">
        <v>33477</v>
      </c>
      <c r="H5405">
        <v>65380</v>
      </c>
      <c r="I5405" t="s">
        <v>33476</v>
      </c>
      <c r="J5405"/>
      <c r="U5405" s="43"/>
      <c r="AE5405"/>
    </row>
    <row r="5406" spans="1:31">
      <c r="A5406">
        <v>14290</v>
      </c>
      <c r="B5406" t="s">
        <v>4944</v>
      </c>
      <c r="C5406" t="s">
        <v>33478</v>
      </c>
      <c r="D5406" t="s">
        <v>33482</v>
      </c>
      <c r="E5406"/>
      <c r="F5406">
        <v>69530</v>
      </c>
      <c r="G5406" t="s">
        <v>33477</v>
      </c>
      <c r="H5406">
        <v>65400</v>
      </c>
      <c r="I5406" t="s">
        <v>33476</v>
      </c>
      <c r="J5406"/>
      <c r="U5406" s="43"/>
      <c r="AE5406"/>
    </row>
    <row r="5407" spans="1:31">
      <c r="A5407">
        <v>14290</v>
      </c>
      <c r="B5407" t="s">
        <v>4944</v>
      </c>
      <c r="C5407" t="s">
        <v>33478</v>
      </c>
      <c r="D5407" t="s">
        <v>33482</v>
      </c>
      <c r="E5407"/>
      <c r="F5407">
        <v>69540</v>
      </c>
      <c r="G5407" t="s">
        <v>33477</v>
      </c>
      <c r="H5407">
        <v>65400</v>
      </c>
      <c r="I5407" t="s">
        <v>33476</v>
      </c>
      <c r="J5407"/>
      <c r="U5407" s="43"/>
      <c r="AE5407"/>
    </row>
    <row r="5408" spans="1:31">
      <c r="A5408">
        <v>14290</v>
      </c>
      <c r="B5408" t="s">
        <v>4944</v>
      </c>
      <c r="C5408" t="s">
        <v>33478</v>
      </c>
      <c r="D5408" t="s">
        <v>33482</v>
      </c>
      <c r="E5408"/>
      <c r="F5408">
        <v>69560</v>
      </c>
      <c r="G5408" t="s">
        <v>33477</v>
      </c>
      <c r="H5408">
        <v>65400</v>
      </c>
      <c r="I5408" t="s">
        <v>33476</v>
      </c>
      <c r="J5408"/>
      <c r="U5408" s="43"/>
      <c r="AE5408"/>
    </row>
    <row r="5409" spans="1:31">
      <c r="A5409">
        <v>14290</v>
      </c>
      <c r="B5409" t="s">
        <v>4944</v>
      </c>
      <c r="C5409" t="s">
        <v>33478</v>
      </c>
      <c r="D5409" t="s">
        <v>33482</v>
      </c>
      <c r="E5409"/>
      <c r="F5409">
        <v>69570</v>
      </c>
      <c r="G5409" t="s">
        <v>33477</v>
      </c>
      <c r="H5409">
        <v>65400</v>
      </c>
      <c r="I5409" t="s">
        <v>33476</v>
      </c>
      <c r="J5409"/>
      <c r="U5409" s="43"/>
      <c r="AE5409"/>
    </row>
    <row r="5410" spans="1:31">
      <c r="A5410">
        <v>14100</v>
      </c>
      <c r="B5410" t="s">
        <v>4945</v>
      </c>
      <c r="C5410" t="s">
        <v>33477</v>
      </c>
      <c r="D5410" t="s">
        <v>33476</v>
      </c>
      <c r="E5410"/>
      <c r="F5410">
        <v>69580</v>
      </c>
      <c r="G5410" t="s">
        <v>33477</v>
      </c>
      <c r="H5410">
        <v>65400</v>
      </c>
      <c r="I5410" t="s">
        <v>33476</v>
      </c>
      <c r="J5410"/>
      <c r="U5410" s="43"/>
      <c r="AE5410"/>
    </row>
    <row r="5411" spans="1:31">
      <c r="A5411">
        <v>14110</v>
      </c>
      <c r="B5411" t="s">
        <v>4946</v>
      </c>
      <c r="C5411" t="s">
        <v>33477</v>
      </c>
      <c r="D5411" t="s">
        <v>33476</v>
      </c>
      <c r="E5411"/>
      <c r="F5411">
        <v>69600</v>
      </c>
      <c r="G5411" t="s">
        <v>33477</v>
      </c>
      <c r="H5411">
        <v>65410</v>
      </c>
      <c r="I5411" t="s">
        <v>33476</v>
      </c>
      <c r="J5411"/>
      <c r="U5411" s="43"/>
      <c r="AE5411"/>
    </row>
    <row r="5412" spans="1:31">
      <c r="A5412">
        <v>14100</v>
      </c>
      <c r="B5412" t="s">
        <v>4947</v>
      </c>
      <c r="C5412" t="s">
        <v>33477</v>
      </c>
      <c r="D5412" t="s">
        <v>33476</v>
      </c>
      <c r="E5412"/>
      <c r="F5412">
        <v>69630</v>
      </c>
      <c r="G5412" t="s">
        <v>33477</v>
      </c>
      <c r="H5412">
        <v>65410</v>
      </c>
      <c r="I5412" t="s">
        <v>33476</v>
      </c>
      <c r="J5412"/>
      <c r="U5412" s="43"/>
      <c r="AE5412"/>
    </row>
    <row r="5413" spans="1:31">
      <c r="A5413">
        <v>14950</v>
      </c>
      <c r="B5413" t="s">
        <v>4948</v>
      </c>
      <c r="C5413" t="s">
        <v>33477</v>
      </c>
      <c r="D5413" t="s">
        <v>33476</v>
      </c>
      <c r="E5413"/>
      <c r="F5413">
        <v>69640</v>
      </c>
      <c r="G5413" t="s">
        <v>33477</v>
      </c>
      <c r="H5413">
        <v>65590</v>
      </c>
      <c r="I5413" t="s">
        <v>33476</v>
      </c>
      <c r="J5413"/>
      <c r="U5413" s="43"/>
      <c r="AE5413"/>
    </row>
    <row r="5414" spans="1:31">
      <c r="A5414">
        <v>14140</v>
      </c>
      <c r="B5414" t="s">
        <v>4949</v>
      </c>
      <c r="C5414" t="s">
        <v>33477</v>
      </c>
      <c r="D5414" t="s">
        <v>33476</v>
      </c>
      <c r="E5414"/>
      <c r="F5414">
        <v>69660</v>
      </c>
      <c r="G5414" t="s">
        <v>33477</v>
      </c>
      <c r="H5414">
        <v>65670</v>
      </c>
      <c r="I5414" t="s">
        <v>33476</v>
      </c>
      <c r="J5414"/>
      <c r="U5414" s="43"/>
      <c r="AE5414"/>
    </row>
    <row r="5415" spans="1:31">
      <c r="A5415">
        <v>14140</v>
      </c>
      <c r="B5415" t="s">
        <v>4949</v>
      </c>
      <c r="C5415" t="s">
        <v>33477</v>
      </c>
      <c r="D5415" t="s">
        <v>33476</v>
      </c>
      <c r="E5415"/>
      <c r="F5415">
        <v>69680</v>
      </c>
      <c r="G5415" t="s">
        <v>33477</v>
      </c>
      <c r="H5415">
        <v>65690</v>
      </c>
      <c r="I5415" t="s">
        <v>33476</v>
      </c>
      <c r="J5415"/>
      <c r="U5415" s="43"/>
      <c r="AE5415"/>
    </row>
    <row r="5416" spans="1:31">
      <c r="A5416">
        <v>14140</v>
      </c>
      <c r="B5416" t="s">
        <v>4949</v>
      </c>
      <c r="C5416" t="s">
        <v>33477</v>
      </c>
      <c r="D5416" t="s">
        <v>33476</v>
      </c>
      <c r="E5416"/>
      <c r="F5416">
        <v>69730</v>
      </c>
      <c r="G5416" t="s">
        <v>33477</v>
      </c>
      <c r="H5416">
        <v>65700</v>
      </c>
      <c r="I5416" t="s">
        <v>33476</v>
      </c>
      <c r="J5416"/>
      <c r="U5416" s="43"/>
      <c r="AE5416"/>
    </row>
    <row r="5417" spans="1:31">
      <c r="A5417">
        <v>14140</v>
      </c>
      <c r="B5417" t="s">
        <v>4949</v>
      </c>
      <c r="C5417" t="s">
        <v>33477</v>
      </c>
      <c r="D5417" t="s">
        <v>33476</v>
      </c>
      <c r="E5417"/>
      <c r="F5417">
        <v>69740</v>
      </c>
      <c r="G5417" t="s">
        <v>33477</v>
      </c>
      <c r="H5417">
        <v>65700</v>
      </c>
      <c r="I5417" t="s">
        <v>33476</v>
      </c>
      <c r="J5417"/>
      <c r="U5417" s="43"/>
      <c r="AE5417"/>
    </row>
    <row r="5418" spans="1:31">
      <c r="A5418">
        <v>14130</v>
      </c>
      <c r="B5418" t="s">
        <v>4950</v>
      </c>
      <c r="C5418" t="s">
        <v>33477</v>
      </c>
      <c r="D5418" t="s">
        <v>33476</v>
      </c>
      <c r="E5418"/>
      <c r="F5418">
        <v>69760</v>
      </c>
      <c r="G5418" t="s">
        <v>33477</v>
      </c>
      <c r="H5418">
        <v>65710</v>
      </c>
      <c r="I5418" t="s">
        <v>33476</v>
      </c>
      <c r="J5418"/>
      <c r="U5418" s="43"/>
      <c r="AE5418"/>
    </row>
    <row r="5419" spans="1:31">
      <c r="A5419">
        <v>14260</v>
      </c>
      <c r="B5419" t="s">
        <v>4951</v>
      </c>
      <c r="C5419" t="s">
        <v>33477</v>
      </c>
      <c r="D5419" t="s">
        <v>33476</v>
      </c>
      <c r="E5419"/>
      <c r="F5419">
        <v>69780</v>
      </c>
      <c r="G5419" t="s">
        <v>33477</v>
      </c>
      <c r="H5419">
        <v>66110</v>
      </c>
      <c r="I5419" t="s">
        <v>33476</v>
      </c>
      <c r="J5419"/>
      <c r="U5419" s="43"/>
      <c r="AE5419"/>
    </row>
    <row r="5420" spans="1:31">
      <c r="A5420">
        <v>14260</v>
      </c>
      <c r="B5420" t="s">
        <v>4951</v>
      </c>
      <c r="C5420" t="s">
        <v>33477</v>
      </c>
      <c r="D5420" t="s">
        <v>33476</v>
      </c>
      <c r="E5420"/>
      <c r="F5420">
        <v>69850</v>
      </c>
      <c r="G5420" t="s">
        <v>33478</v>
      </c>
      <c r="H5420">
        <v>66130</v>
      </c>
      <c r="I5420" t="s">
        <v>33476</v>
      </c>
      <c r="J5420"/>
      <c r="U5420" s="43"/>
      <c r="AE5420"/>
    </row>
    <row r="5421" spans="1:31">
      <c r="A5421">
        <v>14310</v>
      </c>
      <c r="B5421" t="s">
        <v>4951</v>
      </c>
      <c r="C5421" t="s">
        <v>33477</v>
      </c>
      <c r="D5421" t="s">
        <v>33476</v>
      </c>
      <c r="E5421"/>
      <c r="F5421">
        <v>69860</v>
      </c>
      <c r="G5421" t="s">
        <v>33478</v>
      </c>
      <c r="H5421">
        <v>66130</v>
      </c>
      <c r="I5421" t="s">
        <v>33476</v>
      </c>
      <c r="J5421"/>
      <c r="U5421" s="43"/>
      <c r="AE5421"/>
    </row>
    <row r="5422" spans="1:31">
      <c r="A5422">
        <v>14100</v>
      </c>
      <c r="B5422" t="s">
        <v>4952</v>
      </c>
      <c r="C5422" t="s">
        <v>33477</v>
      </c>
      <c r="D5422" t="s">
        <v>33476</v>
      </c>
      <c r="E5422"/>
      <c r="F5422">
        <v>69890</v>
      </c>
      <c r="G5422" t="s">
        <v>33477</v>
      </c>
      <c r="H5422">
        <v>66150</v>
      </c>
      <c r="I5422" t="s">
        <v>33476</v>
      </c>
      <c r="J5422"/>
      <c r="U5422" s="43"/>
      <c r="AE5422"/>
    </row>
    <row r="5423" spans="1:31">
      <c r="A5423">
        <v>14230</v>
      </c>
      <c r="B5423" t="s">
        <v>4953</v>
      </c>
      <c r="C5423" t="s">
        <v>33477</v>
      </c>
      <c r="D5423" t="s">
        <v>33476</v>
      </c>
      <c r="E5423"/>
      <c r="F5423">
        <v>69910</v>
      </c>
      <c r="G5423" t="s">
        <v>33477</v>
      </c>
      <c r="H5423">
        <v>66150</v>
      </c>
      <c r="I5423" t="s">
        <v>33476</v>
      </c>
      <c r="J5423"/>
      <c r="U5423" s="43"/>
      <c r="AE5423"/>
    </row>
    <row r="5424" spans="1:31">
      <c r="A5424">
        <v>14280</v>
      </c>
      <c r="B5424" t="s">
        <v>4954</v>
      </c>
      <c r="C5424" t="s">
        <v>33477</v>
      </c>
      <c r="D5424" t="e">
        <v>#N/A</v>
      </c>
      <c r="E5424"/>
      <c r="F5424">
        <v>69930</v>
      </c>
      <c r="G5424" t="s">
        <v>33478</v>
      </c>
      <c r="H5424">
        <v>66170</v>
      </c>
      <c r="I5424" t="s">
        <v>33476</v>
      </c>
      <c r="J5424"/>
      <c r="U5424" s="43"/>
      <c r="AE5424"/>
    </row>
    <row r="5425" spans="1:31">
      <c r="A5425">
        <v>14700</v>
      </c>
      <c r="B5425" t="s">
        <v>4955</v>
      </c>
      <c r="C5425" t="s">
        <v>33477</v>
      </c>
      <c r="D5425" t="s">
        <v>33476</v>
      </c>
      <c r="E5425"/>
      <c r="F5425">
        <v>69960</v>
      </c>
      <c r="G5425" t="s">
        <v>33477</v>
      </c>
      <c r="H5425">
        <v>66200</v>
      </c>
      <c r="I5425" t="s">
        <v>33476</v>
      </c>
      <c r="J5425"/>
      <c r="U5425" s="43"/>
      <c r="AE5425"/>
    </row>
    <row r="5426" spans="1:31">
      <c r="A5426">
        <v>14190</v>
      </c>
      <c r="B5426" t="s">
        <v>4956</v>
      </c>
      <c r="C5426" t="s">
        <v>33477</v>
      </c>
      <c r="D5426" t="s">
        <v>33476</v>
      </c>
      <c r="E5426"/>
      <c r="F5426">
        <v>71000</v>
      </c>
      <c r="G5426" t="s">
        <v>33477</v>
      </c>
      <c r="H5426">
        <v>66210</v>
      </c>
      <c r="I5426" t="s">
        <v>33476</v>
      </c>
      <c r="J5426"/>
      <c r="U5426" s="43"/>
      <c r="AE5426"/>
    </row>
    <row r="5427" spans="1:31">
      <c r="A5427">
        <v>14240</v>
      </c>
      <c r="B5427" t="s">
        <v>4957</v>
      </c>
      <c r="C5427" t="s">
        <v>33477</v>
      </c>
      <c r="D5427" t="s">
        <v>33476</v>
      </c>
      <c r="E5427"/>
      <c r="F5427">
        <v>71118</v>
      </c>
      <c r="G5427" t="s">
        <v>33477</v>
      </c>
      <c r="H5427">
        <v>66210</v>
      </c>
      <c r="I5427" t="s">
        <v>33476</v>
      </c>
      <c r="J5427"/>
      <c r="U5427" s="43"/>
      <c r="AE5427"/>
    </row>
    <row r="5428" spans="1:31">
      <c r="A5428">
        <v>14520</v>
      </c>
      <c r="B5428" t="s">
        <v>4958</v>
      </c>
      <c r="C5428" t="s">
        <v>33477</v>
      </c>
      <c r="D5428" t="e">
        <v>#N/A</v>
      </c>
      <c r="E5428"/>
      <c r="F5428">
        <v>71170</v>
      </c>
      <c r="G5428" t="s">
        <v>33477</v>
      </c>
      <c r="H5428">
        <v>66210</v>
      </c>
      <c r="I5428" t="s">
        <v>33476</v>
      </c>
      <c r="J5428"/>
      <c r="U5428" s="43"/>
      <c r="AE5428"/>
    </row>
    <row r="5429" spans="1:31">
      <c r="A5429">
        <v>14710</v>
      </c>
      <c r="B5429" t="s">
        <v>4958</v>
      </c>
      <c r="C5429" t="s">
        <v>33477</v>
      </c>
      <c r="D5429" t="s">
        <v>33476</v>
      </c>
      <c r="E5429"/>
      <c r="F5429">
        <v>71200</v>
      </c>
      <c r="G5429" t="s">
        <v>33477</v>
      </c>
      <c r="H5429">
        <v>66210</v>
      </c>
      <c r="I5429" t="s">
        <v>33476</v>
      </c>
      <c r="J5429"/>
      <c r="U5429" s="43"/>
      <c r="AE5429"/>
    </row>
    <row r="5430" spans="1:31">
      <c r="A5430">
        <v>14210</v>
      </c>
      <c r="B5430" t="s">
        <v>4959</v>
      </c>
      <c r="C5430" t="s">
        <v>33477</v>
      </c>
      <c r="D5430" t="s">
        <v>33476</v>
      </c>
      <c r="E5430"/>
      <c r="F5430">
        <v>71410</v>
      </c>
      <c r="G5430" t="s">
        <v>33477</v>
      </c>
      <c r="H5430">
        <v>66210</v>
      </c>
      <c r="I5430" t="s">
        <v>33476</v>
      </c>
      <c r="J5430"/>
      <c r="U5430" s="43"/>
      <c r="AE5430"/>
    </row>
    <row r="5431" spans="1:31">
      <c r="A5431">
        <v>14130</v>
      </c>
      <c r="B5431" t="s">
        <v>4960</v>
      </c>
      <c r="C5431" t="s">
        <v>33477</v>
      </c>
      <c r="D5431" t="s">
        <v>33476</v>
      </c>
      <c r="E5431"/>
      <c r="F5431">
        <v>71680</v>
      </c>
      <c r="G5431" t="s">
        <v>33477</v>
      </c>
      <c r="H5431">
        <v>66220</v>
      </c>
      <c r="I5431" t="s">
        <v>33476</v>
      </c>
      <c r="J5431"/>
      <c r="U5431" s="43"/>
      <c r="AE5431"/>
    </row>
    <row r="5432" spans="1:31">
      <c r="A5432">
        <v>14100</v>
      </c>
      <c r="B5432" t="s">
        <v>4961</v>
      </c>
      <c r="C5432" t="s">
        <v>33477</v>
      </c>
      <c r="D5432" t="s">
        <v>33476</v>
      </c>
      <c r="E5432"/>
      <c r="F5432">
        <v>71880</v>
      </c>
      <c r="G5432" t="s">
        <v>33477</v>
      </c>
      <c r="H5432">
        <v>66220</v>
      </c>
      <c r="I5432" t="s">
        <v>33476</v>
      </c>
      <c r="J5432"/>
      <c r="U5432" s="43"/>
      <c r="AE5432"/>
    </row>
    <row r="5433" spans="1:31">
      <c r="A5433">
        <v>14430</v>
      </c>
      <c r="B5433" t="s">
        <v>4962</v>
      </c>
      <c r="C5433" t="s">
        <v>33477</v>
      </c>
      <c r="D5433" t="s">
        <v>33476</v>
      </c>
      <c r="E5433"/>
      <c r="F5433">
        <v>72100</v>
      </c>
      <c r="G5433" t="s">
        <v>33480</v>
      </c>
      <c r="H5433">
        <v>66220</v>
      </c>
      <c r="I5433" t="s">
        <v>33476</v>
      </c>
      <c r="J5433"/>
      <c r="U5433" s="43"/>
      <c r="AE5433"/>
    </row>
    <row r="5434" spans="1:31">
      <c r="A5434">
        <v>14130</v>
      </c>
      <c r="B5434" t="s">
        <v>4963</v>
      </c>
      <c r="C5434" t="s">
        <v>33477</v>
      </c>
      <c r="D5434" t="s">
        <v>33476</v>
      </c>
      <c r="E5434"/>
      <c r="F5434">
        <v>72370</v>
      </c>
      <c r="G5434" t="s">
        <v>33480</v>
      </c>
      <c r="H5434">
        <v>66230</v>
      </c>
      <c r="I5434" t="s">
        <v>33476</v>
      </c>
      <c r="J5434"/>
      <c r="U5434" s="43"/>
      <c r="AE5434"/>
    </row>
    <row r="5435" spans="1:31">
      <c r="A5435">
        <v>14570</v>
      </c>
      <c r="B5435" t="s">
        <v>4964</v>
      </c>
      <c r="C5435" t="s">
        <v>33477</v>
      </c>
      <c r="D5435" t="e">
        <v>#N/A</v>
      </c>
      <c r="E5435"/>
      <c r="F5435">
        <v>72450</v>
      </c>
      <c r="G5435" t="s">
        <v>33480</v>
      </c>
      <c r="H5435">
        <v>66230</v>
      </c>
      <c r="I5435" t="s">
        <v>33476</v>
      </c>
      <c r="J5435"/>
      <c r="U5435" s="43"/>
      <c r="AE5435"/>
    </row>
    <row r="5436" spans="1:31">
      <c r="A5436">
        <v>14220</v>
      </c>
      <c r="B5436" t="s">
        <v>4965</v>
      </c>
      <c r="C5436" t="s">
        <v>33477</v>
      </c>
      <c r="D5436" t="s">
        <v>33476</v>
      </c>
      <c r="E5436"/>
      <c r="F5436">
        <v>72460</v>
      </c>
      <c r="G5436" t="s">
        <v>33480</v>
      </c>
      <c r="H5436">
        <v>66260</v>
      </c>
      <c r="I5436" t="s">
        <v>33476</v>
      </c>
      <c r="J5436"/>
      <c r="U5436" s="43"/>
      <c r="AE5436"/>
    </row>
    <row r="5437" spans="1:31">
      <c r="A5437">
        <v>14710</v>
      </c>
      <c r="B5437" t="s">
        <v>4966</v>
      </c>
      <c r="C5437" t="s">
        <v>33477</v>
      </c>
      <c r="D5437" t="s">
        <v>33476</v>
      </c>
      <c r="E5437"/>
      <c r="F5437">
        <v>73000</v>
      </c>
      <c r="G5437" t="s">
        <v>33477</v>
      </c>
      <c r="H5437">
        <v>66300</v>
      </c>
      <c r="I5437" t="s">
        <v>33476</v>
      </c>
      <c r="J5437"/>
      <c r="U5437" s="43"/>
      <c r="AE5437"/>
    </row>
    <row r="5438" spans="1:31">
      <c r="A5438">
        <v>14430</v>
      </c>
      <c r="B5438" t="s">
        <v>4967</v>
      </c>
      <c r="C5438" t="s">
        <v>33477</v>
      </c>
      <c r="D5438" t="s">
        <v>33476</v>
      </c>
      <c r="E5438"/>
      <c r="F5438">
        <v>73290</v>
      </c>
      <c r="G5438" t="s">
        <v>33477</v>
      </c>
      <c r="H5438">
        <v>66300</v>
      </c>
      <c r="I5438" t="s">
        <v>33476</v>
      </c>
      <c r="J5438"/>
      <c r="U5438" s="43"/>
      <c r="AE5438"/>
    </row>
    <row r="5439" spans="1:31">
      <c r="A5439">
        <v>14310</v>
      </c>
      <c r="B5439" t="s">
        <v>4968</v>
      </c>
      <c r="C5439" t="s">
        <v>33477</v>
      </c>
      <c r="D5439" t="s">
        <v>33476</v>
      </c>
      <c r="E5439"/>
      <c r="F5439">
        <v>73370</v>
      </c>
      <c r="G5439" t="s">
        <v>33477</v>
      </c>
      <c r="H5439">
        <v>66320</v>
      </c>
      <c r="I5439" t="s">
        <v>33476</v>
      </c>
      <c r="J5439"/>
      <c r="U5439" s="43"/>
      <c r="AE5439"/>
    </row>
    <row r="5440" spans="1:31">
      <c r="A5440">
        <v>14400</v>
      </c>
      <c r="B5440" t="s">
        <v>4969</v>
      </c>
      <c r="C5440" t="s">
        <v>33477</v>
      </c>
      <c r="D5440" t="s">
        <v>33481</v>
      </c>
      <c r="E5440"/>
      <c r="F5440">
        <v>73470</v>
      </c>
      <c r="G5440" t="s">
        <v>33477</v>
      </c>
      <c r="H5440">
        <v>66320</v>
      </c>
      <c r="I5440" t="s">
        <v>33476</v>
      </c>
      <c r="J5440"/>
      <c r="U5440" s="43"/>
      <c r="AE5440"/>
    </row>
    <row r="5441" spans="1:31">
      <c r="A5441">
        <v>14740</v>
      </c>
      <c r="B5441" t="s">
        <v>4970</v>
      </c>
      <c r="C5441" t="s">
        <v>33477</v>
      </c>
      <c r="D5441" t="s">
        <v>33476</v>
      </c>
      <c r="E5441"/>
      <c r="F5441">
        <v>73520</v>
      </c>
      <c r="G5441" t="s">
        <v>33477</v>
      </c>
      <c r="H5441">
        <v>66340</v>
      </c>
      <c r="I5441" t="s">
        <v>33476</v>
      </c>
      <c r="J5441"/>
      <c r="U5441" s="43"/>
      <c r="AE5441"/>
    </row>
    <row r="5442" spans="1:31">
      <c r="A5442">
        <v>14740</v>
      </c>
      <c r="B5442" t="s">
        <v>4970</v>
      </c>
      <c r="C5442" t="s">
        <v>33477</v>
      </c>
      <c r="D5442" t="s">
        <v>33476</v>
      </c>
      <c r="E5442"/>
      <c r="F5442">
        <v>73570</v>
      </c>
      <c r="G5442" t="s">
        <v>33478</v>
      </c>
      <c r="H5442">
        <v>66360</v>
      </c>
      <c r="I5442" t="s">
        <v>33476</v>
      </c>
      <c r="J5442"/>
      <c r="U5442" s="43"/>
      <c r="AE5442"/>
    </row>
    <row r="5443" spans="1:31">
      <c r="A5443">
        <v>14330</v>
      </c>
      <c r="B5443" t="s">
        <v>4971</v>
      </c>
      <c r="C5443" t="s">
        <v>33477</v>
      </c>
      <c r="D5443" t="s">
        <v>33476</v>
      </c>
      <c r="E5443"/>
      <c r="F5443">
        <v>73600</v>
      </c>
      <c r="G5443" t="s">
        <v>33478</v>
      </c>
      <c r="H5443">
        <v>66360</v>
      </c>
      <c r="I5443" t="s">
        <v>33476</v>
      </c>
      <c r="J5443"/>
      <c r="U5443" s="43"/>
      <c r="AE5443"/>
    </row>
    <row r="5444" spans="1:31">
      <c r="A5444">
        <v>14330</v>
      </c>
      <c r="B5444" t="s">
        <v>4972</v>
      </c>
      <c r="C5444" t="s">
        <v>33477</v>
      </c>
      <c r="D5444" t="s">
        <v>33476</v>
      </c>
      <c r="E5444"/>
      <c r="F5444">
        <v>73790</v>
      </c>
      <c r="G5444" t="s">
        <v>33478</v>
      </c>
      <c r="H5444">
        <v>66360</v>
      </c>
      <c r="I5444" t="s">
        <v>33476</v>
      </c>
      <c r="J5444"/>
      <c r="U5444" s="43"/>
      <c r="AE5444"/>
    </row>
    <row r="5445" spans="1:31">
      <c r="A5445">
        <v>14380</v>
      </c>
      <c r="B5445" t="s">
        <v>4973</v>
      </c>
      <c r="C5445" t="s">
        <v>33477</v>
      </c>
      <c r="D5445" t="s">
        <v>33476</v>
      </c>
      <c r="E5445"/>
      <c r="F5445">
        <v>73870</v>
      </c>
      <c r="G5445" t="s">
        <v>33478</v>
      </c>
      <c r="H5445">
        <v>66360</v>
      </c>
      <c r="I5445" t="s">
        <v>33476</v>
      </c>
      <c r="J5445"/>
      <c r="U5445" s="43"/>
      <c r="AE5445"/>
    </row>
    <row r="5446" spans="1:31">
      <c r="A5446">
        <v>14130</v>
      </c>
      <c r="B5446" t="s">
        <v>4974</v>
      </c>
      <c r="C5446" t="s">
        <v>33477</v>
      </c>
      <c r="D5446" t="s">
        <v>33476</v>
      </c>
      <c r="E5446"/>
      <c r="F5446">
        <v>74100</v>
      </c>
      <c r="G5446" t="s">
        <v>33477</v>
      </c>
      <c r="H5446">
        <v>66360</v>
      </c>
      <c r="I5446" t="s">
        <v>33476</v>
      </c>
      <c r="J5446"/>
      <c r="U5446" s="43"/>
      <c r="AE5446"/>
    </row>
    <row r="5447" spans="1:31">
      <c r="A5447">
        <v>14290</v>
      </c>
      <c r="B5447" t="s">
        <v>4975</v>
      </c>
      <c r="C5447" t="s">
        <v>33478</v>
      </c>
      <c r="D5447" t="s">
        <v>33482</v>
      </c>
      <c r="E5447"/>
      <c r="F5447">
        <v>74200</v>
      </c>
      <c r="G5447" t="s">
        <v>33477</v>
      </c>
      <c r="H5447">
        <v>66360</v>
      </c>
      <c r="I5447" t="s">
        <v>33476</v>
      </c>
      <c r="J5447"/>
      <c r="U5447" s="43"/>
      <c r="AE5447"/>
    </row>
    <row r="5448" spans="1:31">
      <c r="A5448">
        <v>14290</v>
      </c>
      <c r="B5448" t="s">
        <v>4975</v>
      </c>
      <c r="C5448" t="s">
        <v>33478</v>
      </c>
      <c r="D5448" t="s">
        <v>33482</v>
      </c>
      <c r="E5448"/>
      <c r="F5448">
        <v>74240</v>
      </c>
      <c r="G5448" t="s">
        <v>33477</v>
      </c>
      <c r="H5448">
        <v>66370</v>
      </c>
      <c r="I5448" t="s">
        <v>33476</v>
      </c>
      <c r="J5448"/>
      <c r="U5448" s="43"/>
      <c r="AE5448"/>
    </row>
    <row r="5449" spans="1:31">
      <c r="A5449">
        <v>14710</v>
      </c>
      <c r="B5449" t="s">
        <v>4976</v>
      </c>
      <c r="C5449" t="s">
        <v>33477</v>
      </c>
      <c r="D5449" t="s">
        <v>33476</v>
      </c>
      <c r="E5449"/>
      <c r="F5449">
        <v>74260</v>
      </c>
      <c r="G5449" t="s">
        <v>33478</v>
      </c>
      <c r="H5449">
        <v>66400</v>
      </c>
      <c r="I5449" t="s">
        <v>33476</v>
      </c>
      <c r="J5449"/>
      <c r="U5449" s="43"/>
      <c r="AE5449"/>
    </row>
    <row r="5450" spans="1:31">
      <c r="A5450">
        <v>14320</v>
      </c>
      <c r="B5450" t="s">
        <v>4977</v>
      </c>
      <c r="C5450" t="s">
        <v>33477</v>
      </c>
      <c r="D5450" t="s">
        <v>33476</v>
      </c>
      <c r="E5450"/>
      <c r="F5450">
        <v>74390</v>
      </c>
      <c r="G5450" t="s">
        <v>33478</v>
      </c>
      <c r="H5450">
        <v>66400</v>
      </c>
      <c r="I5450" t="s">
        <v>33476</v>
      </c>
      <c r="J5450"/>
      <c r="U5450" s="43"/>
      <c r="AE5450"/>
    </row>
    <row r="5451" spans="1:31">
      <c r="A5451">
        <v>14100</v>
      </c>
      <c r="B5451" t="s">
        <v>4978</v>
      </c>
      <c r="C5451" t="s">
        <v>33477</v>
      </c>
      <c r="D5451" t="s">
        <v>33476</v>
      </c>
      <c r="E5451"/>
      <c r="F5451">
        <v>74410</v>
      </c>
      <c r="G5451" t="s">
        <v>33478</v>
      </c>
      <c r="H5451">
        <v>66450</v>
      </c>
      <c r="I5451" t="s">
        <v>33476</v>
      </c>
      <c r="J5451"/>
      <c r="U5451" s="43"/>
      <c r="AE5451"/>
    </row>
    <row r="5452" spans="1:31">
      <c r="A5452">
        <v>14100</v>
      </c>
      <c r="B5452" t="s">
        <v>4979</v>
      </c>
      <c r="C5452" t="s">
        <v>33477</v>
      </c>
      <c r="D5452" t="s">
        <v>33476</v>
      </c>
      <c r="E5452"/>
      <c r="F5452">
        <v>74460</v>
      </c>
      <c r="G5452" t="s">
        <v>33478</v>
      </c>
      <c r="H5452">
        <v>66480</v>
      </c>
      <c r="I5452" t="s">
        <v>33476</v>
      </c>
      <c r="J5452"/>
      <c r="U5452" s="43"/>
      <c r="AE5452"/>
    </row>
    <row r="5453" spans="1:31">
      <c r="A5453">
        <v>14700</v>
      </c>
      <c r="B5453" t="s">
        <v>4980</v>
      </c>
      <c r="C5453" t="s">
        <v>33477</v>
      </c>
      <c r="D5453" t="s">
        <v>33476</v>
      </c>
      <c r="E5453"/>
      <c r="F5453">
        <v>74480</v>
      </c>
      <c r="G5453" t="s">
        <v>33478</v>
      </c>
      <c r="H5453">
        <v>66490</v>
      </c>
      <c r="I5453" t="s">
        <v>33476</v>
      </c>
      <c r="J5453"/>
      <c r="U5453" s="43"/>
      <c r="AE5453"/>
    </row>
    <row r="5454" spans="1:31">
      <c r="A5454">
        <v>14400</v>
      </c>
      <c r="B5454" t="s">
        <v>4981</v>
      </c>
      <c r="C5454" t="s">
        <v>33477</v>
      </c>
      <c r="D5454" t="s">
        <v>33481</v>
      </c>
      <c r="E5454"/>
      <c r="F5454">
        <v>74570</v>
      </c>
      <c r="G5454" t="s">
        <v>33478</v>
      </c>
      <c r="H5454">
        <v>66500</v>
      </c>
      <c r="I5454" t="s">
        <v>33476</v>
      </c>
      <c r="J5454"/>
      <c r="U5454" s="43"/>
      <c r="AE5454"/>
    </row>
    <row r="5455" spans="1:31">
      <c r="A5455">
        <v>14220</v>
      </c>
      <c r="B5455" t="s">
        <v>4982</v>
      </c>
      <c r="C5455" t="s">
        <v>33477</v>
      </c>
      <c r="D5455" t="s">
        <v>33476</v>
      </c>
      <c r="E5455"/>
      <c r="F5455">
        <v>74600</v>
      </c>
      <c r="G5455" t="s">
        <v>33478</v>
      </c>
      <c r="H5455">
        <v>66500</v>
      </c>
      <c r="I5455" t="s">
        <v>33476</v>
      </c>
      <c r="J5455"/>
      <c r="U5455" s="43"/>
      <c r="AE5455"/>
    </row>
    <row r="5456" spans="1:31">
      <c r="A5456">
        <v>14670</v>
      </c>
      <c r="B5456" t="s">
        <v>4983</v>
      </c>
      <c r="C5456" t="s">
        <v>33477</v>
      </c>
      <c r="D5456" t="e">
        <v>#N/A</v>
      </c>
      <c r="E5456"/>
      <c r="F5456">
        <v>74910</v>
      </c>
      <c r="G5456" t="s">
        <v>33478</v>
      </c>
      <c r="H5456">
        <v>66500</v>
      </c>
      <c r="I5456" t="s">
        <v>33476</v>
      </c>
      <c r="J5456"/>
      <c r="U5456" s="43"/>
      <c r="AE5456"/>
    </row>
    <row r="5457" spans="1:31">
      <c r="A5457">
        <v>14340</v>
      </c>
      <c r="B5457" t="s">
        <v>4984</v>
      </c>
      <c r="C5457" t="s">
        <v>33477</v>
      </c>
      <c r="D5457" t="s">
        <v>33476</v>
      </c>
      <c r="E5457"/>
      <c r="F5457">
        <v>74920</v>
      </c>
      <c r="G5457" t="s">
        <v>33478</v>
      </c>
      <c r="H5457">
        <v>66500</v>
      </c>
      <c r="I5457" t="s">
        <v>33476</v>
      </c>
      <c r="J5457"/>
      <c r="U5457" s="43"/>
      <c r="AE5457"/>
    </row>
    <row r="5458" spans="1:31">
      <c r="A5458">
        <v>14670</v>
      </c>
      <c r="B5458" t="s">
        <v>4985</v>
      </c>
      <c r="C5458" t="s">
        <v>33477</v>
      </c>
      <c r="D5458" t="e">
        <v>#N/A</v>
      </c>
      <c r="E5458"/>
      <c r="F5458">
        <v>74940</v>
      </c>
      <c r="G5458" t="s">
        <v>33478</v>
      </c>
      <c r="H5458">
        <v>66510</v>
      </c>
      <c r="I5458" t="s">
        <v>33476</v>
      </c>
      <c r="J5458"/>
      <c r="U5458" s="43"/>
      <c r="AE5458"/>
    </row>
    <row r="5459" spans="1:31">
      <c r="A5459">
        <v>14490</v>
      </c>
      <c r="B5459" t="s">
        <v>4986</v>
      </c>
      <c r="C5459" t="s">
        <v>33477</v>
      </c>
      <c r="D5459" t="s">
        <v>33476</v>
      </c>
      <c r="E5459"/>
      <c r="F5459">
        <v>74960</v>
      </c>
      <c r="G5459" t="s">
        <v>33478</v>
      </c>
      <c r="H5459">
        <v>66600</v>
      </c>
      <c r="I5459" t="s">
        <v>33476</v>
      </c>
      <c r="J5459"/>
      <c r="U5459" s="43"/>
      <c r="AE5459"/>
    </row>
    <row r="5460" spans="1:31">
      <c r="A5460">
        <v>14130</v>
      </c>
      <c r="B5460" t="s">
        <v>4987</v>
      </c>
      <c r="C5460" t="s">
        <v>33477</v>
      </c>
      <c r="D5460" t="s">
        <v>33476</v>
      </c>
      <c r="E5460"/>
      <c r="F5460">
        <v>74970</v>
      </c>
      <c r="G5460" t="s">
        <v>33478</v>
      </c>
      <c r="H5460">
        <v>66600</v>
      </c>
      <c r="I5460" t="s">
        <v>33476</v>
      </c>
      <c r="J5460"/>
      <c r="U5460" s="43"/>
      <c r="AE5460"/>
    </row>
    <row r="5461" spans="1:31">
      <c r="A5461">
        <v>14950</v>
      </c>
      <c r="B5461" t="s">
        <v>4988</v>
      </c>
      <c r="C5461" t="s">
        <v>33477</v>
      </c>
      <c r="D5461" t="s">
        <v>33476</v>
      </c>
      <c r="E5461"/>
      <c r="F5461">
        <v>75001</v>
      </c>
      <c r="G5461" t="s">
        <v>33480</v>
      </c>
      <c r="H5461">
        <v>66600</v>
      </c>
      <c r="I5461" t="s">
        <v>33476</v>
      </c>
      <c r="J5461"/>
      <c r="U5461" s="43"/>
      <c r="AE5461"/>
    </row>
    <row r="5462" spans="1:31">
      <c r="A5462">
        <v>14700</v>
      </c>
      <c r="B5462" t="s">
        <v>4989</v>
      </c>
      <c r="C5462" t="s">
        <v>33477</v>
      </c>
      <c r="D5462" t="s">
        <v>33476</v>
      </c>
      <c r="E5462"/>
      <c r="F5462">
        <v>75002</v>
      </c>
      <c r="G5462" t="s">
        <v>33480</v>
      </c>
      <c r="H5462">
        <v>66600</v>
      </c>
      <c r="I5462" t="s">
        <v>33476</v>
      </c>
      <c r="J5462"/>
      <c r="U5462" s="43"/>
      <c r="AE5462"/>
    </row>
    <row r="5463" spans="1:31">
      <c r="A5463">
        <v>14100</v>
      </c>
      <c r="B5463" t="s">
        <v>4990</v>
      </c>
      <c r="C5463" t="s">
        <v>33477</v>
      </c>
      <c r="D5463" t="s">
        <v>33476</v>
      </c>
      <c r="E5463"/>
      <c r="F5463">
        <v>75003</v>
      </c>
      <c r="G5463" t="s">
        <v>33480</v>
      </c>
      <c r="H5463">
        <v>66650</v>
      </c>
      <c r="I5463" t="s">
        <v>33476</v>
      </c>
      <c r="J5463"/>
      <c r="U5463" s="43"/>
      <c r="AE5463"/>
    </row>
    <row r="5464" spans="1:31">
      <c r="A5464">
        <v>14700</v>
      </c>
      <c r="B5464" t="s">
        <v>4991</v>
      </c>
      <c r="C5464" t="s">
        <v>33477</v>
      </c>
      <c r="D5464" t="s">
        <v>33476</v>
      </c>
      <c r="E5464"/>
      <c r="F5464">
        <v>75004</v>
      </c>
      <c r="G5464" t="s">
        <v>33480</v>
      </c>
      <c r="H5464">
        <v>66690</v>
      </c>
      <c r="I5464" t="s">
        <v>33476</v>
      </c>
      <c r="J5464"/>
      <c r="U5464" s="43"/>
      <c r="AE5464"/>
    </row>
    <row r="5465" spans="1:31">
      <c r="A5465">
        <v>14260</v>
      </c>
      <c r="B5465" t="s">
        <v>4992</v>
      </c>
      <c r="C5465" t="s">
        <v>33477</v>
      </c>
      <c r="D5465" t="s">
        <v>33476</v>
      </c>
      <c r="E5465"/>
      <c r="F5465">
        <v>75005</v>
      </c>
      <c r="G5465" t="s">
        <v>33480</v>
      </c>
      <c r="H5465">
        <v>66700</v>
      </c>
      <c r="I5465" t="s">
        <v>33476</v>
      </c>
      <c r="J5465"/>
      <c r="U5465" s="43"/>
      <c r="AE5465"/>
    </row>
    <row r="5466" spans="1:31">
      <c r="A5466">
        <v>14670</v>
      </c>
      <c r="B5466" t="s">
        <v>4993</v>
      </c>
      <c r="C5466" t="s">
        <v>33477</v>
      </c>
      <c r="D5466" t="e">
        <v>#N/A</v>
      </c>
      <c r="E5466"/>
      <c r="F5466">
        <v>75006</v>
      </c>
      <c r="G5466" t="s">
        <v>33480</v>
      </c>
      <c r="H5466">
        <v>66720</v>
      </c>
      <c r="I5466" t="s">
        <v>33476</v>
      </c>
      <c r="J5466"/>
      <c r="U5466" s="43"/>
      <c r="AE5466"/>
    </row>
    <row r="5467" spans="1:31">
      <c r="A5467">
        <v>14450</v>
      </c>
      <c r="B5467" t="s">
        <v>4994</v>
      </c>
      <c r="C5467" t="s">
        <v>33477</v>
      </c>
      <c r="D5467" t="e">
        <v>#N/A</v>
      </c>
      <c r="E5467"/>
      <c r="F5467">
        <v>75007</v>
      </c>
      <c r="G5467" t="s">
        <v>33480</v>
      </c>
      <c r="H5467">
        <v>66720</v>
      </c>
      <c r="I5467" t="s">
        <v>33476</v>
      </c>
      <c r="J5467"/>
      <c r="U5467" s="43"/>
      <c r="AE5467"/>
    </row>
    <row r="5468" spans="1:31">
      <c r="A5468">
        <v>14140</v>
      </c>
      <c r="B5468" t="s">
        <v>4995</v>
      </c>
      <c r="C5468" t="s">
        <v>33477</v>
      </c>
      <c r="D5468" t="s">
        <v>33476</v>
      </c>
      <c r="E5468"/>
      <c r="F5468">
        <v>75008</v>
      </c>
      <c r="G5468" t="s">
        <v>33480</v>
      </c>
      <c r="H5468">
        <v>66720</v>
      </c>
      <c r="I5468" t="s">
        <v>33476</v>
      </c>
      <c r="J5468"/>
      <c r="U5468" s="43"/>
      <c r="AE5468"/>
    </row>
    <row r="5469" spans="1:31">
      <c r="A5469">
        <v>14140</v>
      </c>
      <c r="B5469" t="s">
        <v>4995</v>
      </c>
      <c r="C5469" t="s">
        <v>33477</v>
      </c>
      <c r="D5469" t="s">
        <v>33476</v>
      </c>
      <c r="E5469"/>
      <c r="F5469">
        <v>75009</v>
      </c>
      <c r="G5469" t="s">
        <v>33480</v>
      </c>
      <c r="H5469">
        <v>66730</v>
      </c>
      <c r="I5469" t="s">
        <v>33476</v>
      </c>
      <c r="J5469"/>
      <c r="U5469" s="43"/>
      <c r="AE5469"/>
    </row>
    <row r="5470" spans="1:31">
      <c r="A5470">
        <v>14140</v>
      </c>
      <c r="B5470" t="s">
        <v>4995</v>
      </c>
      <c r="C5470" t="s">
        <v>33477</v>
      </c>
      <c r="D5470" t="s">
        <v>33476</v>
      </c>
      <c r="E5470"/>
      <c r="F5470">
        <v>75010</v>
      </c>
      <c r="G5470" t="s">
        <v>33480</v>
      </c>
      <c r="H5470">
        <v>66730</v>
      </c>
      <c r="I5470" t="s">
        <v>33476</v>
      </c>
      <c r="J5470"/>
      <c r="U5470" s="43"/>
      <c r="AE5470"/>
    </row>
    <row r="5471" spans="1:31">
      <c r="A5471">
        <v>14140</v>
      </c>
      <c r="B5471" t="s">
        <v>4995</v>
      </c>
      <c r="C5471" t="s">
        <v>33477</v>
      </c>
      <c r="D5471" t="s">
        <v>33476</v>
      </c>
      <c r="E5471"/>
      <c r="F5471">
        <v>75011</v>
      </c>
      <c r="G5471" t="s">
        <v>33480</v>
      </c>
      <c r="H5471">
        <v>66740</v>
      </c>
      <c r="I5471" t="s">
        <v>33476</v>
      </c>
      <c r="J5471"/>
      <c r="U5471" s="43"/>
      <c r="AE5471"/>
    </row>
    <row r="5472" spans="1:31">
      <c r="A5472">
        <v>14170</v>
      </c>
      <c r="B5472" t="s">
        <v>4995</v>
      </c>
      <c r="C5472" t="s">
        <v>33477</v>
      </c>
      <c r="D5472" t="s">
        <v>33476</v>
      </c>
      <c r="E5472"/>
      <c r="F5472">
        <v>75012</v>
      </c>
      <c r="G5472" t="s">
        <v>33480</v>
      </c>
      <c r="H5472">
        <v>66760</v>
      </c>
      <c r="I5472" t="s">
        <v>33476</v>
      </c>
      <c r="J5472"/>
      <c r="U5472" s="43"/>
      <c r="AE5472"/>
    </row>
    <row r="5473" spans="1:31">
      <c r="A5473">
        <v>14170</v>
      </c>
      <c r="B5473" t="s">
        <v>4995</v>
      </c>
      <c r="C5473" t="s">
        <v>33477</v>
      </c>
      <c r="D5473" t="s">
        <v>33476</v>
      </c>
      <c r="E5473"/>
      <c r="F5473">
        <v>75013</v>
      </c>
      <c r="G5473" t="s">
        <v>33480</v>
      </c>
      <c r="H5473">
        <v>66760</v>
      </c>
      <c r="I5473" t="s">
        <v>33476</v>
      </c>
      <c r="J5473"/>
      <c r="U5473" s="43"/>
      <c r="AE5473"/>
    </row>
    <row r="5474" spans="1:31">
      <c r="A5474">
        <v>14170</v>
      </c>
      <c r="B5474" t="s">
        <v>4995</v>
      </c>
      <c r="C5474" t="s">
        <v>33477</v>
      </c>
      <c r="D5474" t="s">
        <v>33476</v>
      </c>
      <c r="E5474"/>
      <c r="F5474">
        <v>75014</v>
      </c>
      <c r="G5474" t="s">
        <v>33480</v>
      </c>
      <c r="H5474">
        <v>66760</v>
      </c>
      <c r="I5474" t="s">
        <v>33476</v>
      </c>
      <c r="J5474"/>
      <c r="U5474" s="43"/>
      <c r="AE5474"/>
    </row>
    <row r="5475" spans="1:31">
      <c r="A5475">
        <v>14170</v>
      </c>
      <c r="B5475" t="s">
        <v>4995</v>
      </c>
      <c r="C5475" t="s">
        <v>33477</v>
      </c>
      <c r="D5475" t="s">
        <v>33476</v>
      </c>
      <c r="E5475"/>
      <c r="F5475">
        <v>75015</v>
      </c>
      <c r="G5475" t="s">
        <v>33480</v>
      </c>
      <c r="H5475">
        <v>66800</v>
      </c>
      <c r="I5475" t="s">
        <v>33476</v>
      </c>
      <c r="J5475"/>
      <c r="U5475" s="43"/>
      <c r="AE5475"/>
    </row>
    <row r="5476" spans="1:31">
      <c r="A5476">
        <v>14170</v>
      </c>
      <c r="B5476" t="s">
        <v>4995</v>
      </c>
      <c r="C5476" t="s">
        <v>33477</v>
      </c>
      <c r="D5476" t="s">
        <v>33476</v>
      </c>
      <c r="E5476"/>
      <c r="F5476">
        <v>75016</v>
      </c>
      <c r="G5476" t="s">
        <v>33480</v>
      </c>
      <c r="H5476">
        <v>66820</v>
      </c>
      <c r="I5476" t="s">
        <v>33476</v>
      </c>
      <c r="J5476"/>
      <c r="U5476" s="43"/>
      <c r="AE5476"/>
    </row>
    <row r="5477" spans="1:31">
      <c r="A5477">
        <v>14170</v>
      </c>
      <c r="B5477" t="s">
        <v>4995</v>
      </c>
      <c r="C5477" t="s">
        <v>33477</v>
      </c>
      <c r="D5477" t="s">
        <v>33476</v>
      </c>
      <c r="E5477"/>
      <c r="F5477">
        <v>75017</v>
      </c>
      <c r="G5477" t="s">
        <v>33480</v>
      </c>
      <c r="H5477">
        <v>67000</v>
      </c>
      <c r="I5477" t="s">
        <v>33476</v>
      </c>
      <c r="J5477"/>
      <c r="U5477" s="43"/>
      <c r="AE5477"/>
    </row>
    <row r="5478" spans="1:31">
      <c r="A5478">
        <v>14170</v>
      </c>
      <c r="B5478" t="s">
        <v>4995</v>
      </c>
      <c r="C5478" t="s">
        <v>33477</v>
      </c>
      <c r="D5478" t="s">
        <v>33476</v>
      </c>
      <c r="E5478"/>
      <c r="F5478">
        <v>75018</v>
      </c>
      <c r="G5478" t="s">
        <v>33480</v>
      </c>
      <c r="H5478">
        <v>67110</v>
      </c>
      <c r="I5478" t="s">
        <v>33476</v>
      </c>
      <c r="J5478"/>
      <c r="U5478" s="43"/>
      <c r="AE5478"/>
    </row>
    <row r="5479" spans="1:31">
      <c r="A5479">
        <v>14170</v>
      </c>
      <c r="B5479" t="s">
        <v>4995</v>
      </c>
      <c r="C5479" t="s">
        <v>33477</v>
      </c>
      <c r="D5479" t="s">
        <v>33476</v>
      </c>
      <c r="E5479"/>
      <c r="F5479">
        <v>75019</v>
      </c>
      <c r="G5479" t="s">
        <v>33480</v>
      </c>
      <c r="H5479">
        <v>67110</v>
      </c>
      <c r="I5479" t="s">
        <v>33476</v>
      </c>
      <c r="J5479"/>
      <c r="U5479" s="43"/>
      <c r="AE5479"/>
    </row>
    <row r="5480" spans="1:31">
      <c r="A5480">
        <v>14170</v>
      </c>
      <c r="B5480" t="s">
        <v>4995</v>
      </c>
      <c r="C5480" t="s">
        <v>33477</v>
      </c>
      <c r="D5480" t="s">
        <v>33476</v>
      </c>
      <c r="E5480"/>
      <c r="F5480">
        <v>75020</v>
      </c>
      <c r="G5480" t="s">
        <v>33480</v>
      </c>
      <c r="H5480">
        <v>67115</v>
      </c>
      <c r="I5480" t="s">
        <v>33476</v>
      </c>
      <c r="J5480"/>
      <c r="U5480" s="43"/>
      <c r="AE5480"/>
    </row>
    <row r="5481" spans="1:31">
      <c r="A5481">
        <v>14170</v>
      </c>
      <c r="B5481" t="s">
        <v>4995</v>
      </c>
      <c r="C5481" t="s">
        <v>33477</v>
      </c>
      <c r="D5481" t="s">
        <v>33476</v>
      </c>
      <c r="E5481"/>
      <c r="F5481">
        <v>76000</v>
      </c>
      <c r="G5481" t="s">
        <v>33477</v>
      </c>
      <c r="H5481">
        <v>67117</v>
      </c>
      <c r="I5481" t="s">
        <v>33476</v>
      </c>
      <c r="J5481"/>
      <c r="U5481" s="43"/>
      <c r="AE5481"/>
    </row>
    <row r="5482" spans="1:31">
      <c r="A5482">
        <v>14170</v>
      </c>
      <c r="B5482" t="s">
        <v>4995</v>
      </c>
      <c r="C5482" t="s">
        <v>33477</v>
      </c>
      <c r="D5482" t="s">
        <v>33476</v>
      </c>
      <c r="E5482"/>
      <c r="F5482">
        <v>76100</v>
      </c>
      <c r="G5482" t="s">
        <v>33477</v>
      </c>
      <c r="H5482">
        <v>67120</v>
      </c>
      <c r="I5482" t="s">
        <v>33476</v>
      </c>
      <c r="J5482"/>
      <c r="U5482" s="43"/>
      <c r="AE5482"/>
    </row>
    <row r="5483" spans="1:31">
      <c r="A5483">
        <v>14170</v>
      </c>
      <c r="B5483" t="s">
        <v>4995</v>
      </c>
      <c r="C5483" t="s">
        <v>33477</v>
      </c>
      <c r="D5483" t="s">
        <v>33476</v>
      </c>
      <c r="E5483"/>
      <c r="F5483">
        <v>76111</v>
      </c>
      <c r="G5483" t="s">
        <v>33477</v>
      </c>
      <c r="H5483">
        <v>67130</v>
      </c>
      <c r="I5483" t="s">
        <v>33476</v>
      </c>
      <c r="J5483"/>
      <c r="U5483" s="43"/>
      <c r="AE5483"/>
    </row>
    <row r="5484" spans="1:31">
      <c r="A5484">
        <v>14170</v>
      </c>
      <c r="B5484" t="s">
        <v>4995</v>
      </c>
      <c r="C5484" t="s">
        <v>33477</v>
      </c>
      <c r="D5484" t="s">
        <v>33476</v>
      </c>
      <c r="E5484"/>
      <c r="F5484">
        <v>76117</v>
      </c>
      <c r="G5484" t="s">
        <v>33477</v>
      </c>
      <c r="H5484">
        <v>67130</v>
      </c>
      <c r="I5484" t="s">
        <v>33476</v>
      </c>
      <c r="J5484"/>
      <c r="U5484" s="43"/>
      <c r="AE5484"/>
    </row>
    <row r="5485" spans="1:31">
      <c r="A5485">
        <v>14170</v>
      </c>
      <c r="B5485" t="s">
        <v>4995</v>
      </c>
      <c r="C5485" t="s">
        <v>33477</v>
      </c>
      <c r="D5485" t="s">
        <v>33476</v>
      </c>
      <c r="E5485"/>
      <c r="F5485">
        <v>76119</v>
      </c>
      <c r="G5485" t="s">
        <v>33477</v>
      </c>
      <c r="H5485">
        <v>67140</v>
      </c>
      <c r="I5485" t="s">
        <v>33476</v>
      </c>
      <c r="J5485"/>
      <c r="U5485" s="43"/>
      <c r="AE5485"/>
    </row>
    <row r="5486" spans="1:31">
      <c r="A5486">
        <v>14170</v>
      </c>
      <c r="B5486" t="s">
        <v>4995</v>
      </c>
      <c r="C5486" t="s">
        <v>33477</v>
      </c>
      <c r="D5486" t="s">
        <v>33476</v>
      </c>
      <c r="E5486"/>
      <c r="F5486">
        <v>76120</v>
      </c>
      <c r="G5486" t="s">
        <v>33477</v>
      </c>
      <c r="H5486">
        <v>67150</v>
      </c>
      <c r="I5486" t="s">
        <v>33476</v>
      </c>
      <c r="J5486"/>
      <c r="U5486" s="43"/>
      <c r="AE5486"/>
    </row>
    <row r="5487" spans="1:31">
      <c r="A5487">
        <v>14170</v>
      </c>
      <c r="B5487" t="s">
        <v>4995</v>
      </c>
      <c r="C5487" t="s">
        <v>33477</v>
      </c>
      <c r="D5487" t="s">
        <v>33476</v>
      </c>
      <c r="E5487"/>
      <c r="F5487">
        <v>76130</v>
      </c>
      <c r="G5487" t="s">
        <v>33477</v>
      </c>
      <c r="H5487">
        <v>67150</v>
      </c>
      <c r="I5487" t="s">
        <v>33476</v>
      </c>
      <c r="J5487"/>
      <c r="U5487" s="43"/>
      <c r="AE5487"/>
    </row>
    <row r="5488" spans="1:31">
      <c r="A5488">
        <v>14170</v>
      </c>
      <c r="B5488" t="s">
        <v>4995</v>
      </c>
      <c r="C5488" t="s">
        <v>33477</v>
      </c>
      <c r="D5488" t="s">
        <v>33476</v>
      </c>
      <c r="E5488"/>
      <c r="F5488">
        <v>76133</v>
      </c>
      <c r="G5488" t="s">
        <v>33477</v>
      </c>
      <c r="H5488">
        <v>67160</v>
      </c>
      <c r="I5488" t="s">
        <v>33476</v>
      </c>
      <c r="J5488"/>
      <c r="U5488" s="43"/>
      <c r="AE5488"/>
    </row>
    <row r="5489" spans="1:31">
      <c r="A5489">
        <v>14170</v>
      </c>
      <c r="B5489" t="s">
        <v>4995</v>
      </c>
      <c r="C5489" t="s">
        <v>33477</v>
      </c>
      <c r="D5489" t="s">
        <v>33476</v>
      </c>
      <c r="E5489"/>
      <c r="F5489">
        <v>76140</v>
      </c>
      <c r="G5489" t="s">
        <v>33477</v>
      </c>
      <c r="H5489">
        <v>67160</v>
      </c>
      <c r="I5489" t="s">
        <v>33476</v>
      </c>
      <c r="J5489"/>
      <c r="U5489" s="43"/>
      <c r="AE5489"/>
    </row>
    <row r="5490" spans="1:31">
      <c r="A5490">
        <v>14570</v>
      </c>
      <c r="B5490" t="s">
        <v>547</v>
      </c>
      <c r="C5490" t="s">
        <v>33477</v>
      </c>
      <c r="D5490" t="e">
        <v>#N/A</v>
      </c>
      <c r="E5490"/>
      <c r="F5490">
        <v>76150</v>
      </c>
      <c r="G5490" t="s">
        <v>33477</v>
      </c>
      <c r="H5490">
        <v>67170</v>
      </c>
      <c r="I5490" t="s">
        <v>33476</v>
      </c>
      <c r="J5490"/>
      <c r="U5490" s="43"/>
      <c r="AE5490"/>
    </row>
    <row r="5491" spans="1:31">
      <c r="A5491">
        <v>14670</v>
      </c>
      <c r="B5491" t="s">
        <v>4996</v>
      </c>
      <c r="C5491" t="s">
        <v>33477</v>
      </c>
      <c r="D5491" t="e">
        <v>#N/A</v>
      </c>
      <c r="E5491"/>
      <c r="F5491">
        <v>76170</v>
      </c>
      <c r="G5491" t="s">
        <v>33477</v>
      </c>
      <c r="H5491">
        <v>67170</v>
      </c>
      <c r="I5491" t="s">
        <v>33476</v>
      </c>
      <c r="J5491"/>
      <c r="U5491" s="43"/>
      <c r="AE5491"/>
    </row>
    <row r="5492" spans="1:31">
      <c r="A5492">
        <v>14380</v>
      </c>
      <c r="B5492" t="s">
        <v>4997</v>
      </c>
      <c r="C5492" t="s">
        <v>33477</v>
      </c>
      <c r="D5492" t="s">
        <v>33476</v>
      </c>
      <c r="E5492"/>
      <c r="F5492">
        <v>76200</v>
      </c>
      <c r="G5492" t="s">
        <v>33477</v>
      </c>
      <c r="H5492">
        <v>67190</v>
      </c>
      <c r="I5492" t="s">
        <v>33476</v>
      </c>
      <c r="J5492"/>
      <c r="U5492" s="43"/>
      <c r="AE5492"/>
    </row>
    <row r="5493" spans="1:31">
      <c r="A5493">
        <v>14380</v>
      </c>
      <c r="B5493" t="s">
        <v>4997</v>
      </c>
      <c r="C5493" t="s">
        <v>33477</v>
      </c>
      <c r="D5493" t="s">
        <v>33476</v>
      </c>
      <c r="E5493"/>
      <c r="F5493">
        <v>76230</v>
      </c>
      <c r="G5493" t="s">
        <v>33477</v>
      </c>
      <c r="H5493">
        <v>67190</v>
      </c>
      <c r="I5493" t="s">
        <v>33476</v>
      </c>
      <c r="J5493"/>
      <c r="U5493" s="43"/>
      <c r="AE5493"/>
    </row>
    <row r="5494" spans="1:31">
      <c r="A5494">
        <v>14380</v>
      </c>
      <c r="B5494" t="s">
        <v>4997</v>
      </c>
      <c r="C5494" t="s">
        <v>33477</v>
      </c>
      <c r="D5494" t="s">
        <v>33476</v>
      </c>
      <c r="E5494"/>
      <c r="F5494">
        <v>76250</v>
      </c>
      <c r="G5494" t="s">
        <v>33477</v>
      </c>
      <c r="H5494">
        <v>67190</v>
      </c>
      <c r="I5494" t="s">
        <v>33476</v>
      </c>
      <c r="J5494"/>
      <c r="U5494" s="43"/>
      <c r="AE5494"/>
    </row>
    <row r="5495" spans="1:31">
      <c r="A5495">
        <v>14380</v>
      </c>
      <c r="B5495" t="s">
        <v>4997</v>
      </c>
      <c r="C5495" t="s">
        <v>33477</v>
      </c>
      <c r="D5495" t="s">
        <v>33476</v>
      </c>
      <c r="E5495"/>
      <c r="F5495">
        <v>76300</v>
      </c>
      <c r="G5495" t="s">
        <v>33477</v>
      </c>
      <c r="H5495">
        <v>67207</v>
      </c>
      <c r="I5495" t="s">
        <v>33476</v>
      </c>
      <c r="J5495"/>
      <c r="U5495" s="43"/>
      <c r="AE5495"/>
    </row>
    <row r="5496" spans="1:31">
      <c r="A5496">
        <v>14380</v>
      </c>
      <c r="B5496" t="s">
        <v>4997</v>
      </c>
      <c r="C5496" t="s">
        <v>33477</v>
      </c>
      <c r="D5496" t="s">
        <v>33476</v>
      </c>
      <c r="E5496"/>
      <c r="F5496">
        <v>76310</v>
      </c>
      <c r="G5496" t="s">
        <v>33477</v>
      </c>
      <c r="H5496">
        <v>67210</v>
      </c>
      <c r="I5496" t="s">
        <v>33476</v>
      </c>
      <c r="J5496"/>
      <c r="U5496" s="43"/>
      <c r="AE5496"/>
    </row>
    <row r="5497" spans="1:31">
      <c r="A5497">
        <v>14380</v>
      </c>
      <c r="B5497" t="s">
        <v>4997</v>
      </c>
      <c r="C5497" t="s">
        <v>33477</v>
      </c>
      <c r="D5497" t="s">
        <v>33476</v>
      </c>
      <c r="E5497"/>
      <c r="F5497">
        <v>76350</v>
      </c>
      <c r="G5497" t="s">
        <v>33480</v>
      </c>
      <c r="H5497">
        <v>67220</v>
      </c>
      <c r="I5497" t="s">
        <v>33476</v>
      </c>
      <c r="J5497"/>
      <c r="U5497" s="43"/>
      <c r="AE5497"/>
    </row>
    <row r="5498" spans="1:31">
      <c r="A5498">
        <v>14380</v>
      </c>
      <c r="B5498" t="s">
        <v>4997</v>
      </c>
      <c r="C5498" t="s">
        <v>33477</v>
      </c>
      <c r="D5498" t="s">
        <v>33476</v>
      </c>
      <c r="E5498"/>
      <c r="F5498">
        <v>76410</v>
      </c>
      <c r="G5498" t="s">
        <v>33480</v>
      </c>
      <c r="H5498">
        <v>67230</v>
      </c>
      <c r="I5498" t="s">
        <v>33476</v>
      </c>
      <c r="J5498"/>
      <c r="U5498" s="43"/>
      <c r="AE5498"/>
    </row>
    <row r="5499" spans="1:31">
      <c r="A5499">
        <v>14380</v>
      </c>
      <c r="B5499" t="s">
        <v>4997</v>
      </c>
      <c r="C5499" t="s">
        <v>33477</v>
      </c>
      <c r="D5499" t="s">
        <v>33476</v>
      </c>
      <c r="E5499"/>
      <c r="F5499">
        <v>76460</v>
      </c>
      <c r="G5499" t="s">
        <v>33477</v>
      </c>
      <c r="H5499">
        <v>67240</v>
      </c>
      <c r="I5499" t="s">
        <v>33476</v>
      </c>
      <c r="J5499"/>
      <c r="U5499" s="43"/>
      <c r="AE5499"/>
    </row>
    <row r="5500" spans="1:31">
      <c r="A5500">
        <v>14380</v>
      </c>
      <c r="B5500" t="s">
        <v>4997</v>
      </c>
      <c r="C5500" t="s">
        <v>33477</v>
      </c>
      <c r="D5500" t="s">
        <v>33476</v>
      </c>
      <c r="E5500"/>
      <c r="F5500">
        <v>76470</v>
      </c>
      <c r="G5500" t="s">
        <v>33477</v>
      </c>
      <c r="H5500">
        <v>67250</v>
      </c>
      <c r="I5500" t="s">
        <v>33476</v>
      </c>
      <c r="J5500"/>
      <c r="U5500" s="43"/>
      <c r="AE5500"/>
    </row>
    <row r="5501" spans="1:31">
      <c r="A5501">
        <v>14380</v>
      </c>
      <c r="B5501" t="s">
        <v>4997</v>
      </c>
      <c r="C5501" t="s">
        <v>33477</v>
      </c>
      <c r="D5501" t="s">
        <v>33476</v>
      </c>
      <c r="E5501"/>
      <c r="F5501">
        <v>76500</v>
      </c>
      <c r="G5501" t="s">
        <v>33480</v>
      </c>
      <c r="H5501">
        <v>67250</v>
      </c>
      <c r="I5501" t="s">
        <v>33476</v>
      </c>
      <c r="J5501"/>
      <c r="U5501" s="43"/>
      <c r="AE5501"/>
    </row>
    <row r="5502" spans="1:31">
      <c r="A5502">
        <v>14190</v>
      </c>
      <c r="B5502" t="s">
        <v>4998</v>
      </c>
      <c r="C5502" t="s">
        <v>33477</v>
      </c>
      <c r="D5502" t="s">
        <v>33476</v>
      </c>
      <c r="E5502"/>
      <c r="F5502">
        <v>76530</v>
      </c>
      <c r="G5502" t="s">
        <v>33480</v>
      </c>
      <c r="H5502">
        <v>67260</v>
      </c>
      <c r="I5502" t="s">
        <v>33476</v>
      </c>
      <c r="J5502"/>
      <c r="U5502" s="43"/>
      <c r="AE5502"/>
    </row>
    <row r="5503" spans="1:31">
      <c r="A5503">
        <v>14640</v>
      </c>
      <c r="B5503" t="s">
        <v>4999</v>
      </c>
      <c r="C5503" t="s">
        <v>33477</v>
      </c>
      <c r="D5503" t="e">
        <v>#N/A</v>
      </c>
      <c r="E5503"/>
      <c r="F5503">
        <v>76580</v>
      </c>
      <c r="G5503" t="s">
        <v>33477</v>
      </c>
      <c r="H5503">
        <v>67260</v>
      </c>
      <c r="I5503" t="s">
        <v>33476</v>
      </c>
      <c r="J5503"/>
      <c r="U5503" s="43"/>
      <c r="AE5503"/>
    </row>
    <row r="5504" spans="1:31">
      <c r="A5504">
        <v>14250</v>
      </c>
      <c r="B5504" t="s">
        <v>5000</v>
      </c>
      <c r="C5504" t="s">
        <v>33477</v>
      </c>
      <c r="D5504" t="s">
        <v>33476</v>
      </c>
      <c r="E5504"/>
      <c r="F5504">
        <v>76600</v>
      </c>
      <c r="G5504" t="s">
        <v>33477</v>
      </c>
      <c r="H5504">
        <v>67270</v>
      </c>
      <c r="I5504" t="s">
        <v>33476</v>
      </c>
      <c r="J5504"/>
      <c r="U5504" s="43"/>
      <c r="AE5504"/>
    </row>
    <row r="5505" spans="1:31">
      <c r="A5505">
        <v>14400</v>
      </c>
      <c r="B5505" t="s">
        <v>5001</v>
      </c>
      <c r="C5505" t="s">
        <v>33477</v>
      </c>
      <c r="D5505" t="s">
        <v>33481</v>
      </c>
      <c r="E5505"/>
      <c r="F5505">
        <v>76610</v>
      </c>
      <c r="G5505" t="s">
        <v>33477</v>
      </c>
      <c r="H5505">
        <v>67270</v>
      </c>
      <c r="I5505" t="s">
        <v>33476</v>
      </c>
      <c r="J5505"/>
      <c r="U5505" s="43"/>
      <c r="AE5505"/>
    </row>
    <row r="5506" spans="1:31">
      <c r="A5506">
        <v>14240</v>
      </c>
      <c r="B5506" t="s">
        <v>5002</v>
      </c>
      <c r="C5506" t="s">
        <v>33477</v>
      </c>
      <c r="D5506" t="s">
        <v>33476</v>
      </c>
      <c r="E5506"/>
      <c r="F5506">
        <v>76620</v>
      </c>
      <c r="G5506" t="s">
        <v>33477</v>
      </c>
      <c r="H5506">
        <v>67270</v>
      </c>
      <c r="I5506" t="s">
        <v>33476</v>
      </c>
      <c r="J5506"/>
      <c r="U5506" s="43"/>
      <c r="AE5506"/>
    </row>
    <row r="5507" spans="1:31">
      <c r="A5507">
        <v>14121</v>
      </c>
      <c r="B5507" t="s">
        <v>5003</v>
      </c>
      <c r="C5507" t="s">
        <v>33477</v>
      </c>
      <c r="D5507" t="e">
        <v>#N/A</v>
      </c>
      <c r="E5507"/>
      <c r="F5507">
        <v>76720</v>
      </c>
      <c r="G5507" t="s">
        <v>33477</v>
      </c>
      <c r="H5507">
        <v>67280</v>
      </c>
      <c r="I5507" t="s">
        <v>33476</v>
      </c>
      <c r="J5507"/>
      <c r="U5507" s="43"/>
      <c r="AE5507"/>
    </row>
    <row r="5508" spans="1:31">
      <c r="A5508">
        <v>14940</v>
      </c>
      <c r="B5508" t="s">
        <v>5004</v>
      </c>
      <c r="C5508" t="s">
        <v>33477</v>
      </c>
      <c r="D5508" t="e">
        <v>#N/A</v>
      </c>
      <c r="E5508"/>
      <c r="F5508">
        <v>76770</v>
      </c>
      <c r="G5508" t="s">
        <v>33477</v>
      </c>
      <c r="H5508">
        <v>67290</v>
      </c>
      <c r="I5508" t="s">
        <v>33476</v>
      </c>
      <c r="J5508"/>
      <c r="U5508" s="43"/>
      <c r="AE5508"/>
    </row>
    <row r="5509" spans="1:31">
      <c r="A5509">
        <v>14330</v>
      </c>
      <c r="B5509" t="s">
        <v>5005</v>
      </c>
      <c r="C5509" t="s">
        <v>33477</v>
      </c>
      <c r="D5509" t="s">
        <v>33476</v>
      </c>
      <c r="E5509"/>
      <c r="F5509">
        <v>76800</v>
      </c>
      <c r="G5509" t="s">
        <v>33477</v>
      </c>
      <c r="H5509">
        <v>67310</v>
      </c>
      <c r="I5509" t="s">
        <v>33476</v>
      </c>
      <c r="J5509"/>
      <c r="U5509" s="43"/>
      <c r="AE5509"/>
    </row>
    <row r="5510" spans="1:31">
      <c r="A5510">
        <v>14330</v>
      </c>
      <c r="B5510" t="s">
        <v>5006</v>
      </c>
      <c r="C5510" t="s">
        <v>33477</v>
      </c>
      <c r="D5510" t="s">
        <v>33476</v>
      </c>
      <c r="E5510"/>
      <c r="F5510">
        <v>76810</v>
      </c>
      <c r="G5510" t="s">
        <v>33477</v>
      </c>
      <c r="H5510">
        <v>67320</v>
      </c>
      <c r="I5510" t="s">
        <v>33476</v>
      </c>
      <c r="J5510"/>
      <c r="U5510" s="43"/>
      <c r="AE5510"/>
    </row>
    <row r="5511" spans="1:31">
      <c r="A5511">
        <v>14170</v>
      </c>
      <c r="B5511" t="s">
        <v>5007</v>
      </c>
      <c r="C5511" t="s">
        <v>33477</v>
      </c>
      <c r="D5511" t="s">
        <v>33476</v>
      </c>
      <c r="E5511"/>
      <c r="F5511">
        <v>76870</v>
      </c>
      <c r="G5511" t="s">
        <v>33477</v>
      </c>
      <c r="H5511">
        <v>67320</v>
      </c>
      <c r="I5511" t="s">
        <v>33476</v>
      </c>
      <c r="J5511"/>
      <c r="U5511" s="43"/>
      <c r="AE5511"/>
    </row>
    <row r="5512" spans="1:31">
      <c r="A5512">
        <v>14240</v>
      </c>
      <c r="B5512" t="s">
        <v>5008</v>
      </c>
      <c r="C5512" t="s">
        <v>33477</v>
      </c>
      <c r="D5512" t="s">
        <v>33476</v>
      </c>
      <c r="E5512"/>
      <c r="F5512">
        <v>76910</v>
      </c>
      <c r="G5512" t="s">
        <v>33477</v>
      </c>
      <c r="H5512">
        <v>67330</v>
      </c>
      <c r="I5512" t="s">
        <v>33476</v>
      </c>
      <c r="J5512"/>
      <c r="U5512" s="43"/>
      <c r="AE5512"/>
    </row>
    <row r="5513" spans="1:31">
      <c r="A5513">
        <v>14240</v>
      </c>
      <c r="B5513" t="s">
        <v>5008</v>
      </c>
      <c r="C5513" t="s">
        <v>33477</v>
      </c>
      <c r="D5513" t="s">
        <v>33476</v>
      </c>
      <c r="E5513"/>
      <c r="F5513">
        <v>76920</v>
      </c>
      <c r="G5513" t="s">
        <v>33477</v>
      </c>
      <c r="H5513">
        <v>67330</v>
      </c>
      <c r="I5513" t="s">
        <v>33476</v>
      </c>
      <c r="J5513"/>
      <c r="U5513" s="43"/>
      <c r="AE5513"/>
    </row>
    <row r="5514" spans="1:31">
      <c r="A5514">
        <v>14350</v>
      </c>
      <c r="B5514" t="s">
        <v>5008</v>
      </c>
      <c r="C5514" t="s">
        <v>33477</v>
      </c>
      <c r="D5514" t="s">
        <v>33476</v>
      </c>
      <c r="E5514"/>
      <c r="F5514">
        <v>76960</v>
      </c>
      <c r="G5514" t="s">
        <v>33477</v>
      </c>
      <c r="H5514">
        <v>67340</v>
      </c>
      <c r="I5514" t="s">
        <v>33476</v>
      </c>
      <c r="J5514"/>
      <c r="U5514" s="43"/>
      <c r="AE5514"/>
    </row>
    <row r="5515" spans="1:31">
      <c r="A5515">
        <v>14350</v>
      </c>
      <c r="B5515" t="s">
        <v>5008</v>
      </c>
      <c r="C5515" t="s">
        <v>33477</v>
      </c>
      <c r="D5515" t="s">
        <v>33476</v>
      </c>
      <c r="E5515"/>
      <c r="F5515">
        <v>76970</v>
      </c>
      <c r="G5515" t="s">
        <v>33477</v>
      </c>
      <c r="H5515">
        <v>67340</v>
      </c>
      <c r="I5515" t="s">
        <v>33476</v>
      </c>
      <c r="J5515"/>
      <c r="U5515" s="43"/>
      <c r="AE5515"/>
    </row>
    <row r="5516" spans="1:31">
      <c r="A5516">
        <v>14190</v>
      </c>
      <c r="B5516" t="s">
        <v>5009</v>
      </c>
      <c r="C5516" t="s">
        <v>33477</v>
      </c>
      <c r="D5516" t="s">
        <v>33476</v>
      </c>
      <c r="E5516"/>
      <c r="F5516">
        <v>77000</v>
      </c>
      <c r="G5516" t="s">
        <v>33480</v>
      </c>
      <c r="H5516">
        <v>67360</v>
      </c>
      <c r="I5516" t="s">
        <v>33476</v>
      </c>
      <c r="J5516"/>
      <c r="U5516" s="43"/>
      <c r="AE5516"/>
    </row>
    <row r="5517" spans="1:31">
      <c r="A5517">
        <v>14540</v>
      </c>
      <c r="B5517" t="s">
        <v>5010</v>
      </c>
      <c r="C5517" t="s">
        <v>33477</v>
      </c>
      <c r="D5517" t="s">
        <v>33476</v>
      </c>
      <c r="E5517"/>
      <c r="F5517">
        <v>77090</v>
      </c>
      <c r="G5517" t="s">
        <v>33480</v>
      </c>
      <c r="H5517">
        <v>67370</v>
      </c>
      <c r="I5517" t="s">
        <v>33476</v>
      </c>
      <c r="J5517"/>
      <c r="U5517" s="43"/>
      <c r="AE5517"/>
    </row>
    <row r="5518" spans="1:31">
      <c r="A5518">
        <v>14400</v>
      </c>
      <c r="B5518" t="s">
        <v>5011</v>
      </c>
      <c r="C5518" t="s">
        <v>33477</v>
      </c>
      <c r="D5518" t="s">
        <v>33481</v>
      </c>
      <c r="E5518"/>
      <c r="F5518">
        <v>77111</v>
      </c>
      <c r="G5518" t="s">
        <v>33480</v>
      </c>
      <c r="H5518">
        <v>67390</v>
      </c>
      <c r="I5518" t="s">
        <v>33476</v>
      </c>
      <c r="J5518"/>
      <c r="U5518" s="43"/>
      <c r="AE5518"/>
    </row>
    <row r="5519" spans="1:31">
      <c r="A5519">
        <v>14700</v>
      </c>
      <c r="B5519" t="s">
        <v>5012</v>
      </c>
      <c r="C5519" t="s">
        <v>33477</v>
      </c>
      <c r="D5519" t="s">
        <v>33476</v>
      </c>
      <c r="E5519"/>
      <c r="F5519">
        <v>77122</v>
      </c>
      <c r="G5519" t="s">
        <v>33480</v>
      </c>
      <c r="H5519">
        <v>67390</v>
      </c>
      <c r="I5519" t="s">
        <v>33476</v>
      </c>
      <c r="J5519"/>
      <c r="U5519" s="43"/>
      <c r="AE5519"/>
    </row>
    <row r="5520" spans="1:31">
      <c r="A5520">
        <v>14420</v>
      </c>
      <c r="B5520" t="s">
        <v>5013</v>
      </c>
      <c r="C5520" t="s">
        <v>33477</v>
      </c>
      <c r="D5520" t="s">
        <v>33476</v>
      </c>
      <c r="E5520"/>
      <c r="F5520">
        <v>77124</v>
      </c>
      <c r="G5520" t="s">
        <v>33480</v>
      </c>
      <c r="H5520">
        <v>67390</v>
      </c>
      <c r="I5520" t="s">
        <v>33476</v>
      </c>
      <c r="J5520"/>
      <c r="U5520" s="43"/>
      <c r="AE5520"/>
    </row>
    <row r="5521" spans="1:31">
      <c r="A5521">
        <v>14400</v>
      </c>
      <c r="B5521" t="s">
        <v>5014</v>
      </c>
      <c r="C5521" t="s">
        <v>33477</v>
      </c>
      <c r="D5521" t="s">
        <v>33481</v>
      </c>
      <c r="E5521"/>
      <c r="F5521">
        <v>77126</v>
      </c>
      <c r="G5521" t="s">
        <v>33480</v>
      </c>
      <c r="H5521">
        <v>67420</v>
      </c>
      <c r="I5521" t="s">
        <v>33476</v>
      </c>
      <c r="J5521"/>
      <c r="U5521" s="43"/>
      <c r="AE5521"/>
    </row>
    <row r="5522" spans="1:31">
      <c r="A5522">
        <v>14400</v>
      </c>
      <c r="B5522" t="s">
        <v>5015</v>
      </c>
      <c r="C5522" t="s">
        <v>33477</v>
      </c>
      <c r="D5522" t="s">
        <v>33481</v>
      </c>
      <c r="E5522"/>
      <c r="F5522">
        <v>77131</v>
      </c>
      <c r="G5522" t="s">
        <v>33480</v>
      </c>
      <c r="H5522">
        <v>67430</v>
      </c>
      <c r="I5522" t="s">
        <v>33476</v>
      </c>
      <c r="J5522"/>
      <c r="U5522" s="43"/>
      <c r="AE5522"/>
    </row>
    <row r="5523" spans="1:31">
      <c r="A5523">
        <v>14710</v>
      </c>
      <c r="B5523" t="s">
        <v>5016</v>
      </c>
      <c r="C5523" t="s">
        <v>33477</v>
      </c>
      <c r="D5523" t="s">
        <v>33476</v>
      </c>
      <c r="E5523"/>
      <c r="F5523">
        <v>77138</v>
      </c>
      <c r="G5523" t="s">
        <v>33480</v>
      </c>
      <c r="H5523">
        <v>67430</v>
      </c>
      <c r="I5523" t="s">
        <v>33476</v>
      </c>
      <c r="J5523"/>
      <c r="U5523" s="43"/>
      <c r="AE5523"/>
    </row>
    <row r="5524" spans="1:31">
      <c r="A5524">
        <v>14130</v>
      </c>
      <c r="B5524" t="s">
        <v>5017</v>
      </c>
      <c r="C5524" t="s">
        <v>33477</v>
      </c>
      <c r="D5524" t="s">
        <v>33476</v>
      </c>
      <c r="E5524"/>
      <c r="F5524">
        <v>77141</v>
      </c>
      <c r="G5524" t="s">
        <v>33480</v>
      </c>
      <c r="H5524">
        <v>67440</v>
      </c>
      <c r="I5524" t="s">
        <v>33476</v>
      </c>
      <c r="J5524"/>
      <c r="U5524" s="43"/>
      <c r="AE5524"/>
    </row>
    <row r="5525" spans="1:31">
      <c r="A5525">
        <v>14250</v>
      </c>
      <c r="B5525" t="s">
        <v>5018</v>
      </c>
      <c r="C5525" t="s">
        <v>33477</v>
      </c>
      <c r="D5525" t="s">
        <v>33476</v>
      </c>
      <c r="E5525"/>
      <c r="F5525">
        <v>77144</v>
      </c>
      <c r="G5525" t="s">
        <v>33480</v>
      </c>
      <c r="H5525">
        <v>67470</v>
      </c>
      <c r="I5525" t="s">
        <v>33476</v>
      </c>
      <c r="J5525"/>
      <c r="U5525" s="43"/>
      <c r="AE5525"/>
    </row>
    <row r="5526" spans="1:31">
      <c r="A5526">
        <v>14610</v>
      </c>
      <c r="B5526" t="s">
        <v>5019</v>
      </c>
      <c r="C5526" t="s">
        <v>33477</v>
      </c>
      <c r="D5526" t="s">
        <v>33476</v>
      </c>
      <c r="E5526"/>
      <c r="F5526">
        <v>77145</v>
      </c>
      <c r="G5526" t="s">
        <v>33480</v>
      </c>
      <c r="H5526">
        <v>67480</v>
      </c>
      <c r="I5526" t="s">
        <v>33476</v>
      </c>
      <c r="J5526"/>
      <c r="U5526" s="43"/>
      <c r="AE5526"/>
    </row>
    <row r="5527" spans="1:31">
      <c r="A5527">
        <v>14130</v>
      </c>
      <c r="B5527" t="s">
        <v>5020</v>
      </c>
      <c r="C5527" t="s">
        <v>33477</v>
      </c>
      <c r="D5527" t="s">
        <v>33476</v>
      </c>
      <c r="E5527"/>
      <c r="F5527">
        <v>77148</v>
      </c>
      <c r="G5527" t="s">
        <v>33480</v>
      </c>
      <c r="H5527">
        <v>67480</v>
      </c>
      <c r="I5527" t="s">
        <v>33476</v>
      </c>
      <c r="J5527"/>
      <c r="U5527" s="43"/>
      <c r="AE5527"/>
    </row>
    <row r="5528" spans="1:31">
      <c r="A5528">
        <v>14220</v>
      </c>
      <c r="B5528" t="s">
        <v>5021</v>
      </c>
      <c r="C5528" t="s">
        <v>33477</v>
      </c>
      <c r="D5528" t="s">
        <v>33476</v>
      </c>
      <c r="E5528"/>
      <c r="F5528">
        <v>77150</v>
      </c>
      <c r="G5528" t="s">
        <v>33480</v>
      </c>
      <c r="H5528">
        <v>67500</v>
      </c>
      <c r="I5528" t="s">
        <v>33476</v>
      </c>
      <c r="J5528"/>
      <c r="U5528" s="43"/>
      <c r="AE5528"/>
    </row>
    <row r="5529" spans="1:31">
      <c r="A5529">
        <v>14220</v>
      </c>
      <c r="B5529" t="s">
        <v>5021</v>
      </c>
      <c r="C5529" t="s">
        <v>33477</v>
      </c>
      <c r="D5529" t="s">
        <v>33476</v>
      </c>
      <c r="E5529"/>
      <c r="F5529">
        <v>77154</v>
      </c>
      <c r="G5529" t="s">
        <v>33480</v>
      </c>
      <c r="H5529">
        <v>67520</v>
      </c>
      <c r="I5529" t="s">
        <v>33476</v>
      </c>
      <c r="J5529"/>
      <c r="U5529" s="43"/>
      <c r="AE5529"/>
    </row>
    <row r="5530" spans="1:31">
      <c r="A5530">
        <v>14220</v>
      </c>
      <c r="B5530" t="s">
        <v>5021</v>
      </c>
      <c r="C5530" t="s">
        <v>33477</v>
      </c>
      <c r="D5530" t="s">
        <v>33476</v>
      </c>
      <c r="E5530"/>
      <c r="F5530">
        <v>77157</v>
      </c>
      <c r="G5530" t="s">
        <v>33480</v>
      </c>
      <c r="H5530">
        <v>67530</v>
      </c>
      <c r="I5530" t="s">
        <v>33476</v>
      </c>
      <c r="J5530"/>
      <c r="U5530" s="43"/>
      <c r="AE5530"/>
    </row>
    <row r="5531" spans="1:31">
      <c r="A5531">
        <v>14220</v>
      </c>
      <c r="B5531" t="s">
        <v>5021</v>
      </c>
      <c r="C5531" t="s">
        <v>33477</v>
      </c>
      <c r="D5531" t="s">
        <v>33476</v>
      </c>
      <c r="E5531"/>
      <c r="F5531">
        <v>77164</v>
      </c>
      <c r="G5531" t="s">
        <v>33480</v>
      </c>
      <c r="H5531">
        <v>67540</v>
      </c>
      <c r="I5531" t="s">
        <v>33476</v>
      </c>
      <c r="J5531"/>
      <c r="U5531" s="43"/>
      <c r="AE5531"/>
    </row>
    <row r="5532" spans="1:31">
      <c r="A5532">
        <v>14220</v>
      </c>
      <c r="B5532" t="s">
        <v>5021</v>
      </c>
      <c r="C5532" t="s">
        <v>33477</v>
      </c>
      <c r="D5532" t="s">
        <v>33476</v>
      </c>
      <c r="E5532"/>
      <c r="F5532">
        <v>77166</v>
      </c>
      <c r="G5532" t="s">
        <v>33480</v>
      </c>
      <c r="H5532">
        <v>67580</v>
      </c>
      <c r="I5532" t="s">
        <v>33476</v>
      </c>
      <c r="J5532"/>
      <c r="U5532" s="43"/>
      <c r="AE5532"/>
    </row>
    <row r="5533" spans="1:31">
      <c r="A5533">
        <v>14250</v>
      </c>
      <c r="B5533" t="s">
        <v>5022</v>
      </c>
      <c r="C5533" t="s">
        <v>33477</v>
      </c>
      <c r="D5533" t="s">
        <v>33476</v>
      </c>
      <c r="E5533"/>
      <c r="F5533">
        <v>77167</v>
      </c>
      <c r="G5533" t="s">
        <v>33480</v>
      </c>
      <c r="H5533">
        <v>67580</v>
      </c>
      <c r="I5533" t="s">
        <v>33476</v>
      </c>
      <c r="J5533"/>
      <c r="U5533" s="43"/>
      <c r="AE5533"/>
    </row>
    <row r="5534" spans="1:31">
      <c r="A5534">
        <v>14130</v>
      </c>
      <c r="B5534" t="s">
        <v>5023</v>
      </c>
      <c r="C5534" t="s">
        <v>33477</v>
      </c>
      <c r="D5534" t="s">
        <v>33476</v>
      </c>
      <c r="E5534"/>
      <c r="F5534">
        <v>77173</v>
      </c>
      <c r="G5534" t="s">
        <v>33480</v>
      </c>
      <c r="H5534">
        <v>67590</v>
      </c>
      <c r="I5534" t="s">
        <v>33476</v>
      </c>
      <c r="J5534"/>
      <c r="U5534" s="43"/>
      <c r="AE5534"/>
    </row>
    <row r="5535" spans="1:31">
      <c r="A5535">
        <v>14940</v>
      </c>
      <c r="B5535" t="s">
        <v>5024</v>
      </c>
      <c r="C5535" t="s">
        <v>33477</v>
      </c>
      <c r="D5535" t="e">
        <v>#N/A</v>
      </c>
      <c r="E5535"/>
      <c r="F5535">
        <v>77174</v>
      </c>
      <c r="G5535" t="s">
        <v>33480</v>
      </c>
      <c r="H5535">
        <v>67600</v>
      </c>
      <c r="I5535" t="s">
        <v>33476</v>
      </c>
      <c r="J5535"/>
      <c r="U5535" s="43"/>
      <c r="AE5535"/>
    </row>
    <row r="5536" spans="1:31">
      <c r="A5536">
        <v>14800</v>
      </c>
      <c r="B5536" t="s">
        <v>5025</v>
      </c>
      <c r="C5536" t="s">
        <v>33477</v>
      </c>
      <c r="D5536" t="e">
        <v>#N/A</v>
      </c>
      <c r="E5536"/>
      <c r="F5536">
        <v>77176</v>
      </c>
      <c r="G5536" t="s">
        <v>33480</v>
      </c>
      <c r="H5536">
        <v>67620</v>
      </c>
      <c r="I5536" t="s">
        <v>33476</v>
      </c>
      <c r="J5536"/>
      <c r="U5536" s="43"/>
      <c r="AE5536"/>
    </row>
    <row r="5537" spans="1:31">
      <c r="A5537">
        <v>14400</v>
      </c>
      <c r="B5537" t="s">
        <v>5026</v>
      </c>
      <c r="C5537" t="s">
        <v>33477</v>
      </c>
      <c r="D5537" t="s">
        <v>33481</v>
      </c>
      <c r="E5537"/>
      <c r="F5537">
        <v>77178</v>
      </c>
      <c r="G5537" t="s">
        <v>33480</v>
      </c>
      <c r="H5537">
        <v>67630</v>
      </c>
      <c r="I5537" t="s">
        <v>33476</v>
      </c>
      <c r="J5537"/>
      <c r="U5537" s="43"/>
      <c r="AE5537"/>
    </row>
    <row r="5538" spans="1:31">
      <c r="A5538">
        <v>14800</v>
      </c>
      <c r="B5538" t="s">
        <v>5027</v>
      </c>
      <c r="C5538" t="s">
        <v>33477</v>
      </c>
      <c r="D5538" t="e">
        <v>#N/A</v>
      </c>
      <c r="E5538"/>
      <c r="F5538">
        <v>77181</v>
      </c>
      <c r="G5538" t="s">
        <v>33480</v>
      </c>
      <c r="H5538">
        <v>67660</v>
      </c>
      <c r="I5538" t="s">
        <v>33476</v>
      </c>
      <c r="J5538"/>
      <c r="U5538" s="43"/>
      <c r="AE5538"/>
    </row>
    <row r="5539" spans="1:31">
      <c r="A5539">
        <v>14330</v>
      </c>
      <c r="B5539" t="s">
        <v>5028</v>
      </c>
      <c r="C5539" t="s">
        <v>33477</v>
      </c>
      <c r="D5539" t="s">
        <v>33476</v>
      </c>
      <c r="E5539"/>
      <c r="F5539">
        <v>77183</v>
      </c>
      <c r="G5539" t="s">
        <v>33480</v>
      </c>
      <c r="H5539">
        <v>67680</v>
      </c>
      <c r="I5539" t="s">
        <v>33476</v>
      </c>
      <c r="J5539"/>
      <c r="U5539" s="43"/>
      <c r="AE5539"/>
    </row>
    <row r="5540" spans="1:31">
      <c r="A5540">
        <v>14130</v>
      </c>
      <c r="B5540" t="s">
        <v>5029</v>
      </c>
      <c r="C5540" t="s">
        <v>33477</v>
      </c>
      <c r="D5540" t="s">
        <v>33476</v>
      </c>
      <c r="E5540"/>
      <c r="F5540">
        <v>77184</v>
      </c>
      <c r="G5540" t="s">
        <v>33480</v>
      </c>
      <c r="H5540">
        <v>67700</v>
      </c>
      <c r="I5540" t="s">
        <v>33476</v>
      </c>
      <c r="J5540"/>
      <c r="U5540" s="43"/>
      <c r="AE5540"/>
    </row>
    <row r="5541" spans="1:31">
      <c r="A5541">
        <v>14210</v>
      </c>
      <c r="B5541" t="s">
        <v>5030</v>
      </c>
      <c r="C5541" t="s">
        <v>33477</v>
      </c>
      <c r="D5541" t="s">
        <v>33476</v>
      </c>
      <c r="E5541"/>
      <c r="F5541">
        <v>77185</v>
      </c>
      <c r="G5541" t="s">
        <v>33480</v>
      </c>
      <c r="H5541">
        <v>67700</v>
      </c>
      <c r="I5541" t="s">
        <v>33476</v>
      </c>
      <c r="J5541"/>
      <c r="U5541" s="43"/>
      <c r="AE5541"/>
    </row>
    <row r="5542" spans="1:31">
      <c r="A5542">
        <v>14310</v>
      </c>
      <c r="B5542" t="s">
        <v>5031</v>
      </c>
      <c r="C5542" t="s">
        <v>33477</v>
      </c>
      <c r="D5542" t="s">
        <v>33476</v>
      </c>
      <c r="E5542"/>
      <c r="F5542">
        <v>77186</v>
      </c>
      <c r="G5542" t="s">
        <v>33480</v>
      </c>
      <c r="H5542">
        <v>67710</v>
      </c>
      <c r="I5542" t="s">
        <v>33476</v>
      </c>
      <c r="J5542"/>
      <c r="U5542" s="43"/>
      <c r="AE5542"/>
    </row>
    <row r="5543" spans="1:31">
      <c r="A5543">
        <v>14117</v>
      </c>
      <c r="B5543" t="s">
        <v>5032</v>
      </c>
      <c r="C5543" t="s">
        <v>33477</v>
      </c>
      <c r="D5543" t="e">
        <v>#N/A</v>
      </c>
      <c r="E5543"/>
      <c r="F5543">
        <v>77190</v>
      </c>
      <c r="G5543" t="s">
        <v>33480</v>
      </c>
      <c r="H5543">
        <v>67720</v>
      </c>
      <c r="I5543" t="s">
        <v>33476</v>
      </c>
      <c r="J5543"/>
      <c r="U5543" s="43"/>
      <c r="AE5543"/>
    </row>
    <row r="5544" spans="1:31">
      <c r="A5544">
        <v>14690</v>
      </c>
      <c r="B5544" t="s">
        <v>5033</v>
      </c>
      <c r="C5544" t="s">
        <v>33477</v>
      </c>
      <c r="D5544" t="e">
        <v>#N/A</v>
      </c>
      <c r="E5544"/>
      <c r="F5544">
        <v>77200</v>
      </c>
      <c r="G5544" t="s">
        <v>33480</v>
      </c>
      <c r="H5544">
        <v>67730</v>
      </c>
      <c r="I5544" t="s">
        <v>33476</v>
      </c>
      <c r="J5544"/>
      <c r="U5544" s="43"/>
      <c r="AE5544"/>
    </row>
    <row r="5545" spans="1:31">
      <c r="A5545">
        <v>14710</v>
      </c>
      <c r="B5545" t="s">
        <v>5034</v>
      </c>
      <c r="C5545" t="s">
        <v>33477</v>
      </c>
      <c r="D5545" t="s">
        <v>33476</v>
      </c>
      <c r="E5545"/>
      <c r="F5545">
        <v>77210</v>
      </c>
      <c r="G5545" t="s">
        <v>33480</v>
      </c>
      <c r="H5545">
        <v>67750</v>
      </c>
      <c r="I5545" t="s">
        <v>33476</v>
      </c>
      <c r="J5545"/>
      <c r="U5545" s="43"/>
      <c r="AE5545"/>
    </row>
    <row r="5546" spans="1:31">
      <c r="A5546">
        <v>14670</v>
      </c>
      <c r="B5546" t="s">
        <v>5035</v>
      </c>
      <c r="C5546" t="s">
        <v>33477</v>
      </c>
      <c r="D5546" t="e">
        <v>#N/A</v>
      </c>
      <c r="E5546"/>
      <c r="F5546">
        <v>77270</v>
      </c>
      <c r="G5546" t="s">
        <v>33480</v>
      </c>
      <c r="H5546">
        <v>67760</v>
      </c>
      <c r="I5546" t="s">
        <v>33476</v>
      </c>
      <c r="J5546"/>
      <c r="U5546" s="43"/>
      <c r="AE5546"/>
    </row>
    <row r="5547" spans="1:31">
      <c r="A5547">
        <v>14670</v>
      </c>
      <c r="B5547" t="s">
        <v>5035</v>
      </c>
      <c r="C5547" t="s">
        <v>33477</v>
      </c>
      <c r="D5547" t="e">
        <v>#N/A</v>
      </c>
      <c r="E5547"/>
      <c r="F5547">
        <v>77280</v>
      </c>
      <c r="G5547" t="s">
        <v>33480</v>
      </c>
      <c r="H5547">
        <v>67960</v>
      </c>
      <c r="I5547" t="s">
        <v>33476</v>
      </c>
      <c r="J5547"/>
      <c r="U5547" s="43"/>
      <c r="AE5547"/>
    </row>
    <row r="5548" spans="1:31">
      <c r="A5548">
        <v>14210</v>
      </c>
      <c r="B5548" t="s">
        <v>5036</v>
      </c>
      <c r="C5548" t="s">
        <v>33477</v>
      </c>
      <c r="D5548" t="s">
        <v>33476</v>
      </c>
      <c r="E5548"/>
      <c r="F5548">
        <v>77310</v>
      </c>
      <c r="G5548" t="s">
        <v>33480</v>
      </c>
      <c r="H5548">
        <v>68125</v>
      </c>
      <c r="I5548" t="s">
        <v>33476</v>
      </c>
      <c r="J5548"/>
      <c r="U5548" s="43"/>
      <c r="AE5548"/>
    </row>
    <row r="5549" spans="1:31">
      <c r="A5549">
        <v>14210</v>
      </c>
      <c r="B5549" t="s">
        <v>5036</v>
      </c>
      <c r="C5549" t="s">
        <v>33477</v>
      </c>
      <c r="D5549" t="s">
        <v>33476</v>
      </c>
      <c r="E5549"/>
      <c r="F5549">
        <v>77330</v>
      </c>
      <c r="G5549" t="s">
        <v>33480</v>
      </c>
      <c r="H5549">
        <v>68127</v>
      </c>
      <c r="I5549" t="s">
        <v>33476</v>
      </c>
      <c r="J5549"/>
      <c r="U5549" s="43"/>
      <c r="AE5549"/>
    </row>
    <row r="5550" spans="1:31">
      <c r="A5550">
        <v>14490</v>
      </c>
      <c r="B5550" t="s">
        <v>5037</v>
      </c>
      <c r="C5550" t="s">
        <v>33477</v>
      </c>
      <c r="D5550" t="s">
        <v>33476</v>
      </c>
      <c r="E5550"/>
      <c r="F5550">
        <v>77340</v>
      </c>
      <c r="G5550" t="s">
        <v>33480</v>
      </c>
      <c r="H5550">
        <v>68130</v>
      </c>
      <c r="I5550" t="s">
        <v>33476</v>
      </c>
      <c r="J5550"/>
      <c r="U5550" s="43"/>
      <c r="AE5550"/>
    </row>
    <row r="5551" spans="1:31">
      <c r="A5551">
        <v>14360</v>
      </c>
      <c r="B5551" t="s">
        <v>5038</v>
      </c>
      <c r="C5551" t="s">
        <v>33477</v>
      </c>
      <c r="D5551" t="s">
        <v>33476</v>
      </c>
      <c r="E5551"/>
      <c r="F5551">
        <v>77360</v>
      </c>
      <c r="G5551" t="s">
        <v>33480</v>
      </c>
      <c r="H5551">
        <v>68130</v>
      </c>
      <c r="I5551" t="s">
        <v>33476</v>
      </c>
      <c r="J5551"/>
      <c r="U5551" s="43"/>
      <c r="AE5551"/>
    </row>
    <row r="5552" spans="1:31">
      <c r="A5552">
        <v>14490</v>
      </c>
      <c r="B5552" t="s">
        <v>5039</v>
      </c>
      <c r="C5552" t="s">
        <v>33477</v>
      </c>
      <c r="D5552" t="s">
        <v>33476</v>
      </c>
      <c r="E5552"/>
      <c r="F5552">
        <v>77380</v>
      </c>
      <c r="G5552" t="s">
        <v>33480</v>
      </c>
      <c r="H5552">
        <v>68130</v>
      </c>
      <c r="I5552" t="s">
        <v>33476</v>
      </c>
      <c r="J5552"/>
      <c r="U5552" s="43"/>
      <c r="AE5552"/>
    </row>
    <row r="5553" spans="1:31">
      <c r="A5553">
        <v>14190</v>
      </c>
      <c r="B5553" t="s">
        <v>3687</v>
      </c>
      <c r="C5553" t="s">
        <v>33477</v>
      </c>
      <c r="D5553" t="s">
        <v>33476</v>
      </c>
      <c r="E5553"/>
      <c r="F5553">
        <v>77420</v>
      </c>
      <c r="G5553" t="s">
        <v>33480</v>
      </c>
      <c r="H5553">
        <v>68140</v>
      </c>
      <c r="I5553" t="s">
        <v>33476</v>
      </c>
      <c r="J5553"/>
      <c r="U5553" s="43"/>
      <c r="AE5553"/>
    </row>
    <row r="5554" spans="1:31">
      <c r="A5554">
        <v>14420</v>
      </c>
      <c r="B5554" t="s">
        <v>5040</v>
      </c>
      <c r="C5554" t="s">
        <v>33477</v>
      </c>
      <c r="D5554" t="s">
        <v>33476</v>
      </c>
      <c r="E5554"/>
      <c r="F5554">
        <v>77430</v>
      </c>
      <c r="G5554" t="s">
        <v>33480</v>
      </c>
      <c r="H5554">
        <v>68140</v>
      </c>
      <c r="I5554" t="s">
        <v>33476</v>
      </c>
      <c r="J5554"/>
      <c r="U5554" s="43"/>
      <c r="AE5554"/>
    </row>
    <row r="5555" spans="1:31">
      <c r="A5555">
        <v>14210</v>
      </c>
      <c r="B5555" t="s">
        <v>5041</v>
      </c>
      <c r="C5555" t="s">
        <v>33477</v>
      </c>
      <c r="D5555" t="s">
        <v>33476</v>
      </c>
      <c r="E5555"/>
      <c r="F5555">
        <v>77450</v>
      </c>
      <c r="G5555" t="s">
        <v>33480</v>
      </c>
      <c r="H5555">
        <v>68150</v>
      </c>
      <c r="I5555" t="s">
        <v>33476</v>
      </c>
      <c r="J5555"/>
      <c r="U5555" s="43"/>
      <c r="AE5555"/>
    </row>
    <row r="5556" spans="1:31">
      <c r="A5556">
        <v>14210</v>
      </c>
      <c r="B5556" t="s">
        <v>5041</v>
      </c>
      <c r="C5556" t="s">
        <v>33477</v>
      </c>
      <c r="D5556" t="s">
        <v>33476</v>
      </c>
      <c r="E5556"/>
      <c r="F5556">
        <v>77480</v>
      </c>
      <c r="G5556" t="s">
        <v>33480</v>
      </c>
      <c r="H5556">
        <v>68150</v>
      </c>
      <c r="I5556" t="s">
        <v>33476</v>
      </c>
      <c r="J5556"/>
      <c r="U5556" s="43"/>
      <c r="AE5556"/>
    </row>
    <row r="5557" spans="1:31">
      <c r="A5557">
        <v>14340</v>
      </c>
      <c r="B5557" t="s">
        <v>5042</v>
      </c>
      <c r="C5557" t="s">
        <v>33477</v>
      </c>
      <c r="D5557" t="s">
        <v>33476</v>
      </c>
      <c r="E5557"/>
      <c r="F5557">
        <v>77500</v>
      </c>
      <c r="G5557" t="s">
        <v>33480</v>
      </c>
      <c r="H5557">
        <v>68160</v>
      </c>
      <c r="I5557" t="s">
        <v>33476</v>
      </c>
      <c r="J5557"/>
      <c r="U5557" s="43"/>
      <c r="AE5557"/>
    </row>
    <row r="5558" spans="1:31">
      <c r="A5558">
        <v>14390</v>
      </c>
      <c r="B5558" t="s">
        <v>5043</v>
      </c>
      <c r="C5558" t="s">
        <v>33477</v>
      </c>
      <c r="D5558" t="s">
        <v>33481</v>
      </c>
      <c r="E5558"/>
      <c r="F5558">
        <v>77590</v>
      </c>
      <c r="G5558" t="s">
        <v>33480</v>
      </c>
      <c r="H5558">
        <v>68190</v>
      </c>
      <c r="I5558" t="s">
        <v>33476</v>
      </c>
      <c r="J5558"/>
      <c r="U5558" s="43"/>
      <c r="AE5558"/>
    </row>
    <row r="5559" spans="1:31">
      <c r="A5559">
        <v>14350</v>
      </c>
      <c r="B5559" t="s">
        <v>5044</v>
      </c>
      <c r="C5559" t="s">
        <v>33477</v>
      </c>
      <c r="D5559" t="s">
        <v>33476</v>
      </c>
      <c r="E5559"/>
      <c r="F5559">
        <v>77600</v>
      </c>
      <c r="G5559" t="s">
        <v>33480</v>
      </c>
      <c r="H5559">
        <v>68210</v>
      </c>
      <c r="I5559" t="s">
        <v>33476</v>
      </c>
      <c r="J5559"/>
      <c r="U5559" s="43"/>
      <c r="AE5559"/>
    </row>
    <row r="5560" spans="1:31">
      <c r="A5560">
        <v>14350</v>
      </c>
      <c r="B5560" t="s">
        <v>5044</v>
      </c>
      <c r="C5560" t="s">
        <v>33477</v>
      </c>
      <c r="D5560" t="s">
        <v>33476</v>
      </c>
      <c r="E5560"/>
      <c r="F5560">
        <v>77610</v>
      </c>
      <c r="G5560" t="s">
        <v>33480</v>
      </c>
      <c r="H5560">
        <v>68210</v>
      </c>
      <c r="I5560" t="s">
        <v>33476</v>
      </c>
      <c r="J5560"/>
      <c r="U5560" s="43"/>
      <c r="AE5560"/>
    </row>
    <row r="5561" spans="1:31">
      <c r="A5561">
        <v>14350</v>
      </c>
      <c r="B5561" t="s">
        <v>5044</v>
      </c>
      <c r="C5561" t="s">
        <v>33477</v>
      </c>
      <c r="D5561" t="s">
        <v>33476</v>
      </c>
      <c r="E5561"/>
      <c r="F5561">
        <v>77640</v>
      </c>
      <c r="G5561" t="s">
        <v>33480</v>
      </c>
      <c r="H5561">
        <v>68210</v>
      </c>
      <c r="I5561" t="s">
        <v>33476</v>
      </c>
      <c r="J5561"/>
      <c r="U5561" s="43"/>
      <c r="AE5561"/>
    </row>
    <row r="5562" spans="1:31">
      <c r="A5562">
        <v>14410</v>
      </c>
      <c r="B5562" t="s">
        <v>5044</v>
      </c>
      <c r="C5562" t="s">
        <v>33477</v>
      </c>
      <c r="D5562" t="e">
        <v>#N/A</v>
      </c>
      <c r="E5562"/>
      <c r="F5562">
        <v>77670</v>
      </c>
      <c r="G5562" t="s">
        <v>33480</v>
      </c>
      <c r="H5562">
        <v>68220</v>
      </c>
      <c r="I5562" t="s">
        <v>33476</v>
      </c>
      <c r="J5562"/>
      <c r="U5562" s="43"/>
      <c r="AE5562"/>
    </row>
    <row r="5563" spans="1:31">
      <c r="A5563">
        <v>14410</v>
      </c>
      <c r="B5563" t="s">
        <v>5044</v>
      </c>
      <c r="C5563" t="s">
        <v>33477</v>
      </c>
      <c r="D5563" t="e">
        <v>#N/A</v>
      </c>
      <c r="E5563"/>
      <c r="F5563">
        <v>77690</v>
      </c>
      <c r="G5563" t="s">
        <v>33480</v>
      </c>
      <c r="H5563">
        <v>68230</v>
      </c>
      <c r="I5563" t="s">
        <v>33476</v>
      </c>
      <c r="J5563"/>
      <c r="U5563" s="43"/>
      <c r="AE5563"/>
    </row>
    <row r="5564" spans="1:31">
      <c r="A5564">
        <v>14410</v>
      </c>
      <c r="B5564" t="s">
        <v>5044</v>
      </c>
      <c r="C5564" t="s">
        <v>33477</v>
      </c>
      <c r="D5564" t="e">
        <v>#N/A</v>
      </c>
      <c r="E5564"/>
      <c r="F5564">
        <v>77750</v>
      </c>
      <c r="G5564" t="s">
        <v>33480</v>
      </c>
      <c r="H5564">
        <v>68260</v>
      </c>
      <c r="I5564" t="s">
        <v>33476</v>
      </c>
      <c r="J5564"/>
      <c r="U5564" s="43"/>
      <c r="AE5564"/>
    </row>
    <row r="5565" spans="1:31">
      <c r="A5565">
        <v>14410</v>
      </c>
      <c r="B5565" t="s">
        <v>5044</v>
      </c>
      <c r="C5565" t="s">
        <v>33477</v>
      </c>
      <c r="D5565" t="e">
        <v>#N/A</v>
      </c>
      <c r="E5565"/>
      <c r="F5565">
        <v>77780</v>
      </c>
      <c r="G5565" t="s">
        <v>33480</v>
      </c>
      <c r="H5565">
        <v>68280</v>
      </c>
      <c r="I5565" t="s">
        <v>33476</v>
      </c>
      <c r="J5565"/>
      <c r="U5565" s="43"/>
      <c r="AE5565"/>
    </row>
    <row r="5566" spans="1:31">
      <c r="A5566">
        <v>14410</v>
      </c>
      <c r="B5566" t="s">
        <v>5044</v>
      </c>
      <c r="C5566" t="s">
        <v>33477</v>
      </c>
      <c r="D5566" t="e">
        <v>#N/A</v>
      </c>
      <c r="E5566"/>
      <c r="F5566">
        <v>77810</v>
      </c>
      <c r="G5566" t="s">
        <v>33480</v>
      </c>
      <c r="H5566">
        <v>68290</v>
      </c>
      <c r="I5566" t="s">
        <v>33476</v>
      </c>
      <c r="J5566"/>
      <c r="U5566" s="43"/>
      <c r="AE5566"/>
    </row>
    <row r="5567" spans="1:31">
      <c r="A5567">
        <v>14410</v>
      </c>
      <c r="B5567" t="s">
        <v>5044</v>
      </c>
      <c r="C5567" t="s">
        <v>33477</v>
      </c>
      <c r="D5567" t="e">
        <v>#N/A</v>
      </c>
      <c r="E5567"/>
      <c r="F5567">
        <v>77820</v>
      </c>
      <c r="G5567" t="s">
        <v>33480</v>
      </c>
      <c r="H5567">
        <v>68290</v>
      </c>
      <c r="I5567" t="s">
        <v>33476</v>
      </c>
      <c r="J5567"/>
      <c r="U5567" s="43"/>
      <c r="AE5567"/>
    </row>
    <row r="5568" spans="1:31">
      <c r="A5568">
        <v>14410</v>
      </c>
      <c r="B5568" t="s">
        <v>5044</v>
      </c>
      <c r="C5568" t="s">
        <v>33477</v>
      </c>
      <c r="D5568" t="e">
        <v>#N/A</v>
      </c>
      <c r="E5568"/>
      <c r="F5568">
        <v>77840</v>
      </c>
      <c r="G5568" t="s">
        <v>33480</v>
      </c>
      <c r="H5568">
        <v>68290</v>
      </c>
      <c r="I5568" t="s">
        <v>33476</v>
      </c>
      <c r="J5568"/>
      <c r="U5568" s="43"/>
      <c r="AE5568"/>
    </row>
    <row r="5569" spans="1:31">
      <c r="A5569">
        <v>14410</v>
      </c>
      <c r="B5569" t="s">
        <v>5044</v>
      </c>
      <c r="C5569" t="s">
        <v>33477</v>
      </c>
      <c r="D5569" t="e">
        <v>#N/A</v>
      </c>
      <c r="E5569"/>
      <c r="F5569">
        <v>77850</v>
      </c>
      <c r="G5569" t="s">
        <v>33480</v>
      </c>
      <c r="H5569">
        <v>68300</v>
      </c>
      <c r="I5569" t="s">
        <v>33476</v>
      </c>
      <c r="J5569"/>
      <c r="U5569" s="43"/>
      <c r="AE5569"/>
    </row>
    <row r="5570" spans="1:31">
      <c r="A5570">
        <v>14410</v>
      </c>
      <c r="B5570" t="s">
        <v>5044</v>
      </c>
      <c r="C5570" t="s">
        <v>33477</v>
      </c>
      <c r="D5570" t="e">
        <v>#N/A</v>
      </c>
      <c r="E5570"/>
      <c r="F5570">
        <v>77870</v>
      </c>
      <c r="G5570" t="s">
        <v>33480</v>
      </c>
      <c r="H5570">
        <v>68310</v>
      </c>
      <c r="I5570" t="s">
        <v>33476</v>
      </c>
      <c r="J5570"/>
      <c r="U5570" s="43"/>
      <c r="AE5570"/>
    </row>
    <row r="5571" spans="1:31">
      <c r="A5571">
        <v>14410</v>
      </c>
      <c r="B5571" t="s">
        <v>5044</v>
      </c>
      <c r="C5571" t="s">
        <v>33477</v>
      </c>
      <c r="D5571" t="e">
        <v>#N/A</v>
      </c>
      <c r="E5571"/>
      <c r="F5571">
        <v>77880</v>
      </c>
      <c r="G5571" t="s">
        <v>33480</v>
      </c>
      <c r="H5571">
        <v>68320</v>
      </c>
      <c r="I5571" t="s">
        <v>33476</v>
      </c>
      <c r="J5571"/>
      <c r="U5571" s="43"/>
      <c r="AE5571"/>
    </row>
    <row r="5572" spans="1:31">
      <c r="A5572">
        <v>14410</v>
      </c>
      <c r="B5572" t="s">
        <v>5044</v>
      </c>
      <c r="C5572" t="s">
        <v>33477</v>
      </c>
      <c r="D5572" t="e">
        <v>#N/A</v>
      </c>
      <c r="E5572"/>
      <c r="F5572">
        <v>77910</v>
      </c>
      <c r="G5572" t="s">
        <v>33480</v>
      </c>
      <c r="H5572">
        <v>68350</v>
      </c>
      <c r="I5572" t="s">
        <v>33476</v>
      </c>
      <c r="J5572"/>
      <c r="U5572" s="43"/>
      <c r="AE5572"/>
    </row>
    <row r="5573" spans="1:31">
      <c r="A5573">
        <v>14400</v>
      </c>
      <c r="B5573" t="s">
        <v>5045</v>
      </c>
      <c r="C5573" t="s">
        <v>33477</v>
      </c>
      <c r="D5573" t="s">
        <v>33481</v>
      </c>
      <c r="E5573"/>
      <c r="F5573">
        <v>77920</v>
      </c>
      <c r="G5573" t="s">
        <v>33480</v>
      </c>
      <c r="H5573">
        <v>68380</v>
      </c>
      <c r="I5573" t="s">
        <v>33476</v>
      </c>
      <c r="J5573"/>
      <c r="U5573" s="43"/>
      <c r="AE5573"/>
    </row>
    <row r="5574" spans="1:31">
      <c r="A5574">
        <v>14800</v>
      </c>
      <c r="B5574" t="s">
        <v>5046</v>
      </c>
      <c r="C5574" t="s">
        <v>33477</v>
      </c>
      <c r="D5574" t="e">
        <v>#N/A</v>
      </c>
      <c r="E5574"/>
      <c r="F5574">
        <v>77970</v>
      </c>
      <c r="G5574" t="s">
        <v>33480</v>
      </c>
      <c r="H5574">
        <v>68390</v>
      </c>
      <c r="I5574" t="s">
        <v>33476</v>
      </c>
      <c r="J5574"/>
      <c r="U5574" s="43"/>
      <c r="AE5574"/>
    </row>
    <row r="5575" spans="1:31">
      <c r="A5575">
        <v>14400</v>
      </c>
      <c r="B5575" t="s">
        <v>5047</v>
      </c>
      <c r="C5575" t="s">
        <v>33477</v>
      </c>
      <c r="D5575" t="s">
        <v>33481</v>
      </c>
      <c r="E5575"/>
      <c r="F5575">
        <v>77990</v>
      </c>
      <c r="G5575" t="s">
        <v>33480</v>
      </c>
      <c r="H5575">
        <v>68410</v>
      </c>
      <c r="I5575" t="s">
        <v>33476</v>
      </c>
      <c r="J5575"/>
      <c r="U5575" s="43"/>
      <c r="AE5575"/>
    </row>
    <row r="5576" spans="1:31">
      <c r="A5576">
        <v>14400</v>
      </c>
      <c r="B5576" t="s">
        <v>5048</v>
      </c>
      <c r="C5576" t="s">
        <v>33477</v>
      </c>
      <c r="D5576" t="s">
        <v>33481</v>
      </c>
      <c r="E5576"/>
      <c r="F5576">
        <v>78110</v>
      </c>
      <c r="G5576" t="s">
        <v>33480</v>
      </c>
      <c r="H5576">
        <v>68420</v>
      </c>
      <c r="I5576" t="s">
        <v>33476</v>
      </c>
      <c r="J5576"/>
      <c r="U5576" s="43"/>
      <c r="AE5576"/>
    </row>
    <row r="5577" spans="1:31">
      <c r="A5577">
        <v>14250</v>
      </c>
      <c r="B5577" t="s">
        <v>5049</v>
      </c>
      <c r="C5577" t="s">
        <v>33477</v>
      </c>
      <c r="D5577" t="s">
        <v>33476</v>
      </c>
      <c r="E5577"/>
      <c r="F5577">
        <v>78111</v>
      </c>
      <c r="G5577" t="s">
        <v>33480</v>
      </c>
      <c r="H5577">
        <v>68440</v>
      </c>
      <c r="I5577" t="s">
        <v>33476</v>
      </c>
      <c r="J5577"/>
      <c r="U5577" s="43"/>
      <c r="AE5577"/>
    </row>
    <row r="5578" spans="1:31">
      <c r="A5578">
        <v>14170</v>
      </c>
      <c r="B5578" t="s">
        <v>5050</v>
      </c>
      <c r="C5578" t="s">
        <v>33477</v>
      </c>
      <c r="D5578" t="s">
        <v>33476</v>
      </c>
      <c r="E5578"/>
      <c r="F5578">
        <v>78112</v>
      </c>
      <c r="G5578" t="s">
        <v>33480</v>
      </c>
      <c r="H5578">
        <v>68440</v>
      </c>
      <c r="I5578" t="s">
        <v>33476</v>
      </c>
      <c r="J5578"/>
      <c r="U5578" s="43"/>
      <c r="AE5578"/>
    </row>
    <row r="5579" spans="1:31">
      <c r="A5579">
        <v>14170</v>
      </c>
      <c r="B5579" t="s">
        <v>5050</v>
      </c>
      <c r="C5579" t="s">
        <v>33477</v>
      </c>
      <c r="D5579" t="s">
        <v>33476</v>
      </c>
      <c r="E5579"/>
      <c r="F5579">
        <v>78113</v>
      </c>
      <c r="G5579" t="s">
        <v>33480</v>
      </c>
      <c r="H5579">
        <v>68480</v>
      </c>
      <c r="I5579" t="s">
        <v>33476</v>
      </c>
      <c r="J5579"/>
      <c r="U5579" s="43"/>
      <c r="AE5579"/>
    </row>
    <row r="5580" spans="1:31">
      <c r="A5580">
        <v>14170</v>
      </c>
      <c r="B5580" t="s">
        <v>5050</v>
      </c>
      <c r="C5580" t="s">
        <v>33477</v>
      </c>
      <c r="D5580" t="s">
        <v>33476</v>
      </c>
      <c r="E5580"/>
      <c r="F5580">
        <v>78114</v>
      </c>
      <c r="G5580" t="s">
        <v>33480</v>
      </c>
      <c r="H5580">
        <v>68480</v>
      </c>
      <c r="I5580" t="s">
        <v>33476</v>
      </c>
      <c r="J5580"/>
      <c r="U5580" s="43"/>
      <c r="AE5580"/>
    </row>
    <row r="5581" spans="1:31">
      <c r="A5581">
        <v>14700</v>
      </c>
      <c r="B5581" t="s">
        <v>5051</v>
      </c>
      <c r="C5581" t="s">
        <v>33477</v>
      </c>
      <c r="D5581" t="s">
        <v>33476</v>
      </c>
      <c r="E5581"/>
      <c r="F5581">
        <v>78117</v>
      </c>
      <c r="G5581" t="s">
        <v>33480</v>
      </c>
      <c r="H5581">
        <v>68480</v>
      </c>
      <c r="I5581" t="s">
        <v>33476</v>
      </c>
      <c r="J5581"/>
      <c r="U5581" s="43"/>
      <c r="AE5581"/>
    </row>
    <row r="5582" spans="1:31">
      <c r="A5582">
        <v>14790</v>
      </c>
      <c r="B5582" t="s">
        <v>5052</v>
      </c>
      <c r="C5582" t="s">
        <v>33477</v>
      </c>
      <c r="D5582" t="s">
        <v>33476</v>
      </c>
      <c r="E5582"/>
      <c r="F5582">
        <v>78121</v>
      </c>
      <c r="G5582" t="s">
        <v>33480</v>
      </c>
      <c r="H5582">
        <v>68490</v>
      </c>
      <c r="I5582" t="s">
        <v>33476</v>
      </c>
      <c r="J5582"/>
      <c r="U5582" s="43"/>
      <c r="AE5582"/>
    </row>
    <row r="5583" spans="1:31">
      <c r="A5583">
        <v>14114</v>
      </c>
      <c r="B5583" t="s">
        <v>5053</v>
      </c>
      <c r="C5583" t="s">
        <v>33477</v>
      </c>
      <c r="D5583" t="e">
        <v>#N/A</v>
      </c>
      <c r="E5583"/>
      <c r="F5583">
        <v>78126</v>
      </c>
      <c r="G5583" t="s">
        <v>33480</v>
      </c>
      <c r="H5583">
        <v>68500</v>
      </c>
      <c r="I5583" t="s">
        <v>33476</v>
      </c>
      <c r="J5583"/>
      <c r="U5583" s="43"/>
      <c r="AE5583"/>
    </row>
    <row r="5584" spans="1:31">
      <c r="A5584">
        <v>14290</v>
      </c>
      <c r="B5584" t="s">
        <v>5054</v>
      </c>
      <c r="C5584" t="s">
        <v>33478</v>
      </c>
      <c r="D5584" t="s">
        <v>33482</v>
      </c>
      <c r="E5584"/>
      <c r="F5584">
        <v>78130</v>
      </c>
      <c r="G5584" t="s">
        <v>33480</v>
      </c>
      <c r="H5584">
        <v>68520</v>
      </c>
      <c r="I5584" t="s">
        <v>33476</v>
      </c>
      <c r="J5584"/>
      <c r="U5584" s="43"/>
      <c r="AE5584"/>
    </row>
    <row r="5585" spans="1:31">
      <c r="A5585">
        <v>14290</v>
      </c>
      <c r="B5585" t="s">
        <v>5054</v>
      </c>
      <c r="C5585" t="s">
        <v>33478</v>
      </c>
      <c r="D5585" t="s">
        <v>33482</v>
      </c>
      <c r="E5585"/>
      <c r="F5585">
        <v>78150</v>
      </c>
      <c r="G5585" t="s">
        <v>33480</v>
      </c>
      <c r="H5585">
        <v>68550</v>
      </c>
      <c r="I5585" t="s">
        <v>33476</v>
      </c>
      <c r="J5585"/>
      <c r="U5585" s="43"/>
      <c r="AE5585"/>
    </row>
    <row r="5586" spans="1:31">
      <c r="A5586">
        <v>14570</v>
      </c>
      <c r="B5586" t="s">
        <v>5055</v>
      </c>
      <c r="C5586" t="s">
        <v>33477</v>
      </c>
      <c r="D5586" t="e">
        <v>#N/A</v>
      </c>
      <c r="E5586"/>
      <c r="F5586">
        <v>78160</v>
      </c>
      <c r="G5586" t="s">
        <v>33480</v>
      </c>
      <c r="H5586">
        <v>68580</v>
      </c>
      <c r="I5586" t="s">
        <v>33476</v>
      </c>
      <c r="J5586"/>
      <c r="U5586" s="43"/>
      <c r="AE5586"/>
    </row>
    <row r="5587" spans="1:31">
      <c r="A5587">
        <v>14170</v>
      </c>
      <c r="B5587" t="s">
        <v>5056</v>
      </c>
      <c r="C5587" t="s">
        <v>33477</v>
      </c>
      <c r="D5587" t="s">
        <v>33476</v>
      </c>
      <c r="E5587"/>
      <c r="F5587">
        <v>78170</v>
      </c>
      <c r="G5587" t="s">
        <v>33480</v>
      </c>
      <c r="H5587">
        <v>68600</v>
      </c>
      <c r="I5587" t="s">
        <v>33476</v>
      </c>
      <c r="J5587"/>
      <c r="U5587" s="43"/>
      <c r="AE5587"/>
    </row>
    <row r="5588" spans="1:31">
      <c r="A5588">
        <v>14430</v>
      </c>
      <c r="B5588" t="s">
        <v>5057</v>
      </c>
      <c r="C5588" t="s">
        <v>33477</v>
      </c>
      <c r="D5588" t="s">
        <v>33476</v>
      </c>
      <c r="E5588"/>
      <c r="F5588">
        <v>78190</v>
      </c>
      <c r="G5588" t="s">
        <v>33480</v>
      </c>
      <c r="H5588">
        <v>68600</v>
      </c>
      <c r="I5588" t="s">
        <v>33476</v>
      </c>
      <c r="J5588"/>
      <c r="U5588" s="43"/>
      <c r="AE5588"/>
    </row>
    <row r="5589" spans="1:31">
      <c r="A5589">
        <v>14400</v>
      </c>
      <c r="B5589" t="s">
        <v>5058</v>
      </c>
      <c r="C5589" t="s">
        <v>33477</v>
      </c>
      <c r="D5589" t="s">
        <v>33481</v>
      </c>
      <c r="E5589"/>
      <c r="F5589">
        <v>78210</v>
      </c>
      <c r="G5589" t="s">
        <v>33480</v>
      </c>
      <c r="H5589">
        <v>68600</v>
      </c>
      <c r="I5589" t="s">
        <v>33476</v>
      </c>
      <c r="J5589"/>
      <c r="U5589" s="43"/>
      <c r="AE5589"/>
    </row>
    <row r="5590" spans="1:31">
      <c r="A5590">
        <v>14710</v>
      </c>
      <c r="B5590" t="s">
        <v>5059</v>
      </c>
      <c r="C5590" t="s">
        <v>33477</v>
      </c>
      <c r="D5590" t="s">
        <v>33476</v>
      </c>
      <c r="E5590"/>
      <c r="F5590">
        <v>78220</v>
      </c>
      <c r="G5590" t="s">
        <v>33480</v>
      </c>
      <c r="H5590">
        <v>68610</v>
      </c>
      <c r="I5590" t="s">
        <v>33476</v>
      </c>
      <c r="J5590"/>
      <c r="U5590" s="43"/>
      <c r="AE5590"/>
    </row>
    <row r="5591" spans="1:31">
      <c r="A5591">
        <v>14930</v>
      </c>
      <c r="B5591" t="s">
        <v>5060</v>
      </c>
      <c r="C5591" t="s">
        <v>33477</v>
      </c>
      <c r="D5591" t="e">
        <v>#N/A</v>
      </c>
      <c r="E5591"/>
      <c r="F5591">
        <v>78230</v>
      </c>
      <c r="G5591" t="s">
        <v>33480</v>
      </c>
      <c r="H5591">
        <v>68640</v>
      </c>
      <c r="I5591" t="s">
        <v>33476</v>
      </c>
      <c r="J5591"/>
      <c r="U5591" s="43"/>
      <c r="AE5591"/>
    </row>
    <row r="5592" spans="1:31">
      <c r="A5592">
        <v>14130</v>
      </c>
      <c r="B5592" t="s">
        <v>5061</v>
      </c>
      <c r="C5592" t="s">
        <v>33477</v>
      </c>
      <c r="D5592" t="s">
        <v>33476</v>
      </c>
      <c r="E5592"/>
      <c r="F5592">
        <v>78240</v>
      </c>
      <c r="G5592" t="s">
        <v>33480</v>
      </c>
      <c r="H5592">
        <v>68640</v>
      </c>
      <c r="I5592" t="s">
        <v>33476</v>
      </c>
      <c r="J5592"/>
      <c r="U5592" s="43"/>
      <c r="AE5592"/>
    </row>
    <row r="5593" spans="1:31">
      <c r="A5593">
        <v>14700</v>
      </c>
      <c r="B5593" t="s">
        <v>5062</v>
      </c>
      <c r="C5593" t="s">
        <v>33477</v>
      </c>
      <c r="D5593" t="s">
        <v>33476</v>
      </c>
      <c r="E5593"/>
      <c r="F5593">
        <v>78250</v>
      </c>
      <c r="G5593" t="s">
        <v>33480</v>
      </c>
      <c r="H5593">
        <v>68700</v>
      </c>
      <c r="I5593" t="s">
        <v>33476</v>
      </c>
      <c r="J5593"/>
      <c r="U5593" s="43"/>
      <c r="AE5593"/>
    </row>
    <row r="5594" spans="1:31">
      <c r="A5594">
        <v>14310</v>
      </c>
      <c r="B5594" t="s">
        <v>5063</v>
      </c>
      <c r="C5594" t="s">
        <v>33477</v>
      </c>
      <c r="D5594" t="s">
        <v>33476</v>
      </c>
      <c r="E5594"/>
      <c r="F5594">
        <v>78260</v>
      </c>
      <c r="G5594" t="s">
        <v>33480</v>
      </c>
      <c r="H5594">
        <v>68740</v>
      </c>
      <c r="I5594" t="s">
        <v>33476</v>
      </c>
      <c r="J5594"/>
      <c r="U5594" s="43"/>
      <c r="AE5594"/>
    </row>
    <row r="5595" spans="1:31">
      <c r="A5595">
        <v>14420</v>
      </c>
      <c r="B5595" t="s">
        <v>5064</v>
      </c>
      <c r="C5595" t="s">
        <v>33477</v>
      </c>
      <c r="D5595" t="s">
        <v>33476</v>
      </c>
      <c r="E5595"/>
      <c r="F5595">
        <v>78280</v>
      </c>
      <c r="G5595" t="s">
        <v>33480</v>
      </c>
      <c r="H5595">
        <v>68740</v>
      </c>
      <c r="I5595" t="s">
        <v>33476</v>
      </c>
      <c r="J5595"/>
      <c r="U5595" s="43"/>
      <c r="AE5595"/>
    </row>
    <row r="5596" spans="1:31">
      <c r="A5596">
        <v>14640</v>
      </c>
      <c r="B5596" t="s">
        <v>5065</v>
      </c>
      <c r="C5596" t="s">
        <v>33477</v>
      </c>
      <c r="D5596" t="e">
        <v>#N/A</v>
      </c>
      <c r="E5596"/>
      <c r="F5596">
        <v>78300</v>
      </c>
      <c r="G5596" t="s">
        <v>33480</v>
      </c>
      <c r="H5596">
        <v>68760</v>
      </c>
      <c r="I5596" t="s">
        <v>33476</v>
      </c>
      <c r="J5596"/>
      <c r="U5596" s="43"/>
      <c r="AE5596"/>
    </row>
    <row r="5597" spans="1:31">
      <c r="A5597">
        <v>14113</v>
      </c>
      <c r="B5597" t="s">
        <v>5066</v>
      </c>
      <c r="C5597" t="s">
        <v>33477</v>
      </c>
      <c r="D5597" t="e">
        <v>#N/A</v>
      </c>
      <c r="E5597"/>
      <c r="F5597">
        <v>78310</v>
      </c>
      <c r="G5597" t="s">
        <v>33480</v>
      </c>
      <c r="H5597">
        <v>68870</v>
      </c>
      <c r="I5597" t="s">
        <v>33476</v>
      </c>
      <c r="J5597"/>
      <c r="U5597" s="43"/>
      <c r="AE5597"/>
    </row>
    <row r="5598" spans="1:31">
      <c r="A5598">
        <v>14570</v>
      </c>
      <c r="B5598" t="s">
        <v>5067</v>
      </c>
      <c r="C5598" t="s">
        <v>33477</v>
      </c>
      <c r="D5598" t="e">
        <v>#N/A</v>
      </c>
      <c r="E5598"/>
      <c r="F5598">
        <v>78320</v>
      </c>
      <c r="G5598" t="s">
        <v>33480</v>
      </c>
      <c r="H5598">
        <v>68890</v>
      </c>
      <c r="I5598" t="s">
        <v>33476</v>
      </c>
      <c r="J5598"/>
      <c r="U5598" s="43"/>
      <c r="AE5598"/>
    </row>
    <row r="5599" spans="1:31">
      <c r="A5599">
        <v>14610</v>
      </c>
      <c r="B5599" t="s">
        <v>5068</v>
      </c>
      <c r="C5599" t="s">
        <v>33477</v>
      </c>
      <c r="D5599" t="s">
        <v>33476</v>
      </c>
      <c r="E5599"/>
      <c r="F5599">
        <v>78330</v>
      </c>
      <c r="G5599" t="s">
        <v>33480</v>
      </c>
      <c r="H5599">
        <v>68970</v>
      </c>
      <c r="I5599" t="s">
        <v>33476</v>
      </c>
      <c r="J5599"/>
      <c r="U5599" s="43"/>
      <c r="AE5599"/>
    </row>
    <row r="5600" spans="1:31">
      <c r="A5600">
        <v>14700</v>
      </c>
      <c r="B5600" t="s">
        <v>5069</v>
      </c>
      <c r="C5600" t="s">
        <v>33477</v>
      </c>
      <c r="D5600" t="s">
        <v>33476</v>
      </c>
      <c r="E5600"/>
      <c r="F5600">
        <v>78340</v>
      </c>
      <c r="G5600" t="s">
        <v>33480</v>
      </c>
      <c r="H5600">
        <v>68990</v>
      </c>
      <c r="I5600" t="s">
        <v>33476</v>
      </c>
      <c r="J5600"/>
      <c r="U5600" s="43"/>
      <c r="AE5600"/>
    </row>
    <row r="5601" spans="1:31">
      <c r="A5601">
        <v>14310</v>
      </c>
      <c r="B5601" t="s">
        <v>5070</v>
      </c>
      <c r="C5601" t="s">
        <v>33477</v>
      </c>
      <c r="D5601" t="s">
        <v>33476</v>
      </c>
      <c r="E5601"/>
      <c r="F5601">
        <v>78350</v>
      </c>
      <c r="G5601" t="s">
        <v>33480</v>
      </c>
      <c r="H5601">
        <v>69100</v>
      </c>
      <c r="I5601" t="s">
        <v>33476</v>
      </c>
      <c r="J5601"/>
      <c r="U5601" s="43"/>
      <c r="AE5601"/>
    </row>
    <row r="5602" spans="1:31">
      <c r="A5602">
        <v>14370</v>
      </c>
      <c r="B5602" t="s">
        <v>5071</v>
      </c>
      <c r="C5602" t="s">
        <v>33477</v>
      </c>
      <c r="D5602" t="s">
        <v>33476</v>
      </c>
      <c r="E5602"/>
      <c r="F5602">
        <v>78360</v>
      </c>
      <c r="G5602" t="s">
        <v>33480</v>
      </c>
      <c r="H5602">
        <v>69124</v>
      </c>
      <c r="I5602" t="s">
        <v>33476</v>
      </c>
      <c r="J5602"/>
      <c r="U5602" s="43"/>
      <c r="AE5602"/>
    </row>
    <row r="5603" spans="1:31">
      <c r="A5603">
        <v>14500</v>
      </c>
      <c r="B5603" t="s">
        <v>5072</v>
      </c>
      <c r="C5603" t="s">
        <v>33477</v>
      </c>
      <c r="D5603" t="s">
        <v>33476</v>
      </c>
      <c r="E5603"/>
      <c r="F5603">
        <v>78380</v>
      </c>
      <c r="G5603" t="s">
        <v>33480</v>
      </c>
      <c r="H5603">
        <v>69126</v>
      </c>
      <c r="I5603" t="s">
        <v>33476</v>
      </c>
      <c r="J5603"/>
      <c r="U5603" s="43"/>
      <c r="AE5603"/>
    </row>
    <row r="5604" spans="1:31">
      <c r="A5604">
        <v>14500</v>
      </c>
      <c r="B5604" t="s">
        <v>5072</v>
      </c>
      <c r="C5604" t="s">
        <v>33477</v>
      </c>
      <c r="D5604" t="s">
        <v>33476</v>
      </c>
      <c r="E5604"/>
      <c r="F5604">
        <v>78390</v>
      </c>
      <c r="G5604" t="s">
        <v>33480</v>
      </c>
      <c r="H5604">
        <v>69150</v>
      </c>
      <c r="I5604" t="s">
        <v>33476</v>
      </c>
      <c r="J5604"/>
      <c r="U5604" s="43"/>
      <c r="AE5604"/>
    </row>
    <row r="5605" spans="1:31">
      <c r="A5605">
        <v>14500</v>
      </c>
      <c r="B5605" t="s">
        <v>5072</v>
      </c>
      <c r="C5605" t="s">
        <v>33477</v>
      </c>
      <c r="D5605" t="s">
        <v>33476</v>
      </c>
      <c r="E5605"/>
      <c r="F5605">
        <v>78400</v>
      </c>
      <c r="G5605" t="s">
        <v>33480</v>
      </c>
      <c r="H5605">
        <v>69170</v>
      </c>
      <c r="I5605" t="s">
        <v>33476</v>
      </c>
      <c r="J5605"/>
      <c r="U5605" s="43"/>
      <c r="AE5605"/>
    </row>
    <row r="5606" spans="1:31">
      <c r="A5606">
        <v>14500</v>
      </c>
      <c r="B5606" t="s">
        <v>5072</v>
      </c>
      <c r="C5606" t="s">
        <v>33477</v>
      </c>
      <c r="D5606" t="s">
        <v>33476</v>
      </c>
      <c r="E5606"/>
      <c r="F5606">
        <v>78420</v>
      </c>
      <c r="G5606" t="s">
        <v>33480</v>
      </c>
      <c r="H5606">
        <v>69170</v>
      </c>
      <c r="I5606" t="s">
        <v>33476</v>
      </c>
      <c r="J5606"/>
      <c r="U5606" s="43"/>
      <c r="AE5606"/>
    </row>
    <row r="5607" spans="1:31">
      <c r="A5607">
        <v>14500</v>
      </c>
      <c r="B5607" t="s">
        <v>5072</v>
      </c>
      <c r="C5607" t="s">
        <v>33477</v>
      </c>
      <c r="D5607" t="s">
        <v>33476</v>
      </c>
      <c r="E5607"/>
      <c r="F5607">
        <v>78430</v>
      </c>
      <c r="G5607" t="s">
        <v>33480</v>
      </c>
      <c r="H5607">
        <v>69200</v>
      </c>
      <c r="I5607" t="s">
        <v>33476</v>
      </c>
      <c r="J5607"/>
      <c r="U5607" s="43"/>
      <c r="AE5607"/>
    </row>
    <row r="5608" spans="1:31">
      <c r="A5608">
        <v>14500</v>
      </c>
      <c r="B5608" t="s">
        <v>5072</v>
      </c>
      <c r="C5608" t="s">
        <v>33477</v>
      </c>
      <c r="D5608" t="s">
        <v>33476</v>
      </c>
      <c r="E5608"/>
      <c r="F5608">
        <v>78450</v>
      </c>
      <c r="G5608" t="s">
        <v>33480</v>
      </c>
      <c r="H5608">
        <v>69210</v>
      </c>
      <c r="I5608" t="s">
        <v>33476</v>
      </c>
      <c r="J5608"/>
      <c r="U5608" s="43"/>
      <c r="AE5608"/>
    </row>
    <row r="5609" spans="1:31">
      <c r="A5609">
        <v>14500</v>
      </c>
      <c r="B5609" t="s">
        <v>5072</v>
      </c>
      <c r="C5609" t="s">
        <v>33477</v>
      </c>
      <c r="D5609" t="s">
        <v>33476</v>
      </c>
      <c r="E5609"/>
      <c r="F5609">
        <v>78470</v>
      </c>
      <c r="G5609" t="s">
        <v>33480</v>
      </c>
      <c r="H5609">
        <v>69220</v>
      </c>
      <c r="I5609" t="s">
        <v>33476</v>
      </c>
      <c r="J5609"/>
      <c r="U5609" s="43"/>
      <c r="AE5609"/>
    </row>
    <row r="5610" spans="1:31">
      <c r="A5610">
        <v>14500</v>
      </c>
      <c r="B5610" t="s">
        <v>5072</v>
      </c>
      <c r="C5610" t="s">
        <v>33477</v>
      </c>
      <c r="D5610" t="s">
        <v>33476</v>
      </c>
      <c r="E5610"/>
      <c r="F5610">
        <v>78480</v>
      </c>
      <c r="G5610" t="s">
        <v>33480</v>
      </c>
      <c r="H5610">
        <v>69230</v>
      </c>
      <c r="I5610" t="s">
        <v>33476</v>
      </c>
      <c r="J5610"/>
      <c r="U5610" s="43"/>
      <c r="AE5610"/>
    </row>
    <row r="5611" spans="1:31">
      <c r="A5611">
        <v>14500</v>
      </c>
      <c r="B5611" t="s">
        <v>5072</v>
      </c>
      <c r="C5611" t="s">
        <v>33477</v>
      </c>
      <c r="D5611" t="s">
        <v>33476</v>
      </c>
      <c r="E5611"/>
      <c r="F5611">
        <v>78500</v>
      </c>
      <c r="G5611" t="s">
        <v>33480</v>
      </c>
      <c r="H5611">
        <v>69240</v>
      </c>
      <c r="I5611" t="s">
        <v>33476</v>
      </c>
      <c r="J5611"/>
      <c r="U5611" s="43"/>
      <c r="AE5611"/>
    </row>
    <row r="5612" spans="1:31">
      <c r="A5612">
        <v>14500</v>
      </c>
      <c r="B5612" t="s">
        <v>5072</v>
      </c>
      <c r="C5612" t="s">
        <v>33477</v>
      </c>
      <c r="D5612" t="s">
        <v>33476</v>
      </c>
      <c r="E5612"/>
      <c r="F5612">
        <v>78510</v>
      </c>
      <c r="G5612" t="s">
        <v>33480</v>
      </c>
      <c r="H5612">
        <v>69250</v>
      </c>
      <c r="I5612" t="s">
        <v>33476</v>
      </c>
      <c r="J5612"/>
      <c r="U5612" s="43"/>
      <c r="AE5612"/>
    </row>
    <row r="5613" spans="1:31">
      <c r="A5613">
        <v>14690</v>
      </c>
      <c r="B5613" t="s">
        <v>5073</v>
      </c>
      <c r="C5613" t="s">
        <v>33477</v>
      </c>
      <c r="D5613" t="e">
        <v>#N/A</v>
      </c>
      <c r="E5613"/>
      <c r="F5613">
        <v>78530</v>
      </c>
      <c r="G5613" t="s">
        <v>33480</v>
      </c>
      <c r="H5613">
        <v>69280</v>
      </c>
      <c r="I5613" t="s">
        <v>33476</v>
      </c>
      <c r="J5613"/>
      <c r="U5613" s="43"/>
      <c r="AE5613"/>
    </row>
    <row r="5614" spans="1:31">
      <c r="A5614">
        <v>15160</v>
      </c>
      <c r="B5614" t="s">
        <v>5074</v>
      </c>
      <c r="C5614" t="s">
        <v>33478</v>
      </c>
      <c r="D5614" t="s">
        <v>33489</v>
      </c>
      <c r="E5614"/>
      <c r="F5614">
        <v>78560</v>
      </c>
      <c r="G5614" t="s">
        <v>33480</v>
      </c>
      <c r="H5614">
        <v>69330</v>
      </c>
      <c r="I5614" t="s">
        <v>33476</v>
      </c>
      <c r="J5614"/>
      <c r="U5614" s="43"/>
      <c r="AE5614"/>
    </row>
    <row r="5615" spans="1:31">
      <c r="A5615">
        <v>15100</v>
      </c>
      <c r="B5615" t="s">
        <v>5075</v>
      </c>
      <c r="C5615" t="s">
        <v>33478</v>
      </c>
      <c r="D5615" t="s">
        <v>33476</v>
      </c>
      <c r="E5615"/>
      <c r="F5615">
        <v>78570</v>
      </c>
      <c r="G5615" t="s">
        <v>33480</v>
      </c>
      <c r="H5615">
        <v>69360</v>
      </c>
      <c r="I5615" t="s">
        <v>33476</v>
      </c>
      <c r="J5615"/>
      <c r="U5615" s="43"/>
      <c r="AE5615"/>
    </row>
    <row r="5616" spans="1:31">
      <c r="A5616">
        <v>15700</v>
      </c>
      <c r="B5616" t="s">
        <v>5076</v>
      </c>
      <c r="C5616" t="s">
        <v>33477</v>
      </c>
      <c r="D5616" t="s">
        <v>33489</v>
      </c>
      <c r="E5616"/>
      <c r="F5616">
        <v>78580</v>
      </c>
      <c r="G5616" t="s">
        <v>33480</v>
      </c>
      <c r="H5616">
        <v>69380</v>
      </c>
      <c r="I5616" t="s">
        <v>33476</v>
      </c>
      <c r="J5616"/>
      <c r="U5616" s="43"/>
      <c r="AE5616"/>
    </row>
    <row r="5617" spans="1:31">
      <c r="A5617">
        <v>15700</v>
      </c>
      <c r="B5617" t="s">
        <v>5076</v>
      </c>
      <c r="C5617" t="s">
        <v>33477</v>
      </c>
      <c r="D5617" t="s">
        <v>33489</v>
      </c>
      <c r="E5617"/>
      <c r="F5617">
        <v>78590</v>
      </c>
      <c r="G5617" t="s">
        <v>33480</v>
      </c>
      <c r="H5617">
        <v>69380</v>
      </c>
      <c r="I5617" t="s">
        <v>33476</v>
      </c>
      <c r="J5617"/>
      <c r="U5617" s="43"/>
      <c r="AE5617"/>
    </row>
    <row r="5618" spans="1:31">
      <c r="A5618">
        <v>15100</v>
      </c>
      <c r="B5618" t="s">
        <v>5077</v>
      </c>
      <c r="C5618" t="s">
        <v>33478</v>
      </c>
      <c r="D5618" t="s">
        <v>33476</v>
      </c>
      <c r="E5618"/>
      <c r="F5618">
        <v>78600</v>
      </c>
      <c r="G5618" t="s">
        <v>33480</v>
      </c>
      <c r="H5618">
        <v>69390</v>
      </c>
      <c r="I5618" t="s">
        <v>33476</v>
      </c>
      <c r="J5618"/>
      <c r="U5618" s="43"/>
      <c r="AE5618"/>
    </row>
    <row r="5619" spans="1:31">
      <c r="A5619">
        <v>15100</v>
      </c>
      <c r="B5619" t="s">
        <v>5078</v>
      </c>
      <c r="C5619" t="s">
        <v>33478</v>
      </c>
      <c r="D5619" t="s">
        <v>33476</v>
      </c>
      <c r="E5619"/>
      <c r="F5619">
        <v>78620</v>
      </c>
      <c r="G5619" t="s">
        <v>33480</v>
      </c>
      <c r="H5619">
        <v>69400</v>
      </c>
      <c r="I5619" t="s">
        <v>33476</v>
      </c>
      <c r="J5619"/>
      <c r="U5619" s="43"/>
      <c r="AE5619"/>
    </row>
    <row r="5620" spans="1:31">
      <c r="A5620">
        <v>15380</v>
      </c>
      <c r="B5620" t="s">
        <v>5079</v>
      </c>
      <c r="C5620" t="s">
        <v>33478</v>
      </c>
      <c r="D5620" t="s">
        <v>33489</v>
      </c>
      <c r="E5620"/>
      <c r="F5620">
        <v>78630</v>
      </c>
      <c r="G5620" t="s">
        <v>33480</v>
      </c>
      <c r="H5620">
        <v>69410</v>
      </c>
      <c r="I5620" t="s">
        <v>33476</v>
      </c>
      <c r="J5620"/>
      <c r="U5620" s="43"/>
      <c r="AE5620"/>
    </row>
    <row r="5621" spans="1:31">
      <c r="A5621">
        <v>15110</v>
      </c>
      <c r="B5621" t="s">
        <v>5080</v>
      </c>
      <c r="C5621" t="s">
        <v>33478</v>
      </c>
      <c r="D5621" t="s">
        <v>33476</v>
      </c>
      <c r="E5621"/>
      <c r="F5621">
        <v>78640</v>
      </c>
      <c r="G5621" t="s">
        <v>33480</v>
      </c>
      <c r="H5621">
        <v>69430</v>
      </c>
      <c r="I5621" t="s">
        <v>33476</v>
      </c>
      <c r="J5621"/>
      <c r="U5621" s="43"/>
      <c r="AE5621"/>
    </row>
    <row r="5622" spans="1:31">
      <c r="A5622">
        <v>15240</v>
      </c>
      <c r="B5622" t="s">
        <v>5081</v>
      </c>
      <c r="C5622" t="s">
        <v>33477</v>
      </c>
      <c r="D5622" t="s">
        <v>33476</v>
      </c>
      <c r="E5622"/>
      <c r="F5622">
        <v>78650</v>
      </c>
      <c r="G5622" t="s">
        <v>33480</v>
      </c>
      <c r="H5622">
        <v>69430</v>
      </c>
      <c r="I5622" t="s">
        <v>33476</v>
      </c>
      <c r="J5622"/>
      <c r="U5622" s="43"/>
      <c r="AE5622"/>
    </row>
    <row r="5623" spans="1:31">
      <c r="A5623">
        <v>15400</v>
      </c>
      <c r="B5623" t="s">
        <v>5082</v>
      </c>
      <c r="C5623" t="s">
        <v>33478</v>
      </c>
      <c r="D5623" t="s">
        <v>33489</v>
      </c>
      <c r="E5623"/>
      <c r="F5623">
        <v>78670</v>
      </c>
      <c r="G5623" t="s">
        <v>33480</v>
      </c>
      <c r="H5623">
        <v>69430</v>
      </c>
      <c r="I5623" t="s">
        <v>33476</v>
      </c>
      <c r="J5623"/>
      <c r="U5623" s="43"/>
      <c r="AE5623"/>
    </row>
    <row r="5624" spans="1:31">
      <c r="A5624">
        <v>15200</v>
      </c>
      <c r="B5624" t="s">
        <v>5083</v>
      </c>
      <c r="C5624" t="s">
        <v>33477</v>
      </c>
      <c r="D5624" t="s">
        <v>33476</v>
      </c>
      <c r="E5624"/>
      <c r="F5624">
        <v>78680</v>
      </c>
      <c r="G5624" t="s">
        <v>33480</v>
      </c>
      <c r="H5624">
        <v>69440</v>
      </c>
      <c r="I5624" t="s">
        <v>33476</v>
      </c>
      <c r="J5624"/>
      <c r="U5624" s="43"/>
      <c r="AE5624"/>
    </row>
    <row r="5625" spans="1:31">
      <c r="A5625">
        <v>15150</v>
      </c>
      <c r="B5625" t="s">
        <v>5084</v>
      </c>
      <c r="C5625" t="s">
        <v>33477</v>
      </c>
      <c r="D5625" t="s">
        <v>33476</v>
      </c>
      <c r="E5625"/>
      <c r="F5625">
        <v>78700</v>
      </c>
      <c r="G5625" t="s">
        <v>33480</v>
      </c>
      <c r="H5625">
        <v>69440</v>
      </c>
      <c r="I5625" t="s">
        <v>33476</v>
      </c>
      <c r="J5625"/>
      <c r="U5625" s="43"/>
      <c r="AE5625"/>
    </row>
    <row r="5626" spans="1:31">
      <c r="A5626">
        <v>15130</v>
      </c>
      <c r="B5626" t="s">
        <v>5085</v>
      </c>
      <c r="C5626" t="s">
        <v>33477</v>
      </c>
      <c r="D5626" t="s">
        <v>33476</v>
      </c>
      <c r="E5626"/>
      <c r="F5626">
        <v>78710</v>
      </c>
      <c r="G5626" t="s">
        <v>33480</v>
      </c>
      <c r="H5626">
        <v>69460</v>
      </c>
      <c r="I5626" t="s">
        <v>33476</v>
      </c>
      <c r="J5626"/>
      <c r="U5626" s="43"/>
      <c r="AE5626"/>
    </row>
    <row r="5627" spans="1:31">
      <c r="A5627">
        <v>15500</v>
      </c>
      <c r="B5627" t="s">
        <v>5086</v>
      </c>
      <c r="C5627" t="s">
        <v>33478</v>
      </c>
      <c r="D5627" t="s">
        <v>33476</v>
      </c>
      <c r="E5627"/>
      <c r="F5627">
        <v>78711</v>
      </c>
      <c r="G5627" t="s">
        <v>33480</v>
      </c>
      <c r="H5627">
        <v>69470</v>
      </c>
      <c r="I5627" t="s">
        <v>33476</v>
      </c>
      <c r="J5627"/>
      <c r="U5627" s="43"/>
      <c r="AE5627"/>
    </row>
    <row r="5628" spans="1:31">
      <c r="A5628">
        <v>15000</v>
      </c>
      <c r="B5628" t="s">
        <v>5087</v>
      </c>
      <c r="C5628" t="s">
        <v>33477</v>
      </c>
      <c r="D5628" t="e">
        <v>#N/A</v>
      </c>
      <c r="E5628"/>
      <c r="F5628">
        <v>78730</v>
      </c>
      <c r="G5628" t="s">
        <v>33480</v>
      </c>
      <c r="H5628">
        <v>69480</v>
      </c>
      <c r="I5628" t="s">
        <v>33476</v>
      </c>
      <c r="J5628"/>
      <c r="U5628" s="43"/>
      <c r="AE5628"/>
    </row>
    <row r="5629" spans="1:31">
      <c r="A5629">
        <v>15240</v>
      </c>
      <c r="B5629" t="s">
        <v>5088</v>
      </c>
      <c r="C5629" t="s">
        <v>33477</v>
      </c>
      <c r="D5629" t="s">
        <v>33476</v>
      </c>
      <c r="E5629"/>
      <c r="F5629">
        <v>78740</v>
      </c>
      <c r="G5629" t="s">
        <v>33480</v>
      </c>
      <c r="H5629">
        <v>69490</v>
      </c>
      <c r="I5629" t="s">
        <v>33476</v>
      </c>
      <c r="J5629"/>
      <c r="U5629" s="43"/>
      <c r="AE5629"/>
    </row>
    <row r="5630" spans="1:31">
      <c r="A5630">
        <v>15250</v>
      </c>
      <c r="B5630" t="s">
        <v>5089</v>
      </c>
      <c r="C5630" t="s">
        <v>33477</v>
      </c>
      <c r="D5630" t="s">
        <v>33476</v>
      </c>
      <c r="E5630"/>
      <c r="F5630">
        <v>78750</v>
      </c>
      <c r="G5630" t="s">
        <v>33480</v>
      </c>
      <c r="H5630">
        <v>69490</v>
      </c>
      <c r="I5630" t="s">
        <v>33476</v>
      </c>
      <c r="J5630"/>
      <c r="U5630" s="43"/>
      <c r="AE5630"/>
    </row>
    <row r="5631" spans="1:31">
      <c r="A5631">
        <v>15800</v>
      </c>
      <c r="B5631" t="s">
        <v>5090</v>
      </c>
      <c r="C5631" t="s">
        <v>33478</v>
      </c>
      <c r="D5631" t="s">
        <v>33476</v>
      </c>
      <c r="E5631"/>
      <c r="F5631">
        <v>78760</v>
      </c>
      <c r="G5631" t="s">
        <v>33480</v>
      </c>
      <c r="H5631">
        <v>69550</v>
      </c>
      <c r="I5631" t="s">
        <v>33476</v>
      </c>
      <c r="J5631"/>
      <c r="U5631" s="43"/>
      <c r="AE5631"/>
    </row>
    <row r="5632" spans="1:31">
      <c r="A5632">
        <v>15700</v>
      </c>
      <c r="B5632" t="s">
        <v>5091</v>
      </c>
      <c r="C5632" t="s">
        <v>33477</v>
      </c>
      <c r="D5632" t="s">
        <v>33489</v>
      </c>
      <c r="E5632"/>
      <c r="F5632">
        <v>78780</v>
      </c>
      <c r="G5632" t="s">
        <v>33480</v>
      </c>
      <c r="H5632">
        <v>69550</v>
      </c>
      <c r="I5632" t="s">
        <v>33476</v>
      </c>
      <c r="J5632"/>
      <c r="U5632" s="43"/>
      <c r="AE5632"/>
    </row>
    <row r="5633" spans="1:31">
      <c r="A5633">
        <v>15240</v>
      </c>
      <c r="B5633" t="s">
        <v>5092</v>
      </c>
      <c r="C5633" t="s">
        <v>33477</v>
      </c>
      <c r="D5633" t="s">
        <v>33476</v>
      </c>
      <c r="E5633"/>
      <c r="F5633">
        <v>78800</v>
      </c>
      <c r="G5633" t="s">
        <v>33480</v>
      </c>
      <c r="H5633">
        <v>69590</v>
      </c>
      <c r="I5633" t="s">
        <v>33476</v>
      </c>
      <c r="J5633"/>
      <c r="U5633" s="43"/>
      <c r="AE5633"/>
    </row>
    <row r="5634" spans="1:31">
      <c r="A5634">
        <v>15270</v>
      </c>
      <c r="B5634" t="s">
        <v>2260</v>
      </c>
      <c r="C5634" t="s">
        <v>33478</v>
      </c>
      <c r="D5634" t="s">
        <v>33482</v>
      </c>
      <c r="E5634"/>
      <c r="F5634">
        <v>78820</v>
      </c>
      <c r="G5634" t="s">
        <v>33480</v>
      </c>
      <c r="H5634">
        <v>69590</v>
      </c>
      <c r="I5634" t="s">
        <v>33476</v>
      </c>
      <c r="J5634"/>
      <c r="U5634" s="43"/>
      <c r="AE5634"/>
    </row>
    <row r="5635" spans="1:31">
      <c r="A5635">
        <v>15600</v>
      </c>
      <c r="B5635" t="s">
        <v>5093</v>
      </c>
      <c r="C5635" t="s">
        <v>33480</v>
      </c>
      <c r="D5635" t="s">
        <v>33476</v>
      </c>
      <c r="E5635"/>
      <c r="F5635">
        <v>78840</v>
      </c>
      <c r="G5635" t="s">
        <v>33480</v>
      </c>
      <c r="H5635">
        <v>69610</v>
      </c>
      <c r="I5635" t="s">
        <v>33476</v>
      </c>
      <c r="J5635"/>
      <c r="U5635" s="43"/>
      <c r="AE5635"/>
    </row>
    <row r="5636" spans="1:31">
      <c r="A5636">
        <v>15500</v>
      </c>
      <c r="B5636" t="s">
        <v>3051</v>
      </c>
      <c r="C5636" t="s">
        <v>33478</v>
      </c>
      <c r="D5636" t="s">
        <v>33476</v>
      </c>
      <c r="E5636"/>
      <c r="F5636">
        <v>78850</v>
      </c>
      <c r="G5636" t="s">
        <v>33480</v>
      </c>
      <c r="H5636">
        <v>69610</v>
      </c>
      <c r="I5636" t="s">
        <v>33476</v>
      </c>
      <c r="J5636"/>
      <c r="U5636" s="43"/>
      <c r="AE5636"/>
    </row>
    <row r="5637" spans="1:31">
      <c r="A5637">
        <v>15700</v>
      </c>
      <c r="B5637" t="s">
        <v>5094</v>
      </c>
      <c r="C5637" t="s">
        <v>33477</v>
      </c>
      <c r="D5637" t="s">
        <v>33489</v>
      </c>
      <c r="E5637"/>
      <c r="F5637">
        <v>78870</v>
      </c>
      <c r="G5637" t="s">
        <v>33480</v>
      </c>
      <c r="H5637">
        <v>69610</v>
      </c>
      <c r="I5637" t="s">
        <v>33476</v>
      </c>
      <c r="J5637"/>
      <c r="U5637" s="43"/>
      <c r="AE5637"/>
    </row>
    <row r="5638" spans="1:31">
      <c r="A5638">
        <v>15300</v>
      </c>
      <c r="B5638" t="s">
        <v>5095</v>
      </c>
      <c r="C5638" t="s">
        <v>33478</v>
      </c>
      <c r="D5638" t="s">
        <v>33489</v>
      </c>
      <c r="E5638"/>
      <c r="F5638">
        <v>78890</v>
      </c>
      <c r="G5638" t="s">
        <v>33480</v>
      </c>
      <c r="H5638">
        <v>69620</v>
      </c>
      <c r="I5638" t="s">
        <v>33476</v>
      </c>
      <c r="J5638"/>
      <c r="U5638" s="43"/>
      <c r="AE5638"/>
    </row>
    <row r="5639" spans="1:31">
      <c r="A5639">
        <v>15230</v>
      </c>
      <c r="B5639" t="s">
        <v>5096</v>
      </c>
      <c r="C5639" t="s">
        <v>33478</v>
      </c>
      <c r="D5639" t="s">
        <v>33476</v>
      </c>
      <c r="E5639"/>
      <c r="F5639">
        <v>78920</v>
      </c>
      <c r="G5639" t="s">
        <v>33480</v>
      </c>
      <c r="H5639">
        <v>69650</v>
      </c>
      <c r="I5639" t="s">
        <v>33476</v>
      </c>
      <c r="J5639"/>
      <c r="U5639" s="43"/>
      <c r="AE5639"/>
    </row>
    <row r="5640" spans="1:31">
      <c r="A5640">
        <v>15340</v>
      </c>
      <c r="B5640" t="s">
        <v>5097</v>
      </c>
      <c r="C5640" t="s">
        <v>33477</v>
      </c>
      <c r="D5640" t="s">
        <v>33476</v>
      </c>
      <c r="E5640"/>
      <c r="F5640">
        <v>78940</v>
      </c>
      <c r="G5640" t="s">
        <v>33480</v>
      </c>
      <c r="H5640">
        <v>69670</v>
      </c>
      <c r="I5640" t="s">
        <v>33476</v>
      </c>
      <c r="J5640"/>
      <c r="U5640" s="43"/>
      <c r="AE5640"/>
    </row>
    <row r="5641" spans="1:31">
      <c r="A5641">
        <v>15340</v>
      </c>
      <c r="B5641" t="s">
        <v>5097</v>
      </c>
      <c r="C5641" t="s">
        <v>33477</v>
      </c>
      <c r="D5641" t="s">
        <v>33476</v>
      </c>
      <c r="E5641"/>
      <c r="F5641">
        <v>78960</v>
      </c>
      <c r="G5641" t="s">
        <v>33480</v>
      </c>
      <c r="H5641">
        <v>69690</v>
      </c>
      <c r="I5641" t="s">
        <v>33476</v>
      </c>
      <c r="J5641"/>
      <c r="U5641" s="43"/>
      <c r="AE5641"/>
    </row>
    <row r="5642" spans="1:31">
      <c r="A5642">
        <v>15130</v>
      </c>
      <c r="B5642" t="s">
        <v>5098</v>
      </c>
      <c r="C5642" t="s">
        <v>33477</v>
      </c>
      <c r="D5642" t="s">
        <v>33476</v>
      </c>
      <c r="E5642"/>
      <c r="F5642">
        <v>78990</v>
      </c>
      <c r="G5642" t="s">
        <v>33480</v>
      </c>
      <c r="H5642">
        <v>69700</v>
      </c>
      <c r="I5642" t="s">
        <v>33476</v>
      </c>
      <c r="J5642"/>
      <c r="U5642" s="43"/>
      <c r="AE5642"/>
    </row>
    <row r="5643" spans="1:31">
      <c r="A5643">
        <v>15340</v>
      </c>
      <c r="B5643" t="s">
        <v>5099</v>
      </c>
      <c r="C5643" t="s">
        <v>33477</v>
      </c>
      <c r="D5643" t="s">
        <v>33476</v>
      </c>
      <c r="E5643"/>
      <c r="F5643">
        <v>79180</v>
      </c>
      <c r="G5643" t="s">
        <v>33477</v>
      </c>
      <c r="H5643">
        <v>69700</v>
      </c>
      <c r="I5643" t="s">
        <v>33476</v>
      </c>
      <c r="J5643"/>
      <c r="U5643" s="43"/>
      <c r="AE5643"/>
    </row>
    <row r="5644" spans="1:31">
      <c r="A5644">
        <v>15290</v>
      </c>
      <c r="B5644" t="s">
        <v>5100</v>
      </c>
      <c r="C5644" t="s">
        <v>33477</v>
      </c>
      <c r="D5644" t="s">
        <v>33476</v>
      </c>
      <c r="E5644"/>
      <c r="F5644">
        <v>79320</v>
      </c>
      <c r="G5644" t="s">
        <v>33477</v>
      </c>
      <c r="H5644">
        <v>69720</v>
      </c>
      <c r="I5644" t="s">
        <v>33476</v>
      </c>
      <c r="J5644"/>
      <c r="U5644" s="43"/>
      <c r="AE5644"/>
    </row>
    <row r="5645" spans="1:31">
      <c r="A5645">
        <v>15500</v>
      </c>
      <c r="B5645" t="s">
        <v>5101</v>
      </c>
      <c r="C5645" t="s">
        <v>33478</v>
      </c>
      <c r="D5645" t="s">
        <v>33476</v>
      </c>
      <c r="E5645"/>
      <c r="F5645">
        <v>79440</v>
      </c>
      <c r="G5645" t="s">
        <v>33477</v>
      </c>
      <c r="H5645">
        <v>69770</v>
      </c>
      <c r="I5645" t="s">
        <v>33476</v>
      </c>
      <c r="J5645"/>
      <c r="U5645" s="43"/>
      <c r="AE5645"/>
    </row>
    <row r="5646" spans="1:31">
      <c r="A5646">
        <v>15230</v>
      </c>
      <c r="B5646" t="s">
        <v>5102</v>
      </c>
      <c r="C5646" t="s">
        <v>33478</v>
      </c>
      <c r="D5646" t="s">
        <v>33476</v>
      </c>
      <c r="E5646"/>
      <c r="F5646">
        <v>79450</v>
      </c>
      <c r="G5646" t="s">
        <v>33477</v>
      </c>
      <c r="H5646">
        <v>69790</v>
      </c>
      <c r="I5646" t="s">
        <v>33476</v>
      </c>
      <c r="J5646"/>
      <c r="U5646" s="43"/>
      <c r="AE5646"/>
    </row>
    <row r="5647" spans="1:31">
      <c r="A5647">
        <v>15320</v>
      </c>
      <c r="B5647" t="s">
        <v>5103</v>
      </c>
      <c r="C5647" t="s">
        <v>33478</v>
      </c>
      <c r="D5647" t="s">
        <v>33476</v>
      </c>
      <c r="E5647"/>
      <c r="F5647">
        <v>79460</v>
      </c>
      <c r="G5647" t="s">
        <v>33477</v>
      </c>
      <c r="H5647">
        <v>69790</v>
      </c>
      <c r="I5647" t="s">
        <v>33476</v>
      </c>
      <c r="J5647"/>
      <c r="U5647" s="43"/>
      <c r="AE5647"/>
    </row>
    <row r="5648" spans="1:31">
      <c r="A5648">
        <v>15200</v>
      </c>
      <c r="B5648" t="s">
        <v>5104</v>
      </c>
      <c r="C5648" t="s">
        <v>33477</v>
      </c>
      <c r="D5648" t="s">
        <v>33476</v>
      </c>
      <c r="E5648"/>
      <c r="F5648">
        <v>79510</v>
      </c>
      <c r="G5648" t="s">
        <v>33477</v>
      </c>
      <c r="H5648">
        <v>69800</v>
      </c>
      <c r="I5648" t="s">
        <v>33476</v>
      </c>
      <c r="J5648"/>
      <c r="U5648" s="43"/>
      <c r="AE5648"/>
    </row>
    <row r="5649" spans="1:31">
      <c r="A5649">
        <v>15350</v>
      </c>
      <c r="B5649" t="s">
        <v>5105</v>
      </c>
      <c r="C5649" t="s">
        <v>33477</v>
      </c>
      <c r="D5649" t="s">
        <v>33476</v>
      </c>
      <c r="E5649"/>
      <c r="F5649">
        <v>80080</v>
      </c>
      <c r="G5649" t="s">
        <v>33477</v>
      </c>
      <c r="H5649">
        <v>69820</v>
      </c>
      <c r="I5649" t="s">
        <v>33476</v>
      </c>
      <c r="J5649"/>
      <c r="U5649" s="43"/>
      <c r="AE5649"/>
    </row>
    <row r="5650" spans="1:31">
      <c r="A5650">
        <v>15270</v>
      </c>
      <c r="B5650" t="s">
        <v>5106</v>
      </c>
      <c r="C5650" t="s">
        <v>33478</v>
      </c>
      <c r="D5650" t="s">
        <v>33482</v>
      </c>
      <c r="E5650"/>
      <c r="F5650">
        <v>80090</v>
      </c>
      <c r="G5650" t="s">
        <v>33477</v>
      </c>
      <c r="H5650">
        <v>69830</v>
      </c>
      <c r="I5650" t="s">
        <v>33476</v>
      </c>
      <c r="J5650"/>
      <c r="U5650" s="43"/>
      <c r="AE5650"/>
    </row>
    <row r="5651" spans="1:31">
      <c r="A5651">
        <v>15270</v>
      </c>
      <c r="B5651" t="s">
        <v>5106</v>
      </c>
      <c r="C5651" t="s">
        <v>33478</v>
      </c>
      <c r="D5651" t="s">
        <v>33482</v>
      </c>
      <c r="E5651"/>
      <c r="F5651">
        <v>80100</v>
      </c>
      <c r="G5651" t="s">
        <v>33477</v>
      </c>
      <c r="H5651">
        <v>69840</v>
      </c>
      <c r="I5651" t="s">
        <v>33476</v>
      </c>
      <c r="J5651"/>
      <c r="U5651" s="43"/>
      <c r="AE5651"/>
    </row>
    <row r="5652" spans="1:31">
      <c r="A5652">
        <v>15190</v>
      </c>
      <c r="B5652" t="s">
        <v>5107</v>
      </c>
      <c r="C5652" t="s">
        <v>33478</v>
      </c>
      <c r="D5652" t="s">
        <v>33489</v>
      </c>
      <c r="E5652"/>
      <c r="F5652">
        <v>80115</v>
      </c>
      <c r="G5652" t="s">
        <v>33477</v>
      </c>
      <c r="H5652">
        <v>69870</v>
      </c>
      <c r="I5652" t="s">
        <v>33476</v>
      </c>
      <c r="J5652"/>
      <c r="U5652" s="43"/>
      <c r="AE5652"/>
    </row>
    <row r="5653" spans="1:31">
      <c r="A5653">
        <v>15300</v>
      </c>
      <c r="B5653" t="s">
        <v>5108</v>
      </c>
      <c r="C5653" t="s">
        <v>33478</v>
      </c>
      <c r="D5653" t="s">
        <v>33489</v>
      </c>
      <c r="E5653"/>
      <c r="F5653">
        <v>80122</v>
      </c>
      <c r="G5653" t="s">
        <v>33478</v>
      </c>
      <c r="H5653">
        <v>69870</v>
      </c>
      <c r="I5653" t="s">
        <v>33476</v>
      </c>
      <c r="J5653"/>
      <c r="U5653" s="43"/>
      <c r="AE5653"/>
    </row>
    <row r="5654" spans="1:31">
      <c r="A5654">
        <v>15500</v>
      </c>
      <c r="B5654" t="s">
        <v>5109</v>
      </c>
      <c r="C5654" t="s">
        <v>33478</v>
      </c>
      <c r="D5654" t="s">
        <v>33476</v>
      </c>
      <c r="E5654"/>
      <c r="F5654">
        <v>80130</v>
      </c>
      <c r="G5654" t="s">
        <v>33477</v>
      </c>
      <c r="H5654">
        <v>69870</v>
      </c>
      <c r="I5654" t="s">
        <v>33476</v>
      </c>
      <c r="J5654"/>
      <c r="U5654" s="43"/>
      <c r="AE5654"/>
    </row>
    <row r="5655" spans="1:31">
      <c r="A5655">
        <v>15500</v>
      </c>
      <c r="B5655" t="s">
        <v>5110</v>
      </c>
      <c r="C5655" t="s">
        <v>33478</v>
      </c>
      <c r="D5655" t="s">
        <v>33476</v>
      </c>
      <c r="E5655"/>
      <c r="F5655">
        <v>80131</v>
      </c>
      <c r="G5655" t="s">
        <v>33477</v>
      </c>
      <c r="H5655">
        <v>69970</v>
      </c>
      <c r="I5655" t="s">
        <v>33476</v>
      </c>
      <c r="J5655"/>
      <c r="U5655" s="43"/>
      <c r="AE5655"/>
    </row>
    <row r="5656" spans="1:31">
      <c r="A5656">
        <v>15110</v>
      </c>
      <c r="B5656" t="s">
        <v>5111</v>
      </c>
      <c r="C5656" t="s">
        <v>33478</v>
      </c>
      <c r="D5656" t="s">
        <v>33476</v>
      </c>
      <c r="E5656"/>
      <c r="F5656">
        <v>80134</v>
      </c>
      <c r="G5656" t="s">
        <v>33477</v>
      </c>
      <c r="H5656">
        <v>70000</v>
      </c>
      <c r="I5656" t="s">
        <v>33476</v>
      </c>
      <c r="J5656"/>
      <c r="U5656" s="43"/>
      <c r="AE5656"/>
    </row>
    <row r="5657" spans="1:31">
      <c r="A5657">
        <v>15700</v>
      </c>
      <c r="B5657" t="s">
        <v>5112</v>
      </c>
      <c r="C5657" t="s">
        <v>33477</v>
      </c>
      <c r="D5657" t="s">
        <v>33489</v>
      </c>
      <c r="E5657"/>
      <c r="F5657">
        <v>80136</v>
      </c>
      <c r="G5657" t="s">
        <v>33477</v>
      </c>
      <c r="H5657">
        <v>70000</v>
      </c>
      <c r="I5657" t="s">
        <v>33476</v>
      </c>
      <c r="J5657"/>
      <c r="U5657" s="43"/>
      <c r="AE5657"/>
    </row>
    <row r="5658" spans="1:31">
      <c r="A5658">
        <v>15500</v>
      </c>
      <c r="B5658" t="s">
        <v>5113</v>
      </c>
      <c r="C5658" t="s">
        <v>33478</v>
      </c>
      <c r="D5658" t="s">
        <v>33476</v>
      </c>
      <c r="E5658"/>
      <c r="F5658">
        <v>80330</v>
      </c>
      <c r="G5658" t="s">
        <v>33477</v>
      </c>
      <c r="H5658">
        <v>70000</v>
      </c>
      <c r="I5658" t="s">
        <v>33476</v>
      </c>
      <c r="J5658"/>
      <c r="U5658" s="43"/>
      <c r="AE5658"/>
    </row>
    <row r="5659" spans="1:31">
      <c r="A5659">
        <v>15400</v>
      </c>
      <c r="B5659" t="s">
        <v>5114</v>
      </c>
      <c r="C5659" t="s">
        <v>33478</v>
      </c>
      <c r="D5659" t="s">
        <v>33489</v>
      </c>
      <c r="E5659"/>
      <c r="F5659">
        <v>80350</v>
      </c>
      <c r="G5659" t="s">
        <v>33477</v>
      </c>
      <c r="H5659">
        <v>70000</v>
      </c>
      <c r="I5659" t="s">
        <v>33476</v>
      </c>
      <c r="J5659"/>
      <c r="U5659" s="43"/>
      <c r="AE5659"/>
    </row>
    <row r="5660" spans="1:31">
      <c r="A5660">
        <v>15400</v>
      </c>
      <c r="B5660" t="s">
        <v>5115</v>
      </c>
      <c r="C5660" t="s">
        <v>33478</v>
      </c>
      <c r="D5660" t="s">
        <v>33489</v>
      </c>
      <c r="E5660"/>
      <c r="F5660">
        <v>80390</v>
      </c>
      <c r="G5660" t="s">
        <v>33477</v>
      </c>
      <c r="H5660">
        <v>70000</v>
      </c>
      <c r="I5660" t="s">
        <v>33476</v>
      </c>
      <c r="J5660"/>
      <c r="U5660" s="43"/>
      <c r="AE5660"/>
    </row>
    <row r="5661" spans="1:31">
      <c r="A5661">
        <v>15320</v>
      </c>
      <c r="B5661" t="s">
        <v>5116</v>
      </c>
      <c r="C5661" t="s">
        <v>33478</v>
      </c>
      <c r="D5661" t="s">
        <v>33476</v>
      </c>
      <c r="E5661"/>
      <c r="F5661">
        <v>80420</v>
      </c>
      <c r="G5661" t="s">
        <v>33477</v>
      </c>
      <c r="H5661">
        <v>70000</v>
      </c>
      <c r="I5661" t="s">
        <v>33476</v>
      </c>
      <c r="J5661"/>
      <c r="U5661" s="43"/>
      <c r="AE5661"/>
    </row>
    <row r="5662" spans="1:31">
      <c r="A5662">
        <v>15400</v>
      </c>
      <c r="B5662" t="s">
        <v>5117</v>
      </c>
      <c r="C5662" t="s">
        <v>33478</v>
      </c>
      <c r="D5662" t="s">
        <v>33489</v>
      </c>
      <c r="E5662"/>
      <c r="F5662">
        <v>80430</v>
      </c>
      <c r="G5662" t="s">
        <v>33477</v>
      </c>
      <c r="H5662">
        <v>70000</v>
      </c>
      <c r="I5662" t="s">
        <v>33476</v>
      </c>
      <c r="J5662"/>
      <c r="U5662" s="43"/>
      <c r="AE5662"/>
    </row>
    <row r="5663" spans="1:31">
      <c r="A5663">
        <v>15170</v>
      </c>
      <c r="B5663" t="s">
        <v>5118</v>
      </c>
      <c r="C5663" t="s">
        <v>33478</v>
      </c>
      <c r="D5663" t="s">
        <v>33476</v>
      </c>
      <c r="E5663"/>
      <c r="F5663">
        <v>80450</v>
      </c>
      <c r="G5663" t="s">
        <v>33477</v>
      </c>
      <c r="H5663">
        <v>70100</v>
      </c>
      <c r="I5663" t="s">
        <v>33476</v>
      </c>
      <c r="J5663"/>
      <c r="U5663" s="43"/>
      <c r="AE5663"/>
    </row>
    <row r="5664" spans="1:31">
      <c r="A5664">
        <v>15190</v>
      </c>
      <c r="B5664" t="s">
        <v>5119</v>
      </c>
      <c r="C5664" t="s">
        <v>33478</v>
      </c>
      <c r="D5664" t="s">
        <v>33489</v>
      </c>
      <c r="E5664"/>
      <c r="F5664">
        <v>80490</v>
      </c>
      <c r="G5664" t="s">
        <v>33477</v>
      </c>
      <c r="H5664">
        <v>70100</v>
      </c>
      <c r="I5664" t="s">
        <v>33476</v>
      </c>
      <c r="J5664"/>
      <c r="U5664" s="43"/>
      <c r="AE5664"/>
    </row>
    <row r="5665" spans="1:31">
      <c r="A5665">
        <v>15100</v>
      </c>
      <c r="B5665" t="s">
        <v>5120</v>
      </c>
      <c r="C5665" t="s">
        <v>33478</v>
      </c>
      <c r="D5665" t="s">
        <v>33476</v>
      </c>
      <c r="E5665"/>
      <c r="F5665">
        <v>80520</v>
      </c>
      <c r="G5665" t="s">
        <v>33477</v>
      </c>
      <c r="H5665">
        <v>70100</v>
      </c>
      <c r="I5665" t="s">
        <v>33476</v>
      </c>
      <c r="J5665"/>
      <c r="U5665" s="43"/>
      <c r="AE5665"/>
    </row>
    <row r="5666" spans="1:31">
      <c r="A5666">
        <v>15250</v>
      </c>
      <c r="B5666" t="s">
        <v>5121</v>
      </c>
      <c r="C5666" t="s">
        <v>33477</v>
      </c>
      <c r="D5666" t="s">
        <v>33476</v>
      </c>
      <c r="E5666"/>
      <c r="F5666">
        <v>80550</v>
      </c>
      <c r="G5666" t="s">
        <v>33480</v>
      </c>
      <c r="H5666">
        <v>70100</v>
      </c>
      <c r="I5666" t="s">
        <v>33476</v>
      </c>
      <c r="J5666"/>
      <c r="U5666" s="43"/>
      <c r="AE5666"/>
    </row>
    <row r="5667" spans="1:31">
      <c r="A5667">
        <v>15150</v>
      </c>
      <c r="B5667" t="s">
        <v>5122</v>
      </c>
      <c r="C5667" t="s">
        <v>33477</v>
      </c>
      <c r="D5667" t="s">
        <v>33476</v>
      </c>
      <c r="E5667"/>
      <c r="F5667">
        <v>80630</v>
      </c>
      <c r="G5667" t="s">
        <v>33478</v>
      </c>
      <c r="H5667">
        <v>70100</v>
      </c>
      <c r="I5667" t="s">
        <v>33476</v>
      </c>
      <c r="J5667"/>
      <c r="U5667" s="43"/>
      <c r="AE5667"/>
    </row>
    <row r="5668" spans="1:31">
      <c r="A5668">
        <v>15130</v>
      </c>
      <c r="B5668" t="s">
        <v>5123</v>
      </c>
      <c r="C5668" t="s">
        <v>33477</v>
      </c>
      <c r="D5668" t="s">
        <v>33476</v>
      </c>
      <c r="E5668"/>
      <c r="F5668">
        <v>80650</v>
      </c>
      <c r="G5668" t="s">
        <v>33477</v>
      </c>
      <c r="H5668">
        <v>70100</v>
      </c>
      <c r="I5668" t="s">
        <v>33476</v>
      </c>
      <c r="J5668"/>
      <c r="U5668" s="43"/>
      <c r="AE5668"/>
    </row>
    <row r="5669" spans="1:31">
      <c r="A5669">
        <v>15430</v>
      </c>
      <c r="B5669" t="s">
        <v>5124</v>
      </c>
      <c r="C5669" t="s">
        <v>33478</v>
      </c>
      <c r="D5669" t="e">
        <v>#N/A</v>
      </c>
      <c r="E5669"/>
      <c r="F5669">
        <v>80690</v>
      </c>
      <c r="G5669" t="s">
        <v>33477</v>
      </c>
      <c r="H5669">
        <v>70110</v>
      </c>
      <c r="I5669" t="s">
        <v>33476</v>
      </c>
      <c r="J5669"/>
      <c r="U5669" s="43"/>
      <c r="AE5669"/>
    </row>
    <row r="5670" spans="1:31">
      <c r="A5670">
        <v>15110</v>
      </c>
      <c r="B5670" t="s">
        <v>5125</v>
      </c>
      <c r="C5670" t="s">
        <v>33478</v>
      </c>
      <c r="D5670" t="s">
        <v>33476</v>
      </c>
      <c r="E5670"/>
      <c r="F5670">
        <v>80710</v>
      </c>
      <c r="G5670" t="s">
        <v>33477</v>
      </c>
      <c r="H5670">
        <v>70110</v>
      </c>
      <c r="I5670" t="s">
        <v>33476</v>
      </c>
      <c r="J5670"/>
      <c r="U5670" s="43"/>
      <c r="AE5670"/>
    </row>
    <row r="5671" spans="1:31">
      <c r="A5671">
        <v>15300</v>
      </c>
      <c r="B5671" t="s">
        <v>5126</v>
      </c>
      <c r="C5671" t="s">
        <v>33478</v>
      </c>
      <c r="D5671" t="s">
        <v>33489</v>
      </c>
      <c r="E5671"/>
      <c r="F5671">
        <v>80740</v>
      </c>
      <c r="G5671" t="s">
        <v>33478</v>
      </c>
      <c r="H5671">
        <v>70110</v>
      </c>
      <c r="I5671" t="s">
        <v>33476</v>
      </c>
      <c r="J5671"/>
      <c r="U5671" s="43"/>
      <c r="AE5671"/>
    </row>
    <row r="5672" spans="1:31">
      <c r="A5672">
        <v>15140</v>
      </c>
      <c r="B5672" t="s">
        <v>5127</v>
      </c>
      <c r="C5672" t="s">
        <v>33478</v>
      </c>
      <c r="D5672" t="s">
        <v>33489</v>
      </c>
      <c r="E5672"/>
      <c r="F5672">
        <v>80770</v>
      </c>
      <c r="G5672" t="s">
        <v>33477</v>
      </c>
      <c r="H5672">
        <v>70110</v>
      </c>
      <c r="I5672" t="s">
        <v>33476</v>
      </c>
      <c r="J5672"/>
      <c r="U5672" s="43"/>
      <c r="AE5672"/>
    </row>
    <row r="5673" spans="1:31">
      <c r="A5673">
        <v>15700</v>
      </c>
      <c r="B5673" t="s">
        <v>5128</v>
      </c>
      <c r="C5673" t="s">
        <v>33477</v>
      </c>
      <c r="D5673" t="s">
        <v>33489</v>
      </c>
      <c r="E5673"/>
      <c r="F5673">
        <v>80780</v>
      </c>
      <c r="G5673" t="s">
        <v>33477</v>
      </c>
      <c r="H5673">
        <v>70120</v>
      </c>
      <c r="I5673" t="s">
        <v>33476</v>
      </c>
      <c r="J5673"/>
      <c r="U5673" s="43"/>
      <c r="AE5673"/>
    </row>
    <row r="5674" spans="1:31">
      <c r="A5674">
        <v>15110</v>
      </c>
      <c r="B5674" t="s">
        <v>5129</v>
      </c>
      <c r="C5674" t="s">
        <v>33478</v>
      </c>
      <c r="D5674" t="s">
        <v>33476</v>
      </c>
      <c r="E5674"/>
      <c r="F5674">
        <v>80850</v>
      </c>
      <c r="G5674" t="s">
        <v>33477</v>
      </c>
      <c r="H5674">
        <v>70120</v>
      </c>
      <c r="I5674" t="s">
        <v>33476</v>
      </c>
      <c r="J5674"/>
      <c r="U5674" s="43"/>
      <c r="AE5674"/>
    </row>
    <row r="5675" spans="1:31">
      <c r="A5675">
        <v>15380</v>
      </c>
      <c r="B5675" t="s">
        <v>5130</v>
      </c>
      <c r="C5675" t="s">
        <v>33478</v>
      </c>
      <c r="D5675" t="s">
        <v>33489</v>
      </c>
      <c r="E5675"/>
      <c r="F5675">
        <v>80870</v>
      </c>
      <c r="G5675" t="s">
        <v>33477</v>
      </c>
      <c r="H5675">
        <v>70120</v>
      </c>
      <c r="I5675" t="s">
        <v>33476</v>
      </c>
      <c r="J5675"/>
      <c r="U5675" s="43"/>
      <c r="AE5675"/>
    </row>
    <row r="5676" spans="1:31">
      <c r="A5676">
        <v>15140</v>
      </c>
      <c r="B5676" t="s">
        <v>5131</v>
      </c>
      <c r="C5676" t="s">
        <v>33478</v>
      </c>
      <c r="D5676" t="s">
        <v>33489</v>
      </c>
      <c r="E5676"/>
      <c r="F5676">
        <v>80880</v>
      </c>
      <c r="G5676" t="s">
        <v>33477</v>
      </c>
      <c r="H5676">
        <v>70120</v>
      </c>
      <c r="I5676" t="s">
        <v>33476</v>
      </c>
      <c r="J5676"/>
      <c r="U5676" s="43"/>
      <c r="AE5676"/>
    </row>
    <row r="5677" spans="1:31">
      <c r="A5677">
        <v>15170</v>
      </c>
      <c r="B5677" t="s">
        <v>5132</v>
      </c>
      <c r="C5677" t="s">
        <v>33478</v>
      </c>
      <c r="D5677" t="s">
        <v>33476</v>
      </c>
      <c r="E5677"/>
      <c r="F5677">
        <v>80890</v>
      </c>
      <c r="G5677" t="s">
        <v>33477</v>
      </c>
      <c r="H5677">
        <v>70120</v>
      </c>
      <c r="I5677" t="s">
        <v>33476</v>
      </c>
      <c r="J5677"/>
      <c r="U5677" s="43"/>
      <c r="AE5677"/>
    </row>
    <row r="5678" spans="1:31">
      <c r="A5678">
        <v>15140</v>
      </c>
      <c r="B5678" t="s">
        <v>5133</v>
      </c>
      <c r="C5678" t="s">
        <v>33478</v>
      </c>
      <c r="D5678" t="s">
        <v>33489</v>
      </c>
      <c r="E5678"/>
      <c r="F5678">
        <v>80960</v>
      </c>
      <c r="G5678" t="s">
        <v>33477</v>
      </c>
      <c r="H5678">
        <v>70130</v>
      </c>
      <c r="I5678" t="s">
        <v>33476</v>
      </c>
      <c r="J5678"/>
      <c r="U5678" s="43"/>
      <c r="AE5678"/>
    </row>
    <row r="5679" spans="1:31">
      <c r="A5679">
        <v>15310</v>
      </c>
      <c r="B5679" t="s">
        <v>5134</v>
      </c>
      <c r="C5679" t="s">
        <v>33477</v>
      </c>
      <c r="D5679" t="s">
        <v>33476</v>
      </c>
      <c r="E5679"/>
      <c r="F5679">
        <v>80970</v>
      </c>
      <c r="G5679" t="s">
        <v>33480</v>
      </c>
      <c r="H5679">
        <v>70130</v>
      </c>
      <c r="I5679" t="s">
        <v>33476</v>
      </c>
      <c r="J5679"/>
      <c r="U5679" s="43"/>
      <c r="AE5679"/>
    </row>
    <row r="5680" spans="1:31">
      <c r="A5680">
        <v>15110</v>
      </c>
      <c r="B5680" t="s">
        <v>5135</v>
      </c>
      <c r="C5680" t="s">
        <v>33478</v>
      </c>
      <c r="D5680" t="s">
        <v>33476</v>
      </c>
      <c r="E5680"/>
      <c r="F5680">
        <v>80980</v>
      </c>
      <c r="G5680" t="s">
        <v>33477</v>
      </c>
      <c r="H5680">
        <v>70130</v>
      </c>
      <c r="I5680" t="s">
        <v>33476</v>
      </c>
      <c r="J5680"/>
      <c r="U5680" s="43"/>
      <c r="AE5680"/>
    </row>
    <row r="5681" spans="1:31">
      <c r="A5681">
        <v>15130</v>
      </c>
      <c r="B5681" t="s">
        <v>5136</v>
      </c>
      <c r="C5681" t="s">
        <v>33477</v>
      </c>
      <c r="D5681" t="s">
        <v>33476</v>
      </c>
      <c r="E5681"/>
      <c r="F5681">
        <v>81000</v>
      </c>
      <c r="G5681" t="s">
        <v>33480</v>
      </c>
      <c r="H5681">
        <v>70140</v>
      </c>
      <c r="I5681" t="s">
        <v>33476</v>
      </c>
      <c r="J5681"/>
      <c r="U5681" s="43"/>
      <c r="AE5681"/>
    </row>
    <row r="5682" spans="1:31">
      <c r="A5682">
        <v>15310</v>
      </c>
      <c r="B5682" t="s">
        <v>5137</v>
      </c>
      <c r="C5682" t="s">
        <v>33477</v>
      </c>
      <c r="D5682" t="s">
        <v>33476</v>
      </c>
      <c r="E5682"/>
      <c r="F5682">
        <v>81090</v>
      </c>
      <c r="G5682" t="s">
        <v>33480</v>
      </c>
      <c r="H5682">
        <v>70140</v>
      </c>
      <c r="I5682" t="s">
        <v>33476</v>
      </c>
      <c r="J5682"/>
      <c r="U5682" s="43"/>
      <c r="AE5682"/>
    </row>
    <row r="5683" spans="1:31">
      <c r="A5683">
        <v>15150</v>
      </c>
      <c r="B5683" t="s">
        <v>5138</v>
      </c>
      <c r="C5683" t="s">
        <v>33477</v>
      </c>
      <c r="D5683" t="s">
        <v>33476</v>
      </c>
      <c r="E5683"/>
      <c r="F5683">
        <v>81210</v>
      </c>
      <c r="G5683" t="s">
        <v>33480</v>
      </c>
      <c r="H5683">
        <v>70150</v>
      </c>
      <c r="I5683" t="s">
        <v>33476</v>
      </c>
      <c r="J5683"/>
      <c r="U5683" s="43"/>
      <c r="AE5683"/>
    </row>
    <row r="5684" spans="1:31">
      <c r="A5684">
        <v>15230</v>
      </c>
      <c r="B5684" t="s">
        <v>5139</v>
      </c>
      <c r="C5684" t="s">
        <v>33478</v>
      </c>
      <c r="D5684" t="s">
        <v>33476</v>
      </c>
      <c r="E5684"/>
      <c r="F5684">
        <v>81370</v>
      </c>
      <c r="G5684" t="s">
        <v>33480</v>
      </c>
      <c r="H5684">
        <v>70150</v>
      </c>
      <c r="I5684" t="s">
        <v>33476</v>
      </c>
      <c r="J5684"/>
      <c r="U5684" s="43"/>
      <c r="AE5684"/>
    </row>
    <row r="5685" spans="1:31">
      <c r="A5685">
        <v>15110</v>
      </c>
      <c r="B5685" t="s">
        <v>5140</v>
      </c>
      <c r="C5685" t="s">
        <v>33478</v>
      </c>
      <c r="D5685" t="s">
        <v>33476</v>
      </c>
      <c r="E5685"/>
      <c r="F5685">
        <v>81380</v>
      </c>
      <c r="G5685" t="s">
        <v>33480</v>
      </c>
      <c r="H5685">
        <v>70160</v>
      </c>
      <c r="I5685" t="s">
        <v>33476</v>
      </c>
      <c r="J5685"/>
      <c r="U5685" s="43"/>
      <c r="AE5685"/>
    </row>
    <row r="5686" spans="1:31">
      <c r="A5686">
        <v>15200</v>
      </c>
      <c r="B5686" t="s">
        <v>5141</v>
      </c>
      <c r="C5686" t="s">
        <v>33477</v>
      </c>
      <c r="D5686" t="s">
        <v>33476</v>
      </c>
      <c r="E5686"/>
      <c r="F5686">
        <v>81450</v>
      </c>
      <c r="G5686" t="s">
        <v>33480</v>
      </c>
      <c r="H5686">
        <v>70160</v>
      </c>
      <c r="I5686" t="s">
        <v>33476</v>
      </c>
      <c r="J5686"/>
      <c r="U5686" s="43"/>
      <c r="AE5686"/>
    </row>
    <row r="5687" spans="1:31">
      <c r="A5687">
        <v>15170</v>
      </c>
      <c r="B5687" t="s">
        <v>5142</v>
      </c>
      <c r="C5687" t="s">
        <v>33478</v>
      </c>
      <c r="D5687" t="s">
        <v>33476</v>
      </c>
      <c r="E5687"/>
      <c r="F5687">
        <v>81710</v>
      </c>
      <c r="G5687" t="s">
        <v>33480</v>
      </c>
      <c r="H5687">
        <v>70160</v>
      </c>
      <c r="I5687" t="s">
        <v>33476</v>
      </c>
      <c r="J5687"/>
      <c r="U5687" s="43"/>
      <c r="AE5687"/>
    </row>
    <row r="5688" spans="1:31">
      <c r="A5688">
        <v>15800</v>
      </c>
      <c r="B5688" t="s">
        <v>5143</v>
      </c>
      <c r="C5688" t="s">
        <v>33478</v>
      </c>
      <c r="D5688" t="s">
        <v>33476</v>
      </c>
      <c r="E5688"/>
      <c r="F5688">
        <v>82210</v>
      </c>
      <c r="G5688" t="s">
        <v>33480</v>
      </c>
      <c r="H5688">
        <v>70170</v>
      </c>
      <c r="I5688" t="s">
        <v>33476</v>
      </c>
      <c r="J5688"/>
      <c r="U5688" s="43"/>
      <c r="AE5688"/>
    </row>
    <row r="5689" spans="1:31">
      <c r="A5689">
        <v>15120</v>
      </c>
      <c r="B5689" t="s">
        <v>5144</v>
      </c>
      <c r="C5689" t="s">
        <v>33477</v>
      </c>
      <c r="D5689" t="s">
        <v>33476</v>
      </c>
      <c r="E5689"/>
      <c r="F5689">
        <v>82250</v>
      </c>
      <c r="G5689" t="s">
        <v>33480</v>
      </c>
      <c r="H5689">
        <v>70170</v>
      </c>
      <c r="I5689" t="s">
        <v>33476</v>
      </c>
      <c r="J5689"/>
      <c r="U5689" s="43"/>
      <c r="AE5689"/>
    </row>
    <row r="5690" spans="1:31">
      <c r="A5690">
        <v>15250</v>
      </c>
      <c r="B5690" t="s">
        <v>5145</v>
      </c>
      <c r="C5690" t="s">
        <v>33477</v>
      </c>
      <c r="D5690" t="s">
        <v>33476</v>
      </c>
      <c r="E5690"/>
      <c r="F5690">
        <v>82350</v>
      </c>
      <c r="G5690" t="s">
        <v>33480</v>
      </c>
      <c r="H5690">
        <v>70180</v>
      </c>
      <c r="I5690" t="s">
        <v>33476</v>
      </c>
      <c r="J5690"/>
      <c r="U5690" s="43"/>
      <c r="AE5690"/>
    </row>
    <row r="5691" spans="1:31">
      <c r="A5691">
        <v>15120</v>
      </c>
      <c r="B5691" t="s">
        <v>5146</v>
      </c>
      <c r="C5691" t="s">
        <v>33477</v>
      </c>
      <c r="D5691" t="s">
        <v>33476</v>
      </c>
      <c r="E5691"/>
      <c r="F5691">
        <v>82360</v>
      </c>
      <c r="G5691" t="s">
        <v>33480</v>
      </c>
      <c r="H5691">
        <v>70180</v>
      </c>
      <c r="I5691" t="s">
        <v>33476</v>
      </c>
      <c r="J5691"/>
      <c r="U5691" s="43"/>
      <c r="AE5691"/>
    </row>
    <row r="5692" spans="1:31">
      <c r="A5692">
        <v>15130</v>
      </c>
      <c r="B5692" t="s">
        <v>5147</v>
      </c>
      <c r="C5692" t="s">
        <v>33477</v>
      </c>
      <c r="D5692" t="s">
        <v>33476</v>
      </c>
      <c r="E5692"/>
      <c r="F5692">
        <v>82390</v>
      </c>
      <c r="G5692" t="s">
        <v>33480</v>
      </c>
      <c r="H5692">
        <v>70180</v>
      </c>
      <c r="I5692" t="s">
        <v>33476</v>
      </c>
      <c r="J5692"/>
      <c r="U5692" s="43"/>
      <c r="AE5692"/>
    </row>
    <row r="5693" spans="1:31">
      <c r="A5693">
        <v>15230</v>
      </c>
      <c r="B5693" t="s">
        <v>5148</v>
      </c>
      <c r="C5693" t="s">
        <v>33478</v>
      </c>
      <c r="D5693" t="s">
        <v>33476</v>
      </c>
      <c r="E5693"/>
      <c r="F5693">
        <v>83000</v>
      </c>
      <c r="G5693" t="s">
        <v>33480</v>
      </c>
      <c r="H5693">
        <v>70190</v>
      </c>
      <c r="I5693" t="s">
        <v>33476</v>
      </c>
      <c r="J5693"/>
      <c r="U5693" s="43"/>
      <c r="AE5693"/>
    </row>
    <row r="5694" spans="1:31">
      <c r="A5694">
        <v>15120</v>
      </c>
      <c r="B5694" t="s">
        <v>5149</v>
      </c>
      <c r="C5694" t="s">
        <v>33477</v>
      </c>
      <c r="D5694" t="s">
        <v>33476</v>
      </c>
      <c r="E5694"/>
      <c r="F5694">
        <v>83100</v>
      </c>
      <c r="G5694" t="s">
        <v>33480</v>
      </c>
      <c r="H5694">
        <v>70190</v>
      </c>
      <c r="I5694" t="s">
        <v>33476</v>
      </c>
      <c r="J5694"/>
      <c r="U5694" s="43"/>
      <c r="AE5694"/>
    </row>
    <row r="5695" spans="1:31">
      <c r="A5695">
        <v>15150</v>
      </c>
      <c r="B5695" t="s">
        <v>5150</v>
      </c>
      <c r="C5695" t="s">
        <v>33477</v>
      </c>
      <c r="D5695" t="s">
        <v>33476</v>
      </c>
      <c r="E5695"/>
      <c r="F5695">
        <v>83110</v>
      </c>
      <c r="G5695" t="s">
        <v>33480</v>
      </c>
      <c r="H5695">
        <v>70190</v>
      </c>
      <c r="I5695" t="s">
        <v>33476</v>
      </c>
      <c r="J5695"/>
      <c r="U5695" s="43"/>
      <c r="AE5695"/>
    </row>
    <row r="5696" spans="1:31">
      <c r="A5696">
        <v>15120</v>
      </c>
      <c r="B5696" t="s">
        <v>5151</v>
      </c>
      <c r="C5696" t="s">
        <v>33477</v>
      </c>
      <c r="D5696" t="s">
        <v>33476</v>
      </c>
      <c r="E5696"/>
      <c r="F5696">
        <v>83120</v>
      </c>
      <c r="G5696" t="s">
        <v>33477</v>
      </c>
      <c r="H5696">
        <v>70190</v>
      </c>
      <c r="I5696" t="s">
        <v>33476</v>
      </c>
      <c r="J5696"/>
      <c r="U5696" s="43"/>
      <c r="AE5696"/>
    </row>
    <row r="5697" spans="1:31">
      <c r="A5697">
        <v>15130</v>
      </c>
      <c r="B5697" t="s">
        <v>5152</v>
      </c>
      <c r="C5697" t="s">
        <v>33477</v>
      </c>
      <c r="D5697" t="s">
        <v>33476</v>
      </c>
      <c r="E5697"/>
      <c r="F5697">
        <v>83130</v>
      </c>
      <c r="G5697" t="s">
        <v>33480</v>
      </c>
      <c r="H5697">
        <v>70200</v>
      </c>
      <c r="I5697" t="s">
        <v>33476</v>
      </c>
      <c r="J5697"/>
      <c r="U5697" s="43"/>
      <c r="AE5697"/>
    </row>
    <row r="5698" spans="1:31">
      <c r="A5698">
        <v>15160</v>
      </c>
      <c r="B5698" t="s">
        <v>5153</v>
      </c>
      <c r="C5698" t="s">
        <v>33478</v>
      </c>
      <c r="D5698" t="s">
        <v>33489</v>
      </c>
      <c r="E5698"/>
      <c r="F5698">
        <v>83131</v>
      </c>
      <c r="G5698" t="s">
        <v>33477</v>
      </c>
      <c r="H5698">
        <v>70200</v>
      </c>
      <c r="I5698" t="s">
        <v>33476</v>
      </c>
      <c r="J5698"/>
      <c r="U5698" s="43"/>
      <c r="AE5698"/>
    </row>
    <row r="5699" spans="1:31">
      <c r="A5699">
        <v>15270</v>
      </c>
      <c r="B5699" t="s">
        <v>5154</v>
      </c>
      <c r="C5699" t="s">
        <v>33478</v>
      </c>
      <c r="D5699" t="s">
        <v>33482</v>
      </c>
      <c r="E5699"/>
      <c r="F5699">
        <v>83140</v>
      </c>
      <c r="G5699" t="s">
        <v>33480</v>
      </c>
      <c r="H5699">
        <v>70200</v>
      </c>
      <c r="I5699" t="s">
        <v>33476</v>
      </c>
      <c r="J5699"/>
      <c r="U5699" s="43"/>
      <c r="AE5699"/>
    </row>
    <row r="5700" spans="1:31">
      <c r="A5700">
        <v>15270</v>
      </c>
      <c r="B5700" t="s">
        <v>5154</v>
      </c>
      <c r="C5700" t="s">
        <v>33478</v>
      </c>
      <c r="D5700" t="s">
        <v>33482</v>
      </c>
      <c r="E5700"/>
      <c r="F5700">
        <v>83143</v>
      </c>
      <c r="G5700" t="s">
        <v>33480</v>
      </c>
      <c r="H5700">
        <v>70200</v>
      </c>
      <c r="I5700" t="s">
        <v>33476</v>
      </c>
      <c r="J5700"/>
      <c r="U5700" s="43"/>
      <c r="AE5700"/>
    </row>
    <row r="5701" spans="1:31">
      <c r="A5701">
        <v>15120</v>
      </c>
      <c r="B5701" t="s">
        <v>5155</v>
      </c>
      <c r="C5701" t="s">
        <v>33477</v>
      </c>
      <c r="D5701" t="s">
        <v>33476</v>
      </c>
      <c r="E5701"/>
      <c r="F5701">
        <v>83150</v>
      </c>
      <c r="G5701" t="s">
        <v>33480</v>
      </c>
      <c r="H5701">
        <v>70200</v>
      </c>
      <c r="I5701" t="s">
        <v>33476</v>
      </c>
      <c r="J5701"/>
      <c r="U5701" s="43"/>
      <c r="AE5701"/>
    </row>
    <row r="5702" spans="1:31">
      <c r="A5702">
        <v>15150</v>
      </c>
      <c r="B5702" t="s">
        <v>5156</v>
      </c>
      <c r="C5702" t="s">
        <v>33477</v>
      </c>
      <c r="D5702" t="s">
        <v>33476</v>
      </c>
      <c r="E5702"/>
      <c r="F5702">
        <v>83160</v>
      </c>
      <c r="G5702" t="s">
        <v>33480</v>
      </c>
      <c r="H5702">
        <v>70200</v>
      </c>
      <c r="I5702" t="s">
        <v>33476</v>
      </c>
      <c r="J5702"/>
      <c r="U5702" s="43"/>
      <c r="AE5702"/>
    </row>
    <row r="5703" spans="1:31">
      <c r="A5703">
        <v>15250</v>
      </c>
      <c r="B5703" t="s">
        <v>5157</v>
      </c>
      <c r="C5703" t="s">
        <v>33477</v>
      </c>
      <c r="D5703" t="s">
        <v>33476</v>
      </c>
      <c r="E5703"/>
      <c r="F5703">
        <v>83200</v>
      </c>
      <c r="G5703" t="s">
        <v>33480</v>
      </c>
      <c r="H5703">
        <v>70210</v>
      </c>
      <c r="I5703" t="s">
        <v>33476</v>
      </c>
      <c r="J5703"/>
      <c r="U5703" s="43"/>
      <c r="AE5703"/>
    </row>
    <row r="5704" spans="1:31">
      <c r="A5704">
        <v>15590</v>
      </c>
      <c r="B5704" t="s">
        <v>5158</v>
      </c>
      <c r="C5704" t="s">
        <v>33478</v>
      </c>
      <c r="D5704" t="s">
        <v>33489</v>
      </c>
      <c r="E5704"/>
      <c r="F5704">
        <v>83220</v>
      </c>
      <c r="G5704" t="s">
        <v>33480</v>
      </c>
      <c r="H5704">
        <v>70210</v>
      </c>
      <c r="I5704" t="s">
        <v>33476</v>
      </c>
      <c r="J5704"/>
      <c r="U5704" s="43"/>
      <c r="AE5704"/>
    </row>
    <row r="5705" spans="1:31">
      <c r="A5705">
        <v>15500</v>
      </c>
      <c r="B5705" t="s">
        <v>5159</v>
      </c>
      <c r="C5705" t="s">
        <v>33478</v>
      </c>
      <c r="D5705" t="s">
        <v>33476</v>
      </c>
      <c r="E5705"/>
      <c r="F5705">
        <v>83230</v>
      </c>
      <c r="G5705" t="s">
        <v>33480</v>
      </c>
      <c r="H5705">
        <v>70210</v>
      </c>
      <c r="I5705" t="s">
        <v>33476</v>
      </c>
      <c r="J5705"/>
      <c r="U5705" s="43"/>
      <c r="AE5705"/>
    </row>
    <row r="5706" spans="1:31">
      <c r="A5706">
        <v>15500</v>
      </c>
      <c r="B5706" t="s">
        <v>5160</v>
      </c>
      <c r="C5706" t="s">
        <v>33478</v>
      </c>
      <c r="D5706" t="s">
        <v>33476</v>
      </c>
      <c r="E5706"/>
      <c r="F5706">
        <v>83240</v>
      </c>
      <c r="G5706" t="s">
        <v>33480</v>
      </c>
      <c r="H5706">
        <v>70210</v>
      </c>
      <c r="I5706" t="s">
        <v>33476</v>
      </c>
      <c r="J5706"/>
      <c r="U5706" s="43"/>
      <c r="AE5706"/>
    </row>
    <row r="5707" spans="1:31">
      <c r="A5707">
        <v>15300</v>
      </c>
      <c r="B5707" t="s">
        <v>5161</v>
      </c>
      <c r="C5707" t="s">
        <v>33478</v>
      </c>
      <c r="D5707" t="s">
        <v>33489</v>
      </c>
      <c r="E5707"/>
      <c r="F5707">
        <v>83270</v>
      </c>
      <c r="G5707" t="s">
        <v>33480</v>
      </c>
      <c r="H5707">
        <v>70220</v>
      </c>
      <c r="I5707" t="s">
        <v>33476</v>
      </c>
      <c r="J5707"/>
      <c r="U5707" s="43"/>
      <c r="AE5707"/>
    </row>
    <row r="5708" spans="1:31">
      <c r="A5708">
        <v>15300</v>
      </c>
      <c r="B5708" t="s">
        <v>5162</v>
      </c>
      <c r="C5708" t="s">
        <v>33478</v>
      </c>
      <c r="D5708" t="s">
        <v>33489</v>
      </c>
      <c r="E5708"/>
      <c r="F5708">
        <v>83320</v>
      </c>
      <c r="G5708" t="s">
        <v>33480</v>
      </c>
      <c r="H5708">
        <v>70230</v>
      </c>
      <c r="I5708" t="s">
        <v>33476</v>
      </c>
      <c r="J5708"/>
      <c r="U5708" s="43"/>
      <c r="AE5708"/>
    </row>
    <row r="5709" spans="1:31">
      <c r="A5709">
        <v>15300</v>
      </c>
      <c r="B5709" t="s">
        <v>5162</v>
      </c>
      <c r="C5709" t="s">
        <v>33478</v>
      </c>
      <c r="D5709" t="s">
        <v>33489</v>
      </c>
      <c r="E5709"/>
      <c r="F5709">
        <v>83350</v>
      </c>
      <c r="G5709" t="s">
        <v>33480</v>
      </c>
      <c r="H5709">
        <v>70230</v>
      </c>
      <c r="I5709" t="s">
        <v>33476</v>
      </c>
      <c r="J5709"/>
      <c r="U5709" s="43"/>
      <c r="AE5709"/>
    </row>
    <row r="5710" spans="1:31">
      <c r="A5710">
        <v>15300</v>
      </c>
      <c r="B5710" t="s">
        <v>5162</v>
      </c>
      <c r="C5710" t="s">
        <v>33478</v>
      </c>
      <c r="D5710" t="s">
        <v>33489</v>
      </c>
      <c r="E5710"/>
      <c r="F5710">
        <v>83370</v>
      </c>
      <c r="G5710" t="s">
        <v>33480</v>
      </c>
      <c r="H5710">
        <v>70240</v>
      </c>
      <c r="I5710" t="s">
        <v>33476</v>
      </c>
      <c r="J5710"/>
      <c r="U5710" s="43"/>
      <c r="AE5710"/>
    </row>
    <row r="5711" spans="1:31">
      <c r="A5711">
        <v>15300</v>
      </c>
      <c r="B5711" t="s">
        <v>5163</v>
      </c>
      <c r="C5711" t="s">
        <v>33478</v>
      </c>
      <c r="D5711" t="s">
        <v>33489</v>
      </c>
      <c r="E5711"/>
      <c r="F5711">
        <v>83380</v>
      </c>
      <c r="G5711" t="s">
        <v>33480</v>
      </c>
      <c r="H5711">
        <v>70240</v>
      </c>
      <c r="I5711" t="s">
        <v>33476</v>
      </c>
      <c r="J5711"/>
      <c r="U5711" s="43"/>
      <c r="AE5711"/>
    </row>
    <row r="5712" spans="1:31">
      <c r="A5712">
        <v>15120</v>
      </c>
      <c r="B5712" t="s">
        <v>5164</v>
      </c>
      <c r="C5712" t="s">
        <v>33477</v>
      </c>
      <c r="D5712" t="s">
        <v>33476</v>
      </c>
      <c r="E5712"/>
      <c r="F5712">
        <v>83400</v>
      </c>
      <c r="G5712" t="s">
        <v>33480</v>
      </c>
      <c r="H5712">
        <v>70250</v>
      </c>
      <c r="I5712" t="s">
        <v>33476</v>
      </c>
      <c r="J5712"/>
      <c r="U5712" s="43"/>
      <c r="AE5712"/>
    </row>
    <row r="5713" spans="1:31">
      <c r="A5713">
        <v>15600</v>
      </c>
      <c r="B5713" t="s">
        <v>5165</v>
      </c>
      <c r="C5713" t="s">
        <v>33480</v>
      </c>
      <c r="D5713" t="s">
        <v>33476</v>
      </c>
      <c r="E5713"/>
      <c r="F5713">
        <v>83420</v>
      </c>
      <c r="G5713" t="s">
        <v>33480</v>
      </c>
      <c r="H5713">
        <v>70270</v>
      </c>
      <c r="I5713" t="s">
        <v>33476</v>
      </c>
      <c r="J5713"/>
      <c r="U5713" s="43"/>
      <c r="AE5713"/>
    </row>
    <row r="5714" spans="1:31">
      <c r="A5714">
        <v>43450</v>
      </c>
      <c r="B5714" t="s">
        <v>5166</v>
      </c>
      <c r="C5714" t="s">
        <v>33478</v>
      </c>
      <c r="D5714" t="s">
        <v>33476</v>
      </c>
      <c r="E5714"/>
      <c r="F5714">
        <v>83430</v>
      </c>
      <c r="G5714" t="s">
        <v>33480</v>
      </c>
      <c r="H5714">
        <v>70270</v>
      </c>
      <c r="I5714" t="s">
        <v>33476</v>
      </c>
      <c r="J5714"/>
      <c r="U5714" s="43"/>
      <c r="AE5714"/>
    </row>
    <row r="5715" spans="1:31">
      <c r="A5715">
        <v>15110</v>
      </c>
      <c r="B5715" t="s">
        <v>5167</v>
      </c>
      <c r="C5715" t="s">
        <v>33478</v>
      </c>
      <c r="D5715" t="s">
        <v>33476</v>
      </c>
      <c r="E5715"/>
      <c r="F5715">
        <v>83500</v>
      </c>
      <c r="G5715" t="s">
        <v>33480</v>
      </c>
      <c r="H5715">
        <v>70280</v>
      </c>
      <c r="I5715" t="s">
        <v>33476</v>
      </c>
      <c r="J5715"/>
      <c r="U5715" s="43"/>
      <c r="AE5715"/>
    </row>
    <row r="5716" spans="1:31">
      <c r="A5716">
        <v>15320</v>
      </c>
      <c r="B5716" t="s">
        <v>5168</v>
      </c>
      <c r="C5716" t="s">
        <v>33478</v>
      </c>
      <c r="D5716" t="s">
        <v>33476</v>
      </c>
      <c r="E5716"/>
      <c r="F5716">
        <v>83520</v>
      </c>
      <c r="G5716" t="s">
        <v>33480</v>
      </c>
      <c r="H5716">
        <v>70280</v>
      </c>
      <c r="I5716" t="s">
        <v>33476</v>
      </c>
      <c r="J5716"/>
      <c r="U5716" s="43"/>
      <c r="AE5716"/>
    </row>
    <row r="5717" spans="1:31">
      <c r="A5717">
        <v>15320</v>
      </c>
      <c r="B5717" t="s">
        <v>5169</v>
      </c>
      <c r="C5717" t="s">
        <v>33478</v>
      </c>
      <c r="D5717" t="s">
        <v>33476</v>
      </c>
      <c r="E5717"/>
      <c r="F5717">
        <v>83580</v>
      </c>
      <c r="G5717" t="s">
        <v>33480</v>
      </c>
      <c r="H5717">
        <v>70290</v>
      </c>
      <c r="I5717" t="s">
        <v>33476</v>
      </c>
      <c r="J5717"/>
      <c r="U5717" s="43"/>
      <c r="AE5717"/>
    </row>
    <row r="5718" spans="1:31">
      <c r="A5718">
        <v>15320</v>
      </c>
      <c r="B5718" t="s">
        <v>5169</v>
      </c>
      <c r="C5718" t="s">
        <v>33478</v>
      </c>
      <c r="D5718" t="s">
        <v>33476</v>
      </c>
      <c r="E5718"/>
      <c r="F5718">
        <v>83700</v>
      </c>
      <c r="G5718" t="s">
        <v>33477</v>
      </c>
      <c r="H5718">
        <v>70290</v>
      </c>
      <c r="I5718" t="s">
        <v>33476</v>
      </c>
      <c r="J5718"/>
      <c r="U5718" s="43"/>
      <c r="AE5718"/>
    </row>
    <row r="5719" spans="1:31">
      <c r="A5719">
        <v>15320</v>
      </c>
      <c r="B5719" t="s">
        <v>5169</v>
      </c>
      <c r="C5719" t="s">
        <v>33478</v>
      </c>
      <c r="D5719" t="s">
        <v>33476</v>
      </c>
      <c r="E5719"/>
      <c r="F5719">
        <v>83720</v>
      </c>
      <c r="G5719" t="s">
        <v>33480</v>
      </c>
      <c r="H5719">
        <v>70300</v>
      </c>
      <c r="I5719" t="s">
        <v>33476</v>
      </c>
      <c r="J5719"/>
      <c r="U5719" s="43"/>
      <c r="AE5719"/>
    </row>
    <row r="5720" spans="1:31">
      <c r="A5720">
        <v>15320</v>
      </c>
      <c r="B5720" t="s">
        <v>5169</v>
      </c>
      <c r="C5720" t="s">
        <v>33478</v>
      </c>
      <c r="D5720" t="s">
        <v>33476</v>
      </c>
      <c r="E5720"/>
      <c r="F5720">
        <v>83790</v>
      </c>
      <c r="G5720" t="s">
        <v>33480</v>
      </c>
      <c r="H5720">
        <v>70300</v>
      </c>
      <c r="I5720" t="s">
        <v>33476</v>
      </c>
      <c r="J5720"/>
      <c r="U5720" s="43"/>
      <c r="AE5720"/>
    </row>
    <row r="5721" spans="1:31">
      <c r="A5721">
        <v>15320</v>
      </c>
      <c r="B5721" t="s">
        <v>5169</v>
      </c>
      <c r="C5721" t="s">
        <v>33478</v>
      </c>
      <c r="D5721" t="s">
        <v>33476</v>
      </c>
      <c r="E5721"/>
      <c r="F5721">
        <v>83820</v>
      </c>
      <c r="G5721" t="s">
        <v>33480</v>
      </c>
      <c r="H5721">
        <v>70310</v>
      </c>
      <c r="I5721" t="s">
        <v>33476</v>
      </c>
      <c r="J5721"/>
      <c r="U5721" s="43"/>
      <c r="AE5721"/>
    </row>
    <row r="5722" spans="1:31">
      <c r="A5722">
        <v>15190</v>
      </c>
      <c r="B5722" t="s">
        <v>5170</v>
      </c>
      <c r="C5722" t="s">
        <v>33478</v>
      </c>
      <c r="D5722" t="s">
        <v>33489</v>
      </c>
      <c r="E5722"/>
      <c r="F5722">
        <v>83890</v>
      </c>
      <c r="G5722" t="s">
        <v>33480</v>
      </c>
      <c r="H5722">
        <v>70320</v>
      </c>
      <c r="I5722" t="s">
        <v>33476</v>
      </c>
      <c r="J5722"/>
      <c r="U5722" s="43"/>
      <c r="AE5722"/>
    </row>
    <row r="5723" spans="1:31">
      <c r="A5723">
        <v>15210</v>
      </c>
      <c r="B5723" t="s">
        <v>5171</v>
      </c>
      <c r="C5723" t="s">
        <v>33477</v>
      </c>
      <c r="D5723" t="s">
        <v>33476</v>
      </c>
      <c r="E5723"/>
      <c r="F5723">
        <v>83910</v>
      </c>
      <c r="G5723" t="s">
        <v>33480</v>
      </c>
      <c r="H5723">
        <v>70360</v>
      </c>
      <c r="I5723" t="s">
        <v>33476</v>
      </c>
      <c r="J5723"/>
      <c r="U5723" s="43"/>
      <c r="AE5723"/>
    </row>
    <row r="5724" spans="1:31">
      <c r="A5724">
        <v>15230</v>
      </c>
      <c r="B5724" t="s">
        <v>5172</v>
      </c>
      <c r="C5724" t="s">
        <v>33478</v>
      </c>
      <c r="D5724" t="s">
        <v>33476</v>
      </c>
      <c r="E5724"/>
      <c r="F5724">
        <v>83920</v>
      </c>
      <c r="G5724" t="s">
        <v>33480</v>
      </c>
      <c r="H5724">
        <v>70360</v>
      </c>
      <c r="I5724" t="s">
        <v>33476</v>
      </c>
      <c r="J5724"/>
      <c r="U5724" s="43"/>
      <c r="AE5724"/>
    </row>
    <row r="5725" spans="1:31">
      <c r="A5725">
        <v>15590</v>
      </c>
      <c r="B5725" t="s">
        <v>5173</v>
      </c>
      <c r="C5725" t="s">
        <v>33478</v>
      </c>
      <c r="D5725" t="s">
        <v>33489</v>
      </c>
      <c r="E5725"/>
      <c r="F5725">
        <v>83980</v>
      </c>
      <c r="G5725" t="s">
        <v>33480</v>
      </c>
      <c r="H5725">
        <v>70400</v>
      </c>
      <c r="I5725" t="s">
        <v>33476</v>
      </c>
      <c r="J5725"/>
      <c r="U5725" s="43"/>
      <c r="AE5725"/>
    </row>
    <row r="5726" spans="1:31">
      <c r="A5726">
        <v>15590</v>
      </c>
      <c r="B5726" t="s">
        <v>5173</v>
      </c>
      <c r="C5726" t="s">
        <v>33478</v>
      </c>
      <c r="D5726" t="s">
        <v>33489</v>
      </c>
      <c r="E5726"/>
      <c r="F5726">
        <v>83990</v>
      </c>
      <c r="G5726" t="s">
        <v>33477</v>
      </c>
      <c r="H5726">
        <v>70400</v>
      </c>
      <c r="I5726" t="s">
        <v>33476</v>
      </c>
      <c r="J5726"/>
      <c r="U5726" s="43"/>
      <c r="AE5726"/>
    </row>
    <row r="5727" spans="1:31">
      <c r="A5727">
        <v>15190</v>
      </c>
      <c r="B5727" t="s">
        <v>1560</v>
      </c>
      <c r="C5727" t="s">
        <v>33478</v>
      </c>
      <c r="D5727" t="s">
        <v>33489</v>
      </c>
      <c r="E5727"/>
      <c r="F5727">
        <v>84000</v>
      </c>
      <c r="G5727" t="s">
        <v>33480</v>
      </c>
      <c r="H5727">
        <v>70440</v>
      </c>
      <c r="I5727" t="s">
        <v>33476</v>
      </c>
      <c r="J5727"/>
      <c r="U5727" s="43"/>
      <c r="AE5727"/>
    </row>
    <row r="5728" spans="1:31">
      <c r="A5728">
        <v>15400</v>
      </c>
      <c r="B5728" t="s">
        <v>5174</v>
      </c>
      <c r="C5728" t="s">
        <v>33478</v>
      </c>
      <c r="D5728" t="s">
        <v>33489</v>
      </c>
      <c r="E5728"/>
      <c r="F5728">
        <v>84140</v>
      </c>
      <c r="G5728" t="s">
        <v>33480</v>
      </c>
      <c r="H5728">
        <v>70500</v>
      </c>
      <c r="I5728" t="s">
        <v>33476</v>
      </c>
      <c r="J5728"/>
      <c r="U5728" s="43"/>
      <c r="AE5728"/>
    </row>
    <row r="5729" spans="1:31">
      <c r="A5729">
        <v>15220</v>
      </c>
      <c r="B5729" t="s">
        <v>5175</v>
      </c>
      <c r="C5729" t="s">
        <v>33477</v>
      </c>
      <c r="D5729" t="s">
        <v>33476</v>
      </c>
      <c r="E5729"/>
      <c r="F5729">
        <v>84150</v>
      </c>
      <c r="G5729" t="s">
        <v>33480</v>
      </c>
      <c r="H5729">
        <v>70500</v>
      </c>
      <c r="I5729" t="s">
        <v>33476</v>
      </c>
      <c r="J5729"/>
      <c r="U5729" s="43"/>
      <c r="AE5729"/>
    </row>
    <row r="5730" spans="1:31">
      <c r="A5730">
        <v>15250</v>
      </c>
      <c r="B5730" t="s">
        <v>5176</v>
      </c>
      <c r="C5730" t="s">
        <v>33477</v>
      </c>
      <c r="D5730" t="s">
        <v>33476</v>
      </c>
      <c r="E5730"/>
      <c r="F5730">
        <v>84230</v>
      </c>
      <c r="G5730" t="s">
        <v>33480</v>
      </c>
      <c r="H5730">
        <v>70500</v>
      </c>
      <c r="I5730" t="s">
        <v>33476</v>
      </c>
      <c r="J5730"/>
      <c r="U5730" s="43"/>
      <c r="AE5730"/>
    </row>
    <row r="5731" spans="1:31">
      <c r="A5731">
        <v>15500</v>
      </c>
      <c r="B5731" t="s">
        <v>5177</v>
      </c>
      <c r="C5731" t="s">
        <v>33478</v>
      </c>
      <c r="D5731" t="s">
        <v>33476</v>
      </c>
      <c r="E5731"/>
      <c r="F5731">
        <v>84270</v>
      </c>
      <c r="G5731" t="s">
        <v>33480</v>
      </c>
      <c r="H5731">
        <v>70500</v>
      </c>
      <c r="I5731" t="s">
        <v>33476</v>
      </c>
      <c r="J5731"/>
      <c r="U5731" s="43"/>
      <c r="AE5731"/>
    </row>
    <row r="5732" spans="1:31">
      <c r="A5732">
        <v>15200</v>
      </c>
      <c r="B5732" t="s">
        <v>5178</v>
      </c>
      <c r="C5732" t="s">
        <v>33477</v>
      </c>
      <c r="D5732" t="s">
        <v>33476</v>
      </c>
      <c r="E5732"/>
      <c r="F5732">
        <v>84310</v>
      </c>
      <c r="G5732" t="s">
        <v>33480</v>
      </c>
      <c r="H5732">
        <v>70500</v>
      </c>
      <c r="I5732" t="s">
        <v>33476</v>
      </c>
      <c r="J5732"/>
      <c r="U5732" s="43"/>
      <c r="AE5732"/>
    </row>
    <row r="5733" spans="1:31">
      <c r="A5733">
        <v>15110</v>
      </c>
      <c r="B5733" t="s">
        <v>5179</v>
      </c>
      <c r="C5733" t="s">
        <v>33478</v>
      </c>
      <c r="D5733" t="s">
        <v>33476</v>
      </c>
      <c r="E5733"/>
      <c r="F5733">
        <v>84320</v>
      </c>
      <c r="G5733" t="s">
        <v>33480</v>
      </c>
      <c r="H5733">
        <v>70500</v>
      </c>
      <c r="I5733" t="s">
        <v>33476</v>
      </c>
      <c r="J5733"/>
      <c r="U5733" s="43"/>
      <c r="AE5733"/>
    </row>
    <row r="5734" spans="1:31">
      <c r="A5734">
        <v>15600</v>
      </c>
      <c r="B5734" t="s">
        <v>5180</v>
      </c>
      <c r="C5734" t="s">
        <v>33480</v>
      </c>
      <c r="D5734" t="s">
        <v>33476</v>
      </c>
      <c r="E5734"/>
      <c r="F5734">
        <v>84350</v>
      </c>
      <c r="G5734" t="s">
        <v>33480</v>
      </c>
      <c r="H5734">
        <v>70600</v>
      </c>
      <c r="I5734" t="s">
        <v>33476</v>
      </c>
      <c r="J5734"/>
      <c r="U5734" s="43"/>
      <c r="AE5734"/>
    </row>
    <row r="5735" spans="1:31">
      <c r="A5735">
        <v>15200</v>
      </c>
      <c r="B5735" t="s">
        <v>5181</v>
      </c>
      <c r="C5735" t="s">
        <v>33477</v>
      </c>
      <c r="D5735" t="s">
        <v>33476</v>
      </c>
      <c r="E5735"/>
      <c r="F5735">
        <v>84420</v>
      </c>
      <c r="G5735" t="s">
        <v>33480</v>
      </c>
      <c r="H5735">
        <v>70600</v>
      </c>
      <c r="I5735" t="s">
        <v>33476</v>
      </c>
      <c r="J5735"/>
      <c r="U5735" s="43"/>
      <c r="AE5735"/>
    </row>
    <row r="5736" spans="1:31">
      <c r="A5736">
        <v>15400</v>
      </c>
      <c r="B5736" t="s">
        <v>5182</v>
      </c>
      <c r="C5736" t="s">
        <v>33478</v>
      </c>
      <c r="D5736" t="s">
        <v>33489</v>
      </c>
      <c r="E5736"/>
      <c r="F5736">
        <v>84430</v>
      </c>
      <c r="G5736" t="s">
        <v>33480</v>
      </c>
      <c r="H5736">
        <v>70600</v>
      </c>
      <c r="I5736" t="s">
        <v>33476</v>
      </c>
      <c r="J5736"/>
      <c r="U5736" s="43"/>
      <c r="AE5736"/>
    </row>
    <row r="5737" spans="1:31">
      <c r="A5737">
        <v>15100</v>
      </c>
      <c r="B5737" t="s">
        <v>5183</v>
      </c>
      <c r="C5737" t="s">
        <v>33478</v>
      </c>
      <c r="D5737" t="s">
        <v>33476</v>
      </c>
      <c r="E5737"/>
      <c r="F5737">
        <v>84450</v>
      </c>
      <c r="G5737" t="s">
        <v>33480</v>
      </c>
      <c r="H5737">
        <v>70700</v>
      </c>
      <c r="I5737" t="s">
        <v>33476</v>
      </c>
      <c r="J5737"/>
      <c r="U5737" s="43"/>
      <c r="AE5737"/>
    </row>
    <row r="5738" spans="1:31">
      <c r="A5738">
        <v>15500</v>
      </c>
      <c r="B5738" t="s">
        <v>5184</v>
      </c>
      <c r="C5738" t="s">
        <v>33478</v>
      </c>
      <c r="D5738" t="s">
        <v>33476</v>
      </c>
      <c r="E5738"/>
      <c r="F5738">
        <v>84470</v>
      </c>
      <c r="G5738" t="s">
        <v>33480</v>
      </c>
      <c r="H5738">
        <v>70700</v>
      </c>
      <c r="I5738" t="s">
        <v>33476</v>
      </c>
      <c r="J5738"/>
      <c r="U5738" s="43"/>
      <c r="AE5738"/>
    </row>
    <row r="5739" spans="1:31">
      <c r="A5739">
        <v>15500</v>
      </c>
      <c r="B5739" t="s">
        <v>5185</v>
      </c>
      <c r="C5739" t="s">
        <v>33478</v>
      </c>
      <c r="D5739" t="s">
        <v>33476</v>
      </c>
      <c r="E5739"/>
      <c r="F5739">
        <v>84530</v>
      </c>
      <c r="G5739" t="s">
        <v>33480</v>
      </c>
      <c r="H5739">
        <v>70700</v>
      </c>
      <c r="I5739" t="s">
        <v>33476</v>
      </c>
      <c r="J5739"/>
      <c r="U5739" s="43"/>
      <c r="AE5739"/>
    </row>
    <row r="5740" spans="1:31">
      <c r="A5740">
        <v>15240</v>
      </c>
      <c r="B5740" t="s">
        <v>5186</v>
      </c>
      <c r="C5740" t="s">
        <v>33477</v>
      </c>
      <c r="D5740" t="s">
        <v>33476</v>
      </c>
      <c r="E5740"/>
      <c r="F5740">
        <v>84550</v>
      </c>
      <c r="G5740" t="s">
        <v>33480</v>
      </c>
      <c r="H5740">
        <v>70700</v>
      </c>
      <c r="I5740" t="s">
        <v>33476</v>
      </c>
      <c r="J5740"/>
      <c r="U5740" s="43"/>
      <c r="AE5740"/>
    </row>
    <row r="5741" spans="1:31">
      <c r="A5741">
        <v>15190</v>
      </c>
      <c r="B5741" t="s">
        <v>5187</v>
      </c>
      <c r="C5741" t="s">
        <v>33478</v>
      </c>
      <c r="D5741" t="s">
        <v>33489</v>
      </c>
      <c r="E5741"/>
      <c r="F5741">
        <v>84560</v>
      </c>
      <c r="G5741" t="s">
        <v>33480</v>
      </c>
      <c r="H5741">
        <v>70700</v>
      </c>
      <c r="I5741" t="s">
        <v>33476</v>
      </c>
      <c r="J5741"/>
      <c r="U5741" s="43"/>
      <c r="AE5741"/>
    </row>
    <row r="5742" spans="1:31">
      <c r="A5742">
        <v>15100</v>
      </c>
      <c r="B5742" t="s">
        <v>5188</v>
      </c>
      <c r="C5742" t="s">
        <v>33478</v>
      </c>
      <c r="D5742" t="s">
        <v>33476</v>
      </c>
      <c r="E5742"/>
      <c r="F5742">
        <v>84580</v>
      </c>
      <c r="G5742" t="s">
        <v>33480</v>
      </c>
      <c r="H5742">
        <v>70800</v>
      </c>
      <c r="I5742" t="s">
        <v>33476</v>
      </c>
      <c r="J5742"/>
      <c r="U5742" s="43"/>
      <c r="AE5742"/>
    </row>
    <row r="5743" spans="1:31">
      <c r="A5743">
        <v>15240</v>
      </c>
      <c r="B5743" t="s">
        <v>5189</v>
      </c>
      <c r="C5743" t="s">
        <v>33477</v>
      </c>
      <c r="D5743" t="s">
        <v>33476</v>
      </c>
      <c r="E5743"/>
      <c r="F5743">
        <v>84660</v>
      </c>
      <c r="G5743" t="s">
        <v>33480</v>
      </c>
      <c r="H5743">
        <v>70800</v>
      </c>
      <c r="I5743" t="s">
        <v>33476</v>
      </c>
      <c r="J5743"/>
      <c r="U5743" s="43"/>
      <c r="AE5743"/>
    </row>
    <row r="5744" spans="1:31">
      <c r="A5744">
        <v>15190</v>
      </c>
      <c r="B5744" t="s">
        <v>5190</v>
      </c>
      <c r="C5744" t="s">
        <v>33478</v>
      </c>
      <c r="D5744" t="s">
        <v>33489</v>
      </c>
      <c r="E5744"/>
      <c r="F5744">
        <v>84700</v>
      </c>
      <c r="G5744" t="s">
        <v>33480</v>
      </c>
      <c r="H5744">
        <v>71100</v>
      </c>
      <c r="I5744" t="s">
        <v>33476</v>
      </c>
      <c r="J5744"/>
      <c r="U5744" s="43"/>
      <c r="AE5744"/>
    </row>
    <row r="5745" spans="1:31">
      <c r="A5745">
        <v>15600</v>
      </c>
      <c r="B5745" t="s">
        <v>5191</v>
      </c>
      <c r="C5745" t="s">
        <v>33480</v>
      </c>
      <c r="D5745" t="s">
        <v>33476</v>
      </c>
      <c r="E5745"/>
      <c r="F5745">
        <v>84760</v>
      </c>
      <c r="G5745" t="s">
        <v>33480</v>
      </c>
      <c r="H5745">
        <v>71100</v>
      </c>
      <c r="I5745" t="s">
        <v>33476</v>
      </c>
      <c r="J5745"/>
      <c r="U5745" s="43"/>
      <c r="AE5745"/>
    </row>
    <row r="5746" spans="1:31">
      <c r="A5746">
        <v>15120</v>
      </c>
      <c r="B5746" t="s">
        <v>5192</v>
      </c>
      <c r="C5746" t="s">
        <v>33477</v>
      </c>
      <c r="D5746" t="s">
        <v>33476</v>
      </c>
      <c r="E5746"/>
      <c r="F5746">
        <v>84800</v>
      </c>
      <c r="G5746" t="s">
        <v>33480</v>
      </c>
      <c r="H5746">
        <v>71110</v>
      </c>
      <c r="I5746" t="s">
        <v>33476</v>
      </c>
      <c r="J5746"/>
      <c r="U5746" s="43"/>
      <c r="AE5746"/>
    </row>
    <row r="5747" spans="1:31">
      <c r="A5747">
        <v>15150</v>
      </c>
      <c r="B5747" t="s">
        <v>5193</v>
      </c>
      <c r="C5747" t="s">
        <v>33477</v>
      </c>
      <c r="D5747" t="s">
        <v>33476</v>
      </c>
      <c r="E5747"/>
      <c r="F5747">
        <v>84810</v>
      </c>
      <c r="G5747" t="s">
        <v>33480</v>
      </c>
      <c r="H5747">
        <v>71120</v>
      </c>
      <c r="I5747" t="s">
        <v>33476</v>
      </c>
      <c r="J5747"/>
      <c r="U5747" s="43"/>
      <c r="AE5747"/>
    </row>
    <row r="5748" spans="1:31">
      <c r="A5748">
        <v>15380</v>
      </c>
      <c r="B5748" t="s">
        <v>5194</v>
      </c>
      <c r="C5748" t="s">
        <v>33478</v>
      </c>
      <c r="D5748" t="s">
        <v>33489</v>
      </c>
      <c r="E5748"/>
      <c r="F5748">
        <v>84820</v>
      </c>
      <c r="G5748" t="s">
        <v>33480</v>
      </c>
      <c r="H5748">
        <v>71120</v>
      </c>
      <c r="I5748" t="s">
        <v>33476</v>
      </c>
      <c r="J5748"/>
      <c r="U5748" s="43"/>
      <c r="AE5748"/>
    </row>
    <row r="5749" spans="1:31">
      <c r="A5749">
        <v>15300</v>
      </c>
      <c r="B5749" t="s">
        <v>1590</v>
      </c>
      <c r="C5749" t="s">
        <v>33478</v>
      </c>
      <c r="D5749" t="s">
        <v>33489</v>
      </c>
      <c r="E5749"/>
      <c r="F5749">
        <v>84830</v>
      </c>
      <c r="G5749" t="s">
        <v>33480</v>
      </c>
      <c r="H5749">
        <v>71120</v>
      </c>
      <c r="I5749" t="s">
        <v>33476</v>
      </c>
      <c r="J5749"/>
      <c r="U5749" s="43"/>
      <c r="AE5749"/>
    </row>
    <row r="5750" spans="1:31">
      <c r="A5750">
        <v>15300</v>
      </c>
      <c r="B5750" t="s">
        <v>1590</v>
      </c>
      <c r="C5750" t="s">
        <v>33478</v>
      </c>
      <c r="D5750" t="s">
        <v>33489</v>
      </c>
      <c r="E5750"/>
      <c r="F5750">
        <v>84840</v>
      </c>
      <c r="G5750" t="s">
        <v>33480</v>
      </c>
      <c r="H5750">
        <v>71120</v>
      </c>
      <c r="I5750" t="s">
        <v>33476</v>
      </c>
      <c r="J5750"/>
      <c r="U5750" s="43"/>
      <c r="AE5750"/>
    </row>
    <row r="5751" spans="1:31">
      <c r="A5751">
        <v>15230</v>
      </c>
      <c r="B5751" t="s">
        <v>5195</v>
      </c>
      <c r="C5751" t="s">
        <v>33478</v>
      </c>
      <c r="D5751" t="s">
        <v>33476</v>
      </c>
      <c r="E5751"/>
      <c r="F5751">
        <v>84850</v>
      </c>
      <c r="G5751" t="s">
        <v>33480</v>
      </c>
      <c r="H5751">
        <v>71140</v>
      </c>
      <c r="I5751" t="s">
        <v>33476</v>
      </c>
      <c r="J5751"/>
      <c r="U5751" s="43"/>
      <c r="AE5751"/>
    </row>
    <row r="5752" spans="1:31">
      <c r="A5752">
        <v>15250</v>
      </c>
      <c r="B5752" t="s">
        <v>5196</v>
      </c>
      <c r="C5752" t="s">
        <v>33477</v>
      </c>
      <c r="D5752" t="s">
        <v>33476</v>
      </c>
      <c r="E5752"/>
      <c r="F5752">
        <v>84860</v>
      </c>
      <c r="G5752" t="s">
        <v>33480</v>
      </c>
      <c r="H5752">
        <v>71140</v>
      </c>
      <c r="I5752" t="s">
        <v>33476</v>
      </c>
      <c r="J5752"/>
      <c r="U5752" s="43"/>
      <c r="AE5752"/>
    </row>
    <row r="5753" spans="1:31">
      <c r="A5753">
        <v>15170</v>
      </c>
      <c r="B5753" t="s">
        <v>5197</v>
      </c>
      <c r="C5753" t="s">
        <v>33478</v>
      </c>
      <c r="D5753" t="s">
        <v>33476</v>
      </c>
      <c r="E5753"/>
      <c r="F5753">
        <v>84870</v>
      </c>
      <c r="G5753" t="s">
        <v>33480</v>
      </c>
      <c r="H5753">
        <v>71140</v>
      </c>
      <c r="I5753" t="s">
        <v>33476</v>
      </c>
      <c r="J5753"/>
      <c r="U5753" s="43"/>
      <c r="AE5753"/>
    </row>
    <row r="5754" spans="1:31">
      <c r="A5754">
        <v>15170</v>
      </c>
      <c r="B5754" t="s">
        <v>5197</v>
      </c>
      <c r="C5754" t="s">
        <v>33478</v>
      </c>
      <c r="D5754" t="s">
        <v>33476</v>
      </c>
      <c r="E5754"/>
      <c r="F5754">
        <v>85160</v>
      </c>
      <c r="G5754" t="s">
        <v>33477</v>
      </c>
      <c r="H5754">
        <v>71150</v>
      </c>
      <c r="I5754" t="s">
        <v>33476</v>
      </c>
      <c r="J5754"/>
      <c r="U5754" s="43"/>
      <c r="AE5754"/>
    </row>
    <row r="5755" spans="1:31">
      <c r="A5755">
        <v>15170</v>
      </c>
      <c r="B5755" t="s">
        <v>5197</v>
      </c>
      <c r="C5755" t="s">
        <v>33478</v>
      </c>
      <c r="D5755" t="s">
        <v>33476</v>
      </c>
      <c r="E5755"/>
      <c r="F5755">
        <v>85180</v>
      </c>
      <c r="G5755" t="s">
        <v>33477</v>
      </c>
      <c r="H5755">
        <v>71150</v>
      </c>
      <c r="I5755" t="s">
        <v>33476</v>
      </c>
      <c r="J5755"/>
      <c r="U5755" s="43"/>
      <c r="AE5755"/>
    </row>
    <row r="5756" spans="1:31">
      <c r="A5756">
        <v>15170</v>
      </c>
      <c r="B5756" t="s">
        <v>5197</v>
      </c>
      <c r="C5756" t="s">
        <v>33478</v>
      </c>
      <c r="D5756" t="s">
        <v>33476</v>
      </c>
      <c r="E5756"/>
      <c r="F5756">
        <v>85290</v>
      </c>
      <c r="G5756" t="s">
        <v>33477</v>
      </c>
      <c r="H5756">
        <v>71160</v>
      </c>
      <c r="I5756" t="s">
        <v>33476</v>
      </c>
      <c r="J5756"/>
      <c r="U5756" s="43"/>
      <c r="AE5756"/>
    </row>
    <row r="5757" spans="1:31">
      <c r="A5757">
        <v>15300</v>
      </c>
      <c r="B5757" t="s">
        <v>5197</v>
      </c>
      <c r="C5757" t="s">
        <v>33478</v>
      </c>
      <c r="D5757" t="s">
        <v>33489</v>
      </c>
      <c r="E5757"/>
      <c r="F5757">
        <v>85330</v>
      </c>
      <c r="G5757" t="s">
        <v>33477</v>
      </c>
      <c r="H5757">
        <v>71190</v>
      </c>
      <c r="I5757" t="s">
        <v>33476</v>
      </c>
      <c r="J5757"/>
      <c r="U5757" s="43"/>
      <c r="AE5757"/>
    </row>
    <row r="5758" spans="1:31">
      <c r="A5758">
        <v>15100</v>
      </c>
      <c r="B5758" t="s">
        <v>5198</v>
      </c>
      <c r="C5758" t="s">
        <v>33478</v>
      </c>
      <c r="D5758" t="s">
        <v>33476</v>
      </c>
      <c r="E5758"/>
      <c r="F5758">
        <v>85340</v>
      </c>
      <c r="G5758" t="s">
        <v>33477</v>
      </c>
      <c r="H5758">
        <v>71190</v>
      </c>
      <c r="I5758" t="s">
        <v>33476</v>
      </c>
      <c r="J5758"/>
      <c r="U5758" s="43"/>
      <c r="AE5758"/>
    </row>
    <row r="5759" spans="1:31">
      <c r="A5759">
        <v>15260</v>
      </c>
      <c r="B5759" t="s">
        <v>5198</v>
      </c>
      <c r="C5759" t="s">
        <v>33478</v>
      </c>
      <c r="D5759" t="e">
        <v>#N/A</v>
      </c>
      <c r="E5759"/>
      <c r="F5759">
        <v>85350</v>
      </c>
      <c r="G5759" t="s">
        <v>33477</v>
      </c>
      <c r="H5759">
        <v>71190</v>
      </c>
      <c r="I5759" t="s">
        <v>33476</v>
      </c>
      <c r="J5759"/>
      <c r="U5759" s="43"/>
      <c r="AE5759"/>
    </row>
    <row r="5760" spans="1:31">
      <c r="A5760">
        <v>15260</v>
      </c>
      <c r="B5760" t="s">
        <v>5198</v>
      </c>
      <c r="C5760" t="s">
        <v>33478</v>
      </c>
      <c r="D5760" t="e">
        <v>#N/A</v>
      </c>
      <c r="E5760"/>
      <c r="F5760">
        <v>85360</v>
      </c>
      <c r="G5760" t="s">
        <v>33477</v>
      </c>
      <c r="H5760">
        <v>71210</v>
      </c>
      <c r="I5760" t="s">
        <v>33476</v>
      </c>
      <c r="J5760"/>
      <c r="U5760" s="43"/>
      <c r="AE5760"/>
    </row>
    <row r="5761" spans="1:31">
      <c r="A5761">
        <v>15260</v>
      </c>
      <c r="B5761" t="s">
        <v>5198</v>
      </c>
      <c r="C5761" t="s">
        <v>33478</v>
      </c>
      <c r="D5761" t="e">
        <v>#N/A</v>
      </c>
      <c r="E5761"/>
      <c r="F5761">
        <v>85520</v>
      </c>
      <c r="G5761" t="s">
        <v>33477</v>
      </c>
      <c r="H5761">
        <v>71220</v>
      </c>
      <c r="I5761" t="s">
        <v>33476</v>
      </c>
      <c r="J5761"/>
      <c r="U5761" s="43"/>
      <c r="AE5761"/>
    </row>
    <row r="5762" spans="1:31">
      <c r="A5762">
        <v>15150</v>
      </c>
      <c r="B5762" t="s">
        <v>5199</v>
      </c>
      <c r="C5762" t="s">
        <v>33477</v>
      </c>
      <c r="D5762" t="s">
        <v>33476</v>
      </c>
      <c r="E5762"/>
      <c r="F5762">
        <v>85550</v>
      </c>
      <c r="G5762" t="s">
        <v>33477</v>
      </c>
      <c r="H5762">
        <v>71220</v>
      </c>
      <c r="I5762" t="s">
        <v>33476</v>
      </c>
      <c r="J5762"/>
      <c r="U5762" s="43"/>
      <c r="AE5762"/>
    </row>
    <row r="5763" spans="1:31">
      <c r="A5763">
        <v>15290</v>
      </c>
      <c r="B5763" t="s">
        <v>5200</v>
      </c>
      <c r="C5763" t="s">
        <v>33477</v>
      </c>
      <c r="D5763" t="s">
        <v>33476</v>
      </c>
      <c r="E5763"/>
      <c r="F5763">
        <v>85630</v>
      </c>
      <c r="G5763" t="s">
        <v>33477</v>
      </c>
      <c r="H5763">
        <v>71220</v>
      </c>
      <c r="I5763" t="s">
        <v>33476</v>
      </c>
      <c r="J5763"/>
      <c r="U5763" s="43"/>
      <c r="AE5763"/>
    </row>
    <row r="5764" spans="1:31">
      <c r="A5764">
        <v>15800</v>
      </c>
      <c r="B5764" t="s">
        <v>5201</v>
      </c>
      <c r="C5764" t="s">
        <v>33478</v>
      </c>
      <c r="D5764" t="s">
        <v>33476</v>
      </c>
      <c r="E5764"/>
      <c r="F5764">
        <v>85660</v>
      </c>
      <c r="G5764" t="s">
        <v>33477</v>
      </c>
      <c r="H5764">
        <v>71220</v>
      </c>
      <c r="I5764" t="s">
        <v>33476</v>
      </c>
      <c r="J5764"/>
      <c r="U5764" s="43"/>
      <c r="AE5764"/>
    </row>
    <row r="5765" spans="1:31">
      <c r="A5765">
        <v>15290</v>
      </c>
      <c r="B5765" t="s">
        <v>5202</v>
      </c>
      <c r="C5765" t="s">
        <v>33477</v>
      </c>
      <c r="D5765" t="s">
        <v>33476</v>
      </c>
      <c r="E5765"/>
      <c r="F5765">
        <v>85680</v>
      </c>
      <c r="G5765" t="s">
        <v>33477</v>
      </c>
      <c r="H5765">
        <v>71220</v>
      </c>
      <c r="I5765" t="s">
        <v>33476</v>
      </c>
      <c r="J5765"/>
      <c r="U5765" s="43"/>
      <c r="AE5765"/>
    </row>
    <row r="5766" spans="1:31">
      <c r="A5766">
        <v>15430</v>
      </c>
      <c r="B5766" t="s">
        <v>5203</v>
      </c>
      <c r="C5766" t="s">
        <v>33478</v>
      </c>
      <c r="D5766" t="e">
        <v>#N/A</v>
      </c>
      <c r="E5766"/>
      <c r="F5766">
        <v>85690</v>
      </c>
      <c r="G5766" t="s">
        <v>33477</v>
      </c>
      <c r="H5766">
        <v>71230</v>
      </c>
      <c r="I5766" t="s">
        <v>33476</v>
      </c>
      <c r="J5766"/>
      <c r="U5766" s="43"/>
      <c r="AE5766"/>
    </row>
    <row r="5767" spans="1:31">
      <c r="A5767">
        <v>15230</v>
      </c>
      <c r="B5767" t="s">
        <v>5204</v>
      </c>
      <c r="C5767" t="s">
        <v>33478</v>
      </c>
      <c r="D5767" t="s">
        <v>33476</v>
      </c>
      <c r="E5767"/>
      <c r="F5767">
        <v>85740</v>
      </c>
      <c r="G5767" t="s">
        <v>33477</v>
      </c>
      <c r="H5767">
        <v>71240</v>
      </c>
      <c r="I5767" t="s">
        <v>33476</v>
      </c>
      <c r="J5767"/>
      <c r="U5767" s="43"/>
      <c r="AE5767"/>
    </row>
    <row r="5768" spans="1:31">
      <c r="A5768">
        <v>15170</v>
      </c>
      <c r="B5768" t="s">
        <v>5205</v>
      </c>
      <c r="C5768" t="s">
        <v>33478</v>
      </c>
      <c r="D5768" t="s">
        <v>33476</v>
      </c>
      <c r="E5768"/>
      <c r="F5768">
        <v>86000</v>
      </c>
      <c r="G5768" t="s">
        <v>33477</v>
      </c>
      <c r="H5768">
        <v>71240</v>
      </c>
      <c r="I5768" t="s">
        <v>33476</v>
      </c>
      <c r="J5768"/>
      <c r="U5768" s="43"/>
      <c r="AE5768"/>
    </row>
    <row r="5769" spans="1:31">
      <c r="A5769">
        <v>15230</v>
      </c>
      <c r="B5769" t="s">
        <v>5206</v>
      </c>
      <c r="C5769" t="s">
        <v>33478</v>
      </c>
      <c r="D5769" t="s">
        <v>33476</v>
      </c>
      <c r="E5769"/>
      <c r="F5769">
        <v>86180</v>
      </c>
      <c r="G5769" t="s">
        <v>33477</v>
      </c>
      <c r="H5769">
        <v>71240</v>
      </c>
      <c r="I5769" t="s">
        <v>33476</v>
      </c>
      <c r="J5769"/>
      <c r="U5769" s="43"/>
      <c r="AE5769"/>
    </row>
    <row r="5770" spans="1:31">
      <c r="A5770">
        <v>15700</v>
      </c>
      <c r="B5770" t="s">
        <v>5207</v>
      </c>
      <c r="C5770" t="s">
        <v>33477</v>
      </c>
      <c r="D5770" t="s">
        <v>33489</v>
      </c>
      <c r="E5770"/>
      <c r="F5770">
        <v>86380</v>
      </c>
      <c r="G5770" t="s">
        <v>33477</v>
      </c>
      <c r="H5770">
        <v>71250</v>
      </c>
      <c r="I5770" t="s">
        <v>33476</v>
      </c>
      <c r="J5770"/>
      <c r="U5770" s="43"/>
      <c r="AE5770"/>
    </row>
    <row r="5771" spans="1:31">
      <c r="A5771">
        <v>15700</v>
      </c>
      <c r="B5771" t="s">
        <v>5207</v>
      </c>
      <c r="C5771" t="s">
        <v>33477</v>
      </c>
      <c r="D5771" t="s">
        <v>33489</v>
      </c>
      <c r="E5771"/>
      <c r="F5771">
        <v>86530</v>
      </c>
      <c r="G5771" t="s">
        <v>33480</v>
      </c>
      <c r="H5771">
        <v>71250</v>
      </c>
      <c r="I5771" t="s">
        <v>33476</v>
      </c>
      <c r="J5771"/>
      <c r="U5771" s="43"/>
      <c r="AE5771"/>
    </row>
    <row r="5772" spans="1:31">
      <c r="A5772">
        <v>15700</v>
      </c>
      <c r="B5772" t="s">
        <v>5207</v>
      </c>
      <c r="C5772" t="s">
        <v>33477</v>
      </c>
      <c r="D5772" t="s">
        <v>33489</v>
      </c>
      <c r="E5772"/>
      <c r="F5772">
        <v>86550</v>
      </c>
      <c r="G5772" t="s">
        <v>33477</v>
      </c>
      <c r="H5772">
        <v>71260</v>
      </c>
      <c r="I5772" t="s">
        <v>33476</v>
      </c>
      <c r="J5772"/>
      <c r="U5772" s="43"/>
      <c r="AE5772"/>
    </row>
    <row r="5773" spans="1:31">
      <c r="A5773">
        <v>15700</v>
      </c>
      <c r="B5773" t="s">
        <v>5207</v>
      </c>
      <c r="C5773" t="s">
        <v>33477</v>
      </c>
      <c r="D5773" t="s">
        <v>33489</v>
      </c>
      <c r="E5773"/>
      <c r="F5773">
        <v>86580</v>
      </c>
      <c r="G5773" t="s">
        <v>33477</v>
      </c>
      <c r="H5773">
        <v>71260</v>
      </c>
      <c r="I5773" t="s">
        <v>33476</v>
      </c>
      <c r="J5773"/>
      <c r="U5773" s="43"/>
      <c r="AE5773"/>
    </row>
    <row r="5774" spans="1:31">
      <c r="A5774">
        <v>15800</v>
      </c>
      <c r="B5774" t="s">
        <v>5208</v>
      </c>
      <c r="C5774" t="s">
        <v>33478</v>
      </c>
      <c r="D5774" t="s">
        <v>33476</v>
      </c>
      <c r="E5774"/>
      <c r="F5774">
        <v>87100</v>
      </c>
      <c r="G5774" t="s">
        <v>33477</v>
      </c>
      <c r="H5774">
        <v>71270</v>
      </c>
      <c r="I5774" t="s">
        <v>33476</v>
      </c>
      <c r="J5774"/>
      <c r="U5774" s="43"/>
      <c r="AE5774"/>
    </row>
    <row r="5775" spans="1:31">
      <c r="A5775">
        <v>15160</v>
      </c>
      <c r="B5775" t="s">
        <v>5209</v>
      </c>
      <c r="C5775" t="s">
        <v>33478</v>
      </c>
      <c r="D5775" t="s">
        <v>33489</v>
      </c>
      <c r="E5775"/>
      <c r="F5775">
        <v>87280</v>
      </c>
      <c r="G5775" t="s">
        <v>33477</v>
      </c>
      <c r="H5775">
        <v>71270</v>
      </c>
      <c r="I5775" t="s">
        <v>33476</v>
      </c>
      <c r="J5775"/>
      <c r="U5775" s="43"/>
      <c r="AE5775"/>
    </row>
    <row r="5776" spans="1:31">
      <c r="A5776">
        <v>15130</v>
      </c>
      <c r="B5776" t="s">
        <v>2410</v>
      </c>
      <c r="C5776" t="s">
        <v>33477</v>
      </c>
      <c r="D5776" t="s">
        <v>33476</v>
      </c>
      <c r="E5776"/>
      <c r="F5776">
        <v>87350</v>
      </c>
      <c r="G5776" t="s">
        <v>33477</v>
      </c>
      <c r="H5776">
        <v>71270</v>
      </c>
      <c r="I5776" t="s">
        <v>33476</v>
      </c>
      <c r="J5776"/>
      <c r="U5776" s="43"/>
      <c r="AE5776"/>
    </row>
    <row r="5777" spans="1:31">
      <c r="A5777">
        <v>15600</v>
      </c>
      <c r="B5777" t="s">
        <v>5210</v>
      </c>
      <c r="C5777" t="s">
        <v>33480</v>
      </c>
      <c r="D5777" t="s">
        <v>33476</v>
      </c>
      <c r="E5777"/>
      <c r="F5777">
        <v>87370</v>
      </c>
      <c r="G5777" t="s">
        <v>33477</v>
      </c>
      <c r="H5777">
        <v>71270</v>
      </c>
      <c r="I5777" t="s">
        <v>33476</v>
      </c>
      <c r="J5777"/>
      <c r="U5777" s="43"/>
      <c r="AE5777"/>
    </row>
    <row r="5778" spans="1:31">
      <c r="A5778">
        <v>15500</v>
      </c>
      <c r="B5778" t="s">
        <v>5211</v>
      </c>
      <c r="C5778" t="s">
        <v>33478</v>
      </c>
      <c r="D5778" t="s">
        <v>33476</v>
      </c>
      <c r="E5778"/>
      <c r="F5778">
        <v>87410</v>
      </c>
      <c r="G5778" t="s">
        <v>33477</v>
      </c>
      <c r="H5778">
        <v>71270</v>
      </c>
      <c r="I5778" t="s">
        <v>33476</v>
      </c>
      <c r="J5778"/>
      <c r="U5778" s="43"/>
      <c r="AE5778"/>
    </row>
    <row r="5779" spans="1:31">
      <c r="A5779">
        <v>15800</v>
      </c>
      <c r="B5779" t="s">
        <v>5212</v>
      </c>
      <c r="C5779" t="s">
        <v>33478</v>
      </c>
      <c r="D5779" t="s">
        <v>33476</v>
      </c>
      <c r="E5779"/>
      <c r="F5779">
        <v>87430</v>
      </c>
      <c r="G5779" t="s">
        <v>33477</v>
      </c>
      <c r="H5779">
        <v>71290</v>
      </c>
      <c r="I5779" t="s">
        <v>33476</v>
      </c>
      <c r="J5779"/>
      <c r="U5779" s="43"/>
      <c r="AE5779"/>
    </row>
    <row r="5780" spans="1:31">
      <c r="A5780">
        <v>15250</v>
      </c>
      <c r="B5780" t="s">
        <v>5213</v>
      </c>
      <c r="C5780" t="s">
        <v>33477</v>
      </c>
      <c r="D5780" t="s">
        <v>33476</v>
      </c>
      <c r="E5780"/>
      <c r="F5780">
        <v>87570</v>
      </c>
      <c r="G5780" t="s">
        <v>33477</v>
      </c>
      <c r="H5780">
        <v>71290</v>
      </c>
      <c r="I5780" t="s">
        <v>33476</v>
      </c>
      <c r="J5780"/>
      <c r="U5780" s="43"/>
      <c r="AE5780"/>
    </row>
    <row r="5781" spans="1:31">
      <c r="A5781">
        <v>15170</v>
      </c>
      <c r="B5781" t="s">
        <v>5214</v>
      </c>
      <c r="C5781" t="s">
        <v>33478</v>
      </c>
      <c r="D5781" t="s">
        <v>33476</v>
      </c>
      <c r="E5781"/>
      <c r="F5781">
        <v>87590</v>
      </c>
      <c r="G5781" t="s">
        <v>33477</v>
      </c>
      <c r="H5781">
        <v>71290</v>
      </c>
      <c r="I5781" t="s">
        <v>33476</v>
      </c>
      <c r="J5781"/>
      <c r="U5781" s="43"/>
      <c r="AE5781"/>
    </row>
    <row r="5782" spans="1:31">
      <c r="A5782">
        <v>15400</v>
      </c>
      <c r="B5782" t="s">
        <v>5215</v>
      </c>
      <c r="C5782" t="s">
        <v>33478</v>
      </c>
      <c r="D5782" t="s">
        <v>33489</v>
      </c>
      <c r="E5782"/>
      <c r="F5782">
        <v>87720</v>
      </c>
      <c r="G5782" t="s">
        <v>33477</v>
      </c>
      <c r="H5782">
        <v>71290</v>
      </c>
      <c r="I5782" t="s">
        <v>33476</v>
      </c>
      <c r="J5782"/>
      <c r="U5782" s="43"/>
      <c r="AE5782"/>
    </row>
    <row r="5783" spans="1:31">
      <c r="A5783">
        <v>15220</v>
      </c>
      <c r="B5783" t="s">
        <v>5216</v>
      </c>
      <c r="C5783" t="s">
        <v>33477</v>
      </c>
      <c r="D5783" t="s">
        <v>33476</v>
      </c>
      <c r="E5783"/>
      <c r="F5783">
        <v>87890</v>
      </c>
      <c r="G5783" t="s">
        <v>33477</v>
      </c>
      <c r="H5783">
        <v>71300</v>
      </c>
      <c r="I5783" t="s">
        <v>33476</v>
      </c>
      <c r="J5783"/>
      <c r="U5783" s="43"/>
      <c r="AE5783"/>
    </row>
    <row r="5784" spans="1:31">
      <c r="A5784">
        <v>15100</v>
      </c>
      <c r="B5784" t="s">
        <v>5217</v>
      </c>
      <c r="C5784" t="s">
        <v>33478</v>
      </c>
      <c r="D5784" t="s">
        <v>33476</v>
      </c>
      <c r="E5784"/>
      <c r="F5784">
        <v>87920</v>
      </c>
      <c r="G5784" t="s">
        <v>33477</v>
      </c>
      <c r="H5784">
        <v>71300</v>
      </c>
      <c r="I5784" t="s">
        <v>33476</v>
      </c>
      <c r="J5784"/>
      <c r="U5784" s="43"/>
      <c r="AE5784"/>
    </row>
    <row r="5785" spans="1:31">
      <c r="A5785">
        <v>15150</v>
      </c>
      <c r="B5785" t="s">
        <v>5218</v>
      </c>
      <c r="C5785" t="s">
        <v>33477</v>
      </c>
      <c r="D5785" t="s">
        <v>33476</v>
      </c>
      <c r="E5785"/>
      <c r="F5785">
        <v>88150</v>
      </c>
      <c r="G5785" t="s">
        <v>33478</v>
      </c>
      <c r="H5785">
        <v>71310</v>
      </c>
      <c r="I5785" t="s">
        <v>33476</v>
      </c>
      <c r="J5785"/>
      <c r="U5785" s="43"/>
      <c r="AE5785"/>
    </row>
    <row r="5786" spans="1:31">
      <c r="A5786">
        <v>15290</v>
      </c>
      <c r="B5786" t="s">
        <v>5219</v>
      </c>
      <c r="C5786" t="s">
        <v>33477</v>
      </c>
      <c r="D5786" t="s">
        <v>33476</v>
      </c>
      <c r="E5786"/>
      <c r="F5786">
        <v>88190</v>
      </c>
      <c r="G5786" t="s">
        <v>33478</v>
      </c>
      <c r="H5786">
        <v>71310</v>
      </c>
      <c r="I5786" t="s">
        <v>33476</v>
      </c>
      <c r="J5786"/>
      <c r="U5786" s="43"/>
      <c r="AE5786"/>
    </row>
    <row r="5787" spans="1:31">
      <c r="A5787">
        <v>15600</v>
      </c>
      <c r="B5787" t="s">
        <v>5220</v>
      </c>
      <c r="C5787" t="s">
        <v>33480</v>
      </c>
      <c r="D5787" t="s">
        <v>33476</v>
      </c>
      <c r="E5787"/>
      <c r="F5787">
        <v>88370</v>
      </c>
      <c r="G5787" t="s">
        <v>33478</v>
      </c>
      <c r="H5787">
        <v>71320</v>
      </c>
      <c r="I5787" t="s">
        <v>33476</v>
      </c>
      <c r="J5787"/>
      <c r="U5787" s="43"/>
      <c r="AE5787"/>
    </row>
    <row r="5788" spans="1:31">
      <c r="A5788">
        <v>15320</v>
      </c>
      <c r="B5788" t="s">
        <v>5221</v>
      </c>
      <c r="C5788" t="s">
        <v>33478</v>
      </c>
      <c r="D5788" t="s">
        <v>33476</v>
      </c>
      <c r="E5788"/>
      <c r="F5788">
        <v>88510</v>
      </c>
      <c r="G5788" t="s">
        <v>33478</v>
      </c>
      <c r="H5788">
        <v>71320</v>
      </c>
      <c r="I5788" t="s">
        <v>33476</v>
      </c>
      <c r="J5788"/>
      <c r="U5788" s="43"/>
      <c r="AE5788"/>
    </row>
    <row r="5789" spans="1:31">
      <c r="A5789">
        <v>15240</v>
      </c>
      <c r="B5789" t="s">
        <v>5222</v>
      </c>
      <c r="C5789" t="s">
        <v>33477</v>
      </c>
      <c r="D5789" t="s">
        <v>33476</v>
      </c>
      <c r="E5789"/>
      <c r="F5789">
        <v>88530</v>
      </c>
      <c r="G5789" t="s">
        <v>33478</v>
      </c>
      <c r="H5789">
        <v>71320</v>
      </c>
      <c r="I5789" t="s">
        <v>33476</v>
      </c>
      <c r="J5789"/>
      <c r="U5789" s="43"/>
      <c r="AE5789"/>
    </row>
    <row r="5790" spans="1:31">
      <c r="A5790">
        <v>15190</v>
      </c>
      <c r="B5790" t="s">
        <v>5223</v>
      </c>
      <c r="C5790" t="s">
        <v>33478</v>
      </c>
      <c r="D5790" t="s">
        <v>33489</v>
      </c>
      <c r="E5790"/>
      <c r="F5790">
        <v>88550</v>
      </c>
      <c r="G5790" t="s">
        <v>33478</v>
      </c>
      <c r="H5790">
        <v>71330</v>
      </c>
      <c r="I5790" t="s">
        <v>33476</v>
      </c>
      <c r="J5790"/>
      <c r="U5790" s="43"/>
      <c r="AE5790"/>
    </row>
    <row r="5791" spans="1:31">
      <c r="A5791">
        <v>15220</v>
      </c>
      <c r="B5791" t="s">
        <v>5224</v>
      </c>
      <c r="C5791" t="s">
        <v>33477</v>
      </c>
      <c r="D5791" t="s">
        <v>33476</v>
      </c>
      <c r="E5791"/>
      <c r="F5791">
        <v>88560</v>
      </c>
      <c r="G5791" t="s">
        <v>33478</v>
      </c>
      <c r="H5791">
        <v>71340</v>
      </c>
      <c r="I5791" t="s">
        <v>33476</v>
      </c>
      <c r="J5791"/>
      <c r="U5791" s="43"/>
      <c r="AE5791"/>
    </row>
    <row r="5792" spans="1:31">
      <c r="A5792">
        <v>15190</v>
      </c>
      <c r="B5792" t="s">
        <v>5225</v>
      </c>
      <c r="C5792" t="s">
        <v>33478</v>
      </c>
      <c r="D5792" t="s">
        <v>33489</v>
      </c>
      <c r="E5792"/>
      <c r="F5792">
        <v>88580</v>
      </c>
      <c r="G5792" t="s">
        <v>33478</v>
      </c>
      <c r="H5792">
        <v>71350</v>
      </c>
      <c r="I5792" t="s">
        <v>33476</v>
      </c>
      <c r="J5792"/>
      <c r="U5792" s="43"/>
      <c r="AE5792"/>
    </row>
    <row r="5793" spans="1:31">
      <c r="A5793">
        <v>15140</v>
      </c>
      <c r="B5793" t="s">
        <v>5226</v>
      </c>
      <c r="C5793" t="s">
        <v>33478</v>
      </c>
      <c r="D5793" t="s">
        <v>33489</v>
      </c>
      <c r="E5793"/>
      <c r="F5793">
        <v>89144</v>
      </c>
      <c r="G5793" t="s">
        <v>33480</v>
      </c>
      <c r="H5793">
        <v>71350</v>
      </c>
      <c r="I5793" t="s">
        <v>33476</v>
      </c>
      <c r="J5793"/>
      <c r="U5793" s="43"/>
      <c r="AE5793"/>
    </row>
    <row r="5794" spans="1:31">
      <c r="A5794">
        <v>15310</v>
      </c>
      <c r="B5794" t="s">
        <v>5227</v>
      </c>
      <c r="C5794" t="s">
        <v>33477</v>
      </c>
      <c r="D5794" t="s">
        <v>33476</v>
      </c>
      <c r="E5794"/>
      <c r="F5794">
        <v>89230</v>
      </c>
      <c r="G5794" t="s">
        <v>33480</v>
      </c>
      <c r="H5794">
        <v>71350</v>
      </c>
      <c r="I5794" t="s">
        <v>33476</v>
      </c>
      <c r="J5794"/>
      <c r="U5794" s="43"/>
      <c r="AE5794"/>
    </row>
    <row r="5795" spans="1:31">
      <c r="A5795">
        <v>15140</v>
      </c>
      <c r="B5795" t="s">
        <v>5228</v>
      </c>
      <c r="C5795" t="s">
        <v>33478</v>
      </c>
      <c r="D5795" t="s">
        <v>33489</v>
      </c>
      <c r="E5795"/>
      <c r="F5795">
        <v>89410</v>
      </c>
      <c r="G5795" t="s">
        <v>33480</v>
      </c>
      <c r="H5795">
        <v>71350</v>
      </c>
      <c r="I5795" t="s">
        <v>33476</v>
      </c>
      <c r="J5795"/>
      <c r="U5795" s="43"/>
      <c r="AE5795"/>
    </row>
    <row r="5796" spans="1:31">
      <c r="A5796">
        <v>15590</v>
      </c>
      <c r="B5796" t="s">
        <v>5229</v>
      </c>
      <c r="C5796" t="s">
        <v>33478</v>
      </c>
      <c r="D5796" t="s">
        <v>33489</v>
      </c>
      <c r="E5796"/>
      <c r="F5796">
        <v>89470</v>
      </c>
      <c r="G5796" t="s">
        <v>33480</v>
      </c>
      <c r="H5796">
        <v>71360</v>
      </c>
      <c r="I5796" t="s">
        <v>33476</v>
      </c>
      <c r="J5796"/>
      <c r="U5796" s="43"/>
      <c r="AE5796"/>
    </row>
    <row r="5797" spans="1:31">
      <c r="A5797">
        <v>15140</v>
      </c>
      <c r="B5797" t="s">
        <v>5230</v>
      </c>
      <c r="C5797" t="s">
        <v>33478</v>
      </c>
      <c r="D5797" t="s">
        <v>33489</v>
      </c>
      <c r="E5797"/>
      <c r="F5797">
        <v>89530</v>
      </c>
      <c r="G5797" t="s">
        <v>33480</v>
      </c>
      <c r="H5797">
        <v>71370</v>
      </c>
      <c r="I5797" t="s">
        <v>33476</v>
      </c>
      <c r="J5797"/>
      <c r="U5797" s="43"/>
      <c r="AE5797"/>
    </row>
    <row r="5798" spans="1:31">
      <c r="A5798">
        <v>15800</v>
      </c>
      <c r="B5798" t="s">
        <v>1254</v>
      </c>
      <c r="C5798" t="s">
        <v>33478</v>
      </c>
      <c r="D5798" t="s">
        <v>33476</v>
      </c>
      <c r="E5798"/>
      <c r="F5798">
        <v>89690</v>
      </c>
      <c r="G5798" t="s">
        <v>33480</v>
      </c>
      <c r="H5798">
        <v>71370</v>
      </c>
      <c r="I5798" t="s">
        <v>33476</v>
      </c>
      <c r="J5798"/>
      <c r="U5798" s="43"/>
      <c r="AE5798"/>
    </row>
    <row r="5799" spans="1:31">
      <c r="A5799">
        <v>15600</v>
      </c>
      <c r="B5799" t="s">
        <v>5231</v>
      </c>
      <c r="C5799" t="s">
        <v>33480</v>
      </c>
      <c r="D5799" t="s">
        <v>33476</v>
      </c>
      <c r="E5799"/>
      <c r="F5799">
        <v>89710</v>
      </c>
      <c r="G5799" t="s">
        <v>33480</v>
      </c>
      <c r="H5799">
        <v>71380</v>
      </c>
      <c r="I5799" t="s">
        <v>33476</v>
      </c>
      <c r="J5799"/>
      <c r="U5799" s="43"/>
      <c r="AE5799"/>
    </row>
    <row r="5800" spans="1:31">
      <c r="A5800">
        <v>15600</v>
      </c>
      <c r="B5800" t="s">
        <v>5231</v>
      </c>
      <c r="C5800" t="s">
        <v>33480</v>
      </c>
      <c r="D5800" t="s">
        <v>33476</v>
      </c>
      <c r="E5800"/>
      <c r="F5800">
        <v>90000</v>
      </c>
      <c r="G5800" t="s">
        <v>33478</v>
      </c>
      <c r="H5800">
        <v>71390</v>
      </c>
      <c r="I5800" t="s">
        <v>33476</v>
      </c>
      <c r="J5800"/>
      <c r="U5800" s="43"/>
      <c r="AE5800"/>
    </row>
    <row r="5801" spans="1:31">
      <c r="A5801">
        <v>15150</v>
      </c>
      <c r="B5801" t="s">
        <v>5232</v>
      </c>
      <c r="C5801" t="s">
        <v>33477</v>
      </c>
      <c r="D5801" t="s">
        <v>33476</v>
      </c>
      <c r="E5801"/>
      <c r="F5801">
        <v>90120</v>
      </c>
      <c r="G5801" t="s">
        <v>33478</v>
      </c>
      <c r="H5801">
        <v>71390</v>
      </c>
      <c r="I5801" t="s">
        <v>33476</v>
      </c>
      <c r="J5801"/>
      <c r="U5801" s="43"/>
      <c r="AE5801"/>
    </row>
    <row r="5802" spans="1:31">
      <c r="A5802">
        <v>15130</v>
      </c>
      <c r="B5802" t="s">
        <v>5233</v>
      </c>
      <c r="C5802" t="s">
        <v>33477</v>
      </c>
      <c r="D5802" t="s">
        <v>33476</v>
      </c>
      <c r="E5802"/>
      <c r="F5802">
        <v>90130</v>
      </c>
      <c r="G5802" t="s">
        <v>33478</v>
      </c>
      <c r="H5802">
        <v>71400</v>
      </c>
      <c r="I5802" t="s">
        <v>33476</v>
      </c>
      <c r="J5802"/>
      <c r="U5802" s="43"/>
      <c r="AE5802"/>
    </row>
    <row r="5803" spans="1:31">
      <c r="A5803">
        <v>15600</v>
      </c>
      <c r="B5803" t="s">
        <v>5234</v>
      </c>
      <c r="C5803" t="s">
        <v>33480</v>
      </c>
      <c r="D5803" t="s">
        <v>33476</v>
      </c>
      <c r="E5803"/>
      <c r="F5803">
        <v>90140</v>
      </c>
      <c r="G5803" t="s">
        <v>33478</v>
      </c>
      <c r="H5803">
        <v>71400</v>
      </c>
      <c r="I5803" t="s">
        <v>33476</v>
      </c>
      <c r="J5803"/>
      <c r="U5803" s="43"/>
      <c r="AE5803"/>
    </row>
    <row r="5804" spans="1:31">
      <c r="A5804">
        <v>15400</v>
      </c>
      <c r="B5804" t="s">
        <v>5235</v>
      </c>
      <c r="C5804" t="s">
        <v>33478</v>
      </c>
      <c r="D5804" t="s">
        <v>33489</v>
      </c>
      <c r="E5804"/>
      <c r="F5804">
        <v>90150</v>
      </c>
      <c r="G5804" t="s">
        <v>33478</v>
      </c>
      <c r="H5804">
        <v>71400</v>
      </c>
      <c r="I5804" t="s">
        <v>33476</v>
      </c>
      <c r="J5804"/>
      <c r="U5804" s="43"/>
      <c r="AE5804"/>
    </row>
    <row r="5805" spans="1:31">
      <c r="A5805">
        <v>15140</v>
      </c>
      <c r="B5805" t="s">
        <v>2455</v>
      </c>
      <c r="C5805" t="s">
        <v>33478</v>
      </c>
      <c r="D5805" t="s">
        <v>33489</v>
      </c>
      <c r="E5805"/>
      <c r="F5805">
        <v>90160</v>
      </c>
      <c r="G5805" t="s">
        <v>33478</v>
      </c>
      <c r="H5805">
        <v>71400</v>
      </c>
      <c r="I5805" t="s">
        <v>33476</v>
      </c>
      <c r="J5805"/>
      <c r="U5805" s="43"/>
      <c r="AE5805"/>
    </row>
    <row r="5806" spans="1:31">
      <c r="A5806">
        <v>15100</v>
      </c>
      <c r="B5806" t="s">
        <v>5236</v>
      </c>
      <c r="C5806" t="s">
        <v>33478</v>
      </c>
      <c r="D5806" t="s">
        <v>33476</v>
      </c>
      <c r="E5806"/>
      <c r="F5806">
        <v>90170</v>
      </c>
      <c r="G5806" t="s">
        <v>33478</v>
      </c>
      <c r="H5806">
        <v>71420</v>
      </c>
      <c r="I5806" t="s">
        <v>33476</v>
      </c>
      <c r="J5806"/>
      <c r="U5806" s="43"/>
      <c r="AE5806"/>
    </row>
    <row r="5807" spans="1:31">
      <c r="A5807">
        <v>15100</v>
      </c>
      <c r="B5807" t="s">
        <v>5237</v>
      </c>
      <c r="C5807" t="s">
        <v>33478</v>
      </c>
      <c r="D5807" t="s">
        <v>33476</v>
      </c>
      <c r="E5807"/>
      <c r="F5807">
        <v>90330</v>
      </c>
      <c r="G5807" t="s">
        <v>33478</v>
      </c>
      <c r="H5807">
        <v>71430</v>
      </c>
      <c r="I5807" t="s">
        <v>33476</v>
      </c>
      <c r="J5807"/>
      <c r="U5807" s="43"/>
      <c r="AE5807"/>
    </row>
    <row r="5808" spans="1:31">
      <c r="A5808">
        <v>15150</v>
      </c>
      <c r="B5808" t="s">
        <v>5238</v>
      </c>
      <c r="C5808" t="s">
        <v>33477</v>
      </c>
      <c r="D5808" t="s">
        <v>33476</v>
      </c>
      <c r="E5808"/>
      <c r="F5808">
        <v>90350</v>
      </c>
      <c r="G5808" t="s">
        <v>33478</v>
      </c>
      <c r="H5808">
        <v>71430</v>
      </c>
      <c r="I5808" t="s">
        <v>33476</v>
      </c>
      <c r="J5808"/>
      <c r="U5808" s="43"/>
      <c r="AE5808"/>
    </row>
    <row r="5809" spans="1:31">
      <c r="A5809">
        <v>15400</v>
      </c>
      <c r="B5809" t="s">
        <v>4367</v>
      </c>
      <c r="C5809" t="s">
        <v>33478</v>
      </c>
      <c r="D5809" t="s">
        <v>33489</v>
      </c>
      <c r="E5809"/>
      <c r="F5809">
        <v>90360</v>
      </c>
      <c r="G5809" t="s">
        <v>33478</v>
      </c>
      <c r="H5809">
        <v>71440</v>
      </c>
      <c r="I5809" t="s">
        <v>33476</v>
      </c>
      <c r="J5809"/>
      <c r="U5809" s="43"/>
      <c r="AE5809"/>
    </row>
    <row r="5810" spans="1:31">
      <c r="A5810">
        <v>15310</v>
      </c>
      <c r="B5810" t="s">
        <v>5239</v>
      </c>
      <c r="C5810" t="s">
        <v>33477</v>
      </c>
      <c r="D5810" t="s">
        <v>33476</v>
      </c>
      <c r="E5810"/>
      <c r="F5810">
        <v>90370</v>
      </c>
      <c r="G5810" t="s">
        <v>33478</v>
      </c>
      <c r="H5810">
        <v>71440</v>
      </c>
      <c r="I5810" t="s">
        <v>33476</v>
      </c>
      <c r="J5810"/>
      <c r="U5810" s="43"/>
      <c r="AE5810"/>
    </row>
    <row r="5811" spans="1:31">
      <c r="A5811">
        <v>15800</v>
      </c>
      <c r="B5811" t="s">
        <v>5240</v>
      </c>
      <c r="C5811" t="s">
        <v>33478</v>
      </c>
      <c r="D5811" t="s">
        <v>33476</v>
      </c>
      <c r="E5811"/>
      <c r="F5811">
        <v>90380</v>
      </c>
      <c r="G5811" t="s">
        <v>33478</v>
      </c>
      <c r="H5811">
        <v>71450</v>
      </c>
      <c r="I5811" t="s">
        <v>33476</v>
      </c>
      <c r="J5811"/>
      <c r="U5811" s="43"/>
      <c r="AE5811"/>
    </row>
    <row r="5812" spans="1:31">
      <c r="A5812">
        <v>15600</v>
      </c>
      <c r="B5812" t="s">
        <v>5241</v>
      </c>
      <c r="C5812" t="s">
        <v>33480</v>
      </c>
      <c r="D5812" t="s">
        <v>33476</v>
      </c>
      <c r="E5812"/>
      <c r="F5812">
        <v>90500</v>
      </c>
      <c r="G5812" t="s">
        <v>33478</v>
      </c>
      <c r="H5812">
        <v>71460</v>
      </c>
      <c r="I5812" t="s">
        <v>33476</v>
      </c>
      <c r="J5812"/>
      <c r="U5812" s="43"/>
      <c r="AE5812"/>
    </row>
    <row r="5813" spans="1:31">
      <c r="A5813">
        <v>15220</v>
      </c>
      <c r="B5813" t="s">
        <v>5242</v>
      </c>
      <c r="C5813" t="s">
        <v>33477</v>
      </c>
      <c r="D5813" t="s">
        <v>33476</v>
      </c>
      <c r="E5813"/>
      <c r="F5813">
        <v>90700</v>
      </c>
      <c r="G5813" t="s">
        <v>33478</v>
      </c>
      <c r="H5813">
        <v>71460</v>
      </c>
      <c r="I5813" t="s">
        <v>33476</v>
      </c>
      <c r="J5813"/>
      <c r="U5813" s="43"/>
      <c r="AE5813"/>
    </row>
    <row r="5814" spans="1:31">
      <c r="A5814">
        <v>15230</v>
      </c>
      <c r="B5814" t="s">
        <v>2892</v>
      </c>
      <c r="C5814" t="s">
        <v>33478</v>
      </c>
      <c r="D5814" t="s">
        <v>33476</v>
      </c>
      <c r="E5814"/>
      <c r="F5814">
        <v>90850</v>
      </c>
      <c r="G5814" t="s">
        <v>33478</v>
      </c>
      <c r="H5814">
        <v>71460</v>
      </c>
      <c r="I5814" t="s">
        <v>33476</v>
      </c>
      <c r="J5814"/>
      <c r="U5814" s="43"/>
      <c r="AE5814"/>
    </row>
    <row r="5815" spans="1:31">
      <c r="A5815">
        <v>15110</v>
      </c>
      <c r="B5815" t="s">
        <v>2484</v>
      </c>
      <c r="C5815" t="s">
        <v>33478</v>
      </c>
      <c r="D5815" t="s">
        <v>33476</v>
      </c>
      <c r="E5815"/>
      <c r="F5815">
        <v>91080</v>
      </c>
      <c r="G5815" t="s">
        <v>33480</v>
      </c>
      <c r="H5815">
        <v>71460</v>
      </c>
      <c r="I5815" t="s">
        <v>33476</v>
      </c>
      <c r="J5815"/>
      <c r="U5815" s="43"/>
      <c r="AE5815"/>
    </row>
    <row r="5816" spans="1:31">
      <c r="A5816">
        <v>15140</v>
      </c>
      <c r="B5816" t="s">
        <v>5243</v>
      </c>
      <c r="C5816" t="s">
        <v>33478</v>
      </c>
      <c r="D5816" t="s">
        <v>33489</v>
      </c>
      <c r="E5816"/>
      <c r="F5816">
        <v>91090</v>
      </c>
      <c r="G5816" t="s">
        <v>33480</v>
      </c>
      <c r="H5816">
        <v>71460</v>
      </c>
      <c r="I5816" t="s">
        <v>33476</v>
      </c>
      <c r="J5816"/>
      <c r="U5816" s="43"/>
      <c r="AE5816"/>
    </row>
    <row r="5817" spans="1:31">
      <c r="A5817">
        <v>15230</v>
      </c>
      <c r="B5817" t="s">
        <v>5244</v>
      </c>
      <c r="C5817" t="s">
        <v>33478</v>
      </c>
      <c r="D5817" t="s">
        <v>33476</v>
      </c>
      <c r="E5817"/>
      <c r="F5817">
        <v>91100</v>
      </c>
      <c r="G5817" t="s">
        <v>33480</v>
      </c>
      <c r="H5817">
        <v>71460</v>
      </c>
      <c r="I5817" t="s">
        <v>33476</v>
      </c>
      <c r="J5817"/>
      <c r="U5817" s="43"/>
      <c r="AE5817"/>
    </row>
    <row r="5818" spans="1:31">
      <c r="A5818">
        <v>15140</v>
      </c>
      <c r="B5818" t="s">
        <v>5245</v>
      </c>
      <c r="C5818" t="s">
        <v>33478</v>
      </c>
      <c r="D5818" t="s">
        <v>33489</v>
      </c>
      <c r="E5818"/>
      <c r="F5818">
        <v>91130</v>
      </c>
      <c r="G5818" t="s">
        <v>33480</v>
      </c>
      <c r="H5818">
        <v>71480</v>
      </c>
      <c r="I5818" t="s">
        <v>33476</v>
      </c>
      <c r="J5818"/>
      <c r="U5818" s="43"/>
      <c r="AE5818"/>
    </row>
    <row r="5819" spans="1:31">
      <c r="A5819">
        <v>15140</v>
      </c>
      <c r="B5819" t="s">
        <v>5245</v>
      </c>
      <c r="C5819" t="s">
        <v>33478</v>
      </c>
      <c r="D5819" t="s">
        <v>33489</v>
      </c>
      <c r="E5819"/>
      <c r="F5819">
        <v>91140</v>
      </c>
      <c r="G5819" t="s">
        <v>33480</v>
      </c>
      <c r="H5819">
        <v>71490</v>
      </c>
      <c r="I5819" t="s">
        <v>33476</v>
      </c>
      <c r="J5819"/>
      <c r="U5819" s="43"/>
      <c r="AE5819"/>
    </row>
    <row r="5820" spans="1:31">
      <c r="A5820">
        <v>15500</v>
      </c>
      <c r="B5820" t="s">
        <v>5246</v>
      </c>
      <c r="C5820" t="s">
        <v>33478</v>
      </c>
      <c r="D5820" t="s">
        <v>33476</v>
      </c>
      <c r="E5820"/>
      <c r="F5820">
        <v>91170</v>
      </c>
      <c r="G5820" t="s">
        <v>33480</v>
      </c>
      <c r="H5820">
        <v>71490</v>
      </c>
      <c r="I5820" t="s">
        <v>33476</v>
      </c>
      <c r="J5820"/>
      <c r="U5820" s="43"/>
      <c r="AE5820"/>
    </row>
    <row r="5821" spans="1:31">
      <c r="A5821">
        <v>15250</v>
      </c>
      <c r="B5821" t="s">
        <v>5247</v>
      </c>
      <c r="C5821" t="s">
        <v>33477</v>
      </c>
      <c r="D5821" t="s">
        <v>33476</v>
      </c>
      <c r="E5821"/>
      <c r="F5821">
        <v>91180</v>
      </c>
      <c r="G5821" t="s">
        <v>33480</v>
      </c>
      <c r="H5821">
        <v>71500</v>
      </c>
      <c r="I5821" t="s">
        <v>33476</v>
      </c>
      <c r="J5821"/>
      <c r="U5821" s="43"/>
      <c r="AE5821"/>
    </row>
    <row r="5822" spans="1:31">
      <c r="A5822">
        <v>15140</v>
      </c>
      <c r="B5822" t="s">
        <v>5248</v>
      </c>
      <c r="C5822" t="s">
        <v>33478</v>
      </c>
      <c r="D5822" t="s">
        <v>33489</v>
      </c>
      <c r="E5822"/>
      <c r="F5822">
        <v>91210</v>
      </c>
      <c r="G5822" t="s">
        <v>33480</v>
      </c>
      <c r="H5822">
        <v>71500</v>
      </c>
      <c r="I5822" t="s">
        <v>33476</v>
      </c>
      <c r="J5822"/>
      <c r="U5822" s="43"/>
      <c r="AE5822"/>
    </row>
    <row r="5823" spans="1:31">
      <c r="A5823">
        <v>15350</v>
      </c>
      <c r="B5823" t="s">
        <v>1876</v>
      </c>
      <c r="C5823" t="s">
        <v>33477</v>
      </c>
      <c r="D5823" t="s">
        <v>33476</v>
      </c>
      <c r="E5823"/>
      <c r="F5823">
        <v>91220</v>
      </c>
      <c r="G5823" t="s">
        <v>33480</v>
      </c>
      <c r="H5823">
        <v>71510</v>
      </c>
      <c r="I5823" t="s">
        <v>33476</v>
      </c>
      <c r="J5823"/>
      <c r="U5823" s="43"/>
      <c r="AE5823"/>
    </row>
    <row r="5824" spans="1:31">
      <c r="A5824">
        <v>15500</v>
      </c>
      <c r="B5824" t="s">
        <v>5249</v>
      </c>
      <c r="C5824" t="s">
        <v>33478</v>
      </c>
      <c r="D5824" t="s">
        <v>33476</v>
      </c>
      <c r="E5824"/>
      <c r="F5824">
        <v>91240</v>
      </c>
      <c r="G5824" t="s">
        <v>33480</v>
      </c>
      <c r="H5824">
        <v>71510</v>
      </c>
      <c r="I5824" t="s">
        <v>33476</v>
      </c>
      <c r="J5824"/>
      <c r="U5824" s="43"/>
      <c r="AE5824"/>
    </row>
    <row r="5825" spans="1:31">
      <c r="A5825">
        <v>15140</v>
      </c>
      <c r="B5825" t="s">
        <v>5250</v>
      </c>
      <c r="C5825" t="s">
        <v>33478</v>
      </c>
      <c r="D5825" t="s">
        <v>33489</v>
      </c>
      <c r="E5825"/>
      <c r="F5825">
        <v>91250</v>
      </c>
      <c r="G5825" t="s">
        <v>33480</v>
      </c>
      <c r="H5825">
        <v>71520</v>
      </c>
      <c r="I5825" t="s">
        <v>33476</v>
      </c>
      <c r="J5825"/>
      <c r="U5825" s="43"/>
      <c r="AE5825"/>
    </row>
    <row r="5826" spans="1:31">
      <c r="A5826">
        <v>15110</v>
      </c>
      <c r="B5826" t="s">
        <v>5251</v>
      </c>
      <c r="C5826" t="s">
        <v>33478</v>
      </c>
      <c r="D5826" t="s">
        <v>33476</v>
      </c>
      <c r="E5826"/>
      <c r="F5826">
        <v>91260</v>
      </c>
      <c r="G5826" t="s">
        <v>33480</v>
      </c>
      <c r="H5826">
        <v>71520</v>
      </c>
      <c r="I5826" t="s">
        <v>33476</v>
      </c>
      <c r="J5826"/>
      <c r="U5826" s="43"/>
      <c r="AE5826"/>
    </row>
    <row r="5827" spans="1:31">
      <c r="A5827">
        <v>15150</v>
      </c>
      <c r="B5827" t="s">
        <v>5252</v>
      </c>
      <c r="C5827" t="s">
        <v>33477</v>
      </c>
      <c r="D5827" t="s">
        <v>33476</v>
      </c>
      <c r="E5827"/>
      <c r="F5827">
        <v>91270</v>
      </c>
      <c r="G5827" t="s">
        <v>33480</v>
      </c>
      <c r="H5827">
        <v>71520</v>
      </c>
      <c r="I5827" t="s">
        <v>33476</v>
      </c>
      <c r="J5827"/>
      <c r="U5827" s="43"/>
      <c r="AE5827"/>
    </row>
    <row r="5828" spans="1:31">
      <c r="A5828">
        <v>15600</v>
      </c>
      <c r="B5828" t="s">
        <v>5253</v>
      </c>
      <c r="C5828" t="s">
        <v>33480</v>
      </c>
      <c r="D5828" t="s">
        <v>33476</v>
      </c>
      <c r="E5828"/>
      <c r="F5828">
        <v>91280</v>
      </c>
      <c r="G5828" t="s">
        <v>33480</v>
      </c>
      <c r="H5828">
        <v>71520</v>
      </c>
      <c r="I5828" t="s">
        <v>33476</v>
      </c>
      <c r="J5828"/>
      <c r="U5828" s="43"/>
      <c r="AE5828"/>
    </row>
    <row r="5829" spans="1:31">
      <c r="A5829">
        <v>15190</v>
      </c>
      <c r="B5829" t="s">
        <v>5254</v>
      </c>
      <c r="C5829" t="s">
        <v>33478</v>
      </c>
      <c r="D5829" t="s">
        <v>33489</v>
      </c>
      <c r="E5829"/>
      <c r="F5829">
        <v>91290</v>
      </c>
      <c r="G5829" t="s">
        <v>33480</v>
      </c>
      <c r="H5829">
        <v>71520</v>
      </c>
      <c r="I5829" t="s">
        <v>33476</v>
      </c>
      <c r="J5829"/>
      <c r="U5829" s="43"/>
      <c r="AE5829"/>
    </row>
    <row r="5830" spans="1:31">
      <c r="A5830">
        <v>15290</v>
      </c>
      <c r="B5830" t="s">
        <v>5255</v>
      </c>
      <c r="C5830" t="s">
        <v>33477</v>
      </c>
      <c r="D5830" t="s">
        <v>33476</v>
      </c>
      <c r="E5830"/>
      <c r="F5830">
        <v>91300</v>
      </c>
      <c r="G5830" t="s">
        <v>33480</v>
      </c>
      <c r="H5830">
        <v>71530</v>
      </c>
      <c r="I5830" t="s">
        <v>33476</v>
      </c>
      <c r="J5830"/>
      <c r="U5830" s="43"/>
      <c r="AE5830"/>
    </row>
    <row r="5831" spans="1:31">
      <c r="A5831">
        <v>15130</v>
      </c>
      <c r="B5831" t="s">
        <v>1272</v>
      </c>
      <c r="C5831" t="s">
        <v>33477</v>
      </c>
      <c r="D5831" t="s">
        <v>33476</v>
      </c>
      <c r="E5831"/>
      <c r="F5831">
        <v>91320</v>
      </c>
      <c r="G5831" t="s">
        <v>33480</v>
      </c>
      <c r="H5831">
        <v>71540</v>
      </c>
      <c r="I5831" t="s">
        <v>33476</v>
      </c>
      <c r="J5831"/>
      <c r="U5831" s="43"/>
      <c r="AE5831"/>
    </row>
    <row r="5832" spans="1:31">
      <c r="A5832">
        <v>15110</v>
      </c>
      <c r="B5832" t="s">
        <v>5256</v>
      </c>
      <c r="C5832" t="s">
        <v>33478</v>
      </c>
      <c r="D5832" t="s">
        <v>33476</v>
      </c>
      <c r="E5832"/>
      <c r="F5832">
        <v>91330</v>
      </c>
      <c r="G5832" t="s">
        <v>33480</v>
      </c>
      <c r="H5832">
        <v>71540</v>
      </c>
      <c r="I5832" t="s">
        <v>33476</v>
      </c>
      <c r="J5832"/>
      <c r="U5832" s="43"/>
      <c r="AE5832"/>
    </row>
    <row r="5833" spans="1:31">
      <c r="A5833">
        <v>15150</v>
      </c>
      <c r="B5833" t="s">
        <v>1659</v>
      </c>
      <c r="C5833" t="s">
        <v>33477</v>
      </c>
      <c r="D5833" t="s">
        <v>33476</v>
      </c>
      <c r="E5833"/>
      <c r="F5833">
        <v>91350</v>
      </c>
      <c r="G5833" t="s">
        <v>33480</v>
      </c>
      <c r="H5833">
        <v>71550</v>
      </c>
      <c r="I5833" t="s">
        <v>33476</v>
      </c>
      <c r="J5833"/>
      <c r="U5833" s="43"/>
      <c r="AE5833"/>
    </row>
    <row r="5834" spans="1:31">
      <c r="A5834">
        <v>15380</v>
      </c>
      <c r="B5834" t="s">
        <v>5257</v>
      </c>
      <c r="C5834" t="s">
        <v>33478</v>
      </c>
      <c r="D5834" t="s">
        <v>33489</v>
      </c>
      <c r="E5834"/>
      <c r="F5834">
        <v>91360</v>
      </c>
      <c r="G5834" t="s">
        <v>33480</v>
      </c>
      <c r="H5834">
        <v>71550</v>
      </c>
      <c r="I5834" t="s">
        <v>33476</v>
      </c>
      <c r="J5834"/>
      <c r="U5834" s="43"/>
      <c r="AE5834"/>
    </row>
    <row r="5835" spans="1:31">
      <c r="A5835">
        <v>15140</v>
      </c>
      <c r="B5835" t="s">
        <v>5258</v>
      </c>
      <c r="C5835" t="s">
        <v>33478</v>
      </c>
      <c r="D5835" t="s">
        <v>33489</v>
      </c>
      <c r="E5835"/>
      <c r="F5835">
        <v>91370</v>
      </c>
      <c r="G5835" t="s">
        <v>33480</v>
      </c>
      <c r="H5835">
        <v>71570</v>
      </c>
      <c r="I5835" t="s">
        <v>33476</v>
      </c>
      <c r="J5835"/>
      <c r="U5835" s="43"/>
      <c r="AE5835"/>
    </row>
    <row r="5836" spans="1:31">
      <c r="A5836">
        <v>15200</v>
      </c>
      <c r="B5836" t="s">
        <v>5259</v>
      </c>
      <c r="C5836" t="s">
        <v>33477</v>
      </c>
      <c r="D5836" t="s">
        <v>33476</v>
      </c>
      <c r="E5836"/>
      <c r="F5836">
        <v>91380</v>
      </c>
      <c r="G5836" t="s">
        <v>33480</v>
      </c>
      <c r="H5836">
        <v>71580</v>
      </c>
      <c r="I5836" t="s">
        <v>33476</v>
      </c>
      <c r="J5836"/>
      <c r="U5836" s="43"/>
      <c r="AE5836"/>
    </row>
    <row r="5837" spans="1:31">
      <c r="A5837">
        <v>15130</v>
      </c>
      <c r="B5837" t="s">
        <v>5260</v>
      </c>
      <c r="C5837" t="s">
        <v>33477</v>
      </c>
      <c r="D5837" t="s">
        <v>33476</v>
      </c>
      <c r="E5837"/>
      <c r="F5837">
        <v>91390</v>
      </c>
      <c r="G5837" t="s">
        <v>33480</v>
      </c>
      <c r="H5837">
        <v>71580</v>
      </c>
      <c r="I5837" t="s">
        <v>33476</v>
      </c>
      <c r="J5837"/>
      <c r="U5837" s="43"/>
      <c r="AE5837"/>
    </row>
    <row r="5838" spans="1:31">
      <c r="A5838">
        <v>15120</v>
      </c>
      <c r="B5838" t="s">
        <v>5261</v>
      </c>
      <c r="C5838" t="s">
        <v>33477</v>
      </c>
      <c r="D5838" t="s">
        <v>33476</v>
      </c>
      <c r="E5838"/>
      <c r="F5838">
        <v>91400</v>
      </c>
      <c r="G5838" t="s">
        <v>33480</v>
      </c>
      <c r="H5838">
        <v>71580</v>
      </c>
      <c r="I5838" t="s">
        <v>33476</v>
      </c>
      <c r="J5838"/>
      <c r="U5838" s="43"/>
      <c r="AE5838"/>
    </row>
    <row r="5839" spans="1:31">
      <c r="A5839">
        <v>15240</v>
      </c>
      <c r="B5839" t="s">
        <v>5262</v>
      </c>
      <c r="C5839" t="s">
        <v>33477</v>
      </c>
      <c r="D5839" t="s">
        <v>33476</v>
      </c>
      <c r="E5839"/>
      <c r="F5839">
        <v>91420</v>
      </c>
      <c r="G5839" t="s">
        <v>33480</v>
      </c>
      <c r="H5839">
        <v>71580</v>
      </c>
      <c r="I5839" t="s">
        <v>33476</v>
      </c>
      <c r="J5839"/>
      <c r="U5839" s="43"/>
      <c r="AE5839"/>
    </row>
    <row r="5840" spans="1:31">
      <c r="A5840">
        <v>15290</v>
      </c>
      <c r="B5840" t="s">
        <v>5263</v>
      </c>
      <c r="C5840" t="s">
        <v>33477</v>
      </c>
      <c r="D5840" t="s">
        <v>33476</v>
      </c>
      <c r="E5840"/>
      <c r="F5840">
        <v>91430</v>
      </c>
      <c r="G5840" t="s">
        <v>33480</v>
      </c>
      <c r="H5840">
        <v>71590</v>
      </c>
      <c r="I5840" t="s">
        <v>33476</v>
      </c>
      <c r="J5840"/>
      <c r="U5840" s="43"/>
      <c r="AE5840"/>
    </row>
    <row r="5841" spans="1:31">
      <c r="A5841">
        <v>15300</v>
      </c>
      <c r="B5841" t="s">
        <v>5264</v>
      </c>
      <c r="C5841" t="s">
        <v>33478</v>
      </c>
      <c r="D5841" t="s">
        <v>33489</v>
      </c>
      <c r="E5841"/>
      <c r="F5841">
        <v>91440</v>
      </c>
      <c r="G5841" t="s">
        <v>33480</v>
      </c>
      <c r="H5841">
        <v>71600</v>
      </c>
      <c r="I5841" t="s">
        <v>33476</v>
      </c>
      <c r="J5841"/>
      <c r="U5841" s="43"/>
      <c r="AE5841"/>
    </row>
    <row r="5842" spans="1:31">
      <c r="A5842">
        <v>15340</v>
      </c>
      <c r="B5842" t="s">
        <v>5265</v>
      </c>
      <c r="C5842" t="s">
        <v>33477</v>
      </c>
      <c r="D5842" t="s">
        <v>33476</v>
      </c>
      <c r="E5842"/>
      <c r="F5842">
        <v>91450</v>
      </c>
      <c r="G5842" t="s">
        <v>33480</v>
      </c>
      <c r="H5842">
        <v>71620</v>
      </c>
      <c r="I5842" t="s">
        <v>33476</v>
      </c>
      <c r="J5842"/>
      <c r="U5842" s="43"/>
      <c r="AE5842"/>
    </row>
    <row r="5843" spans="1:31">
      <c r="A5843">
        <v>15150</v>
      </c>
      <c r="B5843" t="s">
        <v>5266</v>
      </c>
      <c r="C5843" t="s">
        <v>33477</v>
      </c>
      <c r="D5843" t="s">
        <v>33476</v>
      </c>
      <c r="E5843"/>
      <c r="F5843">
        <v>91460</v>
      </c>
      <c r="G5843" t="s">
        <v>33480</v>
      </c>
      <c r="H5843">
        <v>71620</v>
      </c>
      <c r="I5843" t="s">
        <v>33476</v>
      </c>
      <c r="J5843"/>
      <c r="U5843" s="43"/>
      <c r="AE5843"/>
    </row>
    <row r="5844" spans="1:31">
      <c r="A5844">
        <v>15100</v>
      </c>
      <c r="B5844" t="s">
        <v>5267</v>
      </c>
      <c r="C5844" t="s">
        <v>33478</v>
      </c>
      <c r="D5844" t="s">
        <v>33476</v>
      </c>
      <c r="E5844"/>
      <c r="F5844">
        <v>91470</v>
      </c>
      <c r="G5844" t="s">
        <v>33480</v>
      </c>
      <c r="H5844">
        <v>71640</v>
      </c>
      <c r="I5844" t="s">
        <v>33476</v>
      </c>
      <c r="J5844"/>
      <c r="U5844" s="43"/>
      <c r="AE5844"/>
    </row>
    <row r="5845" spans="1:31">
      <c r="A5845">
        <v>15200</v>
      </c>
      <c r="B5845" t="s">
        <v>5268</v>
      </c>
      <c r="C5845" t="s">
        <v>33477</v>
      </c>
      <c r="D5845" t="s">
        <v>33476</v>
      </c>
      <c r="E5845"/>
      <c r="F5845">
        <v>91480</v>
      </c>
      <c r="G5845" t="s">
        <v>33480</v>
      </c>
      <c r="H5845">
        <v>71640</v>
      </c>
      <c r="I5845" t="s">
        <v>33476</v>
      </c>
      <c r="J5845"/>
      <c r="U5845" s="43"/>
      <c r="AE5845"/>
    </row>
    <row r="5846" spans="1:31">
      <c r="A5846">
        <v>15170</v>
      </c>
      <c r="B5846" t="s">
        <v>5269</v>
      </c>
      <c r="C5846" t="s">
        <v>33478</v>
      </c>
      <c r="D5846" t="s">
        <v>33476</v>
      </c>
      <c r="E5846"/>
      <c r="F5846">
        <v>91520</v>
      </c>
      <c r="G5846" t="s">
        <v>33480</v>
      </c>
      <c r="H5846">
        <v>71670</v>
      </c>
      <c r="I5846" t="s">
        <v>33476</v>
      </c>
      <c r="J5846"/>
      <c r="U5846" s="43"/>
      <c r="AE5846"/>
    </row>
    <row r="5847" spans="1:31">
      <c r="A5847">
        <v>15100</v>
      </c>
      <c r="B5847" t="s">
        <v>5270</v>
      </c>
      <c r="C5847" t="s">
        <v>33478</v>
      </c>
      <c r="D5847" t="s">
        <v>33476</v>
      </c>
      <c r="E5847"/>
      <c r="F5847">
        <v>91540</v>
      </c>
      <c r="G5847" t="s">
        <v>33480</v>
      </c>
      <c r="H5847">
        <v>71700</v>
      </c>
      <c r="I5847" t="s">
        <v>33476</v>
      </c>
      <c r="J5847"/>
      <c r="U5847" s="43"/>
      <c r="AE5847"/>
    </row>
    <row r="5848" spans="1:31">
      <c r="A5848">
        <v>15250</v>
      </c>
      <c r="B5848" t="s">
        <v>5271</v>
      </c>
      <c r="C5848" t="s">
        <v>33477</v>
      </c>
      <c r="D5848" t="s">
        <v>33476</v>
      </c>
      <c r="E5848"/>
      <c r="F5848">
        <v>91550</v>
      </c>
      <c r="G5848" t="s">
        <v>33480</v>
      </c>
      <c r="H5848">
        <v>71700</v>
      </c>
      <c r="I5848" t="s">
        <v>33476</v>
      </c>
      <c r="J5848"/>
      <c r="U5848" s="43"/>
      <c r="AE5848"/>
    </row>
    <row r="5849" spans="1:31">
      <c r="A5849">
        <v>15130</v>
      </c>
      <c r="B5849" t="s">
        <v>5272</v>
      </c>
      <c r="C5849" t="s">
        <v>33477</v>
      </c>
      <c r="D5849" t="s">
        <v>33476</v>
      </c>
      <c r="E5849"/>
      <c r="F5849">
        <v>91560</v>
      </c>
      <c r="G5849" t="s">
        <v>33480</v>
      </c>
      <c r="H5849">
        <v>71710</v>
      </c>
      <c r="I5849" t="s">
        <v>33476</v>
      </c>
      <c r="J5849"/>
      <c r="U5849" s="43"/>
      <c r="AE5849"/>
    </row>
    <row r="5850" spans="1:31">
      <c r="A5850">
        <v>15100</v>
      </c>
      <c r="B5850" t="s">
        <v>5273</v>
      </c>
      <c r="C5850" t="s">
        <v>33478</v>
      </c>
      <c r="D5850" t="s">
        <v>33476</v>
      </c>
      <c r="E5850"/>
      <c r="F5850">
        <v>91570</v>
      </c>
      <c r="G5850" t="s">
        <v>33480</v>
      </c>
      <c r="H5850">
        <v>71710</v>
      </c>
      <c r="I5850" t="s">
        <v>33476</v>
      </c>
      <c r="J5850"/>
      <c r="U5850" s="43"/>
      <c r="AE5850"/>
    </row>
    <row r="5851" spans="1:31">
      <c r="A5851">
        <v>15800</v>
      </c>
      <c r="B5851" t="s">
        <v>5274</v>
      </c>
      <c r="C5851" t="s">
        <v>33478</v>
      </c>
      <c r="D5851" t="s">
        <v>33476</v>
      </c>
      <c r="E5851"/>
      <c r="F5851">
        <v>91580</v>
      </c>
      <c r="G5851" t="s">
        <v>33480</v>
      </c>
      <c r="H5851">
        <v>71710</v>
      </c>
      <c r="I5851" t="s">
        <v>33476</v>
      </c>
      <c r="J5851"/>
      <c r="U5851" s="43"/>
      <c r="AE5851"/>
    </row>
    <row r="5852" spans="1:31">
      <c r="A5852">
        <v>15100</v>
      </c>
      <c r="B5852" t="s">
        <v>5275</v>
      </c>
      <c r="C5852" t="s">
        <v>33478</v>
      </c>
      <c r="D5852" t="s">
        <v>33476</v>
      </c>
      <c r="E5852"/>
      <c r="F5852">
        <v>91600</v>
      </c>
      <c r="G5852" t="s">
        <v>33480</v>
      </c>
      <c r="H5852">
        <v>71740</v>
      </c>
      <c r="I5852" t="s">
        <v>33476</v>
      </c>
      <c r="J5852"/>
      <c r="U5852" s="43"/>
      <c r="AE5852"/>
    </row>
    <row r="5853" spans="1:31">
      <c r="A5853">
        <v>15310</v>
      </c>
      <c r="B5853" t="s">
        <v>4418</v>
      </c>
      <c r="C5853" t="s">
        <v>33477</v>
      </c>
      <c r="D5853" t="s">
        <v>33476</v>
      </c>
      <c r="E5853"/>
      <c r="F5853">
        <v>91620</v>
      </c>
      <c r="G5853" t="s">
        <v>33480</v>
      </c>
      <c r="H5853">
        <v>71740</v>
      </c>
      <c r="I5853" t="s">
        <v>33476</v>
      </c>
      <c r="J5853"/>
      <c r="U5853" s="43"/>
      <c r="AE5853"/>
    </row>
    <row r="5854" spans="1:31">
      <c r="A5854">
        <v>15270</v>
      </c>
      <c r="B5854" t="s">
        <v>5276</v>
      </c>
      <c r="C5854" t="s">
        <v>33478</v>
      </c>
      <c r="D5854" t="s">
        <v>33482</v>
      </c>
      <c r="E5854"/>
      <c r="F5854">
        <v>91630</v>
      </c>
      <c r="G5854" t="s">
        <v>33480</v>
      </c>
      <c r="H5854">
        <v>71760</v>
      </c>
      <c r="I5854" t="s">
        <v>33476</v>
      </c>
      <c r="J5854"/>
      <c r="U5854" s="43"/>
      <c r="AE5854"/>
    </row>
    <row r="5855" spans="1:31">
      <c r="A5855">
        <v>15110</v>
      </c>
      <c r="B5855" t="s">
        <v>5277</v>
      </c>
      <c r="C5855" t="s">
        <v>33478</v>
      </c>
      <c r="D5855" t="s">
        <v>33476</v>
      </c>
      <c r="E5855"/>
      <c r="F5855">
        <v>91650</v>
      </c>
      <c r="G5855" t="s">
        <v>33480</v>
      </c>
      <c r="H5855">
        <v>71760</v>
      </c>
      <c r="I5855" t="s">
        <v>33476</v>
      </c>
      <c r="J5855"/>
      <c r="U5855" s="43"/>
      <c r="AE5855"/>
    </row>
    <row r="5856" spans="1:31">
      <c r="A5856">
        <v>15600</v>
      </c>
      <c r="B5856" t="s">
        <v>5278</v>
      </c>
      <c r="C5856" t="s">
        <v>33480</v>
      </c>
      <c r="D5856" t="s">
        <v>33476</v>
      </c>
      <c r="E5856"/>
      <c r="F5856">
        <v>91660</v>
      </c>
      <c r="G5856" t="s">
        <v>33480</v>
      </c>
      <c r="H5856">
        <v>71800</v>
      </c>
      <c r="I5856" t="s">
        <v>33476</v>
      </c>
      <c r="J5856"/>
      <c r="U5856" s="43"/>
      <c r="AE5856"/>
    </row>
    <row r="5857" spans="1:31">
      <c r="A5857">
        <v>15400</v>
      </c>
      <c r="B5857" t="s">
        <v>5279</v>
      </c>
      <c r="C5857" t="s">
        <v>33478</v>
      </c>
      <c r="D5857" t="s">
        <v>33489</v>
      </c>
      <c r="E5857"/>
      <c r="F5857">
        <v>91680</v>
      </c>
      <c r="G5857" t="s">
        <v>33480</v>
      </c>
      <c r="H5857">
        <v>71800</v>
      </c>
      <c r="I5857" t="s">
        <v>33476</v>
      </c>
      <c r="J5857"/>
      <c r="U5857" s="43"/>
      <c r="AE5857"/>
    </row>
    <row r="5858" spans="1:31">
      <c r="A5858">
        <v>15300</v>
      </c>
      <c r="B5858" t="s">
        <v>5280</v>
      </c>
      <c r="C5858" t="s">
        <v>33478</v>
      </c>
      <c r="D5858" t="s">
        <v>33489</v>
      </c>
      <c r="E5858"/>
      <c r="F5858">
        <v>91700</v>
      </c>
      <c r="G5858" t="s">
        <v>33480</v>
      </c>
      <c r="H5858">
        <v>71800</v>
      </c>
      <c r="I5858" t="s">
        <v>33476</v>
      </c>
      <c r="J5858"/>
      <c r="U5858" s="43"/>
      <c r="AE5858"/>
    </row>
    <row r="5859" spans="1:31">
      <c r="A5859">
        <v>15100</v>
      </c>
      <c r="B5859" t="s">
        <v>5281</v>
      </c>
      <c r="C5859" t="s">
        <v>33478</v>
      </c>
      <c r="D5859" t="s">
        <v>33476</v>
      </c>
      <c r="E5859"/>
      <c r="F5859">
        <v>91710</v>
      </c>
      <c r="G5859" t="s">
        <v>33480</v>
      </c>
      <c r="H5859">
        <v>71800</v>
      </c>
      <c r="I5859" t="s">
        <v>33476</v>
      </c>
      <c r="J5859"/>
      <c r="U5859" s="43"/>
      <c r="AE5859"/>
    </row>
    <row r="5860" spans="1:31">
      <c r="A5860">
        <v>15400</v>
      </c>
      <c r="B5860" t="s">
        <v>5282</v>
      </c>
      <c r="C5860" t="s">
        <v>33478</v>
      </c>
      <c r="D5860" t="s">
        <v>33489</v>
      </c>
      <c r="E5860"/>
      <c r="F5860">
        <v>91730</v>
      </c>
      <c r="G5860" t="s">
        <v>33480</v>
      </c>
      <c r="H5860">
        <v>71800</v>
      </c>
      <c r="I5860" t="s">
        <v>33476</v>
      </c>
      <c r="J5860"/>
      <c r="U5860" s="43"/>
      <c r="AE5860"/>
    </row>
    <row r="5861" spans="1:31">
      <c r="A5861">
        <v>15170</v>
      </c>
      <c r="B5861" t="s">
        <v>5283</v>
      </c>
      <c r="C5861" t="s">
        <v>33478</v>
      </c>
      <c r="D5861" t="s">
        <v>33476</v>
      </c>
      <c r="E5861"/>
      <c r="F5861">
        <v>91760</v>
      </c>
      <c r="G5861" t="s">
        <v>33480</v>
      </c>
      <c r="H5861">
        <v>71850</v>
      </c>
      <c r="I5861" t="s">
        <v>33476</v>
      </c>
      <c r="J5861"/>
      <c r="U5861" s="43"/>
      <c r="AE5861"/>
    </row>
    <row r="5862" spans="1:31">
      <c r="A5862">
        <v>15300</v>
      </c>
      <c r="B5862" t="s">
        <v>5284</v>
      </c>
      <c r="C5862" t="s">
        <v>33478</v>
      </c>
      <c r="D5862" t="s">
        <v>33489</v>
      </c>
      <c r="E5862"/>
      <c r="F5862">
        <v>91770</v>
      </c>
      <c r="G5862" t="s">
        <v>33480</v>
      </c>
      <c r="H5862">
        <v>71870</v>
      </c>
      <c r="I5862" t="s">
        <v>33476</v>
      </c>
      <c r="J5862"/>
      <c r="U5862" s="43"/>
      <c r="AE5862"/>
    </row>
    <row r="5863" spans="1:31">
      <c r="A5863">
        <v>15380</v>
      </c>
      <c r="B5863" t="s">
        <v>5285</v>
      </c>
      <c r="C5863" t="s">
        <v>33478</v>
      </c>
      <c r="D5863" t="s">
        <v>33489</v>
      </c>
      <c r="E5863"/>
      <c r="F5863">
        <v>91780</v>
      </c>
      <c r="G5863" t="s">
        <v>33480</v>
      </c>
      <c r="H5863">
        <v>71960</v>
      </c>
      <c r="I5863" t="s">
        <v>33476</v>
      </c>
      <c r="J5863"/>
      <c r="U5863" s="43"/>
      <c r="AE5863"/>
    </row>
    <row r="5864" spans="1:31">
      <c r="A5864">
        <v>15240</v>
      </c>
      <c r="B5864" t="s">
        <v>5286</v>
      </c>
      <c r="C5864" t="s">
        <v>33477</v>
      </c>
      <c r="D5864" t="s">
        <v>33476</v>
      </c>
      <c r="E5864"/>
      <c r="F5864">
        <v>91800</v>
      </c>
      <c r="G5864" t="s">
        <v>33480</v>
      </c>
      <c r="H5864">
        <v>71960</v>
      </c>
      <c r="I5864" t="s">
        <v>33476</v>
      </c>
      <c r="J5864"/>
      <c r="U5864" s="43"/>
      <c r="AE5864"/>
    </row>
    <row r="5865" spans="1:31">
      <c r="A5865">
        <v>15100</v>
      </c>
      <c r="B5865" t="s">
        <v>5287</v>
      </c>
      <c r="C5865" t="s">
        <v>33478</v>
      </c>
      <c r="D5865" t="s">
        <v>33476</v>
      </c>
      <c r="E5865"/>
      <c r="F5865">
        <v>91810</v>
      </c>
      <c r="G5865" t="s">
        <v>33480</v>
      </c>
      <c r="H5865">
        <v>71990</v>
      </c>
      <c r="I5865" t="s">
        <v>33476</v>
      </c>
      <c r="J5865"/>
      <c r="U5865" s="43"/>
      <c r="AE5865"/>
    </row>
    <row r="5866" spans="1:31">
      <c r="A5866">
        <v>15590</v>
      </c>
      <c r="B5866" t="s">
        <v>5288</v>
      </c>
      <c r="C5866" t="s">
        <v>33478</v>
      </c>
      <c r="D5866" t="s">
        <v>33489</v>
      </c>
      <c r="E5866"/>
      <c r="F5866">
        <v>91820</v>
      </c>
      <c r="G5866" t="s">
        <v>33480</v>
      </c>
      <c r="H5866">
        <v>71990</v>
      </c>
      <c r="I5866" t="s">
        <v>33476</v>
      </c>
      <c r="J5866"/>
      <c r="U5866" s="43"/>
      <c r="AE5866"/>
    </row>
    <row r="5867" spans="1:31">
      <c r="A5867">
        <v>15160</v>
      </c>
      <c r="B5867" t="s">
        <v>5289</v>
      </c>
      <c r="C5867" t="s">
        <v>33478</v>
      </c>
      <c r="D5867" t="s">
        <v>33489</v>
      </c>
      <c r="E5867"/>
      <c r="F5867">
        <v>91830</v>
      </c>
      <c r="G5867" t="s">
        <v>33480</v>
      </c>
      <c r="H5867">
        <v>72000</v>
      </c>
      <c r="I5867" t="s">
        <v>33476</v>
      </c>
      <c r="J5867"/>
      <c r="U5867" s="43"/>
      <c r="AE5867"/>
    </row>
    <row r="5868" spans="1:31">
      <c r="A5868">
        <v>15350</v>
      </c>
      <c r="B5868" t="s">
        <v>5290</v>
      </c>
      <c r="C5868" t="s">
        <v>33477</v>
      </c>
      <c r="D5868" t="s">
        <v>33476</v>
      </c>
      <c r="E5868"/>
      <c r="F5868">
        <v>91840</v>
      </c>
      <c r="G5868" t="s">
        <v>33480</v>
      </c>
      <c r="H5868">
        <v>72120</v>
      </c>
      <c r="I5868" t="s">
        <v>33476</v>
      </c>
      <c r="J5868"/>
      <c r="U5868" s="43"/>
      <c r="AE5868"/>
    </row>
    <row r="5869" spans="1:31">
      <c r="A5869">
        <v>15130</v>
      </c>
      <c r="B5869" t="s">
        <v>5291</v>
      </c>
      <c r="C5869" t="s">
        <v>33477</v>
      </c>
      <c r="D5869" t="s">
        <v>33476</v>
      </c>
      <c r="E5869"/>
      <c r="F5869">
        <v>91850</v>
      </c>
      <c r="G5869" t="s">
        <v>33480</v>
      </c>
      <c r="H5869">
        <v>72130</v>
      </c>
      <c r="I5869" t="s">
        <v>33476</v>
      </c>
      <c r="J5869"/>
      <c r="U5869" s="43"/>
      <c r="AE5869"/>
    </row>
    <row r="5870" spans="1:31">
      <c r="A5870">
        <v>15160</v>
      </c>
      <c r="B5870" t="s">
        <v>5292</v>
      </c>
      <c r="C5870" t="s">
        <v>33478</v>
      </c>
      <c r="D5870" t="s">
        <v>33489</v>
      </c>
      <c r="E5870"/>
      <c r="F5870">
        <v>91860</v>
      </c>
      <c r="G5870" t="s">
        <v>33480</v>
      </c>
      <c r="H5870">
        <v>72130</v>
      </c>
      <c r="I5870" t="s">
        <v>33476</v>
      </c>
      <c r="J5870"/>
      <c r="U5870" s="43"/>
      <c r="AE5870"/>
    </row>
    <row r="5871" spans="1:31">
      <c r="A5871">
        <v>15130</v>
      </c>
      <c r="B5871" t="s">
        <v>5293</v>
      </c>
      <c r="C5871" t="s">
        <v>33477</v>
      </c>
      <c r="D5871" t="s">
        <v>33476</v>
      </c>
      <c r="E5871"/>
      <c r="F5871">
        <v>91870</v>
      </c>
      <c r="G5871" t="s">
        <v>33480</v>
      </c>
      <c r="H5871">
        <v>72130</v>
      </c>
      <c r="I5871" t="s">
        <v>33476</v>
      </c>
      <c r="J5871"/>
      <c r="U5871" s="43"/>
      <c r="AE5871"/>
    </row>
    <row r="5872" spans="1:31">
      <c r="A5872">
        <v>15800</v>
      </c>
      <c r="B5872" t="s">
        <v>5294</v>
      </c>
      <c r="C5872" t="s">
        <v>33478</v>
      </c>
      <c r="D5872" t="s">
        <v>33476</v>
      </c>
      <c r="E5872"/>
      <c r="F5872">
        <v>91880</v>
      </c>
      <c r="G5872" t="s">
        <v>33480</v>
      </c>
      <c r="H5872">
        <v>72130</v>
      </c>
      <c r="I5872" t="s">
        <v>33476</v>
      </c>
      <c r="J5872"/>
      <c r="U5872" s="43"/>
      <c r="AE5872"/>
    </row>
    <row r="5873" spans="1:31">
      <c r="A5873">
        <v>15500</v>
      </c>
      <c r="B5873" t="s">
        <v>5295</v>
      </c>
      <c r="C5873" t="s">
        <v>33478</v>
      </c>
      <c r="D5873" t="s">
        <v>33476</v>
      </c>
      <c r="E5873"/>
      <c r="F5873">
        <v>91890</v>
      </c>
      <c r="G5873" t="s">
        <v>33480</v>
      </c>
      <c r="H5873">
        <v>72130</v>
      </c>
      <c r="I5873" t="s">
        <v>33476</v>
      </c>
      <c r="J5873"/>
      <c r="U5873" s="43"/>
      <c r="AE5873"/>
    </row>
    <row r="5874" spans="1:31">
      <c r="A5874">
        <v>15120</v>
      </c>
      <c r="B5874" t="s">
        <v>5296</v>
      </c>
      <c r="C5874" t="s">
        <v>33477</v>
      </c>
      <c r="D5874" t="s">
        <v>33476</v>
      </c>
      <c r="E5874"/>
      <c r="F5874">
        <v>91910</v>
      </c>
      <c r="G5874" t="s">
        <v>33480</v>
      </c>
      <c r="H5874">
        <v>72140</v>
      </c>
      <c r="I5874" t="s">
        <v>33476</v>
      </c>
      <c r="J5874"/>
      <c r="U5874" s="43"/>
      <c r="AE5874"/>
    </row>
    <row r="5875" spans="1:31">
      <c r="A5875">
        <v>15200</v>
      </c>
      <c r="B5875" t="s">
        <v>5297</v>
      </c>
      <c r="C5875" t="s">
        <v>33477</v>
      </c>
      <c r="D5875" t="s">
        <v>33476</v>
      </c>
      <c r="E5875"/>
      <c r="F5875">
        <v>91930</v>
      </c>
      <c r="G5875" t="s">
        <v>33480</v>
      </c>
      <c r="H5875">
        <v>72140</v>
      </c>
      <c r="I5875" t="s">
        <v>33476</v>
      </c>
      <c r="J5875"/>
      <c r="U5875" s="43"/>
      <c r="AE5875"/>
    </row>
    <row r="5876" spans="1:31">
      <c r="A5876">
        <v>15100</v>
      </c>
      <c r="B5876" t="s">
        <v>5298</v>
      </c>
      <c r="C5876" t="s">
        <v>33478</v>
      </c>
      <c r="D5876" t="s">
        <v>33476</v>
      </c>
      <c r="E5876"/>
      <c r="F5876">
        <v>91940</v>
      </c>
      <c r="G5876" t="s">
        <v>33480</v>
      </c>
      <c r="H5876">
        <v>72140</v>
      </c>
      <c r="I5876" t="s">
        <v>33476</v>
      </c>
      <c r="J5876"/>
      <c r="U5876" s="43"/>
      <c r="AE5876"/>
    </row>
    <row r="5877" spans="1:31">
      <c r="A5877">
        <v>15300</v>
      </c>
      <c r="B5877" t="s">
        <v>5299</v>
      </c>
      <c r="C5877" t="s">
        <v>33478</v>
      </c>
      <c r="D5877" t="s">
        <v>33489</v>
      </c>
      <c r="E5877"/>
      <c r="F5877">
        <v>92100</v>
      </c>
      <c r="G5877" t="s">
        <v>33480</v>
      </c>
      <c r="H5877">
        <v>72140</v>
      </c>
      <c r="I5877" t="s">
        <v>33476</v>
      </c>
      <c r="J5877"/>
      <c r="U5877" s="43"/>
      <c r="AE5877"/>
    </row>
    <row r="5878" spans="1:31">
      <c r="A5878">
        <v>15220</v>
      </c>
      <c r="B5878" t="s">
        <v>5300</v>
      </c>
      <c r="C5878" t="s">
        <v>33477</v>
      </c>
      <c r="D5878" t="s">
        <v>33476</v>
      </c>
      <c r="E5878"/>
      <c r="F5878">
        <v>92110</v>
      </c>
      <c r="G5878" t="s">
        <v>33480</v>
      </c>
      <c r="H5878">
        <v>72150</v>
      </c>
      <c r="I5878" t="s">
        <v>33476</v>
      </c>
      <c r="J5878"/>
      <c r="U5878" s="43"/>
      <c r="AE5878"/>
    </row>
    <row r="5879" spans="1:31">
      <c r="A5879">
        <v>15210</v>
      </c>
      <c r="B5879" t="s">
        <v>5301</v>
      </c>
      <c r="C5879" t="s">
        <v>33477</v>
      </c>
      <c r="D5879" t="s">
        <v>33476</v>
      </c>
      <c r="E5879"/>
      <c r="F5879">
        <v>92120</v>
      </c>
      <c r="G5879" t="s">
        <v>33480</v>
      </c>
      <c r="H5879">
        <v>72170</v>
      </c>
      <c r="I5879" t="s">
        <v>33476</v>
      </c>
      <c r="J5879"/>
      <c r="U5879" s="43"/>
      <c r="AE5879"/>
    </row>
    <row r="5880" spans="1:31">
      <c r="A5880">
        <v>15130</v>
      </c>
      <c r="B5880" t="s">
        <v>5302</v>
      </c>
      <c r="C5880" t="s">
        <v>33477</v>
      </c>
      <c r="D5880" t="s">
        <v>33476</v>
      </c>
      <c r="E5880"/>
      <c r="F5880">
        <v>92130</v>
      </c>
      <c r="G5880" t="s">
        <v>33480</v>
      </c>
      <c r="H5880">
        <v>72170</v>
      </c>
      <c r="I5880" t="s">
        <v>33476</v>
      </c>
      <c r="J5880"/>
      <c r="U5880" s="43"/>
      <c r="AE5880"/>
    </row>
    <row r="5881" spans="1:31">
      <c r="A5881">
        <v>15000</v>
      </c>
      <c r="B5881" t="s">
        <v>5303</v>
      </c>
      <c r="C5881" t="s">
        <v>33477</v>
      </c>
      <c r="D5881" t="e">
        <v>#N/A</v>
      </c>
      <c r="E5881"/>
      <c r="F5881">
        <v>92140</v>
      </c>
      <c r="G5881" t="s">
        <v>33480</v>
      </c>
      <c r="H5881">
        <v>72190</v>
      </c>
      <c r="I5881" t="s">
        <v>33476</v>
      </c>
      <c r="J5881"/>
      <c r="U5881" s="43"/>
      <c r="AE5881"/>
    </row>
    <row r="5882" spans="1:31">
      <c r="A5882">
        <v>15130</v>
      </c>
      <c r="B5882" t="s">
        <v>5303</v>
      </c>
      <c r="C5882" t="s">
        <v>33477</v>
      </c>
      <c r="D5882" t="s">
        <v>33476</v>
      </c>
      <c r="E5882"/>
      <c r="F5882">
        <v>92150</v>
      </c>
      <c r="G5882" t="s">
        <v>33480</v>
      </c>
      <c r="H5882">
        <v>72200</v>
      </c>
      <c r="I5882" t="s">
        <v>33476</v>
      </c>
      <c r="J5882"/>
      <c r="U5882" s="43"/>
      <c r="AE5882"/>
    </row>
    <row r="5883" spans="1:31">
      <c r="A5883">
        <v>15290</v>
      </c>
      <c r="B5883" t="s">
        <v>5304</v>
      </c>
      <c r="C5883" t="s">
        <v>33477</v>
      </c>
      <c r="D5883" t="s">
        <v>33476</v>
      </c>
      <c r="E5883"/>
      <c r="F5883">
        <v>92160</v>
      </c>
      <c r="G5883" t="s">
        <v>33480</v>
      </c>
      <c r="H5883">
        <v>72200</v>
      </c>
      <c r="I5883" t="s">
        <v>33476</v>
      </c>
      <c r="J5883"/>
      <c r="U5883" s="43"/>
      <c r="AE5883"/>
    </row>
    <row r="5884" spans="1:31">
      <c r="A5884">
        <v>15290</v>
      </c>
      <c r="B5884" t="s">
        <v>5304</v>
      </c>
      <c r="C5884" t="s">
        <v>33477</v>
      </c>
      <c r="D5884" t="s">
        <v>33476</v>
      </c>
      <c r="E5884"/>
      <c r="F5884">
        <v>92170</v>
      </c>
      <c r="G5884" t="s">
        <v>33480</v>
      </c>
      <c r="H5884">
        <v>72210</v>
      </c>
      <c r="I5884" t="s">
        <v>33476</v>
      </c>
      <c r="J5884"/>
      <c r="U5884" s="43"/>
      <c r="AE5884"/>
    </row>
    <row r="5885" spans="1:31">
      <c r="A5885">
        <v>15140</v>
      </c>
      <c r="B5885" t="s">
        <v>5305</v>
      </c>
      <c r="C5885" t="s">
        <v>33478</v>
      </c>
      <c r="D5885" t="s">
        <v>33489</v>
      </c>
      <c r="E5885"/>
      <c r="F5885">
        <v>92190</v>
      </c>
      <c r="G5885" t="s">
        <v>33480</v>
      </c>
      <c r="H5885">
        <v>72210</v>
      </c>
      <c r="I5885" t="s">
        <v>33476</v>
      </c>
      <c r="J5885"/>
      <c r="U5885" s="43"/>
      <c r="AE5885"/>
    </row>
    <row r="5886" spans="1:31">
      <c r="A5886">
        <v>16500</v>
      </c>
      <c r="B5886" t="s">
        <v>5306</v>
      </c>
      <c r="C5886" t="s">
        <v>33477</v>
      </c>
      <c r="D5886" t="s">
        <v>33476</v>
      </c>
      <c r="E5886"/>
      <c r="F5886">
        <v>92200</v>
      </c>
      <c r="G5886" t="s">
        <v>33480</v>
      </c>
      <c r="H5886">
        <v>72210</v>
      </c>
      <c r="I5886" t="s">
        <v>33476</v>
      </c>
      <c r="J5886"/>
      <c r="U5886" s="43"/>
      <c r="AE5886"/>
    </row>
    <row r="5887" spans="1:31">
      <c r="A5887">
        <v>16700</v>
      </c>
      <c r="B5887" t="s">
        <v>5307</v>
      </c>
      <c r="C5887" t="s">
        <v>33477</v>
      </c>
      <c r="D5887" t="s">
        <v>33476</v>
      </c>
      <c r="E5887"/>
      <c r="F5887">
        <v>92210</v>
      </c>
      <c r="G5887" t="s">
        <v>33480</v>
      </c>
      <c r="H5887">
        <v>72230</v>
      </c>
      <c r="I5887" t="s">
        <v>33476</v>
      </c>
      <c r="J5887"/>
      <c r="U5887" s="43"/>
      <c r="AE5887"/>
    </row>
    <row r="5888" spans="1:31">
      <c r="A5888">
        <v>16110</v>
      </c>
      <c r="B5888" t="s">
        <v>5308</v>
      </c>
      <c r="C5888" t="s">
        <v>33477</v>
      </c>
      <c r="D5888" t="s">
        <v>33476</v>
      </c>
      <c r="E5888"/>
      <c r="F5888">
        <v>92220</v>
      </c>
      <c r="G5888" t="s">
        <v>33480</v>
      </c>
      <c r="H5888">
        <v>72240</v>
      </c>
      <c r="I5888" t="s">
        <v>33476</v>
      </c>
      <c r="J5888"/>
      <c r="U5888" s="43"/>
      <c r="AE5888"/>
    </row>
    <row r="5889" spans="1:31">
      <c r="A5889">
        <v>16140</v>
      </c>
      <c r="B5889" t="s">
        <v>5309</v>
      </c>
      <c r="C5889" t="s">
        <v>33477</v>
      </c>
      <c r="D5889" t="s">
        <v>33476</v>
      </c>
      <c r="E5889"/>
      <c r="F5889">
        <v>92230</v>
      </c>
      <c r="G5889" t="s">
        <v>33480</v>
      </c>
      <c r="H5889">
        <v>72240</v>
      </c>
      <c r="I5889" t="s">
        <v>33476</v>
      </c>
      <c r="J5889"/>
      <c r="U5889" s="43"/>
      <c r="AE5889"/>
    </row>
    <row r="5890" spans="1:31">
      <c r="A5890">
        <v>16140</v>
      </c>
      <c r="B5890" t="s">
        <v>5309</v>
      </c>
      <c r="C5890" t="s">
        <v>33477</v>
      </c>
      <c r="D5890" t="s">
        <v>33476</v>
      </c>
      <c r="E5890"/>
      <c r="F5890">
        <v>92240</v>
      </c>
      <c r="G5890" t="s">
        <v>33480</v>
      </c>
      <c r="H5890">
        <v>72260</v>
      </c>
      <c r="I5890" t="s">
        <v>33476</v>
      </c>
      <c r="J5890"/>
      <c r="U5890" s="43"/>
      <c r="AE5890"/>
    </row>
    <row r="5891" spans="1:31">
      <c r="A5891">
        <v>16490</v>
      </c>
      <c r="B5891" t="s">
        <v>5310</v>
      </c>
      <c r="C5891" t="s">
        <v>33477</v>
      </c>
      <c r="D5891" t="s">
        <v>33476</v>
      </c>
      <c r="E5891"/>
      <c r="F5891">
        <v>92250</v>
      </c>
      <c r="G5891" t="s">
        <v>33480</v>
      </c>
      <c r="H5891">
        <v>72260</v>
      </c>
      <c r="I5891" t="s">
        <v>33476</v>
      </c>
      <c r="J5891"/>
      <c r="U5891" s="43"/>
      <c r="AE5891"/>
    </row>
    <row r="5892" spans="1:31">
      <c r="A5892">
        <v>16140</v>
      </c>
      <c r="B5892" t="s">
        <v>5311</v>
      </c>
      <c r="C5892" t="s">
        <v>33477</v>
      </c>
      <c r="D5892" t="s">
        <v>33476</v>
      </c>
      <c r="E5892"/>
      <c r="F5892">
        <v>92270</v>
      </c>
      <c r="G5892" t="s">
        <v>33480</v>
      </c>
      <c r="H5892">
        <v>72270</v>
      </c>
      <c r="I5892" t="s">
        <v>33476</v>
      </c>
      <c r="J5892"/>
      <c r="U5892" s="43"/>
      <c r="AE5892"/>
    </row>
    <row r="5893" spans="1:31">
      <c r="A5893">
        <v>16490</v>
      </c>
      <c r="B5893" t="s">
        <v>5312</v>
      </c>
      <c r="C5893" t="s">
        <v>33477</v>
      </c>
      <c r="D5893" t="s">
        <v>33476</v>
      </c>
      <c r="E5893"/>
      <c r="F5893">
        <v>92290</v>
      </c>
      <c r="G5893" t="s">
        <v>33480</v>
      </c>
      <c r="H5893">
        <v>72270</v>
      </c>
      <c r="I5893" t="s">
        <v>33476</v>
      </c>
      <c r="J5893"/>
      <c r="U5893" s="43"/>
      <c r="AE5893"/>
    </row>
    <row r="5894" spans="1:31">
      <c r="A5894">
        <v>16560</v>
      </c>
      <c r="B5894" t="s">
        <v>5313</v>
      </c>
      <c r="C5894" t="s">
        <v>33477</v>
      </c>
      <c r="D5894" t="s">
        <v>33476</v>
      </c>
      <c r="E5894"/>
      <c r="F5894">
        <v>92300</v>
      </c>
      <c r="G5894" t="s">
        <v>33480</v>
      </c>
      <c r="H5894">
        <v>72300</v>
      </c>
      <c r="I5894" t="s">
        <v>33476</v>
      </c>
      <c r="J5894"/>
      <c r="U5894" s="43"/>
      <c r="AE5894"/>
    </row>
    <row r="5895" spans="1:31">
      <c r="A5895">
        <v>16130</v>
      </c>
      <c r="B5895" t="s">
        <v>5314</v>
      </c>
      <c r="C5895" t="s">
        <v>33477</v>
      </c>
      <c r="D5895" t="s">
        <v>33476</v>
      </c>
      <c r="E5895"/>
      <c r="F5895">
        <v>92310</v>
      </c>
      <c r="G5895" t="s">
        <v>33480</v>
      </c>
      <c r="H5895">
        <v>72300</v>
      </c>
      <c r="I5895" t="s">
        <v>33476</v>
      </c>
      <c r="J5895"/>
      <c r="U5895" s="43"/>
      <c r="AE5895"/>
    </row>
    <row r="5896" spans="1:31">
      <c r="A5896">
        <v>16120</v>
      </c>
      <c r="B5896" t="s">
        <v>5315</v>
      </c>
      <c r="C5896" t="s">
        <v>33477</v>
      </c>
      <c r="D5896" t="s">
        <v>33476</v>
      </c>
      <c r="E5896"/>
      <c r="F5896">
        <v>92320</v>
      </c>
      <c r="G5896" t="s">
        <v>33480</v>
      </c>
      <c r="H5896">
        <v>72300</v>
      </c>
      <c r="I5896" t="s">
        <v>33476</v>
      </c>
      <c r="J5896"/>
      <c r="U5896" s="43"/>
      <c r="AE5896"/>
    </row>
    <row r="5897" spans="1:31">
      <c r="A5897">
        <v>16300</v>
      </c>
      <c r="B5897" t="s">
        <v>5316</v>
      </c>
      <c r="C5897" t="s">
        <v>33477</v>
      </c>
      <c r="D5897" t="s">
        <v>33476</v>
      </c>
      <c r="E5897"/>
      <c r="F5897">
        <v>92330</v>
      </c>
      <c r="G5897" t="s">
        <v>33480</v>
      </c>
      <c r="H5897">
        <v>72310</v>
      </c>
      <c r="I5897" t="s">
        <v>33476</v>
      </c>
      <c r="J5897"/>
      <c r="U5897" s="43"/>
      <c r="AE5897"/>
    </row>
    <row r="5898" spans="1:31">
      <c r="A5898">
        <v>16000</v>
      </c>
      <c r="B5898" t="s">
        <v>5317</v>
      </c>
      <c r="C5898" t="s">
        <v>33477</v>
      </c>
      <c r="D5898" t="e">
        <v>#N/A</v>
      </c>
      <c r="E5898"/>
      <c r="F5898">
        <v>92340</v>
      </c>
      <c r="G5898" t="s">
        <v>33480</v>
      </c>
      <c r="H5898">
        <v>72310</v>
      </c>
      <c r="I5898" t="s">
        <v>33476</v>
      </c>
      <c r="J5898"/>
      <c r="U5898" s="43"/>
      <c r="AE5898"/>
    </row>
    <row r="5899" spans="1:31">
      <c r="A5899">
        <v>16500</v>
      </c>
      <c r="B5899" t="s">
        <v>5318</v>
      </c>
      <c r="C5899" t="s">
        <v>33477</v>
      </c>
      <c r="D5899" t="s">
        <v>33476</v>
      </c>
      <c r="E5899"/>
      <c r="F5899">
        <v>92350</v>
      </c>
      <c r="G5899" t="s">
        <v>33480</v>
      </c>
      <c r="H5899">
        <v>72320</v>
      </c>
      <c r="I5899" t="s">
        <v>33476</v>
      </c>
      <c r="J5899"/>
      <c r="U5899" s="43"/>
      <c r="AE5899"/>
    </row>
    <row r="5900" spans="1:31">
      <c r="A5900">
        <v>16130</v>
      </c>
      <c r="B5900" t="s">
        <v>5319</v>
      </c>
      <c r="C5900" t="s">
        <v>33477</v>
      </c>
      <c r="D5900" t="s">
        <v>33476</v>
      </c>
      <c r="E5900"/>
      <c r="F5900">
        <v>92360</v>
      </c>
      <c r="G5900" t="s">
        <v>33480</v>
      </c>
      <c r="H5900">
        <v>72320</v>
      </c>
      <c r="I5900" t="s">
        <v>33476</v>
      </c>
      <c r="J5900"/>
      <c r="U5900" s="43"/>
      <c r="AE5900"/>
    </row>
    <row r="5901" spans="1:31">
      <c r="A5901">
        <v>16290</v>
      </c>
      <c r="B5901" t="s">
        <v>5320</v>
      </c>
      <c r="C5901" t="s">
        <v>33477</v>
      </c>
      <c r="D5901" t="s">
        <v>33476</v>
      </c>
      <c r="E5901"/>
      <c r="F5901">
        <v>92370</v>
      </c>
      <c r="G5901" t="s">
        <v>33480</v>
      </c>
      <c r="H5901">
        <v>72330</v>
      </c>
      <c r="I5901" t="s">
        <v>33476</v>
      </c>
      <c r="J5901"/>
      <c r="U5901" s="43"/>
      <c r="AE5901"/>
    </row>
    <row r="5902" spans="1:31">
      <c r="A5902">
        <v>16390</v>
      </c>
      <c r="B5902" t="s">
        <v>5321</v>
      </c>
      <c r="C5902" t="s">
        <v>33477</v>
      </c>
      <c r="D5902" t="s">
        <v>33476</v>
      </c>
      <c r="E5902"/>
      <c r="F5902">
        <v>92380</v>
      </c>
      <c r="G5902" t="s">
        <v>33480</v>
      </c>
      <c r="H5902">
        <v>72330</v>
      </c>
      <c r="I5902" t="s">
        <v>33476</v>
      </c>
      <c r="J5902"/>
      <c r="U5902" s="43"/>
      <c r="AE5902"/>
    </row>
    <row r="5903" spans="1:31">
      <c r="A5903">
        <v>16460</v>
      </c>
      <c r="B5903" t="s">
        <v>5322</v>
      </c>
      <c r="C5903" t="s">
        <v>33477</v>
      </c>
      <c r="D5903" t="s">
        <v>33476</v>
      </c>
      <c r="E5903"/>
      <c r="F5903">
        <v>92390</v>
      </c>
      <c r="G5903" t="s">
        <v>33480</v>
      </c>
      <c r="H5903">
        <v>72340</v>
      </c>
      <c r="I5903" t="s">
        <v>33476</v>
      </c>
      <c r="J5903"/>
      <c r="U5903" s="43"/>
      <c r="AE5903"/>
    </row>
    <row r="5904" spans="1:31">
      <c r="A5904">
        <v>16460</v>
      </c>
      <c r="B5904" t="s">
        <v>5322</v>
      </c>
      <c r="C5904" t="s">
        <v>33477</v>
      </c>
      <c r="D5904" t="s">
        <v>33476</v>
      </c>
      <c r="E5904"/>
      <c r="F5904">
        <v>92400</v>
      </c>
      <c r="G5904" t="s">
        <v>33480</v>
      </c>
      <c r="H5904">
        <v>72350</v>
      </c>
      <c r="I5904" t="s">
        <v>33476</v>
      </c>
      <c r="J5904"/>
      <c r="U5904" s="43"/>
      <c r="AE5904"/>
    </row>
    <row r="5905" spans="1:31">
      <c r="A5905">
        <v>16460</v>
      </c>
      <c r="B5905" t="s">
        <v>5322</v>
      </c>
      <c r="C5905" t="s">
        <v>33477</v>
      </c>
      <c r="D5905" t="s">
        <v>33476</v>
      </c>
      <c r="E5905"/>
      <c r="F5905">
        <v>92410</v>
      </c>
      <c r="G5905" t="s">
        <v>33480</v>
      </c>
      <c r="H5905">
        <v>72350</v>
      </c>
      <c r="I5905" t="s">
        <v>33476</v>
      </c>
      <c r="J5905"/>
      <c r="U5905" s="43"/>
      <c r="AE5905"/>
    </row>
    <row r="5906" spans="1:31">
      <c r="A5906">
        <v>16560</v>
      </c>
      <c r="B5906" t="s">
        <v>5323</v>
      </c>
      <c r="C5906" t="s">
        <v>33477</v>
      </c>
      <c r="D5906" t="s">
        <v>33476</v>
      </c>
      <c r="E5906"/>
      <c r="F5906">
        <v>92420</v>
      </c>
      <c r="G5906" t="s">
        <v>33480</v>
      </c>
      <c r="H5906">
        <v>72360</v>
      </c>
      <c r="I5906" t="s">
        <v>33476</v>
      </c>
      <c r="J5906"/>
      <c r="U5906" s="43"/>
      <c r="AE5906"/>
    </row>
    <row r="5907" spans="1:31">
      <c r="A5907">
        <v>16360</v>
      </c>
      <c r="B5907" t="s">
        <v>5324</v>
      </c>
      <c r="C5907" t="s">
        <v>33477</v>
      </c>
      <c r="D5907" t="s">
        <v>33476</v>
      </c>
      <c r="E5907"/>
      <c r="F5907">
        <v>92430</v>
      </c>
      <c r="G5907" t="s">
        <v>33480</v>
      </c>
      <c r="H5907">
        <v>72380</v>
      </c>
      <c r="I5907" t="s">
        <v>33476</v>
      </c>
      <c r="J5907"/>
      <c r="U5907" s="43"/>
      <c r="AE5907"/>
    </row>
    <row r="5908" spans="1:31">
      <c r="A5908">
        <v>16430</v>
      </c>
      <c r="B5908" t="s">
        <v>5325</v>
      </c>
      <c r="C5908" t="s">
        <v>33477</v>
      </c>
      <c r="D5908" t="s">
        <v>33476</v>
      </c>
      <c r="E5908"/>
      <c r="F5908">
        <v>92500</v>
      </c>
      <c r="G5908" t="s">
        <v>33480</v>
      </c>
      <c r="H5908">
        <v>72430</v>
      </c>
      <c r="I5908" t="s">
        <v>33476</v>
      </c>
      <c r="J5908"/>
      <c r="U5908" s="43"/>
      <c r="AE5908"/>
    </row>
    <row r="5909" spans="1:31">
      <c r="A5909">
        <v>16140</v>
      </c>
      <c r="B5909" t="s">
        <v>5326</v>
      </c>
      <c r="C5909" t="s">
        <v>33477</v>
      </c>
      <c r="D5909" t="s">
        <v>33476</v>
      </c>
      <c r="E5909"/>
      <c r="F5909">
        <v>92600</v>
      </c>
      <c r="G5909" t="s">
        <v>33480</v>
      </c>
      <c r="H5909">
        <v>72430</v>
      </c>
      <c r="I5909" t="s">
        <v>33476</v>
      </c>
      <c r="J5909"/>
      <c r="U5909" s="43"/>
      <c r="AE5909"/>
    </row>
    <row r="5910" spans="1:31">
      <c r="A5910">
        <v>16300</v>
      </c>
      <c r="B5910" t="s">
        <v>5327</v>
      </c>
      <c r="C5910" t="s">
        <v>33477</v>
      </c>
      <c r="D5910" t="s">
        <v>33476</v>
      </c>
      <c r="E5910"/>
      <c r="F5910">
        <v>92700</v>
      </c>
      <c r="G5910" t="s">
        <v>33480</v>
      </c>
      <c r="H5910">
        <v>72430</v>
      </c>
      <c r="I5910" t="s">
        <v>33476</v>
      </c>
      <c r="J5910"/>
      <c r="U5910" s="43"/>
      <c r="AE5910"/>
    </row>
    <row r="5911" spans="1:31">
      <c r="A5911">
        <v>16300</v>
      </c>
      <c r="B5911" t="s">
        <v>5327</v>
      </c>
      <c r="C5911" t="s">
        <v>33477</v>
      </c>
      <c r="D5911" t="s">
        <v>33476</v>
      </c>
      <c r="E5911"/>
      <c r="F5911">
        <v>92800</v>
      </c>
      <c r="G5911" t="s">
        <v>33480</v>
      </c>
      <c r="H5911">
        <v>72470</v>
      </c>
      <c r="I5911" t="s">
        <v>33476</v>
      </c>
      <c r="J5911"/>
      <c r="U5911" s="43"/>
      <c r="AE5911"/>
    </row>
    <row r="5912" spans="1:31">
      <c r="A5912">
        <v>16210</v>
      </c>
      <c r="B5912" t="s">
        <v>5328</v>
      </c>
      <c r="C5912" t="s">
        <v>33477</v>
      </c>
      <c r="D5912" t="s">
        <v>33476</v>
      </c>
      <c r="E5912"/>
      <c r="F5912">
        <v>93000</v>
      </c>
      <c r="G5912" t="s">
        <v>33480</v>
      </c>
      <c r="H5912">
        <v>72500</v>
      </c>
      <c r="I5912" t="s">
        <v>33476</v>
      </c>
      <c r="J5912"/>
      <c r="U5912" s="43"/>
      <c r="AE5912"/>
    </row>
    <row r="5913" spans="1:31">
      <c r="A5913">
        <v>16300</v>
      </c>
      <c r="B5913" t="s">
        <v>5329</v>
      </c>
      <c r="C5913" t="s">
        <v>33477</v>
      </c>
      <c r="D5913" t="s">
        <v>33476</v>
      </c>
      <c r="E5913"/>
      <c r="F5913">
        <v>93110</v>
      </c>
      <c r="G5913" t="s">
        <v>33480</v>
      </c>
      <c r="H5913">
        <v>72500</v>
      </c>
      <c r="I5913" t="s">
        <v>33476</v>
      </c>
      <c r="J5913"/>
      <c r="U5913" s="43"/>
      <c r="AE5913"/>
    </row>
    <row r="5914" spans="1:31">
      <c r="A5914">
        <v>16700</v>
      </c>
      <c r="B5914" t="s">
        <v>5330</v>
      </c>
      <c r="C5914" t="s">
        <v>33477</v>
      </c>
      <c r="D5914" t="s">
        <v>33476</v>
      </c>
      <c r="E5914"/>
      <c r="F5914">
        <v>93120</v>
      </c>
      <c r="G5914" t="s">
        <v>33480</v>
      </c>
      <c r="H5914">
        <v>72510</v>
      </c>
      <c r="I5914" t="s">
        <v>33476</v>
      </c>
      <c r="J5914"/>
      <c r="U5914" s="43"/>
      <c r="AE5914"/>
    </row>
    <row r="5915" spans="1:31">
      <c r="A5915">
        <v>16120</v>
      </c>
      <c r="B5915" t="s">
        <v>5331</v>
      </c>
      <c r="C5915" t="s">
        <v>33477</v>
      </c>
      <c r="D5915" t="s">
        <v>33476</v>
      </c>
      <c r="E5915"/>
      <c r="F5915">
        <v>93130</v>
      </c>
      <c r="G5915" t="s">
        <v>33480</v>
      </c>
      <c r="H5915">
        <v>72510</v>
      </c>
      <c r="I5915" t="s">
        <v>33476</v>
      </c>
      <c r="J5915"/>
      <c r="U5915" s="43"/>
      <c r="AE5915"/>
    </row>
    <row r="5916" spans="1:31">
      <c r="A5916">
        <v>16210</v>
      </c>
      <c r="B5916" t="s">
        <v>5332</v>
      </c>
      <c r="C5916" t="s">
        <v>33477</v>
      </c>
      <c r="D5916" t="s">
        <v>33476</v>
      </c>
      <c r="E5916"/>
      <c r="F5916">
        <v>93140</v>
      </c>
      <c r="G5916" t="s">
        <v>33480</v>
      </c>
      <c r="H5916">
        <v>72530</v>
      </c>
      <c r="I5916" t="s">
        <v>33476</v>
      </c>
      <c r="J5916"/>
      <c r="U5916" s="43"/>
      <c r="AE5916"/>
    </row>
    <row r="5917" spans="1:31">
      <c r="A5917">
        <v>16450</v>
      </c>
      <c r="B5917" t="s">
        <v>5333</v>
      </c>
      <c r="C5917" t="s">
        <v>33477</v>
      </c>
      <c r="D5917" t="s">
        <v>33482</v>
      </c>
      <c r="E5917"/>
      <c r="F5917">
        <v>93150</v>
      </c>
      <c r="G5917" t="s">
        <v>33480</v>
      </c>
      <c r="H5917">
        <v>72540</v>
      </c>
      <c r="I5917" t="s">
        <v>33476</v>
      </c>
      <c r="J5917"/>
      <c r="U5917" s="43"/>
      <c r="AE5917"/>
    </row>
    <row r="5918" spans="1:31">
      <c r="A5918">
        <v>16250</v>
      </c>
      <c r="B5918" t="s">
        <v>5334</v>
      </c>
      <c r="C5918" t="s">
        <v>33477</v>
      </c>
      <c r="D5918" t="s">
        <v>33476</v>
      </c>
      <c r="E5918"/>
      <c r="F5918">
        <v>93160</v>
      </c>
      <c r="G5918" t="s">
        <v>33480</v>
      </c>
      <c r="H5918">
        <v>72540</v>
      </c>
      <c r="I5918" t="s">
        <v>33476</v>
      </c>
      <c r="J5918"/>
      <c r="U5918" s="43"/>
      <c r="AE5918"/>
    </row>
    <row r="5919" spans="1:31">
      <c r="A5919">
        <v>16210</v>
      </c>
      <c r="B5919" t="s">
        <v>5335</v>
      </c>
      <c r="C5919" t="s">
        <v>33477</v>
      </c>
      <c r="D5919" t="s">
        <v>33476</v>
      </c>
      <c r="E5919"/>
      <c r="F5919">
        <v>93170</v>
      </c>
      <c r="G5919" t="s">
        <v>33480</v>
      </c>
      <c r="H5919">
        <v>72540</v>
      </c>
      <c r="I5919" t="s">
        <v>33476</v>
      </c>
      <c r="J5919"/>
      <c r="U5919" s="43"/>
      <c r="AE5919"/>
    </row>
    <row r="5920" spans="1:31">
      <c r="A5920">
        <v>16350</v>
      </c>
      <c r="B5920" t="s">
        <v>5336</v>
      </c>
      <c r="C5920" t="s">
        <v>33477</v>
      </c>
      <c r="D5920" t="s">
        <v>33476</v>
      </c>
      <c r="E5920"/>
      <c r="F5920">
        <v>93190</v>
      </c>
      <c r="G5920" t="s">
        <v>33480</v>
      </c>
      <c r="H5920">
        <v>72550</v>
      </c>
      <c r="I5920" t="s">
        <v>33476</v>
      </c>
      <c r="J5920"/>
      <c r="U5920" s="43"/>
      <c r="AE5920"/>
    </row>
    <row r="5921" spans="1:31">
      <c r="A5921">
        <v>16700</v>
      </c>
      <c r="B5921" t="s">
        <v>5337</v>
      </c>
      <c r="C5921" t="s">
        <v>33477</v>
      </c>
      <c r="D5921" t="s">
        <v>33476</v>
      </c>
      <c r="E5921"/>
      <c r="F5921">
        <v>93200</v>
      </c>
      <c r="G5921" t="s">
        <v>33480</v>
      </c>
      <c r="H5921">
        <v>72600</v>
      </c>
      <c r="I5921" t="s">
        <v>33476</v>
      </c>
      <c r="J5921"/>
      <c r="U5921" s="43"/>
      <c r="AE5921"/>
    </row>
    <row r="5922" spans="1:31">
      <c r="A5922">
        <v>16480</v>
      </c>
      <c r="B5922" t="s">
        <v>5338</v>
      </c>
      <c r="C5922" t="s">
        <v>33477</v>
      </c>
      <c r="D5922" t="s">
        <v>33476</v>
      </c>
      <c r="E5922"/>
      <c r="F5922">
        <v>93210</v>
      </c>
      <c r="G5922" t="s">
        <v>33480</v>
      </c>
      <c r="H5922">
        <v>72600</v>
      </c>
      <c r="I5922" t="s">
        <v>33476</v>
      </c>
      <c r="J5922"/>
      <c r="U5922" s="43"/>
      <c r="AE5922"/>
    </row>
    <row r="5923" spans="1:31">
      <c r="A5923">
        <v>16250</v>
      </c>
      <c r="B5923" t="s">
        <v>5339</v>
      </c>
      <c r="C5923" t="s">
        <v>33477</v>
      </c>
      <c r="D5923" t="s">
        <v>33476</v>
      </c>
      <c r="E5923"/>
      <c r="F5923">
        <v>93230</v>
      </c>
      <c r="G5923" t="s">
        <v>33480</v>
      </c>
      <c r="H5923">
        <v>72600</v>
      </c>
      <c r="I5923" t="s">
        <v>33476</v>
      </c>
      <c r="J5923"/>
      <c r="U5923" s="43"/>
      <c r="AE5923"/>
    </row>
    <row r="5924" spans="1:31">
      <c r="A5924">
        <v>16140</v>
      </c>
      <c r="B5924" t="s">
        <v>5305</v>
      </c>
      <c r="C5924" t="s">
        <v>33477</v>
      </c>
      <c r="D5924" t="s">
        <v>33476</v>
      </c>
      <c r="E5924"/>
      <c r="F5924">
        <v>93250</v>
      </c>
      <c r="G5924" t="s">
        <v>33480</v>
      </c>
      <c r="H5924">
        <v>72600</v>
      </c>
      <c r="I5924" t="s">
        <v>33476</v>
      </c>
      <c r="J5924"/>
      <c r="U5924" s="43"/>
      <c r="AE5924"/>
    </row>
    <row r="5925" spans="1:31">
      <c r="A5925">
        <v>16700</v>
      </c>
      <c r="B5925" t="s">
        <v>5340</v>
      </c>
      <c r="C5925" t="s">
        <v>33477</v>
      </c>
      <c r="D5925" t="s">
        <v>33476</v>
      </c>
      <c r="E5925"/>
      <c r="F5925">
        <v>93260</v>
      </c>
      <c r="G5925" t="s">
        <v>33480</v>
      </c>
      <c r="H5925">
        <v>72610</v>
      </c>
      <c r="I5925" t="s">
        <v>33476</v>
      </c>
      <c r="J5925"/>
      <c r="U5925" s="43"/>
      <c r="AE5925"/>
    </row>
    <row r="5926" spans="1:31">
      <c r="A5926">
        <v>16120</v>
      </c>
      <c r="B5926" t="s">
        <v>5341</v>
      </c>
      <c r="C5926" t="s">
        <v>33477</v>
      </c>
      <c r="D5926" t="s">
        <v>33476</v>
      </c>
      <c r="E5926"/>
      <c r="F5926">
        <v>93270</v>
      </c>
      <c r="G5926" t="s">
        <v>33480</v>
      </c>
      <c r="H5926">
        <v>72610</v>
      </c>
      <c r="I5926" t="s">
        <v>33476</v>
      </c>
      <c r="J5926"/>
      <c r="U5926" s="43"/>
      <c r="AE5926"/>
    </row>
    <row r="5927" spans="1:31">
      <c r="A5927">
        <v>16250</v>
      </c>
      <c r="B5927" t="s">
        <v>5342</v>
      </c>
      <c r="C5927" t="s">
        <v>33477</v>
      </c>
      <c r="D5927" t="s">
        <v>33476</v>
      </c>
      <c r="E5927"/>
      <c r="F5927">
        <v>93290</v>
      </c>
      <c r="G5927" t="s">
        <v>33480</v>
      </c>
      <c r="H5927">
        <v>72650</v>
      </c>
      <c r="I5927" t="s">
        <v>33476</v>
      </c>
      <c r="J5927"/>
      <c r="U5927" s="43"/>
      <c r="AE5927"/>
    </row>
    <row r="5928" spans="1:31">
      <c r="A5928">
        <v>16250</v>
      </c>
      <c r="B5928" t="s">
        <v>5342</v>
      </c>
      <c r="C5928" t="s">
        <v>33477</v>
      </c>
      <c r="D5928" t="s">
        <v>33476</v>
      </c>
      <c r="E5928"/>
      <c r="F5928">
        <v>93300</v>
      </c>
      <c r="G5928" t="s">
        <v>33480</v>
      </c>
      <c r="H5928">
        <v>72650</v>
      </c>
      <c r="I5928" t="s">
        <v>33476</v>
      </c>
      <c r="J5928"/>
      <c r="U5928" s="43"/>
      <c r="AE5928"/>
    </row>
    <row r="5929" spans="1:31">
      <c r="A5929">
        <v>16250</v>
      </c>
      <c r="B5929" t="s">
        <v>5342</v>
      </c>
      <c r="C5929" t="s">
        <v>33477</v>
      </c>
      <c r="D5929" t="s">
        <v>33476</v>
      </c>
      <c r="E5929"/>
      <c r="F5929">
        <v>93310</v>
      </c>
      <c r="G5929" t="s">
        <v>33480</v>
      </c>
      <c r="H5929">
        <v>72700</v>
      </c>
      <c r="I5929" t="s">
        <v>33476</v>
      </c>
      <c r="J5929"/>
      <c r="U5929" s="43"/>
      <c r="AE5929"/>
    </row>
    <row r="5930" spans="1:31">
      <c r="A5930">
        <v>16250</v>
      </c>
      <c r="B5930" t="s">
        <v>5342</v>
      </c>
      <c r="C5930" t="s">
        <v>33477</v>
      </c>
      <c r="D5930" t="s">
        <v>33476</v>
      </c>
      <c r="E5930"/>
      <c r="F5930">
        <v>93320</v>
      </c>
      <c r="G5930" t="s">
        <v>33480</v>
      </c>
      <c r="H5930">
        <v>72800</v>
      </c>
      <c r="I5930" t="s">
        <v>33476</v>
      </c>
      <c r="J5930"/>
      <c r="U5930" s="43"/>
      <c r="AE5930"/>
    </row>
    <row r="5931" spans="1:31">
      <c r="A5931">
        <v>16250</v>
      </c>
      <c r="B5931" t="s">
        <v>5342</v>
      </c>
      <c r="C5931" t="s">
        <v>33477</v>
      </c>
      <c r="D5931" t="s">
        <v>33476</v>
      </c>
      <c r="E5931"/>
      <c r="F5931">
        <v>93330</v>
      </c>
      <c r="G5931" t="s">
        <v>33480</v>
      </c>
      <c r="H5931">
        <v>72800</v>
      </c>
      <c r="I5931" t="s">
        <v>33476</v>
      </c>
      <c r="J5931"/>
      <c r="U5931" s="43"/>
      <c r="AE5931"/>
    </row>
    <row r="5932" spans="1:31">
      <c r="A5932">
        <v>16320</v>
      </c>
      <c r="B5932" t="s">
        <v>5343</v>
      </c>
      <c r="C5932" t="s">
        <v>33477</v>
      </c>
      <c r="D5932" t="s">
        <v>33476</v>
      </c>
      <c r="E5932"/>
      <c r="F5932">
        <v>93340</v>
      </c>
      <c r="G5932" t="s">
        <v>33480</v>
      </c>
      <c r="H5932">
        <v>72800</v>
      </c>
      <c r="I5932" t="s">
        <v>33476</v>
      </c>
      <c r="J5932"/>
      <c r="U5932" s="43"/>
      <c r="AE5932"/>
    </row>
    <row r="5933" spans="1:31">
      <c r="A5933">
        <v>16480</v>
      </c>
      <c r="B5933" t="s">
        <v>5344</v>
      </c>
      <c r="C5933" t="s">
        <v>33477</v>
      </c>
      <c r="D5933" t="s">
        <v>33476</v>
      </c>
      <c r="E5933"/>
      <c r="F5933">
        <v>93350</v>
      </c>
      <c r="G5933" t="s">
        <v>33480</v>
      </c>
      <c r="H5933">
        <v>72800</v>
      </c>
      <c r="I5933" t="s">
        <v>33476</v>
      </c>
      <c r="J5933"/>
      <c r="U5933" s="43"/>
      <c r="AE5933"/>
    </row>
    <row r="5934" spans="1:31">
      <c r="A5934">
        <v>16390</v>
      </c>
      <c r="B5934" t="s">
        <v>5345</v>
      </c>
      <c r="C5934" t="s">
        <v>33477</v>
      </c>
      <c r="D5934" t="s">
        <v>33476</v>
      </c>
      <c r="E5934"/>
      <c r="F5934">
        <v>93360</v>
      </c>
      <c r="G5934" t="s">
        <v>33480</v>
      </c>
      <c r="H5934">
        <v>72800</v>
      </c>
      <c r="I5934" t="s">
        <v>33476</v>
      </c>
      <c r="J5934"/>
      <c r="U5934" s="43"/>
      <c r="AE5934"/>
    </row>
    <row r="5935" spans="1:31">
      <c r="A5935">
        <v>16120</v>
      </c>
      <c r="B5935" t="s">
        <v>5346</v>
      </c>
      <c r="C5935" t="s">
        <v>33477</v>
      </c>
      <c r="D5935" t="s">
        <v>33476</v>
      </c>
      <c r="E5935"/>
      <c r="F5935">
        <v>93370</v>
      </c>
      <c r="G5935" t="s">
        <v>33480</v>
      </c>
      <c r="H5935">
        <v>72800</v>
      </c>
      <c r="I5935" t="s">
        <v>33476</v>
      </c>
      <c r="J5935"/>
      <c r="U5935" s="43"/>
      <c r="AE5935"/>
    </row>
    <row r="5936" spans="1:31">
      <c r="A5936">
        <v>16190</v>
      </c>
      <c r="B5936" t="s">
        <v>5347</v>
      </c>
      <c r="C5936" t="s">
        <v>33477</v>
      </c>
      <c r="D5936" t="s">
        <v>33476</v>
      </c>
      <c r="E5936"/>
      <c r="F5936">
        <v>93380</v>
      </c>
      <c r="G5936" t="s">
        <v>33480</v>
      </c>
      <c r="H5936">
        <v>73100</v>
      </c>
      <c r="I5936" t="s">
        <v>33476</v>
      </c>
      <c r="J5936"/>
      <c r="U5936" s="43"/>
      <c r="AE5936"/>
    </row>
    <row r="5937" spans="1:31">
      <c r="A5937">
        <v>16360</v>
      </c>
      <c r="B5937" t="s">
        <v>5348</v>
      </c>
      <c r="C5937" t="s">
        <v>33477</v>
      </c>
      <c r="D5937" t="s">
        <v>33476</v>
      </c>
      <c r="E5937"/>
      <c r="F5937">
        <v>93390</v>
      </c>
      <c r="G5937" t="s">
        <v>33480</v>
      </c>
      <c r="H5937">
        <v>73100</v>
      </c>
      <c r="I5937" t="s">
        <v>33476</v>
      </c>
      <c r="J5937"/>
      <c r="U5937" s="43"/>
      <c r="AE5937"/>
    </row>
    <row r="5938" spans="1:31">
      <c r="A5938">
        <v>16350</v>
      </c>
      <c r="B5938" t="s">
        <v>5349</v>
      </c>
      <c r="C5938" t="s">
        <v>33477</v>
      </c>
      <c r="D5938" t="s">
        <v>33476</v>
      </c>
      <c r="E5938"/>
      <c r="F5938">
        <v>93400</v>
      </c>
      <c r="G5938" t="s">
        <v>33480</v>
      </c>
      <c r="H5938">
        <v>73120</v>
      </c>
      <c r="I5938" t="s">
        <v>33476</v>
      </c>
      <c r="J5938"/>
      <c r="U5938" s="43"/>
      <c r="AE5938"/>
    </row>
    <row r="5939" spans="1:31">
      <c r="A5939">
        <v>16410</v>
      </c>
      <c r="B5939" t="s">
        <v>5350</v>
      </c>
      <c r="C5939" t="s">
        <v>33477</v>
      </c>
      <c r="D5939" t="s">
        <v>33476</v>
      </c>
      <c r="E5939"/>
      <c r="F5939">
        <v>93410</v>
      </c>
      <c r="G5939" t="s">
        <v>33480</v>
      </c>
      <c r="H5939">
        <v>73130</v>
      </c>
      <c r="I5939" t="s">
        <v>33476</v>
      </c>
      <c r="J5939"/>
      <c r="U5939" s="43"/>
      <c r="AE5939"/>
    </row>
    <row r="5940" spans="1:31">
      <c r="A5940">
        <v>16200</v>
      </c>
      <c r="B5940" t="s">
        <v>5351</v>
      </c>
      <c r="C5940" t="s">
        <v>33477</v>
      </c>
      <c r="D5940" t="s">
        <v>33476</v>
      </c>
      <c r="E5940"/>
      <c r="F5940">
        <v>93430</v>
      </c>
      <c r="G5940" t="s">
        <v>33480</v>
      </c>
      <c r="H5940">
        <v>73130</v>
      </c>
      <c r="I5940" t="s">
        <v>33476</v>
      </c>
      <c r="J5940"/>
      <c r="U5940" s="43"/>
      <c r="AE5940"/>
    </row>
    <row r="5941" spans="1:31">
      <c r="A5941">
        <v>16120</v>
      </c>
      <c r="B5941" t="s">
        <v>5352</v>
      </c>
      <c r="C5941" t="s">
        <v>33477</v>
      </c>
      <c r="D5941" t="s">
        <v>33476</v>
      </c>
      <c r="E5941"/>
      <c r="F5941">
        <v>93440</v>
      </c>
      <c r="G5941" t="s">
        <v>33480</v>
      </c>
      <c r="H5941">
        <v>73140</v>
      </c>
      <c r="I5941" t="s">
        <v>33476</v>
      </c>
      <c r="J5941"/>
      <c r="U5941" s="43"/>
      <c r="AE5941"/>
    </row>
    <row r="5942" spans="1:31">
      <c r="A5942">
        <v>16100</v>
      </c>
      <c r="B5942" t="s">
        <v>5353</v>
      </c>
      <c r="C5942" t="s">
        <v>33477</v>
      </c>
      <c r="D5942" t="s">
        <v>33476</v>
      </c>
      <c r="E5942"/>
      <c r="F5942">
        <v>93450</v>
      </c>
      <c r="G5942" t="s">
        <v>33480</v>
      </c>
      <c r="H5942">
        <v>73140</v>
      </c>
      <c r="I5942" t="s">
        <v>33476</v>
      </c>
      <c r="J5942"/>
      <c r="U5942" s="43"/>
      <c r="AE5942"/>
    </row>
    <row r="5943" spans="1:31">
      <c r="A5943">
        <v>16240</v>
      </c>
      <c r="B5943" t="s">
        <v>5354</v>
      </c>
      <c r="C5943" t="s">
        <v>33477</v>
      </c>
      <c r="D5943" t="s">
        <v>33476</v>
      </c>
      <c r="E5943"/>
      <c r="F5943">
        <v>93460</v>
      </c>
      <c r="G5943" t="s">
        <v>33480</v>
      </c>
      <c r="H5943">
        <v>73160</v>
      </c>
      <c r="I5943" t="s">
        <v>33476</v>
      </c>
      <c r="J5943"/>
      <c r="U5943" s="43"/>
      <c r="AE5943"/>
    </row>
    <row r="5944" spans="1:31">
      <c r="A5944">
        <v>16370</v>
      </c>
      <c r="B5944" t="s">
        <v>5355</v>
      </c>
      <c r="C5944" t="s">
        <v>33477</v>
      </c>
      <c r="D5944" t="s">
        <v>33476</v>
      </c>
      <c r="E5944"/>
      <c r="F5944">
        <v>93470</v>
      </c>
      <c r="G5944" t="s">
        <v>33480</v>
      </c>
      <c r="H5944">
        <v>73170</v>
      </c>
      <c r="I5944" t="s">
        <v>33476</v>
      </c>
      <c r="J5944"/>
      <c r="U5944" s="43"/>
      <c r="AE5944"/>
    </row>
    <row r="5945" spans="1:31">
      <c r="A5945">
        <v>16590</v>
      </c>
      <c r="B5945" t="s">
        <v>726</v>
      </c>
      <c r="C5945" t="s">
        <v>33477</v>
      </c>
      <c r="D5945" t="e">
        <v>#N/A</v>
      </c>
      <c r="E5945"/>
      <c r="F5945">
        <v>93500</v>
      </c>
      <c r="G5945" t="s">
        <v>33480</v>
      </c>
      <c r="H5945">
        <v>73170</v>
      </c>
      <c r="I5945" t="s">
        <v>33476</v>
      </c>
      <c r="J5945"/>
      <c r="U5945" s="43"/>
      <c r="AE5945"/>
    </row>
    <row r="5946" spans="1:31">
      <c r="A5946">
        <v>16300</v>
      </c>
      <c r="B5946" t="s">
        <v>5356</v>
      </c>
      <c r="C5946" t="s">
        <v>33477</v>
      </c>
      <c r="D5946" t="s">
        <v>33476</v>
      </c>
      <c r="E5946"/>
      <c r="F5946">
        <v>93600</v>
      </c>
      <c r="G5946" t="s">
        <v>33480</v>
      </c>
      <c r="H5946">
        <v>73170</v>
      </c>
      <c r="I5946" t="s">
        <v>33476</v>
      </c>
      <c r="J5946"/>
      <c r="U5946" s="43"/>
      <c r="AE5946"/>
    </row>
    <row r="5947" spans="1:31">
      <c r="A5947">
        <v>16210</v>
      </c>
      <c r="B5947" t="s">
        <v>5357</v>
      </c>
      <c r="C5947" t="s">
        <v>33477</v>
      </c>
      <c r="D5947" t="s">
        <v>33476</v>
      </c>
      <c r="E5947"/>
      <c r="F5947">
        <v>93700</v>
      </c>
      <c r="G5947" t="s">
        <v>33480</v>
      </c>
      <c r="H5947">
        <v>73190</v>
      </c>
      <c r="I5947" t="s">
        <v>33476</v>
      </c>
      <c r="J5947"/>
      <c r="U5947" s="43"/>
      <c r="AE5947"/>
    </row>
    <row r="5948" spans="1:31">
      <c r="A5948">
        <v>16420</v>
      </c>
      <c r="B5948" t="s">
        <v>5358</v>
      </c>
      <c r="C5948" t="s">
        <v>33477</v>
      </c>
      <c r="D5948" t="s">
        <v>33476</v>
      </c>
      <c r="E5948"/>
      <c r="F5948">
        <v>94100</v>
      </c>
      <c r="G5948" t="s">
        <v>33480</v>
      </c>
      <c r="H5948">
        <v>73200</v>
      </c>
      <c r="I5948" t="s">
        <v>33476</v>
      </c>
      <c r="J5948"/>
      <c r="U5948" s="43"/>
      <c r="AE5948"/>
    </row>
    <row r="5949" spans="1:31">
      <c r="A5949">
        <v>16500</v>
      </c>
      <c r="B5949" t="s">
        <v>5359</v>
      </c>
      <c r="C5949" t="s">
        <v>33477</v>
      </c>
      <c r="D5949" t="s">
        <v>33476</v>
      </c>
      <c r="E5949"/>
      <c r="F5949">
        <v>94110</v>
      </c>
      <c r="G5949" t="s">
        <v>33480</v>
      </c>
      <c r="H5949">
        <v>73210</v>
      </c>
      <c r="I5949" t="s">
        <v>33476</v>
      </c>
      <c r="J5949"/>
      <c r="U5949" s="43"/>
      <c r="AE5949"/>
    </row>
    <row r="5950" spans="1:31">
      <c r="A5950">
        <v>16480</v>
      </c>
      <c r="B5950" t="s">
        <v>5360</v>
      </c>
      <c r="C5950" t="s">
        <v>33477</v>
      </c>
      <c r="D5950" t="s">
        <v>33476</v>
      </c>
      <c r="E5950"/>
      <c r="F5950">
        <v>94120</v>
      </c>
      <c r="G5950" t="s">
        <v>33480</v>
      </c>
      <c r="H5950">
        <v>73210</v>
      </c>
      <c r="I5950" t="s">
        <v>33476</v>
      </c>
      <c r="J5950"/>
      <c r="U5950" s="43"/>
      <c r="AE5950"/>
    </row>
    <row r="5951" spans="1:31">
      <c r="A5951">
        <v>16110</v>
      </c>
      <c r="B5951" t="s">
        <v>5361</v>
      </c>
      <c r="C5951" t="s">
        <v>33477</v>
      </c>
      <c r="D5951" t="s">
        <v>33476</v>
      </c>
      <c r="E5951"/>
      <c r="F5951">
        <v>94130</v>
      </c>
      <c r="G5951" t="s">
        <v>33480</v>
      </c>
      <c r="H5951">
        <v>73210</v>
      </c>
      <c r="I5951" t="s">
        <v>33476</v>
      </c>
      <c r="J5951"/>
      <c r="U5951" s="43"/>
      <c r="AE5951"/>
    </row>
    <row r="5952" spans="1:31">
      <c r="A5952">
        <v>16260</v>
      </c>
      <c r="B5952" t="s">
        <v>5362</v>
      </c>
      <c r="C5952" t="s">
        <v>33477</v>
      </c>
      <c r="D5952" t="s">
        <v>33476</v>
      </c>
      <c r="E5952"/>
      <c r="F5952">
        <v>94140</v>
      </c>
      <c r="G5952" t="s">
        <v>33480</v>
      </c>
      <c r="H5952">
        <v>73220</v>
      </c>
      <c r="I5952" t="s">
        <v>33476</v>
      </c>
      <c r="J5952"/>
      <c r="U5952" s="43"/>
      <c r="AE5952"/>
    </row>
    <row r="5953" spans="1:31">
      <c r="A5953">
        <v>16230</v>
      </c>
      <c r="B5953" t="s">
        <v>5363</v>
      </c>
      <c r="C5953" t="s">
        <v>33477</v>
      </c>
      <c r="D5953" t="s">
        <v>33476</v>
      </c>
      <c r="E5953"/>
      <c r="F5953">
        <v>94150</v>
      </c>
      <c r="G5953" t="s">
        <v>33480</v>
      </c>
      <c r="H5953">
        <v>73220</v>
      </c>
      <c r="I5953" t="s">
        <v>33476</v>
      </c>
      <c r="J5953"/>
      <c r="U5953" s="43"/>
      <c r="AE5953"/>
    </row>
    <row r="5954" spans="1:31">
      <c r="A5954">
        <v>16150</v>
      </c>
      <c r="B5954" t="s">
        <v>5364</v>
      </c>
      <c r="C5954" t="s">
        <v>33477</v>
      </c>
      <c r="D5954" t="s">
        <v>33476</v>
      </c>
      <c r="E5954"/>
      <c r="F5954">
        <v>94160</v>
      </c>
      <c r="G5954" t="s">
        <v>33480</v>
      </c>
      <c r="H5954">
        <v>73230</v>
      </c>
      <c r="I5954" t="s">
        <v>33476</v>
      </c>
      <c r="J5954"/>
      <c r="U5954" s="43"/>
      <c r="AE5954"/>
    </row>
    <row r="5955" spans="1:31">
      <c r="A5955">
        <v>16150</v>
      </c>
      <c r="B5955" t="s">
        <v>5365</v>
      </c>
      <c r="C5955" t="s">
        <v>33477</v>
      </c>
      <c r="D5955" t="s">
        <v>33476</v>
      </c>
      <c r="E5955"/>
      <c r="F5955">
        <v>94170</v>
      </c>
      <c r="G5955" t="s">
        <v>33480</v>
      </c>
      <c r="H5955">
        <v>73230</v>
      </c>
      <c r="I5955" t="s">
        <v>33476</v>
      </c>
      <c r="J5955"/>
      <c r="U5955" s="43"/>
      <c r="AE5955"/>
    </row>
    <row r="5956" spans="1:31">
      <c r="A5956">
        <v>16250</v>
      </c>
      <c r="B5956" t="s">
        <v>5366</v>
      </c>
      <c r="C5956" t="s">
        <v>33477</v>
      </c>
      <c r="D5956" t="s">
        <v>33476</v>
      </c>
      <c r="E5956"/>
      <c r="F5956">
        <v>94190</v>
      </c>
      <c r="G5956" t="s">
        <v>33480</v>
      </c>
      <c r="H5956">
        <v>73240</v>
      </c>
      <c r="I5956" t="s">
        <v>33476</v>
      </c>
      <c r="J5956"/>
      <c r="U5956" s="43"/>
      <c r="AE5956"/>
    </row>
    <row r="5957" spans="1:31">
      <c r="A5957">
        <v>16210</v>
      </c>
      <c r="B5957" t="s">
        <v>5367</v>
      </c>
      <c r="C5957" t="s">
        <v>33477</v>
      </c>
      <c r="D5957" t="s">
        <v>33476</v>
      </c>
      <c r="E5957"/>
      <c r="F5957">
        <v>94200</v>
      </c>
      <c r="G5957" t="s">
        <v>33480</v>
      </c>
      <c r="H5957">
        <v>73250</v>
      </c>
      <c r="I5957" t="s">
        <v>33476</v>
      </c>
      <c r="J5957"/>
      <c r="U5957" s="43"/>
      <c r="AE5957"/>
    </row>
    <row r="5958" spans="1:31">
      <c r="A5958">
        <v>16210</v>
      </c>
      <c r="B5958" t="s">
        <v>5367</v>
      </c>
      <c r="C5958" t="s">
        <v>33477</v>
      </c>
      <c r="D5958" t="s">
        <v>33476</v>
      </c>
      <c r="E5958"/>
      <c r="F5958">
        <v>94210</v>
      </c>
      <c r="G5958" t="s">
        <v>33480</v>
      </c>
      <c r="H5958">
        <v>73260</v>
      </c>
      <c r="I5958" t="s">
        <v>33476</v>
      </c>
      <c r="J5958"/>
      <c r="U5958" s="43"/>
      <c r="AE5958"/>
    </row>
    <row r="5959" spans="1:31">
      <c r="A5959">
        <v>16210</v>
      </c>
      <c r="B5959" t="s">
        <v>5367</v>
      </c>
      <c r="C5959" t="s">
        <v>33477</v>
      </c>
      <c r="D5959" t="s">
        <v>33476</v>
      </c>
      <c r="E5959"/>
      <c r="F5959">
        <v>94220</v>
      </c>
      <c r="G5959" t="s">
        <v>33480</v>
      </c>
      <c r="H5959">
        <v>73270</v>
      </c>
      <c r="I5959" t="s">
        <v>33476</v>
      </c>
      <c r="J5959"/>
      <c r="U5959" s="43"/>
      <c r="AE5959"/>
    </row>
    <row r="5960" spans="1:31">
      <c r="A5960">
        <v>16300</v>
      </c>
      <c r="B5960" t="s">
        <v>5368</v>
      </c>
      <c r="C5960" t="s">
        <v>33477</v>
      </c>
      <c r="D5960" t="s">
        <v>33476</v>
      </c>
      <c r="E5960"/>
      <c r="F5960">
        <v>94230</v>
      </c>
      <c r="G5960" t="s">
        <v>33480</v>
      </c>
      <c r="H5960">
        <v>73300</v>
      </c>
      <c r="I5960" t="s">
        <v>33476</v>
      </c>
      <c r="J5960"/>
      <c r="U5960" s="43"/>
      <c r="AE5960"/>
    </row>
    <row r="5961" spans="1:31">
      <c r="A5961">
        <v>16250</v>
      </c>
      <c r="B5961" t="s">
        <v>5369</v>
      </c>
      <c r="C5961" t="s">
        <v>33477</v>
      </c>
      <c r="D5961" t="s">
        <v>33476</v>
      </c>
      <c r="E5961"/>
      <c r="F5961">
        <v>94240</v>
      </c>
      <c r="G5961" t="s">
        <v>33480</v>
      </c>
      <c r="H5961">
        <v>73300</v>
      </c>
      <c r="I5961" t="s">
        <v>33476</v>
      </c>
      <c r="J5961"/>
      <c r="U5961" s="43"/>
      <c r="AE5961"/>
    </row>
    <row r="5962" spans="1:31">
      <c r="A5962">
        <v>16350</v>
      </c>
      <c r="B5962" t="s">
        <v>5370</v>
      </c>
      <c r="C5962" t="s">
        <v>33477</v>
      </c>
      <c r="D5962" t="s">
        <v>33476</v>
      </c>
      <c r="E5962"/>
      <c r="F5962">
        <v>94250</v>
      </c>
      <c r="G5962" t="s">
        <v>33480</v>
      </c>
      <c r="H5962">
        <v>73310</v>
      </c>
      <c r="I5962" t="s">
        <v>33476</v>
      </c>
      <c r="J5962"/>
      <c r="U5962" s="43"/>
      <c r="AE5962"/>
    </row>
    <row r="5963" spans="1:31">
      <c r="A5963">
        <v>16290</v>
      </c>
      <c r="B5963" t="s">
        <v>5371</v>
      </c>
      <c r="C5963" t="s">
        <v>33477</v>
      </c>
      <c r="D5963" t="s">
        <v>33476</v>
      </c>
      <c r="E5963"/>
      <c r="F5963">
        <v>94260</v>
      </c>
      <c r="G5963" t="s">
        <v>33480</v>
      </c>
      <c r="H5963">
        <v>73320</v>
      </c>
      <c r="I5963" t="s">
        <v>33476</v>
      </c>
      <c r="J5963"/>
      <c r="U5963" s="43"/>
      <c r="AE5963"/>
    </row>
    <row r="5964" spans="1:31">
      <c r="A5964">
        <v>16430</v>
      </c>
      <c r="B5964" t="s">
        <v>5372</v>
      </c>
      <c r="C5964" t="s">
        <v>33477</v>
      </c>
      <c r="D5964" t="s">
        <v>33476</v>
      </c>
      <c r="E5964"/>
      <c r="F5964">
        <v>94270</v>
      </c>
      <c r="G5964" t="s">
        <v>33480</v>
      </c>
      <c r="H5964">
        <v>73330</v>
      </c>
      <c r="I5964" t="s">
        <v>33476</v>
      </c>
      <c r="J5964"/>
      <c r="U5964" s="43"/>
      <c r="AE5964"/>
    </row>
    <row r="5965" spans="1:31">
      <c r="A5965">
        <v>16360</v>
      </c>
      <c r="B5965" t="s">
        <v>5373</v>
      </c>
      <c r="C5965" t="s">
        <v>33477</v>
      </c>
      <c r="D5965" t="s">
        <v>33476</v>
      </c>
      <c r="E5965"/>
      <c r="F5965">
        <v>94290</v>
      </c>
      <c r="G5965" t="s">
        <v>33480</v>
      </c>
      <c r="H5965">
        <v>73340</v>
      </c>
      <c r="I5965" t="s">
        <v>33476</v>
      </c>
      <c r="J5965"/>
      <c r="U5965" s="43"/>
      <c r="AE5965"/>
    </row>
    <row r="5966" spans="1:31">
      <c r="A5966">
        <v>16140</v>
      </c>
      <c r="B5966" t="s">
        <v>1459</v>
      </c>
      <c r="C5966" t="s">
        <v>33477</v>
      </c>
      <c r="D5966" t="s">
        <v>33476</v>
      </c>
      <c r="E5966"/>
      <c r="F5966">
        <v>94300</v>
      </c>
      <c r="G5966" t="s">
        <v>33480</v>
      </c>
      <c r="H5966">
        <v>73340</v>
      </c>
      <c r="I5966" t="s">
        <v>33476</v>
      </c>
      <c r="J5966"/>
      <c r="U5966" s="43"/>
      <c r="AE5966"/>
    </row>
    <row r="5967" spans="1:31">
      <c r="A5967">
        <v>16320</v>
      </c>
      <c r="B5967" t="s">
        <v>5374</v>
      </c>
      <c r="C5967" t="s">
        <v>33477</v>
      </c>
      <c r="D5967" t="s">
        <v>33476</v>
      </c>
      <c r="E5967"/>
      <c r="F5967">
        <v>94310</v>
      </c>
      <c r="G5967" t="s">
        <v>33480</v>
      </c>
      <c r="H5967">
        <v>73340</v>
      </c>
      <c r="I5967" t="s">
        <v>33476</v>
      </c>
      <c r="J5967"/>
      <c r="U5967" s="43"/>
      <c r="AE5967"/>
    </row>
    <row r="5968" spans="1:31">
      <c r="A5968">
        <v>16320</v>
      </c>
      <c r="B5968" t="s">
        <v>5374</v>
      </c>
      <c r="C5968" t="s">
        <v>33477</v>
      </c>
      <c r="D5968" t="s">
        <v>33476</v>
      </c>
      <c r="E5968"/>
      <c r="F5968">
        <v>94320</v>
      </c>
      <c r="G5968" t="s">
        <v>33480</v>
      </c>
      <c r="H5968">
        <v>73350</v>
      </c>
      <c r="I5968" t="s">
        <v>33476</v>
      </c>
      <c r="J5968"/>
      <c r="U5968" s="43"/>
      <c r="AE5968"/>
    </row>
    <row r="5969" spans="1:31">
      <c r="A5969">
        <v>16320</v>
      </c>
      <c r="B5969" t="s">
        <v>5374</v>
      </c>
      <c r="C5969" t="s">
        <v>33477</v>
      </c>
      <c r="D5969" t="s">
        <v>33476</v>
      </c>
      <c r="E5969"/>
      <c r="F5969">
        <v>94340</v>
      </c>
      <c r="G5969" t="s">
        <v>33480</v>
      </c>
      <c r="H5969">
        <v>73360</v>
      </c>
      <c r="I5969" t="s">
        <v>33476</v>
      </c>
      <c r="J5969"/>
      <c r="U5969" s="43"/>
      <c r="AE5969"/>
    </row>
    <row r="5970" spans="1:31">
      <c r="A5970">
        <v>16140</v>
      </c>
      <c r="B5970" t="s">
        <v>5375</v>
      </c>
      <c r="C5970" t="s">
        <v>33477</v>
      </c>
      <c r="D5970" t="s">
        <v>33476</v>
      </c>
      <c r="E5970"/>
      <c r="F5970">
        <v>94350</v>
      </c>
      <c r="G5970" t="s">
        <v>33480</v>
      </c>
      <c r="H5970">
        <v>73400</v>
      </c>
      <c r="I5970" t="s">
        <v>33476</v>
      </c>
      <c r="J5970"/>
      <c r="U5970" s="43"/>
      <c r="AE5970"/>
    </row>
    <row r="5971" spans="1:31">
      <c r="A5971">
        <v>16380</v>
      </c>
      <c r="B5971" t="s">
        <v>5376</v>
      </c>
      <c r="C5971" t="s">
        <v>33477</v>
      </c>
      <c r="D5971" t="s">
        <v>33476</v>
      </c>
      <c r="E5971"/>
      <c r="F5971">
        <v>94360</v>
      </c>
      <c r="G5971" t="s">
        <v>33480</v>
      </c>
      <c r="H5971">
        <v>73410</v>
      </c>
      <c r="I5971" t="s">
        <v>33476</v>
      </c>
      <c r="J5971"/>
      <c r="U5971" s="43"/>
      <c r="AE5971"/>
    </row>
    <row r="5972" spans="1:31">
      <c r="A5972">
        <v>16260</v>
      </c>
      <c r="B5972" t="s">
        <v>5377</v>
      </c>
      <c r="C5972" t="s">
        <v>33477</v>
      </c>
      <c r="D5972" t="s">
        <v>33476</v>
      </c>
      <c r="E5972"/>
      <c r="F5972">
        <v>94370</v>
      </c>
      <c r="G5972" t="s">
        <v>33480</v>
      </c>
      <c r="H5972">
        <v>73420</v>
      </c>
      <c r="I5972" t="s">
        <v>33476</v>
      </c>
      <c r="J5972"/>
      <c r="U5972" s="43"/>
      <c r="AE5972"/>
    </row>
    <row r="5973" spans="1:31">
      <c r="A5973">
        <v>16150</v>
      </c>
      <c r="B5973" t="s">
        <v>5378</v>
      </c>
      <c r="C5973" t="s">
        <v>33477</v>
      </c>
      <c r="D5973" t="s">
        <v>33476</v>
      </c>
      <c r="E5973"/>
      <c r="F5973">
        <v>94380</v>
      </c>
      <c r="G5973" t="s">
        <v>33480</v>
      </c>
      <c r="H5973">
        <v>73440</v>
      </c>
      <c r="I5973" t="s">
        <v>33476</v>
      </c>
      <c r="J5973"/>
      <c r="U5973" s="43"/>
      <c r="AE5973"/>
    </row>
    <row r="5974" spans="1:31">
      <c r="A5974">
        <v>16350</v>
      </c>
      <c r="B5974" t="s">
        <v>5379</v>
      </c>
      <c r="C5974" t="s">
        <v>33477</v>
      </c>
      <c r="D5974" t="s">
        <v>33476</v>
      </c>
      <c r="E5974"/>
      <c r="F5974">
        <v>94390</v>
      </c>
      <c r="G5974" t="s">
        <v>33480</v>
      </c>
      <c r="H5974">
        <v>73450</v>
      </c>
      <c r="I5974" t="s">
        <v>33476</v>
      </c>
      <c r="J5974"/>
      <c r="U5974" s="43"/>
      <c r="AE5974"/>
    </row>
    <row r="5975" spans="1:31">
      <c r="A5975">
        <v>16200</v>
      </c>
      <c r="B5975" t="s">
        <v>5380</v>
      </c>
      <c r="C5975" t="s">
        <v>33477</v>
      </c>
      <c r="D5975" t="s">
        <v>33476</v>
      </c>
      <c r="E5975"/>
      <c r="F5975">
        <v>94410</v>
      </c>
      <c r="G5975" t="s">
        <v>33480</v>
      </c>
      <c r="H5975">
        <v>73450</v>
      </c>
      <c r="I5975" t="s">
        <v>33476</v>
      </c>
      <c r="J5975"/>
      <c r="U5975" s="43"/>
      <c r="AE5975"/>
    </row>
    <row r="5976" spans="1:31">
      <c r="A5976">
        <v>16100</v>
      </c>
      <c r="B5976" t="s">
        <v>5381</v>
      </c>
      <c r="C5976" t="s">
        <v>33477</v>
      </c>
      <c r="D5976" t="s">
        <v>33476</v>
      </c>
      <c r="E5976"/>
      <c r="F5976">
        <v>94420</v>
      </c>
      <c r="G5976" t="s">
        <v>33480</v>
      </c>
      <c r="H5976">
        <v>73490</v>
      </c>
      <c r="I5976" t="s">
        <v>33476</v>
      </c>
      <c r="J5976"/>
      <c r="U5976" s="43"/>
      <c r="AE5976"/>
    </row>
    <row r="5977" spans="1:31">
      <c r="A5977">
        <v>16120</v>
      </c>
      <c r="B5977" t="s">
        <v>5382</v>
      </c>
      <c r="C5977" t="s">
        <v>33477</v>
      </c>
      <c r="D5977" t="s">
        <v>33476</v>
      </c>
      <c r="E5977"/>
      <c r="F5977">
        <v>94440</v>
      </c>
      <c r="G5977" t="s">
        <v>33480</v>
      </c>
      <c r="H5977">
        <v>73500</v>
      </c>
      <c r="I5977" t="s">
        <v>33476</v>
      </c>
      <c r="J5977"/>
      <c r="U5977" s="43"/>
      <c r="AE5977"/>
    </row>
    <row r="5978" spans="1:31">
      <c r="A5978">
        <v>16480</v>
      </c>
      <c r="B5978" t="s">
        <v>5383</v>
      </c>
      <c r="C5978" t="s">
        <v>33477</v>
      </c>
      <c r="D5978" t="s">
        <v>33476</v>
      </c>
      <c r="E5978"/>
      <c r="F5978">
        <v>94450</v>
      </c>
      <c r="G5978" t="s">
        <v>33480</v>
      </c>
      <c r="H5978">
        <v>73500</v>
      </c>
      <c r="I5978" t="s">
        <v>33476</v>
      </c>
      <c r="J5978"/>
      <c r="U5978" s="43"/>
      <c r="AE5978"/>
    </row>
    <row r="5979" spans="1:31">
      <c r="A5979">
        <v>16380</v>
      </c>
      <c r="B5979" t="s">
        <v>5113</v>
      </c>
      <c r="C5979" t="s">
        <v>33477</v>
      </c>
      <c r="D5979" t="s">
        <v>33476</v>
      </c>
      <c r="E5979"/>
      <c r="F5979">
        <v>94460</v>
      </c>
      <c r="G5979" t="s">
        <v>33480</v>
      </c>
      <c r="H5979">
        <v>73500</v>
      </c>
      <c r="I5979" t="s">
        <v>33476</v>
      </c>
      <c r="J5979"/>
      <c r="U5979" s="43"/>
      <c r="AE5979"/>
    </row>
    <row r="5980" spans="1:31">
      <c r="A5980">
        <v>16460</v>
      </c>
      <c r="B5980" t="s">
        <v>5384</v>
      </c>
      <c r="C5980" t="s">
        <v>33477</v>
      </c>
      <c r="D5980" t="s">
        <v>33476</v>
      </c>
      <c r="E5980"/>
      <c r="F5980">
        <v>94470</v>
      </c>
      <c r="G5980" t="s">
        <v>33480</v>
      </c>
      <c r="H5980">
        <v>73530</v>
      </c>
      <c r="I5980" t="s">
        <v>33476</v>
      </c>
      <c r="J5980"/>
      <c r="U5980" s="43"/>
      <c r="AE5980"/>
    </row>
    <row r="5981" spans="1:31">
      <c r="A5981">
        <v>16310</v>
      </c>
      <c r="B5981" t="s">
        <v>5385</v>
      </c>
      <c r="C5981" t="s">
        <v>33477</v>
      </c>
      <c r="D5981" t="s">
        <v>33476</v>
      </c>
      <c r="E5981"/>
      <c r="F5981">
        <v>94480</v>
      </c>
      <c r="G5981" t="s">
        <v>33480</v>
      </c>
      <c r="H5981">
        <v>73530</v>
      </c>
      <c r="I5981" t="s">
        <v>33476</v>
      </c>
      <c r="J5981"/>
      <c r="U5981" s="43"/>
      <c r="AE5981"/>
    </row>
    <row r="5982" spans="1:31">
      <c r="A5982">
        <v>16370</v>
      </c>
      <c r="B5982" t="s">
        <v>5386</v>
      </c>
      <c r="C5982" t="s">
        <v>33477</v>
      </c>
      <c r="D5982" t="s">
        <v>33476</v>
      </c>
      <c r="E5982"/>
      <c r="F5982">
        <v>94490</v>
      </c>
      <c r="G5982" t="s">
        <v>33480</v>
      </c>
      <c r="H5982">
        <v>73540</v>
      </c>
      <c r="I5982" t="s">
        <v>33476</v>
      </c>
      <c r="J5982"/>
      <c r="U5982" s="43"/>
      <c r="AE5982"/>
    </row>
    <row r="5983" spans="1:31">
      <c r="A5983">
        <v>16370</v>
      </c>
      <c r="B5983" t="s">
        <v>5386</v>
      </c>
      <c r="C5983" t="s">
        <v>33477</v>
      </c>
      <c r="D5983" t="s">
        <v>33476</v>
      </c>
      <c r="E5983"/>
      <c r="F5983">
        <v>94500</v>
      </c>
      <c r="G5983" t="s">
        <v>33480</v>
      </c>
      <c r="H5983">
        <v>73550</v>
      </c>
      <c r="I5983" t="s">
        <v>33476</v>
      </c>
      <c r="J5983"/>
      <c r="U5983" s="43"/>
      <c r="AE5983"/>
    </row>
    <row r="5984" spans="1:31">
      <c r="A5984">
        <v>16370</v>
      </c>
      <c r="B5984" t="s">
        <v>5386</v>
      </c>
      <c r="C5984" t="s">
        <v>33477</v>
      </c>
      <c r="D5984" t="s">
        <v>33476</v>
      </c>
      <c r="E5984"/>
      <c r="F5984">
        <v>94510</v>
      </c>
      <c r="G5984" t="s">
        <v>33480</v>
      </c>
      <c r="H5984">
        <v>73590</v>
      </c>
      <c r="I5984" t="s">
        <v>33476</v>
      </c>
      <c r="J5984"/>
      <c r="U5984" s="43"/>
      <c r="AE5984"/>
    </row>
    <row r="5985" spans="1:31">
      <c r="A5985">
        <v>16240</v>
      </c>
      <c r="B5985" t="s">
        <v>5387</v>
      </c>
      <c r="C5985" t="s">
        <v>33477</v>
      </c>
      <c r="D5985" t="s">
        <v>33476</v>
      </c>
      <c r="E5985"/>
      <c r="F5985">
        <v>94520</v>
      </c>
      <c r="G5985" t="s">
        <v>33480</v>
      </c>
      <c r="H5985">
        <v>73590</v>
      </c>
      <c r="I5985" t="s">
        <v>33476</v>
      </c>
      <c r="J5985"/>
      <c r="U5985" s="43"/>
      <c r="AE5985"/>
    </row>
    <row r="5986" spans="1:31">
      <c r="A5986">
        <v>16480</v>
      </c>
      <c r="B5986" t="s">
        <v>5388</v>
      </c>
      <c r="C5986" t="s">
        <v>33477</v>
      </c>
      <c r="D5986" t="s">
        <v>33476</v>
      </c>
      <c r="E5986"/>
      <c r="F5986">
        <v>94550</v>
      </c>
      <c r="G5986" t="s">
        <v>33480</v>
      </c>
      <c r="H5986">
        <v>73610</v>
      </c>
      <c r="I5986" t="s">
        <v>33476</v>
      </c>
      <c r="J5986"/>
      <c r="U5986" s="43"/>
      <c r="AE5986"/>
    </row>
    <row r="5987" spans="1:31">
      <c r="A5987">
        <v>16150</v>
      </c>
      <c r="B5987" t="s">
        <v>5389</v>
      </c>
      <c r="C5987" t="s">
        <v>33477</v>
      </c>
      <c r="D5987" t="s">
        <v>33476</v>
      </c>
      <c r="E5987"/>
      <c r="F5987">
        <v>94600</v>
      </c>
      <c r="G5987" t="s">
        <v>33480</v>
      </c>
      <c r="H5987">
        <v>73620</v>
      </c>
      <c r="I5987" t="s">
        <v>33476</v>
      </c>
      <c r="J5987"/>
      <c r="U5987" s="43"/>
      <c r="AE5987"/>
    </row>
    <row r="5988" spans="1:31">
      <c r="A5988">
        <v>16440</v>
      </c>
      <c r="B5988" t="s">
        <v>5390</v>
      </c>
      <c r="C5988" t="s">
        <v>33477</v>
      </c>
      <c r="D5988" t="s">
        <v>33476</v>
      </c>
      <c r="E5988"/>
      <c r="F5988">
        <v>94700</v>
      </c>
      <c r="G5988" t="s">
        <v>33480</v>
      </c>
      <c r="H5988">
        <v>73630</v>
      </c>
      <c r="I5988" t="s">
        <v>33476</v>
      </c>
      <c r="J5988"/>
      <c r="U5988" s="43"/>
      <c r="AE5988"/>
    </row>
    <row r="5989" spans="1:31">
      <c r="A5989">
        <v>16100</v>
      </c>
      <c r="B5989" t="s">
        <v>5391</v>
      </c>
      <c r="C5989" t="s">
        <v>33477</v>
      </c>
      <c r="D5989" t="s">
        <v>33476</v>
      </c>
      <c r="E5989"/>
      <c r="F5989">
        <v>94800</v>
      </c>
      <c r="G5989" t="s">
        <v>33480</v>
      </c>
      <c r="H5989">
        <v>73640</v>
      </c>
      <c r="I5989" t="s">
        <v>33476</v>
      </c>
      <c r="J5989"/>
      <c r="U5989" s="43"/>
      <c r="AE5989"/>
    </row>
    <row r="5990" spans="1:31">
      <c r="A5990">
        <v>16320</v>
      </c>
      <c r="B5990" t="s">
        <v>5392</v>
      </c>
      <c r="C5990" t="s">
        <v>33477</v>
      </c>
      <c r="D5990" t="s">
        <v>33476</v>
      </c>
      <c r="E5990"/>
      <c r="F5990">
        <v>94880</v>
      </c>
      <c r="G5990" t="s">
        <v>33480</v>
      </c>
      <c r="H5990">
        <v>73640</v>
      </c>
      <c r="I5990" t="s">
        <v>33476</v>
      </c>
      <c r="J5990"/>
      <c r="U5990" s="43"/>
      <c r="AE5990"/>
    </row>
    <row r="5991" spans="1:31">
      <c r="A5991">
        <v>16700</v>
      </c>
      <c r="B5991" t="s">
        <v>5393</v>
      </c>
      <c r="C5991" t="s">
        <v>33477</v>
      </c>
      <c r="D5991" t="s">
        <v>33476</v>
      </c>
      <c r="E5991"/>
      <c r="F5991">
        <v>95110</v>
      </c>
      <c r="G5991" t="s">
        <v>33480</v>
      </c>
      <c r="H5991">
        <v>73660</v>
      </c>
      <c r="I5991" t="s">
        <v>33476</v>
      </c>
      <c r="J5991"/>
      <c r="U5991" s="43"/>
      <c r="AE5991"/>
    </row>
    <row r="5992" spans="1:31">
      <c r="A5992">
        <v>16360</v>
      </c>
      <c r="B5992" t="s">
        <v>5394</v>
      </c>
      <c r="C5992" t="s">
        <v>33477</v>
      </c>
      <c r="D5992" t="s">
        <v>33476</v>
      </c>
      <c r="E5992"/>
      <c r="F5992">
        <v>95120</v>
      </c>
      <c r="G5992" t="s">
        <v>33480</v>
      </c>
      <c r="H5992">
        <v>73670</v>
      </c>
      <c r="I5992" t="s">
        <v>33476</v>
      </c>
      <c r="J5992"/>
      <c r="U5992" s="43"/>
      <c r="AE5992"/>
    </row>
    <row r="5993" spans="1:31">
      <c r="A5993">
        <v>16500</v>
      </c>
      <c r="B5993" t="s">
        <v>5395</v>
      </c>
      <c r="C5993" t="s">
        <v>33477</v>
      </c>
      <c r="D5993" t="s">
        <v>33476</v>
      </c>
      <c r="E5993"/>
      <c r="F5993">
        <v>95130</v>
      </c>
      <c r="G5993" t="s">
        <v>33480</v>
      </c>
      <c r="H5993">
        <v>73700</v>
      </c>
      <c r="I5993" t="s">
        <v>33476</v>
      </c>
      <c r="J5993"/>
      <c r="U5993" s="43"/>
      <c r="AE5993"/>
    </row>
    <row r="5994" spans="1:31">
      <c r="A5994">
        <v>16500</v>
      </c>
      <c r="B5994" t="s">
        <v>5395</v>
      </c>
      <c r="C5994" t="s">
        <v>33477</v>
      </c>
      <c r="D5994" t="s">
        <v>33476</v>
      </c>
      <c r="E5994"/>
      <c r="F5994">
        <v>95140</v>
      </c>
      <c r="G5994" t="s">
        <v>33480</v>
      </c>
      <c r="H5994">
        <v>73710</v>
      </c>
      <c r="I5994" t="s">
        <v>33476</v>
      </c>
      <c r="J5994"/>
      <c r="U5994" s="43"/>
      <c r="AE5994"/>
    </row>
    <row r="5995" spans="1:31">
      <c r="A5995">
        <v>16560</v>
      </c>
      <c r="B5995" t="s">
        <v>5396</v>
      </c>
      <c r="C5995" t="s">
        <v>33477</v>
      </c>
      <c r="D5995" t="s">
        <v>33476</v>
      </c>
      <c r="E5995"/>
      <c r="F5995">
        <v>95150</v>
      </c>
      <c r="G5995" t="s">
        <v>33480</v>
      </c>
      <c r="H5995">
        <v>73720</v>
      </c>
      <c r="I5995" t="s">
        <v>33476</v>
      </c>
      <c r="J5995"/>
      <c r="U5995" s="43"/>
      <c r="AE5995"/>
    </row>
    <row r="5996" spans="1:31">
      <c r="A5996">
        <v>16330</v>
      </c>
      <c r="B5996" t="s">
        <v>5397</v>
      </c>
      <c r="C5996" t="s">
        <v>33477</v>
      </c>
      <c r="D5996" t="s">
        <v>33476</v>
      </c>
      <c r="E5996"/>
      <c r="F5996">
        <v>95160</v>
      </c>
      <c r="G5996" t="s">
        <v>33480</v>
      </c>
      <c r="H5996">
        <v>73730</v>
      </c>
      <c r="I5996" t="s">
        <v>33476</v>
      </c>
      <c r="J5996"/>
      <c r="U5996" s="43"/>
      <c r="AE5996"/>
    </row>
    <row r="5997" spans="1:31">
      <c r="A5997">
        <v>16200</v>
      </c>
      <c r="B5997" t="s">
        <v>5398</v>
      </c>
      <c r="C5997" t="s">
        <v>33477</v>
      </c>
      <c r="D5997" t="s">
        <v>33476</v>
      </c>
      <c r="E5997"/>
      <c r="F5997">
        <v>95170</v>
      </c>
      <c r="G5997" t="s">
        <v>33480</v>
      </c>
      <c r="H5997">
        <v>73800</v>
      </c>
      <c r="I5997" t="s">
        <v>33476</v>
      </c>
      <c r="J5997"/>
      <c r="U5997" s="43"/>
      <c r="AE5997"/>
    </row>
    <row r="5998" spans="1:31">
      <c r="A5998">
        <v>16240</v>
      </c>
      <c r="B5998" t="s">
        <v>5399</v>
      </c>
      <c r="C5998" t="s">
        <v>33477</v>
      </c>
      <c r="D5998" t="s">
        <v>33476</v>
      </c>
      <c r="E5998"/>
      <c r="F5998">
        <v>95180</v>
      </c>
      <c r="G5998" t="s">
        <v>33480</v>
      </c>
      <c r="H5998">
        <v>74000</v>
      </c>
      <c r="I5998" t="s">
        <v>33476</v>
      </c>
      <c r="J5998"/>
      <c r="U5998" s="43"/>
      <c r="AE5998"/>
    </row>
    <row r="5999" spans="1:31">
      <c r="A5999">
        <v>16700</v>
      </c>
      <c r="B5999" t="s">
        <v>5399</v>
      </c>
      <c r="C5999" t="s">
        <v>33477</v>
      </c>
      <c r="D5999" t="s">
        <v>33476</v>
      </c>
      <c r="E5999"/>
      <c r="F5999">
        <v>95200</v>
      </c>
      <c r="G5999" t="s">
        <v>33480</v>
      </c>
      <c r="H5999">
        <v>74110</v>
      </c>
      <c r="I5999" t="s">
        <v>33476</v>
      </c>
      <c r="J5999"/>
      <c r="U5999" s="43"/>
      <c r="AE5999"/>
    </row>
    <row r="6000" spans="1:31">
      <c r="A6000">
        <v>16700</v>
      </c>
      <c r="B6000" t="s">
        <v>5399</v>
      </c>
      <c r="C6000" t="s">
        <v>33477</v>
      </c>
      <c r="D6000" t="s">
        <v>33476</v>
      </c>
      <c r="E6000"/>
      <c r="F6000">
        <v>95210</v>
      </c>
      <c r="G6000" t="s">
        <v>33480</v>
      </c>
      <c r="H6000">
        <v>74120</v>
      </c>
      <c r="I6000" t="s">
        <v>33476</v>
      </c>
      <c r="J6000"/>
      <c r="U6000" s="43"/>
      <c r="AE6000"/>
    </row>
    <row r="6001" spans="1:31">
      <c r="A6001">
        <v>16190</v>
      </c>
      <c r="B6001" t="s">
        <v>5400</v>
      </c>
      <c r="C6001" t="s">
        <v>33477</v>
      </c>
      <c r="D6001" t="s">
        <v>33476</v>
      </c>
      <c r="E6001"/>
      <c r="F6001">
        <v>95220</v>
      </c>
      <c r="G6001" t="s">
        <v>33480</v>
      </c>
      <c r="H6001">
        <v>74130</v>
      </c>
      <c r="I6001" t="s">
        <v>33476</v>
      </c>
      <c r="J6001"/>
      <c r="U6001" s="43"/>
      <c r="AE6001"/>
    </row>
    <row r="6002" spans="1:31">
      <c r="A6002">
        <v>16210</v>
      </c>
      <c r="B6002" t="s">
        <v>5401</v>
      </c>
      <c r="C6002" t="s">
        <v>33477</v>
      </c>
      <c r="D6002" t="s">
        <v>33476</v>
      </c>
      <c r="E6002"/>
      <c r="F6002">
        <v>95230</v>
      </c>
      <c r="G6002" t="s">
        <v>33480</v>
      </c>
      <c r="H6002">
        <v>74130</v>
      </c>
      <c r="I6002" t="s">
        <v>33476</v>
      </c>
      <c r="J6002"/>
      <c r="U6002" s="43"/>
      <c r="AE6002"/>
    </row>
    <row r="6003" spans="1:31">
      <c r="A6003">
        <v>16400</v>
      </c>
      <c r="B6003" t="s">
        <v>5402</v>
      </c>
      <c r="C6003" t="s">
        <v>33477</v>
      </c>
      <c r="D6003" t="s">
        <v>33476</v>
      </c>
      <c r="E6003"/>
      <c r="F6003">
        <v>95240</v>
      </c>
      <c r="G6003" t="s">
        <v>33480</v>
      </c>
      <c r="H6003">
        <v>74140</v>
      </c>
      <c r="I6003" t="s">
        <v>33476</v>
      </c>
      <c r="J6003"/>
      <c r="U6003" s="43"/>
      <c r="AE6003"/>
    </row>
    <row r="6004" spans="1:31">
      <c r="A6004">
        <v>16460</v>
      </c>
      <c r="B6004" t="s">
        <v>5403</v>
      </c>
      <c r="C6004" t="s">
        <v>33477</v>
      </c>
      <c r="D6004" t="s">
        <v>33476</v>
      </c>
      <c r="E6004"/>
      <c r="F6004">
        <v>95250</v>
      </c>
      <c r="G6004" t="s">
        <v>33480</v>
      </c>
      <c r="H6004">
        <v>74150</v>
      </c>
      <c r="I6004" t="s">
        <v>33476</v>
      </c>
      <c r="J6004"/>
      <c r="U6004" s="43"/>
      <c r="AE6004"/>
    </row>
    <row r="6005" spans="1:31">
      <c r="A6005">
        <v>16300</v>
      </c>
      <c r="B6005" t="s">
        <v>5404</v>
      </c>
      <c r="C6005" t="s">
        <v>33477</v>
      </c>
      <c r="D6005" t="s">
        <v>33476</v>
      </c>
      <c r="E6005"/>
      <c r="F6005">
        <v>95260</v>
      </c>
      <c r="G6005" t="s">
        <v>33480</v>
      </c>
      <c r="H6005">
        <v>74150</v>
      </c>
      <c r="I6005" t="s">
        <v>33476</v>
      </c>
      <c r="J6005"/>
      <c r="U6005" s="43"/>
      <c r="AE6005"/>
    </row>
    <row r="6006" spans="1:31">
      <c r="A6006">
        <v>16210</v>
      </c>
      <c r="B6006" t="s">
        <v>5405</v>
      </c>
      <c r="C6006" t="s">
        <v>33477</v>
      </c>
      <c r="D6006" t="s">
        <v>33476</v>
      </c>
      <c r="E6006"/>
      <c r="F6006">
        <v>95280</v>
      </c>
      <c r="G6006" t="s">
        <v>33480</v>
      </c>
      <c r="H6006">
        <v>74150</v>
      </c>
      <c r="I6006" t="s">
        <v>33476</v>
      </c>
      <c r="J6006"/>
      <c r="U6006" s="43"/>
      <c r="AE6006"/>
    </row>
    <row r="6007" spans="1:31">
      <c r="A6007">
        <v>16190</v>
      </c>
      <c r="B6007" t="s">
        <v>5406</v>
      </c>
      <c r="C6007" t="s">
        <v>33477</v>
      </c>
      <c r="D6007" t="s">
        <v>33476</v>
      </c>
      <c r="E6007"/>
      <c r="F6007">
        <v>95290</v>
      </c>
      <c r="G6007" t="s">
        <v>33480</v>
      </c>
      <c r="H6007">
        <v>74160</v>
      </c>
      <c r="I6007" t="s">
        <v>33476</v>
      </c>
      <c r="J6007"/>
      <c r="U6007" s="43"/>
      <c r="AE6007"/>
    </row>
    <row r="6008" spans="1:31">
      <c r="A6008">
        <v>16410</v>
      </c>
      <c r="B6008" t="s">
        <v>5407</v>
      </c>
      <c r="C6008" t="s">
        <v>33477</v>
      </c>
      <c r="D6008" t="s">
        <v>33476</v>
      </c>
      <c r="E6008"/>
      <c r="F6008">
        <v>95300</v>
      </c>
      <c r="G6008" t="s">
        <v>33480</v>
      </c>
      <c r="H6008">
        <v>74170</v>
      </c>
      <c r="I6008" t="s">
        <v>33476</v>
      </c>
      <c r="J6008"/>
      <c r="U6008" s="43"/>
      <c r="AE6008"/>
    </row>
    <row r="6009" spans="1:31">
      <c r="A6009">
        <v>16410</v>
      </c>
      <c r="B6009" t="s">
        <v>5408</v>
      </c>
      <c r="C6009" t="s">
        <v>33477</v>
      </c>
      <c r="D6009" t="s">
        <v>33476</v>
      </c>
      <c r="E6009"/>
      <c r="F6009">
        <v>95320</v>
      </c>
      <c r="G6009" t="s">
        <v>33480</v>
      </c>
      <c r="H6009">
        <v>74170</v>
      </c>
      <c r="I6009" t="s">
        <v>33476</v>
      </c>
      <c r="J6009"/>
      <c r="U6009" s="43"/>
      <c r="AE6009"/>
    </row>
    <row r="6010" spans="1:31">
      <c r="A6010">
        <v>16290</v>
      </c>
      <c r="B6010" t="s">
        <v>5409</v>
      </c>
      <c r="C6010" t="s">
        <v>33477</v>
      </c>
      <c r="D6010" t="s">
        <v>33476</v>
      </c>
      <c r="E6010"/>
      <c r="F6010">
        <v>95330</v>
      </c>
      <c r="G6010" t="s">
        <v>33480</v>
      </c>
      <c r="H6010">
        <v>74190</v>
      </c>
      <c r="I6010" t="s">
        <v>33476</v>
      </c>
      <c r="J6010"/>
      <c r="U6010" s="43"/>
      <c r="AE6010"/>
    </row>
    <row r="6011" spans="1:31">
      <c r="A6011">
        <v>16140</v>
      </c>
      <c r="B6011" t="s">
        <v>5410</v>
      </c>
      <c r="C6011" t="s">
        <v>33477</v>
      </c>
      <c r="D6011" t="s">
        <v>33476</v>
      </c>
      <c r="E6011"/>
      <c r="F6011">
        <v>95340</v>
      </c>
      <c r="G6011" t="s">
        <v>33480</v>
      </c>
      <c r="H6011">
        <v>74210</v>
      </c>
      <c r="I6011" t="s">
        <v>33476</v>
      </c>
      <c r="J6011"/>
      <c r="U6011" s="43"/>
      <c r="AE6011"/>
    </row>
    <row r="6012" spans="1:31">
      <c r="A6012">
        <v>16170</v>
      </c>
      <c r="B6012" t="s">
        <v>5411</v>
      </c>
      <c r="C6012" t="s">
        <v>33477</v>
      </c>
      <c r="D6012" t="s">
        <v>33476</v>
      </c>
      <c r="E6012"/>
      <c r="F6012">
        <v>95350</v>
      </c>
      <c r="G6012" t="s">
        <v>33480</v>
      </c>
      <c r="H6012">
        <v>74210</v>
      </c>
      <c r="I6012" t="s">
        <v>33476</v>
      </c>
      <c r="J6012"/>
      <c r="U6012" s="43"/>
      <c r="AE6012"/>
    </row>
    <row r="6013" spans="1:31">
      <c r="A6013">
        <v>16220</v>
      </c>
      <c r="B6013" t="s">
        <v>5412</v>
      </c>
      <c r="C6013" t="s">
        <v>33477</v>
      </c>
      <c r="D6013" t="s">
        <v>33476</v>
      </c>
      <c r="E6013"/>
      <c r="F6013">
        <v>95360</v>
      </c>
      <c r="G6013" t="s">
        <v>33480</v>
      </c>
      <c r="H6013">
        <v>74210</v>
      </c>
      <c r="I6013" t="s">
        <v>33476</v>
      </c>
      <c r="J6013"/>
      <c r="U6013" s="43"/>
      <c r="AE6013"/>
    </row>
    <row r="6014" spans="1:31">
      <c r="A6014">
        <v>16320</v>
      </c>
      <c r="B6014" t="s">
        <v>5413</v>
      </c>
      <c r="C6014" t="s">
        <v>33477</v>
      </c>
      <c r="D6014" t="s">
        <v>33476</v>
      </c>
      <c r="E6014"/>
      <c r="F6014">
        <v>95370</v>
      </c>
      <c r="G6014" t="s">
        <v>33480</v>
      </c>
      <c r="H6014">
        <v>74210</v>
      </c>
      <c r="I6014" t="s">
        <v>33476</v>
      </c>
      <c r="J6014"/>
      <c r="U6014" s="43"/>
      <c r="AE6014"/>
    </row>
    <row r="6015" spans="1:31">
      <c r="A6015">
        <v>16240</v>
      </c>
      <c r="B6015" t="s">
        <v>5414</v>
      </c>
      <c r="C6015" t="s">
        <v>33477</v>
      </c>
      <c r="D6015" t="s">
        <v>33476</v>
      </c>
      <c r="E6015"/>
      <c r="F6015">
        <v>95390</v>
      </c>
      <c r="G6015" t="s">
        <v>33480</v>
      </c>
      <c r="H6015">
        <v>74220</v>
      </c>
      <c r="I6015" t="s">
        <v>33476</v>
      </c>
      <c r="J6015"/>
      <c r="U6015" s="43"/>
      <c r="AE6015"/>
    </row>
    <row r="6016" spans="1:31">
      <c r="A6016">
        <v>16490</v>
      </c>
      <c r="B6016" t="s">
        <v>5415</v>
      </c>
      <c r="C6016" t="s">
        <v>33477</v>
      </c>
      <c r="D6016" t="s">
        <v>33476</v>
      </c>
      <c r="E6016"/>
      <c r="F6016">
        <v>95400</v>
      </c>
      <c r="G6016" t="s">
        <v>33480</v>
      </c>
      <c r="H6016">
        <v>74230</v>
      </c>
      <c r="I6016" t="s">
        <v>33476</v>
      </c>
      <c r="J6016"/>
      <c r="U6016" s="43"/>
      <c r="AE6016"/>
    </row>
    <row r="6017" spans="1:31">
      <c r="A6017">
        <v>16210</v>
      </c>
      <c r="B6017" t="s">
        <v>5416</v>
      </c>
      <c r="C6017" t="s">
        <v>33477</v>
      </c>
      <c r="D6017" t="s">
        <v>33476</v>
      </c>
      <c r="E6017"/>
      <c r="F6017">
        <v>95410</v>
      </c>
      <c r="G6017" t="s">
        <v>33480</v>
      </c>
      <c r="H6017">
        <v>74230</v>
      </c>
      <c r="I6017" t="s">
        <v>33476</v>
      </c>
      <c r="J6017"/>
      <c r="U6017" s="43"/>
      <c r="AE6017"/>
    </row>
    <row r="6018" spans="1:31">
      <c r="A6018">
        <v>16500</v>
      </c>
      <c r="B6018" t="s">
        <v>5417</v>
      </c>
      <c r="C6018" t="s">
        <v>33477</v>
      </c>
      <c r="D6018" t="s">
        <v>33476</v>
      </c>
      <c r="E6018"/>
      <c r="F6018">
        <v>95430</v>
      </c>
      <c r="G6018" t="s">
        <v>33480</v>
      </c>
      <c r="H6018">
        <v>74230</v>
      </c>
      <c r="I6018" t="s">
        <v>33476</v>
      </c>
      <c r="J6018"/>
      <c r="U6018" s="43"/>
      <c r="AE6018"/>
    </row>
    <row r="6019" spans="1:31">
      <c r="A6019">
        <v>16150</v>
      </c>
      <c r="B6019" t="s">
        <v>5418</v>
      </c>
      <c r="C6019" t="s">
        <v>33477</v>
      </c>
      <c r="D6019" t="s">
        <v>33476</v>
      </c>
      <c r="E6019"/>
      <c r="F6019">
        <v>95440</v>
      </c>
      <c r="G6019" t="s">
        <v>33480</v>
      </c>
      <c r="H6019">
        <v>74250</v>
      </c>
      <c r="I6019" t="s">
        <v>33476</v>
      </c>
      <c r="J6019"/>
      <c r="U6019" s="43"/>
      <c r="AE6019"/>
    </row>
    <row r="6020" spans="1:31">
      <c r="A6020">
        <v>16250</v>
      </c>
      <c r="B6020" t="s">
        <v>5419</v>
      </c>
      <c r="C6020" t="s">
        <v>33477</v>
      </c>
      <c r="D6020" t="s">
        <v>33476</v>
      </c>
      <c r="E6020"/>
      <c r="F6020">
        <v>95470</v>
      </c>
      <c r="G6020" t="s">
        <v>33480</v>
      </c>
      <c r="H6020">
        <v>74270</v>
      </c>
      <c r="I6020" t="s">
        <v>33476</v>
      </c>
      <c r="J6020"/>
      <c r="U6020" s="43"/>
      <c r="AE6020"/>
    </row>
    <row r="6021" spans="1:31">
      <c r="A6021">
        <v>16150</v>
      </c>
      <c r="B6021" t="s">
        <v>5420</v>
      </c>
      <c r="C6021" t="s">
        <v>33477</v>
      </c>
      <c r="D6021" t="s">
        <v>33476</v>
      </c>
      <c r="E6021"/>
      <c r="F6021">
        <v>95480</v>
      </c>
      <c r="G6021" t="s">
        <v>33480</v>
      </c>
      <c r="H6021">
        <v>74270</v>
      </c>
      <c r="I6021" t="s">
        <v>33476</v>
      </c>
      <c r="J6021"/>
      <c r="U6021" s="43"/>
      <c r="AE6021"/>
    </row>
    <row r="6022" spans="1:31">
      <c r="A6022">
        <v>16220</v>
      </c>
      <c r="B6022" t="s">
        <v>5421</v>
      </c>
      <c r="C6022" t="s">
        <v>33477</v>
      </c>
      <c r="D6022" t="s">
        <v>33476</v>
      </c>
      <c r="E6022"/>
      <c r="F6022">
        <v>95490</v>
      </c>
      <c r="G6022" t="s">
        <v>33480</v>
      </c>
      <c r="H6022">
        <v>74270</v>
      </c>
      <c r="I6022" t="s">
        <v>33476</v>
      </c>
      <c r="J6022"/>
      <c r="U6022" s="43"/>
      <c r="AE6022"/>
    </row>
    <row r="6023" spans="1:31">
      <c r="A6023">
        <v>16700</v>
      </c>
      <c r="B6023" t="s">
        <v>5422</v>
      </c>
      <c r="C6023" t="s">
        <v>33477</v>
      </c>
      <c r="D6023" t="s">
        <v>33476</v>
      </c>
      <c r="E6023"/>
      <c r="F6023">
        <v>95510</v>
      </c>
      <c r="G6023" t="s">
        <v>33480</v>
      </c>
      <c r="H6023">
        <v>74290</v>
      </c>
      <c r="I6023" t="s">
        <v>33476</v>
      </c>
      <c r="J6023"/>
      <c r="U6023" s="43"/>
      <c r="AE6023"/>
    </row>
    <row r="6024" spans="1:31">
      <c r="A6024">
        <v>16380</v>
      </c>
      <c r="B6024" t="s">
        <v>5423</v>
      </c>
      <c r="C6024" t="s">
        <v>33477</v>
      </c>
      <c r="D6024" t="s">
        <v>33476</v>
      </c>
      <c r="E6024"/>
      <c r="F6024">
        <v>95520</v>
      </c>
      <c r="G6024" t="s">
        <v>33480</v>
      </c>
      <c r="H6024">
        <v>74300</v>
      </c>
      <c r="I6024" t="s">
        <v>33476</v>
      </c>
      <c r="J6024"/>
      <c r="U6024" s="43"/>
      <c r="AE6024"/>
    </row>
    <row r="6025" spans="1:31">
      <c r="A6025">
        <v>16730</v>
      </c>
      <c r="B6025" t="s">
        <v>5424</v>
      </c>
      <c r="C6025" t="s">
        <v>33477</v>
      </c>
      <c r="D6025" t="e">
        <v>#N/A</v>
      </c>
      <c r="E6025"/>
      <c r="F6025">
        <v>95530</v>
      </c>
      <c r="G6025" t="s">
        <v>33480</v>
      </c>
      <c r="H6025">
        <v>74320</v>
      </c>
      <c r="I6025" t="s">
        <v>33476</v>
      </c>
      <c r="J6025"/>
      <c r="U6025" s="43"/>
      <c r="AE6025"/>
    </row>
    <row r="6026" spans="1:31">
      <c r="A6026">
        <v>16200</v>
      </c>
      <c r="B6026" t="s">
        <v>5425</v>
      </c>
      <c r="C6026" t="s">
        <v>33477</v>
      </c>
      <c r="D6026" t="s">
        <v>33476</v>
      </c>
      <c r="E6026"/>
      <c r="F6026">
        <v>95540</v>
      </c>
      <c r="G6026" t="s">
        <v>33480</v>
      </c>
      <c r="H6026">
        <v>74330</v>
      </c>
      <c r="I6026" t="s">
        <v>33476</v>
      </c>
      <c r="J6026"/>
      <c r="U6026" s="43"/>
      <c r="AE6026"/>
    </row>
    <row r="6027" spans="1:31">
      <c r="A6027">
        <v>16230</v>
      </c>
      <c r="B6027" t="s">
        <v>5426</v>
      </c>
      <c r="C6027" t="s">
        <v>33477</v>
      </c>
      <c r="D6027" t="s">
        <v>33476</v>
      </c>
      <c r="E6027"/>
      <c r="F6027">
        <v>95560</v>
      </c>
      <c r="G6027" t="s">
        <v>33480</v>
      </c>
      <c r="H6027">
        <v>74340</v>
      </c>
      <c r="I6027" t="s">
        <v>33476</v>
      </c>
      <c r="J6027"/>
      <c r="U6027" s="43"/>
      <c r="AE6027"/>
    </row>
    <row r="6028" spans="1:31">
      <c r="A6028">
        <v>16240</v>
      </c>
      <c r="B6028" t="s">
        <v>5427</v>
      </c>
      <c r="C6028" t="s">
        <v>33477</v>
      </c>
      <c r="D6028" t="s">
        <v>33476</v>
      </c>
      <c r="E6028"/>
      <c r="F6028">
        <v>95580</v>
      </c>
      <c r="G6028" t="s">
        <v>33480</v>
      </c>
      <c r="H6028">
        <v>74350</v>
      </c>
      <c r="I6028" t="s">
        <v>33476</v>
      </c>
      <c r="J6028"/>
      <c r="U6028" s="43"/>
      <c r="AE6028"/>
    </row>
    <row r="6029" spans="1:31">
      <c r="A6029">
        <v>16410</v>
      </c>
      <c r="B6029" t="s">
        <v>5428</v>
      </c>
      <c r="C6029" t="s">
        <v>33477</v>
      </c>
      <c r="D6029" t="s">
        <v>33476</v>
      </c>
      <c r="E6029"/>
      <c r="F6029">
        <v>95600</v>
      </c>
      <c r="G6029" t="s">
        <v>33480</v>
      </c>
      <c r="H6029">
        <v>74350</v>
      </c>
      <c r="I6029" t="s">
        <v>33476</v>
      </c>
      <c r="J6029"/>
      <c r="U6029" s="43"/>
      <c r="AE6029"/>
    </row>
    <row r="6030" spans="1:31">
      <c r="A6030">
        <v>16140</v>
      </c>
      <c r="B6030" t="s">
        <v>5429</v>
      </c>
      <c r="C6030" t="s">
        <v>33477</v>
      </c>
      <c r="D6030" t="s">
        <v>33476</v>
      </c>
      <c r="E6030"/>
      <c r="F6030">
        <v>95610</v>
      </c>
      <c r="G6030" t="s">
        <v>33480</v>
      </c>
      <c r="H6030">
        <v>74360</v>
      </c>
      <c r="I6030" t="s">
        <v>33476</v>
      </c>
      <c r="J6030"/>
      <c r="U6030" s="43"/>
      <c r="AE6030"/>
    </row>
    <row r="6031" spans="1:31">
      <c r="A6031">
        <v>16200</v>
      </c>
      <c r="B6031" t="s">
        <v>5430</v>
      </c>
      <c r="C6031" t="s">
        <v>33477</v>
      </c>
      <c r="D6031" t="s">
        <v>33476</v>
      </c>
      <c r="E6031"/>
      <c r="F6031">
        <v>95630</v>
      </c>
      <c r="G6031" t="s">
        <v>33480</v>
      </c>
      <c r="H6031">
        <v>74360</v>
      </c>
      <c r="I6031" t="s">
        <v>33476</v>
      </c>
      <c r="J6031"/>
      <c r="U6031" s="43"/>
      <c r="AE6031"/>
    </row>
    <row r="6032" spans="1:31">
      <c r="A6032">
        <v>16410</v>
      </c>
      <c r="B6032" t="s">
        <v>5431</v>
      </c>
      <c r="C6032" t="s">
        <v>33477</v>
      </c>
      <c r="D6032" t="s">
        <v>33476</v>
      </c>
      <c r="E6032"/>
      <c r="F6032">
        <v>95650</v>
      </c>
      <c r="G6032" t="s">
        <v>33480</v>
      </c>
      <c r="H6032">
        <v>74370</v>
      </c>
      <c r="I6032" t="s">
        <v>33476</v>
      </c>
      <c r="J6032"/>
      <c r="U6032" s="43"/>
      <c r="AE6032"/>
    </row>
    <row r="6033" spans="1:31">
      <c r="A6033">
        <v>16320</v>
      </c>
      <c r="B6033" t="s">
        <v>5432</v>
      </c>
      <c r="C6033" t="s">
        <v>33477</v>
      </c>
      <c r="D6033" t="s">
        <v>33476</v>
      </c>
      <c r="E6033"/>
      <c r="F6033">
        <v>95660</v>
      </c>
      <c r="G6033" t="s">
        <v>33480</v>
      </c>
      <c r="H6033">
        <v>74370</v>
      </c>
      <c r="I6033" t="s">
        <v>33476</v>
      </c>
      <c r="J6033"/>
      <c r="U6033" s="43"/>
      <c r="AE6033"/>
    </row>
    <row r="6034" spans="1:31">
      <c r="A6034">
        <v>16170</v>
      </c>
      <c r="B6034" t="s">
        <v>5433</v>
      </c>
      <c r="C6034" t="s">
        <v>33477</v>
      </c>
      <c r="D6034" t="s">
        <v>33476</v>
      </c>
      <c r="E6034"/>
      <c r="F6034">
        <v>95670</v>
      </c>
      <c r="G6034" t="s">
        <v>33480</v>
      </c>
      <c r="H6034">
        <v>74380</v>
      </c>
      <c r="I6034" t="s">
        <v>33476</v>
      </c>
      <c r="J6034"/>
      <c r="U6034" s="43"/>
      <c r="AE6034"/>
    </row>
    <row r="6035" spans="1:31">
      <c r="A6035">
        <v>16170</v>
      </c>
      <c r="B6035" t="s">
        <v>5433</v>
      </c>
      <c r="C6035" t="s">
        <v>33477</v>
      </c>
      <c r="D6035" t="s">
        <v>33476</v>
      </c>
      <c r="E6035"/>
      <c r="F6035">
        <v>95680</v>
      </c>
      <c r="G6035" t="s">
        <v>33477</v>
      </c>
      <c r="H6035">
        <v>74420</v>
      </c>
      <c r="I6035" t="s">
        <v>33476</v>
      </c>
      <c r="J6035"/>
      <c r="U6035" s="43"/>
      <c r="AE6035"/>
    </row>
    <row r="6036" spans="1:31">
      <c r="A6036">
        <v>16130</v>
      </c>
      <c r="B6036" t="s">
        <v>5434</v>
      </c>
      <c r="C6036" t="s">
        <v>33477</v>
      </c>
      <c r="D6036" t="s">
        <v>33476</v>
      </c>
      <c r="E6036"/>
      <c r="F6036">
        <v>95700</v>
      </c>
      <c r="G6036" t="s">
        <v>33480</v>
      </c>
      <c r="H6036">
        <v>74420</v>
      </c>
      <c r="I6036" t="s">
        <v>33476</v>
      </c>
      <c r="J6036"/>
      <c r="U6036" s="43"/>
      <c r="AE6036"/>
    </row>
    <row r="6037" spans="1:31">
      <c r="A6037">
        <v>16130</v>
      </c>
      <c r="B6037" t="s">
        <v>5435</v>
      </c>
      <c r="C6037" t="s">
        <v>33477</v>
      </c>
      <c r="D6037" t="s">
        <v>33476</v>
      </c>
      <c r="E6037"/>
      <c r="F6037">
        <v>95710</v>
      </c>
      <c r="G6037" t="s">
        <v>33477</v>
      </c>
      <c r="H6037">
        <v>74430</v>
      </c>
      <c r="I6037" t="s">
        <v>33476</v>
      </c>
      <c r="J6037"/>
      <c r="U6037" s="43"/>
      <c r="AE6037"/>
    </row>
    <row r="6038" spans="1:31">
      <c r="A6038">
        <v>16130</v>
      </c>
      <c r="B6038" t="s">
        <v>5436</v>
      </c>
      <c r="C6038" t="s">
        <v>33477</v>
      </c>
      <c r="D6038" t="s">
        <v>33476</v>
      </c>
      <c r="E6038"/>
      <c r="F6038">
        <v>95720</v>
      </c>
      <c r="G6038" t="s">
        <v>33480</v>
      </c>
      <c r="H6038">
        <v>74430</v>
      </c>
      <c r="I6038" t="s">
        <v>33476</v>
      </c>
      <c r="J6038"/>
      <c r="U6038" s="43"/>
      <c r="AE6038"/>
    </row>
    <row r="6039" spans="1:31">
      <c r="A6039">
        <v>16200</v>
      </c>
      <c r="B6039" t="s">
        <v>5437</v>
      </c>
      <c r="C6039" t="s">
        <v>33477</v>
      </c>
      <c r="D6039" t="s">
        <v>33476</v>
      </c>
      <c r="E6039"/>
      <c r="F6039">
        <v>95740</v>
      </c>
      <c r="G6039" t="s">
        <v>33480</v>
      </c>
      <c r="H6039">
        <v>74440</v>
      </c>
      <c r="I6039" t="s">
        <v>33476</v>
      </c>
      <c r="J6039"/>
      <c r="U6039" s="43"/>
      <c r="AE6039"/>
    </row>
    <row r="6040" spans="1:31">
      <c r="A6040">
        <v>16200</v>
      </c>
      <c r="B6040" t="s">
        <v>5437</v>
      </c>
      <c r="C6040" t="s">
        <v>33477</v>
      </c>
      <c r="D6040" t="s">
        <v>33476</v>
      </c>
      <c r="E6040"/>
      <c r="F6040">
        <v>95750</v>
      </c>
      <c r="G6040" t="s">
        <v>33480</v>
      </c>
      <c r="H6040">
        <v>74440</v>
      </c>
      <c r="I6040" t="s">
        <v>33476</v>
      </c>
      <c r="J6040"/>
      <c r="U6040" s="43"/>
      <c r="AE6040"/>
    </row>
    <row r="6041" spans="1:31">
      <c r="A6041">
        <v>16160</v>
      </c>
      <c r="B6041" t="s">
        <v>5438</v>
      </c>
      <c r="C6041" t="s">
        <v>33477</v>
      </c>
      <c r="D6041" t="e">
        <v>#N/A</v>
      </c>
      <c r="E6041"/>
      <c r="F6041">
        <v>95760</v>
      </c>
      <c r="G6041" t="s">
        <v>33480</v>
      </c>
      <c r="H6041">
        <v>74450</v>
      </c>
      <c r="I6041" t="s">
        <v>33476</v>
      </c>
      <c r="J6041"/>
      <c r="U6041" s="43"/>
      <c r="AE6041"/>
    </row>
    <row r="6042" spans="1:31">
      <c r="A6042">
        <v>16140</v>
      </c>
      <c r="B6042" t="s">
        <v>5439</v>
      </c>
      <c r="C6042" t="s">
        <v>33477</v>
      </c>
      <c r="D6042" t="s">
        <v>33476</v>
      </c>
      <c r="E6042"/>
      <c r="F6042">
        <v>95780</v>
      </c>
      <c r="G6042" t="s">
        <v>33480</v>
      </c>
      <c r="H6042">
        <v>74470</v>
      </c>
      <c r="I6042" t="s">
        <v>33476</v>
      </c>
      <c r="J6042"/>
      <c r="U6042" s="43"/>
      <c r="AE6042"/>
    </row>
    <row r="6043" spans="1:31">
      <c r="A6043">
        <v>16450</v>
      </c>
      <c r="B6043" t="s">
        <v>5440</v>
      </c>
      <c r="C6043" t="s">
        <v>33477</v>
      </c>
      <c r="D6043" t="s">
        <v>33482</v>
      </c>
      <c r="E6043"/>
      <c r="F6043">
        <v>95800</v>
      </c>
      <c r="G6043" t="s">
        <v>33480</v>
      </c>
      <c r="H6043">
        <v>74490</v>
      </c>
      <c r="I6043" t="s">
        <v>33476</v>
      </c>
      <c r="J6043"/>
      <c r="U6043" s="43"/>
      <c r="AE6043"/>
    </row>
    <row r="6044" spans="1:31">
      <c r="A6044">
        <v>16380</v>
      </c>
      <c r="B6044" t="s">
        <v>5441</v>
      </c>
      <c r="C6044" t="s">
        <v>33477</v>
      </c>
      <c r="D6044" t="s">
        <v>33476</v>
      </c>
      <c r="E6044"/>
      <c r="F6044">
        <v>95820</v>
      </c>
      <c r="G6044" t="s">
        <v>33480</v>
      </c>
      <c r="H6044">
        <v>74490</v>
      </c>
      <c r="I6044" t="s">
        <v>33476</v>
      </c>
      <c r="J6044"/>
      <c r="U6044" s="43"/>
      <c r="AE6044"/>
    </row>
    <row r="6045" spans="1:31">
      <c r="A6045">
        <v>16300</v>
      </c>
      <c r="B6045" t="s">
        <v>5442</v>
      </c>
      <c r="C6045" t="s">
        <v>33477</v>
      </c>
      <c r="D6045" t="s">
        <v>33476</v>
      </c>
      <c r="E6045"/>
      <c r="F6045">
        <v>95830</v>
      </c>
      <c r="G6045" t="s">
        <v>33480</v>
      </c>
      <c r="H6045">
        <v>74500</v>
      </c>
      <c r="I6045" t="s">
        <v>33476</v>
      </c>
      <c r="J6045"/>
      <c r="U6045" s="43"/>
      <c r="AE6045"/>
    </row>
    <row r="6046" spans="1:31">
      <c r="A6046">
        <v>16480</v>
      </c>
      <c r="B6046" t="s">
        <v>5443</v>
      </c>
      <c r="C6046" t="s">
        <v>33477</v>
      </c>
      <c r="D6046" t="s">
        <v>33476</v>
      </c>
      <c r="E6046"/>
      <c r="F6046">
        <v>95840</v>
      </c>
      <c r="G6046" t="s">
        <v>33480</v>
      </c>
      <c r="H6046">
        <v>74500</v>
      </c>
      <c r="I6046" t="s">
        <v>33476</v>
      </c>
      <c r="J6046"/>
      <c r="U6046" s="43"/>
      <c r="AE6046"/>
    </row>
    <row r="6047" spans="1:31">
      <c r="A6047">
        <v>16320</v>
      </c>
      <c r="B6047" t="s">
        <v>5444</v>
      </c>
      <c r="C6047" t="s">
        <v>33477</v>
      </c>
      <c r="D6047" t="s">
        <v>33476</v>
      </c>
      <c r="E6047"/>
      <c r="F6047">
        <v>95850</v>
      </c>
      <c r="G6047" t="s">
        <v>33480</v>
      </c>
      <c r="H6047">
        <v>74500</v>
      </c>
      <c r="I6047" t="s">
        <v>33476</v>
      </c>
      <c r="J6047"/>
      <c r="U6047" s="43"/>
      <c r="AE6047"/>
    </row>
    <row r="6048" spans="1:31">
      <c r="A6048">
        <v>16290</v>
      </c>
      <c r="B6048" t="s">
        <v>5445</v>
      </c>
      <c r="C6048" t="s">
        <v>33477</v>
      </c>
      <c r="D6048" t="s">
        <v>33476</v>
      </c>
      <c r="E6048"/>
      <c r="F6048">
        <v>95870</v>
      </c>
      <c r="G6048" t="s">
        <v>33480</v>
      </c>
      <c r="H6048">
        <v>74520</v>
      </c>
      <c r="I6048" t="s">
        <v>33476</v>
      </c>
      <c r="J6048"/>
      <c r="U6048" s="43"/>
      <c r="AE6048"/>
    </row>
    <row r="6049" spans="1:31">
      <c r="A6049">
        <v>16490</v>
      </c>
      <c r="B6049" t="s">
        <v>5446</v>
      </c>
      <c r="C6049" t="s">
        <v>33477</v>
      </c>
      <c r="D6049" t="s">
        <v>33476</v>
      </c>
      <c r="E6049"/>
      <c r="F6049">
        <v>95880</v>
      </c>
      <c r="G6049" t="s">
        <v>33480</v>
      </c>
      <c r="H6049">
        <v>74540</v>
      </c>
      <c r="I6049" t="s">
        <v>33476</v>
      </c>
      <c r="J6049"/>
      <c r="U6049" s="43"/>
      <c r="AE6049"/>
    </row>
    <row r="6050" spans="1:31">
      <c r="A6050">
        <v>16200</v>
      </c>
      <c r="B6050" t="s">
        <v>5447</v>
      </c>
      <c r="C6050" t="s">
        <v>33477</v>
      </c>
      <c r="D6050" t="s">
        <v>33476</v>
      </c>
      <c r="E6050"/>
      <c r="F6050"/>
      <c r="G6050"/>
      <c r="H6050">
        <v>74550</v>
      </c>
      <c r="I6050" t="s">
        <v>33476</v>
      </c>
      <c r="J6050"/>
      <c r="U6050" s="43"/>
      <c r="AE6050"/>
    </row>
    <row r="6051" spans="1:31">
      <c r="A6051">
        <v>16340</v>
      </c>
      <c r="B6051" t="s">
        <v>5448</v>
      </c>
      <c r="C6051" t="s">
        <v>33477</v>
      </c>
      <c r="D6051" t="e">
        <v>#N/A</v>
      </c>
      <c r="E6051"/>
      <c r="F6051"/>
      <c r="G6051"/>
      <c r="H6051">
        <v>74560</v>
      </c>
      <c r="I6051" t="s">
        <v>33476</v>
      </c>
      <c r="J6051"/>
      <c r="U6051" s="43"/>
      <c r="AE6051"/>
    </row>
    <row r="6052" spans="1:31">
      <c r="A6052">
        <v>16200</v>
      </c>
      <c r="B6052" t="s">
        <v>5449</v>
      </c>
      <c r="C6052" t="s">
        <v>33477</v>
      </c>
      <c r="D6052" t="s">
        <v>33476</v>
      </c>
      <c r="E6052"/>
      <c r="F6052"/>
      <c r="G6052"/>
      <c r="H6052">
        <v>74580</v>
      </c>
      <c r="I6052" t="s">
        <v>33476</v>
      </c>
      <c r="J6052"/>
      <c r="U6052" s="43"/>
      <c r="AE6052"/>
    </row>
    <row r="6053" spans="1:31">
      <c r="A6053">
        <v>16560</v>
      </c>
      <c r="B6053" t="s">
        <v>5450</v>
      </c>
      <c r="C6053" t="s">
        <v>33477</v>
      </c>
      <c r="D6053" t="s">
        <v>33476</v>
      </c>
      <c r="E6053"/>
      <c r="F6053"/>
      <c r="G6053"/>
      <c r="H6053">
        <v>74650</v>
      </c>
      <c r="I6053" t="s">
        <v>33476</v>
      </c>
      <c r="J6053"/>
      <c r="U6053" s="43"/>
      <c r="AE6053"/>
    </row>
    <row r="6054" spans="1:31">
      <c r="A6054">
        <v>16100</v>
      </c>
      <c r="B6054" t="s">
        <v>5451</v>
      </c>
      <c r="C6054" t="s">
        <v>33477</v>
      </c>
      <c r="D6054" t="s">
        <v>33476</v>
      </c>
      <c r="E6054"/>
      <c r="F6054"/>
      <c r="G6054"/>
      <c r="H6054">
        <v>74700</v>
      </c>
      <c r="I6054" t="s">
        <v>33476</v>
      </c>
      <c r="J6054"/>
      <c r="U6054" s="43"/>
      <c r="AE6054"/>
    </row>
    <row r="6055" spans="1:31">
      <c r="A6055">
        <v>16190</v>
      </c>
      <c r="B6055" t="s">
        <v>5452</v>
      </c>
      <c r="C6055" t="s">
        <v>33477</v>
      </c>
      <c r="D6055" t="s">
        <v>33476</v>
      </c>
      <c r="E6055"/>
      <c r="F6055"/>
      <c r="G6055"/>
      <c r="H6055">
        <v>74800</v>
      </c>
      <c r="I6055" t="s">
        <v>33476</v>
      </c>
      <c r="J6055"/>
      <c r="U6055" s="43"/>
      <c r="AE6055"/>
    </row>
    <row r="6056" spans="1:31">
      <c r="A6056">
        <v>16130</v>
      </c>
      <c r="B6056" t="s">
        <v>5453</v>
      </c>
      <c r="C6056" t="s">
        <v>33477</v>
      </c>
      <c r="D6056" t="s">
        <v>33476</v>
      </c>
      <c r="E6056"/>
      <c r="F6056"/>
      <c r="G6056"/>
      <c r="H6056">
        <v>74800</v>
      </c>
      <c r="I6056" t="s">
        <v>33476</v>
      </c>
      <c r="J6056"/>
      <c r="U6056" s="43"/>
      <c r="AE6056"/>
    </row>
    <row r="6057" spans="1:31">
      <c r="A6057">
        <v>16230</v>
      </c>
      <c r="B6057" t="s">
        <v>5454</v>
      </c>
      <c r="C6057" t="s">
        <v>33477</v>
      </c>
      <c r="D6057" t="s">
        <v>33476</v>
      </c>
      <c r="E6057"/>
      <c r="F6057"/>
      <c r="G6057"/>
      <c r="H6057">
        <v>74890</v>
      </c>
      <c r="I6057" t="s">
        <v>33476</v>
      </c>
      <c r="J6057"/>
      <c r="U6057" s="43"/>
      <c r="AE6057"/>
    </row>
    <row r="6058" spans="1:31">
      <c r="A6058">
        <v>16200</v>
      </c>
      <c r="B6058" t="s">
        <v>5455</v>
      </c>
      <c r="C6058" t="s">
        <v>33477</v>
      </c>
      <c r="D6058" t="s">
        <v>33476</v>
      </c>
      <c r="E6058"/>
      <c r="F6058"/>
      <c r="G6058"/>
      <c r="H6058">
        <v>74930</v>
      </c>
      <c r="I6058" t="s">
        <v>33476</v>
      </c>
      <c r="J6058"/>
      <c r="U6058" s="43"/>
      <c r="AE6058"/>
    </row>
    <row r="6059" spans="1:31">
      <c r="A6059">
        <v>16250</v>
      </c>
      <c r="B6059" t="s">
        <v>5456</v>
      </c>
      <c r="C6059" t="s">
        <v>33477</v>
      </c>
      <c r="D6059" t="s">
        <v>33476</v>
      </c>
      <c r="E6059"/>
      <c r="F6059"/>
      <c r="G6059"/>
      <c r="H6059">
        <v>74950</v>
      </c>
      <c r="I6059" t="s">
        <v>33476</v>
      </c>
      <c r="J6059"/>
      <c r="U6059" s="43"/>
      <c r="AE6059"/>
    </row>
    <row r="6060" spans="1:31">
      <c r="A6060">
        <v>16250</v>
      </c>
      <c r="B6060" t="s">
        <v>5456</v>
      </c>
      <c r="C6060" t="s">
        <v>33477</v>
      </c>
      <c r="D6060" t="s">
        <v>33476</v>
      </c>
      <c r="E6060"/>
      <c r="F6060"/>
      <c r="G6060"/>
      <c r="H6060">
        <v>76110</v>
      </c>
      <c r="I6060" t="s">
        <v>33476</v>
      </c>
      <c r="J6060"/>
      <c r="U6060" s="43"/>
      <c r="AE6060"/>
    </row>
    <row r="6061" spans="1:31">
      <c r="A6061">
        <v>16250</v>
      </c>
      <c r="B6061" t="s">
        <v>5456</v>
      </c>
      <c r="C6061" t="s">
        <v>33477</v>
      </c>
      <c r="D6061" t="s">
        <v>33476</v>
      </c>
      <c r="E6061"/>
      <c r="F6061"/>
      <c r="G6061"/>
      <c r="H6061">
        <v>76110</v>
      </c>
      <c r="I6061" t="s">
        <v>33476</v>
      </c>
      <c r="J6061"/>
      <c r="U6061" s="43"/>
      <c r="AE6061"/>
    </row>
    <row r="6062" spans="1:31">
      <c r="A6062">
        <v>16250</v>
      </c>
      <c r="B6062" t="s">
        <v>5456</v>
      </c>
      <c r="C6062" t="s">
        <v>33477</v>
      </c>
      <c r="D6062" t="s">
        <v>33476</v>
      </c>
      <c r="E6062"/>
      <c r="F6062"/>
      <c r="G6062"/>
      <c r="H6062">
        <v>76110</v>
      </c>
      <c r="I6062" t="s">
        <v>33476</v>
      </c>
      <c r="J6062"/>
      <c r="U6062" s="43"/>
      <c r="AE6062"/>
    </row>
    <row r="6063" spans="1:31">
      <c r="A6063">
        <v>16300</v>
      </c>
      <c r="B6063" t="s">
        <v>5457</v>
      </c>
      <c r="C6063" t="s">
        <v>33477</v>
      </c>
      <c r="D6063" t="s">
        <v>33476</v>
      </c>
      <c r="E6063"/>
      <c r="F6063"/>
      <c r="G6063"/>
      <c r="H6063">
        <v>76113</v>
      </c>
      <c r="I6063" t="s">
        <v>33476</v>
      </c>
      <c r="J6063"/>
      <c r="U6063" s="43"/>
      <c r="AE6063"/>
    </row>
    <row r="6064" spans="1:31">
      <c r="A6064">
        <v>16120</v>
      </c>
      <c r="B6064" t="s">
        <v>5458</v>
      </c>
      <c r="C6064" t="s">
        <v>33477</v>
      </c>
      <c r="D6064" t="s">
        <v>33476</v>
      </c>
      <c r="E6064"/>
      <c r="F6064"/>
      <c r="G6064"/>
      <c r="H6064">
        <v>76160</v>
      </c>
      <c r="I6064" t="s">
        <v>33476</v>
      </c>
      <c r="J6064"/>
      <c r="U6064" s="43"/>
      <c r="AE6064"/>
    </row>
    <row r="6065" spans="1:31">
      <c r="A6065">
        <v>16300</v>
      </c>
      <c r="B6065" t="s">
        <v>5459</v>
      </c>
      <c r="C6065" t="s">
        <v>33477</v>
      </c>
      <c r="D6065" t="s">
        <v>33476</v>
      </c>
      <c r="E6065"/>
      <c r="F6065"/>
      <c r="G6065"/>
      <c r="H6065">
        <v>76190</v>
      </c>
      <c r="I6065" t="s">
        <v>33476</v>
      </c>
      <c r="J6065"/>
      <c r="U6065" s="43"/>
      <c r="AE6065"/>
    </row>
    <row r="6066" spans="1:31">
      <c r="A6066">
        <v>16390</v>
      </c>
      <c r="B6066" t="s">
        <v>3921</v>
      </c>
      <c r="C6066" t="s">
        <v>33477</v>
      </c>
      <c r="D6066" t="s">
        <v>33476</v>
      </c>
      <c r="E6066"/>
      <c r="F6066"/>
      <c r="G6066"/>
      <c r="H6066">
        <v>76190</v>
      </c>
      <c r="I6066" t="s">
        <v>33476</v>
      </c>
      <c r="J6066"/>
      <c r="U6066" s="43"/>
      <c r="AE6066"/>
    </row>
    <row r="6067" spans="1:31">
      <c r="A6067">
        <v>16500</v>
      </c>
      <c r="B6067" t="s">
        <v>5460</v>
      </c>
      <c r="C6067" t="s">
        <v>33477</v>
      </c>
      <c r="D6067" t="s">
        <v>33476</v>
      </c>
      <c r="E6067"/>
      <c r="F6067"/>
      <c r="G6067"/>
      <c r="H6067">
        <v>76190</v>
      </c>
      <c r="I6067" t="s">
        <v>33476</v>
      </c>
      <c r="J6067"/>
      <c r="U6067" s="43"/>
      <c r="AE6067"/>
    </row>
    <row r="6068" spans="1:31">
      <c r="A6068">
        <v>16420</v>
      </c>
      <c r="B6068" t="s">
        <v>5461</v>
      </c>
      <c r="C6068" t="s">
        <v>33477</v>
      </c>
      <c r="D6068" t="s">
        <v>33476</v>
      </c>
      <c r="E6068"/>
      <c r="F6068"/>
      <c r="G6068"/>
      <c r="H6068">
        <v>76210</v>
      </c>
      <c r="I6068" t="s">
        <v>33476</v>
      </c>
      <c r="J6068"/>
      <c r="U6068" s="43"/>
      <c r="AE6068"/>
    </row>
    <row r="6069" spans="1:31">
      <c r="A6069">
        <v>16310</v>
      </c>
      <c r="B6069" t="s">
        <v>5462</v>
      </c>
      <c r="C6069" t="s">
        <v>33477</v>
      </c>
      <c r="D6069" t="s">
        <v>33476</v>
      </c>
      <c r="E6069"/>
      <c r="F6069"/>
      <c r="G6069"/>
      <c r="H6069">
        <v>76210</v>
      </c>
      <c r="I6069" t="s">
        <v>33476</v>
      </c>
      <c r="J6069"/>
      <c r="U6069" s="43"/>
      <c r="AE6069"/>
    </row>
    <row r="6070" spans="1:31">
      <c r="A6070">
        <v>16460</v>
      </c>
      <c r="B6070" t="s">
        <v>5463</v>
      </c>
      <c r="C6070" t="s">
        <v>33477</v>
      </c>
      <c r="D6070" t="s">
        <v>33476</v>
      </c>
      <c r="E6070"/>
      <c r="F6070"/>
      <c r="G6070"/>
      <c r="H6070">
        <v>76240</v>
      </c>
      <c r="I6070" t="s">
        <v>33476</v>
      </c>
      <c r="J6070"/>
      <c r="U6070" s="43"/>
      <c r="AE6070"/>
    </row>
    <row r="6071" spans="1:31">
      <c r="A6071">
        <v>16140</v>
      </c>
      <c r="B6071" t="s">
        <v>5464</v>
      </c>
      <c r="C6071" t="s">
        <v>33477</v>
      </c>
      <c r="D6071" t="s">
        <v>33476</v>
      </c>
      <c r="E6071"/>
      <c r="F6071"/>
      <c r="G6071"/>
      <c r="H6071">
        <v>76260</v>
      </c>
      <c r="I6071" t="s">
        <v>33476</v>
      </c>
      <c r="J6071"/>
      <c r="U6071" s="43"/>
      <c r="AE6071"/>
    </row>
    <row r="6072" spans="1:31">
      <c r="A6072">
        <v>16130</v>
      </c>
      <c r="B6072" t="s">
        <v>5465</v>
      </c>
      <c r="C6072" t="s">
        <v>33477</v>
      </c>
      <c r="D6072" t="s">
        <v>33476</v>
      </c>
      <c r="E6072"/>
      <c r="F6072"/>
      <c r="G6072"/>
      <c r="H6072">
        <v>76260</v>
      </c>
      <c r="I6072" t="s">
        <v>33476</v>
      </c>
      <c r="J6072"/>
      <c r="U6072" s="43"/>
      <c r="AE6072"/>
    </row>
    <row r="6073" spans="1:31">
      <c r="A6073">
        <v>16300</v>
      </c>
      <c r="B6073" t="s">
        <v>5465</v>
      </c>
      <c r="C6073" t="s">
        <v>33477</v>
      </c>
      <c r="D6073" t="s">
        <v>33476</v>
      </c>
      <c r="E6073"/>
      <c r="F6073"/>
      <c r="G6073"/>
      <c r="H6073">
        <v>76260</v>
      </c>
      <c r="I6073" t="s">
        <v>33476</v>
      </c>
      <c r="J6073"/>
      <c r="U6073" s="43"/>
      <c r="AE6073"/>
    </row>
    <row r="6074" spans="1:31">
      <c r="A6074">
        <v>16730</v>
      </c>
      <c r="B6074" t="s">
        <v>5466</v>
      </c>
      <c r="C6074" t="s">
        <v>33477</v>
      </c>
      <c r="D6074" t="e">
        <v>#N/A</v>
      </c>
      <c r="E6074"/>
      <c r="F6074"/>
      <c r="G6074"/>
      <c r="H6074">
        <v>76270</v>
      </c>
      <c r="I6074" t="s">
        <v>33476</v>
      </c>
      <c r="J6074"/>
      <c r="U6074" s="43"/>
      <c r="AE6074"/>
    </row>
    <row r="6075" spans="1:31">
      <c r="A6075">
        <v>16310</v>
      </c>
      <c r="B6075" t="s">
        <v>5467</v>
      </c>
      <c r="C6075" t="s">
        <v>33477</v>
      </c>
      <c r="D6075" t="s">
        <v>33476</v>
      </c>
      <c r="E6075"/>
      <c r="F6075"/>
      <c r="G6075"/>
      <c r="H6075">
        <v>76270</v>
      </c>
      <c r="I6075" t="s">
        <v>33476</v>
      </c>
      <c r="J6075"/>
      <c r="U6075" s="43"/>
      <c r="AE6075"/>
    </row>
    <row r="6076" spans="1:31">
      <c r="A6076">
        <v>16700</v>
      </c>
      <c r="B6076" t="s">
        <v>5468</v>
      </c>
      <c r="C6076" t="s">
        <v>33477</v>
      </c>
      <c r="D6076" t="s">
        <v>33476</v>
      </c>
      <c r="E6076"/>
      <c r="F6076"/>
      <c r="G6076"/>
      <c r="H6076">
        <v>76270</v>
      </c>
      <c r="I6076" t="s">
        <v>33476</v>
      </c>
      <c r="J6076"/>
      <c r="U6076" s="43"/>
      <c r="AE6076"/>
    </row>
    <row r="6077" spans="1:31">
      <c r="A6077">
        <v>16240</v>
      </c>
      <c r="B6077" t="s">
        <v>5469</v>
      </c>
      <c r="C6077" t="s">
        <v>33477</v>
      </c>
      <c r="D6077" t="s">
        <v>33476</v>
      </c>
      <c r="E6077"/>
      <c r="F6077"/>
      <c r="G6077"/>
      <c r="H6077">
        <v>76270</v>
      </c>
      <c r="I6077" t="s">
        <v>33476</v>
      </c>
      <c r="J6077"/>
      <c r="U6077" s="43"/>
      <c r="AE6077"/>
    </row>
    <row r="6078" spans="1:31">
      <c r="A6078">
        <v>16230</v>
      </c>
      <c r="B6078" t="s">
        <v>5470</v>
      </c>
      <c r="C6078" t="s">
        <v>33477</v>
      </c>
      <c r="D6078" t="s">
        <v>33476</v>
      </c>
      <c r="E6078"/>
      <c r="F6078"/>
      <c r="G6078"/>
      <c r="H6078">
        <v>76280</v>
      </c>
      <c r="I6078" t="s">
        <v>33476</v>
      </c>
      <c r="J6078"/>
      <c r="U6078" s="43"/>
      <c r="AE6078"/>
    </row>
    <row r="6079" spans="1:31">
      <c r="A6079">
        <v>16270</v>
      </c>
      <c r="B6079" t="s">
        <v>5471</v>
      </c>
      <c r="C6079" t="s">
        <v>33477</v>
      </c>
      <c r="D6079" t="s">
        <v>33476</v>
      </c>
      <c r="E6079"/>
      <c r="F6079"/>
      <c r="G6079"/>
      <c r="H6079">
        <v>76280</v>
      </c>
      <c r="I6079" t="s">
        <v>33476</v>
      </c>
      <c r="J6079"/>
      <c r="U6079" s="43"/>
      <c r="AE6079"/>
    </row>
    <row r="6080" spans="1:31">
      <c r="A6080">
        <v>16270</v>
      </c>
      <c r="B6080" t="s">
        <v>5471</v>
      </c>
      <c r="C6080" t="s">
        <v>33477</v>
      </c>
      <c r="D6080" t="s">
        <v>33476</v>
      </c>
      <c r="E6080"/>
      <c r="F6080"/>
      <c r="G6080"/>
      <c r="H6080">
        <v>76320</v>
      </c>
      <c r="I6080" t="s">
        <v>33476</v>
      </c>
      <c r="J6080"/>
      <c r="U6080" s="43"/>
      <c r="AE6080"/>
    </row>
    <row r="6081" spans="1:31">
      <c r="A6081">
        <v>16270</v>
      </c>
      <c r="B6081" t="s">
        <v>5471</v>
      </c>
      <c r="C6081" t="s">
        <v>33477</v>
      </c>
      <c r="D6081" t="s">
        <v>33476</v>
      </c>
      <c r="E6081"/>
      <c r="F6081"/>
      <c r="G6081"/>
      <c r="H6081">
        <v>76330</v>
      </c>
      <c r="I6081" t="s">
        <v>33476</v>
      </c>
      <c r="J6081"/>
      <c r="U6081" s="43"/>
      <c r="AE6081"/>
    </row>
    <row r="6082" spans="1:31">
      <c r="A6082">
        <v>16270</v>
      </c>
      <c r="B6082" t="s">
        <v>5471</v>
      </c>
      <c r="C6082" t="s">
        <v>33477</v>
      </c>
      <c r="D6082" t="s">
        <v>33476</v>
      </c>
      <c r="E6082"/>
      <c r="F6082"/>
      <c r="G6082"/>
      <c r="H6082">
        <v>76340</v>
      </c>
      <c r="I6082" t="s">
        <v>33476</v>
      </c>
      <c r="J6082"/>
      <c r="U6082" s="43"/>
      <c r="AE6082"/>
    </row>
    <row r="6083" spans="1:31">
      <c r="A6083">
        <v>16270</v>
      </c>
      <c r="B6083" t="s">
        <v>5471</v>
      </c>
      <c r="C6083" t="s">
        <v>33477</v>
      </c>
      <c r="D6083" t="s">
        <v>33476</v>
      </c>
      <c r="E6083"/>
      <c r="F6083"/>
      <c r="G6083"/>
      <c r="H6083">
        <v>76340</v>
      </c>
      <c r="I6083" t="s">
        <v>33476</v>
      </c>
      <c r="J6083"/>
      <c r="U6083" s="43"/>
      <c r="AE6083"/>
    </row>
    <row r="6084" spans="1:31">
      <c r="A6084">
        <v>16270</v>
      </c>
      <c r="B6084" t="s">
        <v>5471</v>
      </c>
      <c r="C6084" t="s">
        <v>33477</v>
      </c>
      <c r="D6084" t="s">
        <v>33476</v>
      </c>
      <c r="E6084"/>
      <c r="F6084"/>
      <c r="G6084"/>
      <c r="H6084">
        <v>76340</v>
      </c>
      <c r="I6084" t="s">
        <v>33476</v>
      </c>
      <c r="J6084"/>
      <c r="U6084" s="43"/>
      <c r="AE6084"/>
    </row>
    <row r="6085" spans="1:31">
      <c r="A6085">
        <v>16100</v>
      </c>
      <c r="B6085" t="s">
        <v>5472</v>
      </c>
      <c r="C6085" t="s">
        <v>33477</v>
      </c>
      <c r="D6085" t="s">
        <v>33476</v>
      </c>
      <c r="E6085"/>
      <c r="F6085"/>
      <c r="G6085"/>
      <c r="H6085">
        <v>76340</v>
      </c>
      <c r="I6085" t="s">
        <v>33476</v>
      </c>
      <c r="J6085"/>
      <c r="U6085" s="43"/>
      <c r="AE6085"/>
    </row>
    <row r="6086" spans="1:31">
      <c r="A6086">
        <v>16100</v>
      </c>
      <c r="B6086" t="s">
        <v>5472</v>
      </c>
      <c r="C6086" t="s">
        <v>33477</v>
      </c>
      <c r="D6086" t="s">
        <v>33476</v>
      </c>
      <c r="E6086"/>
      <c r="F6086"/>
      <c r="G6086"/>
      <c r="H6086">
        <v>76360</v>
      </c>
      <c r="I6086" t="s">
        <v>33476</v>
      </c>
      <c r="J6086"/>
      <c r="U6086" s="43"/>
      <c r="AE6086"/>
    </row>
    <row r="6087" spans="1:31">
      <c r="A6087">
        <v>16140</v>
      </c>
      <c r="B6087" t="s">
        <v>5473</v>
      </c>
      <c r="C6087" t="s">
        <v>33477</v>
      </c>
      <c r="D6087" t="s">
        <v>33476</v>
      </c>
      <c r="E6087"/>
      <c r="F6087"/>
      <c r="G6087"/>
      <c r="H6087">
        <v>76370</v>
      </c>
      <c r="I6087" t="s">
        <v>33476</v>
      </c>
      <c r="J6087"/>
      <c r="U6087" s="43"/>
      <c r="AE6087"/>
    </row>
    <row r="6088" spans="1:31">
      <c r="A6088">
        <v>16450</v>
      </c>
      <c r="B6088" t="s">
        <v>5474</v>
      </c>
      <c r="C6088" t="s">
        <v>33477</v>
      </c>
      <c r="D6088" t="s">
        <v>33482</v>
      </c>
      <c r="E6088"/>
      <c r="F6088"/>
      <c r="G6088"/>
      <c r="H6088">
        <v>76380</v>
      </c>
      <c r="I6088" t="s">
        <v>33476</v>
      </c>
      <c r="J6088"/>
      <c r="U6088" s="43"/>
      <c r="AE6088"/>
    </row>
    <row r="6089" spans="1:31">
      <c r="A6089">
        <v>16230</v>
      </c>
      <c r="B6089" t="s">
        <v>5475</v>
      </c>
      <c r="C6089" t="s">
        <v>33477</v>
      </c>
      <c r="D6089" t="s">
        <v>33476</v>
      </c>
      <c r="E6089"/>
      <c r="F6089"/>
      <c r="G6089"/>
      <c r="H6089">
        <v>76390</v>
      </c>
      <c r="I6089" t="s">
        <v>33476</v>
      </c>
      <c r="J6089"/>
      <c r="U6089" s="43"/>
      <c r="AE6089"/>
    </row>
    <row r="6090" spans="1:31">
      <c r="A6090">
        <v>16240</v>
      </c>
      <c r="B6090" t="s">
        <v>5476</v>
      </c>
      <c r="C6090" t="s">
        <v>33477</v>
      </c>
      <c r="D6090" t="s">
        <v>33476</v>
      </c>
      <c r="E6090"/>
      <c r="F6090"/>
      <c r="G6090"/>
      <c r="H6090">
        <v>76390</v>
      </c>
      <c r="I6090" t="s">
        <v>33476</v>
      </c>
      <c r="J6090"/>
      <c r="U6090" s="43"/>
      <c r="AE6090"/>
    </row>
    <row r="6091" spans="1:31">
      <c r="A6091">
        <v>16320</v>
      </c>
      <c r="B6091" t="s">
        <v>5477</v>
      </c>
      <c r="C6091" t="s">
        <v>33477</v>
      </c>
      <c r="D6091" t="s">
        <v>33476</v>
      </c>
      <c r="E6091"/>
      <c r="F6091"/>
      <c r="G6091"/>
      <c r="H6091">
        <v>76390</v>
      </c>
      <c r="I6091" t="s">
        <v>33476</v>
      </c>
      <c r="J6091"/>
      <c r="U6091" s="43"/>
      <c r="AE6091"/>
    </row>
    <row r="6092" spans="1:31">
      <c r="A6092">
        <v>16600</v>
      </c>
      <c r="B6092" t="s">
        <v>5478</v>
      </c>
      <c r="C6092" t="s">
        <v>33477</v>
      </c>
      <c r="D6092" t="s">
        <v>33476</v>
      </c>
      <c r="E6092"/>
      <c r="F6092"/>
      <c r="G6092"/>
      <c r="H6092">
        <v>76390</v>
      </c>
      <c r="I6092" t="s">
        <v>33476</v>
      </c>
      <c r="J6092"/>
      <c r="U6092" s="43"/>
      <c r="AE6092"/>
    </row>
    <row r="6093" spans="1:31">
      <c r="A6093">
        <v>16230</v>
      </c>
      <c r="B6093" t="s">
        <v>5479</v>
      </c>
      <c r="C6093" t="s">
        <v>33477</v>
      </c>
      <c r="D6093" t="s">
        <v>33476</v>
      </c>
      <c r="E6093"/>
      <c r="F6093"/>
      <c r="G6093"/>
      <c r="H6093">
        <v>76400</v>
      </c>
      <c r="I6093" t="s">
        <v>33476</v>
      </c>
      <c r="J6093"/>
      <c r="U6093" s="43"/>
      <c r="AE6093"/>
    </row>
    <row r="6094" spans="1:31">
      <c r="A6094">
        <v>16380</v>
      </c>
      <c r="B6094" t="s">
        <v>5480</v>
      </c>
      <c r="C6094" t="s">
        <v>33477</v>
      </c>
      <c r="D6094" t="s">
        <v>33476</v>
      </c>
      <c r="E6094"/>
      <c r="F6094"/>
      <c r="G6094"/>
      <c r="H6094">
        <v>76420</v>
      </c>
      <c r="I6094" t="s">
        <v>33476</v>
      </c>
      <c r="J6094"/>
      <c r="U6094" s="43"/>
      <c r="AE6094"/>
    </row>
    <row r="6095" spans="1:31">
      <c r="A6095">
        <v>16120</v>
      </c>
      <c r="B6095" t="s">
        <v>5481</v>
      </c>
      <c r="C6095" t="s">
        <v>33477</v>
      </c>
      <c r="D6095" t="s">
        <v>33476</v>
      </c>
      <c r="E6095"/>
      <c r="F6095"/>
      <c r="G6095"/>
      <c r="H6095">
        <v>76430</v>
      </c>
      <c r="I6095" t="s">
        <v>33476</v>
      </c>
      <c r="J6095"/>
      <c r="U6095" s="43"/>
      <c r="AE6095"/>
    </row>
    <row r="6096" spans="1:31">
      <c r="A6096">
        <v>16120</v>
      </c>
      <c r="B6096" t="s">
        <v>5481</v>
      </c>
      <c r="C6096" t="s">
        <v>33477</v>
      </c>
      <c r="D6096" t="s">
        <v>33476</v>
      </c>
      <c r="E6096"/>
      <c r="F6096"/>
      <c r="G6096"/>
      <c r="H6096">
        <v>76430</v>
      </c>
      <c r="I6096" t="s">
        <v>33476</v>
      </c>
      <c r="J6096"/>
      <c r="U6096" s="43"/>
      <c r="AE6096"/>
    </row>
    <row r="6097" spans="1:31">
      <c r="A6097">
        <v>16120</v>
      </c>
      <c r="B6097" t="s">
        <v>5481</v>
      </c>
      <c r="C6097" t="s">
        <v>33477</v>
      </c>
      <c r="D6097" t="s">
        <v>33476</v>
      </c>
      <c r="E6097"/>
      <c r="F6097"/>
      <c r="G6097"/>
      <c r="H6097">
        <v>76430</v>
      </c>
      <c r="I6097" t="s">
        <v>33476</v>
      </c>
      <c r="J6097"/>
      <c r="U6097" s="43"/>
      <c r="AE6097"/>
    </row>
    <row r="6098" spans="1:31">
      <c r="A6098">
        <v>16120</v>
      </c>
      <c r="B6098" t="s">
        <v>5481</v>
      </c>
      <c r="C6098" t="s">
        <v>33477</v>
      </c>
      <c r="D6098" t="s">
        <v>33476</v>
      </c>
      <c r="E6098"/>
      <c r="F6098"/>
      <c r="G6098"/>
      <c r="H6098">
        <v>76430</v>
      </c>
      <c r="I6098" t="s">
        <v>33476</v>
      </c>
      <c r="J6098"/>
      <c r="U6098" s="43"/>
      <c r="AE6098"/>
    </row>
    <row r="6099" spans="1:31">
      <c r="A6099">
        <v>16120</v>
      </c>
      <c r="B6099" t="s">
        <v>5481</v>
      </c>
      <c r="C6099" t="s">
        <v>33477</v>
      </c>
      <c r="D6099" t="s">
        <v>33476</v>
      </c>
      <c r="E6099"/>
      <c r="F6099"/>
      <c r="G6099"/>
      <c r="H6099">
        <v>76440</v>
      </c>
      <c r="I6099" t="s">
        <v>33476</v>
      </c>
      <c r="J6099"/>
      <c r="U6099" s="43"/>
      <c r="AE6099"/>
    </row>
    <row r="6100" spans="1:31">
      <c r="A6100">
        <v>16500</v>
      </c>
      <c r="B6100" t="s">
        <v>5482</v>
      </c>
      <c r="C6100" t="s">
        <v>33477</v>
      </c>
      <c r="D6100" t="s">
        <v>33476</v>
      </c>
      <c r="E6100"/>
      <c r="F6100"/>
      <c r="G6100"/>
      <c r="H6100">
        <v>76440</v>
      </c>
      <c r="I6100" t="s">
        <v>33476</v>
      </c>
      <c r="J6100"/>
      <c r="U6100" s="43"/>
      <c r="AE6100"/>
    </row>
    <row r="6101" spans="1:31">
      <c r="A6101">
        <v>16230</v>
      </c>
      <c r="B6101" t="s">
        <v>5483</v>
      </c>
      <c r="C6101" t="s">
        <v>33477</v>
      </c>
      <c r="D6101" t="s">
        <v>33476</v>
      </c>
      <c r="E6101"/>
      <c r="F6101"/>
      <c r="G6101"/>
      <c r="H6101">
        <v>76440</v>
      </c>
      <c r="I6101" t="s">
        <v>33476</v>
      </c>
      <c r="J6101"/>
      <c r="U6101" s="43"/>
      <c r="AE6101"/>
    </row>
    <row r="6102" spans="1:31">
      <c r="A6102">
        <v>16230</v>
      </c>
      <c r="B6102" t="s">
        <v>5483</v>
      </c>
      <c r="C6102" t="s">
        <v>33477</v>
      </c>
      <c r="D6102" t="s">
        <v>33476</v>
      </c>
      <c r="E6102"/>
      <c r="F6102"/>
      <c r="G6102"/>
      <c r="H6102">
        <v>76440</v>
      </c>
      <c r="I6102" t="s">
        <v>33476</v>
      </c>
      <c r="J6102"/>
      <c r="U6102" s="43"/>
      <c r="AE6102"/>
    </row>
    <row r="6103" spans="1:31">
      <c r="A6103">
        <v>16140</v>
      </c>
      <c r="B6103" t="s">
        <v>5484</v>
      </c>
      <c r="C6103" t="s">
        <v>33477</v>
      </c>
      <c r="D6103" t="s">
        <v>33476</v>
      </c>
      <c r="E6103"/>
      <c r="F6103"/>
      <c r="G6103"/>
      <c r="H6103">
        <v>76450</v>
      </c>
      <c r="I6103" t="s">
        <v>33476</v>
      </c>
      <c r="J6103"/>
      <c r="U6103" s="43"/>
      <c r="AE6103"/>
    </row>
    <row r="6104" spans="1:31">
      <c r="A6104">
        <v>16170</v>
      </c>
      <c r="B6104" t="s">
        <v>5485</v>
      </c>
      <c r="C6104" t="s">
        <v>33477</v>
      </c>
      <c r="D6104" t="s">
        <v>33476</v>
      </c>
      <c r="E6104"/>
      <c r="F6104"/>
      <c r="G6104"/>
      <c r="H6104">
        <v>76450</v>
      </c>
      <c r="I6104" t="s">
        <v>33476</v>
      </c>
      <c r="J6104"/>
      <c r="U6104" s="43"/>
      <c r="AE6104"/>
    </row>
    <row r="6105" spans="1:31">
      <c r="A6105">
        <v>16110</v>
      </c>
      <c r="B6105" t="s">
        <v>5486</v>
      </c>
      <c r="C6105" t="s">
        <v>33477</v>
      </c>
      <c r="D6105" t="s">
        <v>33476</v>
      </c>
      <c r="E6105"/>
      <c r="F6105"/>
      <c r="G6105"/>
      <c r="H6105">
        <v>76450</v>
      </c>
      <c r="I6105" t="s">
        <v>33476</v>
      </c>
      <c r="J6105"/>
      <c r="U6105" s="43"/>
      <c r="AE6105"/>
    </row>
    <row r="6106" spans="1:31">
      <c r="A6106">
        <v>16570</v>
      </c>
      <c r="B6106" t="s">
        <v>5487</v>
      </c>
      <c r="C6106" t="s">
        <v>33477</v>
      </c>
      <c r="D6106" t="e">
        <v>#N/A</v>
      </c>
      <c r="E6106"/>
      <c r="F6106"/>
      <c r="G6106"/>
      <c r="H6106">
        <v>76480</v>
      </c>
      <c r="I6106" t="s">
        <v>33476</v>
      </c>
      <c r="J6106"/>
      <c r="U6106" s="43"/>
      <c r="AE6106"/>
    </row>
    <row r="6107" spans="1:31">
      <c r="A6107">
        <v>16380</v>
      </c>
      <c r="B6107" t="s">
        <v>5488</v>
      </c>
      <c r="C6107" t="s">
        <v>33477</v>
      </c>
      <c r="D6107" t="s">
        <v>33476</v>
      </c>
      <c r="E6107"/>
      <c r="F6107"/>
      <c r="G6107"/>
      <c r="H6107">
        <v>76480</v>
      </c>
      <c r="I6107" t="s">
        <v>33476</v>
      </c>
      <c r="J6107"/>
      <c r="U6107" s="43"/>
      <c r="AE6107"/>
    </row>
    <row r="6108" spans="1:31">
      <c r="A6108">
        <v>16310</v>
      </c>
      <c r="B6108" t="s">
        <v>5489</v>
      </c>
      <c r="C6108" t="s">
        <v>33477</v>
      </c>
      <c r="D6108" t="s">
        <v>33476</v>
      </c>
      <c r="E6108"/>
      <c r="F6108"/>
      <c r="G6108"/>
      <c r="H6108">
        <v>76490</v>
      </c>
      <c r="I6108" t="s">
        <v>33476</v>
      </c>
      <c r="J6108"/>
      <c r="U6108" s="43"/>
      <c r="AE6108"/>
    </row>
    <row r="6109" spans="1:31">
      <c r="A6109">
        <v>16310</v>
      </c>
      <c r="B6109" t="s">
        <v>5490</v>
      </c>
      <c r="C6109" t="s">
        <v>33477</v>
      </c>
      <c r="D6109" t="s">
        <v>33476</v>
      </c>
      <c r="E6109"/>
      <c r="F6109"/>
      <c r="G6109"/>
      <c r="H6109">
        <v>76490</v>
      </c>
      <c r="I6109" t="s">
        <v>33476</v>
      </c>
      <c r="J6109"/>
      <c r="U6109" s="43"/>
      <c r="AE6109"/>
    </row>
    <row r="6110" spans="1:31">
      <c r="A6110">
        <v>16210</v>
      </c>
      <c r="B6110" t="s">
        <v>5491</v>
      </c>
      <c r="C6110" t="s">
        <v>33477</v>
      </c>
      <c r="D6110" t="s">
        <v>33476</v>
      </c>
      <c r="E6110"/>
      <c r="F6110"/>
      <c r="G6110"/>
      <c r="H6110">
        <v>76510</v>
      </c>
      <c r="I6110" t="s">
        <v>33476</v>
      </c>
      <c r="J6110"/>
      <c r="U6110" s="43"/>
      <c r="AE6110"/>
    </row>
    <row r="6111" spans="1:31">
      <c r="A6111">
        <v>16200</v>
      </c>
      <c r="B6111" t="s">
        <v>5492</v>
      </c>
      <c r="C6111" t="s">
        <v>33477</v>
      </c>
      <c r="D6111" t="s">
        <v>33476</v>
      </c>
      <c r="E6111"/>
      <c r="F6111"/>
      <c r="G6111"/>
      <c r="H6111">
        <v>76520</v>
      </c>
      <c r="I6111" t="s">
        <v>33476</v>
      </c>
      <c r="J6111"/>
      <c r="U6111" s="43"/>
      <c r="AE6111"/>
    </row>
    <row r="6112" spans="1:31">
      <c r="A6112">
        <v>16100</v>
      </c>
      <c r="B6112" t="s">
        <v>5493</v>
      </c>
      <c r="C6112" t="s">
        <v>33477</v>
      </c>
      <c r="D6112" t="s">
        <v>33476</v>
      </c>
      <c r="E6112"/>
      <c r="F6112"/>
      <c r="G6112"/>
      <c r="H6112">
        <v>76540</v>
      </c>
      <c r="I6112" t="s">
        <v>33476</v>
      </c>
      <c r="J6112"/>
      <c r="U6112" s="43"/>
      <c r="AE6112"/>
    </row>
    <row r="6113" spans="1:31">
      <c r="A6113">
        <v>16370</v>
      </c>
      <c r="B6113" t="s">
        <v>5494</v>
      </c>
      <c r="C6113" t="s">
        <v>33477</v>
      </c>
      <c r="D6113" t="s">
        <v>33476</v>
      </c>
      <c r="E6113"/>
      <c r="F6113"/>
      <c r="G6113"/>
      <c r="H6113">
        <v>76540</v>
      </c>
      <c r="I6113" t="s">
        <v>33476</v>
      </c>
      <c r="J6113"/>
      <c r="U6113" s="43"/>
      <c r="AE6113"/>
    </row>
    <row r="6114" spans="1:31">
      <c r="A6114">
        <v>16200</v>
      </c>
      <c r="B6114" t="s">
        <v>5495</v>
      </c>
      <c r="C6114" t="s">
        <v>33477</v>
      </c>
      <c r="D6114" t="s">
        <v>33476</v>
      </c>
      <c r="E6114"/>
      <c r="F6114"/>
      <c r="G6114"/>
      <c r="H6114">
        <v>76540</v>
      </c>
      <c r="I6114" t="s">
        <v>33476</v>
      </c>
      <c r="J6114"/>
      <c r="U6114" s="43"/>
      <c r="AE6114"/>
    </row>
    <row r="6115" spans="1:31">
      <c r="A6115">
        <v>16140</v>
      </c>
      <c r="B6115" t="s">
        <v>5496</v>
      </c>
      <c r="C6115" t="s">
        <v>33477</v>
      </c>
      <c r="D6115" t="s">
        <v>33476</v>
      </c>
      <c r="E6115"/>
      <c r="F6115"/>
      <c r="G6115"/>
      <c r="H6115">
        <v>76550</v>
      </c>
      <c r="I6115" t="s">
        <v>33476</v>
      </c>
      <c r="J6115"/>
      <c r="U6115" s="43"/>
      <c r="AE6115"/>
    </row>
    <row r="6116" spans="1:31">
      <c r="A6116">
        <v>16620</v>
      </c>
      <c r="B6116" t="s">
        <v>5497</v>
      </c>
      <c r="C6116" t="s">
        <v>33477</v>
      </c>
      <c r="D6116" t="e">
        <v>#N/A</v>
      </c>
      <c r="E6116"/>
      <c r="F6116"/>
      <c r="G6116"/>
      <c r="H6116">
        <v>76560</v>
      </c>
      <c r="I6116" t="s">
        <v>33476</v>
      </c>
      <c r="J6116"/>
      <c r="U6116" s="43"/>
      <c r="AE6116"/>
    </row>
    <row r="6117" spans="1:31">
      <c r="A6117">
        <v>16220</v>
      </c>
      <c r="B6117" t="s">
        <v>5498</v>
      </c>
      <c r="C6117" t="s">
        <v>33477</v>
      </c>
      <c r="D6117" t="s">
        <v>33476</v>
      </c>
      <c r="E6117"/>
      <c r="F6117"/>
      <c r="G6117"/>
      <c r="H6117">
        <v>76560</v>
      </c>
      <c r="I6117" t="s">
        <v>33476</v>
      </c>
      <c r="J6117"/>
      <c r="U6117" s="43"/>
      <c r="AE6117"/>
    </row>
    <row r="6118" spans="1:31">
      <c r="A6118">
        <v>16300</v>
      </c>
      <c r="B6118" t="s">
        <v>5499</v>
      </c>
      <c r="C6118" t="s">
        <v>33477</v>
      </c>
      <c r="D6118" t="s">
        <v>33476</v>
      </c>
      <c r="E6118"/>
      <c r="F6118"/>
      <c r="G6118"/>
      <c r="H6118">
        <v>76570</v>
      </c>
      <c r="I6118" t="s">
        <v>33476</v>
      </c>
      <c r="J6118"/>
      <c r="U6118" s="43"/>
      <c r="AE6118"/>
    </row>
    <row r="6119" spans="1:31">
      <c r="A6119">
        <v>16300</v>
      </c>
      <c r="B6119" t="s">
        <v>5499</v>
      </c>
      <c r="C6119" t="s">
        <v>33477</v>
      </c>
      <c r="D6119" t="s">
        <v>33476</v>
      </c>
      <c r="E6119"/>
      <c r="F6119"/>
      <c r="G6119"/>
      <c r="H6119">
        <v>76590</v>
      </c>
      <c r="I6119" t="s">
        <v>33476</v>
      </c>
      <c r="J6119"/>
      <c r="U6119" s="43"/>
      <c r="AE6119"/>
    </row>
    <row r="6120" spans="1:31">
      <c r="A6120">
        <v>16310</v>
      </c>
      <c r="B6120" t="s">
        <v>5500</v>
      </c>
      <c r="C6120" t="s">
        <v>33477</v>
      </c>
      <c r="D6120" t="s">
        <v>33476</v>
      </c>
      <c r="E6120"/>
      <c r="F6120"/>
      <c r="G6120"/>
      <c r="H6120">
        <v>76630</v>
      </c>
      <c r="I6120" t="s">
        <v>33476</v>
      </c>
      <c r="J6120"/>
      <c r="U6120" s="43"/>
      <c r="AE6120"/>
    </row>
    <row r="6121" spans="1:31">
      <c r="A6121">
        <v>16330</v>
      </c>
      <c r="B6121" t="s">
        <v>5501</v>
      </c>
      <c r="C6121" t="s">
        <v>33477</v>
      </c>
      <c r="D6121" t="s">
        <v>33476</v>
      </c>
      <c r="E6121"/>
      <c r="F6121"/>
      <c r="G6121"/>
      <c r="H6121">
        <v>76640</v>
      </c>
      <c r="I6121" t="s">
        <v>33476</v>
      </c>
      <c r="J6121"/>
      <c r="U6121" s="43"/>
      <c r="AE6121"/>
    </row>
    <row r="6122" spans="1:31">
      <c r="A6122">
        <v>16390</v>
      </c>
      <c r="B6122" t="s">
        <v>5502</v>
      </c>
      <c r="C6122" t="s">
        <v>33477</v>
      </c>
      <c r="D6122" t="s">
        <v>33476</v>
      </c>
      <c r="E6122"/>
      <c r="F6122"/>
      <c r="G6122"/>
      <c r="H6122">
        <v>76640</v>
      </c>
      <c r="I6122" t="s">
        <v>33476</v>
      </c>
      <c r="J6122"/>
      <c r="U6122" s="43"/>
      <c r="AE6122"/>
    </row>
    <row r="6123" spans="1:31">
      <c r="A6123">
        <v>16240</v>
      </c>
      <c r="B6123" t="s">
        <v>5503</v>
      </c>
      <c r="C6123" t="s">
        <v>33477</v>
      </c>
      <c r="D6123" t="s">
        <v>33476</v>
      </c>
      <c r="E6123"/>
      <c r="F6123"/>
      <c r="G6123"/>
      <c r="H6123">
        <v>76650</v>
      </c>
      <c r="I6123" t="s">
        <v>33476</v>
      </c>
      <c r="J6123"/>
      <c r="U6123" s="43"/>
      <c r="AE6123"/>
    </row>
    <row r="6124" spans="1:31">
      <c r="A6124">
        <v>16190</v>
      </c>
      <c r="B6124" t="s">
        <v>5504</v>
      </c>
      <c r="C6124" t="s">
        <v>33477</v>
      </c>
      <c r="D6124" t="s">
        <v>33476</v>
      </c>
      <c r="E6124"/>
      <c r="F6124"/>
      <c r="G6124"/>
      <c r="H6124">
        <v>76660</v>
      </c>
      <c r="I6124" t="s">
        <v>33476</v>
      </c>
      <c r="J6124"/>
      <c r="U6124" s="43"/>
      <c r="AE6124"/>
    </row>
    <row r="6125" spans="1:31">
      <c r="A6125">
        <v>16190</v>
      </c>
      <c r="B6125" t="s">
        <v>5504</v>
      </c>
      <c r="C6125" t="s">
        <v>33477</v>
      </c>
      <c r="D6125" t="s">
        <v>33476</v>
      </c>
      <c r="E6125"/>
      <c r="F6125"/>
      <c r="G6125"/>
      <c r="H6125">
        <v>76660</v>
      </c>
      <c r="I6125" t="s">
        <v>33476</v>
      </c>
      <c r="J6125"/>
      <c r="U6125" s="43"/>
      <c r="AE6125"/>
    </row>
    <row r="6126" spans="1:31">
      <c r="A6126">
        <v>16190</v>
      </c>
      <c r="B6126" t="s">
        <v>5504</v>
      </c>
      <c r="C6126" t="s">
        <v>33477</v>
      </c>
      <c r="D6126" t="s">
        <v>33476</v>
      </c>
      <c r="E6126"/>
      <c r="F6126"/>
      <c r="G6126"/>
      <c r="H6126">
        <v>76660</v>
      </c>
      <c r="I6126" t="s">
        <v>33476</v>
      </c>
      <c r="J6126"/>
      <c r="U6126" s="43"/>
      <c r="AE6126"/>
    </row>
    <row r="6127" spans="1:31">
      <c r="A6127">
        <v>16190</v>
      </c>
      <c r="B6127" t="s">
        <v>5504</v>
      </c>
      <c r="C6127" t="s">
        <v>33477</v>
      </c>
      <c r="D6127" t="s">
        <v>33476</v>
      </c>
      <c r="E6127"/>
      <c r="F6127"/>
      <c r="G6127"/>
      <c r="H6127">
        <v>76660</v>
      </c>
      <c r="I6127" t="s">
        <v>33476</v>
      </c>
      <c r="J6127"/>
      <c r="U6127" s="43"/>
      <c r="AE6127"/>
    </row>
    <row r="6128" spans="1:31">
      <c r="A6128">
        <v>16190</v>
      </c>
      <c r="B6128" t="s">
        <v>5504</v>
      </c>
      <c r="C6128" t="s">
        <v>33477</v>
      </c>
      <c r="D6128" t="s">
        <v>33476</v>
      </c>
      <c r="E6128"/>
      <c r="F6128"/>
      <c r="G6128"/>
      <c r="H6128">
        <v>76660</v>
      </c>
      <c r="I6128" t="s">
        <v>33476</v>
      </c>
      <c r="J6128"/>
      <c r="U6128" s="43"/>
      <c r="AE6128"/>
    </row>
    <row r="6129" spans="1:31">
      <c r="A6129">
        <v>16420</v>
      </c>
      <c r="B6129" t="s">
        <v>5505</v>
      </c>
      <c r="C6129" t="s">
        <v>33477</v>
      </c>
      <c r="D6129" t="s">
        <v>33476</v>
      </c>
      <c r="E6129"/>
      <c r="F6129"/>
      <c r="G6129"/>
      <c r="H6129">
        <v>76680</v>
      </c>
      <c r="I6129" t="s">
        <v>33476</v>
      </c>
      <c r="J6129"/>
      <c r="U6129" s="43"/>
      <c r="AE6129"/>
    </row>
    <row r="6130" spans="1:31">
      <c r="A6130">
        <v>16600</v>
      </c>
      <c r="B6130" t="s">
        <v>5506</v>
      </c>
      <c r="C6130" t="s">
        <v>33477</v>
      </c>
      <c r="D6130" t="s">
        <v>33476</v>
      </c>
      <c r="E6130"/>
      <c r="F6130"/>
      <c r="G6130"/>
      <c r="H6130">
        <v>76680</v>
      </c>
      <c r="I6130" t="s">
        <v>33476</v>
      </c>
      <c r="J6130"/>
      <c r="U6130" s="43"/>
      <c r="AE6130"/>
    </row>
    <row r="6131" spans="1:31">
      <c r="A6131">
        <v>16120</v>
      </c>
      <c r="B6131" t="s">
        <v>5507</v>
      </c>
      <c r="C6131" t="s">
        <v>33477</v>
      </c>
      <c r="D6131" t="s">
        <v>33476</v>
      </c>
      <c r="E6131"/>
      <c r="F6131"/>
      <c r="G6131"/>
      <c r="H6131">
        <v>76680</v>
      </c>
      <c r="I6131" t="s">
        <v>33476</v>
      </c>
      <c r="J6131"/>
      <c r="U6131" s="43"/>
      <c r="AE6131"/>
    </row>
    <row r="6132" spans="1:31">
      <c r="A6132">
        <v>16120</v>
      </c>
      <c r="B6132" t="s">
        <v>5507</v>
      </c>
      <c r="C6132" t="s">
        <v>33477</v>
      </c>
      <c r="D6132" t="s">
        <v>33476</v>
      </c>
      <c r="E6132"/>
      <c r="F6132"/>
      <c r="G6132"/>
      <c r="H6132">
        <v>76690</v>
      </c>
      <c r="I6132" t="s">
        <v>33476</v>
      </c>
      <c r="J6132"/>
      <c r="U6132" s="43"/>
      <c r="AE6132"/>
    </row>
    <row r="6133" spans="1:31">
      <c r="A6133">
        <v>16290</v>
      </c>
      <c r="B6133" t="s">
        <v>5508</v>
      </c>
      <c r="C6133" t="s">
        <v>33477</v>
      </c>
      <c r="D6133" t="s">
        <v>33476</v>
      </c>
      <c r="E6133"/>
      <c r="F6133"/>
      <c r="G6133"/>
      <c r="H6133">
        <v>76690</v>
      </c>
      <c r="I6133" t="s">
        <v>33476</v>
      </c>
      <c r="J6133"/>
      <c r="U6133" s="43"/>
      <c r="AE6133"/>
    </row>
    <row r="6134" spans="1:31">
      <c r="A6134">
        <v>16440</v>
      </c>
      <c r="B6134" t="s">
        <v>5509</v>
      </c>
      <c r="C6134" t="s">
        <v>33477</v>
      </c>
      <c r="D6134" t="s">
        <v>33476</v>
      </c>
      <c r="E6134"/>
      <c r="F6134"/>
      <c r="G6134"/>
      <c r="H6134">
        <v>76700</v>
      </c>
      <c r="I6134" t="s">
        <v>33476</v>
      </c>
      <c r="J6134"/>
      <c r="U6134" s="43"/>
      <c r="AE6134"/>
    </row>
    <row r="6135" spans="1:31">
      <c r="A6135">
        <v>16460</v>
      </c>
      <c r="B6135" t="s">
        <v>5510</v>
      </c>
      <c r="C6135" t="s">
        <v>33477</v>
      </c>
      <c r="D6135" t="s">
        <v>33476</v>
      </c>
      <c r="E6135"/>
      <c r="F6135"/>
      <c r="G6135"/>
      <c r="H6135">
        <v>76710</v>
      </c>
      <c r="I6135" t="s">
        <v>33476</v>
      </c>
      <c r="J6135"/>
      <c r="U6135" s="43"/>
      <c r="AE6135"/>
    </row>
    <row r="6136" spans="1:31">
      <c r="A6136">
        <v>16460</v>
      </c>
      <c r="B6136" t="s">
        <v>5511</v>
      </c>
      <c r="C6136" t="s">
        <v>33477</v>
      </c>
      <c r="D6136" t="s">
        <v>33476</v>
      </c>
      <c r="E6136"/>
      <c r="F6136"/>
      <c r="G6136"/>
      <c r="H6136">
        <v>76710</v>
      </c>
      <c r="I6136" t="s">
        <v>33476</v>
      </c>
      <c r="J6136"/>
      <c r="U6136" s="43"/>
      <c r="AE6136"/>
    </row>
    <row r="6137" spans="1:31">
      <c r="A6137">
        <v>16310</v>
      </c>
      <c r="B6137" t="s">
        <v>2820</v>
      </c>
      <c r="C6137" t="s">
        <v>33477</v>
      </c>
      <c r="D6137" t="s">
        <v>33476</v>
      </c>
      <c r="E6137"/>
      <c r="F6137"/>
      <c r="G6137"/>
      <c r="H6137">
        <v>76730</v>
      </c>
      <c r="I6137" t="s">
        <v>33476</v>
      </c>
      <c r="J6137"/>
      <c r="U6137" s="43"/>
      <c r="AE6137"/>
    </row>
    <row r="6138" spans="1:31">
      <c r="A6138">
        <v>16390</v>
      </c>
      <c r="B6138" t="s">
        <v>5512</v>
      </c>
      <c r="C6138" t="s">
        <v>33477</v>
      </c>
      <c r="D6138" t="s">
        <v>33476</v>
      </c>
      <c r="E6138"/>
      <c r="F6138"/>
      <c r="G6138"/>
      <c r="H6138">
        <v>76730</v>
      </c>
      <c r="I6138" t="s">
        <v>33476</v>
      </c>
      <c r="J6138"/>
      <c r="U6138" s="43"/>
      <c r="AE6138"/>
    </row>
    <row r="6139" spans="1:31">
      <c r="A6139">
        <v>16230</v>
      </c>
      <c r="B6139" t="s">
        <v>5513</v>
      </c>
      <c r="C6139" t="s">
        <v>33477</v>
      </c>
      <c r="D6139" t="s">
        <v>33476</v>
      </c>
      <c r="E6139"/>
      <c r="F6139"/>
      <c r="G6139"/>
      <c r="H6139">
        <v>76740</v>
      </c>
      <c r="I6139" t="s">
        <v>33476</v>
      </c>
      <c r="J6139"/>
      <c r="U6139" s="43"/>
      <c r="AE6139"/>
    </row>
    <row r="6140" spans="1:31">
      <c r="A6140">
        <v>16700</v>
      </c>
      <c r="B6140" t="s">
        <v>5514</v>
      </c>
      <c r="C6140" t="s">
        <v>33477</v>
      </c>
      <c r="D6140" t="s">
        <v>33476</v>
      </c>
      <c r="E6140"/>
      <c r="F6140"/>
      <c r="G6140"/>
      <c r="H6140">
        <v>76740</v>
      </c>
      <c r="I6140" t="s">
        <v>33476</v>
      </c>
      <c r="J6140"/>
      <c r="U6140" s="43"/>
      <c r="AE6140"/>
    </row>
    <row r="6141" spans="1:31">
      <c r="A6141">
        <v>16700</v>
      </c>
      <c r="B6141" t="s">
        <v>5514</v>
      </c>
      <c r="C6141" t="s">
        <v>33477</v>
      </c>
      <c r="D6141" t="s">
        <v>33476</v>
      </c>
      <c r="E6141"/>
      <c r="F6141"/>
      <c r="G6141"/>
      <c r="H6141">
        <v>76740</v>
      </c>
      <c r="I6141" t="s">
        <v>33476</v>
      </c>
      <c r="J6141"/>
      <c r="U6141" s="43"/>
      <c r="AE6141"/>
    </row>
    <row r="6142" spans="1:31">
      <c r="A6142">
        <v>16700</v>
      </c>
      <c r="B6142" t="s">
        <v>5514</v>
      </c>
      <c r="C6142" t="s">
        <v>33477</v>
      </c>
      <c r="D6142" t="s">
        <v>33476</v>
      </c>
      <c r="E6142"/>
      <c r="F6142"/>
      <c r="G6142"/>
      <c r="H6142">
        <v>76750</v>
      </c>
      <c r="I6142" t="s">
        <v>33476</v>
      </c>
      <c r="J6142"/>
      <c r="U6142" s="43"/>
      <c r="AE6142"/>
    </row>
    <row r="6143" spans="1:31">
      <c r="A6143">
        <v>16700</v>
      </c>
      <c r="B6143" t="s">
        <v>5514</v>
      </c>
      <c r="C6143" t="s">
        <v>33477</v>
      </c>
      <c r="D6143" t="s">
        <v>33476</v>
      </c>
      <c r="E6143"/>
      <c r="F6143"/>
      <c r="G6143"/>
      <c r="H6143">
        <v>76750</v>
      </c>
      <c r="I6143" t="s">
        <v>33476</v>
      </c>
      <c r="J6143"/>
      <c r="U6143" s="43"/>
      <c r="AE6143"/>
    </row>
    <row r="6144" spans="1:31">
      <c r="A6144">
        <v>16700</v>
      </c>
      <c r="B6144" t="s">
        <v>5514</v>
      </c>
      <c r="C6144" t="s">
        <v>33477</v>
      </c>
      <c r="D6144" t="s">
        <v>33476</v>
      </c>
      <c r="E6144"/>
      <c r="F6144"/>
      <c r="G6144"/>
      <c r="H6144">
        <v>76760</v>
      </c>
      <c r="I6144" t="s">
        <v>33476</v>
      </c>
      <c r="J6144"/>
      <c r="U6144" s="43"/>
      <c r="AE6144"/>
    </row>
    <row r="6145" spans="1:31">
      <c r="A6145">
        <v>16700</v>
      </c>
      <c r="B6145" t="s">
        <v>5514</v>
      </c>
      <c r="C6145" t="s">
        <v>33477</v>
      </c>
      <c r="D6145" t="s">
        <v>33476</v>
      </c>
      <c r="E6145"/>
      <c r="F6145"/>
      <c r="G6145"/>
      <c r="H6145">
        <v>76760</v>
      </c>
      <c r="I6145" t="s">
        <v>33476</v>
      </c>
      <c r="J6145"/>
      <c r="U6145" s="43"/>
      <c r="AE6145"/>
    </row>
    <row r="6146" spans="1:31">
      <c r="A6146">
        <v>16200</v>
      </c>
      <c r="B6146" t="s">
        <v>5515</v>
      </c>
      <c r="C6146" t="s">
        <v>33477</v>
      </c>
      <c r="D6146" t="s">
        <v>33476</v>
      </c>
      <c r="E6146"/>
      <c r="F6146"/>
      <c r="G6146"/>
      <c r="H6146">
        <v>76780</v>
      </c>
      <c r="I6146" t="s">
        <v>33476</v>
      </c>
      <c r="J6146"/>
      <c r="U6146" s="43"/>
      <c r="AE6146"/>
    </row>
    <row r="6147" spans="1:31">
      <c r="A6147">
        <v>16440</v>
      </c>
      <c r="B6147" t="s">
        <v>5516</v>
      </c>
      <c r="C6147" t="s">
        <v>33477</v>
      </c>
      <c r="D6147" t="s">
        <v>33476</v>
      </c>
      <c r="E6147"/>
      <c r="F6147"/>
      <c r="G6147"/>
      <c r="H6147">
        <v>76780</v>
      </c>
      <c r="I6147" t="s">
        <v>33476</v>
      </c>
      <c r="J6147"/>
      <c r="U6147" s="43"/>
      <c r="AE6147"/>
    </row>
    <row r="6148" spans="1:31">
      <c r="A6148">
        <v>16270</v>
      </c>
      <c r="B6148" t="s">
        <v>5517</v>
      </c>
      <c r="C6148" t="s">
        <v>33477</v>
      </c>
      <c r="D6148" t="s">
        <v>33476</v>
      </c>
      <c r="E6148"/>
      <c r="F6148"/>
      <c r="G6148"/>
      <c r="H6148">
        <v>76790</v>
      </c>
      <c r="I6148" t="s">
        <v>33476</v>
      </c>
      <c r="J6148"/>
      <c r="U6148" s="43"/>
      <c r="AE6148"/>
    </row>
    <row r="6149" spans="1:31">
      <c r="A6149">
        <v>16190</v>
      </c>
      <c r="B6149" t="s">
        <v>5518</v>
      </c>
      <c r="C6149" t="s">
        <v>33477</v>
      </c>
      <c r="D6149" t="s">
        <v>33476</v>
      </c>
      <c r="E6149"/>
      <c r="F6149"/>
      <c r="G6149"/>
      <c r="H6149">
        <v>76790</v>
      </c>
      <c r="I6149" t="s">
        <v>33476</v>
      </c>
      <c r="J6149"/>
      <c r="U6149" s="43"/>
      <c r="AE6149"/>
    </row>
    <row r="6150" spans="1:31">
      <c r="A6150">
        <v>16140</v>
      </c>
      <c r="B6150" t="s">
        <v>5519</v>
      </c>
      <c r="C6150" t="s">
        <v>33477</v>
      </c>
      <c r="D6150" t="s">
        <v>33476</v>
      </c>
      <c r="E6150"/>
      <c r="F6150"/>
      <c r="G6150"/>
      <c r="H6150">
        <v>76840</v>
      </c>
      <c r="I6150" t="s">
        <v>33476</v>
      </c>
      <c r="J6150"/>
      <c r="U6150" s="43"/>
      <c r="AE6150"/>
    </row>
    <row r="6151" spans="1:31">
      <c r="A6151">
        <v>16500</v>
      </c>
      <c r="B6151" t="s">
        <v>5520</v>
      </c>
      <c r="C6151" t="s">
        <v>33477</v>
      </c>
      <c r="D6151" t="s">
        <v>33476</v>
      </c>
      <c r="E6151"/>
      <c r="F6151"/>
      <c r="G6151"/>
      <c r="H6151">
        <v>76850</v>
      </c>
      <c r="I6151" t="s">
        <v>33476</v>
      </c>
      <c r="J6151"/>
      <c r="U6151" s="43"/>
      <c r="AE6151"/>
    </row>
    <row r="6152" spans="1:31">
      <c r="A6152">
        <v>16220</v>
      </c>
      <c r="B6152" t="s">
        <v>5521</v>
      </c>
      <c r="C6152" t="s">
        <v>33477</v>
      </c>
      <c r="D6152" t="s">
        <v>33476</v>
      </c>
      <c r="E6152"/>
      <c r="F6152"/>
      <c r="G6152"/>
      <c r="H6152">
        <v>76850</v>
      </c>
      <c r="I6152" t="s">
        <v>33476</v>
      </c>
      <c r="J6152"/>
      <c r="U6152" s="43"/>
      <c r="AE6152"/>
    </row>
    <row r="6153" spans="1:31">
      <c r="A6153">
        <v>16480</v>
      </c>
      <c r="B6153" t="s">
        <v>5522</v>
      </c>
      <c r="C6153" t="s">
        <v>33477</v>
      </c>
      <c r="D6153" t="s">
        <v>33476</v>
      </c>
      <c r="E6153"/>
      <c r="F6153"/>
      <c r="G6153"/>
      <c r="H6153">
        <v>76860</v>
      </c>
      <c r="I6153" t="s">
        <v>33476</v>
      </c>
      <c r="J6153"/>
      <c r="U6153" s="43"/>
      <c r="AE6153"/>
    </row>
    <row r="6154" spans="1:31">
      <c r="A6154">
        <v>16210</v>
      </c>
      <c r="B6154" t="s">
        <v>5523</v>
      </c>
      <c r="C6154" t="s">
        <v>33477</v>
      </c>
      <c r="D6154" t="s">
        <v>33476</v>
      </c>
      <c r="E6154"/>
      <c r="F6154"/>
      <c r="G6154"/>
      <c r="H6154">
        <v>76880</v>
      </c>
      <c r="I6154" t="s">
        <v>33476</v>
      </c>
      <c r="J6154"/>
      <c r="U6154" s="43"/>
      <c r="AE6154"/>
    </row>
    <row r="6155" spans="1:31">
      <c r="A6155">
        <v>16240</v>
      </c>
      <c r="B6155" t="s">
        <v>5524</v>
      </c>
      <c r="C6155" t="s">
        <v>33477</v>
      </c>
      <c r="D6155" t="s">
        <v>33476</v>
      </c>
      <c r="E6155"/>
      <c r="F6155"/>
      <c r="G6155"/>
      <c r="H6155">
        <v>76890</v>
      </c>
      <c r="I6155" t="s">
        <v>33476</v>
      </c>
      <c r="J6155"/>
      <c r="U6155" s="43"/>
      <c r="AE6155"/>
    </row>
    <row r="6156" spans="1:31">
      <c r="A6156">
        <v>16240</v>
      </c>
      <c r="B6156" t="s">
        <v>5524</v>
      </c>
      <c r="C6156" t="s">
        <v>33477</v>
      </c>
      <c r="D6156" t="s">
        <v>33476</v>
      </c>
      <c r="E6156"/>
      <c r="F6156"/>
      <c r="G6156"/>
      <c r="H6156">
        <v>76890</v>
      </c>
      <c r="I6156" t="s">
        <v>33476</v>
      </c>
      <c r="J6156"/>
      <c r="U6156" s="43"/>
      <c r="AE6156"/>
    </row>
    <row r="6157" spans="1:31">
      <c r="A6157">
        <v>16390</v>
      </c>
      <c r="B6157" t="s">
        <v>5525</v>
      </c>
      <c r="C6157" t="s">
        <v>33477</v>
      </c>
      <c r="D6157" t="s">
        <v>33476</v>
      </c>
      <c r="E6157"/>
      <c r="F6157"/>
      <c r="G6157"/>
      <c r="H6157">
        <v>76890</v>
      </c>
      <c r="I6157" t="s">
        <v>33476</v>
      </c>
      <c r="J6157"/>
      <c r="U6157" s="43"/>
      <c r="AE6157"/>
    </row>
    <row r="6158" spans="1:31">
      <c r="A6158">
        <v>16450</v>
      </c>
      <c r="B6158" t="s">
        <v>5526</v>
      </c>
      <c r="C6158" t="s">
        <v>33477</v>
      </c>
      <c r="D6158" t="s">
        <v>33482</v>
      </c>
      <c r="E6158"/>
      <c r="F6158"/>
      <c r="G6158"/>
      <c r="H6158">
        <v>76890</v>
      </c>
      <c r="I6158" t="s">
        <v>33476</v>
      </c>
      <c r="J6158"/>
      <c r="U6158" s="43"/>
      <c r="AE6158"/>
    </row>
    <row r="6159" spans="1:31">
      <c r="A6159">
        <v>16480</v>
      </c>
      <c r="B6159" t="s">
        <v>5527</v>
      </c>
      <c r="C6159" t="s">
        <v>33477</v>
      </c>
      <c r="D6159" t="s">
        <v>33476</v>
      </c>
      <c r="E6159"/>
      <c r="F6159"/>
      <c r="G6159"/>
      <c r="H6159">
        <v>76930</v>
      </c>
      <c r="I6159" t="s">
        <v>33476</v>
      </c>
      <c r="J6159"/>
      <c r="U6159" s="43"/>
      <c r="AE6159"/>
    </row>
    <row r="6160" spans="1:31">
      <c r="A6160">
        <v>16250</v>
      </c>
      <c r="B6160" t="s">
        <v>5528</v>
      </c>
      <c r="C6160" t="s">
        <v>33477</v>
      </c>
      <c r="D6160" t="s">
        <v>33476</v>
      </c>
      <c r="E6160"/>
      <c r="F6160"/>
      <c r="G6160"/>
      <c r="H6160">
        <v>76940</v>
      </c>
      <c r="I6160" t="s">
        <v>33476</v>
      </c>
      <c r="J6160"/>
      <c r="U6160" s="43"/>
      <c r="AE6160"/>
    </row>
    <row r="6161" spans="1:31">
      <c r="A6161">
        <v>16390</v>
      </c>
      <c r="B6161" t="s">
        <v>5529</v>
      </c>
      <c r="C6161" t="s">
        <v>33477</v>
      </c>
      <c r="D6161" t="s">
        <v>33476</v>
      </c>
      <c r="E6161"/>
      <c r="F6161"/>
      <c r="G6161"/>
      <c r="H6161">
        <v>76940</v>
      </c>
      <c r="I6161" t="s">
        <v>33476</v>
      </c>
      <c r="J6161"/>
      <c r="U6161" s="43"/>
      <c r="AE6161"/>
    </row>
    <row r="6162" spans="1:31">
      <c r="A6162">
        <v>16260</v>
      </c>
      <c r="B6162" t="s">
        <v>5530</v>
      </c>
      <c r="C6162" t="s">
        <v>33477</v>
      </c>
      <c r="D6162" t="s">
        <v>33476</v>
      </c>
      <c r="E6162"/>
      <c r="F6162"/>
      <c r="G6162"/>
      <c r="H6162">
        <v>76980</v>
      </c>
      <c r="I6162" t="s">
        <v>33476</v>
      </c>
      <c r="J6162"/>
      <c r="U6162" s="43"/>
      <c r="AE6162"/>
    </row>
    <row r="6163" spans="1:31">
      <c r="A6163">
        <v>16250</v>
      </c>
      <c r="B6163" t="s">
        <v>5531</v>
      </c>
      <c r="C6163" t="s">
        <v>33477</v>
      </c>
      <c r="D6163" t="s">
        <v>33476</v>
      </c>
      <c r="E6163"/>
      <c r="F6163"/>
      <c r="G6163"/>
      <c r="H6163">
        <v>77100</v>
      </c>
      <c r="I6163" t="s">
        <v>33476</v>
      </c>
      <c r="J6163"/>
      <c r="U6163" s="43"/>
      <c r="AE6163"/>
    </row>
    <row r="6164" spans="1:31">
      <c r="A6164">
        <v>16490</v>
      </c>
      <c r="B6164" t="s">
        <v>5532</v>
      </c>
      <c r="C6164" t="s">
        <v>33477</v>
      </c>
      <c r="D6164" t="s">
        <v>33476</v>
      </c>
      <c r="E6164"/>
      <c r="F6164"/>
      <c r="G6164"/>
      <c r="H6164">
        <v>77114</v>
      </c>
      <c r="I6164" t="s">
        <v>33476</v>
      </c>
      <c r="J6164"/>
      <c r="U6164" s="43"/>
      <c r="AE6164"/>
    </row>
    <row r="6165" spans="1:31">
      <c r="A6165">
        <v>16190</v>
      </c>
      <c r="B6165" t="s">
        <v>5533</v>
      </c>
      <c r="C6165" t="s">
        <v>33477</v>
      </c>
      <c r="D6165" t="s">
        <v>33476</v>
      </c>
      <c r="E6165"/>
      <c r="F6165"/>
      <c r="G6165"/>
      <c r="H6165">
        <v>77114</v>
      </c>
      <c r="I6165" t="s">
        <v>33476</v>
      </c>
      <c r="J6165"/>
      <c r="U6165" s="43"/>
      <c r="AE6165"/>
    </row>
    <row r="6166" spans="1:31">
      <c r="A6166">
        <v>16700</v>
      </c>
      <c r="B6166" t="s">
        <v>5534</v>
      </c>
      <c r="C6166" t="s">
        <v>33477</v>
      </c>
      <c r="D6166" t="s">
        <v>33476</v>
      </c>
      <c r="E6166"/>
      <c r="F6166"/>
      <c r="G6166"/>
      <c r="H6166">
        <v>77118</v>
      </c>
      <c r="I6166" t="s">
        <v>33476</v>
      </c>
      <c r="J6166"/>
      <c r="U6166" s="43"/>
      <c r="AE6166"/>
    </row>
    <row r="6167" spans="1:31">
      <c r="A6167">
        <v>16110</v>
      </c>
      <c r="B6167" t="s">
        <v>5535</v>
      </c>
      <c r="C6167" t="s">
        <v>33477</v>
      </c>
      <c r="D6167" t="s">
        <v>33476</v>
      </c>
      <c r="E6167"/>
      <c r="F6167"/>
      <c r="G6167"/>
      <c r="H6167">
        <v>77118</v>
      </c>
      <c r="I6167" t="s">
        <v>33476</v>
      </c>
      <c r="J6167"/>
      <c r="U6167" s="43"/>
      <c r="AE6167"/>
    </row>
    <row r="6168" spans="1:31">
      <c r="A6168">
        <v>16150</v>
      </c>
      <c r="B6168" t="s">
        <v>5536</v>
      </c>
      <c r="C6168" t="s">
        <v>33477</v>
      </c>
      <c r="D6168" t="s">
        <v>33476</v>
      </c>
      <c r="E6168"/>
      <c r="F6168"/>
      <c r="G6168"/>
      <c r="H6168">
        <v>77120</v>
      </c>
      <c r="I6168" t="s">
        <v>33476</v>
      </c>
      <c r="J6168"/>
      <c r="U6168" s="43"/>
      <c r="AE6168"/>
    </row>
    <row r="6169" spans="1:31">
      <c r="A6169">
        <v>16400</v>
      </c>
      <c r="B6169" t="s">
        <v>5537</v>
      </c>
      <c r="C6169" t="s">
        <v>33477</v>
      </c>
      <c r="D6169" t="s">
        <v>33476</v>
      </c>
      <c r="E6169"/>
      <c r="F6169"/>
      <c r="G6169"/>
      <c r="H6169">
        <v>77120</v>
      </c>
      <c r="I6169" t="s">
        <v>33476</v>
      </c>
      <c r="J6169"/>
      <c r="U6169" s="43"/>
      <c r="AE6169"/>
    </row>
    <row r="6170" spans="1:31">
      <c r="A6170">
        <v>16230</v>
      </c>
      <c r="B6170" t="s">
        <v>5538</v>
      </c>
      <c r="C6170" t="s">
        <v>33477</v>
      </c>
      <c r="D6170" t="s">
        <v>33476</v>
      </c>
      <c r="E6170"/>
      <c r="F6170"/>
      <c r="G6170"/>
      <c r="H6170">
        <v>77123</v>
      </c>
      <c r="I6170" t="s">
        <v>33476</v>
      </c>
      <c r="J6170"/>
      <c r="U6170" s="43"/>
      <c r="AE6170"/>
    </row>
    <row r="6171" spans="1:31">
      <c r="A6171">
        <v>16240</v>
      </c>
      <c r="B6171" t="s">
        <v>5539</v>
      </c>
      <c r="C6171" t="s">
        <v>33477</v>
      </c>
      <c r="D6171" t="s">
        <v>33476</v>
      </c>
      <c r="E6171"/>
      <c r="F6171"/>
      <c r="G6171"/>
      <c r="H6171">
        <v>77127</v>
      </c>
      <c r="I6171" t="s">
        <v>33476</v>
      </c>
      <c r="J6171"/>
      <c r="U6171" s="43"/>
      <c r="AE6171"/>
    </row>
    <row r="6172" spans="1:31">
      <c r="A6172">
        <v>16140</v>
      </c>
      <c r="B6172" t="s">
        <v>5540</v>
      </c>
      <c r="C6172" t="s">
        <v>33477</v>
      </c>
      <c r="D6172" t="s">
        <v>33476</v>
      </c>
      <c r="E6172"/>
      <c r="F6172"/>
      <c r="G6172"/>
      <c r="H6172">
        <v>77130</v>
      </c>
      <c r="I6172" t="s">
        <v>33476</v>
      </c>
      <c r="J6172"/>
      <c r="U6172" s="43"/>
      <c r="AE6172"/>
    </row>
    <row r="6173" spans="1:31">
      <c r="A6173">
        <v>16360</v>
      </c>
      <c r="B6173" t="s">
        <v>5541</v>
      </c>
      <c r="C6173" t="s">
        <v>33477</v>
      </c>
      <c r="D6173" t="s">
        <v>33476</v>
      </c>
      <c r="E6173"/>
      <c r="F6173"/>
      <c r="G6173"/>
      <c r="H6173">
        <v>77130</v>
      </c>
      <c r="I6173" t="s">
        <v>33476</v>
      </c>
      <c r="J6173"/>
      <c r="U6173" s="43"/>
      <c r="AE6173"/>
    </row>
    <row r="6174" spans="1:31">
      <c r="A6174">
        <v>16200</v>
      </c>
      <c r="B6174" t="s">
        <v>5542</v>
      </c>
      <c r="C6174" t="s">
        <v>33477</v>
      </c>
      <c r="D6174" t="s">
        <v>33476</v>
      </c>
      <c r="E6174"/>
      <c r="F6174"/>
      <c r="G6174"/>
      <c r="H6174">
        <v>77130</v>
      </c>
      <c r="I6174" t="s">
        <v>33476</v>
      </c>
      <c r="J6174"/>
      <c r="U6174" s="43"/>
      <c r="AE6174"/>
    </row>
    <row r="6175" spans="1:31">
      <c r="A6175">
        <v>16210</v>
      </c>
      <c r="B6175" t="s">
        <v>5543</v>
      </c>
      <c r="C6175" t="s">
        <v>33477</v>
      </c>
      <c r="D6175" t="s">
        <v>33476</v>
      </c>
      <c r="E6175"/>
      <c r="F6175"/>
      <c r="G6175"/>
      <c r="H6175">
        <v>77134</v>
      </c>
      <c r="I6175" t="s">
        <v>33476</v>
      </c>
      <c r="J6175"/>
      <c r="U6175" s="43"/>
      <c r="AE6175"/>
    </row>
    <row r="6176" spans="1:31">
      <c r="A6176">
        <v>16110</v>
      </c>
      <c r="B6176" t="s">
        <v>5544</v>
      </c>
      <c r="C6176" t="s">
        <v>33477</v>
      </c>
      <c r="D6176" t="s">
        <v>33476</v>
      </c>
      <c r="E6176"/>
      <c r="F6176"/>
      <c r="G6176"/>
      <c r="H6176">
        <v>77139</v>
      </c>
      <c r="I6176" t="s">
        <v>33476</v>
      </c>
      <c r="J6176"/>
      <c r="U6176" s="43"/>
      <c r="AE6176"/>
    </row>
    <row r="6177" spans="1:31">
      <c r="A6177">
        <v>16110</v>
      </c>
      <c r="B6177" t="s">
        <v>5545</v>
      </c>
      <c r="C6177" t="s">
        <v>33477</v>
      </c>
      <c r="D6177" t="s">
        <v>33476</v>
      </c>
      <c r="E6177"/>
      <c r="F6177"/>
      <c r="G6177"/>
      <c r="H6177">
        <v>77140</v>
      </c>
      <c r="I6177" t="s">
        <v>33476</v>
      </c>
      <c r="J6177"/>
      <c r="U6177" s="43"/>
      <c r="AE6177"/>
    </row>
    <row r="6178" spans="1:31">
      <c r="A6178">
        <v>16110</v>
      </c>
      <c r="B6178" t="s">
        <v>5545</v>
      </c>
      <c r="C6178" t="s">
        <v>33477</v>
      </c>
      <c r="D6178" t="s">
        <v>33476</v>
      </c>
      <c r="E6178"/>
      <c r="F6178"/>
      <c r="G6178"/>
      <c r="H6178">
        <v>77151</v>
      </c>
      <c r="I6178" t="s">
        <v>33476</v>
      </c>
      <c r="J6178"/>
      <c r="U6178" s="43"/>
      <c r="AE6178"/>
    </row>
    <row r="6179" spans="1:31">
      <c r="A6179">
        <v>16110</v>
      </c>
      <c r="B6179" t="s">
        <v>1853</v>
      </c>
      <c r="C6179" t="s">
        <v>33477</v>
      </c>
      <c r="D6179" t="s">
        <v>33476</v>
      </c>
      <c r="E6179"/>
      <c r="F6179"/>
      <c r="G6179"/>
      <c r="H6179">
        <v>77160</v>
      </c>
      <c r="I6179" t="s">
        <v>33476</v>
      </c>
      <c r="J6179"/>
      <c r="U6179" s="43"/>
      <c r="AE6179"/>
    </row>
    <row r="6180" spans="1:31">
      <c r="A6180">
        <v>16320</v>
      </c>
      <c r="B6180" t="s">
        <v>5546</v>
      </c>
      <c r="C6180" t="s">
        <v>33477</v>
      </c>
      <c r="D6180" t="s">
        <v>33476</v>
      </c>
      <c r="E6180"/>
      <c r="F6180"/>
      <c r="G6180"/>
      <c r="H6180">
        <v>77160</v>
      </c>
      <c r="I6180" t="s">
        <v>33476</v>
      </c>
      <c r="J6180"/>
      <c r="U6180" s="43"/>
      <c r="AE6180"/>
    </row>
    <row r="6181" spans="1:31">
      <c r="A6181">
        <v>16210</v>
      </c>
      <c r="B6181" t="s">
        <v>5218</v>
      </c>
      <c r="C6181" t="s">
        <v>33477</v>
      </c>
      <c r="D6181" t="s">
        <v>33476</v>
      </c>
      <c r="E6181"/>
      <c r="F6181"/>
      <c r="G6181"/>
      <c r="H6181">
        <v>77165</v>
      </c>
      <c r="I6181" t="s">
        <v>33476</v>
      </c>
      <c r="J6181"/>
      <c r="U6181" s="43"/>
      <c r="AE6181"/>
    </row>
    <row r="6182" spans="1:31">
      <c r="A6182">
        <v>16320</v>
      </c>
      <c r="B6182" t="s">
        <v>5547</v>
      </c>
      <c r="C6182" t="s">
        <v>33477</v>
      </c>
      <c r="D6182" t="s">
        <v>33476</v>
      </c>
      <c r="E6182"/>
      <c r="F6182"/>
      <c r="G6182"/>
      <c r="H6182">
        <v>77171</v>
      </c>
      <c r="I6182" t="s">
        <v>33476</v>
      </c>
      <c r="J6182"/>
      <c r="U6182" s="43"/>
      <c r="AE6182"/>
    </row>
    <row r="6183" spans="1:31">
      <c r="A6183">
        <v>16170</v>
      </c>
      <c r="B6183" t="s">
        <v>5548</v>
      </c>
      <c r="C6183" t="s">
        <v>33477</v>
      </c>
      <c r="D6183" t="s">
        <v>33476</v>
      </c>
      <c r="E6183"/>
      <c r="F6183"/>
      <c r="G6183"/>
      <c r="H6183">
        <v>77171</v>
      </c>
      <c r="I6183" t="s">
        <v>33476</v>
      </c>
      <c r="J6183"/>
      <c r="U6183" s="43"/>
      <c r="AE6183"/>
    </row>
    <row r="6184" spans="1:31">
      <c r="A6184">
        <v>16170</v>
      </c>
      <c r="B6184" t="s">
        <v>5548</v>
      </c>
      <c r="C6184" t="s">
        <v>33477</v>
      </c>
      <c r="D6184" t="s">
        <v>33476</v>
      </c>
      <c r="E6184"/>
      <c r="F6184"/>
      <c r="G6184"/>
      <c r="H6184">
        <v>77177</v>
      </c>
      <c r="I6184" t="s">
        <v>33476</v>
      </c>
      <c r="J6184"/>
      <c r="U6184" s="43"/>
      <c r="AE6184"/>
    </row>
    <row r="6185" spans="1:31">
      <c r="A6185">
        <v>16170</v>
      </c>
      <c r="B6185" t="s">
        <v>5548</v>
      </c>
      <c r="C6185" t="s">
        <v>33477</v>
      </c>
      <c r="D6185" t="s">
        <v>33476</v>
      </c>
      <c r="E6185"/>
      <c r="F6185"/>
      <c r="G6185"/>
      <c r="H6185">
        <v>77220</v>
      </c>
      <c r="I6185" t="s">
        <v>33476</v>
      </c>
      <c r="J6185"/>
      <c r="U6185" s="43"/>
      <c r="AE6185"/>
    </row>
    <row r="6186" spans="1:31">
      <c r="A6186">
        <v>16170</v>
      </c>
      <c r="B6186" t="s">
        <v>5548</v>
      </c>
      <c r="C6186" t="s">
        <v>33477</v>
      </c>
      <c r="D6186" t="s">
        <v>33476</v>
      </c>
      <c r="E6186"/>
      <c r="F6186"/>
      <c r="G6186"/>
      <c r="H6186">
        <v>77230</v>
      </c>
      <c r="I6186" t="s">
        <v>33476</v>
      </c>
      <c r="J6186"/>
      <c r="U6186" s="43"/>
      <c r="AE6186"/>
    </row>
    <row r="6187" spans="1:31">
      <c r="A6187">
        <v>16440</v>
      </c>
      <c r="B6187" t="s">
        <v>5549</v>
      </c>
      <c r="C6187" t="s">
        <v>33477</v>
      </c>
      <c r="D6187" t="s">
        <v>33476</v>
      </c>
      <c r="E6187"/>
      <c r="F6187"/>
      <c r="G6187"/>
      <c r="H6187">
        <v>77230</v>
      </c>
      <c r="I6187" t="s">
        <v>33476</v>
      </c>
      <c r="J6187"/>
      <c r="U6187" s="43"/>
      <c r="AE6187"/>
    </row>
    <row r="6188" spans="1:31">
      <c r="A6188">
        <v>16440</v>
      </c>
      <c r="B6188" t="s">
        <v>5549</v>
      </c>
      <c r="C6188" t="s">
        <v>33477</v>
      </c>
      <c r="D6188" t="s">
        <v>33476</v>
      </c>
      <c r="E6188"/>
      <c r="F6188"/>
      <c r="G6188"/>
      <c r="H6188">
        <v>77240</v>
      </c>
      <c r="I6188" t="s">
        <v>33476</v>
      </c>
      <c r="J6188"/>
      <c r="U6188" s="43"/>
      <c r="AE6188"/>
    </row>
    <row r="6189" spans="1:31">
      <c r="A6189">
        <v>16310</v>
      </c>
      <c r="B6189" t="s">
        <v>5550</v>
      </c>
      <c r="C6189" t="s">
        <v>33477</v>
      </c>
      <c r="D6189" t="s">
        <v>33476</v>
      </c>
      <c r="E6189"/>
      <c r="F6189"/>
      <c r="G6189"/>
      <c r="H6189">
        <v>77250</v>
      </c>
      <c r="I6189" t="s">
        <v>33476</v>
      </c>
      <c r="J6189"/>
      <c r="U6189" s="43"/>
      <c r="AE6189"/>
    </row>
    <row r="6190" spans="1:31">
      <c r="A6190">
        <v>16220</v>
      </c>
      <c r="B6190" t="s">
        <v>5551</v>
      </c>
      <c r="C6190" t="s">
        <v>33477</v>
      </c>
      <c r="D6190" t="s">
        <v>33476</v>
      </c>
      <c r="E6190"/>
      <c r="F6190"/>
      <c r="G6190"/>
      <c r="H6190">
        <v>77290</v>
      </c>
      <c r="I6190" t="s">
        <v>33476</v>
      </c>
      <c r="J6190"/>
      <c r="U6190" s="43"/>
      <c r="AE6190"/>
    </row>
    <row r="6191" spans="1:31">
      <c r="A6191">
        <v>16600</v>
      </c>
      <c r="B6191" t="s">
        <v>5552</v>
      </c>
      <c r="C6191" t="s">
        <v>33477</v>
      </c>
      <c r="D6191" t="s">
        <v>33476</v>
      </c>
      <c r="E6191"/>
      <c r="F6191"/>
      <c r="G6191"/>
      <c r="H6191">
        <v>77300</v>
      </c>
      <c r="I6191" t="s">
        <v>33476</v>
      </c>
      <c r="J6191"/>
      <c r="U6191" s="43"/>
      <c r="AE6191"/>
    </row>
    <row r="6192" spans="1:31">
      <c r="A6192">
        <v>16700</v>
      </c>
      <c r="B6192" t="s">
        <v>5553</v>
      </c>
      <c r="C6192" t="s">
        <v>33477</v>
      </c>
      <c r="D6192" t="s">
        <v>33476</v>
      </c>
      <c r="E6192"/>
      <c r="F6192"/>
      <c r="G6192"/>
      <c r="H6192">
        <v>77320</v>
      </c>
      <c r="I6192" t="s">
        <v>33476</v>
      </c>
      <c r="J6192"/>
      <c r="U6192" s="43"/>
      <c r="AE6192"/>
    </row>
    <row r="6193" spans="1:31">
      <c r="A6193">
        <v>16310</v>
      </c>
      <c r="B6193" t="s">
        <v>5554</v>
      </c>
      <c r="C6193" t="s">
        <v>33477</v>
      </c>
      <c r="D6193" t="s">
        <v>33476</v>
      </c>
      <c r="E6193"/>
      <c r="F6193"/>
      <c r="G6193"/>
      <c r="H6193">
        <v>77320</v>
      </c>
      <c r="I6193" t="s">
        <v>33476</v>
      </c>
      <c r="J6193"/>
      <c r="U6193" s="43"/>
      <c r="AE6193"/>
    </row>
    <row r="6194" spans="1:31">
      <c r="A6194">
        <v>16330</v>
      </c>
      <c r="B6194" t="s">
        <v>5555</v>
      </c>
      <c r="C6194" t="s">
        <v>33477</v>
      </c>
      <c r="D6194" t="s">
        <v>33476</v>
      </c>
      <c r="E6194"/>
      <c r="F6194"/>
      <c r="G6194"/>
      <c r="H6194">
        <v>77320</v>
      </c>
      <c r="I6194" t="s">
        <v>33476</v>
      </c>
      <c r="J6194"/>
      <c r="U6194" s="43"/>
      <c r="AE6194"/>
    </row>
    <row r="6195" spans="1:31">
      <c r="A6195">
        <v>16120</v>
      </c>
      <c r="B6195" t="s">
        <v>5556</v>
      </c>
      <c r="C6195" t="s">
        <v>33477</v>
      </c>
      <c r="D6195" t="s">
        <v>33476</v>
      </c>
      <c r="E6195"/>
      <c r="F6195"/>
      <c r="G6195"/>
      <c r="H6195">
        <v>77350</v>
      </c>
      <c r="I6195" t="s">
        <v>33476</v>
      </c>
      <c r="J6195"/>
      <c r="U6195" s="43"/>
      <c r="AE6195"/>
    </row>
    <row r="6196" spans="1:31">
      <c r="A6196">
        <v>16120</v>
      </c>
      <c r="B6196" t="s">
        <v>5556</v>
      </c>
      <c r="C6196" t="s">
        <v>33477</v>
      </c>
      <c r="D6196" t="s">
        <v>33476</v>
      </c>
      <c r="E6196"/>
      <c r="F6196"/>
      <c r="G6196"/>
      <c r="H6196">
        <v>77370</v>
      </c>
      <c r="I6196" t="s">
        <v>33476</v>
      </c>
      <c r="J6196"/>
      <c r="U6196" s="43"/>
      <c r="AE6196"/>
    </row>
    <row r="6197" spans="1:31">
      <c r="A6197">
        <v>16170</v>
      </c>
      <c r="B6197" t="s">
        <v>5557</v>
      </c>
      <c r="C6197" t="s">
        <v>33477</v>
      </c>
      <c r="D6197" t="s">
        <v>33476</v>
      </c>
      <c r="E6197"/>
      <c r="F6197"/>
      <c r="G6197"/>
      <c r="H6197">
        <v>77370</v>
      </c>
      <c r="I6197" t="s">
        <v>33476</v>
      </c>
      <c r="J6197"/>
      <c r="U6197" s="43"/>
      <c r="AE6197"/>
    </row>
    <row r="6198" spans="1:31">
      <c r="A6198">
        <v>16230</v>
      </c>
      <c r="B6198" t="s">
        <v>5558</v>
      </c>
      <c r="C6198" t="s">
        <v>33477</v>
      </c>
      <c r="D6198" t="s">
        <v>33476</v>
      </c>
      <c r="E6198"/>
      <c r="F6198"/>
      <c r="G6198"/>
      <c r="H6198">
        <v>77390</v>
      </c>
      <c r="I6198" t="s">
        <v>33476</v>
      </c>
      <c r="J6198"/>
      <c r="U6198" s="43"/>
      <c r="AE6198"/>
    </row>
    <row r="6199" spans="1:31">
      <c r="A6199">
        <v>16230</v>
      </c>
      <c r="B6199" t="s">
        <v>5558</v>
      </c>
      <c r="C6199" t="s">
        <v>33477</v>
      </c>
      <c r="D6199" t="s">
        <v>33476</v>
      </c>
      <c r="E6199"/>
      <c r="F6199"/>
      <c r="G6199"/>
      <c r="H6199">
        <v>77400</v>
      </c>
      <c r="I6199" t="s">
        <v>33476</v>
      </c>
      <c r="J6199"/>
      <c r="U6199" s="43"/>
      <c r="AE6199"/>
    </row>
    <row r="6200" spans="1:31">
      <c r="A6200">
        <v>16230</v>
      </c>
      <c r="B6200" t="s">
        <v>5558</v>
      </c>
      <c r="C6200" t="s">
        <v>33477</v>
      </c>
      <c r="D6200" t="s">
        <v>33476</v>
      </c>
      <c r="E6200"/>
      <c r="F6200"/>
      <c r="G6200"/>
      <c r="H6200">
        <v>77410</v>
      </c>
      <c r="I6200" t="s">
        <v>33476</v>
      </c>
      <c r="J6200"/>
      <c r="U6200" s="43"/>
      <c r="AE6200"/>
    </row>
    <row r="6201" spans="1:31">
      <c r="A6201">
        <v>16300</v>
      </c>
      <c r="B6201" t="s">
        <v>5559</v>
      </c>
      <c r="C6201" t="s">
        <v>33477</v>
      </c>
      <c r="D6201" t="s">
        <v>33476</v>
      </c>
      <c r="E6201"/>
      <c r="F6201"/>
      <c r="G6201"/>
      <c r="H6201">
        <v>77410</v>
      </c>
      <c r="I6201" t="s">
        <v>33476</v>
      </c>
      <c r="J6201"/>
      <c r="U6201" s="43"/>
      <c r="AE6201"/>
    </row>
    <row r="6202" spans="1:31">
      <c r="A6202">
        <v>16210</v>
      </c>
      <c r="B6202" t="s">
        <v>5560</v>
      </c>
      <c r="C6202" t="s">
        <v>33477</v>
      </c>
      <c r="D6202" t="s">
        <v>33476</v>
      </c>
      <c r="E6202"/>
      <c r="F6202"/>
      <c r="G6202"/>
      <c r="H6202">
        <v>77440</v>
      </c>
      <c r="I6202" t="s">
        <v>33476</v>
      </c>
      <c r="J6202"/>
      <c r="U6202" s="43"/>
      <c r="AE6202"/>
    </row>
    <row r="6203" spans="1:31">
      <c r="A6203">
        <v>16300</v>
      </c>
      <c r="B6203" t="s">
        <v>5561</v>
      </c>
      <c r="C6203" t="s">
        <v>33477</v>
      </c>
      <c r="D6203" t="s">
        <v>33476</v>
      </c>
      <c r="E6203"/>
      <c r="F6203"/>
      <c r="G6203"/>
      <c r="H6203">
        <v>77440</v>
      </c>
      <c r="I6203" t="s">
        <v>33476</v>
      </c>
      <c r="J6203"/>
      <c r="U6203" s="43"/>
      <c r="AE6203"/>
    </row>
    <row r="6204" spans="1:31">
      <c r="A6204">
        <v>16100</v>
      </c>
      <c r="B6204" t="s">
        <v>5562</v>
      </c>
      <c r="C6204" t="s">
        <v>33477</v>
      </c>
      <c r="D6204" t="s">
        <v>33476</v>
      </c>
      <c r="E6204"/>
      <c r="F6204"/>
      <c r="G6204"/>
      <c r="H6204">
        <v>77440</v>
      </c>
      <c r="I6204" t="s">
        <v>33476</v>
      </c>
      <c r="J6204"/>
      <c r="U6204" s="43"/>
      <c r="AE6204"/>
    </row>
    <row r="6205" spans="1:31">
      <c r="A6205">
        <v>16420</v>
      </c>
      <c r="B6205" t="s">
        <v>5563</v>
      </c>
      <c r="C6205" t="s">
        <v>33477</v>
      </c>
      <c r="D6205" t="s">
        <v>33476</v>
      </c>
      <c r="E6205"/>
      <c r="F6205"/>
      <c r="G6205"/>
      <c r="H6205">
        <v>77460</v>
      </c>
      <c r="I6205" t="s">
        <v>33476</v>
      </c>
      <c r="J6205"/>
      <c r="U6205" s="43"/>
      <c r="AE6205"/>
    </row>
    <row r="6206" spans="1:31">
      <c r="A6206">
        <v>16230</v>
      </c>
      <c r="B6206" t="s">
        <v>5564</v>
      </c>
      <c r="C6206" t="s">
        <v>33477</v>
      </c>
      <c r="D6206" t="s">
        <v>33476</v>
      </c>
      <c r="E6206"/>
      <c r="F6206"/>
      <c r="G6206"/>
      <c r="H6206">
        <v>77510</v>
      </c>
      <c r="I6206" t="s">
        <v>33476</v>
      </c>
      <c r="J6206"/>
      <c r="U6206" s="43"/>
      <c r="AE6206"/>
    </row>
    <row r="6207" spans="1:31">
      <c r="A6207">
        <v>16450</v>
      </c>
      <c r="B6207" t="s">
        <v>5565</v>
      </c>
      <c r="C6207" t="s">
        <v>33477</v>
      </c>
      <c r="D6207" t="s">
        <v>33482</v>
      </c>
      <c r="E6207"/>
      <c r="F6207"/>
      <c r="G6207"/>
      <c r="H6207">
        <v>77520</v>
      </c>
      <c r="I6207" t="s">
        <v>33476</v>
      </c>
      <c r="J6207"/>
      <c r="U6207" s="43"/>
      <c r="AE6207"/>
    </row>
    <row r="6208" spans="1:31">
      <c r="A6208">
        <v>16350</v>
      </c>
      <c r="B6208" t="s">
        <v>5566</v>
      </c>
      <c r="C6208" t="s">
        <v>33477</v>
      </c>
      <c r="D6208" t="s">
        <v>33476</v>
      </c>
      <c r="E6208"/>
      <c r="F6208"/>
      <c r="G6208"/>
      <c r="H6208">
        <v>77520</v>
      </c>
      <c r="I6208" t="s">
        <v>33476</v>
      </c>
      <c r="J6208"/>
      <c r="U6208" s="43"/>
      <c r="AE6208"/>
    </row>
    <row r="6209" spans="1:31">
      <c r="A6209">
        <v>16170</v>
      </c>
      <c r="B6209" t="s">
        <v>5567</v>
      </c>
      <c r="C6209" t="s">
        <v>33477</v>
      </c>
      <c r="D6209" t="s">
        <v>33476</v>
      </c>
      <c r="E6209"/>
      <c r="F6209"/>
      <c r="G6209"/>
      <c r="H6209">
        <v>77540</v>
      </c>
      <c r="I6209" t="s">
        <v>33476</v>
      </c>
      <c r="J6209"/>
      <c r="U6209" s="43"/>
      <c r="AE6209"/>
    </row>
    <row r="6210" spans="1:31">
      <c r="A6210">
        <v>16480</v>
      </c>
      <c r="B6210" t="s">
        <v>1629</v>
      </c>
      <c r="C6210" t="s">
        <v>33477</v>
      </c>
      <c r="D6210" t="s">
        <v>33476</v>
      </c>
      <c r="E6210"/>
      <c r="F6210"/>
      <c r="G6210"/>
      <c r="H6210">
        <v>77550</v>
      </c>
      <c r="I6210" t="s">
        <v>33476</v>
      </c>
      <c r="J6210"/>
      <c r="U6210" s="43"/>
      <c r="AE6210"/>
    </row>
    <row r="6211" spans="1:31">
      <c r="A6211">
        <v>16130</v>
      </c>
      <c r="B6211" t="s">
        <v>5568</v>
      </c>
      <c r="C6211" t="s">
        <v>33477</v>
      </c>
      <c r="D6211" t="s">
        <v>33476</v>
      </c>
      <c r="E6211"/>
      <c r="F6211"/>
      <c r="G6211"/>
      <c r="H6211">
        <v>77550</v>
      </c>
      <c r="I6211" t="s">
        <v>33476</v>
      </c>
      <c r="J6211"/>
      <c r="U6211" s="43"/>
      <c r="AE6211"/>
    </row>
    <row r="6212" spans="1:31">
      <c r="A6212">
        <v>16140</v>
      </c>
      <c r="B6212" t="s">
        <v>5569</v>
      </c>
      <c r="C6212" t="s">
        <v>33477</v>
      </c>
      <c r="D6212" t="s">
        <v>33476</v>
      </c>
      <c r="E6212"/>
      <c r="F6212"/>
      <c r="G6212"/>
      <c r="H6212">
        <v>77560</v>
      </c>
      <c r="I6212" t="s">
        <v>33476</v>
      </c>
      <c r="J6212"/>
      <c r="U6212" s="43"/>
      <c r="AE6212"/>
    </row>
    <row r="6213" spans="1:31">
      <c r="A6213">
        <v>16460</v>
      </c>
      <c r="B6213" t="s">
        <v>5570</v>
      </c>
      <c r="C6213" t="s">
        <v>33477</v>
      </c>
      <c r="D6213" t="s">
        <v>33476</v>
      </c>
      <c r="E6213"/>
      <c r="F6213"/>
      <c r="G6213"/>
      <c r="H6213">
        <v>77560</v>
      </c>
      <c r="I6213" t="s">
        <v>33476</v>
      </c>
      <c r="J6213"/>
      <c r="U6213" s="43"/>
      <c r="AE6213"/>
    </row>
    <row r="6214" spans="1:31">
      <c r="A6214">
        <v>16570</v>
      </c>
      <c r="B6214" t="s">
        <v>5571</v>
      </c>
      <c r="C6214" t="s">
        <v>33477</v>
      </c>
      <c r="D6214" t="e">
        <v>#N/A</v>
      </c>
      <c r="E6214"/>
      <c r="F6214"/>
      <c r="G6214"/>
      <c r="H6214">
        <v>77560</v>
      </c>
      <c r="I6214" t="s">
        <v>33476</v>
      </c>
      <c r="J6214"/>
      <c r="U6214" s="43"/>
      <c r="AE6214"/>
    </row>
    <row r="6215" spans="1:31">
      <c r="A6215">
        <v>16700</v>
      </c>
      <c r="B6215" t="s">
        <v>5237</v>
      </c>
      <c r="C6215" t="s">
        <v>33477</v>
      </c>
      <c r="D6215" t="s">
        <v>33476</v>
      </c>
      <c r="E6215"/>
      <c r="F6215"/>
      <c r="G6215"/>
      <c r="H6215">
        <v>77560</v>
      </c>
      <c r="I6215" t="s">
        <v>33476</v>
      </c>
      <c r="J6215"/>
      <c r="U6215" s="43"/>
      <c r="AE6215"/>
    </row>
    <row r="6216" spans="1:31">
      <c r="A6216">
        <v>16380</v>
      </c>
      <c r="B6216" t="s">
        <v>5572</v>
      </c>
      <c r="C6216" t="s">
        <v>33477</v>
      </c>
      <c r="D6216" t="s">
        <v>33476</v>
      </c>
      <c r="E6216"/>
      <c r="F6216"/>
      <c r="G6216"/>
      <c r="H6216">
        <v>77570</v>
      </c>
      <c r="I6216" t="s">
        <v>33476</v>
      </c>
      <c r="J6216"/>
      <c r="U6216" s="43"/>
      <c r="AE6216"/>
    </row>
    <row r="6217" spans="1:31">
      <c r="A6217">
        <v>16700</v>
      </c>
      <c r="B6217" t="s">
        <v>5573</v>
      </c>
      <c r="C6217" t="s">
        <v>33477</v>
      </c>
      <c r="D6217" t="s">
        <v>33476</v>
      </c>
      <c r="E6217"/>
      <c r="F6217"/>
      <c r="G6217"/>
      <c r="H6217">
        <v>77570</v>
      </c>
      <c r="I6217" t="s">
        <v>33476</v>
      </c>
      <c r="J6217"/>
      <c r="U6217" s="43"/>
      <c r="AE6217"/>
    </row>
    <row r="6218" spans="1:31">
      <c r="A6218">
        <v>16230</v>
      </c>
      <c r="B6218" t="s">
        <v>5574</v>
      </c>
      <c r="C6218" t="s">
        <v>33477</v>
      </c>
      <c r="D6218" t="s">
        <v>33476</v>
      </c>
      <c r="E6218"/>
      <c r="F6218"/>
      <c r="G6218"/>
      <c r="H6218">
        <v>77580</v>
      </c>
      <c r="I6218" t="s">
        <v>33476</v>
      </c>
      <c r="J6218"/>
      <c r="U6218" s="43"/>
      <c r="AE6218"/>
    </row>
    <row r="6219" spans="1:31">
      <c r="A6219">
        <v>16450</v>
      </c>
      <c r="B6219" t="s">
        <v>5575</v>
      </c>
      <c r="C6219" t="s">
        <v>33477</v>
      </c>
      <c r="D6219" t="s">
        <v>33482</v>
      </c>
      <c r="E6219"/>
      <c r="F6219"/>
      <c r="G6219"/>
      <c r="H6219">
        <v>77580</v>
      </c>
      <c r="I6219" t="s">
        <v>33476</v>
      </c>
      <c r="J6219"/>
      <c r="U6219" s="43"/>
      <c r="AE6219"/>
    </row>
    <row r="6220" spans="1:31">
      <c r="A6220">
        <v>16100</v>
      </c>
      <c r="B6220" t="s">
        <v>5576</v>
      </c>
      <c r="C6220" t="s">
        <v>33477</v>
      </c>
      <c r="D6220" t="s">
        <v>33476</v>
      </c>
      <c r="E6220"/>
      <c r="F6220"/>
      <c r="G6220"/>
      <c r="H6220">
        <v>77620</v>
      </c>
      <c r="I6220" t="s">
        <v>33476</v>
      </c>
      <c r="J6220"/>
      <c r="U6220" s="43"/>
      <c r="AE6220"/>
    </row>
    <row r="6221" spans="1:31">
      <c r="A6221">
        <v>16480</v>
      </c>
      <c r="B6221" t="s">
        <v>5577</v>
      </c>
      <c r="C6221" t="s">
        <v>33477</v>
      </c>
      <c r="D6221" t="s">
        <v>33476</v>
      </c>
      <c r="E6221"/>
      <c r="F6221"/>
      <c r="G6221"/>
      <c r="H6221">
        <v>77650</v>
      </c>
      <c r="I6221" t="s">
        <v>33476</v>
      </c>
      <c r="J6221"/>
      <c r="U6221" s="43"/>
      <c r="AE6221"/>
    </row>
    <row r="6222" spans="1:31">
      <c r="A6222">
        <v>16190</v>
      </c>
      <c r="B6222" t="s">
        <v>2484</v>
      </c>
      <c r="C6222" t="s">
        <v>33477</v>
      </c>
      <c r="D6222" t="s">
        <v>33476</v>
      </c>
      <c r="E6222"/>
      <c r="F6222"/>
      <c r="G6222"/>
      <c r="H6222">
        <v>77660</v>
      </c>
      <c r="I6222" t="s">
        <v>33476</v>
      </c>
      <c r="J6222"/>
      <c r="U6222" s="43"/>
      <c r="AE6222"/>
    </row>
    <row r="6223" spans="1:31">
      <c r="A6223">
        <v>16700</v>
      </c>
      <c r="B6223" t="s">
        <v>5578</v>
      </c>
      <c r="C6223" t="s">
        <v>33477</v>
      </c>
      <c r="D6223" t="s">
        <v>33476</v>
      </c>
      <c r="E6223"/>
      <c r="F6223"/>
      <c r="G6223"/>
      <c r="H6223">
        <v>77700</v>
      </c>
      <c r="I6223" t="s">
        <v>33476</v>
      </c>
      <c r="J6223"/>
      <c r="U6223" s="43"/>
      <c r="AE6223"/>
    </row>
    <row r="6224" spans="1:31">
      <c r="A6224">
        <v>16260</v>
      </c>
      <c r="B6224" t="s">
        <v>5579</v>
      </c>
      <c r="C6224" t="s">
        <v>33477</v>
      </c>
      <c r="D6224" t="s">
        <v>33476</v>
      </c>
      <c r="E6224"/>
      <c r="F6224"/>
      <c r="G6224"/>
      <c r="H6224">
        <v>77710</v>
      </c>
      <c r="I6224" t="s">
        <v>33476</v>
      </c>
      <c r="J6224"/>
      <c r="U6224" s="43"/>
      <c r="AE6224"/>
    </row>
    <row r="6225" spans="1:31">
      <c r="A6225">
        <v>16500</v>
      </c>
      <c r="B6225" t="s">
        <v>5580</v>
      </c>
      <c r="C6225" t="s">
        <v>33477</v>
      </c>
      <c r="D6225" t="s">
        <v>33476</v>
      </c>
      <c r="E6225"/>
      <c r="F6225"/>
      <c r="G6225"/>
      <c r="H6225">
        <v>77710</v>
      </c>
      <c r="I6225" t="s">
        <v>33476</v>
      </c>
      <c r="J6225"/>
      <c r="U6225" s="43"/>
      <c r="AE6225"/>
    </row>
    <row r="6226" spans="1:31">
      <c r="A6226">
        <v>16300</v>
      </c>
      <c r="B6226" t="s">
        <v>5582</v>
      </c>
      <c r="C6226" t="s">
        <v>33477</v>
      </c>
      <c r="D6226" t="s">
        <v>33476</v>
      </c>
      <c r="E6226"/>
      <c r="F6226"/>
      <c r="G6226"/>
      <c r="H6226">
        <v>77720</v>
      </c>
      <c r="I6226" t="s">
        <v>33476</v>
      </c>
      <c r="J6226"/>
      <c r="U6226" s="43"/>
      <c r="AE6226"/>
    </row>
    <row r="6227" spans="1:31">
      <c r="A6227">
        <v>16170</v>
      </c>
      <c r="B6227" t="s">
        <v>5583</v>
      </c>
      <c r="C6227" t="s">
        <v>33477</v>
      </c>
      <c r="D6227" t="s">
        <v>33476</v>
      </c>
      <c r="E6227"/>
      <c r="F6227"/>
      <c r="G6227"/>
      <c r="H6227">
        <v>77760</v>
      </c>
      <c r="I6227" t="s">
        <v>33476</v>
      </c>
      <c r="J6227"/>
      <c r="U6227" s="43"/>
      <c r="AE6227"/>
    </row>
    <row r="6228" spans="1:31">
      <c r="A6228">
        <v>16170</v>
      </c>
      <c r="B6228" t="s">
        <v>5583</v>
      </c>
      <c r="C6228" t="s">
        <v>33477</v>
      </c>
      <c r="D6228" t="s">
        <v>33476</v>
      </c>
      <c r="E6228"/>
      <c r="F6228"/>
      <c r="G6228"/>
      <c r="H6228">
        <v>77760</v>
      </c>
      <c r="I6228" t="s">
        <v>33476</v>
      </c>
      <c r="J6228"/>
      <c r="U6228" s="43"/>
      <c r="AE6228"/>
    </row>
    <row r="6229" spans="1:31">
      <c r="A6229">
        <v>16170</v>
      </c>
      <c r="B6229" t="s">
        <v>5583</v>
      </c>
      <c r="C6229" t="s">
        <v>33477</v>
      </c>
      <c r="D6229" t="s">
        <v>33476</v>
      </c>
      <c r="E6229"/>
      <c r="F6229"/>
      <c r="G6229"/>
      <c r="H6229">
        <v>77760</v>
      </c>
      <c r="I6229" t="s">
        <v>33476</v>
      </c>
      <c r="J6229"/>
      <c r="U6229" s="43"/>
      <c r="AE6229"/>
    </row>
    <row r="6230" spans="1:31">
      <c r="A6230">
        <v>16170</v>
      </c>
      <c r="B6230" t="s">
        <v>5583</v>
      </c>
      <c r="C6230" t="s">
        <v>33477</v>
      </c>
      <c r="D6230" t="s">
        <v>33476</v>
      </c>
      <c r="E6230"/>
      <c r="F6230"/>
      <c r="G6230"/>
      <c r="H6230">
        <v>77830</v>
      </c>
      <c r="I6230" t="s">
        <v>33476</v>
      </c>
      <c r="J6230"/>
      <c r="U6230" s="43"/>
      <c r="AE6230"/>
    </row>
    <row r="6231" spans="1:31">
      <c r="A6231">
        <v>16170</v>
      </c>
      <c r="B6231" t="s">
        <v>5583</v>
      </c>
      <c r="C6231" t="s">
        <v>33477</v>
      </c>
      <c r="D6231" t="s">
        <v>33476</v>
      </c>
      <c r="E6231"/>
      <c r="F6231"/>
      <c r="G6231"/>
      <c r="H6231">
        <v>77860</v>
      </c>
      <c r="I6231" t="s">
        <v>33476</v>
      </c>
      <c r="J6231"/>
      <c r="U6231" s="43"/>
      <c r="AE6231"/>
    </row>
    <row r="6232" spans="1:31">
      <c r="A6232">
        <v>16170</v>
      </c>
      <c r="B6232" t="s">
        <v>5583</v>
      </c>
      <c r="C6232" t="s">
        <v>33477</v>
      </c>
      <c r="D6232" t="s">
        <v>33476</v>
      </c>
      <c r="E6232"/>
      <c r="F6232"/>
      <c r="G6232"/>
      <c r="H6232">
        <v>77890</v>
      </c>
      <c r="I6232" t="s">
        <v>33476</v>
      </c>
      <c r="J6232"/>
      <c r="U6232" s="43"/>
      <c r="AE6232"/>
    </row>
    <row r="6233" spans="1:31">
      <c r="A6233">
        <v>16720</v>
      </c>
      <c r="B6233" t="s">
        <v>5584</v>
      </c>
      <c r="C6233" t="s">
        <v>33477</v>
      </c>
      <c r="D6233" t="e">
        <v>#N/A</v>
      </c>
      <c r="E6233"/>
      <c r="F6233"/>
      <c r="G6233"/>
      <c r="H6233">
        <v>77950</v>
      </c>
      <c r="I6233" t="s">
        <v>33476</v>
      </c>
      <c r="J6233"/>
      <c r="U6233" s="43"/>
      <c r="AE6233"/>
    </row>
    <row r="6234" spans="1:31">
      <c r="A6234">
        <v>16470</v>
      </c>
      <c r="B6234" t="s">
        <v>1263</v>
      </c>
      <c r="C6234" t="s">
        <v>33477</v>
      </c>
      <c r="D6234" t="e">
        <v>#N/A</v>
      </c>
      <c r="E6234"/>
      <c r="F6234"/>
      <c r="G6234"/>
      <c r="H6234">
        <v>78000</v>
      </c>
      <c r="I6234" t="s">
        <v>33476</v>
      </c>
      <c r="J6234"/>
      <c r="U6234" s="43"/>
      <c r="AE6234"/>
    </row>
    <row r="6235" spans="1:31">
      <c r="A6235">
        <v>16300</v>
      </c>
      <c r="B6235" t="s">
        <v>5585</v>
      </c>
      <c r="C6235" t="s">
        <v>33477</v>
      </c>
      <c r="D6235" t="s">
        <v>33476</v>
      </c>
      <c r="E6235"/>
      <c r="F6235"/>
      <c r="G6235"/>
      <c r="H6235">
        <v>78100</v>
      </c>
      <c r="I6235" t="s">
        <v>33476</v>
      </c>
      <c r="J6235"/>
      <c r="U6235" s="43"/>
      <c r="AE6235"/>
    </row>
    <row r="6236" spans="1:31">
      <c r="A6236">
        <v>16130</v>
      </c>
      <c r="B6236" t="s">
        <v>5586</v>
      </c>
      <c r="C6236" t="s">
        <v>33477</v>
      </c>
      <c r="D6236" t="s">
        <v>33476</v>
      </c>
      <c r="E6236"/>
      <c r="F6236"/>
      <c r="G6236"/>
      <c r="H6236">
        <v>78125</v>
      </c>
      <c r="I6236" t="s">
        <v>33476</v>
      </c>
      <c r="J6236"/>
      <c r="U6236" s="43"/>
      <c r="AE6236"/>
    </row>
    <row r="6237" spans="1:31">
      <c r="A6237">
        <v>16150</v>
      </c>
      <c r="B6237" t="s">
        <v>5587</v>
      </c>
      <c r="C6237" t="s">
        <v>33477</v>
      </c>
      <c r="D6237" t="s">
        <v>33476</v>
      </c>
      <c r="E6237"/>
      <c r="F6237"/>
      <c r="G6237"/>
      <c r="H6237">
        <v>78140</v>
      </c>
      <c r="I6237" t="s">
        <v>33476</v>
      </c>
      <c r="J6237"/>
      <c r="U6237" s="43"/>
      <c r="AE6237"/>
    </row>
    <row r="6238" spans="1:31">
      <c r="A6238">
        <v>16210</v>
      </c>
      <c r="B6238" t="s">
        <v>5588</v>
      </c>
      <c r="C6238" t="s">
        <v>33477</v>
      </c>
      <c r="D6238" t="s">
        <v>33476</v>
      </c>
      <c r="E6238"/>
      <c r="F6238"/>
      <c r="G6238"/>
      <c r="H6238">
        <v>78180</v>
      </c>
      <c r="I6238" t="s">
        <v>33476</v>
      </c>
      <c r="J6238"/>
      <c r="U6238" s="43"/>
      <c r="AE6238"/>
    </row>
    <row r="6239" spans="1:31">
      <c r="A6239">
        <v>16210</v>
      </c>
      <c r="B6239" t="s">
        <v>5589</v>
      </c>
      <c r="C6239" t="s">
        <v>33477</v>
      </c>
      <c r="D6239" t="s">
        <v>33476</v>
      </c>
      <c r="E6239"/>
      <c r="F6239"/>
      <c r="G6239"/>
      <c r="H6239">
        <v>78200</v>
      </c>
      <c r="I6239" t="s">
        <v>33476</v>
      </c>
      <c r="J6239"/>
      <c r="U6239" s="43"/>
      <c r="AE6239"/>
    </row>
    <row r="6240" spans="1:31">
      <c r="A6240">
        <v>16290</v>
      </c>
      <c r="B6240" t="s">
        <v>5254</v>
      </c>
      <c r="C6240" t="s">
        <v>33477</v>
      </c>
      <c r="D6240" t="s">
        <v>33476</v>
      </c>
      <c r="E6240"/>
      <c r="F6240"/>
      <c r="G6240"/>
      <c r="H6240">
        <v>78270</v>
      </c>
      <c r="I6240" t="s">
        <v>33476</v>
      </c>
      <c r="J6240"/>
      <c r="U6240" s="43"/>
      <c r="AE6240"/>
    </row>
    <row r="6241" spans="1:31">
      <c r="A6241">
        <v>16200</v>
      </c>
      <c r="B6241" t="s">
        <v>5590</v>
      </c>
      <c r="C6241" t="s">
        <v>33477</v>
      </c>
      <c r="D6241" t="s">
        <v>33476</v>
      </c>
      <c r="E6241"/>
      <c r="F6241"/>
      <c r="G6241"/>
      <c r="H6241">
        <v>78270</v>
      </c>
      <c r="I6241" t="s">
        <v>33476</v>
      </c>
      <c r="J6241"/>
      <c r="U6241" s="43"/>
      <c r="AE6241"/>
    </row>
    <row r="6242" spans="1:31">
      <c r="A6242">
        <v>16390</v>
      </c>
      <c r="B6242" t="s">
        <v>5591</v>
      </c>
      <c r="C6242" t="s">
        <v>33477</v>
      </c>
      <c r="D6242" t="s">
        <v>33476</v>
      </c>
      <c r="E6242"/>
      <c r="F6242"/>
      <c r="G6242"/>
      <c r="H6242">
        <v>78270</v>
      </c>
      <c r="I6242" t="s">
        <v>33476</v>
      </c>
      <c r="J6242"/>
      <c r="U6242" s="43"/>
      <c r="AE6242"/>
    </row>
    <row r="6243" spans="1:31">
      <c r="A6243">
        <v>16120</v>
      </c>
      <c r="B6243" t="s">
        <v>1272</v>
      </c>
      <c r="C6243" t="s">
        <v>33477</v>
      </c>
      <c r="D6243" t="s">
        <v>33476</v>
      </c>
      <c r="E6243"/>
      <c r="F6243"/>
      <c r="G6243"/>
      <c r="H6243">
        <v>78290</v>
      </c>
      <c r="I6243" t="s">
        <v>33476</v>
      </c>
      <c r="J6243"/>
      <c r="U6243" s="43"/>
      <c r="AE6243"/>
    </row>
    <row r="6244" spans="1:31">
      <c r="A6244">
        <v>16220</v>
      </c>
      <c r="B6244" t="s">
        <v>1657</v>
      </c>
      <c r="C6244" t="s">
        <v>33477</v>
      </c>
      <c r="D6244" t="s">
        <v>33476</v>
      </c>
      <c r="E6244"/>
      <c r="F6244"/>
      <c r="G6244"/>
      <c r="H6244">
        <v>78370</v>
      </c>
      <c r="I6244" t="s">
        <v>33476</v>
      </c>
      <c r="J6244"/>
      <c r="U6244" s="43"/>
      <c r="AE6244"/>
    </row>
    <row r="6245" spans="1:31">
      <c r="A6245">
        <v>16480</v>
      </c>
      <c r="B6245" t="s">
        <v>5592</v>
      </c>
      <c r="C6245" t="s">
        <v>33477</v>
      </c>
      <c r="D6245" t="s">
        <v>33476</v>
      </c>
      <c r="E6245"/>
      <c r="F6245"/>
      <c r="G6245"/>
      <c r="H6245">
        <v>78440</v>
      </c>
      <c r="I6245" t="s">
        <v>33476</v>
      </c>
      <c r="J6245"/>
      <c r="U6245" s="43"/>
      <c r="AE6245"/>
    </row>
    <row r="6246" spans="1:31">
      <c r="A6246">
        <v>16460</v>
      </c>
      <c r="B6246" t="s">
        <v>5593</v>
      </c>
      <c r="C6246" t="s">
        <v>33477</v>
      </c>
      <c r="D6246" t="s">
        <v>33476</v>
      </c>
      <c r="E6246"/>
      <c r="F6246"/>
      <c r="G6246"/>
      <c r="H6246">
        <v>78460</v>
      </c>
      <c r="I6246" t="s">
        <v>33476</v>
      </c>
      <c r="J6246"/>
      <c r="U6246" s="43"/>
      <c r="AE6246"/>
    </row>
    <row r="6247" spans="1:31">
      <c r="A6247">
        <v>16480</v>
      </c>
      <c r="B6247" t="s">
        <v>5594</v>
      </c>
      <c r="C6247" t="s">
        <v>33477</v>
      </c>
      <c r="D6247" t="s">
        <v>33476</v>
      </c>
      <c r="E6247"/>
      <c r="F6247"/>
      <c r="G6247"/>
      <c r="H6247">
        <v>78490</v>
      </c>
      <c r="I6247" t="s">
        <v>33476</v>
      </c>
      <c r="J6247"/>
      <c r="U6247" s="43"/>
      <c r="AE6247"/>
    </row>
    <row r="6248" spans="1:31">
      <c r="A6248">
        <v>16710</v>
      </c>
      <c r="B6248" t="s">
        <v>5595</v>
      </c>
      <c r="C6248" t="s">
        <v>33477</v>
      </c>
      <c r="D6248" t="e">
        <v>#N/A</v>
      </c>
      <c r="E6248"/>
      <c r="F6248"/>
      <c r="G6248"/>
      <c r="H6248">
        <v>78490</v>
      </c>
      <c r="I6248" t="s">
        <v>33476</v>
      </c>
      <c r="J6248"/>
      <c r="U6248" s="43"/>
      <c r="AE6248"/>
    </row>
    <row r="6249" spans="1:31">
      <c r="A6249">
        <v>16130</v>
      </c>
      <c r="B6249" t="s">
        <v>5596</v>
      </c>
      <c r="C6249" t="s">
        <v>33477</v>
      </c>
      <c r="D6249" t="s">
        <v>33476</v>
      </c>
      <c r="E6249"/>
      <c r="F6249"/>
      <c r="G6249"/>
      <c r="H6249">
        <v>78520</v>
      </c>
      <c r="I6249" t="s">
        <v>33476</v>
      </c>
      <c r="J6249"/>
      <c r="U6249" s="43"/>
      <c r="AE6249"/>
    </row>
    <row r="6250" spans="1:31">
      <c r="A6250">
        <v>16300</v>
      </c>
      <c r="B6250" t="s">
        <v>5597</v>
      </c>
      <c r="C6250" t="s">
        <v>33477</v>
      </c>
      <c r="D6250" t="s">
        <v>33476</v>
      </c>
      <c r="E6250"/>
      <c r="F6250"/>
      <c r="G6250"/>
      <c r="H6250">
        <v>78540</v>
      </c>
      <c r="I6250" t="s">
        <v>33476</v>
      </c>
      <c r="J6250"/>
      <c r="U6250" s="43"/>
      <c r="AE6250"/>
    </row>
    <row r="6251" spans="1:31">
      <c r="A6251">
        <v>16700</v>
      </c>
      <c r="B6251" t="s">
        <v>5598</v>
      </c>
      <c r="C6251" t="s">
        <v>33477</v>
      </c>
      <c r="D6251" t="s">
        <v>33476</v>
      </c>
      <c r="E6251"/>
      <c r="F6251"/>
      <c r="G6251"/>
      <c r="H6251">
        <v>78690</v>
      </c>
      <c r="I6251" t="s">
        <v>33476</v>
      </c>
      <c r="J6251"/>
      <c r="U6251" s="43"/>
      <c r="AE6251"/>
    </row>
    <row r="6252" spans="1:31">
      <c r="A6252">
        <v>16190</v>
      </c>
      <c r="B6252" t="s">
        <v>5599</v>
      </c>
      <c r="C6252" t="s">
        <v>33477</v>
      </c>
      <c r="D6252" t="s">
        <v>33476</v>
      </c>
      <c r="E6252"/>
      <c r="F6252"/>
      <c r="G6252"/>
      <c r="H6252">
        <v>78720</v>
      </c>
      <c r="I6252" t="s">
        <v>33476</v>
      </c>
      <c r="J6252"/>
      <c r="U6252" s="43"/>
      <c r="AE6252"/>
    </row>
    <row r="6253" spans="1:31">
      <c r="A6253">
        <v>16420</v>
      </c>
      <c r="B6253" t="s">
        <v>5600</v>
      </c>
      <c r="C6253" t="s">
        <v>33477</v>
      </c>
      <c r="D6253" t="s">
        <v>33476</v>
      </c>
      <c r="E6253"/>
      <c r="F6253"/>
      <c r="G6253"/>
      <c r="H6253">
        <v>78720</v>
      </c>
      <c r="I6253" t="s">
        <v>33476</v>
      </c>
      <c r="J6253"/>
      <c r="U6253" s="43"/>
      <c r="AE6253"/>
    </row>
    <row r="6254" spans="1:31">
      <c r="A6254">
        <v>16310</v>
      </c>
      <c r="B6254" t="s">
        <v>5601</v>
      </c>
      <c r="C6254" t="s">
        <v>33477</v>
      </c>
      <c r="D6254" t="s">
        <v>33476</v>
      </c>
      <c r="E6254"/>
      <c r="F6254"/>
      <c r="G6254"/>
      <c r="H6254">
        <v>78770</v>
      </c>
      <c r="I6254" t="s">
        <v>33476</v>
      </c>
      <c r="J6254"/>
      <c r="U6254" s="43"/>
      <c r="AE6254"/>
    </row>
    <row r="6255" spans="1:31">
      <c r="A6255">
        <v>16480</v>
      </c>
      <c r="B6255" t="s">
        <v>5602</v>
      </c>
      <c r="C6255" t="s">
        <v>33477</v>
      </c>
      <c r="D6255" t="s">
        <v>33476</v>
      </c>
      <c r="E6255"/>
      <c r="F6255"/>
      <c r="G6255"/>
      <c r="H6255">
        <v>78790</v>
      </c>
      <c r="I6255" t="s">
        <v>33476</v>
      </c>
      <c r="J6255"/>
      <c r="U6255" s="43"/>
      <c r="AE6255"/>
    </row>
    <row r="6256" spans="1:31">
      <c r="A6256">
        <v>16130</v>
      </c>
      <c r="B6256" t="s">
        <v>5603</v>
      </c>
      <c r="C6256" t="s">
        <v>33477</v>
      </c>
      <c r="D6256" t="s">
        <v>33476</v>
      </c>
      <c r="E6256"/>
      <c r="F6256"/>
      <c r="G6256"/>
      <c r="H6256">
        <v>78830</v>
      </c>
      <c r="I6256" t="s">
        <v>33476</v>
      </c>
      <c r="J6256"/>
      <c r="U6256" s="43"/>
      <c r="AE6256"/>
    </row>
    <row r="6257" spans="1:31">
      <c r="A6257">
        <v>16410</v>
      </c>
      <c r="B6257" t="s">
        <v>5604</v>
      </c>
      <c r="C6257" t="s">
        <v>33477</v>
      </c>
      <c r="D6257" t="s">
        <v>33476</v>
      </c>
      <c r="E6257"/>
      <c r="F6257"/>
      <c r="G6257"/>
      <c r="H6257">
        <v>78860</v>
      </c>
      <c r="I6257" t="s">
        <v>33476</v>
      </c>
      <c r="J6257"/>
      <c r="U6257" s="43"/>
      <c r="AE6257"/>
    </row>
    <row r="6258" spans="1:31">
      <c r="A6258">
        <v>16200</v>
      </c>
      <c r="B6258" t="s">
        <v>5605</v>
      </c>
      <c r="C6258" t="s">
        <v>33477</v>
      </c>
      <c r="D6258" t="s">
        <v>33476</v>
      </c>
      <c r="E6258"/>
      <c r="F6258"/>
      <c r="G6258"/>
      <c r="H6258">
        <v>78955</v>
      </c>
      <c r="I6258" t="s">
        <v>33476</v>
      </c>
      <c r="J6258"/>
      <c r="U6258" s="43"/>
      <c r="AE6258"/>
    </row>
    <row r="6259" spans="1:31">
      <c r="A6259">
        <v>16440</v>
      </c>
      <c r="B6259" t="s">
        <v>5606</v>
      </c>
      <c r="C6259" t="s">
        <v>33477</v>
      </c>
      <c r="D6259" t="s">
        <v>33476</v>
      </c>
      <c r="E6259"/>
      <c r="F6259"/>
      <c r="G6259"/>
      <c r="H6259">
        <v>78970</v>
      </c>
      <c r="I6259" t="s">
        <v>33476</v>
      </c>
      <c r="J6259"/>
      <c r="U6259" s="43"/>
      <c r="AE6259"/>
    </row>
    <row r="6260" spans="1:31">
      <c r="A6260">
        <v>16380</v>
      </c>
      <c r="B6260" t="s">
        <v>5607</v>
      </c>
      <c r="C6260" t="s">
        <v>33477</v>
      </c>
      <c r="D6260" t="s">
        <v>33476</v>
      </c>
      <c r="E6260"/>
      <c r="F6260"/>
      <c r="G6260"/>
      <c r="H6260">
        <v>78980</v>
      </c>
      <c r="I6260" t="s">
        <v>33476</v>
      </c>
      <c r="J6260"/>
      <c r="U6260" s="43"/>
      <c r="AE6260"/>
    </row>
    <row r="6261" spans="1:31">
      <c r="A6261">
        <v>16240</v>
      </c>
      <c r="B6261" t="s">
        <v>5608</v>
      </c>
      <c r="C6261" t="s">
        <v>33477</v>
      </c>
      <c r="D6261" t="s">
        <v>33476</v>
      </c>
      <c r="E6261"/>
      <c r="F6261"/>
      <c r="G6261"/>
      <c r="H6261">
        <v>79000</v>
      </c>
      <c r="I6261" t="s">
        <v>33476</v>
      </c>
      <c r="J6261"/>
      <c r="U6261" s="43"/>
      <c r="AE6261"/>
    </row>
    <row r="6262" spans="1:31">
      <c r="A6262">
        <v>16800</v>
      </c>
      <c r="B6262" t="s">
        <v>5609</v>
      </c>
      <c r="C6262" t="s">
        <v>33477</v>
      </c>
      <c r="D6262" t="s">
        <v>33476</v>
      </c>
      <c r="E6262"/>
      <c r="F6262"/>
      <c r="G6262"/>
      <c r="H6262">
        <v>79100</v>
      </c>
      <c r="I6262" t="s">
        <v>33476</v>
      </c>
      <c r="J6262"/>
      <c r="U6262" s="43"/>
      <c r="AE6262"/>
    </row>
    <row r="6263" spans="1:31">
      <c r="A6263">
        <v>16260</v>
      </c>
      <c r="B6263" t="s">
        <v>5610</v>
      </c>
      <c r="C6263" t="s">
        <v>33477</v>
      </c>
      <c r="D6263" t="s">
        <v>33476</v>
      </c>
      <c r="E6263"/>
      <c r="F6263"/>
      <c r="G6263"/>
      <c r="H6263">
        <v>79100</v>
      </c>
      <c r="I6263" t="s">
        <v>33476</v>
      </c>
      <c r="J6263"/>
      <c r="U6263" s="43"/>
      <c r="AE6263"/>
    </row>
    <row r="6264" spans="1:31">
      <c r="A6264">
        <v>16260</v>
      </c>
      <c r="B6264" t="s">
        <v>5611</v>
      </c>
      <c r="C6264" t="s">
        <v>33477</v>
      </c>
      <c r="D6264" t="s">
        <v>33476</v>
      </c>
      <c r="E6264"/>
      <c r="F6264"/>
      <c r="G6264"/>
      <c r="H6264">
        <v>79100</v>
      </c>
      <c r="I6264" t="s">
        <v>33476</v>
      </c>
      <c r="J6264"/>
      <c r="U6264" s="43"/>
      <c r="AE6264"/>
    </row>
    <row r="6265" spans="1:31">
      <c r="A6265">
        <v>16700</v>
      </c>
      <c r="B6265" t="s">
        <v>5612</v>
      </c>
      <c r="C6265" t="s">
        <v>33477</v>
      </c>
      <c r="D6265" t="s">
        <v>33476</v>
      </c>
      <c r="E6265"/>
      <c r="F6265"/>
      <c r="G6265"/>
      <c r="H6265">
        <v>79100</v>
      </c>
      <c r="I6265" t="s">
        <v>33476</v>
      </c>
      <c r="J6265"/>
      <c r="U6265" s="43"/>
      <c r="AE6265"/>
    </row>
    <row r="6266" spans="1:31">
      <c r="A6266">
        <v>16110</v>
      </c>
      <c r="B6266" t="s">
        <v>5613</v>
      </c>
      <c r="C6266" t="s">
        <v>33477</v>
      </c>
      <c r="D6266" t="s">
        <v>33476</v>
      </c>
      <c r="E6266"/>
      <c r="F6266"/>
      <c r="G6266"/>
      <c r="H6266">
        <v>79100</v>
      </c>
      <c r="I6266" t="s">
        <v>33476</v>
      </c>
      <c r="J6266"/>
      <c r="U6266" s="43"/>
      <c r="AE6266"/>
    </row>
    <row r="6267" spans="1:31">
      <c r="A6267">
        <v>16360</v>
      </c>
      <c r="B6267" t="s">
        <v>5614</v>
      </c>
      <c r="C6267" t="s">
        <v>33477</v>
      </c>
      <c r="D6267" t="s">
        <v>33476</v>
      </c>
      <c r="E6267"/>
      <c r="F6267"/>
      <c r="G6267"/>
      <c r="H6267">
        <v>79110</v>
      </c>
      <c r="I6267" t="s">
        <v>33476</v>
      </c>
      <c r="J6267"/>
      <c r="U6267" s="43"/>
      <c r="AE6267"/>
    </row>
    <row r="6268" spans="1:31">
      <c r="A6268">
        <v>16240</v>
      </c>
      <c r="B6268" t="s">
        <v>5615</v>
      </c>
      <c r="C6268" t="s">
        <v>33477</v>
      </c>
      <c r="D6268" t="s">
        <v>33476</v>
      </c>
      <c r="E6268"/>
      <c r="F6268"/>
      <c r="G6268"/>
      <c r="H6268">
        <v>79110</v>
      </c>
      <c r="I6268" t="s">
        <v>33476</v>
      </c>
      <c r="J6268"/>
      <c r="U6268" s="43"/>
      <c r="AE6268"/>
    </row>
    <row r="6269" spans="1:31">
      <c r="A6269">
        <v>16410</v>
      </c>
      <c r="B6269" t="s">
        <v>5616</v>
      </c>
      <c r="C6269" t="s">
        <v>33477</v>
      </c>
      <c r="D6269" t="s">
        <v>33476</v>
      </c>
      <c r="E6269"/>
      <c r="F6269"/>
      <c r="G6269"/>
      <c r="H6269">
        <v>79110</v>
      </c>
      <c r="I6269" t="s">
        <v>33476</v>
      </c>
      <c r="J6269"/>
      <c r="U6269" s="43"/>
      <c r="AE6269"/>
    </row>
    <row r="6270" spans="1:31">
      <c r="A6270">
        <v>16560</v>
      </c>
      <c r="B6270" t="s">
        <v>5617</v>
      </c>
      <c r="C6270" t="s">
        <v>33477</v>
      </c>
      <c r="D6270" t="s">
        <v>33476</v>
      </c>
      <c r="E6270"/>
      <c r="F6270"/>
      <c r="G6270"/>
      <c r="H6270">
        <v>79110</v>
      </c>
      <c r="I6270" t="s">
        <v>33476</v>
      </c>
      <c r="J6270"/>
      <c r="U6270" s="43"/>
      <c r="AE6270"/>
    </row>
    <row r="6271" spans="1:31">
      <c r="A6271">
        <v>16360</v>
      </c>
      <c r="B6271" t="s">
        <v>5618</v>
      </c>
      <c r="C6271" t="s">
        <v>33477</v>
      </c>
      <c r="D6271" t="s">
        <v>33476</v>
      </c>
      <c r="E6271"/>
      <c r="F6271"/>
      <c r="G6271"/>
      <c r="H6271">
        <v>79120</v>
      </c>
      <c r="I6271" t="s">
        <v>33476</v>
      </c>
      <c r="J6271"/>
      <c r="U6271" s="43"/>
      <c r="AE6271"/>
    </row>
    <row r="6272" spans="1:31">
      <c r="A6272">
        <v>16600</v>
      </c>
      <c r="B6272" t="s">
        <v>5619</v>
      </c>
      <c r="C6272" t="s">
        <v>33477</v>
      </c>
      <c r="D6272" t="s">
        <v>33476</v>
      </c>
      <c r="E6272"/>
      <c r="F6272"/>
      <c r="G6272"/>
      <c r="H6272">
        <v>79120</v>
      </c>
      <c r="I6272" t="s">
        <v>33476</v>
      </c>
      <c r="J6272"/>
      <c r="U6272" s="43"/>
      <c r="AE6272"/>
    </row>
    <row r="6273" spans="1:31">
      <c r="A6273">
        <v>16200</v>
      </c>
      <c r="B6273" t="s">
        <v>5620</v>
      </c>
      <c r="C6273" t="s">
        <v>33477</v>
      </c>
      <c r="D6273" t="s">
        <v>33476</v>
      </c>
      <c r="E6273"/>
      <c r="F6273"/>
      <c r="G6273"/>
      <c r="H6273">
        <v>79120</v>
      </c>
      <c r="I6273" t="s">
        <v>33476</v>
      </c>
      <c r="J6273"/>
      <c r="U6273" s="43"/>
      <c r="AE6273"/>
    </row>
    <row r="6274" spans="1:31">
      <c r="A6274">
        <v>16200</v>
      </c>
      <c r="B6274" t="s">
        <v>5620</v>
      </c>
      <c r="C6274" t="s">
        <v>33477</v>
      </c>
      <c r="D6274" t="s">
        <v>33476</v>
      </c>
      <c r="E6274"/>
      <c r="F6274"/>
      <c r="G6274"/>
      <c r="H6274">
        <v>79130</v>
      </c>
      <c r="I6274" t="s">
        <v>33476</v>
      </c>
      <c r="J6274"/>
      <c r="U6274" s="43"/>
      <c r="AE6274"/>
    </row>
    <row r="6275" spans="1:31">
      <c r="A6275">
        <v>16730</v>
      </c>
      <c r="B6275" t="s">
        <v>5621</v>
      </c>
      <c r="C6275" t="s">
        <v>33477</v>
      </c>
      <c r="D6275" t="e">
        <v>#N/A</v>
      </c>
      <c r="E6275"/>
      <c r="F6275"/>
      <c r="G6275"/>
      <c r="H6275">
        <v>79130</v>
      </c>
      <c r="I6275" t="s">
        <v>33476</v>
      </c>
      <c r="J6275"/>
      <c r="U6275" s="43"/>
      <c r="AE6275"/>
    </row>
    <row r="6276" spans="1:31">
      <c r="A6276">
        <v>16350</v>
      </c>
      <c r="B6276" t="s">
        <v>5622</v>
      </c>
      <c r="C6276" t="s">
        <v>33477</v>
      </c>
      <c r="D6276" t="s">
        <v>33476</v>
      </c>
      <c r="E6276"/>
      <c r="F6276"/>
      <c r="G6276"/>
      <c r="H6276">
        <v>79130</v>
      </c>
      <c r="I6276" t="s">
        <v>33476</v>
      </c>
      <c r="J6276"/>
      <c r="U6276" s="43"/>
      <c r="AE6276"/>
    </row>
    <row r="6277" spans="1:31">
      <c r="A6277">
        <v>16140</v>
      </c>
      <c r="B6277" t="s">
        <v>5623</v>
      </c>
      <c r="C6277" t="s">
        <v>33477</v>
      </c>
      <c r="D6277" t="s">
        <v>33476</v>
      </c>
      <c r="E6277"/>
      <c r="F6277"/>
      <c r="G6277"/>
      <c r="H6277">
        <v>79140</v>
      </c>
      <c r="I6277" t="s">
        <v>33476</v>
      </c>
      <c r="J6277"/>
      <c r="U6277" s="43"/>
      <c r="AE6277"/>
    </row>
    <row r="6278" spans="1:31">
      <c r="A6278">
        <v>16460</v>
      </c>
      <c r="B6278" t="s">
        <v>5624</v>
      </c>
      <c r="C6278" t="s">
        <v>33477</v>
      </c>
      <c r="D6278" t="s">
        <v>33476</v>
      </c>
      <c r="E6278"/>
      <c r="F6278"/>
      <c r="G6278"/>
      <c r="H6278">
        <v>79140</v>
      </c>
      <c r="I6278" t="s">
        <v>33476</v>
      </c>
      <c r="J6278"/>
      <c r="U6278" s="43"/>
      <c r="AE6278"/>
    </row>
    <row r="6279" spans="1:31">
      <c r="A6279">
        <v>16330</v>
      </c>
      <c r="B6279" t="s">
        <v>2067</v>
      </c>
      <c r="C6279" t="s">
        <v>33477</v>
      </c>
      <c r="D6279" t="s">
        <v>33476</v>
      </c>
      <c r="E6279"/>
      <c r="F6279"/>
      <c r="G6279"/>
      <c r="H6279">
        <v>79150</v>
      </c>
      <c r="I6279" t="s">
        <v>33476</v>
      </c>
      <c r="J6279"/>
      <c r="U6279" s="43"/>
      <c r="AE6279"/>
    </row>
    <row r="6280" spans="1:31">
      <c r="A6280">
        <v>16320</v>
      </c>
      <c r="B6280" t="s">
        <v>5625</v>
      </c>
      <c r="C6280" t="s">
        <v>33477</v>
      </c>
      <c r="D6280" t="s">
        <v>33476</v>
      </c>
      <c r="E6280"/>
      <c r="F6280"/>
      <c r="G6280"/>
      <c r="H6280">
        <v>79150</v>
      </c>
      <c r="I6280" t="s">
        <v>33476</v>
      </c>
      <c r="J6280"/>
      <c r="U6280" s="43"/>
      <c r="AE6280"/>
    </row>
    <row r="6281" spans="1:31">
      <c r="A6281">
        <v>16170</v>
      </c>
      <c r="B6281" t="s">
        <v>5626</v>
      </c>
      <c r="C6281" t="s">
        <v>33477</v>
      </c>
      <c r="D6281" t="s">
        <v>33476</v>
      </c>
      <c r="E6281"/>
      <c r="F6281"/>
      <c r="G6281"/>
      <c r="H6281">
        <v>79150</v>
      </c>
      <c r="I6281" t="s">
        <v>33476</v>
      </c>
      <c r="J6281"/>
      <c r="U6281" s="43"/>
      <c r="AE6281"/>
    </row>
    <row r="6282" spans="1:31">
      <c r="A6282">
        <v>16460</v>
      </c>
      <c r="B6282" t="s">
        <v>5627</v>
      </c>
      <c r="C6282" t="s">
        <v>33477</v>
      </c>
      <c r="D6282" t="s">
        <v>33476</v>
      </c>
      <c r="E6282"/>
      <c r="F6282"/>
      <c r="G6282"/>
      <c r="H6282">
        <v>79150</v>
      </c>
      <c r="I6282" t="s">
        <v>33476</v>
      </c>
      <c r="J6282"/>
      <c r="U6282" s="43"/>
      <c r="AE6282"/>
    </row>
    <row r="6283" spans="1:31">
      <c r="A6283">
        <v>16140</v>
      </c>
      <c r="B6283" t="s">
        <v>5628</v>
      </c>
      <c r="C6283" t="s">
        <v>33477</v>
      </c>
      <c r="D6283" t="s">
        <v>33476</v>
      </c>
      <c r="E6283"/>
      <c r="F6283"/>
      <c r="G6283"/>
      <c r="H6283">
        <v>79160</v>
      </c>
      <c r="I6283" t="s">
        <v>33476</v>
      </c>
      <c r="J6283"/>
      <c r="U6283" s="43"/>
      <c r="AE6283"/>
    </row>
    <row r="6284" spans="1:31">
      <c r="A6284">
        <v>16310</v>
      </c>
      <c r="B6284" t="s">
        <v>5629</v>
      </c>
      <c r="C6284" t="s">
        <v>33477</v>
      </c>
      <c r="D6284" t="s">
        <v>33476</v>
      </c>
      <c r="E6284"/>
      <c r="F6284"/>
      <c r="G6284"/>
      <c r="H6284">
        <v>79160</v>
      </c>
      <c r="I6284" t="s">
        <v>33476</v>
      </c>
      <c r="J6284"/>
      <c r="U6284" s="43"/>
      <c r="AE6284"/>
    </row>
    <row r="6285" spans="1:31">
      <c r="A6285">
        <v>16130</v>
      </c>
      <c r="B6285" t="s">
        <v>2966</v>
      </c>
      <c r="C6285" t="s">
        <v>33477</v>
      </c>
      <c r="D6285" t="s">
        <v>33476</v>
      </c>
      <c r="E6285"/>
      <c r="F6285"/>
      <c r="G6285"/>
      <c r="H6285">
        <v>79170</v>
      </c>
      <c r="I6285" t="s">
        <v>33476</v>
      </c>
      <c r="J6285"/>
      <c r="U6285" s="43"/>
      <c r="AE6285"/>
    </row>
    <row r="6286" spans="1:31">
      <c r="A6286">
        <v>16510</v>
      </c>
      <c r="B6286" t="s">
        <v>5630</v>
      </c>
      <c r="C6286" t="s">
        <v>33477</v>
      </c>
      <c r="D6286" t="s">
        <v>33476</v>
      </c>
      <c r="E6286"/>
      <c r="F6286"/>
      <c r="G6286"/>
      <c r="H6286">
        <v>79170</v>
      </c>
      <c r="I6286" t="s">
        <v>33476</v>
      </c>
      <c r="J6286"/>
      <c r="U6286" s="43"/>
      <c r="AE6286"/>
    </row>
    <row r="6287" spans="1:31">
      <c r="A6287">
        <v>16330</v>
      </c>
      <c r="B6287" t="s">
        <v>5631</v>
      </c>
      <c r="C6287" t="s">
        <v>33477</v>
      </c>
      <c r="D6287" t="s">
        <v>33476</v>
      </c>
      <c r="E6287"/>
      <c r="F6287"/>
      <c r="G6287"/>
      <c r="H6287">
        <v>79170</v>
      </c>
      <c r="I6287" t="s">
        <v>33476</v>
      </c>
      <c r="J6287"/>
      <c r="U6287" s="43"/>
      <c r="AE6287"/>
    </row>
    <row r="6288" spans="1:31">
      <c r="A6288">
        <v>16120</v>
      </c>
      <c r="B6288" t="s">
        <v>5632</v>
      </c>
      <c r="C6288" t="s">
        <v>33477</v>
      </c>
      <c r="D6288" t="s">
        <v>33476</v>
      </c>
      <c r="E6288"/>
      <c r="F6288"/>
      <c r="G6288"/>
      <c r="H6288">
        <v>79190</v>
      </c>
      <c r="I6288" t="s">
        <v>33476</v>
      </c>
      <c r="J6288"/>
      <c r="U6288" s="43"/>
      <c r="AE6288"/>
    </row>
    <row r="6289" spans="1:31">
      <c r="A6289">
        <v>16350</v>
      </c>
      <c r="B6289" t="s">
        <v>5633</v>
      </c>
      <c r="C6289" t="s">
        <v>33477</v>
      </c>
      <c r="D6289" t="s">
        <v>33476</v>
      </c>
      <c r="E6289"/>
      <c r="F6289"/>
      <c r="G6289"/>
      <c r="H6289">
        <v>79190</v>
      </c>
      <c r="I6289" t="s">
        <v>33476</v>
      </c>
      <c r="J6289"/>
      <c r="U6289" s="43"/>
      <c r="AE6289"/>
    </row>
    <row r="6290" spans="1:31">
      <c r="A6290">
        <v>16350</v>
      </c>
      <c r="B6290" t="s">
        <v>5634</v>
      </c>
      <c r="C6290" t="s">
        <v>33477</v>
      </c>
      <c r="D6290" t="s">
        <v>33476</v>
      </c>
      <c r="E6290"/>
      <c r="F6290"/>
      <c r="G6290"/>
      <c r="H6290">
        <v>79190</v>
      </c>
      <c r="I6290" t="s">
        <v>33476</v>
      </c>
      <c r="J6290"/>
      <c r="U6290" s="43"/>
      <c r="AE6290"/>
    </row>
    <row r="6291" spans="1:31">
      <c r="A6291">
        <v>16300</v>
      </c>
      <c r="B6291" t="s">
        <v>5635</v>
      </c>
      <c r="C6291" t="s">
        <v>33477</v>
      </c>
      <c r="D6291" t="s">
        <v>33476</v>
      </c>
      <c r="E6291"/>
      <c r="F6291"/>
      <c r="G6291"/>
      <c r="H6291">
        <v>79200</v>
      </c>
      <c r="I6291" t="s">
        <v>33476</v>
      </c>
      <c r="J6291"/>
      <c r="U6291" s="43"/>
      <c r="AE6291"/>
    </row>
    <row r="6292" spans="1:31">
      <c r="A6292">
        <v>16110</v>
      </c>
      <c r="B6292" t="s">
        <v>5636</v>
      </c>
      <c r="C6292" t="s">
        <v>33477</v>
      </c>
      <c r="D6292" t="s">
        <v>33476</v>
      </c>
      <c r="E6292"/>
      <c r="F6292"/>
      <c r="G6292"/>
      <c r="H6292">
        <v>79200</v>
      </c>
      <c r="I6292" t="s">
        <v>33476</v>
      </c>
      <c r="J6292"/>
      <c r="U6292" s="43"/>
      <c r="AE6292"/>
    </row>
    <row r="6293" spans="1:31">
      <c r="A6293">
        <v>16220</v>
      </c>
      <c r="B6293" t="s">
        <v>5636</v>
      </c>
      <c r="C6293" t="s">
        <v>33477</v>
      </c>
      <c r="D6293" t="s">
        <v>33476</v>
      </c>
      <c r="E6293"/>
      <c r="F6293"/>
      <c r="G6293"/>
      <c r="H6293">
        <v>79200</v>
      </c>
      <c r="I6293" t="s">
        <v>33476</v>
      </c>
      <c r="J6293"/>
      <c r="U6293" s="43"/>
      <c r="AE6293"/>
    </row>
    <row r="6294" spans="1:31">
      <c r="A6294">
        <v>16320</v>
      </c>
      <c r="B6294" t="s">
        <v>5637</v>
      </c>
      <c r="C6294" t="s">
        <v>33477</v>
      </c>
      <c r="D6294" t="s">
        <v>33476</v>
      </c>
      <c r="E6294"/>
      <c r="F6294"/>
      <c r="G6294"/>
      <c r="H6294">
        <v>79200</v>
      </c>
      <c r="I6294" t="s">
        <v>33476</v>
      </c>
      <c r="J6294"/>
      <c r="U6294" s="43"/>
      <c r="AE6294"/>
    </row>
    <row r="6295" spans="1:31">
      <c r="A6295">
        <v>16240</v>
      </c>
      <c r="B6295" t="s">
        <v>5638</v>
      </c>
      <c r="C6295" t="s">
        <v>33477</v>
      </c>
      <c r="D6295" t="s">
        <v>33476</v>
      </c>
      <c r="E6295"/>
      <c r="F6295"/>
      <c r="G6295"/>
      <c r="H6295">
        <v>79200</v>
      </c>
      <c r="I6295" t="s">
        <v>33476</v>
      </c>
      <c r="J6295"/>
      <c r="U6295" s="43"/>
      <c r="AE6295"/>
    </row>
    <row r="6296" spans="1:31">
      <c r="A6296">
        <v>16560</v>
      </c>
      <c r="B6296" t="s">
        <v>5639</v>
      </c>
      <c r="C6296" t="s">
        <v>33477</v>
      </c>
      <c r="D6296" t="s">
        <v>33476</v>
      </c>
      <c r="E6296"/>
      <c r="F6296"/>
      <c r="G6296"/>
      <c r="H6296">
        <v>79210</v>
      </c>
      <c r="I6296" t="s">
        <v>33476</v>
      </c>
      <c r="J6296"/>
      <c r="U6296" s="43"/>
      <c r="AE6296"/>
    </row>
    <row r="6297" spans="1:31">
      <c r="A6297">
        <v>16240</v>
      </c>
      <c r="B6297" t="s">
        <v>5640</v>
      </c>
      <c r="C6297" t="s">
        <v>33477</v>
      </c>
      <c r="D6297" t="s">
        <v>33476</v>
      </c>
      <c r="E6297"/>
      <c r="F6297"/>
      <c r="G6297"/>
      <c r="H6297">
        <v>79210</v>
      </c>
      <c r="I6297" t="s">
        <v>33476</v>
      </c>
      <c r="J6297"/>
      <c r="U6297" s="43"/>
      <c r="AE6297"/>
    </row>
    <row r="6298" spans="1:31">
      <c r="A6298">
        <v>16230</v>
      </c>
      <c r="B6298" t="s">
        <v>5641</v>
      </c>
      <c r="C6298" t="s">
        <v>33477</v>
      </c>
      <c r="D6298" t="s">
        <v>33476</v>
      </c>
      <c r="E6298"/>
      <c r="F6298"/>
      <c r="G6298"/>
      <c r="H6298">
        <v>79220</v>
      </c>
      <c r="I6298" t="s">
        <v>33476</v>
      </c>
      <c r="J6298"/>
      <c r="U6298" s="43"/>
      <c r="AE6298"/>
    </row>
    <row r="6299" spans="1:31">
      <c r="A6299">
        <v>16430</v>
      </c>
      <c r="B6299" t="s">
        <v>5642</v>
      </c>
      <c r="C6299" t="s">
        <v>33477</v>
      </c>
      <c r="D6299" t="s">
        <v>33476</v>
      </c>
      <c r="E6299"/>
      <c r="F6299"/>
      <c r="G6299"/>
      <c r="H6299">
        <v>79230</v>
      </c>
      <c r="I6299" t="s">
        <v>33476</v>
      </c>
      <c r="J6299"/>
      <c r="U6299" s="43"/>
      <c r="AE6299"/>
    </row>
    <row r="6300" spans="1:31">
      <c r="A6300">
        <v>16310</v>
      </c>
      <c r="B6300" t="s">
        <v>5643</v>
      </c>
      <c r="C6300" t="s">
        <v>33477</v>
      </c>
      <c r="D6300" t="s">
        <v>33476</v>
      </c>
      <c r="E6300"/>
      <c r="F6300"/>
      <c r="G6300"/>
      <c r="H6300">
        <v>79230</v>
      </c>
      <c r="I6300" t="s">
        <v>33476</v>
      </c>
      <c r="J6300"/>
      <c r="U6300" s="43"/>
      <c r="AE6300"/>
    </row>
    <row r="6301" spans="1:31">
      <c r="A6301">
        <v>16400</v>
      </c>
      <c r="B6301" t="s">
        <v>5644</v>
      </c>
      <c r="C6301" t="s">
        <v>33477</v>
      </c>
      <c r="D6301" t="s">
        <v>33476</v>
      </c>
      <c r="E6301"/>
      <c r="F6301"/>
      <c r="G6301"/>
      <c r="H6301">
        <v>79230</v>
      </c>
      <c r="I6301" t="s">
        <v>33476</v>
      </c>
      <c r="J6301"/>
      <c r="U6301" s="43"/>
      <c r="AE6301"/>
    </row>
    <row r="6302" spans="1:31">
      <c r="A6302">
        <v>16330</v>
      </c>
      <c r="B6302" t="s">
        <v>5645</v>
      </c>
      <c r="C6302" t="s">
        <v>33477</v>
      </c>
      <c r="D6302" t="s">
        <v>33476</v>
      </c>
      <c r="E6302"/>
      <c r="F6302"/>
      <c r="G6302"/>
      <c r="H6302">
        <v>79240</v>
      </c>
      <c r="I6302" t="s">
        <v>33476</v>
      </c>
      <c r="J6302"/>
      <c r="U6302" s="43"/>
      <c r="AE6302"/>
    </row>
    <row r="6303" spans="1:31">
      <c r="A6303">
        <v>16250</v>
      </c>
      <c r="B6303" t="s">
        <v>5646</v>
      </c>
      <c r="C6303" t="s">
        <v>33477</v>
      </c>
      <c r="D6303" t="s">
        <v>33476</v>
      </c>
      <c r="E6303"/>
      <c r="F6303"/>
      <c r="G6303"/>
      <c r="H6303">
        <v>79240</v>
      </c>
      <c r="I6303" t="s">
        <v>33476</v>
      </c>
      <c r="J6303"/>
      <c r="U6303" s="43"/>
      <c r="AE6303"/>
    </row>
    <row r="6304" spans="1:31">
      <c r="A6304">
        <v>16220</v>
      </c>
      <c r="B6304" t="s">
        <v>5647</v>
      </c>
      <c r="C6304" t="s">
        <v>33477</v>
      </c>
      <c r="D6304" t="s">
        <v>33476</v>
      </c>
      <c r="E6304"/>
      <c r="F6304"/>
      <c r="G6304"/>
      <c r="H6304">
        <v>79250</v>
      </c>
      <c r="I6304" t="s">
        <v>33476</v>
      </c>
      <c r="J6304"/>
      <c r="U6304" s="43"/>
      <c r="AE6304"/>
    </row>
    <row r="6305" spans="1:31">
      <c r="A6305">
        <v>16410</v>
      </c>
      <c r="B6305" t="s">
        <v>5648</v>
      </c>
      <c r="C6305" t="s">
        <v>33477</v>
      </c>
      <c r="D6305" t="s">
        <v>33476</v>
      </c>
      <c r="E6305"/>
      <c r="F6305"/>
      <c r="G6305"/>
      <c r="H6305">
        <v>79260</v>
      </c>
      <c r="I6305" t="s">
        <v>33476</v>
      </c>
      <c r="J6305"/>
      <c r="U6305" s="43"/>
      <c r="AE6305"/>
    </row>
    <row r="6306" spans="1:31">
      <c r="A6306">
        <v>16330</v>
      </c>
      <c r="B6306" t="s">
        <v>5649</v>
      </c>
      <c r="C6306" t="s">
        <v>33477</v>
      </c>
      <c r="D6306" t="s">
        <v>33476</v>
      </c>
      <c r="E6306"/>
      <c r="F6306"/>
      <c r="G6306"/>
      <c r="H6306">
        <v>79270</v>
      </c>
      <c r="I6306" t="s">
        <v>33476</v>
      </c>
      <c r="J6306"/>
      <c r="U6306" s="43"/>
      <c r="AE6306"/>
    </row>
    <row r="6307" spans="1:31">
      <c r="A6307">
        <v>16210</v>
      </c>
      <c r="B6307" t="s">
        <v>5650</v>
      </c>
      <c r="C6307" t="s">
        <v>33477</v>
      </c>
      <c r="D6307" t="s">
        <v>33476</v>
      </c>
      <c r="E6307"/>
      <c r="F6307"/>
      <c r="G6307"/>
      <c r="H6307">
        <v>79270</v>
      </c>
      <c r="I6307" t="s">
        <v>33476</v>
      </c>
      <c r="J6307"/>
      <c r="U6307" s="43"/>
      <c r="AE6307"/>
    </row>
    <row r="6308" spans="1:31">
      <c r="A6308">
        <v>16110</v>
      </c>
      <c r="B6308" t="s">
        <v>5651</v>
      </c>
      <c r="C6308" t="s">
        <v>33477</v>
      </c>
      <c r="D6308" t="s">
        <v>33476</v>
      </c>
      <c r="E6308"/>
      <c r="F6308"/>
      <c r="G6308"/>
      <c r="H6308">
        <v>79270</v>
      </c>
      <c r="I6308" t="s">
        <v>33476</v>
      </c>
      <c r="J6308"/>
      <c r="U6308" s="43"/>
      <c r="AE6308"/>
    </row>
    <row r="6309" spans="1:31">
      <c r="A6309">
        <v>17500</v>
      </c>
      <c r="B6309" t="s">
        <v>5652</v>
      </c>
      <c r="C6309" t="s">
        <v>33477</v>
      </c>
      <c r="D6309" t="s">
        <v>33476</v>
      </c>
      <c r="E6309"/>
      <c r="F6309"/>
      <c r="G6309"/>
      <c r="H6309">
        <v>79290</v>
      </c>
      <c r="I6309" t="s">
        <v>33476</v>
      </c>
      <c r="J6309"/>
      <c r="U6309" s="43"/>
      <c r="AE6309"/>
    </row>
    <row r="6310" spans="1:31">
      <c r="A6310">
        <v>17290</v>
      </c>
      <c r="B6310" t="s">
        <v>5653</v>
      </c>
      <c r="C6310" t="s">
        <v>33477</v>
      </c>
      <c r="D6310" t="s">
        <v>33476</v>
      </c>
      <c r="E6310"/>
      <c r="F6310"/>
      <c r="G6310"/>
      <c r="H6310">
        <v>79300</v>
      </c>
      <c r="I6310" t="s">
        <v>33476</v>
      </c>
      <c r="J6310"/>
      <c r="U6310" s="43"/>
      <c r="AE6310"/>
    </row>
    <row r="6311" spans="1:31">
      <c r="A6311">
        <v>17123</v>
      </c>
      <c r="B6311" t="s">
        <v>5654</v>
      </c>
      <c r="C6311" t="s">
        <v>33477</v>
      </c>
      <c r="D6311" t="e">
        <v>#N/A</v>
      </c>
      <c r="E6311"/>
      <c r="F6311"/>
      <c r="G6311"/>
      <c r="H6311">
        <v>79300</v>
      </c>
      <c r="I6311" t="s">
        <v>33476</v>
      </c>
      <c r="J6311"/>
      <c r="U6311" s="43"/>
      <c r="AE6311"/>
    </row>
    <row r="6312" spans="1:31">
      <c r="A6312">
        <v>17150</v>
      </c>
      <c r="B6312" t="s">
        <v>5655</v>
      </c>
      <c r="C6312" t="s">
        <v>33477</v>
      </c>
      <c r="D6312" t="s">
        <v>33476</v>
      </c>
      <c r="E6312"/>
      <c r="F6312"/>
      <c r="G6312"/>
      <c r="H6312">
        <v>79310</v>
      </c>
      <c r="I6312" t="s">
        <v>33476</v>
      </c>
      <c r="J6312"/>
      <c r="U6312" s="43"/>
      <c r="AE6312"/>
    </row>
    <row r="6313" spans="1:31">
      <c r="A6313">
        <v>17500</v>
      </c>
      <c r="B6313" t="s">
        <v>5656</v>
      </c>
      <c r="C6313" t="s">
        <v>33477</v>
      </c>
      <c r="D6313" t="s">
        <v>33476</v>
      </c>
      <c r="E6313"/>
      <c r="F6313"/>
      <c r="G6313"/>
      <c r="H6313">
        <v>79330</v>
      </c>
      <c r="I6313" t="s">
        <v>33476</v>
      </c>
      <c r="J6313"/>
      <c r="U6313" s="43"/>
      <c r="AE6313"/>
    </row>
    <row r="6314" spans="1:31">
      <c r="A6314">
        <v>17540</v>
      </c>
      <c r="B6314" t="s">
        <v>5313</v>
      </c>
      <c r="C6314" t="s">
        <v>33477</v>
      </c>
      <c r="D6314" t="s">
        <v>33476</v>
      </c>
      <c r="E6314"/>
      <c r="F6314"/>
      <c r="G6314"/>
      <c r="H6314">
        <v>79330</v>
      </c>
      <c r="I6314" t="s">
        <v>33476</v>
      </c>
      <c r="J6314"/>
      <c r="U6314" s="43"/>
      <c r="AE6314"/>
    </row>
    <row r="6315" spans="1:31">
      <c r="A6315">
        <v>17230</v>
      </c>
      <c r="B6315" t="s">
        <v>5657</v>
      </c>
      <c r="C6315" t="s">
        <v>33477</v>
      </c>
      <c r="D6315" t="s">
        <v>33476</v>
      </c>
      <c r="E6315"/>
      <c r="F6315"/>
      <c r="G6315"/>
      <c r="H6315">
        <v>79340</v>
      </c>
      <c r="I6315" t="s">
        <v>33476</v>
      </c>
      <c r="J6315"/>
      <c r="U6315" s="43"/>
      <c r="AE6315"/>
    </row>
    <row r="6316" spans="1:31">
      <c r="A6316">
        <v>17230</v>
      </c>
      <c r="B6316" t="s">
        <v>5657</v>
      </c>
      <c r="C6316" t="s">
        <v>33477</v>
      </c>
      <c r="D6316" t="s">
        <v>33476</v>
      </c>
      <c r="E6316"/>
      <c r="F6316"/>
      <c r="G6316"/>
      <c r="H6316">
        <v>79340</v>
      </c>
      <c r="I6316" t="s">
        <v>33476</v>
      </c>
      <c r="J6316"/>
      <c r="U6316" s="43"/>
      <c r="AE6316"/>
    </row>
    <row r="6317" spans="1:31">
      <c r="A6317">
        <v>17540</v>
      </c>
      <c r="B6317" t="s">
        <v>5658</v>
      </c>
      <c r="C6317" t="s">
        <v>33477</v>
      </c>
      <c r="D6317" t="s">
        <v>33476</v>
      </c>
      <c r="E6317"/>
      <c r="F6317"/>
      <c r="G6317"/>
      <c r="H6317">
        <v>79340</v>
      </c>
      <c r="I6317" t="s">
        <v>33476</v>
      </c>
      <c r="J6317"/>
      <c r="U6317" s="43"/>
      <c r="AE6317"/>
    </row>
    <row r="6318" spans="1:31">
      <c r="A6318">
        <v>17690</v>
      </c>
      <c r="B6318" t="s">
        <v>5659</v>
      </c>
      <c r="C6318" t="s">
        <v>33477</v>
      </c>
      <c r="D6318" t="e">
        <v>#N/A</v>
      </c>
      <c r="E6318"/>
      <c r="F6318"/>
      <c r="G6318"/>
      <c r="H6318">
        <v>79350</v>
      </c>
      <c r="I6318" t="s">
        <v>33476</v>
      </c>
      <c r="J6318"/>
      <c r="U6318" s="43"/>
      <c r="AE6318"/>
    </row>
    <row r="6319" spans="1:31">
      <c r="A6319">
        <v>17350</v>
      </c>
      <c r="B6319" t="s">
        <v>5660</v>
      </c>
      <c r="C6319" t="s">
        <v>33477</v>
      </c>
      <c r="D6319" t="s">
        <v>33476</v>
      </c>
      <c r="E6319"/>
      <c r="F6319"/>
      <c r="G6319"/>
      <c r="H6319">
        <v>79350</v>
      </c>
      <c r="I6319" t="s">
        <v>33476</v>
      </c>
      <c r="J6319"/>
      <c r="U6319" s="43"/>
      <c r="AE6319"/>
    </row>
    <row r="6320" spans="1:31">
      <c r="A6320">
        <v>17380</v>
      </c>
      <c r="B6320" t="s">
        <v>5661</v>
      </c>
      <c r="C6320" t="s">
        <v>33477</v>
      </c>
      <c r="D6320" t="s">
        <v>33476</v>
      </c>
      <c r="E6320"/>
      <c r="F6320"/>
      <c r="G6320"/>
      <c r="H6320">
        <v>79360</v>
      </c>
      <c r="I6320" t="s">
        <v>33476</v>
      </c>
      <c r="J6320"/>
      <c r="U6320" s="43"/>
      <c r="AE6320"/>
    </row>
    <row r="6321" spans="1:31">
      <c r="A6321">
        <v>17400</v>
      </c>
      <c r="B6321" t="s">
        <v>5662</v>
      </c>
      <c r="C6321" t="s">
        <v>33477</v>
      </c>
      <c r="D6321" t="s">
        <v>33476</v>
      </c>
      <c r="E6321"/>
      <c r="F6321"/>
      <c r="G6321"/>
      <c r="H6321">
        <v>79360</v>
      </c>
      <c r="I6321" t="s">
        <v>33476</v>
      </c>
      <c r="J6321"/>
      <c r="U6321" s="43"/>
      <c r="AE6321"/>
    </row>
    <row r="6322" spans="1:31">
      <c r="A6322">
        <v>17400</v>
      </c>
      <c r="B6322" t="s">
        <v>5662</v>
      </c>
      <c r="C6322" t="s">
        <v>33477</v>
      </c>
      <c r="D6322" t="s">
        <v>33476</v>
      </c>
      <c r="E6322"/>
      <c r="F6322"/>
      <c r="G6322"/>
      <c r="H6322">
        <v>79370</v>
      </c>
      <c r="I6322" t="s">
        <v>33476</v>
      </c>
      <c r="J6322"/>
      <c r="U6322" s="43"/>
      <c r="AE6322"/>
    </row>
    <row r="6323" spans="1:31">
      <c r="A6323">
        <v>17120</v>
      </c>
      <c r="B6323" t="s">
        <v>5663</v>
      </c>
      <c r="C6323" t="s">
        <v>33477</v>
      </c>
      <c r="D6323" t="s">
        <v>33476</v>
      </c>
      <c r="E6323"/>
      <c r="F6323"/>
      <c r="G6323"/>
      <c r="H6323">
        <v>79370</v>
      </c>
      <c r="I6323" t="s">
        <v>33476</v>
      </c>
      <c r="J6323"/>
      <c r="U6323" s="43"/>
      <c r="AE6323"/>
    </row>
    <row r="6324" spans="1:31">
      <c r="A6324">
        <v>17520</v>
      </c>
      <c r="B6324" t="s">
        <v>5664</v>
      </c>
      <c r="C6324" t="s">
        <v>33477</v>
      </c>
      <c r="D6324" t="s">
        <v>33476</v>
      </c>
      <c r="E6324"/>
      <c r="F6324"/>
      <c r="G6324"/>
      <c r="H6324">
        <v>79370</v>
      </c>
      <c r="I6324" t="s">
        <v>33476</v>
      </c>
      <c r="J6324"/>
      <c r="U6324" s="43"/>
      <c r="AE6324"/>
    </row>
    <row r="6325" spans="1:31">
      <c r="A6325">
        <v>17380</v>
      </c>
      <c r="B6325" t="s">
        <v>5665</v>
      </c>
      <c r="C6325" t="s">
        <v>33477</v>
      </c>
      <c r="D6325" t="s">
        <v>33476</v>
      </c>
      <c r="E6325"/>
      <c r="F6325"/>
      <c r="G6325"/>
      <c r="H6325">
        <v>79380</v>
      </c>
      <c r="I6325" t="s">
        <v>33476</v>
      </c>
      <c r="J6325"/>
      <c r="U6325" s="43"/>
      <c r="AE6325"/>
    </row>
    <row r="6326" spans="1:31">
      <c r="A6326">
        <v>17290</v>
      </c>
      <c r="B6326" t="s">
        <v>5666</v>
      </c>
      <c r="C6326" t="s">
        <v>33477</v>
      </c>
      <c r="D6326" t="s">
        <v>33476</v>
      </c>
      <c r="E6326"/>
      <c r="F6326"/>
      <c r="G6326"/>
      <c r="H6326">
        <v>79380</v>
      </c>
      <c r="I6326" t="s">
        <v>33476</v>
      </c>
      <c r="J6326"/>
      <c r="U6326" s="43"/>
      <c r="AE6326"/>
    </row>
    <row r="6327" spans="1:31">
      <c r="A6327">
        <v>17590</v>
      </c>
      <c r="B6327" t="s">
        <v>5667</v>
      </c>
      <c r="C6327" t="s">
        <v>33477</v>
      </c>
      <c r="D6327" t="e">
        <v>#N/A</v>
      </c>
      <c r="E6327"/>
      <c r="F6327"/>
      <c r="G6327"/>
      <c r="H6327">
        <v>79390</v>
      </c>
      <c r="I6327" t="s">
        <v>33476</v>
      </c>
      <c r="J6327"/>
      <c r="U6327" s="43"/>
      <c r="AE6327"/>
    </row>
    <row r="6328" spans="1:31">
      <c r="A6328">
        <v>17520</v>
      </c>
      <c r="B6328" t="s">
        <v>5668</v>
      </c>
      <c r="C6328" t="s">
        <v>33477</v>
      </c>
      <c r="D6328" t="s">
        <v>33476</v>
      </c>
      <c r="E6328"/>
      <c r="F6328"/>
      <c r="G6328"/>
      <c r="H6328">
        <v>79390</v>
      </c>
      <c r="I6328" t="s">
        <v>33476</v>
      </c>
      <c r="J6328"/>
      <c r="U6328" s="43"/>
      <c r="AE6328"/>
    </row>
    <row r="6329" spans="1:31">
      <c r="A6329">
        <v>17530</v>
      </c>
      <c r="B6329" t="s">
        <v>5669</v>
      </c>
      <c r="C6329" t="s">
        <v>33477</v>
      </c>
      <c r="D6329" t="e">
        <v>#N/A</v>
      </c>
      <c r="E6329"/>
      <c r="F6329"/>
      <c r="G6329"/>
      <c r="H6329">
        <v>79400</v>
      </c>
      <c r="I6329" t="s">
        <v>33476</v>
      </c>
      <c r="J6329"/>
      <c r="U6329" s="43"/>
      <c r="AE6329"/>
    </row>
    <row r="6330" spans="1:31">
      <c r="A6330">
        <v>17400</v>
      </c>
      <c r="B6330" t="s">
        <v>5670</v>
      </c>
      <c r="C6330" t="s">
        <v>33477</v>
      </c>
      <c r="D6330" t="s">
        <v>33476</v>
      </c>
      <c r="E6330"/>
      <c r="F6330"/>
      <c r="G6330"/>
      <c r="H6330">
        <v>79410</v>
      </c>
      <c r="I6330" t="s">
        <v>33476</v>
      </c>
      <c r="J6330"/>
      <c r="U6330" s="43"/>
      <c r="AE6330"/>
    </row>
    <row r="6331" spans="1:31">
      <c r="A6331">
        <v>17770</v>
      </c>
      <c r="B6331" t="s">
        <v>5671</v>
      </c>
      <c r="C6331" t="s">
        <v>33477</v>
      </c>
      <c r="D6331" t="s">
        <v>33476</v>
      </c>
      <c r="E6331"/>
      <c r="F6331"/>
      <c r="G6331"/>
      <c r="H6331">
        <v>79410</v>
      </c>
      <c r="I6331" t="s">
        <v>33476</v>
      </c>
      <c r="J6331"/>
      <c r="U6331" s="43"/>
      <c r="AE6331"/>
    </row>
    <row r="6332" spans="1:31">
      <c r="A6332">
        <v>17470</v>
      </c>
      <c r="B6332" t="s">
        <v>3329</v>
      </c>
      <c r="C6332" t="s">
        <v>33477</v>
      </c>
      <c r="D6332" t="s">
        <v>33476</v>
      </c>
      <c r="E6332"/>
      <c r="F6332"/>
      <c r="G6332"/>
      <c r="H6332">
        <v>79430</v>
      </c>
      <c r="I6332" t="s">
        <v>33476</v>
      </c>
      <c r="J6332"/>
      <c r="U6332" s="43"/>
      <c r="AE6332"/>
    </row>
    <row r="6333" spans="1:31">
      <c r="A6333">
        <v>17470</v>
      </c>
      <c r="B6333" t="s">
        <v>3329</v>
      </c>
      <c r="C6333" t="s">
        <v>33477</v>
      </c>
      <c r="D6333" t="s">
        <v>33476</v>
      </c>
      <c r="E6333"/>
      <c r="F6333"/>
      <c r="G6333"/>
      <c r="H6333">
        <v>79500</v>
      </c>
      <c r="I6333" t="s">
        <v>33476</v>
      </c>
      <c r="J6333"/>
      <c r="U6333" s="43"/>
      <c r="AE6333"/>
    </row>
    <row r="6334" spans="1:31">
      <c r="A6334">
        <v>17770</v>
      </c>
      <c r="B6334" t="s">
        <v>5672</v>
      </c>
      <c r="C6334" t="s">
        <v>33477</v>
      </c>
      <c r="D6334" t="s">
        <v>33476</v>
      </c>
      <c r="E6334"/>
      <c r="F6334"/>
      <c r="G6334"/>
      <c r="H6334">
        <v>79500</v>
      </c>
      <c r="I6334" t="s">
        <v>33476</v>
      </c>
      <c r="J6334"/>
      <c r="U6334" s="43"/>
      <c r="AE6334"/>
    </row>
    <row r="6335" spans="1:31">
      <c r="A6335">
        <v>17770</v>
      </c>
      <c r="B6335" t="s">
        <v>5672</v>
      </c>
      <c r="C6335" t="s">
        <v>33477</v>
      </c>
      <c r="D6335" t="s">
        <v>33476</v>
      </c>
      <c r="E6335"/>
      <c r="F6335"/>
      <c r="G6335"/>
      <c r="H6335">
        <v>79500</v>
      </c>
      <c r="I6335" t="s">
        <v>33476</v>
      </c>
      <c r="J6335"/>
      <c r="U6335" s="43"/>
      <c r="AE6335"/>
    </row>
    <row r="6336" spans="1:31">
      <c r="A6336">
        <v>17770</v>
      </c>
      <c r="B6336" t="s">
        <v>5673</v>
      </c>
      <c r="C6336" t="s">
        <v>33477</v>
      </c>
      <c r="D6336" t="s">
        <v>33476</v>
      </c>
      <c r="E6336"/>
      <c r="F6336"/>
      <c r="G6336"/>
      <c r="H6336">
        <v>79600</v>
      </c>
      <c r="I6336" t="s">
        <v>33476</v>
      </c>
      <c r="J6336"/>
      <c r="U6336" s="43"/>
      <c r="AE6336"/>
    </row>
    <row r="6337" spans="1:31">
      <c r="A6337">
        <v>17770</v>
      </c>
      <c r="B6337" t="s">
        <v>5673</v>
      </c>
      <c r="C6337" t="s">
        <v>33477</v>
      </c>
      <c r="D6337" t="s">
        <v>33476</v>
      </c>
      <c r="E6337"/>
      <c r="F6337"/>
      <c r="G6337"/>
      <c r="H6337">
        <v>79600</v>
      </c>
      <c r="I6337" t="s">
        <v>33476</v>
      </c>
      <c r="J6337"/>
      <c r="U6337" s="43"/>
      <c r="AE6337"/>
    </row>
    <row r="6338" spans="1:31">
      <c r="A6338">
        <v>17800</v>
      </c>
      <c r="B6338" t="s">
        <v>5674</v>
      </c>
      <c r="C6338" t="s">
        <v>33477</v>
      </c>
      <c r="D6338" t="s">
        <v>33476</v>
      </c>
      <c r="E6338"/>
      <c r="F6338"/>
      <c r="G6338"/>
      <c r="H6338">
        <v>79600</v>
      </c>
      <c r="I6338" t="s">
        <v>33476</v>
      </c>
      <c r="J6338"/>
      <c r="U6338" s="43"/>
      <c r="AE6338"/>
    </row>
    <row r="6339" spans="1:31">
      <c r="A6339">
        <v>17440</v>
      </c>
      <c r="B6339" t="s">
        <v>5675</v>
      </c>
      <c r="C6339" t="s">
        <v>33477</v>
      </c>
      <c r="D6339" t="s">
        <v>33476</v>
      </c>
      <c r="E6339"/>
      <c r="F6339"/>
      <c r="G6339"/>
      <c r="H6339">
        <v>79600</v>
      </c>
      <c r="I6339" t="s">
        <v>33476</v>
      </c>
      <c r="J6339"/>
      <c r="U6339" s="43"/>
      <c r="AE6339"/>
    </row>
    <row r="6340" spans="1:31">
      <c r="A6340">
        <v>17160</v>
      </c>
      <c r="B6340" t="s">
        <v>5676</v>
      </c>
      <c r="C6340" t="s">
        <v>33477</v>
      </c>
      <c r="D6340" t="s">
        <v>33476</v>
      </c>
      <c r="E6340"/>
      <c r="F6340"/>
      <c r="G6340"/>
      <c r="H6340">
        <v>79700</v>
      </c>
      <c r="I6340" t="s">
        <v>33476</v>
      </c>
      <c r="J6340"/>
      <c r="U6340" s="43"/>
      <c r="AE6340"/>
    </row>
    <row r="6341" spans="1:31">
      <c r="A6341">
        <v>17600</v>
      </c>
      <c r="B6341" t="s">
        <v>5677</v>
      </c>
      <c r="C6341" t="s">
        <v>33477</v>
      </c>
      <c r="D6341" t="s">
        <v>33476</v>
      </c>
      <c r="E6341"/>
      <c r="F6341"/>
      <c r="G6341"/>
      <c r="H6341">
        <v>79800</v>
      </c>
      <c r="I6341" t="s">
        <v>33476</v>
      </c>
      <c r="J6341"/>
      <c r="U6341" s="43"/>
      <c r="AE6341"/>
    </row>
    <row r="6342" spans="1:31">
      <c r="A6342">
        <v>17160</v>
      </c>
      <c r="B6342" t="s">
        <v>5678</v>
      </c>
      <c r="C6342" t="s">
        <v>33477</v>
      </c>
      <c r="D6342" t="s">
        <v>33476</v>
      </c>
      <c r="E6342"/>
      <c r="F6342"/>
      <c r="G6342"/>
      <c r="H6342">
        <v>79800</v>
      </c>
      <c r="I6342" t="s">
        <v>33476</v>
      </c>
      <c r="J6342"/>
      <c r="U6342" s="43"/>
      <c r="AE6342"/>
    </row>
    <row r="6343" spans="1:31">
      <c r="A6343">
        <v>17290</v>
      </c>
      <c r="B6343" t="s">
        <v>5679</v>
      </c>
      <c r="C6343" t="s">
        <v>33477</v>
      </c>
      <c r="D6343" t="s">
        <v>33476</v>
      </c>
      <c r="E6343"/>
      <c r="F6343"/>
      <c r="G6343"/>
      <c r="H6343">
        <v>80000</v>
      </c>
      <c r="I6343" t="s">
        <v>33476</v>
      </c>
      <c r="J6343"/>
      <c r="U6343" s="43"/>
      <c r="AE6343"/>
    </row>
    <row r="6344" spans="1:31">
      <c r="A6344">
        <v>17360</v>
      </c>
      <c r="B6344" t="s">
        <v>5680</v>
      </c>
      <c r="C6344" t="s">
        <v>33477</v>
      </c>
      <c r="D6344" t="s">
        <v>33476</v>
      </c>
      <c r="E6344"/>
      <c r="F6344"/>
      <c r="G6344"/>
      <c r="H6344">
        <v>80110</v>
      </c>
      <c r="I6344" t="s">
        <v>33476</v>
      </c>
      <c r="J6344"/>
      <c r="U6344" s="43"/>
      <c r="AE6344"/>
    </row>
    <row r="6345" spans="1:31">
      <c r="A6345">
        <v>17120</v>
      </c>
      <c r="B6345" t="s">
        <v>5681</v>
      </c>
      <c r="C6345" t="s">
        <v>33477</v>
      </c>
      <c r="D6345" t="s">
        <v>33476</v>
      </c>
      <c r="E6345"/>
      <c r="F6345"/>
      <c r="G6345"/>
      <c r="H6345">
        <v>80110</v>
      </c>
      <c r="I6345" t="s">
        <v>33476</v>
      </c>
      <c r="J6345"/>
      <c r="U6345" s="43"/>
      <c r="AE6345"/>
    </row>
    <row r="6346" spans="1:31">
      <c r="A6346">
        <v>17490</v>
      </c>
      <c r="B6346" t="s">
        <v>5682</v>
      </c>
      <c r="C6346" t="s">
        <v>33477</v>
      </c>
      <c r="D6346" t="s">
        <v>33476</v>
      </c>
      <c r="E6346"/>
      <c r="F6346"/>
      <c r="G6346"/>
      <c r="H6346">
        <v>80118</v>
      </c>
      <c r="I6346" t="s">
        <v>33476</v>
      </c>
      <c r="J6346"/>
      <c r="U6346" s="43"/>
      <c r="AE6346"/>
    </row>
    <row r="6347" spans="1:31">
      <c r="A6347">
        <v>17620</v>
      </c>
      <c r="B6347" t="s">
        <v>5683</v>
      </c>
      <c r="C6347" t="s">
        <v>33477</v>
      </c>
      <c r="D6347" t="s">
        <v>33476</v>
      </c>
      <c r="E6347"/>
      <c r="F6347"/>
      <c r="G6347"/>
      <c r="H6347">
        <v>80132</v>
      </c>
      <c r="I6347" t="s">
        <v>33476</v>
      </c>
      <c r="J6347"/>
      <c r="U6347" s="43"/>
      <c r="AE6347"/>
    </row>
    <row r="6348" spans="1:31">
      <c r="A6348">
        <v>17490</v>
      </c>
      <c r="B6348" t="s">
        <v>5684</v>
      </c>
      <c r="C6348" t="s">
        <v>33477</v>
      </c>
      <c r="D6348" t="s">
        <v>33476</v>
      </c>
      <c r="E6348"/>
      <c r="F6348"/>
      <c r="G6348"/>
      <c r="H6348">
        <v>80132</v>
      </c>
      <c r="I6348" t="s">
        <v>33476</v>
      </c>
      <c r="J6348"/>
      <c r="U6348" s="43"/>
      <c r="AE6348"/>
    </row>
    <row r="6349" spans="1:31">
      <c r="A6349">
        <v>17210</v>
      </c>
      <c r="B6349" t="s">
        <v>5685</v>
      </c>
      <c r="C6349" t="s">
        <v>33477</v>
      </c>
      <c r="D6349" t="s">
        <v>33476</v>
      </c>
      <c r="E6349"/>
      <c r="F6349"/>
      <c r="G6349"/>
      <c r="H6349">
        <v>80132</v>
      </c>
      <c r="I6349" t="s">
        <v>33476</v>
      </c>
      <c r="J6349"/>
      <c r="U6349" s="43"/>
      <c r="AE6349"/>
    </row>
    <row r="6350" spans="1:31">
      <c r="A6350">
        <v>17800</v>
      </c>
      <c r="B6350" t="s">
        <v>5686</v>
      </c>
      <c r="C6350" t="s">
        <v>33477</v>
      </c>
      <c r="D6350" t="s">
        <v>33476</v>
      </c>
      <c r="E6350"/>
      <c r="F6350"/>
      <c r="G6350"/>
      <c r="H6350">
        <v>80132</v>
      </c>
      <c r="I6350" t="s">
        <v>33476</v>
      </c>
      <c r="J6350"/>
      <c r="U6350" s="43"/>
      <c r="AE6350"/>
    </row>
    <row r="6351" spans="1:31">
      <c r="A6351">
        <v>17170</v>
      </c>
      <c r="B6351" t="s">
        <v>5687</v>
      </c>
      <c r="C6351" t="s">
        <v>33477</v>
      </c>
      <c r="D6351" t="s">
        <v>33476</v>
      </c>
      <c r="E6351"/>
      <c r="F6351"/>
      <c r="G6351"/>
      <c r="H6351">
        <v>80135</v>
      </c>
      <c r="I6351" t="s">
        <v>33476</v>
      </c>
      <c r="J6351"/>
      <c r="U6351" s="43"/>
      <c r="AE6351"/>
    </row>
    <row r="6352" spans="1:31">
      <c r="A6352">
        <v>17770</v>
      </c>
      <c r="B6352" t="s">
        <v>5688</v>
      </c>
      <c r="C6352" t="s">
        <v>33477</v>
      </c>
      <c r="D6352" t="s">
        <v>33476</v>
      </c>
      <c r="E6352"/>
      <c r="F6352"/>
      <c r="G6352"/>
      <c r="H6352">
        <v>80140</v>
      </c>
      <c r="I6352" t="s">
        <v>33476</v>
      </c>
      <c r="J6352"/>
      <c r="U6352" s="43"/>
      <c r="AE6352"/>
    </row>
    <row r="6353" spans="1:31">
      <c r="A6353">
        <v>17330</v>
      </c>
      <c r="B6353" t="s">
        <v>5689</v>
      </c>
      <c r="C6353" t="s">
        <v>33477</v>
      </c>
      <c r="D6353" t="s">
        <v>33476</v>
      </c>
      <c r="E6353"/>
      <c r="F6353"/>
      <c r="G6353"/>
      <c r="H6353">
        <v>80140</v>
      </c>
      <c r="I6353" t="s">
        <v>33476</v>
      </c>
      <c r="J6353"/>
      <c r="U6353" s="43"/>
      <c r="AE6353"/>
    </row>
    <row r="6354" spans="1:31">
      <c r="A6354">
        <v>17330</v>
      </c>
      <c r="B6354" t="s">
        <v>5689</v>
      </c>
      <c r="C6354" t="s">
        <v>33477</v>
      </c>
      <c r="D6354" t="s">
        <v>33476</v>
      </c>
      <c r="E6354"/>
      <c r="F6354"/>
      <c r="G6354"/>
      <c r="H6354">
        <v>80140</v>
      </c>
      <c r="I6354" t="s">
        <v>33476</v>
      </c>
      <c r="J6354"/>
      <c r="U6354" s="43"/>
      <c r="AE6354"/>
    </row>
    <row r="6355" spans="1:31">
      <c r="A6355">
        <v>17460</v>
      </c>
      <c r="B6355" t="s">
        <v>5338</v>
      </c>
      <c r="C6355" t="s">
        <v>33477</v>
      </c>
      <c r="D6355" t="s">
        <v>33476</v>
      </c>
      <c r="E6355"/>
      <c r="F6355"/>
      <c r="G6355"/>
      <c r="H6355">
        <v>80160</v>
      </c>
      <c r="I6355" t="s">
        <v>33476</v>
      </c>
      <c r="J6355"/>
      <c r="U6355" s="43"/>
      <c r="AE6355"/>
    </row>
    <row r="6356" spans="1:31">
      <c r="A6356">
        <v>17250</v>
      </c>
      <c r="B6356" t="s">
        <v>5690</v>
      </c>
      <c r="C6356" t="s">
        <v>33477</v>
      </c>
      <c r="D6356" t="s">
        <v>33476</v>
      </c>
      <c r="E6356"/>
      <c r="F6356"/>
      <c r="G6356"/>
      <c r="H6356">
        <v>80160</v>
      </c>
      <c r="I6356" t="s">
        <v>33476</v>
      </c>
      <c r="J6356"/>
      <c r="U6356" s="43"/>
      <c r="AE6356"/>
    </row>
    <row r="6357" spans="1:31">
      <c r="A6357">
        <v>17400</v>
      </c>
      <c r="B6357" t="s">
        <v>5691</v>
      </c>
      <c r="C6357" t="s">
        <v>33477</v>
      </c>
      <c r="D6357" t="s">
        <v>33476</v>
      </c>
      <c r="E6357"/>
      <c r="F6357"/>
      <c r="G6357"/>
      <c r="H6357">
        <v>80160</v>
      </c>
      <c r="I6357" t="s">
        <v>33476</v>
      </c>
      <c r="J6357"/>
      <c r="U6357" s="43"/>
      <c r="AE6357"/>
    </row>
    <row r="6358" spans="1:31">
      <c r="A6358">
        <v>17800</v>
      </c>
      <c r="B6358" t="s">
        <v>5692</v>
      </c>
      <c r="C6358" t="s">
        <v>33477</v>
      </c>
      <c r="D6358" t="s">
        <v>33476</v>
      </c>
      <c r="E6358"/>
      <c r="F6358"/>
      <c r="G6358"/>
      <c r="H6358">
        <v>80160</v>
      </c>
      <c r="I6358" t="s">
        <v>33476</v>
      </c>
      <c r="J6358"/>
      <c r="U6358" s="43"/>
      <c r="AE6358"/>
    </row>
    <row r="6359" spans="1:31">
      <c r="A6359">
        <v>17160</v>
      </c>
      <c r="B6359" t="s">
        <v>5693</v>
      </c>
      <c r="C6359" t="s">
        <v>33477</v>
      </c>
      <c r="D6359" t="s">
        <v>33476</v>
      </c>
      <c r="E6359"/>
      <c r="F6359"/>
      <c r="G6359"/>
      <c r="H6359">
        <v>80170</v>
      </c>
      <c r="I6359" t="s">
        <v>33476</v>
      </c>
      <c r="J6359"/>
      <c r="U6359" s="43"/>
      <c r="AE6359"/>
    </row>
    <row r="6360" spans="1:31">
      <c r="A6360">
        <v>17470</v>
      </c>
      <c r="B6360" t="s">
        <v>5694</v>
      </c>
      <c r="C6360" t="s">
        <v>33477</v>
      </c>
      <c r="D6360" t="s">
        <v>33476</v>
      </c>
      <c r="E6360"/>
      <c r="F6360"/>
      <c r="G6360"/>
      <c r="H6360">
        <v>80170</v>
      </c>
      <c r="I6360" t="s">
        <v>33476</v>
      </c>
      <c r="J6360"/>
      <c r="U6360" s="43"/>
      <c r="AE6360"/>
    </row>
    <row r="6361" spans="1:31">
      <c r="A6361">
        <v>17240</v>
      </c>
      <c r="B6361" t="s">
        <v>5695</v>
      </c>
      <c r="C6361" t="s">
        <v>33477</v>
      </c>
      <c r="D6361" t="s">
        <v>33476</v>
      </c>
      <c r="E6361"/>
      <c r="F6361"/>
      <c r="G6361"/>
      <c r="H6361">
        <v>80190</v>
      </c>
      <c r="I6361" t="s">
        <v>33476</v>
      </c>
      <c r="J6361"/>
      <c r="U6361" s="43"/>
      <c r="AE6361"/>
    </row>
    <row r="6362" spans="1:31">
      <c r="A6362">
        <v>17580</v>
      </c>
      <c r="B6362" t="s">
        <v>5696</v>
      </c>
      <c r="C6362" t="s">
        <v>33477</v>
      </c>
      <c r="D6362" t="e">
        <v>#N/A</v>
      </c>
      <c r="E6362"/>
      <c r="F6362"/>
      <c r="G6362"/>
      <c r="H6362">
        <v>80190</v>
      </c>
      <c r="I6362" t="s">
        <v>33476</v>
      </c>
      <c r="J6362"/>
      <c r="U6362" s="43"/>
      <c r="AE6362"/>
    </row>
    <row r="6363" spans="1:31">
      <c r="A6363">
        <v>17150</v>
      </c>
      <c r="B6363" t="s">
        <v>5697</v>
      </c>
      <c r="C6363" t="s">
        <v>33477</v>
      </c>
      <c r="D6363" t="s">
        <v>33476</v>
      </c>
      <c r="E6363"/>
      <c r="F6363"/>
      <c r="G6363"/>
      <c r="H6363">
        <v>80200</v>
      </c>
      <c r="I6363" t="s">
        <v>33476</v>
      </c>
      <c r="J6363"/>
      <c r="U6363" s="43"/>
      <c r="AE6363"/>
    </row>
    <row r="6364" spans="1:31">
      <c r="A6364">
        <v>17430</v>
      </c>
      <c r="B6364" t="s">
        <v>5698</v>
      </c>
      <c r="C6364" t="s">
        <v>33477</v>
      </c>
      <c r="D6364" t="s">
        <v>33476</v>
      </c>
      <c r="E6364"/>
      <c r="F6364"/>
      <c r="G6364"/>
      <c r="H6364">
        <v>80200</v>
      </c>
      <c r="I6364" t="s">
        <v>33476</v>
      </c>
      <c r="J6364"/>
      <c r="U6364" s="43"/>
      <c r="AE6364"/>
    </row>
    <row r="6365" spans="1:31">
      <c r="A6365">
        <v>17270</v>
      </c>
      <c r="B6365" t="s">
        <v>5699</v>
      </c>
      <c r="C6365" t="s">
        <v>33477</v>
      </c>
      <c r="D6365" t="s">
        <v>33476</v>
      </c>
      <c r="E6365"/>
      <c r="F6365"/>
      <c r="G6365"/>
      <c r="H6365">
        <v>80200</v>
      </c>
      <c r="I6365" t="s">
        <v>33476</v>
      </c>
      <c r="J6365"/>
      <c r="U6365" s="43"/>
      <c r="AE6365"/>
    </row>
    <row r="6366" spans="1:31">
      <c r="A6366">
        <v>17360</v>
      </c>
      <c r="B6366" t="s">
        <v>5700</v>
      </c>
      <c r="C6366" t="s">
        <v>33477</v>
      </c>
      <c r="D6366" t="s">
        <v>33476</v>
      </c>
      <c r="E6366"/>
      <c r="F6366"/>
      <c r="G6366"/>
      <c r="H6366">
        <v>80200</v>
      </c>
      <c r="I6366" t="s">
        <v>33476</v>
      </c>
      <c r="J6366"/>
      <c r="U6366" s="43"/>
      <c r="AE6366"/>
    </row>
    <row r="6367" spans="1:31">
      <c r="A6367">
        <v>17800</v>
      </c>
      <c r="B6367" t="s">
        <v>5701</v>
      </c>
      <c r="C6367" t="s">
        <v>33477</v>
      </c>
      <c r="D6367" t="s">
        <v>33476</v>
      </c>
      <c r="E6367"/>
      <c r="F6367"/>
      <c r="G6367"/>
      <c r="H6367">
        <v>80200</v>
      </c>
      <c r="I6367" t="s">
        <v>33476</v>
      </c>
      <c r="J6367"/>
      <c r="U6367" s="43"/>
      <c r="AE6367"/>
    </row>
    <row r="6368" spans="1:31">
      <c r="A6368">
        <v>17540</v>
      </c>
      <c r="B6368" t="s">
        <v>5702</v>
      </c>
      <c r="C6368" t="s">
        <v>33477</v>
      </c>
      <c r="D6368" t="s">
        <v>33476</v>
      </c>
      <c r="E6368"/>
      <c r="F6368"/>
      <c r="G6368"/>
      <c r="H6368">
        <v>80200</v>
      </c>
      <c r="I6368" t="s">
        <v>33476</v>
      </c>
      <c r="J6368"/>
      <c r="U6368" s="43"/>
      <c r="AE6368"/>
    </row>
    <row r="6369" spans="1:31">
      <c r="A6369">
        <v>17560</v>
      </c>
      <c r="B6369" t="s">
        <v>5703</v>
      </c>
      <c r="C6369" t="s">
        <v>33477</v>
      </c>
      <c r="D6369" t="e">
        <v>#N/A</v>
      </c>
      <c r="E6369"/>
      <c r="F6369"/>
      <c r="G6369"/>
      <c r="H6369">
        <v>80210</v>
      </c>
      <c r="I6369" t="s">
        <v>33476</v>
      </c>
      <c r="J6369"/>
      <c r="U6369" s="43"/>
      <c r="AE6369"/>
    </row>
    <row r="6370" spans="1:31">
      <c r="A6370">
        <v>17220</v>
      </c>
      <c r="B6370" t="s">
        <v>5704</v>
      </c>
      <c r="C6370" t="s">
        <v>33477</v>
      </c>
      <c r="D6370" t="s">
        <v>33476</v>
      </c>
      <c r="E6370"/>
      <c r="F6370"/>
      <c r="G6370"/>
      <c r="H6370">
        <v>80210</v>
      </c>
      <c r="I6370" t="s">
        <v>33476</v>
      </c>
      <c r="J6370"/>
      <c r="U6370" s="43"/>
      <c r="AE6370"/>
    </row>
    <row r="6371" spans="1:31">
      <c r="A6371">
        <v>17120</v>
      </c>
      <c r="B6371" t="s">
        <v>5705</v>
      </c>
      <c r="C6371" t="s">
        <v>33477</v>
      </c>
      <c r="D6371" t="s">
        <v>33476</v>
      </c>
      <c r="E6371"/>
      <c r="F6371"/>
      <c r="G6371"/>
      <c r="H6371">
        <v>80220</v>
      </c>
      <c r="I6371" t="s">
        <v>33476</v>
      </c>
      <c r="J6371"/>
      <c r="U6371" s="43"/>
      <c r="AE6371"/>
    </row>
    <row r="6372" spans="1:31">
      <c r="A6372">
        <v>17210</v>
      </c>
      <c r="B6372" t="s">
        <v>5706</v>
      </c>
      <c r="C6372" t="s">
        <v>33477</v>
      </c>
      <c r="D6372" t="s">
        <v>33476</v>
      </c>
      <c r="E6372"/>
      <c r="F6372"/>
      <c r="G6372"/>
      <c r="H6372">
        <v>80240</v>
      </c>
      <c r="I6372" t="s">
        <v>33476</v>
      </c>
      <c r="J6372"/>
      <c r="U6372" s="43"/>
      <c r="AE6372"/>
    </row>
    <row r="6373" spans="1:31">
      <c r="A6373">
        <v>17490</v>
      </c>
      <c r="B6373" t="s">
        <v>5707</v>
      </c>
      <c r="C6373" t="s">
        <v>33477</v>
      </c>
      <c r="D6373" t="s">
        <v>33476</v>
      </c>
      <c r="E6373"/>
      <c r="F6373"/>
      <c r="G6373"/>
      <c r="H6373">
        <v>80240</v>
      </c>
      <c r="I6373" t="s">
        <v>33476</v>
      </c>
      <c r="J6373"/>
      <c r="U6373" s="43"/>
      <c r="AE6373"/>
    </row>
    <row r="6374" spans="1:31">
      <c r="A6374">
        <v>17700</v>
      </c>
      <c r="B6374" t="s">
        <v>5708</v>
      </c>
      <c r="C6374" t="s">
        <v>33477</v>
      </c>
      <c r="D6374" t="s">
        <v>33476</v>
      </c>
      <c r="E6374"/>
      <c r="F6374"/>
      <c r="G6374"/>
      <c r="H6374">
        <v>80250</v>
      </c>
      <c r="I6374" t="s">
        <v>33476</v>
      </c>
      <c r="J6374"/>
      <c r="U6374" s="43"/>
      <c r="AE6374"/>
    </row>
    <row r="6375" spans="1:31">
      <c r="A6375">
        <v>17920</v>
      </c>
      <c r="B6375" t="s">
        <v>5709</v>
      </c>
      <c r="C6375" t="s">
        <v>33477</v>
      </c>
      <c r="D6375" t="e">
        <v>#N/A</v>
      </c>
      <c r="E6375"/>
      <c r="F6375"/>
      <c r="G6375"/>
      <c r="H6375">
        <v>80250</v>
      </c>
      <c r="I6375" t="s">
        <v>33476</v>
      </c>
      <c r="J6375"/>
      <c r="U6375" s="43"/>
      <c r="AE6375"/>
    </row>
    <row r="6376" spans="1:31">
      <c r="A6376">
        <v>17870</v>
      </c>
      <c r="B6376" t="s">
        <v>5710</v>
      </c>
      <c r="C6376" t="s">
        <v>33477</v>
      </c>
      <c r="D6376" t="e">
        <v>#N/A</v>
      </c>
      <c r="E6376"/>
      <c r="F6376"/>
      <c r="G6376"/>
      <c r="H6376">
        <v>80250</v>
      </c>
      <c r="I6376" t="s">
        <v>33476</v>
      </c>
      <c r="J6376"/>
      <c r="U6376" s="43"/>
      <c r="AE6376"/>
    </row>
    <row r="6377" spans="1:31">
      <c r="A6377">
        <v>17520</v>
      </c>
      <c r="B6377" t="s">
        <v>5711</v>
      </c>
      <c r="C6377" t="s">
        <v>33477</v>
      </c>
      <c r="D6377" t="s">
        <v>33476</v>
      </c>
      <c r="E6377"/>
      <c r="F6377"/>
      <c r="G6377"/>
      <c r="H6377">
        <v>80260</v>
      </c>
      <c r="I6377" t="s">
        <v>33476</v>
      </c>
      <c r="J6377"/>
      <c r="U6377" s="43"/>
      <c r="AE6377"/>
    </row>
    <row r="6378" spans="1:31">
      <c r="A6378">
        <v>17160</v>
      </c>
      <c r="B6378" t="s">
        <v>5712</v>
      </c>
      <c r="C6378" t="s">
        <v>33477</v>
      </c>
      <c r="D6378" t="s">
        <v>33476</v>
      </c>
      <c r="E6378"/>
      <c r="F6378"/>
      <c r="G6378"/>
      <c r="H6378">
        <v>80260</v>
      </c>
      <c r="I6378" t="s">
        <v>33476</v>
      </c>
      <c r="J6378"/>
      <c r="U6378" s="43"/>
      <c r="AE6378"/>
    </row>
    <row r="6379" spans="1:31">
      <c r="A6379">
        <v>17120</v>
      </c>
      <c r="B6379" t="s">
        <v>5713</v>
      </c>
      <c r="C6379" t="s">
        <v>33477</v>
      </c>
      <c r="D6379" t="s">
        <v>33476</v>
      </c>
      <c r="E6379"/>
      <c r="F6379"/>
      <c r="G6379"/>
      <c r="H6379">
        <v>80260</v>
      </c>
      <c r="I6379" t="s">
        <v>33476</v>
      </c>
      <c r="J6379"/>
      <c r="U6379" s="43"/>
      <c r="AE6379"/>
    </row>
    <row r="6380" spans="1:31">
      <c r="A6380">
        <v>17800</v>
      </c>
      <c r="B6380" t="s">
        <v>5714</v>
      </c>
      <c r="C6380" t="s">
        <v>33477</v>
      </c>
      <c r="D6380" t="s">
        <v>33476</v>
      </c>
      <c r="E6380"/>
      <c r="F6380"/>
      <c r="G6380"/>
      <c r="H6380">
        <v>80270</v>
      </c>
      <c r="I6380" t="s">
        <v>33476</v>
      </c>
      <c r="J6380"/>
      <c r="U6380" s="43"/>
      <c r="AE6380"/>
    </row>
    <row r="6381" spans="1:31">
      <c r="A6381">
        <v>17770</v>
      </c>
      <c r="B6381" t="s">
        <v>5715</v>
      </c>
      <c r="C6381" t="s">
        <v>33477</v>
      </c>
      <c r="D6381" t="s">
        <v>33476</v>
      </c>
      <c r="E6381"/>
      <c r="F6381"/>
      <c r="G6381"/>
      <c r="H6381">
        <v>80270</v>
      </c>
      <c r="I6381" t="s">
        <v>33476</v>
      </c>
      <c r="J6381"/>
      <c r="U6381" s="43"/>
      <c r="AE6381"/>
    </row>
    <row r="6382" spans="1:31">
      <c r="A6382">
        <v>17160</v>
      </c>
      <c r="B6382" t="s">
        <v>5716</v>
      </c>
      <c r="C6382" t="s">
        <v>33477</v>
      </c>
      <c r="D6382" t="s">
        <v>33476</v>
      </c>
      <c r="E6382"/>
      <c r="F6382"/>
      <c r="G6382"/>
      <c r="H6382">
        <v>80290</v>
      </c>
      <c r="I6382" t="s">
        <v>33476</v>
      </c>
      <c r="J6382"/>
      <c r="U6382" s="43"/>
      <c r="AE6382"/>
    </row>
    <row r="6383" spans="1:31">
      <c r="A6383">
        <v>17770</v>
      </c>
      <c r="B6383" t="s">
        <v>5717</v>
      </c>
      <c r="C6383" t="s">
        <v>33477</v>
      </c>
      <c r="D6383" t="s">
        <v>33476</v>
      </c>
      <c r="E6383"/>
      <c r="F6383"/>
      <c r="G6383"/>
      <c r="H6383">
        <v>80290</v>
      </c>
      <c r="I6383" t="s">
        <v>33476</v>
      </c>
      <c r="J6383"/>
      <c r="U6383" s="43"/>
      <c r="AE6383"/>
    </row>
    <row r="6384" spans="1:31">
      <c r="A6384">
        <v>17100</v>
      </c>
      <c r="B6384" t="s">
        <v>5718</v>
      </c>
      <c r="C6384" t="s">
        <v>33477</v>
      </c>
      <c r="D6384" t="s">
        <v>33476</v>
      </c>
      <c r="E6384"/>
      <c r="F6384"/>
      <c r="G6384"/>
      <c r="H6384">
        <v>80290</v>
      </c>
      <c r="I6384" t="s">
        <v>33476</v>
      </c>
      <c r="J6384"/>
      <c r="U6384" s="43"/>
      <c r="AE6384"/>
    </row>
    <row r="6385" spans="1:31">
      <c r="A6385">
        <v>17210</v>
      </c>
      <c r="B6385" t="s">
        <v>5719</v>
      </c>
      <c r="C6385" t="s">
        <v>33477</v>
      </c>
      <c r="D6385" t="s">
        <v>33476</v>
      </c>
      <c r="E6385"/>
      <c r="F6385"/>
      <c r="G6385"/>
      <c r="H6385">
        <v>80290</v>
      </c>
      <c r="I6385" t="s">
        <v>33476</v>
      </c>
      <c r="J6385"/>
      <c r="U6385" s="43"/>
      <c r="AE6385"/>
    </row>
    <row r="6386" spans="1:31">
      <c r="A6386">
        <v>17430</v>
      </c>
      <c r="B6386" t="s">
        <v>5720</v>
      </c>
      <c r="C6386" t="s">
        <v>33477</v>
      </c>
      <c r="D6386" t="s">
        <v>33476</v>
      </c>
      <c r="E6386"/>
      <c r="F6386"/>
      <c r="G6386"/>
      <c r="H6386">
        <v>80290</v>
      </c>
      <c r="I6386" t="s">
        <v>33476</v>
      </c>
      <c r="J6386"/>
      <c r="U6386" s="43"/>
      <c r="AE6386"/>
    </row>
    <row r="6387" spans="1:31">
      <c r="A6387">
        <v>17520</v>
      </c>
      <c r="B6387" t="s">
        <v>3082</v>
      </c>
      <c r="C6387" t="s">
        <v>33477</v>
      </c>
      <c r="D6387" t="s">
        <v>33476</v>
      </c>
      <c r="E6387"/>
      <c r="F6387"/>
      <c r="G6387"/>
      <c r="H6387">
        <v>80290</v>
      </c>
      <c r="I6387" t="s">
        <v>33476</v>
      </c>
      <c r="J6387"/>
      <c r="U6387" s="43"/>
      <c r="AE6387"/>
    </row>
    <row r="6388" spans="1:31">
      <c r="A6388">
        <v>17270</v>
      </c>
      <c r="B6388" t="s">
        <v>5721</v>
      </c>
      <c r="C6388" t="s">
        <v>33477</v>
      </c>
      <c r="D6388" t="s">
        <v>33476</v>
      </c>
      <c r="E6388"/>
      <c r="F6388"/>
      <c r="G6388"/>
      <c r="H6388">
        <v>80290</v>
      </c>
      <c r="I6388" t="s">
        <v>33476</v>
      </c>
      <c r="J6388"/>
      <c r="U6388" s="43"/>
      <c r="AE6388"/>
    </row>
    <row r="6389" spans="1:31">
      <c r="A6389">
        <v>17800</v>
      </c>
      <c r="B6389" t="s">
        <v>5722</v>
      </c>
      <c r="C6389" t="s">
        <v>33477</v>
      </c>
      <c r="D6389" t="s">
        <v>33476</v>
      </c>
      <c r="E6389"/>
      <c r="F6389"/>
      <c r="G6389"/>
      <c r="H6389">
        <v>80300</v>
      </c>
      <c r="I6389" t="s">
        <v>33476</v>
      </c>
      <c r="J6389"/>
      <c r="U6389" s="43"/>
      <c r="AE6389"/>
    </row>
    <row r="6390" spans="1:31">
      <c r="A6390">
        <v>17890</v>
      </c>
      <c r="B6390" t="s">
        <v>5723</v>
      </c>
      <c r="C6390" t="s">
        <v>33477</v>
      </c>
      <c r="D6390" t="e">
        <v>#N/A</v>
      </c>
      <c r="E6390"/>
      <c r="F6390"/>
      <c r="G6390"/>
      <c r="H6390">
        <v>80300</v>
      </c>
      <c r="I6390" t="s">
        <v>33476</v>
      </c>
      <c r="J6390"/>
      <c r="U6390" s="43"/>
      <c r="AE6390"/>
    </row>
    <row r="6391" spans="1:31">
      <c r="A6391">
        <v>17290</v>
      </c>
      <c r="B6391" t="s">
        <v>5724</v>
      </c>
      <c r="C6391" t="s">
        <v>33477</v>
      </c>
      <c r="D6391" t="s">
        <v>33476</v>
      </c>
      <c r="E6391"/>
      <c r="F6391"/>
      <c r="G6391"/>
      <c r="H6391">
        <v>80300</v>
      </c>
      <c r="I6391" t="s">
        <v>33476</v>
      </c>
      <c r="J6391"/>
      <c r="U6391" s="43"/>
      <c r="AE6391"/>
    </row>
    <row r="6392" spans="1:31">
      <c r="A6392">
        <v>17130</v>
      </c>
      <c r="B6392" t="s">
        <v>5725</v>
      </c>
      <c r="C6392" t="s">
        <v>33477</v>
      </c>
      <c r="D6392" t="s">
        <v>33476</v>
      </c>
      <c r="E6392"/>
      <c r="F6392"/>
      <c r="G6392"/>
      <c r="H6392">
        <v>80310</v>
      </c>
      <c r="I6392" t="s">
        <v>33476</v>
      </c>
      <c r="J6392"/>
      <c r="U6392" s="43"/>
      <c r="AE6392"/>
    </row>
    <row r="6393" spans="1:31">
      <c r="A6393">
        <v>17500</v>
      </c>
      <c r="B6393" t="s">
        <v>5105</v>
      </c>
      <c r="C6393" t="s">
        <v>33477</v>
      </c>
      <c r="D6393" t="s">
        <v>33476</v>
      </c>
      <c r="E6393"/>
      <c r="F6393"/>
      <c r="G6393"/>
      <c r="H6393">
        <v>80310</v>
      </c>
      <c r="I6393" t="s">
        <v>33476</v>
      </c>
      <c r="J6393"/>
      <c r="U6393" s="43"/>
      <c r="AE6393"/>
    </row>
    <row r="6394" spans="1:31">
      <c r="A6394">
        <v>17620</v>
      </c>
      <c r="B6394" t="s">
        <v>2281</v>
      </c>
      <c r="C6394" t="s">
        <v>33477</v>
      </c>
      <c r="D6394" t="s">
        <v>33476</v>
      </c>
      <c r="E6394"/>
      <c r="F6394"/>
      <c r="G6394"/>
      <c r="H6394">
        <v>80320</v>
      </c>
      <c r="I6394" t="s">
        <v>33476</v>
      </c>
      <c r="J6394"/>
      <c r="U6394" s="43"/>
      <c r="AE6394"/>
    </row>
    <row r="6395" spans="1:31">
      <c r="A6395">
        <v>17240</v>
      </c>
      <c r="B6395" t="s">
        <v>5726</v>
      </c>
      <c r="C6395" t="s">
        <v>33477</v>
      </c>
      <c r="D6395" t="s">
        <v>33476</v>
      </c>
      <c r="E6395"/>
      <c r="F6395"/>
      <c r="G6395"/>
      <c r="H6395">
        <v>80340</v>
      </c>
      <c r="I6395" t="s">
        <v>33476</v>
      </c>
      <c r="J6395"/>
      <c r="U6395" s="43"/>
      <c r="AE6395"/>
    </row>
    <row r="6396" spans="1:31">
      <c r="A6396">
        <v>17430</v>
      </c>
      <c r="B6396" t="s">
        <v>5727</v>
      </c>
      <c r="C6396" t="s">
        <v>33477</v>
      </c>
      <c r="D6396" t="s">
        <v>33476</v>
      </c>
      <c r="E6396"/>
      <c r="F6396"/>
      <c r="G6396"/>
      <c r="H6396">
        <v>80340</v>
      </c>
      <c r="I6396" t="s">
        <v>33476</v>
      </c>
      <c r="J6396"/>
      <c r="U6396" s="43"/>
      <c r="AE6396"/>
    </row>
    <row r="6397" spans="1:31">
      <c r="A6397">
        <v>17610</v>
      </c>
      <c r="B6397" t="s">
        <v>5728</v>
      </c>
      <c r="C6397" t="s">
        <v>33477</v>
      </c>
      <c r="D6397" t="s">
        <v>33476</v>
      </c>
      <c r="E6397"/>
      <c r="F6397"/>
      <c r="G6397"/>
      <c r="H6397">
        <v>80340</v>
      </c>
      <c r="I6397" t="s">
        <v>33476</v>
      </c>
      <c r="J6397"/>
      <c r="U6397" s="43"/>
      <c r="AE6397"/>
    </row>
    <row r="6398" spans="1:31">
      <c r="A6398">
        <v>17380</v>
      </c>
      <c r="B6398" t="s">
        <v>5729</v>
      </c>
      <c r="C6398" t="s">
        <v>33477</v>
      </c>
      <c r="D6398" t="s">
        <v>33476</v>
      </c>
      <c r="E6398"/>
      <c r="F6398"/>
      <c r="G6398"/>
      <c r="H6398">
        <v>80360</v>
      </c>
      <c r="I6398" t="s">
        <v>33476</v>
      </c>
      <c r="J6398"/>
      <c r="U6398" s="43"/>
      <c r="AE6398"/>
    </row>
    <row r="6399" spans="1:31">
      <c r="A6399">
        <v>17100</v>
      </c>
      <c r="B6399" t="s">
        <v>5730</v>
      </c>
      <c r="C6399" t="s">
        <v>33477</v>
      </c>
      <c r="D6399" t="s">
        <v>33476</v>
      </c>
      <c r="E6399"/>
      <c r="F6399"/>
      <c r="G6399"/>
      <c r="H6399">
        <v>80360</v>
      </c>
      <c r="I6399" t="s">
        <v>33476</v>
      </c>
      <c r="J6399"/>
      <c r="U6399" s="43"/>
      <c r="AE6399"/>
    </row>
    <row r="6400" spans="1:31">
      <c r="A6400">
        <v>17230</v>
      </c>
      <c r="B6400" t="s">
        <v>5731</v>
      </c>
      <c r="C6400" t="s">
        <v>33477</v>
      </c>
      <c r="D6400" t="s">
        <v>33476</v>
      </c>
      <c r="E6400"/>
      <c r="F6400"/>
      <c r="G6400"/>
      <c r="H6400">
        <v>80360</v>
      </c>
      <c r="I6400" t="s">
        <v>33476</v>
      </c>
      <c r="J6400"/>
      <c r="U6400" s="43"/>
      <c r="AE6400"/>
    </row>
    <row r="6401" spans="1:31">
      <c r="A6401">
        <v>17230</v>
      </c>
      <c r="B6401" t="s">
        <v>5731</v>
      </c>
      <c r="C6401" t="s">
        <v>33477</v>
      </c>
      <c r="D6401" t="s">
        <v>33476</v>
      </c>
      <c r="E6401"/>
      <c r="F6401"/>
      <c r="G6401"/>
      <c r="H6401">
        <v>80360</v>
      </c>
      <c r="I6401" t="s">
        <v>33476</v>
      </c>
      <c r="J6401"/>
      <c r="U6401" s="43"/>
      <c r="AE6401"/>
    </row>
    <row r="6402" spans="1:31">
      <c r="A6402">
        <v>17130</v>
      </c>
      <c r="B6402" t="s">
        <v>5732</v>
      </c>
      <c r="C6402" t="s">
        <v>33477</v>
      </c>
      <c r="D6402" t="s">
        <v>33476</v>
      </c>
      <c r="E6402"/>
      <c r="F6402"/>
      <c r="G6402"/>
      <c r="H6402">
        <v>80370</v>
      </c>
      <c r="I6402" t="s">
        <v>33476</v>
      </c>
      <c r="J6402"/>
      <c r="U6402" s="43"/>
      <c r="AE6402"/>
    </row>
    <row r="6403" spans="1:31">
      <c r="A6403">
        <v>17480</v>
      </c>
      <c r="B6403" t="s">
        <v>5733</v>
      </c>
      <c r="C6403" t="s">
        <v>33477</v>
      </c>
      <c r="D6403" t="s">
        <v>33476</v>
      </c>
      <c r="E6403"/>
      <c r="F6403"/>
      <c r="G6403"/>
      <c r="H6403">
        <v>80370</v>
      </c>
      <c r="I6403" t="s">
        <v>33476</v>
      </c>
      <c r="J6403"/>
      <c r="U6403" s="43"/>
      <c r="AE6403"/>
    </row>
    <row r="6404" spans="1:31">
      <c r="A6404">
        <v>17480</v>
      </c>
      <c r="B6404" t="s">
        <v>5733</v>
      </c>
      <c r="C6404" t="s">
        <v>33477</v>
      </c>
      <c r="D6404" t="s">
        <v>33476</v>
      </c>
      <c r="E6404"/>
      <c r="F6404"/>
      <c r="G6404"/>
      <c r="H6404">
        <v>80400</v>
      </c>
      <c r="I6404" t="s">
        <v>33476</v>
      </c>
      <c r="J6404"/>
      <c r="U6404" s="43"/>
      <c r="AE6404"/>
    </row>
    <row r="6405" spans="1:31">
      <c r="A6405">
        <v>17480</v>
      </c>
      <c r="B6405" t="s">
        <v>5733</v>
      </c>
      <c r="C6405" t="s">
        <v>33477</v>
      </c>
      <c r="D6405" t="s">
        <v>33476</v>
      </c>
      <c r="E6405"/>
      <c r="F6405"/>
      <c r="G6405"/>
      <c r="H6405">
        <v>80400</v>
      </c>
      <c r="I6405" t="s">
        <v>33476</v>
      </c>
      <c r="J6405"/>
      <c r="U6405" s="43"/>
      <c r="AE6405"/>
    </row>
    <row r="6406" spans="1:31">
      <c r="A6406">
        <v>17480</v>
      </c>
      <c r="B6406" t="s">
        <v>5733</v>
      </c>
      <c r="C6406" t="s">
        <v>33477</v>
      </c>
      <c r="D6406" t="s">
        <v>33476</v>
      </c>
      <c r="E6406"/>
      <c r="F6406"/>
      <c r="G6406"/>
      <c r="H6406">
        <v>80400</v>
      </c>
      <c r="I6406" t="s">
        <v>33476</v>
      </c>
      <c r="J6406"/>
      <c r="U6406" s="43"/>
      <c r="AE6406"/>
    </row>
    <row r="6407" spans="1:31">
      <c r="A6407">
        <v>17340</v>
      </c>
      <c r="B6407" t="s">
        <v>5734</v>
      </c>
      <c r="C6407" t="s">
        <v>33477</v>
      </c>
      <c r="D6407" t="s">
        <v>33476</v>
      </c>
      <c r="E6407"/>
      <c r="F6407"/>
      <c r="G6407"/>
      <c r="H6407">
        <v>80440</v>
      </c>
      <c r="I6407" t="s">
        <v>33476</v>
      </c>
      <c r="J6407"/>
      <c r="U6407" s="43"/>
      <c r="AE6407"/>
    </row>
    <row r="6408" spans="1:31">
      <c r="A6408">
        <v>17210</v>
      </c>
      <c r="B6408" t="s">
        <v>5735</v>
      </c>
      <c r="C6408" t="s">
        <v>33477</v>
      </c>
      <c r="D6408" t="s">
        <v>33476</v>
      </c>
      <c r="E6408"/>
      <c r="F6408"/>
      <c r="G6408"/>
      <c r="H6408">
        <v>80460</v>
      </c>
      <c r="I6408" t="s">
        <v>33476</v>
      </c>
      <c r="J6408"/>
      <c r="U6408" s="43"/>
      <c r="AE6408"/>
    </row>
    <row r="6409" spans="1:31">
      <c r="A6409">
        <v>17130</v>
      </c>
      <c r="B6409" t="s">
        <v>5736</v>
      </c>
      <c r="C6409" t="s">
        <v>33477</v>
      </c>
      <c r="D6409" t="s">
        <v>33476</v>
      </c>
      <c r="E6409"/>
      <c r="F6409"/>
      <c r="G6409"/>
      <c r="H6409">
        <v>80480</v>
      </c>
      <c r="I6409" t="s">
        <v>33476</v>
      </c>
      <c r="J6409"/>
      <c r="U6409" s="43"/>
      <c r="AE6409"/>
    </row>
    <row r="6410" spans="1:31">
      <c r="A6410">
        <v>17600</v>
      </c>
      <c r="B6410" t="s">
        <v>5737</v>
      </c>
      <c r="C6410" t="s">
        <v>33477</v>
      </c>
      <c r="D6410" t="s">
        <v>33476</v>
      </c>
      <c r="E6410"/>
      <c r="F6410"/>
      <c r="G6410"/>
      <c r="H6410">
        <v>80500</v>
      </c>
      <c r="I6410" t="s">
        <v>33476</v>
      </c>
      <c r="J6410"/>
      <c r="U6410" s="43"/>
      <c r="AE6410"/>
    </row>
    <row r="6411" spans="1:31">
      <c r="A6411">
        <v>17120</v>
      </c>
      <c r="B6411" t="s">
        <v>5738</v>
      </c>
      <c r="C6411" t="s">
        <v>33477</v>
      </c>
      <c r="D6411" t="s">
        <v>33476</v>
      </c>
      <c r="E6411"/>
      <c r="F6411"/>
      <c r="G6411"/>
      <c r="H6411">
        <v>80500</v>
      </c>
      <c r="I6411" t="s">
        <v>33476</v>
      </c>
      <c r="J6411"/>
      <c r="U6411" s="43"/>
      <c r="AE6411"/>
    </row>
    <row r="6412" spans="1:31">
      <c r="A6412">
        <v>17210</v>
      </c>
      <c r="B6412" t="s">
        <v>5739</v>
      </c>
      <c r="C6412" t="s">
        <v>33477</v>
      </c>
      <c r="D6412" t="s">
        <v>33476</v>
      </c>
      <c r="E6412"/>
      <c r="F6412"/>
      <c r="G6412"/>
      <c r="H6412">
        <v>80500</v>
      </c>
      <c r="I6412" t="s">
        <v>33476</v>
      </c>
      <c r="J6412"/>
      <c r="U6412" s="43"/>
      <c r="AE6412"/>
    </row>
    <row r="6413" spans="1:31">
      <c r="A6413">
        <v>17610</v>
      </c>
      <c r="B6413" t="s">
        <v>5740</v>
      </c>
      <c r="C6413" t="s">
        <v>33477</v>
      </c>
      <c r="D6413" t="s">
        <v>33476</v>
      </c>
      <c r="E6413"/>
      <c r="F6413"/>
      <c r="G6413"/>
      <c r="H6413">
        <v>80540</v>
      </c>
      <c r="I6413" t="s">
        <v>33476</v>
      </c>
      <c r="J6413"/>
      <c r="U6413" s="43"/>
      <c r="AE6413"/>
    </row>
    <row r="6414" spans="1:31">
      <c r="A6414">
        <v>17470</v>
      </c>
      <c r="B6414" t="s">
        <v>5741</v>
      </c>
      <c r="C6414" t="s">
        <v>33477</v>
      </c>
      <c r="D6414" t="s">
        <v>33476</v>
      </c>
      <c r="E6414"/>
      <c r="F6414"/>
      <c r="G6414"/>
      <c r="H6414">
        <v>80540</v>
      </c>
      <c r="I6414" t="s">
        <v>33476</v>
      </c>
      <c r="J6414"/>
      <c r="U6414" s="43"/>
      <c r="AE6414"/>
    </row>
    <row r="6415" spans="1:31">
      <c r="A6415">
        <v>17460</v>
      </c>
      <c r="B6415" t="s">
        <v>5742</v>
      </c>
      <c r="C6415" t="s">
        <v>33477</v>
      </c>
      <c r="D6415" t="s">
        <v>33476</v>
      </c>
      <c r="E6415"/>
      <c r="F6415"/>
      <c r="G6415"/>
      <c r="H6415">
        <v>80540</v>
      </c>
      <c r="I6415" t="s">
        <v>33476</v>
      </c>
      <c r="J6415"/>
      <c r="U6415" s="43"/>
      <c r="AE6415"/>
    </row>
    <row r="6416" spans="1:31">
      <c r="A6416">
        <v>17210</v>
      </c>
      <c r="B6416" t="s">
        <v>5743</v>
      </c>
      <c r="C6416" t="s">
        <v>33477</v>
      </c>
      <c r="D6416" t="s">
        <v>33476</v>
      </c>
      <c r="E6416"/>
      <c r="F6416"/>
      <c r="G6416"/>
      <c r="H6416">
        <v>80560</v>
      </c>
      <c r="I6416" t="s">
        <v>33476</v>
      </c>
      <c r="J6416"/>
      <c r="U6416" s="43"/>
      <c r="AE6416"/>
    </row>
    <row r="6417" spans="1:31">
      <c r="A6417">
        <v>17510</v>
      </c>
      <c r="B6417" t="s">
        <v>5744</v>
      </c>
      <c r="C6417" t="s">
        <v>33477</v>
      </c>
      <c r="D6417" t="s">
        <v>33476</v>
      </c>
      <c r="E6417"/>
      <c r="F6417"/>
      <c r="G6417"/>
      <c r="H6417">
        <v>80560</v>
      </c>
      <c r="I6417" t="s">
        <v>33476</v>
      </c>
      <c r="J6417"/>
      <c r="U6417" s="43"/>
      <c r="AE6417"/>
    </row>
    <row r="6418" spans="1:31">
      <c r="A6418">
        <v>17520</v>
      </c>
      <c r="B6418" t="s">
        <v>5745</v>
      </c>
      <c r="C6418" t="s">
        <v>33477</v>
      </c>
      <c r="D6418" t="s">
        <v>33476</v>
      </c>
      <c r="E6418"/>
      <c r="F6418"/>
      <c r="G6418"/>
      <c r="H6418">
        <v>80570</v>
      </c>
      <c r="I6418" t="s">
        <v>33476</v>
      </c>
      <c r="J6418"/>
      <c r="U6418" s="43"/>
      <c r="AE6418"/>
    </row>
    <row r="6419" spans="1:31">
      <c r="A6419">
        <v>17290</v>
      </c>
      <c r="B6419" t="s">
        <v>5746</v>
      </c>
      <c r="C6419" t="s">
        <v>33477</v>
      </c>
      <c r="D6419" t="s">
        <v>33476</v>
      </c>
      <c r="E6419"/>
      <c r="F6419"/>
      <c r="G6419"/>
      <c r="H6419">
        <v>80580</v>
      </c>
      <c r="I6419" t="s">
        <v>33476</v>
      </c>
      <c r="J6419"/>
      <c r="U6419" s="43"/>
      <c r="AE6419"/>
    </row>
    <row r="6420" spans="1:31">
      <c r="A6420">
        <v>17500</v>
      </c>
      <c r="B6420" t="s">
        <v>5747</v>
      </c>
      <c r="C6420" t="s">
        <v>33477</v>
      </c>
      <c r="D6420" t="s">
        <v>33476</v>
      </c>
      <c r="E6420"/>
      <c r="F6420"/>
      <c r="G6420"/>
      <c r="H6420">
        <v>80600</v>
      </c>
      <c r="I6420" t="s">
        <v>33476</v>
      </c>
      <c r="J6420"/>
      <c r="U6420" s="43"/>
      <c r="AE6420"/>
    </row>
    <row r="6421" spans="1:31">
      <c r="A6421">
        <v>17220</v>
      </c>
      <c r="B6421" t="s">
        <v>5748</v>
      </c>
      <c r="C6421" t="s">
        <v>33477</v>
      </c>
      <c r="D6421" t="s">
        <v>33476</v>
      </c>
      <c r="E6421"/>
      <c r="F6421"/>
      <c r="G6421"/>
      <c r="H6421">
        <v>80600</v>
      </c>
      <c r="I6421" t="s">
        <v>33476</v>
      </c>
      <c r="J6421"/>
      <c r="U6421" s="43"/>
      <c r="AE6421"/>
    </row>
    <row r="6422" spans="1:31">
      <c r="A6422">
        <v>17270</v>
      </c>
      <c r="B6422" t="s">
        <v>5749</v>
      </c>
      <c r="C6422" t="s">
        <v>33477</v>
      </c>
      <c r="D6422" t="s">
        <v>33476</v>
      </c>
      <c r="E6422"/>
      <c r="F6422"/>
      <c r="G6422"/>
      <c r="H6422">
        <v>80600</v>
      </c>
      <c r="I6422" t="s">
        <v>33476</v>
      </c>
      <c r="J6422"/>
      <c r="U6422" s="43"/>
      <c r="AE6422"/>
    </row>
    <row r="6423" spans="1:31">
      <c r="A6423">
        <v>17240</v>
      </c>
      <c r="B6423" t="s">
        <v>5750</v>
      </c>
      <c r="C6423" t="s">
        <v>33477</v>
      </c>
      <c r="D6423" t="s">
        <v>33476</v>
      </c>
      <c r="E6423"/>
      <c r="F6423"/>
      <c r="G6423"/>
      <c r="H6423">
        <v>80600</v>
      </c>
      <c r="I6423" t="s">
        <v>33476</v>
      </c>
      <c r="J6423"/>
      <c r="U6423" s="43"/>
      <c r="AE6423"/>
    </row>
    <row r="6424" spans="1:31">
      <c r="A6424">
        <v>17600</v>
      </c>
      <c r="B6424" t="s">
        <v>5751</v>
      </c>
      <c r="C6424" t="s">
        <v>33477</v>
      </c>
      <c r="D6424" t="s">
        <v>33476</v>
      </c>
      <c r="E6424"/>
      <c r="F6424"/>
      <c r="G6424"/>
      <c r="H6424">
        <v>80600</v>
      </c>
      <c r="I6424" t="s">
        <v>33476</v>
      </c>
      <c r="J6424"/>
      <c r="U6424" s="43"/>
      <c r="AE6424"/>
    </row>
    <row r="6425" spans="1:31">
      <c r="A6425">
        <v>17360</v>
      </c>
      <c r="B6425" t="s">
        <v>5752</v>
      </c>
      <c r="C6425" t="s">
        <v>33477</v>
      </c>
      <c r="D6425" t="s">
        <v>33476</v>
      </c>
      <c r="E6425"/>
      <c r="F6425"/>
      <c r="G6425"/>
      <c r="H6425">
        <v>80610</v>
      </c>
      <c r="I6425" t="s">
        <v>33476</v>
      </c>
      <c r="J6425"/>
      <c r="U6425" s="43"/>
      <c r="AE6425"/>
    </row>
    <row r="6426" spans="1:31">
      <c r="A6426">
        <v>17330</v>
      </c>
      <c r="B6426" t="s">
        <v>5753</v>
      </c>
      <c r="C6426" t="s">
        <v>33477</v>
      </c>
      <c r="D6426" t="s">
        <v>33476</v>
      </c>
      <c r="E6426"/>
      <c r="F6426"/>
      <c r="G6426"/>
      <c r="H6426">
        <v>80620</v>
      </c>
      <c r="I6426" t="s">
        <v>33476</v>
      </c>
      <c r="J6426"/>
      <c r="U6426" s="43"/>
      <c r="AE6426"/>
    </row>
    <row r="6427" spans="1:31">
      <c r="A6427">
        <v>17460</v>
      </c>
      <c r="B6427" t="s">
        <v>5754</v>
      </c>
      <c r="C6427" t="s">
        <v>33477</v>
      </c>
      <c r="D6427" t="s">
        <v>33476</v>
      </c>
      <c r="E6427"/>
      <c r="F6427"/>
      <c r="G6427"/>
      <c r="H6427">
        <v>80620</v>
      </c>
      <c r="I6427" t="s">
        <v>33476</v>
      </c>
      <c r="J6427"/>
      <c r="U6427" s="43"/>
      <c r="AE6427"/>
    </row>
    <row r="6428" spans="1:31">
      <c r="A6428">
        <v>17150</v>
      </c>
      <c r="B6428" t="s">
        <v>5755</v>
      </c>
      <c r="C6428" t="s">
        <v>33477</v>
      </c>
      <c r="D6428" t="s">
        <v>33476</v>
      </c>
      <c r="E6428"/>
      <c r="F6428"/>
      <c r="G6428"/>
      <c r="H6428">
        <v>80640</v>
      </c>
      <c r="I6428" t="s">
        <v>33476</v>
      </c>
      <c r="J6428"/>
      <c r="U6428" s="43"/>
      <c r="AE6428"/>
    </row>
    <row r="6429" spans="1:31">
      <c r="A6429">
        <v>17470</v>
      </c>
      <c r="B6429" t="s">
        <v>5756</v>
      </c>
      <c r="C6429" t="s">
        <v>33477</v>
      </c>
      <c r="D6429" t="s">
        <v>33476</v>
      </c>
      <c r="E6429"/>
      <c r="F6429"/>
      <c r="G6429"/>
      <c r="H6429">
        <v>80670</v>
      </c>
      <c r="I6429" t="s">
        <v>33476</v>
      </c>
      <c r="J6429"/>
      <c r="U6429" s="43"/>
      <c r="AE6429"/>
    </row>
    <row r="6430" spans="1:31">
      <c r="A6430">
        <v>17130</v>
      </c>
      <c r="B6430" t="s">
        <v>5757</v>
      </c>
      <c r="C6430" t="s">
        <v>33477</v>
      </c>
      <c r="D6430" t="s">
        <v>33476</v>
      </c>
      <c r="E6430"/>
      <c r="F6430"/>
      <c r="G6430"/>
      <c r="H6430">
        <v>80680</v>
      </c>
      <c r="I6430" t="s">
        <v>33476</v>
      </c>
      <c r="J6430"/>
      <c r="U6430" s="43"/>
      <c r="AE6430"/>
    </row>
    <row r="6431" spans="1:31">
      <c r="A6431">
        <v>17600</v>
      </c>
      <c r="B6431" t="s">
        <v>5758</v>
      </c>
      <c r="C6431" t="s">
        <v>33477</v>
      </c>
      <c r="D6431" t="s">
        <v>33476</v>
      </c>
      <c r="E6431"/>
      <c r="F6431"/>
      <c r="G6431"/>
      <c r="H6431">
        <v>80750</v>
      </c>
      <c r="I6431" t="s">
        <v>33476</v>
      </c>
      <c r="J6431"/>
      <c r="U6431" s="43"/>
      <c r="AE6431"/>
    </row>
    <row r="6432" spans="1:31">
      <c r="A6432">
        <v>17600</v>
      </c>
      <c r="B6432" t="s">
        <v>5759</v>
      </c>
      <c r="C6432" t="s">
        <v>33477</v>
      </c>
      <c r="D6432" t="s">
        <v>33476</v>
      </c>
      <c r="E6432"/>
      <c r="F6432"/>
      <c r="G6432"/>
      <c r="H6432">
        <v>80800</v>
      </c>
      <c r="I6432" t="s">
        <v>33476</v>
      </c>
      <c r="J6432"/>
      <c r="U6432" s="43"/>
      <c r="AE6432"/>
    </row>
    <row r="6433" spans="1:31">
      <c r="A6433">
        <v>17670</v>
      </c>
      <c r="B6433" t="s">
        <v>5760</v>
      </c>
      <c r="C6433" t="s">
        <v>33477</v>
      </c>
      <c r="D6433" t="s">
        <v>33476</v>
      </c>
      <c r="E6433"/>
      <c r="F6433"/>
      <c r="G6433"/>
      <c r="H6433">
        <v>80830</v>
      </c>
      <c r="I6433" t="s">
        <v>33476</v>
      </c>
      <c r="J6433"/>
      <c r="U6433" s="43"/>
      <c r="AE6433"/>
    </row>
    <row r="6434" spans="1:31">
      <c r="A6434">
        <v>17800</v>
      </c>
      <c r="B6434" t="s">
        <v>5397</v>
      </c>
      <c r="C6434" t="s">
        <v>33477</v>
      </c>
      <c r="D6434" t="s">
        <v>33476</v>
      </c>
      <c r="E6434"/>
      <c r="F6434"/>
      <c r="G6434"/>
      <c r="H6434">
        <v>80910</v>
      </c>
      <c r="I6434" t="s">
        <v>33476</v>
      </c>
      <c r="J6434"/>
      <c r="U6434" s="43"/>
      <c r="AE6434"/>
    </row>
    <row r="6435" spans="1:31">
      <c r="A6435">
        <v>17330</v>
      </c>
      <c r="B6435" t="s">
        <v>5761</v>
      </c>
      <c r="C6435" t="s">
        <v>33477</v>
      </c>
      <c r="D6435" t="s">
        <v>33476</v>
      </c>
      <c r="E6435"/>
      <c r="F6435"/>
      <c r="G6435"/>
      <c r="H6435">
        <v>81100</v>
      </c>
      <c r="I6435" t="s">
        <v>33476</v>
      </c>
      <c r="J6435"/>
      <c r="U6435" s="43"/>
      <c r="AE6435"/>
    </row>
    <row r="6436" spans="1:31">
      <c r="A6436">
        <v>17400</v>
      </c>
      <c r="B6436" t="s">
        <v>5762</v>
      </c>
      <c r="C6436" t="s">
        <v>33477</v>
      </c>
      <c r="D6436" t="s">
        <v>33476</v>
      </c>
      <c r="E6436"/>
      <c r="F6436"/>
      <c r="G6436"/>
      <c r="H6436">
        <v>81110</v>
      </c>
      <c r="I6436" t="s">
        <v>33476</v>
      </c>
      <c r="J6436"/>
      <c r="U6436" s="43"/>
      <c r="AE6436"/>
    </row>
    <row r="6437" spans="1:31">
      <c r="A6437">
        <v>17160</v>
      </c>
      <c r="B6437" t="s">
        <v>5763</v>
      </c>
      <c r="C6437" t="s">
        <v>33477</v>
      </c>
      <c r="D6437" t="s">
        <v>33476</v>
      </c>
      <c r="E6437"/>
      <c r="F6437"/>
      <c r="G6437"/>
      <c r="H6437">
        <v>81110</v>
      </c>
      <c r="I6437" t="s">
        <v>33476</v>
      </c>
      <c r="J6437"/>
      <c r="U6437" s="43"/>
      <c r="AE6437"/>
    </row>
    <row r="6438" spans="1:31">
      <c r="A6438">
        <v>17170</v>
      </c>
      <c r="B6438" t="s">
        <v>5764</v>
      </c>
      <c r="C6438" t="s">
        <v>33477</v>
      </c>
      <c r="D6438" t="s">
        <v>33476</v>
      </c>
      <c r="E6438"/>
      <c r="F6438"/>
      <c r="G6438"/>
      <c r="H6438">
        <v>81120</v>
      </c>
      <c r="I6438" t="s">
        <v>33476</v>
      </c>
      <c r="J6438"/>
      <c r="U6438" s="43"/>
      <c r="AE6438"/>
    </row>
    <row r="6439" spans="1:31">
      <c r="A6439">
        <v>17100</v>
      </c>
      <c r="B6439" t="s">
        <v>5765</v>
      </c>
      <c r="C6439" t="s">
        <v>33477</v>
      </c>
      <c r="D6439" t="s">
        <v>33476</v>
      </c>
      <c r="E6439"/>
      <c r="F6439"/>
      <c r="G6439"/>
      <c r="H6439">
        <v>81120</v>
      </c>
      <c r="I6439" t="s">
        <v>33476</v>
      </c>
      <c r="J6439"/>
      <c r="U6439" s="43"/>
      <c r="AE6439"/>
    </row>
    <row r="6440" spans="1:31">
      <c r="A6440">
        <v>17130</v>
      </c>
      <c r="B6440" t="s">
        <v>5766</v>
      </c>
      <c r="C6440" t="s">
        <v>33477</v>
      </c>
      <c r="D6440" t="s">
        <v>33476</v>
      </c>
      <c r="E6440"/>
      <c r="F6440"/>
      <c r="G6440"/>
      <c r="H6440">
        <v>81120</v>
      </c>
      <c r="I6440" t="s">
        <v>33476</v>
      </c>
      <c r="J6440"/>
      <c r="U6440" s="43"/>
      <c r="AE6440"/>
    </row>
    <row r="6441" spans="1:31">
      <c r="A6441">
        <v>17130</v>
      </c>
      <c r="B6441" t="s">
        <v>2301</v>
      </c>
      <c r="C6441" t="s">
        <v>33477</v>
      </c>
      <c r="D6441" t="s">
        <v>33476</v>
      </c>
      <c r="E6441"/>
      <c r="F6441"/>
      <c r="G6441"/>
      <c r="H6441">
        <v>81130</v>
      </c>
      <c r="I6441" t="s">
        <v>33476</v>
      </c>
      <c r="J6441"/>
      <c r="U6441" s="43"/>
      <c r="AE6441"/>
    </row>
    <row r="6442" spans="1:31">
      <c r="A6442">
        <v>17120</v>
      </c>
      <c r="B6442" t="s">
        <v>5767</v>
      </c>
      <c r="C6442" t="s">
        <v>33477</v>
      </c>
      <c r="D6442" t="s">
        <v>33476</v>
      </c>
      <c r="E6442"/>
      <c r="F6442"/>
      <c r="G6442"/>
      <c r="H6442">
        <v>81140</v>
      </c>
      <c r="I6442" t="s">
        <v>33476</v>
      </c>
      <c r="J6442"/>
      <c r="U6442" s="43"/>
      <c r="AE6442"/>
    </row>
    <row r="6443" spans="1:31">
      <c r="A6443">
        <v>17170</v>
      </c>
      <c r="B6443" t="s">
        <v>5768</v>
      </c>
      <c r="C6443" t="s">
        <v>33477</v>
      </c>
      <c r="D6443" t="s">
        <v>33476</v>
      </c>
      <c r="E6443"/>
      <c r="F6443"/>
      <c r="G6443"/>
      <c r="H6443">
        <v>81140</v>
      </c>
      <c r="I6443" t="s">
        <v>33476</v>
      </c>
      <c r="J6443"/>
      <c r="U6443" s="43"/>
      <c r="AE6443"/>
    </row>
    <row r="6444" spans="1:31">
      <c r="A6444">
        <v>17260</v>
      </c>
      <c r="B6444" t="s">
        <v>5769</v>
      </c>
      <c r="C6444" t="s">
        <v>33477</v>
      </c>
      <c r="D6444" t="s">
        <v>33476</v>
      </c>
      <c r="E6444"/>
      <c r="F6444"/>
      <c r="G6444"/>
      <c r="H6444">
        <v>81140</v>
      </c>
      <c r="I6444" t="s">
        <v>33476</v>
      </c>
      <c r="J6444"/>
      <c r="U6444" s="43"/>
      <c r="AE6444"/>
    </row>
    <row r="6445" spans="1:31">
      <c r="A6445">
        <v>17350</v>
      </c>
      <c r="B6445" t="s">
        <v>5770</v>
      </c>
      <c r="C6445" t="s">
        <v>33477</v>
      </c>
      <c r="D6445" t="s">
        <v>33476</v>
      </c>
      <c r="E6445"/>
      <c r="F6445"/>
      <c r="G6445"/>
      <c r="H6445">
        <v>81150</v>
      </c>
      <c r="I6445" t="s">
        <v>33476</v>
      </c>
      <c r="J6445"/>
      <c r="U6445" s="43"/>
      <c r="AE6445"/>
    </row>
    <row r="6446" spans="1:31">
      <c r="A6446">
        <v>17160</v>
      </c>
      <c r="B6446" t="s">
        <v>5771</v>
      </c>
      <c r="C6446" t="s">
        <v>33477</v>
      </c>
      <c r="D6446" t="s">
        <v>33476</v>
      </c>
      <c r="E6446"/>
      <c r="F6446"/>
      <c r="G6446"/>
      <c r="H6446">
        <v>81160</v>
      </c>
      <c r="I6446" t="s">
        <v>33476</v>
      </c>
      <c r="J6446"/>
      <c r="U6446" s="43"/>
      <c r="AE6446"/>
    </row>
    <row r="6447" spans="1:31">
      <c r="A6447">
        <v>17220</v>
      </c>
      <c r="B6447" t="s">
        <v>5772</v>
      </c>
      <c r="C6447" t="s">
        <v>33477</v>
      </c>
      <c r="D6447" t="s">
        <v>33476</v>
      </c>
      <c r="E6447"/>
      <c r="F6447"/>
      <c r="G6447"/>
      <c r="H6447">
        <v>81170</v>
      </c>
      <c r="I6447" t="s">
        <v>33476</v>
      </c>
      <c r="J6447"/>
      <c r="U6447" s="43"/>
      <c r="AE6447"/>
    </row>
    <row r="6448" spans="1:31">
      <c r="A6448">
        <v>17330</v>
      </c>
      <c r="B6448" t="s">
        <v>5773</v>
      </c>
      <c r="C6448" t="s">
        <v>33477</v>
      </c>
      <c r="D6448" t="s">
        <v>33476</v>
      </c>
      <c r="E6448"/>
      <c r="F6448"/>
      <c r="G6448"/>
      <c r="H6448">
        <v>81170</v>
      </c>
      <c r="I6448" t="s">
        <v>33476</v>
      </c>
      <c r="J6448"/>
      <c r="U6448" s="43"/>
      <c r="AE6448"/>
    </row>
    <row r="6449" spans="1:31">
      <c r="A6449">
        <v>17470</v>
      </c>
      <c r="B6449" t="s">
        <v>5774</v>
      </c>
      <c r="C6449" t="s">
        <v>33477</v>
      </c>
      <c r="D6449" t="s">
        <v>33476</v>
      </c>
      <c r="E6449"/>
      <c r="F6449"/>
      <c r="G6449"/>
      <c r="H6449">
        <v>81170</v>
      </c>
      <c r="I6449" t="s">
        <v>33476</v>
      </c>
      <c r="J6449"/>
      <c r="U6449" s="43"/>
      <c r="AE6449"/>
    </row>
    <row r="6450" spans="1:31">
      <c r="A6450">
        <v>17330</v>
      </c>
      <c r="B6450" t="s">
        <v>5775</v>
      </c>
      <c r="C6450" t="s">
        <v>33477</v>
      </c>
      <c r="D6450" t="s">
        <v>33476</v>
      </c>
      <c r="E6450"/>
      <c r="F6450"/>
      <c r="G6450"/>
      <c r="H6450">
        <v>81170</v>
      </c>
      <c r="I6450" t="s">
        <v>33476</v>
      </c>
      <c r="J6450"/>
      <c r="U6450" s="43"/>
      <c r="AE6450"/>
    </row>
    <row r="6451" spans="1:31">
      <c r="A6451">
        <v>17550</v>
      </c>
      <c r="B6451" t="s">
        <v>5776</v>
      </c>
      <c r="C6451" t="s">
        <v>33477</v>
      </c>
      <c r="D6451" t="e">
        <v>#N/A</v>
      </c>
      <c r="E6451"/>
      <c r="F6451"/>
      <c r="G6451"/>
      <c r="H6451">
        <v>81190</v>
      </c>
      <c r="I6451" t="s">
        <v>33476</v>
      </c>
      <c r="J6451"/>
      <c r="U6451" s="43"/>
      <c r="AE6451"/>
    </row>
    <row r="6452" spans="1:31">
      <c r="A6452">
        <v>17610</v>
      </c>
      <c r="B6452" t="s">
        <v>5777</v>
      </c>
      <c r="C6452" t="s">
        <v>33477</v>
      </c>
      <c r="D6452" t="s">
        <v>33476</v>
      </c>
      <c r="E6452"/>
      <c r="F6452"/>
      <c r="G6452"/>
      <c r="H6452">
        <v>81190</v>
      </c>
      <c r="I6452" t="s">
        <v>33476</v>
      </c>
      <c r="J6452"/>
      <c r="U6452" s="43"/>
      <c r="AE6452"/>
    </row>
    <row r="6453" spans="1:31">
      <c r="A6453">
        <v>17139</v>
      </c>
      <c r="B6453" t="s">
        <v>5778</v>
      </c>
      <c r="C6453" t="s">
        <v>33477</v>
      </c>
      <c r="D6453" t="e">
        <v>#N/A</v>
      </c>
      <c r="E6453"/>
      <c r="F6453"/>
      <c r="G6453"/>
      <c r="H6453">
        <v>81200</v>
      </c>
      <c r="I6453" t="s">
        <v>33476</v>
      </c>
      <c r="J6453"/>
      <c r="U6453" s="43"/>
      <c r="AE6453"/>
    </row>
    <row r="6454" spans="1:31">
      <c r="A6454">
        <v>17139</v>
      </c>
      <c r="B6454" t="s">
        <v>5778</v>
      </c>
      <c r="C6454" t="s">
        <v>33477</v>
      </c>
      <c r="D6454" t="e">
        <v>#N/A</v>
      </c>
      <c r="E6454"/>
      <c r="F6454"/>
      <c r="G6454"/>
      <c r="H6454">
        <v>81220</v>
      </c>
      <c r="I6454" t="s">
        <v>33476</v>
      </c>
      <c r="J6454"/>
      <c r="U6454" s="43"/>
      <c r="AE6454"/>
    </row>
    <row r="6455" spans="1:31">
      <c r="A6455">
        <v>17100</v>
      </c>
      <c r="B6455" t="s">
        <v>5779</v>
      </c>
      <c r="C6455" t="s">
        <v>33477</v>
      </c>
      <c r="D6455" t="s">
        <v>33476</v>
      </c>
      <c r="E6455"/>
      <c r="F6455"/>
      <c r="G6455"/>
      <c r="H6455">
        <v>81230</v>
      </c>
      <c r="I6455" t="s">
        <v>33476</v>
      </c>
      <c r="J6455"/>
      <c r="U6455" s="43"/>
      <c r="AE6455"/>
    </row>
    <row r="6456" spans="1:31">
      <c r="A6456">
        <v>17800</v>
      </c>
      <c r="B6456" t="s">
        <v>5780</v>
      </c>
      <c r="C6456" t="s">
        <v>33477</v>
      </c>
      <c r="D6456" t="s">
        <v>33476</v>
      </c>
      <c r="E6456"/>
      <c r="F6456"/>
      <c r="G6456"/>
      <c r="H6456">
        <v>81240</v>
      </c>
      <c r="I6456" t="s">
        <v>33476</v>
      </c>
      <c r="J6456"/>
      <c r="U6456" s="43"/>
      <c r="AE6456"/>
    </row>
    <row r="6457" spans="1:31">
      <c r="A6457">
        <v>17620</v>
      </c>
      <c r="B6457" t="s">
        <v>5781</v>
      </c>
      <c r="C6457" t="s">
        <v>33477</v>
      </c>
      <c r="D6457" t="s">
        <v>33476</v>
      </c>
      <c r="E6457"/>
      <c r="F6457"/>
      <c r="G6457"/>
      <c r="H6457">
        <v>81240</v>
      </c>
      <c r="I6457" t="s">
        <v>33476</v>
      </c>
      <c r="J6457"/>
      <c r="U6457" s="43"/>
      <c r="AE6457"/>
    </row>
    <row r="6458" spans="1:31">
      <c r="A6458">
        <v>17620</v>
      </c>
      <c r="B6458" t="s">
        <v>5781</v>
      </c>
      <c r="C6458" t="s">
        <v>33477</v>
      </c>
      <c r="D6458" t="s">
        <v>33476</v>
      </c>
      <c r="E6458"/>
      <c r="F6458"/>
      <c r="G6458"/>
      <c r="H6458">
        <v>81240</v>
      </c>
      <c r="I6458" t="s">
        <v>33476</v>
      </c>
      <c r="J6458"/>
      <c r="U6458" s="43"/>
      <c r="AE6458"/>
    </row>
    <row r="6459" spans="1:31">
      <c r="A6459">
        <v>17770</v>
      </c>
      <c r="B6459" t="s">
        <v>5782</v>
      </c>
      <c r="C6459" t="s">
        <v>33477</v>
      </c>
      <c r="D6459" t="s">
        <v>33476</v>
      </c>
      <c r="E6459"/>
      <c r="F6459"/>
      <c r="G6459"/>
      <c r="H6459">
        <v>81250</v>
      </c>
      <c r="I6459" t="s">
        <v>33476</v>
      </c>
      <c r="J6459"/>
      <c r="U6459" s="43"/>
      <c r="AE6459"/>
    </row>
    <row r="6460" spans="1:31">
      <c r="A6460">
        <v>17810</v>
      </c>
      <c r="B6460" t="s">
        <v>5783</v>
      </c>
      <c r="C6460" t="s">
        <v>33477</v>
      </c>
      <c r="D6460" t="s">
        <v>33476</v>
      </c>
      <c r="E6460"/>
      <c r="F6460"/>
      <c r="G6460"/>
      <c r="H6460">
        <v>81250</v>
      </c>
      <c r="I6460" t="s">
        <v>33476</v>
      </c>
      <c r="J6460"/>
      <c r="U6460" s="43"/>
      <c r="AE6460"/>
    </row>
    <row r="6461" spans="1:31">
      <c r="A6461">
        <v>17510</v>
      </c>
      <c r="B6461" t="s">
        <v>5784</v>
      </c>
      <c r="C6461" t="s">
        <v>33477</v>
      </c>
      <c r="D6461" t="s">
        <v>33476</v>
      </c>
      <c r="E6461"/>
      <c r="F6461"/>
      <c r="G6461"/>
      <c r="H6461">
        <v>81250</v>
      </c>
      <c r="I6461" t="s">
        <v>33476</v>
      </c>
      <c r="J6461"/>
      <c r="U6461" s="43"/>
      <c r="AE6461"/>
    </row>
    <row r="6462" spans="1:31">
      <c r="A6462">
        <v>17400</v>
      </c>
      <c r="B6462" t="s">
        <v>5785</v>
      </c>
      <c r="C6462" t="s">
        <v>33477</v>
      </c>
      <c r="D6462" t="s">
        <v>33476</v>
      </c>
      <c r="E6462"/>
      <c r="F6462"/>
      <c r="G6462"/>
      <c r="H6462">
        <v>81260</v>
      </c>
      <c r="I6462" t="s">
        <v>33476</v>
      </c>
      <c r="J6462"/>
      <c r="U6462" s="43"/>
      <c r="AE6462"/>
    </row>
    <row r="6463" spans="1:31">
      <c r="A6463">
        <v>17600</v>
      </c>
      <c r="B6463" t="s">
        <v>5786</v>
      </c>
      <c r="C6463" t="s">
        <v>33477</v>
      </c>
      <c r="D6463" t="s">
        <v>33476</v>
      </c>
      <c r="E6463"/>
      <c r="F6463"/>
      <c r="G6463"/>
      <c r="H6463">
        <v>81260</v>
      </c>
      <c r="I6463" t="s">
        <v>33476</v>
      </c>
      <c r="J6463"/>
      <c r="U6463" s="43"/>
      <c r="AE6463"/>
    </row>
    <row r="6464" spans="1:31">
      <c r="A6464">
        <v>17120</v>
      </c>
      <c r="B6464" t="s">
        <v>5787</v>
      </c>
      <c r="C6464" t="s">
        <v>33477</v>
      </c>
      <c r="D6464" t="s">
        <v>33476</v>
      </c>
      <c r="E6464"/>
      <c r="F6464"/>
      <c r="G6464"/>
      <c r="H6464">
        <v>81260</v>
      </c>
      <c r="I6464" t="s">
        <v>33476</v>
      </c>
      <c r="J6464"/>
      <c r="U6464" s="43"/>
      <c r="AE6464"/>
    </row>
    <row r="6465" spans="1:31">
      <c r="A6465">
        <v>17137</v>
      </c>
      <c r="B6465" t="s">
        <v>5788</v>
      </c>
      <c r="C6465" t="s">
        <v>33477</v>
      </c>
      <c r="D6465" t="e">
        <v>#N/A</v>
      </c>
      <c r="E6465"/>
      <c r="F6465"/>
      <c r="G6465"/>
      <c r="H6465">
        <v>81260</v>
      </c>
      <c r="I6465" t="s">
        <v>33476</v>
      </c>
      <c r="J6465"/>
      <c r="U6465" s="43"/>
      <c r="AE6465"/>
    </row>
    <row r="6466" spans="1:31">
      <c r="A6466">
        <v>17250</v>
      </c>
      <c r="B6466" t="s">
        <v>5416</v>
      </c>
      <c r="C6466" t="s">
        <v>33477</v>
      </c>
      <c r="D6466" t="s">
        <v>33476</v>
      </c>
      <c r="E6466"/>
      <c r="F6466"/>
      <c r="G6466"/>
      <c r="H6466">
        <v>81260</v>
      </c>
      <c r="I6466" t="s">
        <v>33476</v>
      </c>
      <c r="J6466"/>
      <c r="U6466" s="43"/>
      <c r="AE6466"/>
    </row>
    <row r="6467" spans="1:31">
      <c r="A6467">
        <v>17750</v>
      </c>
      <c r="B6467" t="s">
        <v>5789</v>
      </c>
      <c r="C6467" t="s">
        <v>33477</v>
      </c>
      <c r="D6467" t="s">
        <v>33476</v>
      </c>
      <c r="E6467"/>
      <c r="F6467"/>
      <c r="G6467"/>
      <c r="H6467">
        <v>81270</v>
      </c>
      <c r="I6467" t="s">
        <v>33476</v>
      </c>
      <c r="J6467"/>
      <c r="U6467" s="43"/>
      <c r="AE6467"/>
    </row>
    <row r="6468" spans="1:31">
      <c r="A6468">
        <v>17130</v>
      </c>
      <c r="B6468" t="s">
        <v>5790</v>
      </c>
      <c r="C6468" t="s">
        <v>33477</v>
      </c>
      <c r="D6468" t="s">
        <v>33476</v>
      </c>
      <c r="E6468"/>
      <c r="F6468"/>
      <c r="G6468"/>
      <c r="H6468">
        <v>81290</v>
      </c>
      <c r="I6468" t="s">
        <v>33476</v>
      </c>
      <c r="J6468"/>
      <c r="U6468" s="43"/>
      <c r="AE6468"/>
    </row>
    <row r="6469" spans="1:31">
      <c r="A6469">
        <v>17350</v>
      </c>
      <c r="B6469" t="s">
        <v>5791</v>
      </c>
      <c r="C6469" t="s">
        <v>33477</v>
      </c>
      <c r="D6469" t="s">
        <v>33476</v>
      </c>
      <c r="E6469"/>
      <c r="F6469"/>
      <c r="G6469"/>
      <c r="H6469">
        <v>81290</v>
      </c>
      <c r="I6469" t="s">
        <v>33476</v>
      </c>
      <c r="J6469"/>
      <c r="U6469" s="43"/>
      <c r="AE6469"/>
    </row>
    <row r="6470" spans="1:31">
      <c r="A6470">
        <v>17170</v>
      </c>
      <c r="B6470" t="s">
        <v>5792</v>
      </c>
      <c r="C6470" t="s">
        <v>33477</v>
      </c>
      <c r="D6470" t="s">
        <v>33476</v>
      </c>
      <c r="E6470"/>
      <c r="F6470"/>
      <c r="G6470"/>
      <c r="H6470">
        <v>81300</v>
      </c>
      <c r="I6470" t="s">
        <v>33476</v>
      </c>
      <c r="J6470"/>
      <c r="U6470" s="43"/>
      <c r="AE6470"/>
    </row>
    <row r="6471" spans="1:31">
      <c r="A6471">
        <v>17800</v>
      </c>
      <c r="B6471" t="s">
        <v>5793</v>
      </c>
      <c r="C6471" t="s">
        <v>33477</v>
      </c>
      <c r="D6471" t="s">
        <v>33476</v>
      </c>
      <c r="E6471"/>
      <c r="F6471"/>
      <c r="G6471"/>
      <c r="H6471">
        <v>81300</v>
      </c>
      <c r="I6471" t="s">
        <v>33476</v>
      </c>
      <c r="J6471"/>
      <c r="U6471" s="43"/>
      <c r="AE6471"/>
    </row>
    <row r="6472" spans="1:31">
      <c r="A6472">
        <v>17120</v>
      </c>
      <c r="B6472" t="s">
        <v>5794</v>
      </c>
      <c r="C6472" t="s">
        <v>33477</v>
      </c>
      <c r="D6472" t="s">
        <v>33476</v>
      </c>
      <c r="E6472"/>
      <c r="F6472"/>
      <c r="G6472"/>
      <c r="H6472">
        <v>81300</v>
      </c>
      <c r="I6472" t="s">
        <v>33476</v>
      </c>
      <c r="J6472"/>
      <c r="U6472" s="43"/>
      <c r="AE6472"/>
    </row>
    <row r="6473" spans="1:31">
      <c r="A6473">
        <v>17240</v>
      </c>
      <c r="B6473" t="s">
        <v>5794</v>
      </c>
      <c r="C6473" t="s">
        <v>33477</v>
      </c>
      <c r="D6473" t="s">
        <v>33476</v>
      </c>
      <c r="E6473"/>
      <c r="F6473"/>
      <c r="G6473"/>
      <c r="H6473">
        <v>81320</v>
      </c>
      <c r="I6473" t="s">
        <v>33476</v>
      </c>
      <c r="J6473"/>
      <c r="U6473" s="43"/>
      <c r="AE6473"/>
    </row>
    <row r="6474" spans="1:31">
      <c r="A6474">
        <v>17630</v>
      </c>
      <c r="B6474" t="s">
        <v>5795</v>
      </c>
      <c r="C6474" t="s">
        <v>33477</v>
      </c>
      <c r="D6474" t="e">
        <v>#N/A</v>
      </c>
      <c r="E6474"/>
      <c r="F6474"/>
      <c r="G6474"/>
      <c r="H6474">
        <v>81320</v>
      </c>
      <c r="I6474" t="s">
        <v>33476</v>
      </c>
      <c r="J6474"/>
      <c r="U6474" s="43"/>
      <c r="AE6474"/>
    </row>
    <row r="6475" spans="1:31">
      <c r="A6475">
        <v>17510</v>
      </c>
      <c r="B6475" t="s">
        <v>5796</v>
      </c>
      <c r="C6475" t="s">
        <v>33477</v>
      </c>
      <c r="D6475" t="s">
        <v>33476</v>
      </c>
      <c r="E6475"/>
      <c r="F6475"/>
      <c r="G6475"/>
      <c r="H6475">
        <v>81320</v>
      </c>
      <c r="I6475" t="s">
        <v>33476</v>
      </c>
      <c r="J6475"/>
      <c r="U6475" s="43"/>
      <c r="AE6475"/>
    </row>
    <row r="6476" spans="1:31">
      <c r="A6476">
        <v>17500</v>
      </c>
      <c r="B6476" t="s">
        <v>5797</v>
      </c>
      <c r="C6476" t="s">
        <v>33477</v>
      </c>
      <c r="D6476" t="s">
        <v>33476</v>
      </c>
      <c r="E6476"/>
      <c r="F6476"/>
      <c r="G6476"/>
      <c r="H6476">
        <v>81330</v>
      </c>
      <c r="I6476" t="s">
        <v>33476</v>
      </c>
      <c r="J6476"/>
      <c r="U6476" s="43"/>
      <c r="AE6476"/>
    </row>
    <row r="6477" spans="1:31">
      <c r="A6477">
        <v>17100</v>
      </c>
      <c r="B6477" t="s">
        <v>3881</v>
      </c>
      <c r="C6477" t="s">
        <v>33477</v>
      </c>
      <c r="D6477" t="s">
        <v>33476</v>
      </c>
      <c r="E6477"/>
      <c r="F6477"/>
      <c r="G6477"/>
      <c r="H6477">
        <v>81330</v>
      </c>
      <c r="I6477" t="s">
        <v>33476</v>
      </c>
      <c r="J6477"/>
      <c r="U6477" s="43"/>
      <c r="AE6477"/>
    </row>
    <row r="6478" spans="1:31">
      <c r="A6478">
        <v>17400</v>
      </c>
      <c r="B6478" t="s">
        <v>5798</v>
      </c>
      <c r="C6478" t="s">
        <v>33477</v>
      </c>
      <c r="D6478" t="s">
        <v>33476</v>
      </c>
      <c r="E6478"/>
      <c r="F6478"/>
      <c r="G6478"/>
      <c r="H6478">
        <v>81340</v>
      </c>
      <c r="I6478" t="s">
        <v>33476</v>
      </c>
      <c r="J6478"/>
      <c r="U6478" s="43"/>
      <c r="AE6478"/>
    </row>
    <row r="6479" spans="1:31">
      <c r="A6479">
        <v>17290</v>
      </c>
      <c r="B6479" t="s">
        <v>5799</v>
      </c>
      <c r="C6479" t="s">
        <v>33477</v>
      </c>
      <c r="D6479" t="s">
        <v>33476</v>
      </c>
      <c r="E6479"/>
      <c r="F6479"/>
      <c r="G6479"/>
      <c r="H6479">
        <v>81340</v>
      </c>
      <c r="I6479" t="s">
        <v>33476</v>
      </c>
      <c r="J6479"/>
      <c r="U6479" s="43"/>
      <c r="AE6479"/>
    </row>
    <row r="6480" spans="1:31">
      <c r="A6480">
        <v>17290</v>
      </c>
      <c r="B6480" t="s">
        <v>5799</v>
      </c>
      <c r="C6480" t="s">
        <v>33477</v>
      </c>
      <c r="D6480" t="s">
        <v>33476</v>
      </c>
      <c r="E6480"/>
      <c r="F6480"/>
      <c r="G6480"/>
      <c r="H6480">
        <v>81340</v>
      </c>
      <c r="I6480" t="s">
        <v>33476</v>
      </c>
      <c r="J6480"/>
      <c r="U6480" s="43"/>
      <c r="AE6480"/>
    </row>
    <row r="6481" spans="1:31">
      <c r="A6481">
        <v>17270</v>
      </c>
      <c r="B6481" t="s">
        <v>5800</v>
      </c>
      <c r="C6481" t="s">
        <v>33477</v>
      </c>
      <c r="D6481" t="s">
        <v>33476</v>
      </c>
      <c r="E6481"/>
      <c r="F6481"/>
      <c r="G6481"/>
      <c r="H6481">
        <v>81340</v>
      </c>
      <c r="I6481" t="s">
        <v>33476</v>
      </c>
      <c r="J6481"/>
      <c r="U6481" s="43"/>
      <c r="AE6481"/>
    </row>
    <row r="6482" spans="1:31">
      <c r="A6482">
        <v>17450</v>
      </c>
      <c r="B6482" t="s">
        <v>5801</v>
      </c>
      <c r="C6482" t="s">
        <v>33477</v>
      </c>
      <c r="D6482" t="s">
        <v>33476</v>
      </c>
      <c r="E6482"/>
      <c r="F6482"/>
      <c r="G6482"/>
      <c r="H6482">
        <v>81350</v>
      </c>
      <c r="I6482" t="s">
        <v>33476</v>
      </c>
      <c r="J6482"/>
      <c r="U6482" s="43"/>
      <c r="AE6482"/>
    </row>
    <row r="6483" spans="1:31">
      <c r="A6483">
        <v>17250</v>
      </c>
      <c r="B6483" t="s">
        <v>5802</v>
      </c>
      <c r="C6483" t="s">
        <v>33477</v>
      </c>
      <c r="D6483" t="s">
        <v>33476</v>
      </c>
      <c r="E6483"/>
      <c r="F6483"/>
      <c r="G6483"/>
      <c r="H6483">
        <v>81350</v>
      </c>
      <c r="I6483" t="s">
        <v>33476</v>
      </c>
      <c r="J6483"/>
      <c r="U6483" s="43"/>
      <c r="AE6483"/>
    </row>
    <row r="6484" spans="1:31">
      <c r="A6484">
        <v>17260</v>
      </c>
      <c r="B6484" t="s">
        <v>5803</v>
      </c>
      <c r="C6484" t="s">
        <v>33477</v>
      </c>
      <c r="D6484" t="s">
        <v>33476</v>
      </c>
      <c r="E6484"/>
      <c r="F6484"/>
      <c r="G6484"/>
      <c r="H6484">
        <v>81360</v>
      </c>
      <c r="I6484" t="s">
        <v>33476</v>
      </c>
      <c r="J6484"/>
      <c r="U6484" s="43"/>
      <c r="AE6484"/>
    </row>
    <row r="6485" spans="1:31">
      <c r="A6485">
        <v>17360</v>
      </c>
      <c r="B6485" t="s">
        <v>5804</v>
      </c>
      <c r="C6485" t="s">
        <v>33477</v>
      </c>
      <c r="D6485" t="s">
        <v>33476</v>
      </c>
      <c r="E6485"/>
      <c r="F6485"/>
      <c r="G6485"/>
      <c r="H6485">
        <v>81390</v>
      </c>
      <c r="I6485" t="s">
        <v>33476</v>
      </c>
      <c r="J6485"/>
      <c r="U6485" s="43"/>
      <c r="AE6485"/>
    </row>
    <row r="6486" spans="1:31">
      <c r="A6486">
        <v>17430</v>
      </c>
      <c r="B6486" t="s">
        <v>5805</v>
      </c>
      <c r="C6486" t="s">
        <v>33477</v>
      </c>
      <c r="D6486" t="s">
        <v>33476</v>
      </c>
      <c r="E6486"/>
      <c r="F6486"/>
      <c r="G6486"/>
      <c r="H6486">
        <v>81400</v>
      </c>
      <c r="I6486" t="s">
        <v>33476</v>
      </c>
      <c r="J6486"/>
      <c r="U6486" s="43"/>
      <c r="AE6486"/>
    </row>
    <row r="6487" spans="1:31">
      <c r="A6487">
        <v>17520</v>
      </c>
      <c r="B6487" t="s">
        <v>5806</v>
      </c>
      <c r="C6487" t="s">
        <v>33477</v>
      </c>
      <c r="D6487" t="s">
        <v>33476</v>
      </c>
      <c r="E6487"/>
      <c r="F6487"/>
      <c r="G6487"/>
      <c r="H6487">
        <v>81400</v>
      </c>
      <c r="I6487" t="s">
        <v>33476</v>
      </c>
      <c r="J6487"/>
      <c r="U6487" s="43"/>
      <c r="AE6487"/>
    </row>
    <row r="6488" spans="1:31">
      <c r="A6488">
        <v>17160</v>
      </c>
      <c r="B6488" t="s">
        <v>5807</v>
      </c>
      <c r="C6488" t="s">
        <v>33477</v>
      </c>
      <c r="D6488" t="s">
        <v>33476</v>
      </c>
      <c r="E6488"/>
      <c r="F6488"/>
      <c r="G6488"/>
      <c r="H6488">
        <v>81430</v>
      </c>
      <c r="I6488" t="s">
        <v>33476</v>
      </c>
      <c r="J6488"/>
      <c r="U6488" s="43"/>
      <c r="AE6488"/>
    </row>
    <row r="6489" spans="1:31">
      <c r="A6489">
        <v>17160</v>
      </c>
      <c r="B6489" t="s">
        <v>5808</v>
      </c>
      <c r="C6489" t="s">
        <v>33477</v>
      </c>
      <c r="D6489" t="s">
        <v>33476</v>
      </c>
      <c r="E6489"/>
      <c r="F6489"/>
      <c r="G6489"/>
      <c r="H6489">
        <v>81440</v>
      </c>
      <c r="I6489" t="s">
        <v>33476</v>
      </c>
      <c r="J6489"/>
      <c r="U6489" s="43"/>
      <c r="AE6489"/>
    </row>
    <row r="6490" spans="1:31">
      <c r="A6490">
        <v>17260</v>
      </c>
      <c r="B6490" t="s">
        <v>5809</v>
      </c>
      <c r="C6490" t="s">
        <v>33477</v>
      </c>
      <c r="D6490" t="s">
        <v>33476</v>
      </c>
      <c r="E6490"/>
      <c r="F6490"/>
      <c r="G6490"/>
      <c r="H6490">
        <v>81440</v>
      </c>
      <c r="I6490" t="s">
        <v>33476</v>
      </c>
      <c r="J6490"/>
      <c r="U6490" s="43"/>
      <c r="AE6490"/>
    </row>
    <row r="6491" spans="1:31">
      <c r="A6491">
        <v>17100</v>
      </c>
      <c r="B6491" t="s">
        <v>5810</v>
      </c>
      <c r="C6491" t="s">
        <v>33477</v>
      </c>
      <c r="D6491" t="s">
        <v>33476</v>
      </c>
      <c r="E6491"/>
      <c r="F6491"/>
      <c r="G6491"/>
      <c r="H6491">
        <v>81470</v>
      </c>
      <c r="I6491" t="s">
        <v>33476</v>
      </c>
      <c r="J6491"/>
      <c r="U6491" s="43"/>
      <c r="AE6491"/>
    </row>
    <row r="6492" spans="1:31">
      <c r="A6492">
        <v>17490</v>
      </c>
      <c r="B6492" t="s">
        <v>5811</v>
      </c>
      <c r="C6492" t="s">
        <v>33477</v>
      </c>
      <c r="D6492" t="s">
        <v>33476</v>
      </c>
      <c r="E6492"/>
      <c r="F6492"/>
      <c r="G6492"/>
      <c r="H6492">
        <v>81470</v>
      </c>
      <c r="I6492" t="s">
        <v>33476</v>
      </c>
      <c r="J6492"/>
      <c r="U6492" s="43"/>
      <c r="AE6492"/>
    </row>
    <row r="6493" spans="1:31">
      <c r="A6493">
        <v>17350</v>
      </c>
      <c r="B6493" t="s">
        <v>5812</v>
      </c>
      <c r="C6493" t="s">
        <v>33477</v>
      </c>
      <c r="D6493" t="s">
        <v>33476</v>
      </c>
      <c r="E6493"/>
      <c r="F6493"/>
      <c r="G6493"/>
      <c r="H6493">
        <v>81490</v>
      </c>
      <c r="I6493" t="s">
        <v>33476</v>
      </c>
      <c r="J6493"/>
      <c r="U6493" s="43"/>
      <c r="AE6493"/>
    </row>
    <row r="6494" spans="1:31">
      <c r="A6494">
        <v>17170</v>
      </c>
      <c r="B6494" t="s">
        <v>5813</v>
      </c>
      <c r="C6494" t="s">
        <v>33477</v>
      </c>
      <c r="D6494" t="s">
        <v>33476</v>
      </c>
      <c r="E6494"/>
      <c r="F6494"/>
      <c r="G6494"/>
      <c r="H6494">
        <v>81500</v>
      </c>
      <c r="I6494" t="s">
        <v>33476</v>
      </c>
      <c r="J6494"/>
      <c r="U6494" s="43"/>
      <c r="AE6494"/>
    </row>
    <row r="6495" spans="1:31">
      <c r="A6495">
        <v>17120</v>
      </c>
      <c r="B6495" t="s">
        <v>5814</v>
      </c>
      <c r="C6495" t="s">
        <v>33477</v>
      </c>
      <c r="D6495" t="s">
        <v>33476</v>
      </c>
      <c r="E6495"/>
      <c r="F6495"/>
      <c r="G6495"/>
      <c r="H6495">
        <v>81500</v>
      </c>
      <c r="I6495" t="s">
        <v>33476</v>
      </c>
      <c r="J6495"/>
      <c r="U6495" s="43"/>
      <c r="AE6495"/>
    </row>
    <row r="6496" spans="1:31">
      <c r="A6496">
        <v>17620</v>
      </c>
      <c r="B6496" t="s">
        <v>5815</v>
      </c>
      <c r="C6496" t="s">
        <v>33477</v>
      </c>
      <c r="D6496" t="s">
        <v>33476</v>
      </c>
      <c r="E6496"/>
      <c r="F6496"/>
      <c r="G6496"/>
      <c r="H6496">
        <v>81500</v>
      </c>
      <c r="I6496" t="s">
        <v>33476</v>
      </c>
      <c r="J6496"/>
      <c r="U6496" s="43"/>
      <c r="AE6496"/>
    </row>
    <row r="6497" spans="1:31">
      <c r="A6497">
        <v>17600</v>
      </c>
      <c r="B6497" t="s">
        <v>5816</v>
      </c>
      <c r="C6497" t="s">
        <v>33477</v>
      </c>
      <c r="D6497" t="s">
        <v>33476</v>
      </c>
      <c r="E6497"/>
      <c r="F6497"/>
      <c r="G6497"/>
      <c r="H6497">
        <v>81500</v>
      </c>
      <c r="I6497" t="s">
        <v>33476</v>
      </c>
      <c r="J6497"/>
      <c r="U6497" s="43"/>
      <c r="AE6497"/>
    </row>
    <row r="6498" spans="1:31">
      <c r="A6498">
        <v>17540</v>
      </c>
      <c r="B6498" t="s">
        <v>5817</v>
      </c>
      <c r="C6498" t="s">
        <v>33477</v>
      </c>
      <c r="D6498" t="s">
        <v>33476</v>
      </c>
      <c r="E6498"/>
      <c r="F6498"/>
      <c r="G6498"/>
      <c r="H6498">
        <v>81500</v>
      </c>
      <c r="I6498" t="s">
        <v>33476</v>
      </c>
      <c r="J6498"/>
      <c r="U6498" s="43"/>
      <c r="AE6498"/>
    </row>
    <row r="6499" spans="1:31">
      <c r="A6499">
        <v>17500</v>
      </c>
      <c r="B6499" t="s">
        <v>5818</v>
      </c>
      <c r="C6499" t="s">
        <v>33477</v>
      </c>
      <c r="D6499" t="s">
        <v>33476</v>
      </c>
      <c r="E6499"/>
      <c r="F6499"/>
      <c r="G6499"/>
      <c r="H6499">
        <v>81530</v>
      </c>
      <c r="I6499" t="s">
        <v>33476</v>
      </c>
      <c r="J6499"/>
      <c r="U6499" s="43"/>
      <c r="AE6499"/>
    </row>
    <row r="6500" spans="1:31">
      <c r="A6500">
        <v>17160</v>
      </c>
      <c r="B6500" t="s">
        <v>5819</v>
      </c>
      <c r="C6500" t="s">
        <v>33477</v>
      </c>
      <c r="D6500" t="s">
        <v>33476</v>
      </c>
      <c r="E6500"/>
      <c r="F6500"/>
      <c r="G6500"/>
      <c r="H6500">
        <v>81530</v>
      </c>
      <c r="I6500" t="s">
        <v>33476</v>
      </c>
      <c r="J6500"/>
      <c r="U6500" s="43"/>
      <c r="AE6500"/>
    </row>
    <row r="6501" spans="1:31">
      <c r="A6501">
        <v>17137</v>
      </c>
      <c r="B6501" t="s">
        <v>5820</v>
      </c>
      <c r="C6501" t="s">
        <v>33477</v>
      </c>
      <c r="D6501" t="e">
        <v>#N/A</v>
      </c>
      <c r="E6501"/>
      <c r="F6501"/>
      <c r="G6501"/>
      <c r="H6501">
        <v>81540</v>
      </c>
      <c r="I6501" t="s">
        <v>33476</v>
      </c>
      <c r="J6501"/>
      <c r="U6501" s="43"/>
      <c r="AE6501"/>
    </row>
    <row r="6502" spans="1:31">
      <c r="A6502">
        <v>17460</v>
      </c>
      <c r="B6502" t="s">
        <v>5821</v>
      </c>
      <c r="C6502" t="s">
        <v>33477</v>
      </c>
      <c r="D6502" t="s">
        <v>33476</v>
      </c>
      <c r="E6502"/>
      <c r="F6502"/>
      <c r="G6502"/>
      <c r="H6502">
        <v>81570</v>
      </c>
      <c r="I6502" t="s">
        <v>33476</v>
      </c>
      <c r="J6502"/>
      <c r="U6502" s="43"/>
      <c r="AE6502"/>
    </row>
    <row r="6503" spans="1:31">
      <c r="A6503">
        <v>17520</v>
      </c>
      <c r="B6503" t="s">
        <v>5822</v>
      </c>
      <c r="C6503" t="s">
        <v>33477</v>
      </c>
      <c r="D6503" t="s">
        <v>33476</v>
      </c>
      <c r="E6503"/>
      <c r="F6503"/>
      <c r="G6503"/>
      <c r="H6503">
        <v>81580</v>
      </c>
      <c r="I6503" t="s">
        <v>33476</v>
      </c>
      <c r="J6503"/>
      <c r="U6503" s="43"/>
      <c r="AE6503"/>
    </row>
    <row r="6504" spans="1:31">
      <c r="A6504">
        <v>17220</v>
      </c>
      <c r="B6504" t="s">
        <v>5823</v>
      </c>
      <c r="C6504" t="s">
        <v>33477</v>
      </c>
      <c r="D6504" t="s">
        <v>33476</v>
      </c>
      <c r="E6504"/>
      <c r="F6504"/>
      <c r="G6504"/>
      <c r="H6504">
        <v>81600</v>
      </c>
      <c r="I6504" t="s">
        <v>33476</v>
      </c>
      <c r="J6504"/>
      <c r="U6504" s="43"/>
      <c r="AE6504"/>
    </row>
    <row r="6505" spans="1:31">
      <c r="A6505">
        <v>17220</v>
      </c>
      <c r="B6505" t="s">
        <v>5824</v>
      </c>
      <c r="C6505" t="s">
        <v>33477</v>
      </c>
      <c r="D6505" t="s">
        <v>33476</v>
      </c>
      <c r="E6505"/>
      <c r="F6505"/>
      <c r="G6505"/>
      <c r="H6505">
        <v>81600</v>
      </c>
      <c r="I6505" t="s">
        <v>33476</v>
      </c>
      <c r="J6505"/>
      <c r="U6505" s="43"/>
      <c r="AE6505"/>
    </row>
    <row r="6506" spans="1:31">
      <c r="A6506">
        <v>17330</v>
      </c>
      <c r="B6506" t="s">
        <v>5825</v>
      </c>
      <c r="C6506" t="s">
        <v>33477</v>
      </c>
      <c r="D6506" t="s">
        <v>33476</v>
      </c>
      <c r="E6506"/>
      <c r="F6506"/>
      <c r="G6506"/>
      <c r="H6506">
        <v>81630</v>
      </c>
      <c r="I6506" t="s">
        <v>33476</v>
      </c>
      <c r="J6506"/>
      <c r="U6506" s="43"/>
      <c r="AE6506"/>
    </row>
    <row r="6507" spans="1:31">
      <c r="A6507">
        <v>17260</v>
      </c>
      <c r="B6507" t="s">
        <v>5826</v>
      </c>
      <c r="C6507" t="s">
        <v>33477</v>
      </c>
      <c r="D6507" t="s">
        <v>33476</v>
      </c>
      <c r="E6507"/>
      <c r="F6507"/>
      <c r="G6507"/>
      <c r="H6507">
        <v>81640</v>
      </c>
      <c r="I6507" t="s">
        <v>33476</v>
      </c>
      <c r="J6507"/>
      <c r="U6507" s="43"/>
      <c r="AE6507"/>
    </row>
    <row r="6508" spans="1:31">
      <c r="A6508">
        <v>17500</v>
      </c>
      <c r="B6508" t="s">
        <v>5827</v>
      </c>
      <c r="C6508" t="s">
        <v>33477</v>
      </c>
      <c r="D6508" t="s">
        <v>33476</v>
      </c>
      <c r="E6508"/>
      <c r="F6508"/>
      <c r="G6508"/>
      <c r="H6508">
        <v>81640</v>
      </c>
      <c r="I6508" t="s">
        <v>33476</v>
      </c>
      <c r="J6508"/>
      <c r="U6508" s="43"/>
      <c r="AE6508"/>
    </row>
    <row r="6509" spans="1:31">
      <c r="A6509">
        <v>17770</v>
      </c>
      <c r="B6509" t="s">
        <v>5828</v>
      </c>
      <c r="C6509" t="s">
        <v>33477</v>
      </c>
      <c r="D6509" t="s">
        <v>33476</v>
      </c>
      <c r="E6509"/>
      <c r="F6509"/>
      <c r="G6509"/>
      <c r="H6509">
        <v>81660</v>
      </c>
      <c r="I6509" t="s">
        <v>33476</v>
      </c>
      <c r="J6509"/>
      <c r="U6509" s="43"/>
      <c r="AE6509"/>
    </row>
    <row r="6510" spans="1:31">
      <c r="A6510">
        <v>17130</v>
      </c>
      <c r="B6510" t="s">
        <v>5829</v>
      </c>
      <c r="C6510" t="s">
        <v>33477</v>
      </c>
      <c r="D6510" t="s">
        <v>33476</v>
      </c>
      <c r="E6510"/>
      <c r="F6510"/>
      <c r="G6510"/>
      <c r="H6510">
        <v>81700</v>
      </c>
      <c r="I6510" t="s">
        <v>33476</v>
      </c>
      <c r="J6510"/>
      <c r="U6510" s="43"/>
      <c r="AE6510"/>
    </row>
    <row r="6511" spans="1:31">
      <c r="A6511">
        <v>17140</v>
      </c>
      <c r="B6511" t="s">
        <v>5830</v>
      </c>
      <c r="C6511" t="s">
        <v>33477</v>
      </c>
      <c r="D6511" t="e">
        <v>#N/A</v>
      </c>
      <c r="E6511"/>
      <c r="F6511"/>
      <c r="G6511"/>
      <c r="H6511">
        <v>81800</v>
      </c>
      <c r="I6511" t="s">
        <v>33476</v>
      </c>
      <c r="J6511"/>
      <c r="U6511" s="43"/>
      <c r="AE6511"/>
    </row>
    <row r="6512" spans="1:31">
      <c r="A6512">
        <v>17170</v>
      </c>
      <c r="B6512" t="s">
        <v>5831</v>
      </c>
      <c r="C6512" t="s">
        <v>33477</v>
      </c>
      <c r="D6512" t="s">
        <v>33476</v>
      </c>
      <c r="E6512"/>
      <c r="F6512"/>
      <c r="G6512"/>
      <c r="H6512">
        <v>81990</v>
      </c>
      <c r="I6512" t="s">
        <v>33476</v>
      </c>
      <c r="J6512"/>
      <c r="U6512" s="43"/>
      <c r="AE6512"/>
    </row>
    <row r="6513" spans="1:31">
      <c r="A6513">
        <v>17380</v>
      </c>
      <c r="B6513" t="s">
        <v>5832</v>
      </c>
      <c r="C6513" t="s">
        <v>33477</v>
      </c>
      <c r="D6513" t="s">
        <v>33476</v>
      </c>
      <c r="E6513"/>
      <c r="F6513"/>
      <c r="G6513"/>
      <c r="H6513">
        <v>81990</v>
      </c>
      <c r="I6513" t="s">
        <v>33476</v>
      </c>
      <c r="J6513"/>
      <c r="U6513" s="43"/>
      <c r="AE6513"/>
    </row>
    <row r="6514" spans="1:31">
      <c r="A6514">
        <v>17290</v>
      </c>
      <c r="B6514" t="s">
        <v>5833</v>
      </c>
      <c r="C6514" t="s">
        <v>33477</v>
      </c>
      <c r="D6514" t="s">
        <v>33476</v>
      </c>
      <c r="E6514"/>
      <c r="F6514"/>
      <c r="G6514"/>
      <c r="H6514">
        <v>82000</v>
      </c>
      <c r="I6514" t="s">
        <v>33476</v>
      </c>
      <c r="J6514"/>
      <c r="U6514" s="43"/>
      <c r="AE6514"/>
    </row>
    <row r="6515" spans="1:31">
      <c r="A6515">
        <v>17500</v>
      </c>
      <c r="B6515" t="s">
        <v>5834</v>
      </c>
      <c r="C6515" t="s">
        <v>33477</v>
      </c>
      <c r="D6515" t="s">
        <v>33476</v>
      </c>
      <c r="E6515"/>
      <c r="F6515"/>
      <c r="G6515"/>
      <c r="H6515">
        <v>82100</v>
      </c>
      <c r="I6515" t="s">
        <v>33476</v>
      </c>
      <c r="J6515"/>
      <c r="U6515" s="43"/>
      <c r="AE6515"/>
    </row>
    <row r="6516" spans="1:31">
      <c r="A6516">
        <v>17870</v>
      </c>
      <c r="B6516" t="s">
        <v>5835</v>
      </c>
      <c r="C6516" t="s">
        <v>33477</v>
      </c>
      <c r="D6516" t="e">
        <v>#N/A</v>
      </c>
      <c r="E6516"/>
      <c r="F6516"/>
      <c r="G6516"/>
      <c r="H6516">
        <v>82110</v>
      </c>
      <c r="I6516" t="s">
        <v>33476</v>
      </c>
      <c r="J6516"/>
      <c r="U6516" s="43"/>
      <c r="AE6516"/>
    </row>
    <row r="6517" spans="1:31">
      <c r="A6517">
        <v>17470</v>
      </c>
      <c r="B6517" t="s">
        <v>5836</v>
      </c>
      <c r="C6517" t="s">
        <v>33477</v>
      </c>
      <c r="D6517" t="s">
        <v>33476</v>
      </c>
      <c r="E6517"/>
      <c r="F6517"/>
      <c r="G6517"/>
      <c r="H6517">
        <v>82110</v>
      </c>
      <c r="I6517" t="s">
        <v>33476</v>
      </c>
      <c r="J6517"/>
      <c r="U6517" s="43"/>
      <c r="AE6517"/>
    </row>
    <row r="6518" spans="1:31">
      <c r="A6518">
        <v>17111</v>
      </c>
      <c r="B6518" t="s">
        <v>5837</v>
      </c>
      <c r="C6518" t="s">
        <v>33477</v>
      </c>
      <c r="D6518" t="e">
        <v>#N/A</v>
      </c>
      <c r="E6518"/>
      <c r="F6518"/>
      <c r="G6518"/>
      <c r="H6518">
        <v>82110</v>
      </c>
      <c r="I6518" t="s">
        <v>33476</v>
      </c>
      <c r="J6518"/>
      <c r="U6518" s="43"/>
      <c r="AE6518"/>
    </row>
    <row r="6519" spans="1:31">
      <c r="A6519">
        <v>17230</v>
      </c>
      <c r="B6519" t="s">
        <v>5838</v>
      </c>
      <c r="C6519" t="s">
        <v>33477</v>
      </c>
      <c r="D6519" t="s">
        <v>33476</v>
      </c>
      <c r="E6519"/>
      <c r="F6519"/>
      <c r="G6519"/>
      <c r="H6519">
        <v>82120</v>
      </c>
      <c r="I6519" t="s">
        <v>33476</v>
      </c>
      <c r="J6519"/>
      <c r="U6519" s="43"/>
      <c r="AE6519"/>
    </row>
    <row r="6520" spans="1:31">
      <c r="A6520">
        <v>17520</v>
      </c>
      <c r="B6520" t="s">
        <v>5839</v>
      </c>
      <c r="C6520" t="s">
        <v>33477</v>
      </c>
      <c r="D6520" t="s">
        <v>33476</v>
      </c>
      <c r="E6520"/>
      <c r="F6520"/>
      <c r="G6520"/>
      <c r="H6520">
        <v>82120</v>
      </c>
      <c r="I6520" t="s">
        <v>33476</v>
      </c>
      <c r="J6520"/>
      <c r="U6520" s="43"/>
      <c r="AE6520"/>
    </row>
    <row r="6521" spans="1:31">
      <c r="A6521">
        <v>17240</v>
      </c>
      <c r="B6521" t="s">
        <v>5840</v>
      </c>
      <c r="C6521" t="s">
        <v>33477</v>
      </c>
      <c r="D6521" t="s">
        <v>33476</v>
      </c>
      <c r="E6521"/>
      <c r="F6521"/>
      <c r="G6521"/>
      <c r="H6521">
        <v>82120</v>
      </c>
      <c r="I6521" t="s">
        <v>33476</v>
      </c>
      <c r="J6521"/>
      <c r="U6521" s="43"/>
      <c r="AE6521"/>
    </row>
    <row r="6522" spans="1:31">
      <c r="A6522">
        <v>17330</v>
      </c>
      <c r="B6522" t="s">
        <v>5841</v>
      </c>
      <c r="C6522" t="s">
        <v>33477</v>
      </c>
      <c r="D6522" t="s">
        <v>33476</v>
      </c>
      <c r="E6522"/>
      <c r="F6522"/>
      <c r="G6522"/>
      <c r="H6522">
        <v>82130</v>
      </c>
      <c r="I6522" t="s">
        <v>33476</v>
      </c>
      <c r="J6522"/>
      <c r="U6522" s="43"/>
      <c r="AE6522"/>
    </row>
    <row r="6523" spans="1:31">
      <c r="A6523">
        <v>17160</v>
      </c>
      <c r="B6523" t="s">
        <v>5842</v>
      </c>
      <c r="C6523" t="s">
        <v>33477</v>
      </c>
      <c r="D6523" t="s">
        <v>33476</v>
      </c>
      <c r="E6523"/>
      <c r="F6523"/>
      <c r="G6523"/>
      <c r="H6523">
        <v>82130</v>
      </c>
      <c r="I6523" t="s">
        <v>33476</v>
      </c>
      <c r="J6523"/>
      <c r="U6523" s="43"/>
      <c r="AE6523"/>
    </row>
    <row r="6524" spans="1:31">
      <c r="A6524">
        <v>17330</v>
      </c>
      <c r="B6524" t="s">
        <v>5843</v>
      </c>
      <c r="C6524" t="s">
        <v>33477</v>
      </c>
      <c r="D6524" t="s">
        <v>33476</v>
      </c>
      <c r="E6524"/>
      <c r="F6524"/>
      <c r="G6524"/>
      <c r="H6524">
        <v>82140</v>
      </c>
      <c r="I6524" t="s">
        <v>33476</v>
      </c>
      <c r="J6524"/>
      <c r="U6524" s="43"/>
      <c r="AE6524"/>
    </row>
    <row r="6525" spans="1:31">
      <c r="A6525">
        <v>17600</v>
      </c>
      <c r="B6525" t="s">
        <v>5844</v>
      </c>
      <c r="C6525" t="s">
        <v>33477</v>
      </c>
      <c r="D6525" t="s">
        <v>33476</v>
      </c>
      <c r="E6525"/>
      <c r="F6525"/>
      <c r="G6525"/>
      <c r="H6525">
        <v>82140</v>
      </c>
      <c r="I6525" t="s">
        <v>33476</v>
      </c>
      <c r="J6525"/>
      <c r="U6525" s="43"/>
      <c r="AE6525"/>
    </row>
    <row r="6526" spans="1:31">
      <c r="A6526">
        <v>17500</v>
      </c>
      <c r="B6526" t="s">
        <v>5474</v>
      </c>
      <c r="C6526" t="s">
        <v>33477</v>
      </c>
      <c r="D6526" t="s">
        <v>33476</v>
      </c>
      <c r="E6526"/>
      <c r="F6526"/>
      <c r="G6526"/>
      <c r="H6526">
        <v>82150</v>
      </c>
      <c r="I6526" t="s">
        <v>33476</v>
      </c>
      <c r="J6526"/>
      <c r="U6526" s="43"/>
      <c r="AE6526"/>
    </row>
    <row r="6527" spans="1:31">
      <c r="A6527">
        <v>17430</v>
      </c>
      <c r="B6527" t="s">
        <v>5845</v>
      </c>
      <c r="C6527" t="s">
        <v>33477</v>
      </c>
      <c r="D6527" t="s">
        <v>33476</v>
      </c>
      <c r="E6527"/>
      <c r="F6527"/>
      <c r="G6527"/>
      <c r="H6527">
        <v>82160</v>
      </c>
      <c r="I6527" t="s">
        <v>33476</v>
      </c>
      <c r="J6527"/>
      <c r="U6527" s="43"/>
      <c r="AE6527"/>
    </row>
    <row r="6528" spans="1:31">
      <c r="A6528">
        <v>17490</v>
      </c>
      <c r="B6528" t="s">
        <v>5846</v>
      </c>
      <c r="C6528" t="s">
        <v>33477</v>
      </c>
      <c r="D6528" t="s">
        <v>33476</v>
      </c>
      <c r="E6528"/>
      <c r="F6528"/>
      <c r="G6528"/>
      <c r="H6528">
        <v>82160</v>
      </c>
      <c r="I6528" t="s">
        <v>33476</v>
      </c>
      <c r="J6528"/>
      <c r="U6528" s="43"/>
      <c r="AE6528"/>
    </row>
    <row r="6529" spans="1:31">
      <c r="A6529">
        <v>17230</v>
      </c>
      <c r="B6529" t="s">
        <v>5847</v>
      </c>
      <c r="C6529" t="s">
        <v>33477</v>
      </c>
      <c r="D6529" t="s">
        <v>33476</v>
      </c>
      <c r="E6529"/>
      <c r="F6529"/>
      <c r="G6529"/>
      <c r="H6529">
        <v>82190</v>
      </c>
      <c r="I6529" t="s">
        <v>33476</v>
      </c>
      <c r="J6529"/>
      <c r="U6529" s="43"/>
      <c r="AE6529"/>
    </row>
    <row r="6530" spans="1:31">
      <c r="A6530">
        <v>17320</v>
      </c>
      <c r="B6530" t="s">
        <v>5848</v>
      </c>
      <c r="C6530" t="s">
        <v>33477</v>
      </c>
      <c r="D6530" t="s">
        <v>33476</v>
      </c>
      <c r="E6530"/>
      <c r="F6530"/>
      <c r="G6530"/>
      <c r="H6530">
        <v>82190</v>
      </c>
      <c r="I6530" t="s">
        <v>33476</v>
      </c>
      <c r="J6530"/>
      <c r="U6530" s="43"/>
      <c r="AE6530"/>
    </row>
    <row r="6531" spans="1:31">
      <c r="A6531">
        <v>17320</v>
      </c>
      <c r="B6531" t="s">
        <v>5848</v>
      </c>
      <c r="C6531" t="s">
        <v>33477</v>
      </c>
      <c r="D6531" t="s">
        <v>33476</v>
      </c>
      <c r="E6531"/>
      <c r="F6531"/>
      <c r="G6531"/>
      <c r="H6531">
        <v>82190</v>
      </c>
      <c r="I6531" t="s">
        <v>33476</v>
      </c>
      <c r="J6531"/>
      <c r="U6531" s="43"/>
      <c r="AE6531"/>
    </row>
    <row r="6532" spans="1:31">
      <c r="A6532">
        <v>17320</v>
      </c>
      <c r="B6532" t="s">
        <v>5848</v>
      </c>
      <c r="C6532" t="s">
        <v>33477</v>
      </c>
      <c r="D6532" t="s">
        <v>33476</v>
      </c>
      <c r="E6532"/>
      <c r="F6532"/>
      <c r="G6532"/>
      <c r="H6532">
        <v>82190</v>
      </c>
      <c r="I6532" t="s">
        <v>33476</v>
      </c>
      <c r="J6532"/>
      <c r="U6532" s="43"/>
      <c r="AE6532"/>
    </row>
    <row r="6533" spans="1:31">
      <c r="A6533">
        <v>17800</v>
      </c>
      <c r="B6533" t="s">
        <v>5849</v>
      </c>
      <c r="C6533" t="s">
        <v>33477</v>
      </c>
      <c r="D6533" t="s">
        <v>33476</v>
      </c>
      <c r="E6533"/>
      <c r="F6533"/>
      <c r="G6533"/>
      <c r="H6533">
        <v>82200</v>
      </c>
      <c r="I6533" t="s">
        <v>33476</v>
      </c>
      <c r="J6533"/>
      <c r="U6533" s="43"/>
      <c r="AE6533"/>
    </row>
    <row r="6534" spans="1:31">
      <c r="A6534">
        <v>17700</v>
      </c>
      <c r="B6534" t="s">
        <v>5850</v>
      </c>
      <c r="C6534" t="s">
        <v>33477</v>
      </c>
      <c r="D6534" t="s">
        <v>33476</v>
      </c>
      <c r="E6534"/>
      <c r="F6534"/>
      <c r="G6534"/>
      <c r="H6534">
        <v>82220</v>
      </c>
      <c r="I6534" t="s">
        <v>33476</v>
      </c>
      <c r="J6534"/>
      <c r="U6534" s="43"/>
      <c r="AE6534"/>
    </row>
    <row r="6535" spans="1:31">
      <c r="A6535">
        <v>17700</v>
      </c>
      <c r="B6535" t="s">
        <v>5850</v>
      </c>
      <c r="C6535" t="s">
        <v>33477</v>
      </c>
      <c r="D6535" t="s">
        <v>33476</v>
      </c>
      <c r="E6535"/>
      <c r="F6535"/>
      <c r="G6535"/>
      <c r="H6535">
        <v>82220</v>
      </c>
      <c r="I6535" t="s">
        <v>33476</v>
      </c>
      <c r="J6535"/>
      <c r="U6535" s="43"/>
      <c r="AE6535"/>
    </row>
    <row r="6536" spans="1:31">
      <c r="A6536">
        <v>17137</v>
      </c>
      <c r="B6536" t="s">
        <v>5851</v>
      </c>
      <c r="C6536" t="s">
        <v>33477</v>
      </c>
      <c r="D6536" t="e">
        <v>#N/A</v>
      </c>
      <c r="E6536"/>
      <c r="F6536"/>
      <c r="G6536"/>
      <c r="H6536">
        <v>82230</v>
      </c>
      <c r="I6536" t="s">
        <v>33476</v>
      </c>
      <c r="J6536"/>
      <c r="U6536" s="43"/>
      <c r="AE6536"/>
    </row>
    <row r="6537" spans="1:31">
      <c r="A6537">
        <v>17490</v>
      </c>
      <c r="B6537" t="s">
        <v>3956</v>
      </c>
      <c r="C6537" t="s">
        <v>33477</v>
      </c>
      <c r="D6537" t="s">
        <v>33476</v>
      </c>
      <c r="E6537"/>
      <c r="F6537"/>
      <c r="G6537"/>
      <c r="H6537">
        <v>82240</v>
      </c>
      <c r="I6537" t="s">
        <v>33476</v>
      </c>
      <c r="J6537"/>
      <c r="U6537" s="43"/>
      <c r="AE6537"/>
    </row>
    <row r="6538" spans="1:31">
      <c r="A6538">
        <v>17160</v>
      </c>
      <c r="B6538" t="s">
        <v>5852</v>
      </c>
      <c r="C6538" t="s">
        <v>33477</v>
      </c>
      <c r="D6538" t="s">
        <v>33476</v>
      </c>
      <c r="E6538"/>
      <c r="F6538"/>
      <c r="G6538"/>
      <c r="H6538">
        <v>82270</v>
      </c>
      <c r="I6538" t="s">
        <v>33476</v>
      </c>
      <c r="J6538"/>
      <c r="U6538" s="43"/>
      <c r="AE6538"/>
    </row>
    <row r="6539" spans="1:31">
      <c r="A6539">
        <v>17570</v>
      </c>
      <c r="B6539" t="s">
        <v>5853</v>
      </c>
      <c r="C6539" t="s">
        <v>33477</v>
      </c>
      <c r="D6539" t="s">
        <v>33476</v>
      </c>
      <c r="E6539"/>
      <c r="F6539"/>
      <c r="G6539"/>
      <c r="H6539">
        <v>82270</v>
      </c>
      <c r="I6539" t="s">
        <v>33476</v>
      </c>
      <c r="J6539"/>
      <c r="U6539" s="43"/>
      <c r="AE6539"/>
    </row>
    <row r="6540" spans="1:31">
      <c r="A6540">
        <v>17400</v>
      </c>
      <c r="B6540" t="s">
        <v>5854</v>
      </c>
      <c r="C6540" t="s">
        <v>33477</v>
      </c>
      <c r="D6540" t="s">
        <v>33476</v>
      </c>
      <c r="E6540"/>
      <c r="F6540"/>
      <c r="G6540"/>
      <c r="H6540">
        <v>82300</v>
      </c>
      <c r="I6540" t="s">
        <v>33476</v>
      </c>
      <c r="J6540"/>
      <c r="U6540" s="43"/>
      <c r="AE6540"/>
    </row>
    <row r="6541" spans="1:31">
      <c r="A6541">
        <v>17800</v>
      </c>
      <c r="B6541" t="s">
        <v>5490</v>
      </c>
      <c r="C6541" t="s">
        <v>33477</v>
      </c>
      <c r="D6541" t="s">
        <v>33476</v>
      </c>
      <c r="E6541"/>
      <c r="F6541"/>
      <c r="G6541"/>
      <c r="H6541">
        <v>82330</v>
      </c>
      <c r="I6541" t="s">
        <v>33476</v>
      </c>
      <c r="J6541"/>
      <c r="U6541" s="43"/>
      <c r="AE6541"/>
    </row>
    <row r="6542" spans="1:31">
      <c r="A6542">
        <v>17600</v>
      </c>
      <c r="B6542" t="s">
        <v>5855</v>
      </c>
      <c r="C6542" t="s">
        <v>33477</v>
      </c>
      <c r="D6542" t="s">
        <v>33476</v>
      </c>
      <c r="E6542"/>
      <c r="F6542"/>
      <c r="G6542"/>
      <c r="H6542">
        <v>82340</v>
      </c>
      <c r="I6542" t="s">
        <v>33476</v>
      </c>
      <c r="J6542"/>
      <c r="U6542" s="43"/>
      <c r="AE6542"/>
    </row>
    <row r="6543" spans="1:31">
      <c r="A6543">
        <v>17210</v>
      </c>
      <c r="B6543" t="s">
        <v>5492</v>
      </c>
      <c r="C6543" t="s">
        <v>33477</v>
      </c>
      <c r="D6543" t="s">
        <v>33476</v>
      </c>
      <c r="E6543"/>
      <c r="F6543"/>
      <c r="G6543"/>
      <c r="H6543">
        <v>82370</v>
      </c>
      <c r="I6543" t="s">
        <v>33476</v>
      </c>
      <c r="J6543"/>
      <c r="U6543" s="43"/>
      <c r="AE6543"/>
    </row>
    <row r="6544" spans="1:31">
      <c r="A6544">
        <v>17132</v>
      </c>
      <c r="B6544" t="s">
        <v>5856</v>
      </c>
      <c r="C6544" t="s">
        <v>33477</v>
      </c>
      <c r="D6544" t="e">
        <v>#N/A</v>
      </c>
      <c r="E6544"/>
      <c r="F6544"/>
      <c r="G6544"/>
      <c r="H6544">
        <v>82370</v>
      </c>
      <c r="I6544" t="s">
        <v>33476</v>
      </c>
      <c r="J6544"/>
      <c r="U6544" s="43"/>
      <c r="AE6544"/>
    </row>
    <row r="6545" spans="1:31">
      <c r="A6545">
        <v>17130</v>
      </c>
      <c r="B6545" t="s">
        <v>5857</v>
      </c>
      <c r="C6545" t="s">
        <v>33477</v>
      </c>
      <c r="D6545" t="s">
        <v>33476</v>
      </c>
      <c r="E6545"/>
      <c r="F6545"/>
      <c r="G6545"/>
      <c r="H6545">
        <v>82400</v>
      </c>
      <c r="I6545" t="s">
        <v>33476</v>
      </c>
      <c r="J6545"/>
      <c r="U6545" s="43"/>
      <c r="AE6545"/>
    </row>
    <row r="6546" spans="1:31">
      <c r="A6546">
        <v>17120</v>
      </c>
      <c r="B6546" t="s">
        <v>5858</v>
      </c>
      <c r="C6546" t="s">
        <v>33477</v>
      </c>
      <c r="D6546" t="s">
        <v>33476</v>
      </c>
      <c r="E6546"/>
      <c r="F6546"/>
      <c r="G6546"/>
      <c r="H6546">
        <v>82400</v>
      </c>
      <c r="I6546" t="s">
        <v>33476</v>
      </c>
      <c r="J6546"/>
      <c r="U6546" s="43"/>
      <c r="AE6546"/>
    </row>
    <row r="6547" spans="1:31">
      <c r="A6547">
        <v>17500</v>
      </c>
      <c r="B6547" t="s">
        <v>5859</v>
      </c>
      <c r="C6547" t="s">
        <v>33477</v>
      </c>
      <c r="D6547" t="s">
        <v>33476</v>
      </c>
      <c r="E6547"/>
      <c r="F6547"/>
      <c r="G6547"/>
      <c r="H6547">
        <v>82410</v>
      </c>
      <c r="I6547" t="s">
        <v>33476</v>
      </c>
      <c r="J6547"/>
      <c r="U6547" s="43"/>
      <c r="AE6547"/>
    </row>
    <row r="6548" spans="1:31">
      <c r="A6548">
        <v>17330</v>
      </c>
      <c r="B6548" t="s">
        <v>5860</v>
      </c>
      <c r="C6548" t="s">
        <v>33477</v>
      </c>
      <c r="D6548" t="s">
        <v>33476</v>
      </c>
      <c r="E6548"/>
      <c r="F6548"/>
      <c r="G6548"/>
      <c r="H6548">
        <v>82440</v>
      </c>
      <c r="I6548" t="s">
        <v>33476</v>
      </c>
      <c r="J6548"/>
      <c r="U6548" s="43"/>
      <c r="AE6548"/>
    </row>
    <row r="6549" spans="1:31">
      <c r="A6549">
        <v>17770</v>
      </c>
      <c r="B6549" t="s">
        <v>5861</v>
      </c>
      <c r="C6549" t="s">
        <v>33477</v>
      </c>
      <c r="D6549" t="s">
        <v>33476</v>
      </c>
      <c r="E6549"/>
      <c r="F6549"/>
      <c r="G6549"/>
      <c r="H6549">
        <v>82500</v>
      </c>
      <c r="I6549" t="s">
        <v>33476</v>
      </c>
      <c r="J6549"/>
      <c r="U6549" s="43"/>
      <c r="AE6549"/>
    </row>
    <row r="6550" spans="1:31">
      <c r="A6550">
        <v>17150</v>
      </c>
      <c r="B6550" t="s">
        <v>5862</v>
      </c>
      <c r="C6550" t="s">
        <v>33477</v>
      </c>
      <c r="D6550" t="s">
        <v>33476</v>
      </c>
      <c r="E6550"/>
      <c r="F6550"/>
      <c r="G6550"/>
      <c r="H6550">
        <v>82500</v>
      </c>
      <c r="I6550" t="s">
        <v>33476</v>
      </c>
      <c r="J6550"/>
      <c r="U6550" s="43"/>
      <c r="AE6550"/>
    </row>
    <row r="6551" spans="1:31">
      <c r="A6551">
        <v>17150</v>
      </c>
      <c r="B6551" t="s">
        <v>5862</v>
      </c>
      <c r="C6551" t="s">
        <v>33477</v>
      </c>
      <c r="D6551" t="s">
        <v>33476</v>
      </c>
      <c r="E6551"/>
      <c r="F6551"/>
      <c r="G6551"/>
      <c r="H6551">
        <v>82600</v>
      </c>
      <c r="I6551" t="s">
        <v>33476</v>
      </c>
      <c r="J6551"/>
      <c r="U6551" s="43"/>
      <c r="AE6551"/>
    </row>
    <row r="6552" spans="1:31">
      <c r="A6552">
        <v>17780</v>
      </c>
      <c r="B6552" t="s">
        <v>5863</v>
      </c>
      <c r="C6552" t="s">
        <v>33477</v>
      </c>
      <c r="D6552" t="s">
        <v>33476</v>
      </c>
      <c r="E6552"/>
      <c r="F6552"/>
      <c r="G6552"/>
      <c r="H6552">
        <v>82700</v>
      </c>
      <c r="I6552" t="s">
        <v>33476</v>
      </c>
      <c r="J6552"/>
      <c r="U6552" s="43"/>
      <c r="AE6552"/>
    </row>
    <row r="6553" spans="1:31">
      <c r="A6553">
        <v>17160</v>
      </c>
      <c r="B6553" t="s">
        <v>5496</v>
      </c>
      <c r="C6553" t="s">
        <v>33477</v>
      </c>
      <c r="D6553" t="s">
        <v>33476</v>
      </c>
      <c r="E6553"/>
      <c r="F6553"/>
      <c r="G6553"/>
      <c r="H6553">
        <v>82800</v>
      </c>
      <c r="I6553" t="s">
        <v>33476</v>
      </c>
      <c r="J6553"/>
      <c r="U6553" s="43"/>
      <c r="AE6553"/>
    </row>
    <row r="6554" spans="1:31">
      <c r="A6554">
        <v>17130</v>
      </c>
      <c r="B6554" t="s">
        <v>5864</v>
      </c>
      <c r="C6554" t="s">
        <v>33477</v>
      </c>
      <c r="D6554" t="s">
        <v>33476</v>
      </c>
      <c r="E6554"/>
      <c r="F6554"/>
      <c r="G6554"/>
      <c r="H6554">
        <v>82800</v>
      </c>
      <c r="I6554" t="s">
        <v>33476</v>
      </c>
      <c r="J6554"/>
      <c r="U6554" s="43"/>
      <c r="AE6554"/>
    </row>
    <row r="6555" spans="1:31">
      <c r="A6555">
        <v>17130</v>
      </c>
      <c r="B6555" t="s">
        <v>5864</v>
      </c>
      <c r="C6555" t="s">
        <v>33477</v>
      </c>
      <c r="D6555" t="s">
        <v>33476</v>
      </c>
      <c r="E6555"/>
      <c r="F6555"/>
      <c r="G6555"/>
      <c r="H6555">
        <v>82800</v>
      </c>
      <c r="I6555" t="s">
        <v>33476</v>
      </c>
      <c r="J6555"/>
      <c r="U6555" s="43"/>
      <c r="AE6555"/>
    </row>
    <row r="6556" spans="1:31">
      <c r="A6556">
        <v>17130</v>
      </c>
      <c r="B6556" t="s">
        <v>5864</v>
      </c>
      <c r="C6556" t="s">
        <v>33477</v>
      </c>
      <c r="D6556" t="s">
        <v>33476</v>
      </c>
      <c r="E6556"/>
      <c r="F6556"/>
      <c r="G6556"/>
      <c r="H6556">
        <v>83111</v>
      </c>
      <c r="I6556" t="s">
        <v>33476</v>
      </c>
      <c r="J6556"/>
      <c r="U6556" s="43"/>
      <c r="AE6556"/>
    </row>
    <row r="6557" spans="1:31">
      <c r="A6557">
        <v>17270</v>
      </c>
      <c r="B6557" t="s">
        <v>5865</v>
      </c>
      <c r="C6557" t="s">
        <v>33477</v>
      </c>
      <c r="D6557" t="s">
        <v>33476</v>
      </c>
      <c r="E6557"/>
      <c r="F6557"/>
      <c r="G6557"/>
      <c r="H6557">
        <v>83119</v>
      </c>
      <c r="I6557" t="s">
        <v>33476</v>
      </c>
      <c r="J6557"/>
      <c r="U6557" s="43"/>
      <c r="AE6557"/>
    </row>
    <row r="6558" spans="1:31">
      <c r="A6558">
        <v>17800</v>
      </c>
      <c r="B6558" t="s">
        <v>5866</v>
      </c>
      <c r="C6558" t="s">
        <v>33477</v>
      </c>
      <c r="D6558" t="s">
        <v>33476</v>
      </c>
      <c r="E6558"/>
      <c r="F6558"/>
      <c r="G6558"/>
      <c r="H6558">
        <v>83136</v>
      </c>
      <c r="I6558" t="s">
        <v>33476</v>
      </c>
      <c r="J6558"/>
      <c r="U6558" s="43"/>
      <c r="AE6558"/>
    </row>
    <row r="6559" spans="1:31">
      <c r="A6559">
        <v>17210</v>
      </c>
      <c r="B6559" t="s">
        <v>5867</v>
      </c>
      <c r="C6559" t="s">
        <v>33477</v>
      </c>
      <c r="D6559" t="s">
        <v>33476</v>
      </c>
      <c r="E6559"/>
      <c r="F6559"/>
      <c r="G6559"/>
      <c r="H6559">
        <v>83136</v>
      </c>
      <c r="I6559" t="s">
        <v>33476</v>
      </c>
      <c r="J6559"/>
      <c r="U6559" s="43"/>
      <c r="AE6559"/>
    </row>
    <row r="6560" spans="1:31">
      <c r="A6560">
        <v>17260</v>
      </c>
      <c r="B6560" t="s">
        <v>5868</v>
      </c>
      <c r="C6560" t="s">
        <v>33477</v>
      </c>
      <c r="D6560" t="s">
        <v>33476</v>
      </c>
      <c r="E6560"/>
      <c r="F6560"/>
      <c r="G6560"/>
      <c r="H6560">
        <v>83149</v>
      </c>
      <c r="I6560" t="s">
        <v>33476</v>
      </c>
      <c r="J6560"/>
      <c r="U6560" s="43"/>
      <c r="AE6560"/>
    </row>
    <row r="6561" spans="1:31">
      <c r="A6561">
        <v>17220</v>
      </c>
      <c r="B6561" t="s">
        <v>5869</v>
      </c>
      <c r="C6561" t="s">
        <v>33477</v>
      </c>
      <c r="D6561" t="s">
        <v>33476</v>
      </c>
      <c r="E6561"/>
      <c r="F6561"/>
      <c r="G6561"/>
      <c r="H6561">
        <v>83170</v>
      </c>
      <c r="I6561" t="s">
        <v>33476</v>
      </c>
      <c r="J6561"/>
      <c r="U6561" s="43"/>
      <c r="AE6561"/>
    </row>
    <row r="6562" spans="1:31">
      <c r="A6562">
        <v>17430</v>
      </c>
      <c r="B6562" t="s">
        <v>5870</v>
      </c>
      <c r="C6562" t="s">
        <v>33477</v>
      </c>
      <c r="D6562" t="s">
        <v>33476</v>
      </c>
      <c r="E6562"/>
      <c r="F6562"/>
      <c r="G6562"/>
      <c r="H6562">
        <v>83170</v>
      </c>
      <c r="I6562" t="s">
        <v>33476</v>
      </c>
      <c r="J6562"/>
      <c r="U6562" s="43"/>
      <c r="AE6562"/>
    </row>
    <row r="6563" spans="1:31">
      <c r="A6563">
        <v>17113</v>
      </c>
      <c r="B6563" t="s">
        <v>5871</v>
      </c>
      <c r="C6563" t="s">
        <v>33477</v>
      </c>
      <c r="D6563" t="s">
        <v>33476</v>
      </c>
      <c r="E6563"/>
      <c r="F6563"/>
      <c r="G6563"/>
      <c r="H6563">
        <v>83170</v>
      </c>
      <c r="I6563" t="s">
        <v>33476</v>
      </c>
      <c r="J6563"/>
      <c r="U6563" s="43"/>
      <c r="AE6563"/>
    </row>
    <row r="6564" spans="1:31">
      <c r="A6564">
        <v>17120</v>
      </c>
      <c r="B6564" t="s">
        <v>5872</v>
      </c>
      <c r="C6564" t="s">
        <v>33477</v>
      </c>
      <c r="D6564" t="s">
        <v>33476</v>
      </c>
      <c r="E6564"/>
      <c r="F6564"/>
      <c r="G6564"/>
      <c r="H6564">
        <v>83170</v>
      </c>
      <c r="I6564" t="s">
        <v>33476</v>
      </c>
      <c r="J6564"/>
      <c r="U6564" s="43"/>
      <c r="AE6564"/>
    </row>
    <row r="6565" spans="1:31">
      <c r="A6565">
        <v>17500</v>
      </c>
      <c r="B6565" t="s">
        <v>1115</v>
      </c>
      <c r="C6565" t="s">
        <v>33477</v>
      </c>
      <c r="D6565" t="s">
        <v>33476</v>
      </c>
      <c r="E6565"/>
      <c r="F6565"/>
      <c r="G6565"/>
      <c r="H6565">
        <v>83190</v>
      </c>
      <c r="I6565" t="s">
        <v>33476</v>
      </c>
      <c r="J6565"/>
      <c r="U6565" s="43"/>
      <c r="AE6565"/>
    </row>
    <row r="6566" spans="1:31">
      <c r="A6566">
        <v>17240</v>
      </c>
      <c r="B6566" t="s">
        <v>5873</v>
      </c>
      <c r="C6566" t="s">
        <v>33477</v>
      </c>
      <c r="D6566" t="s">
        <v>33476</v>
      </c>
      <c r="E6566"/>
      <c r="F6566"/>
      <c r="G6566"/>
      <c r="H6566">
        <v>83210</v>
      </c>
      <c r="I6566" t="s">
        <v>33476</v>
      </c>
      <c r="J6566"/>
      <c r="U6566" s="43"/>
      <c r="AE6566"/>
    </row>
    <row r="6567" spans="1:31">
      <c r="A6567">
        <v>17350</v>
      </c>
      <c r="B6567" t="s">
        <v>5874</v>
      </c>
      <c r="C6567" t="s">
        <v>33477</v>
      </c>
      <c r="D6567" t="s">
        <v>33476</v>
      </c>
      <c r="E6567"/>
      <c r="F6567"/>
      <c r="G6567"/>
      <c r="H6567">
        <v>83210</v>
      </c>
      <c r="I6567" t="s">
        <v>33476</v>
      </c>
      <c r="J6567"/>
      <c r="U6567" s="43"/>
      <c r="AE6567"/>
    </row>
    <row r="6568" spans="1:31">
      <c r="A6568">
        <v>17430</v>
      </c>
      <c r="B6568" t="s">
        <v>5875</v>
      </c>
      <c r="C6568" t="s">
        <v>33477</v>
      </c>
      <c r="D6568" t="s">
        <v>33476</v>
      </c>
      <c r="E6568"/>
      <c r="F6568"/>
      <c r="G6568"/>
      <c r="H6568">
        <v>83250</v>
      </c>
      <c r="I6568" t="s">
        <v>33476</v>
      </c>
      <c r="J6568"/>
      <c r="U6568" s="43"/>
      <c r="AE6568"/>
    </row>
    <row r="6569" spans="1:31">
      <c r="A6569">
        <v>17380</v>
      </c>
      <c r="B6569" t="s">
        <v>5876</v>
      </c>
      <c r="C6569" t="s">
        <v>33477</v>
      </c>
      <c r="D6569" t="s">
        <v>33476</v>
      </c>
      <c r="E6569"/>
      <c r="F6569"/>
      <c r="G6569"/>
      <c r="H6569">
        <v>83260</v>
      </c>
      <c r="I6569" t="s">
        <v>33476</v>
      </c>
      <c r="J6569"/>
      <c r="U6569" s="43"/>
      <c r="AE6569"/>
    </row>
    <row r="6570" spans="1:31">
      <c r="A6570">
        <v>17600</v>
      </c>
      <c r="B6570" t="s">
        <v>5877</v>
      </c>
      <c r="C6570" t="s">
        <v>33477</v>
      </c>
      <c r="D6570" t="s">
        <v>33476</v>
      </c>
      <c r="E6570"/>
      <c r="F6570"/>
      <c r="G6570"/>
      <c r="H6570">
        <v>83300</v>
      </c>
      <c r="I6570" t="s">
        <v>33476</v>
      </c>
      <c r="J6570"/>
      <c r="U6570" s="43"/>
      <c r="AE6570"/>
    </row>
    <row r="6571" spans="1:31">
      <c r="A6571">
        <v>17770</v>
      </c>
      <c r="B6571" t="s">
        <v>5878</v>
      </c>
      <c r="C6571" t="s">
        <v>33477</v>
      </c>
      <c r="D6571" t="s">
        <v>33476</v>
      </c>
      <c r="E6571"/>
      <c r="F6571"/>
      <c r="G6571"/>
      <c r="H6571">
        <v>83300</v>
      </c>
      <c r="I6571" t="s">
        <v>33476</v>
      </c>
      <c r="J6571"/>
      <c r="U6571" s="43"/>
      <c r="AE6571"/>
    </row>
    <row r="6572" spans="1:31">
      <c r="A6572">
        <v>17510</v>
      </c>
      <c r="B6572" t="s">
        <v>5879</v>
      </c>
      <c r="C6572" t="s">
        <v>33477</v>
      </c>
      <c r="D6572" t="s">
        <v>33476</v>
      </c>
      <c r="E6572"/>
      <c r="F6572"/>
      <c r="G6572"/>
      <c r="H6572">
        <v>83310</v>
      </c>
      <c r="I6572" t="s">
        <v>33476</v>
      </c>
      <c r="J6572"/>
      <c r="U6572" s="43"/>
      <c r="AE6572"/>
    </row>
    <row r="6573" spans="1:31">
      <c r="A6573">
        <v>17520</v>
      </c>
      <c r="B6573" t="s">
        <v>5880</v>
      </c>
      <c r="C6573" t="s">
        <v>33477</v>
      </c>
      <c r="D6573" t="s">
        <v>33476</v>
      </c>
      <c r="E6573"/>
      <c r="F6573"/>
      <c r="G6573"/>
      <c r="H6573">
        <v>83330</v>
      </c>
      <c r="I6573" t="s">
        <v>33476</v>
      </c>
      <c r="J6573"/>
      <c r="U6573" s="43"/>
      <c r="AE6573"/>
    </row>
    <row r="6574" spans="1:31">
      <c r="A6574">
        <v>17500</v>
      </c>
      <c r="B6574" t="s">
        <v>5881</v>
      </c>
      <c r="C6574" t="s">
        <v>33477</v>
      </c>
      <c r="D6574" t="s">
        <v>33476</v>
      </c>
      <c r="E6574"/>
      <c r="F6574"/>
      <c r="G6574"/>
      <c r="H6574">
        <v>83330</v>
      </c>
      <c r="I6574" t="s">
        <v>33476</v>
      </c>
      <c r="J6574"/>
      <c r="U6574" s="43"/>
      <c r="AE6574"/>
    </row>
    <row r="6575" spans="1:31">
      <c r="A6575">
        <v>17270</v>
      </c>
      <c r="B6575" t="s">
        <v>5882</v>
      </c>
      <c r="C6575" t="s">
        <v>33477</v>
      </c>
      <c r="D6575" t="s">
        <v>33476</v>
      </c>
      <c r="E6575"/>
      <c r="F6575"/>
      <c r="G6575"/>
      <c r="H6575">
        <v>83340</v>
      </c>
      <c r="I6575" t="s">
        <v>33476</v>
      </c>
      <c r="J6575"/>
      <c r="U6575" s="43"/>
      <c r="AE6575"/>
    </row>
    <row r="6576" spans="1:31">
      <c r="A6576">
        <v>17490</v>
      </c>
      <c r="B6576" t="s">
        <v>5883</v>
      </c>
      <c r="C6576" t="s">
        <v>33477</v>
      </c>
      <c r="D6576" t="s">
        <v>33476</v>
      </c>
      <c r="E6576"/>
      <c r="F6576"/>
      <c r="G6576"/>
      <c r="H6576">
        <v>83340</v>
      </c>
      <c r="I6576" t="s">
        <v>33476</v>
      </c>
      <c r="J6576"/>
      <c r="U6576" s="43"/>
      <c r="AE6576"/>
    </row>
    <row r="6577" spans="1:31">
      <c r="A6577">
        <v>17810</v>
      </c>
      <c r="B6577" t="s">
        <v>5884</v>
      </c>
      <c r="C6577" t="s">
        <v>33477</v>
      </c>
      <c r="D6577" t="s">
        <v>33476</v>
      </c>
      <c r="E6577"/>
      <c r="F6577"/>
      <c r="G6577"/>
      <c r="H6577">
        <v>83340</v>
      </c>
      <c r="I6577" t="s">
        <v>33476</v>
      </c>
      <c r="J6577"/>
      <c r="U6577" s="43"/>
      <c r="AE6577"/>
    </row>
    <row r="6578" spans="1:31">
      <c r="A6578">
        <v>17150</v>
      </c>
      <c r="B6578" t="s">
        <v>5885</v>
      </c>
      <c r="C6578" t="s">
        <v>33477</v>
      </c>
      <c r="D6578" t="s">
        <v>33476</v>
      </c>
      <c r="E6578"/>
      <c r="F6578"/>
      <c r="G6578"/>
      <c r="H6578">
        <v>83340</v>
      </c>
      <c r="I6578" t="s">
        <v>33476</v>
      </c>
      <c r="J6578"/>
      <c r="U6578" s="43"/>
      <c r="AE6578"/>
    </row>
    <row r="6579" spans="1:31">
      <c r="A6579">
        <v>17137</v>
      </c>
      <c r="B6579" t="s">
        <v>5886</v>
      </c>
      <c r="C6579" t="s">
        <v>33477</v>
      </c>
      <c r="D6579" t="e">
        <v>#N/A</v>
      </c>
      <c r="E6579"/>
      <c r="F6579"/>
      <c r="G6579"/>
      <c r="H6579">
        <v>83340</v>
      </c>
      <c r="I6579" t="s">
        <v>33476</v>
      </c>
      <c r="J6579"/>
      <c r="U6579" s="43"/>
      <c r="AE6579"/>
    </row>
    <row r="6580" spans="1:31">
      <c r="A6580">
        <v>17137</v>
      </c>
      <c r="B6580" t="s">
        <v>5886</v>
      </c>
      <c r="C6580" t="s">
        <v>33477</v>
      </c>
      <c r="D6580" t="e">
        <v>#N/A</v>
      </c>
      <c r="E6580"/>
      <c r="F6580"/>
      <c r="G6580"/>
      <c r="H6580">
        <v>83390</v>
      </c>
      <c r="I6580" t="s">
        <v>33476</v>
      </c>
      <c r="J6580"/>
      <c r="U6580" s="43"/>
      <c r="AE6580"/>
    </row>
    <row r="6581" spans="1:31">
      <c r="A6581">
        <v>17600</v>
      </c>
      <c r="B6581" t="s">
        <v>5887</v>
      </c>
      <c r="C6581" t="s">
        <v>33477</v>
      </c>
      <c r="D6581" t="s">
        <v>33476</v>
      </c>
      <c r="E6581"/>
      <c r="F6581"/>
      <c r="G6581"/>
      <c r="H6581">
        <v>83390</v>
      </c>
      <c r="I6581" t="s">
        <v>33476</v>
      </c>
      <c r="J6581"/>
      <c r="U6581" s="43"/>
      <c r="AE6581"/>
    </row>
    <row r="6582" spans="1:31">
      <c r="A6582">
        <v>17380</v>
      </c>
      <c r="B6582" t="s">
        <v>5888</v>
      </c>
      <c r="C6582" t="s">
        <v>33477</v>
      </c>
      <c r="D6582" t="s">
        <v>33476</v>
      </c>
      <c r="E6582"/>
      <c r="F6582"/>
      <c r="G6582"/>
      <c r="H6582">
        <v>83440</v>
      </c>
      <c r="I6582" t="s">
        <v>33476</v>
      </c>
      <c r="J6582"/>
      <c r="U6582" s="43"/>
      <c r="AE6582"/>
    </row>
    <row r="6583" spans="1:31">
      <c r="A6583">
        <v>17540</v>
      </c>
      <c r="B6583" t="s">
        <v>5889</v>
      </c>
      <c r="C6583" t="s">
        <v>33477</v>
      </c>
      <c r="D6583" t="s">
        <v>33476</v>
      </c>
      <c r="E6583"/>
      <c r="F6583"/>
      <c r="G6583"/>
      <c r="H6583">
        <v>83440</v>
      </c>
      <c r="I6583" t="s">
        <v>33476</v>
      </c>
      <c r="J6583"/>
      <c r="U6583" s="43"/>
      <c r="AE6583"/>
    </row>
    <row r="6584" spans="1:31">
      <c r="A6584">
        <v>17470</v>
      </c>
      <c r="B6584" t="s">
        <v>5890</v>
      </c>
      <c r="C6584" t="s">
        <v>33477</v>
      </c>
      <c r="D6584" t="s">
        <v>33476</v>
      </c>
      <c r="E6584"/>
      <c r="F6584"/>
      <c r="G6584"/>
      <c r="H6584">
        <v>83440</v>
      </c>
      <c r="I6584" t="s">
        <v>33476</v>
      </c>
      <c r="J6584"/>
      <c r="U6584" s="43"/>
      <c r="AE6584"/>
    </row>
    <row r="6585" spans="1:31">
      <c r="A6585">
        <v>17210</v>
      </c>
      <c r="B6585" t="s">
        <v>5891</v>
      </c>
      <c r="C6585" t="s">
        <v>33477</v>
      </c>
      <c r="D6585" t="s">
        <v>33476</v>
      </c>
      <c r="E6585"/>
      <c r="F6585"/>
      <c r="G6585"/>
      <c r="H6585">
        <v>83440</v>
      </c>
      <c r="I6585" t="s">
        <v>33476</v>
      </c>
      <c r="J6585"/>
      <c r="U6585" s="43"/>
      <c r="AE6585"/>
    </row>
    <row r="6586" spans="1:31">
      <c r="A6586">
        <v>17500</v>
      </c>
      <c r="B6586" t="s">
        <v>5892</v>
      </c>
      <c r="C6586" t="s">
        <v>33477</v>
      </c>
      <c r="D6586" t="s">
        <v>33476</v>
      </c>
      <c r="E6586"/>
      <c r="F6586"/>
      <c r="G6586"/>
      <c r="H6586">
        <v>83440</v>
      </c>
      <c r="I6586" t="s">
        <v>33476</v>
      </c>
      <c r="J6586"/>
      <c r="U6586" s="43"/>
      <c r="AE6586"/>
    </row>
    <row r="6587" spans="1:31">
      <c r="A6587">
        <v>17470</v>
      </c>
      <c r="B6587" t="s">
        <v>5893</v>
      </c>
      <c r="C6587" t="s">
        <v>33477</v>
      </c>
      <c r="D6587" t="s">
        <v>33476</v>
      </c>
      <c r="E6587"/>
      <c r="F6587"/>
      <c r="G6587"/>
      <c r="H6587">
        <v>83460</v>
      </c>
      <c r="I6587" t="s">
        <v>33476</v>
      </c>
      <c r="J6587"/>
      <c r="U6587" s="43"/>
      <c r="AE6587"/>
    </row>
    <row r="6588" spans="1:31">
      <c r="A6588">
        <v>17800</v>
      </c>
      <c r="B6588" t="s">
        <v>5528</v>
      </c>
      <c r="C6588" t="s">
        <v>33477</v>
      </c>
      <c r="D6588" t="s">
        <v>33476</v>
      </c>
      <c r="E6588"/>
      <c r="F6588"/>
      <c r="G6588"/>
      <c r="H6588">
        <v>83470</v>
      </c>
      <c r="I6588" t="s">
        <v>33476</v>
      </c>
      <c r="J6588"/>
      <c r="U6588" s="43"/>
      <c r="AE6588"/>
    </row>
    <row r="6589" spans="1:31">
      <c r="A6589">
        <v>17180</v>
      </c>
      <c r="B6589" t="s">
        <v>1603</v>
      </c>
      <c r="C6589" t="s">
        <v>33477</v>
      </c>
      <c r="D6589" t="e">
        <v>#N/A</v>
      </c>
      <c r="E6589"/>
      <c r="F6589"/>
      <c r="G6589"/>
      <c r="H6589">
        <v>83470</v>
      </c>
      <c r="I6589" t="s">
        <v>33476</v>
      </c>
      <c r="J6589"/>
      <c r="U6589" s="43"/>
      <c r="AE6589"/>
    </row>
    <row r="6590" spans="1:31">
      <c r="A6590">
        <v>17810</v>
      </c>
      <c r="B6590" t="s">
        <v>5894</v>
      </c>
      <c r="C6590" t="s">
        <v>33477</v>
      </c>
      <c r="D6590" t="s">
        <v>33476</v>
      </c>
      <c r="E6590"/>
      <c r="F6590"/>
      <c r="G6590"/>
      <c r="H6590">
        <v>83480</v>
      </c>
      <c r="I6590" t="s">
        <v>33476</v>
      </c>
      <c r="J6590"/>
      <c r="U6590" s="43"/>
      <c r="AE6590"/>
    </row>
    <row r="6591" spans="1:31">
      <c r="A6591">
        <v>17210</v>
      </c>
      <c r="B6591" t="s">
        <v>1606</v>
      </c>
      <c r="C6591" t="s">
        <v>33477</v>
      </c>
      <c r="D6591" t="s">
        <v>33476</v>
      </c>
      <c r="E6591"/>
      <c r="F6591"/>
      <c r="G6591"/>
      <c r="H6591">
        <v>83490</v>
      </c>
      <c r="I6591" t="s">
        <v>33476</v>
      </c>
      <c r="J6591"/>
      <c r="U6591" s="43"/>
      <c r="AE6591"/>
    </row>
    <row r="6592" spans="1:31">
      <c r="A6592">
        <v>17400</v>
      </c>
      <c r="B6592" t="s">
        <v>5895</v>
      </c>
      <c r="C6592" t="s">
        <v>33477</v>
      </c>
      <c r="D6592" t="s">
        <v>33476</v>
      </c>
      <c r="E6592"/>
      <c r="F6592"/>
      <c r="G6592"/>
      <c r="H6592">
        <v>83510</v>
      </c>
      <c r="I6592" t="s">
        <v>33476</v>
      </c>
      <c r="J6592"/>
      <c r="U6592" s="43"/>
      <c r="AE6592"/>
    </row>
    <row r="6593" spans="1:31">
      <c r="A6593">
        <v>17400</v>
      </c>
      <c r="B6593" t="s">
        <v>5895</v>
      </c>
      <c r="C6593" t="s">
        <v>33477</v>
      </c>
      <c r="D6593" t="s">
        <v>33476</v>
      </c>
      <c r="E6593"/>
      <c r="F6593"/>
      <c r="G6593"/>
      <c r="H6593">
        <v>83550</v>
      </c>
      <c r="I6593" t="s">
        <v>33476</v>
      </c>
      <c r="J6593"/>
      <c r="U6593" s="43"/>
      <c r="AE6593"/>
    </row>
    <row r="6594" spans="1:31">
      <c r="A6594">
        <v>17600</v>
      </c>
      <c r="B6594" t="s">
        <v>5896</v>
      </c>
      <c r="C6594" t="s">
        <v>33477</v>
      </c>
      <c r="D6594" t="s">
        <v>33476</v>
      </c>
      <c r="E6594"/>
      <c r="F6594"/>
      <c r="G6594"/>
      <c r="H6594">
        <v>83560</v>
      </c>
      <c r="I6594" t="s">
        <v>33476</v>
      </c>
      <c r="J6594"/>
      <c r="U6594" s="43"/>
      <c r="AE6594"/>
    </row>
    <row r="6595" spans="1:31">
      <c r="A6595">
        <v>17240</v>
      </c>
      <c r="B6595" t="s">
        <v>5897</v>
      </c>
      <c r="C6595" t="s">
        <v>33477</v>
      </c>
      <c r="D6595" t="s">
        <v>33476</v>
      </c>
      <c r="E6595"/>
      <c r="F6595"/>
      <c r="G6595"/>
      <c r="H6595">
        <v>83560</v>
      </c>
      <c r="I6595" t="s">
        <v>33476</v>
      </c>
      <c r="J6595"/>
      <c r="U6595" s="43"/>
      <c r="AE6595"/>
    </row>
    <row r="6596" spans="1:31">
      <c r="A6596">
        <v>17250</v>
      </c>
      <c r="B6596" t="s">
        <v>5898</v>
      </c>
      <c r="C6596" t="s">
        <v>33477</v>
      </c>
      <c r="D6596" t="s">
        <v>33476</v>
      </c>
      <c r="E6596"/>
      <c r="F6596"/>
      <c r="G6596"/>
      <c r="H6596">
        <v>83560</v>
      </c>
      <c r="I6596" t="s">
        <v>33476</v>
      </c>
      <c r="J6596"/>
      <c r="U6596" s="43"/>
      <c r="AE6596"/>
    </row>
    <row r="6597" spans="1:31">
      <c r="A6597">
        <v>17210</v>
      </c>
      <c r="B6597" t="s">
        <v>5899</v>
      </c>
      <c r="C6597" t="s">
        <v>33477</v>
      </c>
      <c r="D6597" t="s">
        <v>33476</v>
      </c>
      <c r="E6597"/>
      <c r="F6597"/>
      <c r="G6597"/>
      <c r="H6597">
        <v>83560</v>
      </c>
      <c r="I6597" t="s">
        <v>33476</v>
      </c>
      <c r="J6597"/>
      <c r="U6597" s="43"/>
      <c r="AE6597"/>
    </row>
    <row r="6598" spans="1:31">
      <c r="A6598">
        <v>17130</v>
      </c>
      <c r="B6598" t="s">
        <v>5900</v>
      </c>
      <c r="C6598" t="s">
        <v>33477</v>
      </c>
      <c r="D6598" t="s">
        <v>33476</v>
      </c>
      <c r="E6598"/>
      <c r="F6598"/>
      <c r="G6598"/>
      <c r="H6598">
        <v>83560</v>
      </c>
      <c r="I6598" t="s">
        <v>33476</v>
      </c>
      <c r="J6598"/>
      <c r="U6598" s="43"/>
      <c r="AE6598"/>
    </row>
    <row r="6599" spans="1:31">
      <c r="A6599">
        <v>17130</v>
      </c>
      <c r="B6599" t="s">
        <v>5900</v>
      </c>
      <c r="C6599" t="s">
        <v>33477</v>
      </c>
      <c r="D6599" t="s">
        <v>33476</v>
      </c>
      <c r="E6599"/>
      <c r="F6599"/>
      <c r="G6599"/>
      <c r="H6599">
        <v>83560</v>
      </c>
      <c r="I6599" t="s">
        <v>33476</v>
      </c>
      <c r="J6599"/>
      <c r="U6599" s="43"/>
      <c r="AE6599"/>
    </row>
    <row r="6600" spans="1:31">
      <c r="A6600">
        <v>17800</v>
      </c>
      <c r="B6600" t="s">
        <v>5901</v>
      </c>
      <c r="C6600" t="s">
        <v>33477</v>
      </c>
      <c r="D6600" t="s">
        <v>33476</v>
      </c>
      <c r="E6600"/>
      <c r="F6600"/>
      <c r="G6600"/>
      <c r="H6600">
        <v>83570</v>
      </c>
      <c r="I6600" t="s">
        <v>33476</v>
      </c>
      <c r="J6600"/>
      <c r="U6600" s="43"/>
      <c r="AE6600"/>
    </row>
    <row r="6601" spans="1:31">
      <c r="A6601">
        <v>17250</v>
      </c>
      <c r="B6601" t="s">
        <v>5902</v>
      </c>
      <c r="C6601" t="s">
        <v>33477</v>
      </c>
      <c r="D6601" t="s">
        <v>33476</v>
      </c>
      <c r="E6601"/>
      <c r="F6601"/>
      <c r="G6601"/>
      <c r="H6601">
        <v>83570</v>
      </c>
      <c r="I6601" t="s">
        <v>33476</v>
      </c>
      <c r="J6601"/>
      <c r="U6601" s="43"/>
      <c r="AE6601"/>
    </row>
    <row r="6602" spans="1:31">
      <c r="A6602">
        <v>17350</v>
      </c>
      <c r="B6602" t="s">
        <v>5903</v>
      </c>
      <c r="C6602" t="s">
        <v>33477</v>
      </c>
      <c r="D6602" t="s">
        <v>33476</v>
      </c>
      <c r="E6602"/>
      <c r="F6602"/>
      <c r="G6602"/>
      <c r="H6602">
        <v>83570</v>
      </c>
      <c r="I6602" t="s">
        <v>33476</v>
      </c>
      <c r="J6602"/>
      <c r="U6602" s="43"/>
      <c r="AE6602"/>
    </row>
    <row r="6603" spans="1:31">
      <c r="A6603">
        <v>17880</v>
      </c>
      <c r="B6603" t="s">
        <v>5904</v>
      </c>
      <c r="C6603" t="s">
        <v>33477</v>
      </c>
      <c r="D6603" t="e">
        <v>#N/A</v>
      </c>
      <c r="E6603"/>
      <c r="F6603"/>
      <c r="G6603"/>
      <c r="H6603">
        <v>83590</v>
      </c>
      <c r="I6603" t="s">
        <v>33476</v>
      </c>
      <c r="J6603"/>
      <c r="U6603" s="43"/>
      <c r="AE6603"/>
    </row>
    <row r="6604" spans="1:31">
      <c r="A6604">
        <v>17210</v>
      </c>
      <c r="B6604" t="s">
        <v>5905</v>
      </c>
      <c r="C6604" t="s">
        <v>33477</v>
      </c>
      <c r="D6604" t="s">
        <v>33476</v>
      </c>
      <c r="E6604"/>
      <c r="F6604"/>
      <c r="G6604"/>
      <c r="H6604">
        <v>83600</v>
      </c>
      <c r="I6604" t="s">
        <v>33476</v>
      </c>
      <c r="J6604"/>
      <c r="U6604" s="43"/>
      <c r="AE6604"/>
    </row>
    <row r="6605" spans="1:31">
      <c r="A6605">
        <v>17400</v>
      </c>
      <c r="B6605" t="s">
        <v>5906</v>
      </c>
      <c r="C6605" t="s">
        <v>33477</v>
      </c>
      <c r="D6605" t="s">
        <v>33476</v>
      </c>
      <c r="E6605"/>
      <c r="F6605"/>
      <c r="G6605"/>
      <c r="H6605">
        <v>83600</v>
      </c>
      <c r="I6605" t="s">
        <v>33476</v>
      </c>
      <c r="J6605"/>
      <c r="U6605" s="43"/>
      <c r="AE6605"/>
    </row>
    <row r="6606" spans="1:31">
      <c r="A6606">
        <v>17460</v>
      </c>
      <c r="B6606" t="s">
        <v>5907</v>
      </c>
      <c r="C6606" t="s">
        <v>33477</v>
      </c>
      <c r="D6606" t="s">
        <v>33476</v>
      </c>
      <c r="E6606"/>
      <c r="F6606"/>
      <c r="G6606"/>
      <c r="H6606">
        <v>83610</v>
      </c>
      <c r="I6606" t="s">
        <v>33476</v>
      </c>
      <c r="J6606"/>
      <c r="U6606" s="43"/>
      <c r="AE6606"/>
    </row>
    <row r="6607" spans="1:31">
      <c r="A6607">
        <v>17160</v>
      </c>
      <c r="B6607" t="s">
        <v>5908</v>
      </c>
      <c r="C6607" t="s">
        <v>33477</v>
      </c>
      <c r="D6607" t="s">
        <v>33476</v>
      </c>
      <c r="E6607"/>
      <c r="F6607"/>
      <c r="G6607"/>
      <c r="H6607">
        <v>83630</v>
      </c>
      <c r="I6607" t="s">
        <v>33476</v>
      </c>
      <c r="J6607"/>
      <c r="U6607" s="43"/>
      <c r="AE6607"/>
    </row>
    <row r="6608" spans="1:31">
      <c r="A6608">
        <v>17138</v>
      </c>
      <c r="B6608" t="s">
        <v>5909</v>
      </c>
      <c r="C6608" t="s">
        <v>33477</v>
      </c>
      <c r="D6608" t="s">
        <v>33476</v>
      </c>
      <c r="E6608"/>
      <c r="F6608"/>
      <c r="G6608"/>
      <c r="H6608">
        <v>83630</v>
      </c>
      <c r="I6608" t="s">
        <v>33476</v>
      </c>
      <c r="J6608"/>
      <c r="U6608" s="43"/>
      <c r="AE6608"/>
    </row>
    <row r="6609" spans="1:31">
      <c r="A6609">
        <v>17380</v>
      </c>
      <c r="B6609" t="s">
        <v>5910</v>
      </c>
      <c r="C6609" t="s">
        <v>33477</v>
      </c>
      <c r="D6609" t="s">
        <v>33476</v>
      </c>
      <c r="E6609"/>
      <c r="F6609"/>
      <c r="G6609"/>
      <c r="H6609">
        <v>83630</v>
      </c>
      <c r="I6609" t="s">
        <v>33476</v>
      </c>
      <c r="J6609"/>
      <c r="U6609" s="43"/>
      <c r="AE6609"/>
    </row>
    <row r="6610" spans="1:31">
      <c r="A6610">
        <v>17700</v>
      </c>
      <c r="B6610" t="s">
        <v>5911</v>
      </c>
      <c r="C6610" t="s">
        <v>33477</v>
      </c>
      <c r="D6610" t="s">
        <v>33476</v>
      </c>
      <c r="E6610"/>
      <c r="F6610"/>
      <c r="G6610"/>
      <c r="H6610">
        <v>83630</v>
      </c>
      <c r="I6610" t="s">
        <v>33476</v>
      </c>
      <c r="J6610"/>
      <c r="U6610" s="43"/>
      <c r="AE6610"/>
    </row>
    <row r="6611" spans="1:31">
      <c r="A6611">
        <v>17380</v>
      </c>
      <c r="B6611" t="s">
        <v>5912</v>
      </c>
      <c r="C6611" t="s">
        <v>33477</v>
      </c>
      <c r="D6611" t="s">
        <v>33476</v>
      </c>
      <c r="E6611"/>
      <c r="F6611"/>
      <c r="G6611"/>
      <c r="H6611">
        <v>83630</v>
      </c>
      <c r="I6611" t="s">
        <v>33476</v>
      </c>
      <c r="J6611"/>
      <c r="U6611" s="43"/>
      <c r="AE6611"/>
    </row>
    <row r="6612" spans="1:31">
      <c r="A6612">
        <v>17500</v>
      </c>
      <c r="B6612" t="s">
        <v>5913</v>
      </c>
      <c r="C6612" t="s">
        <v>33477</v>
      </c>
      <c r="D6612" t="s">
        <v>33476</v>
      </c>
      <c r="E6612"/>
      <c r="F6612"/>
      <c r="G6612"/>
      <c r="H6612">
        <v>83630</v>
      </c>
      <c r="I6612" t="s">
        <v>33476</v>
      </c>
      <c r="J6612"/>
      <c r="U6612" s="43"/>
      <c r="AE6612"/>
    </row>
    <row r="6613" spans="1:31">
      <c r="A6613">
        <v>17500</v>
      </c>
      <c r="B6613" t="s">
        <v>5913</v>
      </c>
      <c r="C6613" t="s">
        <v>33477</v>
      </c>
      <c r="D6613" t="s">
        <v>33476</v>
      </c>
      <c r="E6613"/>
      <c r="F6613"/>
      <c r="G6613"/>
      <c r="H6613">
        <v>83640</v>
      </c>
      <c r="I6613" t="s">
        <v>33476</v>
      </c>
      <c r="J6613"/>
      <c r="U6613" s="43"/>
      <c r="AE6613"/>
    </row>
    <row r="6614" spans="1:31">
      <c r="A6614">
        <v>17500</v>
      </c>
      <c r="B6614" t="s">
        <v>5913</v>
      </c>
      <c r="C6614" t="s">
        <v>33477</v>
      </c>
      <c r="D6614" t="s">
        <v>33476</v>
      </c>
      <c r="E6614"/>
      <c r="F6614"/>
      <c r="G6614"/>
      <c r="H6614">
        <v>83660</v>
      </c>
      <c r="I6614" t="s">
        <v>33476</v>
      </c>
      <c r="J6614"/>
      <c r="U6614" s="43"/>
      <c r="AE6614"/>
    </row>
    <row r="6615" spans="1:31">
      <c r="A6615">
        <v>17460</v>
      </c>
      <c r="B6615" t="s">
        <v>5914</v>
      </c>
      <c r="C6615" t="s">
        <v>33477</v>
      </c>
      <c r="D6615" t="s">
        <v>33476</v>
      </c>
      <c r="E6615"/>
      <c r="F6615"/>
      <c r="G6615"/>
      <c r="H6615">
        <v>83670</v>
      </c>
      <c r="I6615" t="s">
        <v>33476</v>
      </c>
      <c r="J6615"/>
      <c r="U6615" s="43"/>
      <c r="AE6615"/>
    </row>
    <row r="6616" spans="1:31">
      <c r="A6616">
        <v>17940</v>
      </c>
      <c r="B6616" t="s">
        <v>5915</v>
      </c>
      <c r="C6616" t="s">
        <v>33477</v>
      </c>
      <c r="D6616" t="e">
        <v>#N/A</v>
      </c>
      <c r="E6616"/>
      <c r="F6616"/>
      <c r="G6616"/>
      <c r="H6616">
        <v>83670</v>
      </c>
      <c r="I6616" t="s">
        <v>33476</v>
      </c>
      <c r="J6616"/>
      <c r="U6616" s="43"/>
      <c r="AE6616"/>
    </row>
    <row r="6617" spans="1:31">
      <c r="A6617">
        <v>17460</v>
      </c>
      <c r="B6617" t="s">
        <v>5916</v>
      </c>
      <c r="C6617" t="s">
        <v>33477</v>
      </c>
      <c r="D6617" t="s">
        <v>33476</v>
      </c>
      <c r="E6617"/>
      <c r="F6617"/>
      <c r="G6617"/>
      <c r="H6617">
        <v>83680</v>
      </c>
      <c r="I6617" t="s">
        <v>33476</v>
      </c>
      <c r="J6617"/>
      <c r="U6617" s="43"/>
      <c r="AE6617"/>
    </row>
    <row r="6618" spans="1:31">
      <c r="A6618">
        <v>17300</v>
      </c>
      <c r="B6618" t="s">
        <v>5917</v>
      </c>
      <c r="C6618" t="s">
        <v>33477</v>
      </c>
      <c r="D6618" t="s">
        <v>33476</v>
      </c>
      <c r="E6618"/>
      <c r="F6618"/>
      <c r="G6618"/>
      <c r="H6618">
        <v>83690</v>
      </c>
      <c r="I6618" t="s">
        <v>33476</v>
      </c>
      <c r="J6618"/>
      <c r="U6618" s="43"/>
      <c r="AE6618"/>
    </row>
    <row r="6619" spans="1:31">
      <c r="A6619">
        <v>17000</v>
      </c>
      <c r="B6619" t="s">
        <v>5918</v>
      </c>
      <c r="C6619" t="s">
        <v>33477</v>
      </c>
      <c r="D6619" t="e">
        <v>#N/A</v>
      </c>
      <c r="E6619"/>
      <c r="F6619"/>
      <c r="G6619"/>
      <c r="H6619">
        <v>83690</v>
      </c>
      <c r="I6619" t="s">
        <v>33476</v>
      </c>
      <c r="J6619"/>
      <c r="U6619" s="43"/>
      <c r="AE6619"/>
    </row>
    <row r="6620" spans="1:31">
      <c r="A6620">
        <v>17000</v>
      </c>
      <c r="B6620" t="s">
        <v>5918</v>
      </c>
      <c r="C6620" t="s">
        <v>33477</v>
      </c>
      <c r="D6620" t="e">
        <v>#N/A</v>
      </c>
      <c r="E6620"/>
      <c r="F6620"/>
      <c r="G6620"/>
      <c r="H6620">
        <v>83690</v>
      </c>
      <c r="I6620" t="s">
        <v>33476</v>
      </c>
      <c r="J6620"/>
      <c r="U6620" s="43"/>
      <c r="AE6620"/>
    </row>
    <row r="6621" spans="1:31">
      <c r="A6621">
        <v>17000</v>
      </c>
      <c r="B6621" t="s">
        <v>5918</v>
      </c>
      <c r="C6621" t="s">
        <v>33477</v>
      </c>
      <c r="D6621" t="e">
        <v>#N/A</v>
      </c>
      <c r="E6621"/>
      <c r="F6621"/>
      <c r="G6621"/>
      <c r="H6621">
        <v>83740</v>
      </c>
      <c r="I6621" t="s">
        <v>33476</v>
      </c>
      <c r="J6621"/>
      <c r="U6621" s="43"/>
      <c r="AE6621"/>
    </row>
    <row r="6622" spans="1:31">
      <c r="A6622">
        <v>17510</v>
      </c>
      <c r="B6622" t="s">
        <v>5919</v>
      </c>
      <c r="C6622" t="s">
        <v>33477</v>
      </c>
      <c r="D6622" t="s">
        <v>33476</v>
      </c>
      <c r="E6622"/>
      <c r="F6622"/>
      <c r="G6622"/>
      <c r="H6622">
        <v>83780</v>
      </c>
      <c r="I6622" t="s">
        <v>33476</v>
      </c>
      <c r="J6622"/>
      <c r="U6622" s="43"/>
      <c r="AE6622"/>
    </row>
    <row r="6623" spans="1:31">
      <c r="A6623">
        <v>17250</v>
      </c>
      <c r="B6623" t="s">
        <v>5920</v>
      </c>
      <c r="C6623" t="s">
        <v>33477</v>
      </c>
      <c r="D6623" t="s">
        <v>33476</v>
      </c>
      <c r="E6623"/>
      <c r="F6623"/>
      <c r="G6623"/>
      <c r="H6623">
        <v>83830</v>
      </c>
      <c r="I6623" t="s">
        <v>33476</v>
      </c>
      <c r="J6623"/>
      <c r="U6623" s="43"/>
      <c r="AE6623"/>
    </row>
    <row r="6624" spans="1:31">
      <c r="A6624">
        <v>17170</v>
      </c>
      <c r="B6624" t="s">
        <v>5921</v>
      </c>
      <c r="C6624" t="s">
        <v>33477</v>
      </c>
      <c r="D6624" t="s">
        <v>33476</v>
      </c>
      <c r="E6624"/>
      <c r="F6624"/>
      <c r="G6624"/>
      <c r="H6624">
        <v>83830</v>
      </c>
      <c r="I6624" t="s">
        <v>33476</v>
      </c>
      <c r="J6624"/>
      <c r="U6624" s="43"/>
      <c r="AE6624"/>
    </row>
    <row r="6625" spans="1:31">
      <c r="A6625">
        <v>17800</v>
      </c>
      <c r="B6625" t="s">
        <v>5218</v>
      </c>
      <c r="C6625" t="s">
        <v>33477</v>
      </c>
      <c r="D6625" t="s">
        <v>33476</v>
      </c>
      <c r="E6625"/>
      <c r="F6625"/>
      <c r="G6625"/>
      <c r="H6625">
        <v>83830</v>
      </c>
      <c r="I6625" t="s">
        <v>33476</v>
      </c>
      <c r="J6625"/>
      <c r="U6625" s="43"/>
      <c r="AE6625"/>
    </row>
    <row r="6626" spans="1:31">
      <c r="A6626">
        <v>17130</v>
      </c>
      <c r="B6626" t="s">
        <v>5922</v>
      </c>
      <c r="C6626" t="s">
        <v>33477</v>
      </c>
      <c r="D6626" t="s">
        <v>33476</v>
      </c>
      <c r="E6626"/>
      <c r="F6626"/>
      <c r="G6626"/>
      <c r="H6626">
        <v>83840</v>
      </c>
      <c r="I6626" t="s">
        <v>33476</v>
      </c>
      <c r="J6626"/>
      <c r="U6626" s="43"/>
      <c r="AE6626"/>
    </row>
    <row r="6627" spans="1:31">
      <c r="A6627">
        <v>17200</v>
      </c>
      <c r="B6627" t="s">
        <v>5923</v>
      </c>
      <c r="C6627" t="s">
        <v>33477</v>
      </c>
      <c r="D6627" t="e">
        <v>#N/A</v>
      </c>
      <c r="E6627"/>
      <c r="F6627"/>
      <c r="G6627"/>
      <c r="H6627">
        <v>83840</v>
      </c>
      <c r="I6627" t="s">
        <v>33476</v>
      </c>
      <c r="J6627"/>
      <c r="U6627" s="43"/>
      <c r="AE6627"/>
    </row>
    <row r="6628" spans="1:31">
      <c r="A6628">
        <v>17600</v>
      </c>
      <c r="B6628" t="s">
        <v>5924</v>
      </c>
      <c r="C6628" t="s">
        <v>33477</v>
      </c>
      <c r="D6628" t="s">
        <v>33476</v>
      </c>
      <c r="E6628"/>
      <c r="F6628"/>
      <c r="G6628"/>
      <c r="H6628">
        <v>83840</v>
      </c>
      <c r="I6628" t="s">
        <v>33476</v>
      </c>
      <c r="J6628"/>
      <c r="U6628" s="43"/>
      <c r="AE6628"/>
    </row>
    <row r="6629" spans="1:31">
      <c r="A6629">
        <v>17620</v>
      </c>
      <c r="B6629" t="s">
        <v>5925</v>
      </c>
      <c r="C6629" t="s">
        <v>33477</v>
      </c>
      <c r="D6629" t="s">
        <v>33476</v>
      </c>
      <c r="E6629"/>
      <c r="F6629"/>
      <c r="G6629"/>
      <c r="H6629">
        <v>83840</v>
      </c>
      <c r="I6629" t="s">
        <v>33476</v>
      </c>
      <c r="J6629"/>
      <c r="U6629" s="43"/>
      <c r="AE6629"/>
    </row>
    <row r="6630" spans="1:31">
      <c r="A6630">
        <v>17360</v>
      </c>
      <c r="B6630" t="s">
        <v>5926</v>
      </c>
      <c r="C6630" t="s">
        <v>33477</v>
      </c>
      <c r="D6630" t="s">
        <v>33476</v>
      </c>
      <c r="E6630"/>
      <c r="F6630"/>
      <c r="G6630"/>
      <c r="H6630">
        <v>83860</v>
      </c>
      <c r="I6630" t="s">
        <v>33476</v>
      </c>
      <c r="J6630"/>
      <c r="U6630" s="43"/>
      <c r="AE6630"/>
    </row>
    <row r="6631" spans="1:31">
      <c r="A6631">
        <v>17260</v>
      </c>
      <c r="B6631" t="s">
        <v>5927</v>
      </c>
      <c r="C6631" t="s">
        <v>33477</v>
      </c>
      <c r="D6631" t="s">
        <v>33476</v>
      </c>
      <c r="E6631"/>
      <c r="F6631"/>
      <c r="G6631"/>
      <c r="H6631">
        <v>83870</v>
      </c>
      <c r="I6631" t="s">
        <v>33476</v>
      </c>
      <c r="J6631"/>
      <c r="U6631" s="43"/>
      <c r="AE6631"/>
    </row>
    <row r="6632" spans="1:31">
      <c r="A6632">
        <v>17570</v>
      </c>
      <c r="B6632" t="s">
        <v>5928</v>
      </c>
      <c r="C6632" t="s">
        <v>33477</v>
      </c>
      <c r="D6632" t="s">
        <v>33476</v>
      </c>
      <c r="E6632"/>
      <c r="F6632"/>
      <c r="G6632"/>
      <c r="H6632">
        <v>84100</v>
      </c>
      <c r="I6632" t="s">
        <v>33476</v>
      </c>
      <c r="J6632"/>
      <c r="U6632" s="43"/>
      <c r="AE6632"/>
    </row>
    <row r="6633" spans="1:31">
      <c r="A6633">
        <v>17150</v>
      </c>
      <c r="B6633" t="s">
        <v>5929</v>
      </c>
      <c r="C6633" t="s">
        <v>33477</v>
      </c>
      <c r="D6633" t="s">
        <v>33476</v>
      </c>
      <c r="E6633"/>
      <c r="F6633"/>
      <c r="G6633"/>
      <c r="H6633">
        <v>84100</v>
      </c>
      <c r="I6633" t="s">
        <v>33476</v>
      </c>
      <c r="J6633"/>
      <c r="U6633" s="43"/>
      <c r="AE6633"/>
    </row>
    <row r="6634" spans="1:31">
      <c r="A6634">
        <v>17770</v>
      </c>
      <c r="B6634" t="s">
        <v>5930</v>
      </c>
      <c r="C6634" t="s">
        <v>33477</v>
      </c>
      <c r="D6634" t="s">
        <v>33476</v>
      </c>
      <c r="E6634"/>
      <c r="F6634"/>
      <c r="G6634"/>
      <c r="H6634">
        <v>84110</v>
      </c>
      <c r="I6634" t="s">
        <v>33476</v>
      </c>
      <c r="J6634"/>
      <c r="U6634" s="43"/>
      <c r="AE6634"/>
    </row>
    <row r="6635" spans="1:31">
      <c r="A6635">
        <v>17770</v>
      </c>
      <c r="B6635" t="s">
        <v>5931</v>
      </c>
      <c r="C6635" t="s">
        <v>33477</v>
      </c>
      <c r="D6635" t="s">
        <v>33476</v>
      </c>
      <c r="E6635"/>
      <c r="F6635"/>
      <c r="G6635"/>
      <c r="H6635">
        <v>84110</v>
      </c>
      <c r="I6635" t="s">
        <v>33476</v>
      </c>
      <c r="J6635"/>
      <c r="U6635" s="43"/>
      <c r="AE6635"/>
    </row>
    <row r="6636" spans="1:31">
      <c r="A6636">
        <v>17220</v>
      </c>
      <c r="B6636" t="s">
        <v>5563</v>
      </c>
      <c r="C6636" t="s">
        <v>33477</v>
      </c>
      <c r="D6636" t="s">
        <v>33476</v>
      </c>
      <c r="E6636"/>
      <c r="F6636"/>
      <c r="G6636"/>
      <c r="H6636">
        <v>84110</v>
      </c>
      <c r="I6636" t="s">
        <v>33476</v>
      </c>
      <c r="J6636"/>
      <c r="U6636" s="43"/>
      <c r="AE6636"/>
    </row>
    <row r="6637" spans="1:31">
      <c r="A6637">
        <v>17520</v>
      </c>
      <c r="B6637" t="s">
        <v>5932</v>
      </c>
      <c r="C6637" t="s">
        <v>33477</v>
      </c>
      <c r="D6637" t="s">
        <v>33476</v>
      </c>
      <c r="E6637"/>
      <c r="F6637"/>
      <c r="G6637"/>
      <c r="H6637">
        <v>84120</v>
      </c>
      <c r="I6637" t="s">
        <v>33476</v>
      </c>
      <c r="J6637"/>
      <c r="U6637" s="43"/>
      <c r="AE6637"/>
    </row>
    <row r="6638" spans="1:31">
      <c r="A6638">
        <v>17240</v>
      </c>
      <c r="B6638" t="s">
        <v>5933</v>
      </c>
      <c r="C6638" t="s">
        <v>33477</v>
      </c>
      <c r="D6638" t="s">
        <v>33476</v>
      </c>
      <c r="E6638"/>
      <c r="F6638"/>
      <c r="G6638"/>
      <c r="H6638">
        <v>84120</v>
      </c>
      <c r="I6638" t="s">
        <v>33476</v>
      </c>
      <c r="J6638"/>
      <c r="U6638" s="43"/>
      <c r="AE6638"/>
    </row>
    <row r="6639" spans="1:31">
      <c r="A6639">
        <v>17590</v>
      </c>
      <c r="B6639" t="s">
        <v>5934</v>
      </c>
      <c r="C6639" t="s">
        <v>33477</v>
      </c>
      <c r="D6639" t="e">
        <v>#N/A</v>
      </c>
      <c r="E6639"/>
      <c r="F6639"/>
      <c r="G6639"/>
      <c r="H6639">
        <v>84120</v>
      </c>
      <c r="I6639" t="s">
        <v>33476</v>
      </c>
      <c r="J6639"/>
      <c r="U6639" s="43"/>
      <c r="AE6639"/>
    </row>
    <row r="6640" spans="1:31">
      <c r="A6640">
        <v>17590</v>
      </c>
      <c r="B6640" t="s">
        <v>5934</v>
      </c>
      <c r="C6640" t="s">
        <v>33477</v>
      </c>
      <c r="D6640" t="e">
        <v>#N/A</v>
      </c>
      <c r="E6640"/>
      <c r="F6640"/>
      <c r="G6640"/>
      <c r="H6640">
        <v>84130</v>
      </c>
      <c r="I6640" t="s">
        <v>33476</v>
      </c>
      <c r="J6640"/>
      <c r="U6640" s="43"/>
      <c r="AE6640"/>
    </row>
    <row r="6641" spans="1:31">
      <c r="A6641">
        <v>17210</v>
      </c>
      <c r="B6641" t="s">
        <v>2031</v>
      </c>
      <c r="C6641" t="s">
        <v>33477</v>
      </c>
      <c r="D6641" t="s">
        <v>33476</v>
      </c>
      <c r="E6641"/>
      <c r="F6641"/>
      <c r="G6641"/>
      <c r="H6641">
        <v>84160</v>
      </c>
      <c r="I6641" t="s">
        <v>33476</v>
      </c>
      <c r="J6641"/>
      <c r="U6641" s="43"/>
      <c r="AE6641"/>
    </row>
    <row r="6642" spans="1:31">
      <c r="A6642">
        <v>17430</v>
      </c>
      <c r="B6642" t="s">
        <v>5935</v>
      </c>
      <c r="C6642" t="s">
        <v>33477</v>
      </c>
      <c r="D6642" t="s">
        <v>33476</v>
      </c>
      <c r="E6642"/>
      <c r="F6642"/>
      <c r="G6642"/>
      <c r="H6642">
        <v>84160</v>
      </c>
      <c r="I6642" t="s">
        <v>33476</v>
      </c>
      <c r="J6642"/>
      <c r="U6642" s="43"/>
      <c r="AE6642"/>
    </row>
    <row r="6643" spans="1:31">
      <c r="A6643">
        <v>17380</v>
      </c>
      <c r="B6643" t="s">
        <v>2032</v>
      </c>
      <c r="C6643" t="s">
        <v>33477</v>
      </c>
      <c r="D6643" t="s">
        <v>33476</v>
      </c>
      <c r="E6643"/>
      <c r="F6643"/>
      <c r="G6643"/>
      <c r="H6643">
        <v>84160</v>
      </c>
      <c r="I6643" t="s">
        <v>33476</v>
      </c>
      <c r="J6643"/>
      <c r="U6643" s="43"/>
      <c r="AE6643"/>
    </row>
    <row r="6644" spans="1:31">
      <c r="A6644">
        <v>17170</v>
      </c>
      <c r="B6644" t="s">
        <v>5936</v>
      </c>
      <c r="C6644" t="s">
        <v>33477</v>
      </c>
      <c r="D6644" t="s">
        <v>33476</v>
      </c>
      <c r="E6644"/>
      <c r="F6644"/>
      <c r="G6644"/>
      <c r="H6644">
        <v>84170</v>
      </c>
      <c r="I6644" t="s">
        <v>33476</v>
      </c>
      <c r="J6644"/>
      <c r="U6644" s="43"/>
      <c r="AE6644"/>
    </row>
    <row r="6645" spans="1:31">
      <c r="A6645">
        <v>17650</v>
      </c>
      <c r="B6645" t="s">
        <v>5937</v>
      </c>
      <c r="C6645" t="s">
        <v>33477</v>
      </c>
      <c r="D6645" t="e">
        <v>#N/A</v>
      </c>
      <c r="E6645"/>
      <c r="F6645"/>
      <c r="G6645"/>
      <c r="H6645">
        <v>84190</v>
      </c>
      <c r="I6645" t="s">
        <v>33476</v>
      </c>
      <c r="J6645"/>
      <c r="U6645" s="43"/>
      <c r="AE6645"/>
    </row>
    <row r="6646" spans="1:31">
      <c r="A6646">
        <v>17150</v>
      </c>
      <c r="B6646" t="s">
        <v>5938</v>
      </c>
      <c r="C6646" t="s">
        <v>33477</v>
      </c>
      <c r="D6646" t="s">
        <v>33476</v>
      </c>
      <c r="E6646"/>
      <c r="F6646"/>
      <c r="G6646"/>
      <c r="H6646">
        <v>84200</v>
      </c>
      <c r="I6646" t="s">
        <v>33476</v>
      </c>
      <c r="J6646"/>
      <c r="U6646" s="43"/>
      <c r="AE6646"/>
    </row>
    <row r="6647" spans="1:31">
      <c r="A6647">
        <v>17240</v>
      </c>
      <c r="B6647" t="s">
        <v>5939</v>
      </c>
      <c r="C6647" t="s">
        <v>33477</v>
      </c>
      <c r="D6647" t="s">
        <v>33476</v>
      </c>
      <c r="E6647"/>
      <c r="F6647"/>
      <c r="G6647"/>
      <c r="H6647">
        <v>84210</v>
      </c>
      <c r="I6647" t="s">
        <v>33476</v>
      </c>
      <c r="J6647"/>
      <c r="U6647" s="43"/>
      <c r="AE6647"/>
    </row>
    <row r="6648" spans="1:31">
      <c r="A6648">
        <v>17520</v>
      </c>
      <c r="B6648" t="s">
        <v>1256</v>
      </c>
      <c r="C6648" t="s">
        <v>33477</v>
      </c>
      <c r="D6648" t="s">
        <v>33476</v>
      </c>
      <c r="E6648"/>
      <c r="F6648"/>
      <c r="G6648"/>
      <c r="H6648">
        <v>84220</v>
      </c>
      <c r="I6648" t="s">
        <v>33476</v>
      </c>
      <c r="J6648"/>
      <c r="U6648" s="43"/>
      <c r="AE6648"/>
    </row>
    <row r="6649" spans="1:31">
      <c r="A6649">
        <v>17330</v>
      </c>
      <c r="B6649" t="s">
        <v>1629</v>
      </c>
      <c r="C6649" t="s">
        <v>33477</v>
      </c>
      <c r="D6649" t="s">
        <v>33476</v>
      </c>
      <c r="E6649"/>
      <c r="F6649"/>
      <c r="G6649"/>
      <c r="H6649">
        <v>84220</v>
      </c>
      <c r="I6649" t="s">
        <v>33476</v>
      </c>
      <c r="J6649"/>
      <c r="U6649" s="43"/>
      <c r="AE6649"/>
    </row>
    <row r="6650" spans="1:31">
      <c r="A6650">
        <v>17240</v>
      </c>
      <c r="B6650" t="s">
        <v>5940</v>
      </c>
      <c r="C6650" t="s">
        <v>33477</v>
      </c>
      <c r="D6650" t="s">
        <v>33476</v>
      </c>
      <c r="E6650"/>
      <c r="F6650"/>
      <c r="G6650"/>
      <c r="H6650">
        <v>84220</v>
      </c>
      <c r="I6650" t="s">
        <v>33476</v>
      </c>
      <c r="J6650"/>
      <c r="U6650" s="43"/>
      <c r="AE6650"/>
    </row>
    <row r="6651" spans="1:31">
      <c r="A6651">
        <v>17780</v>
      </c>
      <c r="B6651" t="s">
        <v>5941</v>
      </c>
      <c r="C6651" t="s">
        <v>33477</v>
      </c>
      <c r="D6651" t="s">
        <v>33476</v>
      </c>
      <c r="E6651"/>
      <c r="F6651"/>
      <c r="G6651"/>
      <c r="H6651">
        <v>84220</v>
      </c>
      <c r="I6651" t="s">
        <v>33476</v>
      </c>
      <c r="J6651"/>
      <c r="U6651" s="43"/>
      <c r="AE6651"/>
    </row>
    <row r="6652" spans="1:31">
      <c r="A6652">
        <v>17250</v>
      </c>
      <c r="B6652" t="s">
        <v>5942</v>
      </c>
      <c r="C6652" t="s">
        <v>33477</v>
      </c>
      <c r="D6652" t="s">
        <v>33476</v>
      </c>
      <c r="E6652"/>
      <c r="F6652"/>
      <c r="G6652"/>
      <c r="H6652">
        <v>84240</v>
      </c>
      <c r="I6652" t="s">
        <v>33476</v>
      </c>
      <c r="J6652"/>
      <c r="U6652" s="43"/>
      <c r="AE6652"/>
    </row>
    <row r="6653" spans="1:31">
      <c r="A6653">
        <v>17240</v>
      </c>
      <c r="B6653" t="s">
        <v>5943</v>
      </c>
      <c r="C6653" t="s">
        <v>33477</v>
      </c>
      <c r="D6653" t="s">
        <v>33476</v>
      </c>
      <c r="E6653"/>
      <c r="F6653"/>
      <c r="G6653"/>
      <c r="H6653">
        <v>84240</v>
      </c>
      <c r="I6653" t="s">
        <v>33476</v>
      </c>
      <c r="J6653"/>
      <c r="U6653" s="43"/>
      <c r="AE6653"/>
    </row>
    <row r="6654" spans="1:31">
      <c r="A6654">
        <v>17240</v>
      </c>
      <c r="B6654" t="s">
        <v>5944</v>
      </c>
      <c r="C6654" t="s">
        <v>33477</v>
      </c>
      <c r="D6654" t="s">
        <v>33476</v>
      </c>
      <c r="E6654"/>
      <c r="F6654"/>
      <c r="G6654"/>
      <c r="H6654">
        <v>84240</v>
      </c>
      <c r="I6654" t="s">
        <v>33476</v>
      </c>
      <c r="J6654"/>
      <c r="U6654" s="43"/>
      <c r="AE6654"/>
    </row>
    <row r="6655" spans="1:31">
      <c r="A6655">
        <v>17240</v>
      </c>
      <c r="B6655" t="s">
        <v>5944</v>
      </c>
      <c r="C6655" t="s">
        <v>33477</v>
      </c>
      <c r="D6655" t="s">
        <v>33476</v>
      </c>
      <c r="E6655"/>
      <c r="F6655"/>
      <c r="G6655"/>
      <c r="H6655">
        <v>84250</v>
      </c>
      <c r="I6655" t="s">
        <v>33476</v>
      </c>
      <c r="J6655"/>
      <c r="U6655" s="43"/>
      <c r="AE6655"/>
    </row>
    <row r="6656" spans="1:31">
      <c r="A6656">
        <v>17110</v>
      </c>
      <c r="B6656" t="s">
        <v>5945</v>
      </c>
      <c r="C6656" t="s">
        <v>33477</v>
      </c>
      <c r="D6656" t="e">
        <v>#N/A</v>
      </c>
      <c r="E6656"/>
      <c r="F6656"/>
      <c r="G6656"/>
      <c r="H6656">
        <v>84260</v>
      </c>
      <c r="I6656" t="s">
        <v>33476</v>
      </c>
      <c r="J6656"/>
      <c r="U6656" s="43"/>
      <c r="AE6656"/>
    </row>
    <row r="6657" spans="1:31">
      <c r="A6657">
        <v>17470</v>
      </c>
      <c r="B6657" t="s">
        <v>5946</v>
      </c>
      <c r="C6657" t="s">
        <v>33477</v>
      </c>
      <c r="D6657" t="s">
        <v>33476</v>
      </c>
      <c r="E6657"/>
      <c r="F6657"/>
      <c r="G6657"/>
      <c r="H6657">
        <v>84290</v>
      </c>
      <c r="I6657" t="s">
        <v>33476</v>
      </c>
      <c r="J6657"/>
      <c r="U6657" s="43"/>
      <c r="AE6657"/>
    </row>
    <row r="6658" spans="1:31">
      <c r="A6658">
        <v>17150</v>
      </c>
      <c r="B6658" t="s">
        <v>5947</v>
      </c>
      <c r="C6658" t="s">
        <v>33477</v>
      </c>
      <c r="D6658" t="s">
        <v>33476</v>
      </c>
      <c r="E6658"/>
      <c r="F6658"/>
      <c r="G6658"/>
      <c r="H6658">
        <v>84300</v>
      </c>
      <c r="I6658" t="s">
        <v>33476</v>
      </c>
      <c r="J6658"/>
      <c r="U6658" s="43"/>
      <c r="AE6658"/>
    </row>
    <row r="6659" spans="1:31">
      <c r="A6659">
        <v>17810</v>
      </c>
      <c r="B6659" t="s">
        <v>5948</v>
      </c>
      <c r="C6659" t="s">
        <v>33477</v>
      </c>
      <c r="D6659" t="s">
        <v>33476</v>
      </c>
      <c r="E6659"/>
      <c r="F6659"/>
      <c r="G6659"/>
      <c r="H6659">
        <v>84330</v>
      </c>
      <c r="I6659" t="s">
        <v>33476</v>
      </c>
      <c r="J6659"/>
      <c r="U6659" s="43"/>
      <c r="AE6659"/>
    </row>
    <row r="6660" spans="1:31">
      <c r="A6660">
        <v>17190</v>
      </c>
      <c r="B6660" t="s">
        <v>5949</v>
      </c>
      <c r="C6660" t="s">
        <v>33477</v>
      </c>
      <c r="D6660" t="s">
        <v>33476</v>
      </c>
      <c r="E6660"/>
      <c r="F6660"/>
      <c r="G6660"/>
      <c r="H6660">
        <v>84340</v>
      </c>
      <c r="I6660" t="s">
        <v>33476</v>
      </c>
      <c r="J6660"/>
      <c r="U6660" s="43"/>
      <c r="AE6660"/>
    </row>
    <row r="6661" spans="1:31">
      <c r="A6661">
        <v>17190</v>
      </c>
      <c r="B6661" t="s">
        <v>5949</v>
      </c>
      <c r="C6661" t="s">
        <v>33477</v>
      </c>
      <c r="D6661" t="s">
        <v>33476</v>
      </c>
      <c r="E6661"/>
      <c r="F6661"/>
      <c r="G6661"/>
      <c r="H6661">
        <v>84340</v>
      </c>
      <c r="I6661" t="s">
        <v>33476</v>
      </c>
      <c r="J6661"/>
      <c r="U6661" s="43"/>
      <c r="AE6661"/>
    </row>
    <row r="6662" spans="1:31">
      <c r="A6662">
        <v>17190</v>
      </c>
      <c r="B6662" t="s">
        <v>5949</v>
      </c>
      <c r="C6662" t="s">
        <v>33477</v>
      </c>
      <c r="D6662" t="s">
        <v>33476</v>
      </c>
      <c r="E6662"/>
      <c r="F6662"/>
      <c r="G6662"/>
      <c r="H6662">
        <v>84360</v>
      </c>
      <c r="I6662" t="s">
        <v>33476</v>
      </c>
      <c r="J6662"/>
      <c r="U6662" s="43"/>
      <c r="AE6662"/>
    </row>
    <row r="6663" spans="1:31">
      <c r="A6663">
        <v>17190</v>
      </c>
      <c r="B6663" t="s">
        <v>5949</v>
      </c>
      <c r="C6663" t="s">
        <v>33477</v>
      </c>
      <c r="D6663" t="s">
        <v>33476</v>
      </c>
      <c r="E6663"/>
      <c r="F6663"/>
      <c r="G6663"/>
      <c r="H6663">
        <v>84370</v>
      </c>
      <c r="I6663" t="s">
        <v>33476</v>
      </c>
      <c r="J6663"/>
      <c r="U6663" s="43"/>
      <c r="AE6663"/>
    </row>
    <row r="6664" spans="1:31">
      <c r="A6664">
        <v>17190</v>
      </c>
      <c r="B6664" t="s">
        <v>5949</v>
      </c>
      <c r="C6664" t="s">
        <v>33477</v>
      </c>
      <c r="D6664" t="s">
        <v>33476</v>
      </c>
      <c r="E6664"/>
      <c r="F6664"/>
      <c r="G6664"/>
      <c r="H6664">
        <v>84380</v>
      </c>
      <c r="I6664" t="s">
        <v>33476</v>
      </c>
      <c r="J6664"/>
      <c r="U6664" s="43"/>
      <c r="AE6664"/>
    </row>
    <row r="6665" spans="1:31">
      <c r="A6665">
        <v>17190</v>
      </c>
      <c r="B6665" t="s">
        <v>5949</v>
      </c>
      <c r="C6665" t="s">
        <v>33477</v>
      </c>
      <c r="D6665" t="s">
        <v>33476</v>
      </c>
      <c r="E6665"/>
      <c r="F6665"/>
      <c r="G6665"/>
      <c r="H6665">
        <v>84390</v>
      </c>
      <c r="I6665" t="s">
        <v>33476</v>
      </c>
      <c r="J6665"/>
      <c r="U6665" s="43"/>
      <c r="AE6665"/>
    </row>
    <row r="6666" spans="1:31">
      <c r="A6666">
        <v>17700</v>
      </c>
      <c r="B6666" t="s">
        <v>5950</v>
      </c>
      <c r="C6666" t="s">
        <v>33477</v>
      </c>
      <c r="D6666" t="s">
        <v>33476</v>
      </c>
      <c r="E6666"/>
      <c r="F6666"/>
      <c r="G6666"/>
      <c r="H6666">
        <v>84390</v>
      </c>
      <c r="I6666" t="s">
        <v>33476</v>
      </c>
      <c r="J6666"/>
      <c r="U6666" s="43"/>
      <c r="AE6666"/>
    </row>
    <row r="6667" spans="1:31">
      <c r="A6667">
        <v>17500</v>
      </c>
      <c r="B6667" t="s">
        <v>5951</v>
      </c>
      <c r="C6667" t="s">
        <v>33477</v>
      </c>
      <c r="D6667" t="s">
        <v>33476</v>
      </c>
      <c r="E6667"/>
      <c r="F6667"/>
      <c r="G6667"/>
      <c r="H6667">
        <v>84390</v>
      </c>
      <c r="I6667" t="s">
        <v>33476</v>
      </c>
      <c r="J6667"/>
      <c r="U6667" s="43"/>
      <c r="AE6667"/>
    </row>
    <row r="6668" spans="1:31">
      <c r="A6668">
        <v>17700</v>
      </c>
      <c r="B6668" t="s">
        <v>5952</v>
      </c>
      <c r="C6668" t="s">
        <v>33477</v>
      </c>
      <c r="D6668" t="s">
        <v>33476</v>
      </c>
      <c r="E6668"/>
      <c r="F6668"/>
      <c r="G6668"/>
      <c r="H6668">
        <v>84400</v>
      </c>
      <c r="I6668" t="s">
        <v>33476</v>
      </c>
      <c r="J6668"/>
      <c r="U6668" s="43"/>
      <c r="AE6668"/>
    </row>
    <row r="6669" spans="1:31">
      <c r="A6669">
        <v>17700</v>
      </c>
      <c r="B6669" t="s">
        <v>5952</v>
      </c>
      <c r="C6669" t="s">
        <v>33477</v>
      </c>
      <c r="D6669" t="s">
        <v>33476</v>
      </c>
      <c r="E6669"/>
      <c r="F6669"/>
      <c r="G6669"/>
      <c r="H6669">
        <v>84400</v>
      </c>
      <c r="I6669" t="s">
        <v>33476</v>
      </c>
      <c r="J6669"/>
      <c r="U6669" s="43"/>
      <c r="AE6669"/>
    </row>
    <row r="6670" spans="1:31">
      <c r="A6670">
        <v>17500</v>
      </c>
      <c r="B6670" t="s">
        <v>5953</v>
      </c>
      <c r="C6670" t="s">
        <v>33477</v>
      </c>
      <c r="D6670" t="s">
        <v>33476</v>
      </c>
      <c r="E6670"/>
      <c r="F6670"/>
      <c r="G6670"/>
      <c r="H6670">
        <v>84410</v>
      </c>
      <c r="I6670" t="s">
        <v>33476</v>
      </c>
      <c r="J6670"/>
      <c r="U6670" s="43"/>
      <c r="AE6670"/>
    </row>
    <row r="6671" spans="1:31">
      <c r="A6671">
        <v>17240</v>
      </c>
      <c r="B6671" t="s">
        <v>5954</v>
      </c>
      <c r="C6671" t="s">
        <v>33477</v>
      </c>
      <c r="D6671" t="s">
        <v>33476</v>
      </c>
      <c r="E6671"/>
      <c r="F6671"/>
      <c r="G6671"/>
      <c r="H6671">
        <v>84440</v>
      </c>
      <c r="I6671" t="s">
        <v>33476</v>
      </c>
      <c r="J6671"/>
      <c r="U6671" s="43"/>
      <c r="AE6671"/>
    </row>
    <row r="6672" spans="1:31">
      <c r="A6672">
        <v>17240</v>
      </c>
      <c r="B6672" t="s">
        <v>5955</v>
      </c>
      <c r="C6672" t="s">
        <v>33477</v>
      </c>
      <c r="D6672" t="s">
        <v>33476</v>
      </c>
      <c r="E6672"/>
      <c r="F6672"/>
      <c r="G6672"/>
      <c r="H6672">
        <v>84460</v>
      </c>
      <c r="I6672" t="s">
        <v>33476</v>
      </c>
      <c r="J6672"/>
      <c r="U6672" s="43"/>
      <c r="AE6672"/>
    </row>
    <row r="6673" spans="1:31">
      <c r="A6673">
        <v>17770</v>
      </c>
      <c r="B6673" t="s">
        <v>5956</v>
      </c>
      <c r="C6673" t="s">
        <v>33477</v>
      </c>
      <c r="D6673" t="s">
        <v>33476</v>
      </c>
      <c r="E6673"/>
      <c r="F6673"/>
      <c r="G6673"/>
      <c r="H6673">
        <v>84480</v>
      </c>
      <c r="I6673" t="s">
        <v>33476</v>
      </c>
      <c r="J6673"/>
      <c r="U6673" s="43"/>
      <c r="AE6673"/>
    </row>
    <row r="6674" spans="1:31">
      <c r="A6674">
        <v>17770</v>
      </c>
      <c r="B6674" t="s">
        <v>5956</v>
      </c>
      <c r="C6674" t="s">
        <v>33477</v>
      </c>
      <c r="D6674" t="s">
        <v>33476</v>
      </c>
      <c r="E6674"/>
      <c r="F6674"/>
      <c r="G6674"/>
      <c r="H6674">
        <v>84490</v>
      </c>
      <c r="I6674" t="s">
        <v>33476</v>
      </c>
      <c r="J6674"/>
      <c r="U6674" s="43"/>
      <c r="AE6674"/>
    </row>
    <row r="6675" spans="1:31">
      <c r="A6675">
        <v>17500</v>
      </c>
      <c r="B6675" t="s">
        <v>5957</v>
      </c>
      <c r="C6675" t="s">
        <v>33477</v>
      </c>
      <c r="D6675" t="s">
        <v>33476</v>
      </c>
      <c r="E6675"/>
      <c r="F6675"/>
      <c r="G6675"/>
      <c r="H6675">
        <v>84500</v>
      </c>
      <c r="I6675" t="s">
        <v>33476</v>
      </c>
      <c r="J6675"/>
      <c r="U6675" s="43"/>
      <c r="AE6675"/>
    </row>
    <row r="6676" spans="1:31">
      <c r="A6676">
        <v>17430</v>
      </c>
      <c r="B6676" t="s">
        <v>4367</v>
      </c>
      <c r="C6676" t="s">
        <v>33477</v>
      </c>
      <c r="D6676" t="s">
        <v>33476</v>
      </c>
      <c r="E6676"/>
      <c r="F6676"/>
      <c r="G6676"/>
      <c r="H6676">
        <v>84510</v>
      </c>
      <c r="I6676" t="s">
        <v>33476</v>
      </c>
      <c r="J6676"/>
      <c r="U6676" s="43"/>
      <c r="AE6676"/>
    </row>
    <row r="6677" spans="1:31">
      <c r="A6677">
        <v>17400</v>
      </c>
      <c r="B6677" t="s">
        <v>5958</v>
      </c>
      <c r="C6677" t="s">
        <v>33477</v>
      </c>
      <c r="D6677" t="s">
        <v>33476</v>
      </c>
      <c r="E6677"/>
      <c r="F6677"/>
      <c r="G6677"/>
      <c r="H6677">
        <v>84570</v>
      </c>
      <c r="I6677" t="s">
        <v>33476</v>
      </c>
      <c r="J6677"/>
      <c r="U6677" s="43"/>
      <c r="AE6677"/>
    </row>
    <row r="6678" spans="1:31">
      <c r="A6678">
        <v>17620</v>
      </c>
      <c r="B6678" t="s">
        <v>5959</v>
      </c>
      <c r="C6678" t="s">
        <v>33477</v>
      </c>
      <c r="D6678" t="s">
        <v>33476</v>
      </c>
      <c r="E6678"/>
      <c r="F6678"/>
      <c r="G6678"/>
      <c r="H6678">
        <v>84600</v>
      </c>
      <c r="I6678" t="s">
        <v>33476</v>
      </c>
      <c r="J6678"/>
      <c r="U6678" s="43"/>
      <c r="AE6678"/>
    </row>
    <row r="6679" spans="1:31">
      <c r="A6679">
        <v>17170</v>
      </c>
      <c r="B6679" t="s">
        <v>5960</v>
      </c>
      <c r="C6679" t="s">
        <v>33477</v>
      </c>
      <c r="D6679" t="s">
        <v>33476</v>
      </c>
      <c r="E6679"/>
      <c r="F6679"/>
      <c r="G6679"/>
      <c r="H6679">
        <v>84740</v>
      </c>
      <c r="I6679" t="s">
        <v>33476</v>
      </c>
      <c r="J6679"/>
      <c r="U6679" s="43"/>
      <c r="AE6679"/>
    </row>
    <row r="6680" spans="1:31">
      <c r="A6680">
        <v>17400</v>
      </c>
      <c r="B6680" t="s">
        <v>5961</v>
      </c>
      <c r="C6680" t="s">
        <v>33477</v>
      </c>
      <c r="D6680" t="s">
        <v>33476</v>
      </c>
      <c r="E6680"/>
      <c r="F6680"/>
      <c r="G6680"/>
      <c r="H6680">
        <v>84750</v>
      </c>
      <c r="I6680" t="s">
        <v>33476</v>
      </c>
      <c r="J6680"/>
      <c r="U6680" s="43"/>
      <c r="AE6680"/>
    </row>
    <row r="6681" spans="1:31">
      <c r="A6681">
        <v>17320</v>
      </c>
      <c r="B6681" t="s">
        <v>5962</v>
      </c>
      <c r="C6681" t="s">
        <v>33477</v>
      </c>
      <c r="D6681" t="s">
        <v>33476</v>
      </c>
      <c r="E6681"/>
      <c r="F6681"/>
      <c r="G6681"/>
      <c r="H6681">
        <v>84750</v>
      </c>
      <c r="I6681" t="s">
        <v>33476</v>
      </c>
      <c r="J6681"/>
      <c r="U6681" s="43"/>
      <c r="AE6681"/>
    </row>
    <row r="6682" spans="1:31">
      <c r="A6682">
        <v>17320</v>
      </c>
      <c r="B6682" t="s">
        <v>5962</v>
      </c>
      <c r="C6682" t="s">
        <v>33477</v>
      </c>
      <c r="D6682" t="s">
        <v>33476</v>
      </c>
      <c r="E6682"/>
      <c r="F6682"/>
      <c r="G6682"/>
      <c r="H6682">
        <v>85000</v>
      </c>
      <c r="I6682" t="s">
        <v>33476</v>
      </c>
      <c r="J6682"/>
      <c r="U6682" s="43"/>
      <c r="AE6682"/>
    </row>
    <row r="6683" spans="1:31">
      <c r="A6683">
        <v>17450</v>
      </c>
      <c r="B6683" t="s">
        <v>5963</v>
      </c>
      <c r="C6683" t="s">
        <v>33477</v>
      </c>
      <c r="D6683" t="s">
        <v>33476</v>
      </c>
      <c r="E6683"/>
      <c r="F6683"/>
      <c r="G6683"/>
      <c r="H6683">
        <v>85100</v>
      </c>
      <c r="I6683" t="s">
        <v>33476</v>
      </c>
      <c r="J6683"/>
      <c r="U6683" s="43"/>
      <c r="AE6683"/>
    </row>
    <row r="6684" spans="1:31">
      <c r="A6684">
        <v>17800</v>
      </c>
      <c r="B6684" t="s">
        <v>2195</v>
      </c>
      <c r="C6684" t="s">
        <v>33477</v>
      </c>
      <c r="D6684" t="s">
        <v>33476</v>
      </c>
      <c r="E6684"/>
      <c r="F6684"/>
      <c r="G6684"/>
      <c r="H6684">
        <v>85110</v>
      </c>
      <c r="I6684" t="s">
        <v>33476</v>
      </c>
      <c r="J6684"/>
      <c r="U6684" s="43"/>
      <c r="AE6684"/>
    </row>
    <row r="6685" spans="1:31">
      <c r="A6685">
        <v>17520</v>
      </c>
      <c r="B6685" t="s">
        <v>5964</v>
      </c>
      <c r="C6685" t="s">
        <v>33477</v>
      </c>
      <c r="D6685" t="s">
        <v>33476</v>
      </c>
      <c r="E6685"/>
      <c r="F6685"/>
      <c r="G6685"/>
      <c r="H6685">
        <v>85110</v>
      </c>
      <c r="I6685" t="s">
        <v>33476</v>
      </c>
      <c r="J6685"/>
      <c r="U6685" s="43"/>
      <c r="AE6685"/>
    </row>
    <row r="6686" spans="1:31">
      <c r="A6686">
        <v>17380</v>
      </c>
      <c r="B6686" t="s">
        <v>1639</v>
      </c>
      <c r="C6686" t="s">
        <v>33477</v>
      </c>
      <c r="D6686" t="s">
        <v>33476</v>
      </c>
      <c r="E6686"/>
      <c r="F6686"/>
      <c r="G6686"/>
      <c r="H6686">
        <v>85110</v>
      </c>
      <c r="I6686" t="s">
        <v>33476</v>
      </c>
      <c r="J6686"/>
      <c r="U6686" s="43"/>
      <c r="AE6686"/>
    </row>
    <row r="6687" spans="1:31">
      <c r="A6687">
        <v>17520</v>
      </c>
      <c r="B6687" t="s">
        <v>5965</v>
      </c>
      <c r="C6687" t="s">
        <v>33477</v>
      </c>
      <c r="D6687" t="s">
        <v>33476</v>
      </c>
      <c r="E6687"/>
      <c r="F6687"/>
      <c r="G6687"/>
      <c r="H6687">
        <v>85120</v>
      </c>
      <c r="I6687" t="s">
        <v>33476</v>
      </c>
      <c r="J6687"/>
      <c r="U6687" s="43"/>
      <c r="AE6687"/>
    </row>
    <row r="6688" spans="1:31">
      <c r="A6688">
        <v>17470</v>
      </c>
      <c r="B6688" t="s">
        <v>5966</v>
      </c>
      <c r="C6688" t="s">
        <v>33477</v>
      </c>
      <c r="D6688" t="s">
        <v>33476</v>
      </c>
      <c r="E6688"/>
      <c r="F6688"/>
      <c r="G6688"/>
      <c r="H6688">
        <v>85120</v>
      </c>
      <c r="I6688" t="s">
        <v>33476</v>
      </c>
      <c r="J6688"/>
      <c r="U6688" s="43"/>
      <c r="AE6688"/>
    </row>
    <row r="6689" spans="1:31">
      <c r="A6689">
        <v>17700</v>
      </c>
      <c r="B6689" t="s">
        <v>1261</v>
      </c>
      <c r="C6689" t="s">
        <v>33477</v>
      </c>
      <c r="D6689" t="s">
        <v>33476</v>
      </c>
      <c r="E6689"/>
      <c r="F6689"/>
      <c r="G6689"/>
      <c r="H6689">
        <v>85120</v>
      </c>
      <c r="I6689" t="s">
        <v>33476</v>
      </c>
      <c r="J6689"/>
      <c r="U6689" s="43"/>
      <c r="AE6689"/>
    </row>
    <row r="6690" spans="1:31">
      <c r="A6690">
        <v>17740</v>
      </c>
      <c r="B6690" t="s">
        <v>5967</v>
      </c>
      <c r="C6690" t="s">
        <v>33477</v>
      </c>
      <c r="D6690" t="e">
        <v>#N/A</v>
      </c>
      <c r="E6690"/>
      <c r="F6690"/>
      <c r="G6690"/>
      <c r="H6690">
        <v>85130</v>
      </c>
      <c r="I6690" t="s">
        <v>33476</v>
      </c>
      <c r="J6690"/>
      <c r="U6690" s="43"/>
      <c r="AE6690"/>
    </row>
    <row r="6691" spans="1:31">
      <c r="A6691">
        <v>17330</v>
      </c>
      <c r="B6691" t="s">
        <v>2484</v>
      </c>
      <c r="C6691" t="s">
        <v>33477</v>
      </c>
      <c r="D6691" t="s">
        <v>33476</v>
      </c>
      <c r="E6691"/>
      <c r="F6691"/>
      <c r="G6691"/>
      <c r="H6691">
        <v>85130</v>
      </c>
      <c r="I6691" t="s">
        <v>33476</v>
      </c>
      <c r="J6691"/>
      <c r="U6691" s="43"/>
      <c r="AE6691"/>
    </row>
    <row r="6692" spans="1:31">
      <c r="A6692">
        <v>17150</v>
      </c>
      <c r="B6692" t="s">
        <v>5968</v>
      </c>
      <c r="C6692" t="s">
        <v>33477</v>
      </c>
      <c r="D6692" t="s">
        <v>33476</v>
      </c>
      <c r="E6692"/>
      <c r="F6692"/>
      <c r="G6692"/>
      <c r="H6692">
        <v>85130</v>
      </c>
      <c r="I6692" t="s">
        <v>33476</v>
      </c>
      <c r="J6692"/>
      <c r="U6692" s="43"/>
      <c r="AE6692"/>
    </row>
    <row r="6693" spans="1:31">
      <c r="A6693">
        <v>17500</v>
      </c>
      <c r="B6693" t="s">
        <v>5969</v>
      </c>
      <c r="C6693" t="s">
        <v>33477</v>
      </c>
      <c r="D6693" t="s">
        <v>33476</v>
      </c>
      <c r="E6693"/>
      <c r="F6693"/>
      <c r="G6693"/>
      <c r="H6693">
        <v>85140</v>
      </c>
      <c r="I6693" t="s">
        <v>33476</v>
      </c>
      <c r="J6693"/>
      <c r="U6693" s="43"/>
      <c r="AE6693"/>
    </row>
    <row r="6694" spans="1:31">
      <c r="A6694">
        <v>17520</v>
      </c>
      <c r="B6694" t="s">
        <v>5970</v>
      </c>
      <c r="C6694" t="s">
        <v>33477</v>
      </c>
      <c r="D6694" t="s">
        <v>33476</v>
      </c>
      <c r="E6694"/>
      <c r="F6694"/>
      <c r="G6694"/>
      <c r="H6694">
        <v>85140</v>
      </c>
      <c r="I6694" t="s">
        <v>33476</v>
      </c>
      <c r="J6694"/>
      <c r="U6694" s="43"/>
      <c r="AE6694"/>
    </row>
    <row r="6695" spans="1:31">
      <c r="A6695">
        <v>17270</v>
      </c>
      <c r="B6695" t="s">
        <v>5971</v>
      </c>
      <c r="C6695" t="s">
        <v>33477</v>
      </c>
      <c r="D6695" t="s">
        <v>33476</v>
      </c>
      <c r="E6695"/>
      <c r="F6695"/>
      <c r="G6695"/>
      <c r="H6695">
        <v>85150</v>
      </c>
      <c r="I6695" t="s">
        <v>33476</v>
      </c>
      <c r="J6695"/>
      <c r="U6695" s="43"/>
      <c r="AE6695"/>
    </row>
    <row r="6696" spans="1:31">
      <c r="A6696">
        <v>17360</v>
      </c>
      <c r="B6696" t="s">
        <v>5972</v>
      </c>
      <c r="C6696" t="s">
        <v>33477</v>
      </c>
      <c r="D6696" t="s">
        <v>33476</v>
      </c>
      <c r="E6696"/>
      <c r="F6696"/>
      <c r="G6696"/>
      <c r="H6696">
        <v>85150</v>
      </c>
      <c r="I6696" t="s">
        <v>33476</v>
      </c>
      <c r="J6696"/>
      <c r="U6696" s="43"/>
      <c r="AE6696"/>
    </row>
    <row r="6697" spans="1:31">
      <c r="A6697">
        <v>17400</v>
      </c>
      <c r="B6697" t="s">
        <v>5973</v>
      </c>
      <c r="C6697" t="s">
        <v>33477</v>
      </c>
      <c r="D6697" t="s">
        <v>33476</v>
      </c>
      <c r="E6697"/>
      <c r="F6697"/>
      <c r="G6697"/>
      <c r="H6697">
        <v>85150</v>
      </c>
      <c r="I6697" t="s">
        <v>33476</v>
      </c>
      <c r="J6697"/>
      <c r="U6697" s="43"/>
      <c r="AE6697"/>
    </row>
    <row r="6698" spans="1:31">
      <c r="A6698">
        <v>17410</v>
      </c>
      <c r="B6698" t="s">
        <v>5974</v>
      </c>
      <c r="C6698" t="s">
        <v>33477</v>
      </c>
      <c r="D6698" t="e">
        <v>#N/A</v>
      </c>
      <c r="E6698"/>
      <c r="F6698"/>
      <c r="G6698"/>
      <c r="H6698">
        <v>85150</v>
      </c>
      <c r="I6698" t="s">
        <v>33476</v>
      </c>
      <c r="J6698"/>
      <c r="U6698" s="43"/>
      <c r="AE6698"/>
    </row>
    <row r="6699" spans="1:31">
      <c r="A6699">
        <v>17500</v>
      </c>
      <c r="B6699" t="s">
        <v>5581</v>
      </c>
      <c r="C6699" t="s">
        <v>33477</v>
      </c>
      <c r="D6699" t="s">
        <v>33476</v>
      </c>
      <c r="E6699"/>
      <c r="F6699"/>
      <c r="G6699"/>
      <c r="H6699">
        <v>85170</v>
      </c>
      <c r="I6699" t="s">
        <v>33476</v>
      </c>
      <c r="J6699"/>
      <c r="U6699" s="43"/>
      <c r="AE6699"/>
    </row>
    <row r="6700" spans="1:31">
      <c r="A6700">
        <v>17220</v>
      </c>
      <c r="B6700" t="s">
        <v>5975</v>
      </c>
      <c r="C6700" t="s">
        <v>33477</v>
      </c>
      <c r="D6700" t="s">
        <v>33476</v>
      </c>
      <c r="E6700"/>
      <c r="F6700"/>
      <c r="G6700"/>
      <c r="H6700">
        <v>85170</v>
      </c>
      <c r="I6700" t="s">
        <v>33476</v>
      </c>
      <c r="J6700"/>
      <c r="U6700" s="43"/>
      <c r="AE6700"/>
    </row>
    <row r="6701" spans="1:31">
      <c r="A6701">
        <v>17770</v>
      </c>
      <c r="B6701" t="s">
        <v>5976</v>
      </c>
      <c r="C6701" t="s">
        <v>33477</v>
      </c>
      <c r="D6701" t="s">
        <v>33476</v>
      </c>
      <c r="E6701"/>
      <c r="F6701"/>
      <c r="G6701"/>
      <c r="H6701">
        <v>85170</v>
      </c>
      <c r="I6701" t="s">
        <v>33476</v>
      </c>
      <c r="J6701"/>
      <c r="U6701" s="43"/>
      <c r="AE6701"/>
    </row>
    <row r="6702" spans="1:31">
      <c r="A6702">
        <v>17780</v>
      </c>
      <c r="B6702" t="s">
        <v>5977</v>
      </c>
      <c r="C6702" t="s">
        <v>33477</v>
      </c>
      <c r="D6702" t="s">
        <v>33476</v>
      </c>
      <c r="E6702"/>
      <c r="F6702"/>
      <c r="G6702"/>
      <c r="H6702">
        <v>85190</v>
      </c>
      <c r="I6702" t="s">
        <v>33476</v>
      </c>
      <c r="J6702"/>
      <c r="U6702" s="43"/>
      <c r="AE6702"/>
    </row>
    <row r="6703" spans="1:31">
      <c r="A6703">
        <v>17230</v>
      </c>
      <c r="B6703" t="s">
        <v>5978</v>
      </c>
      <c r="C6703" t="s">
        <v>33477</v>
      </c>
      <c r="D6703" t="s">
        <v>33476</v>
      </c>
      <c r="E6703"/>
      <c r="F6703"/>
      <c r="G6703"/>
      <c r="H6703">
        <v>85190</v>
      </c>
      <c r="I6703" t="s">
        <v>33476</v>
      </c>
      <c r="J6703"/>
      <c r="U6703" s="43"/>
      <c r="AE6703"/>
    </row>
    <row r="6704" spans="1:31">
      <c r="A6704">
        <v>17490</v>
      </c>
      <c r="B6704" t="s">
        <v>5979</v>
      </c>
      <c r="C6704" t="s">
        <v>33477</v>
      </c>
      <c r="D6704" t="s">
        <v>33476</v>
      </c>
      <c r="E6704"/>
      <c r="F6704"/>
      <c r="G6704"/>
      <c r="H6704">
        <v>85190</v>
      </c>
      <c r="I6704" t="s">
        <v>33476</v>
      </c>
      <c r="J6704"/>
      <c r="U6704" s="43"/>
      <c r="AE6704"/>
    </row>
    <row r="6705" spans="1:31">
      <c r="A6705">
        <v>17210</v>
      </c>
      <c r="B6705" t="s">
        <v>5980</v>
      </c>
      <c r="C6705" t="s">
        <v>33477</v>
      </c>
      <c r="D6705" t="s">
        <v>33476</v>
      </c>
      <c r="E6705"/>
      <c r="F6705"/>
      <c r="G6705"/>
      <c r="H6705">
        <v>85200</v>
      </c>
      <c r="I6705" t="s">
        <v>33476</v>
      </c>
      <c r="J6705"/>
      <c r="U6705" s="43"/>
      <c r="AE6705"/>
    </row>
    <row r="6706" spans="1:31">
      <c r="A6706">
        <v>17800</v>
      </c>
      <c r="B6706" t="s">
        <v>5981</v>
      </c>
      <c r="C6706" t="s">
        <v>33477</v>
      </c>
      <c r="D6706" t="s">
        <v>33476</v>
      </c>
      <c r="E6706"/>
      <c r="F6706"/>
      <c r="G6706"/>
      <c r="H6706">
        <v>85200</v>
      </c>
      <c r="I6706" t="s">
        <v>33476</v>
      </c>
      <c r="J6706"/>
      <c r="U6706" s="43"/>
      <c r="AE6706"/>
    </row>
    <row r="6707" spans="1:31">
      <c r="A6707">
        <v>17420</v>
      </c>
      <c r="B6707" t="s">
        <v>5982</v>
      </c>
      <c r="C6707" t="s">
        <v>33477</v>
      </c>
      <c r="D6707" t="e">
        <v>#N/A</v>
      </c>
      <c r="E6707"/>
      <c r="F6707"/>
      <c r="G6707"/>
      <c r="H6707">
        <v>85210</v>
      </c>
      <c r="I6707" t="s">
        <v>33476</v>
      </c>
      <c r="J6707"/>
      <c r="U6707" s="43"/>
      <c r="AE6707"/>
    </row>
    <row r="6708" spans="1:31">
      <c r="A6708">
        <v>17420</v>
      </c>
      <c r="B6708" t="s">
        <v>5982</v>
      </c>
      <c r="C6708" t="s">
        <v>33477</v>
      </c>
      <c r="D6708" t="e">
        <v>#N/A</v>
      </c>
      <c r="E6708"/>
      <c r="F6708"/>
      <c r="G6708"/>
      <c r="H6708">
        <v>85210</v>
      </c>
      <c r="I6708" t="s">
        <v>33476</v>
      </c>
      <c r="J6708"/>
      <c r="U6708" s="43"/>
      <c r="AE6708"/>
    </row>
    <row r="6709" spans="1:31">
      <c r="A6709">
        <v>17400</v>
      </c>
      <c r="B6709" t="s">
        <v>5983</v>
      </c>
      <c r="C6709" t="s">
        <v>33477</v>
      </c>
      <c r="D6709" t="s">
        <v>33476</v>
      </c>
      <c r="E6709"/>
      <c r="F6709"/>
      <c r="G6709"/>
      <c r="H6709">
        <v>85220</v>
      </c>
      <c r="I6709" t="s">
        <v>33476</v>
      </c>
      <c r="J6709"/>
      <c r="U6709" s="43"/>
      <c r="AE6709"/>
    </row>
    <row r="6710" spans="1:31">
      <c r="A6710">
        <v>17700</v>
      </c>
      <c r="B6710" t="s">
        <v>5984</v>
      </c>
      <c r="C6710" t="s">
        <v>33477</v>
      </c>
      <c r="D6710" t="s">
        <v>33476</v>
      </c>
      <c r="E6710"/>
      <c r="F6710"/>
      <c r="G6710"/>
      <c r="H6710">
        <v>85220</v>
      </c>
      <c r="I6710" t="s">
        <v>33476</v>
      </c>
      <c r="J6710"/>
      <c r="U6710" s="43"/>
      <c r="AE6710"/>
    </row>
    <row r="6711" spans="1:31">
      <c r="A6711">
        <v>17400</v>
      </c>
      <c r="B6711" t="s">
        <v>5985</v>
      </c>
      <c r="C6711" t="s">
        <v>33477</v>
      </c>
      <c r="D6711" t="s">
        <v>33476</v>
      </c>
      <c r="E6711"/>
      <c r="F6711"/>
      <c r="G6711"/>
      <c r="H6711">
        <v>85230</v>
      </c>
      <c r="I6711" t="s">
        <v>33476</v>
      </c>
      <c r="J6711"/>
      <c r="U6711" s="43"/>
      <c r="AE6711"/>
    </row>
    <row r="6712" spans="1:31">
      <c r="A6712">
        <v>17330</v>
      </c>
      <c r="B6712" t="s">
        <v>5986</v>
      </c>
      <c r="C6712" t="s">
        <v>33477</v>
      </c>
      <c r="D6712" t="s">
        <v>33476</v>
      </c>
      <c r="E6712"/>
      <c r="F6712"/>
      <c r="G6712"/>
      <c r="H6712">
        <v>85230</v>
      </c>
      <c r="I6712" t="s">
        <v>33476</v>
      </c>
      <c r="J6712"/>
      <c r="U6712" s="43"/>
      <c r="AE6712"/>
    </row>
    <row r="6713" spans="1:31">
      <c r="A6713">
        <v>17310</v>
      </c>
      <c r="B6713" t="s">
        <v>5987</v>
      </c>
      <c r="C6713" t="s">
        <v>33477</v>
      </c>
      <c r="D6713" t="s">
        <v>33476</v>
      </c>
      <c r="E6713"/>
      <c r="F6713"/>
      <c r="G6713"/>
      <c r="H6713">
        <v>85230</v>
      </c>
      <c r="I6713" t="s">
        <v>33476</v>
      </c>
      <c r="J6713"/>
      <c r="U6713" s="43"/>
      <c r="AE6713"/>
    </row>
    <row r="6714" spans="1:31">
      <c r="A6714">
        <v>17310</v>
      </c>
      <c r="B6714" t="s">
        <v>5987</v>
      </c>
      <c r="C6714" t="s">
        <v>33477</v>
      </c>
      <c r="D6714" t="s">
        <v>33476</v>
      </c>
      <c r="E6714"/>
      <c r="F6714"/>
      <c r="G6714"/>
      <c r="H6714">
        <v>85240</v>
      </c>
      <c r="I6714" t="s">
        <v>33476</v>
      </c>
      <c r="J6714"/>
      <c r="U6714" s="43"/>
      <c r="AE6714"/>
    </row>
    <row r="6715" spans="1:31">
      <c r="A6715">
        <v>17270</v>
      </c>
      <c r="B6715" t="s">
        <v>5988</v>
      </c>
      <c r="C6715" t="s">
        <v>33477</v>
      </c>
      <c r="D6715" t="s">
        <v>33476</v>
      </c>
      <c r="E6715"/>
      <c r="F6715"/>
      <c r="G6715"/>
      <c r="H6715">
        <v>85240</v>
      </c>
      <c r="I6715" t="s">
        <v>33476</v>
      </c>
      <c r="J6715"/>
      <c r="U6715" s="43"/>
      <c r="AE6715"/>
    </row>
    <row r="6716" spans="1:31">
      <c r="A6716">
        <v>17250</v>
      </c>
      <c r="B6716" t="s">
        <v>5989</v>
      </c>
      <c r="C6716" t="s">
        <v>33477</v>
      </c>
      <c r="D6716" t="s">
        <v>33476</v>
      </c>
      <c r="E6716"/>
      <c r="F6716"/>
      <c r="G6716"/>
      <c r="H6716">
        <v>85240</v>
      </c>
      <c r="I6716" t="s">
        <v>33476</v>
      </c>
      <c r="J6716"/>
      <c r="U6716" s="43"/>
      <c r="AE6716"/>
    </row>
    <row r="6717" spans="1:31">
      <c r="A6717">
        <v>17800</v>
      </c>
      <c r="B6717" t="s">
        <v>5990</v>
      </c>
      <c r="C6717" t="s">
        <v>33477</v>
      </c>
      <c r="D6717" t="s">
        <v>33476</v>
      </c>
      <c r="E6717"/>
      <c r="F6717"/>
      <c r="G6717"/>
      <c r="H6717">
        <v>85240</v>
      </c>
      <c r="I6717" t="s">
        <v>33476</v>
      </c>
      <c r="J6717"/>
      <c r="U6717" s="43"/>
      <c r="AE6717"/>
    </row>
    <row r="6718" spans="1:31">
      <c r="A6718">
        <v>17250</v>
      </c>
      <c r="B6718" t="s">
        <v>4382</v>
      </c>
      <c r="C6718" t="s">
        <v>33477</v>
      </c>
      <c r="D6718" t="s">
        <v>33476</v>
      </c>
      <c r="E6718"/>
      <c r="F6718"/>
      <c r="G6718"/>
      <c r="H6718">
        <v>85250</v>
      </c>
      <c r="I6718" t="s">
        <v>33476</v>
      </c>
      <c r="J6718"/>
      <c r="U6718" s="43"/>
      <c r="AE6718"/>
    </row>
    <row r="6719" spans="1:31">
      <c r="A6719">
        <v>17240</v>
      </c>
      <c r="B6719" t="s">
        <v>5991</v>
      </c>
      <c r="C6719" t="s">
        <v>33477</v>
      </c>
      <c r="D6719" t="s">
        <v>33476</v>
      </c>
      <c r="E6719"/>
      <c r="F6719"/>
      <c r="G6719"/>
      <c r="H6719">
        <v>85250</v>
      </c>
      <c r="I6719" t="s">
        <v>33476</v>
      </c>
      <c r="J6719"/>
      <c r="U6719" s="43"/>
      <c r="AE6719"/>
    </row>
    <row r="6720" spans="1:31">
      <c r="A6720">
        <v>17220</v>
      </c>
      <c r="B6720" t="s">
        <v>5992</v>
      </c>
      <c r="C6720" t="s">
        <v>33477</v>
      </c>
      <c r="D6720" t="s">
        <v>33476</v>
      </c>
      <c r="E6720"/>
      <c r="F6720"/>
      <c r="G6720"/>
      <c r="H6720">
        <v>85260</v>
      </c>
      <c r="I6720" t="s">
        <v>33476</v>
      </c>
      <c r="J6720"/>
      <c r="U6720" s="43"/>
      <c r="AE6720"/>
    </row>
    <row r="6721" spans="1:31">
      <c r="A6721">
        <v>17600</v>
      </c>
      <c r="B6721" t="s">
        <v>5993</v>
      </c>
      <c r="C6721" t="s">
        <v>33477</v>
      </c>
      <c r="D6721" t="s">
        <v>33476</v>
      </c>
      <c r="E6721"/>
      <c r="F6721"/>
      <c r="G6721"/>
      <c r="H6721">
        <v>85270</v>
      </c>
      <c r="I6721" t="s">
        <v>33476</v>
      </c>
      <c r="J6721"/>
      <c r="U6721" s="43"/>
      <c r="AE6721"/>
    </row>
    <row r="6722" spans="1:31">
      <c r="A6722">
        <v>17700</v>
      </c>
      <c r="B6722" t="s">
        <v>5994</v>
      </c>
      <c r="C6722" t="s">
        <v>33477</v>
      </c>
      <c r="D6722" t="s">
        <v>33476</v>
      </c>
      <c r="E6722"/>
      <c r="F6722"/>
      <c r="G6722"/>
      <c r="H6722">
        <v>85280</v>
      </c>
      <c r="I6722" t="s">
        <v>33476</v>
      </c>
      <c r="J6722"/>
      <c r="U6722" s="43"/>
      <c r="AE6722"/>
    </row>
    <row r="6723" spans="1:31">
      <c r="A6723">
        <v>17610</v>
      </c>
      <c r="B6723" t="s">
        <v>5995</v>
      </c>
      <c r="C6723" t="s">
        <v>33477</v>
      </c>
      <c r="D6723" t="s">
        <v>33476</v>
      </c>
      <c r="E6723"/>
      <c r="F6723"/>
      <c r="G6723"/>
      <c r="H6723">
        <v>85300</v>
      </c>
      <c r="I6723" t="s">
        <v>33476</v>
      </c>
      <c r="J6723"/>
      <c r="U6723" s="43"/>
      <c r="AE6723"/>
    </row>
    <row r="6724" spans="1:31">
      <c r="A6724">
        <v>17540</v>
      </c>
      <c r="B6724" t="s">
        <v>5996</v>
      </c>
      <c r="C6724" t="s">
        <v>33477</v>
      </c>
      <c r="D6724" t="s">
        <v>33476</v>
      </c>
      <c r="E6724"/>
      <c r="F6724"/>
      <c r="G6724"/>
      <c r="H6724">
        <v>85300</v>
      </c>
      <c r="I6724" t="s">
        <v>33476</v>
      </c>
      <c r="J6724"/>
      <c r="U6724" s="43"/>
      <c r="AE6724"/>
    </row>
    <row r="6725" spans="1:31">
      <c r="A6725">
        <v>17350</v>
      </c>
      <c r="B6725" t="s">
        <v>5997</v>
      </c>
      <c r="C6725" t="s">
        <v>33477</v>
      </c>
      <c r="D6725" t="s">
        <v>33476</v>
      </c>
      <c r="E6725"/>
      <c r="F6725"/>
      <c r="G6725"/>
      <c r="H6725">
        <v>85310</v>
      </c>
      <c r="I6725" t="s">
        <v>33476</v>
      </c>
      <c r="J6725"/>
      <c r="U6725" s="43"/>
      <c r="AE6725"/>
    </row>
    <row r="6726" spans="1:31">
      <c r="A6726">
        <v>17350</v>
      </c>
      <c r="B6726" t="s">
        <v>5997</v>
      </c>
      <c r="C6726" t="s">
        <v>33477</v>
      </c>
      <c r="D6726" t="s">
        <v>33476</v>
      </c>
      <c r="E6726"/>
      <c r="F6726"/>
      <c r="G6726"/>
      <c r="H6726">
        <v>85310</v>
      </c>
      <c r="I6726" t="s">
        <v>33476</v>
      </c>
      <c r="J6726"/>
      <c r="U6726" s="43"/>
      <c r="AE6726"/>
    </row>
    <row r="6727" spans="1:31">
      <c r="A6727">
        <v>17350</v>
      </c>
      <c r="B6727" t="s">
        <v>5997</v>
      </c>
      <c r="C6727" t="s">
        <v>33477</v>
      </c>
      <c r="D6727" t="s">
        <v>33476</v>
      </c>
      <c r="E6727"/>
      <c r="F6727"/>
      <c r="G6727"/>
      <c r="H6727">
        <v>85320</v>
      </c>
      <c r="I6727" t="s">
        <v>33476</v>
      </c>
      <c r="J6727"/>
      <c r="U6727" s="43"/>
      <c r="AE6727"/>
    </row>
    <row r="6728" spans="1:31">
      <c r="A6728">
        <v>17800</v>
      </c>
      <c r="B6728" t="s">
        <v>5998</v>
      </c>
      <c r="C6728" t="s">
        <v>33477</v>
      </c>
      <c r="D6728" t="s">
        <v>33476</v>
      </c>
      <c r="E6728"/>
      <c r="F6728"/>
      <c r="G6728"/>
      <c r="H6728">
        <v>85320</v>
      </c>
      <c r="I6728" t="s">
        <v>33476</v>
      </c>
      <c r="J6728"/>
      <c r="U6728" s="43"/>
      <c r="AE6728"/>
    </row>
    <row r="6729" spans="1:31">
      <c r="A6729">
        <v>17800</v>
      </c>
      <c r="B6729" t="s">
        <v>5999</v>
      </c>
      <c r="C6729" t="s">
        <v>33477</v>
      </c>
      <c r="D6729" t="s">
        <v>33476</v>
      </c>
      <c r="E6729"/>
      <c r="F6729"/>
      <c r="G6729"/>
      <c r="H6729">
        <v>85320</v>
      </c>
      <c r="I6729" t="s">
        <v>33476</v>
      </c>
      <c r="J6729"/>
      <c r="U6729" s="43"/>
      <c r="AE6729"/>
    </row>
    <row r="6730" spans="1:31">
      <c r="A6730">
        <v>17330</v>
      </c>
      <c r="B6730" t="s">
        <v>6000</v>
      </c>
      <c r="C6730" t="s">
        <v>33477</v>
      </c>
      <c r="D6730" t="s">
        <v>33476</v>
      </c>
      <c r="E6730"/>
      <c r="F6730"/>
      <c r="G6730"/>
      <c r="H6730">
        <v>85370</v>
      </c>
      <c r="I6730" t="s">
        <v>33476</v>
      </c>
      <c r="J6730"/>
      <c r="U6730" s="43"/>
      <c r="AE6730"/>
    </row>
    <row r="6731" spans="1:31">
      <c r="A6731">
        <v>17240</v>
      </c>
      <c r="B6731" t="s">
        <v>6001</v>
      </c>
      <c r="C6731" t="s">
        <v>33477</v>
      </c>
      <c r="D6731" t="s">
        <v>33476</v>
      </c>
      <c r="E6731"/>
      <c r="F6731"/>
      <c r="G6731"/>
      <c r="H6731">
        <v>85370</v>
      </c>
      <c r="I6731" t="s">
        <v>33476</v>
      </c>
      <c r="J6731"/>
      <c r="U6731" s="43"/>
      <c r="AE6731"/>
    </row>
    <row r="6732" spans="1:31">
      <c r="A6732">
        <v>17500</v>
      </c>
      <c r="B6732" t="s">
        <v>6002</v>
      </c>
      <c r="C6732" t="s">
        <v>33477</v>
      </c>
      <c r="D6732" t="s">
        <v>33476</v>
      </c>
      <c r="E6732"/>
      <c r="F6732"/>
      <c r="G6732"/>
      <c r="H6732">
        <v>85390</v>
      </c>
      <c r="I6732" t="s">
        <v>33476</v>
      </c>
      <c r="J6732"/>
      <c r="U6732" s="43"/>
      <c r="AE6732"/>
    </row>
    <row r="6733" spans="1:31">
      <c r="A6733">
        <v>17260</v>
      </c>
      <c r="B6733" t="s">
        <v>6003</v>
      </c>
      <c r="C6733" t="s">
        <v>33477</v>
      </c>
      <c r="D6733" t="s">
        <v>33476</v>
      </c>
      <c r="E6733"/>
      <c r="F6733"/>
      <c r="G6733"/>
      <c r="H6733">
        <v>85400</v>
      </c>
      <c r="I6733" t="s">
        <v>33476</v>
      </c>
      <c r="J6733"/>
      <c r="U6733" s="43"/>
      <c r="AE6733"/>
    </row>
    <row r="6734" spans="1:31">
      <c r="A6734">
        <v>17150</v>
      </c>
      <c r="B6734" t="s">
        <v>6004</v>
      </c>
      <c r="C6734" t="s">
        <v>33477</v>
      </c>
      <c r="D6734" t="s">
        <v>33476</v>
      </c>
      <c r="E6734"/>
      <c r="F6734"/>
      <c r="G6734"/>
      <c r="H6734">
        <v>85400</v>
      </c>
      <c r="I6734" t="s">
        <v>33476</v>
      </c>
      <c r="J6734"/>
      <c r="U6734" s="43"/>
      <c r="AE6734"/>
    </row>
    <row r="6735" spans="1:31">
      <c r="A6735">
        <v>17600</v>
      </c>
      <c r="B6735" t="s">
        <v>1657</v>
      </c>
      <c r="C6735" t="s">
        <v>33477</v>
      </c>
      <c r="D6735" t="s">
        <v>33476</v>
      </c>
      <c r="E6735"/>
      <c r="F6735"/>
      <c r="G6735"/>
      <c r="H6735">
        <v>85410</v>
      </c>
      <c r="I6735" t="s">
        <v>33476</v>
      </c>
      <c r="J6735"/>
      <c r="U6735" s="43"/>
      <c r="AE6735"/>
    </row>
    <row r="6736" spans="1:31">
      <c r="A6736">
        <v>17220</v>
      </c>
      <c r="B6736" t="s">
        <v>6005</v>
      </c>
      <c r="C6736" t="s">
        <v>33477</v>
      </c>
      <c r="D6736" t="s">
        <v>33476</v>
      </c>
      <c r="E6736"/>
      <c r="F6736"/>
      <c r="G6736"/>
      <c r="H6736">
        <v>85410</v>
      </c>
      <c r="I6736" t="s">
        <v>33476</v>
      </c>
      <c r="J6736"/>
      <c r="U6736" s="43"/>
      <c r="AE6736"/>
    </row>
    <row r="6737" spans="1:31">
      <c r="A6737">
        <v>17220</v>
      </c>
      <c r="B6737" t="s">
        <v>6005</v>
      </c>
      <c r="C6737" t="s">
        <v>33477</v>
      </c>
      <c r="D6737" t="s">
        <v>33476</v>
      </c>
      <c r="E6737"/>
      <c r="F6737"/>
      <c r="G6737"/>
      <c r="H6737">
        <v>85430</v>
      </c>
      <c r="I6737" t="s">
        <v>33476</v>
      </c>
      <c r="J6737"/>
      <c r="U6737" s="43"/>
      <c r="AE6737"/>
    </row>
    <row r="6738" spans="1:31">
      <c r="A6738">
        <v>17250</v>
      </c>
      <c r="B6738" t="s">
        <v>6006</v>
      </c>
      <c r="C6738" t="s">
        <v>33477</v>
      </c>
      <c r="D6738" t="s">
        <v>33476</v>
      </c>
      <c r="E6738"/>
      <c r="F6738"/>
      <c r="G6738"/>
      <c r="H6738">
        <v>85440</v>
      </c>
      <c r="I6738" t="s">
        <v>33476</v>
      </c>
      <c r="J6738"/>
      <c r="U6738" s="43"/>
      <c r="AE6738"/>
    </row>
    <row r="6739" spans="1:31">
      <c r="A6739">
        <v>17200</v>
      </c>
      <c r="B6739" t="s">
        <v>6007</v>
      </c>
      <c r="C6739" t="s">
        <v>33477</v>
      </c>
      <c r="D6739" t="e">
        <v>#N/A</v>
      </c>
      <c r="E6739"/>
      <c r="F6739"/>
      <c r="G6739"/>
      <c r="H6739">
        <v>85440</v>
      </c>
      <c r="I6739" t="s">
        <v>33476</v>
      </c>
      <c r="J6739"/>
      <c r="U6739" s="43"/>
      <c r="AE6739"/>
    </row>
    <row r="6740" spans="1:31">
      <c r="A6740">
        <v>17150</v>
      </c>
      <c r="B6740" t="s">
        <v>6008</v>
      </c>
      <c r="C6740" t="s">
        <v>33477</v>
      </c>
      <c r="D6740" t="s">
        <v>33476</v>
      </c>
      <c r="E6740"/>
      <c r="F6740"/>
      <c r="G6740"/>
      <c r="H6740">
        <v>85440</v>
      </c>
      <c r="I6740" t="s">
        <v>33476</v>
      </c>
      <c r="J6740"/>
      <c r="U6740" s="43"/>
      <c r="AE6740"/>
    </row>
    <row r="6741" spans="1:31">
      <c r="A6741">
        <v>17370</v>
      </c>
      <c r="B6741" t="s">
        <v>6009</v>
      </c>
      <c r="C6741" t="s">
        <v>33477</v>
      </c>
      <c r="D6741" t="e">
        <v>#N/A</v>
      </c>
      <c r="E6741"/>
      <c r="F6741"/>
      <c r="G6741"/>
      <c r="H6741">
        <v>85450</v>
      </c>
      <c r="I6741" t="s">
        <v>33476</v>
      </c>
      <c r="J6741"/>
      <c r="U6741" s="43"/>
      <c r="AE6741"/>
    </row>
    <row r="6742" spans="1:31">
      <c r="A6742">
        <v>17100</v>
      </c>
      <c r="B6742" t="s">
        <v>6010</v>
      </c>
      <c r="C6742" t="s">
        <v>33477</v>
      </c>
      <c r="D6742" t="s">
        <v>33476</v>
      </c>
      <c r="E6742"/>
      <c r="F6742"/>
      <c r="G6742"/>
      <c r="H6742">
        <v>85450</v>
      </c>
      <c r="I6742" t="s">
        <v>33476</v>
      </c>
      <c r="J6742"/>
      <c r="U6742" s="43"/>
      <c r="AE6742"/>
    </row>
    <row r="6743" spans="1:31">
      <c r="A6743">
        <v>17220</v>
      </c>
      <c r="B6743" t="s">
        <v>6011</v>
      </c>
      <c r="C6743" t="s">
        <v>33477</v>
      </c>
      <c r="D6743" t="s">
        <v>33476</v>
      </c>
      <c r="E6743"/>
      <c r="F6743"/>
      <c r="G6743"/>
      <c r="H6743">
        <v>85450</v>
      </c>
      <c r="I6743" t="s">
        <v>33476</v>
      </c>
      <c r="J6743"/>
      <c r="U6743" s="43"/>
      <c r="AE6743"/>
    </row>
    <row r="6744" spans="1:31">
      <c r="A6744">
        <v>17138</v>
      </c>
      <c r="B6744" t="s">
        <v>6012</v>
      </c>
      <c r="C6744" t="s">
        <v>33477</v>
      </c>
      <c r="D6744" t="s">
        <v>33476</v>
      </c>
      <c r="E6744"/>
      <c r="F6744"/>
      <c r="G6744"/>
      <c r="H6744">
        <v>85460</v>
      </c>
      <c r="I6744" t="s">
        <v>33476</v>
      </c>
      <c r="J6744"/>
      <c r="U6744" s="43"/>
      <c r="AE6744"/>
    </row>
    <row r="6745" spans="1:31">
      <c r="A6745">
        <v>17100</v>
      </c>
      <c r="B6745" t="s">
        <v>6013</v>
      </c>
      <c r="C6745" t="s">
        <v>33477</v>
      </c>
      <c r="D6745" t="s">
        <v>33476</v>
      </c>
      <c r="E6745"/>
      <c r="F6745"/>
      <c r="G6745"/>
      <c r="H6745">
        <v>85470</v>
      </c>
      <c r="I6745" t="s">
        <v>33476</v>
      </c>
      <c r="J6745"/>
      <c r="U6745" s="43"/>
      <c r="AE6745"/>
    </row>
    <row r="6746" spans="1:31">
      <c r="A6746">
        <v>17510</v>
      </c>
      <c r="B6746" t="s">
        <v>6014</v>
      </c>
      <c r="C6746" t="s">
        <v>33477</v>
      </c>
      <c r="D6746" t="s">
        <v>33476</v>
      </c>
      <c r="E6746"/>
      <c r="F6746"/>
      <c r="G6746"/>
      <c r="H6746">
        <v>85480</v>
      </c>
      <c r="I6746" t="s">
        <v>33476</v>
      </c>
      <c r="J6746"/>
      <c r="U6746" s="43"/>
      <c r="AE6746"/>
    </row>
    <row r="6747" spans="1:31">
      <c r="A6747">
        <v>17130</v>
      </c>
      <c r="B6747" t="s">
        <v>6015</v>
      </c>
      <c r="C6747" t="s">
        <v>33477</v>
      </c>
      <c r="D6747" t="s">
        <v>33476</v>
      </c>
      <c r="E6747"/>
      <c r="F6747"/>
      <c r="G6747"/>
      <c r="H6747">
        <v>85480</v>
      </c>
      <c r="I6747" t="s">
        <v>33476</v>
      </c>
      <c r="J6747"/>
      <c r="U6747" s="43"/>
      <c r="AE6747"/>
    </row>
    <row r="6748" spans="1:31">
      <c r="A6748">
        <v>17800</v>
      </c>
      <c r="B6748" t="s">
        <v>6016</v>
      </c>
      <c r="C6748" t="s">
        <v>33477</v>
      </c>
      <c r="D6748" t="s">
        <v>33476</v>
      </c>
      <c r="E6748"/>
      <c r="F6748"/>
      <c r="G6748"/>
      <c r="H6748">
        <v>85500</v>
      </c>
      <c r="I6748" t="s">
        <v>33476</v>
      </c>
      <c r="J6748"/>
      <c r="U6748" s="43"/>
      <c r="AE6748"/>
    </row>
    <row r="6749" spans="1:31">
      <c r="A6749">
        <v>17220</v>
      </c>
      <c r="B6749" t="s">
        <v>6017</v>
      </c>
      <c r="C6749" t="s">
        <v>33477</v>
      </c>
      <c r="D6749" t="s">
        <v>33476</v>
      </c>
      <c r="E6749"/>
      <c r="F6749"/>
      <c r="G6749"/>
      <c r="H6749">
        <v>85510</v>
      </c>
      <c r="I6749" t="s">
        <v>33476</v>
      </c>
      <c r="J6749"/>
      <c r="U6749" s="43"/>
      <c r="AE6749"/>
    </row>
    <row r="6750" spans="1:31">
      <c r="A6750">
        <v>17600</v>
      </c>
      <c r="B6750" t="s">
        <v>6018</v>
      </c>
      <c r="C6750" t="s">
        <v>33477</v>
      </c>
      <c r="D6750" t="s">
        <v>33476</v>
      </c>
      <c r="E6750"/>
      <c r="F6750"/>
      <c r="G6750"/>
      <c r="H6750">
        <v>85530</v>
      </c>
      <c r="I6750" t="s">
        <v>33476</v>
      </c>
      <c r="J6750"/>
      <c r="U6750" s="43"/>
      <c r="AE6750"/>
    </row>
    <row r="6751" spans="1:31">
      <c r="A6751">
        <v>17510</v>
      </c>
      <c r="B6751" t="s">
        <v>6019</v>
      </c>
      <c r="C6751" t="s">
        <v>33477</v>
      </c>
      <c r="D6751" t="s">
        <v>33476</v>
      </c>
      <c r="E6751"/>
      <c r="F6751"/>
      <c r="G6751"/>
      <c r="H6751">
        <v>85540</v>
      </c>
      <c r="I6751" t="s">
        <v>33476</v>
      </c>
      <c r="J6751"/>
      <c r="U6751" s="43"/>
      <c r="AE6751"/>
    </row>
    <row r="6752" spans="1:31">
      <c r="A6752">
        <v>17150</v>
      </c>
      <c r="B6752" t="s">
        <v>6020</v>
      </c>
      <c r="C6752" t="s">
        <v>33477</v>
      </c>
      <c r="D6752" t="s">
        <v>33476</v>
      </c>
      <c r="E6752"/>
      <c r="F6752"/>
      <c r="G6752"/>
      <c r="H6752">
        <v>85540</v>
      </c>
      <c r="I6752" t="s">
        <v>33476</v>
      </c>
      <c r="J6752"/>
      <c r="U6752" s="43"/>
      <c r="AE6752"/>
    </row>
    <row r="6753" spans="1:31">
      <c r="A6753">
        <v>17150</v>
      </c>
      <c r="B6753" t="s">
        <v>6021</v>
      </c>
      <c r="C6753" t="s">
        <v>33477</v>
      </c>
      <c r="D6753" t="s">
        <v>33476</v>
      </c>
      <c r="E6753"/>
      <c r="F6753"/>
      <c r="G6753"/>
      <c r="H6753">
        <v>85560</v>
      </c>
      <c r="I6753" t="s">
        <v>33476</v>
      </c>
      <c r="J6753"/>
      <c r="U6753" s="43"/>
      <c r="AE6753"/>
    </row>
    <row r="6754" spans="1:31">
      <c r="A6754">
        <v>17120</v>
      </c>
      <c r="B6754" t="s">
        <v>6022</v>
      </c>
      <c r="C6754" t="s">
        <v>33477</v>
      </c>
      <c r="D6754" t="s">
        <v>33476</v>
      </c>
      <c r="E6754"/>
      <c r="F6754"/>
      <c r="G6754"/>
      <c r="H6754">
        <v>85560</v>
      </c>
      <c r="I6754" t="s">
        <v>33476</v>
      </c>
      <c r="J6754"/>
      <c r="U6754" s="43"/>
      <c r="AE6754"/>
    </row>
    <row r="6755" spans="1:31">
      <c r="A6755">
        <v>17770</v>
      </c>
      <c r="B6755" t="s">
        <v>6023</v>
      </c>
      <c r="C6755" t="s">
        <v>33477</v>
      </c>
      <c r="D6755" t="s">
        <v>33476</v>
      </c>
      <c r="E6755"/>
      <c r="F6755"/>
      <c r="G6755"/>
      <c r="H6755">
        <v>85570</v>
      </c>
      <c r="I6755" t="s">
        <v>33476</v>
      </c>
      <c r="J6755"/>
      <c r="U6755" s="43"/>
      <c r="AE6755"/>
    </row>
    <row r="6756" spans="1:31">
      <c r="A6756">
        <v>17490</v>
      </c>
      <c r="B6756" t="s">
        <v>6024</v>
      </c>
      <c r="C6756" t="s">
        <v>33477</v>
      </c>
      <c r="D6756" t="s">
        <v>33476</v>
      </c>
      <c r="E6756"/>
      <c r="F6756"/>
      <c r="G6756"/>
      <c r="H6756">
        <v>85570</v>
      </c>
      <c r="I6756" t="s">
        <v>33476</v>
      </c>
      <c r="J6756"/>
      <c r="U6756" s="43"/>
      <c r="AE6756"/>
    </row>
    <row r="6757" spans="1:31">
      <c r="A6757">
        <v>17160</v>
      </c>
      <c r="B6757" t="s">
        <v>4409</v>
      </c>
      <c r="C6757" t="s">
        <v>33477</v>
      </c>
      <c r="D6757" t="s">
        <v>33476</v>
      </c>
      <c r="E6757"/>
      <c r="F6757"/>
      <c r="G6757"/>
      <c r="H6757">
        <v>85580</v>
      </c>
      <c r="I6757" t="s">
        <v>33476</v>
      </c>
      <c r="J6757"/>
      <c r="U6757" s="43"/>
      <c r="AE6757"/>
    </row>
    <row r="6758" spans="1:31">
      <c r="A6758">
        <v>17780</v>
      </c>
      <c r="B6758" t="s">
        <v>6025</v>
      </c>
      <c r="C6758" t="s">
        <v>33477</v>
      </c>
      <c r="D6758" t="s">
        <v>33476</v>
      </c>
      <c r="E6758"/>
      <c r="F6758"/>
      <c r="G6758"/>
      <c r="H6758">
        <v>85580</v>
      </c>
      <c r="I6758" t="s">
        <v>33476</v>
      </c>
      <c r="J6758"/>
      <c r="U6758" s="43"/>
      <c r="AE6758"/>
    </row>
    <row r="6759" spans="1:31">
      <c r="A6759">
        <v>17150</v>
      </c>
      <c r="B6759" t="s">
        <v>6026</v>
      </c>
      <c r="C6759" t="s">
        <v>33477</v>
      </c>
      <c r="D6759" t="s">
        <v>33476</v>
      </c>
      <c r="E6759"/>
      <c r="F6759"/>
      <c r="G6759"/>
      <c r="H6759">
        <v>85580</v>
      </c>
      <c r="I6759" t="s">
        <v>33476</v>
      </c>
      <c r="J6759"/>
      <c r="U6759" s="43"/>
      <c r="AE6759"/>
    </row>
    <row r="6760" spans="1:31">
      <c r="A6760">
        <v>17250</v>
      </c>
      <c r="B6760" t="s">
        <v>6027</v>
      </c>
      <c r="C6760" t="s">
        <v>33477</v>
      </c>
      <c r="D6760" t="s">
        <v>33476</v>
      </c>
      <c r="E6760"/>
      <c r="F6760"/>
      <c r="G6760"/>
      <c r="H6760">
        <v>85590</v>
      </c>
      <c r="I6760" t="s">
        <v>33476</v>
      </c>
      <c r="J6760"/>
      <c r="U6760" s="43"/>
      <c r="AE6760"/>
    </row>
    <row r="6761" spans="1:31">
      <c r="A6761">
        <v>17130</v>
      </c>
      <c r="B6761" t="s">
        <v>6028</v>
      </c>
      <c r="C6761" t="s">
        <v>33477</v>
      </c>
      <c r="D6761" t="s">
        <v>33476</v>
      </c>
      <c r="E6761"/>
      <c r="F6761"/>
      <c r="G6761"/>
      <c r="H6761">
        <v>85600</v>
      </c>
      <c r="I6761" t="s">
        <v>33476</v>
      </c>
      <c r="J6761"/>
      <c r="U6761" s="43"/>
      <c r="AE6761"/>
    </row>
    <row r="6762" spans="1:31">
      <c r="A6762">
        <v>17130</v>
      </c>
      <c r="B6762" t="s">
        <v>6029</v>
      </c>
      <c r="C6762" t="s">
        <v>33477</v>
      </c>
      <c r="D6762" t="s">
        <v>33476</v>
      </c>
      <c r="E6762"/>
      <c r="F6762"/>
      <c r="G6762"/>
      <c r="H6762">
        <v>85610</v>
      </c>
      <c r="I6762" t="s">
        <v>33476</v>
      </c>
      <c r="J6762"/>
      <c r="U6762" s="43"/>
      <c r="AE6762"/>
    </row>
    <row r="6763" spans="1:31">
      <c r="A6763">
        <v>17700</v>
      </c>
      <c r="B6763" t="s">
        <v>6030</v>
      </c>
      <c r="C6763" t="s">
        <v>33477</v>
      </c>
      <c r="D6763" t="s">
        <v>33476</v>
      </c>
      <c r="E6763"/>
      <c r="F6763"/>
      <c r="G6763"/>
      <c r="H6763">
        <v>85620</v>
      </c>
      <c r="I6763" t="s">
        <v>33476</v>
      </c>
      <c r="J6763"/>
      <c r="U6763" s="43"/>
      <c r="AE6763"/>
    </row>
    <row r="6764" spans="1:31">
      <c r="A6764">
        <v>17350</v>
      </c>
      <c r="B6764" t="s">
        <v>6031</v>
      </c>
      <c r="C6764" t="s">
        <v>33477</v>
      </c>
      <c r="D6764" t="s">
        <v>33476</v>
      </c>
      <c r="E6764"/>
      <c r="F6764"/>
      <c r="G6764"/>
      <c r="H6764">
        <v>85640</v>
      </c>
      <c r="I6764" t="s">
        <v>33476</v>
      </c>
      <c r="J6764"/>
      <c r="U6764" s="43"/>
      <c r="AE6764"/>
    </row>
    <row r="6765" spans="1:31">
      <c r="A6765">
        <v>17350</v>
      </c>
      <c r="B6765" t="s">
        <v>6032</v>
      </c>
      <c r="C6765" t="s">
        <v>33477</v>
      </c>
      <c r="D6765" t="s">
        <v>33476</v>
      </c>
      <c r="E6765"/>
      <c r="F6765"/>
      <c r="G6765"/>
      <c r="H6765">
        <v>85670</v>
      </c>
      <c r="I6765" t="s">
        <v>33476</v>
      </c>
      <c r="J6765"/>
      <c r="U6765" s="43"/>
      <c r="AE6765"/>
    </row>
    <row r="6766" spans="1:31">
      <c r="A6766">
        <v>17120</v>
      </c>
      <c r="B6766" t="s">
        <v>6033</v>
      </c>
      <c r="C6766" t="s">
        <v>33477</v>
      </c>
      <c r="D6766" t="s">
        <v>33476</v>
      </c>
      <c r="E6766"/>
      <c r="F6766"/>
      <c r="G6766"/>
      <c r="H6766">
        <v>85670</v>
      </c>
      <c r="I6766" t="s">
        <v>33476</v>
      </c>
      <c r="J6766"/>
      <c r="U6766" s="43"/>
      <c r="AE6766"/>
    </row>
    <row r="6767" spans="1:31">
      <c r="A6767">
        <v>17260</v>
      </c>
      <c r="B6767" t="s">
        <v>6034</v>
      </c>
      <c r="C6767" t="s">
        <v>33477</v>
      </c>
      <c r="D6767" t="s">
        <v>33476</v>
      </c>
      <c r="E6767"/>
      <c r="F6767"/>
      <c r="G6767"/>
      <c r="H6767">
        <v>85700</v>
      </c>
      <c r="I6767" t="s">
        <v>33476</v>
      </c>
      <c r="J6767"/>
      <c r="U6767" s="43"/>
      <c r="AE6767"/>
    </row>
    <row r="6768" spans="1:31">
      <c r="A6768">
        <v>17170</v>
      </c>
      <c r="B6768" t="s">
        <v>6035</v>
      </c>
      <c r="C6768" t="s">
        <v>33477</v>
      </c>
      <c r="D6768" t="s">
        <v>33476</v>
      </c>
      <c r="E6768"/>
      <c r="F6768"/>
      <c r="G6768"/>
      <c r="H6768">
        <v>85700</v>
      </c>
      <c r="I6768" t="s">
        <v>33476</v>
      </c>
      <c r="J6768"/>
      <c r="U6768" s="43"/>
      <c r="AE6768"/>
    </row>
    <row r="6769" spans="1:31">
      <c r="A6769">
        <v>17400</v>
      </c>
      <c r="B6769" t="s">
        <v>6036</v>
      </c>
      <c r="C6769" t="s">
        <v>33477</v>
      </c>
      <c r="D6769" t="s">
        <v>33476</v>
      </c>
      <c r="E6769"/>
      <c r="F6769"/>
      <c r="G6769"/>
      <c r="H6769">
        <v>85700</v>
      </c>
      <c r="I6769" t="s">
        <v>33476</v>
      </c>
      <c r="J6769"/>
      <c r="U6769" s="43"/>
      <c r="AE6769"/>
    </row>
    <row r="6770" spans="1:31">
      <c r="A6770">
        <v>17460</v>
      </c>
      <c r="B6770" t="s">
        <v>6037</v>
      </c>
      <c r="C6770" t="s">
        <v>33477</v>
      </c>
      <c r="D6770" t="s">
        <v>33476</v>
      </c>
      <c r="E6770"/>
      <c r="F6770"/>
      <c r="G6770"/>
      <c r="H6770">
        <v>85710</v>
      </c>
      <c r="I6770" t="s">
        <v>33476</v>
      </c>
      <c r="J6770"/>
      <c r="U6770" s="43"/>
      <c r="AE6770"/>
    </row>
    <row r="6771" spans="1:31">
      <c r="A6771">
        <v>17120</v>
      </c>
      <c r="B6771" t="s">
        <v>6038</v>
      </c>
      <c r="C6771" t="s">
        <v>33477</v>
      </c>
      <c r="D6771" t="s">
        <v>33476</v>
      </c>
      <c r="E6771"/>
      <c r="F6771"/>
      <c r="G6771"/>
      <c r="H6771">
        <v>85750</v>
      </c>
      <c r="I6771" t="s">
        <v>33476</v>
      </c>
      <c r="J6771"/>
      <c r="U6771" s="43"/>
      <c r="AE6771"/>
    </row>
    <row r="6772" spans="1:31">
      <c r="A6772">
        <v>17290</v>
      </c>
      <c r="B6772" t="s">
        <v>6039</v>
      </c>
      <c r="C6772" t="s">
        <v>33477</v>
      </c>
      <c r="D6772" t="s">
        <v>33476</v>
      </c>
      <c r="E6772"/>
      <c r="F6772"/>
      <c r="G6772"/>
      <c r="H6772">
        <v>85770</v>
      </c>
      <c r="I6772" t="s">
        <v>33476</v>
      </c>
      <c r="J6772"/>
      <c r="U6772" s="43"/>
      <c r="AE6772"/>
    </row>
    <row r="6773" spans="1:31">
      <c r="A6773">
        <v>17460</v>
      </c>
      <c r="B6773" t="s">
        <v>6040</v>
      </c>
      <c r="C6773" t="s">
        <v>33477</v>
      </c>
      <c r="D6773" t="s">
        <v>33476</v>
      </c>
      <c r="E6773"/>
      <c r="F6773"/>
      <c r="G6773"/>
      <c r="H6773">
        <v>85800</v>
      </c>
      <c r="I6773" t="s">
        <v>33476</v>
      </c>
      <c r="J6773"/>
      <c r="U6773" s="43"/>
      <c r="AE6773"/>
    </row>
    <row r="6774" spans="1:31">
      <c r="A6774">
        <v>17600</v>
      </c>
      <c r="B6774" t="s">
        <v>6041</v>
      </c>
      <c r="C6774" t="s">
        <v>33477</v>
      </c>
      <c r="D6774" t="s">
        <v>33476</v>
      </c>
      <c r="E6774"/>
      <c r="F6774"/>
      <c r="G6774"/>
      <c r="H6774">
        <v>86100</v>
      </c>
      <c r="I6774" t="s">
        <v>33476</v>
      </c>
      <c r="J6774"/>
      <c r="U6774" s="43"/>
      <c r="AE6774"/>
    </row>
    <row r="6775" spans="1:31">
      <c r="A6775">
        <v>17160</v>
      </c>
      <c r="B6775" t="s">
        <v>3676</v>
      </c>
      <c r="C6775" t="s">
        <v>33477</v>
      </c>
      <c r="D6775" t="s">
        <v>33476</v>
      </c>
      <c r="E6775"/>
      <c r="F6775"/>
      <c r="G6775"/>
      <c r="H6775">
        <v>86100</v>
      </c>
      <c r="I6775" t="s">
        <v>33476</v>
      </c>
      <c r="J6775"/>
      <c r="U6775" s="43"/>
      <c r="AE6775"/>
    </row>
    <row r="6776" spans="1:31">
      <c r="A6776">
        <v>17290</v>
      </c>
      <c r="B6776" t="s">
        <v>6042</v>
      </c>
      <c r="C6776" t="s">
        <v>33477</v>
      </c>
      <c r="D6776" t="s">
        <v>33476</v>
      </c>
      <c r="E6776"/>
      <c r="F6776"/>
      <c r="G6776"/>
      <c r="H6776">
        <v>86100</v>
      </c>
      <c r="I6776" t="s">
        <v>33476</v>
      </c>
      <c r="J6776"/>
      <c r="U6776" s="43"/>
      <c r="AE6776"/>
    </row>
    <row r="6777" spans="1:31">
      <c r="A6777">
        <v>17380</v>
      </c>
      <c r="B6777" t="s">
        <v>6043</v>
      </c>
      <c r="C6777" t="s">
        <v>33477</v>
      </c>
      <c r="D6777" t="s">
        <v>33476</v>
      </c>
      <c r="E6777"/>
      <c r="F6777"/>
      <c r="G6777"/>
      <c r="H6777">
        <v>86110</v>
      </c>
      <c r="I6777" t="s">
        <v>33476</v>
      </c>
      <c r="J6777"/>
      <c r="U6777" s="43"/>
      <c r="AE6777"/>
    </row>
    <row r="6778" spans="1:31">
      <c r="A6778">
        <v>17430</v>
      </c>
      <c r="B6778" t="s">
        <v>6044</v>
      </c>
      <c r="C6778" t="s">
        <v>33477</v>
      </c>
      <c r="D6778" t="s">
        <v>33476</v>
      </c>
      <c r="E6778"/>
      <c r="F6778"/>
      <c r="G6778"/>
      <c r="H6778">
        <v>86110</v>
      </c>
      <c r="I6778" t="s">
        <v>33476</v>
      </c>
      <c r="J6778"/>
      <c r="U6778" s="43"/>
      <c r="AE6778"/>
    </row>
    <row r="6779" spans="1:31">
      <c r="A6779">
        <v>17380</v>
      </c>
      <c r="B6779" t="s">
        <v>6045</v>
      </c>
      <c r="C6779" t="s">
        <v>33477</v>
      </c>
      <c r="D6779" t="s">
        <v>33476</v>
      </c>
      <c r="E6779"/>
      <c r="F6779"/>
      <c r="G6779"/>
      <c r="H6779">
        <v>86110</v>
      </c>
      <c r="I6779" t="s">
        <v>33476</v>
      </c>
      <c r="J6779"/>
      <c r="U6779" s="43"/>
      <c r="AE6779"/>
    </row>
    <row r="6780" spans="1:31">
      <c r="A6780">
        <v>17160</v>
      </c>
      <c r="B6780" t="s">
        <v>6046</v>
      </c>
      <c r="C6780" t="s">
        <v>33477</v>
      </c>
      <c r="D6780" t="s">
        <v>33476</v>
      </c>
      <c r="E6780"/>
      <c r="F6780"/>
      <c r="G6780"/>
      <c r="H6780">
        <v>86110</v>
      </c>
      <c r="I6780" t="s">
        <v>33476</v>
      </c>
      <c r="J6780"/>
      <c r="U6780" s="43"/>
      <c r="AE6780"/>
    </row>
    <row r="6781" spans="1:31">
      <c r="A6781">
        <v>17390</v>
      </c>
      <c r="B6781" t="s">
        <v>6047</v>
      </c>
      <c r="C6781" t="s">
        <v>33477</v>
      </c>
      <c r="D6781" t="s">
        <v>33476</v>
      </c>
      <c r="E6781"/>
      <c r="F6781"/>
      <c r="G6781"/>
      <c r="H6781">
        <v>86120</v>
      </c>
      <c r="I6781" t="s">
        <v>33476</v>
      </c>
      <c r="J6781"/>
      <c r="U6781" s="43"/>
      <c r="AE6781"/>
    </row>
    <row r="6782" spans="1:31">
      <c r="A6782">
        <v>17390</v>
      </c>
      <c r="B6782" t="s">
        <v>6047</v>
      </c>
      <c r="C6782" t="s">
        <v>33477</v>
      </c>
      <c r="D6782" t="s">
        <v>33476</v>
      </c>
      <c r="E6782"/>
      <c r="F6782"/>
      <c r="G6782"/>
      <c r="H6782">
        <v>86120</v>
      </c>
      <c r="I6782" t="s">
        <v>33476</v>
      </c>
      <c r="J6782"/>
      <c r="U6782" s="43"/>
      <c r="AE6782"/>
    </row>
    <row r="6783" spans="1:31">
      <c r="A6783">
        <v>17250</v>
      </c>
      <c r="B6783" t="s">
        <v>6048</v>
      </c>
      <c r="C6783" t="s">
        <v>33477</v>
      </c>
      <c r="D6783" t="s">
        <v>33476</v>
      </c>
      <c r="E6783"/>
      <c r="F6783"/>
      <c r="G6783"/>
      <c r="H6783">
        <v>86120</v>
      </c>
      <c r="I6783" t="s">
        <v>33476</v>
      </c>
      <c r="J6783"/>
      <c r="U6783" s="43"/>
      <c r="AE6783"/>
    </row>
    <row r="6784" spans="1:31">
      <c r="A6784">
        <v>17130</v>
      </c>
      <c r="B6784" t="s">
        <v>6049</v>
      </c>
      <c r="C6784" t="s">
        <v>33477</v>
      </c>
      <c r="D6784" t="s">
        <v>33476</v>
      </c>
      <c r="E6784"/>
      <c r="F6784"/>
      <c r="G6784"/>
      <c r="H6784">
        <v>86120</v>
      </c>
      <c r="I6784" t="s">
        <v>33476</v>
      </c>
      <c r="J6784"/>
      <c r="U6784" s="43"/>
      <c r="AE6784"/>
    </row>
    <row r="6785" spans="1:31">
      <c r="A6785">
        <v>17130</v>
      </c>
      <c r="B6785" t="s">
        <v>6049</v>
      </c>
      <c r="C6785" t="s">
        <v>33477</v>
      </c>
      <c r="D6785" t="s">
        <v>33476</v>
      </c>
      <c r="E6785"/>
      <c r="F6785"/>
      <c r="G6785"/>
      <c r="H6785">
        <v>86130</v>
      </c>
      <c r="I6785" t="s">
        <v>33476</v>
      </c>
      <c r="J6785"/>
      <c r="U6785" s="43"/>
      <c r="AE6785"/>
    </row>
    <row r="6786" spans="1:31">
      <c r="A6786">
        <v>17250</v>
      </c>
      <c r="B6786" t="s">
        <v>6050</v>
      </c>
      <c r="C6786" t="s">
        <v>33477</v>
      </c>
      <c r="D6786" t="s">
        <v>33476</v>
      </c>
      <c r="E6786"/>
      <c r="F6786"/>
      <c r="G6786"/>
      <c r="H6786">
        <v>86130</v>
      </c>
      <c r="I6786" t="s">
        <v>33476</v>
      </c>
      <c r="J6786"/>
      <c r="U6786" s="43"/>
      <c r="AE6786"/>
    </row>
    <row r="6787" spans="1:31">
      <c r="A6787">
        <v>17380</v>
      </c>
      <c r="B6787" t="s">
        <v>6051</v>
      </c>
      <c r="C6787" t="s">
        <v>33477</v>
      </c>
      <c r="D6787" t="s">
        <v>33476</v>
      </c>
      <c r="E6787"/>
      <c r="F6787"/>
      <c r="G6787"/>
      <c r="H6787">
        <v>86140</v>
      </c>
      <c r="I6787" t="s">
        <v>33476</v>
      </c>
      <c r="J6787"/>
      <c r="U6787" s="43"/>
      <c r="AE6787"/>
    </row>
    <row r="6788" spans="1:31">
      <c r="A6788">
        <v>17380</v>
      </c>
      <c r="B6788" t="s">
        <v>6051</v>
      </c>
      <c r="C6788" t="s">
        <v>33477</v>
      </c>
      <c r="D6788" t="s">
        <v>33476</v>
      </c>
      <c r="E6788"/>
      <c r="F6788"/>
      <c r="G6788"/>
      <c r="H6788">
        <v>86140</v>
      </c>
      <c r="I6788" t="s">
        <v>33476</v>
      </c>
      <c r="J6788"/>
      <c r="U6788" s="43"/>
      <c r="AE6788"/>
    </row>
    <row r="6789" spans="1:31">
      <c r="A6789">
        <v>17700</v>
      </c>
      <c r="B6789" t="s">
        <v>6051</v>
      </c>
      <c r="C6789" t="s">
        <v>33477</v>
      </c>
      <c r="D6789" t="s">
        <v>33476</v>
      </c>
      <c r="E6789"/>
      <c r="F6789"/>
      <c r="G6789"/>
      <c r="H6789">
        <v>86140</v>
      </c>
      <c r="I6789" t="s">
        <v>33476</v>
      </c>
      <c r="J6789"/>
      <c r="U6789" s="43"/>
      <c r="AE6789"/>
    </row>
    <row r="6790" spans="1:31">
      <c r="A6790">
        <v>17500</v>
      </c>
      <c r="B6790" t="s">
        <v>6052</v>
      </c>
      <c r="C6790" t="s">
        <v>33477</v>
      </c>
      <c r="D6790" t="s">
        <v>33476</v>
      </c>
      <c r="E6790"/>
      <c r="F6790"/>
      <c r="G6790"/>
      <c r="H6790">
        <v>86150</v>
      </c>
      <c r="I6790" t="s">
        <v>33476</v>
      </c>
      <c r="J6790"/>
      <c r="U6790" s="43"/>
      <c r="AE6790"/>
    </row>
    <row r="6791" spans="1:31">
      <c r="A6791">
        <v>17400</v>
      </c>
      <c r="B6791" t="s">
        <v>6053</v>
      </c>
      <c r="C6791" t="s">
        <v>33477</v>
      </c>
      <c r="D6791" t="s">
        <v>33476</v>
      </c>
      <c r="E6791"/>
      <c r="F6791"/>
      <c r="G6791"/>
      <c r="H6791">
        <v>86150</v>
      </c>
      <c r="I6791" t="s">
        <v>33476</v>
      </c>
      <c r="J6791"/>
      <c r="U6791" s="43"/>
      <c r="AE6791"/>
    </row>
    <row r="6792" spans="1:31">
      <c r="A6792">
        <v>17460</v>
      </c>
      <c r="B6792" t="s">
        <v>6054</v>
      </c>
      <c r="C6792" t="s">
        <v>33477</v>
      </c>
      <c r="D6792" t="s">
        <v>33476</v>
      </c>
      <c r="E6792"/>
      <c r="F6792"/>
      <c r="G6792"/>
      <c r="H6792">
        <v>86150</v>
      </c>
      <c r="I6792" t="s">
        <v>33476</v>
      </c>
      <c r="J6792"/>
      <c r="U6792" s="43"/>
      <c r="AE6792"/>
    </row>
    <row r="6793" spans="1:31">
      <c r="A6793">
        <v>17640</v>
      </c>
      <c r="B6793" t="s">
        <v>6055</v>
      </c>
      <c r="C6793" t="s">
        <v>33477</v>
      </c>
      <c r="D6793" t="e">
        <v>#N/A</v>
      </c>
      <c r="E6793"/>
      <c r="F6793"/>
      <c r="G6793"/>
      <c r="H6793">
        <v>86160</v>
      </c>
      <c r="I6793" t="s">
        <v>33476</v>
      </c>
      <c r="J6793"/>
      <c r="U6793" s="43"/>
      <c r="AE6793"/>
    </row>
    <row r="6794" spans="1:31">
      <c r="A6794">
        <v>17100</v>
      </c>
      <c r="B6794" t="s">
        <v>6056</v>
      </c>
      <c r="C6794" t="s">
        <v>33477</v>
      </c>
      <c r="D6794" t="s">
        <v>33476</v>
      </c>
      <c r="E6794"/>
      <c r="F6794"/>
      <c r="G6794"/>
      <c r="H6794">
        <v>86160</v>
      </c>
      <c r="I6794" t="s">
        <v>33476</v>
      </c>
      <c r="J6794"/>
      <c r="U6794" s="43"/>
      <c r="AE6794"/>
    </row>
    <row r="6795" spans="1:31">
      <c r="A6795">
        <v>17300</v>
      </c>
      <c r="B6795" t="s">
        <v>6057</v>
      </c>
      <c r="C6795" t="s">
        <v>33477</v>
      </c>
      <c r="D6795" t="s">
        <v>33476</v>
      </c>
      <c r="E6795"/>
      <c r="F6795"/>
      <c r="G6795"/>
      <c r="H6795">
        <v>86160</v>
      </c>
      <c r="I6795" t="s">
        <v>33476</v>
      </c>
      <c r="J6795"/>
      <c r="U6795" s="43"/>
      <c r="AE6795"/>
    </row>
    <row r="6796" spans="1:31">
      <c r="A6796">
        <v>17330</v>
      </c>
      <c r="B6796" t="s">
        <v>6058</v>
      </c>
      <c r="C6796" t="s">
        <v>33477</v>
      </c>
      <c r="D6796" t="s">
        <v>33476</v>
      </c>
      <c r="E6796"/>
      <c r="F6796"/>
      <c r="G6796"/>
      <c r="H6796">
        <v>86170</v>
      </c>
      <c r="I6796" t="s">
        <v>33476</v>
      </c>
      <c r="J6796"/>
      <c r="U6796" s="43"/>
      <c r="AE6796"/>
    </row>
    <row r="6797" spans="1:31">
      <c r="A6797">
        <v>17400</v>
      </c>
      <c r="B6797" t="s">
        <v>6059</v>
      </c>
      <c r="C6797" t="s">
        <v>33477</v>
      </c>
      <c r="D6797" t="s">
        <v>33476</v>
      </c>
      <c r="E6797"/>
      <c r="F6797"/>
      <c r="G6797"/>
      <c r="H6797">
        <v>86170</v>
      </c>
      <c r="I6797" t="s">
        <v>33476</v>
      </c>
      <c r="J6797"/>
      <c r="U6797" s="43"/>
      <c r="AE6797"/>
    </row>
    <row r="6798" spans="1:31">
      <c r="A6798">
        <v>17540</v>
      </c>
      <c r="B6798" t="s">
        <v>6060</v>
      </c>
      <c r="C6798" t="s">
        <v>33477</v>
      </c>
      <c r="D6798" t="s">
        <v>33476</v>
      </c>
      <c r="E6798"/>
      <c r="F6798"/>
      <c r="G6798"/>
      <c r="H6798">
        <v>86190</v>
      </c>
      <c r="I6798" t="s">
        <v>33476</v>
      </c>
      <c r="J6798"/>
      <c r="U6798" s="43"/>
      <c r="AE6798"/>
    </row>
    <row r="6799" spans="1:31">
      <c r="A6799">
        <v>17400</v>
      </c>
      <c r="B6799" t="s">
        <v>5631</v>
      </c>
      <c r="C6799" t="s">
        <v>33477</v>
      </c>
      <c r="D6799" t="s">
        <v>33476</v>
      </c>
      <c r="E6799"/>
      <c r="F6799"/>
      <c r="G6799"/>
      <c r="H6799">
        <v>86190</v>
      </c>
      <c r="I6799" t="s">
        <v>33476</v>
      </c>
      <c r="J6799"/>
      <c r="U6799" s="43"/>
      <c r="AE6799"/>
    </row>
    <row r="6800" spans="1:31">
      <c r="A6800">
        <v>17130</v>
      </c>
      <c r="B6800" t="s">
        <v>5632</v>
      </c>
      <c r="C6800" t="s">
        <v>33477</v>
      </c>
      <c r="D6800" t="s">
        <v>33476</v>
      </c>
      <c r="E6800"/>
      <c r="F6800"/>
      <c r="G6800"/>
      <c r="H6800">
        <v>86190</v>
      </c>
      <c r="I6800" t="s">
        <v>33476</v>
      </c>
      <c r="J6800"/>
      <c r="U6800" s="43"/>
      <c r="AE6800"/>
    </row>
    <row r="6801" spans="1:31">
      <c r="A6801">
        <v>17260</v>
      </c>
      <c r="B6801" t="s">
        <v>6061</v>
      </c>
      <c r="C6801" t="s">
        <v>33477</v>
      </c>
      <c r="D6801" t="s">
        <v>33476</v>
      </c>
      <c r="E6801"/>
      <c r="F6801"/>
      <c r="G6801"/>
      <c r="H6801">
        <v>86190</v>
      </c>
      <c r="I6801" t="s">
        <v>33476</v>
      </c>
      <c r="J6801"/>
      <c r="U6801" s="43"/>
      <c r="AE6801"/>
    </row>
    <row r="6802" spans="1:31">
      <c r="A6802">
        <v>17770</v>
      </c>
      <c r="B6802" t="s">
        <v>6062</v>
      </c>
      <c r="C6802" t="s">
        <v>33477</v>
      </c>
      <c r="D6802" t="s">
        <v>33476</v>
      </c>
      <c r="E6802"/>
      <c r="F6802"/>
      <c r="G6802"/>
      <c r="H6802">
        <v>86200</v>
      </c>
      <c r="I6802" t="s">
        <v>33476</v>
      </c>
      <c r="J6802"/>
      <c r="U6802" s="43"/>
      <c r="AE6802"/>
    </row>
    <row r="6803" spans="1:31">
      <c r="A6803">
        <v>17470</v>
      </c>
      <c r="B6803" t="s">
        <v>6063</v>
      </c>
      <c r="C6803" t="s">
        <v>33477</v>
      </c>
      <c r="D6803" t="s">
        <v>33476</v>
      </c>
      <c r="E6803"/>
      <c r="F6803"/>
      <c r="G6803"/>
      <c r="H6803">
        <v>86200</v>
      </c>
      <c r="I6803" t="s">
        <v>33476</v>
      </c>
      <c r="J6803"/>
      <c r="U6803" s="43"/>
      <c r="AE6803"/>
    </row>
    <row r="6804" spans="1:31">
      <c r="A6804">
        <v>17230</v>
      </c>
      <c r="B6804" t="s">
        <v>6064</v>
      </c>
      <c r="C6804" t="s">
        <v>33477</v>
      </c>
      <c r="D6804" t="s">
        <v>33476</v>
      </c>
      <c r="E6804"/>
      <c r="F6804"/>
      <c r="G6804"/>
      <c r="H6804">
        <v>86200</v>
      </c>
      <c r="I6804" t="s">
        <v>33476</v>
      </c>
      <c r="J6804"/>
      <c r="U6804" s="43"/>
      <c r="AE6804"/>
    </row>
    <row r="6805" spans="1:31">
      <c r="A6805">
        <v>17470</v>
      </c>
      <c r="B6805" t="s">
        <v>6065</v>
      </c>
      <c r="C6805" t="s">
        <v>33477</v>
      </c>
      <c r="D6805" t="s">
        <v>33476</v>
      </c>
      <c r="E6805"/>
      <c r="F6805"/>
      <c r="G6805"/>
      <c r="H6805">
        <v>86200</v>
      </c>
      <c r="I6805" t="s">
        <v>33476</v>
      </c>
      <c r="J6805"/>
      <c r="U6805" s="43"/>
      <c r="AE6805"/>
    </row>
    <row r="6806" spans="1:31">
      <c r="A6806">
        <v>17330</v>
      </c>
      <c r="B6806" t="s">
        <v>6066</v>
      </c>
      <c r="C6806" t="s">
        <v>33477</v>
      </c>
      <c r="D6806" t="s">
        <v>33476</v>
      </c>
      <c r="E6806"/>
      <c r="F6806"/>
      <c r="G6806"/>
      <c r="H6806">
        <v>86200</v>
      </c>
      <c r="I6806" t="s">
        <v>33476</v>
      </c>
      <c r="J6806"/>
      <c r="U6806" s="43"/>
      <c r="AE6806"/>
    </row>
    <row r="6807" spans="1:31">
      <c r="A6807">
        <v>17330</v>
      </c>
      <c r="B6807" t="s">
        <v>6066</v>
      </c>
      <c r="C6807" t="s">
        <v>33477</v>
      </c>
      <c r="D6807" t="s">
        <v>33476</v>
      </c>
      <c r="E6807"/>
      <c r="F6807"/>
      <c r="G6807"/>
      <c r="H6807">
        <v>86200</v>
      </c>
      <c r="I6807" t="s">
        <v>33476</v>
      </c>
      <c r="J6807"/>
      <c r="U6807" s="43"/>
      <c r="AE6807"/>
    </row>
    <row r="6808" spans="1:31">
      <c r="A6808">
        <v>17500</v>
      </c>
      <c r="B6808" t="s">
        <v>6067</v>
      </c>
      <c r="C6808" t="s">
        <v>33477</v>
      </c>
      <c r="D6808" t="s">
        <v>33476</v>
      </c>
      <c r="E6808"/>
      <c r="F6808"/>
      <c r="G6808"/>
      <c r="H6808">
        <v>86200</v>
      </c>
      <c r="I6808" t="s">
        <v>33476</v>
      </c>
      <c r="J6808"/>
      <c r="U6808" s="43"/>
      <c r="AE6808"/>
    </row>
    <row r="6809" spans="1:31">
      <c r="A6809">
        <v>17510</v>
      </c>
      <c r="B6809" t="s">
        <v>6068</v>
      </c>
      <c r="C6809" t="s">
        <v>33477</v>
      </c>
      <c r="D6809" t="s">
        <v>33476</v>
      </c>
      <c r="E6809"/>
      <c r="F6809"/>
      <c r="G6809"/>
      <c r="H6809">
        <v>86210</v>
      </c>
      <c r="I6809" t="s">
        <v>33476</v>
      </c>
      <c r="J6809"/>
      <c r="U6809" s="43"/>
      <c r="AE6809"/>
    </row>
    <row r="6810" spans="1:31">
      <c r="A6810">
        <v>17510</v>
      </c>
      <c r="B6810" t="s">
        <v>6069</v>
      </c>
      <c r="C6810" t="s">
        <v>33477</v>
      </c>
      <c r="D6810" t="s">
        <v>33476</v>
      </c>
      <c r="E6810"/>
      <c r="F6810"/>
      <c r="G6810"/>
      <c r="H6810">
        <v>86210</v>
      </c>
      <c r="I6810" t="s">
        <v>33476</v>
      </c>
      <c r="J6810"/>
      <c r="U6810" s="43"/>
      <c r="AE6810"/>
    </row>
    <row r="6811" spans="1:31">
      <c r="A6811">
        <v>17260</v>
      </c>
      <c r="B6811" t="s">
        <v>6070</v>
      </c>
      <c r="C6811" t="s">
        <v>33477</v>
      </c>
      <c r="D6811" t="s">
        <v>33476</v>
      </c>
      <c r="E6811"/>
      <c r="F6811"/>
      <c r="G6811"/>
      <c r="H6811">
        <v>86220</v>
      </c>
      <c r="I6811" t="s">
        <v>33476</v>
      </c>
      <c r="J6811"/>
      <c r="U6811" s="43"/>
      <c r="AE6811"/>
    </row>
    <row r="6812" spans="1:31">
      <c r="A6812">
        <v>17290</v>
      </c>
      <c r="B6812" t="s">
        <v>6071</v>
      </c>
      <c r="C6812" t="s">
        <v>33477</v>
      </c>
      <c r="D6812" t="s">
        <v>33476</v>
      </c>
      <c r="E6812"/>
      <c r="F6812"/>
      <c r="G6812"/>
      <c r="H6812">
        <v>86220</v>
      </c>
      <c r="I6812" t="s">
        <v>33476</v>
      </c>
      <c r="J6812"/>
      <c r="U6812" s="43"/>
      <c r="AE6812"/>
    </row>
    <row r="6813" spans="1:31">
      <c r="A6813">
        <v>17400</v>
      </c>
      <c r="B6813" t="s">
        <v>6072</v>
      </c>
      <c r="C6813" t="s">
        <v>33477</v>
      </c>
      <c r="D6813" t="s">
        <v>33476</v>
      </c>
      <c r="E6813"/>
      <c r="F6813"/>
      <c r="G6813"/>
      <c r="H6813">
        <v>86230</v>
      </c>
      <c r="I6813" t="s">
        <v>33476</v>
      </c>
      <c r="J6813"/>
      <c r="U6813" s="43"/>
      <c r="AE6813"/>
    </row>
    <row r="6814" spans="1:31">
      <c r="A6814">
        <v>17700</v>
      </c>
      <c r="B6814" t="s">
        <v>6073</v>
      </c>
      <c r="C6814" t="s">
        <v>33477</v>
      </c>
      <c r="D6814" t="s">
        <v>33476</v>
      </c>
      <c r="E6814"/>
      <c r="F6814"/>
      <c r="G6814"/>
      <c r="H6814">
        <v>86230</v>
      </c>
      <c r="I6814" t="s">
        <v>33476</v>
      </c>
      <c r="J6814"/>
      <c r="U6814" s="43"/>
      <c r="AE6814"/>
    </row>
    <row r="6815" spans="1:31">
      <c r="A6815">
        <v>17340</v>
      </c>
      <c r="B6815" t="s">
        <v>6074</v>
      </c>
      <c r="C6815" t="s">
        <v>33477</v>
      </c>
      <c r="D6815" t="s">
        <v>33476</v>
      </c>
      <c r="E6815"/>
      <c r="F6815"/>
      <c r="G6815"/>
      <c r="H6815">
        <v>86230</v>
      </c>
      <c r="I6815" t="s">
        <v>33476</v>
      </c>
      <c r="J6815"/>
      <c r="U6815" s="43"/>
      <c r="AE6815"/>
    </row>
    <row r="6816" spans="1:31">
      <c r="A6816">
        <v>17340</v>
      </c>
      <c r="B6816" t="s">
        <v>6074</v>
      </c>
      <c r="C6816" t="s">
        <v>33477</v>
      </c>
      <c r="D6816" t="s">
        <v>33476</v>
      </c>
      <c r="E6816"/>
      <c r="F6816"/>
      <c r="G6816"/>
      <c r="H6816">
        <v>86240</v>
      </c>
      <c r="I6816" t="s">
        <v>33476</v>
      </c>
      <c r="J6816"/>
      <c r="U6816" s="43"/>
      <c r="AE6816"/>
    </row>
    <row r="6817" spans="1:31">
      <c r="A6817">
        <v>17730</v>
      </c>
      <c r="B6817" t="s">
        <v>6075</v>
      </c>
      <c r="C6817" t="s">
        <v>33477</v>
      </c>
      <c r="D6817" t="e">
        <v>#N/A</v>
      </c>
      <c r="E6817"/>
      <c r="F6817"/>
      <c r="G6817"/>
      <c r="H6817">
        <v>86240</v>
      </c>
      <c r="I6817" t="s">
        <v>33476</v>
      </c>
      <c r="J6817"/>
      <c r="U6817" s="43"/>
      <c r="AE6817"/>
    </row>
    <row r="6818" spans="1:31">
      <c r="A6818">
        <v>17370</v>
      </c>
      <c r="B6818" t="s">
        <v>6076</v>
      </c>
      <c r="C6818" t="s">
        <v>33477</v>
      </c>
      <c r="D6818" t="e">
        <v>#N/A</v>
      </c>
      <c r="E6818"/>
      <c r="F6818"/>
      <c r="G6818"/>
      <c r="H6818">
        <v>86250</v>
      </c>
      <c r="I6818" t="s">
        <v>33476</v>
      </c>
      <c r="J6818"/>
      <c r="U6818" s="43"/>
      <c r="AE6818"/>
    </row>
    <row r="6819" spans="1:31">
      <c r="A6819">
        <v>17840</v>
      </c>
      <c r="B6819" t="s">
        <v>6077</v>
      </c>
      <c r="C6819" t="s">
        <v>33477</v>
      </c>
      <c r="D6819" t="e">
        <v>#N/A</v>
      </c>
      <c r="E6819"/>
      <c r="F6819"/>
      <c r="G6819"/>
      <c r="H6819">
        <v>86260</v>
      </c>
      <c r="I6819" t="s">
        <v>33476</v>
      </c>
      <c r="J6819"/>
      <c r="U6819" s="43"/>
      <c r="AE6819"/>
    </row>
    <row r="6820" spans="1:31">
      <c r="A6820">
        <v>18250</v>
      </c>
      <c r="B6820" t="s">
        <v>6078</v>
      </c>
      <c r="C6820" t="s">
        <v>33477</v>
      </c>
      <c r="D6820" t="s">
        <v>33476</v>
      </c>
      <c r="E6820"/>
      <c r="F6820"/>
      <c r="G6820"/>
      <c r="H6820">
        <v>86260</v>
      </c>
      <c r="I6820" t="s">
        <v>33476</v>
      </c>
      <c r="J6820"/>
      <c r="U6820" s="43"/>
      <c r="AE6820"/>
    </row>
    <row r="6821" spans="1:31">
      <c r="A6821">
        <v>18200</v>
      </c>
      <c r="B6821" t="s">
        <v>6079</v>
      </c>
      <c r="C6821" t="s">
        <v>33477</v>
      </c>
      <c r="D6821" t="s">
        <v>33476</v>
      </c>
      <c r="E6821"/>
      <c r="F6821"/>
      <c r="G6821"/>
      <c r="H6821">
        <v>86270</v>
      </c>
      <c r="I6821" t="s">
        <v>33476</v>
      </c>
      <c r="J6821"/>
      <c r="U6821" s="43"/>
      <c r="AE6821"/>
    </row>
    <row r="6822" spans="1:31">
      <c r="A6822">
        <v>18220</v>
      </c>
      <c r="B6822" t="s">
        <v>6080</v>
      </c>
      <c r="C6822" t="s">
        <v>33477</v>
      </c>
      <c r="D6822" t="s">
        <v>33476</v>
      </c>
      <c r="E6822"/>
      <c r="F6822"/>
      <c r="G6822"/>
      <c r="H6822">
        <v>86270</v>
      </c>
      <c r="I6822" t="s">
        <v>33476</v>
      </c>
      <c r="J6822"/>
      <c r="U6822" s="43"/>
      <c r="AE6822"/>
    </row>
    <row r="6823" spans="1:31">
      <c r="A6823">
        <v>18110</v>
      </c>
      <c r="B6823" t="s">
        <v>6081</v>
      </c>
      <c r="C6823" t="s">
        <v>33477</v>
      </c>
      <c r="D6823" t="s">
        <v>33476</v>
      </c>
      <c r="E6823"/>
      <c r="F6823"/>
      <c r="G6823"/>
      <c r="H6823">
        <v>86280</v>
      </c>
      <c r="I6823" t="s">
        <v>33476</v>
      </c>
      <c r="J6823"/>
      <c r="U6823" s="43"/>
      <c r="AE6823"/>
    </row>
    <row r="6824" spans="1:31">
      <c r="A6824">
        <v>18500</v>
      </c>
      <c r="B6824" t="s">
        <v>6082</v>
      </c>
      <c r="C6824" t="s">
        <v>33480</v>
      </c>
      <c r="D6824" t="s">
        <v>33476</v>
      </c>
      <c r="E6824"/>
      <c r="F6824"/>
      <c r="G6824"/>
      <c r="H6824">
        <v>86290</v>
      </c>
      <c r="I6824" t="s">
        <v>33476</v>
      </c>
      <c r="J6824"/>
      <c r="U6824" s="43"/>
      <c r="AE6824"/>
    </row>
    <row r="6825" spans="1:31">
      <c r="A6825">
        <v>18340</v>
      </c>
      <c r="B6825" t="s">
        <v>6083</v>
      </c>
      <c r="C6825" t="s">
        <v>33477</v>
      </c>
      <c r="D6825" t="s">
        <v>33476</v>
      </c>
      <c r="E6825"/>
      <c r="F6825"/>
      <c r="G6825"/>
      <c r="H6825">
        <v>86290</v>
      </c>
      <c r="I6825" t="s">
        <v>33476</v>
      </c>
      <c r="J6825"/>
      <c r="U6825" s="43"/>
      <c r="AE6825"/>
    </row>
    <row r="6826" spans="1:31">
      <c r="A6826">
        <v>18150</v>
      </c>
      <c r="B6826" t="s">
        <v>6084</v>
      </c>
      <c r="C6826" t="s">
        <v>33477</v>
      </c>
      <c r="D6826" t="s">
        <v>33476</v>
      </c>
      <c r="E6826"/>
      <c r="F6826"/>
      <c r="G6826"/>
      <c r="H6826">
        <v>86290</v>
      </c>
      <c r="I6826" t="s">
        <v>33476</v>
      </c>
      <c r="J6826"/>
      <c r="U6826" s="43"/>
      <c r="AE6826"/>
    </row>
    <row r="6827" spans="1:31">
      <c r="A6827">
        <v>18340</v>
      </c>
      <c r="B6827" t="s">
        <v>6085</v>
      </c>
      <c r="C6827" t="s">
        <v>33477</v>
      </c>
      <c r="D6827" t="s">
        <v>33476</v>
      </c>
      <c r="E6827"/>
      <c r="F6827"/>
      <c r="G6827"/>
      <c r="H6827">
        <v>86290</v>
      </c>
      <c r="I6827" t="s">
        <v>33476</v>
      </c>
      <c r="J6827"/>
      <c r="U6827" s="43"/>
      <c r="AE6827"/>
    </row>
    <row r="6828" spans="1:31">
      <c r="A6828">
        <v>18200</v>
      </c>
      <c r="B6828" t="s">
        <v>6086</v>
      </c>
      <c r="C6828" t="s">
        <v>33477</v>
      </c>
      <c r="D6828" t="s">
        <v>33476</v>
      </c>
      <c r="E6828"/>
      <c r="F6828"/>
      <c r="G6828"/>
      <c r="H6828">
        <v>86300</v>
      </c>
      <c r="I6828" t="s">
        <v>33476</v>
      </c>
      <c r="J6828"/>
      <c r="U6828" s="43"/>
      <c r="AE6828"/>
    </row>
    <row r="6829" spans="1:31">
      <c r="A6829">
        <v>18200</v>
      </c>
      <c r="B6829" t="s">
        <v>6086</v>
      </c>
      <c r="C6829" t="s">
        <v>33477</v>
      </c>
      <c r="D6829" t="s">
        <v>33476</v>
      </c>
      <c r="E6829"/>
      <c r="F6829"/>
      <c r="G6829"/>
      <c r="H6829">
        <v>86300</v>
      </c>
      <c r="I6829" t="s">
        <v>33476</v>
      </c>
      <c r="J6829"/>
      <c r="U6829" s="43"/>
      <c r="AE6829"/>
    </row>
    <row r="6830" spans="1:31">
      <c r="A6830">
        <v>18170</v>
      </c>
      <c r="B6830" t="s">
        <v>6087</v>
      </c>
      <c r="C6830" t="s">
        <v>33477</v>
      </c>
      <c r="D6830" t="s">
        <v>33476</v>
      </c>
      <c r="E6830"/>
      <c r="F6830"/>
      <c r="G6830"/>
      <c r="H6830">
        <v>86300</v>
      </c>
      <c r="I6830" t="s">
        <v>33476</v>
      </c>
      <c r="J6830"/>
      <c r="U6830" s="43"/>
      <c r="AE6830"/>
    </row>
    <row r="6831" spans="1:31">
      <c r="A6831">
        <v>18410</v>
      </c>
      <c r="B6831" t="s">
        <v>6088</v>
      </c>
      <c r="C6831" t="s">
        <v>33480</v>
      </c>
      <c r="D6831" t="s">
        <v>33476</v>
      </c>
      <c r="E6831"/>
      <c r="F6831"/>
      <c r="G6831"/>
      <c r="H6831">
        <v>86300</v>
      </c>
      <c r="I6831" t="s">
        <v>33476</v>
      </c>
      <c r="J6831"/>
      <c r="U6831" s="43"/>
      <c r="AE6831"/>
    </row>
    <row r="6832" spans="1:31">
      <c r="A6832">
        <v>18140</v>
      </c>
      <c r="B6832" t="s">
        <v>6089</v>
      </c>
      <c r="C6832" t="s">
        <v>33477</v>
      </c>
      <c r="D6832" t="s">
        <v>33476</v>
      </c>
      <c r="E6832"/>
      <c r="F6832"/>
      <c r="G6832"/>
      <c r="H6832">
        <v>86300</v>
      </c>
      <c r="I6832" t="s">
        <v>33476</v>
      </c>
      <c r="J6832"/>
      <c r="U6832" s="43"/>
      <c r="AE6832"/>
    </row>
    <row r="6833" spans="1:31">
      <c r="A6833">
        <v>18200</v>
      </c>
      <c r="B6833" t="s">
        <v>6090</v>
      </c>
      <c r="C6833" t="s">
        <v>33477</v>
      </c>
      <c r="D6833" t="s">
        <v>33476</v>
      </c>
      <c r="E6833"/>
      <c r="F6833"/>
      <c r="G6833"/>
      <c r="H6833">
        <v>86310</v>
      </c>
      <c r="I6833" t="s">
        <v>33476</v>
      </c>
      <c r="J6833"/>
      <c r="U6833" s="43"/>
      <c r="AE6833"/>
    </row>
    <row r="6834" spans="1:31">
      <c r="A6834">
        <v>18260</v>
      </c>
      <c r="B6834" t="s">
        <v>6091</v>
      </c>
      <c r="C6834" t="s">
        <v>33477</v>
      </c>
      <c r="D6834" t="s">
        <v>33476</v>
      </c>
      <c r="E6834"/>
      <c r="F6834"/>
      <c r="G6834"/>
      <c r="H6834">
        <v>86310</v>
      </c>
      <c r="I6834" t="s">
        <v>33476</v>
      </c>
      <c r="J6834"/>
      <c r="U6834" s="43"/>
      <c r="AE6834"/>
    </row>
    <row r="6835" spans="1:31">
      <c r="A6835">
        <v>18700</v>
      </c>
      <c r="B6835" t="s">
        <v>6092</v>
      </c>
      <c r="C6835" t="s">
        <v>33477</v>
      </c>
      <c r="D6835" t="s">
        <v>33476</v>
      </c>
      <c r="E6835"/>
      <c r="F6835"/>
      <c r="G6835"/>
      <c r="H6835">
        <v>86310</v>
      </c>
      <c r="I6835" t="s">
        <v>33476</v>
      </c>
      <c r="J6835"/>
      <c r="U6835" s="43"/>
      <c r="AE6835"/>
    </row>
    <row r="6836" spans="1:31">
      <c r="A6836">
        <v>18220</v>
      </c>
      <c r="B6836" t="s">
        <v>6093</v>
      </c>
      <c r="C6836" t="s">
        <v>33477</v>
      </c>
      <c r="D6836" t="s">
        <v>33476</v>
      </c>
      <c r="E6836"/>
      <c r="F6836"/>
      <c r="G6836"/>
      <c r="H6836">
        <v>86310</v>
      </c>
      <c r="I6836" t="s">
        <v>33476</v>
      </c>
      <c r="J6836"/>
      <c r="U6836" s="43"/>
      <c r="AE6836"/>
    </row>
    <row r="6837" spans="1:31">
      <c r="A6837">
        <v>18600</v>
      </c>
      <c r="B6837" t="s">
        <v>6094</v>
      </c>
      <c r="C6837" t="s">
        <v>33477</v>
      </c>
      <c r="D6837" t="s">
        <v>33476</v>
      </c>
      <c r="E6837"/>
      <c r="F6837"/>
      <c r="G6837"/>
      <c r="H6837">
        <v>86320</v>
      </c>
      <c r="I6837" t="s">
        <v>33476</v>
      </c>
      <c r="J6837"/>
      <c r="U6837" s="43"/>
      <c r="AE6837"/>
    </row>
    <row r="6838" spans="1:31">
      <c r="A6838">
        <v>18520</v>
      </c>
      <c r="B6838" t="s">
        <v>6095</v>
      </c>
      <c r="C6838" t="s">
        <v>33477</v>
      </c>
      <c r="D6838" t="s">
        <v>33476</v>
      </c>
      <c r="E6838"/>
      <c r="F6838"/>
      <c r="G6838"/>
      <c r="H6838">
        <v>86320</v>
      </c>
      <c r="I6838" t="s">
        <v>33476</v>
      </c>
      <c r="J6838"/>
      <c r="U6838" s="43"/>
      <c r="AE6838"/>
    </row>
    <row r="6839" spans="1:31">
      <c r="A6839">
        <v>18220</v>
      </c>
      <c r="B6839" t="s">
        <v>6096</v>
      </c>
      <c r="C6839" t="s">
        <v>33477</v>
      </c>
      <c r="D6839" t="s">
        <v>33476</v>
      </c>
      <c r="E6839"/>
      <c r="F6839"/>
      <c r="G6839"/>
      <c r="H6839">
        <v>86320</v>
      </c>
      <c r="I6839" t="s">
        <v>33476</v>
      </c>
      <c r="J6839"/>
      <c r="U6839" s="43"/>
      <c r="AE6839"/>
    </row>
    <row r="6840" spans="1:31">
      <c r="A6840">
        <v>18300</v>
      </c>
      <c r="B6840" t="s">
        <v>6097</v>
      </c>
      <c r="C6840" t="s">
        <v>33477</v>
      </c>
      <c r="D6840" t="s">
        <v>33476</v>
      </c>
      <c r="E6840"/>
      <c r="F6840"/>
      <c r="G6840"/>
      <c r="H6840">
        <v>86330</v>
      </c>
      <c r="I6840" t="s">
        <v>33476</v>
      </c>
      <c r="J6840"/>
      <c r="U6840" s="43"/>
      <c r="AE6840"/>
    </row>
    <row r="6841" spans="1:31">
      <c r="A6841">
        <v>18210</v>
      </c>
      <c r="B6841" t="s">
        <v>6098</v>
      </c>
      <c r="C6841" t="s">
        <v>33477</v>
      </c>
      <c r="D6841" t="s">
        <v>33476</v>
      </c>
      <c r="E6841"/>
      <c r="F6841"/>
      <c r="G6841"/>
      <c r="H6841">
        <v>86330</v>
      </c>
      <c r="I6841" t="s">
        <v>33476</v>
      </c>
      <c r="J6841"/>
      <c r="U6841" s="43"/>
      <c r="AE6841"/>
    </row>
    <row r="6842" spans="1:31">
      <c r="A6842">
        <v>18260</v>
      </c>
      <c r="B6842" t="s">
        <v>6099</v>
      </c>
      <c r="C6842" t="s">
        <v>33477</v>
      </c>
      <c r="D6842" t="s">
        <v>33476</v>
      </c>
      <c r="E6842"/>
      <c r="F6842"/>
      <c r="G6842"/>
      <c r="H6842">
        <v>86340</v>
      </c>
      <c r="I6842" t="s">
        <v>33476</v>
      </c>
      <c r="J6842"/>
      <c r="U6842" s="43"/>
      <c r="AE6842"/>
    </row>
    <row r="6843" spans="1:31">
      <c r="A6843">
        <v>18800</v>
      </c>
      <c r="B6843" t="s">
        <v>6100</v>
      </c>
      <c r="C6843" t="s">
        <v>33477</v>
      </c>
      <c r="D6843" t="s">
        <v>33476</v>
      </c>
      <c r="E6843"/>
      <c r="F6843"/>
      <c r="G6843"/>
      <c r="H6843">
        <v>86340</v>
      </c>
      <c r="I6843" t="s">
        <v>33476</v>
      </c>
      <c r="J6843"/>
      <c r="U6843" s="43"/>
      <c r="AE6843"/>
    </row>
    <row r="6844" spans="1:31">
      <c r="A6844">
        <v>18800</v>
      </c>
      <c r="B6844" t="s">
        <v>6100</v>
      </c>
      <c r="C6844" t="s">
        <v>33477</v>
      </c>
      <c r="D6844" t="s">
        <v>33476</v>
      </c>
      <c r="E6844"/>
      <c r="F6844"/>
      <c r="G6844"/>
      <c r="H6844">
        <v>86350</v>
      </c>
      <c r="I6844" t="s">
        <v>33476</v>
      </c>
      <c r="J6844"/>
      <c r="U6844" s="43"/>
      <c r="AE6844"/>
    </row>
    <row r="6845" spans="1:31">
      <c r="A6845">
        <v>18800</v>
      </c>
      <c r="B6845" t="s">
        <v>6100</v>
      </c>
      <c r="C6845" t="s">
        <v>33477</v>
      </c>
      <c r="D6845" t="s">
        <v>33476</v>
      </c>
      <c r="E6845"/>
      <c r="F6845"/>
      <c r="G6845"/>
      <c r="H6845">
        <v>86350</v>
      </c>
      <c r="I6845" t="s">
        <v>33476</v>
      </c>
      <c r="J6845"/>
      <c r="U6845" s="43"/>
      <c r="AE6845"/>
    </row>
    <row r="6846" spans="1:31">
      <c r="A6846">
        <v>18370</v>
      </c>
      <c r="B6846" t="s">
        <v>6101</v>
      </c>
      <c r="C6846" t="s">
        <v>33477</v>
      </c>
      <c r="D6846" t="s">
        <v>33476</v>
      </c>
      <c r="E6846"/>
      <c r="F6846"/>
      <c r="G6846"/>
      <c r="H6846">
        <v>86360</v>
      </c>
      <c r="I6846" t="s">
        <v>33476</v>
      </c>
      <c r="J6846"/>
      <c r="U6846" s="43"/>
      <c r="AE6846"/>
    </row>
    <row r="6847" spans="1:31">
      <c r="A6847">
        <v>18320</v>
      </c>
      <c r="B6847" t="s">
        <v>6102</v>
      </c>
      <c r="C6847" t="s">
        <v>33477</v>
      </c>
      <c r="D6847" t="s">
        <v>33476</v>
      </c>
      <c r="E6847"/>
      <c r="F6847"/>
      <c r="G6847"/>
      <c r="H6847">
        <v>86360</v>
      </c>
      <c r="I6847" t="s">
        <v>33476</v>
      </c>
      <c r="J6847"/>
      <c r="U6847" s="43"/>
      <c r="AE6847"/>
    </row>
    <row r="6848" spans="1:31">
      <c r="A6848">
        <v>18240</v>
      </c>
      <c r="B6848" t="s">
        <v>6103</v>
      </c>
      <c r="C6848" t="s">
        <v>33477</v>
      </c>
      <c r="D6848" t="s">
        <v>33476</v>
      </c>
      <c r="E6848"/>
      <c r="F6848"/>
      <c r="G6848"/>
      <c r="H6848">
        <v>86370</v>
      </c>
      <c r="I6848" t="s">
        <v>33476</v>
      </c>
      <c r="J6848"/>
      <c r="U6848" s="43"/>
      <c r="AE6848"/>
    </row>
    <row r="6849" spans="1:31">
      <c r="A6849">
        <v>18520</v>
      </c>
      <c r="B6849" t="s">
        <v>6104</v>
      </c>
      <c r="C6849" t="s">
        <v>33477</v>
      </c>
      <c r="D6849" t="s">
        <v>33476</v>
      </c>
      <c r="E6849"/>
      <c r="F6849"/>
      <c r="G6849"/>
      <c r="H6849">
        <v>86370</v>
      </c>
      <c r="I6849" t="s">
        <v>33476</v>
      </c>
      <c r="J6849"/>
      <c r="U6849" s="43"/>
      <c r="AE6849"/>
    </row>
    <row r="6850" spans="1:31">
      <c r="A6850">
        <v>18500</v>
      </c>
      <c r="B6850" t="s">
        <v>6105</v>
      </c>
      <c r="C6850" t="s">
        <v>33480</v>
      </c>
      <c r="D6850" t="s">
        <v>33476</v>
      </c>
      <c r="E6850"/>
      <c r="F6850"/>
      <c r="G6850"/>
      <c r="H6850">
        <v>86390</v>
      </c>
      <c r="I6850" t="s">
        <v>33476</v>
      </c>
      <c r="J6850"/>
      <c r="U6850" s="43"/>
      <c r="AE6850"/>
    </row>
    <row r="6851" spans="1:31">
      <c r="A6851">
        <v>18210</v>
      </c>
      <c r="B6851" t="s">
        <v>6106</v>
      </c>
      <c r="C6851" t="s">
        <v>33477</v>
      </c>
      <c r="D6851" t="s">
        <v>33476</v>
      </c>
      <c r="E6851"/>
      <c r="F6851"/>
      <c r="G6851"/>
      <c r="H6851">
        <v>86400</v>
      </c>
      <c r="I6851" t="s">
        <v>33476</v>
      </c>
      <c r="J6851"/>
      <c r="U6851" s="43"/>
      <c r="AE6851"/>
    </row>
    <row r="6852" spans="1:31">
      <c r="A6852">
        <v>18410</v>
      </c>
      <c r="B6852" t="s">
        <v>6107</v>
      </c>
      <c r="C6852" t="s">
        <v>33480</v>
      </c>
      <c r="D6852" t="s">
        <v>33476</v>
      </c>
      <c r="E6852"/>
      <c r="F6852"/>
      <c r="G6852"/>
      <c r="H6852">
        <v>86410</v>
      </c>
      <c r="I6852" t="s">
        <v>33476</v>
      </c>
      <c r="J6852"/>
      <c r="U6852" s="43"/>
      <c r="AE6852"/>
    </row>
    <row r="6853" spans="1:31">
      <c r="A6853">
        <v>18350</v>
      </c>
      <c r="B6853" t="s">
        <v>6108</v>
      </c>
      <c r="C6853" t="s">
        <v>33477</v>
      </c>
      <c r="D6853" t="s">
        <v>33476</v>
      </c>
      <c r="E6853"/>
      <c r="F6853"/>
      <c r="G6853"/>
      <c r="H6853">
        <v>86410</v>
      </c>
      <c r="I6853" t="s">
        <v>33476</v>
      </c>
      <c r="J6853"/>
      <c r="U6853" s="43"/>
      <c r="AE6853"/>
    </row>
    <row r="6854" spans="1:31">
      <c r="A6854">
        <v>18240</v>
      </c>
      <c r="B6854" t="s">
        <v>6109</v>
      </c>
      <c r="C6854" t="s">
        <v>33477</v>
      </c>
      <c r="D6854" t="s">
        <v>33476</v>
      </c>
      <c r="E6854"/>
      <c r="F6854"/>
      <c r="G6854"/>
      <c r="H6854">
        <v>86420</v>
      </c>
      <c r="I6854" t="s">
        <v>33476</v>
      </c>
      <c r="J6854"/>
      <c r="U6854" s="43"/>
      <c r="AE6854"/>
    </row>
    <row r="6855" spans="1:31">
      <c r="A6855">
        <v>18000</v>
      </c>
      <c r="B6855" t="s">
        <v>6110</v>
      </c>
      <c r="C6855" t="s">
        <v>33480</v>
      </c>
      <c r="D6855" t="s">
        <v>33476</v>
      </c>
      <c r="E6855"/>
      <c r="F6855"/>
      <c r="G6855"/>
      <c r="H6855">
        <v>86430</v>
      </c>
      <c r="I6855" t="s">
        <v>33476</v>
      </c>
      <c r="J6855"/>
      <c r="U6855" s="43"/>
      <c r="AE6855"/>
    </row>
    <row r="6856" spans="1:31">
      <c r="A6856">
        <v>18200</v>
      </c>
      <c r="B6856" t="s">
        <v>6111</v>
      </c>
      <c r="C6856" t="s">
        <v>33477</v>
      </c>
      <c r="D6856" t="s">
        <v>33476</v>
      </c>
      <c r="E6856"/>
      <c r="F6856"/>
      <c r="G6856"/>
      <c r="H6856">
        <v>86430</v>
      </c>
      <c r="I6856" t="s">
        <v>33476</v>
      </c>
      <c r="J6856"/>
      <c r="U6856" s="43"/>
      <c r="AE6856"/>
    </row>
    <row r="6857" spans="1:31">
      <c r="A6857">
        <v>18220</v>
      </c>
      <c r="B6857" t="s">
        <v>723</v>
      </c>
      <c r="C6857" t="s">
        <v>33477</v>
      </c>
      <c r="D6857" t="s">
        <v>33476</v>
      </c>
      <c r="E6857"/>
      <c r="F6857"/>
      <c r="G6857"/>
      <c r="H6857">
        <v>86440</v>
      </c>
      <c r="I6857" t="s">
        <v>33476</v>
      </c>
      <c r="J6857"/>
      <c r="U6857" s="43"/>
      <c r="AE6857"/>
    </row>
    <row r="6858" spans="1:31">
      <c r="A6858">
        <v>18120</v>
      </c>
      <c r="B6858" t="s">
        <v>6112</v>
      </c>
      <c r="C6858" t="s">
        <v>33480</v>
      </c>
      <c r="D6858" t="s">
        <v>33476</v>
      </c>
      <c r="E6858"/>
      <c r="F6858"/>
      <c r="G6858"/>
      <c r="H6858">
        <v>86450</v>
      </c>
      <c r="I6858" t="s">
        <v>33476</v>
      </c>
      <c r="J6858"/>
      <c r="U6858" s="43"/>
      <c r="AE6858"/>
    </row>
    <row r="6859" spans="1:31">
      <c r="A6859">
        <v>18410</v>
      </c>
      <c r="B6859" t="s">
        <v>6113</v>
      </c>
      <c r="C6859" t="s">
        <v>33480</v>
      </c>
      <c r="D6859" t="s">
        <v>33476</v>
      </c>
      <c r="E6859"/>
      <c r="F6859"/>
      <c r="G6859"/>
      <c r="H6859">
        <v>86460</v>
      </c>
      <c r="I6859" t="s">
        <v>33476</v>
      </c>
      <c r="J6859"/>
      <c r="U6859" s="43"/>
      <c r="AE6859"/>
    </row>
    <row r="6860" spans="1:31">
      <c r="A6860">
        <v>18200</v>
      </c>
      <c r="B6860" t="s">
        <v>6114</v>
      </c>
      <c r="C6860" t="s">
        <v>33477</v>
      </c>
      <c r="D6860" t="s">
        <v>33476</v>
      </c>
      <c r="E6860"/>
      <c r="F6860"/>
      <c r="G6860"/>
      <c r="H6860">
        <v>86460</v>
      </c>
      <c r="I6860" t="s">
        <v>33476</v>
      </c>
      <c r="J6860"/>
      <c r="U6860" s="43"/>
      <c r="AE6860"/>
    </row>
    <row r="6861" spans="1:31">
      <c r="A6861">
        <v>18300</v>
      </c>
      <c r="B6861" t="s">
        <v>6115</v>
      </c>
      <c r="C6861" t="s">
        <v>33477</v>
      </c>
      <c r="D6861" t="s">
        <v>33476</v>
      </c>
      <c r="E6861"/>
      <c r="F6861"/>
      <c r="G6861"/>
      <c r="H6861">
        <v>86470</v>
      </c>
      <c r="I6861" t="s">
        <v>33476</v>
      </c>
      <c r="J6861"/>
      <c r="U6861" s="43"/>
      <c r="AE6861"/>
    </row>
    <row r="6862" spans="1:31">
      <c r="A6862">
        <v>18130</v>
      </c>
      <c r="B6862" t="s">
        <v>6116</v>
      </c>
      <c r="C6862" t="s">
        <v>33477</v>
      </c>
      <c r="D6862" t="s">
        <v>33476</v>
      </c>
      <c r="E6862"/>
      <c r="F6862"/>
      <c r="G6862"/>
      <c r="H6862">
        <v>86480</v>
      </c>
      <c r="I6862" t="s">
        <v>33476</v>
      </c>
      <c r="J6862"/>
      <c r="U6862" s="43"/>
      <c r="AE6862"/>
    </row>
    <row r="6863" spans="1:31">
      <c r="A6863">
        <v>18360</v>
      </c>
      <c r="B6863" t="s">
        <v>6117</v>
      </c>
      <c r="C6863" t="s">
        <v>33477</v>
      </c>
      <c r="D6863" t="s">
        <v>33476</v>
      </c>
      <c r="E6863"/>
      <c r="F6863"/>
      <c r="G6863"/>
      <c r="H6863">
        <v>86490</v>
      </c>
      <c r="I6863" t="s">
        <v>33476</v>
      </c>
      <c r="J6863"/>
      <c r="U6863" s="43"/>
      <c r="AE6863"/>
    </row>
    <row r="6864" spans="1:31">
      <c r="A6864">
        <v>18200</v>
      </c>
      <c r="B6864" t="s">
        <v>1450</v>
      </c>
      <c r="C6864" t="s">
        <v>33477</v>
      </c>
      <c r="D6864" t="s">
        <v>33476</v>
      </c>
      <c r="E6864"/>
      <c r="F6864"/>
      <c r="G6864"/>
      <c r="H6864">
        <v>86500</v>
      </c>
      <c r="I6864" t="s">
        <v>33476</v>
      </c>
      <c r="J6864"/>
      <c r="U6864" s="43"/>
      <c r="AE6864"/>
    </row>
    <row r="6865" spans="1:31">
      <c r="A6865">
        <v>18160</v>
      </c>
      <c r="B6865" t="s">
        <v>6118</v>
      </c>
      <c r="C6865" t="s">
        <v>33477</v>
      </c>
      <c r="D6865" t="s">
        <v>33476</v>
      </c>
      <c r="E6865"/>
      <c r="F6865"/>
      <c r="G6865"/>
      <c r="H6865">
        <v>86500</v>
      </c>
      <c r="I6865" t="s">
        <v>33476</v>
      </c>
      <c r="J6865"/>
      <c r="U6865" s="43"/>
      <c r="AE6865"/>
    </row>
    <row r="6866" spans="1:31">
      <c r="A6866">
        <v>18120</v>
      </c>
      <c r="B6866" t="s">
        <v>6119</v>
      </c>
      <c r="C6866" t="s">
        <v>33480</v>
      </c>
      <c r="D6866" t="s">
        <v>33476</v>
      </c>
      <c r="E6866"/>
      <c r="F6866"/>
      <c r="G6866"/>
      <c r="H6866">
        <v>86510</v>
      </c>
      <c r="I6866" t="s">
        <v>33476</v>
      </c>
      <c r="J6866"/>
      <c r="U6866" s="43"/>
      <c r="AE6866"/>
    </row>
    <row r="6867" spans="1:31">
      <c r="A6867">
        <v>18130</v>
      </c>
      <c r="B6867" t="s">
        <v>6120</v>
      </c>
      <c r="C6867" t="s">
        <v>33477</v>
      </c>
      <c r="D6867" t="s">
        <v>33476</v>
      </c>
      <c r="E6867"/>
      <c r="F6867"/>
      <c r="G6867"/>
      <c r="H6867">
        <v>86540</v>
      </c>
      <c r="I6867" t="s">
        <v>33476</v>
      </c>
      <c r="J6867"/>
      <c r="U6867" s="43"/>
      <c r="AE6867"/>
    </row>
    <row r="6868" spans="1:31">
      <c r="A6868">
        <v>18190</v>
      </c>
      <c r="B6868" t="s">
        <v>5724</v>
      </c>
      <c r="C6868" t="s">
        <v>33477</v>
      </c>
      <c r="D6868" t="s">
        <v>33476</v>
      </c>
      <c r="E6868"/>
      <c r="F6868"/>
      <c r="G6868"/>
      <c r="H6868">
        <v>86600</v>
      </c>
      <c r="I6868" t="s">
        <v>33476</v>
      </c>
      <c r="J6868"/>
      <c r="U6868" s="43"/>
      <c r="AE6868"/>
    </row>
    <row r="6869" spans="1:31">
      <c r="A6869">
        <v>18380</v>
      </c>
      <c r="B6869" t="s">
        <v>6121</v>
      </c>
      <c r="C6869" t="s">
        <v>33477</v>
      </c>
      <c r="D6869" t="s">
        <v>33476</v>
      </c>
      <c r="E6869"/>
      <c r="F6869"/>
      <c r="G6869"/>
      <c r="H6869">
        <v>86600</v>
      </c>
      <c r="I6869" t="s">
        <v>33476</v>
      </c>
      <c r="J6869"/>
      <c r="U6869" s="43"/>
      <c r="AE6869"/>
    </row>
    <row r="6870" spans="1:31">
      <c r="A6870">
        <v>18150</v>
      </c>
      <c r="B6870" t="s">
        <v>6122</v>
      </c>
      <c r="C6870" t="s">
        <v>33477</v>
      </c>
      <c r="D6870" t="s">
        <v>33476</v>
      </c>
      <c r="E6870"/>
      <c r="F6870"/>
      <c r="G6870"/>
      <c r="H6870">
        <v>86600</v>
      </c>
      <c r="I6870" t="s">
        <v>33476</v>
      </c>
      <c r="J6870"/>
      <c r="U6870" s="43"/>
      <c r="AE6870"/>
    </row>
    <row r="6871" spans="1:31">
      <c r="A6871">
        <v>18140</v>
      </c>
      <c r="B6871" t="s">
        <v>6123</v>
      </c>
      <c r="C6871" t="s">
        <v>33477</v>
      </c>
      <c r="D6871" t="s">
        <v>33476</v>
      </c>
      <c r="E6871"/>
      <c r="F6871"/>
      <c r="G6871"/>
      <c r="H6871">
        <v>86700</v>
      </c>
      <c r="I6871" t="s">
        <v>33476</v>
      </c>
      <c r="J6871"/>
      <c r="U6871" s="43"/>
      <c r="AE6871"/>
    </row>
    <row r="6872" spans="1:31">
      <c r="A6872">
        <v>18570</v>
      </c>
      <c r="B6872" t="s">
        <v>6124</v>
      </c>
      <c r="C6872" t="s">
        <v>33477</v>
      </c>
      <c r="D6872" t="s">
        <v>33476</v>
      </c>
      <c r="E6872"/>
      <c r="F6872"/>
      <c r="G6872"/>
      <c r="H6872">
        <v>86700</v>
      </c>
      <c r="I6872" t="s">
        <v>33476</v>
      </c>
      <c r="J6872"/>
      <c r="U6872" s="43"/>
      <c r="AE6872"/>
    </row>
    <row r="6873" spans="1:31">
      <c r="A6873">
        <v>18250</v>
      </c>
      <c r="B6873" t="s">
        <v>6125</v>
      </c>
      <c r="C6873" t="s">
        <v>33477</v>
      </c>
      <c r="D6873" t="s">
        <v>33476</v>
      </c>
      <c r="E6873"/>
      <c r="F6873"/>
      <c r="G6873"/>
      <c r="H6873">
        <v>86800</v>
      </c>
      <c r="I6873" t="s">
        <v>33476</v>
      </c>
      <c r="J6873"/>
      <c r="U6873" s="43"/>
      <c r="AE6873"/>
    </row>
    <row r="6874" spans="1:31">
      <c r="A6874">
        <v>18210</v>
      </c>
      <c r="B6874" t="s">
        <v>6126</v>
      </c>
      <c r="C6874" t="s">
        <v>33477</v>
      </c>
      <c r="D6874" t="s">
        <v>33476</v>
      </c>
      <c r="E6874"/>
      <c r="F6874"/>
      <c r="G6874"/>
      <c r="H6874">
        <v>86800</v>
      </c>
      <c r="I6874" t="s">
        <v>33476</v>
      </c>
      <c r="J6874"/>
      <c r="U6874" s="43"/>
      <c r="AE6874"/>
    </row>
    <row r="6875" spans="1:31">
      <c r="A6875">
        <v>18140</v>
      </c>
      <c r="B6875" t="s">
        <v>6127</v>
      </c>
      <c r="C6875" t="s">
        <v>33477</v>
      </c>
      <c r="D6875" t="s">
        <v>33476</v>
      </c>
      <c r="E6875"/>
      <c r="F6875"/>
      <c r="G6875"/>
      <c r="H6875">
        <v>86800</v>
      </c>
      <c r="I6875" t="s">
        <v>33476</v>
      </c>
      <c r="J6875"/>
      <c r="U6875" s="43"/>
      <c r="AE6875"/>
    </row>
    <row r="6876" spans="1:31">
      <c r="A6876">
        <v>18350</v>
      </c>
      <c r="B6876" t="s">
        <v>6128</v>
      </c>
      <c r="C6876" t="s">
        <v>33477</v>
      </c>
      <c r="D6876" t="s">
        <v>33476</v>
      </c>
      <c r="E6876"/>
      <c r="F6876"/>
      <c r="G6876"/>
      <c r="H6876">
        <v>87000</v>
      </c>
      <c r="I6876" t="s">
        <v>33476</v>
      </c>
      <c r="J6876"/>
      <c r="U6876" s="43"/>
      <c r="AE6876"/>
    </row>
    <row r="6877" spans="1:31">
      <c r="A6877">
        <v>18290</v>
      </c>
      <c r="B6877" t="s">
        <v>6129</v>
      </c>
      <c r="C6877" t="s">
        <v>33477</v>
      </c>
      <c r="D6877" t="s">
        <v>33476</v>
      </c>
      <c r="E6877"/>
      <c r="F6877"/>
      <c r="G6877"/>
      <c r="H6877">
        <v>87110</v>
      </c>
      <c r="I6877" t="s">
        <v>33476</v>
      </c>
      <c r="J6877"/>
      <c r="U6877" s="43"/>
      <c r="AE6877"/>
    </row>
    <row r="6878" spans="1:31">
      <c r="A6878">
        <v>18800</v>
      </c>
      <c r="B6878" t="s">
        <v>6130</v>
      </c>
      <c r="C6878" t="s">
        <v>33477</v>
      </c>
      <c r="D6878" t="s">
        <v>33476</v>
      </c>
      <c r="E6878"/>
      <c r="F6878"/>
      <c r="G6878"/>
      <c r="H6878">
        <v>87120</v>
      </c>
      <c r="I6878" t="s">
        <v>33476</v>
      </c>
      <c r="J6878"/>
      <c r="U6878" s="43"/>
      <c r="AE6878"/>
    </row>
    <row r="6879" spans="1:31">
      <c r="A6879">
        <v>18800</v>
      </c>
      <c r="B6879" t="s">
        <v>6130</v>
      </c>
      <c r="C6879" t="s">
        <v>33477</v>
      </c>
      <c r="D6879" t="s">
        <v>33476</v>
      </c>
      <c r="E6879"/>
      <c r="F6879"/>
      <c r="G6879"/>
      <c r="H6879">
        <v>87130</v>
      </c>
      <c r="I6879" t="s">
        <v>33476</v>
      </c>
      <c r="J6879"/>
      <c r="U6879" s="43"/>
      <c r="AE6879"/>
    </row>
    <row r="6880" spans="1:31">
      <c r="A6880">
        <v>18370</v>
      </c>
      <c r="B6880" t="s">
        <v>6131</v>
      </c>
      <c r="C6880" t="s">
        <v>33477</v>
      </c>
      <c r="D6880" t="s">
        <v>33476</v>
      </c>
      <c r="E6880"/>
      <c r="F6880"/>
      <c r="G6880"/>
      <c r="H6880">
        <v>87130</v>
      </c>
      <c r="I6880" t="s">
        <v>33476</v>
      </c>
      <c r="J6880"/>
      <c r="U6880" s="43"/>
      <c r="AE6880"/>
    </row>
    <row r="6881" spans="1:31">
      <c r="A6881">
        <v>18190</v>
      </c>
      <c r="B6881" t="s">
        <v>6132</v>
      </c>
      <c r="C6881" t="s">
        <v>33477</v>
      </c>
      <c r="D6881" t="s">
        <v>33476</v>
      </c>
      <c r="E6881"/>
      <c r="F6881"/>
      <c r="G6881"/>
      <c r="H6881">
        <v>87130</v>
      </c>
      <c r="I6881" t="s">
        <v>33476</v>
      </c>
      <c r="J6881"/>
      <c r="U6881" s="43"/>
      <c r="AE6881"/>
    </row>
    <row r="6882" spans="1:31">
      <c r="A6882">
        <v>18170</v>
      </c>
      <c r="B6882" t="s">
        <v>6133</v>
      </c>
      <c r="C6882" t="s">
        <v>33477</v>
      </c>
      <c r="D6882" t="s">
        <v>33476</v>
      </c>
      <c r="E6882"/>
      <c r="F6882"/>
      <c r="G6882"/>
      <c r="H6882">
        <v>87140</v>
      </c>
      <c r="I6882" t="s">
        <v>33476</v>
      </c>
      <c r="J6882"/>
      <c r="U6882" s="43"/>
      <c r="AE6882"/>
    </row>
    <row r="6883" spans="1:31">
      <c r="A6883">
        <v>18350</v>
      </c>
      <c r="B6883" t="s">
        <v>6134</v>
      </c>
      <c r="C6883" t="s">
        <v>33477</v>
      </c>
      <c r="D6883" t="s">
        <v>33476</v>
      </c>
      <c r="E6883"/>
      <c r="F6883"/>
      <c r="G6883"/>
      <c r="H6883">
        <v>87140</v>
      </c>
      <c r="I6883" t="s">
        <v>33476</v>
      </c>
      <c r="J6883"/>
      <c r="U6883" s="43"/>
      <c r="AE6883"/>
    </row>
    <row r="6884" spans="1:31">
      <c r="A6884">
        <v>18140</v>
      </c>
      <c r="B6884" t="s">
        <v>6135</v>
      </c>
      <c r="C6884" t="s">
        <v>33477</v>
      </c>
      <c r="D6884" t="s">
        <v>33476</v>
      </c>
      <c r="E6884"/>
      <c r="F6884"/>
      <c r="G6884"/>
      <c r="H6884">
        <v>87150</v>
      </c>
      <c r="I6884" t="s">
        <v>33476</v>
      </c>
      <c r="J6884"/>
      <c r="U6884" s="43"/>
      <c r="AE6884"/>
    </row>
    <row r="6885" spans="1:31">
      <c r="A6885">
        <v>18150</v>
      </c>
      <c r="B6885" t="s">
        <v>6136</v>
      </c>
      <c r="C6885" t="s">
        <v>33477</v>
      </c>
      <c r="D6885" t="s">
        <v>33476</v>
      </c>
      <c r="E6885"/>
      <c r="F6885"/>
      <c r="G6885"/>
      <c r="H6885">
        <v>87160</v>
      </c>
      <c r="I6885" t="s">
        <v>33476</v>
      </c>
      <c r="J6885"/>
      <c r="U6885" s="43"/>
      <c r="AE6885"/>
    </row>
    <row r="6886" spans="1:31">
      <c r="A6886">
        <v>18190</v>
      </c>
      <c r="B6886" t="s">
        <v>6137</v>
      </c>
      <c r="C6886" t="s">
        <v>33477</v>
      </c>
      <c r="D6886" t="s">
        <v>33476</v>
      </c>
      <c r="E6886"/>
      <c r="F6886"/>
      <c r="G6886"/>
      <c r="H6886">
        <v>87160</v>
      </c>
      <c r="I6886" t="s">
        <v>33476</v>
      </c>
      <c r="J6886"/>
      <c r="U6886" s="43"/>
      <c r="AE6886"/>
    </row>
    <row r="6887" spans="1:31">
      <c r="A6887">
        <v>18120</v>
      </c>
      <c r="B6887" t="s">
        <v>6138</v>
      </c>
      <c r="C6887" t="s">
        <v>33480</v>
      </c>
      <c r="D6887" t="s">
        <v>33476</v>
      </c>
      <c r="E6887"/>
      <c r="F6887"/>
      <c r="G6887"/>
      <c r="H6887">
        <v>87160</v>
      </c>
      <c r="I6887" t="s">
        <v>33476</v>
      </c>
      <c r="J6887"/>
      <c r="U6887" s="43"/>
      <c r="AE6887"/>
    </row>
    <row r="6888" spans="1:31">
      <c r="A6888">
        <v>18160</v>
      </c>
      <c r="B6888" t="s">
        <v>6139</v>
      </c>
      <c r="C6888" t="s">
        <v>33477</v>
      </c>
      <c r="D6888" t="s">
        <v>33476</v>
      </c>
      <c r="E6888"/>
      <c r="F6888"/>
      <c r="G6888"/>
      <c r="H6888">
        <v>87170</v>
      </c>
      <c r="I6888" t="s">
        <v>33476</v>
      </c>
      <c r="J6888"/>
      <c r="U6888" s="43"/>
      <c r="AE6888"/>
    </row>
    <row r="6889" spans="1:31">
      <c r="A6889">
        <v>18290</v>
      </c>
      <c r="B6889" t="s">
        <v>6140</v>
      </c>
      <c r="C6889" t="s">
        <v>33477</v>
      </c>
      <c r="D6889" t="s">
        <v>33476</v>
      </c>
      <c r="E6889"/>
      <c r="F6889"/>
      <c r="G6889"/>
      <c r="H6889">
        <v>87190</v>
      </c>
      <c r="I6889" t="s">
        <v>33476</v>
      </c>
      <c r="J6889"/>
      <c r="U6889" s="43"/>
      <c r="AE6889"/>
    </row>
    <row r="6890" spans="1:31">
      <c r="A6890">
        <v>18410</v>
      </c>
      <c r="B6890" t="s">
        <v>6141</v>
      </c>
      <c r="C6890" t="s">
        <v>33480</v>
      </c>
      <c r="D6890" t="s">
        <v>33476</v>
      </c>
      <c r="E6890"/>
      <c r="F6890"/>
      <c r="G6890"/>
      <c r="H6890">
        <v>87190</v>
      </c>
      <c r="I6890" t="s">
        <v>33476</v>
      </c>
      <c r="J6890"/>
      <c r="U6890" s="43"/>
      <c r="AE6890"/>
    </row>
    <row r="6891" spans="1:31">
      <c r="A6891">
        <v>18130</v>
      </c>
      <c r="B6891" t="s">
        <v>6142</v>
      </c>
      <c r="C6891" t="s">
        <v>33477</v>
      </c>
      <c r="D6891" t="s">
        <v>33476</v>
      </c>
      <c r="E6891"/>
      <c r="F6891"/>
      <c r="G6891"/>
      <c r="H6891">
        <v>87200</v>
      </c>
      <c r="I6891" t="s">
        <v>33476</v>
      </c>
      <c r="J6891"/>
      <c r="U6891" s="43"/>
      <c r="AE6891"/>
    </row>
    <row r="6892" spans="1:31">
      <c r="A6892">
        <v>18200</v>
      </c>
      <c r="B6892" t="s">
        <v>5754</v>
      </c>
      <c r="C6892" t="s">
        <v>33477</v>
      </c>
      <c r="D6892" t="s">
        <v>33476</v>
      </c>
      <c r="E6892"/>
      <c r="F6892"/>
      <c r="G6892"/>
      <c r="H6892">
        <v>87200</v>
      </c>
      <c r="I6892" t="s">
        <v>33476</v>
      </c>
      <c r="J6892"/>
      <c r="U6892" s="43"/>
      <c r="AE6892"/>
    </row>
    <row r="6893" spans="1:31">
      <c r="A6893">
        <v>18260</v>
      </c>
      <c r="B6893" t="s">
        <v>6143</v>
      </c>
      <c r="C6893" t="s">
        <v>33477</v>
      </c>
      <c r="D6893" t="s">
        <v>33476</v>
      </c>
      <c r="E6893"/>
      <c r="F6893"/>
      <c r="G6893"/>
      <c r="H6893">
        <v>87210</v>
      </c>
      <c r="I6893" t="s">
        <v>33476</v>
      </c>
      <c r="J6893"/>
      <c r="U6893" s="43"/>
      <c r="AE6893"/>
    </row>
    <row r="6894" spans="1:31">
      <c r="A6894">
        <v>18130</v>
      </c>
      <c r="B6894" t="s">
        <v>6144</v>
      </c>
      <c r="C6894" t="s">
        <v>33477</v>
      </c>
      <c r="D6894" t="s">
        <v>33476</v>
      </c>
      <c r="E6894"/>
      <c r="F6894"/>
      <c r="G6894"/>
      <c r="H6894">
        <v>87220</v>
      </c>
      <c r="I6894" t="s">
        <v>33476</v>
      </c>
      <c r="J6894"/>
      <c r="U6894" s="43"/>
      <c r="AE6894"/>
    </row>
    <row r="6895" spans="1:31">
      <c r="A6895">
        <v>18350</v>
      </c>
      <c r="B6895" t="s">
        <v>6145</v>
      </c>
      <c r="C6895" t="s">
        <v>33477</v>
      </c>
      <c r="D6895" t="s">
        <v>33476</v>
      </c>
      <c r="E6895"/>
      <c r="F6895"/>
      <c r="G6895"/>
      <c r="H6895">
        <v>87220</v>
      </c>
      <c r="I6895" t="s">
        <v>33476</v>
      </c>
      <c r="J6895"/>
      <c r="U6895" s="43"/>
      <c r="AE6895"/>
    </row>
    <row r="6896" spans="1:31">
      <c r="A6896">
        <v>18190</v>
      </c>
      <c r="B6896" t="s">
        <v>6146</v>
      </c>
      <c r="C6896" t="s">
        <v>33477</v>
      </c>
      <c r="D6896" t="s">
        <v>33476</v>
      </c>
      <c r="E6896"/>
      <c r="F6896"/>
      <c r="G6896"/>
      <c r="H6896">
        <v>87230</v>
      </c>
      <c r="I6896" t="s">
        <v>33476</v>
      </c>
      <c r="J6896"/>
      <c r="U6896" s="43"/>
      <c r="AE6896"/>
    </row>
    <row r="6897" spans="1:31">
      <c r="A6897">
        <v>18340</v>
      </c>
      <c r="B6897" t="s">
        <v>6146</v>
      </c>
      <c r="C6897" t="s">
        <v>33477</v>
      </c>
      <c r="D6897" t="s">
        <v>33476</v>
      </c>
      <c r="E6897"/>
      <c r="F6897"/>
      <c r="G6897"/>
      <c r="H6897">
        <v>87230</v>
      </c>
      <c r="I6897" t="s">
        <v>33476</v>
      </c>
      <c r="J6897"/>
      <c r="U6897" s="43"/>
      <c r="AE6897"/>
    </row>
    <row r="6898" spans="1:31">
      <c r="A6898">
        <v>18300</v>
      </c>
      <c r="B6898" t="s">
        <v>6147</v>
      </c>
      <c r="C6898" t="s">
        <v>33477</v>
      </c>
      <c r="D6898" t="s">
        <v>33476</v>
      </c>
      <c r="E6898"/>
      <c r="F6898"/>
      <c r="G6898"/>
      <c r="H6898">
        <v>87230</v>
      </c>
      <c r="I6898" t="s">
        <v>33476</v>
      </c>
      <c r="J6898"/>
      <c r="U6898" s="43"/>
      <c r="AE6898"/>
    </row>
    <row r="6899" spans="1:31">
      <c r="A6899">
        <v>18320</v>
      </c>
      <c r="B6899" t="s">
        <v>6148</v>
      </c>
      <c r="C6899" t="s">
        <v>33477</v>
      </c>
      <c r="D6899" t="s">
        <v>33476</v>
      </c>
      <c r="E6899"/>
      <c r="F6899"/>
      <c r="G6899"/>
      <c r="H6899">
        <v>87230</v>
      </c>
      <c r="I6899" t="s">
        <v>33476</v>
      </c>
      <c r="J6899"/>
      <c r="U6899" s="43"/>
      <c r="AE6899"/>
    </row>
    <row r="6900" spans="1:31">
      <c r="A6900">
        <v>18210</v>
      </c>
      <c r="B6900" t="s">
        <v>6149</v>
      </c>
      <c r="C6900" t="s">
        <v>33477</v>
      </c>
      <c r="D6900" t="s">
        <v>33476</v>
      </c>
      <c r="E6900"/>
      <c r="F6900"/>
      <c r="G6900"/>
      <c r="H6900">
        <v>87230</v>
      </c>
      <c r="I6900" t="s">
        <v>33476</v>
      </c>
      <c r="J6900"/>
      <c r="U6900" s="43"/>
      <c r="AE6900"/>
    </row>
    <row r="6901" spans="1:31">
      <c r="A6901">
        <v>18140</v>
      </c>
      <c r="B6901" t="s">
        <v>6150</v>
      </c>
      <c r="C6901" t="s">
        <v>33477</v>
      </c>
      <c r="D6901" t="s">
        <v>33476</v>
      </c>
      <c r="E6901"/>
      <c r="F6901"/>
      <c r="G6901"/>
      <c r="H6901">
        <v>87240</v>
      </c>
      <c r="I6901" t="s">
        <v>33476</v>
      </c>
      <c r="J6901"/>
      <c r="U6901" s="43"/>
      <c r="AE6901"/>
    </row>
    <row r="6902" spans="1:31">
      <c r="A6902">
        <v>18190</v>
      </c>
      <c r="B6902" t="s">
        <v>6151</v>
      </c>
      <c r="C6902" t="s">
        <v>33477</v>
      </c>
      <c r="D6902" t="s">
        <v>33476</v>
      </c>
      <c r="E6902"/>
      <c r="F6902"/>
      <c r="G6902"/>
      <c r="H6902">
        <v>87240</v>
      </c>
      <c r="I6902" t="s">
        <v>33476</v>
      </c>
      <c r="J6902"/>
      <c r="U6902" s="43"/>
      <c r="AE6902"/>
    </row>
    <row r="6903" spans="1:31">
      <c r="A6903">
        <v>18300</v>
      </c>
      <c r="B6903" t="s">
        <v>6152</v>
      </c>
      <c r="C6903" t="s">
        <v>33477</v>
      </c>
      <c r="D6903" t="s">
        <v>33476</v>
      </c>
      <c r="E6903"/>
      <c r="F6903"/>
      <c r="G6903"/>
      <c r="H6903">
        <v>87250</v>
      </c>
      <c r="I6903" t="s">
        <v>33476</v>
      </c>
      <c r="J6903"/>
      <c r="U6903" s="43"/>
      <c r="AE6903"/>
    </row>
    <row r="6904" spans="1:31">
      <c r="A6904">
        <v>18350</v>
      </c>
      <c r="B6904" t="s">
        <v>6153</v>
      </c>
      <c r="C6904" t="s">
        <v>33477</v>
      </c>
      <c r="D6904" t="s">
        <v>33476</v>
      </c>
      <c r="E6904"/>
      <c r="F6904"/>
      <c r="G6904"/>
      <c r="H6904">
        <v>87250</v>
      </c>
      <c r="I6904" t="s">
        <v>33476</v>
      </c>
      <c r="J6904"/>
      <c r="U6904" s="43"/>
      <c r="AE6904"/>
    </row>
    <row r="6905" spans="1:31">
      <c r="A6905">
        <v>18340</v>
      </c>
      <c r="B6905" t="s">
        <v>6154</v>
      </c>
      <c r="C6905" t="s">
        <v>33477</v>
      </c>
      <c r="D6905" t="s">
        <v>33476</v>
      </c>
      <c r="E6905"/>
      <c r="F6905"/>
      <c r="G6905"/>
      <c r="H6905">
        <v>87260</v>
      </c>
      <c r="I6905" t="s">
        <v>33476</v>
      </c>
      <c r="J6905"/>
      <c r="U6905" s="43"/>
      <c r="AE6905"/>
    </row>
    <row r="6906" spans="1:31">
      <c r="A6906">
        <v>18150</v>
      </c>
      <c r="B6906" t="s">
        <v>6155</v>
      </c>
      <c r="C6906" t="s">
        <v>33477</v>
      </c>
      <c r="D6906" t="s">
        <v>33476</v>
      </c>
      <c r="E6906"/>
      <c r="F6906"/>
      <c r="G6906"/>
      <c r="H6906">
        <v>87260</v>
      </c>
      <c r="I6906" t="s">
        <v>33476</v>
      </c>
      <c r="J6906"/>
      <c r="U6906" s="43"/>
      <c r="AE6906"/>
    </row>
    <row r="6907" spans="1:31">
      <c r="A6907">
        <v>18270</v>
      </c>
      <c r="B6907" t="s">
        <v>6156</v>
      </c>
      <c r="C6907" t="s">
        <v>33477</v>
      </c>
      <c r="D6907" t="s">
        <v>33476</v>
      </c>
      <c r="E6907"/>
      <c r="F6907"/>
      <c r="G6907"/>
      <c r="H6907">
        <v>87260</v>
      </c>
      <c r="I6907" t="s">
        <v>33476</v>
      </c>
      <c r="J6907"/>
      <c r="U6907" s="43"/>
      <c r="AE6907"/>
    </row>
    <row r="6908" spans="1:31">
      <c r="A6908">
        <v>18260</v>
      </c>
      <c r="B6908" t="s">
        <v>6157</v>
      </c>
      <c r="C6908" t="s">
        <v>33477</v>
      </c>
      <c r="D6908" t="s">
        <v>33476</v>
      </c>
      <c r="E6908"/>
      <c r="F6908"/>
      <c r="G6908"/>
      <c r="H6908">
        <v>87270</v>
      </c>
      <c r="I6908" t="s">
        <v>33476</v>
      </c>
      <c r="J6908"/>
      <c r="U6908" s="43"/>
      <c r="AE6908"/>
    </row>
    <row r="6909" spans="1:31">
      <c r="A6909">
        <v>18310</v>
      </c>
      <c r="B6909" t="s">
        <v>6158</v>
      </c>
      <c r="C6909" t="s">
        <v>33480</v>
      </c>
      <c r="D6909" t="s">
        <v>33476</v>
      </c>
      <c r="E6909"/>
      <c r="F6909"/>
      <c r="G6909"/>
      <c r="H6909">
        <v>87270</v>
      </c>
      <c r="I6909" t="s">
        <v>33476</v>
      </c>
      <c r="J6909"/>
      <c r="U6909" s="43"/>
      <c r="AE6909"/>
    </row>
    <row r="6910" spans="1:31">
      <c r="A6910">
        <v>18200</v>
      </c>
      <c r="B6910" t="s">
        <v>6159</v>
      </c>
      <c r="C6910" t="s">
        <v>33477</v>
      </c>
      <c r="D6910" t="s">
        <v>33476</v>
      </c>
      <c r="E6910"/>
      <c r="F6910"/>
      <c r="G6910"/>
      <c r="H6910">
        <v>87290</v>
      </c>
      <c r="I6910" t="s">
        <v>33476</v>
      </c>
      <c r="J6910"/>
      <c r="U6910" s="43"/>
      <c r="AE6910"/>
    </row>
    <row r="6911" spans="1:31">
      <c r="A6911">
        <v>18130</v>
      </c>
      <c r="B6911" t="s">
        <v>6160</v>
      </c>
      <c r="C6911" t="s">
        <v>33477</v>
      </c>
      <c r="D6911" t="s">
        <v>33476</v>
      </c>
      <c r="E6911"/>
      <c r="F6911"/>
      <c r="G6911"/>
      <c r="H6911">
        <v>87290</v>
      </c>
      <c r="I6911" t="s">
        <v>33476</v>
      </c>
      <c r="J6911"/>
      <c r="U6911" s="43"/>
      <c r="AE6911"/>
    </row>
    <row r="6912" spans="1:31">
      <c r="A6912">
        <v>18380</v>
      </c>
      <c r="B6912" t="s">
        <v>6161</v>
      </c>
      <c r="C6912" t="s">
        <v>33477</v>
      </c>
      <c r="D6912" t="s">
        <v>33476</v>
      </c>
      <c r="E6912"/>
      <c r="F6912"/>
      <c r="G6912"/>
      <c r="H6912">
        <v>87290</v>
      </c>
      <c r="I6912" t="s">
        <v>33476</v>
      </c>
      <c r="J6912"/>
      <c r="U6912" s="43"/>
      <c r="AE6912"/>
    </row>
    <row r="6913" spans="1:31">
      <c r="A6913">
        <v>18360</v>
      </c>
      <c r="B6913" t="s">
        <v>6162</v>
      </c>
      <c r="C6913" t="s">
        <v>33477</v>
      </c>
      <c r="D6913" t="s">
        <v>33476</v>
      </c>
      <c r="E6913"/>
      <c r="F6913"/>
      <c r="G6913"/>
      <c r="H6913">
        <v>87290</v>
      </c>
      <c r="I6913" t="s">
        <v>33476</v>
      </c>
      <c r="J6913"/>
      <c r="U6913" s="43"/>
      <c r="AE6913"/>
    </row>
    <row r="6914" spans="1:31">
      <c r="A6914">
        <v>18800</v>
      </c>
      <c r="B6914" t="s">
        <v>6163</v>
      </c>
      <c r="C6914" t="s">
        <v>33477</v>
      </c>
      <c r="D6914" t="s">
        <v>33476</v>
      </c>
      <c r="E6914"/>
      <c r="F6914"/>
      <c r="G6914"/>
      <c r="H6914">
        <v>87300</v>
      </c>
      <c r="I6914" t="s">
        <v>33476</v>
      </c>
      <c r="J6914"/>
      <c r="U6914" s="43"/>
      <c r="AE6914"/>
    </row>
    <row r="6915" spans="1:31">
      <c r="A6915">
        <v>18200</v>
      </c>
      <c r="B6915" t="s">
        <v>6164</v>
      </c>
      <c r="C6915" t="s">
        <v>33477</v>
      </c>
      <c r="D6915" t="s">
        <v>33476</v>
      </c>
      <c r="E6915"/>
      <c r="F6915"/>
      <c r="G6915"/>
      <c r="H6915">
        <v>87300</v>
      </c>
      <c r="I6915" t="s">
        <v>33476</v>
      </c>
      <c r="J6915"/>
      <c r="U6915" s="43"/>
      <c r="AE6915"/>
    </row>
    <row r="6916" spans="1:31">
      <c r="A6916">
        <v>18800</v>
      </c>
      <c r="B6916" t="s">
        <v>6165</v>
      </c>
      <c r="C6916" t="s">
        <v>33477</v>
      </c>
      <c r="D6916" t="s">
        <v>33476</v>
      </c>
      <c r="E6916"/>
      <c r="F6916"/>
      <c r="G6916"/>
      <c r="H6916">
        <v>87300</v>
      </c>
      <c r="I6916" t="s">
        <v>33476</v>
      </c>
      <c r="J6916"/>
      <c r="U6916" s="43"/>
      <c r="AE6916"/>
    </row>
    <row r="6917" spans="1:31">
      <c r="A6917">
        <v>18360</v>
      </c>
      <c r="B6917" t="s">
        <v>6166</v>
      </c>
      <c r="C6917" t="s">
        <v>33477</v>
      </c>
      <c r="D6917" t="s">
        <v>33476</v>
      </c>
      <c r="E6917"/>
      <c r="F6917"/>
      <c r="G6917"/>
      <c r="H6917">
        <v>87300</v>
      </c>
      <c r="I6917" t="s">
        <v>33476</v>
      </c>
      <c r="J6917"/>
      <c r="U6917" s="43"/>
      <c r="AE6917"/>
    </row>
    <row r="6918" spans="1:31">
      <c r="A6918">
        <v>18300</v>
      </c>
      <c r="B6918" t="s">
        <v>6167</v>
      </c>
      <c r="C6918" t="s">
        <v>33477</v>
      </c>
      <c r="D6918" t="s">
        <v>33476</v>
      </c>
      <c r="E6918"/>
      <c r="F6918"/>
      <c r="G6918"/>
      <c r="H6918">
        <v>87310</v>
      </c>
      <c r="I6918" t="s">
        <v>33476</v>
      </c>
      <c r="J6918"/>
      <c r="U6918" s="43"/>
      <c r="AE6918"/>
    </row>
    <row r="6919" spans="1:31">
      <c r="A6919">
        <v>18350</v>
      </c>
      <c r="B6919" t="s">
        <v>6168</v>
      </c>
      <c r="C6919" t="s">
        <v>33477</v>
      </c>
      <c r="D6919" t="s">
        <v>33476</v>
      </c>
      <c r="E6919"/>
      <c r="F6919"/>
      <c r="G6919"/>
      <c r="H6919">
        <v>87310</v>
      </c>
      <c r="I6919" t="s">
        <v>33476</v>
      </c>
      <c r="J6919"/>
      <c r="U6919" s="43"/>
      <c r="AE6919"/>
    </row>
    <row r="6920" spans="1:31">
      <c r="A6920">
        <v>18500</v>
      </c>
      <c r="B6920" t="s">
        <v>6169</v>
      </c>
      <c r="C6920" t="s">
        <v>33480</v>
      </c>
      <c r="D6920" t="s">
        <v>33476</v>
      </c>
      <c r="E6920"/>
      <c r="F6920"/>
      <c r="G6920"/>
      <c r="H6920">
        <v>87320</v>
      </c>
      <c r="I6920" t="s">
        <v>33476</v>
      </c>
      <c r="J6920"/>
      <c r="U6920" s="43"/>
      <c r="AE6920"/>
    </row>
    <row r="6921" spans="1:31">
      <c r="A6921">
        <v>18110</v>
      </c>
      <c r="B6921" t="s">
        <v>6170</v>
      </c>
      <c r="C6921" t="s">
        <v>33477</v>
      </c>
      <c r="D6921" t="s">
        <v>33476</v>
      </c>
      <c r="E6921"/>
      <c r="F6921"/>
      <c r="G6921"/>
      <c r="H6921">
        <v>87330</v>
      </c>
      <c r="I6921" t="s">
        <v>33476</v>
      </c>
      <c r="J6921"/>
      <c r="U6921" s="43"/>
      <c r="AE6921"/>
    </row>
    <row r="6922" spans="1:31">
      <c r="A6922">
        <v>18300</v>
      </c>
      <c r="B6922" t="s">
        <v>6171</v>
      </c>
      <c r="C6922" t="s">
        <v>33477</v>
      </c>
      <c r="D6922" t="s">
        <v>33476</v>
      </c>
      <c r="E6922"/>
      <c r="F6922"/>
      <c r="G6922"/>
      <c r="H6922">
        <v>87330</v>
      </c>
      <c r="I6922" t="s">
        <v>33476</v>
      </c>
      <c r="J6922"/>
      <c r="U6922" s="43"/>
      <c r="AE6922"/>
    </row>
    <row r="6923" spans="1:31">
      <c r="A6923">
        <v>18140</v>
      </c>
      <c r="B6923" t="s">
        <v>6172</v>
      </c>
      <c r="C6923" t="s">
        <v>33477</v>
      </c>
      <c r="D6923" t="s">
        <v>33476</v>
      </c>
      <c r="E6923"/>
      <c r="F6923"/>
      <c r="G6923"/>
      <c r="H6923">
        <v>87340</v>
      </c>
      <c r="I6923" t="s">
        <v>33476</v>
      </c>
      <c r="J6923"/>
      <c r="U6923" s="43"/>
      <c r="AE6923"/>
    </row>
    <row r="6924" spans="1:31">
      <c r="A6924">
        <v>18310</v>
      </c>
      <c r="B6924" t="s">
        <v>6173</v>
      </c>
      <c r="C6924" t="s">
        <v>33480</v>
      </c>
      <c r="D6924" t="s">
        <v>33476</v>
      </c>
      <c r="E6924"/>
      <c r="F6924"/>
      <c r="G6924"/>
      <c r="H6924">
        <v>87340</v>
      </c>
      <c r="I6924" t="s">
        <v>33476</v>
      </c>
      <c r="J6924"/>
      <c r="U6924" s="43"/>
      <c r="AE6924"/>
    </row>
    <row r="6925" spans="1:31">
      <c r="A6925">
        <v>18150</v>
      </c>
      <c r="B6925" t="s">
        <v>6174</v>
      </c>
      <c r="C6925" t="s">
        <v>33477</v>
      </c>
      <c r="D6925" t="s">
        <v>33476</v>
      </c>
      <c r="E6925"/>
      <c r="F6925"/>
      <c r="G6925"/>
      <c r="H6925">
        <v>87360</v>
      </c>
      <c r="I6925" t="s">
        <v>33476</v>
      </c>
      <c r="J6925"/>
      <c r="U6925" s="43"/>
      <c r="AE6925"/>
    </row>
    <row r="6926" spans="1:31">
      <c r="A6926">
        <v>18600</v>
      </c>
      <c r="B6926" t="s">
        <v>6175</v>
      </c>
      <c r="C6926" t="s">
        <v>33477</v>
      </c>
      <c r="D6926" t="s">
        <v>33476</v>
      </c>
      <c r="E6926"/>
      <c r="F6926"/>
      <c r="G6926"/>
      <c r="H6926">
        <v>87360</v>
      </c>
      <c r="I6926" t="s">
        <v>33476</v>
      </c>
      <c r="J6926"/>
      <c r="U6926" s="43"/>
      <c r="AE6926"/>
    </row>
    <row r="6927" spans="1:31">
      <c r="A6927">
        <v>18310</v>
      </c>
      <c r="B6927" t="s">
        <v>6176</v>
      </c>
      <c r="C6927" t="s">
        <v>33480</v>
      </c>
      <c r="D6927" t="s">
        <v>33476</v>
      </c>
      <c r="E6927"/>
      <c r="F6927"/>
      <c r="G6927"/>
      <c r="H6927">
        <v>87360</v>
      </c>
      <c r="I6927" t="s">
        <v>33476</v>
      </c>
      <c r="J6927"/>
      <c r="U6927" s="43"/>
      <c r="AE6927"/>
    </row>
    <row r="6928" spans="1:31">
      <c r="A6928">
        <v>18140</v>
      </c>
      <c r="B6928" t="s">
        <v>6177</v>
      </c>
      <c r="C6928" t="s">
        <v>33477</v>
      </c>
      <c r="D6928" t="s">
        <v>33476</v>
      </c>
      <c r="E6928"/>
      <c r="F6928"/>
      <c r="G6928"/>
      <c r="H6928">
        <v>87380</v>
      </c>
      <c r="I6928" t="s">
        <v>33476</v>
      </c>
      <c r="J6928"/>
      <c r="U6928" s="43"/>
      <c r="AE6928"/>
    </row>
    <row r="6929" spans="1:31">
      <c r="A6929">
        <v>18800</v>
      </c>
      <c r="B6929" t="s">
        <v>6178</v>
      </c>
      <c r="C6929" t="s">
        <v>33477</v>
      </c>
      <c r="D6929" t="s">
        <v>33476</v>
      </c>
      <c r="E6929"/>
      <c r="F6929"/>
      <c r="G6929"/>
      <c r="H6929">
        <v>87380</v>
      </c>
      <c r="I6929" t="s">
        <v>33476</v>
      </c>
      <c r="J6929"/>
      <c r="U6929" s="43"/>
      <c r="AE6929"/>
    </row>
    <row r="6930" spans="1:31">
      <c r="A6930">
        <v>18600</v>
      </c>
      <c r="B6930" t="s">
        <v>6179</v>
      </c>
      <c r="C6930" t="s">
        <v>33477</v>
      </c>
      <c r="D6930" t="s">
        <v>33476</v>
      </c>
      <c r="E6930"/>
      <c r="F6930"/>
      <c r="G6930"/>
      <c r="H6930">
        <v>87380</v>
      </c>
      <c r="I6930" t="s">
        <v>33476</v>
      </c>
      <c r="J6930"/>
      <c r="U6930" s="43"/>
      <c r="AE6930"/>
    </row>
    <row r="6931" spans="1:31">
      <c r="A6931">
        <v>18200</v>
      </c>
      <c r="B6931" t="s">
        <v>6180</v>
      </c>
      <c r="C6931" t="s">
        <v>33477</v>
      </c>
      <c r="D6931" t="s">
        <v>33476</v>
      </c>
      <c r="E6931"/>
      <c r="F6931"/>
      <c r="G6931"/>
      <c r="H6931">
        <v>87400</v>
      </c>
      <c r="I6931" t="s">
        <v>33476</v>
      </c>
      <c r="J6931"/>
      <c r="U6931" s="43"/>
      <c r="AE6931"/>
    </row>
    <row r="6932" spans="1:31">
      <c r="A6932">
        <v>18150</v>
      </c>
      <c r="B6932" t="s">
        <v>6181</v>
      </c>
      <c r="C6932" t="s">
        <v>33477</v>
      </c>
      <c r="D6932" t="s">
        <v>33476</v>
      </c>
      <c r="E6932"/>
      <c r="F6932"/>
      <c r="G6932"/>
      <c r="H6932">
        <v>87400</v>
      </c>
      <c r="I6932" t="s">
        <v>33476</v>
      </c>
      <c r="J6932"/>
      <c r="U6932" s="43"/>
      <c r="AE6932"/>
    </row>
    <row r="6933" spans="1:31">
      <c r="A6933">
        <v>18250</v>
      </c>
      <c r="B6933" t="s">
        <v>6182</v>
      </c>
      <c r="C6933" t="s">
        <v>33477</v>
      </c>
      <c r="D6933" t="s">
        <v>33476</v>
      </c>
      <c r="E6933"/>
      <c r="F6933"/>
      <c r="G6933"/>
      <c r="H6933">
        <v>87400</v>
      </c>
      <c r="I6933" t="s">
        <v>33476</v>
      </c>
      <c r="J6933"/>
      <c r="U6933" s="43"/>
      <c r="AE6933"/>
    </row>
    <row r="6934" spans="1:31">
      <c r="A6934">
        <v>18140</v>
      </c>
      <c r="B6934" t="s">
        <v>6183</v>
      </c>
      <c r="C6934" t="s">
        <v>33477</v>
      </c>
      <c r="D6934" t="s">
        <v>33476</v>
      </c>
      <c r="E6934"/>
      <c r="F6934"/>
      <c r="G6934"/>
      <c r="H6934">
        <v>87420</v>
      </c>
      <c r="I6934" t="s">
        <v>33476</v>
      </c>
      <c r="J6934"/>
      <c r="U6934" s="43"/>
      <c r="AE6934"/>
    </row>
    <row r="6935" spans="1:31">
      <c r="A6935">
        <v>18250</v>
      </c>
      <c r="B6935" t="s">
        <v>6184</v>
      </c>
      <c r="C6935" t="s">
        <v>33477</v>
      </c>
      <c r="D6935" t="s">
        <v>33476</v>
      </c>
      <c r="E6935"/>
      <c r="F6935"/>
      <c r="G6935"/>
      <c r="H6935">
        <v>87440</v>
      </c>
      <c r="I6935" t="s">
        <v>33476</v>
      </c>
      <c r="J6935"/>
      <c r="U6935" s="43"/>
      <c r="AE6935"/>
    </row>
    <row r="6936" spans="1:31">
      <c r="A6936">
        <v>18170</v>
      </c>
      <c r="B6936" t="s">
        <v>6185</v>
      </c>
      <c r="C6936" t="s">
        <v>33477</v>
      </c>
      <c r="D6936" t="s">
        <v>33476</v>
      </c>
      <c r="E6936"/>
      <c r="F6936"/>
      <c r="G6936"/>
      <c r="H6936">
        <v>87440</v>
      </c>
      <c r="I6936" t="s">
        <v>33476</v>
      </c>
      <c r="J6936"/>
      <c r="U6936" s="43"/>
      <c r="AE6936"/>
    </row>
    <row r="6937" spans="1:31">
      <c r="A6937">
        <v>18350</v>
      </c>
      <c r="B6937" t="s">
        <v>6186</v>
      </c>
      <c r="C6937" t="s">
        <v>33477</v>
      </c>
      <c r="D6937" t="s">
        <v>33476</v>
      </c>
      <c r="E6937"/>
      <c r="F6937"/>
      <c r="G6937"/>
      <c r="H6937">
        <v>87440</v>
      </c>
      <c r="I6937" t="s">
        <v>33476</v>
      </c>
      <c r="J6937"/>
      <c r="U6937" s="43"/>
      <c r="AE6937"/>
    </row>
    <row r="6938" spans="1:31">
      <c r="A6938">
        <v>18160</v>
      </c>
      <c r="B6938" t="s">
        <v>6187</v>
      </c>
      <c r="C6938" t="s">
        <v>33477</v>
      </c>
      <c r="D6938" t="s">
        <v>33476</v>
      </c>
      <c r="E6938"/>
      <c r="F6938"/>
      <c r="G6938"/>
      <c r="H6938">
        <v>87460</v>
      </c>
      <c r="I6938" t="s">
        <v>33476</v>
      </c>
      <c r="J6938"/>
      <c r="U6938" s="43"/>
      <c r="AE6938"/>
    </row>
    <row r="6939" spans="1:31">
      <c r="A6939">
        <v>18380</v>
      </c>
      <c r="B6939" t="s">
        <v>6188</v>
      </c>
      <c r="C6939" t="s">
        <v>33477</v>
      </c>
      <c r="D6939" t="s">
        <v>33476</v>
      </c>
      <c r="E6939"/>
      <c r="F6939"/>
      <c r="G6939"/>
      <c r="H6939">
        <v>87480</v>
      </c>
      <c r="I6939" t="s">
        <v>33476</v>
      </c>
      <c r="J6939"/>
      <c r="U6939" s="43"/>
      <c r="AE6939"/>
    </row>
    <row r="6940" spans="1:31">
      <c r="A6940">
        <v>18300</v>
      </c>
      <c r="B6940" t="s">
        <v>6189</v>
      </c>
      <c r="C6940" t="s">
        <v>33477</v>
      </c>
      <c r="D6940" t="s">
        <v>33476</v>
      </c>
      <c r="E6940"/>
      <c r="F6940"/>
      <c r="G6940"/>
      <c r="H6940">
        <v>87500</v>
      </c>
      <c r="I6940" t="s">
        <v>33476</v>
      </c>
      <c r="J6940"/>
      <c r="U6940" s="43"/>
      <c r="AE6940"/>
    </row>
    <row r="6941" spans="1:31">
      <c r="A6941">
        <v>18260</v>
      </c>
      <c r="B6941" t="s">
        <v>6190</v>
      </c>
      <c r="C6941" t="s">
        <v>33477</v>
      </c>
      <c r="D6941" t="s">
        <v>33476</v>
      </c>
      <c r="E6941"/>
      <c r="F6941"/>
      <c r="G6941"/>
      <c r="H6941">
        <v>87500</v>
      </c>
      <c r="I6941" t="s">
        <v>33476</v>
      </c>
      <c r="J6941"/>
      <c r="U6941" s="43"/>
      <c r="AE6941"/>
    </row>
    <row r="6942" spans="1:31">
      <c r="A6942">
        <v>18320</v>
      </c>
      <c r="B6942" t="s">
        <v>6191</v>
      </c>
      <c r="C6942" t="s">
        <v>33477</v>
      </c>
      <c r="D6942" t="s">
        <v>33476</v>
      </c>
      <c r="E6942"/>
      <c r="F6942"/>
      <c r="G6942"/>
      <c r="H6942">
        <v>87500</v>
      </c>
      <c r="I6942" t="s">
        <v>33476</v>
      </c>
      <c r="J6942"/>
      <c r="U6942" s="43"/>
      <c r="AE6942"/>
    </row>
    <row r="6943" spans="1:31">
      <c r="A6943">
        <v>18130</v>
      </c>
      <c r="B6943" t="s">
        <v>6192</v>
      </c>
      <c r="C6943" t="s">
        <v>33477</v>
      </c>
      <c r="D6943" t="s">
        <v>33476</v>
      </c>
      <c r="E6943"/>
      <c r="F6943"/>
      <c r="G6943"/>
      <c r="H6943">
        <v>87510</v>
      </c>
      <c r="I6943" t="s">
        <v>33476</v>
      </c>
      <c r="J6943"/>
      <c r="U6943" s="43"/>
      <c r="AE6943"/>
    </row>
    <row r="6944" spans="1:31">
      <c r="A6944">
        <v>18140</v>
      </c>
      <c r="B6944" t="s">
        <v>6193</v>
      </c>
      <c r="C6944" t="s">
        <v>33477</v>
      </c>
      <c r="D6944" t="s">
        <v>33476</v>
      </c>
      <c r="E6944"/>
      <c r="F6944"/>
      <c r="G6944"/>
      <c r="H6944">
        <v>87510</v>
      </c>
      <c r="I6944" t="s">
        <v>33476</v>
      </c>
      <c r="J6944"/>
      <c r="U6944" s="43"/>
      <c r="AE6944"/>
    </row>
    <row r="6945" spans="1:31">
      <c r="A6945">
        <v>18130</v>
      </c>
      <c r="B6945" t="s">
        <v>6194</v>
      </c>
      <c r="C6945" t="s">
        <v>33477</v>
      </c>
      <c r="D6945" t="s">
        <v>33476</v>
      </c>
      <c r="E6945"/>
      <c r="F6945"/>
      <c r="G6945"/>
      <c r="H6945">
        <v>87520</v>
      </c>
      <c r="I6945" t="s">
        <v>33476</v>
      </c>
      <c r="J6945"/>
      <c r="U6945" s="43"/>
      <c r="AE6945"/>
    </row>
    <row r="6946" spans="1:31">
      <c r="A6946">
        <v>18340</v>
      </c>
      <c r="B6946" t="s">
        <v>6195</v>
      </c>
      <c r="C6946" t="s">
        <v>33477</v>
      </c>
      <c r="D6946" t="s">
        <v>33476</v>
      </c>
      <c r="E6946"/>
      <c r="F6946"/>
      <c r="G6946"/>
      <c r="H6946">
        <v>87520</v>
      </c>
      <c r="I6946" t="s">
        <v>33476</v>
      </c>
      <c r="J6946"/>
      <c r="U6946" s="43"/>
      <c r="AE6946"/>
    </row>
    <row r="6947" spans="1:31">
      <c r="A6947">
        <v>18120</v>
      </c>
      <c r="B6947" t="s">
        <v>6196</v>
      </c>
      <c r="C6947" t="s">
        <v>33480</v>
      </c>
      <c r="D6947" t="s">
        <v>33476</v>
      </c>
      <c r="E6947"/>
      <c r="F6947"/>
      <c r="G6947"/>
      <c r="H6947">
        <v>87520</v>
      </c>
      <c r="I6947" t="s">
        <v>33476</v>
      </c>
      <c r="J6947"/>
      <c r="U6947" s="43"/>
      <c r="AE6947"/>
    </row>
    <row r="6948" spans="1:31">
      <c r="A6948">
        <v>18240</v>
      </c>
      <c r="B6948" t="s">
        <v>6197</v>
      </c>
      <c r="C6948" t="s">
        <v>33477</v>
      </c>
      <c r="D6948" t="s">
        <v>33476</v>
      </c>
      <c r="E6948"/>
      <c r="F6948"/>
      <c r="G6948"/>
      <c r="H6948">
        <v>87600</v>
      </c>
      <c r="I6948" t="s">
        <v>33476</v>
      </c>
      <c r="J6948"/>
      <c r="U6948" s="43"/>
      <c r="AE6948"/>
    </row>
    <row r="6949" spans="1:31">
      <c r="A6949">
        <v>18340</v>
      </c>
      <c r="B6949" t="s">
        <v>6198</v>
      </c>
      <c r="C6949" t="s">
        <v>33477</v>
      </c>
      <c r="D6949" t="s">
        <v>33476</v>
      </c>
      <c r="E6949"/>
      <c r="F6949"/>
      <c r="G6949"/>
      <c r="H6949">
        <v>87600</v>
      </c>
      <c r="I6949" t="s">
        <v>33476</v>
      </c>
      <c r="J6949"/>
      <c r="U6949" s="43"/>
      <c r="AE6949"/>
    </row>
    <row r="6950" spans="1:31">
      <c r="A6950">
        <v>18160</v>
      </c>
      <c r="B6950" t="s">
        <v>3503</v>
      </c>
      <c r="C6950" t="s">
        <v>33477</v>
      </c>
      <c r="D6950" t="s">
        <v>33476</v>
      </c>
      <c r="E6950"/>
      <c r="F6950"/>
      <c r="G6950"/>
      <c r="H6950">
        <v>87620</v>
      </c>
      <c r="I6950" t="s">
        <v>33476</v>
      </c>
      <c r="J6950"/>
      <c r="U6950" s="43"/>
      <c r="AE6950"/>
    </row>
    <row r="6951" spans="1:31">
      <c r="A6951">
        <v>18120</v>
      </c>
      <c r="B6951" t="s">
        <v>6199</v>
      </c>
      <c r="C6951" t="s">
        <v>33480</v>
      </c>
      <c r="D6951" t="s">
        <v>33476</v>
      </c>
      <c r="E6951"/>
      <c r="F6951"/>
      <c r="G6951"/>
      <c r="H6951">
        <v>87700</v>
      </c>
      <c r="I6951" t="s">
        <v>33476</v>
      </c>
      <c r="J6951"/>
      <c r="U6951" s="43"/>
      <c r="AE6951"/>
    </row>
    <row r="6952" spans="1:31">
      <c r="A6952">
        <v>18340</v>
      </c>
      <c r="B6952" t="s">
        <v>6200</v>
      </c>
      <c r="C6952" t="s">
        <v>33477</v>
      </c>
      <c r="D6952" t="s">
        <v>33476</v>
      </c>
      <c r="E6952"/>
      <c r="F6952"/>
      <c r="G6952"/>
      <c r="H6952">
        <v>87800</v>
      </c>
      <c r="I6952" t="s">
        <v>33476</v>
      </c>
      <c r="J6952"/>
      <c r="U6952" s="43"/>
      <c r="AE6952"/>
    </row>
    <row r="6953" spans="1:31">
      <c r="A6953">
        <v>18170</v>
      </c>
      <c r="B6953" t="s">
        <v>6201</v>
      </c>
      <c r="C6953" t="s">
        <v>33477</v>
      </c>
      <c r="D6953" t="s">
        <v>33476</v>
      </c>
      <c r="E6953"/>
      <c r="F6953"/>
      <c r="G6953"/>
      <c r="H6953">
        <v>87800</v>
      </c>
      <c r="I6953" t="s">
        <v>33476</v>
      </c>
      <c r="J6953"/>
      <c r="U6953" s="43"/>
      <c r="AE6953"/>
    </row>
    <row r="6954" spans="1:31">
      <c r="A6954">
        <v>18140</v>
      </c>
      <c r="B6954" t="s">
        <v>6202</v>
      </c>
      <c r="C6954" t="s">
        <v>33477</v>
      </c>
      <c r="D6954" t="s">
        <v>33476</v>
      </c>
      <c r="E6954"/>
      <c r="F6954"/>
      <c r="G6954"/>
      <c r="H6954">
        <v>87800</v>
      </c>
      <c r="I6954" t="s">
        <v>33476</v>
      </c>
      <c r="J6954"/>
      <c r="U6954" s="43"/>
      <c r="AE6954"/>
    </row>
    <row r="6955" spans="1:31">
      <c r="A6955">
        <v>18400</v>
      </c>
      <c r="B6955" t="s">
        <v>6203</v>
      </c>
      <c r="C6955" t="s">
        <v>33480</v>
      </c>
      <c r="D6955" t="s">
        <v>33476</v>
      </c>
      <c r="E6955"/>
      <c r="F6955"/>
      <c r="G6955"/>
      <c r="H6955">
        <v>88000</v>
      </c>
      <c r="I6955" t="s">
        <v>33476</v>
      </c>
      <c r="J6955"/>
      <c r="U6955" s="43"/>
      <c r="AE6955"/>
    </row>
    <row r="6956" spans="1:31">
      <c r="A6956">
        <v>18120</v>
      </c>
      <c r="B6956" t="s">
        <v>6204</v>
      </c>
      <c r="C6956" t="s">
        <v>33480</v>
      </c>
      <c r="D6956" t="s">
        <v>33476</v>
      </c>
      <c r="E6956"/>
      <c r="F6956"/>
      <c r="G6956"/>
      <c r="H6956">
        <v>88100</v>
      </c>
      <c r="I6956" t="s">
        <v>33476</v>
      </c>
      <c r="J6956"/>
      <c r="U6956" s="43"/>
      <c r="AE6956"/>
    </row>
    <row r="6957" spans="1:31">
      <c r="A6957">
        <v>18170</v>
      </c>
      <c r="B6957" t="s">
        <v>6205</v>
      </c>
      <c r="C6957" t="s">
        <v>33477</v>
      </c>
      <c r="D6957" t="s">
        <v>33476</v>
      </c>
      <c r="E6957"/>
      <c r="F6957"/>
      <c r="G6957"/>
      <c r="H6957">
        <v>88100</v>
      </c>
      <c r="I6957" t="s">
        <v>33476</v>
      </c>
      <c r="J6957"/>
      <c r="U6957" s="43"/>
      <c r="AE6957"/>
    </row>
    <row r="6958" spans="1:31">
      <c r="A6958">
        <v>18170</v>
      </c>
      <c r="B6958" t="s">
        <v>6206</v>
      </c>
      <c r="C6958" t="s">
        <v>33477</v>
      </c>
      <c r="D6958" t="s">
        <v>33476</v>
      </c>
      <c r="E6958"/>
      <c r="F6958"/>
      <c r="G6958"/>
      <c r="H6958">
        <v>88120</v>
      </c>
      <c r="I6958" t="s">
        <v>33476</v>
      </c>
      <c r="J6958"/>
      <c r="U6958" s="43"/>
      <c r="AE6958"/>
    </row>
    <row r="6959" spans="1:31">
      <c r="A6959">
        <v>18290</v>
      </c>
      <c r="B6959" t="s">
        <v>6207</v>
      </c>
      <c r="C6959" t="s">
        <v>33477</v>
      </c>
      <c r="D6959" t="s">
        <v>33476</v>
      </c>
      <c r="E6959"/>
      <c r="F6959"/>
      <c r="G6959"/>
      <c r="H6959">
        <v>88120</v>
      </c>
      <c r="I6959" t="s">
        <v>33476</v>
      </c>
      <c r="J6959"/>
      <c r="U6959" s="43"/>
      <c r="AE6959"/>
    </row>
    <row r="6960" spans="1:31">
      <c r="A6960">
        <v>18500</v>
      </c>
      <c r="B6960" t="s">
        <v>6208</v>
      </c>
      <c r="C6960" t="s">
        <v>33480</v>
      </c>
      <c r="D6960" t="s">
        <v>33476</v>
      </c>
      <c r="E6960"/>
      <c r="F6960"/>
      <c r="G6960"/>
      <c r="H6960">
        <v>88130</v>
      </c>
      <c r="I6960" t="s">
        <v>33476</v>
      </c>
      <c r="J6960"/>
      <c r="U6960" s="43"/>
      <c r="AE6960"/>
    </row>
    <row r="6961" spans="1:31">
      <c r="A6961">
        <v>18320</v>
      </c>
      <c r="B6961" t="s">
        <v>6209</v>
      </c>
      <c r="C6961" t="s">
        <v>33477</v>
      </c>
      <c r="D6961" t="s">
        <v>33476</v>
      </c>
      <c r="E6961"/>
      <c r="F6961"/>
      <c r="G6961"/>
      <c r="H6961">
        <v>88130</v>
      </c>
      <c r="I6961" t="s">
        <v>33476</v>
      </c>
      <c r="J6961"/>
      <c r="U6961" s="43"/>
      <c r="AE6961"/>
    </row>
    <row r="6962" spans="1:31">
      <c r="A6962">
        <v>18120</v>
      </c>
      <c r="B6962" t="s">
        <v>6210</v>
      </c>
      <c r="C6962" t="s">
        <v>33480</v>
      </c>
      <c r="D6962" t="s">
        <v>33476</v>
      </c>
      <c r="E6962"/>
      <c r="F6962"/>
      <c r="G6962"/>
      <c r="H6962">
        <v>88140</v>
      </c>
      <c r="I6962" t="s">
        <v>33476</v>
      </c>
      <c r="J6962"/>
      <c r="U6962" s="43"/>
      <c r="AE6962"/>
    </row>
    <row r="6963" spans="1:31">
      <c r="A6963">
        <v>18500</v>
      </c>
      <c r="B6963" t="s">
        <v>6211</v>
      </c>
      <c r="C6963" t="s">
        <v>33480</v>
      </c>
      <c r="D6963" t="s">
        <v>33476</v>
      </c>
      <c r="E6963"/>
      <c r="F6963"/>
      <c r="G6963"/>
      <c r="H6963">
        <v>88140</v>
      </c>
      <c r="I6963" t="s">
        <v>33476</v>
      </c>
      <c r="J6963"/>
      <c r="U6963" s="43"/>
      <c r="AE6963"/>
    </row>
    <row r="6964" spans="1:31">
      <c r="A6964">
        <v>18200</v>
      </c>
      <c r="B6964" t="s">
        <v>6212</v>
      </c>
      <c r="C6964" t="s">
        <v>33477</v>
      </c>
      <c r="D6964" t="s">
        <v>33476</v>
      </c>
      <c r="E6964"/>
      <c r="F6964"/>
      <c r="G6964"/>
      <c r="H6964">
        <v>88160</v>
      </c>
      <c r="I6964" t="s">
        <v>33476</v>
      </c>
      <c r="J6964"/>
      <c r="U6964" s="43"/>
      <c r="AE6964"/>
    </row>
    <row r="6965" spans="1:31">
      <c r="A6965">
        <v>18320</v>
      </c>
      <c r="B6965" t="s">
        <v>6213</v>
      </c>
      <c r="C6965" t="s">
        <v>33477</v>
      </c>
      <c r="D6965" t="s">
        <v>33476</v>
      </c>
      <c r="E6965"/>
      <c r="F6965"/>
      <c r="G6965"/>
      <c r="H6965">
        <v>88170</v>
      </c>
      <c r="I6965" t="s">
        <v>33476</v>
      </c>
      <c r="J6965"/>
      <c r="U6965" s="43"/>
      <c r="AE6965"/>
    </row>
    <row r="6966" spans="1:31">
      <c r="A6966">
        <v>18300</v>
      </c>
      <c r="B6966" t="s">
        <v>6214</v>
      </c>
      <c r="C6966" t="s">
        <v>33477</v>
      </c>
      <c r="D6966" t="s">
        <v>33476</v>
      </c>
      <c r="E6966"/>
      <c r="F6966"/>
      <c r="G6966"/>
      <c r="H6966">
        <v>88170</v>
      </c>
      <c r="I6966" t="s">
        <v>33476</v>
      </c>
      <c r="J6966"/>
      <c r="U6966" s="43"/>
      <c r="AE6966"/>
    </row>
    <row r="6967" spans="1:31">
      <c r="A6967">
        <v>18510</v>
      </c>
      <c r="B6967" t="s">
        <v>6215</v>
      </c>
      <c r="C6967" t="s">
        <v>33477</v>
      </c>
      <c r="D6967" t="e">
        <v>#N/A</v>
      </c>
      <c r="E6967"/>
      <c r="F6967"/>
      <c r="G6967"/>
      <c r="H6967">
        <v>88170</v>
      </c>
      <c r="I6967" t="s">
        <v>33476</v>
      </c>
      <c r="J6967"/>
      <c r="U6967" s="43"/>
      <c r="AE6967"/>
    </row>
    <row r="6968" spans="1:31">
      <c r="A6968">
        <v>18300</v>
      </c>
      <c r="B6968" t="s">
        <v>6216</v>
      </c>
      <c r="C6968" t="s">
        <v>33477</v>
      </c>
      <c r="D6968" t="s">
        <v>33476</v>
      </c>
      <c r="E6968"/>
      <c r="F6968"/>
      <c r="G6968"/>
      <c r="H6968">
        <v>88170</v>
      </c>
      <c r="I6968" t="s">
        <v>33476</v>
      </c>
      <c r="J6968"/>
      <c r="U6968" s="43"/>
      <c r="AE6968"/>
    </row>
    <row r="6969" spans="1:31">
      <c r="A6969">
        <v>18700</v>
      </c>
      <c r="B6969" t="s">
        <v>6217</v>
      </c>
      <c r="C6969" t="s">
        <v>33477</v>
      </c>
      <c r="D6969" t="s">
        <v>33476</v>
      </c>
      <c r="E6969"/>
      <c r="F6969"/>
      <c r="G6969"/>
      <c r="H6969">
        <v>88200</v>
      </c>
      <c r="I6969" t="s">
        <v>33476</v>
      </c>
      <c r="J6969"/>
      <c r="U6969" s="43"/>
      <c r="AE6969"/>
    </row>
    <row r="6970" spans="1:31">
      <c r="A6970">
        <v>18120</v>
      </c>
      <c r="B6970" t="s">
        <v>6218</v>
      </c>
      <c r="C6970" t="s">
        <v>33480</v>
      </c>
      <c r="D6970" t="s">
        <v>33476</v>
      </c>
      <c r="E6970"/>
      <c r="F6970"/>
      <c r="G6970"/>
      <c r="H6970">
        <v>88210</v>
      </c>
      <c r="I6970" t="s">
        <v>33476</v>
      </c>
      <c r="J6970"/>
      <c r="U6970" s="43"/>
      <c r="AE6970"/>
    </row>
    <row r="6971" spans="1:31">
      <c r="A6971">
        <v>18380</v>
      </c>
      <c r="B6971" t="s">
        <v>6219</v>
      </c>
      <c r="C6971" t="s">
        <v>33477</v>
      </c>
      <c r="D6971" t="s">
        <v>33476</v>
      </c>
      <c r="E6971"/>
      <c r="F6971"/>
      <c r="G6971"/>
      <c r="H6971">
        <v>88220</v>
      </c>
      <c r="I6971" t="s">
        <v>33476</v>
      </c>
      <c r="J6971"/>
      <c r="U6971" s="43"/>
      <c r="AE6971"/>
    </row>
    <row r="6972" spans="1:31">
      <c r="A6972">
        <v>18100</v>
      </c>
      <c r="B6972" t="s">
        <v>6220</v>
      </c>
      <c r="C6972" t="s">
        <v>33480</v>
      </c>
      <c r="D6972" t="s">
        <v>33476</v>
      </c>
      <c r="E6972"/>
      <c r="F6972"/>
      <c r="G6972"/>
      <c r="H6972">
        <v>88220</v>
      </c>
      <c r="I6972" t="s">
        <v>33476</v>
      </c>
      <c r="J6972"/>
      <c r="U6972" s="43"/>
      <c r="AE6972"/>
    </row>
    <row r="6973" spans="1:31">
      <c r="A6973">
        <v>18250</v>
      </c>
      <c r="B6973" t="s">
        <v>4865</v>
      </c>
      <c r="C6973" t="s">
        <v>33477</v>
      </c>
      <c r="D6973" t="s">
        <v>33476</v>
      </c>
      <c r="E6973"/>
      <c r="F6973"/>
      <c r="G6973"/>
      <c r="H6973">
        <v>88220</v>
      </c>
      <c r="I6973" t="s">
        <v>33476</v>
      </c>
      <c r="J6973"/>
      <c r="U6973" s="43"/>
      <c r="AE6973"/>
    </row>
    <row r="6974" spans="1:31">
      <c r="A6974">
        <v>18160</v>
      </c>
      <c r="B6974" t="s">
        <v>6221</v>
      </c>
      <c r="C6974" t="s">
        <v>33477</v>
      </c>
      <c r="D6974" t="s">
        <v>33476</v>
      </c>
      <c r="E6974"/>
      <c r="F6974"/>
      <c r="G6974"/>
      <c r="H6974">
        <v>88220</v>
      </c>
      <c r="I6974" t="s">
        <v>33476</v>
      </c>
      <c r="J6974"/>
      <c r="U6974" s="43"/>
      <c r="AE6974"/>
    </row>
    <row r="6975" spans="1:31">
      <c r="A6975">
        <v>18170</v>
      </c>
      <c r="B6975" t="s">
        <v>6222</v>
      </c>
      <c r="C6975" t="s">
        <v>33477</v>
      </c>
      <c r="D6975" t="s">
        <v>33476</v>
      </c>
      <c r="E6975"/>
      <c r="F6975"/>
      <c r="G6975"/>
      <c r="H6975">
        <v>88240</v>
      </c>
      <c r="I6975" t="s">
        <v>33476</v>
      </c>
      <c r="J6975"/>
      <c r="U6975" s="43"/>
      <c r="AE6975"/>
    </row>
    <row r="6976" spans="1:31">
      <c r="A6976">
        <v>18350</v>
      </c>
      <c r="B6976" t="s">
        <v>6223</v>
      </c>
      <c r="C6976" t="s">
        <v>33477</v>
      </c>
      <c r="D6976" t="s">
        <v>33476</v>
      </c>
      <c r="E6976"/>
      <c r="F6976"/>
      <c r="G6976"/>
      <c r="H6976">
        <v>88240</v>
      </c>
      <c r="I6976" t="s">
        <v>33476</v>
      </c>
      <c r="J6976"/>
      <c r="U6976" s="43"/>
      <c r="AE6976"/>
    </row>
    <row r="6977" spans="1:31">
      <c r="A6977">
        <v>18600</v>
      </c>
      <c r="B6977" t="s">
        <v>6224</v>
      </c>
      <c r="C6977" t="s">
        <v>33477</v>
      </c>
      <c r="D6977" t="s">
        <v>33476</v>
      </c>
      <c r="E6977"/>
      <c r="F6977"/>
      <c r="G6977"/>
      <c r="H6977">
        <v>88240</v>
      </c>
      <c r="I6977" t="s">
        <v>33476</v>
      </c>
      <c r="J6977"/>
      <c r="U6977" s="43"/>
      <c r="AE6977"/>
    </row>
    <row r="6978" spans="1:31">
      <c r="A6978">
        <v>18220</v>
      </c>
      <c r="B6978" t="s">
        <v>6225</v>
      </c>
      <c r="C6978" t="s">
        <v>33477</v>
      </c>
      <c r="D6978" t="s">
        <v>33476</v>
      </c>
      <c r="E6978"/>
      <c r="F6978"/>
      <c r="G6978"/>
      <c r="H6978">
        <v>88240</v>
      </c>
      <c r="I6978" t="s">
        <v>33476</v>
      </c>
      <c r="J6978"/>
      <c r="U6978" s="43"/>
      <c r="AE6978"/>
    </row>
    <row r="6979" spans="1:31">
      <c r="A6979">
        <v>18570</v>
      </c>
      <c r="B6979" t="s">
        <v>6226</v>
      </c>
      <c r="C6979" t="s">
        <v>33477</v>
      </c>
      <c r="D6979" t="s">
        <v>33476</v>
      </c>
      <c r="E6979"/>
      <c r="F6979"/>
      <c r="G6979"/>
      <c r="H6979">
        <v>88250</v>
      </c>
      <c r="I6979" t="s">
        <v>33476</v>
      </c>
      <c r="J6979"/>
      <c r="U6979" s="43"/>
      <c r="AE6979"/>
    </row>
    <row r="6980" spans="1:31">
      <c r="A6980">
        <v>18390</v>
      </c>
      <c r="B6980" t="s">
        <v>6227</v>
      </c>
      <c r="C6980" t="s">
        <v>33477</v>
      </c>
      <c r="D6980" t="s">
        <v>33476</v>
      </c>
      <c r="E6980"/>
      <c r="F6980"/>
      <c r="G6980"/>
      <c r="H6980">
        <v>88260</v>
      </c>
      <c r="I6980" t="s">
        <v>33476</v>
      </c>
      <c r="J6980"/>
      <c r="U6980" s="43"/>
      <c r="AE6980"/>
    </row>
    <row r="6981" spans="1:31">
      <c r="A6981">
        <v>18330</v>
      </c>
      <c r="B6981" t="s">
        <v>6228</v>
      </c>
      <c r="C6981" t="s">
        <v>33480</v>
      </c>
      <c r="D6981" t="s">
        <v>33476</v>
      </c>
      <c r="E6981"/>
      <c r="F6981"/>
      <c r="G6981"/>
      <c r="H6981">
        <v>88260</v>
      </c>
      <c r="I6981" t="s">
        <v>33476</v>
      </c>
      <c r="J6981"/>
      <c r="U6981" s="43"/>
      <c r="AE6981"/>
    </row>
    <row r="6982" spans="1:31">
      <c r="A6982">
        <v>18350</v>
      </c>
      <c r="B6982" t="s">
        <v>6229</v>
      </c>
      <c r="C6982" t="s">
        <v>33477</v>
      </c>
      <c r="D6982" t="s">
        <v>33476</v>
      </c>
      <c r="E6982"/>
      <c r="F6982"/>
      <c r="G6982"/>
      <c r="H6982">
        <v>88260</v>
      </c>
      <c r="I6982" t="s">
        <v>33476</v>
      </c>
      <c r="J6982"/>
      <c r="U6982" s="43"/>
      <c r="AE6982"/>
    </row>
    <row r="6983" spans="1:31">
      <c r="A6983">
        <v>18600</v>
      </c>
      <c r="B6983" t="s">
        <v>6230</v>
      </c>
      <c r="C6983" t="s">
        <v>33477</v>
      </c>
      <c r="D6983" t="s">
        <v>33476</v>
      </c>
      <c r="E6983"/>
      <c r="F6983"/>
      <c r="G6983"/>
      <c r="H6983">
        <v>88260</v>
      </c>
      <c r="I6983" t="s">
        <v>33476</v>
      </c>
      <c r="J6983"/>
      <c r="U6983" s="43"/>
      <c r="AE6983"/>
    </row>
    <row r="6984" spans="1:31">
      <c r="A6984">
        <v>18250</v>
      </c>
      <c r="B6984" t="s">
        <v>6231</v>
      </c>
      <c r="C6984" t="s">
        <v>33477</v>
      </c>
      <c r="D6984" t="s">
        <v>33476</v>
      </c>
      <c r="E6984"/>
      <c r="F6984"/>
      <c r="G6984"/>
      <c r="H6984">
        <v>88260</v>
      </c>
      <c r="I6984" t="s">
        <v>33476</v>
      </c>
      <c r="J6984"/>
      <c r="U6984" s="43"/>
      <c r="AE6984"/>
    </row>
    <row r="6985" spans="1:31">
      <c r="A6985">
        <v>18250</v>
      </c>
      <c r="B6985" t="s">
        <v>6232</v>
      </c>
      <c r="C6985" t="s">
        <v>33477</v>
      </c>
      <c r="D6985" t="s">
        <v>33476</v>
      </c>
      <c r="E6985"/>
      <c r="F6985"/>
      <c r="G6985"/>
      <c r="H6985">
        <v>88270</v>
      </c>
      <c r="I6985" t="s">
        <v>33476</v>
      </c>
      <c r="J6985"/>
      <c r="U6985" s="43"/>
      <c r="AE6985"/>
    </row>
    <row r="6986" spans="1:31">
      <c r="A6986">
        <v>18600</v>
      </c>
      <c r="B6986" t="s">
        <v>6233</v>
      </c>
      <c r="C6986" t="s">
        <v>33477</v>
      </c>
      <c r="D6986" t="s">
        <v>33476</v>
      </c>
      <c r="E6986"/>
      <c r="F6986"/>
      <c r="G6986"/>
      <c r="H6986">
        <v>88270</v>
      </c>
      <c r="I6986" t="s">
        <v>33476</v>
      </c>
      <c r="J6986"/>
      <c r="U6986" s="43"/>
      <c r="AE6986"/>
    </row>
    <row r="6987" spans="1:31">
      <c r="A6987">
        <v>18330</v>
      </c>
      <c r="B6987" t="s">
        <v>6234</v>
      </c>
      <c r="C6987" t="s">
        <v>33480</v>
      </c>
      <c r="D6987" t="s">
        <v>33476</v>
      </c>
      <c r="E6987"/>
      <c r="F6987"/>
      <c r="G6987"/>
      <c r="H6987">
        <v>88270</v>
      </c>
      <c r="I6987" t="s">
        <v>33476</v>
      </c>
      <c r="J6987"/>
      <c r="U6987" s="43"/>
      <c r="AE6987"/>
    </row>
    <row r="6988" spans="1:31">
      <c r="A6988">
        <v>18390</v>
      </c>
      <c r="B6988" t="s">
        <v>6235</v>
      </c>
      <c r="C6988" t="s">
        <v>33477</v>
      </c>
      <c r="D6988" t="s">
        <v>33476</v>
      </c>
      <c r="E6988"/>
      <c r="F6988"/>
      <c r="G6988"/>
      <c r="H6988">
        <v>88300</v>
      </c>
      <c r="I6988" t="s">
        <v>33476</v>
      </c>
      <c r="J6988"/>
      <c r="U6988" s="43"/>
      <c r="AE6988"/>
    </row>
    <row r="6989" spans="1:31">
      <c r="A6989">
        <v>18310</v>
      </c>
      <c r="B6989" t="s">
        <v>6236</v>
      </c>
      <c r="C6989" t="s">
        <v>33480</v>
      </c>
      <c r="D6989" t="s">
        <v>33476</v>
      </c>
      <c r="E6989"/>
      <c r="F6989"/>
      <c r="G6989"/>
      <c r="H6989">
        <v>88300</v>
      </c>
      <c r="I6989" t="s">
        <v>33476</v>
      </c>
      <c r="J6989"/>
      <c r="U6989" s="43"/>
      <c r="AE6989"/>
    </row>
    <row r="6990" spans="1:31">
      <c r="A6990">
        <v>18260</v>
      </c>
      <c r="B6990" t="s">
        <v>1995</v>
      </c>
      <c r="C6990" t="s">
        <v>33477</v>
      </c>
      <c r="D6990" t="s">
        <v>33476</v>
      </c>
      <c r="E6990"/>
      <c r="F6990"/>
      <c r="G6990"/>
      <c r="H6990">
        <v>88300</v>
      </c>
      <c r="I6990" t="s">
        <v>33476</v>
      </c>
      <c r="J6990"/>
      <c r="U6990" s="43"/>
      <c r="AE6990"/>
    </row>
    <row r="6991" spans="1:31">
      <c r="A6991">
        <v>18200</v>
      </c>
      <c r="B6991" t="s">
        <v>2390</v>
      </c>
      <c r="C6991" t="s">
        <v>33477</v>
      </c>
      <c r="D6991" t="s">
        <v>33476</v>
      </c>
      <c r="E6991"/>
      <c r="F6991"/>
      <c r="G6991"/>
      <c r="H6991">
        <v>88300</v>
      </c>
      <c r="I6991" t="s">
        <v>33476</v>
      </c>
      <c r="J6991"/>
      <c r="U6991" s="43"/>
      <c r="AE6991"/>
    </row>
    <row r="6992" spans="1:31">
      <c r="A6992">
        <v>18700</v>
      </c>
      <c r="B6992" t="s">
        <v>6237</v>
      </c>
      <c r="C6992" t="s">
        <v>33477</v>
      </c>
      <c r="D6992" t="s">
        <v>33476</v>
      </c>
      <c r="E6992"/>
      <c r="F6992"/>
      <c r="G6992"/>
      <c r="H6992">
        <v>88300</v>
      </c>
      <c r="I6992" t="s">
        <v>33476</v>
      </c>
      <c r="J6992"/>
      <c r="U6992" s="43"/>
      <c r="AE6992"/>
    </row>
    <row r="6993" spans="1:31">
      <c r="A6993">
        <v>18200</v>
      </c>
      <c r="B6993" t="s">
        <v>6238</v>
      </c>
      <c r="C6993" t="s">
        <v>33477</v>
      </c>
      <c r="D6993" t="s">
        <v>33476</v>
      </c>
      <c r="E6993"/>
      <c r="F6993"/>
      <c r="G6993"/>
      <c r="H6993">
        <v>88300</v>
      </c>
      <c r="I6993" t="s">
        <v>33476</v>
      </c>
      <c r="J6993"/>
      <c r="U6993" s="43"/>
      <c r="AE6993"/>
    </row>
    <row r="6994" spans="1:31">
      <c r="A6994">
        <v>18200</v>
      </c>
      <c r="B6994" t="s">
        <v>6239</v>
      </c>
      <c r="C6994" t="s">
        <v>33477</v>
      </c>
      <c r="D6994" t="s">
        <v>33476</v>
      </c>
      <c r="E6994"/>
      <c r="F6994"/>
      <c r="G6994"/>
      <c r="H6994">
        <v>88320</v>
      </c>
      <c r="I6994" t="s">
        <v>33476</v>
      </c>
      <c r="J6994"/>
      <c r="U6994" s="43"/>
      <c r="AE6994"/>
    </row>
    <row r="6995" spans="1:31">
      <c r="A6995">
        <v>18130</v>
      </c>
      <c r="B6995" t="s">
        <v>6240</v>
      </c>
      <c r="C6995" t="s">
        <v>33477</v>
      </c>
      <c r="D6995" t="s">
        <v>33476</v>
      </c>
      <c r="E6995"/>
      <c r="F6995"/>
      <c r="G6995"/>
      <c r="H6995">
        <v>88320</v>
      </c>
      <c r="I6995" t="s">
        <v>33476</v>
      </c>
      <c r="J6995"/>
      <c r="U6995" s="43"/>
      <c r="AE6995"/>
    </row>
    <row r="6996" spans="1:31">
      <c r="A6996">
        <v>18350</v>
      </c>
      <c r="B6996" t="s">
        <v>6240</v>
      </c>
      <c r="C6996" t="s">
        <v>33477</v>
      </c>
      <c r="D6996" t="s">
        <v>33476</v>
      </c>
      <c r="E6996"/>
      <c r="F6996"/>
      <c r="G6996"/>
      <c r="H6996">
        <v>88320</v>
      </c>
      <c r="I6996" t="s">
        <v>33476</v>
      </c>
      <c r="J6996"/>
      <c r="U6996" s="43"/>
      <c r="AE6996"/>
    </row>
    <row r="6997" spans="1:31">
      <c r="A6997">
        <v>18390</v>
      </c>
      <c r="B6997" t="s">
        <v>6241</v>
      </c>
      <c r="C6997" t="s">
        <v>33477</v>
      </c>
      <c r="D6997" t="s">
        <v>33476</v>
      </c>
      <c r="E6997"/>
      <c r="F6997"/>
      <c r="G6997"/>
      <c r="H6997">
        <v>88320</v>
      </c>
      <c r="I6997" t="s">
        <v>33476</v>
      </c>
      <c r="J6997"/>
      <c r="U6997" s="43"/>
      <c r="AE6997"/>
    </row>
    <row r="6998" spans="1:31">
      <c r="A6998">
        <v>18350</v>
      </c>
      <c r="B6998" t="s">
        <v>6242</v>
      </c>
      <c r="C6998" t="s">
        <v>33477</v>
      </c>
      <c r="D6998" t="s">
        <v>33476</v>
      </c>
      <c r="E6998"/>
      <c r="F6998"/>
      <c r="G6998"/>
      <c r="H6998">
        <v>88320</v>
      </c>
      <c r="I6998" t="s">
        <v>33476</v>
      </c>
      <c r="J6998"/>
      <c r="U6998" s="43"/>
      <c r="AE6998"/>
    </row>
    <row r="6999" spans="1:31">
      <c r="A6999">
        <v>18220</v>
      </c>
      <c r="B6999" t="s">
        <v>6243</v>
      </c>
      <c r="C6999" t="s">
        <v>33477</v>
      </c>
      <c r="D6999" t="s">
        <v>33476</v>
      </c>
      <c r="E6999"/>
      <c r="F6999"/>
      <c r="G6999"/>
      <c r="H6999">
        <v>88330</v>
      </c>
      <c r="I6999" t="s">
        <v>33476</v>
      </c>
      <c r="J6999"/>
      <c r="U6999" s="43"/>
      <c r="AE6999"/>
    </row>
    <row r="7000" spans="1:31">
      <c r="A7000">
        <v>18130</v>
      </c>
      <c r="B7000" t="s">
        <v>6244</v>
      </c>
      <c r="C7000" t="s">
        <v>33477</v>
      </c>
      <c r="D7000" t="s">
        <v>33476</v>
      </c>
      <c r="E7000"/>
      <c r="F7000"/>
      <c r="G7000"/>
      <c r="H7000">
        <v>88330</v>
      </c>
      <c r="I7000" t="s">
        <v>33476</v>
      </c>
      <c r="J7000"/>
      <c r="U7000" s="43"/>
      <c r="AE7000"/>
    </row>
    <row r="7001" spans="1:31">
      <c r="A7001">
        <v>18200</v>
      </c>
      <c r="B7001" t="s">
        <v>6245</v>
      </c>
      <c r="C7001" t="s">
        <v>33477</v>
      </c>
      <c r="D7001" t="s">
        <v>33476</v>
      </c>
      <c r="E7001"/>
      <c r="F7001"/>
      <c r="G7001"/>
      <c r="H7001">
        <v>88340</v>
      </c>
      <c r="I7001" t="s">
        <v>33476</v>
      </c>
      <c r="J7001"/>
      <c r="U7001" s="43"/>
      <c r="AE7001"/>
    </row>
    <row r="7002" spans="1:31">
      <c r="A7002">
        <v>18110</v>
      </c>
      <c r="B7002" t="s">
        <v>6246</v>
      </c>
      <c r="C7002" t="s">
        <v>33477</v>
      </c>
      <c r="D7002" t="s">
        <v>33476</v>
      </c>
      <c r="E7002"/>
      <c r="F7002"/>
      <c r="G7002"/>
      <c r="H7002">
        <v>88350</v>
      </c>
      <c r="I7002" t="s">
        <v>33476</v>
      </c>
      <c r="J7002"/>
      <c r="U7002" s="43"/>
      <c r="AE7002"/>
    </row>
    <row r="7003" spans="1:31">
      <c r="A7003">
        <v>18340</v>
      </c>
      <c r="B7003" t="s">
        <v>6247</v>
      </c>
      <c r="C7003" t="s">
        <v>33477</v>
      </c>
      <c r="D7003" t="s">
        <v>33476</v>
      </c>
      <c r="E7003"/>
      <c r="F7003"/>
      <c r="G7003"/>
      <c r="H7003">
        <v>88350</v>
      </c>
      <c r="I7003" t="s">
        <v>33476</v>
      </c>
      <c r="J7003"/>
      <c r="U7003" s="43"/>
      <c r="AE7003"/>
    </row>
    <row r="7004" spans="1:31">
      <c r="A7004">
        <v>18290</v>
      </c>
      <c r="B7004" t="s">
        <v>6248</v>
      </c>
      <c r="C7004" t="s">
        <v>33477</v>
      </c>
      <c r="D7004" t="s">
        <v>33476</v>
      </c>
      <c r="E7004"/>
      <c r="F7004"/>
      <c r="G7004"/>
      <c r="H7004">
        <v>88360</v>
      </c>
      <c r="I7004" t="s">
        <v>33476</v>
      </c>
      <c r="J7004"/>
      <c r="U7004" s="43"/>
      <c r="AE7004"/>
    </row>
    <row r="7005" spans="1:31">
      <c r="A7005">
        <v>18290</v>
      </c>
      <c r="B7005" t="s">
        <v>6249</v>
      </c>
      <c r="C7005" t="s">
        <v>33477</v>
      </c>
      <c r="D7005" t="s">
        <v>33476</v>
      </c>
      <c r="E7005"/>
      <c r="F7005"/>
      <c r="G7005"/>
      <c r="H7005">
        <v>88380</v>
      </c>
      <c r="I7005" t="s">
        <v>33476</v>
      </c>
      <c r="J7005"/>
      <c r="U7005" s="43"/>
      <c r="AE7005"/>
    </row>
    <row r="7006" spans="1:31">
      <c r="A7006">
        <v>18210</v>
      </c>
      <c r="B7006" t="s">
        <v>6250</v>
      </c>
      <c r="C7006" t="s">
        <v>33477</v>
      </c>
      <c r="D7006" t="s">
        <v>33476</v>
      </c>
      <c r="E7006"/>
      <c r="F7006"/>
      <c r="G7006"/>
      <c r="H7006">
        <v>88390</v>
      </c>
      <c r="I7006" t="s">
        <v>33476</v>
      </c>
      <c r="J7006"/>
      <c r="U7006" s="43"/>
      <c r="AE7006"/>
    </row>
    <row r="7007" spans="1:31">
      <c r="A7007">
        <v>18140</v>
      </c>
      <c r="B7007" t="s">
        <v>6251</v>
      </c>
      <c r="C7007" t="s">
        <v>33477</v>
      </c>
      <c r="D7007" t="s">
        <v>33476</v>
      </c>
      <c r="E7007"/>
      <c r="F7007"/>
      <c r="G7007"/>
      <c r="H7007">
        <v>88390</v>
      </c>
      <c r="I7007" t="s">
        <v>33476</v>
      </c>
      <c r="J7007"/>
      <c r="U7007" s="43"/>
      <c r="AE7007"/>
    </row>
    <row r="7008" spans="1:31">
      <c r="A7008">
        <v>18380</v>
      </c>
      <c r="B7008" t="s">
        <v>6252</v>
      </c>
      <c r="C7008" t="s">
        <v>33477</v>
      </c>
      <c r="D7008" t="s">
        <v>33476</v>
      </c>
      <c r="E7008"/>
      <c r="F7008"/>
      <c r="G7008"/>
      <c r="H7008">
        <v>88400</v>
      </c>
      <c r="I7008" t="s">
        <v>33476</v>
      </c>
      <c r="J7008"/>
      <c r="U7008" s="43"/>
      <c r="AE7008"/>
    </row>
    <row r="7009" spans="1:31">
      <c r="A7009">
        <v>18120</v>
      </c>
      <c r="B7009" t="s">
        <v>6253</v>
      </c>
      <c r="C7009" t="s">
        <v>33480</v>
      </c>
      <c r="D7009" t="s">
        <v>33476</v>
      </c>
      <c r="E7009"/>
      <c r="F7009"/>
      <c r="G7009"/>
      <c r="H7009">
        <v>88410</v>
      </c>
      <c r="I7009" t="s">
        <v>33476</v>
      </c>
      <c r="J7009"/>
      <c r="U7009" s="43"/>
      <c r="AE7009"/>
    </row>
    <row r="7010" spans="1:31">
      <c r="A7010">
        <v>18370</v>
      </c>
      <c r="B7010" t="s">
        <v>6254</v>
      </c>
      <c r="C7010" t="s">
        <v>33477</v>
      </c>
      <c r="D7010" t="s">
        <v>33476</v>
      </c>
      <c r="E7010"/>
      <c r="F7010"/>
      <c r="G7010"/>
      <c r="H7010">
        <v>88410</v>
      </c>
      <c r="I7010" t="s">
        <v>33476</v>
      </c>
      <c r="J7010"/>
      <c r="U7010" s="43"/>
      <c r="AE7010"/>
    </row>
    <row r="7011" spans="1:31">
      <c r="A7011">
        <v>18400</v>
      </c>
      <c r="B7011" t="s">
        <v>6255</v>
      </c>
      <c r="C7011" t="s">
        <v>33480</v>
      </c>
      <c r="D7011" t="s">
        <v>33476</v>
      </c>
      <c r="E7011"/>
      <c r="F7011"/>
      <c r="G7011"/>
      <c r="H7011">
        <v>88410</v>
      </c>
      <c r="I7011" t="s">
        <v>33476</v>
      </c>
      <c r="J7011"/>
      <c r="U7011" s="43"/>
      <c r="AE7011"/>
    </row>
    <row r="7012" spans="1:31">
      <c r="A7012">
        <v>18110</v>
      </c>
      <c r="B7012" t="s">
        <v>6256</v>
      </c>
      <c r="C7012" t="s">
        <v>33477</v>
      </c>
      <c r="D7012" t="s">
        <v>33476</v>
      </c>
      <c r="E7012"/>
      <c r="F7012"/>
      <c r="G7012"/>
      <c r="H7012">
        <v>88410</v>
      </c>
      <c r="I7012" t="s">
        <v>33476</v>
      </c>
      <c r="J7012"/>
      <c r="U7012" s="43"/>
      <c r="AE7012"/>
    </row>
    <row r="7013" spans="1:31">
      <c r="A7013">
        <v>18120</v>
      </c>
      <c r="B7013" t="s">
        <v>6257</v>
      </c>
      <c r="C7013" t="s">
        <v>33480</v>
      </c>
      <c r="D7013" t="s">
        <v>33476</v>
      </c>
      <c r="E7013"/>
      <c r="F7013"/>
      <c r="G7013"/>
      <c r="H7013">
        <v>88420</v>
      </c>
      <c r="I7013" t="s">
        <v>33476</v>
      </c>
      <c r="J7013"/>
      <c r="U7013" s="43"/>
      <c r="AE7013"/>
    </row>
    <row r="7014" spans="1:31">
      <c r="A7014">
        <v>18130</v>
      </c>
      <c r="B7014" t="s">
        <v>6258</v>
      </c>
      <c r="C7014" t="s">
        <v>33477</v>
      </c>
      <c r="D7014" t="s">
        <v>33476</v>
      </c>
      <c r="E7014"/>
      <c r="F7014"/>
      <c r="G7014"/>
      <c r="H7014">
        <v>88440</v>
      </c>
      <c r="I7014" t="s">
        <v>33476</v>
      </c>
      <c r="J7014"/>
      <c r="U7014" s="43"/>
      <c r="AE7014"/>
    </row>
    <row r="7015" spans="1:31">
      <c r="A7015">
        <v>18270</v>
      </c>
      <c r="B7015" t="s">
        <v>6259</v>
      </c>
      <c r="C7015" t="s">
        <v>33477</v>
      </c>
      <c r="D7015" t="s">
        <v>33476</v>
      </c>
      <c r="E7015"/>
      <c r="F7015"/>
      <c r="G7015"/>
      <c r="H7015">
        <v>88450</v>
      </c>
      <c r="I7015" t="s">
        <v>33476</v>
      </c>
      <c r="J7015"/>
      <c r="U7015" s="43"/>
      <c r="AE7015"/>
    </row>
    <row r="7016" spans="1:31">
      <c r="A7016">
        <v>18170</v>
      </c>
      <c r="B7016" t="s">
        <v>6260</v>
      </c>
      <c r="C7016" t="s">
        <v>33477</v>
      </c>
      <c r="D7016" t="s">
        <v>33476</v>
      </c>
      <c r="E7016"/>
      <c r="F7016"/>
      <c r="G7016"/>
      <c r="H7016">
        <v>88480</v>
      </c>
      <c r="I7016" t="s">
        <v>33476</v>
      </c>
      <c r="J7016"/>
      <c r="U7016" s="43"/>
      <c r="AE7016"/>
    </row>
    <row r="7017" spans="1:31">
      <c r="A7017">
        <v>18220</v>
      </c>
      <c r="B7017" t="s">
        <v>6261</v>
      </c>
      <c r="C7017" t="s">
        <v>33477</v>
      </c>
      <c r="D7017" t="s">
        <v>33476</v>
      </c>
      <c r="E7017"/>
      <c r="F7017"/>
      <c r="G7017"/>
      <c r="H7017">
        <v>88500</v>
      </c>
      <c r="I7017" t="s">
        <v>33476</v>
      </c>
      <c r="J7017"/>
      <c r="U7017" s="43"/>
      <c r="AE7017"/>
    </row>
    <row r="7018" spans="1:31">
      <c r="A7018">
        <v>18600</v>
      </c>
      <c r="B7018" t="s">
        <v>6262</v>
      </c>
      <c r="C7018" t="s">
        <v>33477</v>
      </c>
      <c r="D7018" t="s">
        <v>33476</v>
      </c>
      <c r="E7018"/>
      <c r="F7018"/>
      <c r="G7018"/>
      <c r="H7018">
        <v>88500</v>
      </c>
      <c r="I7018" t="s">
        <v>33476</v>
      </c>
      <c r="J7018"/>
      <c r="U7018" s="43"/>
      <c r="AE7018"/>
    </row>
    <row r="7019" spans="1:31">
      <c r="A7019">
        <v>18600</v>
      </c>
      <c r="B7019" t="s">
        <v>6263</v>
      </c>
      <c r="C7019" t="s">
        <v>33477</v>
      </c>
      <c r="D7019" t="s">
        <v>33476</v>
      </c>
      <c r="E7019"/>
      <c r="F7019"/>
      <c r="G7019"/>
      <c r="H7019">
        <v>88500</v>
      </c>
      <c r="I7019" t="s">
        <v>33476</v>
      </c>
      <c r="J7019"/>
      <c r="U7019" s="43"/>
      <c r="AE7019"/>
    </row>
    <row r="7020" spans="1:31">
      <c r="A7020">
        <v>18200</v>
      </c>
      <c r="B7020" t="s">
        <v>6264</v>
      </c>
      <c r="C7020" t="s">
        <v>33477</v>
      </c>
      <c r="D7020" t="s">
        <v>33476</v>
      </c>
      <c r="E7020"/>
      <c r="F7020"/>
      <c r="G7020"/>
      <c r="H7020">
        <v>88520</v>
      </c>
      <c r="I7020" t="s">
        <v>33476</v>
      </c>
      <c r="J7020"/>
      <c r="U7020" s="43"/>
      <c r="AE7020"/>
    </row>
    <row r="7021" spans="1:31">
      <c r="A7021">
        <v>18290</v>
      </c>
      <c r="B7021" t="s">
        <v>6265</v>
      </c>
      <c r="C7021" t="s">
        <v>33477</v>
      </c>
      <c r="D7021" t="s">
        <v>33476</v>
      </c>
      <c r="E7021"/>
      <c r="F7021"/>
      <c r="G7021"/>
      <c r="H7021">
        <v>88600</v>
      </c>
      <c r="I7021" t="s">
        <v>33476</v>
      </c>
      <c r="J7021"/>
      <c r="U7021" s="43"/>
      <c r="AE7021"/>
    </row>
    <row r="7022" spans="1:31">
      <c r="A7022">
        <v>18160</v>
      </c>
      <c r="B7022" t="s">
        <v>6266</v>
      </c>
      <c r="C7022" t="s">
        <v>33477</v>
      </c>
      <c r="D7022" t="s">
        <v>33476</v>
      </c>
      <c r="E7022"/>
      <c r="F7022"/>
      <c r="G7022"/>
      <c r="H7022">
        <v>88600</v>
      </c>
      <c r="I7022" t="s">
        <v>33476</v>
      </c>
      <c r="J7022"/>
      <c r="U7022" s="43"/>
      <c r="AE7022"/>
    </row>
    <row r="7023" spans="1:31">
      <c r="A7023">
        <v>18300</v>
      </c>
      <c r="B7023" t="s">
        <v>6267</v>
      </c>
      <c r="C7023" t="s">
        <v>33477</v>
      </c>
      <c r="D7023" t="s">
        <v>33476</v>
      </c>
      <c r="E7023"/>
      <c r="F7023"/>
      <c r="G7023"/>
      <c r="H7023">
        <v>88600</v>
      </c>
      <c r="I7023" t="s">
        <v>33476</v>
      </c>
      <c r="J7023"/>
      <c r="U7023" s="43"/>
      <c r="AE7023"/>
    </row>
    <row r="7024" spans="1:31">
      <c r="A7024">
        <v>18400</v>
      </c>
      <c r="B7024" t="s">
        <v>1620</v>
      </c>
      <c r="C7024" t="s">
        <v>33480</v>
      </c>
      <c r="D7024" t="s">
        <v>33476</v>
      </c>
      <c r="E7024"/>
      <c r="F7024"/>
      <c r="G7024"/>
      <c r="H7024">
        <v>88630</v>
      </c>
      <c r="I7024" t="s">
        <v>33476</v>
      </c>
      <c r="J7024"/>
      <c r="U7024" s="43"/>
      <c r="AE7024"/>
    </row>
    <row r="7025" spans="1:31">
      <c r="A7025">
        <v>18220</v>
      </c>
      <c r="B7025" t="s">
        <v>6268</v>
      </c>
      <c r="C7025" t="s">
        <v>33477</v>
      </c>
      <c r="D7025" t="s">
        <v>33476</v>
      </c>
      <c r="E7025"/>
      <c r="F7025"/>
      <c r="G7025"/>
      <c r="H7025">
        <v>88630</v>
      </c>
      <c r="I7025" t="s">
        <v>33476</v>
      </c>
      <c r="J7025"/>
      <c r="U7025" s="43"/>
      <c r="AE7025"/>
    </row>
    <row r="7026" spans="1:31">
      <c r="A7026">
        <v>18270</v>
      </c>
      <c r="B7026" t="s">
        <v>6269</v>
      </c>
      <c r="C7026" t="s">
        <v>33477</v>
      </c>
      <c r="D7026" t="s">
        <v>33476</v>
      </c>
      <c r="E7026"/>
      <c r="F7026"/>
      <c r="G7026"/>
      <c r="H7026">
        <v>88650</v>
      </c>
      <c r="I7026" t="s">
        <v>33476</v>
      </c>
      <c r="J7026"/>
      <c r="U7026" s="43"/>
      <c r="AE7026"/>
    </row>
    <row r="7027" spans="1:31">
      <c r="A7027">
        <v>18130</v>
      </c>
      <c r="B7027" t="s">
        <v>6270</v>
      </c>
      <c r="C7027" t="s">
        <v>33477</v>
      </c>
      <c r="D7027" t="s">
        <v>33476</v>
      </c>
      <c r="E7027"/>
      <c r="F7027"/>
      <c r="G7027"/>
      <c r="H7027">
        <v>88700</v>
      </c>
      <c r="I7027" t="s">
        <v>33476</v>
      </c>
      <c r="J7027"/>
      <c r="U7027" s="43"/>
      <c r="AE7027"/>
    </row>
    <row r="7028" spans="1:31">
      <c r="A7028">
        <v>18230</v>
      </c>
      <c r="B7028" t="s">
        <v>6271</v>
      </c>
      <c r="C7028" t="s">
        <v>33477</v>
      </c>
      <c r="D7028" t="s">
        <v>33476</v>
      </c>
      <c r="E7028"/>
      <c r="F7028"/>
      <c r="G7028"/>
      <c r="H7028">
        <v>88700</v>
      </c>
      <c r="I7028" t="s">
        <v>33476</v>
      </c>
      <c r="J7028"/>
      <c r="U7028" s="43"/>
      <c r="AE7028"/>
    </row>
    <row r="7029" spans="1:31">
      <c r="A7029">
        <v>18110</v>
      </c>
      <c r="B7029" t="s">
        <v>6272</v>
      </c>
      <c r="C7029" t="s">
        <v>33477</v>
      </c>
      <c r="D7029" t="s">
        <v>33476</v>
      </c>
      <c r="E7029"/>
      <c r="F7029"/>
      <c r="G7029"/>
      <c r="H7029">
        <v>88700</v>
      </c>
      <c r="I7029" t="s">
        <v>33476</v>
      </c>
      <c r="J7029"/>
      <c r="U7029" s="43"/>
      <c r="AE7029"/>
    </row>
    <row r="7030" spans="1:31">
      <c r="A7030">
        <v>18400</v>
      </c>
      <c r="B7030" t="s">
        <v>6273</v>
      </c>
      <c r="C7030" t="s">
        <v>33480</v>
      </c>
      <c r="D7030" t="s">
        <v>33476</v>
      </c>
      <c r="E7030"/>
      <c r="F7030"/>
      <c r="G7030"/>
      <c r="H7030">
        <v>88700</v>
      </c>
      <c r="I7030" t="s">
        <v>33476</v>
      </c>
      <c r="J7030"/>
      <c r="U7030" s="43"/>
      <c r="AE7030"/>
    </row>
    <row r="7031" spans="1:31">
      <c r="A7031">
        <v>18240</v>
      </c>
      <c r="B7031" t="s">
        <v>6274</v>
      </c>
      <c r="C7031" t="s">
        <v>33477</v>
      </c>
      <c r="D7031" t="s">
        <v>33476</v>
      </c>
      <c r="E7031"/>
      <c r="F7031"/>
      <c r="G7031"/>
      <c r="H7031">
        <v>88700</v>
      </c>
      <c r="I7031" t="s">
        <v>33476</v>
      </c>
      <c r="J7031"/>
      <c r="U7031" s="43"/>
      <c r="AE7031"/>
    </row>
    <row r="7032" spans="1:31">
      <c r="A7032">
        <v>18200</v>
      </c>
      <c r="B7032" t="s">
        <v>6275</v>
      </c>
      <c r="C7032" t="s">
        <v>33477</v>
      </c>
      <c r="D7032" t="s">
        <v>33476</v>
      </c>
      <c r="E7032"/>
      <c r="F7032"/>
      <c r="G7032"/>
      <c r="H7032">
        <v>88700</v>
      </c>
      <c r="I7032" t="s">
        <v>33476</v>
      </c>
      <c r="J7032"/>
      <c r="U7032" s="43"/>
      <c r="AE7032"/>
    </row>
    <row r="7033" spans="1:31">
      <c r="A7033">
        <v>18100</v>
      </c>
      <c r="B7033" t="s">
        <v>6276</v>
      </c>
      <c r="C7033" t="s">
        <v>33480</v>
      </c>
      <c r="D7033" t="s">
        <v>33476</v>
      </c>
      <c r="E7033"/>
      <c r="F7033"/>
      <c r="G7033"/>
      <c r="H7033">
        <v>88800</v>
      </c>
      <c r="I7033" t="s">
        <v>33476</v>
      </c>
      <c r="J7033"/>
      <c r="U7033" s="43"/>
      <c r="AE7033"/>
    </row>
    <row r="7034" spans="1:31">
      <c r="A7034">
        <v>18110</v>
      </c>
      <c r="B7034" t="s">
        <v>6277</v>
      </c>
      <c r="C7034" t="s">
        <v>33477</v>
      </c>
      <c r="D7034" t="s">
        <v>33476</v>
      </c>
      <c r="E7034"/>
      <c r="F7034"/>
      <c r="G7034"/>
      <c r="H7034">
        <v>88800</v>
      </c>
      <c r="I7034" t="s">
        <v>33476</v>
      </c>
      <c r="J7034"/>
      <c r="U7034" s="43"/>
      <c r="AE7034"/>
    </row>
    <row r="7035" spans="1:31">
      <c r="A7035">
        <v>18340</v>
      </c>
      <c r="B7035" t="s">
        <v>6278</v>
      </c>
      <c r="C7035" t="s">
        <v>33477</v>
      </c>
      <c r="D7035" t="s">
        <v>33476</v>
      </c>
      <c r="E7035"/>
      <c r="F7035"/>
      <c r="G7035"/>
      <c r="H7035">
        <v>88800</v>
      </c>
      <c r="I7035" t="s">
        <v>33476</v>
      </c>
      <c r="J7035"/>
      <c r="U7035" s="43"/>
      <c r="AE7035"/>
    </row>
    <row r="7036" spans="1:31">
      <c r="A7036">
        <v>18390</v>
      </c>
      <c r="B7036" t="s">
        <v>6279</v>
      </c>
      <c r="C7036" t="s">
        <v>33477</v>
      </c>
      <c r="D7036" t="s">
        <v>33476</v>
      </c>
      <c r="E7036"/>
      <c r="F7036"/>
      <c r="G7036"/>
      <c r="H7036">
        <v>89000</v>
      </c>
      <c r="I7036" t="s">
        <v>33476</v>
      </c>
      <c r="J7036"/>
      <c r="U7036" s="43"/>
      <c r="AE7036"/>
    </row>
    <row r="7037" spans="1:31">
      <c r="A7037">
        <v>18100</v>
      </c>
      <c r="B7037" t="s">
        <v>6280</v>
      </c>
      <c r="C7037" t="s">
        <v>33480</v>
      </c>
      <c r="D7037" t="s">
        <v>33476</v>
      </c>
      <c r="E7037"/>
      <c r="F7037"/>
      <c r="G7037"/>
      <c r="H7037">
        <v>89100</v>
      </c>
      <c r="I7037" t="s">
        <v>33476</v>
      </c>
      <c r="J7037"/>
      <c r="U7037" s="43"/>
      <c r="AE7037"/>
    </row>
    <row r="7038" spans="1:31">
      <c r="A7038">
        <v>18320</v>
      </c>
      <c r="B7038" t="s">
        <v>6281</v>
      </c>
      <c r="C7038" t="s">
        <v>33477</v>
      </c>
      <c r="D7038" t="s">
        <v>33476</v>
      </c>
      <c r="E7038"/>
      <c r="F7038"/>
      <c r="G7038"/>
      <c r="H7038">
        <v>89100</v>
      </c>
      <c r="I7038" t="s">
        <v>33476</v>
      </c>
      <c r="J7038"/>
      <c r="U7038" s="43"/>
      <c r="AE7038"/>
    </row>
    <row r="7039" spans="1:31">
      <c r="A7039">
        <v>18350</v>
      </c>
      <c r="B7039" t="s">
        <v>6281</v>
      </c>
      <c r="C7039" t="s">
        <v>33477</v>
      </c>
      <c r="D7039" t="s">
        <v>33476</v>
      </c>
      <c r="E7039"/>
      <c r="F7039"/>
      <c r="G7039"/>
      <c r="H7039">
        <v>89130</v>
      </c>
      <c r="I7039" t="s">
        <v>33476</v>
      </c>
      <c r="J7039"/>
      <c r="U7039" s="43"/>
      <c r="AE7039"/>
    </row>
    <row r="7040" spans="1:31">
      <c r="A7040">
        <v>18160</v>
      </c>
      <c r="B7040" t="s">
        <v>6282</v>
      </c>
      <c r="C7040" t="s">
        <v>33477</v>
      </c>
      <c r="D7040" t="s">
        <v>33476</v>
      </c>
      <c r="E7040"/>
      <c r="F7040"/>
      <c r="G7040"/>
      <c r="H7040">
        <v>89130</v>
      </c>
      <c r="I7040" t="s">
        <v>33476</v>
      </c>
      <c r="J7040"/>
      <c r="U7040" s="43"/>
      <c r="AE7040"/>
    </row>
    <row r="7041" spans="1:31">
      <c r="A7041">
        <v>18370</v>
      </c>
      <c r="B7041" t="s">
        <v>6283</v>
      </c>
      <c r="C7041" t="s">
        <v>33477</v>
      </c>
      <c r="D7041" t="s">
        <v>33476</v>
      </c>
      <c r="E7041"/>
      <c r="F7041"/>
      <c r="G7041"/>
      <c r="H7041">
        <v>89140</v>
      </c>
      <c r="I7041" t="s">
        <v>33476</v>
      </c>
      <c r="J7041"/>
      <c r="U7041" s="43"/>
      <c r="AE7041"/>
    </row>
    <row r="7042" spans="1:31">
      <c r="A7042">
        <v>18340</v>
      </c>
      <c r="B7042" t="s">
        <v>532</v>
      </c>
      <c r="C7042" t="s">
        <v>33477</v>
      </c>
      <c r="D7042" t="s">
        <v>33476</v>
      </c>
      <c r="E7042"/>
      <c r="F7042"/>
      <c r="G7042"/>
      <c r="H7042">
        <v>89140</v>
      </c>
      <c r="I7042" t="s">
        <v>33476</v>
      </c>
      <c r="J7042"/>
      <c r="U7042" s="43"/>
      <c r="AE7042"/>
    </row>
    <row r="7043" spans="1:31">
      <c r="A7043">
        <v>18330</v>
      </c>
      <c r="B7043" t="s">
        <v>2888</v>
      </c>
      <c r="C7043" t="s">
        <v>33480</v>
      </c>
      <c r="D7043" t="s">
        <v>33476</v>
      </c>
      <c r="E7043"/>
      <c r="F7043"/>
      <c r="G7043"/>
      <c r="H7043">
        <v>89150</v>
      </c>
      <c r="I7043" t="s">
        <v>33476</v>
      </c>
      <c r="J7043"/>
      <c r="U7043" s="43"/>
      <c r="AE7043"/>
    </row>
    <row r="7044" spans="1:31">
      <c r="A7044">
        <v>18140</v>
      </c>
      <c r="B7044" t="s">
        <v>6284</v>
      </c>
      <c r="C7044" t="s">
        <v>33477</v>
      </c>
      <c r="D7044" t="s">
        <v>33476</v>
      </c>
      <c r="E7044"/>
      <c r="F7044"/>
      <c r="G7044"/>
      <c r="H7044">
        <v>89150</v>
      </c>
      <c r="I7044" t="s">
        <v>33476</v>
      </c>
      <c r="J7044"/>
      <c r="U7044" s="43"/>
      <c r="AE7044"/>
    </row>
    <row r="7045" spans="1:31">
      <c r="A7045">
        <v>18190</v>
      </c>
      <c r="B7045" t="s">
        <v>6285</v>
      </c>
      <c r="C7045" t="s">
        <v>33477</v>
      </c>
      <c r="D7045" t="s">
        <v>33476</v>
      </c>
      <c r="E7045"/>
      <c r="F7045"/>
      <c r="G7045"/>
      <c r="H7045">
        <v>89150</v>
      </c>
      <c r="I7045" t="s">
        <v>33476</v>
      </c>
      <c r="J7045"/>
      <c r="U7045" s="43"/>
      <c r="AE7045"/>
    </row>
    <row r="7046" spans="1:31">
      <c r="A7046">
        <v>18110</v>
      </c>
      <c r="B7046" t="s">
        <v>6286</v>
      </c>
      <c r="C7046" t="s">
        <v>33477</v>
      </c>
      <c r="D7046" t="s">
        <v>33476</v>
      </c>
      <c r="E7046"/>
      <c r="F7046"/>
      <c r="G7046"/>
      <c r="H7046">
        <v>89160</v>
      </c>
      <c r="I7046" t="s">
        <v>33476</v>
      </c>
      <c r="J7046"/>
      <c r="U7046" s="43"/>
      <c r="AE7046"/>
    </row>
    <row r="7047" spans="1:31">
      <c r="A7047">
        <v>18140</v>
      </c>
      <c r="B7047" t="s">
        <v>6287</v>
      </c>
      <c r="C7047" t="s">
        <v>33477</v>
      </c>
      <c r="D7047" t="s">
        <v>33476</v>
      </c>
      <c r="E7047"/>
      <c r="F7047"/>
      <c r="G7047"/>
      <c r="H7047">
        <v>89160</v>
      </c>
      <c r="I7047" t="s">
        <v>33476</v>
      </c>
      <c r="J7047"/>
      <c r="U7047" s="43"/>
      <c r="AE7047"/>
    </row>
    <row r="7048" spans="1:31">
      <c r="A7048">
        <v>18270</v>
      </c>
      <c r="B7048" t="s">
        <v>6288</v>
      </c>
      <c r="C7048" t="s">
        <v>33477</v>
      </c>
      <c r="D7048" t="s">
        <v>33476</v>
      </c>
      <c r="E7048"/>
      <c r="F7048"/>
      <c r="G7048"/>
      <c r="H7048">
        <v>89160</v>
      </c>
      <c r="I7048" t="s">
        <v>33476</v>
      </c>
      <c r="J7048"/>
      <c r="U7048" s="43"/>
      <c r="AE7048"/>
    </row>
    <row r="7049" spans="1:31">
      <c r="A7049">
        <v>18390</v>
      </c>
      <c r="B7049" t="s">
        <v>6289</v>
      </c>
      <c r="C7049" t="s">
        <v>33477</v>
      </c>
      <c r="D7049" t="s">
        <v>33476</v>
      </c>
      <c r="E7049"/>
      <c r="F7049"/>
      <c r="G7049"/>
      <c r="H7049">
        <v>89160</v>
      </c>
      <c r="I7049" t="s">
        <v>33476</v>
      </c>
      <c r="J7049"/>
      <c r="U7049" s="43"/>
      <c r="AE7049"/>
    </row>
    <row r="7050" spans="1:31">
      <c r="A7050">
        <v>18700</v>
      </c>
      <c r="B7050" t="s">
        <v>6290</v>
      </c>
      <c r="C7050" t="s">
        <v>33477</v>
      </c>
      <c r="D7050" t="s">
        <v>33476</v>
      </c>
      <c r="E7050"/>
      <c r="F7050"/>
      <c r="G7050"/>
      <c r="H7050">
        <v>89160</v>
      </c>
      <c r="I7050" t="s">
        <v>33476</v>
      </c>
      <c r="J7050"/>
      <c r="U7050" s="43"/>
      <c r="AE7050"/>
    </row>
    <row r="7051" spans="1:31">
      <c r="A7051">
        <v>18310</v>
      </c>
      <c r="B7051" t="s">
        <v>6291</v>
      </c>
      <c r="C7051" t="s">
        <v>33480</v>
      </c>
      <c r="D7051" t="s">
        <v>33476</v>
      </c>
      <c r="E7051"/>
      <c r="F7051"/>
      <c r="G7051"/>
      <c r="H7051">
        <v>89170</v>
      </c>
      <c r="I7051" t="s">
        <v>33476</v>
      </c>
      <c r="J7051"/>
      <c r="U7051" s="43"/>
      <c r="AE7051"/>
    </row>
    <row r="7052" spans="1:31">
      <c r="A7052">
        <v>18110</v>
      </c>
      <c r="B7052" t="s">
        <v>1646</v>
      </c>
      <c r="C7052" t="s">
        <v>33477</v>
      </c>
      <c r="D7052" t="s">
        <v>33476</v>
      </c>
      <c r="E7052"/>
      <c r="F7052"/>
      <c r="G7052"/>
      <c r="H7052">
        <v>89190</v>
      </c>
      <c r="I7052" t="s">
        <v>33476</v>
      </c>
      <c r="J7052"/>
      <c r="U7052" s="43"/>
      <c r="AE7052"/>
    </row>
    <row r="7053" spans="1:31">
      <c r="A7053">
        <v>18170</v>
      </c>
      <c r="B7053" t="s">
        <v>6292</v>
      </c>
      <c r="C7053" t="s">
        <v>33477</v>
      </c>
      <c r="D7053" t="s">
        <v>33476</v>
      </c>
      <c r="E7053"/>
      <c r="F7053"/>
      <c r="G7053"/>
      <c r="H7053">
        <v>89190</v>
      </c>
      <c r="I7053" t="s">
        <v>33476</v>
      </c>
      <c r="J7053"/>
      <c r="U7053" s="43"/>
      <c r="AE7053"/>
    </row>
    <row r="7054" spans="1:31">
      <c r="A7054">
        <v>18210</v>
      </c>
      <c r="B7054" t="s">
        <v>6293</v>
      </c>
      <c r="C7054" t="s">
        <v>33477</v>
      </c>
      <c r="D7054" t="s">
        <v>33476</v>
      </c>
      <c r="E7054"/>
      <c r="F7054"/>
      <c r="G7054"/>
      <c r="H7054">
        <v>89200</v>
      </c>
      <c r="I7054" t="s">
        <v>33476</v>
      </c>
      <c r="J7054"/>
      <c r="U7054" s="43"/>
      <c r="AE7054"/>
    </row>
    <row r="7055" spans="1:31">
      <c r="A7055">
        <v>18370</v>
      </c>
      <c r="B7055" t="s">
        <v>6294</v>
      </c>
      <c r="C7055" t="s">
        <v>33477</v>
      </c>
      <c r="D7055" t="s">
        <v>33476</v>
      </c>
      <c r="E7055"/>
      <c r="F7055"/>
      <c r="G7055"/>
      <c r="H7055">
        <v>89200</v>
      </c>
      <c r="I7055" t="s">
        <v>33476</v>
      </c>
      <c r="J7055"/>
      <c r="U7055" s="43"/>
      <c r="AE7055"/>
    </row>
    <row r="7056" spans="1:31">
      <c r="A7056">
        <v>18300</v>
      </c>
      <c r="B7056" t="s">
        <v>6295</v>
      </c>
      <c r="C7056" t="s">
        <v>33477</v>
      </c>
      <c r="D7056" t="s">
        <v>33476</v>
      </c>
      <c r="E7056"/>
      <c r="F7056"/>
      <c r="G7056"/>
      <c r="H7056">
        <v>89200</v>
      </c>
      <c r="I7056" t="s">
        <v>33476</v>
      </c>
      <c r="J7056"/>
      <c r="U7056" s="43"/>
      <c r="AE7056"/>
    </row>
    <row r="7057" spans="1:31">
      <c r="A7057">
        <v>18370</v>
      </c>
      <c r="B7057" t="s">
        <v>5254</v>
      </c>
      <c r="C7057" t="s">
        <v>33477</v>
      </c>
      <c r="D7057" t="s">
        <v>33476</v>
      </c>
      <c r="E7057"/>
      <c r="F7057"/>
      <c r="G7057"/>
      <c r="H7057">
        <v>89200</v>
      </c>
      <c r="I7057" t="s">
        <v>33476</v>
      </c>
      <c r="J7057"/>
      <c r="U7057" s="43"/>
      <c r="AE7057"/>
    </row>
    <row r="7058" spans="1:31">
      <c r="A7058">
        <v>18220</v>
      </c>
      <c r="B7058" t="s">
        <v>6296</v>
      </c>
      <c r="C7058" t="s">
        <v>33477</v>
      </c>
      <c r="D7058" t="s">
        <v>33476</v>
      </c>
      <c r="E7058"/>
      <c r="F7058"/>
      <c r="G7058"/>
      <c r="H7058">
        <v>89200</v>
      </c>
      <c r="I7058" t="s">
        <v>33476</v>
      </c>
      <c r="J7058"/>
      <c r="U7058" s="43"/>
      <c r="AE7058"/>
    </row>
    <row r="7059" spans="1:31">
      <c r="A7059">
        <v>18190</v>
      </c>
      <c r="B7059" t="s">
        <v>6297</v>
      </c>
      <c r="C7059" t="s">
        <v>33477</v>
      </c>
      <c r="D7059" t="s">
        <v>33476</v>
      </c>
      <c r="E7059"/>
      <c r="F7059"/>
      <c r="G7059"/>
      <c r="H7059">
        <v>89220</v>
      </c>
      <c r="I7059" t="s">
        <v>33476</v>
      </c>
      <c r="J7059"/>
      <c r="U7059" s="43"/>
      <c r="AE7059"/>
    </row>
    <row r="7060" spans="1:31">
      <c r="A7060">
        <v>18500</v>
      </c>
      <c r="B7060" t="s">
        <v>6298</v>
      </c>
      <c r="C7060" t="s">
        <v>33480</v>
      </c>
      <c r="D7060" t="s">
        <v>33476</v>
      </c>
      <c r="E7060"/>
      <c r="F7060"/>
      <c r="G7060"/>
      <c r="H7060">
        <v>89220</v>
      </c>
      <c r="I7060" t="s">
        <v>33476</v>
      </c>
      <c r="J7060"/>
      <c r="U7060" s="43"/>
      <c r="AE7060"/>
    </row>
    <row r="7061" spans="1:31">
      <c r="A7061">
        <v>18360</v>
      </c>
      <c r="B7061" t="s">
        <v>6299</v>
      </c>
      <c r="C7061" t="s">
        <v>33477</v>
      </c>
      <c r="D7061" t="s">
        <v>33476</v>
      </c>
      <c r="E7061"/>
      <c r="F7061"/>
      <c r="G7061"/>
      <c r="H7061">
        <v>89250</v>
      </c>
      <c r="I7061" t="s">
        <v>33476</v>
      </c>
      <c r="J7061"/>
      <c r="U7061" s="43"/>
      <c r="AE7061"/>
    </row>
    <row r="7062" spans="1:31">
      <c r="A7062">
        <v>18140</v>
      </c>
      <c r="B7062" t="s">
        <v>6300</v>
      </c>
      <c r="C7062" t="s">
        <v>33477</v>
      </c>
      <c r="D7062" t="s">
        <v>33476</v>
      </c>
      <c r="E7062"/>
      <c r="F7062"/>
      <c r="G7062"/>
      <c r="H7062">
        <v>89260</v>
      </c>
      <c r="I7062" t="s">
        <v>33476</v>
      </c>
      <c r="J7062"/>
      <c r="U7062" s="43"/>
      <c r="AE7062"/>
    </row>
    <row r="7063" spans="1:31">
      <c r="A7063">
        <v>18300</v>
      </c>
      <c r="B7063" t="s">
        <v>6301</v>
      </c>
      <c r="C7063" t="s">
        <v>33477</v>
      </c>
      <c r="D7063" t="s">
        <v>33476</v>
      </c>
      <c r="E7063"/>
      <c r="F7063"/>
      <c r="G7063"/>
      <c r="H7063">
        <v>89260</v>
      </c>
      <c r="I7063" t="s">
        <v>33476</v>
      </c>
      <c r="J7063"/>
      <c r="U7063" s="43"/>
      <c r="AE7063"/>
    </row>
    <row r="7064" spans="1:31">
      <c r="A7064">
        <v>18600</v>
      </c>
      <c r="B7064" t="s">
        <v>6302</v>
      </c>
      <c r="C7064" t="s">
        <v>33477</v>
      </c>
      <c r="D7064" t="s">
        <v>33476</v>
      </c>
      <c r="E7064"/>
      <c r="F7064"/>
      <c r="G7064"/>
      <c r="H7064">
        <v>89260</v>
      </c>
      <c r="I7064" t="s">
        <v>33476</v>
      </c>
      <c r="J7064"/>
      <c r="U7064" s="43"/>
      <c r="AE7064"/>
    </row>
    <row r="7065" spans="1:31">
      <c r="A7065">
        <v>18240</v>
      </c>
      <c r="B7065" t="s">
        <v>6303</v>
      </c>
      <c r="C7065" t="s">
        <v>33477</v>
      </c>
      <c r="D7065" t="s">
        <v>33476</v>
      </c>
      <c r="E7065"/>
      <c r="F7065"/>
      <c r="G7065"/>
      <c r="H7065">
        <v>89260</v>
      </c>
      <c r="I7065" t="s">
        <v>33476</v>
      </c>
      <c r="J7065"/>
      <c r="U7065" s="43"/>
      <c r="AE7065"/>
    </row>
    <row r="7066" spans="1:31">
      <c r="A7066">
        <v>18290</v>
      </c>
      <c r="B7066" t="s">
        <v>6304</v>
      </c>
      <c r="C7066" t="s">
        <v>33477</v>
      </c>
      <c r="D7066" t="s">
        <v>33476</v>
      </c>
      <c r="E7066"/>
      <c r="F7066"/>
      <c r="G7066"/>
      <c r="H7066">
        <v>89270</v>
      </c>
      <c r="I7066" t="s">
        <v>33476</v>
      </c>
      <c r="J7066"/>
      <c r="U7066" s="43"/>
      <c r="AE7066"/>
    </row>
    <row r="7067" spans="1:31">
      <c r="A7067">
        <v>18360</v>
      </c>
      <c r="B7067" t="s">
        <v>6305</v>
      </c>
      <c r="C7067" t="s">
        <v>33477</v>
      </c>
      <c r="D7067" t="s">
        <v>33476</v>
      </c>
      <c r="E7067"/>
      <c r="F7067"/>
      <c r="G7067"/>
      <c r="H7067">
        <v>89270</v>
      </c>
      <c r="I7067" t="s">
        <v>33476</v>
      </c>
      <c r="J7067"/>
      <c r="U7067" s="43"/>
      <c r="AE7067"/>
    </row>
    <row r="7068" spans="1:31">
      <c r="A7068">
        <v>18240</v>
      </c>
      <c r="B7068" t="s">
        <v>6306</v>
      </c>
      <c r="C7068" t="s">
        <v>33477</v>
      </c>
      <c r="D7068" t="s">
        <v>33476</v>
      </c>
      <c r="E7068"/>
      <c r="F7068"/>
      <c r="G7068"/>
      <c r="H7068">
        <v>89290</v>
      </c>
      <c r="I7068" t="s">
        <v>33476</v>
      </c>
      <c r="J7068"/>
      <c r="U7068" s="43"/>
      <c r="AE7068"/>
    </row>
    <row r="7069" spans="1:31">
      <c r="A7069">
        <v>18390</v>
      </c>
      <c r="B7069" t="s">
        <v>6307</v>
      </c>
      <c r="C7069" t="s">
        <v>33477</v>
      </c>
      <c r="D7069" t="s">
        <v>33476</v>
      </c>
      <c r="E7069"/>
      <c r="F7069"/>
      <c r="G7069"/>
      <c r="H7069">
        <v>89290</v>
      </c>
      <c r="I7069" t="s">
        <v>33476</v>
      </c>
      <c r="J7069"/>
      <c r="U7069" s="43"/>
      <c r="AE7069"/>
    </row>
    <row r="7070" spans="1:31">
      <c r="A7070">
        <v>18340</v>
      </c>
      <c r="B7070" t="s">
        <v>6308</v>
      </c>
      <c r="C7070" t="s">
        <v>33477</v>
      </c>
      <c r="D7070" t="s">
        <v>33476</v>
      </c>
      <c r="E7070"/>
      <c r="F7070"/>
      <c r="G7070"/>
      <c r="H7070">
        <v>89290</v>
      </c>
      <c r="I7070" t="s">
        <v>33476</v>
      </c>
      <c r="J7070"/>
      <c r="U7070" s="43"/>
      <c r="AE7070"/>
    </row>
    <row r="7071" spans="1:31">
      <c r="A7071">
        <v>18300</v>
      </c>
      <c r="B7071" t="s">
        <v>6309</v>
      </c>
      <c r="C7071" t="s">
        <v>33477</v>
      </c>
      <c r="D7071" t="s">
        <v>33476</v>
      </c>
      <c r="E7071"/>
      <c r="F7071"/>
      <c r="G7071"/>
      <c r="H7071">
        <v>89300</v>
      </c>
      <c r="I7071" t="s">
        <v>33476</v>
      </c>
      <c r="J7071"/>
      <c r="U7071" s="43"/>
      <c r="AE7071"/>
    </row>
    <row r="7072" spans="1:31">
      <c r="A7072">
        <v>18190</v>
      </c>
      <c r="B7072" t="s">
        <v>6310</v>
      </c>
      <c r="C7072" t="s">
        <v>33477</v>
      </c>
      <c r="D7072" t="s">
        <v>33476</v>
      </c>
      <c r="E7072"/>
      <c r="F7072"/>
      <c r="G7072"/>
      <c r="H7072">
        <v>89300</v>
      </c>
      <c r="I7072" t="s">
        <v>33476</v>
      </c>
      <c r="J7072"/>
      <c r="U7072" s="43"/>
      <c r="AE7072"/>
    </row>
    <row r="7073" spans="1:31">
      <c r="A7073">
        <v>18140</v>
      </c>
      <c r="B7073" t="s">
        <v>6311</v>
      </c>
      <c r="C7073" t="s">
        <v>33477</v>
      </c>
      <c r="D7073" t="s">
        <v>33476</v>
      </c>
      <c r="E7073"/>
      <c r="F7073"/>
      <c r="G7073"/>
      <c r="H7073">
        <v>89300</v>
      </c>
      <c r="I7073" t="s">
        <v>33476</v>
      </c>
      <c r="J7073"/>
      <c r="U7073" s="43"/>
      <c r="AE7073"/>
    </row>
    <row r="7074" spans="1:31">
      <c r="A7074">
        <v>18270</v>
      </c>
      <c r="B7074" t="s">
        <v>6312</v>
      </c>
      <c r="C7074" t="s">
        <v>33477</v>
      </c>
      <c r="D7074" t="s">
        <v>33476</v>
      </c>
      <c r="E7074"/>
      <c r="F7074"/>
      <c r="G7074"/>
      <c r="H7074">
        <v>89310</v>
      </c>
      <c r="I7074" t="s">
        <v>33476</v>
      </c>
      <c r="J7074"/>
      <c r="U7074" s="43"/>
      <c r="AE7074"/>
    </row>
    <row r="7075" spans="1:31">
      <c r="A7075">
        <v>18220</v>
      </c>
      <c r="B7075" t="s">
        <v>6313</v>
      </c>
      <c r="C7075" t="s">
        <v>33477</v>
      </c>
      <c r="D7075" t="s">
        <v>33476</v>
      </c>
      <c r="E7075"/>
      <c r="F7075"/>
      <c r="G7075"/>
      <c r="H7075">
        <v>89310</v>
      </c>
      <c r="I7075" t="s">
        <v>33476</v>
      </c>
      <c r="J7075"/>
      <c r="U7075" s="43"/>
      <c r="AE7075"/>
    </row>
    <row r="7076" spans="1:31">
      <c r="A7076">
        <v>18340</v>
      </c>
      <c r="B7076" t="s">
        <v>6314</v>
      </c>
      <c r="C7076" t="s">
        <v>33477</v>
      </c>
      <c r="D7076" t="s">
        <v>33476</v>
      </c>
      <c r="E7076"/>
      <c r="F7076"/>
      <c r="G7076"/>
      <c r="H7076">
        <v>89310</v>
      </c>
      <c r="I7076" t="s">
        <v>33476</v>
      </c>
      <c r="J7076"/>
      <c r="U7076" s="43"/>
      <c r="AE7076"/>
    </row>
    <row r="7077" spans="1:31">
      <c r="A7077">
        <v>18570</v>
      </c>
      <c r="B7077" t="s">
        <v>6315</v>
      </c>
      <c r="C7077" t="s">
        <v>33477</v>
      </c>
      <c r="D7077" t="s">
        <v>33476</v>
      </c>
      <c r="E7077"/>
      <c r="F7077"/>
      <c r="G7077"/>
      <c r="H7077">
        <v>89320</v>
      </c>
      <c r="I7077" t="s">
        <v>33476</v>
      </c>
      <c r="J7077"/>
      <c r="U7077" s="43"/>
      <c r="AE7077"/>
    </row>
    <row r="7078" spans="1:31">
      <c r="A7078">
        <v>18260</v>
      </c>
      <c r="B7078" t="s">
        <v>6316</v>
      </c>
      <c r="C7078" t="s">
        <v>33477</v>
      </c>
      <c r="D7078" t="s">
        <v>33476</v>
      </c>
      <c r="E7078"/>
      <c r="F7078"/>
      <c r="G7078"/>
      <c r="H7078">
        <v>89320</v>
      </c>
      <c r="I7078" t="s">
        <v>33476</v>
      </c>
      <c r="J7078"/>
      <c r="U7078" s="43"/>
      <c r="AE7078"/>
    </row>
    <row r="7079" spans="1:31">
      <c r="A7079">
        <v>18240</v>
      </c>
      <c r="B7079" t="s">
        <v>6317</v>
      </c>
      <c r="C7079" t="s">
        <v>33477</v>
      </c>
      <c r="D7079" t="s">
        <v>33476</v>
      </c>
      <c r="E7079"/>
      <c r="F7079"/>
      <c r="G7079"/>
      <c r="H7079">
        <v>89330</v>
      </c>
      <c r="I7079" t="s">
        <v>33476</v>
      </c>
      <c r="J7079"/>
      <c r="U7079" s="43"/>
      <c r="AE7079"/>
    </row>
    <row r="7080" spans="1:31">
      <c r="A7080">
        <v>18300</v>
      </c>
      <c r="B7080" t="s">
        <v>6318</v>
      </c>
      <c r="C7080" t="s">
        <v>33477</v>
      </c>
      <c r="D7080" t="s">
        <v>33476</v>
      </c>
      <c r="E7080"/>
      <c r="F7080"/>
      <c r="G7080"/>
      <c r="H7080">
        <v>89340</v>
      </c>
      <c r="I7080" t="s">
        <v>33476</v>
      </c>
      <c r="J7080"/>
      <c r="U7080" s="43"/>
      <c r="AE7080"/>
    </row>
    <row r="7081" spans="1:31">
      <c r="A7081">
        <v>18260</v>
      </c>
      <c r="B7081" t="s">
        <v>6319</v>
      </c>
      <c r="C7081" t="s">
        <v>33477</v>
      </c>
      <c r="D7081" t="s">
        <v>33476</v>
      </c>
      <c r="E7081"/>
      <c r="F7081"/>
      <c r="G7081"/>
      <c r="H7081">
        <v>89360</v>
      </c>
      <c r="I7081" t="s">
        <v>33476</v>
      </c>
      <c r="J7081"/>
      <c r="U7081" s="43"/>
      <c r="AE7081"/>
    </row>
    <row r="7082" spans="1:31">
      <c r="A7082">
        <v>18350</v>
      </c>
      <c r="B7082" t="s">
        <v>6320</v>
      </c>
      <c r="C7082" t="s">
        <v>33477</v>
      </c>
      <c r="D7082" t="s">
        <v>33476</v>
      </c>
      <c r="E7082"/>
      <c r="F7082"/>
      <c r="G7082"/>
      <c r="H7082">
        <v>89360</v>
      </c>
      <c r="I7082" t="s">
        <v>33476</v>
      </c>
      <c r="J7082"/>
      <c r="U7082" s="43"/>
      <c r="AE7082"/>
    </row>
    <row r="7083" spans="1:31">
      <c r="A7083">
        <v>18210</v>
      </c>
      <c r="B7083" t="s">
        <v>6321</v>
      </c>
      <c r="C7083" t="s">
        <v>33477</v>
      </c>
      <c r="D7083" t="s">
        <v>33476</v>
      </c>
      <c r="E7083"/>
      <c r="F7083"/>
      <c r="G7083"/>
      <c r="H7083">
        <v>89380</v>
      </c>
      <c r="I7083" t="s">
        <v>33476</v>
      </c>
      <c r="J7083"/>
      <c r="U7083" s="43"/>
      <c r="AE7083"/>
    </row>
    <row r="7084" spans="1:31">
      <c r="A7084">
        <v>18300</v>
      </c>
      <c r="B7084" t="s">
        <v>6322</v>
      </c>
      <c r="C7084" t="s">
        <v>33477</v>
      </c>
      <c r="D7084" t="s">
        <v>33476</v>
      </c>
      <c r="E7084"/>
      <c r="F7084"/>
      <c r="G7084"/>
      <c r="H7084">
        <v>89390</v>
      </c>
      <c r="I7084" t="s">
        <v>33476</v>
      </c>
      <c r="J7084"/>
      <c r="U7084" s="43"/>
      <c r="AE7084"/>
    </row>
    <row r="7085" spans="1:31">
      <c r="A7085">
        <v>18100</v>
      </c>
      <c r="B7085" t="s">
        <v>6323</v>
      </c>
      <c r="C7085" t="s">
        <v>33480</v>
      </c>
      <c r="D7085" t="s">
        <v>33476</v>
      </c>
      <c r="E7085"/>
      <c r="F7085"/>
      <c r="G7085"/>
      <c r="H7085">
        <v>89420</v>
      </c>
      <c r="I7085" t="s">
        <v>33476</v>
      </c>
      <c r="J7085"/>
      <c r="U7085" s="43"/>
      <c r="AE7085"/>
    </row>
    <row r="7086" spans="1:31">
      <c r="A7086">
        <v>18260</v>
      </c>
      <c r="B7086" t="s">
        <v>6324</v>
      </c>
      <c r="C7086" t="s">
        <v>33477</v>
      </c>
      <c r="D7086" t="s">
        <v>33476</v>
      </c>
      <c r="E7086"/>
      <c r="F7086"/>
      <c r="G7086"/>
      <c r="H7086">
        <v>89420</v>
      </c>
      <c r="I7086" t="s">
        <v>33476</v>
      </c>
      <c r="J7086"/>
      <c r="U7086" s="43"/>
      <c r="AE7086"/>
    </row>
    <row r="7087" spans="1:31">
      <c r="A7087">
        <v>18320</v>
      </c>
      <c r="B7087" t="s">
        <v>6325</v>
      </c>
      <c r="C7087" t="s">
        <v>33477</v>
      </c>
      <c r="D7087" t="s">
        <v>33476</v>
      </c>
      <c r="E7087"/>
      <c r="F7087"/>
      <c r="G7087"/>
      <c r="H7087">
        <v>89420</v>
      </c>
      <c r="I7087" t="s">
        <v>33476</v>
      </c>
      <c r="J7087"/>
      <c r="U7087" s="43"/>
      <c r="AE7087"/>
    </row>
    <row r="7088" spans="1:31">
      <c r="A7088">
        <v>18160</v>
      </c>
      <c r="B7088" t="s">
        <v>6326</v>
      </c>
      <c r="C7088" t="s">
        <v>33477</v>
      </c>
      <c r="D7088" t="s">
        <v>33476</v>
      </c>
      <c r="E7088"/>
      <c r="F7088"/>
      <c r="G7088"/>
      <c r="H7088">
        <v>89420</v>
      </c>
      <c r="I7088" t="s">
        <v>33476</v>
      </c>
      <c r="J7088"/>
      <c r="U7088" s="43"/>
      <c r="AE7088"/>
    </row>
    <row r="7089" spans="1:31">
      <c r="A7089">
        <v>18570</v>
      </c>
      <c r="B7089" t="s">
        <v>6327</v>
      </c>
      <c r="C7089" t="s">
        <v>33477</v>
      </c>
      <c r="D7089" t="s">
        <v>33476</v>
      </c>
      <c r="E7089"/>
      <c r="F7089"/>
      <c r="G7089"/>
      <c r="H7089">
        <v>89430</v>
      </c>
      <c r="I7089" t="s">
        <v>33476</v>
      </c>
      <c r="J7089"/>
      <c r="U7089" s="43"/>
      <c r="AE7089"/>
    </row>
    <row r="7090" spans="1:31">
      <c r="A7090">
        <v>18190</v>
      </c>
      <c r="B7090" t="s">
        <v>6328</v>
      </c>
      <c r="C7090" t="s">
        <v>33477</v>
      </c>
      <c r="D7090" t="s">
        <v>33476</v>
      </c>
      <c r="E7090"/>
      <c r="F7090"/>
      <c r="G7090"/>
      <c r="H7090">
        <v>89440</v>
      </c>
      <c r="I7090" t="s">
        <v>33476</v>
      </c>
      <c r="J7090"/>
      <c r="U7090" s="43"/>
      <c r="AE7090"/>
    </row>
    <row r="7091" spans="1:31">
      <c r="A7091">
        <v>18260</v>
      </c>
      <c r="B7091" t="s">
        <v>6329</v>
      </c>
      <c r="C7091" t="s">
        <v>33477</v>
      </c>
      <c r="D7091" t="s">
        <v>33476</v>
      </c>
      <c r="E7091"/>
      <c r="F7091"/>
      <c r="G7091"/>
      <c r="H7091">
        <v>89440</v>
      </c>
      <c r="I7091" t="s">
        <v>33476</v>
      </c>
      <c r="J7091"/>
      <c r="U7091" s="43"/>
      <c r="AE7091"/>
    </row>
    <row r="7092" spans="1:31">
      <c r="A7092">
        <v>18190</v>
      </c>
      <c r="B7092" t="s">
        <v>6330</v>
      </c>
      <c r="C7092" t="s">
        <v>33477</v>
      </c>
      <c r="D7092" t="s">
        <v>33476</v>
      </c>
      <c r="E7092"/>
      <c r="F7092"/>
      <c r="G7092"/>
      <c r="H7092">
        <v>89440</v>
      </c>
      <c r="I7092" t="s">
        <v>33476</v>
      </c>
      <c r="J7092"/>
      <c r="U7092" s="43"/>
      <c r="AE7092"/>
    </row>
    <row r="7093" spans="1:31">
      <c r="A7093">
        <v>18190</v>
      </c>
      <c r="B7093" t="s">
        <v>6330</v>
      </c>
      <c r="C7093" t="s">
        <v>33477</v>
      </c>
      <c r="D7093" t="s">
        <v>33476</v>
      </c>
      <c r="E7093"/>
      <c r="F7093"/>
      <c r="G7093"/>
      <c r="H7093">
        <v>89450</v>
      </c>
      <c r="I7093" t="s">
        <v>33476</v>
      </c>
      <c r="J7093"/>
      <c r="U7093" s="43"/>
      <c r="AE7093"/>
    </row>
    <row r="7094" spans="1:31">
      <c r="A7094">
        <v>18110</v>
      </c>
      <c r="B7094" t="s">
        <v>6331</v>
      </c>
      <c r="C7094" t="s">
        <v>33477</v>
      </c>
      <c r="D7094" t="s">
        <v>33476</v>
      </c>
      <c r="E7094"/>
      <c r="F7094"/>
      <c r="G7094"/>
      <c r="H7094">
        <v>89450</v>
      </c>
      <c r="I7094" t="s">
        <v>33476</v>
      </c>
      <c r="J7094"/>
      <c r="U7094" s="43"/>
      <c r="AE7094"/>
    </row>
    <row r="7095" spans="1:31">
      <c r="A7095">
        <v>18300</v>
      </c>
      <c r="B7095" t="s">
        <v>6332</v>
      </c>
      <c r="C7095" t="s">
        <v>33477</v>
      </c>
      <c r="D7095" t="s">
        <v>33476</v>
      </c>
      <c r="E7095"/>
      <c r="F7095"/>
      <c r="G7095"/>
      <c r="H7095">
        <v>89460</v>
      </c>
      <c r="I7095" t="s">
        <v>33476</v>
      </c>
      <c r="J7095"/>
      <c r="U7095" s="43"/>
      <c r="AE7095"/>
    </row>
    <row r="7096" spans="1:31">
      <c r="A7096">
        <v>18190</v>
      </c>
      <c r="B7096" t="s">
        <v>6333</v>
      </c>
      <c r="C7096" t="s">
        <v>33477</v>
      </c>
      <c r="D7096" t="s">
        <v>33476</v>
      </c>
      <c r="E7096"/>
      <c r="F7096"/>
      <c r="G7096"/>
      <c r="H7096">
        <v>89480</v>
      </c>
      <c r="I7096" t="s">
        <v>33476</v>
      </c>
      <c r="J7096"/>
      <c r="U7096" s="43"/>
      <c r="AE7096"/>
    </row>
    <row r="7097" spans="1:31">
      <c r="A7097">
        <v>18300</v>
      </c>
      <c r="B7097" t="s">
        <v>6334</v>
      </c>
      <c r="C7097" t="s">
        <v>33477</v>
      </c>
      <c r="D7097" t="s">
        <v>33476</v>
      </c>
      <c r="E7097"/>
      <c r="F7097"/>
      <c r="G7097"/>
      <c r="H7097">
        <v>89480</v>
      </c>
      <c r="I7097" t="s">
        <v>33476</v>
      </c>
      <c r="J7097"/>
      <c r="U7097" s="43"/>
      <c r="AE7097"/>
    </row>
    <row r="7098" spans="1:31">
      <c r="A7098">
        <v>18600</v>
      </c>
      <c r="B7098" t="s">
        <v>6335</v>
      </c>
      <c r="C7098" t="s">
        <v>33477</v>
      </c>
      <c r="D7098" t="s">
        <v>33476</v>
      </c>
      <c r="E7098"/>
      <c r="F7098"/>
      <c r="G7098"/>
      <c r="H7098">
        <v>89500</v>
      </c>
      <c r="I7098" t="s">
        <v>33476</v>
      </c>
      <c r="J7098"/>
      <c r="U7098" s="43"/>
      <c r="AE7098"/>
    </row>
    <row r="7099" spans="1:31">
      <c r="A7099">
        <v>18210</v>
      </c>
      <c r="B7099" t="s">
        <v>6336</v>
      </c>
      <c r="C7099" t="s">
        <v>33477</v>
      </c>
      <c r="D7099" t="s">
        <v>33476</v>
      </c>
      <c r="E7099"/>
      <c r="F7099"/>
      <c r="G7099"/>
      <c r="H7099">
        <v>89500</v>
      </c>
      <c r="I7099" t="s">
        <v>33476</v>
      </c>
      <c r="J7099"/>
      <c r="U7099" s="43"/>
      <c r="AE7099"/>
    </row>
    <row r="7100" spans="1:31">
      <c r="A7100">
        <v>18210</v>
      </c>
      <c r="B7100" t="s">
        <v>5629</v>
      </c>
      <c r="C7100" t="s">
        <v>33477</v>
      </c>
      <c r="D7100" t="s">
        <v>33476</v>
      </c>
      <c r="E7100"/>
      <c r="F7100"/>
      <c r="G7100"/>
      <c r="H7100">
        <v>89500</v>
      </c>
      <c r="I7100" t="s">
        <v>33476</v>
      </c>
      <c r="J7100"/>
      <c r="U7100" s="43"/>
      <c r="AE7100"/>
    </row>
    <row r="7101" spans="1:31">
      <c r="A7101">
        <v>18360</v>
      </c>
      <c r="B7101" t="s">
        <v>6337</v>
      </c>
      <c r="C7101" t="s">
        <v>33477</v>
      </c>
      <c r="D7101" t="s">
        <v>33476</v>
      </c>
      <c r="E7101"/>
      <c r="F7101"/>
      <c r="G7101"/>
      <c r="H7101">
        <v>89510</v>
      </c>
      <c r="I7101" t="s">
        <v>33476</v>
      </c>
      <c r="J7101"/>
      <c r="U7101" s="43"/>
      <c r="AE7101"/>
    </row>
    <row r="7102" spans="1:31">
      <c r="A7102">
        <v>18100</v>
      </c>
      <c r="B7102" t="s">
        <v>6338</v>
      </c>
      <c r="C7102" t="s">
        <v>33480</v>
      </c>
      <c r="D7102" t="s">
        <v>33476</v>
      </c>
      <c r="E7102"/>
      <c r="F7102"/>
      <c r="G7102"/>
      <c r="H7102">
        <v>89520</v>
      </c>
      <c r="I7102" t="s">
        <v>33476</v>
      </c>
      <c r="J7102"/>
      <c r="U7102" s="43"/>
      <c r="AE7102"/>
    </row>
    <row r="7103" spans="1:31">
      <c r="A7103">
        <v>18110</v>
      </c>
      <c r="B7103" t="s">
        <v>6339</v>
      </c>
      <c r="C7103" t="s">
        <v>33477</v>
      </c>
      <c r="D7103" t="s">
        <v>33476</v>
      </c>
      <c r="E7103"/>
      <c r="F7103"/>
      <c r="G7103"/>
      <c r="H7103">
        <v>89520</v>
      </c>
      <c r="I7103" t="s">
        <v>33476</v>
      </c>
      <c r="J7103"/>
      <c r="U7103" s="43"/>
      <c r="AE7103"/>
    </row>
    <row r="7104" spans="1:31">
      <c r="A7104">
        <v>18500</v>
      </c>
      <c r="B7104" t="s">
        <v>6340</v>
      </c>
      <c r="C7104" t="s">
        <v>33480</v>
      </c>
      <c r="D7104" t="s">
        <v>33476</v>
      </c>
      <c r="E7104"/>
      <c r="F7104"/>
      <c r="G7104"/>
      <c r="H7104">
        <v>89520</v>
      </c>
      <c r="I7104" t="s">
        <v>33476</v>
      </c>
      <c r="J7104"/>
      <c r="U7104" s="43"/>
      <c r="AE7104"/>
    </row>
    <row r="7105" spans="1:31">
      <c r="A7105">
        <v>18800</v>
      </c>
      <c r="B7105" t="s">
        <v>6341</v>
      </c>
      <c r="C7105" t="s">
        <v>33477</v>
      </c>
      <c r="D7105" t="s">
        <v>33476</v>
      </c>
      <c r="E7105"/>
      <c r="F7105"/>
      <c r="G7105"/>
      <c r="H7105">
        <v>89520</v>
      </c>
      <c r="I7105" t="s">
        <v>33476</v>
      </c>
      <c r="J7105"/>
      <c r="U7105" s="43"/>
      <c r="AE7105"/>
    </row>
    <row r="7106" spans="1:31">
      <c r="A7106">
        <v>18160</v>
      </c>
      <c r="B7106" t="s">
        <v>6342</v>
      </c>
      <c r="C7106" t="s">
        <v>33477</v>
      </c>
      <c r="D7106" t="s">
        <v>33476</v>
      </c>
      <c r="E7106"/>
      <c r="F7106"/>
      <c r="G7106"/>
      <c r="H7106">
        <v>89550</v>
      </c>
      <c r="I7106" t="s">
        <v>33476</v>
      </c>
      <c r="J7106"/>
      <c r="U7106" s="43"/>
      <c r="AE7106"/>
    </row>
    <row r="7107" spans="1:31">
      <c r="A7107">
        <v>18260</v>
      </c>
      <c r="B7107" t="s">
        <v>6343</v>
      </c>
      <c r="C7107" t="s">
        <v>33477</v>
      </c>
      <c r="D7107" t="s">
        <v>33476</v>
      </c>
      <c r="E7107"/>
      <c r="F7107"/>
      <c r="G7107"/>
      <c r="H7107">
        <v>89560</v>
      </c>
      <c r="I7107" t="s">
        <v>33476</v>
      </c>
      <c r="J7107"/>
      <c r="U7107" s="43"/>
      <c r="AE7107"/>
    </row>
    <row r="7108" spans="1:31">
      <c r="A7108">
        <v>18400</v>
      </c>
      <c r="B7108" t="s">
        <v>6344</v>
      </c>
      <c r="C7108" t="s">
        <v>33480</v>
      </c>
      <c r="D7108" t="s">
        <v>33476</v>
      </c>
      <c r="E7108"/>
      <c r="F7108"/>
      <c r="G7108"/>
      <c r="H7108">
        <v>89560</v>
      </c>
      <c r="I7108" t="s">
        <v>33476</v>
      </c>
      <c r="J7108"/>
      <c r="U7108" s="43"/>
      <c r="AE7108"/>
    </row>
    <row r="7109" spans="1:31">
      <c r="A7109">
        <v>18800</v>
      </c>
      <c r="B7109" t="s">
        <v>6345</v>
      </c>
      <c r="C7109" t="s">
        <v>33477</v>
      </c>
      <c r="D7109" t="s">
        <v>33476</v>
      </c>
      <c r="E7109"/>
      <c r="F7109"/>
      <c r="G7109"/>
      <c r="H7109">
        <v>89560</v>
      </c>
      <c r="I7109" t="s">
        <v>33476</v>
      </c>
      <c r="J7109"/>
      <c r="U7109" s="43"/>
      <c r="AE7109"/>
    </row>
    <row r="7110" spans="1:31">
      <c r="A7110">
        <v>18300</v>
      </c>
      <c r="B7110" t="s">
        <v>6346</v>
      </c>
      <c r="C7110" t="s">
        <v>33477</v>
      </c>
      <c r="D7110" t="s">
        <v>33476</v>
      </c>
      <c r="E7110"/>
      <c r="F7110"/>
      <c r="G7110"/>
      <c r="H7110">
        <v>89560</v>
      </c>
      <c r="I7110" t="s">
        <v>33476</v>
      </c>
      <c r="J7110"/>
      <c r="U7110" s="43"/>
      <c r="AE7110"/>
    </row>
    <row r="7111" spans="1:31">
      <c r="A7111">
        <v>18340</v>
      </c>
      <c r="B7111" t="s">
        <v>6347</v>
      </c>
      <c r="C7111" t="s">
        <v>33477</v>
      </c>
      <c r="D7111" t="s">
        <v>33476</v>
      </c>
      <c r="E7111"/>
      <c r="F7111"/>
      <c r="G7111"/>
      <c r="H7111">
        <v>89580</v>
      </c>
      <c r="I7111" t="s">
        <v>33476</v>
      </c>
      <c r="J7111"/>
      <c r="U7111" s="43"/>
      <c r="AE7111"/>
    </row>
    <row r="7112" spans="1:31">
      <c r="A7112">
        <v>18130</v>
      </c>
      <c r="B7112" t="s">
        <v>6348</v>
      </c>
      <c r="C7112" t="s">
        <v>33477</v>
      </c>
      <c r="D7112" t="s">
        <v>33476</v>
      </c>
      <c r="E7112"/>
      <c r="F7112"/>
      <c r="G7112"/>
      <c r="H7112">
        <v>89600</v>
      </c>
      <c r="I7112" t="s">
        <v>33476</v>
      </c>
      <c r="J7112"/>
      <c r="U7112" s="43"/>
      <c r="AE7112"/>
    </row>
    <row r="7113" spans="1:31">
      <c r="A7113">
        <v>18330</v>
      </c>
      <c r="B7113" t="s">
        <v>6349</v>
      </c>
      <c r="C7113" t="s">
        <v>33480</v>
      </c>
      <c r="D7113" t="s">
        <v>33476</v>
      </c>
      <c r="E7113"/>
      <c r="F7113"/>
      <c r="G7113"/>
      <c r="H7113">
        <v>89630</v>
      </c>
      <c r="I7113" t="s">
        <v>33476</v>
      </c>
      <c r="J7113"/>
      <c r="U7113" s="43"/>
      <c r="AE7113"/>
    </row>
    <row r="7114" spans="1:31">
      <c r="A7114">
        <v>19260</v>
      </c>
      <c r="B7114" t="s">
        <v>6350</v>
      </c>
      <c r="C7114" t="s">
        <v>33477</v>
      </c>
      <c r="D7114" t="s">
        <v>33482</v>
      </c>
      <c r="E7114"/>
      <c r="F7114"/>
      <c r="G7114"/>
      <c r="H7114">
        <v>89630</v>
      </c>
      <c r="I7114" t="s">
        <v>33476</v>
      </c>
      <c r="J7114"/>
      <c r="U7114" s="43"/>
      <c r="AE7114"/>
    </row>
    <row r="7115" spans="1:31">
      <c r="A7115">
        <v>19200</v>
      </c>
      <c r="B7115" t="s">
        <v>6351</v>
      </c>
      <c r="C7115" t="s">
        <v>33478</v>
      </c>
      <c r="D7115" t="s">
        <v>33476</v>
      </c>
      <c r="E7115"/>
      <c r="F7115"/>
      <c r="G7115"/>
      <c r="H7115">
        <v>89660</v>
      </c>
      <c r="I7115" t="s">
        <v>33476</v>
      </c>
      <c r="J7115"/>
      <c r="U7115" s="43"/>
      <c r="AE7115"/>
    </row>
    <row r="7116" spans="1:31">
      <c r="A7116">
        <v>19190</v>
      </c>
      <c r="B7116" t="s">
        <v>6352</v>
      </c>
      <c r="C7116" t="s">
        <v>33477</v>
      </c>
      <c r="D7116" t="s">
        <v>33476</v>
      </c>
      <c r="E7116"/>
      <c r="F7116"/>
      <c r="G7116"/>
      <c r="H7116">
        <v>89660</v>
      </c>
      <c r="I7116" t="s">
        <v>33476</v>
      </c>
      <c r="J7116"/>
      <c r="U7116" s="43"/>
      <c r="AE7116"/>
    </row>
    <row r="7117" spans="1:31">
      <c r="A7117">
        <v>19380</v>
      </c>
      <c r="B7117" t="s">
        <v>6353</v>
      </c>
      <c r="C7117" t="s">
        <v>33477</v>
      </c>
      <c r="D7117" t="s">
        <v>33476</v>
      </c>
      <c r="E7117"/>
      <c r="F7117"/>
      <c r="G7117"/>
      <c r="H7117">
        <v>89660</v>
      </c>
      <c r="I7117" t="s">
        <v>33476</v>
      </c>
      <c r="J7117"/>
      <c r="U7117" s="43"/>
      <c r="AE7117"/>
    </row>
    <row r="7118" spans="1:31">
      <c r="A7118">
        <v>19240</v>
      </c>
      <c r="B7118" t="s">
        <v>6354</v>
      </c>
      <c r="C7118" t="s">
        <v>33477</v>
      </c>
      <c r="D7118" t="s">
        <v>33476</v>
      </c>
      <c r="E7118"/>
      <c r="F7118"/>
      <c r="G7118"/>
      <c r="H7118">
        <v>89700</v>
      </c>
      <c r="I7118" t="s">
        <v>33476</v>
      </c>
      <c r="J7118"/>
      <c r="U7118" s="43"/>
      <c r="AE7118"/>
    </row>
    <row r="7119" spans="1:31">
      <c r="A7119">
        <v>19200</v>
      </c>
      <c r="B7119" t="s">
        <v>6355</v>
      </c>
      <c r="C7119" t="s">
        <v>33478</v>
      </c>
      <c r="D7119" t="s">
        <v>33476</v>
      </c>
      <c r="E7119"/>
      <c r="F7119"/>
      <c r="G7119"/>
      <c r="H7119">
        <v>89700</v>
      </c>
      <c r="I7119" t="s">
        <v>33476</v>
      </c>
      <c r="J7119"/>
      <c r="U7119" s="43"/>
      <c r="AE7119"/>
    </row>
    <row r="7120" spans="1:31">
      <c r="A7120">
        <v>19120</v>
      </c>
      <c r="B7120" t="s">
        <v>6356</v>
      </c>
      <c r="C7120" t="s">
        <v>33477</v>
      </c>
      <c r="D7120" t="s">
        <v>33476</v>
      </c>
      <c r="E7120"/>
      <c r="F7120"/>
      <c r="G7120"/>
      <c r="H7120">
        <v>89700</v>
      </c>
      <c r="I7120" t="s">
        <v>33476</v>
      </c>
      <c r="J7120"/>
      <c r="U7120" s="43"/>
      <c r="AE7120"/>
    </row>
    <row r="7121" spans="1:31">
      <c r="A7121">
        <v>19250</v>
      </c>
      <c r="B7121" t="s">
        <v>6357</v>
      </c>
      <c r="C7121" t="s">
        <v>33478</v>
      </c>
      <c r="D7121" t="s">
        <v>33476</v>
      </c>
      <c r="E7121"/>
      <c r="F7121"/>
      <c r="G7121"/>
      <c r="H7121">
        <v>89700</v>
      </c>
      <c r="I7121" t="s">
        <v>33476</v>
      </c>
      <c r="J7121"/>
      <c r="U7121" s="43"/>
      <c r="AE7121"/>
    </row>
    <row r="7122" spans="1:31">
      <c r="A7122">
        <v>19000</v>
      </c>
      <c r="B7122" t="s">
        <v>6358</v>
      </c>
      <c r="C7122" t="s">
        <v>33477</v>
      </c>
      <c r="D7122" t="s">
        <v>33476</v>
      </c>
      <c r="E7122"/>
      <c r="F7122"/>
      <c r="G7122"/>
      <c r="H7122">
        <v>89740</v>
      </c>
      <c r="I7122" t="s">
        <v>33476</v>
      </c>
      <c r="J7122"/>
      <c r="U7122" s="43"/>
      <c r="AE7122"/>
    </row>
    <row r="7123" spans="1:31">
      <c r="A7123">
        <v>19320</v>
      </c>
      <c r="B7123" t="s">
        <v>6359</v>
      </c>
      <c r="C7123" t="s">
        <v>33477</v>
      </c>
      <c r="D7123" t="s">
        <v>33476</v>
      </c>
      <c r="E7123"/>
      <c r="F7123"/>
      <c r="G7123"/>
      <c r="H7123">
        <v>89740</v>
      </c>
      <c r="I7123" t="s">
        <v>33476</v>
      </c>
      <c r="J7123"/>
      <c r="U7123" s="43"/>
      <c r="AE7123"/>
    </row>
    <row r="7124" spans="1:31">
      <c r="A7124">
        <v>19400</v>
      </c>
      <c r="B7124" t="s">
        <v>6359</v>
      </c>
      <c r="C7124" t="s">
        <v>33477</v>
      </c>
      <c r="D7124" t="s">
        <v>33482</v>
      </c>
      <c r="E7124"/>
      <c r="F7124"/>
      <c r="G7124"/>
      <c r="H7124">
        <v>89770</v>
      </c>
      <c r="I7124" t="s">
        <v>33476</v>
      </c>
      <c r="J7124"/>
      <c r="U7124" s="43"/>
      <c r="AE7124"/>
    </row>
    <row r="7125" spans="1:31">
      <c r="A7125">
        <v>19230</v>
      </c>
      <c r="B7125" t="s">
        <v>6360</v>
      </c>
      <c r="C7125" t="s">
        <v>33477</v>
      </c>
      <c r="D7125" t="s">
        <v>33476</v>
      </c>
      <c r="E7125"/>
      <c r="F7125"/>
      <c r="G7125"/>
      <c r="H7125">
        <v>89800</v>
      </c>
      <c r="I7125" t="s">
        <v>33476</v>
      </c>
      <c r="J7125"/>
      <c r="U7125" s="43"/>
      <c r="AE7125"/>
    </row>
    <row r="7126" spans="1:31">
      <c r="A7126">
        <v>19120</v>
      </c>
      <c r="B7126" t="s">
        <v>6361</v>
      </c>
      <c r="C7126" t="s">
        <v>33477</v>
      </c>
      <c r="D7126" t="s">
        <v>33476</v>
      </c>
      <c r="E7126"/>
      <c r="F7126"/>
      <c r="G7126"/>
      <c r="H7126">
        <v>89800</v>
      </c>
      <c r="I7126" t="s">
        <v>33476</v>
      </c>
      <c r="J7126"/>
      <c r="U7126" s="43"/>
      <c r="AE7126"/>
    </row>
    <row r="7127" spans="1:31">
      <c r="A7127">
        <v>19190</v>
      </c>
      <c r="B7127" t="s">
        <v>6362</v>
      </c>
      <c r="C7127" t="s">
        <v>33477</v>
      </c>
      <c r="D7127" t="s">
        <v>33476</v>
      </c>
      <c r="E7127"/>
      <c r="F7127"/>
      <c r="G7127"/>
      <c r="H7127">
        <v>89800</v>
      </c>
      <c r="I7127" t="s">
        <v>33476</v>
      </c>
      <c r="J7127"/>
      <c r="U7127" s="43"/>
      <c r="AE7127"/>
    </row>
    <row r="7128" spans="1:31">
      <c r="A7128">
        <v>19220</v>
      </c>
      <c r="B7128" t="s">
        <v>3755</v>
      </c>
      <c r="C7128" t="s">
        <v>33477</v>
      </c>
      <c r="D7128" t="s">
        <v>33476</v>
      </c>
      <c r="E7128"/>
      <c r="F7128"/>
      <c r="G7128"/>
      <c r="H7128">
        <v>89800</v>
      </c>
      <c r="I7128" t="s">
        <v>33476</v>
      </c>
      <c r="J7128"/>
      <c r="U7128" s="43"/>
      <c r="AE7128"/>
    </row>
    <row r="7129" spans="1:31">
      <c r="A7129">
        <v>19310</v>
      </c>
      <c r="B7129" t="s">
        <v>6363</v>
      </c>
      <c r="C7129" t="s">
        <v>33477</v>
      </c>
      <c r="D7129" t="s">
        <v>33476</v>
      </c>
      <c r="E7129"/>
      <c r="F7129"/>
      <c r="G7129"/>
      <c r="H7129">
        <v>89800</v>
      </c>
      <c r="I7129" t="s">
        <v>33476</v>
      </c>
      <c r="J7129"/>
      <c r="U7129" s="43"/>
      <c r="AE7129"/>
    </row>
    <row r="7130" spans="1:31">
      <c r="A7130">
        <v>19800</v>
      </c>
      <c r="B7130" t="s">
        <v>6364</v>
      </c>
      <c r="C7130" t="s">
        <v>33477</v>
      </c>
      <c r="D7130" t="s">
        <v>33476</v>
      </c>
      <c r="E7130"/>
      <c r="F7130"/>
      <c r="G7130"/>
      <c r="H7130">
        <v>89800</v>
      </c>
      <c r="I7130" t="s">
        <v>33476</v>
      </c>
      <c r="J7130"/>
      <c r="U7130" s="43"/>
      <c r="AE7130"/>
    </row>
    <row r="7131" spans="1:31">
      <c r="A7131">
        <v>19430</v>
      </c>
      <c r="B7131" t="s">
        <v>6365</v>
      </c>
      <c r="C7131" t="s">
        <v>33477</v>
      </c>
      <c r="D7131" t="s">
        <v>33476</v>
      </c>
      <c r="E7131"/>
      <c r="F7131"/>
      <c r="G7131"/>
      <c r="H7131">
        <v>89800</v>
      </c>
      <c r="I7131" t="s">
        <v>33476</v>
      </c>
      <c r="J7131"/>
      <c r="U7131" s="43"/>
      <c r="AE7131"/>
    </row>
    <row r="7132" spans="1:31">
      <c r="A7132">
        <v>19220</v>
      </c>
      <c r="B7132" t="s">
        <v>6366</v>
      </c>
      <c r="C7132" t="s">
        <v>33477</v>
      </c>
      <c r="D7132" t="s">
        <v>33476</v>
      </c>
      <c r="E7132"/>
      <c r="F7132"/>
      <c r="G7132"/>
      <c r="H7132">
        <v>90100</v>
      </c>
      <c r="I7132" t="s">
        <v>33476</v>
      </c>
      <c r="J7132"/>
      <c r="U7132" s="43"/>
      <c r="AE7132"/>
    </row>
    <row r="7133" spans="1:31">
      <c r="A7133">
        <v>19120</v>
      </c>
      <c r="B7133" t="s">
        <v>6367</v>
      </c>
      <c r="C7133" t="s">
        <v>33477</v>
      </c>
      <c r="D7133" t="s">
        <v>33476</v>
      </c>
      <c r="E7133"/>
      <c r="F7133"/>
      <c r="G7133"/>
      <c r="H7133">
        <v>90100</v>
      </c>
      <c r="I7133" t="s">
        <v>33476</v>
      </c>
      <c r="J7133"/>
      <c r="U7133" s="43"/>
      <c r="AE7133"/>
    </row>
    <row r="7134" spans="1:31">
      <c r="A7134">
        <v>19120</v>
      </c>
      <c r="B7134" t="s">
        <v>6367</v>
      </c>
      <c r="C7134" t="s">
        <v>33477</v>
      </c>
      <c r="D7134" t="s">
        <v>33476</v>
      </c>
      <c r="E7134"/>
      <c r="F7134"/>
      <c r="G7134"/>
      <c r="H7134">
        <v>90100</v>
      </c>
      <c r="I7134" t="s">
        <v>33476</v>
      </c>
      <c r="J7134"/>
      <c r="U7134" s="43"/>
      <c r="AE7134"/>
    </row>
    <row r="7135" spans="1:31">
      <c r="A7135">
        <v>19390</v>
      </c>
      <c r="B7135" t="s">
        <v>2261</v>
      </c>
      <c r="C7135" t="s">
        <v>33477</v>
      </c>
      <c r="D7135" t="s">
        <v>33476</v>
      </c>
      <c r="E7135"/>
      <c r="F7135"/>
      <c r="G7135"/>
      <c r="H7135">
        <v>90110</v>
      </c>
      <c r="I7135" t="s">
        <v>33476</v>
      </c>
      <c r="J7135"/>
      <c r="U7135" s="43"/>
      <c r="AE7135"/>
    </row>
    <row r="7136" spans="1:31">
      <c r="A7136">
        <v>19290</v>
      </c>
      <c r="B7136" t="s">
        <v>6368</v>
      </c>
      <c r="C7136" t="s">
        <v>33478</v>
      </c>
      <c r="D7136" t="s">
        <v>33476</v>
      </c>
      <c r="E7136"/>
      <c r="F7136"/>
      <c r="G7136"/>
      <c r="H7136">
        <v>90200</v>
      </c>
      <c r="I7136" t="s">
        <v>33476</v>
      </c>
      <c r="J7136"/>
      <c r="U7136" s="43"/>
      <c r="AE7136"/>
    </row>
    <row r="7137" spans="1:31">
      <c r="A7137">
        <v>19510</v>
      </c>
      <c r="B7137" t="s">
        <v>6369</v>
      </c>
      <c r="C7137" t="s">
        <v>33477</v>
      </c>
      <c r="D7137" t="s">
        <v>33476</v>
      </c>
      <c r="E7137"/>
      <c r="F7137"/>
      <c r="G7137"/>
      <c r="H7137">
        <v>90300</v>
      </c>
      <c r="I7137" t="s">
        <v>33476</v>
      </c>
      <c r="J7137"/>
      <c r="U7137" s="43"/>
      <c r="AE7137"/>
    </row>
    <row r="7138" spans="1:31">
      <c r="A7138">
        <v>19190</v>
      </c>
      <c r="B7138" t="s">
        <v>6370</v>
      </c>
      <c r="C7138" t="s">
        <v>33477</v>
      </c>
      <c r="D7138" t="s">
        <v>33476</v>
      </c>
      <c r="E7138"/>
      <c r="F7138"/>
      <c r="G7138"/>
      <c r="H7138">
        <v>90340</v>
      </c>
      <c r="I7138" t="s">
        <v>33476</v>
      </c>
      <c r="J7138"/>
      <c r="U7138" s="43"/>
      <c r="AE7138"/>
    </row>
    <row r="7139" spans="1:31">
      <c r="A7139">
        <v>19230</v>
      </c>
      <c r="B7139" t="s">
        <v>6371</v>
      </c>
      <c r="C7139" t="s">
        <v>33477</v>
      </c>
      <c r="D7139" t="s">
        <v>33476</v>
      </c>
      <c r="E7139"/>
      <c r="F7139"/>
      <c r="G7139"/>
      <c r="H7139">
        <v>90400</v>
      </c>
      <c r="I7139" t="s">
        <v>33476</v>
      </c>
      <c r="J7139"/>
      <c r="U7139" s="43"/>
      <c r="AE7139"/>
    </row>
    <row r="7140" spans="1:31">
      <c r="A7140">
        <v>19230</v>
      </c>
      <c r="B7140" t="s">
        <v>6372</v>
      </c>
      <c r="C7140" t="s">
        <v>33477</v>
      </c>
      <c r="D7140" t="s">
        <v>33476</v>
      </c>
      <c r="E7140"/>
      <c r="F7140"/>
      <c r="G7140"/>
      <c r="H7140">
        <v>90600</v>
      </c>
      <c r="I7140" t="s">
        <v>33476</v>
      </c>
      <c r="J7140"/>
      <c r="U7140" s="43"/>
      <c r="AE7140"/>
    </row>
    <row r="7141" spans="1:31">
      <c r="A7141">
        <v>19120</v>
      </c>
      <c r="B7141" t="s">
        <v>6373</v>
      </c>
      <c r="C7141" t="s">
        <v>33477</v>
      </c>
      <c r="D7141" t="s">
        <v>33476</v>
      </c>
      <c r="E7141"/>
      <c r="F7141"/>
      <c r="G7141"/>
      <c r="H7141">
        <v>90800</v>
      </c>
      <c r="I7141" t="s">
        <v>33476</v>
      </c>
      <c r="J7141"/>
      <c r="U7141" s="43"/>
      <c r="AE7141"/>
    </row>
    <row r="7142" spans="1:31">
      <c r="A7142">
        <v>19170</v>
      </c>
      <c r="B7142" t="s">
        <v>6374</v>
      </c>
      <c r="C7142" t="s">
        <v>33478</v>
      </c>
      <c r="D7142" t="s">
        <v>33476</v>
      </c>
      <c r="E7142"/>
      <c r="F7142"/>
      <c r="G7142"/>
      <c r="H7142">
        <v>91000</v>
      </c>
      <c r="I7142" t="s">
        <v>33476</v>
      </c>
      <c r="J7142"/>
      <c r="U7142" s="43"/>
      <c r="AE7142"/>
    </row>
    <row r="7143" spans="1:31">
      <c r="A7143">
        <v>19110</v>
      </c>
      <c r="B7143" t="s">
        <v>6375</v>
      </c>
      <c r="C7143" t="s">
        <v>33478</v>
      </c>
      <c r="D7143" t="s">
        <v>33476</v>
      </c>
      <c r="E7143"/>
      <c r="F7143"/>
      <c r="G7143"/>
      <c r="H7143">
        <v>91070</v>
      </c>
      <c r="I7143" t="s">
        <v>33476</v>
      </c>
      <c r="J7143"/>
      <c r="U7143" s="43"/>
      <c r="AE7143"/>
    </row>
    <row r="7144" spans="1:31">
      <c r="A7144">
        <v>19500</v>
      </c>
      <c r="B7144" t="s">
        <v>6376</v>
      </c>
      <c r="C7144" t="s">
        <v>33477</v>
      </c>
      <c r="D7144" t="s">
        <v>33476</v>
      </c>
      <c r="E7144"/>
      <c r="F7144"/>
      <c r="G7144"/>
      <c r="H7144">
        <v>91120</v>
      </c>
      <c r="I7144" t="s">
        <v>33476</v>
      </c>
      <c r="J7144"/>
      <c r="U7144" s="43"/>
      <c r="AE7144"/>
    </row>
    <row r="7145" spans="1:31">
      <c r="A7145">
        <v>19310</v>
      </c>
      <c r="B7145" t="s">
        <v>6377</v>
      </c>
      <c r="C7145" t="s">
        <v>33477</v>
      </c>
      <c r="D7145" t="s">
        <v>33476</v>
      </c>
      <c r="E7145"/>
      <c r="F7145"/>
      <c r="G7145"/>
      <c r="H7145">
        <v>91150</v>
      </c>
      <c r="I7145" t="s">
        <v>33476</v>
      </c>
      <c r="J7145"/>
      <c r="U7145" s="43"/>
      <c r="AE7145"/>
    </row>
    <row r="7146" spans="1:31">
      <c r="A7146">
        <v>19100</v>
      </c>
      <c r="B7146" t="s">
        <v>6378</v>
      </c>
      <c r="C7146" t="s">
        <v>33477</v>
      </c>
      <c r="D7146" t="s">
        <v>33476</v>
      </c>
      <c r="E7146"/>
      <c r="F7146"/>
      <c r="G7146"/>
      <c r="H7146">
        <v>91150</v>
      </c>
      <c r="I7146" t="s">
        <v>33476</v>
      </c>
      <c r="J7146"/>
      <c r="U7146" s="43"/>
      <c r="AE7146"/>
    </row>
    <row r="7147" spans="1:31">
      <c r="A7147">
        <v>19170</v>
      </c>
      <c r="B7147" t="s">
        <v>6379</v>
      </c>
      <c r="C7147" t="s">
        <v>33478</v>
      </c>
      <c r="D7147" t="s">
        <v>33476</v>
      </c>
      <c r="E7147"/>
      <c r="F7147"/>
      <c r="G7147"/>
      <c r="H7147">
        <v>91150</v>
      </c>
      <c r="I7147" t="s">
        <v>33476</v>
      </c>
      <c r="J7147"/>
      <c r="U7147" s="43"/>
      <c r="AE7147"/>
    </row>
    <row r="7148" spans="1:31">
      <c r="A7148">
        <v>19430</v>
      </c>
      <c r="B7148" t="s">
        <v>6380</v>
      </c>
      <c r="C7148" t="s">
        <v>33477</v>
      </c>
      <c r="D7148" t="s">
        <v>33476</v>
      </c>
      <c r="E7148"/>
      <c r="F7148"/>
      <c r="G7148"/>
      <c r="H7148">
        <v>91150</v>
      </c>
      <c r="I7148" t="s">
        <v>33476</v>
      </c>
      <c r="J7148"/>
      <c r="U7148" s="43"/>
      <c r="AE7148"/>
    </row>
    <row r="7149" spans="1:31">
      <c r="A7149">
        <v>19430</v>
      </c>
      <c r="B7149" t="s">
        <v>6380</v>
      </c>
      <c r="C7149" t="s">
        <v>33477</v>
      </c>
      <c r="D7149" t="s">
        <v>33476</v>
      </c>
      <c r="E7149"/>
      <c r="F7149"/>
      <c r="G7149"/>
      <c r="H7149">
        <v>91160</v>
      </c>
      <c r="I7149" t="s">
        <v>33476</v>
      </c>
      <c r="J7149"/>
      <c r="U7149" s="43"/>
      <c r="AE7149"/>
    </row>
    <row r="7150" spans="1:31">
      <c r="A7150">
        <v>19350</v>
      </c>
      <c r="B7150" t="s">
        <v>6381</v>
      </c>
      <c r="C7150" t="s">
        <v>33477</v>
      </c>
      <c r="D7150" t="s">
        <v>33476</v>
      </c>
      <c r="E7150"/>
      <c r="F7150"/>
      <c r="G7150"/>
      <c r="H7150">
        <v>91190</v>
      </c>
      <c r="I7150" t="s">
        <v>33476</v>
      </c>
      <c r="J7150"/>
      <c r="U7150" s="43"/>
      <c r="AE7150"/>
    </row>
    <row r="7151" spans="1:31">
      <c r="A7151">
        <v>19370</v>
      </c>
      <c r="B7151" t="s">
        <v>6382</v>
      </c>
      <c r="C7151" t="s">
        <v>33477</v>
      </c>
      <c r="D7151" t="s">
        <v>33482</v>
      </c>
      <c r="E7151"/>
      <c r="F7151"/>
      <c r="G7151"/>
      <c r="H7151">
        <v>91200</v>
      </c>
      <c r="I7151" t="s">
        <v>33476</v>
      </c>
      <c r="J7151"/>
      <c r="U7151" s="43"/>
      <c r="AE7151"/>
    </row>
    <row r="7152" spans="1:31">
      <c r="A7152">
        <v>19450</v>
      </c>
      <c r="B7152" t="s">
        <v>6383</v>
      </c>
      <c r="C7152" t="s">
        <v>33477</v>
      </c>
      <c r="D7152" t="e">
        <v>#N/A</v>
      </c>
      <c r="E7152"/>
      <c r="F7152"/>
      <c r="G7152"/>
      <c r="H7152">
        <v>91230</v>
      </c>
      <c r="I7152" t="s">
        <v>33476</v>
      </c>
      <c r="J7152"/>
      <c r="U7152" s="43"/>
      <c r="AE7152"/>
    </row>
    <row r="7153" spans="1:31">
      <c r="A7153">
        <v>19330</v>
      </c>
      <c r="B7153" t="s">
        <v>6384</v>
      </c>
      <c r="C7153" t="s">
        <v>33477</v>
      </c>
      <c r="D7153" t="s">
        <v>33476</v>
      </c>
      <c r="E7153"/>
      <c r="F7153"/>
      <c r="G7153"/>
      <c r="H7153">
        <v>91310</v>
      </c>
      <c r="I7153" t="s">
        <v>33476</v>
      </c>
      <c r="J7153"/>
      <c r="U7153" s="43"/>
      <c r="AE7153"/>
    </row>
    <row r="7154" spans="1:31">
      <c r="A7154">
        <v>19320</v>
      </c>
      <c r="B7154" t="s">
        <v>6385</v>
      </c>
      <c r="C7154" t="s">
        <v>33477</v>
      </c>
      <c r="D7154" t="s">
        <v>33476</v>
      </c>
      <c r="E7154"/>
      <c r="F7154"/>
      <c r="G7154"/>
      <c r="H7154">
        <v>91340</v>
      </c>
      <c r="I7154" t="s">
        <v>33476</v>
      </c>
      <c r="J7154"/>
      <c r="U7154" s="43"/>
      <c r="AE7154"/>
    </row>
    <row r="7155" spans="1:31">
      <c r="A7155">
        <v>19320</v>
      </c>
      <c r="B7155" t="s">
        <v>6386</v>
      </c>
      <c r="C7155" t="s">
        <v>33477</v>
      </c>
      <c r="D7155" t="s">
        <v>33476</v>
      </c>
      <c r="E7155"/>
      <c r="F7155"/>
      <c r="G7155"/>
      <c r="H7155">
        <v>91410</v>
      </c>
      <c r="I7155" t="s">
        <v>33476</v>
      </c>
      <c r="J7155"/>
      <c r="U7155" s="43"/>
      <c r="AE7155"/>
    </row>
    <row r="7156" spans="1:31">
      <c r="A7156">
        <v>19150</v>
      </c>
      <c r="B7156" t="s">
        <v>6387</v>
      </c>
      <c r="C7156" t="s">
        <v>33477</v>
      </c>
      <c r="D7156" t="s">
        <v>33476</v>
      </c>
      <c r="E7156"/>
      <c r="F7156"/>
      <c r="G7156"/>
      <c r="H7156">
        <v>91410</v>
      </c>
      <c r="I7156" t="s">
        <v>33476</v>
      </c>
      <c r="J7156"/>
      <c r="U7156" s="43"/>
      <c r="AE7156"/>
    </row>
    <row r="7157" spans="1:31">
      <c r="A7157">
        <v>19330</v>
      </c>
      <c r="B7157" t="s">
        <v>6388</v>
      </c>
      <c r="C7157" t="s">
        <v>33477</v>
      </c>
      <c r="D7157" t="s">
        <v>33476</v>
      </c>
      <c r="E7157"/>
      <c r="F7157"/>
      <c r="G7157"/>
      <c r="H7157">
        <v>91510</v>
      </c>
      <c r="I7157" t="s">
        <v>33476</v>
      </c>
      <c r="J7157"/>
      <c r="U7157" s="43"/>
      <c r="AE7157"/>
    </row>
    <row r="7158" spans="1:31">
      <c r="A7158">
        <v>19360</v>
      </c>
      <c r="B7158" t="s">
        <v>6389</v>
      </c>
      <c r="C7158" t="s">
        <v>33477</v>
      </c>
      <c r="D7158" t="e">
        <v>#N/A</v>
      </c>
      <c r="E7158"/>
      <c r="F7158"/>
      <c r="G7158"/>
      <c r="H7158">
        <v>91530</v>
      </c>
      <c r="I7158" t="s">
        <v>33476</v>
      </c>
      <c r="J7158"/>
      <c r="U7158" s="43"/>
      <c r="AE7158"/>
    </row>
    <row r="7159" spans="1:31">
      <c r="A7159">
        <v>19120</v>
      </c>
      <c r="B7159" t="s">
        <v>6390</v>
      </c>
      <c r="C7159" t="s">
        <v>33477</v>
      </c>
      <c r="D7159" t="s">
        <v>33476</v>
      </c>
      <c r="E7159"/>
      <c r="F7159"/>
      <c r="G7159"/>
      <c r="H7159">
        <v>91590</v>
      </c>
      <c r="I7159" t="s">
        <v>33476</v>
      </c>
      <c r="J7159"/>
      <c r="U7159" s="43"/>
      <c r="AE7159"/>
    </row>
    <row r="7160" spans="1:31">
      <c r="A7160">
        <v>19430</v>
      </c>
      <c r="B7160" t="s">
        <v>6391</v>
      </c>
      <c r="C7160" t="s">
        <v>33477</v>
      </c>
      <c r="D7160" t="s">
        <v>33476</v>
      </c>
      <c r="E7160"/>
      <c r="F7160"/>
      <c r="G7160"/>
      <c r="H7160">
        <v>91590</v>
      </c>
      <c r="I7160" t="s">
        <v>33476</v>
      </c>
      <c r="J7160"/>
      <c r="U7160" s="43"/>
      <c r="AE7160"/>
    </row>
    <row r="7161" spans="1:31">
      <c r="A7161">
        <v>19300</v>
      </c>
      <c r="B7161" t="s">
        <v>6392</v>
      </c>
      <c r="C7161" t="s">
        <v>33477</v>
      </c>
      <c r="D7161" t="s">
        <v>33476</v>
      </c>
      <c r="E7161"/>
      <c r="F7161"/>
      <c r="G7161"/>
      <c r="H7161">
        <v>91610</v>
      </c>
      <c r="I7161" t="s">
        <v>33476</v>
      </c>
      <c r="J7161"/>
      <c r="U7161" s="43"/>
      <c r="AE7161"/>
    </row>
    <row r="7162" spans="1:31">
      <c r="A7162">
        <v>19600</v>
      </c>
      <c r="B7162" t="s">
        <v>6393</v>
      </c>
      <c r="C7162" t="s">
        <v>33477</v>
      </c>
      <c r="D7162" t="s">
        <v>33476</v>
      </c>
      <c r="E7162"/>
      <c r="F7162"/>
      <c r="G7162"/>
      <c r="H7162">
        <v>91640</v>
      </c>
      <c r="I7162" t="s">
        <v>33476</v>
      </c>
      <c r="J7162"/>
      <c r="U7162" s="43"/>
      <c r="AE7162"/>
    </row>
    <row r="7163" spans="1:31">
      <c r="A7163">
        <v>19190</v>
      </c>
      <c r="B7163" t="s">
        <v>6394</v>
      </c>
      <c r="C7163" t="s">
        <v>33477</v>
      </c>
      <c r="D7163" t="s">
        <v>33476</v>
      </c>
      <c r="E7163"/>
      <c r="F7163"/>
      <c r="G7163"/>
      <c r="H7163">
        <v>91670</v>
      </c>
      <c r="I7163" t="s">
        <v>33476</v>
      </c>
      <c r="J7163"/>
      <c r="U7163" s="43"/>
      <c r="AE7163"/>
    </row>
    <row r="7164" spans="1:31">
      <c r="A7164">
        <v>19600</v>
      </c>
      <c r="B7164" t="s">
        <v>6395</v>
      </c>
      <c r="C7164" t="s">
        <v>33477</v>
      </c>
      <c r="D7164" t="s">
        <v>33476</v>
      </c>
      <c r="E7164"/>
      <c r="F7164"/>
      <c r="G7164"/>
      <c r="H7164">
        <v>91690</v>
      </c>
      <c r="I7164" t="s">
        <v>33476</v>
      </c>
      <c r="J7164"/>
      <c r="U7164" s="43"/>
      <c r="AE7164"/>
    </row>
    <row r="7165" spans="1:31">
      <c r="A7165">
        <v>19500</v>
      </c>
      <c r="B7165" t="s">
        <v>6396</v>
      </c>
      <c r="C7165" t="s">
        <v>33477</v>
      </c>
      <c r="D7165" t="s">
        <v>33476</v>
      </c>
      <c r="E7165"/>
      <c r="F7165"/>
      <c r="G7165"/>
      <c r="H7165">
        <v>91720</v>
      </c>
      <c r="I7165" t="s">
        <v>33476</v>
      </c>
      <c r="J7165"/>
      <c r="U7165" s="43"/>
      <c r="AE7165"/>
    </row>
    <row r="7166" spans="1:31">
      <c r="A7166">
        <v>19390</v>
      </c>
      <c r="B7166" t="s">
        <v>6397</v>
      </c>
      <c r="C7166" t="s">
        <v>33477</v>
      </c>
      <c r="D7166" t="s">
        <v>33476</v>
      </c>
      <c r="E7166"/>
      <c r="F7166"/>
      <c r="G7166"/>
      <c r="H7166">
        <v>91720</v>
      </c>
      <c r="I7166" t="s">
        <v>33476</v>
      </c>
      <c r="J7166"/>
      <c r="U7166" s="43"/>
      <c r="AE7166"/>
    </row>
    <row r="7167" spans="1:31">
      <c r="A7167">
        <v>19290</v>
      </c>
      <c r="B7167" t="s">
        <v>6398</v>
      </c>
      <c r="C7167" t="s">
        <v>33478</v>
      </c>
      <c r="D7167" t="s">
        <v>33476</v>
      </c>
      <c r="E7167"/>
      <c r="F7167"/>
      <c r="G7167"/>
      <c r="H7167">
        <v>91740</v>
      </c>
      <c r="I7167" t="s">
        <v>33476</v>
      </c>
      <c r="J7167"/>
      <c r="U7167" s="43"/>
      <c r="AE7167"/>
    </row>
    <row r="7168" spans="1:31">
      <c r="A7168">
        <v>19200</v>
      </c>
      <c r="B7168" t="s">
        <v>6399</v>
      </c>
      <c r="C7168" t="s">
        <v>33478</v>
      </c>
      <c r="D7168" t="s">
        <v>33476</v>
      </c>
      <c r="E7168"/>
      <c r="F7168"/>
      <c r="G7168"/>
      <c r="H7168">
        <v>91750</v>
      </c>
      <c r="I7168" t="s">
        <v>33476</v>
      </c>
      <c r="J7168"/>
      <c r="U7168" s="43"/>
      <c r="AE7168"/>
    </row>
    <row r="7169" spans="1:31">
      <c r="A7169">
        <v>19120</v>
      </c>
      <c r="B7169" t="s">
        <v>6400</v>
      </c>
      <c r="C7169" t="s">
        <v>33477</v>
      </c>
      <c r="D7169" t="s">
        <v>33476</v>
      </c>
      <c r="E7169"/>
      <c r="F7169"/>
      <c r="G7169"/>
      <c r="H7169">
        <v>91790</v>
      </c>
      <c r="I7169" t="s">
        <v>33476</v>
      </c>
      <c r="J7169"/>
      <c r="U7169" s="43"/>
      <c r="AE7169"/>
    </row>
    <row r="7170" spans="1:31">
      <c r="A7170">
        <v>19160</v>
      </c>
      <c r="B7170" t="s">
        <v>6401</v>
      </c>
      <c r="C7170" t="s">
        <v>33477</v>
      </c>
      <c r="D7170" t="s">
        <v>33476</v>
      </c>
      <c r="E7170"/>
      <c r="F7170"/>
      <c r="G7170"/>
      <c r="H7170">
        <v>92000</v>
      </c>
      <c r="I7170" t="s">
        <v>33476</v>
      </c>
      <c r="J7170"/>
      <c r="U7170" s="43"/>
      <c r="AE7170"/>
    </row>
    <row r="7171" spans="1:31">
      <c r="A7171">
        <v>19320</v>
      </c>
      <c r="B7171" t="s">
        <v>6402</v>
      </c>
      <c r="C7171" t="s">
        <v>33477</v>
      </c>
      <c r="D7171" t="s">
        <v>33476</v>
      </c>
      <c r="E7171"/>
      <c r="F7171"/>
      <c r="G7171"/>
      <c r="H7171">
        <v>92260</v>
      </c>
      <c r="I7171" t="s">
        <v>33476</v>
      </c>
      <c r="J7171"/>
      <c r="U7171" s="43"/>
      <c r="AE7171"/>
    </row>
    <row r="7172" spans="1:31">
      <c r="A7172">
        <v>19500</v>
      </c>
      <c r="B7172" t="s">
        <v>6403</v>
      </c>
      <c r="C7172" t="s">
        <v>33477</v>
      </c>
      <c r="D7172" t="s">
        <v>33476</v>
      </c>
      <c r="E7172"/>
      <c r="F7172"/>
      <c r="G7172"/>
      <c r="H7172">
        <v>93100</v>
      </c>
      <c r="I7172" t="s">
        <v>33476</v>
      </c>
      <c r="J7172"/>
      <c r="U7172" s="43"/>
      <c r="AE7172"/>
    </row>
    <row r="7173" spans="1:31">
      <c r="A7173">
        <v>19250</v>
      </c>
      <c r="B7173" t="s">
        <v>6404</v>
      </c>
      <c r="C7173" t="s">
        <v>33478</v>
      </c>
      <c r="D7173" t="s">
        <v>33476</v>
      </c>
      <c r="E7173"/>
      <c r="F7173"/>
      <c r="G7173"/>
      <c r="H7173">
        <v>93220</v>
      </c>
      <c r="I7173" t="s">
        <v>33476</v>
      </c>
      <c r="J7173"/>
      <c r="U7173" s="43"/>
      <c r="AE7173"/>
    </row>
    <row r="7174" spans="1:31">
      <c r="A7174">
        <v>19350</v>
      </c>
      <c r="B7174" t="s">
        <v>6405</v>
      </c>
      <c r="C7174" t="s">
        <v>33477</v>
      </c>
      <c r="D7174" t="s">
        <v>33476</v>
      </c>
      <c r="E7174"/>
      <c r="F7174"/>
      <c r="G7174"/>
      <c r="H7174">
        <v>93240</v>
      </c>
      <c r="I7174" t="s">
        <v>33476</v>
      </c>
      <c r="J7174"/>
      <c r="U7174" s="43"/>
      <c r="AE7174"/>
    </row>
    <row r="7175" spans="1:31">
      <c r="A7175">
        <v>19140</v>
      </c>
      <c r="B7175" t="s">
        <v>6406</v>
      </c>
      <c r="C7175" t="s">
        <v>33477</v>
      </c>
      <c r="D7175" t="s">
        <v>33476</v>
      </c>
      <c r="E7175"/>
      <c r="F7175"/>
      <c r="G7175"/>
      <c r="H7175">
        <v>93420</v>
      </c>
      <c r="I7175" t="s">
        <v>33476</v>
      </c>
      <c r="J7175"/>
      <c r="U7175" s="43"/>
      <c r="AE7175"/>
    </row>
    <row r="7176" spans="1:31">
      <c r="A7176">
        <v>19150</v>
      </c>
      <c r="B7176" t="s">
        <v>6407</v>
      </c>
      <c r="C7176" t="s">
        <v>33477</v>
      </c>
      <c r="D7176" t="s">
        <v>33476</v>
      </c>
      <c r="E7176"/>
      <c r="F7176"/>
      <c r="G7176"/>
      <c r="H7176">
        <v>93800</v>
      </c>
      <c r="I7176" t="s">
        <v>33476</v>
      </c>
      <c r="J7176"/>
      <c r="U7176" s="43"/>
      <c r="AE7176"/>
    </row>
    <row r="7177" spans="1:31">
      <c r="A7177">
        <v>19800</v>
      </c>
      <c r="B7177" t="s">
        <v>6408</v>
      </c>
      <c r="C7177" t="s">
        <v>33477</v>
      </c>
      <c r="D7177" t="s">
        <v>33476</v>
      </c>
      <c r="E7177"/>
      <c r="F7177"/>
      <c r="G7177"/>
      <c r="H7177">
        <v>94400</v>
      </c>
      <c r="I7177" t="s">
        <v>33476</v>
      </c>
      <c r="J7177"/>
      <c r="U7177" s="43"/>
      <c r="AE7177"/>
    </row>
    <row r="7178" spans="1:31">
      <c r="A7178">
        <v>19360</v>
      </c>
      <c r="B7178" t="s">
        <v>6409</v>
      </c>
      <c r="C7178" t="s">
        <v>33477</v>
      </c>
      <c r="D7178" t="e">
        <v>#N/A</v>
      </c>
      <c r="E7178"/>
      <c r="F7178"/>
      <c r="G7178"/>
      <c r="H7178">
        <v>94430</v>
      </c>
      <c r="I7178" t="s">
        <v>33476</v>
      </c>
      <c r="J7178"/>
      <c r="U7178" s="43"/>
      <c r="AE7178"/>
    </row>
    <row r="7179" spans="1:31">
      <c r="A7179">
        <v>19340</v>
      </c>
      <c r="B7179" t="s">
        <v>6410</v>
      </c>
      <c r="C7179" t="s">
        <v>33478</v>
      </c>
      <c r="D7179" t="s">
        <v>33482</v>
      </c>
      <c r="E7179"/>
      <c r="F7179"/>
      <c r="G7179"/>
      <c r="H7179">
        <v>95000</v>
      </c>
      <c r="I7179" t="s">
        <v>33476</v>
      </c>
      <c r="J7179"/>
      <c r="U7179" s="43"/>
      <c r="AE7179"/>
    </row>
    <row r="7180" spans="1:31">
      <c r="A7180">
        <v>19340</v>
      </c>
      <c r="B7180" t="s">
        <v>6411</v>
      </c>
      <c r="C7180" t="s">
        <v>33478</v>
      </c>
      <c r="D7180" t="s">
        <v>33482</v>
      </c>
      <c r="E7180"/>
      <c r="F7180"/>
      <c r="G7180"/>
      <c r="H7180">
        <v>95100</v>
      </c>
      <c r="I7180" t="s">
        <v>33476</v>
      </c>
      <c r="J7180"/>
      <c r="U7180" s="43"/>
      <c r="AE7180"/>
    </row>
    <row r="7181" spans="1:31">
      <c r="A7181">
        <v>19520</v>
      </c>
      <c r="B7181" t="s">
        <v>6412</v>
      </c>
      <c r="C7181" t="s">
        <v>33477</v>
      </c>
      <c r="D7181" t="e">
        <v>#N/A</v>
      </c>
      <c r="E7181"/>
      <c r="F7181"/>
      <c r="G7181"/>
      <c r="H7181">
        <v>95190</v>
      </c>
      <c r="I7181" t="s">
        <v>33476</v>
      </c>
      <c r="J7181"/>
      <c r="U7181" s="43"/>
      <c r="AE7181"/>
    </row>
    <row r="7182" spans="1:31">
      <c r="A7182">
        <v>19500</v>
      </c>
      <c r="B7182" t="s">
        <v>6413</v>
      </c>
      <c r="C7182" t="s">
        <v>33477</v>
      </c>
      <c r="D7182" t="s">
        <v>33476</v>
      </c>
      <c r="E7182"/>
      <c r="F7182"/>
      <c r="G7182"/>
      <c r="H7182">
        <v>95270</v>
      </c>
      <c r="I7182" t="s">
        <v>33476</v>
      </c>
      <c r="J7182"/>
      <c r="U7182" s="43"/>
      <c r="AE7182"/>
    </row>
    <row r="7183" spans="1:31">
      <c r="A7183">
        <v>19360</v>
      </c>
      <c r="B7183" t="s">
        <v>6414</v>
      </c>
      <c r="C7183" t="s">
        <v>33477</v>
      </c>
      <c r="D7183" t="e">
        <v>#N/A</v>
      </c>
      <c r="E7183"/>
      <c r="F7183"/>
      <c r="G7183"/>
      <c r="H7183">
        <v>95270</v>
      </c>
      <c r="I7183" t="s">
        <v>33476</v>
      </c>
      <c r="J7183"/>
      <c r="U7183" s="43"/>
      <c r="AE7183"/>
    </row>
    <row r="7184" spans="1:31">
      <c r="A7184">
        <v>19220</v>
      </c>
      <c r="B7184" t="s">
        <v>6415</v>
      </c>
      <c r="C7184" t="s">
        <v>33477</v>
      </c>
      <c r="D7184" t="s">
        <v>33476</v>
      </c>
      <c r="E7184"/>
      <c r="F7184"/>
      <c r="G7184"/>
      <c r="H7184">
        <v>95310</v>
      </c>
      <c r="I7184" t="s">
        <v>33476</v>
      </c>
      <c r="J7184"/>
      <c r="U7184" s="43"/>
      <c r="AE7184"/>
    </row>
    <row r="7185" spans="1:31">
      <c r="A7185">
        <v>19300</v>
      </c>
      <c r="B7185" t="s">
        <v>6416</v>
      </c>
      <c r="C7185" t="s">
        <v>33477</v>
      </c>
      <c r="D7185" t="s">
        <v>33476</v>
      </c>
      <c r="E7185"/>
      <c r="F7185"/>
      <c r="G7185"/>
      <c r="H7185">
        <v>95380</v>
      </c>
      <c r="I7185" t="s">
        <v>33476</v>
      </c>
      <c r="J7185"/>
      <c r="U7185" s="43"/>
      <c r="AE7185"/>
    </row>
    <row r="7186" spans="1:31">
      <c r="A7186">
        <v>19250</v>
      </c>
      <c r="B7186" t="s">
        <v>6417</v>
      </c>
      <c r="C7186" t="s">
        <v>33478</v>
      </c>
      <c r="D7186" t="s">
        <v>33476</v>
      </c>
      <c r="E7186"/>
      <c r="F7186"/>
      <c r="G7186"/>
      <c r="H7186">
        <v>95420</v>
      </c>
      <c r="I7186" t="s">
        <v>33476</v>
      </c>
      <c r="J7186"/>
      <c r="U7186" s="43"/>
      <c r="AE7186"/>
    </row>
    <row r="7187" spans="1:31">
      <c r="A7187">
        <v>19270</v>
      </c>
      <c r="B7187" t="s">
        <v>6418</v>
      </c>
      <c r="C7187" t="s">
        <v>33477</v>
      </c>
      <c r="D7187" t="s">
        <v>33476</v>
      </c>
      <c r="E7187"/>
      <c r="F7187"/>
      <c r="G7187"/>
      <c r="H7187">
        <v>95420</v>
      </c>
      <c r="I7187" t="s">
        <v>33476</v>
      </c>
      <c r="J7187"/>
      <c r="U7187" s="43"/>
      <c r="AE7187"/>
    </row>
    <row r="7188" spans="1:31">
      <c r="A7188">
        <v>19300</v>
      </c>
      <c r="B7188" t="s">
        <v>6419</v>
      </c>
      <c r="C7188" t="s">
        <v>33477</v>
      </c>
      <c r="D7188" t="s">
        <v>33476</v>
      </c>
      <c r="E7188"/>
      <c r="F7188"/>
      <c r="G7188"/>
      <c r="H7188">
        <v>95450</v>
      </c>
      <c r="I7188" t="s">
        <v>33476</v>
      </c>
      <c r="J7188"/>
      <c r="U7188" s="43"/>
      <c r="AE7188"/>
    </row>
    <row r="7189" spans="1:31">
      <c r="A7189">
        <v>19170</v>
      </c>
      <c r="B7189" t="s">
        <v>6420</v>
      </c>
      <c r="C7189" t="s">
        <v>33478</v>
      </c>
      <c r="D7189" t="s">
        <v>33476</v>
      </c>
      <c r="E7189"/>
      <c r="F7189"/>
      <c r="G7189"/>
      <c r="H7189">
        <v>95450</v>
      </c>
      <c r="I7189" t="s">
        <v>33476</v>
      </c>
      <c r="J7189"/>
      <c r="U7189" s="43"/>
      <c r="AE7189"/>
    </row>
    <row r="7190" spans="1:31">
      <c r="A7190">
        <v>19150</v>
      </c>
      <c r="B7190" t="s">
        <v>6421</v>
      </c>
      <c r="C7190" t="s">
        <v>33477</v>
      </c>
      <c r="D7190" t="s">
        <v>33476</v>
      </c>
      <c r="E7190"/>
      <c r="F7190"/>
      <c r="G7190"/>
      <c r="H7190">
        <v>95450</v>
      </c>
      <c r="I7190" t="s">
        <v>33476</v>
      </c>
      <c r="J7190"/>
      <c r="U7190" s="43"/>
      <c r="AE7190"/>
    </row>
    <row r="7191" spans="1:31">
      <c r="A7191">
        <v>19140</v>
      </c>
      <c r="B7191" t="s">
        <v>6422</v>
      </c>
      <c r="C7191" t="s">
        <v>33477</v>
      </c>
      <c r="D7191" t="s">
        <v>33476</v>
      </c>
      <c r="E7191"/>
      <c r="F7191"/>
      <c r="G7191"/>
      <c r="H7191">
        <v>95460</v>
      </c>
      <c r="I7191" t="s">
        <v>33476</v>
      </c>
      <c r="J7191"/>
      <c r="U7191" s="43"/>
      <c r="AE7191"/>
    </row>
    <row r="7192" spans="1:31">
      <c r="A7192">
        <v>19600</v>
      </c>
      <c r="B7192" t="s">
        <v>6423</v>
      </c>
      <c r="C7192" t="s">
        <v>33477</v>
      </c>
      <c r="D7192" t="s">
        <v>33476</v>
      </c>
      <c r="E7192"/>
      <c r="F7192"/>
      <c r="G7192"/>
      <c r="H7192">
        <v>95500</v>
      </c>
      <c r="I7192" t="s">
        <v>33476</v>
      </c>
      <c r="J7192"/>
      <c r="U7192" s="43"/>
      <c r="AE7192"/>
    </row>
    <row r="7193" spans="1:31">
      <c r="A7193">
        <v>19410</v>
      </c>
      <c r="B7193" t="s">
        <v>6424</v>
      </c>
      <c r="C7193" t="s">
        <v>33477</v>
      </c>
      <c r="D7193" t="s">
        <v>33476</v>
      </c>
      <c r="E7193"/>
      <c r="F7193"/>
      <c r="G7193"/>
      <c r="H7193">
        <v>95550</v>
      </c>
      <c r="I7193" t="s">
        <v>33476</v>
      </c>
      <c r="J7193"/>
      <c r="U7193" s="43"/>
      <c r="AE7193"/>
    </row>
    <row r="7194" spans="1:31">
      <c r="A7194">
        <v>19140</v>
      </c>
      <c r="B7194" t="s">
        <v>6425</v>
      </c>
      <c r="C7194" t="s">
        <v>33477</v>
      </c>
      <c r="D7194" t="s">
        <v>33476</v>
      </c>
      <c r="E7194"/>
      <c r="F7194"/>
      <c r="G7194"/>
      <c r="H7194">
        <v>95590</v>
      </c>
      <c r="I7194" t="s">
        <v>33476</v>
      </c>
      <c r="J7194"/>
      <c r="U7194" s="43"/>
      <c r="AE7194"/>
    </row>
    <row r="7195" spans="1:31">
      <c r="A7195">
        <v>19340</v>
      </c>
      <c r="B7195" t="s">
        <v>6426</v>
      </c>
      <c r="C7195" t="s">
        <v>33478</v>
      </c>
      <c r="D7195" t="s">
        <v>33482</v>
      </c>
      <c r="E7195"/>
      <c r="F7195"/>
      <c r="G7195"/>
      <c r="H7195">
        <v>95620</v>
      </c>
      <c r="I7195" t="s">
        <v>33476</v>
      </c>
      <c r="J7195"/>
      <c r="U7195" s="43"/>
      <c r="AE7195"/>
    </row>
    <row r="7196" spans="1:31">
      <c r="A7196">
        <v>19800</v>
      </c>
      <c r="B7196" t="s">
        <v>6427</v>
      </c>
      <c r="C7196" t="s">
        <v>33477</v>
      </c>
      <c r="D7196" t="s">
        <v>33476</v>
      </c>
      <c r="E7196"/>
      <c r="F7196"/>
      <c r="G7196"/>
      <c r="H7196">
        <v>95640</v>
      </c>
      <c r="I7196" t="s">
        <v>33476</v>
      </c>
      <c r="J7196"/>
      <c r="U7196" s="43"/>
      <c r="AE7196"/>
    </row>
    <row r="7197" spans="1:31">
      <c r="A7197">
        <v>19330</v>
      </c>
      <c r="B7197" t="s">
        <v>6428</v>
      </c>
      <c r="C7197" t="s">
        <v>33477</v>
      </c>
      <c r="D7197" t="s">
        <v>33476</v>
      </c>
      <c r="E7197"/>
      <c r="F7197"/>
      <c r="G7197"/>
      <c r="H7197">
        <v>95690</v>
      </c>
      <c r="I7197" t="s">
        <v>33476</v>
      </c>
      <c r="J7197"/>
      <c r="U7197" s="43"/>
      <c r="AE7197"/>
    </row>
    <row r="7198" spans="1:31">
      <c r="A7198">
        <v>19340</v>
      </c>
      <c r="B7198" t="s">
        <v>6429</v>
      </c>
      <c r="C7198" t="s">
        <v>33478</v>
      </c>
      <c r="D7198" t="s">
        <v>33482</v>
      </c>
      <c r="E7198"/>
      <c r="F7198"/>
      <c r="G7198"/>
      <c r="H7198">
        <v>95770</v>
      </c>
      <c r="I7198" t="s">
        <v>33476</v>
      </c>
      <c r="J7198"/>
      <c r="U7198" s="43"/>
      <c r="AE7198"/>
    </row>
    <row r="7199" spans="1:31">
      <c r="A7199">
        <v>19380</v>
      </c>
      <c r="B7199" t="s">
        <v>5799</v>
      </c>
      <c r="C7199" t="s">
        <v>33477</v>
      </c>
      <c r="D7199" t="s">
        <v>33476</v>
      </c>
      <c r="E7199"/>
      <c r="F7199"/>
      <c r="G7199"/>
      <c r="H7199">
        <v>95810</v>
      </c>
      <c r="I7199" t="s">
        <v>33476</v>
      </c>
      <c r="J7199"/>
      <c r="U7199" s="43"/>
      <c r="AE7199"/>
    </row>
    <row r="7200" spans="1:31">
      <c r="A7200">
        <v>19800</v>
      </c>
      <c r="B7200" t="s">
        <v>6430</v>
      </c>
      <c r="C7200" t="s">
        <v>33477</v>
      </c>
      <c r="D7200" t="s">
        <v>33476</v>
      </c>
      <c r="E7200"/>
      <c r="F7200"/>
      <c r="G7200"/>
      <c r="H7200">
        <v>97112</v>
      </c>
      <c r="I7200" t="s">
        <v>33476</v>
      </c>
      <c r="J7200"/>
      <c r="U7200" s="43"/>
      <c r="AE7200"/>
    </row>
    <row r="7201" spans="1:31">
      <c r="A7201">
        <v>19430</v>
      </c>
      <c r="B7201" t="s">
        <v>6431</v>
      </c>
      <c r="C7201" t="s">
        <v>33477</v>
      </c>
      <c r="D7201" t="s">
        <v>33476</v>
      </c>
      <c r="E7201"/>
      <c r="F7201"/>
      <c r="G7201"/>
      <c r="H7201">
        <v>97115</v>
      </c>
      <c r="I7201" t="s">
        <v>33476</v>
      </c>
      <c r="J7201"/>
      <c r="U7201" s="43"/>
      <c r="AE7201"/>
    </row>
    <row r="7202" spans="1:31">
      <c r="A7202">
        <v>19170</v>
      </c>
      <c r="B7202" t="s">
        <v>6432</v>
      </c>
      <c r="C7202" t="s">
        <v>33478</v>
      </c>
      <c r="D7202" t="s">
        <v>33476</v>
      </c>
      <c r="E7202"/>
      <c r="F7202"/>
      <c r="G7202"/>
      <c r="H7202">
        <v>97118</v>
      </c>
      <c r="I7202" t="s">
        <v>33476</v>
      </c>
      <c r="J7202"/>
      <c r="U7202" s="43"/>
      <c r="AE7202"/>
    </row>
    <row r="7203" spans="1:31">
      <c r="A7203">
        <v>19300</v>
      </c>
      <c r="B7203" t="s">
        <v>6433</v>
      </c>
      <c r="C7203" t="s">
        <v>33477</v>
      </c>
      <c r="D7203" t="s">
        <v>33476</v>
      </c>
      <c r="E7203"/>
      <c r="F7203"/>
      <c r="G7203"/>
      <c r="H7203">
        <v>97121</v>
      </c>
      <c r="I7203" t="s">
        <v>33476</v>
      </c>
      <c r="J7203"/>
      <c r="U7203" s="43"/>
      <c r="AE7203"/>
    </row>
    <row r="7204" spans="1:31">
      <c r="A7204">
        <v>19320</v>
      </c>
      <c r="B7204" t="s">
        <v>6434</v>
      </c>
      <c r="C7204" t="s">
        <v>33477</v>
      </c>
      <c r="D7204" t="s">
        <v>33476</v>
      </c>
      <c r="E7204"/>
      <c r="F7204"/>
      <c r="G7204"/>
      <c r="H7204">
        <v>97129</v>
      </c>
      <c r="I7204" t="s">
        <v>33476</v>
      </c>
      <c r="J7204"/>
      <c r="U7204" s="43"/>
      <c r="AE7204"/>
    </row>
    <row r="7205" spans="1:31">
      <c r="A7205">
        <v>19320</v>
      </c>
      <c r="B7205" t="s">
        <v>6435</v>
      </c>
      <c r="C7205" t="s">
        <v>33477</v>
      </c>
      <c r="D7205" t="s">
        <v>33476</v>
      </c>
      <c r="E7205"/>
      <c r="F7205"/>
      <c r="G7205"/>
      <c r="H7205">
        <v>97130</v>
      </c>
      <c r="I7205" t="s">
        <v>33476</v>
      </c>
      <c r="J7205"/>
      <c r="U7205" s="43"/>
      <c r="AE7205"/>
    </row>
    <row r="7206" spans="1:31">
      <c r="A7206">
        <v>19400</v>
      </c>
      <c r="B7206" t="s">
        <v>6436</v>
      </c>
      <c r="C7206" t="s">
        <v>33477</v>
      </c>
      <c r="D7206" t="s">
        <v>33482</v>
      </c>
      <c r="E7206"/>
      <c r="F7206"/>
      <c r="G7206"/>
      <c r="H7206">
        <v>97131</v>
      </c>
      <c r="I7206" t="s">
        <v>33476</v>
      </c>
      <c r="J7206"/>
      <c r="U7206" s="43"/>
      <c r="AE7206"/>
    </row>
    <row r="7207" spans="1:31">
      <c r="A7207">
        <v>19500</v>
      </c>
      <c r="B7207" t="s">
        <v>6437</v>
      </c>
      <c r="C7207" t="s">
        <v>33477</v>
      </c>
      <c r="D7207" t="s">
        <v>33476</v>
      </c>
      <c r="E7207"/>
      <c r="F7207"/>
      <c r="G7207"/>
      <c r="H7207">
        <v>97134</v>
      </c>
      <c r="I7207" t="s">
        <v>33476</v>
      </c>
      <c r="J7207"/>
      <c r="U7207" s="43"/>
      <c r="AE7207"/>
    </row>
    <row r="7208" spans="1:31">
      <c r="A7208">
        <v>19350</v>
      </c>
      <c r="B7208" t="s">
        <v>6438</v>
      </c>
      <c r="C7208" t="s">
        <v>33477</v>
      </c>
      <c r="D7208" t="s">
        <v>33476</v>
      </c>
      <c r="E7208"/>
      <c r="F7208"/>
      <c r="G7208"/>
      <c r="H7208">
        <v>97141</v>
      </c>
      <c r="I7208" t="s">
        <v>33476</v>
      </c>
      <c r="J7208"/>
      <c r="U7208" s="43"/>
      <c r="AE7208"/>
    </row>
    <row r="7209" spans="1:31">
      <c r="A7209">
        <v>19170</v>
      </c>
      <c r="B7209" t="s">
        <v>6439</v>
      </c>
      <c r="C7209" t="s">
        <v>33478</v>
      </c>
      <c r="D7209" t="s">
        <v>33476</v>
      </c>
      <c r="E7209"/>
      <c r="F7209"/>
      <c r="G7209"/>
      <c r="H7209">
        <v>97170</v>
      </c>
      <c r="I7209" t="s">
        <v>33476</v>
      </c>
      <c r="J7209"/>
      <c r="U7209" s="43"/>
      <c r="AE7209"/>
    </row>
    <row r="7210" spans="1:31">
      <c r="A7210">
        <v>19150</v>
      </c>
      <c r="B7210" t="s">
        <v>6440</v>
      </c>
      <c r="C7210" t="s">
        <v>33477</v>
      </c>
      <c r="D7210" t="s">
        <v>33476</v>
      </c>
      <c r="E7210"/>
      <c r="F7210"/>
      <c r="G7210"/>
      <c r="H7210">
        <v>97180</v>
      </c>
      <c r="I7210" t="s">
        <v>33476</v>
      </c>
      <c r="J7210"/>
      <c r="U7210" s="43"/>
      <c r="AE7210"/>
    </row>
    <row r="7211" spans="1:31">
      <c r="A7211">
        <v>19320</v>
      </c>
      <c r="B7211" t="s">
        <v>6441</v>
      </c>
      <c r="C7211" t="s">
        <v>33477</v>
      </c>
      <c r="D7211" t="s">
        <v>33476</v>
      </c>
      <c r="E7211"/>
      <c r="F7211"/>
      <c r="G7211"/>
      <c r="H7211">
        <v>97213</v>
      </c>
      <c r="I7211" t="s">
        <v>33476</v>
      </c>
      <c r="J7211"/>
      <c r="U7211" s="43"/>
      <c r="AE7211"/>
    </row>
    <row r="7212" spans="1:31">
      <c r="A7212">
        <v>19150</v>
      </c>
      <c r="B7212" t="s">
        <v>6442</v>
      </c>
      <c r="C7212" t="s">
        <v>33477</v>
      </c>
      <c r="D7212" t="s">
        <v>33476</v>
      </c>
      <c r="E7212"/>
      <c r="F7212"/>
      <c r="G7212"/>
      <c r="H7212">
        <v>97215</v>
      </c>
      <c r="I7212" t="s">
        <v>33476</v>
      </c>
      <c r="J7212"/>
      <c r="U7212" s="43"/>
      <c r="AE7212"/>
    </row>
    <row r="7213" spans="1:31">
      <c r="A7213">
        <v>19150</v>
      </c>
      <c r="B7213" t="s">
        <v>6442</v>
      </c>
      <c r="C7213" t="s">
        <v>33477</v>
      </c>
      <c r="D7213" t="s">
        <v>33476</v>
      </c>
      <c r="E7213"/>
      <c r="F7213"/>
      <c r="G7213"/>
      <c r="H7213">
        <v>97319</v>
      </c>
      <c r="I7213" t="s">
        <v>33476</v>
      </c>
      <c r="J7213"/>
      <c r="U7213" s="43"/>
      <c r="AE7213"/>
    </row>
    <row r="7214" spans="1:31">
      <c r="A7214">
        <v>19500</v>
      </c>
      <c r="B7214" t="s">
        <v>6443</v>
      </c>
      <c r="C7214" t="s">
        <v>33477</v>
      </c>
      <c r="D7214" t="s">
        <v>33476</v>
      </c>
      <c r="E7214"/>
      <c r="F7214"/>
      <c r="G7214"/>
      <c r="H7214">
        <v>97400</v>
      </c>
      <c r="I7214" t="s">
        <v>33476</v>
      </c>
      <c r="J7214"/>
      <c r="U7214" s="43"/>
      <c r="AE7214"/>
    </row>
    <row r="7215" spans="1:31">
      <c r="A7215">
        <v>19700</v>
      </c>
      <c r="B7215" t="s">
        <v>6444</v>
      </c>
      <c r="C7215" t="s">
        <v>33477</v>
      </c>
      <c r="D7215" t="s">
        <v>33476</v>
      </c>
      <c r="E7215"/>
      <c r="F7215"/>
      <c r="G7215"/>
      <c r="H7215">
        <v>97410</v>
      </c>
      <c r="I7215" t="s">
        <v>33476</v>
      </c>
      <c r="J7215"/>
      <c r="U7215" s="43"/>
      <c r="AE7215"/>
    </row>
    <row r="7216" spans="1:31">
      <c r="A7216">
        <v>19150</v>
      </c>
      <c r="B7216" t="s">
        <v>6445</v>
      </c>
      <c r="C7216" t="s">
        <v>33477</v>
      </c>
      <c r="D7216" t="s">
        <v>33476</v>
      </c>
      <c r="E7216"/>
      <c r="F7216"/>
      <c r="G7216"/>
      <c r="H7216">
        <v>97427</v>
      </c>
      <c r="I7216" t="s">
        <v>33476</v>
      </c>
      <c r="J7216"/>
      <c r="U7216" s="43"/>
      <c r="AE7216"/>
    </row>
    <row r="7217" spans="1:31">
      <c r="A7217">
        <v>19150</v>
      </c>
      <c r="B7217" t="s">
        <v>6445</v>
      </c>
      <c r="C7217" t="s">
        <v>33477</v>
      </c>
      <c r="D7217" t="s">
        <v>33476</v>
      </c>
      <c r="E7217"/>
      <c r="F7217"/>
      <c r="G7217"/>
      <c r="H7217">
        <v>97431</v>
      </c>
      <c r="I7217" t="s">
        <v>33476</v>
      </c>
      <c r="J7217"/>
      <c r="U7217" s="43"/>
      <c r="AE7217"/>
    </row>
    <row r="7218" spans="1:31">
      <c r="A7218">
        <v>19160</v>
      </c>
      <c r="B7218" t="s">
        <v>6446</v>
      </c>
      <c r="C7218" t="s">
        <v>33477</v>
      </c>
      <c r="D7218" t="s">
        <v>33476</v>
      </c>
      <c r="E7218"/>
      <c r="F7218"/>
      <c r="G7218"/>
      <c r="H7218">
        <v>97433</v>
      </c>
      <c r="I7218" t="s">
        <v>33476</v>
      </c>
      <c r="J7218"/>
      <c r="U7218" s="43"/>
      <c r="AE7218"/>
    </row>
    <row r="7219" spans="1:31">
      <c r="A7219">
        <v>19340</v>
      </c>
      <c r="B7219" t="s">
        <v>6447</v>
      </c>
      <c r="C7219" t="s">
        <v>33478</v>
      </c>
      <c r="D7219" t="s">
        <v>33482</v>
      </c>
      <c r="E7219"/>
      <c r="F7219"/>
      <c r="G7219"/>
      <c r="H7219">
        <v>97437</v>
      </c>
      <c r="I7219" t="s">
        <v>33476</v>
      </c>
      <c r="J7219"/>
      <c r="U7219" s="43"/>
      <c r="AE7219"/>
    </row>
    <row r="7220" spans="1:31">
      <c r="A7220">
        <v>19510</v>
      </c>
      <c r="B7220" t="s">
        <v>6448</v>
      </c>
      <c r="C7220" t="s">
        <v>33477</v>
      </c>
      <c r="D7220" t="s">
        <v>33476</v>
      </c>
      <c r="E7220"/>
      <c r="F7220"/>
      <c r="G7220"/>
      <c r="H7220">
        <v>97438</v>
      </c>
      <c r="I7220" t="s">
        <v>33476</v>
      </c>
      <c r="J7220"/>
      <c r="U7220" s="43"/>
      <c r="AE7220"/>
    </row>
    <row r="7221" spans="1:31">
      <c r="A7221">
        <v>19190</v>
      </c>
      <c r="B7221" t="s">
        <v>6449</v>
      </c>
      <c r="C7221" t="s">
        <v>33477</v>
      </c>
      <c r="D7221" t="s">
        <v>33476</v>
      </c>
      <c r="E7221"/>
      <c r="F7221"/>
      <c r="G7221"/>
      <c r="H7221">
        <v>97439</v>
      </c>
      <c r="I7221" t="s">
        <v>33476</v>
      </c>
      <c r="J7221"/>
      <c r="U7221" s="43"/>
      <c r="AE7221"/>
    </row>
    <row r="7222" spans="1:31">
      <c r="A7222">
        <v>19550</v>
      </c>
      <c r="B7222" t="s">
        <v>6450</v>
      </c>
      <c r="C7222" t="s">
        <v>33477</v>
      </c>
      <c r="D7222" t="s">
        <v>33476</v>
      </c>
      <c r="E7222"/>
      <c r="F7222"/>
      <c r="G7222"/>
      <c r="H7222">
        <v>97442</v>
      </c>
      <c r="I7222" t="s">
        <v>33476</v>
      </c>
      <c r="J7222"/>
      <c r="U7222" s="43"/>
      <c r="AE7222"/>
    </row>
    <row r="7223" spans="1:31">
      <c r="A7223">
        <v>19600</v>
      </c>
      <c r="B7223" t="s">
        <v>6451</v>
      </c>
      <c r="C7223" t="s">
        <v>33477</v>
      </c>
      <c r="D7223" t="s">
        <v>33476</v>
      </c>
      <c r="E7223"/>
      <c r="F7223"/>
      <c r="G7223"/>
      <c r="H7223">
        <v>97480</v>
      </c>
      <c r="I7223" t="s">
        <v>33476</v>
      </c>
      <c r="J7223"/>
      <c r="U7223" s="43"/>
      <c r="AE7223"/>
    </row>
    <row r="7224" spans="1:31">
      <c r="A7224">
        <v>19340</v>
      </c>
      <c r="B7224" t="s">
        <v>6452</v>
      </c>
      <c r="C7224" t="s">
        <v>33478</v>
      </c>
      <c r="D7224" t="s">
        <v>33482</v>
      </c>
      <c r="E7224"/>
      <c r="F7224"/>
      <c r="G7224"/>
      <c r="H7224">
        <v>31000</v>
      </c>
      <c r="I7224" t="s">
        <v>203</v>
      </c>
      <c r="J7224"/>
      <c r="U7224" s="43"/>
      <c r="AE7224"/>
    </row>
    <row r="7225" spans="1:31">
      <c r="A7225">
        <v>19130</v>
      </c>
      <c r="B7225" t="s">
        <v>6453</v>
      </c>
      <c r="C7225" t="s">
        <v>33477</v>
      </c>
      <c r="D7225" t="s">
        <v>33476</v>
      </c>
      <c r="E7225"/>
      <c r="F7225"/>
      <c r="G7225"/>
      <c r="H7225">
        <v>32700</v>
      </c>
      <c r="I7225" t="s">
        <v>203</v>
      </c>
      <c r="J7225"/>
      <c r="U7225" s="43"/>
      <c r="AE7225"/>
    </row>
    <row r="7226" spans="1:31">
      <c r="A7226">
        <v>19160</v>
      </c>
      <c r="B7226" t="s">
        <v>6454</v>
      </c>
      <c r="C7226" t="s">
        <v>33477</v>
      </c>
      <c r="D7226" t="s">
        <v>33476</v>
      </c>
      <c r="E7226"/>
      <c r="F7226"/>
      <c r="G7226"/>
      <c r="H7226">
        <v>61130</v>
      </c>
      <c r="I7226" t="s">
        <v>203</v>
      </c>
      <c r="J7226"/>
      <c r="U7226" s="43"/>
      <c r="AE7226"/>
    </row>
    <row r="7227" spans="1:31">
      <c r="A7227">
        <v>19550</v>
      </c>
      <c r="B7227" t="s">
        <v>6455</v>
      </c>
      <c r="C7227" t="s">
        <v>33477</v>
      </c>
      <c r="D7227" t="s">
        <v>33476</v>
      </c>
      <c r="E7227"/>
      <c r="F7227"/>
      <c r="G7227"/>
      <c r="H7227">
        <v>61130</v>
      </c>
      <c r="I7227" t="s">
        <v>203</v>
      </c>
      <c r="J7227"/>
      <c r="U7227" s="43"/>
      <c r="AE7227"/>
    </row>
    <row r="7228" spans="1:31">
      <c r="A7228">
        <v>19170</v>
      </c>
      <c r="B7228" t="s">
        <v>6456</v>
      </c>
      <c r="C7228" t="s">
        <v>33478</v>
      </c>
      <c r="D7228" t="s">
        <v>33476</v>
      </c>
      <c r="E7228"/>
      <c r="F7228"/>
      <c r="G7228"/>
      <c r="H7228">
        <v>61130</v>
      </c>
      <c r="I7228" t="s">
        <v>203</v>
      </c>
      <c r="J7228"/>
      <c r="U7228" s="43"/>
      <c r="AE7228"/>
    </row>
    <row r="7229" spans="1:31">
      <c r="A7229">
        <v>19160</v>
      </c>
      <c r="B7229" t="s">
        <v>6457</v>
      </c>
      <c r="C7229" t="s">
        <v>33477</v>
      </c>
      <c r="D7229" t="s">
        <v>33476</v>
      </c>
      <c r="E7229"/>
      <c r="F7229"/>
      <c r="G7229"/>
      <c r="H7229">
        <v>61130</v>
      </c>
      <c r="I7229" t="s">
        <v>203</v>
      </c>
      <c r="J7229"/>
      <c r="U7229" s="43"/>
      <c r="AE7229"/>
    </row>
    <row r="7230" spans="1:31">
      <c r="A7230">
        <v>19200</v>
      </c>
      <c r="B7230" t="s">
        <v>6458</v>
      </c>
      <c r="C7230" t="s">
        <v>33478</v>
      </c>
      <c r="D7230" t="s">
        <v>33476</v>
      </c>
      <c r="E7230"/>
      <c r="F7230"/>
      <c r="G7230"/>
      <c r="H7230">
        <v>66000</v>
      </c>
      <c r="I7230" t="s">
        <v>203</v>
      </c>
      <c r="J7230"/>
      <c r="U7230" s="43"/>
      <c r="AE7230"/>
    </row>
    <row r="7231" spans="1:31">
      <c r="A7231">
        <v>19500</v>
      </c>
      <c r="B7231" t="s">
        <v>6459</v>
      </c>
      <c r="C7231" t="s">
        <v>33477</v>
      </c>
      <c r="D7231" t="s">
        <v>33476</v>
      </c>
      <c r="E7231"/>
      <c r="F7231"/>
      <c r="G7231"/>
      <c r="H7231">
        <v>71470</v>
      </c>
      <c r="I7231" t="s">
        <v>203</v>
      </c>
      <c r="J7231"/>
      <c r="U7231" s="43"/>
      <c r="AE7231"/>
    </row>
    <row r="7232" spans="1:31">
      <c r="A7232">
        <v>19120</v>
      </c>
      <c r="B7232" t="s">
        <v>6460</v>
      </c>
      <c r="C7232" t="s">
        <v>33477</v>
      </c>
      <c r="D7232" t="s">
        <v>33476</v>
      </c>
      <c r="E7232"/>
      <c r="F7232"/>
      <c r="G7232"/>
      <c r="H7232">
        <v>72110</v>
      </c>
      <c r="I7232" t="s">
        <v>203</v>
      </c>
      <c r="J7232"/>
      <c r="U7232" s="43"/>
      <c r="AE7232"/>
    </row>
    <row r="7233" spans="1:31">
      <c r="A7233">
        <v>19600</v>
      </c>
      <c r="B7233" t="s">
        <v>6461</v>
      </c>
      <c r="C7233" t="s">
        <v>33477</v>
      </c>
      <c r="D7233" t="s">
        <v>33476</v>
      </c>
      <c r="E7233"/>
      <c r="F7233"/>
      <c r="G7233"/>
      <c r="H7233">
        <v>72110</v>
      </c>
      <c r="I7233" t="s">
        <v>203</v>
      </c>
      <c r="J7233"/>
      <c r="U7233" s="43"/>
      <c r="AE7233"/>
    </row>
    <row r="7234" spans="1:31">
      <c r="A7234">
        <v>19470</v>
      </c>
      <c r="B7234" t="s">
        <v>6462</v>
      </c>
      <c r="C7234" t="s">
        <v>33477</v>
      </c>
      <c r="D7234" t="s">
        <v>33476</v>
      </c>
      <c r="E7234"/>
      <c r="F7234"/>
      <c r="G7234"/>
      <c r="H7234">
        <v>72160</v>
      </c>
      <c r="I7234" t="s">
        <v>203</v>
      </c>
      <c r="J7234"/>
      <c r="U7234" s="43"/>
      <c r="AE7234"/>
    </row>
    <row r="7235" spans="1:31">
      <c r="A7235">
        <v>19500</v>
      </c>
      <c r="B7235" t="s">
        <v>6463</v>
      </c>
      <c r="C7235" t="s">
        <v>33477</v>
      </c>
      <c r="D7235" t="s">
        <v>33476</v>
      </c>
      <c r="E7235"/>
      <c r="F7235"/>
      <c r="G7235"/>
      <c r="H7235">
        <v>72290</v>
      </c>
      <c r="I7235" t="s">
        <v>203</v>
      </c>
      <c r="J7235"/>
      <c r="U7235" s="43"/>
      <c r="AE7235"/>
    </row>
    <row r="7236" spans="1:31">
      <c r="A7236">
        <v>19310</v>
      </c>
      <c r="B7236" t="s">
        <v>6464</v>
      </c>
      <c r="C7236" t="s">
        <v>33477</v>
      </c>
      <c r="D7236" t="s">
        <v>33476</v>
      </c>
      <c r="E7236"/>
      <c r="F7236"/>
      <c r="G7236"/>
      <c r="H7236">
        <v>72400</v>
      </c>
      <c r="I7236" t="s">
        <v>203</v>
      </c>
      <c r="J7236"/>
      <c r="U7236" s="43"/>
      <c r="AE7236"/>
    </row>
    <row r="7237" spans="1:31">
      <c r="A7237">
        <v>19210</v>
      </c>
      <c r="B7237" t="s">
        <v>6465</v>
      </c>
      <c r="C7237" t="s">
        <v>33477</v>
      </c>
      <c r="D7237" t="s">
        <v>33476</v>
      </c>
      <c r="E7237"/>
      <c r="F7237"/>
      <c r="G7237"/>
      <c r="H7237">
        <v>73150</v>
      </c>
      <c r="I7237" t="s">
        <v>203</v>
      </c>
      <c r="J7237"/>
      <c r="U7237" s="43"/>
      <c r="AE7237"/>
    </row>
    <row r="7238" spans="1:31">
      <c r="A7238">
        <v>19470</v>
      </c>
      <c r="B7238" t="s">
        <v>6466</v>
      </c>
      <c r="C7238" t="s">
        <v>33477</v>
      </c>
      <c r="D7238" t="s">
        <v>33476</v>
      </c>
      <c r="E7238"/>
      <c r="F7238"/>
      <c r="G7238"/>
      <c r="H7238">
        <v>73480</v>
      </c>
      <c r="I7238" t="s">
        <v>203</v>
      </c>
      <c r="J7238"/>
      <c r="U7238" s="43"/>
      <c r="AE7238"/>
    </row>
    <row r="7239" spans="1:31">
      <c r="A7239">
        <v>19360</v>
      </c>
      <c r="B7239" t="s">
        <v>6467</v>
      </c>
      <c r="C7239" t="s">
        <v>33477</v>
      </c>
      <c r="D7239" t="e">
        <v>#N/A</v>
      </c>
      <c r="E7239"/>
      <c r="F7239"/>
      <c r="G7239"/>
      <c r="H7239">
        <v>74400</v>
      </c>
      <c r="I7239" t="s">
        <v>203</v>
      </c>
      <c r="J7239"/>
      <c r="U7239" s="43"/>
      <c r="AE7239"/>
    </row>
    <row r="7240" spans="1:31">
      <c r="A7240">
        <v>19360</v>
      </c>
      <c r="B7240" t="s">
        <v>6467</v>
      </c>
      <c r="C7240" t="s">
        <v>33477</v>
      </c>
      <c r="D7240" t="e">
        <v>#N/A</v>
      </c>
      <c r="E7240"/>
      <c r="F7240"/>
      <c r="G7240"/>
      <c r="H7240">
        <v>74740</v>
      </c>
      <c r="I7240" t="s">
        <v>203</v>
      </c>
      <c r="J7240"/>
      <c r="U7240" s="43"/>
      <c r="AE7240"/>
    </row>
    <row r="7241" spans="1:31">
      <c r="A7241">
        <v>19520</v>
      </c>
      <c r="B7241" t="s">
        <v>6468</v>
      </c>
      <c r="C7241" t="s">
        <v>33477</v>
      </c>
      <c r="D7241" t="e">
        <v>#N/A</v>
      </c>
      <c r="E7241"/>
      <c r="F7241"/>
      <c r="G7241"/>
      <c r="H7241">
        <v>89113</v>
      </c>
      <c r="I7241" t="s">
        <v>203</v>
      </c>
      <c r="J7241"/>
      <c r="U7241" s="43"/>
      <c r="AE7241"/>
    </row>
    <row r="7242" spans="1:31">
      <c r="A7242">
        <v>19320</v>
      </c>
      <c r="B7242" t="s">
        <v>6469</v>
      </c>
      <c r="C7242" t="s">
        <v>33477</v>
      </c>
      <c r="D7242" t="s">
        <v>33476</v>
      </c>
      <c r="E7242"/>
      <c r="F7242"/>
      <c r="G7242"/>
      <c r="H7242">
        <v>89210</v>
      </c>
      <c r="I7242" t="s">
        <v>203</v>
      </c>
      <c r="J7242"/>
      <c r="U7242" s="43"/>
      <c r="AE7242"/>
    </row>
    <row r="7243" spans="1:31">
      <c r="A7243">
        <v>19500</v>
      </c>
      <c r="B7243" t="s">
        <v>6470</v>
      </c>
      <c r="C7243" t="s">
        <v>33477</v>
      </c>
      <c r="D7243" t="s">
        <v>33476</v>
      </c>
      <c r="E7243"/>
      <c r="F7243"/>
      <c r="G7243"/>
      <c r="H7243">
        <v>89400</v>
      </c>
      <c r="I7243" t="s">
        <v>203</v>
      </c>
      <c r="J7243"/>
      <c r="U7243" s="43"/>
      <c r="AE7243"/>
    </row>
    <row r="7244" spans="1:31">
      <c r="A7244">
        <v>19200</v>
      </c>
      <c r="B7244" t="s">
        <v>6471</v>
      </c>
      <c r="C7244" t="s">
        <v>33478</v>
      </c>
      <c r="D7244" t="s">
        <v>33476</v>
      </c>
      <c r="E7244"/>
      <c r="F7244"/>
      <c r="G7244"/>
      <c r="H7244">
        <v>97120</v>
      </c>
      <c r="I7244" t="s">
        <v>203</v>
      </c>
      <c r="J7244"/>
      <c r="U7244" s="43"/>
      <c r="AE7244"/>
    </row>
    <row r="7245" spans="1:31">
      <c r="A7245">
        <v>19510</v>
      </c>
      <c r="B7245" t="s">
        <v>6472</v>
      </c>
      <c r="C7245" t="s">
        <v>33477</v>
      </c>
      <c r="D7245" t="s">
        <v>33476</v>
      </c>
      <c r="E7245"/>
      <c r="F7245"/>
      <c r="G7245"/>
      <c r="H7245">
        <v>97225</v>
      </c>
      <c r="I7245" t="s">
        <v>203</v>
      </c>
      <c r="J7245"/>
      <c r="U7245" s="43"/>
      <c r="AE7245"/>
    </row>
    <row r="7246" spans="1:31">
      <c r="A7246">
        <v>19250</v>
      </c>
      <c r="B7246" t="s">
        <v>6473</v>
      </c>
      <c r="C7246" t="s">
        <v>33478</v>
      </c>
      <c r="D7246" t="s">
        <v>33476</v>
      </c>
      <c r="E7246"/>
      <c r="F7246"/>
      <c r="G7246"/>
      <c r="H7246">
        <v>97226</v>
      </c>
      <c r="I7246" t="s">
        <v>203</v>
      </c>
      <c r="J7246"/>
      <c r="U7246" s="43"/>
      <c r="AE7246"/>
    </row>
    <row r="7247" spans="1:31">
      <c r="A7247">
        <v>19510</v>
      </c>
      <c r="B7247" t="s">
        <v>6474</v>
      </c>
      <c r="C7247" t="s">
        <v>33477</v>
      </c>
      <c r="D7247" t="s">
        <v>33476</v>
      </c>
      <c r="E7247"/>
      <c r="F7247"/>
      <c r="G7247"/>
      <c r="H7247">
        <v>97250</v>
      </c>
      <c r="I7247" t="s">
        <v>203</v>
      </c>
      <c r="J7247"/>
      <c r="U7247" s="43"/>
      <c r="AE7247"/>
    </row>
    <row r="7248" spans="1:31">
      <c r="A7248">
        <v>19190</v>
      </c>
      <c r="B7248" t="s">
        <v>6475</v>
      </c>
      <c r="C7248" t="s">
        <v>33477</v>
      </c>
      <c r="D7248" t="s">
        <v>33476</v>
      </c>
      <c r="E7248"/>
      <c r="F7248"/>
      <c r="G7248"/>
      <c r="H7248">
        <v>97260</v>
      </c>
      <c r="I7248" t="s">
        <v>203</v>
      </c>
      <c r="J7248"/>
      <c r="U7248" s="43"/>
      <c r="AE7248"/>
    </row>
    <row r="7249" spans="1:31">
      <c r="A7249">
        <v>19430</v>
      </c>
      <c r="B7249" t="s">
        <v>6476</v>
      </c>
      <c r="C7249" t="s">
        <v>33477</v>
      </c>
      <c r="D7249" t="s">
        <v>33476</v>
      </c>
      <c r="E7249"/>
      <c r="F7249"/>
      <c r="G7249"/>
      <c r="H7249">
        <v>97310</v>
      </c>
      <c r="I7249" t="s">
        <v>203</v>
      </c>
      <c r="J7249"/>
      <c r="U7249" s="43"/>
      <c r="AE7249"/>
    </row>
    <row r="7250" spans="1:31">
      <c r="A7250">
        <v>19340</v>
      </c>
      <c r="B7250" t="s">
        <v>6477</v>
      </c>
      <c r="C7250" t="s">
        <v>33478</v>
      </c>
      <c r="D7250" t="s">
        <v>33482</v>
      </c>
      <c r="E7250"/>
      <c r="F7250"/>
      <c r="G7250"/>
      <c r="H7250">
        <v>97311</v>
      </c>
      <c r="I7250" t="s">
        <v>203</v>
      </c>
      <c r="J7250"/>
      <c r="U7250" s="43"/>
      <c r="AE7250"/>
    </row>
    <row r="7251" spans="1:31">
      <c r="A7251">
        <v>19200</v>
      </c>
      <c r="B7251" t="s">
        <v>6478</v>
      </c>
      <c r="C7251" t="s">
        <v>33478</v>
      </c>
      <c r="D7251" t="s">
        <v>33476</v>
      </c>
      <c r="E7251"/>
      <c r="F7251"/>
      <c r="G7251"/>
      <c r="H7251">
        <v>97312</v>
      </c>
      <c r="I7251" t="s">
        <v>203</v>
      </c>
      <c r="J7251"/>
      <c r="U7251" s="43"/>
      <c r="AE7251"/>
    </row>
    <row r="7252" spans="1:31">
      <c r="A7252">
        <v>19250</v>
      </c>
      <c r="B7252" t="s">
        <v>6479</v>
      </c>
      <c r="C7252" t="s">
        <v>33478</v>
      </c>
      <c r="D7252" t="s">
        <v>33476</v>
      </c>
      <c r="E7252"/>
      <c r="F7252"/>
      <c r="G7252"/>
      <c r="H7252">
        <v>97313</v>
      </c>
      <c r="I7252" t="s">
        <v>203</v>
      </c>
      <c r="J7252"/>
      <c r="U7252" s="43"/>
      <c r="AE7252"/>
    </row>
    <row r="7253" spans="1:31">
      <c r="A7253">
        <v>19800</v>
      </c>
      <c r="B7253" t="s">
        <v>6480</v>
      </c>
      <c r="C7253" t="s">
        <v>33477</v>
      </c>
      <c r="D7253" t="s">
        <v>33476</v>
      </c>
      <c r="E7253"/>
      <c r="F7253"/>
      <c r="G7253"/>
      <c r="H7253">
        <v>97314</v>
      </c>
      <c r="I7253" t="s">
        <v>203</v>
      </c>
      <c r="J7253"/>
      <c r="U7253" s="43"/>
      <c r="AE7253"/>
    </row>
    <row r="7254" spans="1:31">
      <c r="A7254">
        <v>19500</v>
      </c>
      <c r="B7254" t="s">
        <v>6481</v>
      </c>
      <c r="C7254" t="s">
        <v>33477</v>
      </c>
      <c r="D7254" t="s">
        <v>33476</v>
      </c>
      <c r="E7254"/>
      <c r="F7254"/>
      <c r="G7254"/>
      <c r="H7254">
        <v>97316</v>
      </c>
      <c r="I7254" t="s">
        <v>203</v>
      </c>
      <c r="J7254"/>
      <c r="U7254" s="43"/>
      <c r="AE7254"/>
    </row>
    <row r="7255" spans="1:31">
      <c r="A7255">
        <v>19290</v>
      </c>
      <c r="B7255" t="s">
        <v>6482</v>
      </c>
      <c r="C7255" t="s">
        <v>33478</v>
      </c>
      <c r="D7255" t="s">
        <v>33476</v>
      </c>
      <c r="E7255"/>
      <c r="F7255"/>
      <c r="G7255"/>
      <c r="H7255">
        <v>97317</v>
      </c>
      <c r="I7255" t="s">
        <v>203</v>
      </c>
      <c r="J7255"/>
      <c r="U7255" s="43"/>
      <c r="AE7255"/>
    </row>
    <row r="7256" spans="1:31">
      <c r="A7256">
        <v>19400</v>
      </c>
      <c r="B7256" t="s">
        <v>6483</v>
      </c>
      <c r="C7256" t="s">
        <v>33477</v>
      </c>
      <c r="D7256" t="s">
        <v>33482</v>
      </c>
      <c r="E7256"/>
      <c r="F7256"/>
      <c r="G7256"/>
      <c r="H7256">
        <v>97318</v>
      </c>
      <c r="I7256" t="s">
        <v>203</v>
      </c>
      <c r="J7256"/>
      <c r="U7256" s="43"/>
      <c r="AE7256"/>
    </row>
    <row r="7257" spans="1:31">
      <c r="A7257">
        <v>19340</v>
      </c>
      <c r="B7257" t="s">
        <v>6484</v>
      </c>
      <c r="C7257" t="s">
        <v>33478</v>
      </c>
      <c r="D7257" t="s">
        <v>33482</v>
      </c>
      <c r="E7257"/>
      <c r="F7257"/>
      <c r="G7257"/>
      <c r="H7257">
        <v>97320</v>
      </c>
      <c r="I7257" t="s">
        <v>203</v>
      </c>
      <c r="J7257"/>
      <c r="U7257" s="43"/>
      <c r="AE7257"/>
    </row>
    <row r="7258" spans="1:31">
      <c r="A7258">
        <v>19110</v>
      </c>
      <c r="B7258" t="s">
        <v>6485</v>
      </c>
      <c r="C7258" t="s">
        <v>33478</v>
      </c>
      <c r="D7258" t="s">
        <v>33476</v>
      </c>
      <c r="E7258"/>
      <c r="F7258"/>
      <c r="G7258"/>
      <c r="H7258">
        <v>97330</v>
      </c>
      <c r="I7258" t="s">
        <v>203</v>
      </c>
      <c r="J7258"/>
      <c r="U7258" s="43"/>
      <c r="AE7258"/>
    </row>
    <row r="7259" spans="1:31">
      <c r="A7259">
        <v>19300</v>
      </c>
      <c r="B7259" t="s">
        <v>6486</v>
      </c>
      <c r="C7259" t="s">
        <v>33477</v>
      </c>
      <c r="D7259" t="s">
        <v>33476</v>
      </c>
      <c r="E7259"/>
      <c r="F7259"/>
      <c r="G7259"/>
      <c r="H7259">
        <v>97340</v>
      </c>
      <c r="I7259" t="s">
        <v>203</v>
      </c>
      <c r="J7259"/>
      <c r="U7259" s="43"/>
      <c r="AE7259"/>
    </row>
    <row r="7260" spans="1:31">
      <c r="A7260">
        <v>19300</v>
      </c>
      <c r="B7260" t="s">
        <v>6486</v>
      </c>
      <c r="C7260" t="s">
        <v>33477</v>
      </c>
      <c r="D7260" t="s">
        <v>33476</v>
      </c>
      <c r="E7260"/>
      <c r="F7260"/>
      <c r="G7260"/>
      <c r="H7260">
        <v>97350</v>
      </c>
      <c r="I7260" t="s">
        <v>203</v>
      </c>
      <c r="J7260"/>
      <c r="U7260" s="43"/>
      <c r="AE7260"/>
    </row>
    <row r="7261" spans="1:31">
      <c r="A7261">
        <v>19210</v>
      </c>
      <c r="B7261" t="s">
        <v>6487</v>
      </c>
      <c r="C7261" t="s">
        <v>33477</v>
      </c>
      <c r="D7261" t="s">
        <v>33476</v>
      </c>
      <c r="E7261"/>
      <c r="F7261"/>
      <c r="G7261"/>
      <c r="H7261">
        <v>97353</v>
      </c>
      <c r="I7261" t="s">
        <v>203</v>
      </c>
      <c r="J7261"/>
      <c r="U7261" s="43"/>
      <c r="AE7261"/>
    </row>
    <row r="7262" spans="1:31">
      <c r="A7262">
        <v>19300</v>
      </c>
      <c r="B7262" t="s">
        <v>6488</v>
      </c>
      <c r="C7262" t="s">
        <v>33477</v>
      </c>
      <c r="D7262" t="s">
        <v>33476</v>
      </c>
      <c r="E7262"/>
      <c r="F7262"/>
      <c r="G7262"/>
      <c r="H7262">
        <v>97356</v>
      </c>
      <c r="I7262" t="s">
        <v>203</v>
      </c>
      <c r="J7262"/>
      <c r="U7262" s="43"/>
      <c r="AE7262"/>
    </row>
    <row r="7263" spans="1:31">
      <c r="A7263">
        <v>19460</v>
      </c>
      <c r="B7263" t="s">
        <v>1593</v>
      </c>
      <c r="C7263" t="s">
        <v>33477</v>
      </c>
      <c r="D7263" t="e">
        <v>#N/A</v>
      </c>
      <c r="E7263"/>
      <c r="F7263"/>
      <c r="G7263"/>
      <c r="H7263">
        <v>97370</v>
      </c>
      <c r="I7263" t="s">
        <v>203</v>
      </c>
      <c r="J7263"/>
      <c r="U7263" s="43"/>
      <c r="AE7263"/>
    </row>
    <row r="7264" spans="1:31">
      <c r="A7264">
        <v>19600</v>
      </c>
      <c r="B7264" t="s">
        <v>6489</v>
      </c>
      <c r="C7264" t="s">
        <v>33477</v>
      </c>
      <c r="D7264" t="s">
        <v>33476</v>
      </c>
      <c r="E7264"/>
      <c r="F7264"/>
      <c r="G7264"/>
      <c r="H7264">
        <v>97380</v>
      </c>
      <c r="I7264" t="s">
        <v>203</v>
      </c>
      <c r="J7264"/>
      <c r="U7264" s="43"/>
      <c r="AE7264"/>
    </row>
    <row r="7265" spans="1:31">
      <c r="A7265">
        <v>19160</v>
      </c>
      <c r="B7265" t="s">
        <v>6490</v>
      </c>
      <c r="C7265" t="s">
        <v>33477</v>
      </c>
      <c r="D7265" t="s">
        <v>33476</v>
      </c>
      <c r="E7265"/>
      <c r="F7265"/>
      <c r="G7265"/>
      <c r="H7265">
        <v>97411</v>
      </c>
      <c r="I7265" t="s">
        <v>203</v>
      </c>
      <c r="J7265"/>
      <c r="U7265" s="43"/>
      <c r="AE7265"/>
    </row>
    <row r="7266" spans="1:31">
      <c r="A7266">
        <v>19380</v>
      </c>
      <c r="B7266" t="s">
        <v>6491</v>
      </c>
      <c r="C7266" t="s">
        <v>33477</v>
      </c>
      <c r="D7266" t="s">
        <v>33476</v>
      </c>
      <c r="E7266"/>
      <c r="F7266"/>
      <c r="G7266"/>
      <c r="H7266">
        <v>97413</v>
      </c>
      <c r="I7266" t="s">
        <v>203</v>
      </c>
      <c r="J7266"/>
      <c r="U7266" s="43"/>
      <c r="AE7266"/>
    </row>
    <row r="7267" spans="1:31">
      <c r="A7267">
        <v>19500</v>
      </c>
      <c r="B7267" t="s">
        <v>6492</v>
      </c>
      <c r="C7267" t="s">
        <v>33477</v>
      </c>
      <c r="D7267" t="s">
        <v>33476</v>
      </c>
      <c r="E7267"/>
      <c r="F7267"/>
      <c r="G7267"/>
      <c r="H7267">
        <v>97416</v>
      </c>
      <c r="I7267" t="s">
        <v>203</v>
      </c>
      <c r="J7267"/>
      <c r="U7267" s="43"/>
      <c r="AE7267"/>
    </row>
    <row r="7268" spans="1:31">
      <c r="A7268">
        <v>19600</v>
      </c>
      <c r="B7268" t="s">
        <v>6493</v>
      </c>
      <c r="C7268" t="s">
        <v>33477</v>
      </c>
      <c r="D7268" t="s">
        <v>33476</v>
      </c>
      <c r="E7268"/>
      <c r="F7268"/>
      <c r="G7268"/>
      <c r="H7268">
        <v>97418</v>
      </c>
      <c r="I7268" t="s">
        <v>203</v>
      </c>
      <c r="J7268"/>
      <c r="U7268" s="43"/>
      <c r="AE7268"/>
    </row>
    <row r="7269" spans="1:31">
      <c r="A7269">
        <v>19120</v>
      </c>
      <c r="B7269" t="s">
        <v>6494</v>
      </c>
      <c r="C7269" t="s">
        <v>33477</v>
      </c>
      <c r="D7269" t="s">
        <v>33476</v>
      </c>
      <c r="E7269"/>
      <c r="F7269"/>
      <c r="G7269"/>
      <c r="H7269">
        <v>97419</v>
      </c>
      <c r="I7269" t="s">
        <v>203</v>
      </c>
      <c r="J7269"/>
      <c r="U7269" s="43"/>
      <c r="AE7269"/>
    </row>
    <row r="7270" spans="1:31">
      <c r="A7270">
        <v>19130</v>
      </c>
      <c r="B7270" t="s">
        <v>6495</v>
      </c>
      <c r="C7270" t="s">
        <v>33477</v>
      </c>
      <c r="D7270" t="s">
        <v>33476</v>
      </c>
      <c r="E7270"/>
      <c r="F7270"/>
      <c r="G7270"/>
      <c r="H7270">
        <v>97421</v>
      </c>
      <c r="I7270" t="s">
        <v>203</v>
      </c>
      <c r="J7270"/>
      <c r="U7270" s="43"/>
      <c r="AE7270"/>
    </row>
    <row r="7271" spans="1:31">
      <c r="A7271">
        <v>19410</v>
      </c>
      <c r="B7271" t="s">
        <v>6496</v>
      </c>
      <c r="C7271" t="s">
        <v>33477</v>
      </c>
      <c r="D7271" t="s">
        <v>33476</v>
      </c>
      <c r="E7271"/>
      <c r="F7271"/>
      <c r="G7271"/>
      <c r="H7271">
        <v>97426</v>
      </c>
      <c r="I7271" t="s">
        <v>203</v>
      </c>
      <c r="J7271"/>
      <c r="U7271" s="43"/>
      <c r="AE7271"/>
    </row>
    <row r="7272" spans="1:31">
      <c r="A7272">
        <v>19390</v>
      </c>
      <c r="B7272" t="s">
        <v>6497</v>
      </c>
      <c r="C7272" t="s">
        <v>33477</v>
      </c>
      <c r="D7272" t="s">
        <v>33476</v>
      </c>
      <c r="E7272"/>
      <c r="F7272"/>
      <c r="G7272"/>
      <c r="H7272">
        <v>97440</v>
      </c>
      <c r="I7272" t="s">
        <v>203</v>
      </c>
      <c r="J7272"/>
      <c r="U7272" s="43"/>
      <c r="AE7272"/>
    </row>
    <row r="7273" spans="1:31">
      <c r="A7273">
        <v>19190</v>
      </c>
      <c r="B7273" t="s">
        <v>6498</v>
      </c>
      <c r="C7273" t="s">
        <v>33477</v>
      </c>
      <c r="D7273" t="s">
        <v>33476</v>
      </c>
      <c r="E7273"/>
      <c r="F7273"/>
      <c r="G7273"/>
      <c r="H7273">
        <v>97615</v>
      </c>
      <c r="I7273" t="s">
        <v>203</v>
      </c>
      <c r="J7273"/>
      <c r="U7273" s="43"/>
      <c r="AE7273"/>
    </row>
    <row r="7274" spans="1:31">
      <c r="A7274">
        <v>19160</v>
      </c>
      <c r="B7274" t="s">
        <v>6499</v>
      </c>
      <c r="C7274" t="s">
        <v>33477</v>
      </c>
      <c r="D7274" t="s">
        <v>33476</v>
      </c>
      <c r="E7274"/>
      <c r="F7274"/>
      <c r="G7274"/>
      <c r="H7274">
        <v>97660</v>
      </c>
      <c r="I7274" t="s">
        <v>203</v>
      </c>
      <c r="J7274"/>
      <c r="U7274" s="43"/>
      <c r="AE7274"/>
    </row>
    <row r="7275" spans="1:31">
      <c r="A7275">
        <v>19150</v>
      </c>
      <c r="B7275" t="s">
        <v>6500</v>
      </c>
      <c r="C7275" t="s">
        <v>33477</v>
      </c>
      <c r="D7275" t="s">
        <v>33476</v>
      </c>
      <c r="E7275"/>
      <c r="F7275"/>
      <c r="G7275"/>
      <c r="H7275">
        <v>97680</v>
      </c>
      <c r="I7275" t="s">
        <v>203</v>
      </c>
      <c r="J7275"/>
      <c r="U7275" s="43"/>
      <c r="AE7275"/>
    </row>
    <row r="7276" spans="1:31">
      <c r="A7276">
        <v>19300</v>
      </c>
      <c r="B7276" t="s">
        <v>6501</v>
      </c>
      <c r="C7276" t="s">
        <v>33477</v>
      </c>
      <c r="D7276" t="s">
        <v>33476</v>
      </c>
      <c r="E7276"/>
      <c r="F7276"/>
      <c r="G7276"/>
      <c r="H7276">
        <v>2000</v>
      </c>
      <c r="I7276" t="s">
        <v>33481</v>
      </c>
      <c r="J7276"/>
      <c r="U7276" s="43"/>
      <c r="AE7276"/>
    </row>
    <row r="7277" spans="1:31">
      <c r="A7277">
        <v>19170</v>
      </c>
      <c r="B7277" t="s">
        <v>6502</v>
      </c>
      <c r="C7277" t="s">
        <v>33478</v>
      </c>
      <c r="D7277" t="s">
        <v>33476</v>
      </c>
      <c r="E7277"/>
      <c r="F7277"/>
      <c r="G7277"/>
      <c r="H7277">
        <v>2000</v>
      </c>
      <c r="I7277" t="s">
        <v>33481</v>
      </c>
      <c r="J7277"/>
      <c r="U7277" s="43"/>
      <c r="AE7277"/>
    </row>
    <row r="7278" spans="1:31">
      <c r="A7278">
        <v>19310</v>
      </c>
      <c r="B7278" t="s">
        <v>6503</v>
      </c>
      <c r="C7278" t="s">
        <v>33477</v>
      </c>
      <c r="D7278" t="s">
        <v>33476</v>
      </c>
      <c r="E7278"/>
      <c r="F7278"/>
      <c r="G7278"/>
      <c r="H7278">
        <v>2290</v>
      </c>
      <c r="I7278" t="s">
        <v>33481</v>
      </c>
      <c r="J7278"/>
      <c r="U7278" s="43"/>
      <c r="AE7278"/>
    </row>
    <row r="7279" spans="1:31">
      <c r="A7279">
        <v>19410</v>
      </c>
      <c r="B7279" t="s">
        <v>6504</v>
      </c>
      <c r="C7279" t="s">
        <v>33477</v>
      </c>
      <c r="D7279" t="s">
        <v>33476</v>
      </c>
      <c r="E7279"/>
      <c r="F7279"/>
      <c r="G7279"/>
      <c r="H7279">
        <v>2300</v>
      </c>
      <c r="I7279" t="s">
        <v>33481</v>
      </c>
      <c r="J7279"/>
      <c r="U7279" s="43"/>
      <c r="AE7279"/>
    </row>
    <row r="7280" spans="1:31">
      <c r="A7280">
        <v>19190</v>
      </c>
      <c r="B7280" t="s">
        <v>6505</v>
      </c>
      <c r="C7280" t="s">
        <v>33477</v>
      </c>
      <c r="D7280" t="s">
        <v>33476</v>
      </c>
      <c r="E7280"/>
      <c r="F7280"/>
      <c r="G7280"/>
      <c r="H7280">
        <v>2320</v>
      </c>
      <c r="I7280" t="s">
        <v>33481</v>
      </c>
      <c r="J7280"/>
      <c r="U7280" s="43"/>
      <c r="AE7280"/>
    </row>
    <row r="7281" spans="1:31">
      <c r="A7281">
        <v>19290</v>
      </c>
      <c r="B7281" t="s">
        <v>6506</v>
      </c>
      <c r="C7281" t="s">
        <v>33478</v>
      </c>
      <c r="D7281" t="s">
        <v>33476</v>
      </c>
      <c r="E7281"/>
      <c r="F7281"/>
      <c r="G7281"/>
      <c r="H7281">
        <v>2320</v>
      </c>
      <c r="I7281" t="s">
        <v>33481</v>
      </c>
      <c r="J7281"/>
      <c r="U7281" s="43"/>
      <c r="AE7281"/>
    </row>
    <row r="7282" spans="1:31">
      <c r="A7282">
        <v>19260</v>
      </c>
      <c r="B7282" t="s">
        <v>6507</v>
      </c>
      <c r="C7282" t="s">
        <v>33477</v>
      </c>
      <c r="D7282" t="s">
        <v>33482</v>
      </c>
      <c r="E7282"/>
      <c r="F7282"/>
      <c r="G7282"/>
      <c r="H7282">
        <v>2380</v>
      </c>
      <c r="I7282" t="s">
        <v>33481</v>
      </c>
      <c r="J7282"/>
      <c r="U7282" s="43"/>
      <c r="AE7282"/>
    </row>
    <row r="7283" spans="1:31">
      <c r="A7283">
        <v>19450</v>
      </c>
      <c r="B7283" t="s">
        <v>6508</v>
      </c>
      <c r="C7283" t="s">
        <v>33477</v>
      </c>
      <c r="D7283" t="e">
        <v>#N/A</v>
      </c>
      <c r="E7283"/>
      <c r="F7283"/>
      <c r="G7283"/>
      <c r="H7283">
        <v>2480</v>
      </c>
      <c r="I7283" t="s">
        <v>33481</v>
      </c>
      <c r="J7283"/>
      <c r="U7283" s="43"/>
      <c r="AE7283"/>
    </row>
    <row r="7284" spans="1:31">
      <c r="A7284">
        <v>19200</v>
      </c>
      <c r="B7284" t="s">
        <v>6509</v>
      </c>
      <c r="C7284" t="s">
        <v>33478</v>
      </c>
      <c r="D7284" t="s">
        <v>33476</v>
      </c>
      <c r="E7284"/>
      <c r="F7284"/>
      <c r="G7284"/>
      <c r="H7284">
        <v>2670</v>
      </c>
      <c r="I7284" t="s">
        <v>33481</v>
      </c>
      <c r="J7284"/>
      <c r="U7284" s="43"/>
      <c r="AE7284"/>
    </row>
    <row r="7285" spans="1:31">
      <c r="A7285">
        <v>19170</v>
      </c>
      <c r="B7285" t="s">
        <v>6510</v>
      </c>
      <c r="C7285" t="s">
        <v>33478</v>
      </c>
      <c r="D7285" t="s">
        <v>33476</v>
      </c>
      <c r="E7285"/>
      <c r="F7285"/>
      <c r="G7285"/>
      <c r="H7285">
        <v>2700</v>
      </c>
      <c r="I7285" t="s">
        <v>33481</v>
      </c>
      <c r="J7285"/>
      <c r="U7285" s="43"/>
      <c r="AE7285"/>
    </row>
    <row r="7286" spans="1:31">
      <c r="A7286">
        <v>19120</v>
      </c>
      <c r="B7286" t="s">
        <v>6511</v>
      </c>
      <c r="C7286" t="s">
        <v>33477</v>
      </c>
      <c r="D7286" t="s">
        <v>33476</v>
      </c>
      <c r="E7286"/>
      <c r="F7286"/>
      <c r="G7286"/>
      <c r="H7286">
        <v>2860</v>
      </c>
      <c r="I7286" t="s">
        <v>33481</v>
      </c>
      <c r="J7286"/>
      <c r="U7286" s="43"/>
      <c r="AE7286"/>
    </row>
    <row r="7287" spans="1:31">
      <c r="A7287">
        <v>19120</v>
      </c>
      <c r="B7287" t="s">
        <v>6512</v>
      </c>
      <c r="C7287" t="s">
        <v>33477</v>
      </c>
      <c r="D7287" t="s">
        <v>33476</v>
      </c>
      <c r="E7287"/>
      <c r="F7287"/>
      <c r="G7287"/>
      <c r="H7287">
        <v>2860</v>
      </c>
      <c r="I7287" t="s">
        <v>33481</v>
      </c>
      <c r="J7287"/>
      <c r="U7287" s="43"/>
      <c r="AE7287"/>
    </row>
    <row r="7288" spans="1:31">
      <c r="A7288">
        <v>19430</v>
      </c>
      <c r="B7288" t="s">
        <v>6513</v>
      </c>
      <c r="C7288" t="s">
        <v>33477</v>
      </c>
      <c r="D7288" t="s">
        <v>33476</v>
      </c>
      <c r="E7288"/>
      <c r="F7288"/>
      <c r="G7288"/>
      <c r="H7288">
        <v>2870</v>
      </c>
      <c r="I7288" t="s">
        <v>33481</v>
      </c>
      <c r="J7288"/>
      <c r="U7288" s="43"/>
      <c r="AE7288"/>
    </row>
    <row r="7289" spans="1:31">
      <c r="A7289">
        <v>19260</v>
      </c>
      <c r="B7289" t="s">
        <v>6514</v>
      </c>
      <c r="C7289" t="s">
        <v>33477</v>
      </c>
      <c r="D7289" t="s">
        <v>33482</v>
      </c>
      <c r="E7289"/>
      <c r="F7289"/>
      <c r="G7289"/>
      <c r="H7289">
        <v>2880</v>
      </c>
      <c r="I7289" t="s">
        <v>33481</v>
      </c>
      <c r="J7289"/>
      <c r="U7289" s="43"/>
      <c r="AE7289"/>
    </row>
    <row r="7290" spans="1:31">
      <c r="A7290">
        <v>19220</v>
      </c>
      <c r="B7290" t="s">
        <v>6515</v>
      </c>
      <c r="C7290" t="s">
        <v>33477</v>
      </c>
      <c r="D7290" t="s">
        <v>33476</v>
      </c>
      <c r="E7290"/>
      <c r="F7290"/>
      <c r="G7290"/>
      <c r="H7290">
        <v>2880</v>
      </c>
      <c r="I7290" t="s">
        <v>33481</v>
      </c>
      <c r="J7290"/>
      <c r="U7290" s="43"/>
      <c r="AE7290"/>
    </row>
    <row r="7291" spans="1:31">
      <c r="A7291">
        <v>19320</v>
      </c>
      <c r="B7291" t="s">
        <v>6516</v>
      </c>
      <c r="C7291" t="s">
        <v>33477</v>
      </c>
      <c r="D7291" t="s">
        <v>33476</v>
      </c>
      <c r="E7291"/>
      <c r="F7291"/>
      <c r="G7291"/>
      <c r="H7291">
        <v>10220</v>
      </c>
      <c r="I7291" t="s">
        <v>33481</v>
      </c>
      <c r="J7291"/>
      <c r="U7291" s="43"/>
      <c r="AE7291"/>
    </row>
    <row r="7292" spans="1:31">
      <c r="A7292">
        <v>19160</v>
      </c>
      <c r="B7292" t="s">
        <v>6517</v>
      </c>
      <c r="C7292" t="s">
        <v>33477</v>
      </c>
      <c r="D7292" t="s">
        <v>33476</v>
      </c>
      <c r="E7292"/>
      <c r="F7292"/>
      <c r="G7292"/>
      <c r="H7292">
        <v>10500</v>
      </c>
      <c r="I7292" t="s">
        <v>33481</v>
      </c>
      <c r="J7292"/>
      <c r="U7292" s="43"/>
      <c r="AE7292"/>
    </row>
    <row r="7293" spans="1:31">
      <c r="A7293">
        <v>19300</v>
      </c>
      <c r="B7293" t="s">
        <v>6518</v>
      </c>
      <c r="C7293" t="s">
        <v>33477</v>
      </c>
      <c r="D7293" t="s">
        <v>33476</v>
      </c>
      <c r="E7293"/>
      <c r="F7293"/>
      <c r="G7293"/>
      <c r="H7293">
        <v>14390</v>
      </c>
      <c r="I7293" t="s">
        <v>33481</v>
      </c>
      <c r="J7293"/>
      <c r="U7293" s="43"/>
      <c r="AE7293"/>
    </row>
    <row r="7294" spans="1:31">
      <c r="A7294">
        <v>19350</v>
      </c>
      <c r="B7294" t="s">
        <v>6519</v>
      </c>
      <c r="C7294" t="s">
        <v>33477</v>
      </c>
      <c r="D7294" t="s">
        <v>33476</v>
      </c>
      <c r="E7294"/>
      <c r="F7294"/>
      <c r="G7294"/>
      <c r="H7294">
        <v>14400</v>
      </c>
      <c r="I7294" t="s">
        <v>33481</v>
      </c>
      <c r="J7294"/>
      <c r="U7294" s="43"/>
      <c r="AE7294"/>
    </row>
    <row r="7295" spans="1:31">
      <c r="A7295">
        <v>19270</v>
      </c>
      <c r="B7295" t="s">
        <v>6520</v>
      </c>
      <c r="C7295" t="s">
        <v>33477</v>
      </c>
      <c r="D7295" t="s">
        <v>33476</v>
      </c>
      <c r="E7295"/>
      <c r="F7295"/>
      <c r="G7295"/>
      <c r="H7295">
        <v>14510</v>
      </c>
      <c r="I7295" t="s">
        <v>33481</v>
      </c>
      <c r="J7295"/>
      <c r="U7295" s="43"/>
      <c r="AE7295"/>
    </row>
    <row r="7296" spans="1:31">
      <c r="A7296">
        <v>19500</v>
      </c>
      <c r="B7296" t="s">
        <v>6521</v>
      </c>
      <c r="C7296" t="s">
        <v>33477</v>
      </c>
      <c r="D7296" t="s">
        <v>33476</v>
      </c>
      <c r="E7296"/>
      <c r="F7296"/>
      <c r="G7296"/>
      <c r="H7296">
        <v>21250</v>
      </c>
      <c r="I7296" t="s">
        <v>33481</v>
      </c>
      <c r="J7296"/>
      <c r="U7296" s="43"/>
      <c r="AE7296"/>
    </row>
    <row r="7297" spans="1:31">
      <c r="A7297">
        <v>19200</v>
      </c>
      <c r="B7297" t="s">
        <v>1615</v>
      </c>
      <c r="C7297" t="s">
        <v>33478</v>
      </c>
      <c r="D7297" t="s">
        <v>33476</v>
      </c>
      <c r="E7297"/>
      <c r="F7297"/>
      <c r="G7297"/>
      <c r="H7297">
        <v>27150</v>
      </c>
      <c r="I7297" t="s">
        <v>33481</v>
      </c>
      <c r="J7297"/>
      <c r="U7297" s="43"/>
      <c r="AE7297"/>
    </row>
    <row r="7298" spans="1:31">
      <c r="A7298">
        <v>19390</v>
      </c>
      <c r="B7298" t="s">
        <v>5928</v>
      </c>
      <c r="C7298" t="s">
        <v>33477</v>
      </c>
      <c r="D7298" t="s">
        <v>33476</v>
      </c>
      <c r="E7298"/>
      <c r="F7298"/>
      <c r="G7298"/>
      <c r="H7298">
        <v>28410</v>
      </c>
      <c r="I7298" t="s">
        <v>33481</v>
      </c>
      <c r="J7298"/>
      <c r="U7298" s="43"/>
      <c r="AE7298"/>
    </row>
    <row r="7299" spans="1:31">
      <c r="A7299">
        <v>19130</v>
      </c>
      <c r="B7299" t="s">
        <v>6522</v>
      </c>
      <c r="C7299" t="s">
        <v>33477</v>
      </c>
      <c r="D7299" t="s">
        <v>33476</v>
      </c>
      <c r="E7299"/>
      <c r="F7299"/>
      <c r="G7299"/>
      <c r="H7299">
        <v>28410</v>
      </c>
      <c r="I7299" t="s">
        <v>33481</v>
      </c>
      <c r="J7299"/>
      <c r="U7299" s="43"/>
      <c r="AE7299"/>
    </row>
    <row r="7300" spans="1:31">
      <c r="A7300">
        <v>19500</v>
      </c>
      <c r="B7300" t="s">
        <v>6523</v>
      </c>
      <c r="C7300" t="s">
        <v>33477</v>
      </c>
      <c r="D7300" t="s">
        <v>33476</v>
      </c>
      <c r="E7300"/>
      <c r="F7300"/>
      <c r="G7300"/>
      <c r="H7300">
        <v>33141</v>
      </c>
      <c r="I7300" t="s">
        <v>33481</v>
      </c>
      <c r="J7300"/>
      <c r="U7300" s="43"/>
      <c r="AE7300"/>
    </row>
    <row r="7301" spans="1:31">
      <c r="A7301">
        <v>19380</v>
      </c>
      <c r="B7301" t="s">
        <v>6524</v>
      </c>
      <c r="C7301" t="s">
        <v>33477</v>
      </c>
      <c r="D7301" t="s">
        <v>33476</v>
      </c>
      <c r="E7301"/>
      <c r="F7301"/>
      <c r="G7301"/>
      <c r="H7301">
        <v>33230</v>
      </c>
      <c r="I7301" t="s">
        <v>33481</v>
      </c>
      <c r="J7301"/>
      <c r="U7301" s="43"/>
      <c r="AE7301"/>
    </row>
    <row r="7302" spans="1:31">
      <c r="A7302">
        <v>19130</v>
      </c>
      <c r="B7302" t="s">
        <v>6525</v>
      </c>
      <c r="C7302" t="s">
        <v>33477</v>
      </c>
      <c r="D7302" t="s">
        <v>33476</v>
      </c>
      <c r="E7302"/>
      <c r="F7302"/>
      <c r="G7302"/>
      <c r="H7302">
        <v>33250</v>
      </c>
      <c r="I7302" t="s">
        <v>33481</v>
      </c>
      <c r="J7302"/>
      <c r="U7302" s="43"/>
      <c r="AE7302"/>
    </row>
    <row r="7303" spans="1:31">
      <c r="A7303">
        <v>19410</v>
      </c>
      <c r="B7303" t="s">
        <v>6526</v>
      </c>
      <c r="C7303" t="s">
        <v>33477</v>
      </c>
      <c r="D7303" t="s">
        <v>33476</v>
      </c>
      <c r="E7303"/>
      <c r="F7303"/>
      <c r="G7303"/>
      <c r="H7303">
        <v>33290</v>
      </c>
      <c r="I7303" t="s">
        <v>33481</v>
      </c>
      <c r="J7303"/>
      <c r="U7303" s="43"/>
      <c r="AE7303"/>
    </row>
    <row r="7304" spans="1:31">
      <c r="A7304">
        <v>19430</v>
      </c>
      <c r="B7304" t="s">
        <v>6527</v>
      </c>
      <c r="C7304" t="s">
        <v>33477</v>
      </c>
      <c r="D7304" t="s">
        <v>33476</v>
      </c>
      <c r="E7304"/>
      <c r="F7304"/>
      <c r="G7304"/>
      <c r="H7304">
        <v>33340</v>
      </c>
      <c r="I7304" t="s">
        <v>33481</v>
      </c>
      <c r="J7304"/>
      <c r="U7304" s="43"/>
      <c r="AE7304"/>
    </row>
    <row r="7305" spans="1:31">
      <c r="A7305">
        <v>19200</v>
      </c>
      <c r="B7305" t="s">
        <v>6528</v>
      </c>
      <c r="C7305" t="s">
        <v>33478</v>
      </c>
      <c r="D7305" t="s">
        <v>33476</v>
      </c>
      <c r="E7305"/>
      <c r="F7305"/>
      <c r="G7305"/>
      <c r="H7305">
        <v>33340</v>
      </c>
      <c r="I7305" t="s">
        <v>33481</v>
      </c>
      <c r="J7305"/>
      <c r="U7305" s="43"/>
      <c r="AE7305"/>
    </row>
    <row r="7306" spans="1:31">
      <c r="A7306">
        <v>19600</v>
      </c>
      <c r="B7306" t="s">
        <v>6529</v>
      </c>
      <c r="C7306" t="s">
        <v>33477</v>
      </c>
      <c r="D7306" t="s">
        <v>33476</v>
      </c>
      <c r="E7306"/>
      <c r="F7306"/>
      <c r="G7306"/>
      <c r="H7306">
        <v>33340</v>
      </c>
      <c r="I7306" t="s">
        <v>33481</v>
      </c>
      <c r="J7306"/>
      <c r="U7306" s="43"/>
      <c r="AE7306"/>
    </row>
    <row r="7307" spans="1:31">
      <c r="A7307">
        <v>19380</v>
      </c>
      <c r="B7307" t="s">
        <v>5228</v>
      </c>
      <c r="C7307" t="s">
        <v>33477</v>
      </c>
      <c r="D7307" t="s">
        <v>33476</v>
      </c>
      <c r="E7307"/>
      <c r="F7307"/>
      <c r="G7307"/>
      <c r="H7307">
        <v>33390</v>
      </c>
      <c r="I7307" t="s">
        <v>33481</v>
      </c>
      <c r="J7307"/>
      <c r="U7307" s="43"/>
      <c r="AE7307"/>
    </row>
    <row r="7308" spans="1:31">
      <c r="A7308">
        <v>19220</v>
      </c>
      <c r="B7308" t="s">
        <v>6530</v>
      </c>
      <c r="C7308" t="s">
        <v>33477</v>
      </c>
      <c r="D7308" t="s">
        <v>33476</v>
      </c>
      <c r="E7308"/>
      <c r="F7308"/>
      <c r="G7308"/>
      <c r="H7308">
        <v>33460</v>
      </c>
      <c r="I7308" t="s">
        <v>33481</v>
      </c>
      <c r="J7308"/>
      <c r="U7308" s="43"/>
      <c r="AE7308"/>
    </row>
    <row r="7309" spans="1:31">
      <c r="A7309">
        <v>19700</v>
      </c>
      <c r="B7309" t="s">
        <v>1254</v>
      </c>
      <c r="C7309" t="s">
        <v>33477</v>
      </c>
      <c r="D7309" t="s">
        <v>33476</v>
      </c>
      <c r="E7309"/>
      <c r="F7309"/>
      <c r="G7309"/>
      <c r="H7309">
        <v>33480</v>
      </c>
      <c r="I7309" t="s">
        <v>33481</v>
      </c>
      <c r="J7309"/>
      <c r="U7309" s="43"/>
      <c r="AE7309"/>
    </row>
    <row r="7310" spans="1:31">
      <c r="A7310">
        <v>19130</v>
      </c>
      <c r="B7310" t="s">
        <v>6531</v>
      </c>
      <c r="C7310" t="s">
        <v>33477</v>
      </c>
      <c r="D7310" t="s">
        <v>33476</v>
      </c>
      <c r="E7310"/>
      <c r="F7310"/>
      <c r="G7310"/>
      <c r="H7310">
        <v>33640</v>
      </c>
      <c r="I7310" t="s">
        <v>33481</v>
      </c>
      <c r="J7310"/>
      <c r="U7310" s="43"/>
      <c r="AE7310"/>
    </row>
    <row r="7311" spans="1:31">
      <c r="A7311">
        <v>19130</v>
      </c>
      <c r="B7311" t="s">
        <v>6532</v>
      </c>
      <c r="C7311" t="s">
        <v>33477</v>
      </c>
      <c r="D7311" t="s">
        <v>33476</v>
      </c>
      <c r="E7311"/>
      <c r="F7311"/>
      <c r="G7311"/>
      <c r="H7311">
        <v>33860</v>
      </c>
      <c r="I7311" t="s">
        <v>33481</v>
      </c>
      <c r="J7311"/>
      <c r="U7311" s="43"/>
      <c r="AE7311"/>
    </row>
    <row r="7312" spans="1:31">
      <c r="A7312">
        <v>19210</v>
      </c>
      <c r="B7312" t="s">
        <v>6533</v>
      </c>
      <c r="C7312" t="s">
        <v>33477</v>
      </c>
      <c r="D7312" t="s">
        <v>33476</v>
      </c>
      <c r="E7312"/>
      <c r="F7312"/>
      <c r="G7312"/>
      <c r="H7312">
        <v>33920</v>
      </c>
      <c r="I7312" t="s">
        <v>33481</v>
      </c>
      <c r="J7312"/>
      <c r="U7312" s="43"/>
      <c r="AE7312"/>
    </row>
    <row r="7313" spans="1:31">
      <c r="A7313">
        <v>19200</v>
      </c>
      <c r="B7313" t="s">
        <v>6534</v>
      </c>
      <c r="C7313" t="s">
        <v>33478</v>
      </c>
      <c r="D7313" t="s">
        <v>33476</v>
      </c>
      <c r="E7313"/>
      <c r="F7313"/>
      <c r="G7313"/>
      <c r="H7313">
        <v>33920</v>
      </c>
      <c r="I7313" t="s">
        <v>33481</v>
      </c>
      <c r="J7313"/>
      <c r="U7313" s="43"/>
      <c r="AE7313"/>
    </row>
    <row r="7314" spans="1:31">
      <c r="A7314">
        <v>19160</v>
      </c>
      <c r="B7314" t="s">
        <v>6535</v>
      </c>
      <c r="C7314" t="s">
        <v>33477</v>
      </c>
      <c r="D7314" t="s">
        <v>33476</v>
      </c>
      <c r="E7314"/>
      <c r="F7314"/>
      <c r="G7314"/>
      <c r="H7314">
        <v>36000</v>
      </c>
      <c r="I7314" t="s">
        <v>33481</v>
      </c>
      <c r="J7314"/>
      <c r="U7314" s="43"/>
      <c r="AE7314"/>
    </row>
    <row r="7315" spans="1:31">
      <c r="A7315">
        <v>19200</v>
      </c>
      <c r="B7315" t="s">
        <v>6536</v>
      </c>
      <c r="C7315" t="s">
        <v>33478</v>
      </c>
      <c r="D7315" t="s">
        <v>33476</v>
      </c>
      <c r="E7315"/>
      <c r="F7315"/>
      <c r="G7315"/>
      <c r="H7315">
        <v>36120</v>
      </c>
      <c r="I7315" t="s">
        <v>33481</v>
      </c>
      <c r="J7315"/>
      <c r="U7315" s="43"/>
      <c r="AE7315"/>
    </row>
    <row r="7316" spans="1:31">
      <c r="A7316">
        <v>19270</v>
      </c>
      <c r="B7316" t="s">
        <v>6537</v>
      </c>
      <c r="C7316" t="s">
        <v>33477</v>
      </c>
      <c r="D7316" t="s">
        <v>33476</v>
      </c>
      <c r="E7316"/>
      <c r="F7316"/>
      <c r="G7316"/>
      <c r="H7316">
        <v>37120</v>
      </c>
      <c r="I7316" t="s">
        <v>33481</v>
      </c>
      <c r="J7316"/>
      <c r="U7316" s="43"/>
      <c r="AE7316"/>
    </row>
    <row r="7317" spans="1:31">
      <c r="A7317">
        <v>19490</v>
      </c>
      <c r="B7317" t="s">
        <v>6538</v>
      </c>
      <c r="C7317" t="s">
        <v>33477</v>
      </c>
      <c r="D7317" t="s">
        <v>33476</v>
      </c>
      <c r="E7317"/>
      <c r="F7317"/>
      <c r="G7317"/>
      <c r="H7317">
        <v>37150</v>
      </c>
      <c r="I7317" t="s">
        <v>33481</v>
      </c>
      <c r="J7317"/>
      <c r="U7317" s="43"/>
      <c r="AE7317"/>
    </row>
    <row r="7318" spans="1:31">
      <c r="A7318">
        <v>19200</v>
      </c>
      <c r="B7318" t="s">
        <v>6539</v>
      </c>
      <c r="C7318" t="s">
        <v>33478</v>
      </c>
      <c r="D7318" t="s">
        <v>33476</v>
      </c>
      <c r="E7318"/>
      <c r="F7318"/>
      <c r="G7318"/>
      <c r="H7318">
        <v>40310</v>
      </c>
      <c r="I7318" t="s">
        <v>33481</v>
      </c>
      <c r="J7318"/>
      <c r="U7318" s="43"/>
      <c r="AE7318"/>
    </row>
    <row r="7319" spans="1:31">
      <c r="A7319">
        <v>19220</v>
      </c>
      <c r="B7319" t="s">
        <v>6540</v>
      </c>
      <c r="C7319" t="s">
        <v>33477</v>
      </c>
      <c r="D7319" t="s">
        <v>33476</v>
      </c>
      <c r="E7319"/>
      <c r="F7319"/>
      <c r="G7319"/>
      <c r="H7319">
        <v>41110</v>
      </c>
      <c r="I7319" t="s">
        <v>33481</v>
      </c>
      <c r="J7319"/>
      <c r="U7319" s="43"/>
      <c r="AE7319"/>
    </row>
    <row r="7320" spans="1:31">
      <c r="A7320">
        <v>19290</v>
      </c>
      <c r="B7320" t="s">
        <v>6541</v>
      </c>
      <c r="C7320" t="s">
        <v>33478</v>
      </c>
      <c r="D7320" t="s">
        <v>33476</v>
      </c>
      <c r="E7320"/>
      <c r="F7320"/>
      <c r="G7320"/>
      <c r="H7320">
        <v>41130</v>
      </c>
      <c r="I7320" t="s">
        <v>33481</v>
      </c>
      <c r="J7320"/>
      <c r="U7320" s="43"/>
      <c r="AE7320"/>
    </row>
    <row r="7321" spans="1:31">
      <c r="A7321">
        <v>19330</v>
      </c>
      <c r="B7321" t="s">
        <v>6542</v>
      </c>
      <c r="C7321" t="s">
        <v>33477</v>
      </c>
      <c r="D7321" t="s">
        <v>33476</v>
      </c>
      <c r="E7321"/>
      <c r="F7321"/>
      <c r="G7321"/>
      <c r="H7321">
        <v>41130</v>
      </c>
      <c r="I7321" t="s">
        <v>33481</v>
      </c>
      <c r="J7321"/>
      <c r="U7321" s="43"/>
      <c r="AE7321"/>
    </row>
    <row r="7322" spans="1:31">
      <c r="A7322">
        <v>19550</v>
      </c>
      <c r="B7322" t="s">
        <v>6543</v>
      </c>
      <c r="C7322" t="s">
        <v>33477</v>
      </c>
      <c r="D7322" t="s">
        <v>33476</v>
      </c>
      <c r="E7322"/>
      <c r="F7322"/>
      <c r="G7322"/>
      <c r="H7322">
        <v>41140</v>
      </c>
      <c r="I7322" t="s">
        <v>33481</v>
      </c>
      <c r="J7322"/>
      <c r="U7322" s="43"/>
      <c r="AE7322"/>
    </row>
    <row r="7323" spans="1:31">
      <c r="A7323">
        <v>19170</v>
      </c>
      <c r="B7323" t="s">
        <v>6544</v>
      </c>
      <c r="C7323" t="s">
        <v>33478</v>
      </c>
      <c r="D7323" t="s">
        <v>33476</v>
      </c>
      <c r="E7323"/>
      <c r="F7323"/>
      <c r="G7323"/>
      <c r="H7323">
        <v>41200</v>
      </c>
      <c r="I7323" t="s">
        <v>33481</v>
      </c>
      <c r="J7323"/>
      <c r="U7323" s="43"/>
      <c r="AE7323"/>
    </row>
    <row r="7324" spans="1:31">
      <c r="A7324">
        <v>19160</v>
      </c>
      <c r="B7324" t="s">
        <v>6545</v>
      </c>
      <c r="C7324" t="s">
        <v>33477</v>
      </c>
      <c r="D7324" t="s">
        <v>33476</v>
      </c>
      <c r="E7324"/>
      <c r="F7324"/>
      <c r="G7324"/>
      <c r="H7324">
        <v>41320</v>
      </c>
      <c r="I7324" t="s">
        <v>33481</v>
      </c>
      <c r="J7324"/>
      <c r="U7324" s="43"/>
      <c r="AE7324"/>
    </row>
    <row r="7325" spans="1:31">
      <c r="A7325">
        <v>19560</v>
      </c>
      <c r="B7325" t="s">
        <v>6546</v>
      </c>
      <c r="C7325" t="s">
        <v>33477</v>
      </c>
      <c r="D7325" t="s">
        <v>33476</v>
      </c>
      <c r="E7325"/>
      <c r="F7325"/>
      <c r="G7325"/>
      <c r="H7325">
        <v>47170</v>
      </c>
      <c r="I7325" t="s">
        <v>33481</v>
      </c>
      <c r="J7325"/>
      <c r="U7325" s="43"/>
      <c r="AE7325"/>
    </row>
    <row r="7326" spans="1:31">
      <c r="A7326">
        <v>19400</v>
      </c>
      <c r="B7326" t="s">
        <v>6547</v>
      </c>
      <c r="C7326" t="s">
        <v>33477</v>
      </c>
      <c r="D7326" t="s">
        <v>33482</v>
      </c>
      <c r="E7326"/>
      <c r="F7326"/>
      <c r="G7326"/>
      <c r="H7326">
        <v>47420</v>
      </c>
      <c r="I7326" t="s">
        <v>33481</v>
      </c>
      <c r="J7326"/>
      <c r="U7326" s="43"/>
      <c r="AE7326"/>
    </row>
    <row r="7327" spans="1:31">
      <c r="A7327">
        <v>19700</v>
      </c>
      <c r="B7327" t="s">
        <v>6548</v>
      </c>
      <c r="C7327" t="s">
        <v>33477</v>
      </c>
      <c r="D7327" t="s">
        <v>33476</v>
      </c>
      <c r="E7327"/>
      <c r="F7327"/>
      <c r="G7327"/>
      <c r="H7327">
        <v>51140</v>
      </c>
      <c r="I7327" t="s">
        <v>33481</v>
      </c>
      <c r="J7327"/>
      <c r="U7327" s="43"/>
      <c r="AE7327"/>
    </row>
    <row r="7328" spans="1:31">
      <c r="A7328">
        <v>19220</v>
      </c>
      <c r="B7328" t="s">
        <v>6549</v>
      </c>
      <c r="C7328" t="s">
        <v>33477</v>
      </c>
      <c r="D7328" t="s">
        <v>33476</v>
      </c>
      <c r="E7328"/>
      <c r="F7328"/>
      <c r="G7328"/>
      <c r="H7328">
        <v>51210</v>
      </c>
      <c r="I7328" t="s">
        <v>33481</v>
      </c>
      <c r="J7328"/>
      <c r="U7328" s="43"/>
      <c r="AE7328"/>
    </row>
    <row r="7329" spans="1:31">
      <c r="A7329">
        <v>19430</v>
      </c>
      <c r="B7329" t="s">
        <v>6550</v>
      </c>
      <c r="C7329" t="s">
        <v>33477</v>
      </c>
      <c r="D7329" t="s">
        <v>33476</v>
      </c>
      <c r="E7329"/>
      <c r="F7329"/>
      <c r="G7329"/>
      <c r="H7329">
        <v>52100</v>
      </c>
      <c r="I7329" t="s">
        <v>33481</v>
      </c>
      <c r="J7329"/>
      <c r="U7329" s="43"/>
      <c r="AE7329"/>
    </row>
    <row r="7330" spans="1:31">
      <c r="A7330">
        <v>19210</v>
      </c>
      <c r="B7330" t="s">
        <v>6551</v>
      </c>
      <c r="C7330" t="s">
        <v>33477</v>
      </c>
      <c r="D7330" t="s">
        <v>33476</v>
      </c>
      <c r="E7330"/>
      <c r="F7330"/>
      <c r="G7330"/>
      <c r="H7330">
        <v>52220</v>
      </c>
      <c r="I7330" t="s">
        <v>33481</v>
      </c>
      <c r="J7330"/>
      <c r="U7330" s="43"/>
      <c r="AE7330"/>
    </row>
    <row r="7331" spans="1:31">
      <c r="A7331">
        <v>19500</v>
      </c>
      <c r="B7331" t="s">
        <v>6552</v>
      </c>
      <c r="C7331" t="s">
        <v>33477</v>
      </c>
      <c r="D7331" t="s">
        <v>33476</v>
      </c>
      <c r="E7331"/>
      <c r="F7331"/>
      <c r="G7331"/>
      <c r="H7331">
        <v>52220</v>
      </c>
      <c r="I7331" t="s">
        <v>33481</v>
      </c>
      <c r="J7331"/>
      <c r="U7331" s="43"/>
      <c r="AE7331"/>
    </row>
    <row r="7332" spans="1:31">
      <c r="A7332">
        <v>19160</v>
      </c>
      <c r="B7332" t="s">
        <v>6553</v>
      </c>
      <c r="C7332" t="s">
        <v>33477</v>
      </c>
      <c r="D7332" t="s">
        <v>33476</v>
      </c>
      <c r="E7332"/>
      <c r="F7332"/>
      <c r="G7332"/>
      <c r="H7332">
        <v>60138</v>
      </c>
      <c r="I7332" t="s">
        <v>33481</v>
      </c>
      <c r="J7332"/>
      <c r="U7332" s="43"/>
      <c r="AE7332"/>
    </row>
    <row r="7333" spans="1:31">
      <c r="A7333">
        <v>19150</v>
      </c>
      <c r="B7333" t="s">
        <v>6554</v>
      </c>
      <c r="C7333" t="s">
        <v>33477</v>
      </c>
      <c r="D7333" t="s">
        <v>33476</v>
      </c>
      <c r="E7333"/>
      <c r="F7333"/>
      <c r="G7333"/>
      <c r="H7333">
        <v>60190</v>
      </c>
      <c r="I7333" t="s">
        <v>33481</v>
      </c>
      <c r="J7333"/>
      <c r="U7333" s="43"/>
      <c r="AE7333"/>
    </row>
    <row r="7334" spans="1:31">
      <c r="A7334">
        <v>19400</v>
      </c>
      <c r="B7334" t="s">
        <v>6555</v>
      </c>
      <c r="C7334" t="s">
        <v>33477</v>
      </c>
      <c r="D7334" t="s">
        <v>33482</v>
      </c>
      <c r="E7334"/>
      <c r="F7334"/>
      <c r="G7334"/>
      <c r="H7334">
        <v>60190</v>
      </c>
      <c r="I7334" t="s">
        <v>33481</v>
      </c>
      <c r="J7334"/>
      <c r="U7334" s="43"/>
      <c r="AE7334"/>
    </row>
    <row r="7335" spans="1:31">
      <c r="A7335">
        <v>19320</v>
      </c>
      <c r="B7335" t="s">
        <v>6556</v>
      </c>
      <c r="C7335" t="s">
        <v>33477</v>
      </c>
      <c r="D7335" t="s">
        <v>33476</v>
      </c>
      <c r="E7335"/>
      <c r="F7335"/>
      <c r="G7335"/>
      <c r="H7335">
        <v>60240</v>
      </c>
      <c r="I7335" t="s">
        <v>33481</v>
      </c>
      <c r="J7335"/>
      <c r="U7335" s="43"/>
      <c r="AE7335"/>
    </row>
    <row r="7336" spans="1:31">
      <c r="A7336">
        <v>19210</v>
      </c>
      <c r="B7336" t="s">
        <v>6557</v>
      </c>
      <c r="C7336" t="s">
        <v>33477</v>
      </c>
      <c r="D7336" t="s">
        <v>33476</v>
      </c>
      <c r="E7336"/>
      <c r="F7336"/>
      <c r="G7336"/>
      <c r="H7336">
        <v>60240</v>
      </c>
      <c r="I7336" t="s">
        <v>33481</v>
      </c>
      <c r="J7336"/>
      <c r="U7336" s="43"/>
      <c r="AE7336"/>
    </row>
    <row r="7337" spans="1:31">
      <c r="A7337">
        <v>19320</v>
      </c>
      <c r="B7337" t="s">
        <v>6558</v>
      </c>
      <c r="C7337" t="s">
        <v>33477</v>
      </c>
      <c r="D7337" t="s">
        <v>33476</v>
      </c>
      <c r="E7337"/>
      <c r="F7337"/>
      <c r="G7337"/>
      <c r="H7337">
        <v>60350</v>
      </c>
      <c r="I7337" t="s">
        <v>33481</v>
      </c>
      <c r="J7337"/>
      <c r="U7337" s="43"/>
      <c r="AE7337"/>
    </row>
    <row r="7338" spans="1:31">
      <c r="A7338">
        <v>19170</v>
      </c>
      <c r="B7338" t="s">
        <v>6559</v>
      </c>
      <c r="C7338" t="s">
        <v>33478</v>
      </c>
      <c r="D7338" t="s">
        <v>33476</v>
      </c>
      <c r="E7338"/>
      <c r="F7338"/>
      <c r="G7338"/>
      <c r="H7338">
        <v>60550</v>
      </c>
      <c r="I7338" t="s">
        <v>33481</v>
      </c>
      <c r="J7338"/>
      <c r="U7338" s="43"/>
      <c r="AE7338"/>
    </row>
    <row r="7339" spans="1:31">
      <c r="A7339">
        <v>19330</v>
      </c>
      <c r="B7339" t="s">
        <v>6560</v>
      </c>
      <c r="C7339" t="s">
        <v>33477</v>
      </c>
      <c r="D7339" t="s">
        <v>33476</v>
      </c>
      <c r="E7339"/>
      <c r="F7339"/>
      <c r="G7339"/>
      <c r="H7339">
        <v>60700</v>
      </c>
      <c r="I7339" t="s">
        <v>33481</v>
      </c>
      <c r="J7339"/>
      <c r="U7339" s="43"/>
      <c r="AE7339"/>
    </row>
    <row r="7340" spans="1:31">
      <c r="A7340">
        <v>19160</v>
      </c>
      <c r="B7340" t="s">
        <v>6561</v>
      </c>
      <c r="C7340" t="s">
        <v>33477</v>
      </c>
      <c r="D7340" t="s">
        <v>33476</v>
      </c>
      <c r="E7340"/>
      <c r="F7340"/>
      <c r="G7340"/>
      <c r="H7340">
        <v>60750</v>
      </c>
      <c r="I7340" t="s">
        <v>33481</v>
      </c>
      <c r="J7340"/>
      <c r="U7340" s="43"/>
      <c r="AE7340"/>
    </row>
    <row r="7341" spans="1:31">
      <c r="A7341">
        <v>19600</v>
      </c>
      <c r="B7341" t="s">
        <v>6562</v>
      </c>
      <c r="C7341" t="s">
        <v>33477</v>
      </c>
      <c r="D7341" t="s">
        <v>33476</v>
      </c>
      <c r="E7341"/>
      <c r="F7341"/>
      <c r="G7341"/>
      <c r="H7341">
        <v>62180</v>
      </c>
      <c r="I7341" t="s">
        <v>33481</v>
      </c>
      <c r="J7341"/>
      <c r="U7341" s="43"/>
      <c r="AE7341"/>
    </row>
    <row r="7342" spans="1:31">
      <c r="A7342">
        <v>19210</v>
      </c>
      <c r="B7342" t="s">
        <v>6563</v>
      </c>
      <c r="C7342" t="s">
        <v>33477</v>
      </c>
      <c r="D7342" t="s">
        <v>33476</v>
      </c>
      <c r="E7342"/>
      <c r="F7342"/>
      <c r="G7342"/>
      <c r="H7342">
        <v>62180</v>
      </c>
      <c r="I7342" t="s">
        <v>33481</v>
      </c>
      <c r="J7342"/>
      <c r="U7342" s="43"/>
      <c r="AE7342"/>
    </row>
    <row r="7343" spans="1:31">
      <c r="A7343">
        <v>19320</v>
      </c>
      <c r="B7343" t="s">
        <v>6564</v>
      </c>
      <c r="C7343" t="s">
        <v>33477</v>
      </c>
      <c r="D7343" t="s">
        <v>33476</v>
      </c>
      <c r="E7343"/>
      <c r="F7343"/>
      <c r="G7343"/>
      <c r="H7343">
        <v>62870</v>
      </c>
      <c r="I7343" t="s">
        <v>33481</v>
      </c>
      <c r="J7343"/>
      <c r="U7343" s="43"/>
      <c r="AE7343"/>
    </row>
    <row r="7344" spans="1:31">
      <c r="A7344">
        <v>19200</v>
      </c>
      <c r="B7344" t="s">
        <v>6565</v>
      </c>
      <c r="C7344" t="s">
        <v>33478</v>
      </c>
      <c r="D7344" t="s">
        <v>33476</v>
      </c>
      <c r="E7344"/>
      <c r="F7344"/>
      <c r="G7344"/>
      <c r="H7344">
        <v>76116</v>
      </c>
      <c r="I7344" t="s">
        <v>33481</v>
      </c>
      <c r="J7344"/>
      <c r="U7344" s="43"/>
      <c r="AE7344"/>
    </row>
    <row r="7345" spans="1:31">
      <c r="A7345">
        <v>19200</v>
      </c>
      <c r="B7345" t="s">
        <v>6566</v>
      </c>
      <c r="C7345" t="s">
        <v>33478</v>
      </c>
      <c r="D7345" t="s">
        <v>33476</v>
      </c>
      <c r="E7345"/>
      <c r="F7345"/>
      <c r="G7345"/>
      <c r="H7345">
        <v>76220</v>
      </c>
      <c r="I7345" t="s">
        <v>33481</v>
      </c>
      <c r="J7345"/>
      <c r="U7345" s="43"/>
      <c r="AE7345"/>
    </row>
    <row r="7346" spans="1:31">
      <c r="A7346">
        <v>19270</v>
      </c>
      <c r="B7346" t="s">
        <v>6567</v>
      </c>
      <c r="C7346" t="s">
        <v>33477</v>
      </c>
      <c r="D7346" t="s">
        <v>33476</v>
      </c>
      <c r="E7346"/>
      <c r="F7346"/>
      <c r="G7346"/>
      <c r="H7346">
        <v>76950</v>
      </c>
      <c r="I7346" t="s">
        <v>33481</v>
      </c>
      <c r="J7346"/>
      <c r="U7346" s="43"/>
      <c r="AE7346"/>
    </row>
    <row r="7347" spans="1:31">
      <c r="A7347">
        <v>19150</v>
      </c>
      <c r="B7347" t="s">
        <v>6568</v>
      </c>
      <c r="C7347" t="s">
        <v>33477</v>
      </c>
      <c r="D7347" t="s">
        <v>33476</v>
      </c>
      <c r="E7347"/>
      <c r="F7347"/>
      <c r="G7347"/>
      <c r="H7347">
        <v>78660</v>
      </c>
      <c r="I7347" t="s">
        <v>33481</v>
      </c>
      <c r="J7347"/>
      <c r="U7347" s="43"/>
      <c r="AE7347"/>
    </row>
    <row r="7348" spans="1:31">
      <c r="A7348">
        <v>19800</v>
      </c>
      <c r="B7348" t="s">
        <v>6569</v>
      </c>
      <c r="C7348" t="s">
        <v>33477</v>
      </c>
      <c r="D7348" t="s">
        <v>33476</v>
      </c>
      <c r="E7348"/>
      <c r="F7348"/>
      <c r="G7348"/>
      <c r="H7348">
        <v>80120</v>
      </c>
      <c r="I7348" t="s">
        <v>33481</v>
      </c>
      <c r="J7348"/>
      <c r="U7348" s="43"/>
      <c r="AE7348"/>
    </row>
    <row r="7349" spans="1:31">
      <c r="A7349">
        <v>19220</v>
      </c>
      <c r="B7349" t="s">
        <v>2504</v>
      </c>
      <c r="C7349" t="s">
        <v>33477</v>
      </c>
      <c r="D7349" t="s">
        <v>33476</v>
      </c>
      <c r="E7349"/>
      <c r="F7349"/>
      <c r="G7349"/>
      <c r="H7349">
        <v>80120</v>
      </c>
      <c r="I7349" t="s">
        <v>33481</v>
      </c>
      <c r="J7349"/>
      <c r="U7349" s="43"/>
      <c r="AE7349"/>
    </row>
    <row r="7350" spans="1:31">
      <c r="A7350">
        <v>19290</v>
      </c>
      <c r="B7350" t="s">
        <v>547</v>
      </c>
      <c r="C7350" t="s">
        <v>33478</v>
      </c>
      <c r="D7350" t="s">
        <v>33476</v>
      </c>
      <c r="E7350"/>
      <c r="F7350"/>
      <c r="G7350"/>
      <c r="H7350">
        <v>80120</v>
      </c>
      <c r="I7350" t="s">
        <v>33481</v>
      </c>
      <c r="J7350"/>
      <c r="U7350" s="43"/>
      <c r="AE7350"/>
    </row>
    <row r="7351" spans="1:31">
      <c r="A7351">
        <v>19310</v>
      </c>
      <c r="B7351" t="s">
        <v>6570</v>
      </c>
      <c r="C7351" t="s">
        <v>33477</v>
      </c>
      <c r="D7351" t="s">
        <v>33476</v>
      </c>
      <c r="E7351"/>
      <c r="F7351"/>
      <c r="G7351"/>
      <c r="H7351">
        <v>80120</v>
      </c>
      <c r="I7351" t="s">
        <v>33481</v>
      </c>
      <c r="J7351"/>
      <c r="U7351" s="43"/>
      <c r="AE7351"/>
    </row>
    <row r="7352" spans="1:31">
      <c r="A7352">
        <v>19700</v>
      </c>
      <c r="B7352" t="s">
        <v>6571</v>
      </c>
      <c r="C7352" t="s">
        <v>33477</v>
      </c>
      <c r="D7352" t="s">
        <v>33476</v>
      </c>
      <c r="E7352"/>
      <c r="F7352"/>
      <c r="G7352"/>
      <c r="H7352">
        <v>80150</v>
      </c>
      <c r="I7352" t="s">
        <v>33481</v>
      </c>
      <c r="J7352"/>
      <c r="U7352" s="43"/>
      <c r="AE7352"/>
    </row>
    <row r="7353" spans="1:31">
      <c r="A7353">
        <v>19290</v>
      </c>
      <c r="B7353" t="s">
        <v>6572</v>
      </c>
      <c r="C7353" t="s">
        <v>33478</v>
      </c>
      <c r="D7353" t="s">
        <v>33476</v>
      </c>
      <c r="E7353"/>
      <c r="F7353"/>
      <c r="G7353"/>
      <c r="H7353">
        <v>80230</v>
      </c>
      <c r="I7353" t="s">
        <v>33481</v>
      </c>
      <c r="J7353"/>
      <c r="U7353" s="43"/>
      <c r="AE7353"/>
    </row>
    <row r="7354" spans="1:31">
      <c r="A7354">
        <v>19130</v>
      </c>
      <c r="B7354" t="s">
        <v>6573</v>
      </c>
      <c r="C7354" t="s">
        <v>33477</v>
      </c>
      <c r="D7354" t="s">
        <v>33476</v>
      </c>
      <c r="E7354"/>
      <c r="F7354"/>
      <c r="G7354"/>
      <c r="H7354">
        <v>80410</v>
      </c>
      <c r="I7354" t="s">
        <v>33481</v>
      </c>
      <c r="J7354"/>
      <c r="U7354" s="43"/>
      <c r="AE7354"/>
    </row>
    <row r="7355" spans="1:31">
      <c r="A7355">
        <v>19230</v>
      </c>
      <c r="B7355" t="s">
        <v>6574</v>
      </c>
      <c r="C7355" t="s">
        <v>33477</v>
      </c>
      <c r="D7355" t="s">
        <v>33476</v>
      </c>
      <c r="E7355"/>
      <c r="F7355"/>
      <c r="G7355"/>
      <c r="H7355">
        <v>80700</v>
      </c>
      <c r="I7355" t="s">
        <v>33481</v>
      </c>
      <c r="J7355"/>
      <c r="U7355" s="43"/>
      <c r="AE7355"/>
    </row>
    <row r="7356" spans="1:31">
      <c r="A7356">
        <v>19250</v>
      </c>
      <c r="B7356" t="s">
        <v>6575</v>
      </c>
      <c r="C7356" t="s">
        <v>33478</v>
      </c>
      <c r="D7356" t="s">
        <v>33476</v>
      </c>
      <c r="E7356"/>
      <c r="F7356"/>
      <c r="G7356"/>
      <c r="H7356">
        <v>80700</v>
      </c>
      <c r="I7356" t="s">
        <v>33481</v>
      </c>
      <c r="J7356"/>
      <c r="U7356" s="43"/>
      <c r="AE7356"/>
    </row>
    <row r="7357" spans="1:31">
      <c r="A7357">
        <v>19380</v>
      </c>
      <c r="B7357" t="s">
        <v>4998</v>
      </c>
      <c r="C7357" t="s">
        <v>33477</v>
      </c>
      <c r="D7357" t="s">
        <v>33476</v>
      </c>
      <c r="E7357"/>
      <c r="F7357"/>
      <c r="G7357"/>
      <c r="H7357">
        <v>80820</v>
      </c>
      <c r="I7357" t="s">
        <v>33481</v>
      </c>
      <c r="J7357"/>
      <c r="U7357" s="43"/>
      <c r="AE7357"/>
    </row>
    <row r="7358" spans="1:31">
      <c r="A7358">
        <v>19240</v>
      </c>
      <c r="B7358" t="s">
        <v>6576</v>
      </c>
      <c r="C7358" t="s">
        <v>33477</v>
      </c>
      <c r="D7358" t="s">
        <v>33476</v>
      </c>
      <c r="E7358"/>
      <c r="F7358"/>
      <c r="G7358"/>
      <c r="H7358">
        <v>80860</v>
      </c>
      <c r="I7358" t="s">
        <v>33481</v>
      </c>
      <c r="J7358"/>
      <c r="U7358" s="43"/>
      <c r="AE7358"/>
    </row>
    <row r="7359" spans="1:31">
      <c r="A7359">
        <v>19200</v>
      </c>
      <c r="B7359" t="s">
        <v>6577</v>
      </c>
      <c r="C7359" t="s">
        <v>33478</v>
      </c>
      <c r="D7359" t="s">
        <v>33476</v>
      </c>
      <c r="E7359"/>
      <c r="F7359"/>
      <c r="G7359"/>
      <c r="H7359">
        <v>89110</v>
      </c>
      <c r="I7359" t="s">
        <v>33481</v>
      </c>
      <c r="J7359"/>
      <c r="U7359" s="43"/>
      <c r="AE7359"/>
    </row>
    <row r="7360" spans="1:31">
      <c r="A7360">
        <v>19140</v>
      </c>
      <c r="B7360" t="s">
        <v>6578</v>
      </c>
      <c r="C7360" t="s">
        <v>33477</v>
      </c>
      <c r="D7360" t="s">
        <v>33476</v>
      </c>
      <c r="E7360"/>
      <c r="F7360"/>
      <c r="G7360"/>
      <c r="H7360">
        <v>89240</v>
      </c>
      <c r="I7360" t="s">
        <v>33481</v>
      </c>
      <c r="J7360"/>
      <c r="U7360" s="43"/>
      <c r="AE7360"/>
    </row>
    <row r="7361" spans="1:31">
      <c r="A7361">
        <v>19300</v>
      </c>
      <c r="B7361" t="s">
        <v>6579</v>
      </c>
      <c r="C7361" t="s">
        <v>33477</v>
      </c>
      <c r="D7361" t="s">
        <v>33476</v>
      </c>
      <c r="E7361"/>
      <c r="F7361"/>
      <c r="G7361"/>
      <c r="H7361">
        <v>1000</v>
      </c>
      <c r="I7361" t="s">
        <v>33482</v>
      </c>
      <c r="J7361"/>
      <c r="U7361" s="43"/>
      <c r="AE7361"/>
    </row>
    <row r="7362" spans="1:31">
      <c r="A7362">
        <v>19510</v>
      </c>
      <c r="B7362" t="s">
        <v>6580</v>
      </c>
      <c r="C7362" t="s">
        <v>33477</v>
      </c>
      <c r="D7362" t="s">
        <v>33476</v>
      </c>
      <c r="E7362"/>
      <c r="F7362"/>
      <c r="G7362"/>
      <c r="H7362">
        <v>2470</v>
      </c>
      <c r="I7362" t="s">
        <v>33482</v>
      </c>
      <c r="J7362"/>
      <c r="U7362" s="43"/>
      <c r="AE7362"/>
    </row>
    <row r="7363" spans="1:31">
      <c r="A7363">
        <v>19800</v>
      </c>
      <c r="B7363" t="s">
        <v>6581</v>
      </c>
      <c r="C7363" t="s">
        <v>33477</v>
      </c>
      <c r="D7363" t="s">
        <v>33476</v>
      </c>
      <c r="E7363"/>
      <c r="F7363"/>
      <c r="G7363"/>
      <c r="H7363">
        <v>2520</v>
      </c>
      <c r="I7363" t="s">
        <v>33482</v>
      </c>
      <c r="J7363"/>
      <c r="U7363" s="43"/>
      <c r="AE7363"/>
    </row>
    <row r="7364" spans="1:31">
      <c r="A7364">
        <v>19110</v>
      </c>
      <c r="B7364" t="s">
        <v>6582</v>
      </c>
      <c r="C7364" t="s">
        <v>33478</v>
      </c>
      <c r="D7364" t="s">
        <v>33476</v>
      </c>
      <c r="E7364"/>
      <c r="F7364"/>
      <c r="G7364"/>
      <c r="H7364">
        <v>2540</v>
      </c>
      <c r="I7364" t="s">
        <v>33482</v>
      </c>
      <c r="J7364"/>
      <c r="U7364" s="43"/>
      <c r="AE7364"/>
    </row>
    <row r="7365" spans="1:31">
      <c r="A7365">
        <v>19110</v>
      </c>
      <c r="B7365" t="s">
        <v>6582</v>
      </c>
      <c r="C7365" t="s">
        <v>33478</v>
      </c>
      <c r="D7365" t="s">
        <v>33476</v>
      </c>
      <c r="E7365"/>
      <c r="F7365"/>
      <c r="G7365"/>
      <c r="H7365">
        <v>2540</v>
      </c>
      <c r="I7365" t="s">
        <v>33482</v>
      </c>
      <c r="J7365"/>
      <c r="U7365" s="43"/>
      <c r="AE7365"/>
    </row>
    <row r="7366" spans="1:31">
      <c r="A7366">
        <v>19310</v>
      </c>
      <c r="B7366" t="s">
        <v>5603</v>
      </c>
      <c r="C7366" t="s">
        <v>33477</v>
      </c>
      <c r="D7366" t="s">
        <v>33476</v>
      </c>
      <c r="E7366"/>
      <c r="F7366"/>
      <c r="G7366"/>
      <c r="H7366">
        <v>2570</v>
      </c>
      <c r="I7366" t="s">
        <v>33482</v>
      </c>
      <c r="J7366"/>
      <c r="U7366" s="43"/>
      <c r="AE7366"/>
    </row>
    <row r="7367" spans="1:31">
      <c r="A7367">
        <v>19230</v>
      </c>
      <c r="B7367" t="s">
        <v>6583</v>
      </c>
      <c r="C7367" t="s">
        <v>33477</v>
      </c>
      <c r="D7367" t="s">
        <v>33476</v>
      </c>
      <c r="E7367"/>
      <c r="F7367"/>
      <c r="G7367"/>
      <c r="H7367">
        <v>3260</v>
      </c>
      <c r="I7367" t="s">
        <v>33482</v>
      </c>
      <c r="J7367"/>
      <c r="U7367" s="43"/>
      <c r="AE7367"/>
    </row>
    <row r="7368" spans="1:31">
      <c r="A7368">
        <v>19700</v>
      </c>
      <c r="B7368" t="s">
        <v>6584</v>
      </c>
      <c r="C7368" t="s">
        <v>33477</v>
      </c>
      <c r="D7368" t="s">
        <v>33476</v>
      </c>
      <c r="E7368"/>
      <c r="F7368"/>
      <c r="G7368"/>
      <c r="H7368">
        <v>3320</v>
      </c>
      <c r="I7368" t="s">
        <v>33482</v>
      </c>
      <c r="J7368"/>
      <c r="U7368" s="43"/>
      <c r="AE7368"/>
    </row>
    <row r="7369" spans="1:31">
      <c r="A7369">
        <v>19160</v>
      </c>
      <c r="B7369" t="s">
        <v>6585</v>
      </c>
      <c r="C7369" t="s">
        <v>33477</v>
      </c>
      <c r="D7369" t="s">
        <v>33476</v>
      </c>
      <c r="E7369"/>
      <c r="F7369"/>
      <c r="G7369"/>
      <c r="H7369">
        <v>3320</v>
      </c>
      <c r="I7369" t="s">
        <v>33482</v>
      </c>
      <c r="J7369"/>
      <c r="U7369" s="43"/>
      <c r="AE7369"/>
    </row>
    <row r="7370" spans="1:31">
      <c r="A7370">
        <v>19190</v>
      </c>
      <c r="B7370" t="s">
        <v>6586</v>
      </c>
      <c r="C7370" t="s">
        <v>33477</v>
      </c>
      <c r="D7370" t="s">
        <v>33476</v>
      </c>
      <c r="E7370"/>
      <c r="F7370"/>
      <c r="G7370"/>
      <c r="H7370">
        <v>3320</v>
      </c>
      <c r="I7370" t="s">
        <v>33482</v>
      </c>
      <c r="J7370"/>
      <c r="U7370" s="43"/>
      <c r="AE7370"/>
    </row>
    <row r="7371" spans="1:31">
      <c r="A7371">
        <v>19220</v>
      </c>
      <c r="B7371" t="s">
        <v>6587</v>
      </c>
      <c r="C7371" t="s">
        <v>33477</v>
      </c>
      <c r="D7371" t="s">
        <v>33476</v>
      </c>
      <c r="E7371"/>
      <c r="F7371"/>
      <c r="G7371"/>
      <c r="H7371">
        <v>3320</v>
      </c>
      <c r="I7371" t="s">
        <v>33482</v>
      </c>
      <c r="J7371"/>
      <c r="U7371" s="43"/>
      <c r="AE7371"/>
    </row>
    <row r="7372" spans="1:31">
      <c r="A7372">
        <v>19430</v>
      </c>
      <c r="B7372" t="s">
        <v>6588</v>
      </c>
      <c r="C7372" t="s">
        <v>33477</v>
      </c>
      <c r="D7372" t="s">
        <v>33476</v>
      </c>
      <c r="E7372"/>
      <c r="F7372"/>
      <c r="G7372"/>
      <c r="H7372">
        <v>3400</v>
      </c>
      <c r="I7372" t="s">
        <v>33482</v>
      </c>
      <c r="J7372"/>
      <c r="U7372" s="43"/>
      <c r="AE7372"/>
    </row>
    <row r="7373" spans="1:31">
      <c r="A7373">
        <v>19120</v>
      </c>
      <c r="B7373" t="s">
        <v>6589</v>
      </c>
      <c r="C7373" t="s">
        <v>33477</v>
      </c>
      <c r="D7373" t="s">
        <v>33476</v>
      </c>
      <c r="E7373"/>
      <c r="F7373"/>
      <c r="G7373"/>
      <c r="H7373">
        <v>3400</v>
      </c>
      <c r="I7373" t="s">
        <v>33482</v>
      </c>
      <c r="J7373"/>
      <c r="U7373" s="43"/>
      <c r="AE7373"/>
    </row>
    <row r="7374" spans="1:31">
      <c r="A7374">
        <v>19290</v>
      </c>
      <c r="B7374" t="s">
        <v>6590</v>
      </c>
      <c r="C7374" t="s">
        <v>33478</v>
      </c>
      <c r="D7374" t="s">
        <v>33476</v>
      </c>
      <c r="E7374"/>
      <c r="F7374"/>
      <c r="G7374"/>
      <c r="H7374">
        <v>3460</v>
      </c>
      <c r="I7374" t="s">
        <v>33482</v>
      </c>
      <c r="J7374"/>
      <c r="U7374" s="43"/>
      <c r="AE7374"/>
    </row>
    <row r="7375" spans="1:31">
      <c r="A7375">
        <v>19370</v>
      </c>
      <c r="B7375" t="s">
        <v>6591</v>
      </c>
      <c r="C7375" t="s">
        <v>33477</v>
      </c>
      <c r="D7375" t="s">
        <v>33482</v>
      </c>
      <c r="E7375"/>
      <c r="F7375"/>
      <c r="G7375"/>
      <c r="H7375">
        <v>3460</v>
      </c>
      <c r="I7375" t="s">
        <v>33482</v>
      </c>
      <c r="J7375"/>
      <c r="U7375" s="43"/>
      <c r="AE7375"/>
    </row>
    <row r="7376" spans="1:31">
      <c r="A7376">
        <v>19300</v>
      </c>
      <c r="B7376" t="s">
        <v>6592</v>
      </c>
      <c r="C7376" t="s">
        <v>33477</v>
      </c>
      <c r="D7376" t="s">
        <v>33476</v>
      </c>
      <c r="E7376"/>
      <c r="F7376"/>
      <c r="G7376"/>
      <c r="H7376">
        <v>3460</v>
      </c>
      <c r="I7376" t="s">
        <v>33482</v>
      </c>
      <c r="J7376"/>
      <c r="U7376" s="43"/>
      <c r="AE7376"/>
    </row>
    <row r="7377" spans="1:31">
      <c r="A7377">
        <v>19550</v>
      </c>
      <c r="B7377" t="s">
        <v>6593</v>
      </c>
      <c r="C7377" t="s">
        <v>33477</v>
      </c>
      <c r="D7377" t="s">
        <v>33476</v>
      </c>
      <c r="E7377"/>
      <c r="F7377"/>
      <c r="G7377"/>
      <c r="H7377">
        <v>3470</v>
      </c>
      <c r="I7377" t="s">
        <v>33482</v>
      </c>
      <c r="J7377"/>
      <c r="U7377" s="43"/>
      <c r="AE7377"/>
    </row>
    <row r="7378" spans="1:31">
      <c r="A7378">
        <v>19170</v>
      </c>
      <c r="B7378" t="s">
        <v>6594</v>
      </c>
      <c r="C7378" t="s">
        <v>33478</v>
      </c>
      <c r="D7378" t="s">
        <v>33476</v>
      </c>
      <c r="E7378"/>
      <c r="F7378"/>
      <c r="G7378"/>
      <c r="H7378">
        <v>3470</v>
      </c>
      <c r="I7378" t="s">
        <v>33482</v>
      </c>
      <c r="J7378"/>
      <c r="U7378" s="43"/>
      <c r="AE7378"/>
    </row>
    <row r="7379" spans="1:31">
      <c r="A7379">
        <v>19200</v>
      </c>
      <c r="B7379" t="s">
        <v>6595</v>
      </c>
      <c r="C7379" t="s">
        <v>33478</v>
      </c>
      <c r="D7379" t="s">
        <v>33476</v>
      </c>
      <c r="E7379"/>
      <c r="F7379"/>
      <c r="G7379"/>
      <c r="H7379">
        <v>3510</v>
      </c>
      <c r="I7379" t="s">
        <v>33482</v>
      </c>
      <c r="J7379"/>
      <c r="U7379" s="43"/>
      <c r="AE7379"/>
    </row>
    <row r="7380" spans="1:31">
      <c r="A7380">
        <v>19170</v>
      </c>
      <c r="B7380" t="s">
        <v>6596</v>
      </c>
      <c r="C7380" t="s">
        <v>33478</v>
      </c>
      <c r="D7380" t="s">
        <v>33476</v>
      </c>
      <c r="E7380"/>
      <c r="F7380"/>
      <c r="G7380"/>
      <c r="H7380">
        <v>3700</v>
      </c>
      <c r="I7380" t="s">
        <v>33482</v>
      </c>
      <c r="J7380"/>
      <c r="U7380" s="43"/>
      <c r="AE7380"/>
    </row>
    <row r="7381" spans="1:31">
      <c r="A7381">
        <v>19260</v>
      </c>
      <c r="B7381" t="s">
        <v>6597</v>
      </c>
      <c r="C7381" t="s">
        <v>33477</v>
      </c>
      <c r="D7381" t="s">
        <v>33482</v>
      </c>
      <c r="E7381"/>
      <c r="F7381"/>
      <c r="G7381"/>
      <c r="H7381">
        <v>5120</v>
      </c>
      <c r="I7381" t="s">
        <v>33482</v>
      </c>
      <c r="J7381"/>
      <c r="U7381" s="43"/>
      <c r="AE7381"/>
    </row>
    <row r="7382" spans="1:31">
      <c r="A7382">
        <v>19230</v>
      </c>
      <c r="B7382" t="s">
        <v>6598</v>
      </c>
      <c r="C7382" t="s">
        <v>33477</v>
      </c>
      <c r="D7382" t="s">
        <v>33476</v>
      </c>
      <c r="E7382"/>
      <c r="F7382"/>
      <c r="G7382"/>
      <c r="H7382">
        <v>5120</v>
      </c>
      <c r="I7382" t="s">
        <v>33482</v>
      </c>
      <c r="J7382"/>
      <c r="U7382" s="43"/>
      <c r="AE7382"/>
    </row>
    <row r="7383" spans="1:31">
      <c r="A7383">
        <v>19120</v>
      </c>
      <c r="B7383" t="s">
        <v>6599</v>
      </c>
      <c r="C7383" t="s">
        <v>33477</v>
      </c>
      <c r="D7383" t="s">
        <v>33476</v>
      </c>
      <c r="E7383"/>
      <c r="F7383"/>
      <c r="G7383"/>
      <c r="H7383">
        <v>5260</v>
      </c>
      <c r="I7383" t="s">
        <v>33482</v>
      </c>
      <c r="J7383"/>
      <c r="U7383" s="43"/>
      <c r="AE7383"/>
    </row>
    <row r="7384" spans="1:31">
      <c r="A7384">
        <v>19000</v>
      </c>
      <c r="B7384" t="s">
        <v>6600</v>
      </c>
      <c r="C7384" t="s">
        <v>33477</v>
      </c>
      <c r="D7384" t="s">
        <v>33476</v>
      </c>
      <c r="E7384"/>
      <c r="F7384"/>
      <c r="G7384"/>
      <c r="H7384">
        <v>5260</v>
      </c>
      <c r="I7384" t="s">
        <v>33482</v>
      </c>
      <c r="J7384"/>
      <c r="U7384" s="43"/>
      <c r="AE7384"/>
    </row>
    <row r="7385" spans="1:31">
      <c r="A7385">
        <v>19500</v>
      </c>
      <c r="B7385" t="s">
        <v>6601</v>
      </c>
      <c r="C7385" t="s">
        <v>33477</v>
      </c>
      <c r="D7385" t="s">
        <v>33476</v>
      </c>
      <c r="E7385"/>
      <c r="F7385"/>
      <c r="G7385"/>
      <c r="H7385">
        <v>5330</v>
      </c>
      <c r="I7385" t="s">
        <v>33482</v>
      </c>
      <c r="J7385"/>
      <c r="U7385" s="43"/>
      <c r="AE7385"/>
    </row>
    <row r="7386" spans="1:31">
      <c r="A7386">
        <v>19270</v>
      </c>
      <c r="B7386" t="s">
        <v>6602</v>
      </c>
      <c r="C7386" t="s">
        <v>33477</v>
      </c>
      <c r="D7386" t="s">
        <v>33476</v>
      </c>
      <c r="E7386"/>
      <c r="F7386"/>
      <c r="G7386"/>
      <c r="H7386">
        <v>7190</v>
      </c>
      <c r="I7386" t="s">
        <v>33482</v>
      </c>
      <c r="J7386"/>
      <c r="U7386" s="43"/>
      <c r="AE7386"/>
    </row>
    <row r="7387" spans="1:31">
      <c r="A7387">
        <v>19200</v>
      </c>
      <c r="B7387" t="s">
        <v>5280</v>
      </c>
      <c r="C7387" t="s">
        <v>33478</v>
      </c>
      <c r="D7387" t="s">
        <v>33476</v>
      </c>
      <c r="E7387"/>
      <c r="F7387"/>
      <c r="G7387"/>
      <c r="H7387">
        <v>7330</v>
      </c>
      <c r="I7387" t="s">
        <v>33482</v>
      </c>
      <c r="J7387"/>
      <c r="U7387" s="43"/>
      <c r="AE7387"/>
    </row>
    <row r="7388" spans="1:31">
      <c r="A7388">
        <v>19200</v>
      </c>
      <c r="B7388" t="s">
        <v>5280</v>
      </c>
      <c r="C7388" t="s">
        <v>33478</v>
      </c>
      <c r="D7388" t="s">
        <v>33476</v>
      </c>
      <c r="E7388"/>
      <c r="F7388"/>
      <c r="G7388"/>
      <c r="H7388">
        <v>7450</v>
      </c>
      <c r="I7388" t="s">
        <v>33482</v>
      </c>
      <c r="J7388"/>
      <c r="U7388" s="43"/>
      <c r="AE7388"/>
    </row>
    <row r="7389" spans="1:31">
      <c r="A7389">
        <v>19200</v>
      </c>
      <c r="B7389" t="s">
        <v>5280</v>
      </c>
      <c r="C7389" t="s">
        <v>33478</v>
      </c>
      <c r="D7389" t="s">
        <v>33476</v>
      </c>
      <c r="E7389"/>
      <c r="F7389"/>
      <c r="G7389"/>
      <c r="H7389">
        <v>7470</v>
      </c>
      <c r="I7389" t="s">
        <v>33482</v>
      </c>
      <c r="J7389"/>
      <c r="U7389" s="43"/>
      <c r="AE7389"/>
    </row>
    <row r="7390" spans="1:31">
      <c r="A7390">
        <v>19140</v>
      </c>
      <c r="B7390" t="s">
        <v>6603</v>
      </c>
      <c r="C7390" t="s">
        <v>33477</v>
      </c>
      <c r="D7390" t="s">
        <v>33476</v>
      </c>
      <c r="E7390"/>
      <c r="F7390"/>
      <c r="G7390"/>
      <c r="H7390">
        <v>7510</v>
      </c>
      <c r="I7390" t="s">
        <v>33482</v>
      </c>
      <c r="J7390"/>
      <c r="U7390" s="43"/>
      <c r="AE7390"/>
    </row>
    <row r="7391" spans="1:31">
      <c r="A7391">
        <v>19200</v>
      </c>
      <c r="B7391" t="s">
        <v>6604</v>
      </c>
      <c r="C7391" t="s">
        <v>33478</v>
      </c>
      <c r="D7391" t="s">
        <v>33476</v>
      </c>
      <c r="E7391"/>
      <c r="F7391"/>
      <c r="G7391"/>
      <c r="H7391">
        <v>7510</v>
      </c>
      <c r="I7391" t="s">
        <v>33482</v>
      </c>
      <c r="J7391"/>
      <c r="U7391" s="43"/>
      <c r="AE7391"/>
    </row>
    <row r="7392" spans="1:31">
      <c r="A7392">
        <v>19240</v>
      </c>
      <c r="B7392" t="s">
        <v>6605</v>
      </c>
      <c r="C7392" t="s">
        <v>33477</v>
      </c>
      <c r="D7392" t="s">
        <v>33476</v>
      </c>
      <c r="E7392"/>
      <c r="F7392"/>
      <c r="G7392"/>
      <c r="H7392">
        <v>7630</v>
      </c>
      <c r="I7392" t="s">
        <v>33482</v>
      </c>
      <c r="J7392"/>
      <c r="U7392" s="43"/>
      <c r="AE7392"/>
    </row>
    <row r="7393" spans="1:31">
      <c r="A7393">
        <v>19130</v>
      </c>
      <c r="B7393" t="s">
        <v>6606</v>
      </c>
      <c r="C7393" t="s">
        <v>33477</v>
      </c>
      <c r="D7393" t="s">
        <v>33476</v>
      </c>
      <c r="E7393"/>
      <c r="F7393"/>
      <c r="G7393"/>
      <c r="H7393">
        <v>7660</v>
      </c>
      <c r="I7393" t="s">
        <v>33482</v>
      </c>
      <c r="J7393"/>
      <c r="U7393" s="43"/>
      <c r="AE7393"/>
    </row>
    <row r="7394" spans="1:31">
      <c r="A7394">
        <v>19120</v>
      </c>
      <c r="B7394" t="s">
        <v>6607</v>
      </c>
      <c r="C7394" t="s">
        <v>33477</v>
      </c>
      <c r="D7394" t="s">
        <v>33476</v>
      </c>
      <c r="E7394"/>
      <c r="F7394"/>
      <c r="G7394"/>
      <c r="H7394">
        <v>7660</v>
      </c>
      <c r="I7394" t="s">
        <v>33482</v>
      </c>
      <c r="J7394"/>
      <c r="U7394" s="43"/>
      <c r="AE7394"/>
    </row>
    <row r="7395" spans="1:31">
      <c r="A7395">
        <v>19260</v>
      </c>
      <c r="B7395" t="s">
        <v>6608</v>
      </c>
      <c r="C7395" t="s">
        <v>33477</v>
      </c>
      <c r="D7395" t="s">
        <v>33482</v>
      </c>
      <c r="E7395"/>
      <c r="F7395"/>
      <c r="G7395"/>
      <c r="H7395">
        <v>7690</v>
      </c>
      <c r="I7395" t="s">
        <v>33482</v>
      </c>
      <c r="J7395"/>
      <c r="U7395" s="43"/>
      <c r="AE7395"/>
    </row>
    <row r="7396" spans="1:31">
      <c r="A7396">
        <v>19200</v>
      </c>
      <c r="B7396" t="s">
        <v>5290</v>
      </c>
      <c r="C7396" t="s">
        <v>33478</v>
      </c>
      <c r="D7396" t="s">
        <v>33476</v>
      </c>
      <c r="E7396"/>
      <c r="F7396"/>
      <c r="G7396"/>
      <c r="H7396">
        <v>10270</v>
      </c>
      <c r="I7396" t="s">
        <v>33482</v>
      </c>
      <c r="J7396"/>
      <c r="U7396" s="43"/>
      <c r="AE7396"/>
    </row>
    <row r="7397" spans="1:31">
      <c r="A7397">
        <v>19170</v>
      </c>
      <c r="B7397" t="s">
        <v>6609</v>
      </c>
      <c r="C7397" t="s">
        <v>33478</v>
      </c>
      <c r="D7397" t="s">
        <v>33476</v>
      </c>
      <c r="E7397"/>
      <c r="F7397"/>
      <c r="G7397"/>
      <c r="H7397">
        <v>10320</v>
      </c>
      <c r="I7397" t="s">
        <v>33482</v>
      </c>
      <c r="J7397"/>
      <c r="U7397" s="43"/>
      <c r="AE7397"/>
    </row>
    <row r="7398" spans="1:31">
      <c r="A7398">
        <v>19410</v>
      </c>
      <c r="B7398" t="s">
        <v>6610</v>
      </c>
      <c r="C7398" t="s">
        <v>33477</v>
      </c>
      <c r="D7398" t="s">
        <v>33476</v>
      </c>
      <c r="E7398"/>
      <c r="F7398"/>
      <c r="G7398"/>
      <c r="H7398">
        <v>10800</v>
      </c>
      <c r="I7398" t="s">
        <v>33482</v>
      </c>
      <c r="J7398"/>
      <c r="U7398" s="43"/>
      <c r="AE7398"/>
    </row>
    <row r="7399" spans="1:31">
      <c r="A7399">
        <v>19130</v>
      </c>
      <c r="B7399" t="s">
        <v>6611</v>
      </c>
      <c r="C7399" t="s">
        <v>33477</v>
      </c>
      <c r="D7399" t="s">
        <v>33476</v>
      </c>
      <c r="E7399"/>
      <c r="F7399"/>
      <c r="G7399"/>
      <c r="H7399">
        <v>14290</v>
      </c>
      <c r="I7399" t="s">
        <v>33482</v>
      </c>
      <c r="J7399"/>
      <c r="U7399" s="43"/>
      <c r="AE7399"/>
    </row>
    <row r="7400" spans="1:31">
      <c r="A7400">
        <v>19800</v>
      </c>
      <c r="B7400" t="s">
        <v>6612</v>
      </c>
      <c r="C7400" t="s">
        <v>33477</v>
      </c>
      <c r="D7400" t="s">
        <v>33476</v>
      </c>
      <c r="E7400"/>
      <c r="F7400"/>
      <c r="G7400"/>
      <c r="H7400">
        <v>15270</v>
      </c>
      <c r="I7400" t="s">
        <v>33482</v>
      </c>
      <c r="J7400"/>
      <c r="U7400" s="43"/>
      <c r="AE7400"/>
    </row>
    <row r="7401" spans="1:31">
      <c r="A7401">
        <v>19130</v>
      </c>
      <c r="B7401" t="s">
        <v>6613</v>
      </c>
      <c r="C7401" t="s">
        <v>33477</v>
      </c>
      <c r="D7401" t="s">
        <v>33476</v>
      </c>
      <c r="E7401"/>
      <c r="F7401"/>
      <c r="G7401"/>
      <c r="H7401">
        <v>15270</v>
      </c>
      <c r="I7401" t="s">
        <v>33482</v>
      </c>
      <c r="J7401"/>
      <c r="U7401" s="43"/>
      <c r="AE7401"/>
    </row>
    <row r="7402" spans="1:31">
      <c r="A7402">
        <v>19310</v>
      </c>
      <c r="B7402" t="s">
        <v>6614</v>
      </c>
      <c r="C7402" t="s">
        <v>33477</v>
      </c>
      <c r="D7402" t="s">
        <v>33476</v>
      </c>
      <c r="E7402"/>
      <c r="F7402"/>
      <c r="G7402"/>
      <c r="H7402">
        <v>16450</v>
      </c>
      <c r="I7402" t="s">
        <v>33482</v>
      </c>
      <c r="J7402"/>
      <c r="U7402" s="43"/>
      <c r="AE7402"/>
    </row>
    <row r="7403" spans="1:31">
      <c r="A7403">
        <v>21700</v>
      </c>
      <c r="B7403" t="s">
        <v>6615</v>
      </c>
      <c r="C7403" t="s">
        <v>33477</v>
      </c>
      <c r="D7403" t="s">
        <v>33476</v>
      </c>
      <c r="E7403"/>
      <c r="F7403"/>
      <c r="G7403"/>
      <c r="H7403">
        <v>19260</v>
      </c>
      <c r="I7403" t="s">
        <v>33482</v>
      </c>
      <c r="J7403"/>
      <c r="U7403" s="43"/>
      <c r="AE7403"/>
    </row>
    <row r="7404" spans="1:31">
      <c r="A7404">
        <v>21410</v>
      </c>
      <c r="B7404" t="s">
        <v>6616</v>
      </c>
      <c r="C7404" t="s">
        <v>33478</v>
      </c>
      <c r="D7404" t="s">
        <v>33476</v>
      </c>
      <c r="E7404"/>
      <c r="F7404"/>
      <c r="G7404"/>
      <c r="H7404">
        <v>19340</v>
      </c>
      <c r="I7404" t="s">
        <v>33482</v>
      </c>
      <c r="J7404"/>
      <c r="U7404" s="43"/>
      <c r="AE7404"/>
    </row>
    <row r="7405" spans="1:31">
      <c r="A7405">
        <v>21121</v>
      </c>
      <c r="B7405" t="s">
        <v>6617</v>
      </c>
      <c r="C7405" t="s">
        <v>33478</v>
      </c>
      <c r="D7405" t="s">
        <v>33476</v>
      </c>
      <c r="E7405"/>
      <c r="F7405"/>
      <c r="G7405"/>
      <c r="H7405">
        <v>19340</v>
      </c>
      <c r="I7405" t="s">
        <v>33482</v>
      </c>
      <c r="J7405"/>
      <c r="U7405" s="43"/>
      <c r="AE7405"/>
    </row>
    <row r="7406" spans="1:31">
      <c r="A7406">
        <v>21510</v>
      </c>
      <c r="B7406" t="s">
        <v>6618</v>
      </c>
      <c r="C7406" t="s">
        <v>33478</v>
      </c>
      <c r="D7406" t="s">
        <v>33476</v>
      </c>
      <c r="E7406"/>
      <c r="F7406"/>
      <c r="G7406"/>
      <c r="H7406">
        <v>19340</v>
      </c>
      <c r="I7406" t="s">
        <v>33482</v>
      </c>
      <c r="J7406"/>
      <c r="U7406" s="43"/>
      <c r="AE7406"/>
    </row>
    <row r="7407" spans="1:31">
      <c r="A7407">
        <v>21110</v>
      </c>
      <c r="B7407" t="s">
        <v>6619</v>
      </c>
      <c r="C7407" t="s">
        <v>33477</v>
      </c>
      <c r="D7407" t="s">
        <v>33476</v>
      </c>
      <c r="E7407"/>
      <c r="F7407"/>
      <c r="G7407"/>
      <c r="H7407">
        <v>19370</v>
      </c>
      <c r="I7407" t="s">
        <v>33482</v>
      </c>
      <c r="J7407"/>
      <c r="U7407" s="43"/>
      <c r="AE7407"/>
    </row>
    <row r="7408" spans="1:31">
      <c r="A7408">
        <v>21400</v>
      </c>
      <c r="B7408" t="s">
        <v>6620</v>
      </c>
      <c r="C7408" t="s">
        <v>33477</v>
      </c>
      <c r="D7408" t="s">
        <v>33476</v>
      </c>
      <c r="E7408"/>
      <c r="F7408"/>
      <c r="G7408"/>
      <c r="H7408">
        <v>19370</v>
      </c>
      <c r="I7408" t="s">
        <v>33482</v>
      </c>
      <c r="J7408"/>
      <c r="U7408" s="43"/>
      <c r="AE7408"/>
    </row>
    <row r="7409" spans="1:31">
      <c r="A7409">
        <v>21390</v>
      </c>
      <c r="B7409" t="s">
        <v>6621</v>
      </c>
      <c r="C7409" t="s">
        <v>33477</v>
      </c>
      <c r="D7409" t="s">
        <v>33476</v>
      </c>
      <c r="E7409"/>
      <c r="F7409"/>
      <c r="G7409"/>
      <c r="H7409">
        <v>19400</v>
      </c>
      <c r="I7409" t="s">
        <v>33482</v>
      </c>
      <c r="J7409"/>
      <c r="U7409" s="43"/>
      <c r="AE7409"/>
    </row>
    <row r="7410" spans="1:31">
      <c r="A7410">
        <v>21150</v>
      </c>
      <c r="B7410" t="s">
        <v>6622</v>
      </c>
      <c r="C7410" t="s">
        <v>33477</v>
      </c>
      <c r="D7410" t="s">
        <v>33476</v>
      </c>
      <c r="E7410"/>
      <c r="F7410"/>
      <c r="G7410"/>
      <c r="H7410">
        <v>20125</v>
      </c>
      <c r="I7410" t="s">
        <v>33482</v>
      </c>
      <c r="J7410"/>
      <c r="U7410" s="43"/>
      <c r="AE7410"/>
    </row>
    <row r="7411" spans="1:31">
      <c r="A7411">
        <v>21230</v>
      </c>
      <c r="B7411" t="s">
        <v>6623</v>
      </c>
      <c r="C7411" t="s">
        <v>33477</v>
      </c>
      <c r="D7411" t="s">
        <v>33476</v>
      </c>
      <c r="E7411"/>
      <c r="F7411"/>
      <c r="G7411"/>
      <c r="H7411">
        <v>20136</v>
      </c>
      <c r="I7411" t="s">
        <v>33482</v>
      </c>
      <c r="J7411"/>
      <c r="U7411" s="43"/>
      <c r="AE7411"/>
    </row>
    <row r="7412" spans="1:31">
      <c r="A7412">
        <v>21420</v>
      </c>
      <c r="B7412" t="s">
        <v>6624</v>
      </c>
      <c r="C7412" t="s">
        <v>33478</v>
      </c>
      <c r="D7412" t="s">
        <v>33476</v>
      </c>
      <c r="E7412"/>
      <c r="F7412"/>
      <c r="G7412"/>
      <c r="H7412">
        <v>20163</v>
      </c>
      <c r="I7412" t="s">
        <v>33482</v>
      </c>
      <c r="J7412"/>
      <c r="U7412" s="43"/>
      <c r="AE7412"/>
    </row>
    <row r="7413" spans="1:31">
      <c r="A7413">
        <v>21450</v>
      </c>
      <c r="B7413" t="s">
        <v>6625</v>
      </c>
      <c r="C7413" t="s">
        <v>33478</v>
      </c>
      <c r="D7413" t="s">
        <v>33476</v>
      </c>
      <c r="E7413"/>
      <c r="F7413"/>
      <c r="G7413"/>
      <c r="H7413">
        <v>20173</v>
      </c>
      <c r="I7413" t="s">
        <v>33482</v>
      </c>
      <c r="J7413"/>
      <c r="U7413" s="43"/>
      <c r="AE7413"/>
    </row>
    <row r="7414" spans="1:31">
      <c r="A7414">
        <v>21400</v>
      </c>
      <c r="B7414" t="s">
        <v>6626</v>
      </c>
      <c r="C7414" t="s">
        <v>33477</v>
      </c>
      <c r="D7414" t="s">
        <v>33476</v>
      </c>
      <c r="E7414"/>
      <c r="F7414"/>
      <c r="G7414"/>
      <c r="H7414">
        <v>20219</v>
      </c>
      <c r="I7414" t="s">
        <v>33482</v>
      </c>
      <c r="J7414"/>
      <c r="U7414" s="43"/>
      <c r="AE7414"/>
    </row>
    <row r="7415" spans="1:31">
      <c r="A7415">
        <v>21410</v>
      </c>
      <c r="B7415" t="s">
        <v>6627</v>
      </c>
      <c r="C7415" t="s">
        <v>33478</v>
      </c>
      <c r="D7415" t="s">
        <v>33476</v>
      </c>
      <c r="E7415"/>
      <c r="F7415"/>
      <c r="G7415"/>
      <c r="H7415">
        <v>23100</v>
      </c>
      <c r="I7415" t="s">
        <v>33482</v>
      </c>
      <c r="J7415"/>
      <c r="U7415" s="43"/>
      <c r="AE7415"/>
    </row>
    <row r="7416" spans="1:31">
      <c r="A7416">
        <v>21360</v>
      </c>
      <c r="B7416" t="s">
        <v>6628</v>
      </c>
      <c r="C7416" t="s">
        <v>33478</v>
      </c>
      <c r="D7416" t="s">
        <v>33476</v>
      </c>
      <c r="E7416"/>
      <c r="F7416"/>
      <c r="G7416"/>
      <c r="H7416">
        <v>23100</v>
      </c>
      <c r="I7416" t="s">
        <v>33482</v>
      </c>
      <c r="J7416"/>
      <c r="U7416" s="43"/>
      <c r="AE7416"/>
    </row>
    <row r="7417" spans="1:31">
      <c r="A7417">
        <v>21230</v>
      </c>
      <c r="B7417" t="s">
        <v>6629</v>
      </c>
      <c r="C7417" t="s">
        <v>33477</v>
      </c>
      <c r="D7417" t="s">
        <v>33476</v>
      </c>
      <c r="E7417"/>
      <c r="F7417"/>
      <c r="G7417"/>
      <c r="H7417">
        <v>23340</v>
      </c>
      <c r="I7417" t="s">
        <v>33482</v>
      </c>
      <c r="J7417"/>
      <c r="U7417" s="43"/>
      <c r="AE7417"/>
    </row>
    <row r="7418" spans="1:31">
      <c r="A7418">
        <v>21310</v>
      </c>
      <c r="B7418" t="s">
        <v>6630</v>
      </c>
      <c r="C7418" t="s">
        <v>33477</v>
      </c>
      <c r="D7418" t="s">
        <v>33476</v>
      </c>
      <c r="E7418"/>
      <c r="F7418"/>
      <c r="G7418"/>
      <c r="H7418">
        <v>27390</v>
      </c>
      <c r="I7418" t="s">
        <v>33482</v>
      </c>
      <c r="J7418"/>
      <c r="U7418" s="43"/>
      <c r="AE7418"/>
    </row>
    <row r="7419" spans="1:31">
      <c r="A7419">
        <v>21700</v>
      </c>
      <c r="B7419" t="s">
        <v>6631</v>
      </c>
      <c r="C7419" t="s">
        <v>33477</v>
      </c>
      <c r="D7419" t="s">
        <v>33476</v>
      </c>
      <c r="E7419"/>
      <c r="F7419"/>
      <c r="G7419"/>
      <c r="H7419">
        <v>27580</v>
      </c>
      <c r="I7419" t="s">
        <v>33482</v>
      </c>
      <c r="J7419"/>
      <c r="U7419" s="43"/>
      <c r="AE7419"/>
    </row>
    <row r="7420" spans="1:31">
      <c r="A7420">
        <v>21410</v>
      </c>
      <c r="B7420" t="s">
        <v>6632</v>
      </c>
      <c r="C7420" t="s">
        <v>33478</v>
      </c>
      <c r="D7420" t="s">
        <v>33476</v>
      </c>
      <c r="E7420"/>
      <c r="F7420"/>
      <c r="G7420"/>
      <c r="H7420">
        <v>28160</v>
      </c>
      <c r="I7420" t="s">
        <v>33482</v>
      </c>
      <c r="J7420"/>
      <c r="U7420" s="43"/>
      <c r="AE7420"/>
    </row>
    <row r="7421" spans="1:31">
      <c r="A7421">
        <v>21320</v>
      </c>
      <c r="B7421" t="s">
        <v>6633</v>
      </c>
      <c r="C7421" t="s">
        <v>33478</v>
      </c>
      <c r="D7421" t="s">
        <v>33476</v>
      </c>
      <c r="E7421"/>
      <c r="F7421"/>
      <c r="G7421"/>
      <c r="H7421">
        <v>28160</v>
      </c>
      <c r="I7421" t="s">
        <v>33482</v>
      </c>
      <c r="J7421"/>
      <c r="U7421" s="43"/>
      <c r="AE7421"/>
    </row>
    <row r="7422" spans="1:31">
      <c r="A7422">
        <v>21560</v>
      </c>
      <c r="B7422" t="s">
        <v>6634</v>
      </c>
      <c r="C7422" t="s">
        <v>33477</v>
      </c>
      <c r="D7422" t="e">
        <v>#N/A</v>
      </c>
      <c r="E7422"/>
      <c r="F7422"/>
      <c r="G7422"/>
      <c r="H7422">
        <v>28160</v>
      </c>
      <c r="I7422" t="s">
        <v>33482</v>
      </c>
      <c r="J7422"/>
      <c r="U7422" s="43"/>
      <c r="AE7422"/>
    </row>
    <row r="7423" spans="1:31">
      <c r="A7423">
        <v>21700</v>
      </c>
      <c r="B7423" t="s">
        <v>6635</v>
      </c>
      <c r="C7423" t="s">
        <v>33477</v>
      </c>
      <c r="D7423" t="s">
        <v>33476</v>
      </c>
      <c r="E7423"/>
      <c r="F7423"/>
      <c r="G7423"/>
      <c r="H7423">
        <v>28160</v>
      </c>
      <c r="I7423" t="s">
        <v>33482</v>
      </c>
      <c r="J7423"/>
      <c r="U7423" s="43"/>
      <c r="AE7423"/>
    </row>
    <row r="7424" spans="1:31">
      <c r="A7424">
        <v>21230</v>
      </c>
      <c r="B7424" t="s">
        <v>6636</v>
      </c>
      <c r="C7424" t="s">
        <v>33477</v>
      </c>
      <c r="D7424" t="s">
        <v>33476</v>
      </c>
      <c r="E7424"/>
      <c r="F7424"/>
      <c r="G7424"/>
      <c r="H7424">
        <v>28240</v>
      </c>
      <c r="I7424" t="s">
        <v>33482</v>
      </c>
      <c r="J7424"/>
      <c r="U7424" s="43"/>
      <c r="AE7424"/>
    </row>
    <row r="7425" spans="1:31">
      <c r="A7425">
        <v>21350</v>
      </c>
      <c r="B7425" t="s">
        <v>6637</v>
      </c>
      <c r="C7425" t="s">
        <v>33478</v>
      </c>
      <c r="D7425" t="s">
        <v>33476</v>
      </c>
      <c r="E7425"/>
      <c r="F7425"/>
      <c r="G7425"/>
      <c r="H7425">
        <v>28240</v>
      </c>
      <c r="I7425" t="s">
        <v>33482</v>
      </c>
      <c r="J7425"/>
      <c r="U7425" s="43"/>
      <c r="AE7425"/>
    </row>
    <row r="7426" spans="1:31">
      <c r="A7426">
        <v>21500</v>
      </c>
      <c r="B7426" t="s">
        <v>6638</v>
      </c>
      <c r="C7426" t="s">
        <v>33477</v>
      </c>
      <c r="D7426" t="s">
        <v>33476</v>
      </c>
      <c r="E7426"/>
      <c r="F7426"/>
      <c r="G7426"/>
      <c r="H7426">
        <v>28240</v>
      </c>
      <c r="I7426" t="s">
        <v>33482</v>
      </c>
      <c r="J7426"/>
      <c r="U7426" s="43"/>
      <c r="AE7426"/>
    </row>
    <row r="7427" spans="1:31">
      <c r="A7427">
        <v>21500</v>
      </c>
      <c r="B7427" t="s">
        <v>6639</v>
      </c>
      <c r="C7427" t="s">
        <v>33477</v>
      </c>
      <c r="D7427" t="s">
        <v>33476</v>
      </c>
      <c r="E7427"/>
      <c r="F7427"/>
      <c r="G7427"/>
      <c r="H7427">
        <v>28240</v>
      </c>
      <c r="I7427" t="s">
        <v>33482</v>
      </c>
      <c r="J7427"/>
      <c r="U7427" s="43"/>
      <c r="AE7427"/>
    </row>
    <row r="7428" spans="1:31">
      <c r="A7428">
        <v>21380</v>
      </c>
      <c r="B7428" t="s">
        <v>6640</v>
      </c>
      <c r="C7428" t="s">
        <v>33477</v>
      </c>
      <c r="D7428" t="s">
        <v>33476</v>
      </c>
      <c r="E7428"/>
      <c r="F7428"/>
      <c r="G7428"/>
      <c r="H7428">
        <v>28240</v>
      </c>
      <c r="I7428" t="s">
        <v>33482</v>
      </c>
      <c r="J7428"/>
      <c r="U7428" s="43"/>
      <c r="AE7428"/>
    </row>
    <row r="7429" spans="1:31">
      <c r="A7429">
        <v>21130</v>
      </c>
      <c r="B7429" t="s">
        <v>6641</v>
      </c>
      <c r="C7429" t="s">
        <v>33477</v>
      </c>
      <c r="D7429" t="s">
        <v>33476</v>
      </c>
      <c r="E7429"/>
      <c r="F7429"/>
      <c r="G7429"/>
      <c r="H7429">
        <v>28290</v>
      </c>
      <c r="I7429" t="s">
        <v>33482</v>
      </c>
      <c r="J7429"/>
      <c r="U7429" s="43"/>
      <c r="AE7429"/>
    </row>
    <row r="7430" spans="1:31">
      <c r="A7430">
        <v>21500</v>
      </c>
      <c r="B7430" t="s">
        <v>6642</v>
      </c>
      <c r="C7430" t="s">
        <v>33477</v>
      </c>
      <c r="D7430" t="s">
        <v>33476</v>
      </c>
      <c r="E7430"/>
      <c r="F7430"/>
      <c r="G7430"/>
      <c r="H7430">
        <v>28340</v>
      </c>
      <c r="I7430" t="s">
        <v>33482</v>
      </c>
      <c r="J7430"/>
      <c r="U7430" s="43"/>
      <c r="AE7430"/>
    </row>
    <row r="7431" spans="1:31">
      <c r="A7431">
        <v>21360</v>
      </c>
      <c r="B7431" t="s">
        <v>6643</v>
      </c>
      <c r="C7431" t="s">
        <v>33478</v>
      </c>
      <c r="D7431" t="s">
        <v>33476</v>
      </c>
      <c r="E7431"/>
      <c r="F7431"/>
      <c r="G7431"/>
      <c r="H7431">
        <v>28340</v>
      </c>
      <c r="I7431" t="s">
        <v>33482</v>
      </c>
      <c r="J7431"/>
      <c r="U7431" s="43"/>
      <c r="AE7431"/>
    </row>
    <row r="7432" spans="1:31">
      <c r="A7432">
        <v>21170</v>
      </c>
      <c r="B7432" t="s">
        <v>6644</v>
      </c>
      <c r="C7432" t="s">
        <v>33477</v>
      </c>
      <c r="D7432" t="s">
        <v>33476</v>
      </c>
      <c r="E7432"/>
      <c r="F7432"/>
      <c r="G7432"/>
      <c r="H7432">
        <v>28400</v>
      </c>
      <c r="I7432" t="s">
        <v>33482</v>
      </c>
      <c r="J7432"/>
      <c r="U7432" s="43"/>
      <c r="AE7432"/>
    </row>
    <row r="7433" spans="1:31">
      <c r="A7433">
        <v>21340</v>
      </c>
      <c r="B7433" t="s">
        <v>6645</v>
      </c>
      <c r="C7433" t="s">
        <v>33477</v>
      </c>
      <c r="D7433" t="s">
        <v>33476</v>
      </c>
      <c r="E7433"/>
      <c r="F7433"/>
      <c r="G7433"/>
      <c r="H7433">
        <v>28480</v>
      </c>
      <c r="I7433" t="s">
        <v>33482</v>
      </c>
      <c r="J7433"/>
      <c r="U7433" s="43"/>
      <c r="AE7433"/>
    </row>
    <row r="7434" spans="1:31">
      <c r="A7434">
        <v>21540</v>
      </c>
      <c r="B7434" t="s">
        <v>6646</v>
      </c>
      <c r="C7434" t="s">
        <v>33478</v>
      </c>
      <c r="D7434" t="s">
        <v>33476</v>
      </c>
      <c r="E7434"/>
      <c r="F7434"/>
      <c r="G7434"/>
      <c r="H7434">
        <v>28480</v>
      </c>
      <c r="I7434" t="s">
        <v>33482</v>
      </c>
      <c r="J7434"/>
      <c r="U7434" s="43"/>
      <c r="AE7434"/>
    </row>
    <row r="7435" spans="1:31">
      <c r="A7435">
        <v>21570</v>
      </c>
      <c r="B7435" t="s">
        <v>6647</v>
      </c>
      <c r="C7435" t="s">
        <v>33478</v>
      </c>
      <c r="D7435" t="s">
        <v>33476</v>
      </c>
      <c r="E7435"/>
      <c r="F7435"/>
      <c r="G7435"/>
      <c r="H7435">
        <v>28480</v>
      </c>
      <c r="I7435" t="s">
        <v>33482</v>
      </c>
      <c r="J7435"/>
      <c r="U7435" s="43"/>
      <c r="AE7435"/>
    </row>
    <row r="7436" spans="1:31">
      <c r="A7436">
        <v>21250</v>
      </c>
      <c r="B7436" t="s">
        <v>6648</v>
      </c>
      <c r="C7436" t="s">
        <v>33477</v>
      </c>
      <c r="D7436" t="s">
        <v>33481</v>
      </c>
      <c r="E7436"/>
      <c r="F7436"/>
      <c r="G7436"/>
      <c r="H7436">
        <v>29540</v>
      </c>
      <c r="I7436" t="s">
        <v>33482</v>
      </c>
      <c r="J7436"/>
      <c r="U7436" s="43"/>
      <c r="AE7436"/>
    </row>
    <row r="7437" spans="1:31">
      <c r="A7437">
        <v>21360</v>
      </c>
      <c r="B7437" t="s">
        <v>6649</v>
      </c>
      <c r="C7437" t="s">
        <v>33478</v>
      </c>
      <c r="D7437" t="s">
        <v>33476</v>
      </c>
      <c r="E7437"/>
      <c r="F7437"/>
      <c r="G7437"/>
      <c r="H7437">
        <v>31140</v>
      </c>
      <c r="I7437" t="s">
        <v>33482</v>
      </c>
      <c r="J7437"/>
      <c r="U7437" s="43"/>
      <c r="AE7437"/>
    </row>
    <row r="7438" spans="1:31">
      <c r="A7438">
        <v>21190</v>
      </c>
      <c r="B7438" t="s">
        <v>6650</v>
      </c>
      <c r="C7438" t="s">
        <v>33477</v>
      </c>
      <c r="D7438" t="s">
        <v>33476</v>
      </c>
      <c r="E7438"/>
      <c r="F7438"/>
      <c r="G7438"/>
      <c r="H7438">
        <v>31210</v>
      </c>
      <c r="I7438" t="s">
        <v>33482</v>
      </c>
      <c r="J7438"/>
      <c r="U7438" s="43"/>
      <c r="AE7438"/>
    </row>
    <row r="7439" spans="1:31">
      <c r="A7439">
        <v>21130</v>
      </c>
      <c r="B7439" t="s">
        <v>6651</v>
      </c>
      <c r="C7439" t="s">
        <v>33477</v>
      </c>
      <c r="D7439" t="s">
        <v>33476</v>
      </c>
      <c r="E7439"/>
      <c r="F7439"/>
      <c r="G7439"/>
      <c r="H7439">
        <v>31210</v>
      </c>
      <c r="I7439" t="s">
        <v>33482</v>
      </c>
      <c r="J7439"/>
      <c r="U7439" s="43"/>
      <c r="AE7439"/>
    </row>
    <row r="7440" spans="1:31">
      <c r="A7440">
        <v>21120</v>
      </c>
      <c r="B7440" t="s">
        <v>6652</v>
      </c>
      <c r="C7440" t="s">
        <v>33477</v>
      </c>
      <c r="D7440" t="s">
        <v>33476</v>
      </c>
      <c r="E7440"/>
      <c r="F7440"/>
      <c r="G7440"/>
      <c r="H7440">
        <v>31470</v>
      </c>
      <c r="I7440" t="s">
        <v>33482</v>
      </c>
      <c r="J7440"/>
      <c r="U7440" s="43"/>
      <c r="AE7440"/>
    </row>
    <row r="7441" spans="1:31">
      <c r="A7441">
        <v>21350</v>
      </c>
      <c r="B7441" t="s">
        <v>6653</v>
      </c>
      <c r="C7441" t="s">
        <v>33478</v>
      </c>
      <c r="D7441" t="s">
        <v>33476</v>
      </c>
      <c r="E7441"/>
      <c r="F7441"/>
      <c r="G7441"/>
      <c r="H7441">
        <v>31470</v>
      </c>
      <c r="I7441" t="s">
        <v>33482</v>
      </c>
      <c r="J7441"/>
      <c r="U7441" s="43"/>
      <c r="AE7441"/>
    </row>
    <row r="7442" spans="1:31">
      <c r="A7442">
        <v>21580</v>
      </c>
      <c r="B7442" t="s">
        <v>6654</v>
      </c>
      <c r="C7442" t="s">
        <v>33478</v>
      </c>
      <c r="D7442" t="s">
        <v>33476</v>
      </c>
      <c r="E7442"/>
      <c r="F7442"/>
      <c r="G7442"/>
      <c r="H7442">
        <v>31490</v>
      </c>
      <c r="I7442" t="s">
        <v>33482</v>
      </c>
      <c r="J7442"/>
      <c r="U7442" s="43"/>
      <c r="AE7442"/>
    </row>
    <row r="7443" spans="1:31">
      <c r="A7443">
        <v>21700</v>
      </c>
      <c r="B7443" t="s">
        <v>6655</v>
      </c>
      <c r="C7443" t="s">
        <v>33477</v>
      </c>
      <c r="D7443" t="s">
        <v>33476</v>
      </c>
      <c r="E7443"/>
      <c r="F7443"/>
      <c r="G7443"/>
      <c r="H7443">
        <v>32240</v>
      </c>
      <c r="I7443" t="s">
        <v>33482</v>
      </c>
      <c r="J7443"/>
      <c r="U7443" s="43"/>
      <c r="AE7443"/>
    </row>
    <row r="7444" spans="1:31">
      <c r="A7444">
        <v>21450</v>
      </c>
      <c r="B7444" t="s">
        <v>6656</v>
      </c>
      <c r="C7444" t="s">
        <v>33478</v>
      </c>
      <c r="D7444" t="s">
        <v>33476</v>
      </c>
      <c r="E7444"/>
      <c r="F7444"/>
      <c r="G7444"/>
      <c r="H7444">
        <v>32250</v>
      </c>
      <c r="I7444" t="s">
        <v>33482</v>
      </c>
      <c r="J7444"/>
      <c r="U7444" s="43"/>
      <c r="AE7444"/>
    </row>
    <row r="7445" spans="1:31">
      <c r="A7445">
        <v>21330</v>
      </c>
      <c r="B7445" t="s">
        <v>6657</v>
      </c>
      <c r="C7445" t="s">
        <v>33477</v>
      </c>
      <c r="D7445" t="s">
        <v>33476</v>
      </c>
      <c r="E7445"/>
      <c r="F7445"/>
      <c r="G7445"/>
      <c r="H7445">
        <v>32250</v>
      </c>
      <c r="I7445" t="s">
        <v>33482</v>
      </c>
      <c r="J7445"/>
      <c r="U7445" s="43"/>
      <c r="AE7445"/>
    </row>
    <row r="7446" spans="1:31">
      <c r="A7446">
        <v>21410</v>
      </c>
      <c r="B7446" t="s">
        <v>6658</v>
      </c>
      <c r="C7446" t="s">
        <v>33478</v>
      </c>
      <c r="D7446" t="s">
        <v>33476</v>
      </c>
      <c r="E7446"/>
      <c r="F7446"/>
      <c r="G7446"/>
      <c r="H7446">
        <v>32340</v>
      </c>
      <c r="I7446" t="s">
        <v>33482</v>
      </c>
      <c r="J7446"/>
      <c r="U7446" s="43"/>
      <c r="AE7446"/>
    </row>
    <row r="7447" spans="1:31">
      <c r="A7447">
        <v>21430</v>
      </c>
      <c r="B7447" t="s">
        <v>6659</v>
      </c>
      <c r="C7447" t="s">
        <v>33477</v>
      </c>
      <c r="D7447" t="s">
        <v>33476</v>
      </c>
      <c r="E7447"/>
      <c r="F7447"/>
      <c r="G7447"/>
      <c r="H7447">
        <v>32450</v>
      </c>
      <c r="I7447" t="s">
        <v>33482</v>
      </c>
      <c r="J7447"/>
      <c r="U7447" s="43"/>
      <c r="AE7447"/>
    </row>
    <row r="7448" spans="1:31">
      <c r="A7448">
        <v>21460</v>
      </c>
      <c r="B7448" t="s">
        <v>6660</v>
      </c>
      <c r="C7448" t="s">
        <v>33477</v>
      </c>
      <c r="D7448" t="s">
        <v>33476</v>
      </c>
      <c r="E7448"/>
      <c r="F7448"/>
      <c r="G7448"/>
      <c r="H7448">
        <v>32450</v>
      </c>
      <c r="I7448" t="s">
        <v>33482</v>
      </c>
      <c r="J7448"/>
      <c r="U7448" s="43"/>
      <c r="AE7448"/>
    </row>
    <row r="7449" spans="1:31">
      <c r="A7449">
        <v>21910</v>
      </c>
      <c r="B7449" t="s">
        <v>6661</v>
      </c>
      <c r="C7449" t="s">
        <v>33477</v>
      </c>
      <c r="D7449" t="e">
        <v>#N/A</v>
      </c>
      <c r="E7449"/>
      <c r="F7449"/>
      <c r="G7449"/>
      <c r="H7449">
        <v>32460</v>
      </c>
      <c r="I7449" t="s">
        <v>33482</v>
      </c>
      <c r="J7449"/>
      <c r="U7449" s="43"/>
      <c r="AE7449"/>
    </row>
    <row r="7450" spans="1:31">
      <c r="A7450">
        <v>21580</v>
      </c>
      <c r="B7450" t="s">
        <v>6662</v>
      </c>
      <c r="C7450" t="s">
        <v>33478</v>
      </c>
      <c r="D7450" t="s">
        <v>33476</v>
      </c>
      <c r="E7450"/>
      <c r="F7450"/>
      <c r="G7450"/>
      <c r="H7450">
        <v>32730</v>
      </c>
      <c r="I7450" t="s">
        <v>33482</v>
      </c>
      <c r="J7450"/>
      <c r="U7450" s="43"/>
      <c r="AE7450"/>
    </row>
    <row r="7451" spans="1:31">
      <c r="A7451">
        <v>21340</v>
      </c>
      <c r="B7451" t="s">
        <v>6663</v>
      </c>
      <c r="C7451" t="s">
        <v>33477</v>
      </c>
      <c r="D7451" t="s">
        <v>33476</v>
      </c>
      <c r="E7451"/>
      <c r="F7451"/>
      <c r="G7451"/>
      <c r="H7451">
        <v>33113</v>
      </c>
      <c r="I7451" t="s">
        <v>33482</v>
      </c>
      <c r="J7451"/>
      <c r="U7451" s="43"/>
      <c r="AE7451"/>
    </row>
    <row r="7452" spans="1:31">
      <c r="A7452">
        <v>21410</v>
      </c>
      <c r="B7452" t="s">
        <v>6664</v>
      </c>
      <c r="C7452" t="s">
        <v>33478</v>
      </c>
      <c r="D7452" t="s">
        <v>33476</v>
      </c>
      <c r="E7452"/>
      <c r="F7452"/>
      <c r="G7452"/>
      <c r="H7452">
        <v>33113</v>
      </c>
      <c r="I7452" t="s">
        <v>33482</v>
      </c>
      <c r="J7452"/>
      <c r="U7452" s="43"/>
      <c r="AE7452"/>
    </row>
    <row r="7453" spans="1:31">
      <c r="A7453">
        <v>21510</v>
      </c>
      <c r="B7453" t="s">
        <v>2260</v>
      </c>
      <c r="C7453" t="s">
        <v>33478</v>
      </c>
      <c r="D7453" t="s">
        <v>33476</v>
      </c>
      <c r="E7453"/>
      <c r="F7453"/>
      <c r="G7453"/>
      <c r="H7453">
        <v>33114</v>
      </c>
      <c r="I7453" t="s">
        <v>33482</v>
      </c>
      <c r="J7453"/>
      <c r="U7453" s="43"/>
      <c r="AE7453"/>
    </row>
    <row r="7454" spans="1:31">
      <c r="A7454">
        <v>21310</v>
      </c>
      <c r="B7454" t="s">
        <v>6665</v>
      </c>
      <c r="C7454" t="s">
        <v>33477</v>
      </c>
      <c r="D7454" t="s">
        <v>33476</v>
      </c>
      <c r="E7454"/>
      <c r="F7454"/>
      <c r="G7454"/>
      <c r="H7454">
        <v>33121</v>
      </c>
      <c r="I7454" t="s">
        <v>33482</v>
      </c>
      <c r="J7454"/>
      <c r="U7454" s="43"/>
      <c r="AE7454"/>
    </row>
    <row r="7455" spans="1:31">
      <c r="A7455">
        <v>21200</v>
      </c>
      <c r="B7455" t="s">
        <v>6666</v>
      </c>
      <c r="C7455" t="s">
        <v>33477</v>
      </c>
      <c r="D7455" t="s">
        <v>33476</v>
      </c>
      <c r="E7455"/>
      <c r="F7455"/>
      <c r="G7455"/>
      <c r="H7455">
        <v>33125</v>
      </c>
      <c r="I7455" t="s">
        <v>33482</v>
      </c>
      <c r="J7455"/>
      <c r="U7455" s="43"/>
      <c r="AE7455"/>
    </row>
    <row r="7456" spans="1:31">
      <c r="A7456">
        <v>21510</v>
      </c>
      <c r="B7456" t="s">
        <v>6667</v>
      </c>
      <c r="C7456" t="s">
        <v>33478</v>
      </c>
      <c r="D7456" t="s">
        <v>33476</v>
      </c>
      <c r="E7456"/>
      <c r="F7456"/>
      <c r="G7456"/>
      <c r="H7456">
        <v>33125</v>
      </c>
      <c r="I7456" t="s">
        <v>33482</v>
      </c>
      <c r="J7456"/>
      <c r="U7456" s="43"/>
      <c r="AE7456"/>
    </row>
    <row r="7457" spans="1:31">
      <c r="A7457">
        <v>21310</v>
      </c>
      <c r="B7457" t="s">
        <v>6668</v>
      </c>
      <c r="C7457" t="s">
        <v>33477</v>
      </c>
      <c r="D7457" t="s">
        <v>33476</v>
      </c>
      <c r="E7457"/>
      <c r="F7457"/>
      <c r="G7457"/>
      <c r="H7457">
        <v>33127</v>
      </c>
      <c r="I7457" t="s">
        <v>33482</v>
      </c>
      <c r="J7457"/>
      <c r="U7457" s="43"/>
      <c r="AE7457"/>
    </row>
    <row r="7458" spans="1:31">
      <c r="A7458">
        <v>21110</v>
      </c>
      <c r="B7458" t="s">
        <v>6669</v>
      </c>
      <c r="C7458" t="s">
        <v>33477</v>
      </c>
      <c r="D7458" t="s">
        <v>33476</v>
      </c>
      <c r="E7458"/>
      <c r="F7458"/>
      <c r="G7458"/>
      <c r="H7458">
        <v>33138</v>
      </c>
      <c r="I7458" t="s">
        <v>33482</v>
      </c>
      <c r="J7458"/>
      <c r="U7458" s="43"/>
      <c r="AE7458"/>
    </row>
    <row r="7459" spans="1:31">
      <c r="A7459">
        <v>21570</v>
      </c>
      <c r="B7459" t="s">
        <v>6670</v>
      </c>
      <c r="C7459" t="s">
        <v>33478</v>
      </c>
      <c r="D7459" t="s">
        <v>33476</v>
      </c>
      <c r="E7459"/>
      <c r="F7459"/>
      <c r="G7459"/>
      <c r="H7459">
        <v>33160</v>
      </c>
      <c r="I7459" t="s">
        <v>33482</v>
      </c>
      <c r="J7459"/>
      <c r="U7459" s="43"/>
      <c r="AE7459"/>
    </row>
    <row r="7460" spans="1:31">
      <c r="A7460">
        <v>21490</v>
      </c>
      <c r="B7460" t="s">
        <v>6671</v>
      </c>
      <c r="C7460" t="s">
        <v>33477</v>
      </c>
      <c r="D7460" t="s">
        <v>33476</v>
      </c>
      <c r="E7460"/>
      <c r="F7460"/>
      <c r="G7460"/>
      <c r="H7460">
        <v>33360</v>
      </c>
      <c r="I7460" t="s">
        <v>33482</v>
      </c>
      <c r="J7460"/>
      <c r="U7460" s="43"/>
      <c r="AE7460"/>
    </row>
    <row r="7461" spans="1:31">
      <c r="A7461">
        <v>21310</v>
      </c>
      <c r="B7461" t="s">
        <v>6672</v>
      </c>
      <c r="C7461" t="s">
        <v>33477</v>
      </c>
      <c r="D7461" t="s">
        <v>33476</v>
      </c>
      <c r="E7461"/>
      <c r="F7461"/>
      <c r="G7461"/>
      <c r="H7461">
        <v>33380</v>
      </c>
      <c r="I7461" t="s">
        <v>33482</v>
      </c>
      <c r="J7461"/>
      <c r="U7461" s="43"/>
      <c r="AE7461"/>
    </row>
    <row r="7462" spans="1:31">
      <c r="A7462">
        <v>21510</v>
      </c>
      <c r="B7462" t="s">
        <v>6673</v>
      </c>
      <c r="C7462" t="s">
        <v>33478</v>
      </c>
      <c r="D7462" t="s">
        <v>33476</v>
      </c>
      <c r="E7462"/>
      <c r="F7462"/>
      <c r="G7462"/>
      <c r="H7462">
        <v>33380</v>
      </c>
      <c r="I7462" t="s">
        <v>33482</v>
      </c>
      <c r="J7462"/>
      <c r="U7462" s="43"/>
      <c r="AE7462"/>
    </row>
    <row r="7463" spans="1:31">
      <c r="A7463">
        <v>21320</v>
      </c>
      <c r="B7463" t="s">
        <v>6674</v>
      </c>
      <c r="C7463" t="s">
        <v>33478</v>
      </c>
      <c r="D7463" t="s">
        <v>33476</v>
      </c>
      <c r="E7463"/>
      <c r="F7463"/>
      <c r="G7463"/>
      <c r="H7463">
        <v>33540</v>
      </c>
      <c r="I7463" t="s">
        <v>33482</v>
      </c>
      <c r="J7463"/>
      <c r="U7463" s="43"/>
      <c r="AE7463"/>
    </row>
    <row r="7464" spans="1:31">
      <c r="A7464">
        <v>21290</v>
      </c>
      <c r="B7464" t="s">
        <v>6675</v>
      </c>
      <c r="C7464" t="s">
        <v>33478</v>
      </c>
      <c r="D7464" t="s">
        <v>33476</v>
      </c>
      <c r="E7464"/>
      <c r="F7464"/>
      <c r="G7464"/>
      <c r="H7464">
        <v>33540</v>
      </c>
      <c r="I7464" t="s">
        <v>33482</v>
      </c>
      <c r="J7464"/>
      <c r="U7464" s="43"/>
      <c r="AE7464"/>
    </row>
    <row r="7465" spans="1:31">
      <c r="A7465">
        <v>21500</v>
      </c>
      <c r="B7465" t="s">
        <v>6676</v>
      </c>
      <c r="C7465" t="s">
        <v>33477</v>
      </c>
      <c r="D7465" t="s">
        <v>33476</v>
      </c>
      <c r="E7465"/>
      <c r="F7465"/>
      <c r="G7465"/>
      <c r="H7465">
        <v>33550</v>
      </c>
      <c r="I7465" t="s">
        <v>33482</v>
      </c>
      <c r="J7465"/>
      <c r="U7465" s="43"/>
      <c r="AE7465"/>
    </row>
    <row r="7466" spans="1:31">
      <c r="A7466">
        <v>21360</v>
      </c>
      <c r="B7466" t="s">
        <v>6677</v>
      </c>
      <c r="C7466" t="s">
        <v>33478</v>
      </c>
      <c r="D7466" t="s">
        <v>33476</v>
      </c>
      <c r="E7466"/>
      <c r="F7466"/>
      <c r="G7466"/>
      <c r="H7466">
        <v>33580</v>
      </c>
      <c r="I7466" t="s">
        <v>33482</v>
      </c>
      <c r="J7466"/>
      <c r="U7466" s="43"/>
      <c r="AE7466"/>
    </row>
    <row r="7467" spans="1:31">
      <c r="A7467">
        <v>21360</v>
      </c>
      <c r="B7467" t="s">
        <v>6678</v>
      </c>
      <c r="C7467" t="s">
        <v>33478</v>
      </c>
      <c r="D7467" t="s">
        <v>33476</v>
      </c>
      <c r="E7467"/>
      <c r="F7467"/>
      <c r="G7467"/>
      <c r="H7467">
        <v>33580</v>
      </c>
      <c r="I7467" t="s">
        <v>33482</v>
      </c>
      <c r="J7467"/>
      <c r="U7467" s="43"/>
      <c r="AE7467"/>
    </row>
    <row r="7468" spans="1:31">
      <c r="A7468">
        <v>21110</v>
      </c>
      <c r="B7468" t="s">
        <v>6679</v>
      </c>
      <c r="C7468" t="s">
        <v>33477</v>
      </c>
      <c r="D7468" t="s">
        <v>33476</v>
      </c>
      <c r="E7468"/>
      <c r="F7468"/>
      <c r="G7468"/>
      <c r="H7468">
        <v>33600</v>
      </c>
      <c r="I7468" t="s">
        <v>33482</v>
      </c>
      <c r="J7468"/>
      <c r="U7468" s="43"/>
      <c r="AE7468"/>
    </row>
    <row r="7469" spans="1:31">
      <c r="A7469">
        <v>21320</v>
      </c>
      <c r="B7469" t="s">
        <v>6680</v>
      </c>
      <c r="C7469" t="s">
        <v>33478</v>
      </c>
      <c r="D7469" t="s">
        <v>33476</v>
      </c>
      <c r="E7469"/>
      <c r="F7469"/>
      <c r="G7469"/>
      <c r="H7469">
        <v>33610</v>
      </c>
      <c r="I7469" t="s">
        <v>33482</v>
      </c>
      <c r="J7469"/>
      <c r="U7469" s="43"/>
      <c r="AE7469"/>
    </row>
    <row r="7470" spans="1:31">
      <c r="A7470">
        <v>21350</v>
      </c>
      <c r="B7470" t="s">
        <v>6681</v>
      </c>
      <c r="C7470" t="s">
        <v>33478</v>
      </c>
      <c r="D7470" t="s">
        <v>33476</v>
      </c>
      <c r="E7470"/>
      <c r="F7470"/>
      <c r="G7470"/>
      <c r="H7470">
        <v>33670</v>
      </c>
      <c r="I7470" t="s">
        <v>33482</v>
      </c>
      <c r="J7470"/>
      <c r="U7470" s="43"/>
      <c r="AE7470"/>
    </row>
    <row r="7471" spans="1:31">
      <c r="A7471">
        <v>21220</v>
      </c>
      <c r="B7471" t="s">
        <v>6682</v>
      </c>
      <c r="C7471" t="s">
        <v>33477</v>
      </c>
      <c r="D7471" t="s">
        <v>33476</v>
      </c>
      <c r="E7471"/>
      <c r="F7471"/>
      <c r="G7471"/>
      <c r="H7471">
        <v>33680</v>
      </c>
      <c r="I7471" t="s">
        <v>33482</v>
      </c>
      <c r="J7471"/>
      <c r="U7471" s="43"/>
      <c r="AE7471"/>
    </row>
    <row r="7472" spans="1:31">
      <c r="A7472">
        <v>21310</v>
      </c>
      <c r="B7472" t="s">
        <v>6683</v>
      </c>
      <c r="C7472" t="s">
        <v>33477</v>
      </c>
      <c r="D7472" t="s">
        <v>33476</v>
      </c>
      <c r="E7472"/>
      <c r="F7472"/>
      <c r="G7472"/>
      <c r="H7472">
        <v>33680</v>
      </c>
      <c r="I7472" t="s">
        <v>33482</v>
      </c>
      <c r="J7472"/>
      <c r="U7472" s="43"/>
      <c r="AE7472"/>
    </row>
    <row r="7473" spans="1:31">
      <c r="A7473">
        <v>21310</v>
      </c>
      <c r="B7473" t="s">
        <v>6684</v>
      </c>
      <c r="C7473" t="s">
        <v>33477</v>
      </c>
      <c r="D7473" t="s">
        <v>33476</v>
      </c>
      <c r="E7473"/>
      <c r="F7473"/>
      <c r="G7473"/>
      <c r="H7473">
        <v>33680</v>
      </c>
      <c r="I7473" t="s">
        <v>33482</v>
      </c>
      <c r="J7473"/>
      <c r="U7473" s="43"/>
      <c r="AE7473"/>
    </row>
    <row r="7474" spans="1:31">
      <c r="A7474">
        <v>21130</v>
      </c>
      <c r="B7474" t="s">
        <v>6685</v>
      </c>
      <c r="C7474" t="s">
        <v>33477</v>
      </c>
      <c r="D7474" t="s">
        <v>33476</v>
      </c>
      <c r="E7474"/>
      <c r="F7474"/>
      <c r="G7474"/>
      <c r="H7474">
        <v>33740</v>
      </c>
      <c r="I7474" t="s">
        <v>33482</v>
      </c>
      <c r="J7474"/>
      <c r="U7474" s="43"/>
      <c r="AE7474"/>
    </row>
    <row r="7475" spans="1:31">
      <c r="A7475">
        <v>21450</v>
      </c>
      <c r="B7475" t="s">
        <v>6686</v>
      </c>
      <c r="C7475" t="s">
        <v>33478</v>
      </c>
      <c r="D7475" t="s">
        <v>33476</v>
      </c>
      <c r="E7475"/>
      <c r="F7475"/>
      <c r="G7475"/>
      <c r="H7475">
        <v>33750</v>
      </c>
      <c r="I7475" t="s">
        <v>33482</v>
      </c>
      <c r="J7475"/>
      <c r="U7475" s="43"/>
      <c r="AE7475"/>
    </row>
    <row r="7476" spans="1:31">
      <c r="A7476">
        <v>21270</v>
      </c>
      <c r="B7476" t="s">
        <v>6687</v>
      </c>
      <c r="C7476" t="s">
        <v>33477</v>
      </c>
      <c r="D7476" t="s">
        <v>33476</v>
      </c>
      <c r="E7476"/>
      <c r="F7476"/>
      <c r="G7476"/>
      <c r="H7476">
        <v>33770</v>
      </c>
      <c r="I7476" t="s">
        <v>33482</v>
      </c>
      <c r="J7476"/>
      <c r="U7476" s="43"/>
      <c r="AE7476"/>
    </row>
    <row r="7477" spans="1:31">
      <c r="A7477">
        <v>21520</v>
      </c>
      <c r="B7477" t="s">
        <v>6688</v>
      </c>
      <c r="C7477" t="s">
        <v>33478</v>
      </c>
      <c r="D7477" t="s">
        <v>33476</v>
      </c>
      <c r="E7477"/>
      <c r="F7477"/>
      <c r="G7477"/>
      <c r="H7477">
        <v>33830</v>
      </c>
      <c r="I7477" t="s">
        <v>33482</v>
      </c>
      <c r="J7477"/>
      <c r="U7477" s="43"/>
      <c r="AE7477"/>
    </row>
    <row r="7478" spans="1:31">
      <c r="A7478">
        <v>21330</v>
      </c>
      <c r="B7478" t="s">
        <v>6689</v>
      </c>
      <c r="C7478" t="s">
        <v>33477</v>
      </c>
      <c r="D7478" t="s">
        <v>33476</v>
      </c>
      <c r="E7478"/>
      <c r="F7478"/>
      <c r="G7478"/>
      <c r="H7478">
        <v>33830</v>
      </c>
      <c r="I7478" t="s">
        <v>33482</v>
      </c>
      <c r="J7478"/>
      <c r="U7478" s="43"/>
      <c r="AE7478"/>
    </row>
    <row r="7479" spans="1:31">
      <c r="A7479">
        <v>21310</v>
      </c>
      <c r="B7479" t="s">
        <v>6690</v>
      </c>
      <c r="C7479" t="s">
        <v>33477</v>
      </c>
      <c r="D7479" t="s">
        <v>33476</v>
      </c>
      <c r="E7479"/>
      <c r="F7479"/>
      <c r="G7479"/>
      <c r="H7479">
        <v>33840</v>
      </c>
      <c r="I7479" t="s">
        <v>33482</v>
      </c>
      <c r="J7479"/>
      <c r="U7479" s="43"/>
      <c r="AE7479"/>
    </row>
    <row r="7480" spans="1:31">
      <c r="A7480">
        <v>21540</v>
      </c>
      <c r="B7480" t="s">
        <v>6691</v>
      </c>
      <c r="C7480" t="s">
        <v>33478</v>
      </c>
      <c r="D7480" t="s">
        <v>33476</v>
      </c>
      <c r="E7480"/>
      <c r="F7480"/>
      <c r="G7480"/>
      <c r="H7480">
        <v>33840</v>
      </c>
      <c r="I7480" t="s">
        <v>33482</v>
      </c>
      <c r="J7480"/>
      <c r="U7480" s="43"/>
      <c r="AE7480"/>
    </row>
    <row r="7481" spans="1:31">
      <c r="A7481">
        <v>21540</v>
      </c>
      <c r="B7481" t="s">
        <v>6692</v>
      </c>
      <c r="C7481" t="s">
        <v>33478</v>
      </c>
      <c r="D7481" t="s">
        <v>33476</v>
      </c>
      <c r="E7481"/>
      <c r="F7481"/>
      <c r="G7481"/>
      <c r="H7481">
        <v>33840</v>
      </c>
      <c r="I7481" t="s">
        <v>33482</v>
      </c>
      <c r="J7481"/>
      <c r="U7481" s="43"/>
      <c r="AE7481"/>
    </row>
    <row r="7482" spans="1:31">
      <c r="A7482">
        <v>21320</v>
      </c>
      <c r="B7482" t="s">
        <v>6693</v>
      </c>
      <c r="C7482" t="s">
        <v>33478</v>
      </c>
      <c r="D7482" t="s">
        <v>33476</v>
      </c>
      <c r="E7482"/>
      <c r="F7482"/>
      <c r="G7482"/>
      <c r="H7482">
        <v>33840</v>
      </c>
      <c r="I7482" t="s">
        <v>33482</v>
      </c>
      <c r="J7482"/>
      <c r="U7482" s="43"/>
      <c r="AE7482"/>
    </row>
    <row r="7483" spans="1:31">
      <c r="A7483">
        <v>21430</v>
      </c>
      <c r="B7483" t="s">
        <v>6694</v>
      </c>
      <c r="C7483" t="s">
        <v>33477</v>
      </c>
      <c r="D7483" t="s">
        <v>33476</v>
      </c>
      <c r="E7483"/>
      <c r="F7483"/>
      <c r="G7483"/>
      <c r="H7483">
        <v>33850</v>
      </c>
      <c r="I7483" t="s">
        <v>33482</v>
      </c>
      <c r="J7483"/>
      <c r="U7483" s="43"/>
      <c r="AE7483"/>
    </row>
    <row r="7484" spans="1:31">
      <c r="A7484">
        <v>21690</v>
      </c>
      <c r="B7484" t="s">
        <v>6695</v>
      </c>
      <c r="C7484" t="s">
        <v>33478</v>
      </c>
      <c r="D7484" t="s">
        <v>33476</v>
      </c>
      <c r="E7484"/>
      <c r="F7484"/>
      <c r="G7484"/>
      <c r="H7484">
        <v>33930</v>
      </c>
      <c r="I7484" t="s">
        <v>33482</v>
      </c>
      <c r="J7484"/>
      <c r="U7484" s="43"/>
      <c r="AE7484"/>
    </row>
    <row r="7485" spans="1:31">
      <c r="A7485">
        <v>21690</v>
      </c>
      <c r="B7485" t="s">
        <v>6695</v>
      </c>
      <c r="C7485" t="s">
        <v>33478</v>
      </c>
      <c r="D7485" t="s">
        <v>33476</v>
      </c>
      <c r="E7485"/>
      <c r="F7485"/>
      <c r="G7485"/>
      <c r="H7485">
        <v>33950</v>
      </c>
      <c r="I7485" t="s">
        <v>33482</v>
      </c>
      <c r="J7485"/>
      <c r="U7485" s="43"/>
      <c r="AE7485"/>
    </row>
    <row r="7486" spans="1:31">
      <c r="A7486">
        <v>21440</v>
      </c>
      <c r="B7486" t="s">
        <v>6696</v>
      </c>
      <c r="C7486" t="s">
        <v>33478</v>
      </c>
      <c r="D7486" t="s">
        <v>33476</v>
      </c>
      <c r="E7486"/>
      <c r="F7486"/>
      <c r="G7486"/>
      <c r="H7486">
        <v>33980</v>
      </c>
      <c r="I7486" t="s">
        <v>33482</v>
      </c>
      <c r="J7486"/>
      <c r="U7486" s="43"/>
      <c r="AE7486"/>
    </row>
    <row r="7487" spans="1:31">
      <c r="A7487">
        <v>21200</v>
      </c>
      <c r="B7487" t="s">
        <v>6697</v>
      </c>
      <c r="C7487" t="s">
        <v>33477</v>
      </c>
      <c r="D7487" t="s">
        <v>33476</v>
      </c>
      <c r="E7487"/>
      <c r="F7487"/>
      <c r="G7487"/>
      <c r="H7487">
        <v>33990</v>
      </c>
      <c r="I7487" t="s">
        <v>33482</v>
      </c>
      <c r="J7487"/>
      <c r="U7487" s="43"/>
      <c r="AE7487"/>
    </row>
    <row r="7488" spans="1:31">
      <c r="A7488">
        <v>21360</v>
      </c>
      <c r="B7488" t="s">
        <v>6698</v>
      </c>
      <c r="C7488" t="s">
        <v>33478</v>
      </c>
      <c r="D7488" t="s">
        <v>33476</v>
      </c>
      <c r="E7488"/>
      <c r="F7488"/>
      <c r="G7488"/>
      <c r="H7488">
        <v>33990</v>
      </c>
      <c r="I7488" t="s">
        <v>33482</v>
      </c>
      <c r="J7488"/>
      <c r="U7488" s="43"/>
      <c r="AE7488"/>
    </row>
    <row r="7489" spans="1:31">
      <c r="A7489">
        <v>21700</v>
      </c>
      <c r="B7489" t="s">
        <v>6699</v>
      </c>
      <c r="C7489" t="s">
        <v>33477</v>
      </c>
      <c r="D7489" t="s">
        <v>33476</v>
      </c>
      <c r="E7489"/>
      <c r="F7489"/>
      <c r="G7489"/>
      <c r="H7489">
        <v>35320</v>
      </c>
      <c r="I7489" t="s">
        <v>33482</v>
      </c>
      <c r="J7489"/>
      <c r="U7489" s="43"/>
      <c r="AE7489"/>
    </row>
    <row r="7490" spans="1:31">
      <c r="A7490">
        <v>21250</v>
      </c>
      <c r="B7490" t="s">
        <v>6700</v>
      </c>
      <c r="C7490" t="s">
        <v>33477</v>
      </c>
      <c r="D7490" t="s">
        <v>33481</v>
      </c>
      <c r="E7490"/>
      <c r="F7490"/>
      <c r="G7490"/>
      <c r="H7490">
        <v>35470</v>
      </c>
      <c r="I7490" t="s">
        <v>33482</v>
      </c>
      <c r="J7490"/>
      <c r="U7490" s="43"/>
      <c r="AE7490"/>
    </row>
    <row r="7491" spans="1:31">
      <c r="A7491">
        <v>21520</v>
      </c>
      <c r="B7491" t="s">
        <v>6701</v>
      </c>
      <c r="C7491" t="s">
        <v>33478</v>
      </c>
      <c r="D7491" t="s">
        <v>33476</v>
      </c>
      <c r="E7491"/>
      <c r="F7491"/>
      <c r="G7491"/>
      <c r="H7491">
        <v>35470</v>
      </c>
      <c r="I7491" t="s">
        <v>33482</v>
      </c>
      <c r="J7491"/>
      <c r="U7491" s="43"/>
      <c r="AE7491"/>
    </row>
    <row r="7492" spans="1:31">
      <c r="A7492">
        <v>21360</v>
      </c>
      <c r="B7492" t="s">
        <v>6702</v>
      </c>
      <c r="C7492" t="s">
        <v>33478</v>
      </c>
      <c r="D7492" t="s">
        <v>33476</v>
      </c>
      <c r="E7492"/>
      <c r="F7492"/>
      <c r="G7492"/>
      <c r="H7492">
        <v>35620</v>
      </c>
      <c r="I7492" t="s">
        <v>33482</v>
      </c>
      <c r="J7492"/>
      <c r="U7492" s="43"/>
      <c r="AE7492"/>
    </row>
    <row r="7493" spans="1:31">
      <c r="A7493">
        <v>21420</v>
      </c>
      <c r="B7493" t="s">
        <v>6703</v>
      </c>
      <c r="C7493" t="s">
        <v>33478</v>
      </c>
      <c r="D7493" t="s">
        <v>33476</v>
      </c>
      <c r="E7493"/>
      <c r="F7493"/>
      <c r="G7493"/>
      <c r="H7493">
        <v>36270</v>
      </c>
      <c r="I7493" t="s">
        <v>33482</v>
      </c>
      <c r="J7493"/>
      <c r="U7493" s="43"/>
      <c r="AE7493"/>
    </row>
    <row r="7494" spans="1:31">
      <c r="A7494">
        <v>21330</v>
      </c>
      <c r="B7494" t="s">
        <v>6704</v>
      </c>
      <c r="C7494" t="s">
        <v>33477</v>
      </c>
      <c r="D7494" t="s">
        <v>33476</v>
      </c>
      <c r="E7494"/>
      <c r="F7494"/>
      <c r="G7494"/>
      <c r="H7494">
        <v>38190</v>
      </c>
      <c r="I7494" t="s">
        <v>33482</v>
      </c>
      <c r="J7494"/>
      <c r="U7494" s="43"/>
      <c r="AE7494"/>
    </row>
    <row r="7495" spans="1:31">
      <c r="A7495">
        <v>21610</v>
      </c>
      <c r="B7495" t="s">
        <v>6705</v>
      </c>
      <c r="C7495" t="s">
        <v>33477</v>
      </c>
      <c r="D7495" t="s">
        <v>33476</v>
      </c>
      <c r="E7495"/>
      <c r="F7495"/>
      <c r="G7495"/>
      <c r="H7495">
        <v>38320</v>
      </c>
      <c r="I7495" t="s">
        <v>33482</v>
      </c>
      <c r="J7495"/>
      <c r="U7495" s="43"/>
      <c r="AE7495"/>
    </row>
    <row r="7496" spans="1:31">
      <c r="A7496">
        <v>21250</v>
      </c>
      <c r="B7496" t="s">
        <v>6706</v>
      </c>
      <c r="C7496" t="s">
        <v>33477</v>
      </c>
      <c r="D7496" t="s">
        <v>33481</v>
      </c>
      <c r="E7496"/>
      <c r="F7496"/>
      <c r="G7496"/>
      <c r="H7496">
        <v>38410</v>
      </c>
      <c r="I7496" t="s">
        <v>33482</v>
      </c>
      <c r="J7496"/>
      <c r="U7496" s="43"/>
      <c r="AE7496"/>
    </row>
    <row r="7497" spans="1:31">
      <c r="A7497">
        <v>21260</v>
      </c>
      <c r="B7497" t="s">
        <v>6707</v>
      </c>
      <c r="C7497" t="s">
        <v>33477</v>
      </c>
      <c r="D7497" t="s">
        <v>33476</v>
      </c>
      <c r="E7497"/>
      <c r="F7497"/>
      <c r="G7497"/>
      <c r="H7497">
        <v>38570</v>
      </c>
      <c r="I7497" t="s">
        <v>33482</v>
      </c>
      <c r="J7497"/>
      <c r="U7497" s="43"/>
      <c r="AE7497"/>
    </row>
    <row r="7498" spans="1:31">
      <c r="A7498">
        <v>21350</v>
      </c>
      <c r="B7498" t="s">
        <v>6708</v>
      </c>
      <c r="C7498" t="s">
        <v>33478</v>
      </c>
      <c r="D7498" t="s">
        <v>33476</v>
      </c>
      <c r="E7498"/>
      <c r="F7498"/>
      <c r="G7498"/>
      <c r="H7498">
        <v>38570</v>
      </c>
      <c r="I7498" t="s">
        <v>33482</v>
      </c>
      <c r="J7498"/>
      <c r="U7498" s="43"/>
      <c r="AE7498"/>
    </row>
    <row r="7499" spans="1:31">
      <c r="A7499">
        <v>21690</v>
      </c>
      <c r="B7499" t="s">
        <v>6709</v>
      </c>
      <c r="C7499" t="s">
        <v>33478</v>
      </c>
      <c r="D7499" t="s">
        <v>33476</v>
      </c>
      <c r="E7499"/>
      <c r="F7499"/>
      <c r="G7499"/>
      <c r="H7499">
        <v>39700</v>
      </c>
      <c r="I7499" t="s">
        <v>33482</v>
      </c>
      <c r="J7499"/>
      <c r="U7499" s="43"/>
      <c r="AE7499"/>
    </row>
    <row r="7500" spans="1:31">
      <c r="A7500">
        <v>21200</v>
      </c>
      <c r="B7500" t="s">
        <v>6710</v>
      </c>
      <c r="C7500" t="s">
        <v>33477</v>
      </c>
      <c r="D7500" t="s">
        <v>33476</v>
      </c>
      <c r="E7500"/>
      <c r="F7500"/>
      <c r="G7500"/>
      <c r="H7500">
        <v>39700</v>
      </c>
      <c r="I7500" t="s">
        <v>33482</v>
      </c>
      <c r="J7500"/>
      <c r="U7500" s="43"/>
      <c r="AE7500"/>
    </row>
    <row r="7501" spans="1:31">
      <c r="A7501">
        <v>21350</v>
      </c>
      <c r="B7501" t="s">
        <v>6711</v>
      </c>
      <c r="C7501" t="s">
        <v>33478</v>
      </c>
      <c r="D7501" t="s">
        <v>33476</v>
      </c>
      <c r="E7501"/>
      <c r="F7501"/>
      <c r="G7501"/>
      <c r="H7501">
        <v>39700</v>
      </c>
      <c r="I7501" t="s">
        <v>33482</v>
      </c>
      <c r="J7501"/>
      <c r="U7501" s="43"/>
      <c r="AE7501"/>
    </row>
    <row r="7502" spans="1:31">
      <c r="A7502">
        <v>21390</v>
      </c>
      <c r="B7502" t="s">
        <v>1742</v>
      </c>
      <c r="C7502" t="s">
        <v>33477</v>
      </c>
      <c r="D7502" t="s">
        <v>33476</v>
      </c>
      <c r="E7502"/>
      <c r="F7502"/>
      <c r="G7502"/>
      <c r="H7502">
        <v>39700</v>
      </c>
      <c r="I7502" t="s">
        <v>33482</v>
      </c>
      <c r="J7502"/>
      <c r="U7502" s="43"/>
      <c r="AE7502"/>
    </row>
    <row r="7503" spans="1:31">
      <c r="A7503">
        <v>21430</v>
      </c>
      <c r="B7503" t="s">
        <v>6712</v>
      </c>
      <c r="C7503" t="s">
        <v>33477</v>
      </c>
      <c r="D7503" t="s">
        <v>33476</v>
      </c>
      <c r="E7503"/>
      <c r="F7503"/>
      <c r="G7503"/>
      <c r="H7503">
        <v>39700</v>
      </c>
      <c r="I7503" t="s">
        <v>33482</v>
      </c>
      <c r="J7503"/>
      <c r="U7503" s="43"/>
      <c r="AE7503"/>
    </row>
    <row r="7504" spans="1:31">
      <c r="A7504">
        <v>21470</v>
      </c>
      <c r="B7504" t="s">
        <v>6713</v>
      </c>
      <c r="C7504" t="s">
        <v>33477</v>
      </c>
      <c r="D7504" t="s">
        <v>33476</v>
      </c>
      <c r="E7504"/>
      <c r="F7504"/>
      <c r="G7504"/>
      <c r="H7504">
        <v>40140</v>
      </c>
      <c r="I7504" t="s">
        <v>33482</v>
      </c>
      <c r="J7504"/>
      <c r="U7504" s="43"/>
      <c r="AE7504"/>
    </row>
    <row r="7505" spans="1:31">
      <c r="A7505">
        <v>21400</v>
      </c>
      <c r="B7505" t="s">
        <v>6714</v>
      </c>
      <c r="C7505" t="s">
        <v>33477</v>
      </c>
      <c r="D7505" t="s">
        <v>33476</v>
      </c>
      <c r="E7505"/>
      <c r="F7505"/>
      <c r="G7505"/>
      <c r="H7505">
        <v>40140</v>
      </c>
      <c r="I7505" t="s">
        <v>33482</v>
      </c>
      <c r="J7505"/>
      <c r="U7505" s="43"/>
      <c r="AE7505"/>
    </row>
    <row r="7506" spans="1:31">
      <c r="A7506">
        <v>21560</v>
      </c>
      <c r="B7506" t="s">
        <v>6715</v>
      </c>
      <c r="C7506" t="s">
        <v>33477</v>
      </c>
      <c r="D7506" t="e">
        <v>#N/A</v>
      </c>
      <c r="E7506"/>
      <c r="F7506"/>
      <c r="G7506"/>
      <c r="H7506">
        <v>40160</v>
      </c>
      <c r="I7506" t="s">
        <v>33482</v>
      </c>
      <c r="J7506"/>
      <c r="U7506" s="43"/>
      <c r="AE7506"/>
    </row>
    <row r="7507" spans="1:31">
      <c r="A7507">
        <v>21110</v>
      </c>
      <c r="B7507" t="s">
        <v>6716</v>
      </c>
      <c r="C7507" t="s">
        <v>33477</v>
      </c>
      <c r="D7507" t="s">
        <v>33476</v>
      </c>
      <c r="E7507"/>
      <c r="F7507"/>
      <c r="G7507"/>
      <c r="H7507">
        <v>40160</v>
      </c>
      <c r="I7507" t="s">
        <v>33482</v>
      </c>
      <c r="J7507"/>
      <c r="U7507" s="43"/>
      <c r="AE7507"/>
    </row>
    <row r="7508" spans="1:31">
      <c r="A7508">
        <v>21490</v>
      </c>
      <c r="B7508" t="s">
        <v>6717</v>
      </c>
      <c r="C7508" t="s">
        <v>33477</v>
      </c>
      <c r="D7508" t="s">
        <v>33476</v>
      </c>
      <c r="E7508"/>
      <c r="F7508"/>
      <c r="G7508"/>
      <c r="H7508">
        <v>40170</v>
      </c>
      <c r="I7508" t="s">
        <v>33482</v>
      </c>
      <c r="J7508"/>
      <c r="U7508" s="43"/>
      <c r="AE7508"/>
    </row>
    <row r="7509" spans="1:31">
      <c r="A7509">
        <v>21390</v>
      </c>
      <c r="B7509" t="s">
        <v>6718</v>
      </c>
      <c r="C7509" t="s">
        <v>33477</v>
      </c>
      <c r="D7509" t="s">
        <v>33476</v>
      </c>
      <c r="E7509"/>
      <c r="F7509"/>
      <c r="G7509"/>
      <c r="H7509">
        <v>40170</v>
      </c>
      <c r="I7509" t="s">
        <v>33482</v>
      </c>
      <c r="J7509"/>
      <c r="U7509" s="43"/>
      <c r="AE7509"/>
    </row>
    <row r="7510" spans="1:31">
      <c r="A7510">
        <v>21570</v>
      </c>
      <c r="B7510" t="s">
        <v>6719</v>
      </c>
      <c r="C7510" t="s">
        <v>33478</v>
      </c>
      <c r="D7510" t="s">
        <v>33476</v>
      </c>
      <c r="E7510"/>
      <c r="F7510"/>
      <c r="G7510"/>
      <c r="H7510">
        <v>40170</v>
      </c>
      <c r="I7510" t="s">
        <v>33482</v>
      </c>
      <c r="J7510"/>
      <c r="U7510" s="43"/>
      <c r="AE7510"/>
    </row>
    <row r="7511" spans="1:31">
      <c r="A7511">
        <v>21220</v>
      </c>
      <c r="B7511" t="s">
        <v>6720</v>
      </c>
      <c r="C7511" t="s">
        <v>33477</v>
      </c>
      <c r="D7511" t="s">
        <v>33476</v>
      </c>
      <c r="E7511"/>
      <c r="F7511"/>
      <c r="G7511"/>
      <c r="H7511">
        <v>40170</v>
      </c>
      <c r="I7511" t="s">
        <v>33482</v>
      </c>
      <c r="J7511"/>
      <c r="U7511" s="43"/>
      <c r="AE7511"/>
    </row>
    <row r="7512" spans="1:31">
      <c r="A7512">
        <v>21490</v>
      </c>
      <c r="B7512" t="s">
        <v>2633</v>
      </c>
      <c r="C7512" t="s">
        <v>33477</v>
      </c>
      <c r="D7512" t="s">
        <v>33476</v>
      </c>
      <c r="E7512"/>
      <c r="F7512"/>
      <c r="G7512"/>
      <c r="H7512">
        <v>40170</v>
      </c>
      <c r="I7512" t="s">
        <v>33482</v>
      </c>
      <c r="J7512"/>
      <c r="U7512" s="43"/>
      <c r="AE7512"/>
    </row>
    <row r="7513" spans="1:31">
      <c r="A7513">
        <v>21250</v>
      </c>
      <c r="B7513" t="s">
        <v>6721</v>
      </c>
      <c r="C7513" t="s">
        <v>33477</v>
      </c>
      <c r="D7513" t="s">
        <v>33481</v>
      </c>
      <c r="E7513"/>
      <c r="F7513"/>
      <c r="G7513"/>
      <c r="H7513">
        <v>40190</v>
      </c>
      <c r="I7513" t="s">
        <v>33482</v>
      </c>
      <c r="J7513"/>
      <c r="U7513" s="43"/>
      <c r="AE7513"/>
    </row>
    <row r="7514" spans="1:31">
      <c r="A7514">
        <v>21220</v>
      </c>
      <c r="B7514" t="s">
        <v>6722</v>
      </c>
      <c r="C7514" t="s">
        <v>33477</v>
      </c>
      <c r="D7514" t="s">
        <v>33476</v>
      </c>
      <c r="E7514"/>
      <c r="F7514"/>
      <c r="G7514"/>
      <c r="H7514">
        <v>40190</v>
      </c>
      <c r="I7514" t="s">
        <v>33482</v>
      </c>
      <c r="J7514"/>
      <c r="U7514" s="43"/>
      <c r="AE7514"/>
    </row>
    <row r="7515" spans="1:31">
      <c r="A7515">
        <v>21500</v>
      </c>
      <c r="B7515" t="s">
        <v>6723</v>
      </c>
      <c r="C7515" t="s">
        <v>33477</v>
      </c>
      <c r="D7515" t="s">
        <v>33476</v>
      </c>
      <c r="E7515"/>
      <c r="F7515"/>
      <c r="G7515"/>
      <c r="H7515">
        <v>40200</v>
      </c>
      <c r="I7515" t="s">
        <v>33482</v>
      </c>
      <c r="J7515"/>
      <c r="U7515" s="43"/>
      <c r="AE7515"/>
    </row>
    <row r="7516" spans="1:31">
      <c r="A7516">
        <v>21400</v>
      </c>
      <c r="B7516" t="s">
        <v>6724</v>
      </c>
      <c r="C7516" t="s">
        <v>33477</v>
      </c>
      <c r="D7516" t="s">
        <v>33476</v>
      </c>
      <c r="E7516"/>
      <c r="F7516"/>
      <c r="G7516"/>
      <c r="H7516">
        <v>40200</v>
      </c>
      <c r="I7516" t="s">
        <v>33482</v>
      </c>
      <c r="J7516"/>
      <c r="U7516" s="43"/>
      <c r="AE7516"/>
    </row>
    <row r="7517" spans="1:31">
      <c r="A7517">
        <v>21290</v>
      </c>
      <c r="B7517" t="s">
        <v>6725</v>
      </c>
      <c r="C7517" t="s">
        <v>33478</v>
      </c>
      <c r="D7517" t="s">
        <v>33476</v>
      </c>
      <c r="E7517"/>
      <c r="F7517"/>
      <c r="G7517"/>
      <c r="H7517">
        <v>40200</v>
      </c>
      <c r="I7517" t="s">
        <v>33482</v>
      </c>
      <c r="J7517"/>
      <c r="U7517" s="43"/>
      <c r="AE7517"/>
    </row>
    <row r="7518" spans="1:31">
      <c r="A7518">
        <v>21510</v>
      </c>
      <c r="B7518" t="s">
        <v>6726</v>
      </c>
      <c r="C7518" t="s">
        <v>33478</v>
      </c>
      <c r="D7518" t="s">
        <v>33476</v>
      </c>
      <c r="E7518"/>
      <c r="F7518"/>
      <c r="G7518"/>
      <c r="H7518">
        <v>40200</v>
      </c>
      <c r="I7518" t="s">
        <v>33482</v>
      </c>
      <c r="J7518"/>
      <c r="U7518" s="43"/>
      <c r="AE7518"/>
    </row>
    <row r="7519" spans="1:31">
      <c r="A7519">
        <v>21580</v>
      </c>
      <c r="B7519" t="s">
        <v>6727</v>
      </c>
      <c r="C7519" t="s">
        <v>33478</v>
      </c>
      <c r="D7519" t="s">
        <v>33476</v>
      </c>
      <c r="E7519"/>
      <c r="F7519"/>
      <c r="G7519"/>
      <c r="H7519">
        <v>40210</v>
      </c>
      <c r="I7519" t="s">
        <v>33482</v>
      </c>
      <c r="J7519"/>
      <c r="U7519" s="43"/>
      <c r="AE7519"/>
    </row>
    <row r="7520" spans="1:31">
      <c r="A7520">
        <v>21580</v>
      </c>
      <c r="B7520" t="s">
        <v>6728</v>
      </c>
      <c r="C7520" t="s">
        <v>33478</v>
      </c>
      <c r="D7520" t="s">
        <v>33476</v>
      </c>
      <c r="E7520"/>
      <c r="F7520"/>
      <c r="G7520"/>
      <c r="H7520">
        <v>40210</v>
      </c>
      <c r="I7520" t="s">
        <v>33482</v>
      </c>
      <c r="J7520"/>
      <c r="U7520" s="43"/>
      <c r="AE7520"/>
    </row>
    <row r="7521" spans="1:31">
      <c r="A7521">
        <v>21360</v>
      </c>
      <c r="B7521" t="s">
        <v>6729</v>
      </c>
      <c r="C7521" t="s">
        <v>33478</v>
      </c>
      <c r="D7521" t="s">
        <v>33476</v>
      </c>
      <c r="E7521"/>
      <c r="F7521"/>
      <c r="G7521"/>
      <c r="H7521">
        <v>40210</v>
      </c>
      <c r="I7521" t="s">
        <v>33482</v>
      </c>
      <c r="J7521"/>
      <c r="U7521" s="43"/>
      <c r="AE7521"/>
    </row>
    <row r="7522" spans="1:31">
      <c r="A7522">
        <v>21540</v>
      </c>
      <c r="B7522" t="s">
        <v>6730</v>
      </c>
      <c r="C7522" t="s">
        <v>33478</v>
      </c>
      <c r="D7522" t="s">
        <v>33476</v>
      </c>
      <c r="E7522"/>
      <c r="F7522"/>
      <c r="G7522"/>
      <c r="H7522">
        <v>40210</v>
      </c>
      <c r="I7522" t="s">
        <v>33482</v>
      </c>
      <c r="J7522"/>
      <c r="U7522" s="43"/>
      <c r="AE7522"/>
    </row>
    <row r="7523" spans="1:31">
      <c r="A7523">
        <v>21150</v>
      </c>
      <c r="B7523" t="s">
        <v>6731</v>
      </c>
      <c r="C7523" t="s">
        <v>33477</v>
      </c>
      <c r="D7523" t="s">
        <v>33476</v>
      </c>
      <c r="E7523"/>
      <c r="F7523"/>
      <c r="G7523"/>
      <c r="H7523">
        <v>40260</v>
      </c>
      <c r="I7523" t="s">
        <v>33482</v>
      </c>
      <c r="J7523"/>
      <c r="U7523" s="43"/>
      <c r="AE7523"/>
    </row>
    <row r="7524" spans="1:31">
      <c r="A7524">
        <v>21290</v>
      </c>
      <c r="B7524" t="s">
        <v>6732</v>
      </c>
      <c r="C7524" t="s">
        <v>33478</v>
      </c>
      <c r="D7524" t="s">
        <v>33476</v>
      </c>
      <c r="E7524"/>
      <c r="F7524"/>
      <c r="G7524"/>
      <c r="H7524">
        <v>40260</v>
      </c>
      <c r="I7524" t="s">
        <v>33482</v>
      </c>
      <c r="J7524"/>
      <c r="U7524" s="43"/>
      <c r="AE7524"/>
    </row>
    <row r="7525" spans="1:31">
      <c r="A7525">
        <v>21430</v>
      </c>
      <c r="B7525" t="s">
        <v>6733</v>
      </c>
      <c r="C7525" t="s">
        <v>33477</v>
      </c>
      <c r="D7525" t="s">
        <v>33476</v>
      </c>
      <c r="E7525"/>
      <c r="F7525"/>
      <c r="G7525"/>
      <c r="H7525">
        <v>40260</v>
      </c>
      <c r="I7525" t="s">
        <v>33482</v>
      </c>
      <c r="J7525"/>
      <c r="U7525" s="43"/>
      <c r="AE7525"/>
    </row>
    <row r="7526" spans="1:31">
      <c r="A7526">
        <v>21330</v>
      </c>
      <c r="B7526" t="s">
        <v>1451</v>
      </c>
      <c r="C7526" t="s">
        <v>33477</v>
      </c>
      <c r="D7526" t="s">
        <v>33476</v>
      </c>
      <c r="E7526"/>
      <c r="F7526"/>
      <c r="G7526"/>
      <c r="H7526">
        <v>40260</v>
      </c>
      <c r="I7526" t="s">
        <v>33482</v>
      </c>
      <c r="J7526"/>
      <c r="U7526" s="43"/>
      <c r="AE7526"/>
    </row>
    <row r="7527" spans="1:31">
      <c r="A7527">
        <v>21110</v>
      </c>
      <c r="B7527" t="s">
        <v>6734</v>
      </c>
      <c r="C7527" t="s">
        <v>33477</v>
      </c>
      <c r="D7527" t="s">
        <v>33476</v>
      </c>
      <c r="E7527"/>
      <c r="F7527"/>
      <c r="G7527"/>
      <c r="H7527">
        <v>40280</v>
      </c>
      <c r="I7527" t="s">
        <v>33482</v>
      </c>
      <c r="J7527"/>
      <c r="U7527" s="43"/>
      <c r="AE7527"/>
    </row>
    <row r="7528" spans="1:31">
      <c r="A7528">
        <v>21120</v>
      </c>
      <c r="B7528" t="s">
        <v>6735</v>
      </c>
      <c r="C7528" t="s">
        <v>33477</v>
      </c>
      <c r="D7528" t="s">
        <v>33476</v>
      </c>
      <c r="E7528"/>
      <c r="F7528"/>
      <c r="G7528"/>
      <c r="H7528">
        <v>40360</v>
      </c>
      <c r="I7528" t="s">
        <v>33482</v>
      </c>
      <c r="J7528"/>
      <c r="U7528" s="43"/>
      <c r="AE7528"/>
    </row>
    <row r="7529" spans="1:31">
      <c r="A7529">
        <v>21320</v>
      </c>
      <c r="B7529" t="s">
        <v>6736</v>
      </c>
      <c r="C7529" t="s">
        <v>33478</v>
      </c>
      <c r="D7529" t="s">
        <v>33476</v>
      </c>
      <c r="E7529"/>
      <c r="F7529"/>
      <c r="G7529"/>
      <c r="H7529">
        <v>40370</v>
      </c>
      <c r="I7529" t="s">
        <v>33482</v>
      </c>
      <c r="J7529"/>
      <c r="U7529" s="43"/>
      <c r="AE7529"/>
    </row>
    <row r="7530" spans="1:31">
      <c r="A7530">
        <v>21290</v>
      </c>
      <c r="B7530" t="s">
        <v>6737</v>
      </c>
      <c r="C7530" t="s">
        <v>33478</v>
      </c>
      <c r="D7530" t="s">
        <v>33476</v>
      </c>
      <c r="E7530"/>
      <c r="F7530"/>
      <c r="G7530"/>
      <c r="H7530">
        <v>40410</v>
      </c>
      <c r="I7530" t="s">
        <v>33482</v>
      </c>
      <c r="J7530"/>
      <c r="U7530" s="43"/>
      <c r="AE7530"/>
    </row>
    <row r="7531" spans="1:31">
      <c r="A7531">
        <v>21110</v>
      </c>
      <c r="B7531" t="s">
        <v>6738</v>
      </c>
      <c r="C7531" t="s">
        <v>33477</v>
      </c>
      <c r="D7531" t="s">
        <v>33476</v>
      </c>
      <c r="E7531"/>
      <c r="F7531"/>
      <c r="G7531"/>
      <c r="H7531">
        <v>40410</v>
      </c>
      <c r="I7531" t="s">
        <v>33482</v>
      </c>
      <c r="J7531"/>
      <c r="U7531" s="43"/>
      <c r="AE7531"/>
    </row>
    <row r="7532" spans="1:31">
      <c r="A7532">
        <v>21250</v>
      </c>
      <c r="B7532" t="s">
        <v>6739</v>
      </c>
      <c r="C7532" t="s">
        <v>33477</v>
      </c>
      <c r="D7532" t="s">
        <v>33481</v>
      </c>
      <c r="E7532"/>
      <c r="F7532"/>
      <c r="G7532"/>
      <c r="H7532">
        <v>40410</v>
      </c>
      <c r="I7532" t="s">
        <v>33482</v>
      </c>
      <c r="J7532"/>
      <c r="U7532" s="43"/>
      <c r="AE7532"/>
    </row>
    <row r="7533" spans="1:31">
      <c r="A7533">
        <v>21220</v>
      </c>
      <c r="B7533" t="s">
        <v>6740</v>
      </c>
      <c r="C7533" t="s">
        <v>33477</v>
      </c>
      <c r="D7533" t="s">
        <v>33476</v>
      </c>
      <c r="E7533"/>
      <c r="F7533"/>
      <c r="G7533"/>
      <c r="H7533">
        <v>40420</v>
      </c>
      <c r="I7533" t="s">
        <v>33482</v>
      </c>
      <c r="J7533"/>
      <c r="U7533" s="43"/>
      <c r="AE7533"/>
    </row>
    <row r="7534" spans="1:31">
      <c r="A7534">
        <v>21220</v>
      </c>
      <c r="B7534" t="s">
        <v>6741</v>
      </c>
      <c r="C7534" t="s">
        <v>33477</v>
      </c>
      <c r="D7534" t="s">
        <v>33476</v>
      </c>
      <c r="E7534"/>
      <c r="F7534"/>
      <c r="G7534"/>
      <c r="H7534">
        <v>40420</v>
      </c>
      <c r="I7534" t="s">
        <v>33482</v>
      </c>
      <c r="J7534"/>
      <c r="U7534" s="43"/>
      <c r="AE7534"/>
    </row>
    <row r="7535" spans="1:31">
      <c r="A7535">
        <v>21400</v>
      </c>
      <c r="B7535" t="s">
        <v>6742</v>
      </c>
      <c r="C7535" t="s">
        <v>33477</v>
      </c>
      <c r="D7535" t="s">
        <v>33476</v>
      </c>
      <c r="E7535"/>
      <c r="F7535"/>
      <c r="G7535"/>
      <c r="H7535">
        <v>40420</v>
      </c>
      <c r="I7535" t="s">
        <v>33482</v>
      </c>
      <c r="J7535"/>
      <c r="U7535" s="43"/>
      <c r="AE7535"/>
    </row>
    <row r="7536" spans="1:31">
      <c r="A7536">
        <v>21310</v>
      </c>
      <c r="B7536" t="s">
        <v>6743</v>
      </c>
      <c r="C7536" t="s">
        <v>33477</v>
      </c>
      <c r="D7536" t="s">
        <v>33476</v>
      </c>
      <c r="E7536"/>
      <c r="F7536"/>
      <c r="G7536"/>
      <c r="H7536">
        <v>40430</v>
      </c>
      <c r="I7536" t="s">
        <v>33482</v>
      </c>
      <c r="J7536"/>
      <c r="U7536" s="43"/>
      <c r="AE7536"/>
    </row>
    <row r="7537" spans="1:31">
      <c r="A7537">
        <v>21440</v>
      </c>
      <c r="B7537" t="s">
        <v>6744</v>
      </c>
      <c r="C7537" t="s">
        <v>33478</v>
      </c>
      <c r="D7537" t="s">
        <v>33476</v>
      </c>
      <c r="E7537"/>
      <c r="F7537"/>
      <c r="G7537"/>
      <c r="H7537">
        <v>40430</v>
      </c>
      <c r="I7537" t="s">
        <v>33482</v>
      </c>
      <c r="J7537"/>
      <c r="U7537" s="43"/>
      <c r="AE7537"/>
    </row>
    <row r="7538" spans="1:31">
      <c r="A7538">
        <v>21500</v>
      </c>
      <c r="B7538" t="s">
        <v>6745</v>
      </c>
      <c r="C7538" t="s">
        <v>33477</v>
      </c>
      <c r="D7538" t="s">
        <v>33476</v>
      </c>
      <c r="E7538"/>
      <c r="F7538"/>
      <c r="G7538"/>
      <c r="H7538">
        <v>40430</v>
      </c>
      <c r="I7538" t="s">
        <v>33482</v>
      </c>
      <c r="J7538"/>
      <c r="U7538" s="43"/>
      <c r="AE7538"/>
    </row>
    <row r="7539" spans="1:31">
      <c r="A7539">
        <v>21130</v>
      </c>
      <c r="B7539" t="s">
        <v>6746</v>
      </c>
      <c r="C7539" t="s">
        <v>33477</v>
      </c>
      <c r="D7539" t="s">
        <v>33476</v>
      </c>
      <c r="E7539"/>
      <c r="F7539"/>
      <c r="G7539"/>
      <c r="H7539">
        <v>40430</v>
      </c>
      <c r="I7539" t="s">
        <v>33482</v>
      </c>
      <c r="J7539"/>
      <c r="U7539" s="43"/>
      <c r="AE7539"/>
    </row>
    <row r="7540" spans="1:31">
      <c r="A7540">
        <v>21210</v>
      </c>
      <c r="B7540" t="s">
        <v>6747</v>
      </c>
      <c r="C7540" t="s">
        <v>33478</v>
      </c>
      <c r="D7540" t="s">
        <v>33476</v>
      </c>
      <c r="E7540"/>
      <c r="F7540"/>
      <c r="G7540"/>
      <c r="H7540">
        <v>40460</v>
      </c>
      <c r="I7540" t="s">
        <v>33482</v>
      </c>
      <c r="J7540"/>
      <c r="U7540" s="43"/>
      <c r="AE7540"/>
    </row>
    <row r="7541" spans="1:31">
      <c r="A7541">
        <v>21230</v>
      </c>
      <c r="B7541" t="s">
        <v>6748</v>
      </c>
      <c r="C7541" t="s">
        <v>33477</v>
      </c>
      <c r="D7541" t="s">
        <v>33476</v>
      </c>
      <c r="E7541"/>
      <c r="F7541"/>
      <c r="G7541"/>
      <c r="H7541">
        <v>40510</v>
      </c>
      <c r="I7541" t="s">
        <v>33482</v>
      </c>
      <c r="J7541"/>
      <c r="U7541" s="43"/>
      <c r="AE7541"/>
    </row>
    <row r="7542" spans="1:31">
      <c r="A7542">
        <v>21690</v>
      </c>
      <c r="B7542" t="s">
        <v>6749</v>
      </c>
      <c r="C7542" t="s">
        <v>33478</v>
      </c>
      <c r="D7542" t="s">
        <v>33476</v>
      </c>
      <c r="E7542"/>
      <c r="F7542"/>
      <c r="G7542"/>
      <c r="H7542">
        <v>40550</v>
      </c>
      <c r="I7542" t="s">
        <v>33482</v>
      </c>
      <c r="J7542"/>
      <c r="U7542" s="43"/>
      <c r="AE7542"/>
    </row>
    <row r="7543" spans="1:31">
      <c r="A7543">
        <v>21440</v>
      </c>
      <c r="B7543" t="s">
        <v>6750</v>
      </c>
      <c r="C7543" t="s">
        <v>33478</v>
      </c>
      <c r="D7543" t="s">
        <v>33476</v>
      </c>
      <c r="E7543"/>
      <c r="F7543"/>
      <c r="G7543"/>
      <c r="H7543">
        <v>40560</v>
      </c>
      <c r="I7543" t="s">
        <v>33482</v>
      </c>
      <c r="J7543"/>
      <c r="U7543" s="43"/>
      <c r="AE7543"/>
    </row>
    <row r="7544" spans="1:31">
      <c r="A7544">
        <v>21330</v>
      </c>
      <c r="B7544" t="s">
        <v>6751</v>
      </c>
      <c r="C7544" t="s">
        <v>33477</v>
      </c>
      <c r="D7544" t="s">
        <v>33476</v>
      </c>
      <c r="E7544"/>
      <c r="F7544"/>
      <c r="G7544"/>
      <c r="H7544">
        <v>40600</v>
      </c>
      <c r="I7544" t="s">
        <v>33482</v>
      </c>
      <c r="J7544"/>
      <c r="U7544" s="43"/>
      <c r="AE7544"/>
    </row>
    <row r="7545" spans="1:31">
      <c r="A7545">
        <v>21690</v>
      </c>
      <c r="B7545" t="s">
        <v>6752</v>
      </c>
      <c r="C7545" t="s">
        <v>33478</v>
      </c>
      <c r="D7545" t="s">
        <v>33476</v>
      </c>
      <c r="E7545"/>
      <c r="F7545"/>
      <c r="G7545"/>
      <c r="H7545">
        <v>40630</v>
      </c>
      <c r="I7545" t="s">
        <v>33482</v>
      </c>
      <c r="J7545"/>
      <c r="U7545" s="43"/>
      <c r="AE7545"/>
    </row>
    <row r="7546" spans="1:31">
      <c r="A7546">
        <v>21140</v>
      </c>
      <c r="B7546" t="s">
        <v>6753</v>
      </c>
      <c r="C7546" t="s">
        <v>33477</v>
      </c>
      <c r="D7546" t="s">
        <v>33476</v>
      </c>
      <c r="E7546"/>
      <c r="F7546"/>
      <c r="G7546"/>
      <c r="H7546">
        <v>40630</v>
      </c>
      <c r="I7546" t="s">
        <v>33482</v>
      </c>
      <c r="J7546"/>
      <c r="U7546" s="43"/>
      <c r="AE7546"/>
    </row>
    <row r="7547" spans="1:31">
      <c r="A7547">
        <v>21310</v>
      </c>
      <c r="B7547" t="s">
        <v>767</v>
      </c>
      <c r="C7547" t="s">
        <v>33477</v>
      </c>
      <c r="D7547" t="s">
        <v>33476</v>
      </c>
      <c r="E7547"/>
      <c r="F7547"/>
      <c r="G7547"/>
      <c r="H7547">
        <v>40800</v>
      </c>
      <c r="I7547" t="s">
        <v>33482</v>
      </c>
      <c r="J7547"/>
      <c r="U7547" s="43"/>
      <c r="AE7547"/>
    </row>
    <row r="7548" spans="1:31">
      <c r="A7548">
        <v>21350</v>
      </c>
      <c r="B7548" t="s">
        <v>6754</v>
      </c>
      <c r="C7548" t="s">
        <v>33478</v>
      </c>
      <c r="D7548" t="s">
        <v>33476</v>
      </c>
      <c r="E7548"/>
      <c r="F7548"/>
      <c r="G7548"/>
      <c r="H7548">
        <v>40800</v>
      </c>
      <c r="I7548" t="s">
        <v>33482</v>
      </c>
      <c r="J7548"/>
      <c r="U7548" s="43"/>
      <c r="AE7548"/>
    </row>
    <row r="7549" spans="1:31">
      <c r="A7549">
        <v>21170</v>
      </c>
      <c r="B7549" t="s">
        <v>6755</v>
      </c>
      <c r="C7549" t="s">
        <v>33477</v>
      </c>
      <c r="D7549" t="s">
        <v>33476</v>
      </c>
      <c r="E7549"/>
      <c r="F7549"/>
      <c r="G7549"/>
      <c r="H7549">
        <v>41210</v>
      </c>
      <c r="I7549" t="s">
        <v>33482</v>
      </c>
      <c r="J7549"/>
      <c r="U7549" s="43"/>
      <c r="AE7549"/>
    </row>
    <row r="7550" spans="1:31">
      <c r="A7550">
        <v>21400</v>
      </c>
      <c r="B7550" t="s">
        <v>6756</v>
      </c>
      <c r="C7550" t="s">
        <v>33477</v>
      </c>
      <c r="D7550" t="s">
        <v>33476</v>
      </c>
      <c r="E7550"/>
      <c r="F7550"/>
      <c r="G7550"/>
      <c r="H7550">
        <v>41210</v>
      </c>
      <c r="I7550" t="s">
        <v>33482</v>
      </c>
      <c r="J7550"/>
      <c r="U7550" s="43"/>
      <c r="AE7550"/>
    </row>
    <row r="7551" spans="1:31">
      <c r="A7551">
        <v>21190</v>
      </c>
      <c r="B7551" t="s">
        <v>6757</v>
      </c>
      <c r="C7551" t="s">
        <v>33477</v>
      </c>
      <c r="D7551" t="s">
        <v>33476</v>
      </c>
      <c r="E7551"/>
      <c r="F7551"/>
      <c r="G7551"/>
      <c r="H7551">
        <v>41210</v>
      </c>
      <c r="I7551" t="s">
        <v>33482</v>
      </c>
      <c r="J7551"/>
      <c r="U7551" s="43"/>
      <c r="AE7551"/>
    </row>
    <row r="7552" spans="1:31">
      <c r="A7552">
        <v>21150</v>
      </c>
      <c r="B7552" t="s">
        <v>6758</v>
      </c>
      <c r="C7552" t="s">
        <v>33477</v>
      </c>
      <c r="D7552" t="s">
        <v>33476</v>
      </c>
      <c r="E7552"/>
      <c r="F7552"/>
      <c r="G7552"/>
      <c r="H7552">
        <v>41210</v>
      </c>
      <c r="I7552" t="s">
        <v>33482</v>
      </c>
      <c r="J7552"/>
      <c r="U7552" s="43"/>
      <c r="AE7552"/>
    </row>
    <row r="7553" spans="1:31">
      <c r="A7553">
        <v>21320</v>
      </c>
      <c r="B7553" t="s">
        <v>6759</v>
      </c>
      <c r="C7553" t="s">
        <v>33478</v>
      </c>
      <c r="D7553" t="s">
        <v>33476</v>
      </c>
      <c r="E7553"/>
      <c r="F7553"/>
      <c r="G7553"/>
      <c r="H7553">
        <v>41220</v>
      </c>
      <c r="I7553" t="s">
        <v>33482</v>
      </c>
      <c r="J7553"/>
      <c r="U7553" s="43"/>
      <c r="AE7553"/>
    </row>
    <row r="7554" spans="1:31">
      <c r="A7554">
        <v>21320</v>
      </c>
      <c r="B7554" t="s">
        <v>6760</v>
      </c>
      <c r="C7554" t="s">
        <v>33478</v>
      </c>
      <c r="D7554" t="s">
        <v>33476</v>
      </c>
      <c r="E7554"/>
      <c r="F7554"/>
      <c r="G7554"/>
      <c r="H7554">
        <v>41220</v>
      </c>
      <c r="I7554" t="s">
        <v>33482</v>
      </c>
      <c r="J7554"/>
      <c r="U7554" s="43"/>
      <c r="AE7554"/>
    </row>
    <row r="7555" spans="1:31">
      <c r="A7555">
        <v>21400</v>
      </c>
      <c r="B7555" t="s">
        <v>6761</v>
      </c>
      <c r="C7555" t="s">
        <v>33477</v>
      </c>
      <c r="D7555" t="s">
        <v>33476</v>
      </c>
      <c r="E7555"/>
      <c r="F7555"/>
      <c r="G7555"/>
      <c r="H7555">
        <v>41220</v>
      </c>
      <c r="I7555" t="s">
        <v>33482</v>
      </c>
      <c r="J7555"/>
      <c r="U7555" s="43"/>
      <c r="AE7555"/>
    </row>
    <row r="7556" spans="1:31">
      <c r="A7556">
        <v>21360</v>
      </c>
      <c r="B7556" t="s">
        <v>6762</v>
      </c>
      <c r="C7556" t="s">
        <v>33478</v>
      </c>
      <c r="D7556" t="s">
        <v>33476</v>
      </c>
      <c r="E7556"/>
      <c r="F7556"/>
      <c r="G7556"/>
      <c r="H7556">
        <v>41270</v>
      </c>
      <c r="I7556" t="s">
        <v>33482</v>
      </c>
      <c r="J7556"/>
      <c r="U7556" s="43"/>
      <c r="AE7556"/>
    </row>
    <row r="7557" spans="1:31">
      <c r="A7557">
        <v>21360</v>
      </c>
      <c r="B7557" t="s">
        <v>6763</v>
      </c>
      <c r="C7557" t="s">
        <v>33478</v>
      </c>
      <c r="D7557" t="s">
        <v>33476</v>
      </c>
      <c r="E7557"/>
      <c r="F7557"/>
      <c r="G7557"/>
      <c r="H7557">
        <v>41270</v>
      </c>
      <c r="I7557" t="s">
        <v>33482</v>
      </c>
      <c r="J7557"/>
      <c r="U7557" s="43"/>
      <c r="AE7557"/>
    </row>
    <row r="7558" spans="1:31">
      <c r="A7558">
        <v>21290</v>
      </c>
      <c r="B7558" t="s">
        <v>6764</v>
      </c>
      <c r="C7558" t="s">
        <v>33478</v>
      </c>
      <c r="D7558" t="s">
        <v>33476</v>
      </c>
      <c r="E7558"/>
      <c r="F7558"/>
      <c r="G7558"/>
      <c r="H7558">
        <v>41270</v>
      </c>
      <c r="I7558" t="s">
        <v>33482</v>
      </c>
      <c r="J7558"/>
      <c r="U7558" s="43"/>
      <c r="AE7558"/>
    </row>
    <row r="7559" spans="1:31">
      <c r="A7559">
        <v>21610</v>
      </c>
      <c r="B7559" t="s">
        <v>6765</v>
      </c>
      <c r="C7559" t="s">
        <v>33477</v>
      </c>
      <c r="D7559" t="s">
        <v>33476</v>
      </c>
      <c r="E7559"/>
      <c r="F7559"/>
      <c r="G7559"/>
      <c r="H7559">
        <v>41270</v>
      </c>
      <c r="I7559" t="s">
        <v>33482</v>
      </c>
      <c r="J7559"/>
      <c r="U7559" s="43"/>
      <c r="AE7559"/>
    </row>
    <row r="7560" spans="1:31">
      <c r="A7560">
        <v>21610</v>
      </c>
      <c r="B7560" t="s">
        <v>6765</v>
      </c>
      <c r="C7560" t="s">
        <v>33477</v>
      </c>
      <c r="D7560" t="s">
        <v>33476</v>
      </c>
      <c r="E7560"/>
      <c r="F7560"/>
      <c r="G7560"/>
      <c r="H7560">
        <v>41300</v>
      </c>
      <c r="I7560" t="s">
        <v>33482</v>
      </c>
      <c r="J7560"/>
      <c r="U7560" s="43"/>
      <c r="AE7560"/>
    </row>
    <row r="7561" spans="1:31">
      <c r="A7561">
        <v>21520</v>
      </c>
      <c r="B7561" t="s">
        <v>6766</v>
      </c>
      <c r="C7561" t="s">
        <v>33478</v>
      </c>
      <c r="D7561" t="s">
        <v>33476</v>
      </c>
      <c r="E7561"/>
      <c r="F7561"/>
      <c r="G7561"/>
      <c r="H7561">
        <v>41300</v>
      </c>
      <c r="I7561" t="s">
        <v>33482</v>
      </c>
      <c r="J7561"/>
      <c r="U7561" s="43"/>
      <c r="AE7561"/>
    </row>
    <row r="7562" spans="1:31">
      <c r="A7562">
        <v>21450</v>
      </c>
      <c r="B7562" t="s">
        <v>6767</v>
      </c>
      <c r="C7562" t="s">
        <v>33478</v>
      </c>
      <c r="D7562" t="s">
        <v>33476</v>
      </c>
      <c r="E7562"/>
      <c r="F7562"/>
      <c r="G7562"/>
      <c r="H7562">
        <v>41300</v>
      </c>
      <c r="I7562" t="s">
        <v>33482</v>
      </c>
      <c r="J7562"/>
      <c r="U7562" s="43"/>
      <c r="AE7562"/>
    </row>
    <row r="7563" spans="1:31">
      <c r="A7563">
        <v>21400</v>
      </c>
      <c r="B7563" t="s">
        <v>6768</v>
      </c>
      <c r="C7563" t="s">
        <v>33477</v>
      </c>
      <c r="D7563" t="s">
        <v>33476</v>
      </c>
      <c r="E7563"/>
      <c r="F7563"/>
      <c r="G7563"/>
      <c r="H7563">
        <v>41300</v>
      </c>
      <c r="I7563" t="s">
        <v>33482</v>
      </c>
      <c r="J7563"/>
      <c r="U7563" s="43"/>
      <c r="AE7563"/>
    </row>
    <row r="7564" spans="1:31">
      <c r="A7564">
        <v>21700</v>
      </c>
      <c r="B7564" t="s">
        <v>6769</v>
      </c>
      <c r="C7564" t="s">
        <v>33477</v>
      </c>
      <c r="D7564" t="s">
        <v>33476</v>
      </c>
      <c r="E7564"/>
      <c r="F7564"/>
      <c r="G7564"/>
      <c r="H7564">
        <v>41300</v>
      </c>
      <c r="I7564" t="s">
        <v>33482</v>
      </c>
      <c r="J7564"/>
      <c r="U7564" s="43"/>
      <c r="AE7564"/>
    </row>
    <row r="7565" spans="1:31">
      <c r="A7565">
        <v>21260</v>
      </c>
      <c r="B7565" t="s">
        <v>6770</v>
      </c>
      <c r="C7565" t="s">
        <v>33477</v>
      </c>
      <c r="D7565" t="s">
        <v>33476</v>
      </c>
      <c r="E7565"/>
      <c r="F7565"/>
      <c r="G7565"/>
      <c r="H7565">
        <v>41300</v>
      </c>
      <c r="I7565" t="s">
        <v>33482</v>
      </c>
      <c r="J7565"/>
      <c r="U7565" s="43"/>
      <c r="AE7565"/>
    </row>
    <row r="7566" spans="1:31">
      <c r="A7566">
        <v>21320</v>
      </c>
      <c r="B7566" t="s">
        <v>6771</v>
      </c>
      <c r="C7566" t="s">
        <v>33478</v>
      </c>
      <c r="D7566" t="s">
        <v>33476</v>
      </c>
      <c r="E7566"/>
      <c r="F7566"/>
      <c r="G7566"/>
      <c r="H7566">
        <v>41300</v>
      </c>
      <c r="I7566" t="s">
        <v>33482</v>
      </c>
      <c r="J7566"/>
      <c r="U7566" s="43"/>
      <c r="AE7566"/>
    </row>
    <row r="7567" spans="1:31">
      <c r="A7567">
        <v>21400</v>
      </c>
      <c r="B7567" t="s">
        <v>6772</v>
      </c>
      <c r="C7567" t="s">
        <v>33477</v>
      </c>
      <c r="D7567" t="s">
        <v>33476</v>
      </c>
      <c r="E7567"/>
      <c r="F7567"/>
      <c r="G7567"/>
      <c r="H7567">
        <v>41350</v>
      </c>
      <c r="I7567" t="s">
        <v>33482</v>
      </c>
      <c r="J7567"/>
      <c r="U7567" s="43"/>
      <c r="AE7567"/>
    </row>
    <row r="7568" spans="1:31">
      <c r="A7568">
        <v>21300</v>
      </c>
      <c r="B7568" t="s">
        <v>6773</v>
      </c>
      <c r="C7568" t="s">
        <v>33477</v>
      </c>
      <c r="D7568" t="e">
        <v>#N/A</v>
      </c>
      <c r="E7568"/>
      <c r="F7568"/>
      <c r="G7568"/>
      <c r="H7568">
        <v>41360</v>
      </c>
      <c r="I7568" t="s">
        <v>33482</v>
      </c>
      <c r="J7568"/>
      <c r="U7568" s="43"/>
      <c r="AE7568"/>
    </row>
    <row r="7569" spans="1:31">
      <c r="A7569">
        <v>21310</v>
      </c>
      <c r="B7569" t="s">
        <v>6774</v>
      </c>
      <c r="C7569" t="s">
        <v>33477</v>
      </c>
      <c r="D7569" t="s">
        <v>33476</v>
      </c>
      <c r="E7569"/>
      <c r="F7569"/>
      <c r="G7569"/>
      <c r="H7569">
        <v>41360</v>
      </c>
      <c r="I7569" t="s">
        <v>33482</v>
      </c>
      <c r="J7569"/>
      <c r="U7569" s="43"/>
      <c r="AE7569"/>
    </row>
    <row r="7570" spans="1:31">
      <c r="A7570">
        <v>21540</v>
      </c>
      <c r="B7570" t="s">
        <v>6775</v>
      </c>
      <c r="C7570" t="s">
        <v>33478</v>
      </c>
      <c r="D7570" t="s">
        <v>33476</v>
      </c>
      <c r="E7570"/>
      <c r="F7570"/>
      <c r="G7570"/>
      <c r="H7570">
        <v>41600</v>
      </c>
      <c r="I7570" t="s">
        <v>33482</v>
      </c>
      <c r="J7570"/>
      <c r="U7570" s="43"/>
      <c r="AE7570"/>
    </row>
    <row r="7571" spans="1:31">
      <c r="A7571">
        <v>21220</v>
      </c>
      <c r="B7571" t="s">
        <v>6776</v>
      </c>
      <c r="C7571" t="s">
        <v>33477</v>
      </c>
      <c r="D7571" t="s">
        <v>33476</v>
      </c>
      <c r="E7571"/>
      <c r="F7571"/>
      <c r="G7571"/>
      <c r="H7571">
        <v>41600</v>
      </c>
      <c r="I7571" t="s">
        <v>33482</v>
      </c>
      <c r="J7571"/>
      <c r="U7571" s="43"/>
      <c r="AE7571"/>
    </row>
    <row r="7572" spans="1:31">
      <c r="A7572">
        <v>21200</v>
      </c>
      <c r="B7572" t="s">
        <v>6777</v>
      </c>
      <c r="C7572" t="s">
        <v>33477</v>
      </c>
      <c r="D7572" t="s">
        <v>33476</v>
      </c>
      <c r="E7572"/>
      <c r="F7572"/>
      <c r="G7572"/>
      <c r="H7572">
        <v>41600</v>
      </c>
      <c r="I7572" t="s">
        <v>33482</v>
      </c>
      <c r="J7572"/>
      <c r="U7572" s="43"/>
      <c r="AE7572"/>
    </row>
    <row r="7573" spans="1:31">
      <c r="A7573">
        <v>21800</v>
      </c>
      <c r="B7573" t="s">
        <v>6778</v>
      </c>
      <c r="C7573" t="s">
        <v>33477</v>
      </c>
      <c r="D7573" t="s">
        <v>33476</v>
      </c>
      <c r="E7573"/>
      <c r="F7573"/>
      <c r="G7573"/>
      <c r="H7573">
        <v>41600</v>
      </c>
      <c r="I7573" t="s">
        <v>33482</v>
      </c>
      <c r="J7573"/>
      <c r="U7573" s="43"/>
      <c r="AE7573"/>
    </row>
    <row r="7574" spans="1:31">
      <c r="A7574">
        <v>21820</v>
      </c>
      <c r="B7574" t="s">
        <v>6779</v>
      </c>
      <c r="C7574" t="s">
        <v>33477</v>
      </c>
      <c r="D7574" t="e">
        <v>#N/A</v>
      </c>
      <c r="E7574"/>
      <c r="F7574"/>
      <c r="G7574"/>
      <c r="H7574">
        <v>41600</v>
      </c>
      <c r="I7574" t="s">
        <v>33482</v>
      </c>
      <c r="J7574"/>
      <c r="U7574" s="43"/>
      <c r="AE7574"/>
    </row>
    <row r="7575" spans="1:31">
      <c r="A7575">
        <v>21200</v>
      </c>
      <c r="B7575" t="s">
        <v>6780</v>
      </c>
      <c r="C7575" t="s">
        <v>33477</v>
      </c>
      <c r="D7575" t="s">
        <v>33476</v>
      </c>
      <c r="E7575"/>
      <c r="F7575"/>
      <c r="G7575"/>
      <c r="H7575">
        <v>41600</v>
      </c>
      <c r="I7575" t="s">
        <v>33482</v>
      </c>
      <c r="J7575"/>
      <c r="U7575" s="43"/>
      <c r="AE7575"/>
    </row>
    <row r="7576" spans="1:31">
      <c r="A7576">
        <v>21270</v>
      </c>
      <c r="B7576" t="s">
        <v>6781</v>
      </c>
      <c r="C7576" t="s">
        <v>33477</v>
      </c>
      <c r="D7576" t="s">
        <v>33476</v>
      </c>
      <c r="E7576"/>
      <c r="F7576"/>
      <c r="G7576"/>
      <c r="H7576">
        <v>41700</v>
      </c>
      <c r="I7576" t="s">
        <v>33482</v>
      </c>
      <c r="J7576"/>
      <c r="U7576" s="43"/>
      <c r="AE7576"/>
    </row>
    <row r="7577" spans="1:31">
      <c r="A7577">
        <v>21320</v>
      </c>
      <c r="B7577" t="s">
        <v>6782</v>
      </c>
      <c r="C7577" t="s">
        <v>33478</v>
      </c>
      <c r="D7577" t="s">
        <v>33476</v>
      </c>
      <c r="E7577"/>
      <c r="F7577"/>
      <c r="G7577"/>
      <c r="H7577">
        <v>41700</v>
      </c>
      <c r="I7577" t="s">
        <v>33482</v>
      </c>
      <c r="J7577"/>
      <c r="U7577" s="43"/>
      <c r="AE7577"/>
    </row>
    <row r="7578" spans="1:31">
      <c r="A7578">
        <v>21390</v>
      </c>
      <c r="B7578" t="s">
        <v>6783</v>
      </c>
      <c r="C7578" t="s">
        <v>33477</v>
      </c>
      <c r="D7578" t="s">
        <v>33476</v>
      </c>
      <c r="E7578"/>
      <c r="F7578"/>
      <c r="G7578"/>
      <c r="H7578">
        <v>41700</v>
      </c>
      <c r="I7578" t="s">
        <v>33482</v>
      </c>
      <c r="J7578"/>
      <c r="U7578" s="43"/>
      <c r="AE7578"/>
    </row>
    <row r="7579" spans="1:31">
      <c r="A7579">
        <v>21220</v>
      </c>
      <c r="B7579" t="s">
        <v>6784</v>
      </c>
      <c r="C7579" t="s">
        <v>33477</v>
      </c>
      <c r="D7579" t="s">
        <v>33476</v>
      </c>
      <c r="E7579"/>
      <c r="F7579"/>
      <c r="G7579"/>
      <c r="H7579">
        <v>42120</v>
      </c>
      <c r="I7579" t="s">
        <v>33482</v>
      </c>
      <c r="J7579"/>
      <c r="U7579" s="43"/>
      <c r="AE7579"/>
    </row>
    <row r="7580" spans="1:31">
      <c r="A7580">
        <v>21220</v>
      </c>
      <c r="B7580" t="s">
        <v>6784</v>
      </c>
      <c r="C7580" t="s">
        <v>33477</v>
      </c>
      <c r="D7580" t="s">
        <v>33476</v>
      </c>
      <c r="E7580"/>
      <c r="F7580"/>
      <c r="G7580"/>
      <c r="H7580">
        <v>42153</v>
      </c>
      <c r="I7580" t="s">
        <v>33482</v>
      </c>
      <c r="J7580"/>
      <c r="U7580" s="43"/>
      <c r="AE7580"/>
    </row>
    <row r="7581" spans="1:31">
      <c r="A7581">
        <v>21490</v>
      </c>
      <c r="B7581" t="s">
        <v>6785</v>
      </c>
      <c r="C7581" t="s">
        <v>33477</v>
      </c>
      <c r="D7581" t="s">
        <v>33476</v>
      </c>
      <c r="E7581"/>
      <c r="F7581"/>
      <c r="G7581"/>
      <c r="H7581">
        <v>42400</v>
      </c>
      <c r="I7581" t="s">
        <v>33482</v>
      </c>
      <c r="J7581"/>
      <c r="U7581" s="43"/>
      <c r="AE7581"/>
    </row>
    <row r="7582" spans="1:31">
      <c r="A7582">
        <v>21270</v>
      </c>
      <c r="B7582" t="s">
        <v>6786</v>
      </c>
      <c r="C7582" t="s">
        <v>33477</v>
      </c>
      <c r="D7582" t="s">
        <v>33476</v>
      </c>
      <c r="E7582"/>
      <c r="F7582"/>
      <c r="G7582"/>
      <c r="H7582">
        <v>42440</v>
      </c>
      <c r="I7582" t="s">
        <v>33482</v>
      </c>
      <c r="J7582"/>
      <c r="U7582" s="43"/>
      <c r="AE7582"/>
    </row>
    <row r="7583" spans="1:31">
      <c r="A7583">
        <v>21230</v>
      </c>
      <c r="B7583" t="s">
        <v>6787</v>
      </c>
      <c r="C7583" t="s">
        <v>33477</v>
      </c>
      <c r="D7583" t="s">
        <v>33476</v>
      </c>
      <c r="E7583"/>
      <c r="F7583"/>
      <c r="G7583"/>
      <c r="H7583">
        <v>42440</v>
      </c>
      <c r="I7583" t="s">
        <v>33482</v>
      </c>
      <c r="J7583"/>
      <c r="U7583" s="43"/>
      <c r="AE7583"/>
    </row>
    <row r="7584" spans="1:31">
      <c r="A7584">
        <v>21220</v>
      </c>
      <c r="B7584" t="s">
        <v>6788</v>
      </c>
      <c r="C7584" t="s">
        <v>33477</v>
      </c>
      <c r="D7584" t="s">
        <v>33476</v>
      </c>
      <c r="E7584"/>
      <c r="F7584"/>
      <c r="G7584"/>
      <c r="H7584">
        <v>42510</v>
      </c>
      <c r="I7584" t="s">
        <v>33482</v>
      </c>
      <c r="J7584"/>
      <c r="U7584" s="43"/>
      <c r="AE7584"/>
    </row>
    <row r="7585" spans="1:31">
      <c r="A7585">
        <v>21110</v>
      </c>
      <c r="B7585" t="s">
        <v>6789</v>
      </c>
      <c r="C7585" t="s">
        <v>33477</v>
      </c>
      <c r="D7585" t="s">
        <v>33476</v>
      </c>
      <c r="E7585"/>
      <c r="F7585"/>
      <c r="G7585"/>
      <c r="H7585">
        <v>42640</v>
      </c>
      <c r="I7585" t="s">
        <v>33482</v>
      </c>
      <c r="J7585"/>
      <c r="U7585" s="43"/>
      <c r="AE7585"/>
    </row>
    <row r="7586" spans="1:31">
      <c r="A7586">
        <v>21110</v>
      </c>
      <c r="B7586" t="s">
        <v>6789</v>
      </c>
      <c r="C7586" t="s">
        <v>33477</v>
      </c>
      <c r="D7586" t="s">
        <v>33476</v>
      </c>
      <c r="E7586"/>
      <c r="F7586"/>
      <c r="G7586"/>
      <c r="H7586">
        <v>42640</v>
      </c>
      <c r="I7586" t="s">
        <v>33482</v>
      </c>
      <c r="J7586"/>
      <c r="U7586" s="43"/>
      <c r="AE7586"/>
    </row>
    <row r="7587" spans="1:31">
      <c r="A7587">
        <v>21360</v>
      </c>
      <c r="B7587" t="s">
        <v>1483</v>
      </c>
      <c r="C7587" t="s">
        <v>33478</v>
      </c>
      <c r="D7587" t="s">
        <v>33476</v>
      </c>
      <c r="E7587"/>
      <c r="F7587"/>
      <c r="G7587"/>
      <c r="H7587">
        <v>42720</v>
      </c>
      <c r="I7587" t="s">
        <v>33482</v>
      </c>
      <c r="J7587"/>
      <c r="U7587" s="43"/>
      <c r="AE7587"/>
    </row>
    <row r="7588" spans="1:31">
      <c r="A7588">
        <v>21200</v>
      </c>
      <c r="B7588" t="s">
        <v>6790</v>
      </c>
      <c r="C7588" t="s">
        <v>33477</v>
      </c>
      <c r="D7588" t="s">
        <v>33476</v>
      </c>
      <c r="E7588"/>
      <c r="F7588"/>
      <c r="G7588"/>
      <c r="H7588">
        <v>42940</v>
      </c>
      <c r="I7588" t="s">
        <v>33482</v>
      </c>
      <c r="J7588"/>
      <c r="U7588" s="43"/>
      <c r="AE7588"/>
    </row>
    <row r="7589" spans="1:31">
      <c r="A7589">
        <v>21700</v>
      </c>
      <c r="B7589" t="s">
        <v>6791</v>
      </c>
      <c r="C7589" t="s">
        <v>33477</v>
      </c>
      <c r="D7589" t="s">
        <v>33476</v>
      </c>
      <c r="E7589"/>
      <c r="F7589"/>
      <c r="G7589"/>
      <c r="H7589">
        <v>43160</v>
      </c>
      <c r="I7589" t="s">
        <v>33482</v>
      </c>
      <c r="J7589"/>
      <c r="U7589" s="43"/>
      <c r="AE7589"/>
    </row>
    <row r="7590" spans="1:31">
      <c r="A7590">
        <v>21320</v>
      </c>
      <c r="B7590" t="s">
        <v>6792</v>
      </c>
      <c r="C7590" t="s">
        <v>33478</v>
      </c>
      <c r="D7590" t="s">
        <v>33476</v>
      </c>
      <c r="E7590"/>
      <c r="F7590"/>
      <c r="G7590"/>
      <c r="H7590">
        <v>43160</v>
      </c>
      <c r="I7590" t="s">
        <v>33482</v>
      </c>
      <c r="J7590"/>
      <c r="U7590" s="43"/>
      <c r="AE7590"/>
    </row>
    <row r="7591" spans="1:31">
      <c r="A7591">
        <v>21250</v>
      </c>
      <c r="B7591" t="s">
        <v>6793</v>
      </c>
      <c r="C7591" t="s">
        <v>33477</v>
      </c>
      <c r="D7591" t="s">
        <v>33481</v>
      </c>
      <c r="E7591"/>
      <c r="F7591"/>
      <c r="G7591"/>
      <c r="H7591">
        <v>43220</v>
      </c>
      <c r="I7591" t="s">
        <v>33482</v>
      </c>
      <c r="J7591"/>
      <c r="U7591" s="43"/>
      <c r="AE7591"/>
    </row>
    <row r="7592" spans="1:31">
      <c r="A7592">
        <v>21190</v>
      </c>
      <c r="B7592" t="s">
        <v>6794</v>
      </c>
      <c r="C7592" t="s">
        <v>33477</v>
      </c>
      <c r="D7592" t="s">
        <v>33476</v>
      </c>
      <c r="E7592"/>
      <c r="F7592"/>
      <c r="G7592"/>
      <c r="H7592">
        <v>43220</v>
      </c>
      <c r="I7592" t="s">
        <v>33482</v>
      </c>
      <c r="J7592"/>
      <c r="U7592" s="43"/>
      <c r="AE7592"/>
    </row>
    <row r="7593" spans="1:31">
      <c r="A7593">
        <v>21910</v>
      </c>
      <c r="B7593" t="s">
        <v>6795</v>
      </c>
      <c r="C7593" t="s">
        <v>33477</v>
      </c>
      <c r="D7593" t="e">
        <v>#N/A</v>
      </c>
      <c r="E7593"/>
      <c r="F7593"/>
      <c r="G7593"/>
      <c r="H7593">
        <v>43400</v>
      </c>
      <c r="I7593" t="s">
        <v>33482</v>
      </c>
      <c r="J7593"/>
      <c r="U7593" s="43"/>
      <c r="AE7593"/>
    </row>
    <row r="7594" spans="1:31">
      <c r="A7594">
        <v>21160</v>
      </c>
      <c r="B7594" t="s">
        <v>6796</v>
      </c>
      <c r="C7594" t="s">
        <v>33478</v>
      </c>
      <c r="D7594" t="s">
        <v>33476</v>
      </c>
      <c r="E7594"/>
      <c r="F7594"/>
      <c r="G7594"/>
      <c r="H7594">
        <v>44660</v>
      </c>
      <c r="I7594" t="s">
        <v>33482</v>
      </c>
      <c r="J7594"/>
      <c r="U7594" s="43"/>
      <c r="AE7594"/>
    </row>
    <row r="7595" spans="1:31">
      <c r="A7595">
        <v>21250</v>
      </c>
      <c r="B7595" t="s">
        <v>6797</v>
      </c>
      <c r="C7595" t="s">
        <v>33477</v>
      </c>
      <c r="D7595" t="s">
        <v>33481</v>
      </c>
      <c r="E7595"/>
      <c r="F7595"/>
      <c r="G7595"/>
      <c r="H7595">
        <v>44660</v>
      </c>
      <c r="I7595" t="s">
        <v>33482</v>
      </c>
      <c r="J7595"/>
      <c r="U7595" s="43"/>
      <c r="AE7595"/>
    </row>
    <row r="7596" spans="1:31">
      <c r="A7596">
        <v>21700</v>
      </c>
      <c r="B7596" t="s">
        <v>6798</v>
      </c>
      <c r="C7596" t="s">
        <v>33477</v>
      </c>
      <c r="D7596" t="s">
        <v>33476</v>
      </c>
      <c r="E7596"/>
      <c r="F7596"/>
      <c r="G7596"/>
      <c r="H7596">
        <v>45200</v>
      </c>
      <c r="I7596" t="s">
        <v>33482</v>
      </c>
      <c r="J7596"/>
      <c r="U7596" s="43"/>
      <c r="AE7596"/>
    </row>
    <row r="7597" spans="1:31">
      <c r="A7597">
        <v>21340</v>
      </c>
      <c r="B7597" t="s">
        <v>6799</v>
      </c>
      <c r="C7597" t="s">
        <v>33477</v>
      </c>
      <c r="D7597" t="s">
        <v>33476</v>
      </c>
      <c r="E7597"/>
      <c r="F7597"/>
      <c r="G7597"/>
      <c r="H7597">
        <v>45200</v>
      </c>
      <c r="I7597" t="s">
        <v>33482</v>
      </c>
      <c r="J7597"/>
      <c r="U7597" s="43"/>
      <c r="AE7597"/>
    </row>
    <row r="7598" spans="1:31">
      <c r="A7598">
        <v>21340</v>
      </c>
      <c r="B7598" t="s">
        <v>6799</v>
      </c>
      <c r="C7598" t="s">
        <v>33477</v>
      </c>
      <c r="D7598" t="s">
        <v>33476</v>
      </c>
      <c r="E7598"/>
      <c r="F7598"/>
      <c r="G7598"/>
      <c r="H7598">
        <v>45240</v>
      </c>
      <c r="I7598" t="s">
        <v>33482</v>
      </c>
      <c r="J7598"/>
      <c r="U7598" s="43"/>
      <c r="AE7598"/>
    </row>
    <row r="7599" spans="1:31">
      <c r="A7599">
        <v>21190</v>
      </c>
      <c r="B7599" t="s">
        <v>6800</v>
      </c>
      <c r="C7599" t="s">
        <v>33477</v>
      </c>
      <c r="D7599" t="s">
        <v>33476</v>
      </c>
      <c r="E7599"/>
      <c r="F7599"/>
      <c r="G7599"/>
      <c r="H7599">
        <v>45240</v>
      </c>
      <c r="I7599" t="s">
        <v>33482</v>
      </c>
      <c r="J7599"/>
      <c r="U7599" s="43"/>
      <c r="AE7599"/>
    </row>
    <row r="7600" spans="1:31">
      <c r="A7600">
        <v>21150</v>
      </c>
      <c r="B7600" t="s">
        <v>6801</v>
      </c>
      <c r="C7600" t="s">
        <v>33477</v>
      </c>
      <c r="D7600" t="s">
        <v>33476</v>
      </c>
      <c r="E7600"/>
      <c r="F7600"/>
      <c r="G7600"/>
      <c r="H7600">
        <v>45240</v>
      </c>
      <c r="I7600" t="s">
        <v>33482</v>
      </c>
      <c r="J7600"/>
      <c r="U7600" s="43"/>
      <c r="AE7600"/>
    </row>
    <row r="7601" spans="1:31">
      <c r="A7601">
        <v>21460</v>
      </c>
      <c r="B7601" t="s">
        <v>6802</v>
      </c>
      <c r="C7601" t="s">
        <v>33477</v>
      </c>
      <c r="D7601" t="s">
        <v>33476</v>
      </c>
      <c r="E7601"/>
      <c r="F7601"/>
      <c r="G7601"/>
      <c r="H7601">
        <v>45240</v>
      </c>
      <c r="I7601" t="s">
        <v>33482</v>
      </c>
      <c r="J7601"/>
      <c r="U7601" s="43"/>
      <c r="AE7601"/>
    </row>
    <row r="7602" spans="1:31">
      <c r="A7602">
        <v>21460</v>
      </c>
      <c r="B7602" t="s">
        <v>6803</v>
      </c>
      <c r="C7602" t="s">
        <v>33477</v>
      </c>
      <c r="D7602" t="s">
        <v>33476</v>
      </c>
      <c r="E7602"/>
      <c r="F7602"/>
      <c r="G7602"/>
      <c r="H7602">
        <v>45240</v>
      </c>
      <c r="I7602" t="s">
        <v>33482</v>
      </c>
      <c r="J7602"/>
      <c r="U7602" s="43"/>
      <c r="AE7602"/>
    </row>
    <row r="7603" spans="1:31">
      <c r="A7603">
        <v>21160</v>
      </c>
      <c r="B7603" t="s">
        <v>6804</v>
      </c>
      <c r="C7603" t="s">
        <v>33478</v>
      </c>
      <c r="D7603" t="s">
        <v>33476</v>
      </c>
      <c r="E7603"/>
      <c r="F7603"/>
      <c r="G7603"/>
      <c r="H7603">
        <v>45510</v>
      </c>
      <c r="I7603" t="s">
        <v>33482</v>
      </c>
      <c r="J7603"/>
      <c r="U7603" s="43"/>
      <c r="AE7603"/>
    </row>
    <row r="7604" spans="1:31">
      <c r="A7604">
        <v>21400</v>
      </c>
      <c r="B7604" t="s">
        <v>6805</v>
      </c>
      <c r="C7604" t="s">
        <v>33477</v>
      </c>
      <c r="D7604" t="s">
        <v>33476</v>
      </c>
      <c r="E7604"/>
      <c r="F7604"/>
      <c r="G7604"/>
      <c r="H7604">
        <v>45510</v>
      </c>
      <c r="I7604" t="s">
        <v>33482</v>
      </c>
      <c r="J7604"/>
      <c r="U7604" s="43"/>
      <c r="AE7604"/>
    </row>
    <row r="7605" spans="1:31">
      <c r="A7605">
        <v>21520</v>
      </c>
      <c r="B7605" t="s">
        <v>6806</v>
      </c>
      <c r="C7605" t="s">
        <v>33478</v>
      </c>
      <c r="D7605" t="s">
        <v>33476</v>
      </c>
      <c r="E7605"/>
      <c r="F7605"/>
      <c r="G7605"/>
      <c r="H7605">
        <v>45510</v>
      </c>
      <c r="I7605" t="s">
        <v>33482</v>
      </c>
      <c r="J7605"/>
      <c r="U7605" s="43"/>
      <c r="AE7605"/>
    </row>
    <row r="7606" spans="1:31">
      <c r="A7606">
        <v>21460</v>
      </c>
      <c r="B7606" t="s">
        <v>6807</v>
      </c>
      <c r="C7606" t="s">
        <v>33477</v>
      </c>
      <c r="D7606" t="s">
        <v>33476</v>
      </c>
      <c r="E7606"/>
      <c r="F7606"/>
      <c r="G7606"/>
      <c r="H7606">
        <v>45600</v>
      </c>
      <c r="I7606" t="s">
        <v>33482</v>
      </c>
      <c r="J7606"/>
      <c r="U7606" s="43"/>
      <c r="AE7606"/>
    </row>
    <row r="7607" spans="1:31">
      <c r="A7607">
        <v>21500</v>
      </c>
      <c r="B7607" t="s">
        <v>6808</v>
      </c>
      <c r="C7607" t="s">
        <v>33477</v>
      </c>
      <c r="D7607" t="s">
        <v>33476</v>
      </c>
      <c r="E7607"/>
      <c r="F7607"/>
      <c r="G7607"/>
      <c r="H7607">
        <v>45600</v>
      </c>
      <c r="I7607" t="s">
        <v>33482</v>
      </c>
      <c r="J7607"/>
      <c r="U7607" s="43"/>
      <c r="AE7607"/>
    </row>
    <row r="7608" spans="1:31">
      <c r="A7608">
        <v>21140</v>
      </c>
      <c r="B7608" t="s">
        <v>6809</v>
      </c>
      <c r="C7608" t="s">
        <v>33477</v>
      </c>
      <c r="D7608" t="s">
        <v>33476</v>
      </c>
      <c r="E7608"/>
      <c r="F7608"/>
      <c r="G7608"/>
      <c r="H7608">
        <v>45600</v>
      </c>
      <c r="I7608" t="s">
        <v>33482</v>
      </c>
      <c r="J7608"/>
      <c r="U7608" s="43"/>
      <c r="AE7608"/>
    </row>
    <row r="7609" spans="1:31">
      <c r="A7609">
        <v>21580</v>
      </c>
      <c r="B7609" t="s">
        <v>6810</v>
      </c>
      <c r="C7609" t="s">
        <v>33478</v>
      </c>
      <c r="D7609" t="s">
        <v>33476</v>
      </c>
      <c r="E7609"/>
      <c r="F7609"/>
      <c r="G7609"/>
      <c r="H7609">
        <v>45620</v>
      </c>
      <c r="I7609" t="s">
        <v>33482</v>
      </c>
      <c r="J7609"/>
      <c r="U7609" s="43"/>
      <c r="AE7609"/>
    </row>
    <row r="7610" spans="1:31">
      <c r="A7610">
        <v>21120</v>
      </c>
      <c r="B7610" t="s">
        <v>6811</v>
      </c>
      <c r="C7610" t="s">
        <v>33477</v>
      </c>
      <c r="D7610" t="s">
        <v>33476</v>
      </c>
      <c r="E7610"/>
      <c r="F7610"/>
      <c r="G7610"/>
      <c r="H7610">
        <v>45630</v>
      </c>
      <c r="I7610" t="s">
        <v>33482</v>
      </c>
      <c r="J7610"/>
      <c r="U7610" s="43"/>
      <c r="AE7610"/>
    </row>
    <row r="7611" spans="1:31">
      <c r="A7611">
        <v>21560</v>
      </c>
      <c r="B7611" t="s">
        <v>6812</v>
      </c>
      <c r="C7611" t="s">
        <v>33477</v>
      </c>
      <c r="D7611" t="e">
        <v>#N/A</v>
      </c>
      <c r="E7611"/>
      <c r="F7611"/>
      <c r="G7611"/>
      <c r="H7611">
        <v>45730</v>
      </c>
      <c r="I7611" t="s">
        <v>33482</v>
      </c>
      <c r="J7611"/>
      <c r="U7611" s="43"/>
      <c r="AE7611"/>
    </row>
    <row r="7612" spans="1:31">
      <c r="A7612">
        <v>21320</v>
      </c>
      <c r="B7612" t="s">
        <v>6813</v>
      </c>
      <c r="C7612" t="s">
        <v>33478</v>
      </c>
      <c r="D7612" t="s">
        <v>33476</v>
      </c>
      <c r="E7612"/>
      <c r="F7612"/>
      <c r="G7612"/>
      <c r="H7612">
        <v>47220</v>
      </c>
      <c r="I7612" t="s">
        <v>33482</v>
      </c>
      <c r="J7612"/>
      <c r="U7612" s="43"/>
      <c r="AE7612"/>
    </row>
    <row r="7613" spans="1:31">
      <c r="A7613">
        <v>21120</v>
      </c>
      <c r="B7613" t="s">
        <v>6814</v>
      </c>
      <c r="C7613" t="s">
        <v>33477</v>
      </c>
      <c r="D7613" t="s">
        <v>33476</v>
      </c>
      <c r="E7613"/>
      <c r="F7613"/>
      <c r="G7613"/>
      <c r="H7613">
        <v>47290</v>
      </c>
      <c r="I7613" t="s">
        <v>33482</v>
      </c>
      <c r="J7613"/>
      <c r="U7613" s="43"/>
      <c r="AE7613"/>
    </row>
    <row r="7614" spans="1:31">
      <c r="A7614">
        <v>21500</v>
      </c>
      <c r="B7614" t="s">
        <v>6815</v>
      </c>
      <c r="C7614" t="s">
        <v>33477</v>
      </c>
      <c r="D7614" t="s">
        <v>33476</v>
      </c>
      <c r="E7614"/>
      <c r="F7614"/>
      <c r="G7614"/>
      <c r="H7614">
        <v>47290</v>
      </c>
      <c r="I7614" t="s">
        <v>33482</v>
      </c>
      <c r="J7614"/>
      <c r="U7614" s="43"/>
      <c r="AE7614"/>
    </row>
    <row r="7615" spans="1:31">
      <c r="A7615">
        <v>21360</v>
      </c>
      <c r="B7615" t="s">
        <v>6816</v>
      </c>
      <c r="C7615" t="s">
        <v>33478</v>
      </c>
      <c r="D7615" t="s">
        <v>33476</v>
      </c>
      <c r="E7615"/>
      <c r="F7615"/>
      <c r="G7615"/>
      <c r="H7615">
        <v>47330</v>
      </c>
      <c r="I7615" t="s">
        <v>33482</v>
      </c>
      <c r="J7615"/>
      <c r="U7615" s="43"/>
      <c r="AE7615"/>
    </row>
    <row r="7616" spans="1:31">
      <c r="A7616">
        <v>21310</v>
      </c>
      <c r="B7616" t="s">
        <v>6817</v>
      </c>
      <c r="C7616" t="s">
        <v>33477</v>
      </c>
      <c r="D7616" t="s">
        <v>33476</v>
      </c>
      <c r="E7616"/>
      <c r="F7616"/>
      <c r="G7616"/>
      <c r="H7616">
        <v>47330</v>
      </c>
      <c r="I7616" t="s">
        <v>33482</v>
      </c>
      <c r="J7616"/>
      <c r="U7616" s="43"/>
      <c r="AE7616"/>
    </row>
    <row r="7617" spans="1:31">
      <c r="A7617">
        <v>21230</v>
      </c>
      <c r="B7617" t="s">
        <v>6818</v>
      </c>
      <c r="C7617" t="s">
        <v>33477</v>
      </c>
      <c r="D7617" t="s">
        <v>33476</v>
      </c>
      <c r="E7617"/>
      <c r="F7617"/>
      <c r="G7617"/>
      <c r="H7617">
        <v>47390</v>
      </c>
      <c r="I7617" t="s">
        <v>33482</v>
      </c>
      <c r="J7617"/>
      <c r="U7617" s="43"/>
      <c r="AE7617"/>
    </row>
    <row r="7618" spans="1:31">
      <c r="A7618">
        <v>21220</v>
      </c>
      <c r="B7618" t="s">
        <v>6819</v>
      </c>
      <c r="C7618" t="s">
        <v>33477</v>
      </c>
      <c r="D7618" t="s">
        <v>33476</v>
      </c>
      <c r="E7618"/>
      <c r="F7618"/>
      <c r="G7618"/>
      <c r="H7618">
        <v>47410</v>
      </c>
      <c r="I7618" t="s">
        <v>33482</v>
      </c>
      <c r="J7618"/>
      <c r="U7618" s="43"/>
      <c r="AE7618"/>
    </row>
    <row r="7619" spans="1:31">
      <c r="A7619">
        <v>21380</v>
      </c>
      <c r="B7619" t="s">
        <v>6820</v>
      </c>
      <c r="C7619" t="s">
        <v>33477</v>
      </c>
      <c r="D7619" t="s">
        <v>33476</v>
      </c>
      <c r="E7619"/>
      <c r="F7619"/>
      <c r="G7619"/>
      <c r="H7619">
        <v>49460</v>
      </c>
      <c r="I7619" t="s">
        <v>33482</v>
      </c>
      <c r="J7619"/>
      <c r="U7619" s="43"/>
      <c r="AE7619"/>
    </row>
    <row r="7620" spans="1:31">
      <c r="A7620">
        <v>21220</v>
      </c>
      <c r="B7620" t="s">
        <v>6821</v>
      </c>
      <c r="C7620" t="s">
        <v>33477</v>
      </c>
      <c r="D7620" t="s">
        <v>33476</v>
      </c>
      <c r="E7620"/>
      <c r="F7620"/>
      <c r="G7620"/>
      <c r="H7620">
        <v>49500</v>
      </c>
      <c r="I7620" t="s">
        <v>33482</v>
      </c>
      <c r="J7620"/>
      <c r="U7620" s="43"/>
      <c r="AE7620"/>
    </row>
    <row r="7621" spans="1:31">
      <c r="A7621">
        <v>21580</v>
      </c>
      <c r="B7621" t="s">
        <v>6822</v>
      </c>
      <c r="C7621" t="s">
        <v>33478</v>
      </c>
      <c r="D7621" t="s">
        <v>33476</v>
      </c>
      <c r="E7621"/>
      <c r="F7621"/>
      <c r="G7621"/>
      <c r="H7621">
        <v>50710</v>
      </c>
      <c r="I7621" t="s">
        <v>33482</v>
      </c>
      <c r="J7621"/>
      <c r="U7621" s="43"/>
      <c r="AE7621"/>
    </row>
    <row r="7622" spans="1:31">
      <c r="A7622">
        <v>21360</v>
      </c>
      <c r="B7622" t="s">
        <v>6823</v>
      </c>
      <c r="C7622" t="s">
        <v>33478</v>
      </c>
      <c r="D7622" t="s">
        <v>33476</v>
      </c>
      <c r="E7622"/>
      <c r="F7622"/>
      <c r="G7622"/>
      <c r="H7622">
        <v>51250</v>
      </c>
      <c r="I7622" t="s">
        <v>33482</v>
      </c>
      <c r="J7622"/>
      <c r="U7622" s="43"/>
      <c r="AE7622"/>
    </row>
    <row r="7623" spans="1:31">
      <c r="A7623">
        <v>21230</v>
      </c>
      <c r="B7623" t="s">
        <v>6824</v>
      </c>
      <c r="C7623" t="s">
        <v>33477</v>
      </c>
      <c r="D7623" t="s">
        <v>33476</v>
      </c>
      <c r="E7623"/>
      <c r="F7623"/>
      <c r="G7623"/>
      <c r="H7623">
        <v>53800</v>
      </c>
      <c r="I7623" t="s">
        <v>33482</v>
      </c>
      <c r="J7623"/>
      <c r="U7623" s="43"/>
      <c r="AE7623"/>
    </row>
    <row r="7624" spans="1:31">
      <c r="A7624">
        <v>21121</v>
      </c>
      <c r="B7624" t="s">
        <v>6825</v>
      </c>
      <c r="C7624" t="s">
        <v>33478</v>
      </c>
      <c r="D7624" t="s">
        <v>33476</v>
      </c>
      <c r="E7624"/>
      <c r="F7624"/>
      <c r="G7624"/>
      <c r="H7624">
        <v>53800</v>
      </c>
      <c r="I7624" t="s">
        <v>33482</v>
      </c>
      <c r="J7624"/>
      <c r="U7624" s="43"/>
      <c r="AE7624"/>
    </row>
    <row r="7625" spans="1:31">
      <c r="A7625">
        <v>21350</v>
      </c>
      <c r="B7625" t="s">
        <v>6826</v>
      </c>
      <c r="C7625" t="s">
        <v>33478</v>
      </c>
      <c r="D7625" t="s">
        <v>33476</v>
      </c>
      <c r="E7625"/>
      <c r="F7625"/>
      <c r="G7625"/>
      <c r="H7625">
        <v>54120</v>
      </c>
      <c r="I7625" t="s">
        <v>33482</v>
      </c>
      <c r="J7625"/>
      <c r="U7625" s="43"/>
      <c r="AE7625"/>
    </row>
    <row r="7626" spans="1:31">
      <c r="A7626">
        <v>21310</v>
      </c>
      <c r="B7626" t="s">
        <v>6827</v>
      </c>
      <c r="C7626" t="s">
        <v>33477</v>
      </c>
      <c r="D7626" t="s">
        <v>33476</v>
      </c>
      <c r="E7626"/>
      <c r="F7626"/>
      <c r="G7626"/>
      <c r="H7626">
        <v>54122</v>
      </c>
      <c r="I7626" t="s">
        <v>33482</v>
      </c>
      <c r="J7626"/>
      <c r="U7626" s="43"/>
      <c r="AE7626"/>
    </row>
    <row r="7627" spans="1:31">
      <c r="A7627">
        <v>21150</v>
      </c>
      <c r="B7627" t="s">
        <v>6828</v>
      </c>
      <c r="C7627" t="s">
        <v>33477</v>
      </c>
      <c r="D7627" t="s">
        <v>33476</v>
      </c>
      <c r="E7627"/>
      <c r="F7627"/>
      <c r="G7627"/>
      <c r="H7627">
        <v>54480</v>
      </c>
      <c r="I7627" t="s">
        <v>33482</v>
      </c>
      <c r="J7627"/>
      <c r="U7627" s="43"/>
      <c r="AE7627"/>
    </row>
    <row r="7628" spans="1:31">
      <c r="A7628">
        <v>21121</v>
      </c>
      <c r="B7628" t="s">
        <v>6829</v>
      </c>
      <c r="C7628" t="s">
        <v>33478</v>
      </c>
      <c r="D7628" t="s">
        <v>33476</v>
      </c>
      <c r="E7628"/>
      <c r="F7628"/>
      <c r="G7628"/>
      <c r="H7628">
        <v>54480</v>
      </c>
      <c r="I7628" t="s">
        <v>33482</v>
      </c>
      <c r="J7628"/>
      <c r="U7628" s="43"/>
      <c r="AE7628"/>
    </row>
    <row r="7629" spans="1:31">
      <c r="A7629">
        <v>21220</v>
      </c>
      <c r="B7629" t="s">
        <v>6830</v>
      </c>
      <c r="C7629" t="s">
        <v>33477</v>
      </c>
      <c r="D7629" t="s">
        <v>33476</v>
      </c>
      <c r="E7629"/>
      <c r="F7629"/>
      <c r="G7629"/>
      <c r="H7629">
        <v>57560</v>
      </c>
      <c r="I7629" t="s">
        <v>33482</v>
      </c>
      <c r="J7629"/>
      <c r="U7629" s="43"/>
      <c r="AE7629"/>
    </row>
    <row r="7630" spans="1:31">
      <c r="A7630">
        <v>21430</v>
      </c>
      <c r="B7630" t="s">
        <v>6831</v>
      </c>
      <c r="C7630" t="s">
        <v>33477</v>
      </c>
      <c r="D7630" t="s">
        <v>33476</v>
      </c>
      <c r="E7630"/>
      <c r="F7630"/>
      <c r="G7630"/>
      <c r="H7630">
        <v>57560</v>
      </c>
      <c r="I7630" t="s">
        <v>33482</v>
      </c>
      <c r="J7630"/>
      <c r="U7630" s="43"/>
      <c r="AE7630"/>
    </row>
    <row r="7631" spans="1:31">
      <c r="A7631">
        <v>21120</v>
      </c>
      <c r="B7631" t="s">
        <v>6832</v>
      </c>
      <c r="C7631" t="s">
        <v>33477</v>
      </c>
      <c r="D7631" t="s">
        <v>33476</v>
      </c>
      <c r="E7631"/>
      <c r="F7631"/>
      <c r="G7631"/>
      <c r="H7631">
        <v>57560</v>
      </c>
      <c r="I7631" t="s">
        <v>33482</v>
      </c>
      <c r="J7631"/>
      <c r="U7631" s="43"/>
      <c r="AE7631"/>
    </row>
    <row r="7632" spans="1:31">
      <c r="A7632">
        <v>21000</v>
      </c>
      <c r="B7632" t="s">
        <v>6833</v>
      </c>
      <c r="C7632" t="s">
        <v>33477</v>
      </c>
      <c r="D7632" t="e">
        <v>#N/A</v>
      </c>
      <c r="E7632"/>
      <c r="F7632"/>
      <c r="G7632"/>
      <c r="H7632">
        <v>57620</v>
      </c>
      <c r="I7632" t="s">
        <v>33482</v>
      </c>
      <c r="J7632"/>
      <c r="U7632" s="43"/>
      <c r="AE7632"/>
    </row>
    <row r="7633" spans="1:31">
      <c r="A7633">
        <v>21390</v>
      </c>
      <c r="B7633" t="s">
        <v>6834</v>
      </c>
      <c r="C7633" t="s">
        <v>33477</v>
      </c>
      <c r="D7633" t="s">
        <v>33476</v>
      </c>
      <c r="E7633"/>
      <c r="F7633"/>
      <c r="G7633"/>
      <c r="H7633">
        <v>57820</v>
      </c>
      <c r="I7633" t="s">
        <v>33482</v>
      </c>
      <c r="J7633"/>
      <c r="U7633" s="43"/>
      <c r="AE7633"/>
    </row>
    <row r="7634" spans="1:31">
      <c r="A7634">
        <v>21270</v>
      </c>
      <c r="B7634" t="s">
        <v>6835</v>
      </c>
      <c r="C7634" t="s">
        <v>33477</v>
      </c>
      <c r="D7634" t="s">
        <v>33476</v>
      </c>
      <c r="E7634"/>
      <c r="F7634"/>
      <c r="G7634"/>
      <c r="H7634">
        <v>57870</v>
      </c>
      <c r="I7634" t="s">
        <v>33482</v>
      </c>
      <c r="J7634"/>
      <c r="U7634" s="43"/>
      <c r="AE7634"/>
    </row>
    <row r="7635" spans="1:31">
      <c r="A7635">
        <v>21540</v>
      </c>
      <c r="B7635" t="s">
        <v>6836</v>
      </c>
      <c r="C7635" t="s">
        <v>33478</v>
      </c>
      <c r="D7635" t="s">
        <v>33476</v>
      </c>
      <c r="E7635"/>
      <c r="F7635"/>
      <c r="G7635"/>
      <c r="H7635">
        <v>58250</v>
      </c>
      <c r="I7635" t="s">
        <v>33482</v>
      </c>
      <c r="J7635"/>
      <c r="U7635" s="43"/>
      <c r="AE7635"/>
    </row>
    <row r="7636" spans="1:31">
      <c r="A7636">
        <v>21510</v>
      </c>
      <c r="B7636" t="s">
        <v>6837</v>
      </c>
      <c r="C7636" t="s">
        <v>33478</v>
      </c>
      <c r="D7636" t="s">
        <v>33476</v>
      </c>
      <c r="E7636"/>
      <c r="F7636"/>
      <c r="G7636"/>
      <c r="H7636">
        <v>58250</v>
      </c>
      <c r="I7636" t="s">
        <v>33482</v>
      </c>
      <c r="J7636"/>
      <c r="U7636" s="43"/>
      <c r="AE7636"/>
    </row>
    <row r="7637" spans="1:31">
      <c r="A7637">
        <v>21190</v>
      </c>
      <c r="B7637" t="s">
        <v>6838</v>
      </c>
      <c r="C7637" t="s">
        <v>33477</v>
      </c>
      <c r="D7637" t="s">
        <v>33476</v>
      </c>
      <c r="E7637"/>
      <c r="F7637"/>
      <c r="G7637"/>
      <c r="H7637">
        <v>58340</v>
      </c>
      <c r="I7637" t="s">
        <v>33482</v>
      </c>
      <c r="J7637"/>
      <c r="U7637" s="43"/>
      <c r="AE7637"/>
    </row>
    <row r="7638" spans="1:31">
      <c r="A7638">
        <v>21510</v>
      </c>
      <c r="B7638" t="s">
        <v>6839</v>
      </c>
      <c r="C7638" t="s">
        <v>33478</v>
      </c>
      <c r="D7638" t="s">
        <v>33476</v>
      </c>
      <c r="E7638"/>
      <c r="F7638"/>
      <c r="G7638"/>
      <c r="H7638">
        <v>58380</v>
      </c>
      <c r="I7638" t="s">
        <v>33482</v>
      </c>
      <c r="J7638"/>
      <c r="U7638" s="43"/>
      <c r="AE7638"/>
    </row>
    <row r="7639" spans="1:31">
      <c r="A7639">
        <v>21540</v>
      </c>
      <c r="B7639" t="s">
        <v>6840</v>
      </c>
      <c r="C7639" t="s">
        <v>33478</v>
      </c>
      <c r="D7639" t="s">
        <v>33476</v>
      </c>
      <c r="E7639"/>
      <c r="F7639"/>
      <c r="G7639"/>
      <c r="H7639">
        <v>58390</v>
      </c>
      <c r="I7639" t="s">
        <v>33482</v>
      </c>
      <c r="J7639"/>
      <c r="U7639" s="43"/>
      <c r="AE7639"/>
    </row>
    <row r="7640" spans="1:31">
      <c r="A7640">
        <v>21170</v>
      </c>
      <c r="B7640" t="s">
        <v>6841</v>
      </c>
      <c r="C7640" t="s">
        <v>33477</v>
      </c>
      <c r="D7640" t="s">
        <v>33476</v>
      </c>
      <c r="E7640"/>
      <c r="F7640"/>
      <c r="G7640"/>
      <c r="H7640">
        <v>58470</v>
      </c>
      <c r="I7640" t="s">
        <v>33482</v>
      </c>
      <c r="J7640"/>
      <c r="U7640" s="43"/>
      <c r="AE7640"/>
    </row>
    <row r="7641" spans="1:31">
      <c r="A7641">
        <v>21120</v>
      </c>
      <c r="B7641" t="s">
        <v>6842</v>
      </c>
      <c r="C7641" t="s">
        <v>33477</v>
      </c>
      <c r="D7641" t="s">
        <v>33476</v>
      </c>
      <c r="E7641"/>
      <c r="F7641"/>
      <c r="G7641"/>
      <c r="H7641">
        <v>58490</v>
      </c>
      <c r="I7641" t="s">
        <v>33482</v>
      </c>
      <c r="J7641"/>
      <c r="U7641" s="43"/>
      <c r="AE7641"/>
    </row>
    <row r="7642" spans="1:31">
      <c r="A7642">
        <v>21420</v>
      </c>
      <c r="B7642" t="s">
        <v>6843</v>
      </c>
      <c r="C7642" t="s">
        <v>33478</v>
      </c>
      <c r="D7642" t="s">
        <v>33476</v>
      </c>
      <c r="E7642"/>
      <c r="F7642"/>
      <c r="G7642"/>
      <c r="H7642">
        <v>59127</v>
      </c>
      <c r="I7642" t="s">
        <v>33482</v>
      </c>
      <c r="J7642"/>
      <c r="U7642" s="43"/>
      <c r="AE7642"/>
    </row>
    <row r="7643" spans="1:31">
      <c r="A7643">
        <v>21110</v>
      </c>
      <c r="B7643" t="s">
        <v>6844</v>
      </c>
      <c r="C7643" t="s">
        <v>33477</v>
      </c>
      <c r="D7643" t="s">
        <v>33476</v>
      </c>
      <c r="E7643"/>
      <c r="F7643"/>
      <c r="G7643"/>
      <c r="H7643">
        <v>61190</v>
      </c>
      <c r="I7643" t="s">
        <v>33482</v>
      </c>
      <c r="J7643"/>
      <c r="U7643" s="43"/>
      <c r="AE7643"/>
    </row>
    <row r="7644" spans="1:31">
      <c r="A7644">
        <v>21360</v>
      </c>
      <c r="B7644" t="s">
        <v>6845</v>
      </c>
      <c r="C7644" t="s">
        <v>33478</v>
      </c>
      <c r="D7644" t="s">
        <v>33476</v>
      </c>
      <c r="E7644"/>
      <c r="F7644"/>
      <c r="G7644"/>
      <c r="H7644">
        <v>61190</v>
      </c>
      <c r="I7644" t="s">
        <v>33482</v>
      </c>
      <c r="J7644"/>
      <c r="U7644" s="43"/>
      <c r="AE7644"/>
    </row>
    <row r="7645" spans="1:31">
      <c r="A7645">
        <v>21320</v>
      </c>
      <c r="B7645" t="s">
        <v>6846</v>
      </c>
      <c r="C7645" t="s">
        <v>33478</v>
      </c>
      <c r="D7645" t="s">
        <v>33476</v>
      </c>
      <c r="E7645"/>
      <c r="F7645"/>
      <c r="G7645"/>
      <c r="H7645">
        <v>61270</v>
      </c>
      <c r="I7645" t="s">
        <v>33482</v>
      </c>
      <c r="J7645"/>
      <c r="U7645" s="43"/>
      <c r="AE7645"/>
    </row>
    <row r="7646" spans="1:31">
      <c r="A7646">
        <v>21380</v>
      </c>
      <c r="B7646" t="s">
        <v>877</v>
      </c>
      <c r="C7646" t="s">
        <v>33477</v>
      </c>
      <c r="D7646" t="s">
        <v>33476</v>
      </c>
      <c r="E7646"/>
      <c r="F7646"/>
      <c r="G7646"/>
      <c r="H7646">
        <v>61270</v>
      </c>
      <c r="I7646" t="s">
        <v>33482</v>
      </c>
      <c r="J7646"/>
      <c r="U7646" s="43"/>
      <c r="AE7646"/>
    </row>
    <row r="7647" spans="1:31">
      <c r="A7647">
        <v>21220</v>
      </c>
      <c r="B7647" t="s">
        <v>6847</v>
      </c>
      <c r="C7647" t="s">
        <v>33477</v>
      </c>
      <c r="D7647" t="s">
        <v>33476</v>
      </c>
      <c r="E7647"/>
      <c r="F7647"/>
      <c r="G7647"/>
      <c r="H7647">
        <v>61290</v>
      </c>
      <c r="I7647" t="s">
        <v>33482</v>
      </c>
      <c r="J7647"/>
      <c r="U7647" s="43"/>
      <c r="AE7647"/>
    </row>
    <row r="7648" spans="1:31">
      <c r="A7648">
        <v>21460</v>
      </c>
      <c r="B7648" t="s">
        <v>6848</v>
      </c>
      <c r="C7648" t="s">
        <v>33477</v>
      </c>
      <c r="D7648" t="s">
        <v>33476</v>
      </c>
      <c r="E7648"/>
      <c r="F7648"/>
      <c r="G7648"/>
      <c r="H7648">
        <v>61300</v>
      </c>
      <c r="I7648" t="s">
        <v>33482</v>
      </c>
      <c r="J7648"/>
      <c r="U7648" s="43"/>
      <c r="AE7648"/>
    </row>
    <row r="7649" spans="1:31">
      <c r="A7649">
        <v>21500</v>
      </c>
      <c r="B7649" t="s">
        <v>6849</v>
      </c>
      <c r="C7649" t="s">
        <v>33477</v>
      </c>
      <c r="D7649" t="s">
        <v>33476</v>
      </c>
      <c r="E7649"/>
      <c r="F7649"/>
      <c r="G7649"/>
      <c r="H7649">
        <v>61300</v>
      </c>
      <c r="I7649" t="s">
        <v>33482</v>
      </c>
      <c r="J7649"/>
      <c r="U7649" s="43"/>
      <c r="AE7649"/>
    </row>
    <row r="7650" spans="1:31">
      <c r="A7650">
        <v>21170</v>
      </c>
      <c r="B7650" t="s">
        <v>6850</v>
      </c>
      <c r="C7650" t="s">
        <v>33477</v>
      </c>
      <c r="D7650" t="s">
        <v>33476</v>
      </c>
      <c r="E7650"/>
      <c r="F7650"/>
      <c r="G7650"/>
      <c r="H7650">
        <v>61300</v>
      </c>
      <c r="I7650" t="s">
        <v>33482</v>
      </c>
      <c r="J7650"/>
      <c r="U7650" s="43"/>
      <c r="AE7650"/>
    </row>
    <row r="7651" spans="1:31">
      <c r="A7651">
        <v>21290</v>
      </c>
      <c r="B7651" t="s">
        <v>6851</v>
      </c>
      <c r="C7651" t="s">
        <v>33478</v>
      </c>
      <c r="D7651" t="s">
        <v>33476</v>
      </c>
      <c r="E7651"/>
      <c r="F7651"/>
      <c r="G7651"/>
      <c r="H7651">
        <v>61370</v>
      </c>
      <c r="I7651" t="s">
        <v>33482</v>
      </c>
      <c r="J7651"/>
      <c r="U7651" s="43"/>
      <c r="AE7651"/>
    </row>
    <row r="7652" spans="1:31">
      <c r="A7652">
        <v>21320</v>
      </c>
      <c r="B7652" t="s">
        <v>6852</v>
      </c>
      <c r="C7652" t="s">
        <v>33478</v>
      </c>
      <c r="D7652" t="s">
        <v>33476</v>
      </c>
      <c r="E7652"/>
      <c r="F7652"/>
      <c r="G7652"/>
      <c r="H7652">
        <v>61370</v>
      </c>
      <c r="I7652" t="s">
        <v>33482</v>
      </c>
      <c r="J7652"/>
      <c r="U7652" s="43"/>
      <c r="AE7652"/>
    </row>
    <row r="7653" spans="1:31">
      <c r="A7653">
        <v>21500</v>
      </c>
      <c r="B7653" t="s">
        <v>6853</v>
      </c>
      <c r="C7653" t="s">
        <v>33477</v>
      </c>
      <c r="D7653" t="s">
        <v>33476</v>
      </c>
      <c r="E7653"/>
      <c r="F7653"/>
      <c r="G7653"/>
      <c r="H7653">
        <v>61380</v>
      </c>
      <c r="I7653" t="s">
        <v>33482</v>
      </c>
      <c r="J7653"/>
      <c r="U7653" s="43"/>
      <c r="AE7653"/>
    </row>
    <row r="7654" spans="1:31">
      <c r="A7654">
        <v>21510</v>
      </c>
      <c r="B7654" t="s">
        <v>6854</v>
      </c>
      <c r="C7654" t="s">
        <v>33478</v>
      </c>
      <c r="D7654" t="s">
        <v>33476</v>
      </c>
      <c r="E7654"/>
      <c r="F7654"/>
      <c r="G7654"/>
      <c r="H7654">
        <v>61470</v>
      </c>
      <c r="I7654" t="s">
        <v>33482</v>
      </c>
      <c r="J7654"/>
      <c r="U7654" s="43"/>
      <c r="AE7654"/>
    </row>
    <row r="7655" spans="1:31">
      <c r="A7655">
        <v>21220</v>
      </c>
      <c r="B7655" t="s">
        <v>6855</v>
      </c>
      <c r="C7655" t="s">
        <v>33477</v>
      </c>
      <c r="D7655" t="s">
        <v>33476</v>
      </c>
      <c r="E7655"/>
      <c r="F7655"/>
      <c r="G7655"/>
      <c r="H7655">
        <v>61470</v>
      </c>
      <c r="I7655" t="s">
        <v>33482</v>
      </c>
      <c r="J7655"/>
      <c r="U7655" s="43"/>
      <c r="AE7655"/>
    </row>
    <row r="7656" spans="1:31">
      <c r="A7656">
        <v>21121</v>
      </c>
      <c r="B7656" t="s">
        <v>5789</v>
      </c>
      <c r="C7656" t="s">
        <v>33478</v>
      </c>
      <c r="D7656" t="s">
        <v>33476</v>
      </c>
      <c r="E7656"/>
      <c r="F7656"/>
      <c r="G7656"/>
      <c r="H7656">
        <v>61550</v>
      </c>
      <c r="I7656" t="s">
        <v>33482</v>
      </c>
      <c r="J7656"/>
      <c r="U7656" s="43"/>
      <c r="AE7656"/>
    </row>
    <row r="7657" spans="1:31">
      <c r="A7657">
        <v>21270</v>
      </c>
      <c r="B7657" t="s">
        <v>6856</v>
      </c>
      <c r="C7657" t="s">
        <v>33477</v>
      </c>
      <c r="D7657" t="s">
        <v>33476</v>
      </c>
      <c r="E7657"/>
      <c r="F7657"/>
      <c r="G7657"/>
      <c r="H7657">
        <v>63190</v>
      </c>
      <c r="I7657" t="s">
        <v>33482</v>
      </c>
      <c r="J7657"/>
      <c r="U7657" s="43"/>
      <c r="AE7657"/>
    </row>
    <row r="7658" spans="1:31">
      <c r="A7658">
        <v>21450</v>
      </c>
      <c r="B7658" t="s">
        <v>6857</v>
      </c>
      <c r="C7658" t="s">
        <v>33478</v>
      </c>
      <c r="D7658" t="s">
        <v>33476</v>
      </c>
      <c r="E7658"/>
      <c r="F7658"/>
      <c r="G7658"/>
      <c r="H7658">
        <v>63190</v>
      </c>
      <c r="I7658" t="s">
        <v>33482</v>
      </c>
      <c r="J7658"/>
      <c r="U7658" s="43"/>
      <c r="AE7658"/>
    </row>
    <row r="7659" spans="1:31">
      <c r="A7659">
        <v>21400</v>
      </c>
      <c r="B7659" t="s">
        <v>6858</v>
      </c>
      <c r="C7659" t="s">
        <v>33477</v>
      </c>
      <c r="D7659" t="s">
        <v>33476</v>
      </c>
      <c r="E7659"/>
      <c r="F7659"/>
      <c r="G7659"/>
      <c r="H7659">
        <v>63470</v>
      </c>
      <c r="I7659" t="s">
        <v>33482</v>
      </c>
      <c r="J7659"/>
      <c r="U7659" s="43"/>
      <c r="AE7659"/>
    </row>
    <row r="7660" spans="1:31">
      <c r="A7660">
        <v>21500</v>
      </c>
      <c r="B7660" t="s">
        <v>6859</v>
      </c>
      <c r="C7660" t="s">
        <v>33477</v>
      </c>
      <c r="D7660" t="s">
        <v>33476</v>
      </c>
      <c r="E7660"/>
      <c r="F7660"/>
      <c r="G7660"/>
      <c r="H7660">
        <v>63470</v>
      </c>
      <c r="I7660" t="s">
        <v>33482</v>
      </c>
      <c r="J7660"/>
      <c r="U7660" s="43"/>
      <c r="AE7660"/>
    </row>
    <row r="7661" spans="1:31">
      <c r="A7661">
        <v>21500</v>
      </c>
      <c r="B7661" t="s">
        <v>6860</v>
      </c>
      <c r="C7661" t="s">
        <v>33477</v>
      </c>
      <c r="D7661" t="s">
        <v>33476</v>
      </c>
      <c r="E7661"/>
      <c r="F7661"/>
      <c r="G7661"/>
      <c r="H7661">
        <v>63470</v>
      </c>
      <c r="I7661" t="s">
        <v>33482</v>
      </c>
      <c r="J7661"/>
      <c r="U7661" s="43"/>
      <c r="AE7661"/>
    </row>
    <row r="7662" spans="1:31">
      <c r="A7662">
        <v>21110</v>
      </c>
      <c r="B7662" t="s">
        <v>6861</v>
      </c>
      <c r="C7662" t="s">
        <v>33477</v>
      </c>
      <c r="D7662" t="s">
        <v>33476</v>
      </c>
      <c r="E7662"/>
      <c r="F7662"/>
      <c r="G7662"/>
      <c r="H7662">
        <v>63590</v>
      </c>
      <c r="I7662" t="s">
        <v>33482</v>
      </c>
      <c r="J7662"/>
      <c r="U7662" s="43"/>
      <c r="AE7662"/>
    </row>
    <row r="7663" spans="1:31">
      <c r="A7663">
        <v>21290</v>
      </c>
      <c r="B7663" t="s">
        <v>6862</v>
      </c>
      <c r="C7663" t="s">
        <v>33478</v>
      </c>
      <c r="D7663" t="s">
        <v>33476</v>
      </c>
      <c r="E7663"/>
      <c r="F7663"/>
      <c r="G7663"/>
      <c r="H7663">
        <v>63590</v>
      </c>
      <c r="I7663" t="s">
        <v>33482</v>
      </c>
      <c r="J7663"/>
      <c r="U7663" s="43"/>
      <c r="AE7663"/>
    </row>
    <row r="7664" spans="1:31">
      <c r="A7664">
        <v>21600</v>
      </c>
      <c r="B7664" t="s">
        <v>6863</v>
      </c>
      <c r="C7664" t="s">
        <v>33477</v>
      </c>
      <c r="D7664" t="s">
        <v>33476</v>
      </c>
      <c r="E7664"/>
      <c r="F7664"/>
      <c r="G7664"/>
      <c r="H7664">
        <v>63600</v>
      </c>
      <c r="I7664" t="s">
        <v>33482</v>
      </c>
      <c r="J7664"/>
      <c r="U7664" s="43"/>
      <c r="AE7664"/>
    </row>
    <row r="7665" spans="1:31">
      <c r="A7665">
        <v>21230</v>
      </c>
      <c r="B7665" t="s">
        <v>6864</v>
      </c>
      <c r="C7665" t="s">
        <v>33477</v>
      </c>
      <c r="D7665" t="s">
        <v>33476</v>
      </c>
      <c r="E7665"/>
      <c r="F7665"/>
      <c r="G7665"/>
      <c r="H7665">
        <v>63600</v>
      </c>
      <c r="I7665" t="s">
        <v>33482</v>
      </c>
      <c r="J7665"/>
      <c r="U7665" s="43"/>
      <c r="AE7665"/>
    </row>
    <row r="7666" spans="1:31">
      <c r="A7666">
        <v>21220</v>
      </c>
      <c r="B7666" t="s">
        <v>6865</v>
      </c>
      <c r="C7666" t="s">
        <v>33477</v>
      </c>
      <c r="D7666" t="s">
        <v>33476</v>
      </c>
      <c r="E7666"/>
      <c r="F7666"/>
      <c r="G7666"/>
      <c r="H7666">
        <v>63600</v>
      </c>
      <c r="I7666" t="s">
        <v>33482</v>
      </c>
      <c r="J7666"/>
      <c r="U7666" s="43"/>
      <c r="AE7666"/>
    </row>
    <row r="7667" spans="1:31">
      <c r="A7667">
        <v>21490</v>
      </c>
      <c r="B7667" t="s">
        <v>6866</v>
      </c>
      <c r="C7667" t="s">
        <v>33477</v>
      </c>
      <c r="D7667" t="s">
        <v>33476</v>
      </c>
      <c r="E7667"/>
      <c r="F7667"/>
      <c r="G7667"/>
      <c r="H7667">
        <v>63620</v>
      </c>
      <c r="I7667" t="s">
        <v>33482</v>
      </c>
      <c r="J7667"/>
      <c r="U7667" s="43"/>
      <c r="AE7667"/>
    </row>
    <row r="7668" spans="1:31">
      <c r="A7668">
        <v>21640</v>
      </c>
      <c r="B7668" t="s">
        <v>6867</v>
      </c>
      <c r="C7668" t="s">
        <v>33477</v>
      </c>
      <c r="D7668" t="e">
        <v>#N/A</v>
      </c>
      <c r="E7668"/>
      <c r="F7668"/>
      <c r="G7668"/>
      <c r="H7668">
        <v>63740</v>
      </c>
      <c r="I7668" t="s">
        <v>33482</v>
      </c>
      <c r="J7668"/>
      <c r="U7668" s="43"/>
      <c r="AE7668"/>
    </row>
    <row r="7669" spans="1:31">
      <c r="A7669">
        <v>21130</v>
      </c>
      <c r="B7669" t="s">
        <v>6868</v>
      </c>
      <c r="C7669" t="s">
        <v>33477</v>
      </c>
      <c r="D7669" t="s">
        <v>33476</v>
      </c>
      <c r="E7669"/>
      <c r="F7669"/>
      <c r="G7669"/>
      <c r="H7669">
        <v>63740</v>
      </c>
      <c r="I7669" t="s">
        <v>33482</v>
      </c>
      <c r="J7669"/>
      <c r="U7669" s="43"/>
      <c r="AE7669"/>
    </row>
    <row r="7670" spans="1:31">
      <c r="A7670">
        <v>21130</v>
      </c>
      <c r="B7670" t="s">
        <v>6869</v>
      </c>
      <c r="C7670" t="s">
        <v>33477</v>
      </c>
      <c r="D7670" t="s">
        <v>33476</v>
      </c>
      <c r="E7670"/>
      <c r="F7670"/>
      <c r="G7670"/>
      <c r="H7670">
        <v>63750</v>
      </c>
      <c r="I7670" t="s">
        <v>33482</v>
      </c>
      <c r="J7670"/>
      <c r="U7670" s="43"/>
      <c r="AE7670"/>
    </row>
    <row r="7671" spans="1:31">
      <c r="A7671">
        <v>21160</v>
      </c>
      <c r="B7671" t="s">
        <v>6870</v>
      </c>
      <c r="C7671" t="s">
        <v>33478</v>
      </c>
      <c r="D7671" t="s">
        <v>33476</v>
      </c>
      <c r="E7671"/>
      <c r="F7671"/>
      <c r="G7671"/>
      <c r="H7671">
        <v>63760</v>
      </c>
      <c r="I7671" t="s">
        <v>33482</v>
      </c>
      <c r="J7671"/>
      <c r="U7671" s="43"/>
      <c r="AE7671"/>
    </row>
    <row r="7672" spans="1:31">
      <c r="A7672">
        <v>21150</v>
      </c>
      <c r="B7672" t="s">
        <v>6871</v>
      </c>
      <c r="C7672" t="s">
        <v>33477</v>
      </c>
      <c r="D7672" t="s">
        <v>33476</v>
      </c>
      <c r="E7672"/>
      <c r="F7672"/>
      <c r="G7672"/>
      <c r="H7672">
        <v>63810</v>
      </c>
      <c r="I7672" t="s">
        <v>33482</v>
      </c>
      <c r="J7672"/>
      <c r="U7672" s="43"/>
      <c r="AE7672"/>
    </row>
    <row r="7673" spans="1:31">
      <c r="A7673">
        <v>21140</v>
      </c>
      <c r="B7673" t="s">
        <v>6872</v>
      </c>
      <c r="C7673" t="s">
        <v>33477</v>
      </c>
      <c r="D7673" t="s">
        <v>33476</v>
      </c>
      <c r="E7673"/>
      <c r="F7673"/>
      <c r="G7673"/>
      <c r="H7673">
        <v>63820</v>
      </c>
      <c r="I7673" t="s">
        <v>33482</v>
      </c>
      <c r="J7673"/>
      <c r="U7673" s="43"/>
      <c r="AE7673"/>
    </row>
    <row r="7674" spans="1:31">
      <c r="A7674">
        <v>21390</v>
      </c>
      <c r="B7674" t="s">
        <v>6872</v>
      </c>
      <c r="C7674" t="s">
        <v>33477</v>
      </c>
      <c r="D7674" t="s">
        <v>33476</v>
      </c>
      <c r="E7674"/>
      <c r="F7674"/>
      <c r="G7674"/>
      <c r="H7674">
        <v>63980</v>
      </c>
      <c r="I7674" t="s">
        <v>33482</v>
      </c>
      <c r="J7674"/>
      <c r="U7674" s="43"/>
      <c r="AE7674"/>
    </row>
    <row r="7675" spans="1:31">
      <c r="A7675">
        <v>21410</v>
      </c>
      <c r="B7675" t="s">
        <v>6873</v>
      </c>
      <c r="C7675" t="s">
        <v>33478</v>
      </c>
      <c r="D7675" t="s">
        <v>33476</v>
      </c>
      <c r="E7675"/>
      <c r="F7675"/>
      <c r="G7675"/>
      <c r="H7675">
        <v>63980</v>
      </c>
      <c r="I7675" t="s">
        <v>33482</v>
      </c>
      <c r="J7675"/>
      <c r="U7675" s="43"/>
      <c r="AE7675"/>
    </row>
    <row r="7676" spans="1:31">
      <c r="A7676">
        <v>21230</v>
      </c>
      <c r="B7676" t="s">
        <v>6874</v>
      </c>
      <c r="C7676" t="s">
        <v>33477</v>
      </c>
      <c r="D7676" t="s">
        <v>33476</v>
      </c>
      <c r="E7676"/>
      <c r="F7676"/>
      <c r="G7676"/>
      <c r="H7676">
        <v>64121</v>
      </c>
      <c r="I7676" t="s">
        <v>33482</v>
      </c>
      <c r="J7676"/>
      <c r="U7676" s="43"/>
      <c r="AE7676"/>
    </row>
    <row r="7677" spans="1:31">
      <c r="A7677">
        <v>21260</v>
      </c>
      <c r="B7677" t="s">
        <v>6875</v>
      </c>
      <c r="C7677" t="s">
        <v>33477</v>
      </c>
      <c r="D7677" t="s">
        <v>33476</v>
      </c>
      <c r="E7677"/>
      <c r="F7677"/>
      <c r="G7677"/>
      <c r="H7677">
        <v>64320</v>
      </c>
      <c r="I7677" t="s">
        <v>33482</v>
      </c>
      <c r="J7677"/>
      <c r="U7677" s="43"/>
      <c r="AE7677"/>
    </row>
    <row r="7678" spans="1:31">
      <c r="A7678">
        <v>21450</v>
      </c>
      <c r="B7678" t="s">
        <v>6876</v>
      </c>
      <c r="C7678" t="s">
        <v>33478</v>
      </c>
      <c r="D7678" t="s">
        <v>33476</v>
      </c>
      <c r="E7678"/>
      <c r="F7678"/>
      <c r="G7678"/>
      <c r="H7678">
        <v>64370</v>
      </c>
      <c r="I7678" t="s">
        <v>33482</v>
      </c>
      <c r="J7678"/>
      <c r="U7678" s="43"/>
      <c r="AE7678"/>
    </row>
    <row r="7679" spans="1:31">
      <c r="A7679">
        <v>21610</v>
      </c>
      <c r="B7679" t="s">
        <v>6877</v>
      </c>
      <c r="C7679" t="s">
        <v>33477</v>
      </c>
      <c r="D7679" t="s">
        <v>33476</v>
      </c>
      <c r="E7679"/>
      <c r="F7679"/>
      <c r="G7679"/>
      <c r="H7679">
        <v>64370</v>
      </c>
      <c r="I7679" t="s">
        <v>33482</v>
      </c>
      <c r="J7679"/>
      <c r="U7679" s="43"/>
      <c r="AE7679"/>
    </row>
    <row r="7680" spans="1:31">
      <c r="A7680">
        <v>21121</v>
      </c>
      <c r="B7680" t="s">
        <v>6878</v>
      </c>
      <c r="C7680" t="s">
        <v>33478</v>
      </c>
      <c r="D7680" t="s">
        <v>33476</v>
      </c>
      <c r="E7680"/>
      <c r="F7680"/>
      <c r="G7680"/>
      <c r="H7680">
        <v>64420</v>
      </c>
      <c r="I7680" t="s">
        <v>33482</v>
      </c>
      <c r="J7680"/>
      <c r="U7680" s="43"/>
      <c r="AE7680"/>
    </row>
    <row r="7681" spans="1:31">
      <c r="A7681">
        <v>21330</v>
      </c>
      <c r="B7681" t="s">
        <v>6879</v>
      </c>
      <c r="C7681" t="s">
        <v>33477</v>
      </c>
      <c r="D7681" t="s">
        <v>33476</v>
      </c>
      <c r="E7681"/>
      <c r="F7681"/>
      <c r="G7681"/>
      <c r="H7681">
        <v>64460</v>
      </c>
      <c r="I7681" t="s">
        <v>33482</v>
      </c>
      <c r="J7681"/>
      <c r="U7681" s="43"/>
      <c r="AE7681"/>
    </row>
    <row r="7682" spans="1:31">
      <c r="A7682">
        <v>21390</v>
      </c>
      <c r="B7682" t="s">
        <v>6880</v>
      </c>
      <c r="C7682" t="s">
        <v>33477</v>
      </c>
      <c r="D7682" t="s">
        <v>33476</v>
      </c>
      <c r="E7682"/>
      <c r="F7682"/>
      <c r="G7682"/>
      <c r="H7682">
        <v>64460</v>
      </c>
      <c r="I7682" t="s">
        <v>33482</v>
      </c>
      <c r="J7682"/>
      <c r="U7682" s="43"/>
      <c r="AE7682"/>
    </row>
    <row r="7683" spans="1:31">
      <c r="A7683">
        <v>21610</v>
      </c>
      <c r="B7683" t="s">
        <v>920</v>
      </c>
      <c r="C7683" t="s">
        <v>33477</v>
      </c>
      <c r="D7683" t="s">
        <v>33476</v>
      </c>
      <c r="E7683"/>
      <c r="F7683"/>
      <c r="G7683"/>
      <c r="H7683">
        <v>64530</v>
      </c>
      <c r="I7683" t="s">
        <v>33482</v>
      </c>
      <c r="J7683"/>
      <c r="U7683" s="43"/>
      <c r="AE7683"/>
    </row>
    <row r="7684" spans="1:31">
      <c r="A7684">
        <v>21460</v>
      </c>
      <c r="B7684" t="s">
        <v>6881</v>
      </c>
      <c r="C7684" t="s">
        <v>33477</v>
      </c>
      <c r="D7684" t="s">
        <v>33476</v>
      </c>
      <c r="E7684"/>
      <c r="F7684"/>
      <c r="G7684"/>
      <c r="H7684">
        <v>65140</v>
      </c>
      <c r="I7684" t="s">
        <v>33482</v>
      </c>
      <c r="J7684"/>
      <c r="U7684" s="43"/>
      <c r="AE7684"/>
    </row>
    <row r="7685" spans="1:31">
      <c r="A7685">
        <v>21580</v>
      </c>
      <c r="B7685" t="s">
        <v>6882</v>
      </c>
      <c r="C7685" t="s">
        <v>33478</v>
      </c>
      <c r="D7685" t="s">
        <v>33476</v>
      </c>
      <c r="E7685"/>
      <c r="F7685"/>
      <c r="G7685"/>
      <c r="H7685">
        <v>65140</v>
      </c>
      <c r="I7685" t="s">
        <v>33482</v>
      </c>
      <c r="J7685"/>
      <c r="U7685" s="43"/>
      <c r="AE7685"/>
    </row>
    <row r="7686" spans="1:31">
      <c r="A7686">
        <v>21440</v>
      </c>
      <c r="B7686" t="s">
        <v>6883</v>
      </c>
      <c r="C7686" t="s">
        <v>33478</v>
      </c>
      <c r="D7686" t="s">
        <v>33476</v>
      </c>
      <c r="E7686"/>
      <c r="F7686"/>
      <c r="G7686"/>
      <c r="H7686">
        <v>65220</v>
      </c>
      <c r="I7686" t="s">
        <v>33482</v>
      </c>
      <c r="J7686"/>
      <c r="U7686" s="43"/>
      <c r="AE7686"/>
    </row>
    <row r="7687" spans="1:31">
      <c r="A7687">
        <v>21170</v>
      </c>
      <c r="B7687" t="s">
        <v>6884</v>
      </c>
      <c r="C7687" t="s">
        <v>33477</v>
      </c>
      <c r="D7687" t="s">
        <v>33476</v>
      </c>
      <c r="E7687"/>
      <c r="F7687"/>
      <c r="G7687"/>
      <c r="H7687">
        <v>65220</v>
      </c>
      <c r="I7687" t="s">
        <v>33482</v>
      </c>
      <c r="J7687"/>
      <c r="U7687" s="43"/>
      <c r="AE7687"/>
    </row>
    <row r="7688" spans="1:31">
      <c r="A7688">
        <v>21120</v>
      </c>
      <c r="B7688" t="s">
        <v>6885</v>
      </c>
      <c r="C7688" t="s">
        <v>33477</v>
      </c>
      <c r="D7688" t="s">
        <v>33476</v>
      </c>
      <c r="E7688"/>
      <c r="F7688"/>
      <c r="G7688"/>
      <c r="H7688">
        <v>65220</v>
      </c>
      <c r="I7688" t="s">
        <v>33482</v>
      </c>
      <c r="J7688"/>
      <c r="U7688" s="43"/>
      <c r="AE7688"/>
    </row>
    <row r="7689" spans="1:31">
      <c r="A7689">
        <v>21500</v>
      </c>
      <c r="B7689" t="s">
        <v>6886</v>
      </c>
      <c r="C7689" t="s">
        <v>33477</v>
      </c>
      <c r="D7689" t="s">
        <v>33476</v>
      </c>
      <c r="E7689"/>
      <c r="F7689"/>
      <c r="G7689"/>
      <c r="H7689">
        <v>65290</v>
      </c>
      <c r="I7689" t="s">
        <v>33482</v>
      </c>
      <c r="J7689"/>
      <c r="U7689" s="43"/>
      <c r="AE7689"/>
    </row>
    <row r="7690" spans="1:31">
      <c r="A7690">
        <v>21150</v>
      </c>
      <c r="B7690" t="s">
        <v>6887</v>
      </c>
      <c r="C7690" t="s">
        <v>33477</v>
      </c>
      <c r="D7690" t="s">
        <v>33476</v>
      </c>
      <c r="E7690"/>
      <c r="F7690"/>
      <c r="G7690"/>
      <c r="H7690">
        <v>65300</v>
      </c>
      <c r="I7690" t="s">
        <v>33482</v>
      </c>
      <c r="J7690"/>
      <c r="U7690" s="43"/>
      <c r="AE7690"/>
    </row>
    <row r="7691" spans="1:31">
      <c r="A7691">
        <v>21700</v>
      </c>
      <c r="B7691" t="s">
        <v>6888</v>
      </c>
      <c r="C7691" t="s">
        <v>33477</v>
      </c>
      <c r="D7691" t="s">
        <v>33476</v>
      </c>
      <c r="E7691"/>
      <c r="F7691"/>
      <c r="G7691"/>
      <c r="H7691">
        <v>65350</v>
      </c>
      <c r="I7691" t="s">
        <v>33482</v>
      </c>
      <c r="J7691"/>
      <c r="U7691" s="43"/>
      <c r="AE7691"/>
    </row>
    <row r="7692" spans="1:31">
      <c r="A7692">
        <v>21120</v>
      </c>
      <c r="B7692" t="s">
        <v>6889</v>
      </c>
      <c r="C7692" t="s">
        <v>33477</v>
      </c>
      <c r="D7692" t="s">
        <v>33476</v>
      </c>
      <c r="E7692"/>
      <c r="F7692"/>
      <c r="G7692"/>
      <c r="H7692">
        <v>65490</v>
      </c>
      <c r="I7692" t="s">
        <v>33482</v>
      </c>
      <c r="J7692"/>
      <c r="U7692" s="43"/>
      <c r="AE7692"/>
    </row>
    <row r="7693" spans="1:31">
      <c r="A7693">
        <v>21140</v>
      </c>
      <c r="B7693" t="s">
        <v>6890</v>
      </c>
      <c r="C7693" t="s">
        <v>33477</v>
      </c>
      <c r="D7693" t="s">
        <v>33476</v>
      </c>
      <c r="E7693"/>
      <c r="F7693"/>
      <c r="G7693"/>
      <c r="H7693">
        <v>65500</v>
      </c>
      <c r="I7693" t="s">
        <v>33482</v>
      </c>
      <c r="J7693"/>
      <c r="U7693" s="43"/>
      <c r="AE7693"/>
    </row>
    <row r="7694" spans="1:31">
      <c r="A7694">
        <v>21110</v>
      </c>
      <c r="B7694" t="s">
        <v>6891</v>
      </c>
      <c r="C7694" t="s">
        <v>33477</v>
      </c>
      <c r="D7694" t="s">
        <v>33476</v>
      </c>
      <c r="E7694"/>
      <c r="F7694"/>
      <c r="G7694"/>
      <c r="H7694">
        <v>65800</v>
      </c>
      <c r="I7694" t="s">
        <v>33482</v>
      </c>
      <c r="J7694"/>
      <c r="U7694" s="43"/>
      <c r="AE7694"/>
    </row>
    <row r="7695" spans="1:31">
      <c r="A7695">
        <v>21410</v>
      </c>
      <c r="B7695" t="s">
        <v>6892</v>
      </c>
      <c r="C7695" t="s">
        <v>33478</v>
      </c>
      <c r="D7695" t="s">
        <v>33476</v>
      </c>
      <c r="E7695"/>
      <c r="F7695"/>
      <c r="G7695"/>
      <c r="H7695">
        <v>67510</v>
      </c>
      <c r="I7695" t="s">
        <v>33482</v>
      </c>
      <c r="J7695"/>
      <c r="U7695" s="43"/>
      <c r="AE7695"/>
    </row>
    <row r="7696" spans="1:31">
      <c r="A7696">
        <v>21700</v>
      </c>
      <c r="B7696" t="s">
        <v>6893</v>
      </c>
      <c r="C7696" t="s">
        <v>33477</v>
      </c>
      <c r="D7696" t="s">
        <v>33476</v>
      </c>
      <c r="E7696"/>
      <c r="F7696"/>
      <c r="G7696"/>
      <c r="H7696">
        <v>67510</v>
      </c>
      <c r="I7696" t="s">
        <v>33482</v>
      </c>
      <c r="J7696"/>
      <c r="U7696" s="43"/>
      <c r="AE7696"/>
    </row>
    <row r="7697" spans="1:31">
      <c r="A7697">
        <v>21220</v>
      </c>
      <c r="B7697" t="s">
        <v>6894</v>
      </c>
      <c r="C7697" t="s">
        <v>33477</v>
      </c>
      <c r="D7697" t="s">
        <v>33476</v>
      </c>
      <c r="E7697"/>
      <c r="F7697"/>
      <c r="G7697"/>
      <c r="H7697">
        <v>67570</v>
      </c>
      <c r="I7697" t="s">
        <v>33482</v>
      </c>
      <c r="J7697"/>
      <c r="U7697" s="43"/>
      <c r="AE7697"/>
    </row>
    <row r="7698" spans="1:31">
      <c r="A7698">
        <v>21520</v>
      </c>
      <c r="B7698" t="s">
        <v>6895</v>
      </c>
      <c r="C7698" t="s">
        <v>33478</v>
      </c>
      <c r="D7698" t="s">
        <v>33476</v>
      </c>
      <c r="E7698"/>
      <c r="F7698"/>
      <c r="G7698"/>
      <c r="H7698">
        <v>68370</v>
      </c>
      <c r="I7698" t="s">
        <v>33482</v>
      </c>
      <c r="J7698"/>
      <c r="U7698" s="43"/>
      <c r="AE7698"/>
    </row>
    <row r="7699" spans="1:31">
      <c r="A7699">
        <v>21640</v>
      </c>
      <c r="B7699" t="s">
        <v>6896</v>
      </c>
      <c r="C7699" t="s">
        <v>33477</v>
      </c>
      <c r="D7699" t="e">
        <v>#N/A</v>
      </c>
      <c r="E7699"/>
      <c r="F7699"/>
      <c r="G7699"/>
      <c r="H7699">
        <v>68470</v>
      </c>
      <c r="I7699" t="s">
        <v>33482</v>
      </c>
      <c r="J7699"/>
      <c r="U7699" s="43"/>
      <c r="AE7699"/>
    </row>
    <row r="7700" spans="1:31">
      <c r="A7700">
        <v>21350</v>
      </c>
      <c r="B7700" t="s">
        <v>6897</v>
      </c>
      <c r="C7700" t="s">
        <v>33478</v>
      </c>
      <c r="D7700" t="s">
        <v>33476</v>
      </c>
      <c r="E7700"/>
      <c r="F7700"/>
      <c r="G7700"/>
      <c r="H7700">
        <v>68820</v>
      </c>
      <c r="I7700" t="s">
        <v>33482</v>
      </c>
      <c r="J7700"/>
      <c r="U7700" s="43"/>
      <c r="AE7700"/>
    </row>
    <row r="7701" spans="1:31">
      <c r="A7701">
        <v>21150</v>
      </c>
      <c r="B7701" t="s">
        <v>6898</v>
      </c>
      <c r="C7701" t="s">
        <v>33477</v>
      </c>
      <c r="D7701" t="s">
        <v>33476</v>
      </c>
      <c r="E7701"/>
      <c r="F7701"/>
      <c r="G7701"/>
      <c r="H7701">
        <v>71130</v>
      </c>
      <c r="I7701" t="s">
        <v>33482</v>
      </c>
      <c r="J7701"/>
      <c r="U7701" s="43"/>
      <c r="AE7701"/>
    </row>
    <row r="7702" spans="1:31">
      <c r="A7702">
        <v>21410</v>
      </c>
      <c r="B7702" t="s">
        <v>6899</v>
      </c>
      <c r="C7702" t="s">
        <v>33478</v>
      </c>
      <c r="D7702" t="s">
        <v>33476</v>
      </c>
      <c r="E7702"/>
      <c r="F7702"/>
      <c r="G7702"/>
      <c r="H7702">
        <v>71130</v>
      </c>
      <c r="I7702" t="s">
        <v>33482</v>
      </c>
      <c r="J7702"/>
      <c r="U7702" s="43"/>
      <c r="AE7702"/>
    </row>
    <row r="7703" spans="1:31">
      <c r="A7703">
        <v>21250</v>
      </c>
      <c r="B7703" t="s">
        <v>6900</v>
      </c>
      <c r="C7703" t="s">
        <v>33477</v>
      </c>
      <c r="D7703" t="s">
        <v>33481</v>
      </c>
      <c r="E7703"/>
      <c r="F7703"/>
      <c r="G7703"/>
      <c r="H7703">
        <v>72220</v>
      </c>
      <c r="I7703" t="s">
        <v>33482</v>
      </c>
      <c r="J7703"/>
      <c r="U7703" s="43"/>
      <c r="AE7703"/>
    </row>
    <row r="7704" spans="1:31">
      <c r="A7704">
        <v>21400</v>
      </c>
      <c r="B7704" t="s">
        <v>6901</v>
      </c>
      <c r="C7704" t="s">
        <v>33477</v>
      </c>
      <c r="D7704" t="s">
        <v>33476</v>
      </c>
      <c r="E7704"/>
      <c r="F7704"/>
      <c r="G7704"/>
      <c r="H7704">
        <v>72220</v>
      </c>
      <c r="I7704" t="s">
        <v>33482</v>
      </c>
      <c r="J7704"/>
      <c r="U7704" s="43"/>
      <c r="AE7704"/>
    </row>
    <row r="7705" spans="1:31">
      <c r="A7705">
        <v>21520</v>
      </c>
      <c r="B7705" t="s">
        <v>6902</v>
      </c>
      <c r="C7705" t="s">
        <v>33478</v>
      </c>
      <c r="D7705" t="s">
        <v>33476</v>
      </c>
      <c r="E7705"/>
      <c r="F7705"/>
      <c r="G7705"/>
      <c r="H7705">
        <v>72220</v>
      </c>
      <c r="I7705" t="s">
        <v>33482</v>
      </c>
      <c r="J7705"/>
      <c r="U7705" s="43"/>
      <c r="AE7705"/>
    </row>
    <row r="7706" spans="1:31">
      <c r="A7706">
        <v>21580</v>
      </c>
      <c r="B7706" t="s">
        <v>6903</v>
      </c>
      <c r="C7706" t="s">
        <v>33478</v>
      </c>
      <c r="D7706" t="s">
        <v>33476</v>
      </c>
      <c r="E7706"/>
      <c r="F7706"/>
      <c r="G7706"/>
      <c r="H7706">
        <v>72250</v>
      </c>
      <c r="I7706" t="s">
        <v>33482</v>
      </c>
      <c r="J7706"/>
      <c r="U7706" s="43"/>
      <c r="AE7706"/>
    </row>
    <row r="7707" spans="1:31">
      <c r="A7707">
        <v>21580</v>
      </c>
      <c r="B7707" t="s">
        <v>6903</v>
      </c>
      <c r="C7707" t="s">
        <v>33478</v>
      </c>
      <c r="D7707" t="s">
        <v>33476</v>
      </c>
      <c r="E7707"/>
      <c r="F7707"/>
      <c r="G7707"/>
      <c r="H7707">
        <v>72390</v>
      </c>
      <c r="I7707" t="s">
        <v>33482</v>
      </c>
      <c r="J7707"/>
      <c r="U7707" s="43"/>
      <c r="AE7707"/>
    </row>
    <row r="7708" spans="1:31">
      <c r="A7708">
        <v>21570</v>
      </c>
      <c r="B7708" t="s">
        <v>6904</v>
      </c>
      <c r="C7708" t="s">
        <v>33478</v>
      </c>
      <c r="D7708" t="s">
        <v>33476</v>
      </c>
      <c r="E7708"/>
      <c r="F7708"/>
      <c r="G7708"/>
      <c r="H7708">
        <v>72440</v>
      </c>
      <c r="I7708" t="s">
        <v>33482</v>
      </c>
      <c r="J7708"/>
      <c r="U7708" s="43"/>
      <c r="AE7708"/>
    </row>
    <row r="7709" spans="1:31">
      <c r="A7709">
        <v>21540</v>
      </c>
      <c r="B7709" t="s">
        <v>6905</v>
      </c>
      <c r="C7709" t="s">
        <v>33478</v>
      </c>
      <c r="D7709" t="s">
        <v>33476</v>
      </c>
      <c r="E7709"/>
      <c r="F7709"/>
      <c r="G7709"/>
      <c r="H7709">
        <v>72440</v>
      </c>
      <c r="I7709" t="s">
        <v>33482</v>
      </c>
      <c r="J7709"/>
      <c r="U7709" s="43"/>
      <c r="AE7709"/>
    </row>
    <row r="7710" spans="1:31">
      <c r="A7710">
        <v>21150</v>
      </c>
      <c r="B7710" t="s">
        <v>6906</v>
      </c>
      <c r="C7710" t="s">
        <v>33477</v>
      </c>
      <c r="D7710" t="s">
        <v>33476</v>
      </c>
      <c r="E7710"/>
      <c r="F7710"/>
      <c r="G7710"/>
      <c r="H7710">
        <v>72560</v>
      </c>
      <c r="I7710" t="s">
        <v>33482</v>
      </c>
      <c r="J7710"/>
      <c r="U7710" s="43"/>
      <c r="AE7710"/>
    </row>
    <row r="7711" spans="1:31">
      <c r="A7711">
        <v>21150</v>
      </c>
      <c r="B7711" t="s">
        <v>6907</v>
      </c>
      <c r="C7711" t="s">
        <v>33477</v>
      </c>
      <c r="D7711" t="s">
        <v>33476</v>
      </c>
      <c r="E7711"/>
      <c r="F7711"/>
      <c r="G7711"/>
      <c r="H7711">
        <v>73110</v>
      </c>
      <c r="I7711" t="s">
        <v>33482</v>
      </c>
      <c r="J7711"/>
      <c r="U7711" s="43"/>
      <c r="AE7711"/>
    </row>
    <row r="7712" spans="1:31">
      <c r="A7712">
        <v>21330</v>
      </c>
      <c r="B7712" t="s">
        <v>6908</v>
      </c>
      <c r="C7712" t="s">
        <v>33477</v>
      </c>
      <c r="D7712" t="s">
        <v>33476</v>
      </c>
      <c r="E7712"/>
      <c r="F7712"/>
      <c r="G7712"/>
      <c r="H7712">
        <v>73110</v>
      </c>
      <c r="I7712" t="s">
        <v>33482</v>
      </c>
      <c r="J7712"/>
      <c r="U7712" s="43"/>
      <c r="AE7712"/>
    </row>
    <row r="7713" spans="1:31">
      <c r="A7713">
        <v>21540</v>
      </c>
      <c r="B7713" t="s">
        <v>6909</v>
      </c>
      <c r="C7713" t="s">
        <v>33478</v>
      </c>
      <c r="D7713" t="s">
        <v>33476</v>
      </c>
      <c r="E7713"/>
      <c r="F7713"/>
      <c r="G7713"/>
      <c r="H7713">
        <v>73390</v>
      </c>
      <c r="I7713" t="s">
        <v>33482</v>
      </c>
      <c r="J7713"/>
      <c r="U7713" s="43"/>
      <c r="AE7713"/>
    </row>
    <row r="7714" spans="1:31">
      <c r="A7714">
        <v>21250</v>
      </c>
      <c r="B7714" t="s">
        <v>6910</v>
      </c>
      <c r="C7714" t="s">
        <v>33477</v>
      </c>
      <c r="D7714" t="s">
        <v>33481</v>
      </c>
      <c r="E7714"/>
      <c r="F7714"/>
      <c r="G7714"/>
      <c r="H7714">
        <v>73460</v>
      </c>
      <c r="I7714" t="s">
        <v>33482</v>
      </c>
      <c r="J7714"/>
      <c r="U7714" s="43"/>
      <c r="AE7714"/>
    </row>
    <row r="7715" spans="1:31">
      <c r="A7715">
        <v>21290</v>
      </c>
      <c r="B7715" t="s">
        <v>6911</v>
      </c>
      <c r="C7715" t="s">
        <v>33478</v>
      </c>
      <c r="D7715" t="s">
        <v>33476</v>
      </c>
      <c r="E7715"/>
      <c r="F7715"/>
      <c r="G7715"/>
      <c r="H7715">
        <v>74310</v>
      </c>
      <c r="I7715" t="s">
        <v>33482</v>
      </c>
      <c r="J7715"/>
      <c r="U7715" s="43"/>
      <c r="AE7715"/>
    </row>
    <row r="7716" spans="1:31">
      <c r="A7716">
        <v>21290</v>
      </c>
      <c r="B7716" t="s">
        <v>6912</v>
      </c>
      <c r="C7716" t="s">
        <v>33478</v>
      </c>
      <c r="D7716" t="s">
        <v>33476</v>
      </c>
      <c r="E7716"/>
      <c r="F7716"/>
      <c r="G7716"/>
      <c r="H7716">
        <v>74660</v>
      </c>
      <c r="I7716" t="s">
        <v>33482</v>
      </c>
      <c r="J7716"/>
      <c r="U7716" s="43"/>
      <c r="AE7716"/>
    </row>
    <row r="7717" spans="1:31">
      <c r="A7717">
        <v>21150</v>
      </c>
      <c r="B7717" t="s">
        <v>6913</v>
      </c>
      <c r="C7717" t="s">
        <v>33477</v>
      </c>
      <c r="D7717" t="s">
        <v>33476</v>
      </c>
      <c r="E7717"/>
      <c r="F7717"/>
      <c r="G7717"/>
      <c r="H7717">
        <v>77115</v>
      </c>
      <c r="I7717" t="s">
        <v>33482</v>
      </c>
      <c r="J7717"/>
      <c r="U7717" s="43"/>
      <c r="AE7717"/>
    </row>
    <row r="7718" spans="1:31">
      <c r="A7718">
        <v>21121</v>
      </c>
      <c r="B7718" t="s">
        <v>6914</v>
      </c>
      <c r="C7718" t="s">
        <v>33478</v>
      </c>
      <c r="D7718" t="s">
        <v>33476</v>
      </c>
      <c r="E7718"/>
      <c r="F7718"/>
      <c r="G7718"/>
      <c r="H7718">
        <v>77133</v>
      </c>
      <c r="I7718" t="s">
        <v>33482</v>
      </c>
      <c r="J7718"/>
      <c r="U7718" s="43"/>
      <c r="AE7718"/>
    </row>
    <row r="7719" spans="1:31">
      <c r="A7719">
        <v>21270</v>
      </c>
      <c r="B7719" t="s">
        <v>6915</v>
      </c>
      <c r="C7719" t="s">
        <v>33477</v>
      </c>
      <c r="D7719" t="s">
        <v>33476</v>
      </c>
      <c r="E7719"/>
      <c r="F7719"/>
      <c r="G7719"/>
      <c r="H7719">
        <v>77135</v>
      </c>
      <c r="I7719" t="s">
        <v>33482</v>
      </c>
      <c r="J7719"/>
      <c r="U7719" s="43"/>
      <c r="AE7719"/>
    </row>
    <row r="7720" spans="1:31">
      <c r="A7720">
        <v>21120</v>
      </c>
      <c r="B7720" t="s">
        <v>6916</v>
      </c>
      <c r="C7720" t="s">
        <v>33477</v>
      </c>
      <c r="D7720" t="s">
        <v>33476</v>
      </c>
      <c r="E7720"/>
      <c r="F7720"/>
      <c r="G7720"/>
      <c r="H7720">
        <v>77163</v>
      </c>
      <c r="I7720" t="s">
        <v>33482</v>
      </c>
      <c r="J7720"/>
      <c r="U7720" s="43"/>
      <c r="AE7720"/>
    </row>
    <row r="7721" spans="1:31">
      <c r="A7721">
        <v>21110</v>
      </c>
      <c r="B7721" t="s">
        <v>6917</v>
      </c>
      <c r="C7721" t="s">
        <v>33477</v>
      </c>
      <c r="D7721" t="s">
        <v>33476</v>
      </c>
      <c r="E7721"/>
      <c r="F7721"/>
      <c r="G7721"/>
      <c r="H7721">
        <v>77169</v>
      </c>
      <c r="I7721" t="s">
        <v>33482</v>
      </c>
      <c r="J7721"/>
      <c r="U7721" s="43"/>
      <c r="AE7721"/>
    </row>
    <row r="7722" spans="1:31">
      <c r="A7722">
        <v>21110</v>
      </c>
      <c r="B7722" t="s">
        <v>6918</v>
      </c>
      <c r="C7722" t="s">
        <v>33477</v>
      </c>
      <c r="D7722" t="s">
        <v>33476</v>
      </c>
      <c r="E7722"/>
      <c r="F7722"/>
      <c r="G7722"/>
      <c r="H7722">
        <v>77260</v>
      </c>
      <c r="I7722" t="s">
        <v>33482</v>
      </c>
      <c r="J7722"/>
      <c r="U7722" s="43"/>
      <c r="AE7722"/>
    </row>
    <row r="7723" spans="1:31">
      <c r="A7723">
        <v>21150</v>
      </c>
      <c r="B7723" t="s">
        <v>6919</v>
      </c>
      <c r="C7723" t="s">
        <v>33477</v>
      </c>
      <c r="D7723" t="s">
        <v>33476</v>
      </c>
      <c r="E7723"/>
      <c r="F7723"/>
      <c r="G7723"/>
      <c r="H7723">
        <v>77470</v>
      </c>
      <c r="I7723" t="s">
        <v>33482</v>
      </c>
      <c r="J7723"/>
      <c r="U7723" s="43"/>
      <c r="AE7723"/>
    </row>
    <row r="7724" spans="1:31">
      <c r="A7724">
        <v>21250</v>
      </c>
      <c r="B7724" t="s">
        <v>6920</v>
      </c>
      <c r="C7724" t="s">
        <v>33477</v>
      </c>
      <c r="D7724" t="s">
        <v>33481</v>
      </c>
      <c r="E7724"/>
      <c r="F7724"/>
      <c r="G7724"/>
      <c r="H7724">
        <v>77515</v>
      </c>
      <c r="I7724" t="s">
        <v>33482</v>
      </c>
      <c r="J7724"/>
      <c r="U7724" s="43"/>
      <c r="AE7724"/>
    </row>
    <row r="7725" spans="1:31">
      <c r="A7725">
        <v>21310</v>
      </c>
      <c r="B7725" t="s">
        <v>6921</v>
      </c>
      <c r="C7725" t="s">
        <v>33477</v>
      </c>
      <c r="D7725" t="s">
        <v>33476</v>
      </c>
      <c r="E7725"/>
      <c r="F7725"/>
      <c r="G7725"/>
      <c r="H7725">
        <v>77630</v>
      </c>
      <c r="I7725" t="s">
        <v>33482</v>
      </c>
      <c r="J7725"/>
      <c r="U7725" s="43"/>
      <c r="AE7725"/>
    </row>
    <row r="7726" spans="1:31">
      <c r="A7726">
        <v>21460</v>
      </c>
      <c r="B7726" t="s">
        <v>6922</v>
      </c>
      <c r="C7726" t="s">
        <v>33477</v>
      </c>
      <c r="D7726" t="s">
        <v>33476</v>
      </c>
      <c r="E7726"/>
      <c r="F7726"/>
      <c r="G7726"/>
      <c r="H7726">
        <v>77680</v>
      </c>
      <c r="I7726" t="s">
        <v>33482</v>
      </c>
      <c r="J7726"/>
      <c r="U7726" s="43"/>
      <c r="AE7726"/>
    </row>
    <row r="7727" spans="1:31">
      <c r="A7727">
        <v>21230</v>
      </c>
      <c r="B7727" t="s">
        <v>6923</v>
      </c>
      <c r="C7727" t="s">
        <v>33477</v>
      </c>
      <c r="D7727" t="s">
        <v>33476</v>
      </c>
      <c r="E7727"/>
      <c r="F7727"/>
      <c r="G7727"/>
      <c r="H7727">
        <v>77730</v>
      </c>
      <c r="I7727" t="s">
        <v>33482</v>
      </c>
      <c r="J7727"/>
      <c r="U7727" s="43"/>
      <c r="AE7727"/>
    </row>
    <row r="7728" spans="1:31">
      <c r="A7728">
        <v>21450</v>
      </c>
      <c r="B7728" t="s">
        <v>6924</v>
      </c>
      <c r="C7728" t="s">
        <v>33478</v>
      </c>
      <c r="D7728" t="s">
        <v>33476</v>
      </c>
      <c r="E7728"/>
      <c r="F7728"/>
      <c r="G7728"/>
      <c r="H7728">
        <v>77930</v>
      </c>
      <c r="I7728" t="s">
        <v>33482</v>
      </c>
      <c r="J7728"/>
      <c r="U7728" s="43"/>
      <c r="AE7728"/>
    </row>
    <row r="7729" spans="1:31">
      <c r="A7729">
        <v>21340</v>
      </c>
      <c r="B7729" t="s">
        <v>6925</v>
      </c>
      <c r="C7729" t="s">
        <v>33477</v>
      </c>
      <c r="D7729" t="s">
        <v>33476</v>
      </c>
      <c r="E7729"/>
      <c r="F7729"/>
      <c r="G7729"/>
      <c r="H7729">
        <v>77940</v>
      </c>
      <c r="I7729" t="s">
        <v>33482</v>
      </c>
      <c r="J7729"/>
      <c r="U7729" s="43"/>
      <c r="AE7729"/>
    </row>
    <row r="7730" spans="1:31">
      <c r="A7730">
        <v>21340</v>
      </c>
      <c r="B7730" t="s">
        <v>6925</v>
      </c>
      <c r="C7730" t="s">
        <v>33477</v>
      </c>
      <c r="D7730" t="s">
        <v>33476</v>
      </c>
      <c r="E7730"/>
      <c r="F7730"/>
      <c r="G7730"/>
      <c r="H7730">
        <v>78120</v>
      </c>
      <c r="I7730" t="s">
        <v>33482</v>
      </c>
      <c r="J7730"/>
      <c r="U7730" s="43"/>
      <c r="AE7730"/>
    </row>
    <row r="7731" spans="1:31">
      <c r="A7731">
        <v>21210</v>
      </c>
      <c r="B7731" t="s">
        <v>6926</v>
      </c>
      <c r="C7731" t="s">
        <v>33478</v>
      </c>
      <c r="D7731" t="s">
        <v>33476</v>
      </c>
      <c r="E7731"/>
      <c r="F7731"/>
      <c r="G7731"/>
      <c r="H7731">
        <v>78124</v>
      </c>
      <c r="I7731" t="s">
        <v>33482</v>
      </c>
      <c r="J7731"/>
      <c r="U7731" s="43"/>
      <c r="AE7731"/>
    </row>
    <row r="7732" spans="1:31">
      <c r="A7732">
        <v>21140</v>
      </c>
      <c r="B7732" t="s">
        <v>6927</v>
      </c>
      <c r="C7732" t="s">
        <v>33477</v>
      </c>
      <c r="D7732" t="s">
        <v>33476</v>
      </c>
      <c r="E7732"/>
      <c r="F7732"/>
      <c r="G7732"/>
      <c r="H7732">
        <v>78410</v>
      </c>
      <c r="I7732" t="s">
        <v>33482</v>
      </c>
      <c r="J7732"/>
      <c r="U7732" s="43"/>
      <c r="AE7732"/>
    </row>
    <row r="7733" spans="1:31">
      <c r="A7733">
        <v>21110</v>
      </c>
      <c r="B7733" t="s">
        <v>6928</v>
      </c>
      <c r="C7733" t="s">
        <v>33477</v>
      </c>
      <c r="D7733" t="s">
        <v>33476</v>
      </c>
      <c r="E7733"/>
      <c r="F7733"/>
      <c r="G7733"/>
      <c r="H7733">
        <v>78550</v>
      </c>
      <c r="I7733" t="s">
        <v>33482</v>
      </c>
      <c r="J7733"/>
      <c r="U7733" s="43"/>
      <c r="AE7733"/>
    </row>
    <row r="7734" spans="1:31">
      <c r="A7734">
        <v>21130</v>
      </c>
      <c r="B7734" t="s">
        <v>6929</v>
      </c>
      <c r="C7734" t="s">
        <v>33477</v>
      </c>
      <c r="D7734" t="s">
        <v>33476</v>
      </c>
      <c r="E7734"/>
      <c r="F7734"/>
      <c r="G7734"/>
      <c r="H7734">
        <v>78610</v>
      </c>
      <c r="I7734" t="s">
        <v>33482</v>
      </c>
      <c r="J7734"/>
      <c r="U7734" s="43"/>
      <c r="AE7734"/>
    </row>
    <row r="7735" spans="1:31">
      <c r="A7735">
        <v>21820</v>
      </c>
      <c r="B7735" t="s">
        <v>6930</v>
      </c>
      <c r="C7735" t="s">
        <v>33477</v>
      </c>
      <c r="D7735" t="e">
        <v>#N/A</v>
      </c>
      <c r="E7735"/>
      <c r="F7735"/>
      <c r="G7735"/>
      <c r="H7735">
        <v>78610</v>
      </c>
      <c r="I7735" t="s">
        <v>33482</v>
      </c>
      <c r="J7735"/>
      <c r="U7735" s="43"/>
      <c r="AE7735"/>
    </row>
    <row r="7736" spans="1:31">
      <c r="A7736">
        <v>21250</v>
      </c>
      <c r="B7736" t="s">
        <v>6931</v>
      </c>
      <c r="C7736" t="s">
        <v>33477</v>
      </c>
      <c r="D7736" t="s">
        <v>33481</v>
      </c>
      <c r="E7736"/>
      <c r="F7736"/>
      <c r="G7736"/>
      <c r="H7736">
        <v>78810</v>
      </c>
      <c r="I7736" t="s">
        <v>33482</v>
      </c>
      <c r="J7736"/>
      <c r="U7736" s="43"/>
      <c r="AE7736"/>
    </row>
    <row r="7737" spans="1:31">
      <c r="A7737">
        <v>21230</v>
      </c>
      <c r="B7737" t="s">
        <v>6932</v>
      </c>
      <c r="C7737" t="s">
        <v>33477</v>
      </c>
      <c r="D7737" t="s">
        <v>33476</v>
      </c>
      <c r="E7737"/>
      <c r="F7737"/>
      <c r="G7737"/>
      <c r="H7737">
        <v>78910</v>
      </c>
      <c r="I7737" t="s">
        <v>33482</v>
      </c>
      <c r="J7737"/>
      <c r="U7737" s="43"/>
      <c r="AE7737"/>
    </row>
    <row r="7738" spans="1:31">
      <c r="A7738">
        <v>21210</v>
      </c>
      <c r="B7738" t="s">
        <v>6933</v>
      </c>
      <c r="C7738" t="s">
        <v>33478</v>
      </c>
      <c r="D7738" t="s">
        <v>33476</v>
      </c>
      <c r="E7738"/>
      <c r="F7738"/>
      <c r="G7738"/>
      <c r="H7738">
        <v>78930</v>
      </c>
      <c r="I7738" t="s">
        <v>33482</v>
      </c>
      <c r="J7738"/>
      <c r="U7738" s="43"/>
      <c r="AE7738"/>
    </row>
    <row r="7739" spans="1:31">
      <c r="A7739">
        <v>21330</v>
      </c>
      <c r="B7739" t="s">
        <v>6934</v>
      </c>
      <c r="C7739" t="s">
        <v>33477</v>
      </c>
      <c r="D7739" t="s">
        <v>33476</v>
      </c>
      <c r="E7739"/>
      <c r="F7739"/>
      <c r="G7739"/>
      <c r="H7739">
        <v>78950</v>
      </c>
      <c r="I7739" t="s">
        <v>33482</v>
      </c>
      <c r="J7739"/>
      <c r="U7739" s="43"/>
      <c r="AE7739"/>
    </row>
    <row r="7740" spans="1:31">
      <c r="A7740">
        <v>21760</v>
      </c>
      <c r="B7740" t="s">
        <v>6935</v>
      </c>
      <c r="C7740" t="s">
        <v>33477</v>
      </c>
      <c r="D7740" t="s">
        <v>33476</v>
      </c>
      <c r="E7740"/>
      <c r="F7740"/>
      <c r="G7740"/>
      <c r="H7740">
        <v>79420</v>
      </c>
      <c r="I7740" t="s">
        <v>33482</v>
      </c>
      <c r="J7740"/>
      <c r="U7740" s="43"/>
      <c r="AE7740"/>
    </row>
    <row r="7741" spans="1:31">
      <c r="A7741">
        <v>21440</v>
      </c>
      <c r="B7741" t="s">
        <v>6936</v>
      </c>
      <c r="C7741" t="s">
        <v>33478</v>
      </c>
      <c r="D7741" t="s">
        <v>33476</v>
      </c>
      <c r="E7741"/>
      <c r="F7741"/>
      <c r="G7741"/>
      <c r="H7741">
        <v>79420</v>
      </c>
      <c r="I7741" t="s">
        <v>33482</v>
      </c>
      <c r="J7741"/>
      <c r="U7741" s="43"/>
      <c r="AE7741"/>
    </row>
    <row r="7742" spans="1:31">
      <c r="A7742">
        <v>21370</v>
      </c>
      <c r="B7742" t="s">
        <v>393</v>
      </c>
      <c r="C7742" t="s">
        <v>33478</v>
      </c>
      <c r="D7742" t="s">
        <v>33476</v>
      </c>
      <c r="E7742"/>
      <c r="F7742"/>
      <c r="G7742"/>
      <c r="H7742">
        <v>81310</v>
      </c>
      <c r="I7742" t="s">
        <v>33482</v>
      </c>
      <c r="J7742"/>
      <c r="U7742" s="43"/>
      <c r="AE7742"/>
    </row>
    <row r="7743" spans="1:31">
      <c r="A7743">
        <v>21250</v>
      </c>
      <c r="B7743" t="s">
        <v>6937</v>
      </c>
      <c r="C7743" t="s">
        <v>33477</v>
      </c>
      <c r="D7743" t="s">
        <v>33481</v>
      </c>
      <c r="E7743"/>
      <c r="F7743"/>
      <c r="G7743"/>
      <c r="H7743">
        <v>82170</v>
      </c>
      <c r="I7743" t="s">
        <v>33482</v>
      </c>
      <c r="J7743"/>
      <c r="U7743" s="43"/>
      <c r="AE7743"/>
    </row>
    <row r="7744" spans="1:31">
      <c r="A7744">
        <v>21140</v>
      </c>
      <c r="B7744" t="s">
        <v>6938</v>
      </c>
      <c r="C7744" t="s">
        <v>33477</v>
      </c>
      <c r="D7744" t="s">
        <v>33476</v>
      </c>
      <c r="E7744"/>
      <c r="F7744"/>
      <c r="G7744"/>
      <c r="H7744">
        <v>82290</v>
      </c>
      <c r="I7744" t="s">
        <v>33482</v>
      </c>
      <c r="J7744"/>
      <c r="U7744" s="43"/>
      <c r="AE7744"/>
    </row>
    <row r="7745" spans="1:31">
      <c r="A7745">
        <v>21170</v>
      </c>
      <c r="B7745" t="s">
        <v>6939</v>
      </c>
      <c r="C7745" t="s">
        <v>33477</v>
      </c>
      <c r="D7745" t="s">
        <v>33476</v>
      </c>
      <c r="E7745"/>
      <c r="F7745"/>
      <c r="G7745"/>
      <c r="H7745">
        <v>82710</v>
      </c>
      <c r="I7745" t="s">
        <v>33482</v>
      </c>
      <c r="J7745"/>
      <c r="U7745" s="43"/>
      <c r="AE7745"/>
    </row>
    <row r="7746" spans="1:31">
      <c r="A7746">
        <v>21330</v>
      </c>
      <c r="B7746" t="s">
        <v>6940</v>
      </c>
      <c r="C7746" t="s">
        <v>33477</v>
      </c>
      <c r="D7746" t="s">
        <v>33476</v>
      </c>
      <c r="E7746"/>
      <c r="F7746"/>
      <c r="G7746"/>
      <c r="H7746">
        <v>87470</v>
      </c>
      <c r="I7746" t="s">
        <v>33482</v>
      </c>
      <c r="J7746"/>
      <c r="U7746" s="43"/>
      <c r="AE7746"/>
    </row>
    <row r="7747" spans="1:31">
      <c r="A7747">
        <v>21250</v>
      </c>
      <c r="B7747" t="s">
        <v>6941</v>
      </c>
      <c r="C7747" t="s">
        <v>33477</v>
      </c>
      <c r="D7747" t="s">
        <v>33481</v>
      </c>
      <c r="E7747"/>
      <c r="F7747"/>
      <c r="G7747"/>
      <c r="H7747">
        <v>87640</v>
      </c>
      <c r="I7747" t="s">
        <v>33482</v>
      </c>
      <c r="J7747"/>
      <c r="U7747" s="43"/>
      <c r="AE7747"/>
    </row>
    <row r="7748" spans="1:31">
      <c r="A7748">
        <v>21440</v>
      </c>
      <c r="B7748" t="s">
        <v>6942</v>
      </c>
      <c r="C7748" t="s">
        <v>33478</v>
      </c>
      <c r="D7748" t="s">
        <v>33476</v>
      </c>
      <c r="E7748"/>
      <c r="F7748"/>
      <c r="G7748"/>
      <c r="H7748">
        <v>88110</v>
      </c>
      <c r="I7748" t="s">
        <v>33482</v>
      </c>
      <c r="J7748"/>
      <c r="U7748" s="43"/>
      <c r="AE7748"/>
    </row>
    <row r="7749" spans="1:31">
      <c r="A7749">
        <v>21290</v>
      </c>
      <c r="B7749" t="s">
        <v>6943</v>
      </c>
      <c r="C7749" t="s">
        <v>33478</v>
      </c>
      <c r="D7749" t="s">
        <v>33476</v>
      </c>
      <c r="E7749"/>
      <c r="F7749"/>
      <c r="G7749"/>
      <c r="H7749">
        <v>88110</v>
      </c>
      <c r="I7749" t="s">
        <v>33482</v>
      </c>
      <c r="J7749"/>
      <c r="U7749" s="43"/>
      <c r="AE7749"/>
    </row>
    <row r="7750" spans="1:31">
      <c r="A7750">
        <v>21200</v>
      </c>
      <c r="B7750" t="s">
        <v>6944</v>
      </c>
      <c r="C7750" t="s">
        <v>33477</v>
      </c>
      <c r="D7750" t="s">
        <v>33476</v>
      </c>
      <c r="E7750"/>
      <c r="F7750"/>
      <c r="G7750"/>
      <c r="H7750">
        <v>88230</v>
      </c>
      <c r="I7750" t="s">
        <v>33482</v>
      </c>
      <c r="J7750"/>
      <c r="U7750" s="43"/>
      <c r="AE7750"/>
    </row>
    <row r="7751" spans="1:31">
      <c r="A7751">
        <v>21610</v>
      </c>
      <c r="B7751" t="s">
        <v>6945</v>
      </c>
      <c r="C7751" t="s">
        <v>33477</v>
      </c>
      <c r="D7751" t="s">
        <v>33476</v>
      </c>
      <c r="E7751"/>
      <c r="F7751"/>
      <c r="G7751"/>
      <c r="H7751">
        <v>88230</v>
      </c>
      <c r="I7751" t="s">
        <v>33482</v>
      </c>
      <c r="J7751"/>
      <c r="U7751" s="43"/>
      <c r="AE7751"/>
    </row>
    <row r="7752" spans="1:31">
      <c r="A7752">
        <v>21430</v>
      </c>
      <c r="B7752" t="s">
        <v>6946</v>
      </c>
      <c r="C7752" t="s">
        <v>33477</v>
      </c>
      <c r="D7752" t="s">
        <v>33476</v>
      </c>
      <c r="E7752"/>
      <c r="F7752"/>
      <c r="G7752"/>
      <c r="H7752">
        <v>88290</v>
      </c>
      <c r="I7752" t="s">
        <v>33482</v>
      </c>
      <c r="J7752"/>
      <c r="U7752" s="43"/>
      <c r="AE7752"/>
    </row>
    <row r="7753" spans="1:31">
      <c r="A7753">
        <v>21520</v>
      </c>
      <c r="B7753" t="s">
        <v>1546</v>
      </c>
      <c r="C7753" t="s">
        <v>33478</v>
      </c>
      <c r="D7753" t="s">
        <v>33476</v>
      </c>
      <c r="E7753"/>
      <c r="F7753"/>
      <c r="G7753"/>
      <c r="H7753">
        <v>88290</v>
      </c>
      <c r="I7753" t="s">
        <v>33482</v>
      </c>
      <c r="J7753"/>
      <c r="U7753" s="43"/>
      <c r="AE7753"/>
    </row>
    <row r="7754" spans="1:31">
      <c r="A7754">
        <v>21110</v>
      </c>
      <c r="B7754" t="s">
        <v>6947</v>
      </c>
      <c r="C7754" t="s">
        <v>33477</v>
      </c>
      <c r="D7754" t="s">
        <v>33476</v>
      </c>
      <c r="E7754"/>
      <c r="F7754"/>
      <c r="G7754"/>
      <c r="H7754">
        <v>88310</v>
      </c>
      <c r="I7754" t="s">
        <v>33482</v>
      </c>
      <c r="J7754"/>
      <c r="U7754" s="43"/>
      <c r="AE7754"/>
    </row>
    <row r="7755" spans="1:31">
      <c r="A7755">
        <v>21110</v>
      </c>
      <c r="B7755" t="s">
        <v>6948</v>
      </c>
      <c r="C7755" t="s">
        <v>33477</v>
      </c>
      <c r="D7755" t="s">
        <v>33476</v>
      </c>
      <c r="E7755"/>
      <c r="F7755"/>
      <c r="G7755"/>
      <c r="H7755">
        <v>88430</v>
      </c>
      <c r="I7755" t="s">
        <v>33482</v>
      </c>
      <c r="J7755"/>
      <c r="U7755" s="43"/>
      <c r="AE7755"/>
    </row>
    <row r="7756" spans="1:31">
      <c r="A7756">
        <v>21110</v>
      </c>
      <c r="B7756" t="s">
        <v>6948</v>
      </c>
      <c r="C7756" t="s">
        <v>33477</v>
      </c>
      <c r="D7756" t="s">
        <v>33476</v>
      </c>
      <c r="E7756"/>
      <c r="F7756"/>
      <c r="G7756"/>
      <c r="H7756">
        <v>88460</v>
      </c>
      <c r="I7756" t="s">
        <v>33482</v>
      </c>
      <c r="J7756"/>
      <c r="U7756" s="43"/>
      <c r="AE7756"/>
    </row>
    <row r="7757" spans="1:31">
      <c r="A7757">
        <v>21110</v>
      </c>
      <c r="B7757" t="s">
        <v>6949</v>
      </c>
      <c r="C7757" t="s">
        <v>33477</v>
      </c>
      <c r="D7757" t="s">
        <v>33476</v>
      </c>
      <c r="E7757"/>
      <c r="F7757"/>
      <c r="G7757"/>
      <c r="H7757">
        <v>88470</v>
      </c>
      <c r="I7757" t="s">
        <v>33482</v>
      </c>
      <c r="J7757"/>
      <c r="U7757" s="43"/>
      <c r="AE7757"/>
    </row>
    <row r="7758" spans="1:31">
      <c r="A7758">
        <v>21230</v>
      </c>
      <c r="B7758" t="s">
        <v>6950</v>
      </c>
      <c r="C7758" t="s">
        <v>33477</v>
      </c>
      <c r="D7758" t="s">
        <v>33476</v>
      </c>
      <c r="E7758"/>
      <c r="F7758"/>
      <c r="G7758"/>
      <c r="H7758">
        <v>88490</v>
      </c>
      <c r="I7758" t="s">
        <v>33482</v>
      </c>
      <c r="J7758"/>
      <c r="U7758" s="43"/>
      <c r="AE7758"/>
    </row>
    <row r="7759" spans="1:31">
      <c r="A7759">
        <v>21600</v>
      </c>
      <c r="B7759" t="s">
        <v>6951</v>
      </c>
      <c r="C7759" t="s">
        <v>33477</v>
      </c>
      <c r="D7759" t="s">
        <v>33476</v>
      </c>
      <c r="E7759"/>
      <c r="F7759"/>
      <c r="G7759"/>
      <c r="H7759">
        <v>88540</v>
      </c>
      <c r="I7759" t="s">
        <v>33482</v>
      </c>
      <c r="J7759"/>
      <c r="U7759" s="43"/>
      <c r="AE7759"/>
    </row>
    <row r="7760" spans="1:31">
      <c r="A7760">
        <v>21170</v>
      </c>
      <c r="B7760" t="s">
        <v>6952</v>
      </c>
      <c r="C7760" t="s">
        <v>33477</v>
      </c>
      <c r="D7760" t="s">
        <v>33476</v>
      </c>
      <c r="E7760"/>
      <c r="F7760"/>
      <c r="G7760"/>
      <c r="H7760">
        <v>88640</v>
      </c>
      <c r="I7760" t="s">
        <v>33482</v>
      </c>
      <c r="J7760"/>
      <c r="U7760" s="43"/>
      <c r="AE7760"/>
    </row>
    <row r="7761" spans="1:31">
      <c r="A7761">
        <v>21520</v>
      </c>
      <c r="B7761" t="s">
        <v>6953</v>
      </c>
      <c r="C7761" t="s">
        <v>33478</v>
      </c>
      <c r="D7761" t="s">
        <v>33476</v>
      </c>
      <c r="E7761"/>
      <c r="F7761"/>
      <c r="G7761"/>
      <c r="H7761">
        <v>88640</v>
      </c>
      <c r="I7761" t="s">
        <v>33482</v>
      </c>
      <c r="J7761"/>
      <c r="U7761" s="43"/>
      <c r="AE7761"/>
    </row>
    <row r="7762" spans="1:31">
      <c r="A7762">
        <v>21150</v>
      </c>
      <c r="B7762" t="s">
        <v>6954</v>
      </c>
      <c r="C7762" t="s">
        <v>33477</v>
      </c>
      <c r="D7762" t="s">
        <v>33476</v>
      </c>
      <c r="E7762"/>
      <c r="F7762"/>
      <c r="G7762"/>
      <c r="H7762">
        <v>89116</v>
      </c>
      <c r="I7762" t="s">
        <v>33482</v>
      </c>
      <c r="J7762"/>
      <c r="U7762" s="43"/>
      <c r="AE7762"/>
    </row>
    <row r="7763" spans="1:31">
      <c r="A7763">
        <v>21290</v>
      </c>
      <c r="B7763" t="s">
        <v>6955</v>
      </c>
      <c r="C7763" t="s">
        <v>33478</v>
      </c>
      <c r="D7763" t="s">
        <v>33476</v>
      </c>
      <c r="E7763"/>
      <c r="F7763"/>
      <c r="G7763"/>
      <c r="H7763">
        <v>89116</v>
      </c>
      <c r="I7763" t="s">
        <v>33482</v>
      </c>
      <c r="J7763"/>
      <c r="U7763" s="43"/>
      <c r="AE7763"/>
    </row>
    <row r="7764" spans="1:31">
      <c r="A7764">
        <v>21360</v>
      </c>
      <c r="B7764" t="s">
        <v>6956</v>
      </c>
      <c r="C7764" t="s">
        <v>33478</v>
      </c>
      <c r="D7764" t="s">
        <v>33476</v>
      </c>
      <c r="E7764"/>
      <c r="F7764"/>
      <c r="G7764"/>
      <c r="H7764">
        <v>89120</v>
      </c>
      <c r="I7764" t="s">
        <v>33482</v>
      </c>
      <c r="J7764"/>
      <c r="U7764" s="43"/>
      <c r="AE7764"/>
    </row>
    <row r="7765" spans="1:31">
      <c r="A7765">
        <v>21120</v>
      </c>
      <c r="B7765" t="s">
        <v>6957</v>
      </c>
      <c r="C7765" t="s">
        <v>33477</v>
      </c>
      <c r="D7765" t="s">
        <v>33476</v>
      </c>
      <c r="E7765"/>
      <c r="F7765"/>
      <c r="G7765"/>
      <c r="H7765">
        <v>89350</v>
      </c>
      <c r="I7765" t="s">
        <v>33482</v>
      </c>
      <c r="J7765"/>
      <c r="U7765" s="43"/>
      <c r="AE7765"/>
    </row>
    <row r="7766" spans="1:31">
      <c r="A7766">
        <v>21320</v>
      </c>
      <c r="B7766" t="s">
        <v>6958</v>
      </c>
      <c r="C7766" t="s">
        <v>33478</v>
      </c>
      <c r="D7766" t="s">
        <v>33476</v>
      </c>
      <c r="E7766"/>
      <c r="F7766"/>
      <c r="G7766"/>
      <c r="H7766">
        <v>89350</v>
      </c>
      <c r="I7766" t="s">
        <v>33482</v>
      </c>
      <c r="J7766"/>
      <c r="U7766" s="43"/>
      <c r="AE7766"/>
    </row>
    <row r="7767" spans="1:31">
      <c r="A7767">
        <v>21230</v>
      </c>
      <c r="B7767" t="s">
        <v>6959</v>
      </c>
      <c r="C7767" t="s">
        <v>33477</v>
      </c>
      <c r="D7767" t="s">
        <v>33476</v>
      </c>
      <c r="E7767"/>
      <c r="F7767"/>
      <c r="G7767"/>
      <c r="H7767">
        <v>89570</v>
      </c>
      <c r="I7767" t="s">
        <v>33482</v>
      </c>
      <c r="J7767"/>
      <c r="U7767" s="43"/>
      <c r="AE7767"/>
    </row>
    <row r="7768" spans="1:31">
      <c r="A7768">
        <v>21450</v>
      </c>
      <c r="B7768" t="s">
        <v>6960</v>
      </c>
      <c r="C7768" t="s">
        <v>33478</v>
      </c>
      <c r="D7768" t="s">
        <v>33476</v>
      </c>
      <c r="E7768"/>
      <c r="F7768"/>
      <c r="G7768"/>
      <c r="H7768">
        <v>91490</v>
      </c>
      <c r="I7768" t="s">
        <v>33482</v>
      </c>
      <c r="J7768"/>
      <c r="U7768" s="43"/>
      <c r="AE7768"/>
    </row>
    <row r="7769" spans="1:31">
      <c r="A7769">
        <v>21140</v>
      </c>
      <c r="B7769" t="s">
        <v>6961</v>
      </c>
      <c r="C7769" t="s">
        <v>33477</v>
      </c>
      <c r="D7769" t="s">
        <v>33476</v>
      </c>
      <c r="E7769"/>
      <c r="F7769"/>
      <c r="G7769"/>
      <c r="H7769">
        <v>94000</v>
      </c>
      <c r="I7769" t="s">
        <v>33482</v>
      </c>
      <c r="J7769"/>
      <c r="U7769" s="43"/>
      <c r="AE7769"/>
    </row>
    <row r="7770" spans="1:31">
      <c r="A7770">
        <v>21170</v>
      </c>
      <c r="B7770" t="s">
        <v>6962</v>
      </c>
      <c r="C7770" t="s">
        <v>33477</v>
      </c>
      <c r="D7770" t="s">
        <v>33476</v>
      </c>
      <c r="E7770"/>
      <c r="F7770"/>
      <c r="G7770"/>
      <c r="H7770">
        <v>95570</v>
      </c>
      <c r="I7770" t="s">
        <v>33482</v>
      </c>
      <c r="J7770"/>
      <c r="U7770" s="43"/>
      <c r="AE7770"/>
    </row>
    <row r="7771" spans="1:31">
      <c r="A7771">
        <v>21130</v>
      </c>
      <c r="B7771" t="s">
        <v>6963</v>
      </c>
      <c r="C7771" t="s">
        <v>33477</v>
      </c>
      <c r="D7771" t="s">
        <v>33476</v>
      </c>
      <c r="E7771"/>
      <c r="F7771"/>
      <c r="G7771"/>
      <c r="H7771">
        <v>97351</v>
      </c>
      <c r="I7771" t="s">
        <v>33482</v>
      </c>
      <c r="J7771"/>
      <c r="U7771" s="43"/>
      <c r="AE7771"/>
    </row>
    <row r="7772" spans="1:31">
      <c r="A7772">
        <v>21700</v>
      </c>
      <c r="B7772" t="s">
        <v>6964</v>
      </c>
      <c r="C7772" t="s">
        <v>33477</v>
      </c>
      <c r="D7772" t="s">
        <v>33476</v>
      </c>
      <c r="E7772"/>
      <c r="F7772"/>
      <c r="G7772"/>
      <c r="H7772">
        <v>15140</v>
      </c>
      <c r="I7772" t="s">
        <v>33489</v>
      </c>
      <c r="J7772"/>
      <c r="U7772" s="43"/>
      <c r="AE7772"/>
    </row>
    <row r="7773" spans="1:31">
      <c r="A7773">
        <v>21310</v>
      </c>
      <c r="B7773" t="s">
        <v>6965</v>
      </c>
      <c r="C7773" t="s">
        <v>33477</v>
      </c>
      <c r="D7773" t="s">
        <v>33476</v>
      </c>
      <c r="E7773"/>
      <c r="F7773"/>
      <c r="G7773"/>
      <c r="H7773">
        <v>15140</v>
      </c>
      <c r="I7773" t="s">
        <v>33489</v>
      </c>
      <c r="J7773"/>
      <c r="U7773" s="43"/>
      <c r="AE7773"/>
    </row>
    <row r="7774" spans="1:31">
      <c r="A7774">
        <v>21110</v>
      </c>
      <c r="B7774" t="s">
        <v>6966</v>
      </c>
      <c r="C7774" t="s">
        <v>33477</v>
      </c>
      <c r="D7774" t="s">
        <v>33476</v>
      </c>
      <c r="E7774"/>
      <c r="F7774"/>
      <c r="G7774"/>
      <c r="H7774">
        <v>15140</v>
      </c>
      <c r="I7774" t="s">
        <v>33489</v>
      </c>
      <c r="J7774"/>
      <c r="U7774" s="43"/>
      <c r="AE7774"/>
    </row>
    <row r="7775" spans="1:31">
      <c r="A7775">
        <v>21130</v>
      </c>
      <c r="B7775" t="s">
        <v>6967</v>
      </c>
      <c r="C7775" t="s">
        <v>33477</v>
      </c>
      <c r="D7775" t="s">
        <v>33476</v>
      </c>
      <c r="E7775"/>
      <c r="F7775"/>
      <c r="G7775"/>
      <c r="H7775">
        <v>15160</v>
      </c>
      <c r="I7775" t="s">
        <v>33489</v>
      </c>
      <c r="J7775"/>
      <c r="U7775" s="43"/>
      <c r="AE7775"/>
    </row>
    <row r="7776" spans="1:31">
      <c r="A7776">
        <v>21400</v>
      </c>
      <c r="B7776" t="s">
        <v>6968</v>
      </c>
      <c r="C7776" t="s">
        <v>33477</v>
      </c>
      <c r="D7776" t="s">
        <v>33476</v>
      </c>
      <c r="E7776"/>
      <c r="F7776"/>
      <c r="G7776"/>
      <c r="H7776">
        <v>15160</v>
      </c>
      <c r="I7776" t="s">
        <v>33489</v>
      </c>
      <c r="J7776"/>
      <c r="U7776" s="43"/>
      <c r="AE7776"/>
    </row>
    <row r="7777" spans="1:31">
      <c r="A7777">
        <v>21410</v>
      </c>
      <c r="B7777" t="s">
        <v>6969</v>
      </c>
      <c r="C7777" t="s">
        <v>33478</v>
      </c>
      <c r="D7777" t="s">
        <v>33476</v>
      </c>
      <c r="E7777"/>
      <c r="F7777"/>
      <c r="G7777"/>
      <c r="H7777">
        <v>15160</v>
      </c>
      <c r="I7777" t="s">
        <v>33489</v>
      </c>
      <c r="J7777"/>
      <c r="U7777" s="43"/>
      <c r="AE7777"/>
    </row>
    <row r="7778" spans="1:31">
      <c r="A7778">
        <v>21230</v>
      </c>
      <c r="B7778" t="s">
        <v>6970</v>
      </c>
      <c r="C7778" t="s">
        <v>33477</v>
      </c>
      <c r="D7778" t="s">
        <v>33476</v>
      </c>
      <c r="E7778"/>
      <c r="F7778"/>
      <c r="G7778"/>
      <c r="H7778">
        <v>15160</v>
      </c>
      <c r="I7778" t="s">
        <v>33489</v>
      </c>
      <c r="J7778"/>
      <c r="U7778" s="43"/>
      <c r="AE7778"/>
    </row>
    <row r="7779" spans="1:31">
      <c r="A7779">
        <v>21430</v>
      </c>
      <c r="B7779" t="s">
        <v>6971</v>
      </c>
      <c r="C7779" t="s">
        <v>33477</v>
      </c>
      <c r="D7779" t="s">
        <v>33476</v>
      </c>
      <c r="E7779"/>
      <c r="F7779"/>
      <c r="G7779"/>
      <c r="H7779">
        <v>15190</v>
      </c>
      <c r="I7779" t="s">
        <v>33489</v>
      </c>
      <c r="J7779"/>
      <c r="U7779" s="43"/>
      <c r="AE7779"/>
    </row>
    <row r="7780" spans="1:31">
      <c r="A7780">
        <v>21270</v>
      </c>
      <c r="B7780" t="s">
        <v>6972</v>
      </c>
      <c r="C7780" t="s">
        <v>33477</v>
      </c>
      <c r="D7780" t="s">
        <v>33476</v>
      </c>
      <c r="E7780"/>
      <c r="F7780"/>
      <c r="G7780"/>
      <c r="H7780">
        <v>15190</v>
      </c>
      <c r="I7780" t="s">
        <v>33489</v>
      </c>
      <c r="J7780"/>
      <c r="U7780" s="43"/>
      <c r="AE7780"/>
    </row>
    <row r="7781" spans="1:31">
      <c r="A7781">
        <v>21350</v>
      </c>
      <c r="B7781" t="s">
        <v>6973</v>
      </c>
      <c r="C7781" t="s">
        <v>33478</v>
      </c>
      <c r="D7781" t="s">
        <v>33476</v>
      </c>
      <c r="E7781"/>
      <c r="F7781"/>
      <c r="G7781"/>
      <c r="H7781">
        <v>15190</v>
      </c>
      <c r="I7781" t="s">
        <v>33489</v>
      </c>
      <c r="J7781"/>
      <c r="U7781" s="43"/>
      <c r="AE7781"/>
    </row>
    <row r="7782" spans="1:31">
      <c r="A7782">
        <v>21330</v>
      </c>
      <c r="B7782" t="s">
        <v>6974</v>
      </c>
      <c r="C7782" t="s">
        <v>33477</v>
      </c>
      <c r="D7782" t="s">
        <v>33476</v>
      </c>
      <c r="E7782"/>
      <c r="F7782"/>
      <c r="G7782"/>
      <c r="H7782">
        <v>15190</v>
      </c>
      <c r="I7782" t="s">
        <v>33489</v>
      </c>
      <c r="J7782"/>
      <c r="U7782" s="43"/>
      <c r="AE7782"/>
    </row>
    <row r="7783" spans="1:31">
      <c r="A7783">
        <v>21430</v>
      </c>
      <c r="B7783" t="s">
        <v>6975</v>
      </c>
      <c r="C7783" t="s">
        <v>33477</v>
      </c>
      <c r="D7783" t="s">
        <v>33476</v>
      </c>
      <c r="E7783"/>
      <c r="F7783"/>
      <c r="G7783"/>
      <c r="H7783">
        <v>15300</v>
      </c>
      <c r="I7783" t="s">
        <v>33489</v>
      </c>
      <c r="J7783"/>
      <c r="U7783" s="43"/>
      <c r="AE7783"/>
    </row>
    <row r="7784" spans="1:31">
      <c r="A7784">
        <v>21390</v>
      </c>
      <c r="B7784" t="s">
        <v>6976</v>
      </c>
      <c r="C7784" t="s">
        <v>33477</v>
      </c>
      <c r="D7784" t="s">
        <v>33476</v>
      </c>
      <c r="E7784"/>
      <c r="F7784"/>
      <c r="G7784"/>
      <c r="H7784">
        <v>15300</v>
      </c>
      <c r="I7784" t="s">
        <v>33489</v>
      </c>
      <c r="J7784"/>
      <c r="U7784" s="43"/>
      <c r="AE7784"/>
    </row>
    <row r="7785" spans="1:31">
      <c r="A7785">
        <v>21350</v>
      </c>
      <c r="B7785" t="s">
        <v>6977</v>
      </c>
      <c r="C7785" t="s">
        <v>33478</v>
      </c>
      <c r="D7785" t="s">
        <v>33476</v>
      </c>
      <c r="E7785"/>
      <c r="F7785"/>
      <c r="G7785"/>
      <c r="H7785">
        <v>15300</v>
      </c>
      <c r="I7785" t="s">
        <v>33489</v>
      </c>
      <c r="J7785"/>
      <c r="U7785" s="43"/>
      <c r="AE7785"/>
    </row>
    <row r="7786" spans="1:31">
      <c r="A7786">
        <v>21320</v>
      </c>
      <c r="B7786" t="s">
        <v>6978</v>
      </c>
      <c r="C7786" t="s">
        <v>33478</v>
      </c>
      <c r="D7786" t="s">
        <v>33476</v>
      </c>
      <c r="E7786"/>
      <c r="F7786"/>
      <c r="G7786"/>
      <c r="H7786">
        <v>15300</v>
      </c>
      <c r="I7786" t="s">
        <v>33489</v>
      </c>
      <c r="J7786"/>
      <c r="U7786" s="43"/>
      <c r="AE7786"/>
    </row>
    <row r="7787" spans="1:31">
      <c r="A7787">
        <v>21120</v>
      </c>
      <c r="B7787" t="s">
        <v>6979</v>
      </c>
      <c r="C7787" t="s">
        <v>33477</v>
      </c>
      <c r="D7787" t="s">
        <v>33476</v>
      </c>
      <c r="E7787"/>
      <c r="F7787"/>
      <c r="G7787"/>
      <c r="H7787">
        <v>15380</v>
      </c>
      <c r="I7787" t="s">
        <v>33489</v>
      </c>
      <c r="J7787"/>
      <c r="U7787" s="43"/>
      <c r="AE7787"/>
    </row>
    <row r="7788" spans="1:31">
      <c r="A7788">
        <v>21700</v>
      </c>
      <c r="B7788" t="s">
        <v>6980</v>
      </c>
      <c r="C7788" t="s">
        <v>33477</v>
      </c>
      <c r="D7788" t="s">
        <v>33476</v>
      </c>
      <c r="E7788"/>
      <c r="F7788"/>
      <c r="G7788"/>
      <c r="H7788">
        <v>15380</v>
      </c>
      <c r="I7788" t="s">
        <v>33489</v>
      </c>
      <c r="J7788"/>
      <c r="U7788" s="43"/>
      <c r="AE7788"/>
    </row>
    <row r="7789" spans="1:31">
      <c r="A7789">
        <v>21120</v>
      </c>
      <c r="B7789" t="s">
        <v>6981</v>
      </c>
      <c r="C7789" t="s">
        <v>33477</v>
      </c>
      <c r="D7789" t="s">
        <v>33476</v>
      </c>
      <c r="E7789"/>
      <c r="F7789"/>
      <c r="G7789"/>
      <c r="H7789">
        <v>15400</v>
      </c>
      <c r="I7789" t="s">
        <v>33489</v>
      </c>
      <c r="J7789"/>
      <c r="U7789" s="43"/>
      <c r="AE7789"/>
    </row>
    <row r="7790" spans="1:31">
      <c r="A7790">
        <v>21150</v>
      </c>
      <c r="B7790" t="s">
        <v>6982</v>
      </c>
      <c r="C7790" t="s">
        <v>33477</v>
      </c>
      <c r="D7790" t="s">
        <v>33476</v>
      </c>
      <c r="E7790"/>
      <c r="F7790"/>
      <c r="G7790"/>
      <c r="H7790">
        <v>15400</v>
      </c>
      <c r="I7790" t="s">
        <v>33489</v>
      </c>
      <c r="J7790"/>
      <c r="U7790" s="43"/>
      <c r="AE7790"/>
    </row>
    <row r="7791" spans="1:31">
      <c r="A7791">
        <v>21200</v>
      </c>
      <c r="B7791" t="s">
        <v>6983</v>
      </c>
      <c r="C7791" t="s">
        <v>33477</v>
      </c>
      <c r="D7791" t="s">
        <v>33476</v>
      </c>
      <c r="E7791"/>
      <c r="F7791"/>
      <c r="G7791"/>
      <c r="H7791">
        <v>15400</v>
      </c>
      <c r="I7791" t="s">
        <v>33489</v>
      </c>
      <c r="J7791"/>
      <c r="U7791" s="43"/>
      <c r="AE7791"/>
    </row>
    <row r="7792" spans="1:31">
      <c r="A7792">
        <v>21110</v>
      </c>
      <c r="B7792" t="s">
        <v>6984</v>
      </c>
      <c r="C7792" t="s">
        <v>33477</v>
      </c>
      <c r="D7792" t="s">
        <v>33476</v>
      </c>
      <c r="E7792"/>
      <c r="F7792"/>
      <c r="G7792"/>
      <c r="H7792">
        <v>15400</v>
      </c>
      <c r="I7792" t="s">
        <v>33489</v>
      </c>
      <c r="J7792"/>
      <c r="U7792" s="43"/>
      <c r="AE7792"/>
    </row>
    <row r="7793" spans="1:31">
      <c r="A7793">
        <v>21500</v>
      </c>
      <c r="B7793" t="s">
        <v>6208</v>
      </c>
      <c r="C7793" t="s">
        <v>33477</v>
      </c>
      <c r="D7793" t="s">
        <v>33476</v>
      </c>
      <c r="E7793"/>
      <c r="F7793"/>
      <c r="G7793"/>
      <c r="H7793">
        <v>15590</v>
      </c>
      <c r="I7793" t="s">
        <v>33489</v>
      </c>
      <c r="J7793"/>
      <c r="U7793" s="43"/>
      <c r="AE7793"/>
    </row>
    <row r="7794" spans="1:31">
      <c r="A7794">
        <v>21160</v>
      </c>
      <c r="B7794" t="s">
        <v>6985</v>
      </c>
      <c r="C7794" t="s">
        <v>33478</v>
      </c>
      <c r="D7794" t="s">
        <v>33476</v>
      </c>
      <c r="E7794"/>
      <c r="F7794"/>
      <c r="G7794"/>
      <c r="H7794">
        <v>15700</v>
      </c>
      <c r="I7794" t="s">
        <v>33489</v>
      </c>
      <c r="J7794"/>
      <c r="U7794" s="43"/>
      <c r="AE7794"/>
    </row>
    <row r="7795" spans="1:31">
      <c r="A7795">
        <v>21380</v>
      </c>
      <c r="B7795" t="s">
        <v>6986</v>
      </c>
      <c r="C7795" t="s">
        <v>33477</v>
      </c>
      <c r="D7795" t="s">
        <v>33476</v>
      </c>
      <c r="E7795"/>
      <c r="F7795"/>
      <c r="G7795"/>
      <c r="H7795">
        <v>33112</v>
      </c>
      <c r="I7795" t="s">
        <v>33489</v>
      </c>
      <c r="J7795"/>
      <c r="U7795" s="43"/>
      <c r="AE7795"/>
    </row>
    <row r="7796" spans="1:31">
      <c r="A7796">
        <v>21320</v>
      </c>
      <c r="B7796" t="s">
        <v>6987</v>
      </c>
      <c r="C7796" t="s">
        <v>33478</v>
      </c>
      <c r="D7796" t="s">
        <v>33476</v>
      </c>
      <c r="E7796"/>
      <c r="F7796"/>
      <c r="G7796"/>
      <c r="H7796">
        <v>43000</v>
      </c>
      <c r="I7796" t="s">
        <v>33489</v>
      </c>
      <c r="J7796"/>
      <c r="U7796" s="43"/>
      <c r="AE7796"/>
    </row>
    <row r="7797" spans="1:31">
      <c r="A7797">
        <v>21400</v>
      </c>
      <c r="B7797" t="s">
        <v>6988</v>
      </c>
      <c r="C7797" t="s">
        <v>33477</v>
      </c>
      <c r="D7797" t="s">
        <v>33476</v>
      </c>
      <c r="E7797"/>
      <c r="F7797"/>
      <c r="G7797"/>
      <c r="H7797">
        <v>43150</v>
      </c>
      <c r="I7797" t="s">
        <v>33489</v>
      </c>
      <c r="J7797"/>
      <c r="U7797" s="43"/>
      <c r="AE7797"/>
    </row>
    <row r="7798" spans="1:31">
      <c r="A7798">
        <v>21140</v>
      </c>
      <c r="B7798" t="s">
        <v>6989</v>
      </c>
      <c r="C7798" t="s">
        <v>33477</v>
      </c>
      <c r="D7798" t="s">
        <v>33476</v>
      </c>
      <c r="E7798"/>
      <c r="F7798"/>
      <c r="G7798"/>
      <c r="H7798">
        <v>43230</v>
      </c>
      <c r="I7798" t="s">
        <v>33489</v>
      </c>
      <c r="J7798"/>
      <c r="U7798" s="43"/>
      <c r="AE7798"/>
    </row>
    <row r="7799" spans="1:31">
      <c r="A7799">
        <v>21350</v>
      </c>
      <c r="B7799" t="s">
        <v>6990</v>
      </c>
      <c r="C7799" t="s">
        <v>33478</v>
      </c>
      <c r="D7799" t="s">
        <v>33476</v>
      </c>
      <c r="E7799"/>
      <c r="F7799"/>
      <c r="G7799"/>
      <c r="H7799">
        <v>43270</v>
      </c>
      <c r="I7799" t="s">
        <v>33489</v>
      </c>
      <c r="J7799"/>
      <c r="U7799" s="43"/>
      <c r="AE7799"/>
    </row>
    <row r="7800" spans="1:31">
      <c r="A7800">
        <v>21510</v>
      </c>
      <c r="B7800" t="s">
        <v>6991</v>
      </c>
      <c r="C7800" t="s">
        <v>33478</v>
      </c>
      <c r="D7800" t="s">
        <v>33476</v>
      </c>
      <c r="E7800"/>
      <c r="F7800"/>
      <c r="G7800"/>
      <c r="H7800">
        <v>43270</v>
      </c>
      <c r="I7800" t="s">
        <v>33489</v>
      </c>
      <c r="J7800"/>
      <c r="U7800" s="43"/>
      <c r="AE7800"/>
    </row>
    <row r="7801" spans="1:31">
      <c r="A7801">
        <v>21190</v>
      </c>
      <c r="B7801" t="s">
        <v>6992</v>
      </c>
      <c r="C7801" t="s">
        <v>33477</v>
      </c>
      <c r="D7801" t="s">
        <v>33476</v>
      </c>
      <c r="E7801"/>
      <c r="F7801"/>
      <c r="G7801"/>
      <c r="H7801">
        <v>43320</v>
      </c>
      <c r="I7801" t="s">
        <v>33489</v>
      </c>
      <c r="J7801"/>
      <c r="U7801" s="43"/>
      <c r="AE7801"/>
    </row>
    <row r="7802" spans="1:31">
      <c r="A7802">
        <v>21270</v>
      </c>
      <c r="B7802" t="s">
        <v>6993</v>
      </c>
      <c r="C7802" t="s">
        <v>33477</v>
      </c>
      <c r="D7802" t="s">
        <v>33476</v>
      </c>
      <c r="E7802"/>
      <c r="F7802"/>
      <c r="G7802"/>
      <c r="H7802">
        <v>43320</v>
      </c>
      <c r="I7802" t="s">
        <v>33489</v>
      </c>
      <c r="J7802"/>
      <c r="U7802" s="43"/>
      <c r="AE7802"/>
    </row>
    <row r="7803" spans="1:31">
      <c r="A7803">
        <v>21320</v>
      </c>
      <c r="B7803" t="s">
        <v>6994</v>
      </c>
      <c r="C7803" t="s">
        <v>33478</v>
      </c>
      <c r="D7803" t="s">
        <v>33476</v>
      </c>
      <c r="E7803"/>
      <c r="F7803"/>
      <c r="G7803"/>
      <c r="H7803">
        <v>43370</v>
      </c>
      <c r="I7803" t="s">
        <v>33489</v>
      </c>
      <c r="J7803"/>
      <c r="U7803" s="43"/>
      <c r="AE7803"/>
    </row>
    <row r="7804" spans="1:31">
      <c r="A7804">
        <v>21580</v>
      </c>
      <c r="B7804" t="s">
        <v>6995</v>
      </c>
      <c r="C7804" t="s">
        <v>33478</v>
      </c>
      <c r="D7804" t="s">
        <v>33476</v>
      </c>
      <c r="E7804"/>
      <c r="F7804"/>
      <c r="G7804"/>
      <c r="H7804">
        <v>43420</v>
      </c>
      <c r="I7804" t="s">
        <v>33489</v>
      </c>
      <c r="J7804"/>
      <c r="U7804" s="43"/>
      <c r="AE7804"/>
    </row>
    <row r="7805" spans="1:31">
      <c r="A7805">
        <v>21190</v>
      </c>
      <c r="B7805" t="s">
        <v>6996</v>
      </c>
      <c r="C7805" t="s">
        <v>33477</v>
      </c>
      <c r="D7805" t="s">
        <v>33476</v>
      </c>
      <c r="E7805"/>
      <c r="F7805"/>
      <c r="G7805"/>
      <c r="H7805">
        <v>43510</v>
      </c>
      <c r="I7805" t="s">
        <v>33489</v>
      </c>
      <c r="J7805"/>
      <c r="U7805" s="43"/>
      <c r="AE7805"/>
    </row>
    <row r="7806" spans="1:31">
      <c r="A7806">
        <v>21290</v>
      </c>
      <c r="B7806" t="s">
        <v>6997</v>
      </c>
      <c r="C7806" t="s">
        <v>33478</v>
      </c>
      <c r="D7806" t="s">
        <v>33476</v>
      </c>
      <c r="E7806"/>
      <c r="F7806"/>
      <c r="G7806"/>
      <c r="H7806">
        <v>43510</v>
      </c>
      <c r="I7806" t="s">
        <v>33489</v>
      </c>
      <c r="J7806"/>
      <c r="U7806" s="43"/>
      <c r="AE7806"/>
    </row>
    <row r="7807" spans="1:31">
      <c r="A7807">
        <v>21430</v>
      </c>
      <c r="B7807" t="s">
        <v>6998</v>
      </c>
      <c r="C7807" t="s">
        <v>33477</v>
      </c>
      <c r="D7807" t="s">
        <v>33476</v>
      </c>
      <c r="E7807"/>
      <c r="F7807"/>
      <c r="G7807"/>
      <c r="H7807">
        <v>43510</v>
      </c>
      <c r="I7807" t="s">
        <v>33489</v>
      </c>
      <c r="J7807"/>
      <c r="U7807" s="43"/>
      <c r="AE7807"/>
    </row>
    <row r="7808" spans="1:31">
      <c r="A7808">
        <v>21150</v>
      </c>
      <c r="B7808" t="s">
        <v>6999</v>
      </c>
      <c r="C7808" t="s">
        <v>33477</v>
      </c>
      <c r="D7808" t="s">
        <v>33476</v>
      </c>
      <c r="E7808"/>
      <c r="F7808"/>
      <c r="G7808"/>
      <c r="H7808">
        <v>43520</v>
      </c>
      <c r="I7808" t="s">
        <v>33489</v>
      </c>
      <c r="J7808"/>
      <c r="U7808" s="43"/>
      <c r="AE7808"/>
    </row>
    <row r="7809" spans="1:31">
      <c r="A7809">
        <v>21190</v>
      </c>
      <c r="B7809" t="s">
        <v>7000</v>
      </c>
      <c r="C7809" t="s">
        <v>33477</v>
      </c>
      <c r="D7809" t="s">
        <v>33476</v>
      </c>
      <c r="E7809"/>
      <c r="F7809"/>
      <c r="G7809"/>
      <c r="H7809">
        <v>43550</v>
      </c>
      <c r="I7809" t="s">
        <v>33489</v>
      </c>
      <c r="J7809"/>
      <c r="U7809" s="43"/>
      <c r="AE7809"/>
    </row>
    <row r="7810" spans="1:31">
      <c r="A7810">
        <v>21540</v>
      </c>
      <c r="B7810" t="s">
        <v>2803</v>
      </c>
      <c r="C7810" t="s">
        <v>33478</v>
      </c>
      <c r="D7810" t="s">
        <v>33476</v>
      </c>
      <c r="E7810"/>
      <c r="F7810"/>
      <c r="G7810"/>
      <c r="H7810">
        <v>63113</v>
      </c>
      <c r="I7810" t="s">
        <v>33489</v>
      </c>
      <c r="J7810"/>
      <c r="U7810" s="43"/>
      <c r="AE7810"/>
    </row>
    <row r="7811" spans="1:31">
      <c r="A7811">
        <v>21220</v>
      </c>
      <c r="B7811" t="s">
        <v>7001</v>
      </c>
      <c r="C7811" t="s">
        <v>33477</v>
      </c>
      <c r="D7811" t="s">
        <v>33476</v>
      </c>
      <c r="E7811"/>
      <c r="F7811"/>
      <c r="G7811"/>
      <c r="H7811">
        <v>63610</v>
      </c>
      <c r="I7811" t="s">
        <v>33489</v>
      </c>
      <c r="J7811"/>
      <c r="U7811" s="43"/>
      <c r="AE7811"/>
    </row>
    <row r="7812" spans="1:31">
      <c r="A7812">
        <v>21380</v>
      </c>
      <c r="B7812" t="s">
        <v>7002</v>
      </c>
      <c r="C7812" t="s">
        <v>33477</v>
      </c>
      <c r="D7812" t="s">
        <v>33476</v>
      </c>
      <c r="E7812"/>
      <c r="F7812"/>
      <c r="G7812"/>
      <c r="H7812">
        <v>63610</v>
      </c>
      <c r="I7812" t="s">
        <v>33489</v>
      </c>
      <c r="J7812"/>
      <c r="U7812" s="43"/>
      <c r="AE7812"/>
    </row>
    <row r="7813" spans="1:31">
      <c r="A7813">
        <v>21380</v>
      </c>
      <c r="B7813" t="s">
        <v>7002</v>
      </c>
      <c r="C7813" t="s">
        <v>33477</v>
      </c>
      <c r="D7813" t="s">
        <v>33476</v>
      </c>
      <c r="E7813"/>
      <c r="F7813"/>
      <c r="G7813"/>
      <c r="H7813">
        <v>63680</v>
      </c>
      <c r="I7813" t="s">
        <v>33489</v>
      </c>
      <c r="J7813"/>
      <c r="U7813" s="43"/>
      <c r="AE7813"/>
    </row>
    <row r="7814" spans="1:31">
      <c r="A7814">
        <v>21700</v>
      </c>
      <c r="B7814" t="s">
        <v>7003</v>
      </c>
      <c r="C7814" t="s">
        <v>33477</v>
      </c>
      <c r="D7814" t="s">
        <v>33476</v>
      </c>
      <c r="E7814"/>
      <c r="F7814"/>
      <c r="G7814"/>
      <c r="H7814">
        <v>63690</v>
      </c>
      <c r="I7814" t="s">
        <v>33489</v>
      </c>
      <c r="J7814"/>
      <c r="U7814" s="43"/>
      <c r="AE7814"/>
    </row>
    <row r="7815" spans="1:31">
      <c r="A7815">
        <v>21510</v>
      </c>
      <c r="B7815" t="s">
        <v>7004</v>
      </c>
      <c r="C7815" t="s">
        <v>33478</v>
      </c>
      <c r="D7815" t="s">
        <v>33476</v>
      </c>
      <c r="E7815"/>
      <c r="F7815"/>
      <c r="G7815"/>
      <c r="H7815">
        <v>63790</v>
      </c>
      <c r="I7815" t="s">
        <v>33489</v>
      </c>
      <c r="J7815"/>
      <c r="U7815" s="43"/>
      <c r="AE7815"/>
    </row>
    <row r="7816" spans="1:31">
      <c r="A7816">
        <v>21200</v>
      </c>
      <c r="B7816" t="s">
        <v>7005</v>
      </c>
      <c r="C7816" t="s">
        <v>33477</v>
      </c>
      <c r="D7816" t="s">
        <v>33476</v>
      </c>
      <c r="E7816"/>
      <c r="F7816"/>
      <c r="G7816"/>
      <c r="H7816">
        <v>63790</v>
      </c>
      <c r="I7816" t="s">
        <v>33489</v>
      </c>
      <c r="J7816"/>
      <c r="U7816" s="43"/>
      <c r="AE7816"/>
    </row>
    <row r="7817" spans="1:31">
      <c r="A7817">
        <v>21190</v>
      </c>
      <c r="B7817" t="s">
        <v>7006</v>
      </c>
      <c r="C7817" t="s">
        <v>33477</v>
      </c>
      <c r="D7817" t="s">
        <v>33476</v>
      </c>
      <c r="E7817"/>
      <c r="F7817"/>
      <c r="G7817"/>
      <c r="H7817">
        <v>63950</v>
      </c>
      <c r="I7817" t="s">
        <v>33489</v>
      </c>
      <c r="J7817"/>
      <c r="U7817" s="43"/>
      <c r="AE7817"/>
    </row>
    <row r="7818" spans="1:31">
      <c r="A7818">
        <v>21140</v>
      </c>
      <c r="B7818" t="s">
        <v>7007</v>
      </c>
      <c r="C7818" t="s">
        <v>33477</v>
      </c>
      <c r="D7818" t="s">
        <v>33476</v>
      </c>
      <c r="E7818"/>
      <c r="F7818"/>
      <c r="G7818"/>
      <c r="H7818">
        <v>63970</v>
      </c>
      <c r="I7818" t="s">
        <v>33489</v>
      </c>
      <c r="J7818"/>
      <c r="U7818" s="43"/>
      <c r="AE7818"/>
    </row>
    <row r="7819" spans="1:31">
      <c r="A7819">
        <v>21230</v>
      </c>
      <c r="B7819" t="s">
        <v>7008</v>
      </c>
      <c r="C7819" t="s">
        <v>33477</v>
      </c>
      <c r="D7819" t="s">
        <v>33476</v>
      </c>
      <c r="E7819"/>
      <c r="F7819"/>
      <c r="G7819"/>
      <c r="H7819"/>
      <c r="I7819"/>
      <c r="J7819"/>
      <c r="U7819" s="43"/>
      <c r="AE7819"/>
    </row>
    <row r="7820" spans="1:31">
      <c r="A7820">
        <v>21510</v>
      </c>
      <c r="B7820" t="s">
        <v>7009</v>
      </c>
      <c r="C7820" t="s">
        <v>33478</v>
      </c>
      <c r="D7820" t="s">
        <v>33476</v>
      </c>
      <c r="E7820"/>
      <c r="F7820"/>
      <c r="G7820"/>
      <c r="H7820"/>
      <c r="I7820"/>
      <c r="J7820"/>
      <c r="U7820" s="43"/>
      <c r="AE7820"/>
    </row>
    <row r="7821" spans="1:31">
      <c r="A7821">
        <v>21310</v>
      </c>
      <c r="B7821" t="s">
        <v>7010</v>
      </c>
      <c r="C7821" t="s">
        <v>33477</v>
      </c>
      <c r="D7821" t="s">
        <v>33476</v>
      </c>
      <c r="E7821"/>
      <c r="F7821"/>
      <c r="G7821"/>
      <c r="H7821"/>
      <c r="I7821"/>
      <c r="J7821"/>
      <c r="U7821" s="43"/>
      <c r="AE7821"/>
    </row>
    <row r="7822" spans="1:31">
      <c r="A7822">
        <v>21210</v>
      </c>
      <c r="B7822" t="s">
        <v>7011</v>
      </c>
      <c r="C7822" t="s">
        <v>33478</v>
      </c>
      <c r="D7822" t="s">
        <v>33476</v>
      </c>
      <c r="E7822"/>
      <c r="F7822"/>
      <c r="G7822"/>
      <c r="H7822"/>
      <c r="I7822"/>
      <c r="J7822"/>
      <c r="U7822" s="43"/>
      <c r="AE7822"/>
    </row>
    <row r="7823" spans="1:31">
      <c r="A7823">
        <v>21510</v>
      </c>
      <c r="B7823" t="s">
        <v>7012</v>
      </c>
      <c r="C7823" t="s">
        <v>33478</v>
      </c>
      <c r="D7823" t="s">
        <v>33476</v>
      </c>
      <c r="E7823"/>
      <c r="F7823"/>
      <c r="G7823"/>
      <c r="H7823"/>
      <c r="I7823"/>
      <c r="J7823"/>
      <c r="U7823" s="43"/>
      <c r="AE7823"/>
    </row>
    <row r="7824" spans="1:31">
      <c r="A7824">
        <v>21330</v>
      </c>
      <c r="B7824" t="s">
        <v>7013</v>
      </c>
      <c r="C7824" t="s">
        <v>33477</v>
      </c>
      <c r="D7824" t="s">
        <v>33476</v>
      </c>
      <c r="E7824"/>
      <c r="F7824"/>
      <c r="G7824"/>
      <c r="H7824"/>
      <c r="I7824"/>
      <c r="J7824"/>
      <c r="U7824" s="43"/>
      <c r="AE7824"/>
    </row>
    <row r="7825" spans="1:31">
      <c r="A7825">
        <v>21340</v>
      </c>
      <c r="B7825" t="s">
        <v>7014</v>
      </c>
      <c r="C7825" t="s">
        <v>33477</v>
      </c>
      <c r="D7825" t="s">
        <v>33476</v>
      </c>
      <c r="E7825"/>
      <c r="F7825"/>
      <c r="G7825"/>
      <c r="H7825"/>
      <c r="I7825"/>
      <c r="J7825"/>
      <c r="U7825" s="43"/>
      <c r="AE7825"/>
    </row>
    <row r="7826" spans="1:31">
      <c r="A7826">
        <v>21120</v>
      </c>
      <c r="B7826" t="s">
        <v>7015</v>
      </c>
      <c r="C7826" t="s">
        <v>33477</v>
      </c>
      <c r="D7826" t="s">
        <v>33476</v>
      </c>
      <c r="E7826"/>
      <c r="F7826"/>
      <c r="G7826"/>
      <c r="H7826"/>
      <c r="I7826"/>
      <c r="J7826"/>
      <c r="U7826" s="43"/>
      <c r="AE7826"/>
    </row>
    <row r="7827" spans="1:31">
      <c r="A7827">
        <v>21210</v>
      </c>
      <c r="B7827" t="s">
        <v>7016</v>
      </c>
      <c r="C7827" t="s">
        <v>33478</v>
      </c>
      <c r="D7827" t="s">
        <v>33476</v>
      </c>
      <c r="E7827"/>
      <c r="F7827"/>
      <c r="G7827"/>
      <c r="H7827"/>
      <c r="I7827"/>
      <c r="J7827"/>
      <c r="U7827" s="43"/>
      <c r="AE7827"/>
    </row>
    <row r="7828" spans="1:31">
      <c r="A7828">
        <v>21200</v>
      </c>
      <c r="B7828" t="s">
        <v>7017</v>
      </c>
      <c r="C7828" t="s">
        <v>33477</v>
      </c>
      <c r="D7828" t="s">
        <v>33476</v>
      </c>
      <c r="E7828"/>
      <c r="F7828"/>
      <c r="G7828"/>
      <c r="H7828"/>
      <c r="I7828"/>
      <c r="J7828"/>
      <c r="U7828" s="43"/>
      <c r="AE7828"/>
    </row>
    <row r="7829" spans="1:31">
      <c r="A7829">
        <v>21250</v>
      </c>
      <c r="B7829" t="s">
        <v>7018</v>
      </c>
      <c r="C7829" t="s">
        <v>33477</v>
      </c>
      <c r="D7829" t="s">
        <v>33481</v>
      </c>
      <c r="E7829"/>
      <c r="F7829"/>
      <c r="G7829"/>
      <c r="H7829"/>
      <c r="I7829"/>
      <c r="J7829"/>
      <c r="U7829" s="43"/>
      <c r="AE7829"/>
    </row>
    <row r="7830" spans="1:31">
      <c r="A7830">
        <v>21500</v>
      </c>
      <c r="B7830" t="s">
        <v>7019</v>
      </c>
      <c r="C7830" t="s">
        <v>33477</v>
      </c>
      <c r="D7830" t="s">
        <v>33476</v>
      </c>
      <c r="E7830"/>
      <c r="F7830"/>
      <c r="G7830"/>
      <c r="H7830"/>
      <c r="I7830"/>
      <c r="J7830"/>
      <c r="U7830" s="43"/>
      <c r="AE7830"/>
    </row>
    <row r="7831" spans="1:31">
      <c r="A7831">
        <v>21460</v>
      </c>
      <c r="B7831" t="s">
        <v>7020</v>
      </c>
      <c r="C7831" t="s">
        <v>33477</v>
      </c>
      <c r="D7831" t="s">
        <v>33476</v>
      </c>
      <c r="E7831"/>
      <c r="F7831"/>
      <c r="G7831"/>
      <c r="H7831"/>
      <c r="I7831"/>
      <c r="J7831"/>
      <c r="U7831" s="43"/>
      <c r="AE7831"/>
    </row>
    <row r="7832" spans="1:31">
      <c r="A7832">
        <v>21360</v>
      </c>
      <c r="B7832" t="s">
        <v>7021</v>
      </c>
      <c r="C7832" t="s">
        <v>33478</v>
      </c>
      <c r="D7832" t="s">
        <v>33476</v>
      </c>
      <c r="E7832"/>
      <c r="F7832"/>
      <c r="G7832"/>
      <c r="H7832"/>
      <c r="I7832"/>
      <c r="J7832"/>
      <c r="U7832" s="43"/>
      <c r="AE7832"/>
    </row>
    <row r="7833" spans="1:31">
      <c r="A7833">
        <v>21190</v>
      </c>
      <c r="B7833" t="s">
        <v>7022</v>
      </c>
      <c r="C7833" t="s">
        <v>33477</v>
      </c>
      <c r="D7833" t="s">
        <v>33476</v>
      </c>
      <c r="E7833"/>
      <c r="F7833"/>
      <c r="G7833"/>
      <c r="H7833"/>
      <c r="I7833"/>
      <c r="J7833"/>
      <c r="U7833" s="43"/>
      <c r="AE7833"/>
    </row>
    <row r="7834" spans="1:31">
      <c r="A7834">
        <v>21500</v>
      </c>
      <c r="B7834" t="s">
        <v>7023</v>
      </c>
      <c r="C7834" t="s">
        <v>33477</v>
      </c>
      <c r="D7834" t="s">
        <v>33476</v>
      </c>
      <c r="E7834"/>
      <c r="F7834"/>
      <c r="G7834"/>
      <c r="H7834"/>
      <c r="I7834"/>
      <c r="J7834"/>
      <c r="U7834" s="43"/>
      <c r="AE7834"/>
    </row>
    <row r="7835" spans="1:31">
      <c r="A7835">
        <v>21390</v>
      </c>
      <c r="B7835" t="s">
        <v>7024</v>
      </c>
      <c r="C7835" t="s">
        <v>33477</v>
      </c>
      <c r="D7835" t="s">
        <v>33476</v>
      </c>
      <c r="E7835"/>
      <c r="F7835"/>
      <c r="G7835"/>
      <c r="H7835"/>
      <c r="I7835"/>
      <c r="J7835"/>
      <c r="U7835" s="43"/>
      <c r="AE7835"/>
    </row>
    <row r="7836" spans="1:31">
      <c r="A7836">
        <v>21140</v>
      </c>
      <c r="B7836" t="s">
        <v>7025</v>
      </c>
      <c r="C7836" t="s">
        <v>33477</v>
      </c>
      <c r="D7836" t="s">
        <v>33476</v>
      </c>
      <c r="E7836"/>
      <c r="F7836"/>
      <c r="G7836"/>
      <c r="H7836"/>
      <c r="I7836"/>
      <c r="J7836"/>
      <c r="U7836" s="43"/>
      <c r="AE7836"/>
    </row>
    <row r="7837" spans="1:31">
      <c r="A7837">
        <v>21520</v>
      </c>
      <c r="B7837" t="s">
        <v>7026</v>
      </c>
      <c r="C7837" t="s">
        <v>33478</v>
      </c>
      <c r="D7837" t="s">
        <v>33476</v>
      </c>
      <c r="E7837"/>
      <c r="F7837"/>
      <c r="G7837"/>
      <c r="H7837"/>
      <c r="I7837"/>
      <c r="J7837"/>
      <c r="U7837" s="43"/>
      <c r="AE7837"/>
    </row>
    <row r="7838" spans="1:31">
      <c r="A7838">
        <v>21610</v>
      </c>
      <c r="B7838" t="s">
        <v>7027</v>
      </c>
      <c r="C7838" t="s">
        <v>33477</v>
      </c>
      <c r="D7838" t="s">
        <v>33476</v>
      </c>
      <c r="E7838"/>
      <c r="F7838"/>
      <c r="G7838"/>
      <c r="H7838"/>
      <c r="I7838"/>
      <c r="J7838"/>
      <c r="U7838" s="43"/>
      <c r="AE7838"/>
    </row>
    <row r="7839" spans="1:31">
      <c r="A7839">
        <v>21610</v>
      </c>
      <c r="B7839" t="s">
        <v>7027</v>
      </c>
      <c r="C7839" t="s">
        <v>33477</v>
      </c>
      <c r="D7839" t="s">
        <v>33476</v>
      </c>
      <c r="E7839"/>
      <c r="F7839"/>
      <c r="G7839"/>
      <c r="H7839"/>
      <c r="I7839"/>
      <c r="J7839"/>
      <c r="U7839" s="43"/>
      <c r="AE7839"/>
    </row>
    <row r="7840" spans="1:31">
      <c r="A7840">
        <v>21610</v>
      </c>
      <c r="B7840" t="s">
        <v>7027</v>
      </c>
      <c r="C7840" t="s">
        <v>33477</v>
      </c>
      <c r="D7840" t="s">
        <v>33476</v>
      </c>
      <c r="E7840"/>
      <c r="F7840"/>
      <c r="G7840"/>
      <c r="H7840"/>
      <c r="I7840"/>
      <c r="J7840"/>
      <c r="U7840" s="43"/>
      <c r="AE7840"/>
    </row>
    <row r="7841" spans="1:31">
      <c r="A7841">
        <v>21210</v>
      </c>
      <c r="B7841" t="s">
        <v>7028</v>
      </c>
      <c r="C7841" t="s">
        <v>33478</v>
      </c>
      <c r="D7841" t="s">
        <v>33476</v>
      </c>
      <c r="E7841"/>
      <c r="F7841"/>
      <c r="G7841"/>
      <c r="H7841"/>
      <c r="I7841"/>
      <c r="J7841"/>
      <c r="U7841" s="43"/>
      <c r="AE7841"/>
    </row>
    <row r="7842" spans="1:31">
      <c r="A7842">
        <v>21400</v>
      </c>
      <c r="B7842" t="s">
        <v>7029</v>
      </c>
      <c r="C7842" t="s">
        <v>33477</v>
      </c>
      <c r="D7842" t="s">
        <v>33476</v>
      </c>
      <c r="E7842"/>
      <c r="F7842"/>
      <c r="G7842"/>
      <c r="H7842"/>
      <c r="I7842"/>
      <c r="J7842"/>
      <c r="U7842" s="43"/>
      <c r="AE7842"/>
    </row>
    <row r="7843" spans="1:31">
      <c r="A7843">
        <v>21250</v>
      </c>
      <c r="B7843" t="s">
        <v>7030</v>
      </c>
      <c r="C7843" t="s">
        <v>33477</v>
      </c>
      <c r="D7843" t="s">
        <v>33481</v>
      </c>
      <c r="E7843"/>
      <c r="F7843"/>
      <c r="G7843"/>
      <c r="H7843"/>
      <c r="I7843"/>
      <c r="J7843"/>
      <c r="U7843" s="43"/>
      <c r="AE7843"/>
    </row>
    <row r="7844" spans="1:31">
      <c r="A7844">
        <v>21270</v>
      </c>
      <c r="B7844" t="s">
        <v>7031</v>
      </c>
      <c r="C7844" t="s">
        <v>33477</v>
      </c>
      <c r="D7844" t="s">
        <v>33476</v>
      </c>
      <c r="E7844"/>
      <c r="F7844"/>
      <c r="G7844"/>
      <c r="H7844"/>
      <c r="I7844"/>
      <c r="J7844"/>
      <c r="U7844" s="43"/>
      <c r="AE7844"/>
    </row>
    <row r="7845" spans="1:31">
      <c r="A7845">
        <v>21290</v>
      </c>
      <c r="B7845" t="s">
        <v>7032</v>
      </c>
      <c r="C7845" t="s">
        <v>33478</v>
      </c>
      <c r="D7845" t="s">
        <v>33476</v>
      </c>
      <c r="E7845"/>
      <c r="F7845"/>
      <c r="G7845"/>
      <c r="H7845"/>
      <c r="I7845"/>
      <c r="J7845"/>
      <c r="U7845" s="43"/>
      <c r="AE7845"/>
    </row>
    <row r="7846" spans="1:31">
      <c r="A7846">
        <v>21540</v>
      </c>
      <c r="B7846" t="s">
        <v>7033</v>
      </c>
      <c r="C7846" t="s">
        <v>33478</v>
      </c>
      <c r="D7846" t="s">
        <v>33476</v>
      </c>
      <c r="E7846"/>
      <c r="F7846"/>
      <c r="G7846"/>
      <c r="H7846"/>
      <c r="I7846"/>
      <c r="J7846"/>
      <c r="U7846" s="43"/>
      <c r="AE7846"/>
    </row>
    <row r="7847" spans="1:31">
      <c r="A7847">
        <v>21170</v>
      </c>
      <c r="B7847" t="s">
        <v>7034</v>
      </c>
      <c r="C7847" t="s">
        <v>33477</v>
      </c>
      <c r="D7847" t="s">
        <v>33476</v>
      </c>
      <c r="E7847"/>
      <c r="F7847"/>
      <c r="G7847"/>
      <c r="H7847"/>
      <c r="I7847"/>
      <c r="J7847"/>
      <c r="U7847" s="43"/>
      <c r="AE7847"/>
    </row>
    <row r="7848" spans="1:31">
      <c r="A7848">
        <v>21320</v>
      </c>
      <c r="B7848" t="s">
        <v>1108</v>
      </c>
      <c r="C7848" t="s">
        <v>33478</v>
      </c>
      <c r="D7848" t="s">
        <v>33476</v>
      </c>
      <c r="E7848"/>
      <c r="F7848"/>
      <c r="G7848"/>
      <c r="H7848"/>
      <c r="I7848"/>
      <c r="J7848"/>
      <c r="U7848" s="43"/>
      <c r="AE7848"/>
    </row>
    <row r="7849" spans="1:31">
      <c r="A7849">
        <v>21220</v>
      </c>
      <c r="B7849" t="s">
        <v>7035</v>
      </c>
      <c r="C7849" t="s">
        <v>33477</v>
      </c>
      <c r="D7849" t="s">
        <v>33476</v>
      </c>
      <c r="E7849"/>
      <c r="F7849"/>
      <c r="G7849"/>
      <c r="H7849"/>
      <c r="I7849"/>
      <c r="J7849"/>
      <c r="U7849" s="43"/>
      <c r="AE7849"/>
    </row>
    <row r="7850" spans="1:31">
      <c r="A7850">
        <v>21400</v>
      </c>
      <c r="B7850" t="s">
        <v>7036</v>
      </c>
      <c r="C7850" t="s">
        <v>33477</v>
      </c>
      <c r="D7850" t="s">
        <v>33476</v>
      </c>
      <c r="E7850"/>
      <c r="F7850"/>
      <c r="G7850"/>
      <c r="H7850"/>
      <c r="I7850"/>
      <c r="J7850"/>
      <c r="U7850" s="43"/>
      <c r="AE7850"/>
    </row>
    <row r="7851" spans="1:31">
      <c r="A7851">
        <v>21210</v>
      </c>
      <c r="B7851" t="s">
        <v>7037</v>
      </c>
      <c r="C7851" t="s">
        <v>33478</v>
      </c>
      <c r="D7851" t="s">
        <v>33476</v>
      </c>
      <c r="E7851"/>
      <c r="F7851"/>
      <c r="G7851"/>
      <c r="H7851"/>
      <c r="I7851"/>
      <c r="J7851"/>
      <c r="U7851" s="43"/>
      <c r="AE7851"/>
    </row>
    <row r="7852" spans="1:31">
      <c r="A7852">
        <v>21500</v>
      </c>
      <c r="B7852" t="s">
        <v>7038</v>
      </c>
      <c r="C7852" t="s">
        <v>33477</v>
      </c>
      <c r="D7852" t="s">
        <v>33476</v>
      </c>
      <c r="E7852"/>
      <c r="F7852"/>
      <c r="G7852"/>
      <c r="H7852"/>
      <c r="I7852"/>
      <c r="J7852"/>
      <c r="U7852" s="43"/>
      <c r="AE7852"/>
    </row>
    <row r="7853" spans="1:31">
      <c r="A7853">
        <v>21230</v>
      </c>
      <c r="B7853" t="s">
        <v>7039</v>
      </c>
      <c r="C7853" t="s">
        <v>33477</v>
      </c>
      <c r="D7853" t="s">
        <v>33476</v>
      </c>
      <c r="E7853"/>
      <c r="F7853"/>
      <c r="G7853"/>
      <c r="H7853"/>
      <c r="I7853"/>
      <c r="J7853"/>
      <c r="U7853" s="43"/>
      <c r="AE7853"/>
    </row>
    <row r="7854" spans="1:31">
      <c r="A7854">
        <v>21150</v>
      </c>
      <c r="B7854" t="s">
        <v>7040</v>
      </c>
      <c r="C7854" t="s">
        <v>33477</v>
      </c>
      <c r="D7854" t="s">
        <v>33476</v>
      </c>
      <c r="E7854"/>
      <c r="F7854"/>
      <c r="G7854"/>
      <c r="H7854"/>
      <c r="I7854"/>
      <c r="J7854"/>
      <c r="U7854" s="43"/>
      <c r="AE7854"/>
    </row>
    <row r="7855" spans="1:31">
      <c r="A7855">
        <v>21390</v>
      </c>
      <c r="B7855" t="s">
        <v>7041</v>
      </c>
      <c r="C7855" t="s">
        <v>33477</v>
      </c>
      <c r="D7855" t="s">
        <v>33476</v>
      </c>
      <c r="E7855"/>
      <c r="F7855"/>
      <c r="G7855"/>
      <c r="H7855"/>
      <c r="I7855"/>
      <c r="J7855"/>
      <c r="U7855" s="43"/>
      <c r="AE7855"/>
    </row>
    <row r="7856" spans="1:31">
      <c r="A7856">
        <v>21190</v>
      </c>
      <c r="B7856" t="s">
        <v>7042</v>
      </c>
      <c r="C7856" t="s">
        <v>33477</v>
      </c>
      <c r="D7856" t="s">
        <v>33476</v>
      </c>
      <c r="E7856"/>
      <c r="F7856"/>
      <c r="G7856"/>
      <c r="H7856"/>
      <c r="I7856"/>
      <c r="J7856"/>
      <c r="U7856" s="43"/>
      <c r="AE7856"/>
    </row>
    <row r="7857" spans="1:31">
      <c r="A7857">
        <v>21330</v>
      </c>
      <c r="B7857" t="s">
        <v>7043</v>
      </c>
      <c r="C7857" t="s">
        <v>33477</v>
      </c>
      <c r="D7857" t="s">
        <v>33476</v>
      </c>
      <c r="E7857"/>
      <c r="F7857"/>
      <c r="G7857"/>
      <c r="H7857"/>
      <c r="I7857"/>
      <c r="J7857"/>
      <c r="U7857" s="43"/>
      <c r="AE7857"/>
    </row>
    <row r="7858" spans="1:31">
      <c r="A7858">
        <v>21800</v>
      </c>
      <c r="B7858" t="s">
        <v>7044</v>
      </c>
      <c r="C7858" t="s">
        <v>33477</v>
      </c>
      <c r="D7858" t="s">
        <v>33476</v>
      </c>
      <c r="E7858"/>
      <c r="F7858"/>
      <c r="G7858"/>
      <c r="H7858"/>
      <c r="I7858"/>
      <c r="J7858"/>
      <c r="U7858" s="43"/>
      <c r="AE7858"/>
    </row>
    <row r="7859" spans="1:31">
      <c r="A7859">
        <v>21800</v>
      </c>
      <c r="B7859" t="s">
        <v>7044</v>
      </c>
      <c r="C7859" t="s">
        <v>33477</v>
      </c>
      <c r="D7859" t="s">
        <v>33476</v>
      </c>
      <c r="E7859"/>
      <c r="F7859"/>
      <c r="G7859"/>
      <c r="H7859"/>
      <c r="I7859"/>
      <c r="J7859"/>
      <c r="U7859" s="43"/>
      <c r="AE7859"/>
    </row>
    <row r="7860" spans="1:31">
      <c r="A7860">
        <v>21330</v>
      </c>
      <c r="B7860" t="s">
        <v>7045</v>
      </c>
      <c r="C7860" t="s">
        <v>33477</v>
      </c>
      <c r="D7860" t="s">
        <v>33476</v>
      </c>
      <c r="E7860"/>
      <c r="F7860"/>
      <c r="G7860"/>
      <c r="H7860"/>
      <c r="I7860"/>
      <c r="J7860"/>
      <c r="U7860" s="43"/>
      <c r="AE7860"/>
    </row>
    <row r="7861" spans="1:31">
      <c r="A7861">
        <v>21400</v>
      </c>
      <c r="B7861" t="s">
        <v>7046</v>
      </c>
      <c r="C7861" t="s">
        <v>33477</v>
      </c>
      <c r="D7861" t="s">
        <v>33476</v>
      </c>
      <c r="E7861"/>
      <c r="F7861"/>
      <c r="G7861"/>
      <c r="H7861"/>
      <c r="I7861"/>
      <c r="J7861"/>
      <c r="U7861" s="43"/>
      <c r="AE7861"/>
    </row>
    <row r="7862" spans="1:31">
      <c r="A7862">
        <v>21500</v>
      </c>
      <c r="B7862" t="s">
        <v>7047</v>
      </c>
      <c r="C7862" t="s">
        <v>33477</v>
      </c>
      <c r="D7862" t="s">
        <v>33476</v>
      </c>
      <c r="E7862"/>
      <c r="F7862"/>
      <c r="G7862"/>
      <c r="H7862"/>
      <c r="I7862"/>
      <c r="J7862"/>
      <c r="U7862" s="43"/>
      <c r="AE7862"/>
    </row>
    <row r="7863" spans="1:31">
      <c r="A7863">
        <v>21390</v>
      </c>
      <c r="B7863" t="s">
        <v>7048</v>
      </c>
      <c r="C7863" t="s">
        <v>33477</v>
      </c>
      <c r="D7863" t="s">
        <v>33476</v>
      </c>
      <c r="E7863"/>
      <c r="F7863"/>
      <c r="G7863"/>
      <c r="H7863"/>
      <c r="I7863"/>
      <c r="J7863"/>
      <c r="U7863" s="43"/>
      <c r="AE7863"/>
    </row>
    <row r="7864" spans="1:31">
      <c r="A7864">
        <v>21910</v>
      </c>
      <c r="B7864" t="s">
        <v>7049</v>
      </c>
      <c r="C7864" t="s">
        <v>33477</v>
      </c>
      <c r="D7864" t="e">
        <v>#N/A</v>
      </c>
      <c r="E7864"/>
      <c r="F7864"/>
      <c r="G7864"/>
      <c r="H7864"/>
      <c r="I7864"/>
      <c r="J7864"/>
      <c r="U7864" s="43"/>
      <c r="AE7864"/>
    </row>
    <row r="7865" spans="1:31">
      <c r="A7865">
        <v>21310</v>
      </c>
      <c r="B7865" t="s">
        <v>7050</v>
      </c>
      <c r="C7865" t="s">
        <v>33477</v>
      </c>
      <c r="D7865" t="s">
        <v>33476</v>
      </c>
      <c r="E7865"/>
      <c r="F7865"/>
      <c r="G7865"/>
      <c r="H7865"/>
      <c r="I7865"/>
      <c r="J7865"/>
      <c r="U7865" s="43"/>
      <c r="AE7865"/>
    </row>
    <row r="7866" spans="1:31">
      <c r="A7866">
        <v>21400</v>
      </c>
      <c r="B7866" t="s">
        <v>7051</v>
      </c>
      <c r="C7866" t="s">
        <v>33477</v>
      </c>
      <c r="D7866" t="s">
        <v>33476</v>
      </c>
      <c r="E7866"/>
      <c r="F7866"/>
      <c r="G7866"/>
      <c r="H7866"/>
      <c r="I7866"/>
      <c r="J7866"/>
      <c r="U7866" s="43"/>
      <c r="AE7866"/>
    </row>
    <row r="7867" spans="1:31">
      <c r="A7867">
        <v>21340</v>
      </c>
      <c r="B7867" t="s">
        <v>7052</v>
      </c>
      <c r="C7867" t="s">
        <v>33477</v>
      </c>
      <c r="D7867" t="s">
        <v>33476</v>
      </c>
      <c r="E7867"/>
      <c r="F7867"/>
      <c r="G7867"/>
      <c r="H7867"/>
      <c r="I7867"/>
      <c r="J7867"/>
      <c r="U7867" s="43"/>
      <c r="AE7867"/>
    </row>
    <row r="7868" spans="1:31">
      <c r="A7868">
        <v>21340</v>
      </c>
      <c r="B7868" t="s">
        <v>7052</v>
      </c>
      <c r="C7868" t="s">
        <v>33477</v>
      </c>
      <c r="D7868" t="s">
        <v>33476</v>
      </c>
      <c r="E7868"/>
      <c r="F7868"/>
      <c r="G7868"/>
      <c r="H7868"/>
      <c r="I7868"/>
      <c r="J7868"/>
      <c r="U7868" s="43"/>
      <c r="AE7868"/>
    </row>
    <row r="7869" spans="1:31">
      <c r="A7869">
        <v>21490</v>
      </c>
      <c r="B7869" t="s">
        <v>7053</v>
      </c>
      <c r="C7869" t="s">
        <v>33477</v>
      </c>
      <c r="D7869" t="s">
        <v>33476</v>
      </c>
      <c r="E7869"/>
      <c r="F7869"/>
      <c r="G7869"/>
      <c r="H7869"/>
      <c r="I7869"/>
      <c r="J7869"/>
      <c r="U7869" s="43"/>
      <c r="AE7869"/>
    </row>
    <row r="7870" spans="1:31">
      <c r="A7870">
        <v>21390</v>
      </c>
      <c r="B7870" t="s">
        <v>7054</v>
      </c>
      <c r="C7870" t="s">
        <v>33477</v>
      </c>
      <c r="D7870" t="s">
        <v>33476</v>
      </c>
      <c r="E7870"/>
      <c r="F7870"/>
      <c r="G7870"/>
      <c r="H7870"/>
      <c r="I7870"/>
      <c r="J7870"/>
      <c r="U7870" s="43"/>
      <c r="AE7870"/>
    </row>
    <row r="7871" spans="1:31">
      <c r="A7871">
        <v>21700</v>
      </c>
      <c r="B7871" t="s">
        <v>7055</v>
      </c>
      <c r="C7871" t="s">
        <v>33477</v>
      </c>
      <c r="D7871" t="s">
        <v>33476</v>
      </c>
      <c r="E7871"/>
      <c r="F7871"/>
      <c r="G7871"/>
      <c r="H7871"/>
      <c r="I7871"/>
      <c r="J7871"/>
      <c r="U7871" s="43"/>
      <c r="AE7871"/>
    </row>
    <row r="7872" spans="1:31">
      <c r="A7872">
        <v>21400</v>
      </c>
      <c r="B7872" t="s">
        <v>7056</v>
      </c>
      <c r="C7872" t="s">
        <v>33477</v>
      </c>
      <c r="D7872" t="s">
        <v>33476</v>
      </c>
      <c r="E7872"/>
      <c r="F7872"/>
      <c r="G7872"/>
      <c r="H7872"/>
      <c r="I7872"/>
      <c r="J7872"/>
      <c r="U7872" s="43"/>
      <c r="AE7872"/>
    </row>
    <row r="7873" spans="1:31">
      <c r="A7873">
        <v>21450</v>
      </c>
      <c r="B7873" t="s">
        <v>7057</v>
      </c>
      <c r="C7873" t="s">
        <v>33478</v>
      </c>
      <c r="D7873" t="s">
        <v>33476</v>
      </c>
      <c r="E7873"/>
      <c r="F7873"/>
      <c r="G7873"/>
      <c r="H7873"/>
      <c r="I7873"/>
      <c r="J7873"/>
      <c r="U7873" s="43"/>
      <c r="AE7873"/>
    </row>
    <row r="7874" spans="1:31">
      <c r="A7874">
        <v>21310</v>
      </c>
      <c r="B7874" t="s">
        <v>7058</v>
      </c>
      <c r="C7874" t="s">
        <v>33477</v>
      </c>
      <c r="D7874" t="s">
        <v>33476</v>
      </c>
      <c r="E7874"/>
      <c r="F7874"/>
      <c r="G7874"/>
      <c r="H7874"/>
      <c r="I7874"/>
      <c r="J7874"/>
      <c r="U7874" s="43"/>
      <c r="AE7874"/>
    </row>
    <row r="7875" spans="1:31">
      <c r="A7875">
        <v>21610</v>
      </c>
      <c r="B7875" t="s">
        <v>7059</v>
      </c>
      <c r="C7875" t="s">
        <v>33477</v>
      </c>
      <c r="D7875" t="s">
        <v>33476</v>
      </c>
      <c r="E7875"/>
      <c r="F7875"/>
      <c r="G7875"/>
      <c r="H7875"/>
      <c r="I7875"/>
      <c r="J7875"/>
      <c r="U7875" s="43"/>
      <c r="AE7875"/>
    </row>
    <row r="7876" spans="1:31">
      <c r="A7876">
        <v>21490</v>
      </c>
      <c r="B7876" t="s">
        <v>7060</v>
      </c>
      <c r="C7876" t="s">
        <v>33477</v>
      </c>
      <c r="D7876" t="s">
        <v>33476</v>
      </c>
      <c r="E7876"/>
      <c r="F7876"/>
      <c r="G7876"/>
      <c r="H7876"/>
      <c r="I7876"/>
      <c r="J7876"/>
      <c r="U7876" s="43"/>
      <c r="AE7876"/>
    </row>
    <row r="7877" spans="1:31">
      <c r="A7877">
        <v>21510</v>
      </c>
      <c r="B7877" t="s">
        <v>7061</v>
      </c>
      <c r="C7877" t="s">
        <v>33478</v>
      </c>
      <c r="D7877" t="s">
        <v>33476</v>
      </c>
      <c r="E7877"/>
      <c r="F7877"/>
      <c r="G7877"/>
      <c r="H7877"/>
      <c r="I7877"/>
      <c r="J7877"/>
      <c r="U7877" s="43"/>
      <c r="AE7877"/>
    </row>
    <row r="7878" spans="1:31">
      <c r="A7878">
        <v>21450</v>
      </c>
      <c r="B7878" t="s">
        <v>7062</v>
      </c>
      <c r="C7878" t="s">
        <v>33478</v>
      </c>
      <c r="D7878" t="s">
        <v>33476</v>
      </c>
      <c r="E7878"/>
      <c r="F7878"/>
      <c r="G7878"/>
      <c r="H7878"/>
      <c r="I7878"/>
      <c r="J7878"/>
      <c r="U7878" s="43"/>
      <c r="AE7878"/>
    </row>
    <row r="7879" spans="1:31">
      <c r="A7879">
        <v>21260</v>
      </c>
      <c r="B7879" t="s">
        <v>7063</v>
      </c>
      <c r="C7879" t="s">
        <v>33477</v>
      </c>
      <c r="D7879" t="s">
        <v>33476</v>
      </c>
      <c r="E7879"/>
      <c r="F7879"/>
      <c r="G7879"/>
      <c r="H7879"/>
      <c r="I7879"/>
      <c r="J7879"/>
      <c r="U7879" s="43"/>
      <c r="AE7879"/>
    </row>
    <row r="7880" spans="1:31">
      <c r="A7880">
        <v>21600</v>
      </c>
      <c r="B7880" t="s">
        <v>7064</v>
      </c>
      <c r="C7880" t="s">
        <v>33477</v>
      </c>
      <c r="D7880" t="s">
        <v>33476</v>
      </c>
      <c r="E7880"/>
      <c r="F7880"/>
      <c r="G7880"/>
      <c r="H7880"/>
      <c r="I7880"/>
      <c r="J7880"/>
      <c r="U7880" s="43"/>
      <c r="AE7880"/>
    </row>
    <row r="7881" spans="1:31">
      <c r="A7881">
        <v>21250</v>
      </c>
      <c r="B7881" t="s">
        <v>7065</v>
      </c>
      <c r="C7881" t="s">
        <v>33477</v>
      </c>
      <c r="D7881" t="s">
        <v>33481</v>
      </c>
      <c r="E7881"/>
      <c r="F7881"/>
      <c r="G7881"/>
      <c r="H7881"/>
      <c r="I7881"/>
      <c r="J7881"/>
      <c r="U7881" s="43"/>
      <c r="AE7881"/>
    </row>
    <row r="7882" spans="1:31">
      <c r="A7882">
        <v>21250</v>
      </c>
      <c r="B7882" t="s">
        <v>7066</v>
      </c>
      <c r="C7882" t="s">
        <v>33477</v>
      </c>
      <c r="D7882" t="s">
        <v>33481</v>
      </c>
      <c r="E7882"/>
      <c r="F7882"/>
      <c r="G7882"/>
      <c r="H7882"/>
      <c r="I7882"/>
      <c r="J7882"/>
      <c r="U7882" s="43"/>
      <c r="AE7882"/>
    </row>
    <row r="7883" spans="1:31">
      <c r="A7883">
        <v>21360</v>
      </c>
      <c r="B7883" t="s">
        <v>7067</v>
      </c>
      <c r="C7883" t="s">
        <v>33478</v>
      </c>
      <c r="D7883" t="s">
        <v>33476</v>
      </c>
      <c r="E7883"/>
      <c r="F7883"/>
      <c r="G7883"/>
      <c r="H7883"/>
      <c r="I7883"/>
      <c r="J7883"/>
      <c r="U7883" s="43"/>
      <c r="AE7883"/>
    </row>
    <row r="7884" spans="1:31">
      <c r="A7884">
        <v>21540</v>
      </c>
      <c r="B7884" t="s">
        <v>7068</v>
      </c>
      <c r="C7884" t="s">
        <v>33478</v>
      </c>
      <c r="D7884" t="s">
        <v>33476</v>
      </c>
      <c r="E7884"/>
      <c r="F7884"/>
      <c r="G7884"/>
      <c r="H7884"/>
      <c r="I7884"/>
      <c r="J7884"/>
      <c r="U7884" s="43"/>
      <c r="AE7884"/>
    </row>
    <row r="7885" spans="1:31">
      <c r="A7885">
        <v>21370</v>
      </c>
      <c r="B7885" t="s">
        <v>7069</v>
      </c>
      <c r="C7885" t="s">
        <v>33478</v>
      </c>
      <c r="D7885" t="s">
        <v>33476</v>
      </c>
      <c r="E7885"/>
      <c r="F7885"/>
      <c r="G7885"/>
      <c r="H7885"/>
      <c r="I7885"/>
      <c r="J7885"/>
      <c r="U7885" s="43"/>
      <c r="AE7885"/>
    </row>
    <row r="7886" spans="1:31">
      <c r="A7886">
        <v>21440</v>
      </c>
      <c r="B7886" t="s">
        <v>7070</v>
      </c>
      <c r="C7886" t="s">
        <v>33478</v>
      </c>
      <c r="D7886" t="s">
        <v>33476</v>
      </c>
      <c r="E7886"/>
      <c r="F7886"/>
      <c r="G7886"/>
      <c r="H7886"/>
      <c r="I7886"/>
      <c r="J7886"/>
      <c r="U7886" s="43"/>
      <c r="AE7886"/>
    </row>
    <row r="7887" spans="1:31">
      <c r="A7887">
        <v>21420</v>
      </c>
      <c r="B7887" t="s">
        <v>7071</v>
      </c>
      <c r="C7887" t="s">
        <v>33478</v>
      </c>
      <c r="D7887" t="s">
        <v>33476</v>
      </c>
      <c r="E7887"/>
      <c r="F7887"/>
      <c r="G7887"/>
      <c r="H7887"/>
      <c r="I7887"/>
      <c r="J7887"/>
      <c r="U7887" s="43"/>
      <c r="AE7887"/>
    </row>
    <row r="7888" spans="1:31">
      <c r="A7888">
        <v>21160</v>
      </c>
      <c r="B7888" t="s">
        <v>7072</v>
      </c>
      <c r="C7888" t="s">
        <v>33478</v>
      </c>
      <c r="D7888" t="s">
        <v>33476</v>
      </c>
      <c r="E7888"/>
      <c r="F7888"/>
      <c r="G7888"/>
      <c r="H7888"/>
      <c r="I7888"/>
      <c r="J7888"/>
      <c r="U7888" s="43"/>
      <c r="AE7888"/>
    </row>
    <row r="7889" spans="1:31">
      <c r="A7889">
        <v>21270</v>
      </c>
      <c r="B7889" t="s">
        <v>7073</v>
      </c>
      <c r="C7889" t="s">
        <v>33477</v>
      </c>
      <c r="D7889" t="s">
        <v>33476</v>
      </c>
      <c r="E7889"/>
      <c r="F7889"/>
      <c r="G7889"/>
      <c r="H7889"/>
      <c r="I7889"/>
      <c r="J7889"/>
      <c r="U7889" s="43"/>
      <c r="AE7889"/>
    </row>
    <row r="7890" spans="1:31">
      <c r="A7890">
        <v>21120</v>
      </c>
      <c r="B7890" t="s">
        <v>7074</v>
      </c>
      <c r="C7890" t="s">
        <v>33477</v>
      </c>
      <c r="D7890" t="s">
        <v>33476</v>
      </c>
      <c r="E7890"/>
      <c r="F7890"/>
      <c r="G7890"/>
      <c r="H7890"/>
      <c r="I7890"/>
      <c r="J7890"/>
      <c r="U7890" s="43"/>
      <c r="AE7890"/>
    </row>
    <row r="7891" spans="1:31">
      <c r="A7891">
        <v>21500</v>
      </c>
      <c r="B7891" t="s">
        <v>7075</v>
      </c>
      <c r="C7891" t="s">
        <v>33477</v>
      </c>
      <c r="D7891" t="s">
        <v>33476</v>
      </c>
      <c r="E7891"/>
      <c r="F7891"/>
      <c r="G7891"/>
      <c r="H7891"/>
      <c r="I7891"/>
      <c r="J7891"/>
      <c r="U7891" s="43"/>
      <c r="AE7891"/>
    </row>
    <row r="7892" spans="1:31">
      <c r="A7892">
        <v>21370</v>
      </c>
      <c r="B7892" t="s">
        <v>7076</v>
      </c>
      <c r="C7892" t="s">
        <v>33478</v>
      </c>
      <c r="D7892" t="s">
        <v>33476</v>
      </c>
      <c r="E7892"/>
      <c r="F7892"/>
      <c r="G7892"/>
      <c r="H7892"/>
      <c r="I7892"/>
      <c r="J7892"/>
      <c r="U7892" s="43"/>
      <c r="AE7892"/>
    </row>
    <row r="7893" spans="1:31">
      <c r="A7893">
        <v>21110</v>
      </c>
      <c r="B7893" t="s">
        <v>7077</v>
      </c>
      <c r="C7893" t="s">
        <v>33477</v>
      </c>
      <c r="D7893" t="s">
        <v>33476</v>
      </c>
      <c r="E7893"/>
      <c r="F7893"/>
      <c r="G7893"/>
      <c r="H7893"/>
      <c r="I7893"/>
      <c r="J7893"/>
      <c r="U7893" s="43"/>
      <c r="AE7893"/>
    </row>
    <row r="7894" spans="1:31">
      <c r="A7894">
        <v>21330</v>
      </c>
      <c r="B7894" t="s">
        <v>7078</v>
      </c>
      <c r="C7894" t="s">
        <v>33477</v>
      </c>
      <c r="D7894" t="s">
        <v>33476</v>
      </c>
      <c r="E7894"/>
      <c r="F7894"/>
      <c r="G7894"/>
      <c r="H7894"/>
      <c r="I7894"/>
      <c r="J7894"/>
      <c r="U7894" s="43"/>
      <c r="AE7894"/>
    </row>
    <row r="7895" spans="1:31">
      <c r="A7895">
        <v>21440</v>
      </c>
      <c r="B7895" t="s">
        <v>7079</v>
      </c>
      <c r="C7895" t="s">
        <v>33478</v>
      </c>
      <c r="D7895" t="s">
        <v>33476</v>
      </c>
      <c r="E7895"/>
      <c r="F7895"/>
      <c r="G7895"/>
      <c r="H7895"/>
      <c r="I7895"/>
      <c r="J7895"/>
      <c r="U7895" s="43"/>
      <c r="AE7895"/>
    </row>
    <row r="7896" spans="1:31">
      <c r="A7896">
        <v>21450</v>
      </c>
      <c r="B7896" t="s">
        <v>7080</v>
      </c>
      <c r="C7896" t="s">
        <v>33478</v>
      </c>
      <c r="D7896" t="s">
        <v>33476</v>
      </c>
      <c r="E7896"/>
      <c r="F7896"/>
      <c r="G7896"/>
      <c r="H7896"/>
      <c r="I7896"/>
      <c r="J7896"/>
      <c r="U7896" s="43"/>
      <c r="AE7896"/>
    </row>
    <row r="7897" spans="1:31">
      <c r="A7897">
        <v>21120</v>
      </c>
      <c r="B7897" t="s">
        <v>7081</v>
      </c>
      <c r="C7897" t="s">
        <v>33477</v>
      </c>
      <c r="D7897" t="s">
        <v>33476</v>
      </c>
      <c r="E7897"/>
      <c r="F7897"/>
      <c r="G7897"/>
      <c r="H7897"/>
      <c r="I7897"/>
      <c r="J7897"/>
      <c r="U7897" s="43"/>
      <c r="AE7897"/>
    </row>
    <row r="7898" spans="1:31">
      <c r="A7898">
        <v>21630</v>
      </c>
      <c r="B7898" t="s">
        <v>7082</v>
      </c>
      <c r="C7898" t="s">
        <v>33477</v>
      </c>
      <c r="D7898" t="e">
        <v>#N/A</v>
      </c>
      <c r="E7898"/>
      <c r="F7898"/>
      <c r="G7898"/>
      <c r="H7898"/>
      <c r="I7898"/>
      <c r="J7898"/>
      <c r="U7898" s="43"/>
      <c r="AE7898"/>
    </row>
    <row r="7899" spans="1:31">
      <c r="A7899">
        <v>21130</v>
      </c>
      <c r="B7899" t="s">
        <v>7083</v>
      </c>
      <c r="C7899" t="s">
        <v>33477</v>
      </c>
      <c r="D7899" t="s">
        <v>33476</v>
      </c>
      <c r="E7899"/>
      <c r="F7899"/>
      <c r="G7899"/>
      <c r="H7899"/>
      <c r="I7899"/>
      <c r="J7899"/>
      <c r="U7899" s="43"/>
      <c r="AE7899"/>
    </row>
    <row r="7900" spans="1:31">
      <c r="A7900">
        <v>21440</v>
      </c>
      <c r="B7900" t="s">
        <v>7084</v>
      </c>
      <c r="C7900" t="s">
        <v>33478</v>
      </c>
      <c r="D7900" t="s">
        <v>33476</v>
      </c>
      <c r="E7900"/>
      <c r="F7900"/>
      <c r="G7900"/>
      <c r="H7900"/>
      <c r="I7900"/>
      <c r="J7900"/>
      <c r="U7900" s="43"/>
      <c r="AE7900"/>
    </row>
    <row r="7901" spans="1:31">
      <c r="A7901">
        <v>21130</v>
      </c>
      <c r="B7901" t="s">
        <v>7085</v>
      </c>
      <c r="C7901" t="s">
        <v>33477</v>
      </c>
      <c r="D7901" t="s">
        <v>33476</v>
      </c>
      <c r="E7901"/>
      <c r="F7901"/>
      <c r="G7901"/>
      <c r="H7901"/>
      <c r="I7901"/>
      <c r="J7901"/>
      <c r="U7901" s="43"/>
      <c r="AE7901"/>
    </row>
    <row r="7902" spans="1:31">
      <c r="A7902">
        <v>21270</v>
      </c>
      <c r="B7902" t="s">
        <v>7086</v>
      </c>
      <c r="C7902" t="s">
        <v>33477</v>
      </c>
      <c r="D7902" t="s">
        <v>33476</v>
      </c>
      <c r="E7902"/>
      <c r="F7902"/>
      <c r="G7902"/>
      <c r="H7902"/>
      <c r="I7902"/>
      <c r="J7902"/>
      <c r="U7902" s="43"/>
      <c r="AE7902"/>
    </row>
    <row r="7903" spans="1:31">
      <c r="A7903">
        <v>21140</v>
      </c>
      <c r="B7903" t="s">
        <v>7087</v>
      </c>
      <c r="C7903" t="s">
        <v>33477</v>
      </c>
      <c r="D7903" t="s">
        <v>33476</v>
      </c>
      <c r="E7903"/>
      <c r="F7903"/>
      <c r="G7903"/>
      <c r="H7903"/>
      <c r="I7903"/>
      <c r="J7903"/>
      <c r="U7903" s="43"/>
      <c r="AE7903"/>
    </row>
    <row r="7904" spans="1:31">
      <c r="A7904">
        <v>21350</v>
      </c>
      <c r="B7904" t="s">
        <v>7088</v>
      </c>
      <c r="C7904" t="s">
        <v>33478</v>
      </c>
      <c r="D7904" t="s">
        <v>33476</v>
      </c>
      <c r="E7904"/>
      <c r="F7904"/>
      <c r="G7904"/>
      <c r="H7904"/>
      <c r="I7904"/>
      <c r="J7904"/>
      <c r="U7904" s="43"/>
      <c r="AE7904"/>
    </row>
    <row r="7905" spans="1:31">
      <c r="A7905">
        <v>21400</v>
      </c>
      <c r="B7905" t="s">
        <v>7089</v>
      </c>
      <c r="C7905" t="s">
        <v>33477</v>
      </c>
      <c r="D7905" t="s">
        <v>33476</v>
      </c>
      <c r="E7905"/>
      <c r="F7905"/>
      <c r="G7905"/>
      <c r="H7905"/>
      <c r="I7905"/>
      <c r="J7905"/>
      <c r="U7905" s="43"/>
      <c r="AE7905"/>
    </row>
    <row r="7906" spans="1:31">
      <c r="A7906">
        <v>21150</v>
      </c>
      <c r="B7906" t="s">
        <v>7090</v>
      </c>
      <c r="C7906" t="s">
        <v>33477</v>
      </c>
      <c r="D7906" t="s">
        <v>33476</v>
      </c>
      <c r="E7906"/>
      <c r="F7906"/>
      <c r="G7906"/>
      <c r="H7906"/>
      <c r="I7906"/>
      <c r="J7906"/>
      <c r="U7906" s="43"/>
      <c r="AE7906"/>
    </row>
    <row r="7907" spans="1:31">
      <c r="A7907">
        <v>21320</v>
      </c>
      <c r="B7907" t="s">
        <v>7091</v>
      </c>
      <c r="C7907" t="s">
        <v>33478</v>
      </c>
      <c r="D7907" t="s">
        <v>33476</v>
      </c>
      <c r="E7907"/>
      <c r="F7907"/>
      <c r="G7907"/>
      <c r="H7907"/>
      <c r="I7907"/>
      <c r="J7907"/>
      <c r="U7907" s="43"/>
      <c r="AE7907"/>
    </row>
    <row r="7908" spans="1:31">
      <c r="A7908">
        <v>21250</v>
      </c>
      <c r="B7908" t="s">
        <v>7092</v>
      </c>
      <c r="C7908" t="s">
        <v>33477</v>
      </c>
      <c r="D7908" t="s">
        <v>33481</v>
      </c>
      <c r="E7908"/>
      <c r="F7908"/>
      <c r="G7908"/>
      <c r="H7908"/>
      <c r="I7908"/>
      <c r="J7908"/>
      <c r="U7908" s="43"/>
      <c r="AE7908"/>
    </row>
    <row r="7909" spans="1:31">
      <c r="A7909">
        <v>21610</v>
      </c>
      <c r="B7909" t="s">
        <v>7093</v>
      </c>
      <c r="C7909" t="s">
        <v>33477</v>
      </c>
      <c r="D7909" t="s">
        <v>33476</v>
      </c>
      <c r="E7909"/>
      <c r="F7909"/>
      <c r="G7909"/>
      <c r="H7909"/>
      <c r="I7909"/>
      <c r="J7909"/>
      <c r="U7909" s="43"/>
      <c r="AE7909"/>
    </row>
    <row r="7910" spans="1:31">
      <c r="A7910">
        <v>21410</v>
      </c>
      <c r="B7910" t="s">
        <v>7094</v>
      </c>
      <c r="C7910" t="s">
        <v>33478</v>
      </c>
      <c r="D7910" t="s">
        <v>33476</v>
      </c>
      <c r="E7910"/>
      <c r="F7910"/>
      <c r="G7910"/>
      <c r="H7910"/>
      <c r="I7910"/>
      <c r="J7910"/>
      <c r="U7910" s="43"/>
      <c r="AE7910"/>
    </row>
    <row r="7911" spans="1:31">
      <c r="A7911">
        <v>21390</v>
      </c>
      <c r="B7911" t="s">
        <v>7095</v>
      </c>
      <c r="C7911" t="s">
        <v>33477</v>
      </c>
      <c r="D7911" t="s">
        <v>33476</v>
      </c>
      <c r="E7911"/>
      <c r="F7911"/>
      <c r="G7911"/>
      <c r="H7911"/>
      <c r="I7911"/>
      <c r="J7911"/>
      <c r="U7911" s="43"/>
      <c r="AE7911"/>
    </row>
    <row r="7912" spans="1:31">
      <c r="A7912">
        <v>21700</v>
      </c>
      <c r="B7912" t="s">
        <v>7096</v>
      </c>
      <c r="C7912" t="s">
        <v>33477</v>
      </c>
      <c r="D7912" t="s">
        <v>33476</v>
      </c>
      <c r="E7912"/>
      <c r="F7912"/>
      <c r="G7912"/>
      <c r="H7912"/>
      <c r="I7912"/>
      <c r="J7912"/>
      <c r="U7912" s="43"/>
      <c r="AE7912"/>
    </row>
    <row r="7913" spans="1:31">
      <c r="A7913">
        <v>21700</v>
      </c>
      <c r="B7913" t="s">
        <v>7096</v>
      </c>
      <c r="C7913" t="s">
        <v>33477</v>
      </c>
      <c r="D7913" t="s">
        <v>33476</v>
      </c>
      <c r="E7913"/>
      <c r="F7913"/>
      <c r="G7913"/>
      <c r="H7913"/>
      <c r="I7913"/>
      <c r="J7913"/>
      <c r="U7913" s="43"/>
      <c r="AE7913"/>
    </row>
    <row r="7914" spans="1:31">
      <c r="A7914">
        <v>21370</v>
      </c>
      <c r="B7914" t="s">
        <v>7097</v>
      </c>
      <c r="C7914" t="s">
        <v>33478</v>
      </c>
      <c r="D7914" t="s">
        <v>33476</v>
      </c>
      <c r="E7914"/>
      <c r="F7914"/>
      <c r="G7914"/>
      <c r="H7914"/>
      <c r="I7914"/>
      <c r="J7914"/>
      <c r="U7914" s="43"/>
      <c r="AE7914"/>
    </row>
    <row r="7915" spans="1:31">
      <c r="A7915">
        <v>21400</v>
      </c>
      <c r="B7915" t="s">
        <v>7098</v>
      </c>
      <c r="C7915" t="s">
        <v>33477</v>
      </c>
      <c r="D7915" t="s">
        <v>33476</v>
      </c>
      <c r="E7915"/>
      <c r="F7915"/>
      <c r="G7915"/>
      <c r="H7915"/>
      <c r="I7915"/>
      <c r="J7915"/>
      <c r="U7915" s="43"/>
      <c r="AE7915"/>
    </row>
    <row r="7916" spans="1:31">
      <c r="A7916">
        <v>21400</v>
      </c>
      <c r="B7916" t="s">
        <v>7099</v>
      </c>
      <c r="C7916" t="s">
        <v>33477</v>
      </c>
      <c r="D7916" t="s">
        <v>33476</v>
      </c>
      <c r="E7916"/>
      <c r="F7916"/>
      <c r="G7916"/>
      <c r="H7916"/>
      <c r="I7916"/>
      <c r="J7916"/>
      <c r="U7916" s="43"/>
      <c r="AE7916"/>
    </row>
    <row r="7917" spans="1:31">
      <c r="A7917">
        <v>21190</v>
      </c>
      <c r="B7917" t="s">
        <v>7100</v>
      </c>
      <c r="C7917" t="s">
        <v>33477</v>
      </c>
      <c r="D7917" t="s">
        <v>33476</v>
      </c>
      <c r="E7917"/>
      <c r="F7917"/>
      <c r="G7917"/>
      <c r="H7917"/>
      <c r="I7917"/>
      <c r="J7917"/>
      <c r="U7917" s="43"/>
      <c r="AE7917"/>
    </row>
    <row r="7918" spans="1:31">
      <c r="A7918">
        <v>21510</v>
      </c>
      <c r="B7918" t="s">
        <v>7101</v>
      </c>
      <c r="C7918" t="s">
        <v>33478</v>
      </c>
      <c r="D7918" t="s">
        <v>33476</v>
      </c>
      <c r="E7918"/>
      <c r="F7918"/>
      <c r="G7918"/>
      <c r="H7918"/>
      <c r="I7918"/>
      <c r="J7918"/>
      <c r="U7918" s="43"/>
      <c r="AE7918"/>
    </row>
    <row r="7919" spans="1:31">
      <c r="A7919">
        <v>21800</v>
      </c>
      <c r="B7919" t="s">
        <v>7102</v>
      </c>
      <c r="C7919" t="s">
        <v>33477</v>
      </c>
      <c r="D7919" t="s">
        <v>33476</v>
      </c>
      <c r="E7919"/>
      <c r="F7919"/>
      <c r="G7919"/>
      <c r="H7919"/>
      <c r="I7919"/>
      <c r="J7919"/>
      <c r="U7919" s="43"/>
      <c r="AE7919"/>
    </row>
    <row r="7920" spans="1:31">
      <c r="A7920">
        <v>21500</v>
      </c>
      <c r="B7920" t="s">
        <v>7103</v>
      </c>
      <c r="C7920" t="s">
        <v>33477</v>
      </c>
      <c r="D7920" t="s">
        <v>33476</v>
      </c>
      <c r="E7920"/>
      <c r="F7920"/>
      <c r="G7920"/>
      <c r="H7920"/>
      <c r="I7920"/>
      <c r="J7920"/>
      <c r="U7920" s="43"/>
      <c r="AE7920"/>
    </row>
    <row r="7921" spans="1:31">
      <c r="A7921">
        <v>21700</v>
      </c>
      <c r="B7921" t="s">
        <v>7104</v>
      </c>
      <c r="C7921" t="s">
        <v>33477</v>
      </c>
      <c r="D7921" t="s">
        <v>33476</v>
      </c>
      <c r="E7921"/>
      <c r="F7921"/>
      <c r="G7921"/>
      <c r="H7921"/>
      <c r="I7921"/>
      <c r="J7921"/>
      <c r="U7921" s="43"/>
      <c r="AE7921"/>
    </row>
    <row r="7922" spans="1:31">
      <c r="A7922">
        <v>21500</v>
      </c>
      <c r="B7922" t="s">
        <v>7105</v>
      </c>
      <c r="C7922" t="s">
        <v>33477</v>
      </c>
      <c r="D7922" t="s">
        <v>33476</v>
      </c>
      <c r="E7922"/>
      <c r="F7922"/>
      <c r="G7922"/>
      <c r="H7922"/>
      <c r="I7922"/>
      <c r="J7922"/>
      <c r="U7922" s="43"/>
      <c r="AE7922"/>
    </row>
    <row r="7923" spans="1:31">
      <c r="A7923">
        <v>21290</v>
      </c>
      <c r="B7923" t="s">
        <v>7106</v>
      </c>
      <c r="C7923" t="s">
        <v>33478</v>
      </c>
      <c r="D7923" t="s">
        <v>33476</v>
      </c>
      <c r="E7923"/>
      <c r="F7923"/>
      <c r="G7923"/>
      <c r="H7923"/>
      <c r="I7923"/>
      <c r="J7923"/>
      <c r="U7923" s="43"/>
      <c r="AE7923"/>
    </row>
    <row r="7924" spans="1:31">
      <c r="A7924">
        <v>21540</v>
      </c>
      <c r="B7924" t="s">
        <v>7107</v>
      </c>
      <c r="C7924" t="s">
        <v>33478</v>
      </c>
      <c r="D7924" t="s">
        <v>33476</v>
      </c>
      <c r="E7924"/>
      <c r="F7924"/>
      <c r="G7924"/>
      <c r="H7924"/>
      <c r="I7924"/>
      <c r="J7924"/>
      <c r="U7924" s="43"/>
      <c r="AE7924"/>
    </row>
    <row r="7925" spans="1:31">
      <c r="A7925">
        <v>21560</v>
      </c>
      <c r="B7925" t="s">
        <v>7108</v>
      </c>
      <c r="C7925" t="s">
        <v>33477</v>
      </c>
      <c r="D7925" t="e">
        <v>#N/A</v>
      </c>
      <c r="E7925"/>
      <c r="F7925"/>
      <c r="G7925"/>
      <c r="H7925"/>
      <c r="I7925"/>
      <c r="J7925"/>
      <c r="U7925" s="43"/>
      <c r="AE7925"/>
    </row>
    <row r="7926" spans="1:31">
      <c r="A7926">
        <v>21310</v>
      </c>
      <c r="B7926" t="s">
        <v>7109</v>
      </c>
      <c r="C7926" t="s">
        <v>33477</v>
      </c>
      <c r="D7926" t="s">
        <v>33476</v>
      </c>
      <c r="E7926"/>
      <c r="F7926"/>
      <c r="G7926"/>
      <c r="H7926"/>
      <c r="I7926"/>
      <c r="J7926"/>
      <c r="U7926" s="43"/>
      <c r="AE7926"/>
    </row>
    <row r="7927" spans="1:31">
      <c r="A7927">
        <v>21220</v>
      </c>
      <c r="B7927" t="s">
        <v>7110</v>
      </c>
      <c r="C7927" t="s">
        <v>33477</v>
      </c>
      <c r="D7927" t="s">
        <v>33476</v>
      </c>
      <c r="E7927"/>
      <c r="F7927"/>
      <c r="G7927"/>
      <c r="H7927"/>
      <c r="I7927"/>
      <c r="J7927"/>
      <c r="U7927" s="43"/>
      <c r="AE7927"/>
    </row>
    <row r="7928" spans="1:31">
      <c r="A7928">
        <v>21570</v>
      </c>
      <c r="B7928" t="s">
        <v>7111</v>
      </c>
      <c r="C7928" t="s">
        <v>33478</v>
      </c>
      <c r="D7928" t="s">
        <v>33476</v>
      </c>
      <c r="E7928"/>
      <c r="F7928"/>
      <c r="G7928"/>
      <c r="H7928"/>
      <c r="I7928"/>
      <c r="J7928"/>
      <c r="U7928" s="43"/>
      <c r="AE7928"/>
    </row>
    <row r="7929" spans="1:31">
      <c r="A7929">
        <v>21530</v>
      </c>
      <c r="B7929" t="s">
        <v>7112</v>
      </c>
      <c r="C7929" t="s">
        <v>33478</v>
      </c>
      <c r="D7929" t="s">
        <v>33476</v>
      </c>
      <c r="E7929"/>
      <c r="F7929"/>
      <c r="G7929"/>
      <c r="H7929"/>
      <c r="I7929"/>
      <c r="J7929"/>
      <c r="U7929" s="43"/>
      <c r="AE7929"/>
    </row>
    <row r="7930" spans="1:31">
      <c r="A7930">
        <v>21510</v>
      </c>
      <c r="B7930" t="s">
        <v>7113</v>
      </c>
      <c r="C7930" t="s">
        <v>33478</v>
      </c>
      <c r="D7930" t="s">
        <v>33476</v>
      </c>
      <c r="E7930"/>
      <c r="F7930"/>
      <c r="G7930"/>
      <c r="H7930"/>
      <c r="I7930"/>
      <c r="J7930"/>
      <c r="U7930" s="43"/>
      <c r="AE7930"/>
    </row>
    <row r="7931" spans="1:31">
      <c r="A7931">
        <v>21340</v>
      </c>
      <c r="B7931" t="s">
        <v>7114</v>
      </c>
      <c r="C7931" t="s">
        <v>33477</v>
      </c>
      <c r="D7931" t="s">
        <v>33476</v>
      </c>
      <c r="E7931"/>
      <c r="F7931"/>
      <c r="G7931"/>
      <c r="H7931"/>
      <c r="I7931"/>
      <c r="J7931"/>
      <c r="U7931" s="43"/>
      <c r="AE7931"/>
    </row>
    <row r="7932" spans="1:31">
      <c r="A7932">
        <v>21150</v>
      </c>
      <c r="B7932" t="s">
        <v>7115</v>
      </c>
      <c r="C7932" t="s">
        <v>33477</v>
      </c>
      <c r="D7932" t="s">
        <v>33476</v>
      </c>
      <c r="E7932"/>
      <c r="F7932"/>
      <c r="G7932"/>
      <c r="H7932"/>
      <c r="I7932"/>
      <c r="J7932"/>
      <c r="U7932" s="43"/>
      <c r="AE7932"/>
    </row>
    <row r="7933" spans="1:31">
      <c r="A7933">
        <v>21390</v>
      </c>
      <c r="B7933" t="s">
        <v>7116</v>
      </c>
      <c r="C7933" t="s">
        <v>33477</v>
      </c>
      <c r="D7933" t="s">
        <v>33476</v>
      </c>
      <c r="E7933"/>
      <c r="F7933"/>
      <c r="G7933"/>
      <c r="H7933"/>
      <c r="I7933"/>
      <c r="J7933"/>
      <c r="U7933" s="43"/>
      <c r="AE7933"/>
    </row>
    <row r="7934" spans="1:31">
      <c r="A7934">
        <v>21500</v>
      </c>
      <c r="B7934" t="s">
        <v>7117</v>
      </c>
      <c r="C7934" t="s">
        <v>33477</v>
      </c>
      <c r="D7934" t="s">
        <v>33476</v>
      </c>
      <c r="E7934"/>
      <c r="F7934"/>
      <c r="G7934"/>
      <c r="H7934"/>
      <c r="I7934"/>
      <c r="J7934"/>
      <c r="U7934" s="43"/>
      <c r="AE7934"/>
    </row>
    <row r="7935" spans="1:31">
      <c r="A7935">
        <v>21530</v>
      </c>
      <c r="B7935" t="s">
        <v>7118</v>
      </c>
      <c r="C7935" t="s">
        <v>33478</v>
      </c>
      <c r="D7935" t="s">
        <v>33476</v>
      </c>
      <c r="E7935"/>
      <c r="F7935"/>
      <c r="G7935"/>
      <c r="H7935"/>
      <c r="I7935"/>
      <c r="J7935"/>
      <c r="U7935" s="43"/>
      <c r="AE7935"/>
    </row>
    <row r="7936" spans="1:31">
      <c r="A7936">
        <v>21110</v>
      </c>
      <c r="B7936" t="s">
        <v>7119</v>
      </c>
      <c r="C7936" t="s">
        <v>33477</v>
      </c>
      <c r="D7936" t="s">
        <v>33476</v>
      </c>
      <c r="E7936"/>
      <c r="F7936"/>
      <c r="G7936"/>
      <c r="H7936"/>
      <c r="I7936"/>
      <c r="J7936"/>
      <c r="U7936" s="43"/>
      <c r="AE7936"/>
    </row>
    <row r="7937" spans="1:31">
      <c r="A7937">
        <v>21320</v>
      </c>
      <c r="B7937" t="s">
        <v>7120</v>
      </c>
      <c r="C7937" t="s">
        <v>33478</v>
      </c>
      <c r="D7937" t="s">
        <v>33476</v>
      </c>
      <c r="E7937"/>
      <c r="F7937"/>
      <c r="G7937"/>
      <c r="H7937"/>
      <c r="I7937"/>
      <c r="J7937"/>
      <c r="U7937" s="43"/>
      <c r="AE7937"/>
    </row>
    <row r="7938" spans="1:31">
      <c r="A7938">
        <v>21200</v>
      </c>
      <c r="B7938" t="s">
        <v>7121</v>
      </c>
      <c r="C7938" t="s">
        <v>33477</v>
      </c>
      <c r="D7938" t="s">
        <v>33476</v>
      </c>
      <c r="E7938"/>
      <c r="F7938"/>
      <c r="G7938"/>
      <c r="H7938"/>
      <c r="I7938"/>
      <c r="J7938"/>
      <c r="U7938" s="43"/>
      <c r="AE7938"/>
    </row>
    <row r="7939" spans="1:31">
      <c r="A7939">
        <v>21490</v>
      </c>
      <c r="B7939" t="s">
        <v>7122</v>
      </c>
      <c r="C7939" t="s">
        <v>33477</v>
      </c>
      <c r="D7939" t="s">
        <v>33476</v>
      </c>
      <c r="E7939"/>
      <c r="F7939"/>
      <c r="G7939"/>
      <c r="H7939"/>
      <c r="I7939"/>
      <c r="J7939"/>
      <c r="U7939" s="43"/>
      <c r="AE7939"/>
    </row>
    <row r="7940" spans="1:31">
      <c r="A7940">
        <v>21260</v>
      </c>
      <c r="B7940" t="s">
        <v>7123</v>
      </c>
      <c r="C7940" t="s">
        <v>33477</v>
      </c>
      <c r="D7940" t="s">
        <v>33476</v>
      </c>
      <c r="E7940"/>
      <c r="F7940"/>
      <c r="G7940"/>
      <c r="H7940"/>
      <c r="I7940"/>
      <c r="J7940"/>
      <c r="U7940" s="43"/>
      <c r="AE7940"/>
    </row>
    <row r="7941" spans="1:31">
      <c r="A7941">
        <v>21350</v>
      </c>
      <c r="B7941" t="s">
        <v>7124</v>
      </c>
      <c r="C7941" t="s">
        <v>33478</v>
      </c>
      <c r="D7941" t="s">
        <v>33476</v>
      </c>
      <c r="E7941"/>
      <c r="F7941"/>
      <c r="G7941"/>
      <c r="H7941"/>
      <c r="I7941"/>
      <c r="J7941"/>
      <c r="U7941" s="43"/>
      <c r="AE7941"/>
    </row>
    <row r="7942" spans="1:31">
      <c r="A7942">
        <v>21530</v>
      </c>
      <c r="B7942" t="s">
        <v>7125</v>
      </c>
      <c r="C7942" t="s">
        <v>33478</v>
      </c>
      <c r="D7942" t="s">
        <v>33476</v>
      </c>
      <c r="E7942"/>
      <c r="F7942"/>
      <c r="G7942"/>
      <c r="H7942"/>
      <c r="I7942"/>
      <c r="J7942"/>
      <c r="U7942" s="43"/>
      <c r="AE7942"/>
    </row>
    <row r="7943" spans="1:31">
      <c r="A7943">
        <v>21540</v>
      </c>
      <c r="B7943" t="s">
        <v>7126</v>
      </c>
      <c r="C7943" t="s">
        <v>33478</v>
      </c>
      <c r="D7943" t="s">
        <v>33476</v>
      </c>
      <c r="E7943"/>
      <c r="F7943"/>
      <c r="G7943"/>
      <c r="H7943"/>
      <c r="I7943"/>
      <c r="J7943"/>
      <c r="U7943" s="43"/>
      <c r="AE7943"/>
    </row>
    <row r="7944" spans="1:31">
      <c r="A7944">
        <v>21850</v>
      </c>
      <c r="B7944" t="s">
        <v>2026</v>
      </c>
      <c r="C7944" t="s">
        <v>33477</v>
      </c>
      <c r="D7944" t="e">
        <v>#N/A</v>
      </c>
      <c r="E7944"/>
      <c r="F7944"/>
      <c r="G7944"/>
      <c r="H7944"/>
      <c r="I7944"/>
      <c r="J7944"/>
      <c r="U7944" s="43"/>
      <c r="AE7944"/>
    </row>
    <row r="7945" spans="1:31">
      <c r="A7945">
        <v>21190</v>
      </c>
      <c r="B7945" t="s">
        <v>1251</v>
      </c>
      <c r="C7945" t="s">
        <v>33477</v>
      </c>
      <c r="D7945" t="s">
        <v>33476</v>
      </c>
      <c r="E7945"/>
      <c r="F7945"/>
      <c r="G7945"/>
      <c r="H7945"/>
      <c r="I7945"/>
      <c r="J7945"/>
      <c r="U7945" s="43"/>
      <c r="AE7945"/>
    </row>
    <row r="7946" spans="1:31">
      <c r="A7946">
        <v>21700</v>
      </c>
      <c r="B7946" t="s">
        <v>504</v>
      </c>
      <c r="C7946" t="s">
        <v>33477</v>
      </c>
      <c r="D7946" t="s">
        <v>33476</v>
      </c>
      <c r="E7946"/>
      <c r="F7946"/>
      <c r="G7946"/>
      <c r="H7946"/>
      <c r="I7946"/>
      <c r="J7946"/>
      <c r="U7946" s="43"/>
      <c r="AE7946"/>
    </row>
    <row r="7947" spans="1:31">
      <c r="A7947">
        <v>21290</v>
      </c>
      <c r="B7947" t="s">
        <v>7127</v>
      </c>
      <c r="C7947" t="s">
        <v>33478</v>
      </c>
      <c r="D7947" t="s">
        <v>33476</v>
      </c>
      <c r="E7947"/>
      <c r="F7947"/>
      <c r="G7947"/>
      <c r="H7947"/>
      <c r="I7947"/>
      <c r="J7947"/>
      <c r="U7947" s="43"/>
      <c r="AE7947"/>
    </row>
    <row r="7948" spans="1:31">
      <c r="A7948">
        <v>21350</v>
      </c>
      <c r="B7948" t="s">
        <v>7128</v>
      </c>
      <c r="C7948" t="s">
        <v>33478</v>
      </c>
      <c r="D7948" t="s">
        <v>33476</v>
      </c>
      <c r="E7948"/>
      <c r="F7948"/>
      <c r="G7948"/>
      <c r="H7948"/>
      <c r="I7948"/>
      <c r="J7948"/>
      <c r="U7948" s="43"/>
      <c r="AE7948"/>
    </row>
    <row r="7949" spans="1:31">
      <c r="A7949">
        <v>21400</v>
      </c>
      <c r="B7949" t="s">
        <v>7129</v>
      </c>
      <c r="C7949" t="s">
        <v>33477</v>
      </c>
      <c r="D7949" t="s">
        <v>33476</v>
      </c>
      <c r="E7949"/>
      <c r="F7949"/>
      <c r="G7949"/>
      <c r="H7949"/>
      <c r="I7949"/>
      <c r="J7949"/>
      <c r="U7949" s="43"/>
      <c r="AE7949"/>
    </row>
    <row r="7950" spans="1:31">
      <c r="A7950">
        <v>21210</v>
      </c>
      <c r="B7950" t="s">
        <v>7130</v>
      </c>
      <c r="C7950" t="s">
        <v>33478</v>
      </c>
      <c r="D7950" t="s">
        <v>33476</v>
      </c>
      <c r="E7950"/>
      <c r="F7950"/>
      <c r="G7950"/>
      <c r="H7950"/>
      <c r="I7950"/>
      <c r="J7950"/>
      <c r="U7950" s="43"/>
      <c r="AE7950"/>
    </row>
    <row r="7951" spans="1:31">
      <c r="A7951">
        <v>21140</v>
      </c>
      <c r="B7951" t="s">
        <v>7131</v>
      </c>
      <c r="C7951" t="s">
        <v>33477</v>
      </c>
      <c r="D7951" t="s">
        <v>33476</v>
      </c>
      <c r="E7951"/>
      <c r="F7951"/>
      <c r="G7951"/>
      <c r="H7951"/>
      <c r="I7951"/>
      <c r="J7951"/>
      <c r="U7951" s="43"/>
      <c r="AE7951"/>
    </row>
    <row r="7952" spans="1:31">
      <c r="A7952">
        <v>21530</v>
      </c>
      <c r="B7952" t="s">
        <v>7132</v>
      </c>
      <c r="C7952" t="s">
        <v>33478</v>
      </c>
      <c r="D7952" t="s">
        <v>33476</v>
      </c>
      <c r="E7952"/>
      <c r="F7952"/>
      <c r="G7952"/>
      <c r="H7952"/>
      <c r="I7952"/>
      <c r="J7952"/>
      <c r="U7952" s="43"/>
      <c r="AE7952"/>
    </row>
    <row r="7953" spans="1:31">
      <c r="A7953">
        <v>21510</v>
      </c>
      <c r="B7953" t="s">
        <v>7133</v>
      </c>
      <c r="C7953" t="s">
        <v>33478</v>
      </c>
      <c r="D7953" t="s">
        <v>33476</v>
      </c>
      <c r="E7953"/>
      <c r="F7953"/>
      <c r="G7953"/>
      <c r="H7953"/>
      <c r="I7953"/>
      <c r="J7953"/>
      <c r="U7953" s="43"/>
      <c r="AE7953"/>
    </row>
    <row r="7954" spans="1:31">
      <c r="A7954">
        <v>21500</v>
      </c>
      <c r="B7954" t="s">
        <v>7134</v>
      </c>
      <c r="C7954" t="s">
        <v>33477</v>
      </c>
      <c r="D7954" t="s">
        <v>33476</v>
      </c>
      <c r="E7954"/>
      <c r="F7954"/>
      <c r="G7954"/>
      <c r="H7954"/>
      <c r="I7954"/>
      <c r="J7954"/>
      <c r="U7954" s="43"/>
      <c r="AE7954"/>
    </row>
    <row r="7955" spans="1:31">
      <c r="A7955">
        <v>21690</v>
      </c>
      <c r="B7955" t="s">
        <v>7135</v>
      </c>
      <c r="C7955" t="s">
        <v>33478</v>
      </c>
      <c r="D7955" t="s">
        <v>33476</v>
      </c>
      <c r="E7955"/>
      <c r="F7955"/>
      <c r="G7955"/>
      <c r="H7955"/>
      <c r="I7955"/>
      <c r="J7955"/>
      <c r="U7955" s="43"/>
      <c r="AE7955"/>
    </row>
    <row r="7956" spans="1:31">
      <c r="A7956">
        <v>21410</v>
      </c>
      <c r="B7956" t="s">
        <v>7136</v>
      </c>
      <c r="C7956" t="s">
        <v>33478</v>
      </c>
      <c r="D7956" t="s">
        <v>33476</v>
      </c>
      <c r="E7956"/>
      <c r="F7956"/>
      <c r="G7956"/>
      <c r="H7956"/>
      <c r="I7956"/>
      <c r="J7956"/>
      <c r="U7956" s="43"/>
      <c r="AE7956"/>
    </row>
    <row r="7957" spans="1:31">
      <c r="A7957">
        <v>21170</v>
      </c>
      <c r="B7957" t="s">
        <v>7137</v>
      </c>
      <c r="C7957" t="s">
        <v>33477</v>
      </c>
      <c r="D7957" t="s">
        <v>33476</v>
      </c>
      <c r="E7957"/>
      <c r="F7957"/>
      <c r="G7957"/>
      <c r="H7957"/>
      <c r="I7957"/>
      <c r="J7957"/>
      <c r="U7957" s="43"/>
      <c r="AE7957"/>
    </row>
    <row r="7958" spans="1:31">
      <c r="A7958">
        <v>21490</v>
      </c>
      <c r="B7958" t="s">
        <v>7138</v>
      </c>
      <c r="C7958" t="s">
        <v>33477</v>
      </c>
      <c r="D7958" t="s">
        <v>33476</v>
      </c>
      <c r="E7958"/>
      <c r="F7958"/>
      <c r="G7958"/>
      <c r="H7958"/>
      <c r="I7958"/>
      <c r="J7958"/>
      <c r="U7958" s="43"/>
      <c r="AE7958"/>
    </row>
    <row r="7959" spans="1:31">
      <c r="A7959">
        <v>21270</v>
      </c>
      <c r="B7959" t="s">
        <v>7139</v>
      </c>
      <c r="C7959" t="s">
        <v>33477</v>
      </c>
      <c r="D7959" t="s">
        <v>33476</v>
      </c>
      <c r="E7959"/>
      <c r="F7959"/>
      <c r="G7959"/>
      <c r="H7959"/>
      <c r="I7959"/>
      <c r="J7959"/>
      <c r="U7959" s="43"/>
      <c r="AE7959"/>
    </row>
    <row r="7960" spans="1:31">
      <c r="A7960">
        <v>21450</v>
      </c>
      <c r="B7960" t="s">
        <v>7140</v>
      </c>
      <c r="C7960" t="s">
        <v>33478</v>
      </c>
      <c r="D7960" t="s">
        <v>33476</v>
      </c>
      <c r="E7960"/>
      <c r="F7960"/>
      <c r="G7960"/>
      <c r="H7960"/>
      <c r="I7960"/>
      <c r="J7960"/>
      <c r="U7960" s="43"/>
      <c r="AE7960"/>
    </row>
    <row r="7961" spans="1:31">
      <c r="A7961">
        <v>21200</v>
      </c>
      <c r="B7961" t="s">
        <v>7141</v>
      </c>
      <c r="C7961" t="s">
        <v>33477</v>
      </c>
      <c r="D7961" t="s">
        <v>33476</v>
      </c>
      <c r="E7961"/>
      <c r="F7961"/>
      <c r="G7961"/>
      <c r="H7961"/>
      <c r="I7961"/>
      <c r="J7961"/>
      <c r="U7961" s="43"/>
      <c r="AE7961"/>
    </row>
    <row r="7962" spans="1:31">
      <c r="A7962">
        <v>21410</v>
      </c>
      <c r="B7962" t="s">
        <v>7142</v>
      </c>
      <c r="C7962" t="s">
        <v>33478</v>
      </c>
      <c r="D7962" t="s">
        <v>33476</v>
      </c>
      <c r="E7962"/>
      <c r="F7962"/>
      <c r="G7962"/>
      <c r="H7962"/>
      <c r="I7962"/>
      <c r="J7962"/>
      <c r="U7962" s="43"/>
      <c r="AE7962"/>
    </row>
    <row r="7963" spans="1:31">
      <c r="A7963">
        <v>21410</v>
      </c>
      <c r="B7963" t="s">
        <v>7142</v>
      </c>
      <c r="C7963" t="s">
        <v>33478</v>
      </c>
      <c r="D7963" t="s">
        <v>33476</v>
      </c>
      <c r="E7963"/>
      <c r="F7963"/>
      <c r="G7963"/>
      <c r="H7963"/>
      <c r="I7963"/>
      <c r="J7963"/>
      <c r="U7963" s="43"/>
      <c r="AE7963"/>
    </row>
    <row r="7964" spans="1:31">
      <c r="A7964">
        <v>21210</v>
      </c>
      <c r="B7964" t="s">
        <v>7143</v>
      </c>
      <c r="C7964" t="s">
        <v>33478</v>
      </c>
      <c r="D7964" t="s">
        <v>33476</v>
      </c>
      <c r="E7964"/>
      <c r="F7964"/>
      <c r="G7964"/>
      <c r="H7964"/>
      <c r="I7964"/>
      <c r="J7964"/>
      <c r="U7964" s="43"/>
      <c r="AE7964"/>
    </row>
    <row r="7965" spans="1:31">
      <c r="A7965">
        <v>21440</v>
      </c>
      <c r="B7965" t="s">
        <v>537</v>
      </c>
      <c r="C7965" t="s">
        <v>33478</v>
      </c>
      <c r="D7965" t="s">
        <v>33476</v>
      </c>
      <c r="E7965"/>
      <c r="F7965"/>
      <c r="G7965"/>
      <c r="H7965"/>
      <c r="I7965"/>
      <c r="J7965"/>
      <c r="U7965" s="43"/>
      <c r="AE7965"/>
    </row>
    <row r="7966" spans="1:31">
      <c r="A7966">
        <v>21610</v>
      </c>
      <c r="B7966" t="s">
        <v>7144</v>
      </c>
      <c r="C7966" t="s">
        <v>33477</v>
      </c>
      <c r="D7966" t="s">
        <v>33476</v>
      </c>
      <c r="E7966"/>
      <c r="F7966"/>
      <c r="G7966"/>
      <c r="H7966"/>
      <c r="I7966"/>
      <c r="J7966"/>
      <c r="U7966" s="43"/>
      <c r="AE7966"/>
    </row>
    <row r="7967" spans="1:31">
      <c r="A7967">
        <v>21540</v>
      </c>
      <c r="B7967" t="s">
        <v>3652</v>
      </c>
      <c r="C7967" t="s">
        <v>33478</v>
      </c>
      <c r="D7967" t="s">
        <v>33476</v>
      </c>
      <c r="E7967"/>
      <c r="F7967"/>
      <c r="G7967"/>
      <c r="H7967"/>
      <c r="I7967"/>
      <c r="J7967"/>
      <c r="U7967" s="43"/>
      <c r="AE7967"/>
    </row>
    <row r="7968" spans="1:31">
      <c r="A7968">
        <v>21700</v>
      </c>
      <c r="B7968" t="s">
        <v>7145</v>
      </c>
      <c r="C7968" t="s">
        <v>33477</v>
      </c>
      <c r="D7968" t="s">
        <v>33476</v>
      </c>
      <c r="E7968"/>
      <c r="F7968"/>
      <c r="G7968"/>
      <c r="H7968"/>
      <c r="I7968"/>
      <c r="J7968"/>
      <c r="U7968" s="43"/>
      <c r="AE7968"/>
    </row>
    <row r="7969" spans="1:31">
      <c r="A7969">
        <v>21220</v>
      </c>
      <c r="B7969" t="s">
        <v>7146</v>
      </c>
      <c r="C7969" t="s">
        <v>33477</v>
      </c>
      <c r="D7969" t="s">
        <v>33476</v>
      </c>
      <c r="E7969"/>
      <c r="F7969"/>
      <c r="G7969"/>
      <c r="H7969"/>
      <c r="I7969"/>
      <c r="J7969"/>
      <c r="U7969" s="43"/>
      <c r="AE7969"/>
    </row>
    <row r="7970" spans="1:31">
      <c r="A7970">
        <v>21230</v>
      </c>
      <c r="B7970" t="s">
        <v>7147</v>
      </c>
      <c r="C7970" t="s">
        <v>33477</v>
      </c>
      <c r="D7970" t="s">
        <v>33476</v>
      </c>
      <c r="E7970"/>
      <c r="F7970"/>
      <c r="G7970"/>
      <c r="H7970"/>
      <c r="I7970"/>
      <c r="J7970"/>
      <c r="U7970" s="43"/>
      <c r="AE7970"/>
    </row>
    <row r="7971" spans="1:31">
      <c r="A7971">
        <v>21230</v>
      </c>
      <c r="B7971" t="s">
        <v>7148</v>
      </c>
      <c r="C7971" t="s">
        <v>33477</v>
      </c>
      <c r="D7971" t="s">
        <v>33476</v>
      </c>
      <c r="E7971"/>
      <c r="F7971"/>
      <c r="G7971"/>
      <c r="H7971"/>
      <c r="I7971"/>
      <c r="J7971"/>
      <c r="U7971" s="43"/>
      <c r="AE7971"/>
    </row>
    <row r="7972" spans="1:31">
      <c r="A7972">
        <v>21500</v>
      </c>
      <c r="B7972" t="s">
        <v>547</v>
      </c>
      <c r="C7972" t="s">
        <v>33477</v>
      </c>
      <c r="D7972" t="s">
        <v>33476</v>
      </c>
      <c r="E7972"/>
      <c r="F7972"/>
      <c r="G7972"/>
      <c r="H7972"/>
      <c r="I7972"/>
      <c r="J7972"/>
      <c r="U7972" s="43"/>
      <c r="AE7972"/>
    </row>
    <row r="7973" spans="1:31">
      <c r="A7973">
        <v>21190</v>
      </c>
      <c r="B7973" t="s">
        <v>5589</v>
      </c>
      <c r="C7973" t="s">
        <v>33477</v>
      </c>
      <c r="D7973" t="s">
        <v>33476</v>
      </c>
      <c r="E7973"/>
      <c r="F7973"/>
      <c r="G7973"/>
      <c r="H7973"/>
      <c r="I7973"/>
      <c r="J7973"/>
      <c r="U7973" s="43"/>
      <c r="AE7973"/>
    </row>
    <row r="7974" spans="1:31">
      <c r="A7974">
        <v>21320</v>
      </c>
      <c r="B7974" t="s">
        <v>7149</v>
      </c>
      <c r="C7974" t="s">
        <v>33478</v>
      </c>
      <c r="D7974" t="s">
        <v>33476</v>
      </c>
      <c r="E7974"/>
      <c r="F7974"/>
      <c r="G7974"/>
      <c r="H7974"/>
      <c r="I7974"/>
      <c r="J7974"/>
      <c r="U7974" s="43"/>
      <c r="AE7974"/>
    </row>
    <row r="7975" spans="1:31">
      <c r="A7975">
        <v>21270</v>
      </c>
      <c r="B7975" t="s">
        <v>2048</v>
      </c>
      <c r="C7975" t="s">
        <v>33477</v>
      </c>
      <c r="D7975" t="s">
        <v>33476</v>
      </c>
      <c r="E7975"/>
      <c r="F7975"/>
      <c r="G7975"/>
      <c r="H7975"/>
      <c r="I7975"/>
      <c r="J7975"/>
      <c r="U7975" s="43"/>
      <c r="AE7975"/>
    </row>
    <row r="7976" spans="1:31">
      <c r="A7976">
        <v>21130</v>
      </c>
      <c r="B7976" t="s">
        <v>7150</v>
      </c>
      <c r="C7976" t="s">
        <v>33477</v>
      </c>
      <c r="D7976" t="s">
        <v>33476</v>
      </c>
      <c r="E7976"/>
      <c r="F7976"/>
      <c r="G7976"/>
      <c r="H7976"/>
      <c r="I7976"/>
      <c r="J7976"/>
      <c r="U7976" s="43"/>
      <c r="AE7976"/>
    </row>
    <row r="7977" spans="1:31">
      <c r="A7977">
        <v>21440</v>
      </c>
      <c r="B7977" t="s">
        <v>7151</v>
      </c>
      <c r="C7977" t="s">
        <v>33478</v>
      </c>
      <c r="D7977" t="s">
        <v>33476</v>
      </c>
      <c r="E7977"/>
      <c r="F7977"/>
      <c r="G7977"/>
      <c r="H7977"/>
      <c r="I7977"/>
      <c r="J7977"/>
      <c r="U7977" s="43"/>
      <c r="AE7977"/>
    </row>
    <row r="7978" spans="1:31">
      <c r="A7978">
        <v>21610</v>
      </c>
      <c r="B7978" t="s">
        <v>7152</v>
      </c>
      <c r="C7978" t="s">
        <v>33477</v>
      </c>
      <c r="D7978" t="s">
        <v>33476</v>
      </c>
      <c r="E7978"/>
      <c r="F7978"/>
      <c r="G7978"/>
      <c r="H7978"/>
      <c r="I7978"/>
      <c r="J7978"/>
      <c r="U7978" s="43"/>
      <c r="AE7978"/>
    </row>
    <row r="7979" spans="1:31">
      <c r="A7979">
        <v>21170</v>
      </c>
      <c r="B7979" t="s">
        <v>7153</v>
      </c>
      <c r="C7979" t="s">
        <v>33477</v>
      </c>
      <c r="D7979" t="s">
        <v>33476</v>
      </c>
      <c r="E7979"/>
      <c r="F7979"/>
      <c r="G7979"/>
      <c r="H7979"/>
      <c r="I7979"/>
      <c r="J7979"/>
      <c r="U7979" s="43"/>
      <c r="AE7979"/>
    </row>
    <row r="7980" spans="1:31">
      <c r="A7980">
        <v>21350</v>
      </c>
      <c r="B7980" t="s">
        <v>3662</v>
      </c>
      <c r="C7980" t="s">
        <v>33478</v>
      </c>
      <c r="D7980" t="s">
        <v>33476</v>
      </c>
      <c r="E7980"/>
      <c r="F7980"/>
      <c r="G7980"/>
      <c r="H7980"/>
      <c r="I7980"/>
      <c r="J7980"/>
      <c r="U7980" s="43"/>
      <c r="AE7980"/>
    </row>
    <row r="7981" spans="1:31">
      <c r="A7981">
        <v>21170</v>
      </c>
      <c r="B7981" t="s">
        <v>3663</v>
      </c>
      <c r="C7981" t="s">
        <v>33477</v>
      </c>
      <c r="D7981" t="s">
        <v>33476</v>
      </c>
      <c r="E7981"/>
      <c r="F7981"/>
      <c r="G7981"/>
      <c r="H7981"/>
      <c r="I7981"/>
      <c r="J7981"/>
      <c r="U7981" s="43"/>
      <c r="AE7981"/>
    </row>
    <row r="7982" spans="1:31">
      <c r="A7982">
        <v>21410</v>
      </c>
      <c r="B7982" t="s">
        <v>7154</v>
      </c>
      <c r="C7982" t="s">
        <v>33478</v>
      </c>
      <c r="D7982" t="s">
        <v>33476</v>
      </c>
      <c r="E7982"/>
      <c r="F7982"/>
      <c r="G7982"/>
      <c r="H7982"/>
      <c r="I7982"/>
      <c r="J7982"/>
      <c r="U7982" s="43"/>
      <c r="AE7982"/>
    </row>
    <row r="7983" spans="1:31">
      <c r="A7983">
        <v>21580</v>
      </c>
      <c r="B7983" t="s">
        <v>7155</v>
      </c>
      <c r="C7983" t="s">
        <v>33478</v>
      </c>
      <c r="D7983" t="s">
        <v>33476</v>
      </c>
      <c r="E7983"/>
      <c r="F7983"/>
      <c r="G7983"/>
      <c r="H7983"/>
      <c r="I7983"/>
      <c r="J7983"/>
      <c r="U7983" s="43"/>
      <c r="AE7983"/>
    </row>
    <row r="7984" spans="1:31">
      <c r="A7984">
        <v>21690</v>
      </c>
      <c r="B7984" t="s">
        <v>7156</v>
      </c>
      <c r="C7984" t="s">
        <v>33478</v>
      </c>
      <c r="D7984" t="s">
        <v>33476</v>
      </c>
      <c r="E7984"/>
      <c r="F7984"/>
      <c r="G7984"/>
      <c r="H7984"/>
      <c r="I7984"/>
      <c r="J7984"/>
      <c r="U7984" s="43"/>
      <c r="AE7984"/>
    </row>
    <row r="7985" spans="1:31">
      <c r="A7985">
        <v>21170</v>
      </c>
      <c r="B7985" t="s">
        <v>7157</v>
      </c>
      <c r="C7985" t="s">
        <v>33477</v>
      </c>
      <c r="D7985" t="s">
        <v>33476</v>
      </c>
      <c r="E7985"/>
      <c r="F7985"/>
      <c r="G7985"/>
      <c r="H7985"/>
      <c r="I7985"/>
      <c r="J7985"/>
      <c r="U7985" s="43"/>
      <c r="AE7985"/>
    </row>
    <row r="7986" spans="1:31">
      <c r="A7986">
        <v>21590</v>
      </c>
      <c r="B7986" t="s">
        <v>7158</v>
      </c>
      <c r="C7986" t="s">
        <v>33477</v>
      </c>
      <c r="D7986" t="e">
        <v>#N/A</v>
      </c>
      <c r="E7986"/>
      <c r="F7986"/>
      <c r="G7986"/>
      <c r="H7986"/>
      <c r="I7986"/>
      <c r="J7986"/>
      <c r="U7986" s="43"/>
      <c r="AE7986"/>
    </row>
    <row r="7987" spans="1:31">
      <c r="A7987">
        <v>21340</v>
      </c>
      <c r="B7987" t="s">
        <v>7159</v>
      </c>
      <c r="C7987" t="s">
        <v>33477</v>
      </c>
      <c r="D7987" t="s">
        <v>33476</v>
      </c>
      <c r="E7987"/>
      <c r="F7987"/>
      <c r="G7987"/>
      <c r="H7987"/>
      <c r="I7987"/>
      <c r="J7987"/>
      <c r="U7987" s="43"/>
      <c r="AE7987"/>
    </row>
    <row r="7988" spans="1:31">
      <c r="A7988">
        <v>21210</v>
      </c>
      <c r="B7988" t="s">
        <v>7160</v>
      </c>
      <c r="C7988" t="s">
        <v>33478</v>
      </c>
      <c r="D7988" t="s">
        <v>33476</v>
      </c>
      <c r="E7988"/>
      <c r="F7988"/>
      <c r="G7988"/>
      <c r="H7988"/>
      <c r="I7988"/>
      <c r="J7988"/>
      <c r="U7988" s="43"/>
      <c r="AE7988"/>
    </row>
    <row r="7989" spans="1:31">
      <c r="A7989">
        <v>21910</v>
      </c>
      <c r="B7989" t="s">
        <v>7161</v>
      </c>
      <c r="C7989" t="s">
        <v>33477</v>
      </c>
      <c r="D7989" t="e">
        <v>#N/A</v>
      </c>
      <c r="E7989"/>
      <c r="F7989"/>
      <c r="G7989"/>
      <c r="H7989"/>
      <c r="I7989"/>
      <c r="J7989"/>
      <c r="U7989" s="43"/>
      <c r="AE7989"/>
    </row>
    <row r="7990" spans="1:31">
      <c r="A7990">
        <v>21910</v>
      </c>
      <c r="B7990" t="s">
        <v>7162</v>
      </c>
      <c r="C7990" t="s">
        <v>33477</v>
      </c>
      <c r="D7990" t="e">
        <v>#N/A</v>
      </c>
      <c r="E7990"/>
      <c r="F7990"/>
      <c r="G7990"/>
      <c r="H7990"/>
      <c r="I7990"/>
      <c r="J7990"/>
      <c r="U7990" s="43"/>
      <c r="AE7990"/>
    </row>
    <row r="7991" spans="1:31">
      <c r="A7991">
        <v>21120</v>
      </c>
      <c r="B7991" t="s">
        <v>7163</v>
      </c>
      <c r="C7991" t="s">
        <v>33477</v>
      </c>
      <c r="D7991" t="s">
        <v>33476</v>
      </c>
      <c r="E7991"/>
      <c r="F7991"/>
      <c r="G7991"/>
      <c r="H7991"/>
      <c r="I7991"/>
      <c r="J7991"/>
      <c r="U7991" s="43"/>
      <c r="AE7991"/>
    </row>
    <row r="7992" spans="1:31">
      <c r="A7992">
        <v>21360</v>
      </c>
      <c r="B7992" t="s">
        <v>7164</v>
      </c>
      <c r="C7992" t="s">
        <v>33478</v>
      </c>
      <c r="D7992" t="s">
        <v>33476</v>
      </c>
      <c r="E7992"/>
      <c r="F7992"/>
      <c r="G7992"/>
      <c r="H7992"/>
      <c r="I7992"/>
      <c r="J7992"/>
      <c r="U7992" s="43"/>
      <c r="AE7992"/>
    </row>
    <row r="7993" spans="1:31">
      <c r="A7993">
        <v>21380</v>
      </c>
      <c r="B7993" t="s">
        <v>7165</v>
      </c>
      <c r="C7993" t="s">
        <v>33477</v>
      </c>
      <c r="D7993" t="s">
        <v>33476</v>
      </c>
      <c r="E7993"/>
      <c r="F7993"/>
      <c r="G7993"/>
      <c r="H7993"/>
      <c r="I7993"/>
      <c r="J7993"/>
      <c r="U7993" s="43"/>
      <c r="AE7993"/>
    </row>
    <row r="7994" spans="1:31">
      <c r="A7994">
        <v>21420</v>
      </c>
      <c r="B7994" t="s">
        <v>7166</v>
      </c>
      <c r="C7994" t="s">
        <v>33478</v>
      </c>
      <c r="D7994" t="s">
        <v>33476</v>
      </c>
      <c r="E7994"/>
      <c r="F7994"/>
      <c r="G7994"/>
      <c r="H7994"/>
      <c r="I7994"/>
      <c r="J7994"/>
      <c r="U7994" s="43"/>
      <c r="AE7994"/>
    </row>
    <row r="7995" spans="1:31">
      <c r="A7995">
        <v>21380</v>
      </c>
      <c r="B7995" t="s">
        <v>7167</v>
      </c>
      <c r="C7995" t="s">
        <v>33477</v>
      </c>
      <c r="D7995" t="s">
        <v>33476</v>
      </c>
      <c r="E7995"/>
      <c r="F7995"/>
      <c r="G7995"/>
      <c r="H7995"/>
      <c r="I7995"/>
      <c r="J7995"/>
      <c r="U7995" s="43"/>
      <c r="AE7995"/>
    </row>
    <row r="7996" spans="1:31">
      <c r="A7996">
        <v>21540</v>
      </c>
      <c r="B7996" t="s">
        <v>7168</v>
      </c>
      <c r="C7996" t="s">
        <v>33478</v>
      </c>
      <c r="D7996" t="s">
        <v>33476</v>
      </c>
      <c r="E7996"/>
      <c r="F7996"/>
      <c r="G7996"/>
      <c r="H7996"/>
      <c r="I7996"/>
      <c r="J7996"/>
      <c r="U7996" s="43"/>
      <c r="AE7996"/>
    </row>
    <row r="7997" spans="1:31">
      <c r="A7997">
        <v>21430</v>
      </c>
      <c r="B7997" t="s">
        <v>7169</v>
      </c>
      <c r="C7997" t="s">
        <v>33477</v>
      </c>
      <c r="D7997" t="s">
        <v>33476</v>
      </c>
      <c r="E7997"/>
      <c r="F7997"/>
      <c r="G7997"/>
      <c r="H7997"/>
      <c r="I7997"/>
      <c r="J7997"/>
      <c r="U7997" s="43"/>
      <c r="AE7997"/>
    </row>
    <row r="7998" spans="1:31">
      <c r="A7998">
        <v>21500</v>
      </c>
      <c r="B7998" t="s">
        <v>7170</v>
      </c>
      <c r="C7998" t="s">
        <v>33477</v>
      </c>
      <c r="D7998" t="s">
        <v>33476</v>
      </c>
      <c r="E7998"/>
      <c r="F7998"/>
      <c r="G7998"/>
      <c r="H7998"/>
      <c r="I7998"/>
      <c r="J7998"/>
      <c r="U7998" s="43"/>
      <c r="AE7998"/>
    </row>
    <row r="7999" spans="1:31">
      <c r="A7999">
        <v>21310</v>
      </c>
      <c r="B7999" t="s">
        <v>7171</v>
      </c>
      <c r="C7999" t="s">
        <v>33477</v>
      </c>
      <c r="D7999" t="s">
        <v>33476</v>
      </c>
      <c r="E7999"/>
      <c r="F7999"/>
      <c r="G7999"/>
      <c r="H7999"/>
      <c r="I7999"/>
      <c r="J7999"/>
      <c r="U7999" s="43"/>
      <c r="AE7999"/>
    </row>
    <row r="8000" spans="1:31">
      <c r="A8000">
        <v>21910</v>
      </c>
      <c r="B8000" t="s">
        <v>7172</v>
      </c>
      <c r="C8000" t="s">
        <v>33477</v>
      </c>
      <c r="D8000" t="e">
        <v>#N/A</v>
      </c>
      <c r="E8000"/>
      <c r="F8000"/>
      <c r="G8000"/>
      <c r="H8000"/>
      <c r="I8000"/>
      <c r="J8000"/>
      <c r="U8000" s="43"/>
      <c r="AE8000"/>
    </row>
    <row r="8001" spans="1:31">
      <c r="A8001">
        <v>21220</v>
      </c>
      <c r="B8001" t="s">
        <v>7173</v>
      </c>
      <c r="C8001" t="s">
        <v>33477</v>
      </c>
      <c r="D8001" t="s">
        <v>33476</v>
      </c>
      <c r="E8001"/>
      <c r="F8001"/>
      <c r="G8001"/>
      <c r="H8001"/>
      <c r="I8001"/>
      <c r="J8001"/>
      <c r="U8001" s="43"/>
      <c r="AE8001"/>
    </row>
    <row r="8002" spans="1:31">
      <c r="A8002">
        <v>21150</v>
      </c>
      <c r="B8002" t="s">
        <v>7174</v>
      </c>
      <c r="C8002" t="s">
        <v>33477</v>
      </c>
      <c r="D8002" t="s">
        <v>33476</v>
      </c>
      <c r="E8002"/>
      <c r="F8002"/>
      <c r="G8002"/>
      <c r="H8002"/>
      <c r="I8002"/>
      <c r="J8002"/>
      <c r="U8002" s="43"/>
      <c r="AE8002"/>
    </row>
    <row r="8003" spans="1:31">
      <c r="A8003">
        <v>21260</v>
      </c>
      <c r="B8003" t="s">
        <v>7175</v>
      </c>
      <c r="C8003" t="s">
        <v>33477</v>
      </c>
      <c r="D8003" t="s">
        <v>33476</v>
      </c>
      <c r="E8003"/>
      <c r="F8003"/>
      <c r="G8003"/>
      <c r="H8003"/>
      <c r="I8003"/>
      <c r="J8003"/>
      <c r="U8003" s="43"/>
      <c r="AE8003"/>
    </row>
    <row r="8004" spans="1:31">
      <c r="A8004">
        <v>21320</v>
      </c>
      <c r="B8004" t="s">
        <v>7176</v>
      </c>
      <c r="C8004" t="s">
        <v>33478</v>
      </c>
      <c r="D8004" t="s">
        <v>33476</v>
      </c>
      <c r="E8004"/>
      <c r="F8004"/>
      <c r="G8004"/>
      <c r="H8004"/>
      <c r="I8004"/>
      <c r="J8004"/>
      <c r="U8004" s="43"/>
      <c r="AE8004"/>
    </row>
    <row r="8005" spans="1:31">
      <c r="A8005">
        <v>21220</v>
      </c>
      <c r="B8005" t="s">
        <v>7177</v>
      </c>
      <c r="C8005" t="s">
        <v>33477</v>
      </c>
      <c r="D8005" t="s">
        <v>33476</v>
      </c>
      <c r="E8005"/>
      <c r="F8005"/>
      <c r="G8005"/>
      <c r="H8005"/>
      <c r="I8005"/>
      <c r="J8005"/>
      <c r="U8005" s="43"/>
      <c r="AE8005"/>
    </row>
    <row r="8006" spans="1:31">
      <c r="A8006">
        <v>21450</v>
      </c>
      <c r="B8006" t="s">
        <v>7178</v>
      </c>
      <c r="C8006" t="s">
        <v>33478</v>
      </c>
      <c r="D8006" t="s">
        <v>33476</v>
      </c>
      <c r="E8006"/>
      <c r="F8006"/>
      <c r="G8006"/>
      <c r="H8006"/>
      <c r="I8006"/>
      <c r="J8006"/>
      <c r="U8006" s="43"/>
      <c r="AE8006"/>
    </row>
    <row r="8007" spans="1:31">
      <c r="A8007">
        <v>21140</v>
      </c>
      <c r="B8007" t="s">
        <v>7179</v>
      </c>
      <c r="C8007" t="s">
        <v>33477</v>
      </c>
      <c r="D8007" t="s">
        <v>33476</v>
      </c>
      <c r="E8007"/>
      <c r="F8007"/>
      <c r="G8007"/>
      <c r="H8007"/>
      <c r="I8007"/>
      <c r="J8007"/>
      <c r="U8007" s="43"/>
      <c r="AE8007"/>
    </row>
    <row r="8008" spans="1:31">
      <c r="A8008">
        <v>21500</v>
      </c>
      <c r="B8008" t="s">
        <v>7180</v>
      </c>
      <c r="C8008" t="s">
        <v>33477</v>
      </c>
      <c r="D8008" t="s">
        <v>33476</v>
      </c>
      <c r="E8008"/>
      <c r="F8008"/>
      <c r="G8008"/>
      <c r="H8008"/>
      <c r="I8008"/>
      <c r="J8008"/>
      <c r="U8008" s="43"/>
      <c r="AE8008"/>
    </row>
    <row r="8009" spans="1:31">
      <c r="A8009">
        <v>21800</v>
      </c>
      <c r="B8009" t="s">
        <v>7181</v>
      </c>
      <c r="C8009" t="s">
        <v>33477</v>
      </c>
      <c r="D8009" t="s">
        <v>33476</v>
      </c>
      <c r="E8009"/>
      <c r="F8009"/>
      <c r="G8009"/>
      <c r="H8009"/>
      <c r="I8009"/>
      <c r="J8009"/>
      <c r="U8009" s="43"/>
      <c r="AE8009"/>
    </row>
    <row r="8010" spans="1:31">
      <c r="A8010">
        <v>21550</v>
      </c>
      <c r="B8010" t="s">
        <v>7182</v>
      </c>
      <c r="C8010" t="s">
        <v>33477</v>
      </c>
      <c r="D8010" t="e">
        <v>#N/A</v>
      </c>
      <c r="E8010"/>
      <c r="F8010"/>
      <c r="G8010"/>
      <c r="H8010"/>
      <c r="I8010"/>
      <c r="J8010"/>
      <c r="U8010" s="43"/>
      <c r="AE8010"/>
    </row>
    <row r="8011" spans="1:31">
      <c r="A8011">
        <v>21250</v>
      </c>
      <c r="B8011" t="s">
        <v>7183</v>
      </c>
      <c r="C8011" t="s">
        <v>33477</v>
      </c>
      <c r="D8011" t="s">
        <v>33481</v>
      </c>
      <c r="E8011"/>
      <c r="F8011"/>
      <c r="G8011"/>
      <c r="H8011"/>
      <c r="I8011"/>
      <c r="J8011"/>
      <c r="U8011" s="43"/>
      <c r="AE8011"/>
    </row>
    <row r="8012" spans="1:31">
      <c r="A8012">
        <v>21530</v>
      </c>
      <c r="B8012" t="s">
        <v>7184</v>
      </c>
      <c r="C8012" t="s">
        <v>33478</v>
      </c>
      <c r="D8012" t="s">
        <v>33476</v>
      </c>
      <c r="E8012"/>
      <c r="F8012"/>
      <c r="G8012"/>
      <c r="H8012"/>
      <c r="I8012"/>
      <c r="J8012"/>
      <c r="U8012" s="43"/>
      <c r="AE8012"/>
    </row>
    <row r="8013" spans="1:31">
      <c r="A8013">
        <v>21110</v>
      </c>
      <c r="B8013" t="s">
        <v>7185</v>
      </c>
      <c r="C8013" t="s">
        <v>33477</v>
      </c>
      <c r="D8013" t="s">
        <v>33476</v>
      </c>
      <c r="E8013"/>
      <c r="F8013"/>
      <c r="G8013"/>
      <c r="H8013"/>
      <c r="I8013"/>
      <c r="J8013"/>
      <c r="U8013" s="43"/>
      <c r="AE8013"/>
    </row>
    <row r="8014" spans="1:31">
      <c r="A8014">
        <v>21270</v>
      </c>
      <c r="B8014" t="s">
        <v>7186</v>
      </c>
      <c r="C8014" t="s">
        <v>33477</v>
      </c>
      <c r="D8014" t="s">
        <v>33476</v>
      </c>
      <c r="E8014"/>
      <c r="F8014"/>
      <c r="G8014"/>
      <c r="H8014"/>
      <c r="I8014"/>
      <c r="J8014"/>
      <c r="U8014" s="43"/>
      <c r="AE8014"/>
    </row>
    <row r="8015" spans="1:31">
      <c r="A8015">
        <v>21540</v>
      </c>
      <c r="B8015" t="s">
        <v>7187</v>
      </c>
      <c r="C8015" t="s">
        <v>33478</v>
      </c>
      <c r="D8015" t="s">
        <v>33476</v>
      </c>
      <c r="E8015"/>
      <c r="F8015"/>
      <c r="G8015"/>
      <c r="H8015"/>
      <c r="I8015"/>
      <c r="J8015"/>
      <c r="U8015" s="43"/>
      <c r="AE8015"/>
    </row>
    <row r="8016" spans="1:31">
      <c r="A8016">
        <v>21140</v>
      </c>
      <c r="B8016" t="s">
        <v>7188</v>
      </c>
      <c r="C8016" t="s">
        <v>33477</v>
      </c>
      <c r="D8016" t="s">
        <v>33476</v>
      </c>
      <c r="E8016"/>
      <c r="F8016"/>
      <c r="G8016"/>
      <c r="H8016"/>
      <c r="I8016"/>
      <c r="J8016"/>
      <c r="U8016" s="43"/>
      <c r="AE8016"/>
    </row>
    <row r="8017" spans="1:31">
      <c r="A8017">
        <v>21350</v>
      </c>
      <c r="B8017" t="s">
        <v>7189</v>
      </c>
      <c r="C8017" t="s">
        <v>33478</v>
      </c>
      <c r="D8017" t="s">
        <v>33476</v>
      </c>
      <c r="E8017"/>
      <c r="F8017"/>
      <c r="G8017"/>
      <c r="H8017"/>
      <c r="I8017"/>
      <c r="J8017"/>
      <c r="U8017" s="43"/>
      <c r="AE8017"/>
    </row>
    <row r="8018" spans="1:31">
      <c r="A8018">
        <v>21120</v>
      </c>
      <c r="B8018" t="s">
        <v>3673</v>
      </c>
      <c r="C8018" t="s">
        <v>33477</v>
      </c>
      <c r="D8018" t="s">
        <v>33476</v>
      </c>
      <c r="E8018"/>
      <c r="F8018"/>
      <c r="G8018"/>
      <c r="H8018"/>
      <c r="I8018"/>
      <c r="J8018"/>
      <c r="U8018" s="43"/>
      <c r="AE8018"/>
    </row>
    <row r="8019" spans="1:31">
      <c r="A8019">
        <v>21430</v>
      </c>
      <c r="B8019" t="s">
        <v>7190</v>
      </c>
      <c r="C8019" t="s">
        <v>33477</v>
      </c>
      <c r="D8019" t="s">
        <v>33476</v>
      </c>
      <c r="E8019"/>
      <c r="F8019"/>
      <c r="G8019"/>
      <c r="H8019"/>
      <c r="I8019"/>
      <c r="J8019"/>
      <c r="U8019" s="43"/>
      <c r="AE8019"/>
    </row>
    <row r="8020" spans="1:31">
      <c r="A8020">
        <v>21430</v>
      </c>
      <c r="B8020" t="s">
        <v>7190</v>
      </c>
      <c r="C8020" t="s">
        <v>33477</v>
      </c>
      <c r="D8020" t="s">
        <v>33476</v>
      </c>
      <c r="E8020"/>
      <c r="F8020"/>
      <c r="G8020"/>
      <c r="H8020"/>
      <c r="I8020"/>
      <c r="J8020"/>
      <c r="U8020" s="43"/>
      <c r="AE8020"/>
    </row>
    <row r="8021" spans="1:31">
      <c r="A8021">
        <v>21190</v>
      </c>
      <c r="B8021" t="s">
        <v>2936</v>
      </c>
      <c r="C8021" t="s">
        <v>33477</v>
      </c>
      <c r="D8021" t="s">
        <v>33476</v>
      </c>
      <c r="E8021"/>
      <c r="F8021"/>
      <c r="G8021"/>
      <c r="H8021"/>
      <c r="I8021"/>
      <c r="J8021"/>
      <c r="U8021" s="43"/>
      <c r="AE8021"/>
    </row>
    <row r="8022" spans="1:31">
      <c r="A8022">
        <v>21240</v>
      </c>
      <c r="B8022" t="s">
        <v>7191</v>
      </c>
      <c r="C8022" t="s">
        <v>33477</v>
      </c>
      <c r="D8022" t="e">
        <v>#N/A</v>
      </c>
      <c r="E8022"/>
      <c r="F8022"/>
      <c r="G8022"/>
      <c r="H8022"/>
      <c r="I8022"/>
      <c r="J8022"/>
      <c r="U8022" s="43"/>
      <c r="AE8022"/>
    </row>
    <row r="8023" spans="1:31">
      <c r="A8023">
        <v>21270</v>
      </c>
      <c r="B8023" t="s">
        <v>7192</v>
      </c>
      <c r="C8023" t="s">
        <v>33477</v>
      </c>
      <c r="D8023" t="s">
        <v>33476</v>
      </c>
      <c r="E8023"/>
      <c r="F8023"/>
      <c r="G8023"/>
      <c r="H8023"/>
      <c r="I8023"/>
      <c r="J8023"/>
      <c r="U8023" s="43"/>
      <c r="AE8023"/>
    </row>
    <row r="8024" spans="1:31">
      <c r="A8024">
        <v>21310</v>
      </c>
      <c r="B8024" t="s">
        <v>7193</v>
      </c>
      <c r="C8024" t="s">
        <v>33477</v>
      </c>
      <c r="D8024" t="s">
        <v>33476</v>
      </c>
      <c r="E8024"/>
      <c r="F8024"/>
      <c r="G8024"/>
      <c r="H8024"/>
      <c r="I8024"/>
      <c r="J8024"/>
      <c r="U8024" s="43"/>
      <c r="AE8024"/>
    </row>
    <row r="8025" spans="1:31">
      <c r="A8025">
        <v>21120</v>
      </c>
      <c r="B8025" t="s">
        <v>7194</v>
      </c>
      <c r="C8025" t="s">
        <v>33477</v>
      </c>
      <c r="D8025" t="s">
        <v>33476</v>
      </c>
      <c r="E8025"/>
      <c r="F8025"/>
      <c r="G8025"/>
      <c r="H8025"/>
      <c r="I8025"/>
      <c r="J8025"/>
      <c r="U8025" s="43"/>
      <c r="AE8025"/>
    </row>
    <row r="8026" spans="1:31">
      <c r="A8026">
        <v>21110</v>
      </c>
      <c r="B8026" t="s">
        <v>7195</v>
      </c>
      <c r="C8026" t="s">
        <v>33477</v>
      </c>
      <c r="D8026" t="s">
        <v>33476</v>
      </c>
      <c r="E8026"/>
      <c r="F8026"/>
      <c r="G8026"/>
      <c r="H8026"/>
      <c r="I8026"/>
      <c r="J8026"/>
      <c r="U8026" s="43"/>
      <c r="AE8026"/>
    </row>
    <row r="8027" spans="1:31">
      <c r="A8027">
        <v>21110</v>
      </c>
      <c r="B8027" t="s">
        <v>7196</v>
      </c>
      <c r="C8027" t="s">
        <v>33477</v>
      </c>
      <c r="D8027" t="s">
        <v>33476</v>
      </c>
      <c r="E8027"/>
      <c r="F8027"/>
      <c r="G8027"/>
      <c r="H8027"/>
      <c r="I8027"/>
      <c r="J8027"/>
      <c r="U8027" s="43"/>
      <c r="AE8027"/>
    </row>
    <row r="8028" spans="1:31">
      <c r="A8028">
        <v>21110</v>
      </c>
      <c r="B8028" t="s">
        <v>7196</v>
      </c>
      <c r="C8028" t="s">
        <v>33477</v>
      </c>
      <c r="D8028" t="s">
        <v>33476</v>
      </c>
      <c r="E8028"/>
      <c r="F8028"/>
      <c r="G8028"/>
      <c r="H8028"/>
      <c r="I8028"/>
      <c r="J8028"/>
      <c r="U8028" s="43"/>
      <c r="AE8028"/>
    </row>
    <row r="8029" spans="1:31">
      <c r="A8029">
        <v>21270</v>
      </c>
      <c r="B8029" t="s">
        <v>7197</v>
      </c>
      <c r="C8029" t="s">
        <v>33477</v>
      </c>
      <c r="D8029" t="s">
        <v>33476</v>
      </c>
      <c r="E8029"/>
      <c r="F8029"/>
      <c r="G8029"/>
      <c r="H8029"/>
      <c r="I8029"/>
      <c r="J8029"/>
      <c r="U8029" s="43"/>
      <c r="AE8029"/>
    </row>
    <row r="8030" spans="1:31">
      <c r="A8030">
        <v>21220</v>
      </c>
      <c r="B8030" t="s">
        <v>6036</v>
      </c>
      <c r="C8030" t="s">
        <v>33477</v>
      </c>
      <c r="D8030" t="s">
        <v>33476</v>
      </c>
      <c r="E8030"/>
      <c r="F8030"/>
      <c r="G8030"/>
      <c r="H8030"/>
      <c r="I8030"/>
      <c r="J8030"/>
      <c r="U8030" s="43"/>
      <c r="AE8030"/>
    </row>
    <row r="8031" spans="1:31">
      <c r="A8031">
        <v>21290</v>
      </c>
      <c r="B8031" t="s">
        <v>7198</v>
      </c>
      <c r="C8031" t="s">
        <v>33478</v>
      </c>
      <c r="D8031" t="s">
        <v>33476</v>
      </c>
      <c r="E8031"/>
      <c r="F8031"/>
      <c r="G8031"/>
      <c r="H8031"/>
      <c r="I8031"/>
      <c r="J8031"/>
      <c r="U8031" s="43"/>
      <c r="AE8031"/>
    </row>
    <row r="8032" spans="1:31">
      <c r="A8032">
        <v>21150</v>
      </c>
      <c r="B8032" t="s">
        <v>7199</v>
      </c>
      <c r="C8032" t="s">
        <v>33477</v>
      </c>
      <c r="D8032" t="s">
        <v>33476</v>
      </c>
      <c r="E8032"/>
      <c r="F8032"/>
      <c r="G8032"/>
      <c r="H8032"/>
      <c r="I8032"/>
      <c r="J8032"/>
      <c r="U8032" s="43"/>
      <c r="AE8032"/>
    </row>
    <row r="8033" spans="1:31">
      <c r="A8033">
        <v>21570</v>
      </c>
      <c r="B8033" t="s">
        <v>7200</v>
      </c>
      <c r="C8033" t="s">
        <v>33478</v>
      </c>
      <c r="D8033" t="s">
        <v>33476</v>
      </c>
      <c r="E8033"/>
      <c r="F8033"/>
      <c r="G8033"/>
      <c r="H8033"/>
      <c r="I8033"/>
      <c r="J8033"/>
      <c r="U8033" s="43"/>
      <c r="AE8033"/>
    </row>
    <row r="8034" spans="1:31">
      <c r="A8034">
        <v>21210</v>
      </c>
      <c r="B8034" t="s">
        <v>7201</v>
      </c>
      <c r="C8034" t="s">
        <v>33478</v>
      </c>
      <c r="D8034" t="s">
        <v>33476</v>
      </c>
      <c r="E8034"/>
      <c r="F8034"/>
      <c r="G8034"/>
      <c r="H8034"/>
      <c r="I8034"/>
      <c r="J8034"/>
      <c r="U8034" s="43"/>
      <c r="AE8034"/>
    </row>
    <row r="8035" spans="1:31">
      <c r="A8035">
        <v>21320</v>
      </c>
      <c r="B8035" t="s">
        <v>7202</v>
      </c>
      <c r="C8035" t="s">
        <v>33478</v>
      </c>
      <c r="D8035" t="s">
        <v>33476</v>
      </c>
      <c r="E8035"/>
      <c r="F8035"/>
      <c r="G8035"/>
      <c r="H8035"/>
      <c r="I8035"/>
      <c r="J8035"/>
      <c r="U8035" s="43"/>
      <c r="AE8035"/>
    </row>
    <row r="8036" spans="1:31">
      <c r="A8036">
        <v>21360</v>
      </c>
      <c r="B8036" t="s">
        <v>7203</v>
      </c>
      <c r="C8036" t="s">
        <v>33478</v>
      </c>
      <c r="D8036" t="s">
        <v>33476</v>
      </c>
      <c r="E8036"/>
      <c r="F8036"/>
      <c r="G8036"/>
      <c r="H8036"/>
      <c r="I8036"/>
      <c r="J8036"/>
      <c r="U8036" s="43"/>
      <c r="AE8036"/>
    </row>
    <row r="8037" spans="1:31">
      <c r="A8037">
        <v>21110</v>
      </c>
      <c r="B8037" t="s">
        <v>7204</v>
      </c>
      <c r="C8037" t="s">
        <v>33477</v>
      </c>
      <c r="D8037" t="s">
        <v>33476</v>
      </c>
      <c r="E8037"/>
      <c r="F8037"/>
      <c r="G8037"/>
      <c r="H8037"/>
      <c r="I8037"/>
      <c r="J8037"/>
      <c r="U8037" s="43"/>
      <c r="AE8037"/>
    </row>
    <row r="8038" spans="1:31">
      <c r="A8038">
        <v>21350</v>
      </c>
      <c r="B8038" t="s">
        <v>7205</v>
      </c>
      <c r="C8038" t="s">
        <v>33478</v>
      </c>
      <c r="D8038" t="s">
        <v>33476</v>
      </c>
      <c r="E8038"/>
      <c r="F8038"/>
      <c r="G8038"/>
      <c r="H8038"/>
      <c r="I8038"/>
      <c r="J8038"/>
      <c r="U8038" s="43"/>
      <c r="AE8038"/>
    </row>
    <row r="8039" spans="1:31">
      <c r="A8039">
        <v>21360</v>
      </c>
      <c r="B8039" t="s">
        <v>7206</v>
      </c>
      <c r="C8039" t="s">
        <v>33478</v>
      </c>
      <c r="D8039" t="s">
        <v>33476</v>
      </c>
      <c r="E8039"/>
      <c r="F8039"/>
      <c r="G8039"/>
      <c r="H8039"/>
      <c r="I8039"/>
      <c r="J8039"/>
      <c r="U8039" s="43"/>
      <c r="AE8039"/>
    </row>
    <row r="8040" spans="1:31">
      <c r="A8040">
        <v>21460</v>
      </c>
      <c r="B8040" t="s">
        <v>7207</v>
      </c>
      <c r="C8040" t="s">
        <v>33477</v>
      </c>
      <c r="D8040" t="s">
        <v>33476</v>
      </c>
      <c r="E8040"/>
      <c r="F8040"/>
      <c r="G8040"/>
      <c r="H8040"/>
      <c r="I8040"/>
      <c r="J8040"/>
      <c r="U8040" s="43"/>
      <c r="AE8040"/>
    </row>
    <row r="8041" spans="1:31">
      <c r="A8041">
        <v>21340</v>
      </c>
      <c r="B8041" t="s">
        <v>7208</v>
      </c>
      <c r="C8041" t="s">
        <v>33477</v>
      </c>
      <c r="D8041" t="s">
        <v>33476</v>
      </c>
      <c r="E8041"/>
      <c r="F8041"/>
      <c r="G8041"/>
      <c r="H8041"/>
      <c r="I8041"/>
      <c r="J8041"/>
      <c r="U8041" s="43"/>
      <c r="AE8041"/>
    </row>
    <row r="8042" spans="1:31">
      <c r="A8042">
        <v>21250</v>
      </c>
      <c r="B8042" t="s">
        <v>7209</v>
      </c>
      <c r="C8042" t="s">
        <v>33477</v>
      </c>
      <c r="D8042" t="s">
        <v>33481</v>
      </c>
      <c r="E8042"/>
      <c r="F8042"/>
      <c r="G8042"/>
      <c r="H8042"/>
      <c r="I8042"/>
      <c r="J8042"/>
      <c r="U8042" s="43"/>
      <c r="AE8042"/>
    </row>
    <row r="8043" spans="1:31">
      <c r="A8043">
        <v>21120</v>
      </c>
      <c r="B8043" t="s">
        <v>7210</v>
      </c>
      <c r="C8043" t="s">
        <v>33477</v>
      </c>
      <c r="D8043" t="s">
        <v>33476</v>
      </c>
      <c r="E8043"/>
      <c r="F8043"/>
      <c r="G8043"/>
      <c r="H8043"/>
      <c r="I8043"/>
      <c r="J8043"/>
      <c r="U8043" s="43"/>
      <c r="AE8043"/>
    </row>
    <row r="8044" spans="1:31">
      <c r="A8044">
        <v>21130</v>
      </c>
      <c r="B8044" t="s">
        <v>7211</v>
      </c>
      <c r="C8044" t="s">
        <v>33477</v>
      </c>
      <c r="D8044" t="s">
        <v>33476</v>
      </c>
      <c r="E8044"/>
      <c r="F8044"/>
      <c r="G8044"/>
      <c r="H8044"/>
      <c r="I8044"/>
      <c r="J8044"/>
      <c r="U8044" s="43"/>
      <c r="AE8044"/>
    </row>
    <row r="8045" spans="1:31">
      <c r="A8045">
        <v>21460</v>
      </c>
      <c r="B8045" t="s">
        <v>7212</v>
      </c>
      <c r="C8045" t="s">
        <v>33477</v>
      </c>
      <c r="D8045" t="s">
        <v>33476</v>
      </c>
      <c r="E8045"/>
      <c r="F8045"/>
      <c r="G8045"/>
      <c r="H8045"/>
      <c r="I8045"/>
      <c r="J8045"/>
      <c r="U8045" s="43"/>
      <c r="AE8045"/>
    </row>
    <row r="8046" spans="1:31">
      <c r="A8046">
        <v>21500</v>
      </c>
      <c r="B8046" t="s">
        <v>7213</v>
      </c>
      <c r="C8046" t="s">
        <v>33477</v>
      </c>
      <c r="D8046" t="s">
        <v>33476</v>
      </c>
      <c r="E8046"/>
      <c r="F8046"/>
      <c r="G8046"/>
      <c r="H8046"/>
      <c r="I8046"/>
      <c r="J8046"/>
      <c r="U8046" s="43"/>
      <c r="AE8046"/>
    </row>
    <row r="8047" spans="1:31">
      <c r="A8047">
        <v>21460</v>
      </c>
      <c r="B8047" t="s">
        <v>7214</v>
      </c>
      <c r="C8047" t="s">
        <v>33477</v>
      </c>
      <c r="D8047" t="s">
        <v>33476</v>
      </c>
      <c r="E8047"/>
      <c r="F8047"/>
      <c r="G8047"/>
      <c r="H8047"/>
      <c r="I8047"/>
      <c r="J8047"/>
      <c r="U8047" s="43"/>
      <c r="AE8047"/>
    </row>
    <row r="8048" spans="1:31">
      <c r="A8048">
        <v>21130</v>
      </c>
      <c r="B8048" t="s">
        <v>7215</v>
      </c>
      <c r="C8048" t="s">
        <v>33477</v>
      </c>
      <c r="D8048" t="s">
        <v>33476</v>
      </c>
      <c r="E8048"/>
      <c r="F8048"/>
      <c r="G8048"/>
      <c r="H8048"/>
      <c r="I8048"/>
      <c r="J8048"/>
      <c r="U8048" s="43"/>
      <c r="AE8048"/>
    </row>
    <row r="8049" spans="1:31">
      <c r="A8049">
        <v>21310</v>
      </c>
      <c r="B8049" t="s">
        <v>7216</v>
      </c>
      <c r="C8049" t="s">
        <v>33477</v>
      </c>
      <c r="D8049" t="s">
        <v>33476</v>
      </c>
      <c r="E8049"/>
      <c r="F8049"/>
      <c r="G8049"/>
      <c r="H8049"/>
      <c r="I8049"/>
      <c r="J8049"/>
      <c r="U8049" s="43"/>
      <c r="AE8049"/>
    </row>
    <row r="8050" spans="1:31">
      <c r="A8050">
        <v>21170</v>
      </c>
      <c r="B8050" t="s">
        <v>7217</v>
      </c>
      <c r="C8050" t="s">
        <v>33477</v>
      </c>
      <c r="D8050" t="s">
        <v>33476</v>
      </c>
      <c r="E8050"/>
      <c r="F8050"/>
      <c r="G8050"/>
      <c r="H8050"/>
      <c r="I8050"/>
      <c r="J8050"/>
      <c r="U8050" s="43"/>
      <c r="AE8050"/>
    </row>
    <row r="8051" spans="1:31">
      <c r="A8051">
        <v>21440</v>
      </c>
      <c r="B8051" t="s">
        <v>7218</v>
      </c>
      <c r="C8051" t="s">
        <v>33478</v>
      </c>
      <c r="D8051" t="s">
        <v>33476</v>
      </c>
      <c r="E8051"/>
      <c r="F8051"/>
      <c r="G8051"/>
      <c r="H8051"/>
      <c r="I8051"/>
      <c r="J8051"/>
      <c r="U8051" s="43"/>
      <c r="AE8051"/>
    </row>
    <row r="8052" spans="1:31">
      <c r="A8052">
        <v>21250</v>
      </c>
      <c r="B8052" t="s">
        <v>7219</v>
      </c>
      <c r="C8052" t="s">
        <v>33477</v>
      </c>
      <c r="D8052" t="s">
        <v>33481</v>
      </c>
      <c r="E8052"/>
      <c r="F8052"/>
      <c r="G8052"/>
      <c r="H8052"/>
      <c r="I8052"/>
      <c r="J8052"/>
      <c r="U8052" s="43"/>
      <c r="AE8052"/>
    </row>
    <row r="8053" spans="1:31">
      <c r="A8053">
        <v>21540</v>
      </c>
      <c r="B8053" t="s">
        <v>7220</v>
      </c>
      <c r="C8053" t="s">
        <v>33478</v>
      </c>
      <c r="D8053" t="s">
        <v>33476</v>
      </c>
      <c r="E8053"/>
      <c r="F8053"/>
      <c r="G8053"/>
      <c r="H8053"/>
      <c r="I8053"/>
      <c r="J8053"/>
      <c r="U8053" s="43"/>
      <c r="AE8053"/>
    </row>
    <row r="8054" spans="1:31">
      <c r="A8054">
        <v>21350</v>
      </c>
      <c r="B8054" t="s">
        <v>7221</v>
      </c>
      <c r="C8054" t="s">
        <v>33478</v>
      </c>
      <c r="D8054" t="s">
        <v>33476</v>
      </c>
      <c r="E8054"/>
      <c r="F8054"/>
      <c r="G8054"/>
      <c r="H8054"/>
      <c r="I8054"/>
      <c r="J8054"/>
      <c r="U8054" s="43"/>
      <c r="AE8054"/>
    </row>
    <row r="8055" spans="1:31">
      <c r="A8055">
        <v>21220</v>
      </c>
      <c r="B8055" t="s">
        <v>7222</v>
      </c>
      <c r="C8055" t="s">
        <v>33477</v>
      </c>
      <c r="D8055" t="s">
        <v>33476</v>
      </c>
      <c r="E8055"/>
      <c r="F8055"/>
      <c r="G8055"/>
      <c r="H8055"/>
      <c r="I8055"/>
      <c r="J8055"/>
      <c r="U8055" s="43"/>
      <c r="AE8055"/>
    </row>
    <row r="8056" spans="1:31">
      <c r="A8056">
        <v>21121</v>
      </c>
      <c r="B8056" t="s">
        <v>7223</v>
      </c>
      <c r="C8056" t="s">
        <v>33478</v>
      </c>
      <c r="D8056" t="s">
        <v>33476</v>
      </c>
      <c r="E8056"/>
      <c r="F8056"/>
      <c r="G8056"/>
      <c r="H8056"/>
      <c r="I8056"/>
      <c r="J8056"/>
      <c r="U8056" s="43"/>
      <c r="AE8056"/>
    </row>
    <row r="8057" spans="1:31">
      <c r="A8057">
        <v>21320</v>
      </c>
      <c r="B8057" t="s">
        <v>7224</v>
      </c>
      <c r="C8057" t="s">
        <v>33478</v>
      </c>
      <c r="D8057" t="s">
        <v>33476</v>
      </c>
      <c r="E8057"/>
      <c r="F8057"/>
      <c r="G8057"/>
      <c r="H8057"/>
      <c r="I8057"/>
      <c r="J8057"/>
      <c r="U8057" s="43"/>
      <c r="AE8057"/>
    </row>
    <row r="8058" spans="1:31">
      <c r="A8058">
        <v>21400</v>
      </c>
      <c r="B8058" t="s">
        <v>7225</v>
      </c>
      <c r="C8058" t="s">
        <v>33477</v>
      </c>
      <c r="D8058" t="s">
        <v>33476</v>
      </c>
      <c r="E8058"/>
      <c r="F8058"/>
      <c r="G8058"/>
      <c r="H8058"/>
      <c r="I8058"/>
      <c r="J8058"/>
      <c r="U8058" s="43"/>
      <c r="AE8058"/>
    </row>
    <row r="8059" spans="1:31">
      <c r="A8059">
        <v>21400</v>
      </c>
      <c r="B8059" t="s">
        <v>7226</v>
      </c>
      <c r="C8059" t="s">
        <v>33477</v>
      </c>
      <c r="D8059" t="s">
        <v>33476</v>
      </c>
      <c r="E8059"/>
      <c r="F8059"/>
      <c r="G8059"/>
      <c r="H8059"/>
      <c r="I8059"/>
      <c r="J8059"/>
      <c r="U8059" s="43"/>
      <c r="AE8059"/>
    </row>
    <row r="8060" spans="1:31">
      <c r="A8060">
        <v>21110</v>
      </c>
      <c r="B8060" t="s">
        <v>7227</v>
      </c>
      <c r="C8060" t="s">
        <v>33477</v>
      </c>
      <c r="D8060" t="s">
        <v>33476</v>
      </c>
      <c r="E8060"/>
      <c r="F8060"/>
      <c r="G8060"/>
      <c r="H8060"/>
      <c r="I8060"/>
      <c r="J8060"/>
      <c r="U8060" s="43"/>
      <c r="AE8060"/>
    </row>
    <row r="8061" spans="1:31">
      <c r="A8061">
        <v>21490</v>
      </c>
      <c r="B8061" t="s">
        <v>7228</v>
      </c>
      <c r="C8061" t="s">
        <v>33477</v>
      </c>
      <c r="D8061" t="s">
        <v>33476</v>
      </c>
      <c r="E8061"/>
      <c r="F8061"/>
      <c r="G8061"/>
      <c r="H8061"/>
      <c r="I8061"/>
      <c r="J8061"/>
      <c r="U8061" s="43"/>
      <c r="AE8061"/>
    </row>
    <row r="8062" spans="1:31">
      <c r="A8062">
        <v>21440</v>
      </c>
      <c r="B8062" t="s">
        <v>7229</v>
      </c>
      <c r="C8062" t="s">
        <v>33478</v>
      </c>
      <c r="D8062" t="s">
        <v>33476</v>
      </c>
      <c r="E8062"/>
      <c r="F8062"/>
      <c r="G8062"/>
      <c r="H8062"/>
      <c r="I8062"/>
      <c r="J8062"/>
      <c r="U8062" s="43"/>
      <c r="AE8062"/>
    </row>
    <row r="8063" spans="1:31">
      <c r="A8063">
        <v>21360</v>
      </c>
      <c r="B8063" t="s">
        <v>7230</v>
      </c>
      <c r="C8063" t="s">
        <v>33478</v>
      </c>
      <c r="D8063" t="s">
        <v>33476</v>
      </c>
      <c r="E8063"/>
      <c r="F8063"/>
      <c r="G8063"/>
      <c r="H8063"/>
      <c r="I8063"/>
      <c r="J8063"/>
      <c r="U8063" s="43"/>
      <c r="AE8063"/>
    </row>
    <row r="8064" spans="1:31">
      <c r="A8064">
        <v>21370</v>
      </c>
      <c r="B8064" t="s">
        <v>7231</v>
      </c>
      <c r="C8064" t="s">
        <v>33478</v>
      </c>
      <c r="D8064" t="s">
        <v>33476</v>
      </c>
      <c r="E8064"/>
      <c r="F8064"/>
      <c r="G8064"/>
      <c r="H8064"/>
      <c r="I8064"/>
      <c r="J8064"/>
      <c r="U8064" s="43"/>
      <c r="AE8064"/>
    </row>
    <row r="8065" spans="1:31">
      <c r="A8065">
        <v>21350</v>
      </c>
      <c r="B8065" t="s">
        <v>7232</v>
      </c>
      <c r="C8065" t="s">
        <v>33478</v>
      </c>
      <c r="D8065" t="s">
        <v>33476</v>
      </c>
      <c r="E8065"/>
      <c r="F8065"/>
      <c r="G8065"/>
      <c r="H8065"/>
      <c r="I8065"/>
      <c r="J8065"/>
      <c r="U8065" s="43"/>
      <c r="AE8065"/>
    </row>
    <row r="8066" spans="1:31">
      <c r="A8066">
        <v>21150</v>
      </c>
      <c r="B8066" t="s">
        <v>7233</v>
      </c>
      <c r="C8066" t="s">
        <v>33477</v>
      </c>
      <c r="D8066" t="s">
        <v>33476</v>
      </c>
      <c r="E8066"/>
      <c r="F8066"/>
      <c r="G8066"/>
      <c r="H8066"/>
      <c r="I8066"/>
      <c r="J8066"/>
      <c r="U8066" s="43"/>
      <c r="AE8066"/>
    </row>
    <row r="8067" spans="1:31">
      <c r="A8067">
        <v>21150</v>
      </c>
      <c r="B8067" t="s">
        <v>7233</v>
      </c>
      <c r="C8067" t="s">
        <v>33477</v>
      </c>
      <c r="D8067" t="s">
        <v>33476</v>
      </c>
      <c r="E8067"/>
      <c r="F8067"/>
      <c r="G8067"/>
      <c r="H8067"/>
      <c r="I8067"/>
      <c r="J8067"/>
      <c r="U8067" s="43"/>
      <c r="AE8067"/>
    </row>
    <row r="8068" spans="1:31">
      <c r="A8068">
        <v>21330</v>
      </c>
      <c r="B8068" t="s">
        <v>7234</v>
      </c>
      <c r="C8068" t="s">
        <v>33477</v>
      </c>
      <c r="D8068" t="s">
        <v>33476</v>
      </c>
      <c r="E8068"/>
      <c r="F8068"/>
      <c r="G8068"/>
      <c r="H8068"/>
      <c r="I8068"/>
      <c r="J8068"/>
      <c r="U8068" s="43"/>
      <c r="AE8068"/>
    </row>
    <row r="8069" spans="1:31">
      <c r="A8069">
        <v>21260</v>
      </c>
      <c r="B8069" t="s">
        <v>7235</v>
      </c>
      <c r="C8069" t="s">
        <v>33477</v>
      </c>
      <c r="D8069" t="s">
        <v>33476</v>
      </c>
      <c r="E8069"/>
      <c r="F8069"/>
      <c r="G8069"/>
      <c r="H8069"/>
      <c r="I8069"/>
      <c r="J8069"/>
      <c r="U8069" s="43"/>
      <c r="AE8069"/>
    </row>
    <row r="8070" spans="1:31">
      <c r="A8070">
        <v>21120</v>
      </c>
      <c r="B8070" t="s">
        <v>7236</v>
      </c>
      <c r="C8070" t="s">
        <v>33477</v>
      </c>
      <c r="D8070" t="s">
        <v>33476</v>
      </c>
      <c r="E8070"/>
      <c r="F8070"/>
      <c r="G8070"/>
      <c r="H8070"/>
      <c r="I8070"/>
      <c r="J8070"/>
      <c r="U8070" s="43"/>
      <c r="AE8070"/>
    </row>
    <row r="8071" spans="1:31">
      <c r="A8071">
        <v>21260</v>
      </c>
      <c r="B8071" t="s">
        <v>7237</v>
      </c>
      <c r="C8071" t="s">
        <v>33477</v>
      </c>
      <c r="D8071" t="s">
        <v>33476</v>
      </c>
      <c r="E8071"/>
      <c r="F8071"/>
      <c r="G8071"/>
      <c r="H8071"/>
      <c r="I8071"/>
      <c r="J8071"/>
      <c r="U8071" s="43"/>
      <c r="AE8071"/>
    </row>
    <row r="8072" spans="1:31">
      <c r="A8072">
        <v>21260</v>
      </c>
      <c r="B8072" t="s">
        <v>7237</v>
      </c>
      <c r="C8072" t="s">
        <v>33477</v>
      </c>
      <c r="D8072" t="s">
        <v>33476</v>
      </c>
      <c r="E8072"/>
      <c r="F8072"/>
      <c r="G8072"/>
      <c r="H8072"/>
      <c r="I8072"/>
      <c r="J8072"/>
      <c r="U8072" s="43"/>
      <c r="AE8072"/>
    </row>
    <row r="8073" spans="1:31">
      <c r="A8073">
        <v>21540</v>
      </c>
      <c r="B8073" t="s">
        <v>7238</v>
      </c>
      <c r="C8073" t="s">
        <v>33478</v>
      </c>
      <c r="D8073" t="s">
        <v>33476</v>
      </c>
      <c r="E8073"/>
      <c r="F8073"/>
      <c r="G8073"/>
      <c r="H8073"/>
      <c r="I8073"/>
      <c r="J8073"/>
      <c r="U8073" s="43"/>
      <c r="AE8073"/>
    </row>
    <row r="8074" spans="1:31">
      <c r="A8074">
        <v>21690</v>
      </c>
      <c r="B8074" t="s">
        <v>7239</v>
      </c>
      <c r="C8074" t="s">
        <v>33478</v>
      </c>
      <c r="D8074" t="s">
        <v>33476</v>
      </c>
      <c r="E8074"/>
      <c r="F8074"/>
      <c r="G8074"/>
      <c r="H8074"/>
      <c r="I8074"/>
      <c r="J8074"/>
      <c r="U8074" s="43"/>
      <c r="AE8074"/>
    </row>
    <row r="8075" spans="1:31">
      <c r="A8075">
        <v>21330</v>
      </c>
      <c r="B8075" t="s">
        <v>7240</v>
      </c>
      <c r="C8075" t="s">
        <v>33477</v>
      </c>
      <c r="D8075" t="s">
        <v>33476</v>
      </c>
      <c r="E8075"/>
      <c r="F8075"/>
      <c r="G8075"/>
      <c r="H8075"/>
      <c r="I8075"/>
      <c r="J8075"/>
      <c r="U8075" s="43"/>
      <c r="AE8075"/>
    </row>
    <row r="8076" spans="1:31">
      <c r="A8076">
        <v>21350</v>
      </c>
      <c r="B8076" t="s">
        <v>7241</v>
      </c>
      <c r="C8076" t="s">
        <v>33478</v>
      </c>
      <c r="D8076" t="s">
        <v>33476</v>
      </c>
      <c r="E8076"/>
      <c r="F8076"/>
      <c r="G8076"/>
      <c r="H8076"/>
      <c r="I8076"/>
      <c r="J8076"/>
      <c r="U8076" s="43"/>
      <c r="AE8076"/>
    </row>
    <row r="8077" spans="1:31">
      <c r="A8077">
        <v>21360</v>
      </c>
      <c r="B8077" t="s">
        <v>7242</v>
      </c>
      <c r="C8077" t="s">
        <v>33478</v>
      </c>
      <c r="D8077" t="s">
        <v>33476</v>
      </c>
      <c r="E8077"/>
      <c r="F8077"/>
      <c r="G8077"/>
      <c r="H8077"/>
      <c r="I8077"/>
      <c r="J8077"/>
      <c r="U8077" s="43"/>
      <c r="AE8077"/>
    </row>
    <row r="8078" spans="1:31">
      <c r="A8078">
        <v>21520</v>
      </c>
      <c r="B8078" t="s">
        <v>7243</v>
      </c>
      <c r="C8078" t="s">
        <v>33478</v>
      </c>
      <c r="D8078" t="s">
        <v>33476</v>
      </c>
      <c r="E8078"/>
      <c r="F8078"/>
      <c r="G8078"/>
      <c r="H8078"/>
      <c r="I8078"/>
      <c r="J8078"/>
      <c r="U8078" s="43"/>
      <c r="AE8078"/>
    </row>
    <row r="8079" spans="1:31">
      <c r="A8079">
        <v>21430</v>
      </c>
      <c r="B8079" t="s">
        <v>7244</v>
      </c>
      <c r="C8079" t="s">
        <v>33477</v>
      </c>
      <c r="D8079" t="s">
        <v>33476</v>
      </c>
      <c r="E8079"/>
      <c r="F8079"/>
      <c r="G8079"/>
      <c r="H8079"/>
      <c r="I8079"/>
      <c r="J8079"/>
      <c r="U8079" s="43"/>
      <c r="AE8079"/>
    </row>
    <row r="8080" spans="1:31">
      <c r="A8080">
        <v>21140</v>
      </c>
      <c r="B8080" t="s">
        <v>7245</v>
      </c>
      <c r="C8080" t="s">
        <v>33477</v>
      </c>
      <c r="D8080" t="s">
        <v>33476</v>
      </c>
      <c r="E8080"/>
      <c r="F8080"/>
      <c r="G8080"/>
      <c r="H8080"/>
      <c r="I8080"/>
      <c r="J8080"/>
      <c r="U8080" s="43"/>
      <c r="AE8080"/>
    </row>
    <row r="8081" spans="1:31">
      <c r="A8081">
        <v>21360</v>
      </c>
      <c r="B8081" t="s">
        <v>7246</v>
      </c>
      <c r="C8081" t="s">
        <v>33478</v>
      </c>
      <c r="D8081" t="s">
        <v>33476</v>
      </c>
      <c r="E8081"/>
      <c r="F8081"/>
      <c r="G8081"/>
      <c r="H8081"/>
      <c r="I8081"/>
      <c r="J8081"/>
      <c r="U8081" s="43"/>
      <c r="AE8081"/>
    </row>
    <row r="8082" spans="1:31">
      <c r="A8082">
        <v>21390</v>
      </c>
      <c r="B8082" t="s">
        <v>7247</v>
      </c>
      <c r="C8082" t="s">
        <v>33477</v>
      </c>
      <c r="D8082" t="s">
        <v>33476</v>
      </c>
      <c r="E8082"/>
      <c r="F8082"/>
      <c r="G8082"/>
      <c r="H8082"/>
      <c r="I8082"/>
      <c r="J8082"/>
      <c r="U8082" s="43"/>
      <c r="AE8082"/>
    </row>
    <row r="8083" spans="1:31">
      <c r="A8083">
        <v>21540</v>
      </c>
      <c r="B8083" t="s">
        <v>7248</v>
      </c>
      <c r="C8083" t="s">
        <v>33478</v>
      </c>
      <c r="D8083" t="s">
        <v>33476</v>
      </c>
      <c r="E8083"/>
      <c r="F8083"/>
      <c r="G8083"/>
      <c r="H8083"/>
      <c r="I8083"/>
      <c r="J8083"/>
      <c r="U8083" s="43"/>
      <c r="AE8083"/>
    </row>
    <row r="8084" spans="1:31">
      <c r="A8084">
        <v>21270</v>
      </c>
      <c r="B8084" t="s">
        <v>7249</v>
      </c>
      <c r="C8084" t="s">
        <v>33477</v>
      </c>
      <c r="D8084" t="s">
        <v>33476</v>
      </c>
      <c r="E8084"/>
      <c r="F8084"/>
      <c r="G8084"/>
      <c r="H8084"/>
      <c r="I8084"/>
      <c r="J8084"/>
      <c r="U8084" s="43"/>
      <c r="AE8084"/>
    </row>
    <row r="8085" spans="1:31">
      <c r="A8085">
        <v>21460</v>
      </c>
      <c r="B8085" t="s">
        <v>7250</v>
      </c>
      <c r="C8085" t="s">
        <v>33477</v>
      </c>
      <c r="D8085" t="s">
        <v>33476</v>
      </c>
      <c r="E8085"/>
      <c r="F8085"/>
      <c r="G8085"/>
      <c r="H8085"/>
      <c r="I8085"/>
      <c r="J8085"/>
      <c r="U8085" s="43"/>
      <c r="AE8085"/>
    </row>
    <row r="8086" spans="1:31">
      <c r="A8086">
        <v>21310</v>
      </c>
      <c r="B8086" t="s">
        <v>7251</v>
      </c>
      <c r="C8086" t="s">
        <v>33477</v>
      </c>
      <c r="D8086" t="s">
        <v>33476</v>
      </c>
      <c r="E8086"/>
      <c r="F8086"/>
      <c r="G8086"/>
      <c r="H8086"/>
      <c r="I8086"/>
      <c r="J8086"/>
      <c r="U8086" s="43"/>
      <c r="AE8086"/>
    </row>
    <row r="8087" spans="1:31">
      <c r="A8087">
        <v>21230</v>
      </c>
      <c r="B8087" t="s">
        <v>7252</v>
      </c>
      <c r="C8087" t="s">
        <v>33477</v>
      </c>
      <c r="D8087" t="s">
        <v>33476</v>
      </c>
      <c r="E8087"/>
      <c r="F8087"/>
      <c r="G8087"/>
      <c r="H8087"/>
      <c r="I8087"/>
      <c r="J8087"/>
      <c r="U8087" s="43"/>
      <c r="AE8087"/>
    </row>
    <row r="8088" spans="1:31">
      <c r="A8088">
        <v>21200</v>
      </c>
      <c r="B8088" t="s">
        <v>7253</v>
      </c>
      <c r="C8088" t="s">
        <v>33477</v>
      </c>
      <c r="D8088" t="s">
        <v>33476</v>
      </c>
      <c r="E8088"/>
      <c r="F8088"/>
      <c r="G8088"/>
      <c r="H8088"/>
      <c r="I8088"/>
      <c r="J8088"/>
      <c r="U8088" s="43"/>
      <c r="AE8088"/>
    </row>
    <row r="8089" spans="1:31">
      <c r="A8089">
        <v>21450</v>
      </c>
      <c r="B8089" t="s">
        <v>7254</v>
      </c>
      <c r="C8089" t="s">
        <v>33478</v>
      </c>
      <c r="D8089" t="s">
        <v>33476</v>
      </c>
      <c r="E8089"/>
      <c r="F8089"/>
      <c r="G8089"/>
      <c r="H8089"/>
      <c r="I8089"/>
      <c r="J8089"/>
      <c r="U8089" s="43"/>
      <c r="AE8089"/>
    </row>
    <row r="8090" spans="1:31">
      <c r="A8090">
        <v>21500</v>
      </c>
      <c r="B8090" t="s">
        <v>7255</v>
      </c>
      <c r="C8090" t="s">
        <v>33477</v>
      </c>
      <c r="D8090" t="s">
        <v>33476</v>
      </c>
      <c r="E8090"/>
      <c r="F8090"/>
      <c r="G8090"/>
      <c r="H8090"/>
      <c r="I8090"/>
      <c r="J8090"/>
      <c r="U8090" s="43"/>
      <c r="AE8090"/>
    </row>
    <row r="8091" spans="1:31">
      <c r="A8091">
        <v>21210</v>
      </c>
      <c r="B8091" t="s">
        <v>7256</v>
      </c>
      <c r="C8091" t="s">
        <v>33478</v>
      </c>
      <c r="D8091" t="s">
        <v>33476</v>
      </c>
      <c r="E8091"/>
      <c r="F8091"/>
      <c r="G8091"/>
      <c r="H8091"/>
      <c r="I8091"/>
      <c r="J8091"/>
      <c r="U8091" s="43"/>
      <c r="AE8091"/>
    </row>
    <row r="8092" spans="1:31">
      <c r="A8092">
        <v>21700</v>
      </c>
      <c r="B8092" t="s">
        <v>7257</v>
      </c>
      <c r="C8092" t="s">
        <v>33477</v>
      </c>
      <c r="D8092" t="s">
        <v>33476</v>
      </c>
      <c r="E8092"/>
      <c r="F8092"/>
      <c r="G8092"/>
      <c r="H8092"/>
      <c r="I8092"/>
      <c r="J8092"/>
      <c r="U8092" s="43"/>
      <c r="AE8092"/>
    </row>
    <row r="8093" spans="1:31">
      <c r="A8093">
        <v>21140</v>
      </c>
      <c r="B8093" t="s">
        <v>7258</v>
      </c>
      <c r="C8093" t="s">
        <v>33477</v>
      </c>
      <c r="D8093" t="s">
        <v>33476</v>
      </c>
      <c r="E8093"/>
      <c r="F8093"/>
      <c r="G8093"/>
      <c r="H8093"/>
      <c r="I8093"/>
      <c r="J8093"/>
      <c r="U8093" s="43"/>
      <c r="AE8093"/>
    </row>
    <row r="8094" spans="1:31">
      <c r="A8094">
        <v>21350</v>
      </c>
      <c r="B8094" t="s">
        <v>7259</v>
      </c>
      <c r="C8094" t="s">
        <v>33478</v>
      </c>
      <c r="D8094" t="s">
        <v>33476</v>
      </c>
      <c r="E8094"/>
      <c r="F8094"/>
      <c r="G8094"/>
      <c r="H8094"/>
      <c r="I8094"/>
      <c r="J8094"/>
      <c r="U8094" s="43"/>
      <c r="AE8094"/>
    </row>
    <row r="8095" spans="1:31">
      <c r="A8095">
        <v>21700</v>
      </c>
      <c r="B8095" t="s">
        <v>7260</v>
      </c>
      <c r="C8095" t="s">
        <v>33477</v>
      </c>
      <c r="D8095" t="s">
        <v>33476</v>
      </c>
      <c r="E8095"/>
      <c r="F8095"/>
      <c r="G8095"/>
      <c r="H8095"/>
      <c r="I8095"/>
      <c r="J8095"/>
      <c r="U8095" s="43"/>
      <c r="AE8095"/>
    </row>
    <row r="8096" spans="1:31">
      <c r="A8096">
        <v>21120</v>
      </c>
      <c r="B8096" t="s">
        <v>7261</v>
      </c>
      <c r="C8096" t="s">
        <v>33477</v>
      </c>
      <c r="D8096" t="s">
        <v>33476</v>
      </c>
      <c r="E8096"/>
      <c r="F8096"/>
      <c r="G8096"/>
      <c r="H8096"/>
      <c r="I8096"/>
      <c r="J8096"/>
      <c r="U8096" s="43"/>
      <c r="AE8096"/>
    </row>
    <row r="8097" spans="1:31">
      <c r="A8097">
        <v>21330</v>
      </c>
      <c r="B8097" t="s">
        <v>5298</v>
      </c>
      <c r="C8097" t="s">
        <v>33477</v>
      </c>
      <c r="D8097" t="s">
        <v>33476</v>
      </c>
      <c r="E8097"/>
      <c r="F8097"/>
      <c r="G8097"/>
      <c r="H8097"/>
      <c r="I8097"/>
      <c r="J8097"/>
      <c r="U8097" s="43"/>
      <c r="AE8097"/>
    </row>
    <row r="8098" spans="1:31">
      <c r="A8098">
        <v>21350</v>
      </c>
      <c r="B8098" t="s">
        <v>7262</v>
      </c>
      <c r="C8098" t="s">
        <v>33478</v>
      </c>
      <c r="D8098" t="s">
        <v>33476</v>
      </c>
      <c r="E8098"/>
      <c r="F8098"/>
      <c r="G8098"/>
      <c r="H8098"/>
      <c r="I8098"/>
      <c r="J8098"/>
      <c r="U8098" s="43"/>
      <c r="AE8098"/>
    </row>
    <row r="8099" spans="1:31">
      <c r="A8099">
        <v>21450</v>
      </c>
      <c r="B8099" t="s">
        <v>7263</v>
      </c>
      <c r="C8099" t="s">
        <v>33478</v>
      </c>
      <c r="D8099" t="s">
        <v>33476</v>
      </c>
      <c r="E8099"/>
      <c r="F8099"/>
      <c r="G8099"/>
      <c r="H8099"/>
      <c r="I8099"/>
      <c r="J8099"/>
      <c r="U8099" s="43"/>
      <c r="AE8099"/>
    </row>
    <row r="8100" spans="1:31">
      <c r="A8100">
        <v>21140</v>
      </c>
      <c r="B8100" t="s">
        <v>7264</v>
      </c>
      <c r="C8100" t="s">
        <v>33477</v>
      </c>
      <c r="D8100" t="s">
        <v>33476</v>
      </c>
      <c r="E8100"/>
      <c r="F8100"/>
      <c r="G8100"/>
      <c r="H8100"/>
      <c r="I8100"/>
      <c r="J8100"/>
      <c r="U8100" s="43"/>
      <c r="AE8100"/>
    </row>
    <row r="8101" spans="1:31">
      <c r="A8101">
        <v>21700</v>
      </c>
      <c r="B8101" t="s">
        <v>7265</v>
      </c>
      <c r="C8101" t="s">
        <v>33477</v>
      </c>
      <c r="D8101" t="s">
        <v>33476</v>
      </c>
      <c r="E8101"/>
      <c r="F8101"/>
      <c r="G8101"/>
      <c r="H8101"/>
      <c r="I8101"/>
      <c r="J8101"/>
      <c r="U8101" s="43"/>
      <c r="AE8101"/>
    </row>
    <row r="8102" spans="1:31">
      <c r="A8102">
        <v>21130</v>
      </c>
      <c r="B8102" t="s">
        <v>7266</v>
      </c>
      <c r="C8102" t="s">
        <v>33477</v>
      </c>
      <c r="D8102" t="s">
        <v>33476</v>
      </c>
      <c r="E8102"/>
      <c r="F8102"/>
      <c r="G8102"/>
      <c r="H8102"/>
      <c r="I8102"/>
      <c r="J8102"/>
      <c r="U8102" s="43"/>
      <c r="AE8102"/>
    </row>
    <row r="8103" spans="1:31">
      <c r="A8103">
        <v>21400</v>
      </c>
      <c r="B8103" t="s">
        <v>7267</v>
      </c>
      <c r="C8103" t="s">
        <v>33477</v>
      </c>
      <c r="D8103" t="s">
        <v>33476</v>
      </c>
      <c r="E8103"/>
      <c r="F8103"/>
      <c r="G8103"/>
      <c r="H8103"/>
      <c r="I8103"/>
      <c r="J8103"/>
      <c r="U8103" s="43"/>
      <c r="AE8103"/>
    </row>
    <row r="8104" spans="1:31">
      <c r="A8104">
        <v>21130</v>
      </c>
      <c r="B8104" t="s">
        <v>7268</v>
      </c>
      <c r="C8104" t="s">
        <v>33477</v>
      </c>
      <c r="D8104" t="s">
        <v>33476</v>
      </c>
      <c r="E8104"/>
      <c r="F8104"/>
      <c r="G8104"/>
      <c r="H8104"/>
      <c r="I8104"/>
      <c r="J8104"/>
      <c r="U8104" s="43"/>
      <c r="AE8104"/>
    </row>
    <row r="8105" spans="1:31">
      <c r="A8105">
        <v>21120</v>
      </c>
      <c r="B8105" t="s">
        <v>7269</v>
      </c>
      <c r="C8105" t="s">
        <v>33477</v>
      </c>
      <c r="D8105" t="s">
        <v>33476</v>
      </c>
      <c r="E8105"/>
      <c r="F8105"/>
      <c r="G8105"/>
      <c r="H8105"/>
      <c r="I8105"/>
      <c r="J8105"/>
      <c r="U8105" s="43"/>
      <c r="AE8105"/>
    </row>
    <row r="8106" spans="1:31">
      <c r="A8106">
        <v>21430</v>
      </c>
      <c r="B8106" t="s">
        <v>7270</v>
      </c>
      <c r="C8106" t="s">
        <v>33477</v>
      </c>
      <c r="D8106" t="s">
        <v>33476</v>
      </c>
      <c r="E8106"/>
      <c r="F8106"/>
      <c r="G8106"/>
      <c r="H8106"/>
      <c r="I8106"/>
      <c r="J8106"/>
      <c r="U8106" s="43"/>
      <c r="AE8106"/>
    </row>
    <row r="8107" spans="1:31">
      <c r="A8107">
        <v>21400</v>
      </c>
      <c r="B8107" t="s">
        <v>7271</v>
      </c>
      <c r="C8107" t="s">
        <v>33477</v>
      </c>
      <c r="D8107" t="s">
        <v>33476</v>
      </c>
      <c r="E8107"/>
      <c r="F8107"/>
      <c r="G8107"/>
      <c r="H8107"/>
      <c r="I8107"/>
      <c r="J8107"/>
      <c r="U8107" s="43"/>
      <c r="AE8107"/>
    </row>
    <row r="8108" spans="1:31">
      <c r="A8108">
        <v>21690</v>
      </c>
      <c r="B8108" t="s">
        <v>7272</v>
      </c>
      <c r="C8108" t="s">
        <v>33478</v>
      </c>
      <c r="D8108" t="s">
        <v>33476</v>
      </c>
      <c r="E8108"/>
      <c r="F8108"/>
      <c r="G8108"/>
      <c r="H8108"/>
      <c r="I8108"/>
      <c r="J8108"/>
      <c r="U8108" s="43"/>
      <c r="AE8108"/>
    </row>
    <row r="8109" spans="1:31">
      <c r="A8109">
        <v>21400</v>
      </c>
      <c r="B8109" t="s">
        <v>7273</v>
      </c>
      <c r="C8109" t="s">
        <v>33477</v>
      </c>
      <c r="D8109" t="s">
        <v>33476</v>
      </c>
      <c r="E8109"/>
      <c r="F8109"/>
      <c r="G8109"/>
      <c r="H8109"/>
      <c r="I8109"/>
      <c r="J8109"/>
      <c r="U8109" s="43"/>
      <c r="AE8109"/>
    </row>
    <row r="8110" spans="1:31">
      <c r="A8110">
        <v>21350</v>
      </c>
      <c r="B8110" t="s">
        <v>7274</v>
      </c>
      <c r="C8110" t="s">
        <v>33478</v>
      </c>
      <c r="D8110" t="s">
        <v>33476</v>
      </c>
      <c r="E8110"/>
      <c r="F8110"/>
      <c r="G8110"/>
      <c r="H8110"/>
      <c r="I8110"/>
      <c r="J8110"/>
      <c r="U8110" s="43"/>
      <c r="AE8110"/>
    </row>
    <row r="8111" spans="1:31">
      <c r="A8111">
        <v>21250</v>
      </c>
      <c r="B8111" t="s">
        <v>7275</v>
      </c>
      <c r="C8111" t="s">
        <v>33477</v>
      </c>
      <c r="D8111" t="s">
        <v>33481</v>
      </c>
      <c r="E8111"/>
      <c r="F8111"/>
      <c r="G8111"/>
      <c r="H8111"/>
      <c r="I8111"/>
      <c r="J8111"/>
      <c r="U8111" s="43"/>
      <c r="AE8111"/>
    </row>
    <row r="8112" spans="1:31">
      <c r="A8112">
        <v>21500</v>
      </c>
      <c r="B8112" t="s">
        <v>7276</v>
      </c>
      <c r="C8112" t="s">
        <v>33477</v>
      </c>
      <c r="D8112" t="s">
        <v>33476</v>
      </c>
      <c r="E8112"/>
      <c r="F8112"/>
      <c r="G8112"/>
      <c r="H8112"/>
      <c r="I8112"/>
      <c r="J8112"/>
      <c r="U8112" s="43"/>
      <c r="AE8112"/>
    </row>
    <row r="8113" spans="1:31">
      <c r="A8113">
        <v>21350</v>
      </c>
      <c r="B8113" t="s">
        <v>7277</v>
      </c>
      <c r="C8113" t="s">
        <v>33478</v>
      </c>
      <c r="D8113" t="s">
        <v>33476</v>
      </c>
      <c r="E8113"/>
      <c r="F8113"/>
      <c r="G8113"/>
      <c r="H8113"/>
      <c r="I8113"/>
      <c r="J8113"/>
      <c r="U8113" s="43"/>
      <c r="AE8113"/>
    </row>
    <row r="8114" spans="1:31">
      <c r="A8114">
        <v>21400</v>
      </c>
      <c r="B8114" t="s">
        <v>7278</v>
      </c>
      <c r="C8114" t="s">
        <v>33477</v>
      </c>
      <c r="D8114" t="s">
        <v>33476</v>
      </c>
      <c r="E8114"/>
      <c r="F8114"/>
      <c r="G8114"/>
      <c r="H8114"/>
      <c r="I8114"/>
      <c r="J8114"/>
      <c r="U8114" s="43"/>
      <c r="AE8114"/>
    </row>
    <row r="8115" spans="1:31">
      <c r="A8115">
        <v>21190</v>
      </c>
      <c r="B8115" t="s">
        <v>7279</v>
      </c>
      <c r="C8115" t="s">
        <v>33477</v>
      </c>
      <c r="D8115" t="s">
        <v>33476</v>
      </c>
      <c r="E8115"/>
      <c r="F8115"/>
      <c r="G8115"/>
      <c r="H8115"/>
      <c r="I8115"/>
      <c r="J8115"/>
      <c r="U8115" s="43"/>
      <c r="AE8115"/>
    </row>
    <row r="8116" spans="1:31">
      <c r="A8116">
        <v>21270</v>
      </c>
      <c r="B8116" t="s">
        <v>7280</v>
      </c>
      <c r="C8116" t="s">
        <v>33477</v>
      </c>
      <c r="D8116" t="s">
        <v>33476</v>
      </c>
      <c r="E8116"/>
      <c r="F8116"/>
      <c r="G8116"/>
      <c r="H8116"/>
      <c r="I8116"/>
      <c r="J8116"/>
      <c r="U8116" s="43"/>
      <c r="AE8116"/>
    </row>
    <row r="8117" spans="1:31">
      <c r="A8117">
        <v>21700</v>
      </c>
      <c r="B8117" t="s">
        <v>7281</v>
      </c>
      <c r="C8117" t="s">
        <v>33477</v>
      </c>
      <c r="D8117" t="s">
        <v>33476</v>
      </c>
      <c r="E8117"/>
      <c r="F8117"/>
      <c r="G8117"/>
      <c r="H8117"/>
      <c r="I8117"/>
      <c r="J8117"/>
      <c r="U8117" s="43"/>
      <c r="AE8117"/>
    </row>
    <row r="8118" spans="1:31">
      <c r="A8118">
        <v>21230</v>
      </c>
      <c r="B8118" t="s">
        <v>7282</v>
      </c>
      <c r="C8118" t="s">
        <v>33477</v>
      </c>
      <c r="D8118" t="s">
        <v>33476</v>
      </c>
      <c r="E8118"/>
      <c r="F8118"/>
      <c r="G8118"/>
      <c r="H8118"/>
      <c r="I8118"/>
      <c r="J8118"/>
      <c r="U8118" s="43"/>
      <c r="AE8118"/>
    </row>
    <row r="8119" spans="1:31">
      <c r="A8119">
        <v>21640</v>
      </c>
      <c r="B8119" t="s">
        <v>7283</v>
      </c>
      <c r="C8119" t="s">
        <v>33477</v>
      </c>
      <c r="D8119" t="e">
        <v>#N/A</v>
      </c>
      <c r="E8119"/>
      <c r="F8119"/>
      <c r="G8119"/>
      <c r="H8119"/>
      <c r="I8119"/>
      <c r="J8119"/>
      <c r="U8119" s="43"/>
      <c r="AE8119"/>
    </row>
    <row r="8120" spans="1:31">
      <c r="A8120">
        <v>21290</v>
      </c>
      <c r="B8120" t="s">
        <v>7284</v>
      </c>
      <c r="C8120" t="s">
        <v>33478</v>
      </c>
      <c r="D8120" t="s">
        <v>33476</v>
      </c>
      <c r="E8120"/>
      <c r="F8120"/>
      <c r="G8120"/>
      <c r="H8120"/>
      <c r="I8120"/>
      <c r="J8120"/>
      <c r="U8120" s="43"/>
      <c r="AE8120"/>
    </row>
    <row r="8121" spans="1:31">
      <c r="A8121">
        <v>22460</v>
      </c>
      <c r="B8121" t="s">
        <v>7285</v>
      </c>
      <c r="C8121" t="s">
        <v>33477</v>
      </c>
      <c r="D8121" t="s">
        <v>33476</v>
      </c>
      <c r="E8121"/>
      <c r="F8121"/>
      <c r="G8121"/>
      <c r="H8121"/>
      <c r="I8121"/>
      <c r="J8121"/>
      <c r="U8121" s="43"/>
      <c r="AE8121"/>
    </row>
    <row r="8122" spans="1:31">
      <c r="A8122">
        <v>22400</v>
      </c>
      <c r="B8122" t="s">
        <v>7286</v>
      </c>
      <c r="C8122" t="s">
        <v>33477</v>
      </c>
      <c r="D8122" t="s">
        <v>33476</v>
      </c>
      <c r="E8122"/>
      <c r="F8122"/>
      <c r="G8122"/>
      <c r="H8122"/>
      <c r="I8122"/>
      <c r="J8122"/>
      <c r="U8122" s="43"/>
      <c r="AE8122"/>
    </row>
    <row r="8123" spans="1:31">
      <c r="A8123">
        <v>22100</v>
      </c>
      <c r="B8123" t="s">
        <v>7287</v>
      </c>
      <c r="C8123" t="s">
        <v>33477</v>
      </c>
      <c r="D8123" t="s">
        <v>33476</v>
      </c>
      <c r="E8123"/>
      <c r="F8123"/>
      <c r="G8123"/>
      <c r="H8123"/>
      <c r="I8123"/>
      <c r="J8123"/>
      <c r="U8123" s="43"/>
      <c r="AE8123"/>
    </row>
    <row r="8124" spans="1:31">
      <c r="A8124">
        <v>22140</v>
      </c>
      <c r="B8124" t="s">
        <v>7288</v>
      </c>
      <c r="C8124" t="s">
        <v>33477</v>
      </c>
      <c r="D8124" t="s">
        <v>33476</v>
      </c>
      <c r="E8124"/>
      <c r="F8124"/>
      <c r="G8124"/>
      <c r="H8124"/>
      <c r="I8124"/>
      <c r="J8124"/>
      <c r="U8124" s="43"/>
      <c r="AE8124"/>
    </row>
    <row r="8125" spans="1:31">
      <c r="A8125">
        <v>22140</v>
      </c>
      <c r="B8125" t="s">
        <v>7288</v>
      </c>
      <c r="C8125" t="s">
        <v>33477</v>
      </c>
      <c r="D8125" t="s">
        <v>33476</v>
      </c>
      <c r="E8125"/>
      <c r="F8125"/>
      <c r="G8125"/>
      <c r="H8125"/>
      <c r="I8125"/>
      <c r="J8125"/>
      <c r="U8125" s="43"/>
      <c r="AE8125"/>
    </row>
    <row r="8126" spans="1:31">
      <c r="A8126">
        <v>22140</v>
      </c>
      <c r="B8126" t="s">
        <v>7288</v>
      </c>
      <c r="C8126" t="s">
        <v>33477</v>
      </c>
      <c r="D8126" t="s">
        <v>33476</v>
      </c>
      <c r="E8126"/>
      <c r="F8126"/>
      <c r="G8126"/>
      <c r="H8126"/>
      <c r="I8126"/>
      <c r="J8126"/>
      <c r="U8126" s="43"/>
      <c r="AE8126"/>
    </row>
    <row r="8127" spans="1:31">
      <c r="A8127">
        <v>22140</v>
      </c>
      <c r="B8127" t="s">
        <v>7288</v>
      </c>
      <c r="C8127" t="s">
        <v>33477</v>
      </c>
      <c r="D8127" t="s">
        <v>33476</v>
      </c>
      <c r="E8127"/>
      <c r="F8127"/>
      <c r="G8127"/>
      <c r="H8127"/>
      <c r="I8127"/>
      <c r="J8127"/>
      <c r="U8127" s="43"/>
      <c r="AE8127"/>
    </row>
    <row r="8128" spans="1:31">
      <c r="A8128">
        <v>22810</v>
      </c>
      <c r="B8128" t="s">
        <v>7289</v>
      </c>
      <c r="C8128" t="s">
        <v>33477</v>
      </c>
      <c r="D8128" t="s">
        <v>33476</v>
      </c>
      <c r="E8128"/>
      <c r="F8128"/>
      <c r="G8128"/>
      <c r="H8128"/>
      <c r="I8128"/>
      <c r="J8128"/>
      <c r="U8128" s="43"/>
      <c r="AE8128"/>
    </row>
    <row r="8129" spans="1:31">
      <c r="A8129">
        <v>22810</v>
      </c>
      <c r="B8129" t="s">
        <v>7289</v>
      </c>
      <c r="C8129" t="s">
        <v>33477</v>
      </c>
      <c r="D8129" t="s">
        <v>33476</v>
      </c>
      <c r="E8129"/>
      <c r="F8129"/>
      <c r="G8129"/>
      <c r="H8129"/>
      <c r="I8129"/>
      <c r="J8129"/>
      <c r="U8129" s="43"/>
      <c r="AE8129"/>
    </row>
    <row r="8130" spans="1:31">
      <c r="A8130">
        <v>22140</v>
      </c>
      <c r="B8130" t="s">
        <v>7290</v>
      </c>
      <c r="C8130" t="s">
        <v>33477</v>
      </c>
      <c r="D8130" t="s">
        <v>33476</v>
      </c>
      <c r="E8130"/>
      <c r="F8130"/>
      <c r="G8130"/>
      <c r="H8130"/>
      <c r="I8130"/>
      <c r="J8130"/>
      <c r="U8130" s="43"/>
      <c r="AE8130"/>
    </row>
    <row r="8131" spans="1:31">
      <c r="A8131">
        <v>22100</v>
      </c>
      <c r="B8131" t="s">
        <v>7291</v>
      </c>
      <c r="C8131" t="s">
        <v>33477</v>
      </c>
      <c r="D8131" t="s">
        <v>33476</v>
      </c>
      <c r="E8131"/>
      <c r="F8131"/>
      <c r="G8131"/>
      <c r="H8131"/>
      <c r="I8131"/>
      <c r="J8131"/>
      <c r="U8131" s="43"/>
      <c r="AE8131"/>
    </row>
    <row r="8132" spans="1:31">
      <c r="A8132">
        <v>22320</v>
      </c>
      <c r="B8132" t="s">
        <v>7292</v>
      </c>
      <c r="C8132" t="s">
        <v>33477</v>
      </c>
      <c r="D8132" t="s">
        <v>33476</v>
      </c>
      <c r="E8132"/>
      <c r="F8132"/>
      <c r="G8132"/>
      <c r="H8132"/>
      <c r="I8132"/>
      <c r="J8132"/>
      <c r="U8132" s="43"/>
      <c r="AE8132"/>
    </row>
    <row r="8133" spans="1:31">
      <c r="A8133">
        <v>22170</v>
      </c>
      <c r="B8133" t="s">
        <v>7293</v>
      </c>
      <c r="C8133" t="s">
        <v>33477</v>
      </c>
      <c r="D8133" t="s">
        <v>33476</v>
      </c>
      <c r="E8133"/>
      <c r="F8133"/>
      <c r="G8133"/>
      <c r="H8133"/>
      <c r="I8133"/>
      <c r="J8133"/>
      <c r="U8133" s="43"/>
      <c r="AE8133"/>
    </row>
    <row r="8134" spans="1:31">
      <c r="A8134">
        <v>22240</v>
      </c>
      <c r="B8134" t="s">
        <v>7294</v>
      </c>
      <c r="C8134" t="s">
        <v>33477</v>
      </c>
      <c r="D8134" t="s">
        <v>33476</v>
      </c>
      <c r="E8134"/>
      <c r="F8134"/>
      <c r="G8134"/>
      <c r="H8134"/>
      <c r="I8134"/>
      <c r="J8134"/>
      <c r="U8134" s="43"/>
      <c r="AE8134"/>
    </row>
    <row r="8135" spans="1:31">
      <c r="A8135">
        <v>22390</v>
      </c>
      <c r="B8135" t="s">
        <v>7295</v>
      </c>
      <c r="C8135" t="s">
        <v>33477</v>
      </c>
      <c r="D8135" t="s">
        <v>33476</v>
      </c>
      <c r="E8135"/>
      <c r="F8135"/>
      <c r="G8135"/>
      <c r="H8135"/>
      <c r="I8135"/>
      <c r="J8135"/>
      <c r="U8135" s="43"/>
      <c r="AE8135"/>
    </row>
    <row r="8136" spans="1:31">
      <c r="A8136">
        <v>22130</v>
      </c>
      <c r="B8136" t="s">
        <v>7296</v>
      </c>
      <c r="C8136" t="s">
        <v>33477</v>
      </c>
      <c r="D8136" t="s">
        <v>33476</v>
      </c>
      <c r="E8136"/>
      <c r="F8136"/>
      <c r="G8136"/>
      <c r="H8136"/>
      <c r="I8136"/>
      <c r="J8136"/>
      <c r="U8136" s="43"/>
      <c r="AE8136"/>
    </row>
    <row r="8137" spans="1:31">
      <c r="A8137">
        <v>22510</v>
      </c>
      <c r="B8137" t="s">
        <v>7297</v>
      </c>
      <c r="C8137" t="s">
        <v>33477</v>
      </c>
      <c r="D8137" t="s">
        <v>33476</v>
      </c>
      <c r="E8137"/>
      <c r="F8137"/>
      <c r="G8137"/>
      <c r="H8137"/>
      <c r="I8137"/>
      <c r="J8137"/>
      <c r="U8137" s="43"/>
      <c r="AE8137"/>
    </row>
    <row r="8138" spans="1:31">
      <c r="A8138">
        <v>22870</v>
      </c>
      <c r="B8138" t="s">
        <v>7298</v>
      </c>
      <c r="C8138" t="s">
        <v>33477</v>
      </c>
      <c r="D8138" t="e">
        <v>#N/A</v>
      </c>
      <c r="E8138"/>
      <c r="F8138"/>
      <c r="G8138"/>
      <c r="H8138"/>
      <c r="I8138"/>
      <c r="J8138"/>
      <c r="U8138" s="43"/>
      <c r="AE8138"/>
    </row>
    <row r="8139" spans="1:31">
      <c r="A8139">
        <v>22140</v>
      </c>
      <c r="B8139" t="s">
        <v>7299</v>
      </c>
      <c r="C8139" t="s">
        <v>33477</v>
      </c>
      <c r="D8139" t="s">
        <v>33476</v>
      </c>
      <c r="E8139"/>
      <c r="F8139"/>
      <c r="G8139"/>
      <c r="H8139"/>
      <c r="I8139"/>
      <c r="J8139"/>
      <c r="U8139" s="43"/>
      <c r="AE8139"/>
    </row>
    <row r="8140" spans="1:31">
      <c r="A8140">
        <v>22170</v>
      </c>
      <c r="B8140" t="s">
        <v>7300</v>
      </c>
      <c r="C8140" t="s">
        <v>33477</v>
      </c>
      <c r="D8140" t="s">
        <v>33476</v>
      </c>
      <c r="E8140"/>
      <c r="F8140"/>
      <c r="G8140"/>
      <c r="H8140"/>
      <c r="I8140"/>
      <c r="J8140"/>
      <c r="U8140" s="43"/>
      <c r="AE8140"/>
    </row>
    <row r="8141" spans="1:31">
      <c r="A8141">
        <v>22250</v>
      </c>
      <c r="B8141" t="s">
        <v>7301</v>
      </c>
      <c r="C8141" t="s">
        <v>33477</v>
      </c>
      <c r="D8141" t="s">
        <v>33476</v>
      </c>
      <c r="E8141"/>
      <c r="F8141"/>
      <c r="G8141"/>
      <c r="H8141"/>
      <c r="I8141"/>
      <c r="J8141"/>
      <c r="U8141" s="43"/>
      <c r="AE8141"/>
    </row>
    <row r="8142" spans="1:31">
      <c r="A8142">
        <v>22100</v>
      </c>
      <c r="B8142" t="s">
        <v>7302</v>
      </c>
      <c r="C8142" t="s">
        <v>33477</v>
      </c>
      <c r="D8142" t="s">
        <v>33476</v>
      </c>
      <c r="E8142"/>
      <c r="F8142"/>
      <c r="G8142"/>
      <c r="H8142"/>
      <c r="I8142"/>
      <c r="J8142"/>
      <c r="U8142" s="43"/>
      <c r="AE8142"/>
    </row>
    <row r="8143" spans="1:31">
      <c r="A8143">
        <v>22160</v>
      </c>
      <c r="B8143" t="s">
        <v>7303</v>
      </c>
      <c r="C8143" t="s">
        <v>33477</v>
      </c>
      <c r="D8143" t="s">
        <v>33476</v>
      </c>
      <c r="E8143"/>
      <c r="F8143"/>
      <c r="G8143"/>
      <c r="H8143"/>
      <c r="I8143"/>
      <c r="J8143"/>
      <c r="U8143" s="43"/>
      <c r="AE8143"/>
    </row>
    <row r="8144" spans="1:31">
      <c r="A8144">
        <v>22160</v>
      </c>
      <c r="B8144" t="s">
        <v>7304</v>
      </c>
      <c r="C8144" t="s">
        <v>33477</v>
      </c>
      <c r="D8144" t="s">
        <v>33476</v>
      </c>
      <c r="E8144"/>
      <c r="F8144"/>
      <c r="G8144"/>
      <c r="H8144"/>
      <c r="I8144"/>
      <c r="J8144"/>
      <c r="U8144" s="43"/>
      <c r="AE8144"/>
    </row>
    <row r="8145" spans="1:31">
      <c r="A8145">
        <v>22160</v>
      </c>
      <c r="B8145" t="s">
        <v>7305</v>
      </c>
      <c r="C8145" t="s">
        <v>33477</v>
      </c>
      <c r="D8145" t="s">
        <v>33476</v>
      </c>
      <c r="E8145"/>
      <c r="F8145"/>
      <c r="G8145"/>
      <c r="H8145"/>
      <c r="I8145"/>
      <c r="J8145"/>
      <c r="U8145" s="43"/>
      <c r="AE8145"/>
    </row>
    <row r="8146" spans="1:31">
      <c r="A8146">
        <v>22100</v>
      </c>
      <c r="B8146" t="s">
        <v>7306</v>
      </c>
      <c r="C8146" t="s">
        <v>33477</v>
      </c>
      <c r="D8146" t="s">
        <v>33476</v>
      </c>
      <c r="E8146"/>
      <c r="F8146"/>
      <c r="G8146"/>
      <c r="H8146"/>
      <c r="I8146"/>
      <c r="J8146"/>
      <c r="U8146" s="43"/>
      <c r="AE8146"/>
    </row>
    <row r="8147" spans="1:31">
      <c r="A8147">
        <v>22210</v>
      </c>
      <c r="B8147" t="s">
        <v>7307</v>
      </c>
      <c r="C8147" t="s">
        <v>33477</v>
      </c>
      <c r="D8147" t="s">
        <v>33476</v>
      </c>
      <c r="E8147"/>
      <c r="F8147"/>
      <c r="G8147"/>
      <c r="H8147"/>
      <c r="I8147"/>
      <c r="J8147"/>
      <c r="U8147" s="43"/>
      <c r="AE8147"/>
    </row>
    <row r="8148" spans="1:31">
      <c r="A8148">
        <v>22450</v>
      </c>
      <c r="B8148" t="s">
        <v>7308</v>
      </c>
      <c r="C8148" t="s">
        <v>33477</v>
      </c>
      <c r="D8148" t="s">
        <v>33476</v>
      </c>
      <c r="E8148"/>
      <c r="F8148"/>
      <c r="G8148"/>
      <c r="H8148"/>
      <c r="I8148"/>
      <c r="J8148"/>
      <c r="U8148" s="43"/>
      <c r="AE8148"/>
    </row>
    <row r="8149" spans="1:31">
      <c r="A8149">
        <v>22480</v>
      </c>
      <c r="B8149" t="s">
        <v>7309</v>
      </c>
      <c r="C8149" t="s">
        <v>33477</v>
      </c>
      <c r="D8149" t="s">
        <v>33476</v>
      </c>
      <c r="E8149"/>
      <c r="F8149"/>
      <c r="G8149"/>
      <c r="H8149"/>
      <c r="I8149"/>
      <c r="J8149"/>
      <c r="U8149" s="43"/>
      <c r="AE8149"/>
    </row>
    <row r="8150" spans="1:31">
      <c r="A8150">
        <v>22300</v>
      </c>
      <c r="B8150" t="s">
        <v>7310</v>
      </c>
      <c r="C8150" t="s">
        <v>33477</v>
      </c>
      <c r="D8150" t="s">
        <v>33476</v>
      </c>
      <c r="E8150"/>
      <c r="F8150"/>
      <c r="G8150"/>
      <c r="H8150"/>
      <c r="I8150"/>
      <c r="J8150"/>
      <c r="U8150" s="43"/>
      <c r="AE8150"/>
    </row>
    <row r="8151" spans="1:31">
      <c r="A8151">
        <v>22300</v>
      </c>
      <c r="B8151" t="s">
        <v>7310</v>
      </c>
      <c r="C8151" t="s">
        <v>33477</v>
      </c>
      <c r="D8151" t="s">
        <v>33476</v>
      </c>
      <c r="E8151"/>
      <c r="F8151"/>
      <c r="G8151"/>
      <c r="H8151"/>
      <c r="I8151"/>
      <c r="J8151"/>
      <c r="U8151" s="43"/>
      <c r="AE8151"/>
    </row>
    <row r="8152" spans="1:31">
      <c r="A8152">
        <v>22160</v>
      </c>
      <c r="B8152" t="s">
        <v>7311</v>
      </c>
      <c r="C8152" t="s">
        <v>33477</v>
      </c>
      <c r="D8152" t="s">
        <v>33476</v>
      </c>
      <c r="E8152"/>
      <c r="F8152"/>
      <c r="G8152"/>
      <c r="H8152"/>
      <c r="I8152"/>
      <c r="J8152"/>
      <c r="U8152" s="43"/>
      <c r="AE8152"/>
    </row>
    <row r="8153" spans="1:31">
      <c r="A8153">
        <v>22350</v>
      </c>
      <c r="B8153" t="s">
        <v>7312</v>
      </c>
      <c r="C8153" t="s">
        <v>33477</v>
      </c>
      <c r="D8153" t="s">
        <v>33476</v>
      </c>
      <c r="E8153"/>
      <c r="F8153"/>
      <c r="G8153"/>
      <c r="H8153"/>
      <c r="I8153"/>
      <c r="J8153"/>
      <c r="U8153" s="43"/>
      <c r="AE8153"/>
    </row>
    <row r="8154" spans="1:31">
      <c r="A8154">
        <v>22530</v>
      </c>
      <c r="B8154" t="s">
        <v>7313</v>
      </c>
      <c r="C8154" t="s">
        <v>33477</v>
      </c>
      <c r="D8154" t="s">
        <v>33476</v>
      </c>
      <c r="E8154"/>
      <c r="F8154"/>
      <c r="G8154"/>
      <c r="H8154"/>
      <c r="I8154"/>
      <c r="J8154"/>
      <c r="U8154" s="43"/>
      <c r="AE8154"/>
    </row>
    <row r="8155" spans="1:31">
      <c r="A8155">
        <v>22140</v>
      </c>
      <c r="B8155" t="s">
        <v>7314</v>
      </c>
      <c r="C8155" t="s">
        <v>33477</v>
      </c>
      <c r="D8155" t="s">
        <v>33476</v>
      </c>
      <c r="E8155"/>
      <c r="F8155"/>
      <c r="G8155"/>
      <c r="H8155"/>
      <c r="I8155"/>
      <c r="J8155"/>
      <c r="U8155" s="43"/>
      <c r="AE8155"/>
    </row>
    <row r="8156" spans="1:31">
      <c r="A8156">
        <v>22630</v>
      </c>
      <c r="B8156" t="s">
        <v>7315</v>
      </c>
      <c r="C8156" t="s">
        <v>33477</v>
      </c>
      <c r="D8156" t="s">
        <v>33476</v>
      </c>
      <c r="E8156"/>
      <c r="F8156"/>
      <c r="G8156"/>
      <c r="H8156"/>
      <c r="I8156"/>
      <c r="J8156"/>
      <c r="U8156" s="43"/>
      <c r="AE8156"/>
    </row>
    <row r="8157" spans="1:31">
      <c r="A8157">
        <v>22350</v>
      </c>
      <c r="B8157" t="s">
        <v>7316</v>
      </c>
      <c r="C8157" t="s">
        <v>33477</v>
      </c>
      <c r="D8157" t="s">
        <v>33476</v>
      </c>
      <c r="E8157"/>
      <c r="F8157"/>
      <c r="G8157"/>
      <c r="H8157"/>
      <c r="I8157"/>
      <c r="J8157"/>
      <c r="U8157" s="43"/>
      <c r="AE8157"/>
    </row>
    <row r="8158" spans="1:31">
      <c r="A8158">
        <v>22160</v>
      </c>
      <c r="B8158" t="s">
        <v>7317</v>
      </c>
      <c r="C8158" t="s">
        <v>33477</v>
      </c>
      <c r="D8158" t="s">
        <v>33476</v>
      </c>
      <c r="E8158"/>
      <c r="F8158"/>
      <c r="G8158"/>
      <c r="H8158"/>
      <c r="I8158"/>
      <c r="J8158"/>
      <c r="U8158" s="43"/>
      <c r="AE8158"/>
    </row>
    <row r="8159" spans="1:31">
      <c r="A8159">
        <v>22210</v>
      </c>
      <c r="B8159" t="s">
        <v>7318</v>
      </c>
      <c r="C8159" t="s">
        <v>33477</v>
      </c>
      <c r="D8159" t="s">
        <v>33476</v>
      </c>
      <c r="E8159"/>
      <c r="F8159"/>
      <c r="G8159"/>
      <c r="H8159"/>
      <c r="I8159"/>
      <c r="J8159"/>
      <c r="U8159" s="43"/>
      <c r="AE8159"/>
    </row>
    <row r="8160" spans="1:31">
      <c r="A8160">
        <v>22970</v>
      </c>
      <c r="B8160" t="s">
        <v>7319</v>
      </c>
      <c r="C8160" t="s">
        <v>33477</v>
      </c>
      <c r="D8160" t="s">
        <v>33476</v>
      </c>
      <c r="E8160"/>
      <c r="F8160"/>
      <c r="G8160"/>
      <c r="H8160"/>
      <c r="I8160"/>
      <c r="J8160"/>
      <c r="U8160" s="43"/>
      <c r="AE8160"/>
    </row>
    <row r="8161" spans="1:31">
      <c r="A8161">
        <v>22140</v>
      </c>
      <c r="B8161" t="s">
        <v>7320</v>
      </c>
      <c r="C8161" t="s">
        <v>33477</v>
      </c>
      <c r="D8161" t="s">
        <v>33476</v>
      </c>
      <c r="E8161"/>
      <c r="F8161"/>
      <c r="G8161"/>
      <c r="H8161"/>
      <c r="I8161"/>
      <c r="J8161"/>
      <c r="U8161" s="43"/>
      <c r="AE8161"/>
    </row>
    <row r="8162" spans="1:31">
      <c r="A8162">
        <v>22450</v>
      </c>
      <c r="B8162" t="s">
        <v>7321</v>
      </c>
      <c r="C8162" t="s">
        <v>33477</v>
      </c>
      <c r="D8162" t="s">
        <v>33476</v>
      </c>
      <c r="E8162"/>
      <c r="F8162"/>
      <c r="G8162"/>
      <c r="H8162"/>
      <c r="I8162"/>
      <c r="J8162"/>
      <c r="U8162" s="43"/>
      <c r="AE8162"/>
    </row>
    <row r="8163" spans="1:31">
      <c r="A8163">
        <v>22210</v>
      </c>
      <c r="B8163" t="s">
        <v>7322</v>
      </c>
      <c r="C8163" t="s">
        <v>33477</v>
      </c>
      <c r="D8163" t="s">
        <v>33476</v>
      </c>
      <c r="E8163"/>
      <c r="F8163"/>
      <c r="G8163"/>
      <c r="H8163"/>
      <c r="I8163"/>
      <c r="J8163"/>
      <c r="U8163" s="43"/>
      <c r="AE8163"/>
    </row>
    <row r="8164" spans="1:31">
      <c r="A8164">
        <v>22400</v>
      </c>
      <c r="B8164" t="s">
        <v>7323</v>
      </c>
      <c r="C8164" t="s">
        <v>33477</v>
      </c>
      <c r="D8164" t="s">
        <v>33476</v>
      </c>
      <c r="E8164"/>
      <c r="F8164"/>
      <c r="G8164"/>
      <c r="H8164"/>
      <c r="I8164"/>
      <c r="J8164"/>
      <c r="U8164" s="43"/>
      <c r="AE8164"/>
    </row>
    <row r="8165" spans="1:31">
      <c r="A8165">
        <v>22800</v>
      </c>
      <c r="B8165" t="s">
        <v>7324</v>
      </c>
      <c r="C8165" t="s">
        <v>33477</v>
      </c>
      <c r="D8165" t="s">
        <v>33476</v>
      </c>
      <c r="E8165"/>
      <c r="F8165"/>
      <c r="G8165"/>
      <c r="H8165"/>
      <c r="I8165"/>
      <c r="J8165"/>
      <c r="U8165" s="43"/>
      <c r="AE8165"/>
    </row>
    <row r="8166" spans="1:31">
      <c r="A8166">
        <v>22330</v>
      </c>
      <c r="B8166" t="s">
        <v>7325</v>
      </c>
      <c r="C8166" t="s">
        <v>33477</v>
      </c>
      <c r="D8166" t="s">
        <v>33476</v>
      </c>
      <c r="E8166"/>
      <c r="F8166"/>
      <c r="G8166"/>
      <c r="H8166"/>
      <c r="I8166"/>
      <c r="J8166"/>
      <c r="U8166" s="43"/>
      <c r="AE8166"/>
    </row>
    <row r="8167" spans="1:31">
      <c r="A8167">
        <v>22330</v>
      </c>
      <c r="B8167" t="s">
        <v>7325</v>
      </c>
      <c r="C8167" t="s">
        <v>33477</v>
      </c>
      <c r="D8167" t="s">
        <v>33476</v>
      </c>
      <c r="E8167"/>
      <c r="F8167"/>
      <c r="G8167"/>
      <c r="H8167"/>
      <c r="I8167"/>
      <c r="J8167"/>
      <c r="U8167" s="43"/>
      <c r="AE8167"/>
    </row>
    <row r="8168" spans="1:31">
      <c r="A8168">
        <v>22330</v>
      </c>
      <c r="B8168" t="s">
        <v>7325</v>
      </c>
      <c r="C8168" t="s">
        <v>33477</v>
      </c>
      <c r="D8168" t="s">
        <v>33476</v>
      </c>
      <c r="E8168"/>
      <c r="F8168"/>
      <c r="G8168"/>
      <c r="H8168"/>
      <c r="I8168"/>
      <c r="J8168"/>
      <c r="U8168" s="43"/>
      <c r="AE8168"/>
    </row>
    <row r="8169" spans="1:31">
      <c r="A8169">
        <v>22330</v>
      </c>
      <c r="B8169" t="s">
        <v>7325</v>
      </c>
      <c r="C8169" t="s">
        <v>33477</v>
      </c>
      <c r="D8169" t="s">
        <v>33476</v>
      </c>
      <c r="E8169"/>
      <c r="F8169"/>
      <c r="G8169"/>
      <c r="H8169"/>
      <c r="I8169"/>
      <c r="J8169"/>
      <c r="U8169" s="43"/>
      <c r="AE8169"/>
    </row>
    <row r="8170" spans="1:31">
      <c r="A8170">
        <v>22330</v>
      </c>
      <c r="B8170" t="s">
        <v>7325</v>
      </c>
      <c r="C8170" t="s">
        <v>33477</v>
      </c>
      <c r="D8170" t="s">
        <v>33476</v>
      </c>
      <c r="E8170"/>
      <c r="F8170"/>
      <c r="G8170"/>
      <c r="H8170"/>
      <c r="I8170"/>
      <c r="J8170"/>
      <c r="U8170" s="43"/>
      <c r="AE8170"/>
    </row>
    <row r="8171" spans="1:31">
      <c r="A8171">
        <v>22330</v>
      </c>
      <c r="B8171" t="s">
        <v>7325</v>
      </c>
      <c r="C8171" t="s">
        <v>33477</v>
      </c>
      <c r="D8171" t="s">
        <v>33476</v>
      </c>
      <c r="E8171"/>
      <c r="F8171"/>
      <c r="G8171"/>
      <c r="H8171"/>
      <c r="I8171"/>
      <c r="J8171"/>
      <c r="U8171" s="43"/>
      <c r="AE8171"/>
    </row>
    <row r="8172" spans="1:31">
      <c r="A8172">
        <v>22330</v>
      </c>
      <c r="B8172" t="s">
        <v>7325</v>
      </c>
      <c r="C8172" t="s">
        <v>33477</v>
      </c>
      <c r="D8172" t="s">
        <v>33476</v>
      </c>
      <c r="E8172"/>
      <c r="F8172"/>
      <c r="G8172"/>
      <c r="H8172"/>
      <c r="I8172"/>
      <c r="J8172"/>
      <c r="U8172" s="43"/>
      <c r="AE8172"/>
    </row>
    <row r="8173" spans="1:31">
      <c r="A8173">
        <v>22320</v>
      </c>
      <c r="B8173" t="s">
        <v>7326</v>
      </c>
      <c r="C8173" t="s">
        <v>33477</v>
      </c>
      <c r="D8173" t="s">
        <v>33476</v>
      </c>
      <c r="E8173"/>
      <c r="F8173"/>
      <c r="G8173"/>
      <c r="H8173"/>
      <c r="I8173"/>
      <c r="J8173"/>
      <c r="U8173" s="43"/>
      <c r="AE8173"/>
    </row>
    <row r="8174" spans="1:31">
      <c r="A8174">
        <v>22130</v>
      </c>
      <c r="B8174" t="s">
        <v>7327</v>
      </c>
      <c r="C8174" t="s">
        <v>33477</v>
      </c>
      <c r="D8174" t="s">
        <v>33476</v>
      </c>
      <c r="E8174"/>
      <c r="F8174"/>
      <c r="G8174"/>
      <c r="H8174"/>
      <c r="I8174"/>
      <c r="J8174"/>
      <c r="U8174" s="43"/>
      <c r="AE8174"/>
    </row>
    <row r="8175" spans="1:31">
      <c r="A8175">
        <v>22130</v>
      </c>
      <c r="B8175" t="s">
        <v>7328</v>
      </c>
      <c r="C8175" t="s">
        <v>33477</v>
      </c>
      <c r="D8175" t="s">
        <v>33476</v>
      </c>
      <c r="E8175"/>
      <c r="F8175"/>
      <c r="G8175"/>
      <c r="H8175"/>
      <c r="I8175"/>
      <c r="J8175"/>
      <c r="U8175" s="43"/>
      <c r="AE8175"/>
    </row>
    <row r="8176" spans="1:31">
      <c r="A8176">
        <v>22100</v>
      </c>
      <c r="B8176" t="s">
        <v>7329</v>
      </c>
      <c r="C8176" t="s">
        <v>33477</v>
      </c>
      <c r="D8176" t="s">
        <v>33476</v>
      </c>
      <c r="E8176"/>
      <c r="F8176"/>
      <c r="G8176"/>
      <c r="H8176"/>
      <c r="I8176"/>
      <c r="J8176"/>
      <c r="U8176" s="43"/>
      <c r="AE8176"/>
    </row>
    <row r="8177" spans="1:31">
      <c r="A8177">
        <v>22100</v>
      </c>
      <c r="B8177" t="s">
        <v>7329</v>
      </c>
      <c r="C8177" t="s">
        <v>33477</v>
      </c>
      <c r="D8177" t="s">
        <v>33476</v>
      </c>
      <c r="E8177"/>
      <c r="F8177"/>
      <c r="G8177"/>
      <c r="H8177"/>
      <c r="I8177"/>
      <c r="J8177"/>
      <c r="U8177" s="43"/>
      <c r="AE8177"/>
    </row>
    <row r="8178" spans="1:31">
      <c r="A8178">
        <v>22160</v>
      </c>
      <c r="B8178" t="s">
        <v>7330</v>
      </c>
      <c r="C8178" t="s">
        <v>33477</v>
      </c>
      <c r="D8178" t="s">
        <v>33476</v>
      </c>
      <c r="E8178"/>
      <c r="F8178"/>
      <c r="G8178"/>
      <c r="H8178"/>
      <c r="I8178"/>
      <c r="J8178"/>
      <c r="U8178" s="43"/>
      <c r="AE8178"/>
    </row>
    <row r="8179" spans="1:31">
      <c r="A8179">
        <v>22250</v>
      </c>
      <c r="B8179" t="s">
        <v>7331</v>
      </c>
      <c r="C8179" t="s">
        <v>33477</v>
      </c>
      <c r="D8179" t="s">
        <v>33476</v>
      </c>
      <c r="E8179"/>
      <c r="F8179"/>
      <c r="G8179"/>
      <c r="H8179"/>
      <c r="I8179"/>
      <c r="J8179"/>
      <c r="U8179" s="43"/>
      <c r="AE8179"/>
    </row>
    <row r="8180" spans="1:31">
      <c r="A8180">
        <v>22430</v>
      </c>
      <c r="B8180" t="s">
        <v>7332</v>
      </c>
      <c r="C8180" t="s">
        <v>33477</v>
      </c>
      <c r="D8180" t="e">
        <v>#N/A</v>
      </c>
      <c r="E8180"/>
      <c r="F8180"/>
      <c r="G8180"/>
      <c r="H8180"/>
      <c r="I8180"/>
      <c r="J8180"/>
      <c r="U8180" s="43"/>
      <c r="AE8180"/>
    </row>
    <row r="8181" spans="1:31">
      <c r="A8181">
        <v>22430</v>
      </c>
      <c r="B8181" t="s">
        <v>7332</v>
      </c>
      <c r="C8181" t="s">
        <v>33477</v>
      </c>
      <c r="D8181" t="e">
        <v>#N/A</v>
      </c>
      <c r="E8181"/>
      <c r="F8181"/>
      <c r="G8181"/>
      <c r="H8181"/>
      <c r="I8181"/>
      <c r="J8181"/>
      <c r="U8181" s="43"/>
      <c r="AE8181"/>
    </row>
    <row r="8182" spans="1:31">
      <c r="A8182">
        <v>22430</v>
      </c>
      <c r="B8182" t="s">
        <v>7332</v>
      </c>
      <c r="C8182" t="s">
        <v>33477</v>
      </c>
      <c r="D8182" t="e">
        <v>#N/A</v>
      </c>
      <c r="E8182"/>
      <c r="F8182"/>
      <c r="G8182"/>
      <c r="H8182"/>
      <c r="I8182"/>
      <c r="J8182"/>
      <c r="U8182" s="43"/>
      <c r="AE8182"/>
    </row>
    <row r="8183" spans="1:31">
      <c r="A8183">
        <v>22520</v>
      </c>
      <c r="B8183" t="s">
        <v>7333</v>
      </c>
      <c r="C8183" t="s">
        <v>33477</v>
      </c>
      <c r="D8183" t="e">
        <v>#N/A</v>
      </c>
      <c r="E8183"/>
      <c r="F8183"/>
      <c r="G8183"/>
      <c r="H8183"/>
      <c r="I8183"/>
      <c r="J8183"/>
      <c r="U8183" s="43"/>
      <c r="AE8183"/>
    </row>
    <row r="8184" spans="1:31">
      <c r="A8184">
        <v>22680</v>
      </c>
      <c r="B8184" t="s">
        <v>7333</v>
      </c>
      <c r="C8184" t="s">
        <v>33477</v>
      </c>
      <c r="D8184" t="e">
        <v>#N/A</v>
      </c>
      <c r="E8184"/>
      <c r="F8184"/>
      <c r="G8184"/>
      <c r="H8184"/>
      <c r="I8184"/>
      <c r="J8184"/>
      <c r="U8184" s="43"/>
      <c r="AE8184"/>
    </row>
    <row r="8185" spans="1:31">
      <c r="A8185">
        <v>22630</v>
      </c>
      <c r="B8185" t="s">
        <v>7334</v>
      </c>
      <c r="C8185" t="s">
        <v>33477</v>
      </c>
      <c r="D8185" t="s">
        <v>33476</v>
      </c>
      <c r="E8185"/>
      <c r="F8185"/>
      <c r="G8185"/>
      <c r="H8185"/>
      <c r="I8185"/>
      <c r="J8185"/>
      <c r="U8185" s="43"/>
      <c r="AE8185"/>
    </row>
    <row r="8186" spans="1:31">
      <c r="A8186">
        <v>22290</v>
      </c>
      <c r="B8186" t="s">
        <v>7335</v>
      </c>
      <c r="C8186" t="s">
        <v>33477</v>
      </c>
      <c r="D8186" t="s">
        <v>33476</v>
      </c>
      <c r="E8186"/>
      <c r="F8186"/>
      <c r="G8186"/>
      <c r="H8186"/>
      <c r="I8186"/>
      <c r="J8186"/>
      <c r="U8186" s="43"/>
      <c r="AE8186"/>
    </row>
    <row r="8187" spans="1:31">
      <c r="A8187">
        <v>22800</v>
      </c>
      <c r="B8187" t="s">
        <v>7336</v>
      </c>
      <c r="C8187" t="s">
        <v>33477</v>
      </c>
      <c r="D8187" t="s">
        <v>33476</v>
      </c>
      <c r="E8187"/>
      <c r="F8187"/>
      <c r="G8187"/>
      <c r="H8187"/>
      <c r="I8187"/>
      <c r="J8187"/>
      <c r="U8187" s="43"/>
      <c r="AE8187"/>
    </row>
    <row r="8188" spans="1:31">
      <c r="A8188">
        <v>22150</v>
      </c>
      <c r="B8188" t="s">
        <v>7337</v>
      </c>
      <c r="C8188" t="s">
        <v>33477</v>
      </c>
      <c r="D8188" t="s">
        <v>33476</v>
      </c>
      <c r="E8188"/>
      <c r="F8188"/>
      <c r="G8188"/>
      <c r="H8188"/>
      <c r="I8188"/>
      <c r="J8188"/>
      <c r="U8188" s="43"/>
      <c r="AE8188"/>
    </row>
    <row r="8189" spans="1:31">
      <c r="A8189">
        <v>22110</v>
      </c>
      <c r="B8189" t="s">
        <v>7338</v>
      </c>
      <c r="C8189" t="s">
        <v>33477</v>
      </c>
      <c r="D8189" t="s">
        <v>33476</v>
      </c>
      <c r="E8189"/>
      <c r="F8189"/>
      <c r="G8189"/>
      <c r="H8189"/>
      <c r="I8189"/>
      <c r="J8189"/>
      <c r="U8189" s="43"/>
      <c r="AE8189"/>
    </row>
    <row r="8190" spans="1:31">
      <c r="A8190">
        <v>22230</v>
      </c>
      <c r="B8190" t="s">
        <v>7339</v>
      </c>
      <c r="C8190" t="s">
        <v>33477</v>
      </c>
      <c r="D8190" t="s">
        <v>33476</v>
      </c>
      <c r="E8190"/>
      <c r="F8190"/>
      <c r="G8190"/>
      <c r="H8190"/>
      <c r="I8190"/>
      <c r="J8190"/>
      <c r="U8190" s="43"/>
      <c r="AE8190"/>
    </row>
    <row r="8191" spans="1:31">
      <c r="A8191">
        <v>22290</v>
      </c>
      <c r="B8191" t="s">
        <v>7340</v>
      </c>
      <c r="C8191" t="s">
        <v>33477</v>
      </c>
      <c r="D8191" t="s">
        <v>33476</v>
      </c>
      <c r="E8191"/>
      <c r="F8191"/>
      <c r="G8191"/>
      <c r="H8191"/>
      <c r="I8191"/>
      <c r="J8191"/>
      <c r="U8191" s="43"/>
      <c r="AE8191"/>
    </row>
    <row r="8192" spans="1:31">
      <c r="A8192">
        <v>22570</v>
      </c>
      <c r="B8192" t="s">
        <v>7341</v>
      </c>
      <c r="C8192" t="s">
        <v>33477</v>
      </c>
      <c r="D8192" t="s">
        <v>33476</v>
      </c>
      <c r="E8192"/>
      <c r="F8192"/>
      <c r="G8192"/>
      <c r="H8192"/>
      <c r="I8192"/>
      <c r="J8192"/>
      <c r="U8192" s="43"/>
      <c r="AE8192"/>
    </row>
    <row r="8193" spans="1:31">
      <c r="A8193">
        <v>22290</v>
      </c>
      <c r="B8193" t="s">
        <v>7342</v>
      </c>
      <c r="C8193" t="s">
        <v>33477</v>
      </c>
      <c r="D8193" t="s">
        <v>33476</v>
      </c>
      <c r="E8193"/>
      <c r="F8193"/>
      <c r="G8193"/>
      <c r="H8193"/>
      <c r="I8193"/>
      <c r="J8193"/>
      <c r="U8193" s="43"/>
      <c r="AE8193"/>
    </row>
    <row r="8194" spans="1:31">
      <c r="A8194">
        <v>22200</v>
      </c>
      <c r="B8194" t="s">
        <v>7343</v>
      </c>
      <c r="C8194" t="s">
        <v>33477</v>
      </c>
      <c r="D8194" t="s">
        <v>33476</v>
      </c>
      <c r="E8194"/>
      <c r="F8194"/>
      <c r="G8194"/>
      <c r="H8194"/>
      <c r="I8194"/>
      <c r="J8194"/>
      <c r="U8194" s="43"/>
      <c r="AE8194"/>
    </row>
    <row r="8195" spans="1:31">
      <c r="A8195">
        <v>22200</v>
      </c>
      <c r="B8195" t="s">
        <v>7343</v>
      </c>
      <c r="C8195" t="s">
        <v>33477</v>
      </c>
      <c r="D8195" t="s">
        <v>33476</v>
      </c>
      <c r="E8195"/>
      <c r="F8195"/>
      <c r="G8195"/>
      <c r="H8195"/>
      <c r="I8195"/>
      <c r="J8195"/>
      <c r="U8195" s="43"/>
      <c r="AE8195"/>
    </row>
    <row r="8196" spans="1:31">
      <c r="A8196">
        <v>22460</v>
      </c>
      <c r="B8196" t="s">
        <v>7344</v>
      </c>
      <c r="C8196" t="s">
        <v>33477</v>
      </c>
      <c r="D8196" t="s">
        <v>33476</v>
      </c>
      <c r="E8196"/>
      <c r="F8196"/>
      <c r="G8196"/>
      <c r="H8196"/>
      <c r="I8196"/>
      <c r="J8196"/>
      <c r="U8196" s="43"/>
      <c r="AE8196"/>
    </row>
    <row r="8197" spans="1:31">
      <c r="A8197">
        <v>22350</v>
      </c>
      <c r="B8197" t="s">
        <v>7345</v>
      </c>
      <c r="C8197" t="s">
        <v>33477</v>
      </c>
      <c r="D8197" t="s">
        <v>33476</v>
      </c>
      <c r="E8197"/>
      <c r="F8197"/>
      <c r="G8197"/>
      <c r="H8197"/>
      <c r="I8197"/>
      <c r="J8197"/>
      <c r="U8197" s="43"/>
      <c r="AE8197"/>
    </row>
    <row r="8198" spans="1:31">
      <c r="A8198">
        <v>22200</v>
      </c>
      <c r="B8198" t="s">
        <v>7346</v>
      </c>
      <c r="C8198" t="s">
        <v>33477</v>
      </c>
      <c r="D8198" t="s">
        <v>33476</v>
      </c>
      <c r="E8198"/>
      <c r="F8198"/>
      <c r="G8198"/>
      <c r="H8198"/>
      <c r="I8198"/>
      <c r="J8198"/>
      <c r="U8198" s="43"/>
      <c r="AE8198"/>
    </row>
    <row r="8199" spans="1:31">
      <c r="A8199">
        <v>22350</v>
      </c>
      <c r="B8199" t="s">
        <v>7347</v>
      </c>
      <c r="C8199" t="s">
        <v>33477</v>
      </c>
      <c r="D8199" t="s">
        <v>33476</v>
      </c>
      <c r="E8199"/>
      <c r="F8199"/>
      <c r="G8199"/>
      <c r="H8199"/>
      <c r="I8199"/>
      <c r="J8199"/>
      <c r="U8199" s="43"/>
      <c r="AE8199"/>
    </row>
    <row r="8200" spans="1:31">
      <c r="A8200">
        <v>22390</v>
      </c>
      <c r="B8200" t="s">
        <v>7348</v>
      </c>
      <c r="C8200" t="s">
        <v>33477</v>
      </c>
      <c r="D8200" t="s">
        <v>33476</v>
      </c>
      <c r="E8200"/>
      <c r="F8200"/>
      <c r="G8200"/>
      <c r="H8200"/>
      <c r="I8200"/>
      <c r="J8200"/>
      <c r="U8200" s="43"/>
      <c r="AE8200"/>
    </row>
    <row r="8201" spans="1:31">
      <c r="A8201">
        <v>22320</v>
      </c>
      <c r="B8201" t="s">
        <v>7349</v>
      </c>
      <c r="C8201" t="s">
        <v>33477</v>
      </c>
      <c r="D8201" t="s">
        <v>33476</v>
      </c>
      <c r="E8201"/>
      <c r="F8201"/>
      <c r="G8201"/>
      <c r="H8201"/>
      <c r="I8201"/>
      <c r="J8201"/>
      <c r="U8201" s="43"/>
      <c r="AE8201"/>
    </row>
    <row r="8202" spans="1:31">
      <c r="A8202">
        <v>22320</v>
      </c>
      <c r="B8202" t="s">
        <v>7350</v>
      </c>
      <c r="C8202" t="s">
        <v>33477</v>
      </c>
      <c r="D8202" t="s">
        <v>33476</v>
      </c>
      <c r="E8202"/>
      <c r="F8202"/>
      <c r="G8202"/>
      <c r="H8202"/>
      <c r="I8202"/>
      <c r="J8202"/>
      <c r="U8202" s="43"/>
      <c r="AE8202"/>
    </row>
    <row r="8203" spans="1:31">
      <c r="A8203">
        <v>22600</v>
      </c>
      <c r="B8203" t="s">
        <v>7351</v>
      </c>
      <c r="C8203" t="s">
        <v>33477</v>
      </c>
      <c r="D8203" t="s">
        <v>33476</v>
      </c>
      <c r="E8203"/>
      <c r="F8203"/>
      <c r="G8203"/>
      <c r="H8203"/>
      <c r="I8203"/>
      <c r="J8203"/>
      <c r="U8203" s="43"/>
      <c r="AE8203"/>
    </row>
    <row r="8204" spans="1:31">
      <c r="A8204">
        <v>22550</v>
      </c>
      <c r="B8204" t="s">
        <v>7352</v>
      </c>
      <c r="C8204" t="s">
        <v>33477</v>
      </c>
      <c r="D8204" t="s">
        <v>33476</v>
      </c>
      <c r="E8204"/>
      <c r="F8204"/>
      <c r="G8204"/>
      <c r="H8204"/>
      <c r="I8204"/>
      <c r="J8204"/>
      <c r="U8204" s="43"/>
      <c r="AE8204"/>
    </row>
    <row r="8205" spans="1:31">
      <c r="A8205">
        <v>22400</v>
      </c>
      <c r="B8205" t="s">
        <v>7353</v>
      </c>
      <c r="C8205" t="s">
        <v>33477</v>
      </c>
      <c r="D8205" t="s">
        <v>33476</v>
      </c>
      <c r="E8205"/>
      <c r="F8205"/>
      <c r="G8205"/>
      <c r="H8205"/>
      <c r="I8205"/>
      <c r="J8205"/>
      <c r="U8205" s="43"/>
      <c r="AE8205"/>
    </row>
    <row r="8206" spans="1:31">
      <c r="A8206">
        <v>22150</v>
      </c>
      <c r="B8206" t="s">
        <v>7354</v>
      </c>
      <c r="C8206" t="s">
        <v>33477</v>
      </c>
      <c r="D8206" t="s">
        <v>33476</v>
      </c>
      <c r="E8206"/>
      <c r="F8206"/>
      <c r="G8206"/>
      <c r="H8206"/>
      <c r="I8206"/>
      <c r="J8206"/>
      <c r="U8206" s="43"/>
      <c r="AE8206"/>
    </row>
    <row r="8207" spans="1:31">
      <c r="A8207">
        <v>22120</v>
      </c>
      <c r="B8207" t="s">
        <v>7355</v>
      </c>
      <c r="C8207" t="s">
        <v>33477</v>
      </c>
      <c r="D8207" t="s">
        <v>33476</v>
      </c>
      <c r="E8207"/>
      <c r="F8207"/>
      <c r="G8207"/>
      <c r="H8207"/>
      <c r="I8207"/>
      <c r="J8207"/>
      <c r="U8207" s="43"/>
      <c r="AE8207"/>
    </row>
    <row r="8208" spans="1:31">
      <c r="A8208">
        <v>22120</v>
      </c>
      <c r="B8208" t="s">
        <v>7355</v>
      </c>
      <c r="C8208" t="s">
        <v>33477</v>
      </c>
      <c r="D8208" t="s">
        <v>33476</v>
      </c>
      <c r="E8208"/>
      <c r="F8208"/>
      <c r="G8208"/>
      <c r="H8208"/>
      <c r="I8208"/>
      <c r="J8208"/>
      <c r="U8208" s="43"/>
      <c r="AE8208"/>
    </row>
    <row r="8209" spans="1:31">
      <c r="A8209">
        <v>22100</v>
      </c>
      <c r="B8209" t="s">
        <v>7356</v>
      </c>
      <c r="C8209" t="s">
        <v>33477</v>
      </c>
      <c r="D8209" t="s">
        <v>33476</v>
      </c>
      <c r="E8209"/>
      <c r="F8209"/>
      <c r="G8209"/>
      <c r="H8209"/>
      <c r="I8209"/>
      <c r="J8209"/>
      <c r="U8209" s="43"/>
      <c r="AE8209"/>
    </row>
    <row r="8210" spans="1:31">
      <c r="A8210">
        <v>22230</v>
      </c>
      <c r="B8210" t="s">
        <v>7357</v>
      </c>
      <c r="C8210" t="s">
        <v>33477</v>
      </c>
      <c r="D8210" t="s">
        <v>33476</v>
      </c>
      <c r="E8210"/>
      <c r="F8210"/>
      <c r="G8210"/>
      <c r="H8210"/>
      <c r="I8210"/>
      <c r="J8210"/>
      <c r="U8210" s="43"/>
      <c r="AE8210"/>
    </row>
    <row r="8211" spans="1:31">
      <c r="A8211">
        <v>22270</v>
      </c>
      <c r="B8211" t="s">
        <v>7358</v>
      </c>
      <c r="C8211" t="s">
        <v>33477</v>
      </c>
      <c r="D8211" t="s">
        <v>33476</v>
      </c>
      <c r="E8211"/>
      <c r="F8211"/>
      <c r="G8211"/>
      <c r="H8211"/>
      <c r="I8211"/>
      <c r="J8211"/>
      <c r="U8211" s="43"/>
      <c r="AE8211"/>
    </row>
    <row r="8212" spans="1:31">
      <c r="A8212">
        <v>22270</v>
      </c>
      <c r="B8212" t="s">
        <v>7358</v>
      </c>
      <c r="C8212" t="s">
        <v>33477</v>
      </c>
      <c r="D8212" t="s">
        <v>33476</v>
      </c>
      <c r="E8212"/>
      <c r="F8212"/>
      <c r="G8212"/>
      <c r="H8212"/>
      <c r="I8212"/>
      <c r="J8212"/>
      <c r="U8212" s="43"/>
      <c r="AE8212"/>
    </row>
    <row r="8213" spans="1:31">
      <c r="A8213">
        <v>22270</v>
      </c>
      <c r="B8213" t="s">
        <v>7358</v>
      </c>
      <c r="C8213" t="s">
        <v>33477</v>
      </c>
      <c r="D8213" t="s">
        <v>33476</v>
      </c>
      <c r="E8213"/>
      <c r="F8213"/>
      <c r="G8213"/>
      <c r="H8213"/>
      <c r="I8213"/>
      <c r="J8213"/>
      <c r="U8213" s="43"/>
      <c r="AE8213"/>
    </row>
    <row r="8214" spans="1:31">
      <c r="A8214">
        <v>22270</v>
      </c>
      <c r="B8214" t="s">
        <v>7358</v>
      </c>
      <c r="C8214" t="s">
        <v>33477</v>
      </c>
      <c r="D8214" t="s">
        <v>33476</v>
      </c>
      <c r="E8214"/>
      <c r="F8214"/>
      <c r="G8214"/>
      <c r="H8214"/>
      <c r="I8214"/>
      <c r="J8214"/>
      <c r="U8214" s="43"/>
      <c r="AE8214"/>
    </row>
    <row r="8215" spans="1:31">
      <c r="A8215">
        <v>22610</v>
      </c>
      <c r="B8215" t="s">
        <v>7359</v>
      </c>
      <c r="C8215" t="s">
        <v>33477</v>
      </c>
      <c r="D8215" t="e">
        <v>#N/A</v>
      </c>
      <c r="E8215"/>
      <c r="F8215"/>
      <c r="G8215"/>
      <c r="H8215"/>
      <c r="I8215"/>
      <c r="J8215"/>
      <c r="U8215" s="43"/>
      <c r="AE8215"/>
    </row>
    <row r="8216" spans="1:31">
      <c r="A8216">
        <v>22500</v>
      </c>
      <c r="B8216" t="s">
        <v>7360</v>
      </c>
      <c r="C8216" t="s">
        <v>33477</v>
      </c>
      <c r="D8216" t="e">
        <v>#N/A</v>
      </c>
      <c r="E8216"/>
      <c r="F8216"/>
      <c r="G8216"/>
      <c r="H8216"/>
      <c r="I8216"/>
      <c r="J8216"/>
      <c r="U8216" s="43"/>
      <c r="AE8216"/>
    </row>
    <row r="8217" spans="1:31">
      <c r="A8217">
        <v>22110</v>
      </c>
      <c r="B8217" t="s">
        <v>7361</v>
      </c>
      <c r="C8217" t="s">
        <v>33477</v>
      </c>
      <c r="D8217" t="s">
        <v>33476</v>
      </c>
      <c r="E8217"/>
      <c r="F8217"/>
      <c r="G8217"/>
      <c r="H8217"/>
      <c r="I8217"/>
      <c r="J8217"/>
      <c r="U8217" s="43"/>
      <c r="AE8217"/>
    </row>
    <row r="8218" spans="1:31">
      <c r="A8218">
        <v>22480</v>
      </c>
      <c r="B8218" t="s">
        <v>7362</v>
      </c>
      <c r="C8218" t="s">
        <v>33477</v>
      </c>
      <c r="D8218" t="s">
        <v>33476</v>
      </c>
      <c r="E8218"/>
      <c r="F8218"/>
      <c r="G8218"/>
      <c r="H8218"/>
      <c r="I8218"/>
      <c r="J8218"/>
      <c r="U8218" s="43"/>
      <c r="AE8218"/>
    </row>
    <row r="8219" spans="1:31">
      <c r="A8219">
        <v>22450</v>
      </c>
      <c r="B8219" t="s">
        <v>7363</v>
      </c>
      <c r="C8219" t="s">
        <v>33477</v>
      </c>
      <c r="D8219" t="s">
        <v>33476</v>
      </c>
      <c r="E8219"/>
      <c r="F8219"/>
      <c r="G8219"/>
      <c r="H8219"/>
      <c r="I8219"/>
      <c r="J8219"/>
      <c r="U8219" s="43"/>
      <c r="AE8219"/>
    </row>
    <row r="8220" spans="1:31">
      <c r="A8220">
        <v>22140</v>
      </c>
      <c r="B8220" t="s">
        <v>7364</v>
      </c>
      <c r="C8220" t="s">
        <v>33477</v>
      </c>
      <c r="D8220" t="s">
        <v>33476</v>
      </c>
      <c r="E8220"/>
      <c r="F8220"/>
      <c r="G8220"/>
      <c r="H8220"/>
      <c r="I8220"/>
      <c r="J8220"/>
      <c r="U8220" s="43"/>
      <c r="AE8220"/>
    </row>
    <row r="8221" spans="1:31">
      <c r="A8221">
        <v>22480</v>
      </c>
      <c r="B8221" t="s">
        <v>7365</v>
      </c>
      <c r="C8221" t="s">
        <v>33477</v>
      </c>
      <c r="D8221" t="s">
        <v>33476</v>
      </c>
      <c r="E8221"/>
      <c r="F8221"/>
      <c r="G8221"/>
      <c r="H8221"/>
      <c r="I8221"/>
      <c r="J8221"/>
      <c r="U8221" s="43"/>
      <c r="AE8221"/>
    </row>
    <row r="8222" spans="1:31">
      <c r="A8222">
        <v>22400</v>
      </c>
      <c r="B8222" t="s">
        <v>7366</v>
      </c>
      <c r="C8222" t="s">
        <v>33477</v>
      </c>
      <c r="D8222" t="s">
        <v>33476</v>
      </c>
      <c r="E8222"/>
      <c r="F8222"/>
      <c r="G8222"/>
      <c r="H8222"/>
      <c r="I8222"/>
      <c r="J8222"/>
      <c r="U8222" s="43"/>
      <c r="AE8222"/>
    </row>
    <row r="8223" spans="1:31">
      <c r="A8223">
        <v>22400</v>
      </c>
      <c r="B8223" t="s">
        <v>7366</v>
      </c>
      <c r="C8223" t="s">
        <v>33477</v>
      </c>
      <c r="D8223" t="s">
        <v>33476</v>
      </c>
      <c r="E8223"/>
      <c r="F8223"/>
      <c r="G8223"/>
      <c r="H8223"/>
      <c r="I8223"/>
      <c r="J8223"/>
      <c r="U8223" s="43"/>
      <c r="AE8223"/>
    </row>
    <row r="8224" spans="1:31">
      <c r="A8224">
        <v>22400</v>
      </c>
      <c r="B8224" t="s">
        <v>7366</v>
      </c>
      <c r="C8224" t="s">
        <v>33477</v>
      </c>
      <c r="D8224" t="s">
        <v>33476</v>
      </c>
      <c r="E8224"/>
      <c r="F8224"/>
      <c r="G8224"/>
      <c r="H8224"/>
      <c r="I8224"/>
      <c r="J8224"/>
      <c r="U8224" s="43"/>
      <c r="AE8224"/>
    </row>
    <row r="8225" spans="1:31">
      <c r="A8225">
        <v>22400</v>
      </c>
      <c r="B8225" t="s">
        <v>7366</v>
      </c>
      <c r="C8225" t="s">
        <v>33477</v>
      </c>
      <c r="D8225" t="s">
        <v>33476</v>
      </c>
      <c r="E8225"/>
      <c r="F8225"/>
      <c r="G8225"/>
      <c r="H8225"/>
      <c r="I8225"/>
      <c r="J8225"/>
      <c r="U8225" s="43"/>
      <c r="AE8225"/>
    </row>
    <row r="8226" spans="1:31">
      <c r="A8226">
        <v>22400</v>
      </c>
      <c r="B8226" t="s">
        <v>7366</v>
      </c>
      <c r="C8226" t="s">
        <v>33477</v>
      </c>
      <c r="D8226" t="s">
        <v>33476</v>
      </c>
      <c r="E8226"/>
      <c r="F8226"/>
      <c r="G8226"/>
      <c r="H8226"/>
      <c r="I8226"/>
      <c r="J8226"/>
      <c r="U8226" s="43"/>
      <c r="AE8226"/>
    </row>
    <row r="8227" spans="1:31">
      <c r="A8227">
        <v>22400</v>
      </c>
      <c r="B8227" t="s">
        <v>7366</v>
      </c>
      <c r="C8227" t="s">
        <v>33477</v>
      </c>
      <c r="D8227" t="s">
        <v>33476</v>
      </c>
      <c r="E8227"/>
      <c r="F8227"/>
      <c r="G8227"/>
      <c r="H8227"/>
      <c r="I8227"/>
      <c r="J8227"/>
      <c r="U8227" s="43"/>
      <c r="AE8227"/>
    </row>
    <row r="8228" spans="1:31">
      <c r="A8228">
        <v>22400</v>
      </c>
      <c r="B8228" t="s">
        <v>7366</v>
      </c>
      <c r="C8228" t="s">
        <v>33477</v>
      </c>
      <c r="D8228" t="s">
        <v>33476</v>
      </c>
      <c r="E8228"/>
      <c r="F8228"/>
      <c r="G8228"/>
      <c r="H8228"/>
      <c r="I8228"/>
      <c r="J8228"/>
      <c r="U8228" s="43"/>
      <c r="AE8228"/>
    </row>
    <row r="8229" spans="1:31">
      <c r="A8229">
        <v>22400</v>
      </c>
      <c r="B8229" t="s">
        <v>7366</v>
      </c>
      <c r="C8229" t="s">
        <v>33477</v>
      </c>
      <c r="D8229" t="s">
        <v>33476</v>
      </c>
      <c r="E8229"/>
      <c r="F8229"/>
      <c r="G8229"/>
      <c r="H8229"/>
      <c r="I8229"/>
      <c r="J8229"/>
      <c r="U8229" s="43"/>
      <c r="AE8229"/>
    </row>
    <row r="8230" spans="1:31">
      <c r="A8230">
        <v>22400</v>
      </c>
      <c r="B8230" t="s">
        <v>7366</v>
      </c>
      <c r="C8230" t="s">
        <v>33477</v>
      </c>
      <c r="D8230" t="s">
        <v>33476</v>
      </c>
      <c r="E8230"/>
      <c r="F8230"/>
      <c r="G8230"/>
      <c r="H8230"/>
      <c r="I8230"/>
      <c r="J8230"/>
      <c r="U8230" s="43"/>
      <c r="AE8230"/>
    </row>
    <row r="8231" spans="1:31">
      <c r="A8231">
        <v>22770</v>
      </c>
      <c r="B8231" t="s">
        <v>7367</v>
      </c>
      <c r="C8231" t="s">
        <v>33477</v>
      </c>
      <c r="D8231" t="e">
        <v>#N/A</v>
      </c>
      <c r="E8231"/>
      <c r="F8231"/>
      <c r="G8231"/>
      <c r="H8231"/>
      <c r="I8231"/>
      <c r="J8231"/>
      <c r="U8231" s="43"/>
      <c r="AE8231"/>
    </row>
    <row r="8232" spans="1:31">
      <c r="A8232">
        <v>22140</v>
      </c>
      <c r="B8232" t="s">
        <v>7368</v>
      </c>
      <c r="C8232" t="s">
        <v>33477</v>
      </c>
      <c r="D8232" t="s">
        <v>33476</v>
      </c>
      <c r="E8232"/>
      <c r="F8232"/>
      <c r="G8232"/>
      <c r="H8232"/>
      <c r="I8232"/>
      <c r="J8232"/>
      <c r="U8232" s="43"/>
      <c r="AE8232"/>
    </row>
    <row r="8233" spans="1:31">
      <c r="A8233">
        <v>22130</v>
      </c>
      <c r="B8233" t="s">
        <v>7369</v>
      </c>
      <c r="C8233" t="s">
        <v>33477</v>
      </c>
      <c r="D8233" t="s">
        <v>33476</v>
      </c>
      <c r="E8233"/>
      <c r="F8233"/>
      <c r="G8233"/>
      <c r="H8233"/>
      <c r="I8233"/>
      <c r="J8233"/>
      <c r="U8233" s="43"/>
      <c r="AE8233"/>
    </row>
    <row r="8234" spans="1:31">
      <c r="A8234">
        <v>22980</v>
      </c>
      <c r="B8234" t="s">
        <v>7370</v>
      </c>
      <c r="C8234" t="s">
        <v>33477</v>
      </c>
      <c r="D8234" t="s">
        <v>33476</v>
      </c>
      <c r="E8234"/>
      <c r="F8234"/>
      <c r="G8234"/>
      <c r="H8234"/>
      <c r="I8234"/>
      <c r="J8234"/>
      <c r="U8234" s="43"/>
      <c r="AE8234"/>
    </row>
    <row r="8235" spans="1:31">
      <c r="A8235">
        <v>22400</v>
      </c>
      <c r="B8235" t="s">
        <v>7371</v>
      </c>
      <c r="C8235" t="s">
        <v>33477</v>
      </c>
      <c r="D8235" t="s">
        <v>33476</v>
      </c>
      <c r="E8235"/>
      <c r="F8235"/>
      <c r="G8235"/>
      <c r="H8235"/>
      <c r="I8235"/>
      <c r="J8235"/>
      <c r="U8235" s="43"/>
      <c r="AE8235"/>
    </row>
    <row r="8236" spans="1:31">
      <c r="A8236">
        <v>22800</v>
      </c>
      <c r="B8236" t="s">
        <v>7372</v>
      </c>
      <c r="C8236" t="s">
        <v>33477</v>
      </c>
      <c r="D8236" t="s">
        <v>33476</v>
      </c>
      <c r="E8236"/>
      <c r="F8236"/>
      <c r="G8236"/>
      <c r="H8236"/>
      <c r="I8236"/>
      <c r="J8236"/>
      <c r="U8236" s="43"/>
      <c r="AE8236"/>
    </row>
    <row r="8237" spans="1:31">
      <c r="A8237">
        <v>22450</v>
      </c>
      <c r="B8237" t="s">
        <v>7373</v>
      </c>
      <c r="C8237" t="s">
        <v>33477</v>
      </c>
      <c r="D8237" t="s">
        <v>33476</v>
      </c>
      <c r="E8237"/>
      <c r="F8237"/>
      <c r="G8237"/>
      <c r="H8237"/>
      <c r="I8237"/>
      <c r="J8237"/>
      <c r="U8237" s="43"/>
      <c r="AE8237"/>
    </row>
    <row r="8238" spans="1:31">
      <c r="A8238">
        <v>22490</v>
      </c>
      <c r="B8238" t="s">
        <v>7374</v>
      </c>
      <c r="C8238" t="s">
        <v>33477</v>
      </c>
      <c r="D8238" t="s">
        <v>33476</v>
      </c>
      <c r="E8238"/>
      <c r="F8238"/>
      <c r="G8238"/>
      <c r="H8238"/>
      <c r="I8238"/>
      <c r="J8238"/>
      <c r="U8238" s="43"/>
      <c r="AE8238"/>
    </row>
    <row r="8239" spans="1:31">
      <c r="A8239">
        <v>22980</v>
      </c>
      <c r="B8239" t="s">
        <v>7375</v>
      </c>
      <c r="C8239" t="s">
        <v>33477</v>
      </c>
      <c r="D8239" t="s">
        <v>33476</v>
      </c>
      <c r="E8239"/>
      <c r="F8239"/>
      <c r="G8239"/>
      <c r="H8239"/>
      <c r="I8239"/>
      <c r="J8239"/>
      <c r="U8239" s="43"/>
      <c r="AE8239"/>
    </row>
    <row r="8240" spans="1:31">
      <c r="A8240">
        <v>22130</v>
      </c>
      <c r="B8240" t="s">
        <v>7376</v>
      </c>
      <c r="C8240" t="s">
        <v>33477</v>
      </c>
      <c r="D8240" t="s">
        <v>33476</v>
      </c>
      <c r="E8240"/>
      <c r="F8240"/>
      <c r="G8240"/>
      <c r="H8240"/>
      <c r="I8240"/>
      <c r="J8240"/>
      <c r="U8240" s="43"/>
      <c r="AE8240"/>
    </row>
    <row r="8241" spans="1:31">
      <c r="A8241">
        <v>22360</v>
      </c>
      <c r="B8241" t="s">
        <v>7377</v>
      </c>
      <c r="C8241" t="s">
        <v>33477</v>
      </c>
      <c r="D8241" t="e">
        <v>#N/A</v>
      </c>
      <c r="E8241"/>
      <c r="F8241"/>
      <c r="G8241"/>
      <c r="H8241"/>
      <c r="I8241"/>
      <c r="J8241"/>
      <c r="U8241" s="43"/>
      <c r="AE8241"/>
    </row>
    <row r="8242" spans="1:31">
      <c r="A8242">
        <v>22360</v>
      </c>
      <c r="B8242" t="s">
        <v>7377</v>
      </c>
      <c r="C8242" t="s">
        <v>33477</v>
      </c>
      <c r="D8242" t="e">
        <v>#N/A</v>
      </c>
      <c r="E8242"/>
      <c r="F8242"/>
      <c r="G8242"/>
      <c r="H8242"/>
      <c r="I8242"/>
      <c r="J8242"/>
      <c r="U8242" s="43"/>
      <c r="AE8242"/>
    </row>
    <row r="8243" spans="1:31">
      <c r="A8243">
        <v>22570</v>
      </c>
      <c r="B8243" t="s">
        <v>7378</v>
      </c>
      <c r="C8243" t="s">
        <v>33477</v>
      </c>
      <c r="D8243" t="s">
        <v>33476</v>
      </c>
      <c r="E8243"/>
      <c r="F8243"/>
      <c r="G8243"/>
      <c r="H8243"/>
      <c r="I8243"/>
      <c r="J8243"/>
      <c r="U8243" s="43"/>
      <c r="AE8243"/>
    </row>
    <row r="8244" spans="1:31">
      <c r="A8244">
        <v>22570</v>
      </c>
      <c r="B8244" t="s">
        <v>7378</v>
      </c>
      <c r="C8244" t="s">
        <v>33477</v>
      </c>
      <c r="D8244" t="s">
        <v>33476</v>
      </c>
      <c r="E8244"/>
      <c r="F8244"/>
      <c r="G8244"/>
      <c r="H8244"/>
      <c r="I8244"/>
      <c r="J8244"/>
      <c r="U8244" s="43"/>
      <c r="AE8244"/>
    </row>
    <row r="8245" spans="1:31">
      <c r="A8245">
        <v>22570</v>
      </c>
      <c r="B8245" t="s">
        <v>7378</v>
      </c>
      <c r="C8245" t="s">
        <v>33477</v>
      </c>
      <c r="D8245" t="s">
        <v>33476</v>
      </c>
      <c r="E8245"/>
      <c r="F8245"/>
      <c r="G8245"/>
      <c r="H8245"/>
      <c r="I8245"/>
      <c r="J8245"/>
      <c r="U8245" s="43"/>
      <c r="AE8245"/>
    </row>
    <row r="8246" spans="1:31">
      <c r="A8246">
        <v>22290</v>
      </c>
      <c r="B8246" t="s">
        <v>7379</v>
      </c>
      <c r="C8246" t="s">
        <v>33477</v>
      </c>
      <c r="D8246" t="s">
        <v>33476</v>
      </c>
      <c r="E8246"/>
      <c r="F8246"/>
      <c r="G8246"/>
      <c r="H8246"/>
      <c r="I8246"/>
      <c r="J8246"/>
      <c r="U8246" s="43"/>
      <c r="AE8246"/>
    </row>
    <row r="8247" spans="1:31">
      <c r="A8247">
        <v>22580</v>
      </c>
      <c r="B8247" t="s">
        <v>7380</v>
      </c>
      <c r="C8247" t="s">
        <v>33477</v>
      </c>
      <c r="D8247" t="s">
        <v>33476</v>
      </c>
      <c r="E8247"/>
      <c r="F8247"/>
      <c r="G8247"/>
      <c r="H8247"/>
      <c r="I8247"/>
      <c r="J8247"/>
      <c r="U8247" s="43"/>
      <c r="AE8247"/>
    </row>
    <row r="8248" spans="1:31">
      <c r="A8248">
        <v>22300</v>
      </c>
      <c r="B8248" t="s">
        <v>7381</v>
      </c>
      <c r="C8248" t="s">
        <v>33477</v>
      </c>
      <c r="D8248" t="s">
        <v>33476</v>
      </c>
      <c r="E8248"/>
      <c r="F8248"/>
      <c r="G8248"/>
      <c r="H8248"/>
      <c r="I8248"/>
      <c r="J8248"/>
      <c r="U8248" s="43"/>
      <c r="AE8248"/>
    </row>
    <row r="8249" spans="1:31">
      <c r="A8249">
        <v>22610</v>
      </c>
      <c r="B8249" t="s">
        <v>7382</v>
      </c>
      <c r="C8249" t="s">
        <v>33477</v>
      </c>
      <c r="D8249" t="e">
        <v>#N/A</v>
      </c>
      <c r="E8249"/>
      <c r="F8249"/>
      <c r="G8249"/>
      <c r="H8249"/>
      <c r="I8249"/>
      <c r="J8249"/>
      <c r="U8249" s="43"/>
      <c r="AE8249"/>
    </row>
    <row r="8250" spans="1:31">
      <c r="A8250">
        <v>22290</v>
      </c>
      <c r="B8250" t="s">
        <v>7383</v>
      </c>
      <c r="C8250" t="s">
        <v>33477</v>
      </c>
      <c r="D8250" t="s">
        <v>33476</v>
      </c>
      <c r="E8250"/>
      <c r="F8250"/>
      <c r="G8250"/>
      <c r="H8250"/>
      <c r="I8250"/>
      <c r="J8250"/>
      <c r="U8250" s="43"/>
      <c r="AE8250"/>
    </row>
    <row r="8251" spans="1:31">
      <c r="A8251">
        <v>22300</v>
      </c>
      <c r="B8251" t="s">
        <v>7384</v>
      </c>
      <c r="C8251" t="s">
        <v>33477</v>
      </c>
      <c r="D8251" t="s">
        <v>33476</v>
      </c>
      <c r="E8251"/>
      <c r="F8251"/>
      <c r="G8251"/>
      <c r="H8251"/>
      <c r="I8251"/>
      <c r="J8251"/>
      <c r="U8251" s="43"/>
      <c r="AE8251"/>
    </row>
    <row r="8252" spans="1:31">
      <c r="A8252">
        <v>22300</v>
      </c>
      <c r="B8252" t="s">
        <v>7384</v>
      </c>
      <c r="C8252" t="s">
        <v>33477</v>
      </c>
      <c r="D8252" t="s">
        <v>33476</v>
      </c>
      <c r="E8252"/>
      <c r="F8252"/>
      <c r="G8252"/>
      <c r="H8252"/>
      <c r="I8252"/>
      <c r="J8252"/>
      <c r="U8252" s="43"/>
      <c r="AE8252"/>
    </row>
    <row r="8253" spans="1:31">
      <c r="A8253">
        <v>22250</v>
      </c>
      <c r="B8253" t="s">
        <v>7385</v>
      </c>
      <c r="C8253" t="s">
        <v>33477</v>
      </c>
      <c r="D8253" t="s">
        <v>33476</v>
      </c>
      <c r="E8253"/>
      <c r="F8253"/>
      <c r="G8253"/>
      <c r="H8253"/>
      <c r="I8253"/>
      <c r="J8253"/>
      <c r="U8253" s="43"/>
      <c r="AE8253"/>
    </row>
    <row r="8254" spans="1:31">
      <c r="A8254">
        <v>22480</v>
      </c>
      <c r="B8254" t="s">
        <v>7386</v>
      </c>
      <c r="C8254" t="s">
        <v>33477</v>
      </c>
      <c r="D8254" t="s">
        <v>33476</v>
      </c>
      <c r="E8254"/>
      <c r="F8254"/>
      <c r="G8254"/>
      <c r="H8254"/>
      <c r="I8254"/>
      <c r="J8254"/>
      <c r="U8254" s="43"/>
      <c r="AE8254"/>
    </row>
    <row r="8255" spans="1:31">
      <c r="A8255">
        <v>22170</v>
      </c>
      <c r="B8255" t="s">
        <v>7387</v>
      </c>
      <c r="C8255" t="s">
        <v>33477</v>
      </c>
      <c r="D8255" t="s">
        <v>33476</v>
      </c>
      <c r="E8255"/>
      <c r="F8255"/>
      <c r="G8255"/>
      <c r="H8255"/>
      <c r="I8255"/>
      <c r="J8255"/>
      <c r="U8255" s="43"/>
      <c r="AE8255"/>
    </row>
    <row r="8256" spans="1:31">
      <c r="A8256">
        <v>22410</v>
      </c>
      <c r="B8256" t="s">
        <v>7388</v>
      </c>
      <c r="C8256" t="s">
        <v>33477</v>
      </c>
      <c r="D8256" t="s">
        <v>33476</v>
      </c>
      <c r="E8256"/>
      <c r="F8256"/>
      <c r="G8256"/>
      <c r="H8256"/>
      <c r="I8256"/>
      <c r="J8256"/>
      <c r="U8256" s="43"/>
      <c r="AE8256"/>
    </row>
    <row r="8257" spans="1:31">
      <c r="A8257">
        <v>22410</v>
      </c>
      <c r="B8257" t="s">
        <v>7388</v>
      </c>
      <c r="C8257" t="s">
        <v>33477</v>
      </c>
      <c r="D8257" t="s">
        <v>33476</v>
      </c>
      <c r="E8257"/>
      <c r="F8257"/>
      <c r="G8257"/>
      <c r="H8257"/>
      <c r="I8257"/>
      <c r="J8257"/>
      <c r="U8257" s="43"/>
      <c r="AE8257"/>
    </row>
    <row r="8258" spans="1:31">
      <c r="A8258">
        <v>22100</v>
      </c>
      <c r="B8258" t="s">
        <v>7389</v>
      </c>
      <c r="C8258" t="s">
        <v>33477</v>
      </c>
      <c r="D8258" t="s">
        <v>33476</v>
      </c>
      <c r="E8258"/>
      <c r="F8258"/>
      <c r="G8258"/>
      <c r="H8258"/>
      <c r="I8258"/>
      <c r="J8258"/>
      <c r="U8258" s="43"/>
      <c r="AE8258"/>
    </row>
    <row r="8259" spans="1:31">
      <c r="A8259">
        <v>22100</v>
      </c>
      <c r="B8259" t="s">
        <v>7389</v>
      </c>
      <c r="C8259" t="s">
        <v>33477</v>
      </c>
      <c r="D8259" t="s">
        <v>33476</v>
      </c>
      <c r="E8259"/>
      <c r="F8259"/>
      <c r="G8259"/>
      <c r="H8259"/>
      <c r="I8259"/>
      <c r="J8259"/>
      <c r="U8259" s="43"/>
      <c r="AE8259"/>
    </row>
    <row r="8260" spans="1:31">
      <c r="A8260">
        <v>22100</v>
      </c>
      <c r="B8260" t="s">
        <v>7389</v>
      </c>
      <c r="C8260" t="s">
        <v>33477</v>
      </c>
      <c r="D8260" t="s">
        <v>33476</v>
      </c>
      <c r="E8260"/>
      <c r="F8260"/>
      <c r="G8260"/>
      <c r="H8260"/>
      <c r="I8260"/>
      <c r="J8260"/>
      <c r="U8260" s="43"/>
      <c r="AE8260"/>
    </row>
    <row r="8261" spans="1:31">
      <c r="A8261">
        <v>22420</v>
      </c>
      <c r="B8261" t="s">
        <v>7390</v>
      </c>
      <c r="C8261" t="s">
        <v>33477</v>
      </c>
      <c r="D8261" t="s">
        <v>33476</v>
      </c>
      <c r="E8261"/>
      <c r="F8261"/>
      <c r="G8261"/>
      <c r="H8261"/>
      <c r="I8261"/>
      <c r="J8261"/>
      <c r="U8261" s="43"/>
      <c r="AE8261"/>
    </row>
    <row r="8262" spans="1:31">
      <c r="A8262">
        <v>22290</v>
      </c>
      <c r="B8262" t="s">
        <v>7391</v>
      </c>
      <c r="C8262" t="s">
        <v>33477</v>
      </c>
      <c r="D8262" t="s">
        <v>33476</v>
      </c>
      <c r="E8262"/>
      <c r="F8262"/>
      <c r="G8262"/>
      <c r="H8262"/>
      <c r="I8262"/>
      <c r="J8262"/>
      <c r="U8262" s="43"/>
      <c r="AE8262"/>
    </row>
    <row r="8263" spans="1:31">
      <c r="A8263">
        <v>22230</v>
      </c>
      <c r="B8263" t="s">
        <v>7392</v>
      </c>
      <c r="C8263" t="s">
        <v>33477</v>
      </c>
      <c r="D8263" t="s">
        <v>33476</v>
      </c>
      <c r="E8263"/>
      <c r="F8263"/>
      <c r="G8263"/>
      <c r="H8263"/>
      <c r="I8263"/>
      <c r="J8263"/>
      <c r="U8263" s="43"/>
      <c r="AE8263"/>
    </row>
    <row r="8264" spans="1:31">
      <c r="A8264">
        <v>22570</v>
      </c>
      <c r="B8264" t="s">
        <v>7393</v>
      </c>
      <c r="C8264" t="s">
        <v>33477</v>
      </c>
      <c r="D8264" t="s">
        <v>33476</v>
      </c>
      <c r="E8264"/>
      <c r="F8264"/>
      <c r="G8264"/>
      <c r="H8264"/>
      <c r="I8264"/>
      <c r="J8264"/>
      <c r="U8264" s="43"/>
      <c r="AE8264"/>
    </row>
    <row r="8265" spans="1:31">
      <c r="A8265">
        <v>22800</v>
      </c>
      <c r="B8265" t="s">
        <v>7394</v>
      </c>
      <c r="C8265" t="s">
        <v>33477</v>
      </c>
      <c r="D8265" t="s">
        <v>33476</v>
      </c>
      <c r="E8265"/>
      <c r="F8265"/>
      <c r="G8265"/>
      <c r="H8265"/>
      <c r="I8265"/>
      <c r="J8265"/>
      <c r="U8265" s="43"/>
      <c r="AE8265"/>
    </row>
    <row r="8266" spans="1:31">
      <c r="A8266">
        <v>22740</v>
      </c>
      <c r="B8266" t="s">
        <v>7395</v>
      </c>
      <c r="C8266" t="s">
        <v>33477</v>
      </c>
      <c r="D8266" t="e">
        <v>#N/A</v>
      </c>
      <c r="E8266"/>
      <c r="F8266"/>
      <c r="G8266"/>
      <c r="H8266"/>
      <c r="I8266"/>
      <c r="J8266"/>
      <c r="U8266" s="43"/>
      <c r="AE8266"/>
    </row>
    <row r="8267" spans="1:31">
      <c r="A8267">
        <v>22740</v>
      </c>
      <c r="B8267" t="s">
        <v>7395</v>
      </c>
      <c r="C8267" t="s">
        <v>33477</v>
      </c>
      <c r="D8267" t="e">
        <v>#N/A</v>
      </c>
      <c r="E8267"/>
      <c r="F8267"/>
      <c r="G8267"/>
      <c r="H8267"/>
      <c r="I8267"/>
      <c r="J8267"/>
      <c r="U8267" s="43"/>
      <c r="AE8267"/>
    </row>
    <row r="8268" spans="1:31">
      <c r="A8268">
        <v>22340</v>
      </c>
      <c r="B8268" t="s">
        <v>7396</v>
      </c>
      <c r="C8268" t="s">
        <v>33477</v>
      </c>
      <c r="D8268" t="s">
        <v>33476</v>
      </c>
      <c r="E8268"/>
      <c r="F8268"/>
      <c r="G8268"/>
      <c r="H8268"/>
      <c r="I8268"/>
      <c r="J8268"/>
      <c r="U8268" s="43"/>
      <c r="AE8268"/>
    </row>
    <row r="8269" spans="1:31">
      <c r="A8269">
        <v>22810</v>
      </c>
      <c r="B8269" t="s">
        <v>7397</v>
      </c>
      <c r="C8269" t="s">
        <v>33477</v>
      </c>
      <c r="D8269" t="s">
        <v>33476</v>
      </c>
      <c r="E8269"/>
      <c r="F8269"/>
      <c r="G8269"/>
      <c r="H8269"/>
      <c r="I8269"/>
      <c r="J8269"/>
      <c r="U8269" s="43"/>
      <c r="AE8269"/>
    </row>
    <row r="8270" spans="1:31">
      <c r="A8270">
        <v>22780</v>
      </c>
      <c r="B8270" t="s">
        <v>7398</v>
      </c>
      <c r="C8270" t="s">
        <v>33477</v>
      </c>
      <c r="D8270" t="s">
        <v>33476</v>
      </c>
      <c r="E8270"/>
      <c r="F8270"/>
      <c r="G8270"/>
      <c r="H8270"/>
      <c r="I8270"/>
      <c r="J8270"/>
      <c r="U8270" s="43"/>
      <c r="AE8270"/>
    </row>
    <row r="8271" spans="1:31">
      <c r="A8271">
        <v>22160</v>
      </c>
      <c r="B8271" t="s">
        <v>7399</v>
      </c>
      <c r="C8271" t="s">
        <v>33477</v>
      </c>
      <c r="D8271" t="s">
        <v>33476</v>
      </c>
      <c r="E8271"/>
      <c r="F8271"/>
      <c r="G8271"/>
      <c r="H8271"/>
      <c r="I8271"/>
      <c r="J8271"/>
      <c r="U8271" s="43"/>
      <c r="AE8271"/>
    </row>
    <row r="8272" spans="1:31">
      <c r="A8272">
        <v>22230</v>
      </c>
      <c r="B8272" t="s">
        <v>7400</v>
      </c>
      <c r="C8272" t="s">
        <v>33477</v>
      </c>
      <c r="D8272" t="s">
        <v>33476</v>
      </c>
      <c r="E8272"/>
      <c r="F8272"/>
      <c r="G8272"/>
      <c r="H8272"/>
      <c r="I8272"/>
      <c r="J8272"/>
      <c r="U8272" s="43"/>
      <c r="AE8272"/>
    </row>
    <row r="8273" spans="1:31">
      <c r="A8273">
        <v>22700</v>
      </c>
      <c r="B8273" t="s">
        <v>7401</v>
      </c>
      <c r="C8273" t="s">
        <v>33477</v>
      </c>
      <c r="D8273" t="e">
        <v>#N/A</v>
      </c>
      <c r="E8273"/>
      <c r="F8273"/>
      <c r="G8273"/>
      <c r="H8273"/>
      <c r="I8273"/>
      <c r="J8273"/>
      <c r="U8273" s="43"/>
      <c r="AE8273"/>
    </row>
    <row r="8274" spans="1:31">
      <c r="A8274">
        <v>22540</v>
      </c>
      <c r="B8274" t="s">
        <v>7402</v>
      </c>
      <c r="C8274" t="s">
        <v>33477</v>
      </c>
      <c r="D8274" t="s">
        <v>33476</v>
      </c>
      <c r="E8274"/>
      <c r="F8274"/>
      <c r="G8274"/>
      <c r="H8274"/>
      <c r="I8274"/>
      <c r="J8274"/>
      <c r="U8274" s="43"/>
      <c r="AE8274"/>
    </row>
    <row r="8275" spans="1:31">
      <c r="A8275">
        <v>22540</v>
      </c>
      <c r="B8275" t="s">
        <v>7402</v>
      </c>
      <c r="C8275" t="s">
        <v>33477</v>
      </c>
      <c r="D8275" t="s">
        <v>33476</v>
      </c>
      <c r="E8275"/>
      <c r="F8275"/>
      <c r="G8275"/>
      <c r="H8275"/>
      <c r="I8275"/>
      <c r="J8275"/>
      <c r="U8275" s="43"/>
      <c r="AE8275"/>
    </row>
    <row r="8276" spans="1:31">
      <c r="A8276">
        <v>22600</v>
      </c>
      <c r="B8276" t="s">
        <v>7403</v>
      </c>
      <c r="C8276" t="s">
        <v>33477</v>
      </c>
      <c r="D8276" t="s">
        <v>33476</v>
      </c>
      <c r="E8276"/>
      <c r="F8276"/>
      <c r="G8276"/>
      <c r="H8276"/>
      <c r="I8276"/>
      <c r="J8276"/>
      <c r="U8276" s="43"/>
      <c r="AE8276"/>
    </row>
    <row r="8277" spans="1:31">
      <c r="A8277">
        <v>22340</v>
      </c>
      <c r="B8277" t="s">
        <v>7404</v>
      </c>
      <c r="C8277" t="s">
        <v>33477</v>
      </c>
      <c r="D8277" t="s">
        <v>33476</v>
      </c>
      <c r="E8277"/>
      <c r="F8277"/>
      <c r="G8277"/>
      <c r="H8277"/>
      <c r="I8277"/>
      <c r="J8277"/>
      <c r="U8277" s="43"/>
      <c r="AE8277"/>
    </row>
    <row r="8278" spans="1:31">
      <c r="A8278">
        <v>22160</v>
      </c>
      <c r="B8278" t="s">
        <v>7405</v>
      </c>
      <c r="C8278" t="s">
        <v>33477</v>
      </c>
      <c r="D8278" t="s">
        <v>33476</v>
      </c>
      <c r="E8278"/>
      <c r="F8278"/>
      <c r="G8278"/>
      <c r="H8278"/>
      <c r="I8278"/>
      <c r="J8278"/>
      <c r="U8278" s="43"/>
      <c r="AE8278"/>
    </row>
    <row r="8279" spans="1:31">
      <c r="A8279">
        <v>22480</v>
      </c>
      <c r="B8279" t="s">
        <v>7406</v>
      </c>
      <c r="C8279" t="s">
        <v>33477</v>
      </c>
      <c r="D8279" t="s">
        <v>33476</v>
      </c>
      <c r="E8279"/>
      <c r="F8279"/>
      <c r="G8279"/>
      <c r="H8279"/>
      <c r="I8279"/>
      <c r="J8279"/>
      <c r="U8279" s="43"/>
      <c r="AE8279"/>
    </row>
    <row r="8280" spans="1:31">
      <c r="A8280">
        <v>22640</v>
      </c>
      <c r="B8280" t="s">
        <v>7407</v>
      </c>
      <c r="C8280" t="s">
        <v>33477</v>
      </c>
      <c r="D8280" t="s">
        <v>33476</v>
      </c>
      <c r="E8280"/>
      <c r="F8280"/>
      <c r="G8280"/>
      <c r="H8280"/>
      <c r="I8280"/>
      <c r="J8280"/>
      <c r="U8280" s="43"/>
      <c r="AE8280"/>
    </row>
    <row r="8281" spans="1:31">
      <c r="A8281">
        <v>22450</v>
      </c>
      <c r="B8281" t="s">
        <v>7408</v>
      </c>
      <c r="C8281" t="s">
        <v>33477</v>
      </c>
      <c r="D8281" t="s">
        <v>33476</v>
      </c>
      <c r="E8281"/>
      <c r="F8281"/>
      <c r="G8281"/>
      <c r="H8281"/>
      <c r="I8281"/>
      <c r="J8281"/>
      <c r="U8281" s="43"/>
      <c r="AE8281"/>
    </row>
    <row r="8282" spans="1:31">
      <c r="A8282">
        <v>22550</v>
      </c>
      <c r="B8282" t="s">
        <v>7409</v>
      </c>
      <c r="C8282" t="s">
        <v>33477</v>
      </c>
      <c r="D8282" t="s">
        <v>33476</v>
      </c>
      <c r="E8282"/>
      <c r="F8282"/>
      <c r="G8282"/>
      <c r="H8282"/>
      <c r="I8282"/>
      <c r="J8282"/>
      <c r="U8282" s="43"/>
      <c r="AE8282"/>
    </row>
    <row r="8283" spans="1:31">
      <c r="A8283">
        <v>22440</v>
      </c>
      <c r="B8283" t="s">
        <v>7410</v>
      </c>
      <c r="C8283" t="s">
        <v>33477</v>
      </c>
      <c r="D8283" t="e">
        <v>#N/A</v>
      </c>
      <c r="E8283"/>
      <c r="F8283"/>
      <c r="G8283"/>
      <c r="H8283"/>
      <c r="I8283"/>
      <c r="J8283"/>
      <c r="U8283" s="43"/>
      <c r="AE8283"/>
    </row>
    <row r="8284" spans="1:31">
      <c r="A8284">
        <v>22270</v>
      </c>
      <c r="B8284" t="s">
        <v>7411</v>
      </c>
      <c r="C8284" t="s">
        <v>33477</v>
      </c>
      <c r="D8284" t="s">
        <v>33476</v>
      </c>
      <c r="E8284"/>
      <c r="F8284"/>
      <c r="G8284"/>
      <c r="H8284"/>
      <c r="I8284"/>
      <c r="J8284"/>
      <c r="U8284" s="43"/>
      <c r="AE8284"/>
    </row>
    <row r="8285" spans="1:31">
      <c r="A8285">
        <v>22110</v>
      </c>
      <c r="B8285" t="s">
        <v>7412</v>
      </c>
      <c r="C8285" t="s">
        <v>33477</v>
      </c>
      <c r="D8285" t="s">
        <v>33476</v>
      </c>
      <c r="E8285"/>
      <c r="F8285"/>
      <c r="G8285"/>
      <c r="H8285"/>
      <c r="I8285"/>
      <c r="J8285"/>
      <c r="U8285" s="43"/>
      <c r="AE8285"/>
    </row>
    <row r="8286" spans="1:31">
      <c r="A8286">
        <v>22230</v>
      </c>
      <c r="B8286" t="s">
        <v>7413</v>
      </c>
      <c r="C8286" t="s">
        <v>33477</v>
      </c>
      <c r="D8286" t="s">
        <v>33476</v>
      </c>
      <c r="E8286"/>
      <c r="F8286"/>
      <c r="G8286"/>
      <c r="H8286"/>
      <c r="I8286"/>
      <c r="J8286"/>
      <c r="U8286" s="43"/>
      <c r="AE8286"/>
    </row>
    <row r="8287" spans="1:31">
      <c r="A8287">
        <v>22230</v>
      </c>
      <c r="B8287" t="s">
        <v>7414</v>
      </c>
      <c r="C8287" t="s">
        <v>33477</v>
      </c>
      <c r="D8287" t="s">
        <v>33476</v>
      </c>
      <c r="E8287"/>
      <c r="F8287"/>
      <c r="G8287"/>
      <c r="H8287"/>
      <c r="I8287"/>
      <c r="J8287"/>
      <c r="U8287" s="43"/>
      <c r="AE8287"/>
    </row>
    <row r="8288" spans="1:31">
      <c r="A8288">
        <v>22460</v>
      </c>
      <c r="B8288" t="s">
        <v>7415</v>
      </c>
      <c r="C8288" t="s">
        <v>33477</v>
      </c>
      <c r="D8288" t="s">
        <v>33476</v>
      </c>
      <c r="E8288"/>
      <c r="F8288"/>
      <c r="G8288"/>
      <c r="H8288"/>
      <c r="I8288"/>
      <c r="J8288"/>
      <c r="U8288" s="43"/>
      <c r="AE8288"/>
    </row>
    <row r="8289" spans="1:31">
      <c r="A8289">
        <v>22200</v>
      </c>
      <c r="B8289" t="s">
        <v>7416</v>
      </c>
      <c r="C8289" t="s">
        <v>33477</v>
      </c>
      <c r="D8289" t="s">
        <v>33476</v>
      </c>
      <c r="E8289"/>
      <c r="F8289"/>
      <c r="G8289"/>
      <c r="H8289"/>
      <c r="I8289"/>
      <c r="J8289"/>
      <c r="U8289" s="43"/>
      <c r="AE8289"/>
    </row>
    <row r="8290" spans="1:31">
      <c r="A8290">
        <v>22220</v>
      </c>
      <c r="B8290" t="s">
        <v>7417</v>
      </c>
      <c r="C8290" t="s">
        <v>33477</v>
      </c>
      <c r="D8290" t="s">
        <v>33476</v>
      </c>
      <c r="E8290"/>
      <c r="F8290"/>
      <c r="G8290"/>
      <c r="H8290"/>
      <c r="I8290"/>
      <c r="J8290"/>
      <c r="U8290" s="43"/>
      <c r="AE8290"/>
    </row>
    <row r="8291" spans="1:31">
      <c r="A8291">
        <v>22510</v>
      </c>
      <c r="B8291" t="s">
        <v>7419</v>
      </c>
      <c r="C8291" t="s">
        <v>33477</v>
      </c>
      <c r="D8291" t="s">
        <v>33476</v>
      </c>
      <c r="E8291"/>
      <c r="F8291"/>
      <c r="G8291"/>
      <c r="H8291"/>
      <c r="I8291"/>
      <c r="J8291"/>
      <c r="U8291" s="43"/>
      <c r="AE8291"/>
    </row>
    <row r="8292" spans="1:31">
      <c r="A8292">
        <v>22600</v>
      </c>
      <c r="B8292" t="s">
        <v>7420</v>
      </c>
      <c r="C8292" t="s">
        <v>33477</v>
      </c>
      <c r="D8292" t="s">
        <v>33476</v>
      </c>
      <c r="E8292"/>
      <c r="F8292"/>
      <c r="G8292"/>
      <c r="H8292"/>
      <c r="I8292"/>
      <c r="J8292"/>
      <c r="U8292" s="43"/>
      <c r="AE8292"/>
    </row>
    <row r="8293" spans="1:31">
      <c r="A8293">
        <v>22200</v>
      </c>
      <c r="B8293" t="s">
        <v>7421</v>
      </c>
      <c r="C8293" t="s">
        <v>33477</v>
      </c>
      <c r="D8293" t="s">
        <v>33476</v>
      </c>
      <c r="E8293"/>
      <c r="F8293"/>
      <c r="G8293"/>
      <c r="H8293"/>
      <c r="I8293"/>
      <c r="J8293"/>
      <c r="U8293" s="43"/>
      <c r="AE8293"/>
    </row>
    <row r="8294" spans="1:31">
      <c r="A8294">
        <v>22340</v>
      </c>
      <c r="B8294" t="s">
        <v>7422</v>
      </c>
      <c r="C8294" t="s">
        <v>33477</v>
      </c>
      <c r="D8294" t="s">
        <v>33476</v>
      </c>
      <c r="E8294"/>
      <c r="F8294"/>
      <c r="G8294"/>
      <c r="H8294"/>
      <c r="I8294"/>
      <c r="J8294"/>
      <c r="U8294" s="43"/>
      <c r="AE8294"/>
    </row>
    <row r="8295" spans="1:31">
      <c r="A8295">
        <v>22530</v>
      </c>
      <c r="B8295" t="s">
        <v>7423</v>
      </c>
      <c r="C8295" t="s">
        <v>33477</v>
      </c>
      <c r="D8295" t="s">
        <v>33476</v>
      </c>
      <c r="E8295"/>
      <c r="F8295"/>
      <c r="G8295"/>
      <c r="H8295"/>
      <c r="I8295"/>
      <c r="J8295"/>
      <c r="U8295" s="43"/>
      <c r="AE8295"/>
    </row>
    <row r="8296" spans="1:31">
      <c r="A8296">
        <v>22530</v>
      </c>
      <c r="B8296" t="s">
        <v>7423</v>
      </c>
      <c r="C8296" t="s">
        <v>33477</v>
      </c>
      <c r="D8296" t="s">
        <v>33476</v>
      </c>
      <c r="E8296"/>
      <c r="F8296"/>
      <c r="G8296"/>
      <c r="H8296"/>
      <c r="I8296"/>
      <c r="J8296"/>
      <c r="U8296" s="43"/>
      <c r="AE8296"/>
    </row>
    <row r="8297" spans="1:31">
      <c r="A8297">
        <v>22400</v>
      </c>
      <c r="B8297" t="s">
        <v>7424</v>
      </c>
      <c r="C8297" t="s">
        <v>33477</v>
      </c>
      <c r="D8297" t="s">
        <v>33476</v>
      </c>
      <c r="E8297"/>
      <c r="F8297"/>
      <c r="G8297"/>
      <c r="H8297"/>
      <c r="I8297"/>
      <c r="J8297"/>
      <c r="U8297" s="43"/>
      <c r="AE8297"/>
    </row>
    <row r="8298" spans="1:31">
      <c r="A8298">
        <v>22200</v>
      </c>
      <c r="B8298" t="s">
        <v>7425</v>
      </c>
      <c r="C8298" t="s">
        <v>33477</v>
      </c>
      <c r="D8298" t="s">
        <v>33476</v>
      </c>
      <c r="E8298"/>
      <c r="F8298"/>
      <c r="G8298"/>
      <c r="H8298"/>
      <c r="I8298"/>
      <c r="J8298"/>
      <c r="U8298" s="43"/>
      <c r="AE8298"/>
    </row>
    <row r="8299" spans="1:31">
      <c r="A8299">
        <v>22500</v>
      </c>
      <c r="B8299" t="s">
        <v>7426</v>
      </c>
      <c r="C8299" t="s">
        <v>33477</v>
      </c>
      <c r="D8299" t="e">
        <v>#N/A</v>
      </c>
      <c r="E8299"/>
      <c r="F8299"/>
      <c r="G8299"/>
      <c r="H8299"/>
      <c r="I8299"/>
      <c r="J8299"/>
      <c r="U8299" s="43"/>
      <c r="AE8299"/>
    </row>
    <row r="8300" spans="1:31">
      <c r="A8300">
        <v>22340</v>
      </c>
      <c r="B8300" t="s">
        <v>7427</v>
      </c>
      <c r="C8300" t="s">
        <v>33477</v>
      </c>
      <c r="D8300" t="s">
        <v>33476</v>
      </c>
      <c r="E8300"/>
      <c r="F8300"/>
      <c r="G8300"/>
      <c r="H8300"/>
      <c r="I8300"/>
      <c r="J8300"/>
      <c r="U8300" s="43"/>
      <c r="AE8300"/>
    </row>
    <row r="8301" spans="1:31">
      <c r="A8301">
        <v>22540</v>
      </c>
      <c r="B8301" t="s">
        <v>7428</v>
      </c>
      <c r="C8301" t="s">
        <v>33477</v>
      </c>
      <c r="D8301" t="s">
        <v>33476</v>
      </c>
      <c r="E8301"/>
      <c r="F8301"/>
      <c r="G8301"/>
      <c r="H8301"/>
      <c r="I8301"/>
      <c r="J8301"/>
      <c r="U8301" s="43"/>
      <c r="AE8301"/>
    </row>
    <row r="8302" spans="1:31">
      <c r="A8302">
        <v>22540</v>
      </c>
      <c r="B8302" t="s">
        <v>7428</v>
      </c>
      <c r="C8302" t="s">
        <v>33477</v>
      </c>
      <c r="D8302" t="s">
        <v>33476</v>
      </c>
      <c r="E8302"/>
      <c r="F8302"/>
      <c r="G8302"/>
      <c r="H8302"/>
      <c r="I8302"/>
      <c r="J8302"/>
      <c r="U8302" s="43"/>
      <c r="AE8302"/>
    </row>
    <row r="8303" spans="1:31">
      <c r="A8303">
        <v>22510</v>
      </c>
      <c r="B8303" t="s">
        <v>7429</v>
      </c>
      <c r="C8303" t="s">
        <v>33477</v>
      </c>
      <c r="D8303" t="s">
        <v>33476</v>
      </c>
      <c r="E8303"/>
      <c r="F8303"/>
      <c r="G8303"/>
      <c r="H8303"/>
      <c r="I8303"/>
      <c r="J8303"/>
      <c r="U8303" s="43"/>
      <c r="AE8303"/>
    </row>
    <row r="8304" spans="1:31">
      <c r="A8304">
        <v>22710</v>
      </c>
      <c r="B8304" t="s">
        <v>7430</v>
      </c>
      <c r="C8304" t="s">
        <v>33477</v>
      </c>
      <c r="D8304" t="e">
        <v>#N/A</v>
      </c>
      <c r="E8304"/>
      <c r="F8304"/>
      <c r="G8304"/>
      <c r="H8304"/>
      <c r="I8304"/>
      <c r="J8304"/>
      <c r="U8304" s="43"/>
      <c r="AE8304"/>
    </row>
    <row r="8305" spans="1:31">
      <c r="A8305">
        <v>22710</v>
      </c>
      <c r="B8305" t="s">
        <v>7430</v>
      </c>
      <c r="C8305" t="s">
        <v>33477</v>
      </c>
      <c r="D8305" t="e">
        <v>#N/A</v>
      </c>
      <c r="E8305"/>
      <c r="F8305"/>
      <c r="G8305"/>
      <c r="H8305"/>
      <c r="I8305"/>
      <c r="J8305"/>
      <c r="U8305" s="43"/>
      <c r="AE8305"/>
    </row>
    <row r="8306" spans="1:31">
      <c r="A8306">
        <v>22710</v>
      </c>
      <c r="B8306" t="s">
        <v>7430</v>
      </c>
      <c r="C8306" t="s">
        <v>33477</v>
      </c>
      <c r="D8306" t="e">
        <v>#N/A</v>
      </c>
      <c r="E8306"/>
      <c r="F8306"/>
      <c r="G8306"/>
      <c r="H8306"/>
      <c r="I8306"/>
      <c r="J8306"/>
      <c r="U8306" s="43"/>
      <c r="AE8306"/>
    </row>
    <row r="8307" spans="1:31">
      <c r="A8307">
        <v>22700</v>
      </c>
      <c r="B8307" t="s">
        <v>7431</v>
      </c>
      <c r="C8307" t="s">
        <v>33477</v>
      </c>
      <c r="D8307" t="e">
        <v>#N/A</v>
      </c>
      <c r="E8307"/>
      <c r="F8307"/>
      <c r="G8307"/>
      <c r="H8307"/>
      <c r="I8307"/>
      <c r="J8307"/>
      <c r="U8307" s="43"/>
      <c r="AE8307"/>
    </row>
    <row r="8308" spans="1:31">
      <c r="A8308">
        <v>22700</v>
      </c>
      <c r="B8308" t="s">
        <v>7431</v>
      </c>
      <c r="C8308" t="s">
        <v>33477</v>
      </c>
      <c r="D8308" t="e">
        <v>#N/A</v>
      </c>
      <c r="E8308"/>
      <c r="F8308"/>
      <c r="G8308"/>
      <c r="H8308"/>
      <c r="I8308"/>
      <c r="J8308"/>
      <c r="U8308" s="43"/>
      <c r="AE8308"/>
    </row>
    <row r="8309" spans="1:31">
      <c r="A8309">
        <v>22700</v>
      </c>
      <c r="B8309" t="s">
        <v>7431</v>
      </c>
      <c r="C8309" t="s">
        <v>33477</v>
      </c>
      <c r="D8309" t="e">
        <v>#N/A</v>
      </c>
      <c r="E8309"/>
      <c r="F8309"/>
      <c r="G8309"/>
      <c r="H8309"/>
      <c r="I8309"/>
      <c r="J8309"/>
      <c r="U8309" s="43"/>
      <c r="AE8309"/>
    </row>
    <row r="8310" spans="1:31">
      <c r="A8310">
        <v>22480</v>
      </c>
      <c r="B8310" t="s">
        <v>7432</v>
      </c>
      <c r="C8310" t="s">
        <v>33477</v>
      </c>
      <c r="D8310" t="s">
        <v>33476</v>
      </c>
      <c r="E8310"/>
      <c r="F8310"/>
      <c r="G8310"/>
      <c r="H8310"/>
      <c r="I8310"/>
      <c r="J8310"/>
      <c r="U8310" s="43"/>
      <c r="AE8310"/>
    </row>
    <row r="8311" spans="1:31">
      <c r="A8311">
        <v>22800</v>
      </c>
      <c r="B8311" t="s">
        <v>7433</v>
      </c>
      <c r="C8311" t="s">
        <v>33477</v>
      </c>
      <c r="D8311" t="s">
        <v>33476</v>
      </c>
      <c r="E8311"/>
      <c r="F8311"/>
      <c r="G8311"/>
      <c r="H8311"/>
      <c r="I8311"/>
      <c r="J8311"/>
      <c r="U8311" s="43"/>
      <c r="AE8311"/>
    </row>
    <row r="8312" spans="1:31">
      <c r="A8312">
        <v>22940</v>
      </c>
      <c r="B8312" t="s">
        <v>7434</v>
      </c>
      <c r="C8312" t="s">
        <v>33477</v>
      </c>
      <c r="D8312" t="e">
        <v>#N/A</v>
      </c>
      <c r="E8312"/>
      <c r="F8312"/>
      <c r="G8312"/>
      <c r="H8312"/>
      <c r="I8312"/>
      <c r="J8312"/>
      <c r="U8312" s="43"/>
      <c r="AE8312"/>
    </row>
    <row r="8313" spans="1:31">
      <c r="A8313">
        <v>22130</v>
      </c>
      <c r="B8313" t="s">
        <v>7435</v>
      </c>
      <c r="C8313" t="s">
        <v>33477</v>
      </c>
      <c r="D8313" t="s">
        <v>33476</v>
      </c>
      <c r="E8313"/>
      <c r="F8313"/>
      <c r="G8313"/>
      <c r="H8313"/>
      <c r="I8313"/>
      <c r="J8313"/>
      <c r="U8313" s="43"/>
      <c r="AE8313"/>
    </row>
    <row r="8314" spans="1:31">
      <c r="A8314">
        <v>22550</v>
      </c>
      <c r="B8314" t="s">
        <v>7436</v>
      </c>
      <c r="C8314" t="s">
        <v>33477</v>
      </c>
      <c r="D8314" t="s">
        <v>33476</v>
      </c>
      <c r="E8314"/>
      <c r="F8314"/>
      <c r="G8314"/>
      <c r="H8314"/>
      <c r="I8314"/>
      <c r="J8314"/>
      <c r="U8314" s="43"/>
      <c r="AE8314"/>
    </row>
    <row r="8315" spans="1:31">
      <c r="A8315">
        <v>22270</v>
      </c>
      <c r="B8315" t="s">
        <v>7437</v>
      </c>
      <c r="C8315" t="s">
        <v>33477</v>
      </c>
      <c r="D8315" t="s">
        <v>33476</v>
      </c>
      <c r="E8315"/>
      <c r="F8315"/>
      <c r="G8315"/>
      <c r="H8315"/>
      <c r="I8315"/>
      <c r="J8315"/>
      <c r="U8315" s="43"/>
      <c r="AE8315"/>
    </row>
    <row r="8316" spans="1:31">
      <c r="A8316">
        <v>22960</v>
      </c>
      <c r="B8316" t="s">
        <v>7438</v>
      </c>
      <c r="C8316" t="s">
        <v>33477</v>
      </c>
      <c r="D8316" t="s">
        <v>33476</v>
      </c>
      <c r="E8316"/>
      <c r="F8316"/>
      <c r="G8316"/>
      <c r="H8316"/>
      <c r="I8316"/>
      <c r="J8316"/>
      <c r="U8316" s="43"/>
      <c r="AE8316"/>
    </row>
    <row r="8317" spans="1:31">
      <c r="A8317">
        <v>22290</v>
      </c>
      <c r="B8317" t="s">
        <v>7439</v>
      </c>
      <c r="C8317" t="s">
        <v>33477</v>
      </c>
      <c r="D8317" t="s">
        <v>33476</v>
      </c>
      <c r="E8317"/>
      <c r="F8317"/>
      <c r="G8317"/>
      <c r="H8317"/>
      <c r="I8317"/>
      <c r="J8317"/>
      <c r="U8317" s="43"/>
      <c r="AE8317"/>
    </row>
    <row r="8318" spans="1:31">
      <c r="A8318">
        <v>22290</v>
      </c>
      <c r="B8318" t="s">
        <v>7440</v>
      </c>
      <c r="C8318" t="s">
        <v>33477</v>
      </c>
      <c r="D8318" t="s">
        <v>33476</v>
      </c>
      <c r="E8318"/>
      <c r="F8318"/>
      <c r="G8318"/>
      <c r="H8318"/>
      <c r="I8318"/>
      <c r="J8318"/>
      <c r="U8318" s="43"/>
      <c r="AE8318"/>
    </row>
    <row r="8319" spans="1:31">
      <c r="A8319">
        <v>22240</v>
      </c>
      <c r="B8319" t="s">
        <v>7441</v>
      </c>
      <c r="C8319" t="s">
        <v>33477</v>
      </c>
      <c r="D8319" t="s">
        <v>33476</v>
      </c>
      <c r="E8319"/>
      <c r="F8319"/>
      <c r="G8319"/>
      <c r="H8319"/>
      <c r="I8319"/>
      <c r="J8319"/>
      <c r="U8319" s="43"/>
      <c r="AE8319"/>
    </row>
    <row r="8320" spans="1:31">
      <c r="A8320">
        <v>22240</v>
      </c>
      <c r="B8320" t="s">
        <v>7441</v>
      </c>
      <c r="C8320" t="s">
        <v>33477</v>
      </c>
      <c r="D8320" t="s">
        <v>33476</v>
      </c>
      <c r="E8320"/>
      <c r="F8320"/>
      <c r="G8320"/>
      <c r="H8320"/>
      <c r="I8320"/>
      <c r="J8320"/>
      <c r="U8320" s="43"/>
      <c r="AE8320"/>
    </row>
    <row r="8321" spans="1:31">
      <c r="A8321">
        <v>22240</v>
      </c>
      <c r="B8321" t="s">
        <v>7441</v>
      </c>
      <c r="C8321" t="s">
        <v>33477</v>
      </c>
      <c r="D8321" t="s">
        <v>33476</v>
      </c>
      <c r="E8321"/>
      <c r="F8321"/>
      <c r="G8321"/>
      <c r="H8321"/>
      <c r="I8321"/>
      <c r="J8321"/>
      <c r="U8321" s="43"/>
      <c r="AE8321"/>
    </row>
    <row r="8322" spans="1:31">
      <c r="A8322">
        <v>22980</v>
      </c>
      <c r="B8322" t="s">
        <v>7442</v>
      </c>
      <c r="C8322" t="s">
        <v>33477</v>
      </c>
      <c r="D8322" t="s">
        <v>33476</v>
      </c>
      <c r="E8322"/>
      <c r="F8322"/>
      <c r="G8322"/>
      <c r="H8322"/>
      <c r="I8322"/>
      <c r="J8322"/>
      <c r="U8322" s="43"/>
      <c r="AE8322"/>
    </row>
    <row r="8323" spans="1:31">
      <c r="A8323">
        <v>22570</v>
      </c>
      <c r="B8323" t="s">
        <v>7443</v>
      </c>
      <c r="C8323" t="s">
        <v>33477</v>
      </c>
      <c r="D8323" t="s">
        <v>33476</v>
      </c>
      <c r="E8323"/>
      <c r="F8323"/>
      <c r="G8323"/>
      <c r="H8323"/>
      <c r="I8323"/>
      <c r="J8323"/>
      <c r="U8323" s="43"/>
      <c r="AE8323"/>
    </row>
    <row r="8324" spans="1:31">
      <c r="A8324">
        <v>22170</v>
      </c>
      <c r="B8324" t="s">
        <v>7444</v>
      </c>
      <c r="C8324" t="s">
        <v>33477</v>
      </c>
      <c r="D8324" t="s">
        <v>33476</v>
      </c>
      <c r="E8324"/>
      <c r="F8324"/>
      <c r="G8324"/>
      <c r="H8324"/>
      <c r="I8324"/>
      <c r="J8324"/>
      <c r="U8324" s="43"/>
      <c r="AE8324"/>
    </row>
    <row r="8325" spans="1:31">
      <c r="A8325">
        <v>22170</v>
      </c>
      <c r="B8325" t="s">
        <v>7444</v>
      </c>
      <c r="C8325" t="s">
        <v>33477</v>
      </c>
      <c r="D8325" t="s">
        <v>33476</v>
      </c>
      <c r="E8325"/>
      <c r="F8325"/>
      <c r="G8325"/>
      <c r="H8325"/>
      <c r="I8325"/>
      <c r="J8325"/>
      <c r="U8325" s="43"/>
      <c r="AE8325"/>
    </row>
    <row r="8326" spans="1:31">
      <c r="A8326">
        <v>22210</v>
      </c>
      <c r="B8326" t="s">
        <v>7445</v>
      </c>
      <c r="C8326" t="s">
        <v>33477</v>
      </c>
      <c r="D8326" t="s">
        <v>33476</v>
      </c>
      <c r="E8326"/>
      <c r="F8326"/>
      <c r="G8326"/>
      <c r="H8326"/>
      <c r="I8326"/>
      <c r="J8326"/>
      <c r="U8326" s="43"/>
      <c r="AE8326"/>
    </row>
    <row r="8327" spans="1:31">
      <c r="A8327">
        <v>22210</v>
      </c>
      <c r="B8327" t="s">
        <v>7445</v>
      </c>
      <c r="C8327" t="s">
        <v>33477</v>
      </c>
      <c r="D8327" t="s">
        <v>33476</v>
      </c>
      <c r="E8327"/>
      <c r="F8327"/>
      <c r="G8327"/>
      <c r="H8327"/>
      <c r="I8327"/>
      <c r="J8327"/>
      <c r="U8327" s="43"/>
      <c r="AE8327"/>
    </row>
    <row r="8328" spans="1:31">
      <c r="A8328">
        <v>22150</v>
      </c>
      <c r="B8328" t="s">
        <v>7446</v>
      </c>
      <c r="C8328" t="s">
        <v>33477</v>
      </c>
      <c r="D8328" t="s">
        <v>33476</v>
      </c>
      <c r="E8328"/>
      <c r="F8328"/>
      <c r="G8328"/>
      <c r="H8328"/>
      <c r="I8328"/>
      <c r="J8328"/>
      <c r="U8328" s="43"/>
      <c r="AE8328"/>
    </row>
    <row r="8329" spans="1:31">
      <c r="A8329">
        <v>22640</v>
      </c>
      <c r="B8329" t="s">
        <v>7447</v>
      </c>
      <c r="C8329" t="s">
        <v>33477</v>
      </c>
      <c r="D8329" t="s">
        <v>33476</v>
      </c>
      <c r="E8329"/>
      <c r="F8329"/>
      <c r="G8329"/>
      <c r="H8329"/>
      <c r="I8329"/>
      <c r="J8329"/>
      <c r="U8329" s="43"/>
      <c r="AE8329"/>
    </row>
    <row r="8330" spans="1:31">
      <c r="A8330">
        <v>22370</v>
      </c>
      <c r="B8330" t="s">
        <v>7448</v>
      </c>
      <c r="C8330" t="s">
        <v>33477</v>
      </c>
      <c r="D8330" t="e">
        <v>#N/A</v>
      </c>
      <c r="E8330"/>
      <c r="F8330"/>
      <c r="G8330"/>
      <c r="H8330"/>
      <c r="I8330"/>
      <c r="J8330"/>
      <c r="U8330" s="43"/>
      <c r="AE8330"/>
    </row>
    <row r="8331" spans="1:31">
      <c r="A8331">
        <v>22190</v>
      </c>
      <c r="B8331" t="s">
        <v>7449</v>
      </c>
      <c r="C8331" t="s">
        <v>33477</v>
      </c>
      <c r="D8331" t="s">
        <v>33476</v>
      </c>
      <c r="E8331"/>
      <c r="F8331"/>
      <c r="G8331"/>
      <c r="H8331"/>
      <c r="I8331"/>
      <c r="J8331"/>
      <c r="U8331" s="43"/>
      <c r="AE8331"/>
    </row>
    <row r="8332" spans="1:31">
      <c r="A8332">
        <v>22190</v>
      </c>
      <c r="B8332" t="s">
        <v>7449</v>
      </c>
      <c r="C8332" t="s">
        <v>33477</v>
      </c>
      <c r="D8332" t="s">
        <v>33476</v>
      </c>
      <c r="E8332"/>
      <c r="F8332"/>
      <c r="G8332"/>
      <c r="H8332"/>
      <c r="I8332"/>
      <c r="J8332"/>
      <c r="U8332" s="43"/>
      <c r="AE8332"/>
    </row>
    <row r="8333" spans="1:31">
      <c r="A8333">
        <v>22190</v>
      </c>
      <c r="B8333" t="s">
        <v>7449</v>
      </c>
      <c r="C8333" t="s">
        <v>33477</v>
      </c>
      <c r="D8333" t="s">
        <v>33476</v>
      </c>
      <c r="E8333"/>
      <c r="F8333"/>
      <c r="G8333"/>
      <c r="H8333"/>
      <c r="I8333"/>
      <c r="J8333"/>
      <c r="U8333" s="43"/>
      <c r="AE8333"/>
    </row>
    <row r="8334" spans="1:31">
      <c r="A8334">
        <v>22170</v>
      </c>
      <c r="B8334" t="s">
        <v>7450</v>
      </c>
      <c r="C8334" t="s">
        <v>33477</v>
      </c>
      <c r="D8334" t="s">
        <v>33476</v>
      </c>
      <c r="E8334"/>
      <c r="F8334"/>
      <c r="G8334"/>
      <c r="H8334"/>
      <c r="I8334"/>
      <c r="J8334"/>
      <c r="U8334" s="43"/>
      <c r="AE8334"/>
    </row>
    <row r="8335" spans="1:31">
      <c r="A8335">
        <v>22720</v>
      </c>
      <c r="B8335" t="s">
        <v>7451</v>
      </c>
      <c r="C8335" t="s">
        <v>33477</v>
      </c>
      <c r="D8335" t="s">
        <v>33476</v>
      </c>
      <c r="E8335"/>
      <c r="F8335"/>
      <c r="G8335"/>
      <c r="H8335"/>
      <c r="I8335"/>
      <c r="J8335"/>
      <c r="U8335" s="43"/>
      <c r="AE8335"/>
    </row>
    <row r="8336" spans="1:31">
      <c r="A8336">
        <v>22490</v>
      </c>
      <c r="B8336" t="s">
        <v>7452</v>
      </c>
      <c r="C8336" t="s">
        <v>33477</v>
      </c>
      <c r="D8336" t="s">
        <v>33476</v>
      </c>
      <c r="E8336"/>
      <c r="F8336"/>
      <c r="G8336"/>
      <c r="H8336"/>
      <c r="I8336"/>
      <c r="J8336"/>
      <c r="U8336" s="43"/>
      <c r="AE8336"/>
    </row>
    <row r="8337" spans="1:31">
      <c r="A8337">
        <v>22490</v>
      </c>
      <c r="B8337" t="s">
        <v>7452</v>
      </c>
      <c r="C8337" t="s">
        <v>33477</v>
      </c>
      <c r="D8337" t="s">
        <v>33476</v>
      </c>
      <c r="E8337"/>
      <c r="F8337"/>
      <c r="G8337"/>
      <c r="H8337"/>
      <c r="I8337"/>
      <c r="J8337"/>
      <c r="U8337" s="43"/>
      <c r="AE8337"/>
    </row>
    <row r="8338" spans="1:31">
      <c r="A8338">
        <v>22640</v>
      </c>
      <c r="B8338" t="s">
        <v>7453</v>
      </c>
      <c r="C8338" t="s">
        <v>33477</v>
      </c>
      <c r="D8338" t="s">
        <v>33476</v>
      </c>
      <c r="E8338"/>
      <c r="F8338"/>
      <c r="G8338"/>
      <c r="H8338"/>
      <c r="I8338"/>
      <c r="J8338"/>
      <c r="U8338" s="43"/>
      <c r="AE8338"/>
    </row>
    <row r="8339" spans="1:31">
      <c r="A8339">
        <v>22310</v>
      </c>
      <c r="B8339" t="s">
        <v>7454</v>
      </c>
      <c r="C8339" t="s">
        <v>33477</v>
      </c>
      <c r="D8339" t="s">
        <v>33476</v>
      </c>
      <c r="E8339"/>
      <c r="F8339"/>
      <c r="G8339"/>
      <c r="H8339"/>
      <c r="I8339"/>
      <c r="J8339"/>
      <c r="U8339" s="43"/>
      <c r="AE8339"/>
    </row>
    <row r="8340" spans="1:31">
      <c r="A8340">
        <v>22310</v>
      </c>
      <c r="B8340" t="s">
        <v>7454</v>
      </c>
      <c r="C8340" t="s">
        <v>33477</v>
      </c>
      <c r="D8340" t="s">
        <v>33476</v>
      </c>
      <c r="E8340"/>
      <c r="F8340"/>
      <c r="G8340"/>
      <c r="H8340"/>
      <c r="I8340"/>
      <c r="J8340"/>
      <c r="U8340" s="43"/>
      <c r="AE8340"/>
    </row>
    <row r="8341" spans="1:31">
      <c r="A8341">
        <v>22610</v>
      </c>
      <c r="B8341" t="s">
        <v>7455</v>
      </c>
      <c r="C8341" t="s">
        <v>33477</v>
      </c>
      <c r="D8341" t="e">
        <v>#N/A</v>
      </c>
      <c r="E8341"/>
      <c r="F8341"/>
      <c r="G8341"/>
      <c r="H8341"/>
      <c r="I8341"/>
      <c r="J8341"/>
      <c r="U8341" s="43"/>
      <c r="AE8341"/>
    </row>
    <row r="8342" spans="1:31">
      <c r="A8342">
        <v>22610</v>
      </c>
      <c r="B8342" t="s">
        <v>7455</v>
      </c>
      <c r="C8342" t="s">
        <v>33477</v>
      </c>
      <c r="D8342" t="e">
        <v>#N/A</v>
      </c>
      <c r="E8342"/>
      <c r="F8342"/>
      <c r="G8342"/>
      <c r="H8342"/>
      <c r="I8342"/>
      <c r="J8342"/>
      <c r="U8342" s="43"/>
      <c r="AE8342"/>
    </row>
    <row r="8343" spans="1:31">
      <c r="A8343">
        <v>22740</v>
      </c>
      <c r="B8343" t="s">
        <v>7456</v>
      </c>
      <c r="C8343" t="s">
        <v>33477</v>
      </c>
      <c r="D8343" t="e">
        <v>#N/A</v>
      </c>
      <c r="E8343"/>
      <c r="F8343"/>
      <c r="G8343"/>
      <c r="H8343"/>
      <c r="I8343"/>
      <c r="J8343"/>
      <c r="U8343" s="43"/>
      <c r="AE8343"/>
    </row>
    <row r="8344" spans="1:31">
      <c r="A8344">
        <v>22690</v>
      </c>
      <c r="B8344" t="s">
        <v>7457</v>
      </c>
      <c r="C8344" t="s">
        <v>33477</v>
      </c>
      <c r="D8344" t="e">
        <v>#N/A</v>
      </c>
      <c r="E8344"/>
      <c r="F8344"/>
      <c r="G8344"/>
      <c r="H8344"/>
      <c r="I8344"/>
      <c r="J8344"/>
      <c r="U8344" s="43"/>
      <c r="AE8344"/>
    </row>
    <row r="8345" spans="1:31">
      <c r="A8345">
        <v>22560</v>
      </c>
      <c r="B8345" t="s">
        <v>7458</v>
      </c>
      <c r="C8345" t="s">
        <v>33477</v>
      </c>
      <c r="D8345" t="e">
        <v>#N/A</v>
      </c>
      <c r="E8345"/>
      <c r="F8345"/>
      <c r="G8345"/>
      <c r="H8345"/>
      <c r="I8345"/>
      <c r="J8345"/>
      <c r="U8345" s="43"/>
      <c r="AE8345"/>
    </row>
    <row r="8346" spans="1:31">
      <c r="A8346">
        <v>22560</v>
      </c>
      <c r="B8346" t="s">
        <v>7458</v>
      </c>
      <c r="C8346" t="s">
        <v>33477</v>
      </c>
      <c r="D8346" t="e">
        <v>#N/A</v>
      </c>
      <c r="E8346"/>
      <c r="F8346"/>
      <c r="G8346"/>
      <c r="H8346"/>
      <c r="I8346"/>
      <c r="J8346"/>
      <c r="U8346" s="43"/>
      <c r="AE8346"/>
    </row>
    <row r="8347" spans="1:31">
      <c r="A8347">
        <v>22560</v>
      </c>
      <c r="B8347" t="s">
        <v>7458</v>
      </c>
      <c r="C8347" t="s">
        <v>33477</v>
      </c>
      <c r="D8347" t="e">
        <v>#N/A</v>
      </c>
      <c r="E8347"/>
      <c r="F8347"/>
      <c r="G8347"/>
      <c r="H8347"/>
      <c r="I8347"/>
      <c r="J8347"/>
      <c r="U8347" s="43"/>
      <c r="AE8347"/>
    </row>
    <row r="8348" spans="1:31">
      <c r="A8348">
        <v>22740</v>
      </c>
      <c r="B8348" t="s">
        <v>7459</v>
      </c>
      <c r="C8348" t="s">
        <v>33477</v>
      </c>
      <c r="D8348" t="e">
        <v>#N/A</v>
      </c>
      <c r="E8348"/>
      <c r="F8348"/>
      <c r="G8348"/>
      <c r="H8348"/>
      <c r="I8348"/>
      <c r="J8348"/>
      <c r="U8348" s="43"/>
      <c r="AE8348"/>
    </row>
    <row r="8349" spans="1:31">
      <c r="A8349">
        <v>22130</v>
      </c>
      <c r="B8349" t="s">
        <v>7460</v>
      </c>
      <c r="C8349" t="s">
        <v>33477</v>
      </c>
      <c r="D8349" t="s">
        <v>33476</v>
      </c>
      <c r="E8349"/>
      <c r="F8349"/>
      <c r="G8349"/>
      <c r="H8349"/>
      <c r="I8349"/>
      <c r="J8349"/>
      <c r="U8349" s="43"/>
      <c r="AE8349"/>
    </row>
    <row r="8350" spans="1:31">
      <c r="A8350">
        <v>22240</v>
      </c>
      <c r="B8350" t="s">
        <v>7461</v>
      </c>
      <c r="C8350" t="s">
        <v>33477</v>
      </c>
      <c r="D8350" t="s">
        <v>33476</v>
      </c>
      <c r="E8350"/>
      <c r="F8350"/>
      <c r="G8350"/>
      <c r="H8350"/>
      <c r="I8350"/>
      <c r="J8350"/>
      <c r="U8350" s="43"/>
      <c r="AE8350"/>
    </row>
    <row r="8351" spans="1:31">
      <c r="A8351">
        <v>22340</v>
      </c>
      <c r="B8351" t="s">
        <v>7462</v>
      </c>
      <c r="C8351" t="s">
        <v>33477</v>
      </c>
      <c r="D8351" t="s">
        <v>33476</v>
      </c>
      <c r="E8351"/>
      <c r="F8351"/>
      <c r="G8351"/>
      <c r="H8351"/>
      <c r="I8351"/>
      <c r="J8351"/>
      <c r="U8351" s="43"/>
      <c r="AE8351"/>
    </row>
    <row r="8352" spans="1:31">
      <c r="A8352">
        <v>22150</v>
      </c>
      <c r="B8352" t="s">
        <v>7463</v>
      </c>
      <c r="C8352" t="s">
        <v>33477</v>
      </c>
      <c r="D8352" t="s">
        <v>33476</v>
      </c>
      <c r="E8352"/>
      <c r="F8352"/>
      <c r="G8352"/>
      <c r="H8352"/>
      <c r="I8352"/>
      <c r="J8352"/>
      <c r="U8352" s="43"/>
      <c r="AE8352"/>
    </row>
    <row r="8353" spans="1:31">
      <c r="A8353">
        <v>22150</v>
      </c>
      <c r="B8353" t="s">
        <v>7463</v>
      </c>
      <c r="C8353" t="s">
        <v>33477</v>
      </c>
      <c r="D8353" t="s">
        <v>33476</v>
      </c>
      <c r="E8353"/>
      <c r="F8353"/>
      <c r="G8353"/>
      <c r="H8353"/>
      <c r="I8353"/>
      <c r="J8353"/>
      <c r="U8353" s="43"/>
      <c r="AE8353"/>
    </row>
    <row r="8354" spans="1:31">
      <c r="A8354">
        <v>22260</v>
      </c>
      <c r="B8354" t="s">
        <v>7464</v>
      </c>
      <c r="C8354" t="s">
        <v>33477</v>
      </c>
      <c r="D8354" t="s">
        <v>33476</v>
      </c>
      <c r="E8354"/>
      <c r="F8354"/>
      <c r="G8354"/>
      <c r="H8354"/>
      <c r="I8354"/>
      <c r="J8354"/>
      <c r="U8354" s="43"/>
      <c r="AE8354"/>
    </row>
    <row r="8355" spans="1:31">
      <c r="A8355">
        <v>22130</v>
      </c>
      <c r="B8355" t="s">
        <v>7465</v>
      </c>
      <c r="C8355" t="s">
        <v>33477</v>
      </c>
      <c r="D8355" t="s">
        <v>33476</v>
      </c>
      <c r="E8355"/>
      <c r="F8355"/>
      <c r="G8355"/>
      <c r="H8355"/>
      <c r="I8355"/>
      <c r="J8355"/>
      <c r="U8355" s="43"/>
      <c r="AE8355"/>
    </row>
    <row r="8356" spans="1:31">
      <c r="A8356">
        <v>22170</v>
      </c>
      <c r="B8356" t="s">
        <v>7466</v>
      </c>
      <c r="C8356" t="s">
        <v>33477</v>
      </c>
      <c r="D8356" t="s">
        <v>33476</v>
      </c>
      <c r="E8356"/>
      <c r="F8356"/>
      <c r="G8356"/>
      <c r="H8356"/>
      <c r="I8356"/>
      <c r="J8356"/>
      <c r="U8356" s="43"/>
      <c r="AE8356"/>
    </row>
    <row r="8357" spans="1:31">
      <c r="A8357">
        <v>22170</v>
      </c>
      <c r="B8357" t="s">
        <v>7466</v>
      </c>
      <c r="C8357" t="s">
        <v>33477</v>
      </c>
      <c r="D8357" t="s">
        <v>33476</v>
      </c>
      <c r="E8357"/>
      <c r="F8357"/>
      <c r="G8357"/>
      <c r="H8357"/>
      <c r="I8357"/>
      <c r="J8357"/>
      <c r="U8357" s="43"/>
      <c r="AE8357"/>
    </row>
    <row r="8358" spans="1:31">
      <c r="A8358">
        <v>22420</v>
      </c>
      <c r="B8358" t="s">
        <v>7467</v>
      </c>
      <c r="C8358" t="s">
        <v>33477</v>
      </c>
      <c r="D8358" t="s">
        <v>33476</v>
      </c>
      <c r="E8358"/>
      <c r="F8358"/>
      <c r="G8358"/>
      <c r="H8358"/>
      <c r="I8358"/>
      <c r="J8358"/>
      <c r="U8358" s="43"/>
      <c r="AE8358"/>
    </row>
    <row r="8359" spans="1:31">
      <c r="A8359">
        <v>22830</v>
      </c>
      <c r="B8359" t="s">
        <v>7468</v>
      </c>
      <c r="C8359" t="s">
        <v>33477</v>
      </c>
      <c r="D8359" t="s">
        <v>33476</v>
      </c>
      <c r="E8359"/>
      <c r="F8359"/>
      <c r="G8359"/>
      <c r="H8359"/>
      <c r="I8359"/>
      <c r="J8359"/>
      <c r="U8359" s="43"/>
      <c r="AE8359"/>
    </row>
    <row r="8360" spans="1:31">
      <c r="A8360">
        <v>22650</v>
      </c>
      <c r="B8360" t="s">
        <v>7469</v>
      </c>
      <c r="C8360" t="s">
        <v>33477</v>
      </c>
      <c r="D8360" t="s">
        <v>33476</v>
      </c>
      <c r="E8360"/>
      <c r="F8360"/>
      <c r="G8360"/>
      <c r="H8360"/>
      <c r="I8360"/>
      <c r="J8360"/>
      <c r="U8360" s="43"/>
      <c r="AE8360"/>
    </row>
    <row r="8361" spans="1:31">
      <c r="A8361">
        <v>22650</v>
      </c>
      <c r="B8361" t="s">
        <v>7469</v>
      </c>
      <c r="C8361" t="s">
        <v>33477</v>
      </c>
      <c r="D8361" t="s">
        <v>33476</v>
      </c>
      <c r="E8361"/>
      <c r="F8361"/>
      <c r="G8361"/>
      <c r="H8361"/>
      <c r="I8361"/>
      <c r="J8361"/>
      <c r="U8361" s="43"/>
      <c r="AE8361"/>
    </row>
    <row r="8362" spans="1:31">
      <c r="A8362">
        <v>22650</v>
      </c>
      <c r="B8362" t="s">
        <v>7469</v>
      </c>
      <c r="C8362" t="s">
        <v>33477</v>
      </c>
      <c r="D8362" t="s">
        <v>33476</v>
      </c>
      <c r="E8362"/>
      <c r="F8362"/>
      <c r="G8362"/>
      <c r="H8362"/>
      <c r="I8362"/>
      <c r="J8362"/>
      <c r="U8362" s="43"/>
      <c r="AE8362"/>
    </row>
    <row r="8363" spans="1:31">
      <c r="A8363">
        <v>22620</v>
      </c>
      <c r="B8363" t="s">
        <v>7470</v>
      </c>
      <c r="C8363" t="s">
        <v>33477</v>
      </c>
      <c r="D8363" t="e">
        <v>#N/A</v>
      </c>
      <c r="E8363"/>
      <c r="F8363"/>
      <c r="G8363"/>
      <c r="H8363"/>
      <c r="I8363"/>
      <c r="J8363"/>
      <c r="U8363" s="43"/>
      <c r="AE8363"/>
    </row>
    <row r="8364" spans="1:31">
      <c r="A8364">
        <v>22620</v>
      </c>
      <c r="B8364" t="s">
        <v>7470</v>
      </c>
      <c r="C8364" t="s">
        <v>33477</v>
      </c>
      <c r="D8364" t="e">
        <v>#N/A</v>
      </c>
      <c r="E8364"/>
      <c r="F8364"/>
      <c r="G8364"/>
      <c r="H8364"/>
      <c r="I8364"/>
      <c r="J8364"/>
      <c r="U8364" s="43"/>
      <c r="AE8364"/>
    </row>
    <row r="8365" spans="1:31">
      <c r="A8365">
        <v>22620</v>
      </c>
      <c r="B8365" t="s">
        <v>7470</v>
      </c>
      <c r="C8365" t="s">
        <v>33477</v>
      </c>
      <c r="D8365" t="e">
        <v>#N/A</v>
      </c>
      <c r="E8365"/>
      <c r="F8365"/>
      <c r="G8365"/>
      <c r="H8365"/>
      <c r="I8365"/>
      <c r="J8365"/>
      <c r="U8365" s="43"/>
      <c r="AE8365"/>
    </row>
    <row r="8366" spans="1:31">
      <c r="A8366">
        <v>22300</v>
      </c>
      <c r="B8366" t="s">
        <v>7471</v>
      </c>
      <c r="C8366" t="s">
        <v>33477</v>
      </c>
      <c r="D8366" t="s">
        <v>33476</v>
      </c>
      <c r="E8366"/>
      <c r="F8366"/>
      <c r="G8366"/>
      <c r="H8366"/>
      <c r="I8366"/>
      <c r="J8366"/>
      <c r="U8366" s="43"/>
      <c r="AE8366"/>
    </row>
    <row r="8367" spans="1:31">
      <c r="A8367">
        <v>22260</v>
      </c>
      <c r="B8367" t="s">
        <v>7472</v>
      </c>
      <c r="C8367" t="s">
        <v>33477</v>
      </c>
      <c r="D8367" t="s">
        <v>33476</v>
      </c>
      <c r="E8367"/>
      <c r="F8367"/>
      <c r="G8367"/>
      <c r="H8367"/>
      <c r="I8367"/>
      <c r="J8367"/>
      <c r="U8367" s="43"/>
      <c r="AE8367"/>
    </row>
    <row r="8368" spans="1:31">
      <c r="A8368">
        <v>22490</v>
      </c>
      <c r="B8368" t="s">
        <v>7473</v>
      </c>
      <c r="C8368" t="s">
        <v>33477</v>
      </c>
      <c r="D8368" t="s">
        <v>33476</v>
      </c>
      <c r="E8368"/>
      <c r="F8368"/>
      <c r="G8368"/>
      <c r="H8368"/>
      <c r="I8368"/>
      <c r="J8368"/>
      <c r="U8368" s="43"/>
      <c r="AE8368"/>
    </row>
    <row r="8369" spans="1:31">
      <c r="A8369">
        <v>22470</v>
      </c>
      <c r="B8369" t="s">
        <v>7474</v>
      </c>
      <c r="C8369" t="s">
        <v>33477</v>
      </c>
      <c r="D8369" t="e">
        <v>#N/A</v>
      </c>
      <c r="E8369"/>
      <c r="F8369"/>
      <c r="G8369"/>
      <c r="H8369"/>
      <c r="I8369"/>
      <c r="J8369"/>
      <c r="U8369" s="43"/>
      <c r="AE8369"/>
    </row>
    <row r="8370" spans="1:31">
      <c r="A8370">
        <v>22470</v>
      </c>
      <c r="B8370" t="s">
        <v>7474</v>
      </c>
      <c r="C8370" t="s">
        <v>33477</v>
      </c>
      <c r="D8370" t="e">
        <v>#N/A</v>
      </c>
      <c r="E8370"/>
      <c r="F8370"/>
      <c r="G8370"/>
      <c r="H8370"/>
      <c r="I8370"/>
      <c r="J8370"/>
      <c r="U8370" s="43"/>
      <c r="AE8370"/>
    </row>
    <row r="8371" spans="1:31">
      <c r="A8371">
        <v>22440</v>
      </c>
      <c r="B8371" t="s">
        <v>7475</v>
      </c>
      <c r="C8371" t="s">
        <v>33477</v>
      </c>
      <c r="D8371" t="e">
        <v>#N/A</v>
      </c>
      <c r="E8371"/>
      <c r="F8371"/>
      <c r="G8371"/>
      <c r="H8371"/>
      <c r="I8371"/>
      <c r="J8371"/>
      <c r="U8371" s="43"/>
      <c r="AE8371"/>
    </row>
    <row r="8372" spans="1:31">
      <c r="A8372">
        <v>22440</v>
      </c>
      <c r="B8372" t="s">
        <v>7475</v>
      </c>
      <c r="C8372" t="s">
        <v>33477</v>
      </c>
      <c r="D8372" t="e">
        <v>#N/A</v>
      </c>
      <c r="E8372"/>
      <c r="F8372"/>
      <c r="G8372"/>
      <c r="H8372"/>
      <c r="I8372"/>
      <c r="J8372"/>
      <c r="U8372" s="43"/>
      <c r="AE8372"/>
    </row>
    <row r="8373" spans="1:31">
      <c r="A8373">
        <v>22810</v>
      </c>
      <c r="B8373" t="s">
        <v>7476</v>
      </c>
      <c r="C8373" t="s">
        <v>33477</v>
      </c>
      <c r="D8373" t="s">
        <v>33476</v>
      </c>
      <c r="E8373"/>
      <c r="F8373"/>
      <c r="G8373"/>
      <c r="H8373"/>
      <c r="I8373"/>
      <c r="J8373"/>
      <c r="U8373" s="43"/>
      <c r="AE8373"/>
    </row>
    <row r="8374" spans="1:31">
      <c r="A8374">
        <v>22780</v>
      </c>
      <c r="B8374" t="s">
        <v>7477</v>
      </c>
      <c r="C8374" t="s">
        <v>33477</v>
      </c>
      <c r="D8374" t="s">
        <v>33476</v>
      </c>
      <c r="E8374"/>
      <c r="F8374"/>
      <c r="G8374"/>
      <c r="H8374"/>
      <c r="I8374"/>
      <c r="J8374"/>
      <c r="U8374" s="43"/>
      <c r="AE8374"/>
    </row>
    <row r="8375" spans="1:31">
      <c r="A8375">
        <v>22820</v>
      </c>
      <c r="B8375" t="s">
        <v>7478</v>
      </c>
      <c r="C8375" t="s">
        <v>33477</v>
      </c>
      <c r="D8375" t="e">
        <v>#N/A</v>
      </c>
      <c r="E8375"/>
      <c r="F8375"/>
      <c r="G8375"/>
      <c r="H8375"/>
      <c r="I8375"/>
      <c r="J8375"/>
      <c r="U8375" s="43"/>
      <c r="AE8375"/>
    </row>
    <row r="8376" spans="1:31">
      <c r="A8376">
        <v>22150</v>
      </c>
      <c r="B8376" t="s">
        <v>7479</v>
      </c>
      <c r="C8376" t="s">
        <v>33477</v>
      </c>
      <c r="D8376" t="s">
        <v>33476</v>
      </c>
      <c r="E8376"/>
      <c r="F8376"/>
      <c r="G8376"/>
      <c r="H8376"/>
      <c r="I8376"/>
      <c r="J8376"/>
      <c r="U8376" s="43"/>
      <c r="AE8376"/>
    </row>
    <row r="8377" spans="1:31">
      <c r="A8377">
        <v>22150</v>
      </c>
      <c r="B8377" t="s">
        <v>7479</v>
      </c>
      <c r="C8377" t="s">
        <v>33477</v>
      </c>
      <c r="D8377" t="s">
        <v>33476</v>
      </c>
      <c r="E8377"/>
      <c r="F8377"/>
      <c r="G8377"/>
      <c r="H8377"/>
      <c r="I8377"/>
      <c r="J8377"/>
      <c r="U8377" s="43"/>
      <c r="AE8377"/>
    </row>
    <row r="8378" spans="1:31">
      <c r="A8378">
        <v>22110</v>
      </c>
      <c r="B8378" t="s">
        <v>7480</v>
      </c>
      <c r="C8378" t="s">
        <v>33477</v>
      </c>
      <c r="D8378" t="s">
        <v>33476</v>
      </c>
      <c r="E8378"/>
      <c r="F8378"/>
      <c r="G8378"/>
      <c r="H8378"/>
      <c r="I8378"/>
      <c r="J8378"/>
      <c r="U8378" s="43"/>
      <c r="AE8378"/>
    </row>
    <row r="8379" spans="1:31">
      <c r="A8379">
        <v>22220</v>
      </c>
      <c r="B8379" t="s">
        <v>7481</v>
      </c>
      <c r="C8379" t="s">
        <v>33477</v>
      </c>
      <c r="D8379" t="s">
        <v>33476</v>
      </c>
      <c r="E8379"/>
      <c r="F8379"/>
      <c r="G8379"/>
      <c r="H8379"/>
      <c r="I8379"/>
      <c r="J8379"/>
      <c r="U8379" s="43"/>
      <c r="AE8379"/>
    </row>
    <row r="8380" spans="1:31">
      <c r="A8380">
        <v>22580</v>
      </c>
      <c r="B8380" t="s">
        <v>7482</v>
      </c>
      <c r="C8380" t="s">
        <v>33477</v>
      </c>
      <c r="D8380" t="s">
        <v>33476</v>
      </c>
      <c r="E8380"/>
      <c r="F8380"/>
      <c r="G8380"/>
      <c r="H8380"/>
      <c r="I8380"/>
      <c r="J8380"/>
      <c r="U8380" s="43"/>
      <c r="AE8380"/>
    </row>
    <row r="8381" spans="1:31">
      <c r="A8381">
        <v>22580</v>
      </c>
      <c r="B8381" t="s">
        <v>7482</v>
      </c>
      <c r="C8381" t="s">
        <v>33477</v>
      </c>
      <c r="D8381" t="s">
        <v>33476</v>
      </c>
      <c r="E8381"/>
      <c r="F8381"/>
      <c r="G8381"/>
      <c r="H8381"/>
      <c r="I8381"/>
      <c r="J8381"/>
      <c r="U8381" s="43"/>
      <c r="AE8381"/>
    </row>
    <row r="8382" spans="1:31">
      <c r="A8382">
        <v>22200</v>
      </c>
      <c r="B8382" t="s">
        <v>7483</v>
      </c>
      <c r="C8382" t="s">
        <v>33477</v>
      </c>
      <c r="D8382" t="s">
        <v>33476</v>
      </c>
      <c r="E8382"/>
      <c r="F8382"/>
      <c r="G8382"/>
      <c r="H8382"/>
      <c r="I8382"/>
      <c r="J8382"/>
      <c r="U8382" s="43"/>
      <c r="AE8382"/>
    </row>
    <row r="8383" spans="1:31">
      <c r="A8383">
        <v>22300</v>
      </c>
      <c r="B8383" t="s">
        <v>7484</v>
      </c>
      <c r="C8383" t="s">
        <v>33477</v>
      </c>
      <c r="D8383" t="s">
        <v>33476</v>
      </c>
      <c r="E8383"/>
      <c r="F8383"/>
      <c r="G8383"/>
      <c r="H8383"/>
      <c r="I8383"/>
      <c r="J8383"/>
      <c r="U8383" s="43"/>
      <c r="AE8383"/>
    </row>
    <row r="8384" spans="1:31">
      <c r="A8384">
        <v>22300</v>
      </c>
      <c r="B8384" t="s">
        <v>7484</v>
      </c>
      <c r="C8384" t="s">
        <v>33477</v>
      </c>
      <c r="D8384" t="s">
        <v>33476</v>
      </c>
      <c r="E8384"/>
      <c r="F8384"/>
      <c r="G8384"/>
      <c r="H8384"/>
      <c r="I8384"/>
      <c r="J8384"/>
      <c r="U8384" s="43"/>
      <c r="AE8384"/>
    </row>
    <row r="8385" spans="1:31">
      <c r="A8385">
        <v>22970</v>
      </c>
      <c r="B8385" t="s">
        <v>7485</v>
      </c>
      <c r="C8385" t="s">
        <v>33477</v>
      </c>
      <c r="D8385" t="s">
        <v>33476</v>
      </c>
      <c r="E8385"/>
      <c r="F8385"/>
      <c r="G8385"/>
      <c r="H8385"/>
      <c r="I8385"/>
      <c r="J8385"/>
      <c r="U8385" s="43"/>
      <c r="AE8385"/>
    </row>
    <row r="8386" spans="1:31">
      <c r="A8386">
        <v>22300</v>
      </c>
      <c r="B8386" t="s">
        <v>7486</v>
      </c>
      <c r="C8386" t="s">
        <v>33477</v>
      </c>
      <c r="D8386" t="s">
        <v>33476</v>
      </c>
      <c r="E8386"/>
      <c r="F8386"/>
      <c r="G8386"/>
      <c r="H8386"/>
      <c r="I8386"/>
      <c r="J8386"/>
      <c r="U8386" s="43"/>
      <c r="AE8386"/>
    </row>
    <row r="8387" spans="1:31">
      <c r="A8387">
        <v>22780</v>
      </c>
      <c r="B8387" t="s">
        <v>7487</v>
      </c>
      <c r="C8387" t="s">
        <v>33477</v>
      </c>
      <c r="D8387" t="s">
        <v>33476</v>
      </c>
      <c r="E8387"/>
      <c r="F8387"/>
      <c r="G8387"/>
      <c r="H8387"/>
      <c r="I8387"/>
      <c r="J8387"/>
      <c r="U8387" s="43"/>
      <c r="AE8387"/>
    </row>
    <row r="8388" spans="1:31">
      <c r="A8388">
        <v>22810</v>
      </c>
      <c r="B8388" t="s">
        <v>7488</v>
      </c>
      <c r="C8388" t="s">
        <v>33477</v>
      </c>
      <c r="D8388" t="s">
        <v>33476</v>
      </c>
      <c r="E8388"/>
      <c r="F8388"/>
      <c r="G8388"/>
      <c r="H8388"/>
      <c r="I8388"/>
      <c r="J8388"/>
      <c r="U8388" s="43"/>
      <c r="AE8388"/>
    </row>
    <row r="8389" spans="1:31">
      <c r="A8389">
        <v>22110</v>
      </c>
      <c r="B8389" t="s">
        <v>7489</v>
      </c>
      <c r="C8389" t="s">
        <v>33477</v>
      </c>
      <c r="D8389" t="s">
        <v>33476</v>
      </c>
      <c r="E8389"/>
      <c r="F8389"/>
      <c r="G8389"/>
      <c r="H8389"/>
      <c r="I8389"/>
      <c r="J8389"/>
      <c r="U8389" s="43"/>
      <c r="AE8389"/>
    </row>
    <row r="8390" spans="1:31">
      <c r="A8390">
        <v>22160</v>
      </c>
      <c r="B8390" t="s">
        <v>7490</v>
      </c>
      <c r="C8390" t="s">
        <v>33477</v>
      </c>
      <c r="D8390" t="s">
        <v>33476</v>
      </c>
      <c r="E8390"/>
      <c r="F8390"/>
      <c r="G8390"/>
      <c r="H8390"/>
      <c r="I8390"/>
      <c r="J8390"/>
      <c r="U8390" s="43"/>
      <c r="AE8390"/>
    </row>
    <row r="8391" spans="1:31">
      <c r="A8391">
        <v>22410</v>
      </c>
      <c r="B8391" t="s">
        <v>7491</v>
      </c>
      <c r="C8391" t="s">
        <v>33477</v>
      </c>
      <c r="D8391" t="s">
        <v>33476</v>
      </c>
      <c r="E8391"/>
      <c r="F8391"/>
      <c r="G8391"/>
      <c r="H8391"/>
      <c r="I8391"/>
      <c r="J8391"/>
      <c r="U8391" s="43"/>
      <c r="AE8391"/>
    </row>
    <row r="8392" spans="1:31">
      <c r="A8392">
        <v>22860</v>
      </c>
      <c r="B8392" t="s">
        <v>7492</v>
      </c>
      <c r="C8392" t="s">
        <v>33477</v>
      </c>
      <c r="D8392" t="e">
        <v>#N/A</v>
      </c>
      <c r="E8392"/>
      <c r="F8392"/>
      <c r="G8392"/>
      <c r="H8392"/>
      <c r="I8392"/>
      <c r="J8392"/>
      <c r="U8392" s="43"/>
      <c r="AE8392"/>
    </row>
    <row r="8393" spans="1:31">
      <c r="A8393">
        <v>22170</v>
      </c>
      <c r="B8393" t="s">
        <v>7493</v>
      </c>
      <c r="C8393" t="s">
        <v>33477</v>
      </c>
      <c r="D8393" t="s">
        <v>33476</v>
      </c>
      <c r="E8393"/>
      <c r="F8393"/>
      <c r="G8393"/>
      <c r="H8393"/>
      <c r="I8393"/>
      <c r="J8393"/>
      <c r="U8393" s="43"/>
      <c r="AE8393"/>
    </row>
    <row r="8394" spans="1:31">
      <c r="A8394">
        <v>22420</v>
      </c>
      <c r="B8394" t="s">
        <v>7494</v>
      </c>
      <c r="C8394" t="s">
        <v>33477</v>
      </c>
      <c r="D8394" t="s">
        <v>33476</v>
      </c>
      <c r="E8394"/>
      <c r="F8394"/>
      <c r="G8394"/>
      <c r="H8394"/>
      <c r="I8394"/>
      <c r="J8394"/>
      <c r="U8394" s="43"/>
      <c r="AE8394"/>
    </row>
    <row r="8395" spans="1:31">
      <c r="A8395">
        <v>22290</v>
      </c>
      <c r="B8395" t="s">
        <v>7495</v>
      </c>
      <c r="C8395" t="s">
        <v>33477</v>
      </c>
      <c r="D8395" t="s">
        <v>33476</v>
      </c>
      <c r="E8395"/>
      <c r="F8395"/>
      <c r="G8395"/>
      <c r="H8395"/>
      <c r="I8395"/>
      <c r="J8395"/>
      <c r="U8395" s="43"/>
      <c r="AE8395"/>
    </row>
    <row r="8396" spans="1:31">
      <c r="A8396">
        <v>22130</v>
      </c>
      <c r="B8396" t="s">
        <v>7496</v>
      </c>
      <c r="C8396" t="s">
        <v>33477</v>
      </c>
      <c r="D8396" t="s">
        <v>33476</v>
      </c>
      <c r="E8396"/>
      <c r="F8396"/>
      <c r="G8396"/>
      <c r="H8396"/>
      <c r="I8396"/>
      <c r="J8396"/>
      <c r="U8396" s="43"/>
      <c r="AE8396"/>
    </row>
    <row r="8397" spans="1:31">
      <c r="A8397">
        <v>22310</v>
      </c>
      <c r="B8397" t="s">
        <v>7497</v>
      </c>
      <c r="C8397" t="s">
        <v>33477</v>
      </c>
      <c r="D8397" t="s">
        <v>33476</v>
      </c>
      <c r="E8397"/>
      <c r="F8397"/>
      <c r="G8397"/>
      <c r="H8397"/>
      <c r="I8397"/>
      <c r="J8397"/>
      <c r="U8397" s="43"/>
      <c r="AE8397"/>
    </row>
    <row r="8398" spans="1:31">
      <c r="A8398">
        <v>22350</v>
      </c>
      <c r="B8398" t="s">
        <v>7498</v>
      </c>
      <c r="C8398" t="s">
        <v>33477</v>
      </c>
      <c r="D8398" t="s">
        <v>33476</v>
      </c>
      <c r="E8398"/>
      <c r="F8398"/>
      <c r="G8398"/>
      <c r="H8398"/>
      <c r="I8398"/>
      <c r="J8398"/>
      <c r="U8398" s="43"/>
      <c r="AE8398"/>
    </row>
    <row r="8399" spans="1:31">
      <c r="A8399">
        <v>22250</v>
      </c>
      <c r="B8399" t="s">
        <v>7499</v>
      </c>
      <c r="C8399" t="s">
        <v>33477</v>
      </c>
      <c r="D8399" t="s">
        <v>33476</v>
      </c>
      <c r="E8399"/>
      <c r="F8399"/>
      <c r="G8399"/>
      <c r="H8399"/>
      <c r="I8399"/>
      <c r="J8399"/>
      <c r="U8399" s="43"/>
      <c r="AE8399"/>
    </row>
    <row r="8400" spans="1:31">
      <c r="A8400">
        <v>22210</v>
      </c>
      <c r="B8400" t="s">
        <v>7500</v>
      </c>
      <c r="C8400" t="s">
        <v>33477</v>
      </c>
      <c r="D8400" t="s">
        <v>33476</v>
      </c>
      <c r="E8400"/>
      <c r="F8400"/>
      <c r="G8400"/>
      <c r="H8400"/>
      <c r="I8400"/>
      <c r="J8400"/>
      <c r="U8400" s="43"/>
      <c r="AE8400"/>
    </row>
    <row r="8401" spans="1:31">
      <c r="A8401">
        <v>22240</v>
      </c>
      <c r="B8401" t="s">
        <v>7501</v>
      </c>
      <c r="C8401" t="s">
        <v>33477</v>
      </c>
      <c r="D8401" t="s">
        <v>33476</v>
      </c>
      <c r="E8401"/>
      <c r="F8401"/>
      <c r="G8401"/>
      <c r="H8401"/>
      <c r="I8401"/>
      <c r="J8401"/>
      <c r="U8401" s="43"/>
      <c r="AE8401"/>
    </row>
    <row r="8402" spans="1:31">
      <c r="A8402">
        <v>22160</v>
      </c>
      <c r="B8402" t="s">
        <v>7502</v>
      </c>
      <c r="C8402" t="s">
        <v>33477</v>
      </c>
      <c r="D8402" t="s">
        <v>33476</v>
      </c>
      <c r="E8402"/>
      <c r="F8402"/>
      <c r="G8402"/>
      <c r="H8402"/>
      <c r="I8402"/>
      <c r="J8402"/>
      <c r="U8402" s="43"/>
      <c r="AE8402"/>
    </row>
    <row r="8403" spans="1:31">
      <c r="A8403">
        <v>22320</v>
      </c>
      <c r="B8403" t="s">
        <v>7503</v>
      </c>
      <c r="C8403" t="s">
        <v>33477</v>
      </c>
      <c r="D8403" t="s">
        <v>33476</v>
      </c>
      <c r="E8403"/>
      <c r="F8403"/>
      <c r="G8403"/>
      <c r="H8403"/>
      <c r="I8403"/>
      <c r="J8403"/>
      <c r="U8403" s="43"/>
      <c r="AE8403"/>
    </row>
    <row r="8404" spans="1:31">
      <c r="A8404">
        <v>22140</v>
      </c>
      <c r="B8404" t="s">
        <v>7504</v>
      </c>
      <c r="C8404" t="s">
        <v>33477</v>
      </c>
      <c r="D8404" t="s">
        <v>33476</v>
      </c>
      <c r="E8404"/>
      <c r="F8404"/>
      <c r="G8404"/>
      <c r="H8404"/>
      <c r="I8404"/>
      <c r="J8404"/>
      <c r="U8404" s="43"/>
      <c r="AE8404"/>
    </row>
    <row r="8405" spans="1:31">
      <c r="A8405">
        <v>22120</v>
      </c>
      <c r="B8405" t="s">
        <v>7505</v>
      </c>
      <c r="C8405" t="s">
        <v>33477</v>
      </c>
      <c r="D8405" t="s">
        <v>33476</v>
      </c>
      <c r="E8405"/>
      <c r="F8405"/>
      <c r="G8405"/>
      <c r="H8405"/>
      <c r="I8405"/>
      <c r="J8405"/>
      <c r="U8405" s="43"/>
      <c r="AE8405"/>
    </row>
    <row r="8406" spans="1:31">
      <c r="A8406">
        <v>22200</v>
      </c>
      <c r="B8406" t="s">
        <v>7506</v>
      </c>
      <c r="C8406" t="s">
        <v>33477</v>
      </c>
      <c r="D8406" t="s">
        <v>33476</v>
      </c>
      <c r="E8406"/>
      <c r="F8406"/>
      <c r="G8406"/>
      <c r="H8406"/>
      <c r="I8406"/>
      <c r="J8406"/>
      <c r="U8406" s="43"/>
      <c r="AE8406"/>
    </row>
    <row r="8407" spans="1:31">
      <c r="A8407">
        <v>22390</v>
      </c>
      <c r="B8407" t="s">
        <v>7507</v>
      </c>
      <c r="C8407" t="s">
        <v>33477</v>
      </c>
      <c r="D8407" t="s">
        <v>33476</v>
      </c>
      <c r="E8407"/>
      <c r="F8407"/>
      <c r="G8407"/>
      <c r="H8407"/>
      <c r="I8407"/>
      <c r="J8407"/>
      <c r="U8407" s="43"/>
      <c r="AE8407"/>
    </row>
    <row r="8408" spans="1:31">
      <c r="A8408">
        <v>22260</v>
      </c>
      <c r="B8408" t="s">
        <v>7508</v>
      </c>
      <c r="C8408" t="s">
        <v>33477</v>
      </c>
      <c r="D8408" t="s">
        <v>33476</v>
      </c>
      <c r="E8408"/>
      <c r="F8408"/>
      <c r="G8408"/>
      <c r="H8408"/>
      <c r="I8408"/>
      <c r="J8408"/>
      <c r="U8408" s="43"/>
      <c r="AE8408"/>
    </row>
    <row r="8409" spans="1:31">
      <c r="A8409">
        <v>22590</v>
      </c>
      <c r="B8409" t="s">
        <v>7509</v>
      </c>
      <c r="C8409" t="s">
        <v>33477</v>
      </c>
      <c r="D8409" t="e">
        <v>#N/A</v>
      </c>
      <c r="E8409"/>
      <c r="F8409"/>
      <c r="G8409"/>
      <c r="H8409"/>
      <c r="I8409"/>
      <c r="J8409"/>
      <c r="U8409" s="43"/>
      <c r="AE8409"/>
    </row>
    <row r="8410" spans="1:31">
      <c r="A8410">
        <v>22590</v>
      </c>
      <c r="B8410" t="s">
        <v>7509</v>
      </c>
      <c r="C8410" t="s">
        <v>33477</v>
      </c>
      <c r="D8410" t="e">
        <v>#N/A</v>
      </c>
      <c r="E8410"/>
      <c r="F8410"/>
      <c r="G8410"/>
      <c r="H8410"/>
      <c r="I8410"/>
      <c r="J8410"/>
      <c r="U8410" s="43"/>
      <c r="AE8410"/>
    </row>
    <row r="8411" spans="1:31">
      <c r="A8411">
        <v>22590</v>
      </c>
      <c r="B8411" t="s">
        <v>7509</v>
      </c>
      <c r="C8411" t="s">
        <v>33477</v>
      </c>
      <c r="D8411" t="e">
        <v>#N/A</v>
      </c>
      <c r="E8411"/>
      <c r="F8411"/>
      <c r="G8411"/>
      <c r="H8411"/>
      <c r="I8411"/>
      <c r="J8411"/>
      <c r="U8411" s="43"/>
      <c r="AE8411"/>
    </row>
    <row r="8412" spans="1:31">
      <c r="A8412">
        <v>22140</v>
      </c>
      <c r="B8412" t="s">
        <v>7510</v>
      </c>
      <c r="C8412" t="s">
        <v>33477</v>
      </c>
      <c r="D8412" t="s">
        <v>33476</v>
      </c>
      <c r="E8412"/>
      <c r="F8412"/>
      <c r="G8412"/>
      <c r="H8412"/>
      <c r="I8412"/>
      <c r="J8412"/>
      <c r="U8412" s="43"/>
      <c r="AE8412"/>
    </row>
    <row r="8413" spans="1:31">
      <c r="A8413">
        <v>22210</v>
      </c>
      <c r="B8413" t="s">
        <v>7511</v>
      </c>
      <c r="C8413" t="s">
        <v>33477</v>
      </c>
      <c r="D8413" t="s">
        <v>33476</v>
      </c>
      <c r="E8413"/>
      <c r="F8413"/>
      <c r="G8413"/>
      <c r="H8413"/>
      <c r="I8413"/>
      <c r="J8413"/>
      <c r="U8413" s="43"/>
      <c r="AE8413"/>
    </row>
    <row r="8414" spans="1:31">
      <c r="A8414">
        <v>22260</v>
      </c>
      <c r="B8414" t="s">
        <v>7512</v>
      </c>
      <c r="C8414" t="s">
        <v>33477</v>
      </c>
      <c r="D8414" t="s">
        <v>33476</v>
      </c>
      <c r="E8414"/>
      <c r="F8414"/>
      <c r="G8414"/>
      <c r="H8414"/>
      <c r="I8414"/>
      <c r="J8414"/>
      <c r="U8414" s="43"/>
      <c r="AE8414"/>
    </row>
    <row r="8415" spans="1:31">
      <c r="A8415">
        <v>22450</v>
      </c>
      <c r="B8415" t="s">
        <v>7513</v>
      </c>
      <c r="C8415" t="s">
        <v>33477</v>
      </c>
      <c r="D8415" t="s">
        <v>33476</v>
      </c>
      <c r="E8415"/>
      <c r="F8415"/>
      <c r="G8415"/>
      <c r="H8415"/>
      <c r="I8415"/>
      <c r="J8415"/>
      <c r="U8415" s="43"/>
      <c r="AE8415"/>
    </row>
    <row r="8416" spans="1:31">
      <c r="A8416">
        <v>22120</v>
      </c>
      <c r="B8416" t="s">
        <v>7514</v>
      </c>
      <c r="C8416" t="s">
        <v>33477</v>
      </c>
      <c r="D8416" t="s">
        <v>33476</v>
      </c>
      <c r="E8416"/>
      <c r="F8416"/>
      <c r="G8416"/>
      <c r="H8416"/>
      <c r="I8416"/>
      <c r="J8416"/>
      <c r="U8416" s="43"/>
      <c r="AE8416"/>
    </row>
    <row r="8417" spans="1:31">
      <c r="A8417">
        <v>22120</v>
      </c>
      <c r="B8417" t="s">
        <v>7514</v>
      </c>
      <c r="C8417" t="s">
        <v>33477</v>
      </c>
      <c r="D8417" t="s">
        <v>33476</v>
      </c>
      <c r="E8417"/>
      <c r="F8417"/>
      <c r="G8417"/>
      <c r="H8417"/>
      <c r="I8417"/>
      <c r="J8417"/>
      <c r="U8417" s="43"/>
      <c r="AE8417"/>
    </row>
    <row r="8418" spans="1:31">
      <c r="A8418">
        <v>22100</v>
      </c>
      <c r="B8418" t="s">
        <v>7515</v>
      </c>
      <c r="C8418" t="s">
        <v>33477</v>
      </c>
      <c r="D8418" t="s">
        <v>33476</v>
      </c>
      <c r="E8418"/>
      <c r="F8418"/>
      <c r="G8418"/>
      <c r="H8418"/>
      <c r="I8418"/>
      <c r="J8418"/>
      <c r="U8418" s="43"/>
      <c r="AE8418"/>
    </row>
    <row r="8419" spans="1:31">
      <c r="A8419">
        <v>22100</v>
      </c>
      <c r="B8419" t="s">
        <v>7515</v>
      </c>
      <c r="C8419" t="s">
        <v>33477</v>
      </c>
      <c r="D8419" t="s">
        <v>33476</v>
      </c>
      <c r="E8419"/>
      <c r="F8419"/>
      <c r="G8419"/>
      <c r="H8419"/>
      <c r="I8419"/>
      <c r="J8419"/>
      <c r="U8419" s="43"/>
      <c r="AE8419"/>
    </row>
    <row r="8420" spans="1:31">
      <c r="A8420">
        <v>22460</v>
      </c>
      <c r="B8420" t="s">
        <v>7516</v>
      </c>
      <c r="C8420" t="s">
        <v>33477</v>
      </c>
      <c r="D8420" t="s">
        <v>33476</v>
      </c>
      <c r="E8420"/>
      <c r="F8420"/>
      <c r="G8420"/>
      <c r="H8420"/>
      <c r="I8420"/>
      <c r="J8420"/>
      <c r="U8420" s="43"/>
      <c r="AE8420"/>
    </row>
    <row r="8421" spans="1:31">
      <c r="A8421">
        <v>22400</v>
      </c>
      <c r="B8421" t="s">
        <v>7517</v>
      </c>
      <c r="C8421" t="s">
        <v>33477</v>
      </c>
      <c r="D8421" t="s">
        <v>33476</v>
      </c>
      <c r="E8421"/>
      <c r="F8421"/>
      <c r="G8421"/>
      <c r="H8421"/>
      <c r="I8421"/>
      <c r="J8421"/>
      <c r="U8421" s="43"/>
      <c r="AE8421"/>
    </row>
    <row r="8422" spans="1:31">
      <c r="A8422">
        <v>22800</v>
      </c>
      <c r="B8422" t="s">
        <v>7518</v>
      </c>
      <c r="C8422" t="s">
        <v>33477</v>
      </c>
      <c r="D8422" t="s">
        <v>33476</v>
      </c>
      <c r="E8422"/>
      <c r="F8422"/>
      <c r="G8422"/>
      <c r="H8422"/>
      <c r="I8422"/>
      <c r="J8422"/>
      <c r="U8422" s="43"/>
      <c r="AE8422"/>
    </row>
    <row r="8423" spans="1:31">
      <c r="A8423">
        <v>22630</v>
      </c>
      <c r="B8423" t="s">
        <v>7519</v>
      </c>
      <c r="C8423" t="s">
        <v>33477</v>
      </c>
      <c r="D8423" t="s">
        <v>33476</v>
      </c>
      <c r="E8423"/>
      <c r="F8423"/>
      <c r="G8423"/>
      <c r="H8423"/>
      <c r="I8423"/>
      <c r="J8423"/>
      <c r="U8423" s="43"/>
      <c r="AE8423"/>
    </row>
    <row r="8424" spans="1:31">
      <c r="A8424">
        <v>22450</v>
      </c>
      <c r="B8424" t="s">
        <v>7520</v>
      </c>
      <c r="C8424" t="s">
        <v>33477</v>
      </c>
      <c r="D8424" t="s">
        <v>33476</v>
      </c>
      <c r="E8424"/>
      <c r="F8424"/>
      <c r="G8424"/>
      <c r="H8424"/>
      <c r="I8424"/>
      <c r="J8424"/>
      <c r="U8424" s="43"/>
      <c r="AE8424"/>
    </row>
    <row r="8425" spans="1:31">
      <c r="A8425">
        <v>22450</v>
      </c>
      <c r="B8425" t="s">
        <v>7520</v>
      </c>
      <c r="C8425" t="s">
        <v>33477</v>
      </c>
      <c r="D8425" t="s">
        <v>33476</v>
      </c>
      <c r="E8425"/>
      <c r="F8425"/>
      <c r="G8425"/>
      <c r="H8425"/>
      <c r="I8425"/>
      <c r="J8425"/>
      <c r="U8425" s="43"/>
      <c r="AE8425"/>
    </row>
    <row r="8426" spans="1:31">
      <c r="A8426">
        <v>22450</v>
      </c>
      <c r="B8426" t="s">
        <v>7520</v>
      </c>
      <c r="C8426" t="s">
        <v>33477</v>
      </c>
      <c r="D8426" t="s">
        <v>33476</v>
      </c>
      <c r="E8426"/>
      <c r="F8426"/>
      <c r="G8426"/>
      <c r="H8426"/>
      <c r="I8426"/>
      <c r="J8426"/>
      <c r="U8426" s="43"/>
      <c r="AE8426"/>
    </row>
    <row r="8427" spans="1:31">
      <c r="A8427">
        <v>22450</v>
      </c>
      <c r="B8427" t="s">
        <v>7520</v>
      </c>
      <c r="C8427" t="s">
        <v>33477</v>
      </c>
      <c r="D8427" t="s">
        <v>33476</v>
      </c>
      <c r="E8427"/>
      <c r="F8427"/>
      <c r="G8427"/>
      <c r="H8427"/>
      <c r="I8427"/>
      <c r="J8427"/>
      <c r="U8427" s="43"/>
      <c r="AE8427"/>
    </row>
    <row r="8428" spans="1:31">
      <c r="A8428">
        <v>22300</v>
      </c>
      <c r="B8428" t="s">
        <v>7521</v>
      </c>
      <c r="C8428" t="s">
        <v>33477</v>
      </c>
      <c r="D8428" t="s">
        <v>33476</v>
      </c>
      <c r="E8428"/>
      <c r="F8428"/>
      <c r="G8428"/>
      <c r="H8428"/>
      <c r="I8428"/>
      <c r="J8428"/>
      <c r="U8428" s="43"/>
      <c r="AE8428"/>
    </row>
    <row r="8429" spans="1:31">
      <c r="A8429">
        <v>22110</v>
      </c>
      <c r="B8429" t="s">
        <v>7522</v>
      </c>
      <c r="C8429" t="s">
        <v>33477</v>
      </c>
      <c r="D8429" t="s">
        <v>33476</v>
      </c>
      <c r="E8429"/>
      <c r="F8429"/>
      <c r="G8429"/>
      <c r="H8429"/>
      <c r="I8429"/>
      <c r="J8429"/>
      <c r="U8429" s="43"/>
      <c r="AE8429"/>
    </row>
    <row r="8430" spans="1:31">
      <c r="A8430">
        <v>22110</v>
      </c>
      <c r="B8430" t="s">
        <v>7522</v>
      </c>
      <c r="C8430" t="s">
        <v>33477</v>
      </c>
      <c r="D8430" t="s">
        <v>33476</v>
      </c>
      <c r="E8430"/>
      <c r="F8430"/>
      <c r="G8430"/>
      <c r="H8430"/>
      <c r="I8430"/>
      <c r="J8430"/>
      <c r="U8430" s="43"/>
      <c r="AE8430"/>
    </row>
    <row r="8431" spans="1:31">
      <c r="A8431">
        <v>22250</v>
      </c>
      <c r="B8431" t="s">
        <v>5548</v>
      </c>
      <c r="C8431" t="s">
        <v>33477</v>
      </c>
      <c r="D8431" t="s">
        <v>33476</v>
      </c>
      <c r="E8431"/>
      <c r="F8431"/>
      <c r="G8431"/>
      <c r="H8431"/>
      <c r="I8431"/>
      <c r="J8431"/>
      <c r="U8431" s="43"/>
      <c r="AE8431"/>
    </row>
    <row r="8432" spans="1:31">
      <c r="A8432">
        <v>22550</v>
      </c>
      <c r="B8432" t="s">
        <v>7523</v>
      </c>
      <c r="C8432" t="s">
        <v>33477</v>
      </c>
      <c r="D8432" t="s">
        <v>33476</v>
      </c>
      <c r="E8432"/>
      <c r="F8432"/>
      <c r="G8432"/>
      <c r="H8432"/>
      <c r="I8432"/>
      <c r="J8432"/>
      <c r="U8432" s="43"/>
      <c r="AE8432"/>
    </row>
    <row r="8433" spans="1:31">
      <c r="A8433">
        <v>22260</v>
      </c>
      <c r="B8433" t="s">
        <v>7524</v>
      </c>
      <c r="C8433" t="s">
        <v>33477</v>
      </c>
      <c r="D8433" t="s">
        <v>33476</v>
      </c>
      <c r="E8433"/>
      <c r="F8433"/>
      <c r="G8433"/>
      <c r="H8433"/>
      <c r="I8433"/>
      <c r="J8433"/>
      <c r="U8433" s="43"/>
      <c r="AE8433"/>
    </row>
    <row r="8434" spans="1:31">
      <c r="A8434">
        <v>22390</v>
      </c>
      <c r="B8434" t="s">
        <v>7525</v>
      </c>
      <c r="C8434" t="s">
        <v>33477</v>
      </c>
      <c r="D8434" t="s">
        <v>33476</v>
      </c>
      <c r="E8434"/>
      <c r="F8434"/>
      <c r="G8434"/>
      <c r="H8434"/>
      <c r="I8434"/>
      <c r="J8434"/>
      <c r="U8434" s="43"/>
      <c r="AE8434"/>
    </row>
    <row r="8435" spans="1:31">
      <c r="A8435">
        <v>22200</v>
      </c>
      <c r="B8435" t="s">
        <v>7526</v>
      </c>
      <c r="C8435" t="s">
        <v>33477</v>
      </c>
      <c r="D8435" t="s">
        <v>33476</v>
      </c>
      <c r="E8435"/>
      <c r="F8435"/>
      <c r="G8435"/>
      <c r="H8435"/>
      <c r="I8435"/>
      <c r="J8435"/>
      <c r="U8435" s="43"/>
      <c r="AE8435"/>
    </row>
    <row r="8436" spans="1:31">
      <c r="A8436">
        <v>22400</v>
      </c>
      <c r="B8436" t="s">
        <v>496</v>
      </c>
      <c r="C8436" t="s">
        <v>33477</v>
      </c>
      <c r="D8436" t="s">
        <v>33476</v>
      </c>
      <c r="E8436"/>
      <c r="F8436"/>
      <c r="G8436"/>
      <c r="H8436"/>
      <c r="I8436"/>
      <c r="J8436"/>
      <c r="U8436" s="43"/>
      <c r="AE8436"/>
    </row>
    <row r="8437" spans="1:31">
      <c r="A8437">
        <v>22630</v>
      </c>
      <c r="B8437" t="s">
        <v>7527</v>
      </c>
      <c r="C8437" t="s">
        <v>33477</v>
      </c>
      <c r="D8437" t="s">
        <v>33476</v>
      </c>
      <c r="E8437"/>
      <c r="F8437"/>
      <c r="G8437"/>
      <c r="H8437"/>
      <c r="I8437"/>
      <c r="J8437"/>
      <c r="U8437" s="43"/>
      <c r="AE8437"/>
    </row>
    <row r="8438" spans="1:31">
      <c r="A8438">
        <v>22600</v>
      </c>
      <c r="B8438" t="s">
        <v>7528</v>
      </c>
      <c r="C8438" t="s">
        <v>33477</v>
      </c>
      <c r="D8438" t="s">
        <v>33476</v>
      </c>
      <c r="E8438"/>
      <c r="F8438"/>
      <c r="G8438"/>
      <c r="H8438"/>
      <c r="I8438"/>
      <c r="J8438"/>
      <c r="U8438" s="43"/>
      <c r="AE8438"/>
    </row>
    <row r="8439" spans="1:31">
      <c r="A8439">
        <v>22800</v>
      </c>
      <c r="B8439" t="s">
        <v>7529</v>
      </c>
      <c r="C8439" t="s">
        <v>33477</v>
      </c>
      <c r="D8439" t="s">
        <v>33476</v>
      </c>
      <c r="E8439"/>
      <c r="F8439"/>
      <c r="G8439"/>
      <c r="H8439"/>
      <c r="I8439"/>
      <c r="J8439"/>
      <c r="U8439" s="43"/>
      <c r="AE8439"/>
    </row>
    <row r="8440" spans="1:31">
      <c r="A8440">
        <v>22800</v>
      </c>
      <c r="B8440" t="s">
        <v>7530</v>
      </c>
      <c r="C8440" t="s">
        <v>33477</v>
      </c>
      <c r="D8440" t="s">
        <v>33476</v>
      </c>
      <c r="E8440"/>
      <c r="F8440"/>
      <c r="G8440"/>
      <c r="H8440"/>
      <c r="I8440"/>
      <c r="J8440"/>
      <c r="U8440" s="43"/>
      <c r="AE8440"/>
    </row>
    <row r="8441" spans="1:31">
      <c r="A8441">
        <v>22000</v>
      </c>
      <c r="B8441" t="s">
        <v>7531</v>
      </c>
      <c r="C8441" t="s">
        <v>33477</v>
      </c>
      <c r="D8441" t="e">
        <v>#N/A</v>
      </c>
      <c r="E8441"/>
      <c r="F8441"/>
      <c r="G8441"/>
      <c r="H8441"/>
      <c r="I8441"/>
      <c r="J8441"/>
      <c r="U8441" s="43"/>
      <c r="AE8441"/>
    </row>
    <row r="8442" spans="1:31">
      <c r="A8442">
        <v>22600</v>
      </c>
      <c r="B8442" t="s">
        <v>7532</v>
      </c>
      <c r="C8442" t="s">
        <v>33477</v>
      </c>
      <c r="D8442" t="s">
        <v>33476</v>
      </c>
      <c r="E8442"/>
      <c r="F8442"/>
      <c r="G8442"/>
      <c r="H8442"/>
      <c r="I8442"/>
      <c r="J8442"/>
      <c r="U8442" s="43"/>
      <c r="AE8442"/>
    </row>
    <row r="8443" spans="1:31">
      <c r="A8443">
        <v>22100</v>
      </c>
      <c r="B8443" t="s">
        <v>7533</v>
      </c>
      <c r="C8443" t="s">
        <v>33477</v>
      </c>
      <c r="D8443" t="s">
        <v>33476</v>
      </c>
      <c r="E8443"/>
      <c r="F8443"/>
      <c r="G8443"/>
      <c r="H8443"/>
      <c r="I8443"/>
      <c r="J8443"/>
      <c r="U8443" s="43"/>
      <c r="AE8443"/>
    </row>
    <row r="8444" spans="1:31">
      <c r="A8444">
        <v>22150</v>
      </c>
      <c r="B8444" t="s">
        <v>7534</v>
      </c>
      <c r="C8444" t="s">
        <v>33477</v>
      </c>
      <c r="D8444" t="s">
        <v>33476</v>
      </c>
      <c r="E8444"/>
      <c r="F8444"/>
      <c r="G8444"/>
      <c r="H8444"/>
      <c r="I8444"/>
      <c r="J8444"/>
      <c r="U8444" s="43"/>
      <c r="AE8444"/>
    </row>
    <row r="8445" spans="1:31">
      <c r="A8445">
        <v>22380</v>
      </c>
      <c r="B8445" t="s">
        <v>7535</v>
      </c>
      <c r="C8445" t="s">
        <v>33477</v>
      </c>
      <c r="D8445" t="e">
        <v>#N/A</v>
      </c>
      <c r="E8445"/>
      <c r="F8445"/>
      <c r="G8445"/>
      <c r="H8445"/>
      <c r="I8445"/>
      <c r="J8445"/>
      <c r="U8445" s="43"/>
      <c r="AE8445"/>
    </row>
    <row r="8446" spans="1:31">
      <c r="A8446">
        <v>22380</v>
      </c>
      <c r="B8446" t="s">
        <v>7535</v>
      </c>
      <c r="C8446" t="s">
        <v>33477</v>
      </c>
      <c r="D8446" t="e">
        <v>#N/A</v>
      </c>
      <c r="E8446"/>
      <c r="F8446"/>
      <c r="G8446"/>
      <c r="H8446"/>
      <c r="I8446"/>
      <c r="J8446"/>
      <c r="U8446" s="43"/>
      <c r="AE8446"/>
    </row>
    <row r="8447" spans="1:31">
      <c r="A8447">
        <v>22260</v>
      </c>
      <c r="B8447" t="s">
        <v>7536</v>
      </c>
      <c r="C8447" t="s">
        <v>33477</v>
      </c>
      <c r="D8447" t="s">
        <v>33476</v>
      </c>
      <c r="E8447"/>
      <c r="F8447"/>
      <c r="G8447"/>
      <c r="H8447"/>
      <c r="I8447"/>
      <c r="J8447"/>
      <c r="U8447" s="43"/>
      <c r="AE8447"/>
    </row>
    <row r="8448" spans="1:31">
      <c r="A8448">
        <v>22480</v>
      </c>
      <c r="B8448" t="s">
        <v>7537</v>
      </c>
      <c r="C8448" t="s">
        <v>33477</v>
      </c>
      <c r="D8448" t="s">
        <v>33476</v>
      </c>
      <c r="E8448"/>
      <c r="F8448"/>
      <c r="G8448"/>
      <c r="H8448"/>
      <c r="I8448"/>
      <c r="J8448"/>
      <c r="U8448" s="43"/>
      <c r="AE8448"/>
    </row>
    <row r="8449" spans="1:31">
      <c r="A8449">
        <v>22530</v>
      </c>
      <c r="B8449" t="s">
        <v>7538</v>
      </c>
      <c r="C8449" t="s">
        <v>33477</v>
      </c>
      <c r="D8449" t="s">
        <v>33476</v>
      </c>
      <c r="E8449"/>
      <c r="F8449"/>
      <c r="G8449"/>
      <c r="H8449"/>
      <c r="I8449"/>
      <c r="J8449"/>
      <c r="U8449" s="43"/>
      <c r="AE8449"/>
    </row>
    <row r="8450" spans="1:31">
      <c r="A8450">
        <v>22400</v>
      </c>
      <c r="B8450" t="s">
        <v>7539</v>
      </c>
      <c r="C8450" t="s">
        <v>33477</v>
      </c>
      <c r="D8450" t="s">
        <v>33476</v>
      </c>
      <c r="E8450"/>
      <c r="F8450"/>
      <c r="G8450"/>
      <c r="H8450"/>
      <c r="I8450"/>
      <c r="J8450"/>
      <c r="U8450" s="43"/>
      <c r="AE8450"/>
    </row>
    <row r="8451" spans="1:31">
      <c r="A8451">
        <v>22800</v>
      </c>
      <c r="B8451" t="s">
        <v>7540</v>
      </c>
      <c r="C8451" t="s">
        <v>33477</v>
      </c>
      <c r="D8451" t="s">
        <v>33476</v>
      </c>
      <c r="E8451"/>
      <c r="F8451"/>
      <c r="G8451"/>
      <c r="H8451"/>
      <c r="I8451"/>
      <c r="J8451"/>
      <c r="U8451" s="43"/>
      <c r="AE8451"/>
    </row>
    <row r="8452" spans="1:31">
      <c r="A8452">
        <v>22210</v>
      </c>
      <c r="B8452" t="s">
        <v>7541</v>
      </c>
      <c r="C8452" t="s">
        <v>33477</v>
      </c>
      <c r="D8452" t="s">
        <v>33476</v>
      </c>
      <c r="E8452"/>
      <c r="F8452"/>
      <c r="G8452"/>
      <c r="H8452"/>
      <c r="I8452"/>
      <c r="J8452"/>
      <c r="U8452" s="43"/>
      <c r="AE8452"/>
    </row>
    <row r="8453" spans="1:31">
      <c r="A8453">
        <v>22720</v>
      </c>
      <c r="B8453" t="s">
        <v>7542</v>
      </c>
      <c r="C8453" t="s">
        <v>33477</v>
      </c>
      <c r="D8453" t="s">
        <v>33476</v>
      </c>
      <c r="E8453"/>
      <c r="F8453"/>
      <c r="G8453"/>
      <c r="H8453"/>
      <c r="I8453"/>
      <c r="J8453"/>
      <c r="U8453" s="43"/>
      <c r="AE8453"/>
    </row>
    <row r="8454" spans="1:31">
      <c r="A8454">
        <v>22800</v>
      </c>
      <c r="B8454" t="s">
        <v>7543</v>
      </c>
      <c r="C8454" t="s">
        <v>33477</v>
      </c>
      <c r="D8454" t="s">
        <v>33476</v>
      </c>
      <c r="E8454"/>
      <c r="F8454"/>
      <c r="G8454"/>
      <c r="H8454"/>
      <c r="I8454"/>
      <c r="J8454"/>
      <c r="U8454" s="43"/>
      <c r="AE8454"/>
    </row>
    <row r="8455" spans="1:31">
      <c r="A8455">
        <v>22290</v>
      </c>
      <c r="B8455" t="s">
        <v>7544</v>
      </c>
      <c r="C8455" t="s">
        <v>33477</v>
      </c>
      <c r="D8455" t="s">
        <v>33476</v>
      </c>
      <c r="E8455"/>
      <c r="F8455"/>
      <c r="G8455"/>
      <c r="H8455"/>
      <c r="I8455"/>
      <c r="J8455"/>
      <c r="U8455" s="43"/>
      <c r="AE8455"/>
    </row>
    <row r="8456" spans="1:31">
      <c r="A8456">
        <v>22480</v>
      </c>
      <c r="B8456" t="s">
        <v>7545</v>
      </c>
      <c r="C8456" t="s">
        <v>33477</v>
      </c>
      <c r="D8456" t="s">
        <v>33476</v>
      </c>
      <c r="E8456"/>
      <c r="F8456"/>
      <c r="G8456"/>
      <c r="H8456"/>
      <c r="I8456"/>
      <c r="J8456"/>
      <c r="U8456" s="43"/>
      <c r="AE8456"/>
    </row>
    <row r="8457" spans="1:31">
      <c r="A8457">
        <v>22530</v>
      </c>
      <c r="B8457" t="s">
        <v>7546</v>
      </c>
      <c r="C8457" t="s">
        <v>33477</v>
      </c>
      <c r="D8457" t="s">
        <v>33476</v>
      </c>
      <c r="E8457"/>
      <c r="F8457"/>
      <c r="G8457"/>
      <c r="H8457"/>
      <c r="I8457"/>
      <c r="J8457"/>
      <c r="U8457" s="43"/>
      <c r="AE8457"/>
    </row>
    <row r="8458" spans="1:31">
      <c r="A8458">
        <v>22510</v>
      </c>
      <c r="B8458" t="s">
        <v>7547</v>
      </c>
      <c r="C8458" t="s">
        <v>33477</v>
      </c>
      <c r="D8458" t="s">
        <v>33476</v>
      </c>
      <c r="E8458"/>
      <c r="F8458"/>
      <c r="G8458"/>
      <c r="H8458"/>
      <c r="I8458"/>
      <c r="J8458"/>
      <c r="U8458" s="43"/>
      <c r="AE8458"/>
    </row>
    <row r="8459" spans="1:31">
      <c r="A8459">
        <v>22100</v>
      </c>
      <c r="B8459" t="s">
        <v>7548</v>
      </c>
      <c r="C8459" t="s">
        <v>33477</v>
      </c>
      <c r="D8459" t="s">
        <v>33476</v>
      </c>
      <c r="E8459"/>
      <c r="F8459"/>
      <c r="G8459"/>
      <c r="H8459"/>
      <c r="I8459"/>
      <c r="J8459"/>
      <c r="U8459" s="43"/>
      <c r="AE8459"/>
    </row>
    <row r="8460" spans="1:31">
      <c r="A8460">
        <v>22460</v>
      </c>
      <c r="B8460" t="s">
        <v>7549</v>
      </c>
      <c r="C8460" t="s">
        <v>33477</v>
      </c>
      <c r="D8460" t="s">
        <v>33476</v>
      </c>
      <c r="E8460"/>
      <c r="F8460"/>
      <c r="G8460"/>
      <c r="H8460"/>
      <c r="I8460"/>
      <c r="J8460"/>
      <c r="U8460" s="43"/>
      <c r="AE8460"/>
    </row>
    <row r="8461" spans="1:31">
      <c r="A8461">
        <v>22750</v>
      </c>
      <c r="B8461" t="s">
        <v>7550</v>
      </c>
      <c r="C8461" t="s">
        <v>33477</v>
      </c>
      <c r="D8461" t="e">
        <v>#N/A</v>
      </c>
      <c r="E8461"/>
      <c r="F8461"/>
      <c r="G8461"/>
      <c r="H8461"/>
      <c r="I8461"/>
      <c r="J8461"/>
      <c r="U8461" s="43"/>
      <c r="AE8461"/>
    </row>
    <row r="8462" spans="1:31">
      <c r="A8462">
        <v>22170</v>
      </c>
      <c r="B8462" t="s">
        <v>7551</v>
      </c>
      <c r="C8462" t="s">
        <v>33477</v>
      </c>
      <c r="D8462" t="s">
        <v>33476</v>
      </c>
      <c r="E8462"/>
      <c r="F8462"/>
      <c r="G8462"/>
      <c r="H8462"/>
      <c r="I8462"/>
      <c r="J8462"/>
      <c r="U8462" s="43"/>
      <c r="AE8462"/>
    </row>
    <row r="8463" spans="1:31">
      <c r="A8463">
        <v>22350</v>
      </c>
      <c r="B8463" t="s">
        <v>7552</v>
      </c>
      <c r="C8463" t="s">
        <v>33477</v>
      </c>
      <c r="D8463" t="s">
        <v>33476</v>
      </c>
      <c r="E8463"/>
      <c r="F8463"/>
      <c r="G8463"/>
      <c r="H8463"/>
      <c r="I8463"/>
      <c r="J8463"/>
      <c r="U8463" s="43"/>
      <c r="AE8463"/>
    </row>
    <row r="8464" spans="1:31">
      <c r="A8464">
        <v>22630</v>
      </c>
      <c r="B8464" t="s">
        <v>7553</v>
      </c>
      <c r="C8464" t="s">
        <v>33477</v>
      </c>
      <c r="D8464" t="s">
        <v>33476</v>
      </c>
      <c r="E8464"/>
      <c r="F8464"/>
      <c r="G8464"/>
      <c r="H8464"/>
      <c r="I8464"/>
      <c r="J8464"/>
      <c r="U8464" s="43"/>
      <c r="AE8464"/>
    </row>
    <row r="8465" spans="1:31">
      <c r="A8465">
        <v>22940</v>
      </c>
      <c r="B8465" t="s">
        <v>7138</v>
      </c>
      <c r="C8465" t="s">
        <v>33477</v>
      </c>
      <c r="D8465" t="e">
        <v>#N/A</v>
      </c>
      <c r="E8465"/>
      <c r="F8465"/>
      <c r="G8465"/>
      <c r="H8465"/>
      <c r="I8465"/>
      <c r="J8465"/>
      <c r="U8465" s="43"/>
      <c r="AE8465"/>
    </row>
    <row r="8466" spans="1:31">
      <c r="A8466">
        <v>22630</v>
      </c>
      <c r="B8466" t="s">
        <v>7554</v>
      </c>
      <c r="C8466" t="s">
        <v>33477</v>
      </c>
      <c r="D8466" t="s">
        <v>33476</v>
      </c>
      <c r="E8466"/>
      <c r="F8466"/>
      <c r="G8466"/>
      <c r="H8466"/>
      <c r="I8466"/>
      <c r="J8466"/>
      <c r="U8466" s="43"/>
      <c r="AE8466"/>
    </row>
    <row r="8467" spans="1:31">
      <c r="A8467">
        <v>22230</v>
      </c>
      <c r="B8467" t="s">
        <v>7555</v>
      </c>
      <c r="C8467" t="s">
        <v>33477</v>
      </c>
      <c r="D8467" t="s">
        <v>33476</v>
      </c>
      <c r="E8467"/>
      <c r="F8467"/>
      <c r="G8467"/>
      <c r="H8467"/>
      <c r="I8467"/>
      <c r="J8467"/>
      <c r="U8467" s="43"/>
      <c r="AE8467"/>
    </row>
    <row r="8468" spans="1:31">
      <c r="A8468">
        <v>22140</v>
      </c>
      <c r="B8468" t="s">
        <v>2888</v>
      </c>
      <c r="C8468" t="s">
        <v>33477</v>
      </c>
      <c r="D8468" t="s">
        <v>33476</v>
      </c>
      <c r="E8468"/>
      <c r="F8468"/>
      <c r="G8468"/>
      <c r="H8468"/>
      <c r="I8468"/>
      <c r="J8468"/>
      <c r="U8468" s="43"/>
      <c r="AE8468"/>
    </row>
    <row r="8469" spans="1:31">
      <c r="A8469">
        <v>22130</v>
      </c>
      <c r="B8469" t="s">
        <v>7556</v>
      </c>
      <c r="C8469" t="s">
        <v>33477</v>
      </c>
      <c r="D8469" t="s">
        <v>33476</v>
      </c>
      <c r="E8469"/>
      <c r="F8469"/>
      <c r="G8469"/>
      <c r="H8469"/>
      <c r="I8469"/>
      <c r="J8469"/>
      <c r="U8469" s="43"/>
      <c r="AE8469"/>
    </row>
    <row r="8470" spans="1:31">
      <c r="A8470">
        <v>22350</v>
      </c>
      <c r="B8470" t="s">
        <v>7557</v>
      </c>
      <c r="C8470" t="s">
        <v>33477</v>
      </c>
      <c r="D8470" t="s">
        <v>33476</v>
      </c>
      <c r="E8470"/>
      <c r="F8470"/>
      <c r="G8470"/>
      <c r="H8470"/>
      <c r="I8470"/>
      <c r="J8470"/>
      <c r="U8470" s="43"/>
      <c r="AE8470"/>
    </row>
    <row r="8471" spans="1:31">
      <c r="A8471">
        <v>22320</v>
      </c>
      <c r="B8471" t="s">
        <v>7558</v>
      </c>
      <c r="C8471" t="s">
        <v>33477</v>
      </c>
      <c r="D8471" t="s">
        <v>33476</v>
      </c>
      <c r="E8471"/>
      <c r="F8471"/>
      <c r="G8471"/>
      <c r="H8471"/>
      <c r="I8471"/>
      <c r="J8471"/>
      <c r="U8471" s="43"/>
      <c r="AE8471"/>
    </row>
    <row r="8472" spans="1:31">
      <c r="A8472">
        <v>22600</v>
      </c>
      <c r="B8472" t="s">
        <v>7559</v>
      </c>
      <c r="C8472" t="s">
        <v>33477</v>
      </c>
      <c r="D8472" t="s">
        <v>33476</v>
      </c>
      <c r="E8472"/>
      <c r="F8472"/>
      <c r="G8472"/>
      <c r="H8472"/>
      <c r="I8472"/>
      <c r="J8472"/>
      <c r="U8472" s="43"/>
      <c r="AE8472"/>
    </row>
    <row r="8473" spans="1:31">
      <c r="A8473">
        <v>22980</v>
      </c>
      <c r="B8473" t="s">
        <v>7560</v>
      </c>
      <c r="C8473" t="s">
        <v>33477</v>
      </c>
      <c r="D8473" t="s">
        <v>33476</v>
      </c>
      <c r="E8473"/>
      <c r="F8473"/>
      <c r="G8473"/>
      <c r="H8473"/>
      <c r="I8473"/>
      <c r="J8473"/>
      <c r="U8473" s="43"/>
      <c r="AE8473"/>
    </row>
    <row r="8474" spans="1:31">
      <c r="A8474">
        <v>22320</v>
      </c>
      <c r="B8474" t="s">
        <v>7561</v>
      </c>
      <c r="C8474" t="s">
        <v>33477</v>
      </c>
      <c r="D8474" t="s">
        <v>33476</v>
      </c>
      <c r="E8474"/>
      <c r="F8474"/>
      <c r="G8474"/>
      <c r="H8474"/>
      <c r="I8474"/>
      <c r="J8474"/>
      <c r="U8474" s="43"/>
      <c r="AE8474"/>
    </row>
    <row r="8475" spans="1:31">
      <c r="A8475">
        <v>22980</v>
      </c>
      <c r="B8475" t="s">
        <v>7562</v>
      </c>
      <c r="C8475" t="s">
        <v>33477</v>
      </c>
      <c r="D8475" t="s">
        <v>33476</v>
      </c>
      <c r="E8475"/>
      <c r="F8475"/>
      <c r="G8475"/>
      <c r="H8475"/>
      <c r="I8475"/>
      <c r="J8475"/>
      <c r="U8475" s="43"/>
      <c r="AE8475"/>
    </row>
    <row r="8476" spans="1:31">
      <c r="A8476">
        <v>22980</v>
      </c>
      <c r="B8476" t="s">
        <v>7563</v>
      </c>
      <c r="C8476" t="s">
        <v>33477</v>
      </c>
      <c r="D8476" t="s">
        <v>33476</v>
      </c>
      <c r="E8476"/>
      <c r="F8476"/>
      <c r="G8476"/>
      <c r="H8476"/>
      <c r="I8476"/>
      <c r="J8476"/>
      <c r="U8476" s="43"/>
      <c r="AE8476"/>
    </row>
    <row r="8477" spans="1:31">
      <c r="A8477">
        <v>22300</v>
      </c>
      <c r="B8477" t="s">
        <v>7564</v>
      </c>
      <c r="C8477" t="s">
        <v>33477</v>
      </c>
      <c r="D8477" t="s">
        <v>33476</v>
      </c>
      <c r="E8477"/>
      <c r="F8477"/>
      <c r="G8477"/>
      <c r="H8477"/>
      <c r="I8477"/>
      <c r="J8477"/>
      <c r="U8477" s="43"/>
      <c r="AE8477"/>
    </row>
    <row r="8478" spans="1:31">
      <c r="A8478">
        <v>22160</v>
      </c>
      <c r="B8478" t="s">
        <v>7565</v>
      </c>
      <c r="C8478" t="s">
        <v>33477</v>
      </c>
      <c r="D8478" t="s">
        <v>33476</v>
      </c>
      <c r="E8478"/>
      <c r="F8478"/>
      <c r="G8478"/>
      <c r="H8478"/>
      <c r="I8478"/>
      <c r="J8478"/>
      <c r="U8478" s="43"/>
      <c r="AE8478"/>
    </row>
    <row r="8479" spans="1:31">
      <c r="A8479">
        <v>22480</v>
      </c>
      <c r="B8479" t="s">
        <v>7566</v>
      </c>
      <c r="C8479" t="s">
        <v>33477</v>
      </c>
      <c r="D8479" t="s">
        <v>33476</v>
      </c>
      <c r="E8479"/>
      <c r="F8479"/>
      <c r="G8479"/>
      <c r="H8479"/>
      <c r="I8479"/>
      <c r="J8479"/>
      <c r="U8479" s="43"/>
      <c r="AE8479"/>
    </row>
    <row r="8480" spans="1:31">
      <c r="A8480">
        <v>22720</v>
      </c>
      <c r="B8480" t="s">
        <v>7567</v>
      </c>
      <c r="C8480" t="s">
        <v>33477</v>
      </c>
      <c r="D8480" t="s">
        <v>33476</v>
      </c>
      <c r="E8480"/>
      <c r="F8480"/>
      <c r="G8480"/>
      <c r="H8480"/>
      <c r="I8480"/>
      <c r="J8480"/>
      <c r="U8480" s="43"/>
      <c r="AE8480"/>
    </row>
    <row r="8481" spans="1:31">
      <c r="A8481">
        <v>22550</v>
      </c>
      <c r="B8481" t="s">
        <v>7568</v>
      </c>
      <c r="C8481" t="s">
        <v>33477</v>
      </c>
      <c r="D8481" t="s">
        <v>33476</v>
      </c>
      <c r="E8481"/>
      <c r="F8481"/>
      <c r="G8481"/>
      <c r="H8481"/>
      <c r="I8481"/>
      <c r="J8481"/>
      <c r="U8481" s="43"/>
      <c r="AE8481"/>
    </row>
    <row r="8482" spans="1:31">
      <c r="A8482">
        <v>22700</v>
      </c>
      <c r="B8482" t="s">
        <v>7569</v>
      </c>
      <c r="C8482" t="s">
        <v>33477</v>
      </c>
      <c r="D8482" t="e">
        <v>#N/A</v>
      </c>
      <c r="E8482"/>
      <c r="F8482"/>
      <c r="G8482"/>
      <c r="H8482"/>
      <c r="I8482"/>
      <c r="J8482"/>
      <c r="U8482" s="43"/>
      <c r="AE8482"/>
    </row>
    <row r="8483" spans="1:31">
      <c r="A8483">
        <v>22410</v>
      </c>
      <c r="B8483" t="s">
        <v>7570</v>
      </c>
      <c r="C8483" t="s">
        <v>33477</v>
      </c>
      <c r="D8483" t="s">
        <v>33476</v>
      </c>
      <c r="E8483"/>
      <c r="F8483"/>
      <c r="G8483"/>
      <c r="H8483"/>
      <c r="I8483"/>
      <c r="J8483"/>
      <c r="U8483" s="43"/>
      <c r="AE8483"/>
    </row>
    <row r="8484" spans="1:31">
      <c r="A8484">
        <v>22410</v>
      </c>
      <c r="B8484" t="s">
        <v>7570</v>
      </c>
      <c r="C8484" t="s">
        <v>33477</v>
      </c>
      <c r="D8484" t="s">
        <v>33476</v>
      </c>
      <c r="E8484"/>
      <c r="F8484"/>
      <c r="G8484"/>
      <c r="H8484"/>
      <c r="I8484"/>
      <c r="J8484"/>
      <c r="U8484" s="43"/>
      <c r="AE8484"/>
    </row>
    <row r="8485" spans="1:31">
      <c r="A8485">
        <v>22270</v>
      </c>
      <c r="B8485" t="s">
        <v>7571</v>
      </c>
      <c r="C8485" t="s">
        <v>33477</v>
      </c>
      <c r="D8485" t="s">
        <v>33476</v>
      </c>
      <c r="E8485"/>
      <c r="F8485"/>
      <c r="G8485"/>
      <c r="H8485"/>
      <c r="I8485"/>
      <c r="J8485"/>
      <c r="U8485" s="43"/>
      <c r="AE8485"/>
    </row>
    <row r="8486" spans="1:31">
      <c r="A8486">
        <v>22100</v>
      </c>
      <c r="B8486" t="s">
        <v>7572</v>
      </c>
      <c r="C8486" t="s">
        <v>33477</v>
      </c>
      <c r="D8486" t="s">
        <v>33476</v>
      </c>
      <c r="E8486"/>
      <c r="F8486"/>
      <c r="G8486"/>
      <c r="H8486"/>
      <c r="I8486"/>
      <c r="J8486"/>
      <c r="U8486" s="43"/>
      <c r="AE8486"/>
    </row>
    <row r="8487" spans="1:31">
      <c r="A8487">
        <v>22100</v>
      </c>
      <c r="B8487" t="s">
        <v>7572</v>
      </c>
      <c r="C8487" t="s">
        <v>33477</v>
      </c>
      <c r="D8487" t="s">
        <v>33476</v>
      </c>
      <c r="E8487"/>
      <c r="F8487"/>
      <c r="G8487"/>
      <c r="H8487"/>
      <c r="I8487"/>
      <c r="J8487"/>
      <c r="U8487" s="43"/>
      <c r="AE8487"/>
    </row>
    <row r="8488" spans="1:31">
      <c r="A8488">
        <v>22160</v>
      </c>
      <c r="B8488" t="s">
        <v>7573</v>
      </c>
      <c r="C8488" t="s">
        <v>33477</v>
      </c>
      <c r="D8488" t="s">
        <v>33476</v>
      </c>
      <c r="E8488"/>
      <c r="F8488"/>
      <c r="G8488"/>
      <c r="H8488"/>
      <c r="I8488"/>
      <c r="J8488"/>
      <c r="U8488" s="43"/>
      <c r="AE8488"/>
    </row>
    <row r="8489" spans="1:31">
      <c r="A8489">
        <v>22460</v>
      </c>
      <c r="B8489" t="s">
        <v>7574</v>
      </c>
      <c r="C8489" t="s">
        <v>33477</v>
      </c>
      <c r="D8489" t="s">
        <v>33476</v>
      </c>
      <c r="E8489"/>
      <c r="F8489"/>
      <c r="G8489"/>
      <c r="H8489"/>
      <c r="I8489"/>
      <c r="J8489"/>
      <c r="U8489" s="43"/>
      <c r="AE8489"/>
    </row>
    <row r="8490" spans="1:31">
      <c r="A8490">
        <v>22480</v>
      </c>
      <c r="B8490" t="s">
        <v>7575</v>
      </c>
      <c r="C8490" t="s">
        <v>33477</v>
      </c>
      <c r="D8490" t="s">
        <v>33476</v>
      </c>
      <c r="E8490"/>
      <c r="F8490"/>
      <c r="G8490"/>
      <c r="H8490"/>
      <c r="I8490"/>
      <c r="J8490"/>
      <c r="U8490" s="43"/>
      <c r="AE8490"/>
    </row>
    <row r="8491" spans="1:31">
      <c r="A8491">
        <v>22510</v>
      </c>
      <c r="B8491" t="s">
        <v>7576</v>
      </c>
      <c r="C8491" t="s">
        <v>33477</v>
      </c>
      <c r="D8491" t="s">
        <v>33476</v>
      </c>
      <c r="E8491"/>
      <c r="F8491"/>
      <c r="G8491"/>
      <c r="H8491"/>
      <c r="I8491"/>
      <c r="J8491"/>
      <c r="U8491" s="43"/>
      <c r="AE8491"/>
    </row>
    <row r="8492" spans="1:31">
      <c r="A8492">
        <v>22230</v>
      </c>
      <c r="B8492" t="s">
        <v>7577</v>
      </c>
      <c r="C8492" t="s">
        <v>33477</v>
      </c>
      <c r="D8492" t="s">
        <v>33476</v>
      </c>
      <c r="E8492"/>
      <c r="F8492"/>
      <c r="G8492"/>
      <c r="H8492"/>
      <c r="I8492"/>
      <c r="J8492"/>
      <c r="U8492" s="43"/>
      <c r="AE8492"/>
    </row>
    <row r="8493" spans="1:31">
      <c r="A8493">
        <v>22570</v>
      </c>
      <c r="B8493" t="s">
        <v>7578</v>
      </c>
      <c r="C8493" t="s">
        <v>33477</v>
      </c>
      <c r="D8493" t="s">
        <v>33476</v>
      </c>
      <c r="E8493"/>
      <c r="F8493"/>
      <c r="G8493"/>
      <c r="H8493"/>
      <c r="I8493"/>
      <c r="J8493"/>
      <c r="U8493" s="43"/>
      <c r="AE8493"/>
    </row>
    <row r="8494" spans="1:31">
      <c r="A8494">
        <v>22720</v>
      </c>
      <c r="B8494" t="s">
        <v>7579</v>
      </c>
      <c r="C8494" t="s">
        <v>33477</v>
      </c>
      <c r="D8494" t="s">
        <v>33476</v>
      </c>
      <c r="E8494"/>
      <c r="F8494"/>
      <c r="G8494"/>
      <c r="H8494"/>
      <c r="I8494"/>
      <c r="J8494"/>
      <c r="U8494" s="43"/>
      <c r="AE8494"/>
    </row>
    <row r="8495" spans="1:31">
      <c r="A8495">
        <v>22250</v>
      </c>
      <c r="B8495" t="s">
        <v>7580</v>
      </c>
      <c r="C8495" t="s">
        <v>33477</v>
      </c>
      <c r="D8495" t="s">
        <v>33476</v>
      </c>
      <c r="E8495"/>
      <c r="F8495"/>
      <c r="G8495"/>
      <c r="H8495"/>
      <c r="I8495"/>
      <c r="J8495"/>
      <c r="U8495" s="43"/>
      <c r="AE8495"/>
    </row>
    <row r="8496" spans="1:31">
      <c r="A8496">
        <v>22200</v>
      </c>
      <c r="B8496" t="s">
        <v>7581</v>
      </c>
      <c r="C8496" t="s">
        <v>33477</v>
      </c>
      <c r="D8496" t="s">
        <v>33476</v>
      </c>
      <c r="E8496"/>
      <c r="F8496"/>
      <c r="G8496"/>
      <c r="H8496"/>
      <c r="I8496"/>
      <c r="J8496"/>
      <c r="U8496" s="43"/>
      <c r="AE8496"/>
    </row>
    <row r="8497" spans="1:31">
      <c r="A8497">
        <v>22100</v>
      </c>
      <c r="B8497" t="s">
        <v>7582</v>
      </c>
      <c r="C8497" t="s">
        <v>33477</v>
      </c>
      <c r="D8497" t="s">
        <v>33476</v>
      </c>
      <c r="E8497"/>
      <c r="F8497"/>
      <c r="G8497"/>
      <c r="H8497"/>
      <c r="I8497"/>
      <c r="J8497"/>
      <c r="U8497" s="43"/>
      <c r="AE8497"/>
    </row>
    <row r="8498" spans="1:31">
      <c r="A8498">
        <v>22140</v>
      </c>
      <c r="B8498" t="s">
        <v>7583</v>
      </c>
      <c r="C8498" t="s">
        <v>33477</v>
      </c>
      <c r="D8498" t="s">
        <v>33476</v>
      </c>
      <c r="E8498"/>
      <c r="F8498"/>
      <c r="G8498"/>
      <c r="H8498"/>
      <c r="I8498"/>
      <c r="J8498"/>
      <c r="U8498" s="43"/>
      <c r="AE8498"/>
    </row>
    <row r="8499" spans="1:31">
      <c r="A8499">
        <v>22640</v>
      </c>
      <c r="B8499" t="s">
        <v>7584</v>
      </c>
      <c r="C8499" t="s">
        <v>33477</v>
      </c>
      <c r="D8499" t="s">
        <v>33476</v>
      </c>
      <c r="E8499"/>
      <c r="F8499"/>
      <c r="G8499"/>
      <c r="H8499"/>
      <c r="I8499"/>
      <c r="J8499"/>
      <c r="U8499" s="43"/>
      <c r="AE8499"/>
    </row>
    <row r="8500" spans="1:31">
      <c r="A8500">
        <v>22980</v>
      </c>
      <c r="B8500" t="s">
        <v>7585</v>
      </c>
      <c r="C8500" t="s">
        <v>33477</v>
      </c>
      <c r="D8500" t="s">
        <v>33476</v>
      </c>
      <c r="E8500"/>
      <c r="F8500"/>
      <c r="G8500"/>
      <c r="H8500"/>
      <c r="I8500"/>
      <c r="J8500"/>
      <c r="U8500" s="43"/>
      <c r="AE8500"/>
    </row>
    <row r="8501" spans="1:31">
      <c r="A8501">
        <v>22560</v>
      </c>
      <c r="B8501" t="s">
        <v>7586</v>
      </c>
      <c r="C8501" t="s">
        <v>33477</v>
      </c>
      <c r="D8501" t="e">
        <v>#N/A</v>
      </c>
      <c r="E8501"/>
      <c r="F8501"/>
      <c r="G8501"/>
      <c r="H8501"/>
      <c r="I8501"/>
      <c r="J8501"/>
      <c r="U8501" s="43"/>
      <c r="AE8501"/>
    </row>
    <row r="8502" spans="1:31">
      <c r="A8502">
        <v>22340</v>
      </c>
      <c r="B8502" t="s">
        <v>7587</v>
      </c>
      <c r="C8502" t="s">
        <v>33477</v>
      </c>
      <c r="D8502" t="s">
        <v>33476</v>
      </c>
      <c r="E8502"/>
      <c r="F8502"/>
      <c r="G8502"/>
      <c r="H8502"/>
      <c r="I8502"/>
      <c r="J8502"/>
      <c r="U8502" s="43"/>
      <c r="AE8502"/>
    </row>
    <row r="8503" spans="1:31">
      <c r="A8503">
        <v>22510</v>
      </c>
      <c r="B8503" t="s">
        <v>7588</v>
      </c>
      <c r="C8503" t="s">
        <v>33477</v>
      </c>
      <c r="D8503" t="s">
        <v>33476</v>
      </c>
      <c r="E8503"/>
      <c r="F8503"/>
      <c r="G8503"/>
      <c r="H8503"/>
      <c r="I8503"/>
      <c r="J8503"/>
      <c r="U8503" s="43"/>
      <c r="AE8503"/>
    </row>
    <row r="8504" spans="1:31">
      <c r="A8504">
        <v>22510</v>
      </c>
      <c r="B8504" t="s">
        <v>7589</v>
      </c>
      <c r="C8504" t="s">
        <v>33477</v>
      </c>
      <c r="D8504" t="s">
        <v>33476</v>
      </c>
      <c r="E8504"/>
      <c r="F8504"/>
      <c r="G8504"/>
      <c r="H8504"/>
      <c r="I8504"/>
      <c r="J8504"/>
      <c r="U8504" s="43"/>
      <c r="AE8504"/>
    </row>
    <row r="8505" spans="1:31">
      <c r="A8505">
        <v>22220</v>
      </c>
      <c r="B8505" t="s">
        <v>7590</v>
      </c>
      <c r="C8505" t="s">
        <v>33477</v>
      </c>
      <c r="D8505" t="s">
        <v>33476</v>
      </c>
      <c r="E8505"/>
      <c r="F8505"/>
      <c r="G8505"/>
      <c r="H8505"/>
      <c r="I8505"/>
      <c r="J8505"/>
      <c r="U8505" s="43"/>
      <c r="AE8505"/>
    </row>
    <row r="8506" spans="1:31">
      <c r="A8506">
        <v>22250</v>
      </c>
      <c r="B8506" t="s">
        <v>7591</v>
      </c>
      <c r="C8506" t="s">
        <v>33477</v>
      </c>
      <c r="D8506" t="s">
        <v>33476</v>
      </c>
      <c r="E8506"/>
      <c r="F8506"/>
      <c r="G8506"/>
      <c r="H8506"/>
      <c r="I8506"/>
      <c r="J8506"/>
      <c r="U8506" s="43"/>
      <c r="AE8506"/>
    </row>
    <row r="8507" spans="1:31">
      <c r="A8507">
        <v>22300</v>
      </c>
      <c r="B8507" t="s">
        <v>7592</v>
      </c>
      <c r="C8507" t="s">
        <v>33477</v>
      </c>
      <c r="D8507" t="s">
        <v>33476</v>
      </c>
      <c r="E8507"/>
      <c r="F8507"/>
      <c r="G8507"/>
      <c r="H8507"/>
      <c r="I8507"/>
      <c r="J8507"/>
      <c r="U8507" s="43"/>
      <c r="AE8507"/>
    </row>
    <row r="8508" spans="1:31">
      <c r="A8508">
        <v>22300</v>
      </c>
      <c r="B8508" t="s">
        <v>7592</v>
      </c>
      <c r="C8508" t="s">
        <v>33477</v>
      </c>
      <c r="D8508" t="s">
        <v>33476</v>
      </c>
      <c r="E8508"/>
      <c r="F8508"/>
      <c r="G8508"/>
      <c r="H8508"/>
      <c r="I8508"/>
      <c r="J8508"/>
      <c r="U8508" s="43"/>
      <c r="AE8508"/>
    </row>
    <row r="8509" spans="1:31">
      <c r="A8509">
        <v>22310</v>
      </c>
      <c r="B8509" t="s">
        <v>7593</v>
      </c>
      <c r="C8509" t="s">
        <v>33477</v>
      </c>
      <c r="D8509" t="s">
        <v>33476</v>
      </c>
      <c r="E8509"/>
      <c r="F8509"/>
      <c r="G8509"/>
      <c r="H8509"/>
      <c r="I8509"/>
      <c r="J8509"/>
      <c r="U8509" s="43"/>
      <c r="AE8509"/>
    </row>
    <row r="8510" spans="1:31">
      <c r="A8510">
        <v>22340</v>
      </c>
      <c r="B8510" t="s">
        <v>7594</v>
      </c>
      <c r="C8510" t="s">
        <v>33477</v>
      </c>
      <c r="D8510" t="s">
        <v>33476</v>
      </c>
      <c r="E8510"/>
      <c r="F8510"/>
      <c r="G8510"/>
      <c r="H8510"/>
      <c r="I8510"/>
      <c r="J8510"/>
      <c r="U8510" s="43"/>
      <c r="AE8510"/>
    </row>
    <row r="8511" spans="1:31">
      <c r="A8511">
        <v>22630</v>
      </c>
      <c r="B8511" t="s">
        <v>7595</v>
      </c>
      <c r="C8511" t="s">
        <v>33477</v>
      </c>
      <c r="D8511" t="s">
        <v>33476</v>
      </c>
      <c r="E8511"/>
      <c r="F8511"/>
      <c r="G8511"/>
      <c r="H8511"/>
      <c r="I8511"/>
      <c r="J8511"/>
      <c r="U8511" s="43"/>
      <c r="AE8511"/>
    </row>
    <row r="8512" spans="1:31">
      <c r="A8512">
        <v>22730</v>
      </c>
      <c r="B8512" t="s">
        <v>7596</v>
      </c>
      <c r="C8512" t="s">
        <v>33477</v>
      </c>
      <c r="D8512" t="e">
        <v>#N/A</v>
      </c>
      <c r="E8512"/>
      <c r="F8512"/>
      <c r="G8512"/>
      <c r="H8512"/>
      <c r="I8512"/>
      <c r="J8512"/>
      <c r="U8512" s="43"/>
      <c r="AE8512"/>
    </row>
    <row r="8513" spans="1:31">
      <c r="A8513">
        <v>22540</v>
      </c>
      <c r="B8513" t="s">
        <v>7597</v>
      </c>
      <c r="C8513" t="s">
        <v>33477</v>
      </c>
      <c r="D8513" t="s">
        <v>33476</v>
      </c>
      <c r="E8513"/>
      <c r="F8513"/>
      <c r="G8513"/>
      <c r="H8513"/>
      <c r="I8513"/>
      <c r="J8513"/>
      <c r="U8513" s="43"/>
      <c r="AE8513"/>
    </row>
    <row r="8514" spans="1:31">
      <c r="A8514">
        <v>22590</v>
      </c>
      <c r="B8514" t="s">
        <v>7598</v>
      </c>
      <c r="C8514" t="s">
        <v>33477</v>
      </c>
      <c r="D8514" t="e">
        <v>#N/A</v>
      </c>
      <c r="E8514"/>
      <c r="F8514"/>
      <c r="G8514"/>
      <c r="H8514"/>
      <c r="I8514"/>
      <c r="J8514"/>
      <c r="U8514" s="43"/>
      <c r="AE8514"/>
    </row>
    <row r="8515" spans="1:31">
      <c r="A8515">
        <v>22200</v>
      </c>
      <c r="B8515" t="s">
        <v>7599</v>
      </c>
      <c r="C8515" t="s">
        <v>33477</v>
      </c>
      <c r="D8515" t="s">
        <v>33476</v>
      </c>
      <c r="E8515"/>
      <c r="F8515"/>
      <c r="G8515"/>
      <c r="H8515"/>
      <c r="I8515"/>
      <c r="J8515"/>
      <c r="U8515" s="43"/>
      <c r="AE8515"/>
    </row>
    <row r="8516" spans="1:31">
      <c r="A8516">
        <v>22420</v>
      </c>
      <c r="B8516" t="s">
        <v>7600</v>
      </c>
      <c r="C8516" t="s">
        <v>33477</v>
      </c>
      <c r="D8516" t="s">
        <v>33476</v>
      </c>
      <c r="E8516"/>
      <c r="F8516"/>
      <c r="G8516"/>
      <c r="H8516"/>
      <c r="I8516"/>
      <c r="J8516"/>
      <c r="U8516" s="43"/>
      <c r="AE8516"/>
    </row>
    <row r="8517" spans="1:31">
      <c r="A8517">
        <v>22950</v>
      </c>
      <c r="B8517" t="s">
        <v>7601</v>
      </c>
      <c r="C8517" t="s">
        <v>33477</v>
      </c>
      <c r="D8517" t="e">
        <v>#N/A</v>
      </c>
      <c r="E8517"/>
      <c r="F8517"/>
      <c r="G8517"/>
      <c r="H8517"/>
      <c r="I8517"/>
      <c r="J8517"/>
      <c r="U8517" s="43"/>
      <c r="AE8517"/>
    </row>
    <row r="8518" spans="1:31">
      <c r="A8518">
        <v>22950</v>
      </c>
      <c r="B8518" t="s">
        <v>7601</v>
      </c>
      <c r="C8518" t="s">
        <v>33477</v>
      </c>
      <c r="D8518" t="e">
        <v>#N/A</v>
      </c>
      <c r="E8518"/>
      <c r="F8518"/>
      <c r="G8518"/>
      <c r="H8518"/>
      <c r="I8518"/>
      <c r="J8518"/>
      <c r="U8518" s="43"/>
      <c r="AE8518"/>
    </row>
    <row r="8519" spans="1:31">
      <c r="A8519">
        <v>22290</v>
      </c>
      <c r="B8519" t="s">
        <v>7602</v>
      </c>
      <c r="C8519" t="s">
        <v>33477</v>
      </c>
      <c r="D8519" t="s">
        <v>33476</v>
      </c>
      <c r="E8519"/>
      <c r="F8519"/>
      <c r="G8519"/>
      <c r="H8519"/>
      <c r="I8519"/>
      <c r="J8519"/>
      <c r="U8519" s="43"/>
      <c r="AE8519"/>
    </row>
    <row r="8520" spans="1:31">
      <c r="A8520">
        <v>22220</v>
      </c>
      <c r="B8520" t="s">
        <v>7603</v>
      </c>
      <c r="C8520" t="s">
        <v>33477</v>
      </c>
      <c r="D8520" t="s">
        <v>33476</v>
      </c>
      <c r="E8520"/>
      <c r="F8520"/>
      <c r="G8520"/>
      <c r="H8520"/>
      <c r="I8520"/>
      <c r="J8520"/>
      <c r="U8520" s="43"/>
      <c r="AE8520"/>
    </row>
    <row r="8521" spans="1:31">
      <c r="A8521">
        <v>22660</v>
      </c>
      <c r="B8521" t="s">
        <v>7604</v>
      </c>
      <c r="C8521" t="s">
        <v>33477</v>
      </c>
      <c r="D8521" t="s">
        <v>33476</v>
      </c>
      <c r="E8521"/>
      <c r="F8521"/>
      <c r="G8521"/>
      <c r="H8521"/>
      <c r="I8521"/>
      <c r="J8521"/>
      <c r="U8521" s="43"/>
      <c r="AE8521"/>
    </row>
    <row r="8522" spans="1:31">
      <c r="A8522">
        <v>22100</v>
      </c>
      <c r="B8522" t="s">
        <v>7605</v>
      </c>
      <c r="C8522" t="s">
        <v>33477</v>
      </c>
      <c r="D8522" t="s">
        <v>33476</v>
      </c>
      <c r="E8522"/>
      <c r="F8522"/>
      <c r="G8522"/>
      <c r="H8522"/>
      <c r="I8522"/>
      <c r="J8522"/>
      <c r="U8522" s="43"/>
      <c r="AE8522"/>
    </row>
    <row r="8523" spans="1:31">
      <c r="A8523">
        <v>22110</v>
      </c>
      <c r="B8523" t="s">
        <v>7606</v>
      </c>
      <c r="C8523" t="s">
        <v>33477</v>
      </c>
      <c r="D8523" t="s">
        <v>33476</v>
      </c>
      <c r="E8523"/>
      <c r="F8523"/>
      <c r="G8523"/>
      <c r="H8523"/>
      <c r="I8523"/>
      <c r="J8523"/>
      <c r="U8523" s="43"/>
      <c r="AE8523"/>
    </row>
    <row r="8524" spans="1:31">
      <c r="A8524">
        <v>22310</v>
      </c>
      <c r="B8524" t="s">
        <v>7607</v>
      </c>
      <c r="C8524" t="s">
        <v>33477</v>
      </c>
      <c r="D8524" t="s">
        <v>33476</v>
      </c>
      <c r="E8524"/>
      <c r="F8524"/>
      <c r="G8524"/>
      <c r="H8524"/>
      <c r="I8524"/>
      <c r="J8524"/>
      <c r="U8524" s="43"/>
      <c r="AE8524"/>
    </row>
    <row r="8525" spans="1:31">
      <c r="A8525">
        <v>22490</v>
      </c>
      <c r="B8525" t="s">
        <v>7608</v>
      </c>
      <c r="C8525" t="s">
        <v>33477</v>
      </c>
      <c r="D8525" t="s">
        <v>33476</v>
      </c>
      <c r="E8525"/>
      <c r="F8525"/>
      <c r="G8525"/>
      <c r="H8525"/>
      <c r="I8525"/>
      <c r="J8525"/>
      <c r="U8525" s="43"/>
      <c r="AE8525"/>
    </row>
    <row r="8526" spans="1:31">
      <c r="A8526">
        <v>22250</v>
      </c>
      <c r="B8526" t="s">
        <v>7609</v>
      </c>
      <c r="C8526" t="s">
        <v>33477</v>
      </c>
      <c r="D8526" t="s">
        <v>33476</v>
      </c>
      <c r="E8526"/>
      <c r="F8526"/>
      <c r="G8526"/>
      <c r="H8526"/>
      <c r="I8526"/>
      <c r="J8526"/>
      <c r="U8526" s="43"/>
      <c r="AE8526"/>
    </row>
    <row r="8527" spans="1:31">
      <c r="A8527">
        <v>22290</v>
      </c>
      <c r="B8527" t="s">
        <v>7610</v>
      </c>
      <c r="C8527" t="s">
        <v>33477</v>
      </c>
      <c r="D8527" t="s">
        <v>33476</v>
      </c>
      <c r="E8527"/>
      <c r="F8527"/>
      <c r="G8527"/>
      <c r="H8527"/>
      <c r="I8527"/>
      <c r="J8527"/>
      <c r="U8527" s="43"/>
      <c r="AE8527"/>
    </row>
    <row r="8528" spans="1:31">
      <c r="A8528">
        <v>22230</v>
      </c>
      <c r="B8528" t="s">
        <v>7611</v>
      </c>
      <c r="C8528" t="s">
        <v>33477</v>
      </c>
      <c r="D8528" t="s">
        <v>33476</v>
      </c>
      <c r="E8528"/>
      <c r="F8528"/>
      <c r="G8528"/>
      <c r="H8528"/>
      <c r="I8528"/>
      <c r="J8528"/>
      <c r="U8528" s="43"/>
      <c r="AE8528"/>
    </row>
    <row r="8529" spans="1:31">
      <c r="A8529">
        <v>22440</v>
      </c>
      <c r="B8529" t="s">
        <v>7612</v>
      </c>
      <c r="C8529" t="s">
        <v>33477</v>
      </c>
      <c r="D8529" t="e">
        <v>#N/A</v>
      </c>
      <c r="E8529"/>
      <c r="F8529"/>
      <c r="G8529"/>
      <c r="H8529"/>
      <c r="I8529"/>
      <c r="J8529"/>
      <c r="U8529" s="43"/>
      <c r="AE8529"/>
    </row>
    <row r="8530" spans="1:31">
      <c r="A8530">
        <v>22340</v>
      </c>
      <c r="B8530" t="s">
        <v>7613</v>
      </c>
      <c r="C8530" t="s">
        <v>33477</v>
      </c>
      <c r="D8530" t="s">
        <v>33476</v>
      </c>
      <c r="E8530"/>
      <c r="F8530"/>
      <c r="G8530"/>
      <c r="H8530"/>
      <c r="I8530"/>
      <c r="J8530"/>
      <c r="U8530" s="43"/>
      <c r="AE8530"/>
    </row>
    <row r="8531" spans="1:31">
      <c r="A8531">
        <v>22290</v>
      </c>
      <c r="B8531" t="s">
        <v>7614</v>
      </c>
      <c r="C8531" t="s">
        <v>33477</v>
      </c>
      <c r="D8531" t="s">
        <v>33476</v>
      </c>
      <c r="E8531"/>
      <c r="F8531"/>
      <c r="G8531"/>
      <c r="H8531"/>
      <c r="I8531"/>
      <c r="J8531"/>
      <c r="U8531" s="43"/>
      <c r="AE8531"/>
    </row>
    <row r="8532" spans="1:31">
      <c r="A8532">
        <v>22600</v>
      </c>
      <c r="B8532" t="s">
        <v>7615</v>
      </c>
      <c r="C8532" t="s">
        <v>33477</v>
      </c>
      <c r="D8532" t="s">
        <v>33476</v>
      </c>
      <c r="E8532"/>
      <c r="F8532"/>
      <c r="G8532"/>
      <c r="H8532"/>
      <c r="I8532"/>
      <c r="J8532"/>
      <c r="U8532" s="43"/>
      <c r="AE8532"/>
    </row>
    <row r="8533" spans="1:31">
      <c r="A8533">
        <v>22410</v>
      </c>
      <c r="B8533" t="s">
        <v>7616</v>
      </c>
      <c r="C8533" t="s">
        <v>33477</v>
      </c>
      <c r="D8533" t="s">
        <v>33476</v>
      </c>
      <c r="E8533"/>
      <c r="F8533"/>
      <c r="G8533"/>
      <c r="H8533"/>
      <c r="I8533"/>
      <c r="J8533"/>
      <c r="U8533" s="43"/>
      <c r="AE8533"/>
    </row>
    <row r="8534" spans="1:31">
      <c r="A8534">
        <v>22290</v>
      </c>
      <c r="B8534" t="s">
        <v>7617</v>
      </c>
      <c r="C8534" t="s">
        <v>33477</v>
      </c>
      <c r="D8534" t="s">
        <v>33476</v>
      </c>
      <c r="E8534"/>
      <c r="F8534"/>
      <c r="G8534"/>
      <c r="H8534"/>
      <c r="I8534"/>
      <c r="J8534"/>
      <c r="U8534" s="43"/>
      <c r="AE8534"/>
    </row>
    <row r="8535" spans="1:31">
      <c r="A8535">
        <v>22660</v>
      </c>
      <c r="B8535" t="s">
        <v>7618</v>
      </c>
      <c r="C8535" t="s">
        <v>33477</v>
      </c>
      <c r="D8535" t="s">
        <v>33476</v>
      </c>
      <c r="E8535"/>
      <c r="F8535"/>
      <c r="G8535"/>
      <c r="H8535"/>
      <c r="I8535"/>
      <c r="J8535"/>
      <c r="U8535" s="43"/>
      <c r="AE8535"/>
    </row>
    <row r="8536" spans="1:31">
      <c r="A8536">
        <v>22100</v>
      </c>
      <c r="B8536" t="s">
        <v>7619</v>
      </c>
      <c r="C8536" t="s">
        <v>33477</v>
      </c>
      <c r="D8536" t="s">
        <v>33476</v>
      </c>
      <c r="E8536"/>
      <c r="F8536"/>
      <c r="G8536"/>
      <c r="H8536"/>
      <c r="I8536"/>
      <c r="J8536"/>
      <c r="U8536" s="43"/>
      <c r="AE8536"/>
    </row>
    <row r="8537" spans="1:31">
      <c r="A8537">
        <v>22450</v>
      </c>
      <c r="B8537" t="s">
        <v>7620</v>
      </c>
      <c r="C8537" t="s">
        <v>33477</v>
      </c>
      <c r="D8537" t="s">
        <v>33476</v>
      </c>
      <c r="E8537"/>
      <c r="F8537"/>
      <c r="G8537"/>
      <c r="H8537"/>
      <c r="I8537"/>
      <c r="J8537"/>
      <c r="U8537" s="43"/>
      <c r="AE8537"/>
    </row>
    <row r="8538" spans="1:31">
      <c r="A8538">
        <v>22450</v>
      </c>
      <c r="B8538" t="s">
        <v>7621</v>
      </c>
      <c r="C8538" t="s">
        <v>33477</v>
      </c>
      <c r="D8538" t="s">
        <v>33476</v>
      </c>
      <c r="E8538"/>
      <c r="F8538"/>
      <c r="G8538"/>
      <c r="H8538"/>
      <c r="I8538"/>
      <c r="J8538"/>
      <c r="U8538" s="43"/>
      <c r="AE8538"/>
    </row>
    <row r="8539" spans="1:31">
      <c r="A8539">
        <v>22460</v>
      </c>
      <c r="B8539" t="s">
        <v>7622</v>
      </c>
      <c r="C8539" t="s">
        <v>33477</v>
      </c>
      <c r="D8539" t="s">
        <v>33476</v>
      </c>
      <c r="E8539"/>
      <c r="F8539"/>
      <c r="G8539"/>
      <c r="H8539"/>
      <c r="I8539"/>
      <c r="J8539"/>
      <c r="U8539" s="43"/>
      <c r="AE8539"/>
    </row>
    <row r="8540" spans="1:31">
      <c r="A8540">
        <v>22690</v>
      </c>
      <c r="B8540" t="s">
        <v>7623</v>
      </c>
      <c r="C8540" t="s">
        <v>33477</v>
      </c>
      <c r="D8540" t="e">
        <v>#N/A</v>
      </c>
      <c r="E8540"/>
      <c r="F8540"/>
      <c r="G8540"/>
      <c r="H8540"/>
      <c r="I8540"/>
      <c r="J8540"/>
      <c r="U8540" s="43"/>
      <c r="AE8540"/>
    </row>
    <row r="8541" spans="1:31">
      <c r="A8541">
        <v>22800</v>
      </c>
      <c r="B8541" t="s">
        <v>7624</v>
      </c>
      <c r="C8541" t="s">
        <v>33477</v>
      </c>
      <c r="D8541" t="s">
        <v>33476</v>
      </c>
      <c r="E8541"/>
      <c r="F8541"/>
      <c r="G8541"/>
      <c r="H8541"/>
      <c r="I8541"/>
      <c r="J8541"/>
      <c r="U8541" s="43"/>
      <c r="AE8541"/>
    </row>
    <row r="8542" spans="1:31">
      <c r="A8542">
        <v>22420</v>
      </c>
      <c r="B8542" t="s">
        <v>7625</v>
      </c>
      <c r="C8542" t="s">
        <v>33477</v>
      </c>
      <c r="D8542" t="s">
        <v>33476</v>
      </c>
      <c r="E8542"/>
      <c r="F8542"/>
      <c r="G8542"/>
      <c r="H8542"/>
      <c r="I8542"/>
      <c r="J8542"/>
      <c r="U8542" s="43"/>
      <c r="AE8542"/>
    </row>
    <row r="8543" spans="1:31">
      <c r="A8543">
        <v>22980</v>
      </c>
      <c r="B8543" t="s">
        <v>7626</v>
      </c>
      <c r="C8543" t="s">
        <v>33477</v>
      </c>
      <c r="D8543" t="s">
        <v>33476</v>
      </c>
      <c r="E8543"/>
      <c r="F8543"/>
      <c r="G8543"/>
      <c r="H8543"/>
      <c r="I8543"/>
      <c r="J8543"/>
      <c r="U8543" s="43"/>
      <c r="AE8543"/>
    </row>
    <row r="8544" spans="1:31">
      <c r="A8544">
        <v>22120</v>
      </c>
      <c r="B8544" t="s">
        <v>7627</v>
      </c>
      <c r="C8544" t="s">
        <v>33477</v>
      </c>
      <c r="D8544" t="s">
        <v>33476</v>
      </c>
      <c r="E8544"/>
      <c r="F8544"/>
      <c r="G8544"/>
      <c r="H8544"/>
      <c r="I8544"/>
      <c r="J8544"/>
      <c r="U8544" s="43"/>
      <c r="AE8544"/>
    </row>
    <row r="8545" spans="1:31">
      <c r="A8545">
        <v>22930</v>
      </c>
      <c r="B8545" t="s">
        <v>7628</v>
      </c>
      <c r="C8545" t="s">
        <v>33477</v>
      </c>
      <c r="D8545" t="s">
        <v>33476</v>
      </c>
      <c r="E8545"/>
      <c r="F8545"/>
      <c r="G8545"/>
      <c r="H8545"/>
      <c r="I8545"/>
      <c r="J8545"/>
      <c r="U8545" s="43"/>
      <c r="AE8545"/>
    </row>
    <row r="8546" spans="1:31">
      <c r="A8546">
        <v>22350</v>
      </c>
      <c r="B8546" t="s">
        <v>7629</v>
      </c>
      <c r="C8546" t="s">
        <v>33477</v>
      </c>
      <c r="D8546" t="s">
        <v>33476</v>
      </c>
      <c r="E8546"/>
      <c r="F8546"/>
      <c r="G8546"/>
      <c r="H8546"/>
      <c r="I8546"/>
      <c r="J8546"/>
      <c r="U8546" s="43"/>
      <c r="AE8546"/>
    </row>
    <row r="8547" spans="1:31">
      <c r="A8547">
        <v>23150</v>
      </c>
      <c r="B8547" t="s">
        <v>7630</v>
      </c>
      <c r="C8547" t="s">
        <v>33477</v>
      </c>
      <c r="D8547" t="e">
        <v>#N/A</v>
      </c>
      <c r="E8547"/>
      <c r="F8547"/>
      <c r="G8547"/>
      <c r="H8547"/>
      <c r="I8547"/>
      <c r="J8547"/>
      <c r="U8547" s="43"/>
      <c r="AE8547"/>
    </row>
    <row r="8548" spans="1:31">
      <c r="A8548">
        <v>23380</v>
      </c>
      <c r="B8548" t="s">
        <v>7631</v>
      </c>
      <c r="C8548" t="s">
        <v>33477</v>
      </c>
      <c r="D8548" t="s">
        <v>33476</v>
      </c>
      <c r="E8548"/>
      <c r="F8548"/>
      <c r="G8548"/>
      <c r="H8548"/>
      <c r="I8548"/>
      <c r="J8548"/>
      <c r="U8548" s="43"/>
      <c r="AE8548"/>
    </row>
    <row r="8549" spans="1:31">
      <c r="A8549">
        <v>23200</v>
      </c>
      <c r="B8549" t="s">
        <v>6355</v>
      </c>
      <c r="C8549" t="s">
        <v>33477</v>
      </c>
      <c r="D8549" t="s">
        <v>33476</v>
      </c>
      <c r="E8549"/>
      <c r="F8549"/>
      <c r="G8549"/>
      <c r="H8549"/>
      <c r="I8549"/>
      <c r="J8549"/>
      <c r="U8549" s="43"/>
      <c r="AE8549"/>
    </row>
    <row r="8550" spans="1:31">
      <c r="A8550">
        <v>23000</v>
      </c>
      <c r="B8550" t="s">
        <v>7632</v>
      </c>
      <c r="C8550" t="s">
        <v>33477</v>
      </c>
      <c r="D8550" t="s">
        <v>33476</v>
      </c>
      <c r="E8550"/>
      <c r="F8550"/>
      <c r="G8550"/>
      <c r="H8550"/>
      <c r="I8550"/>
      <c r="J8550"/>
      <c r="U8550" s="43"/>
      <c r="AE8550"/>
    </row>
    <row r="8551" spans="1:31">
      <c r="A8551">
        <v>23700</v>
      </c>
      <c r="B8551" t="s">
        <v>7633</v>
      </c>
      <c r="C8551" t="s">
        <v>33478</v>
      </c>
      <c r="D8551" t="s">
        <v>33476</v>
      </c>
      <c r="E8551"/>
      <c r="F8551"/>
      <c r="G8551"/>
      <c r="H8551"/>
      <c r="I8551"/>
      <c r="J8551"/>
      <c r="U8551" s="43"/>
      <c r="AE8551"/>
    </row>
    <row r="8552" spans="1:31">
      <c r="A8552">
        <v>23210</v>
      </c>
      <c r="B8552" t="s">
        <v>7634</v>
      </c>
      <c r="C8552" t="s">
        <v>33477</v>
      </c>
      <c r="D8552" t="s">
        <v>33476</v>
      </c>
      <c r="E8552"/>
      <c r="F8552"/>
      <c r="G8552"/>
      <c r="H8552"/>
      <c r="I8552"/>
      <c r="J8552"/>
      <c r="U8552" s="43"/>
      <c r="AE8552"/>
    </row>
    <row r="8553" spans="1:31">
      <c r="A8553">
        <v>23480</v>
      </c>
      <c r="B8553" t="s">
        <v>5319</v>
      </c>
      <c r="C8553" t="s">
        <v>33478</v>
      </c>
      <c r="D8553" t="s">
        <v>33476</v>
      </c>
      <c r="E8553"/>
      <c r="F8553"/>
      <c r="G8553"/>
      <c r="H8553"/>
      <c r="I8553"/>
      <c r="J8553"/>
      <c r="U8553" s="43"/>
      <c r="AE8553"/>
    </row>
    <row r="8554" spans="1:31">
      <c r="A8554">
        <v>23200</v>
      </c>
      <c r="B8554" t="s">
        <v>7635</v>
      </c>
      <c r="C8554" t="s">
        <v>33477</v>
      </c>
      <c r="D8554" t="s">
        <v>33476</v>
      </c>
      <c r="E8554"/>
      <c r="F8554"/>
      <c r="G8554"/>
      <c r="H8554"/>
      <c r="I8554"/>
      <c r="J8554"/>
      <c r="U8554" s="43"/>
      <c r="AE8554"/>
    </row>
    <row r="8555" spans="1:31">
      <c r="A8555">
        <v>23170</v>
      </c>
      <c r="B8555" t="s">
        <v>2586</v>
      </c>
      <c r="C8555" t="s">
        <v>33477</v>
      </c>
      <c r="D8555" t="s">
        <v>33476</v>
      </c>
      <c r="E8555"/>
      <c r="F8555"/>
      <c r="G8555"/>
      <c r="H8555"/>
      <c r="I8555"/>
      <c r="J8555"/>
      <c r="U8555" s="43"/>
      <c r="AE8555"/>
    </row>
    <row r="8556" spans="1:31">
      <c r="A8556">
        <v>23210</v>
      </c>
      <c r="B8556" t="s">
        <v>7636</v>
      </c>
      <c r="C8556" t="s">
        <v>33477</v>
      </c>
      <c r="D8556" t="s">
        <v>33476</v>
      </c>
      <c r="E8556"/>
      <c r="F8556"/>
      <c r="G8556"/>
      <c r="H8556"/>
      <c r="I8556"/>
      <c r="J8556"/>
      <c r="U8556" s="43"/>
      <c r="AE8556"/>
    </row>
    <row r="8557" spans="1:31">
      <c r="A8557">
        <v>23210</v>
      </c>
      <c r="B8557" t="s">
        <v>7637</v>
      </c>
      <c r="C8557" t="s">
        <v>33477</v>
      </c>
      <c r="D8557" t="s">
        <v>33476</v>
      </c>
      <c r="E8557"/>
      <c r="F8557"/>
      <c r="G8557"/>
      <c r="H8557"/>
      <c r="I8557"/>
      <c r="J8557"/>
      <c r="U8557" s="43"/>
      <c r="AE8557"/>
    </row>
    <row r="8558" spans="1:31">
      <c r="A8558">
        <v>23400</v>
      </c>
      <c r="B8558" t="s">
        <v>7638</v>
      </c>
      <c r="C8558" t="s">
        <v>33477</v>
      </c>
      <c r="D8558" t="s">
        <v>33476</v>
      </c>
      <c r="E8558"/>
      <c r="F8558"/>
      <c r="G8558"/>
      <c r="H8558"/>
      <c r="I8558"/>
      <c r="J8558"/>
      <c r="U8558" s="43"/>
      <c r="AE8558"/>
    </row>
    <row r="8559" spans="1:31">
      <c r="A8559">
        <v>23700</v>
      </c>
      <c r="B8559" t="s">
        <v>7639</v>
      </c>
      <c r="C8559" t="s">
        <v>33478</v>
      </c>
      <c r="D8559" t="s">
        <v>33476</v>
      </c>
      <c r="E8559"/>
      <c r="F8559"/>
      <c r="G8559"/>
      <c r="H8559"/>
      <c r="I8559"/>
      <c r="J8559"/>
      <c r="U8559" s="43"/>
      <c r="AE8559"/>
    </row>
    <row r="8560" spans="1:31">
      <c r="A8560">
        <v>23210</v>
      </c>
      <c r="B8560" t="s">
        <v>7640</v>
      </c>
      <c r="C8560" t="s">
        <v>33477</v>
      </c>
      <c r="D8560" t="s">
        <v>33476</v>
      </c>
      <c r="E8560"/>
      <c r="F8560"/>
      <c r="G8560"/>
      <c r="H8560"/>
      <c r="I8560"/>
      <c r="J8560"/>
      <c r="U8560" s="43"/>
      <c r="AE8560"/>
    </row>
    <row r="8561" spans="1:31">
      <c r="A8561">
        <v>23160</v>
      </c>
      <c r="B8561" t="s">
        <v>7641</v>
      </c>
      <c r="C8561" t="s">
        <v>33477</v>
      </c>
      <c r="D8561" t="s">
        <v>33476</v>
      </c>
      <c r="E8561"/>
      <c r="F8561"/>
      <c r="G8561"/>
      <c r="H8561"/>
      <c r="I8561"/>
      <c r="J8561"/>
      <c r="U8561" s="43"/>
      <c r="AE8561"/>
    </row>
    <row r="8562" spans="1:31">
      <c r="A8562">
        <v>23120</v>
      </c>
      <c r="B8562" t="s">
        <v>7642</v>
      </c>
      <c r="C8562" t="s">
        <v>33478</v>
      </c>
      <c r="D8562" t="e">
        <v>#N/A</v>
      </c>
      <c r="E8562"/>
      <c r="F8562"/>
      <c r="G8562"/>
      <c r="H8562"/>
      <c r="I8562"/>
      <c r="J8562"/>
      <c r="U8562" s="43"/>
      <c r="AE8562"/>
    </row>
    <row r="8563" spans="1:31">
      <c r="A8563">
        <v>23260</v>
      </c>
      <c r="B8563" t="s">
        <v>7643</v>
      </c>
      <c r="C8563" t="s">
        <v>33478</v>
      </c>
      <c r="D8563" t="s">
        <v>33476</v>
      </c>
      <c r="E8563"/>
      <c r="F8563"/>
      <c r="G8563"/>
      <c r="H8563"/>
      <c r="I8563"/>
      <c r="J8563"/>
      <c r="U8563" s="43"/>
      <c r="AE8563"/>
    </row>
    <row r="8564" spans="1:31">
      <c r="A8564">
        <v>23160</v>
      </c>
      <c r="B8564" t="s">
        <v>7644</v>
      </c>
      <c r="C8564" t="s">
        <v>33477</v>
      </c>
      <c r="D8564" t="s">
        <v>33476</v>
      </c>
      <c r="E8564"/>
      <c r="F8564"/>
      <c r="G8564"/>
      <c r="H8564"/>
      <c r="I8564"/>
      <c r="J8564"/>
      <c r="U8564" s="43"/>
      <c r="AE8564"/>
    </row>
    <row r="8565" spans="1:31">
      <c r="A8565">
        <v>23260</v>
      </c>
      <c r="B8565" t="s">
        <v>7645</v>
      </c>
      <c r="C8565" t="s">
        <v>33478</v>
      </c>
      <c r="D8565" t="s">
        <v>33476</v>
      </c>
      <c r="E8565"/>
      <c r="F8565"/>
      <c r="G8565"/>
      <c r="H8565"/>
      <c r="I8565"/>
      <c r="J8565"/>
      <c r="U8565" s="43"/>
      <c r="AE8565"/>
    </row>
    <row r="8566" spans="1:31">
      <c r="A8566">
        <v>23190</v>
      </c>
      <c r="B8566" t="s">
        <v>7646</v>
      </c>
      <c r="C8566" t="s">
        <v>33478</v>
      </c>
      <c r="D8566" t="s">
        <v>33476</v>
      </c>
      <c r="E8566"/>
      <c r="F8566"/>
      <c r="G8566"/>
      <c r="H8566"/>
      <c r="I8566"/>
      <c r="J8566"/>
      <c r="U8566" s="43"/>
      <c r="AE8566"/>
    </row>
    <row r="8567" spans="1:31">
      <c r="A8567">
        <v>23210</v>
      </c>
      <c r="B8567" t="s">
        <v>7647</v>
      </c>
      <c r="C8567" t="s">
        <v>33477</v>
      </c>
      <c r="D8567" t="s">
        <v>33476</v>
      </c>
      <c r="E8567"/>
      <c r="F8567"/>
      <c r="G8567"/>
      <c r="H8567"/>
      <c r="I8567"/>
      <c r="J8567"/>
      <c r="U8567" s="43"/>
      <c r="AE8567"/>
    </row>
    <row r="8568" spans="1:31">
      <c r="A8568">
        <v>23270</v>
      </c>
      <c r="B8568" t="s">
        <v>7648</v>
      </c>
      <c r="C8568" t="s">
        <v>33477</v>
      </c>
      <c r="D8568" t="s">
        <v>33476</v>
      </c>
      <c r="E8568"/>
      <c r="F8568"/>
      <c r="G8568"/>
      <c r="H8568"/>
      <c r="I8568"/>
      <c r="J8568"/>
      <c r="U8568" s="43"/>
      <c r="AE8568"/>
    </row>
    <row r="8569" spans="1:31">
      <c r="A8569">
        <v>23140</v>
      </c>
      <c r="B8569" t="s">
        <v>7649</v>
      </c>
      <c r="C8569" t="s">
        <v>33477</v>
      </c>
      <c r="D8569" t="s">
        <v>33476</v>
      </c>
      <c r="E8569"/>
      <c r="F8569"/>
      <c r="G8569"/>
      <c r="H8569"/>
      <c r="I8569"/>
      <c r="J8569"/>
      <c r="U8569" s="43"/>
      <c r="AE8569"/>
    </row>
    <row r="8570" spans="1:31">
      <c r="A8570">
        <v>23200</v>
      </c>
      <c r="B8570" t="s">
        <v>7650</v>
      </c>
      <c r="C8570" t="s">
        <v>33477</v>
      </c>
      <c r="D8570" t="s">
        <v>33476</v>
      </c>
      <c r="E8570"/>
      <c r="F8570"/>
      <c r="G8570"/>
      <c r="H8570"/>
      <c r="I8570"/>
      <c r="J8570"/>
      <c r="U8570" s="43"/>
      <c r="AE8570"/>
    </row>
    <row r="8571" spans="1:31">
      <c r="A8571">
        <v>23220</v>
      </c>
      <c r="B8571" t="s">
        <v>7651</v>
      </c>
      <c r="C8571" t="s">
        <v>33477</v>
      </c>
      <c r="D8571" t="s">
        <v>33476</v>
      </c>
      <c r="E8571"/>
      <c r="F8571"/>
      <c r="G8571"/>
      <c r="H8571"/>
      <c r="I8571"/>
      <c r="J8571"/>
      <c r="U8571" s="43"/>
      <c r="AE8571"/>
    </row>
    <row r="8572" spans="1:31">
      <c r="A8572">
        <v>23230</v>
      </c>
      <c r="B8572" t="s">
        <v>7652</v>
      </c>
      <c r="C8572" t="s">
        <v>33477</v>
      </c>
      <c r="D8572" t="s">
        <v>33476</v>
      </c>
      <c r="E8572"/>
      <c r="F8572"/>
      <c r="G8572"/>
      <c r="H8572"/>
      <c r="I8572"/>
      <c r="J8572"/>
      <c r="U8572" s="43"/>
      <c r="AE8572"/>
    </row>
    <row r="8573" spans="1:31">
      <c r="A8573">
        <v>23400</v>
      </c>
      <c r="B8573" t="s">
        <v>7653</v>
      </c>
      <c r="C8573" t="s">
        <v>33477</v>
      </c>
      <c r="D8573" t="s">
        <v>33476</v>
      </c>
      <c r="E8573"/>
      <c r="F8573"/>
      <c r="G8573"/>
      <c r="H8573"/>
      <c r="I8573"/>
      <c r="J8573"/>
      <c r="U8573" s="43"/>
      <c r="AE8573"/>
    </row>
    <row r="8574" spans="1:31">
      <c r="A8574">
        <v>23200</v>
      </c>
      <c r="B8574" t="s">
        <v>7654</v>
      </c>
      <c r="C8574" t="s">
        <v>33477</v>
      </c>
      <c r="D8574" t="s">
        <v>33476</v>
      </c>
      <c r="E8574"/>
      <c r="F8574"/>
      <c r="G8574"/>
      <c r="H8574"/>
      <c r="I8574"/>
      <c r="J8574"/>
      <c r="U8574" s="43"/>
      <c r="AE8574"/>
    </row>
    <row r="8575" spans="1:31">
      <c r="A8575">
        <v>23220</v>
      </c>
      <c r="B8575" t="s">
        <v>7655</v>
      </c>
      <c r="C8575" t="s">
        <v>33477</v>
      </c>
      <c r="D8575" t="s">
        <v>33476</v>
      </c>
      <c r="E8575"/>
      <c r="F8575"/>
      <c r="G8575"/>
      <c r="H8575"/>
      <c r="I8575"/>
      <c r="J8575"/>
      <c r="U8575" s="43"/>
      <c r="AE8575"/>
    </row>
    <row r="8576" spans="1:31">
      <c r="A8576">
        <v>23400</v>
      </c>
      <c r="B8576" t="s">
        <v>7656</v>
      </c>
      <c r="C8576" t="s">
        <v>33477</v>
      </c>
      <c r="D8576" t="s">
        <v>33476</v>
      </c>
      <c r="E8576"/>
      <c r="F8576"/>
      <c r="G8576"/>
      <c r="H8576"/>
      <c r="I8576"/>
      <c r="J8576"/>
      <c r="U8576" s="43"/>
      <c r="AE8576"/>
    </row>
    <row r="8577" spans="1:31">
      <c r="A8577">
        <v>23600</v>
      </c>
      <c r="B8577" t="s">
        <v>4188</v>
      </c>
      <c r="C8577" t="s">
        <v>33477</v>
      </c>
      <c r="D8577" t="s">
        <v>33476</v>
      </c>
      <c r="E8577"/>
      <c r="F8577"/>
      <c r="G8577"/>
      <c r="H8577"/>
      <c r="I8577"/>
      <c r="J8577"/>
      <c r="U8577" s="43"/>
      <c r="AE8577"/>
    </row>
    <row r="8578" spans="1:31">
      <c r="A8578">
        <v>23600</v>
      </c>
      <c r="B8578" t="s">
        <v>7657</v>
      </c>
      <c r="C8578" t="s">
        <v>33477</v>
      </c>
      <c r="D8578" t="s">
        <v>33476</v>
      </c>
      <c r="E8578"/>
      <c r="F8578"/>
      <c r="G8578"/>
      <c r="H8578"/>
      <c r="I8578"/>
      <c r="J8578"/>
      <c r="U8578" s="43"/>
      <c r="AE8578"/>
    </row>
    <row r="8579" spans="1:31">
      <c r="A8579">
        <v>23000</v>
      </c>
      <c r="B8579" t="s">
        <v>7658</v>
      </c>
      <c r="C8579" t="s">
        <v>33477</v>
      </c>
      <c r="D8579" t="s">
        <v>33476</v>
      </c>
      <c r="E8579"/>
      <c r="F8579"/>
      <c r="G8579"/>
      <c r="H8579"/>
      <c r="I8579"/>
      <c r="J8579"/>
      <c r="U8579" s="43"/>
      <c r="AE8579"/>
    </row>
    <row r="8580" spans="1:31">
      <c r="A8580">
        <v>23700</v>
      </c>
      <c r="B8580" t="s">
        <v>7659</v>
      </c>
      <c r="C8580" t="s">
        <v>33478</v>
      </c>
      <c r="D8580" t="s">
        <v>33476</v>
      </c>
      <c r="E8580"/>
      <c r="F8580"/>
      <c r="G8580"/>
      <c r="H8580"/>
      <c r="I8580"/>
      <c r="J8580"/>
      <c r="U8580" s="43"/>
      <c r="AE8580"/>
    </row>
    <row r="8581" spans="1:31">
      <c r="A8581">
        <v>23170</v>
      </c>
      <c r="B8581" t="s">
        <v>7660</v>
      </c>
      <c r="C8581" t="s">
        <v>33477</v>
      </c>
      <c r="D8581" t="s">
        <v>33476</v>
      </c>
      <c r="E8581"/>
      <c r="F8581"/>
      <c r="G8581"/>
      <c r="H8581"/>
      <c r="I8581"/>
      <c r="J8581"/>
      <c r="U8581" s="43"/>
      <c r="AE8581"/>
    </row>
    <row r="8582" spans="1:31">
      <c r="A8582">
        <v>23320</v>
      </c>
      <c r="B8582" t="s">
        <v>7661</v>
      </c>
      <c r="C8582" t="s">
        <v>33477</v>
      </c>
      <c r="D8582" t="s">
        <v>33476</v>
      </c>
      <c r="E8582"/>
      <c r="F8582"/>
      <c r="G8582"/>
      <c r="H8582"/>
      <c r="I8582"/>
      <c r="J8582"/>
      <c r="U8582" s="43"/>
      <c r="AE8582"/>
    </row>
    <row r="8583" spans="1:31">
      <c r="A8583">
        <v>23700</v>
      </c>
      <c r="B8583" t="s">
        <v>7662</v>
      </c>
      <c r="C8583" t="s">
        <v>33478</v>
      </c>
      <c r="D8583" t="s">
        <v>33476</v>
      </c>
      <c r="E8583"/>
      <c r="F8583"/>
      <c r="G8583"/>
      <c r="H8583"/>
      <c r="I8583"/>
      <c r="J8583"/>
      <c r="U8583" s="43"/>
      <c r="AE8583"/>
    </row>
    <row r="8584" spans="1:31">
      <c r="A8584">
        <v>23600</v>
      </c>
      <c r="B8584" t="s">
        <v>7663</v>
      </c>
      <c r="C8584" t="s">
        <v>33477</v>
      </c>
      <c r="D8584" t="s">
        <v>33476</v>
      </c>
      <c r="E8584"/>
      <c r="F8584"/>
      <c r="G8584"/>
      <c r="H8584"/>
      <c r="I8584"/>
      <c r="J8584"/>
      <c r="U8584" s="43"/>
      <c r="AE8584"/>
    </row>
    <row r="8585" spans="1:31">
      <c r="A8585">
        <v>23800</v>
      </c>
      <c r="B8585" t="s">
        <v>7664</v>
      </c>
      <c r="C8585" t="s">
        <v>33477</v>
      </c>
      <c r="D8585" t="s">
        <v>33476</v>
      </c>
      <c r="E8585"/>
      <c r="F8585"/>
      <c r="G8585"/>
      <c r="H8585"/>
      <c r="I8585"/>
      <c r="J8585"/>
      <c r="U8585" s="43"/>
      <c r="AE8585"/>
    </row>
    <row r="8586" spans="1:31">
      <c r="A8586">
        <v>23230</v>
      </c>
      <c r="B8586" t="s">
        <v>7665</v>
      </c>
      <c r="C8586" t="s">
        <v>33477</v>
      </c>
      <c r="D8586" t="s">
        <v>33476</v>
      </c>
      <c r="E8586"/>
      <c r="F8586"/>
      <c r="G8586"/>
      <c r="H8586"/>
      <c r="I8586"/>
      <c r="J8586"/>
      <c r="U8586" s="43"/>
      <c r="AE8586"/>
    </row>
    <row r="8587" spans="1:31">
      <c r="A8587">
        <v>23350</v>
      </c>
      <c r="B8587" t="s">
        <v>7666</v>
      </c>
      <c r="C8587" t="s">
        <v>33477</v>
      </c>
      <c r="D8587" t="e">
        <v>#N/A</v>
      </c>
      <c r="E8587"/>
      <c r="F8587"/>
      <c r="G8587"/>
      <c r="H8587"/>
      <c r="I8587"/>
      <c r="J8587"/>
      <c r="U8587" s="43"/>
      <c r="AE8587"/>
    </row>
    <row r="8588" spans="1:31">
      <c r="A8588">
        <v>23210</v>
      </c>
      <c r="B8588" t="s">
        <v>7667</v>
      </c>
      <c r="C8588" t="s">
        <v>33477</v>
      </c>
      <c r="D8588" t="s">
        <v>33476</v>
      </c>
      <c r="E8588"/>
      <c r="F8588"/>
      <c r="G8588"/>
      <c r="H8588"/>
      <c r="I8588"/>
      <c r="J8588"/>
      <c r="U8588" s="43"/>
      <c r="AE8588"/>
    </row>
    <row r="8589" spans="1:31">
      <c r="A8589">
        <v>23480</v>
      </c>
      <c r="B8589" t="s">
        <v>7668</v>
      </c>
      <c r="C8589" t="s">
        <v>33478</v>
      </c>
      <c r="D8589" t="s">
        <v>33476</v>
      </c>
      <c r="E8589"/>
      <c r="F8589"/>
      <c r="G8589"/>
      <c r="H8589"/>
      <c r="I8589"/>
      <c r="J8589"/>
      <c r="U8589" s="43"/>
      <c r="AE8589"/>
    </row>
    <row r="8590" spans="1:31">
      <c r="A8590">
        <v>23220</v>
      </c>
      <c r="B8590" t="s">
        <v>7669</v>
      </c>
      <c r="C8590" t="s">
        <v>33477</v>
      </c>
      <c r="D8590" t="s">
        <v>33476</v>
      </c>
      <c r="E8590"/>
      <c r="F8590"/>
      <c r="G8590"/>
      <c r="H8590"/>
      <c r="I8590"/>
      <c r="J8590"/>
      <c r="U8590" s="43"/>
      <c r="AE8590"/>
    </row>
    <row r="8591" spans="1:31">
      <c r="A8591">
        <v>23170</v>
      </c>
      <c r="B8591" t="s">
        <v>7670</v>
      </c>
      <c r="C8591" t="s">
        <v>33477</v>
      </c>
      <c r="D8591" t="s">
        <v>33476</v>
      </c>
      <c r="E8591"/>
      <c r="F8591"/>
      <c r="G8591"/>
      <c r="H8591"/>
      <c r="I8591"/>
      <c r="J8591"/>
      <c r="U8591" s="43"/>
      <c r="AE8591"/>
    </row>
    <row r="8592" spans="1:31">
      <c r="A8592">
        <v>23110</v>
      </c>
      <c r="B8592" t="s">
        <v>7671</v>
      </c>
      <c r="C8592" t="s">
        <v>33478</v>
      </c>
      <c r="D8592" t="s">
        <v>33476</v>
      </c>
      <c r="E8592"/>
      <c r="F8592"/>
      <c r="G8592"/>
      <c r="H8592"/>
      <c r="I8592"/>
      <c r="J8592"/>
      <c r="U8592" s="43"/>
      <c r="AE8592"/>
    </row>
    <row r="8593" spans="1:31">
      <c r="A8593">
        <v>23240</v>
      </c>
      <c r="B8593" t="s">
        <v>7672</v>
      </c>
      <c r="C8593" t="s">
        <v>33477</v>
      </c>
      <c r="D8593" t="s">
        <v>33476</v>
      </c>
      <c r="E8593"/>
      <c r="F8593"/>
      <c r="G8593"/>
      <c r="H8593"/>
      <c r="I8593"/>
      <c r="J8593"/>
      <c r="U8593" s="43"/>
      <c r="AE8593"/>
    </row>
    <row r="8594" spans="1:31">
      <c r="A8594">
        <v>23190</v>
      </c>
      <c r="B8594" t="s">
        <v>7673</v>
      </c>
      <c r="C8594" t="s">
        <v>33478</v>
      </c>
      <c r="D8594" t="s">
        <v>33476</v>
      </c>
      <c r="E8594"/>
      <c r="F8594"/>
      <c r="G8594"/>
      <c r="H8594"/>
      <c r="I8594"/>
      <c r="J8594"/>
      <c r="U8594" s="43"/>
      <c r="AE8594"/>
    </row>
    <row r="8595" spans="1:31">
      <c r="A8595">
        <v>23220</v>
      </c>
      <c r="B8595" t="s">
        <v>7674</v>
      </c>
      <c r="C8595" t="s">
        <v>33477</v>
      </c>
      <c r="D8595" t="s">
        <v>33476</v>
      </c>
      <c r="E8595"/>
      <c r="F8595"/>
      <c r="G8595"/>
      <c r="H8595"/>
      <c r="I8595"/>
      <c r="J8595"/>
      <c r="U8595" s="43"/>
      <c r="AE8595"/>
    </row>
    <row r="8596" spans="1:31">
      <c r="A8596">
        <v>23160</v>
      </c>
      <c r="B8596" t="s">
        <v>7675</v>
      </c>
      <c r="C8596" t="s">
        <v>33477</v>
      </c>
      <c r="D8596" t="s">
        <v>33476</v>
      </c>
      <c r="E8596"/>
      <c r="F8596"/>
      <c r="G8596"/>
      <c r="H8596"/>
      <c r="I8596"/>
      <c r="J8596"/>
      <c r="U8596" s="43"/>
      <c r="AE8596"/>
    </row>
    <row r="8597" spans="1:31">
      <c r="A8597">
        <v>23250</v>
      </c>
      <c r="B8597" t="s">
        <v>7676</v>
      </c>
      <c r="C8597" t="s">
        <v>33478</v>
      </c>
      <c r="D8597" t="s">
        <v>33476</v>
      </c>
      <c r="E8597"/>
      <c r="F8597"/>
      <c r="G8597"/>
      <c r="H8597"/>
      <c r="I8597"/>
      <c r="J8597"/>
      <c r="U8597" s="43"/>
      <c r="AE8597"/>
    </row>
    <row r="8598" spans="1:31">
      <c r="A8598">
        <v>23000</v>
      </c>
      <c r="B8598" t="s">
        <v>7677</v>
      </c>
      <c r="C8598" t="s">
        <v>33477</v>
      </c>
      <c r="D8598" t="s">
        <v>33476</v>
      </c>
      <c r="E8598"/>
      <c r="F8598"/>
      <c r="G8598"/>
      <c r="H8598"/>
      <c r="I8598"/>
      <c r="J8598"/>
      <c r="U8598" s="43"/>
      <c r="AE8598"/>
    </row>
    <row r="8599" spans="1:31">
      <c r="A8599">
        <v>23700</v>
      </c>
      <c r="B8599" t="s">
        <v>7678</v>
      </c>
      <c r="C8599" t="s">
        <v>33478</v>
      </c>
      <c r="D8599" t="s">
        <v>33476</v>
      </c>
      <c r="E8599"/>
      <c r="F8599"/>
      <c r="G8599"/>
      <c r="H8599"/>
      <c r="I8599"/>
      <c r="J8599"/>
      <c r="U8599" s="43"/>
      <c r="AE8599"/>
    </row>
    <row r="8600" spans="1:31">
      <c r="A8600">
        <v>23700</v>
      </c>
      <c r="B8600" t="s">
        <v>5731</v>
      </c>
      <c r="C8600" t="s">
        <v>33478</v>
      </c>
      <c r="D8600" t="s">
        <v>33476</v>
      </c>
      <c r="E8600"/>
      <c r="F8600"/>
      <c r="G8600"/>
      <c r="H8600"/>
      <c r="I8600"/>
      <c r="J8600"/>
      <c r="U8600" s="43"/>
      <c r="AE8600"/>
    </row>
    <row r="8601" spans="1:31">
      <c r="A8601">
        <v>23700</v>
      </c>
      <c r="B8601" t="s">
        <v>7679</v>
      </c>
      <c r="C8601" t="s">
        <v>33478</v>
      </c>
      <c r="D8601" t="s">
        <v>33476</v>
      </c>
      <c r="E8601"/>
      <c r="F8601"/>
      <c r="G8601"/>
      <c r="H8601"/>
      <c r="I8601"/>
      <c r="J8601"/>
      <c r="U8601" s="43"/>
      <c r="AE8601"/>
    </row>
    <row r="8602" spans="1:31">
      <c r="A8602">
        <v>23430</v>
      </c>
      <c r="B8602" t="s">
        <v>7680</v>
      </c>
      <c r="C8602" t="s">
        <v>33477</v>
      </c>
      <c r="D8602" t="s">
        <v>33476</v>
      </c>
      <c r="E8602"/>
      <c r="F8602"/>
      <c r="G8602"/>
      <c r="H8602"/>
      <c r="I8602"/>
      <c r="J8602"/>
      <c r="U8602" s="43"/>
      <c r="AE8602"/>
    </row>
    <row r="8603" spans="1:31">
      <c r="A8603">
        <v>23270</v>
      </c>
      <c r="B8603" t="s">
        <v>7681</v>
      </c>
      <c r="C8603" t="s">
        <v>33477</v>
      </c>
      <c r="D8603" t="s">
        <v>33476</v>
      </c>
      <c r="E8603"/>
      <c r="F8603"/>
      <c r="G8603"/>
      <c r="H8603"/>
      <c r="I8603"/>
      <c r="J8603"/>
      <c r="U8603" s="43"/>
      <c r="AE8603"/>
    </row>
    <row r="8604" spans="1:31">
      <c r="A8604">
        <v>23130</v>
      </c>
      <c r="B8604" t="s">
        <v>7682</v>
      </c>
      <c r="C8604" t="s">
        <v>33477</v>
      </c>
      <c r="D8604" t="s">
        <v>33476</v>
      </c>
      <c r="E8604"/>
      <c r="F8604"/>
      <c r="G8604"/>
      <c r="H8604"/>
      <c r="I8604"/>
      <c r="J8604"/>
      <c r="U8604" s="43"/>
      <c r="AE8604"/>
    </row>
    <row r="8605" spans="1:31">
      <c r="A8605">
        <v>23200</v>
      </c>
      <c r="B8605" t="s">
        <v>7683</v>
      </c>
      <c r="C8605" t="s">
        <v>33477</v>
      </c>
      <c r="D8605" t="s">
        <v>33476</v>
      </c>
      <c r="E8605"/>
      <c r="F8605"/>
      <c r="G8605"/>
      <c r="H8605"/>
      <c r="I8605"/>
      <c r="J8605"/>
      <c r="U8605" s="43"/>
      <c r="AE8605"/>
    </row>
    <row r="8606" spans="1:31">
      <c r="A8606">
        <v>23250</v>
      </c>
      <c r="B8606" t="s">
        <v>7684</v>
      </c>
      <c r="C8606" t="s">
        <v>33478</v>
      </c>
      <c r="D8606" t="s">
        <v>33476</v>
      </c>
      <c r="E8606"/>
      <c r="F8606"/>
      <c r="G8606"/>
      <c r="H8606"/>
      <c r="I8606"/>
      <c r="J8606"/>
      <c r="U8606" s="43"/>
      <c r="AE8606"/>
    </row>
    <row r="8607" spans="1:31">
      <c r="A8607">
        <v>23130</v>
      </c>
      <c r="B8607" t="s">
        <v>7685</v>
      </c>
      <c r="C8607" t="s">
        <v>33477</v>
      </c>
      <c r="D8607" t="s">
        <v>33476</v>
      </c>
      <c r="E8607"/>
      <c r="F8607"/>
      <c r="G8607"/>
      <c r="H8607"/>
      <c r="I8607"/>
      <c r="J8607"/>
      <c r="U8607" s="43"/>
      <c r="AE8607"/>
    </row>
    <row r="8608" spans="1:31">
      <c r="A8608">
        <v>23220</v>
      </c>
      <c r="B8608" t="s">
        <v>7686</v>
      </c>
      <c r="C8608" t="s">
        <v>33477</v>
      </c>
      <c r="D8608" t="s">
        <v>33476</v>
      </c>
      <c r="E8608"/>
      <c r="F8608"/>
      <c r="G8608"/>
      <c r="H8608"/>
      <c r="I8608"/>
      <c r="J8608"/>
      <c r="U8608" s="43"/>
      <c r="AE8608"/>
    </row>
    <row r="8609" spans="1:31">
      <c r="A8609">
        <v>23500</v>
      </c>
      <c r="B8609" t="s">
        <v>7687</v>
      </c>
      <c r="C8609" t="s">
        <v>33478</v>
      </c>
      <c r="D8609" t="s">
        <v>33476</v>
      </c>
      <c r="E8609"/>
      <c r="F8609"/>
      <c r="G8609"/>
      <c r="H8609"/>
      <c r="I8609"/>
      <c r="J8609"/>
      <c r="U8609" s="43"/>
      <c r="AE8609"/>
    </row>
    <row r="8610" spans="1:31">
      <c r="A8610">
        <v>23270</v>
      </c>
      <c r="B8610" t="s">
        <v>7688</v>
      </c>
      <c r="C8610" t="s">
        <v>33477</v>
      </c>
      <c r="D8610" t="s">
        <v>33476</v>
      </c>
      <c r="E8610"/>
      <c r="F8610"/>
      <c r="G8610"/>
      <c r="H8610"/>
      <c r="I8610"/>
      <c r="J8610"/>
      <c r="U8610" s="43"/>
      <c r="AE8610"/>
    </row>
    <row r="8611" spans="1:31">
      <c r="A8611">
        <v>23800</v>
      </c>
      <c r="B8611" t="s">
        <v>7689</v>
      </c>
      <c r="C8611" t="s">
        <v>33477</v>
      </c>
      <c r="D8611" t="s">
        <v>33476</v>
      </c>
      <c r="E8611"/>
      <c r="F8611"/>
      <c r="G8611"/>
      <c r="H8611"/>
      <c r="I8611"/>
      <c r="J8611"/>
      <c r="U8611" s="43"/>
      <c r="AE8611"/>
    </row>
    <row r="8612" spans="1:31">
      <c r="A8612">
        <v>23700</v>
      </c>
      <c r="B8612" t="s">
        <v>7690</v>
      </c>
      <c r="C8612" t="s">
        <v>33478</v>
      </c>
      <c r="D8612" t="s">
        <v>33476</v>
      </c>
      <c r="E8612"/>
      <c r="F8612"/>
      <c r="G8612"/>
      <c r="H8612"/>
      <c r="I8612"/>
      <c r="J8612"/>
      <c r="U8612" s="43"/>
      <c r="AE8612"/>
    </row>
    <row r="8613" spans="1:31">
      <c r="A8613">
        <v>23100</v>
      </c>
      <c r="B8613" t="s">
        <v>7691</v>
      </c>
      <c r="C8613" t="s">
        <v>33478</v>
      </c>
      <c r="D8613" t="s">
        <v>33482</v>
      </c>
      <c r="E8613"/>
      <c r="F8613"/>
      <c r="G8613"/>
      <c r="H8613"/>
      <c r="I8613"/>
      <c r="J8613"/>
      <c r="U8613" s="43"/>
      <c r="AE8613"/>
    </row>
    <row r="8614" spans="1:31">
      <c r="A8614">
        <v>23140</v>
      </c>
      <c r="B8614" t="s">
        <v>7692</v>
      </c>
      <c r="C8614" t="s">
        <v>33477</v>
      </c>
      <c r="D8614" t="s">
        <v>33476</v>
      </c>
      <c r="E8614"/>
      <c r="F8614"/>
      <c r="G8614"/>
      <c r="H8614"/>
      <c r="I8614"/>
      <c r="J8614"/>
      <c r="U8614" s="43"/>
      <c r="AE8614"/>
    </row>
    <row r="8615" spans="1:31">
      <c r="A8615">
        <v>23260</v>
      </c>
      <c r="B8615" t="s">
        <v>7693</v>
      </c>
      <c r="C8615" t="s">
        <v>33478</v>
      </c>
      <c r="D8615" t="s">
        <v>33476</v>
      </c>
      <c r="E8615"/>
      <c r="F8615"/>
      <c r="G8615"/>
      <c r="H8615"/>
      <c r="I8615"/>
      <c r="J8615"/>
      <c r="U8615" s="43"/>
      <c r="AE8615"/>
    </row>
    <row r="8616" spans="1:31">
      <c r="A8616">
        <v>23160</v>
      </c>
      <c r="B8616" t="s">
        <v>7694</v>
      </c>
      <c r="C8616" t="s">
        <v>33477</v>
      </c>
      <c r="D8616" t="s">
        <v>33476</v>
      </c>
      <c r="E8616"/>
      <c r="F8616"/>
      <c r="G8616"/>
      <c r="H8616"/>
      <c r="I8616"/>
      <c r="J8616"/>
      <c r="U8616" s="43"/>
      <c r="AE8616"/>
    </row>
    <row r="8617" spans="1:31">
      <c r="A8617">
        <v>23500</v>
      </c>
      <c r="B8617" t="s">
        <v>7695</v>
      </c>
      <c r="C8617" t="s">
        <v>33478</v>
      </c>
      <c r="D8617" t="s">
        <v>33476</v>
      </c>
      <c r="E8617"/>
      <c r="F8617"/>
      <c r="G8617"/>
      <c r="H8617"/>
      <c r="I8617"/>
      <c r="J8617"/>
      <c r="U8617" s="43"/>
      <c r="AE8617"/>
    </row>
    <row r="8618" spans="1:31">
      <c r="A8618">
        <v>23140</v>
      </c>
      <c r="B8618" t="s">
        <v>7696</v>
      </c>
      <c r="C8618" t="s">
        <v>33477</v>
      </c>
      <c r="D8618" t="s">
        <v>33476</v>
      </c>
      <c r="E8618"/>
      <c r="F8618"/>
      <c r="G8618"/>
      <c r="H8618"/>
      <c r="I8618"/>
      <c r="J8618"/>
      <c r="U8618" s="43"/>
      <c r="AE8618"/>
    </row>
    <row r="8619" spans="1:31">
      <c r="A8619">
        <v>23700</v>
      </c>
      <c r="B8619" t="s">
        <v>7697</v>
      </c>
      <c r="C8619" t="s">
        <v>33478</v>
      </c>
      <c r="D8619" t="s">
        <v>33476</v>
      </c>
      <c r="E8619"/>
      <c r="F8619"/>
      <c r="G8619"/>
      <c r="H8619"/>
      <c r="I8619"/>
      <c r="J8619"/>
      <c r="U8619" s="43"/>
      <c r="AE8619"/>
    </row>
    <row r="8620" spans="1:31">
      <c r="A8620">
        <v>23480</v>
      </c>
      <c r="B8620" t="s">
        <v>7698</v>
      </c>
      <c r="C8620" t="s">
        <v>33478</v>
      </c>
      <c r="D8620" t="s">
        <v>33476</v>
      </c>
      <c r="E8620"/>
      <c r="F8620"/>
      <c r="G8620"/>
      <c r="H8620"/>
      <c r="I8620"/>
      <c r="J8620"/>
      <c r="U8620" s="43"/>
      <c r="AE8620"/>
    </row>
    <row r="8621" spans="1:31">
      <c r="A8621">
        <v>23800</v>
      </c>
      <c r="B8621" t="s">
        <v>7699</v>
      </c>
      <c r="C8621" t="s">
        <v>33477</v>
      </c>
      <c r="D8621" t="s">
        <v>33476</v>
      </c>
      <c r="E8621"/>
      <c r="F8621"/>
      <c r="G8621"/>
      <c r="H8621"/>
      <c r="I8621"/>
      <c r="J8621"/>
      <c r="U8621" s="43"/>
      <c r="AE8621"/>
    </row>
    <row r="8622" spans="1:31">
      <c r="A8622">
        <v>23110</v>
      </c>
      <c r="B8622" t="s">
        <v>7700</v>
      </c>
      <c r="C8622" t="s">
        <v>33478</v>
      </c>
      <c r="D8622" t="s">
        <v>33476</v>
      </c>
      <c r="E8622"/>
      <c r="F8622"/>
      <c r="G8622"/>
      <c r="H8622"/>
      <c r="I8622"/>
      <c r="J8622"/>
      <c r="U8622" s="43"/>
      <c r="AE8622"/>
    </row>
    <row r="8623" spans="1:31">
      <c r="A8623">
        <v>23340</v>
      </c>
      <c r="B8623" t="s">
        <v>7701</v>
      </c>
      <c r="C8623" t="s">
        <v>33478</v>
      </c>
      <c r="D8623" t="s">
        <v>33482</v>
      </c>
      <c r="E8623"/>
      <c r="F8623"/>
      <c r="G8623"/>
      <c r="H8623"/>
      <c r="I8623"/>
      <c r="J8623"/>
      <c r="U8623" s="43"/>
      <c r="AE8623"/>
    </row>
    <row r="8624" spans="1:31">
      <c r="A8624">
        <v>23400</v>
      </c>
      <c r="B8624" t="s">
        <v>7702</v>
      </c>
      <c r="C8624" t="s">
        <v>33477</v>
      </c>
      <c r="D8624" t="s">
        <v>33476</v>
      </c>
      <c r="E8624"/>
      <c r="F8624"/>
      <c r="G8624"/>
      <c r="H8624"/>
      <c r="I8624"/>
      <c r="J8624"/>
      <c r="U8624" s="43"/>
      <c r="AE8624"/>
    </row>
    <row r="8625" spans="1:31">
      <c r="A8625">
        <v>23500</v>
      </c>
      <c r="B8625" t="s">
        <v>7703</v>
      </c>
      <c r="C8625" t="s">
        <v>33478</v>
      </c>
      <c r="D8625" t="s">
        <v>33476</v>
      </c>
      <c r="E8625"/>
      <c r="F8625"/>
      <c r="G8625"/>
      <c r="H8625"/>
      <c r="I8625"/>
      <c r="J8625"/>
      <c r="U8625" s="43"/>
      <c r="AE8625"/>
    </row>
    <row r="8626" spans="1:31">
      <c r="A8626">
        <v>23100</v>
      </c>
      <c r="B8626" t="s">
        <v>7704</v>
      </c>
      <c r="C8626" t="s">
        <v>33478</v>
      </c>
      <c r="D8626" t="s">
        <v>33482</v>
      </c>
      <c r="E8626"/>
      <c r="F8626"/>
      <c r="G8626"/>
      <c r="H8626"/>
      <c r="I8626"/>
      <c r="J8626"/>
      <c r="U8626" s="43"/>
      <c r="AE8626"/>
    </row>
    <row r="8627" spans="1:31">
      <c r="A8627">
        <v>23260</v>
      </c>
      <c r="B8627" t="s">
        <v>7705</v>
      </c>
      <c r="C8627" t="s">
        <v>33478</v>
      </c>
      <c r="D8627" t="s">
        <v>33476</v>
      </c>
      <c r="E8627"/>
      <c r="F8627"/>
      <c r="G8627"/>
      <c r="H8627"/>
      <c r="I8627"/>
      <c r="J8627"/>
      <c r="U8627" s="43"/>
      <c r="AE8627"/>
    </row>
    <row r="8628" spans="1:31">
      <c r="A8628">
        <v>23320</v>
      </c>
      <c r="B8628" t="s">
        <v>7706</v>
      </c>
      <c r="C8628" t="s">
        <v>33477</v>
      </c>
      <c r="D8628" t="s">
        <v>33476</v>
      </c>
      <c r="E8628"/>
      <c r="F8628"/>
      <c r="G8628"/>
      <c r="H8628"/>
      <c r="I8628"/>
      <c r="J8628"/>
      <c r="U8628" s="43"/>
      <c r="AE8628"/>
    </row>
    <row r="8629" spans="1:31">
      <c r="A8629">
        <v>23110</v>
      </c>
      <c r="B8629" t="s">
        <v>7707</v>
      </c>
      <c r="C8629" t="s">
        <v>33478</v>
      </c>
      <c r="D8629" t="s">
        <v>33476</v>
      </c>
      <c r="E8629"/>
      <c r="F8629"/>
      <c r="G8629"/>
      <c r="H8629"/>
      <c r="I8629"/>
      <c r="J8629"/>
      <c r="U8629" s="43"/>
      <c r="AE8629"/>
    </row>
    <row r="8630" spans="1:31">
      <c r="A8630">
        <v>23360</v>
      </c>
      <c r="B8630" t="s">
        <v>7708</v>
      </c>
      <c r="C8630" t="s">
        <v>33477</v>
      </c>
      <c r="D8630" t="s">
        <v>33476</v>
      </c>
      <c r="E8630"/>
      <c r="F8630"/>
      <c r="G8630"/>
      <c r="H8630"/>
      <c r="I8630"/>
      <c r="J8630"/>
      <c r="U8630" s="43"/>
      <c r="AE8630"/>
    </row>
    <row r="8631" spans="1:31">
      <c r="A8631">
        <v>23480</v>
      </c>
      <c r="B8631" t="s">
        <v>7709</v>
      </c>
      <c r="C8631" t="s">
        <v>33478</v>
      </c>
      <c r="D8631" t="s">
        <v>33476</v>
      </c>
      <c r="E8631"/>
      <c r="F8631"/>
      <c r="G8631"/>
      <c r="H8631"/>
      <c r="I8631"/>
      <c r="J8631"/>
      <c r="U8631" s="43"/>
      <c r="AE8631"/>
    </row>
    <row r="8632" spans="1:31">
      <c r="A8632">
        <v>23450</v>
      </c>
      <c r="B8632" t="s">
        <v>7710</v>
      </c>
      <c r="C8632" t="s">
        <v>33477</v>
      </c>
      <c r="D8632" t="s">
        <v>33476</v>
      </c>
      <c r="E8632"/>
      <c r="F8632"/>
      <c r="G8632"/>
      <c r="H8632"/>
      <c r="I8632"/>
      <c r="J8632"/>
      <c r="U8632" s="43"/>
      <c r="AE8632"/>
    </row>
    <row r="8633" spans="1:31">
      <c r="A8633">
        <v>23320</v>
      </c>
      <c r="B8633" t="s">
        <v>7711</v>
      </c>
      <c r="C8633" t="s">
        <v>33477</v>
      </c>
      <c r="D8633" t="s">
        <v>33476</v>
      </c>
      <c r="E8633"/>
      <c r="F8633"/>
      <c r="G8633"/>
      <c r="H8633"/>
      <c r="I8633"/>
      <c r="J8633"/>
      <c r="U8633" s="43"/>
      <c r="AE8633"/>
    </row>
    <row r="8634" spans="1:31">
      <c r="A8634">
        <v>23350</v>
      </c>
      <c r="B8634" t="s">
        <v>7712</v>
      </c>
      <c r="C8634" t="s">
        <v>33477</v>
      </c>
      <c r="D8634" t="e">
        <v>#N/A</v>
      </c>
      <c r="E8634"/>
      <c r="F8634"/>
      <c r="G8634"/>
      <c r="H8634"/>
      <c r="I8634"/>
      <c r="J8634"/>
      <c r="U8634" s="43"/>
      <c r="AE8634"/>
    </row>
    <row r="8635" spans="1:31">
      <c r="A8635">
        <v>23340</v>
      </c>
      <c r="B8635" t="s">
        <v>7713</v>
      </c>
      <c r="C8635" t="s">
        <v>33478</v>
      </c>
      <c r="D8635" t="s">
        <v>33482</v>
      </c>
      <c r="E8635"/>
      <c r="F8635"/>
      <c r="G8635"/>
      <c r="H8635"/>
      <c r="I8635"/>
      <c r="J8635"/>
      <c r="U8635" s="43"/>
      <c r="AE8635"/>
    </row>
    <row r="8636" spans="1:31">
      <c r="A8636">
        <v>23340</v>
      </c>
      <c r="B8636" t="s">
        <v>7713</v>
      </c>
      <c r="C8636" t="s">
        <v>33478</v>
      </c>
      <c r="D8636" t="s">
        <v>33482</v>
      </c>
      <c r="E8636"/>
      <c r="F8636"/>
      <c r="G8636"/>
      <c r="H8636"/>
      <c r="I8636"/>
      <c r="J8636"/>
      <c r="U8636" s="43"/>
      <c r="AE8636"/>
    </row>
    <row r="8637" spans="1:31">
      <c r="A8637">
        <v>23500</v>
      </c>
      <c r="B8637" t="s">
        <v>7714</v>
      </c>
      <c r="C8637" t="s">
        <v>33478</v>
      </c>
      <c r="D8637" t="s">
        <v>33476</v>
      </c>
      <c r="E8637"/>
      <c r="F8637"/>
      <c r="G8637"/>
      <c r="H8637"/>
      <c r="I8637"/>
      <c r="J8637"/>
      <c r="U8637" s="43"/>
      <c r="AE8637"/>
    </row>
    <row r="8638" spans="1:31">
      <c r="A8638">
        <v>23380</v>
      </c>
      <c r="B8638" t="s">
        <v>7715</v>
      </c>
      <c r="C8638" t="s">
        <v>33477</v>
      </c>
      <c r="D8638" t="s">
        <v>33476</v>
      </c>
      <c r="E8638"/>
      <c r="F8638"/>
      <c r="G8638"/>
      <c r="H8638"/>
      <c r="I8638"/>
      <c r="J8638"/>
      <c r="U8638" s="43"/>
      <c r="AE8638"/>
    </row>
    <row r="8639" spans="1:31">
      <c r="A8639">
        <v>23230</v>
      </c>
      <c r="B8639" t="s">
        <v>7716</v>
      </c>
      <c r="C8639" t="s">
        <v>33477</v>
      </c>
      <c r="D8639" t="s">
        <v>33476</v>
      </c>
      <c r="E8639"/>
      <c r="F8639"/>
      <c r="G8639"/>
      <c r="H8639"/>
      <c r="I8639"/>
      <c r="J8639"/>
      <c r="U8639" s="43"/>
      <c r="AE8639"/>
    </row>
    <row r="8640" spans="1:31">
      <c r="A8640">
        <v>23230</v>
      </c>
      <c r="B8640" t="s">
        <v>7716</v>
      </c>
      <c r="C8640" t="s">
        <v>33477</v>
      </c>
      <c r="D8640" t="s">
        <v>33476</v>
      </c>
      <c r="E8640"/>
      <c r="F8640"/>
      <c r="G8640"/>
      <c r="H8640"/>
      <c r="I8640"/>
      <c r="J8640"/>
      <c r="U8640" s="43"/>
      <c r="AE8640"/>
    </row>
    <row r="8641" spans="1:31">
      <c r="A8641">
        <v>23230</v>
      </c>
      <c r="B8641" t="s">
        <v>7716</v>
      </c>
      <c r="C8641" t="s">
        <v>33477</v>
      </c>
      <c r="D8641" t="s">
        <v>33476</v>
      </c>
      <c r="E8641"/>
      <c r="F8641"/>
      <c r="G8641"/>
      <c r="H8641"/>
      <c r="I8641"/>
      <c r="J8641"/>
      <c r="U8641" s="43"/>
      <c r="AE8641"/>
    </row>
    <row r="8642" spans="1:31">
      <c r="A8642">
        <v>23240</v>
      </c>
      <c r="B8642" t="s">
        <v>7717</v>
      </c>
      <c r="C8642" t="s">
        <v>33477</v>
      </c>
      <c r="D8642" t="s">
        <v>33476</v>
      </c>
      <c r="E8642"/>
      <c r="F8642"/>
      <c r="G8642"/>
      <c r="H8642"/>
      <c r="I8642"/>
      <c r="J8642"/>
      <c r="U8642" s="43"/>
      <c r="AE8642"/>
    </row>
    <row r="8643" spans="1:31">
      <c r="A8643">
        <v>23000</v>
      </c>
      <c r="B8643" t="s">
        <v>7718</v>
      </c>
      <c r="C8643" t="s">
        <v>33477</v>
      </c>
      <c r="D8643" t="s">
        <v>33476</v>
      </c>
      <c r="E8643"/>
      <c r="F8643"/>
      <c r="G8643"/>
      <c r="H8643"/>
      <c r="I8643"/>
      <c r="J8643"/>
      <c r="U8643" s="43"/>
      <c r="AE8643"/>
    </row>
    <row r="8644" spans="1:31">
      <c r="A8644">
        <v>23130</v>
      </c>
      <c r="B8644" t="s">
        <v>7719</v>
      </c>
      <c r="C8644" t="s">
        <v>33477</v>
      </c>
      <c r="D8644" t="s">
        <v>33476</v>
      </c>
      <c r="E8644"/>
      <c r="F8644"/>
      <c r="G8644"/>
      <c r="H8644"/>
      <c r="I8644"/>
      <c r="J8644"/>
      <c r="U8644" s="43"/>
      <c r="AE8644"/>
    </row>
    <row r="8645" spans="1:31">
      <c r="A8645">
        <v>23270</v>
      </c>
      <c r="B8645" t="s">
        <v>7720</v>
      </c>
      <c r="C8645" t="s">
        <v>33477</v>
      </c>
      <c r="D8645" t="s">
        <v>33476</v>
      </c>
      <c r="E8645"/>
      <c r="F8645"/>
      <c r="G8645"/>
      <c r="H8645"/>
      <c r="I8645"/>
      <c r="J8645"/>
      <c r="U8645" s="43"/>
      <c r="AE8645"/>
    </row>
    <row r="8646" spans="1:31">
      <c r="A8646">
        <v>23250</v>
      </c>
      <c r="B8646" t="s">
        <v>7721</v>
      </c>
      <c r="C8646" t="s">
        <v>33478</v>
      </c>
      <c r="D8646" t="s">
        <v>33476</v>
      </c>
      <c r="E8646"/>
      <c r="F8646"/>
      <c r="G8646"/>
      <c r="H8646"/>
      <c r="I8646"/>
      <c r="J8646"/>
      <c r="U8646" s="43"/>
      <c r="AE8646"/>
    </row>
    <row r="8647" spans="1:31">
      <c r="A8647">
        <v>23140</v>
      </c>
      <c r="B8647" t="s">
        <v>7722</v>
      </c>
      <c r="C8647" t="s">
        <v>33477</v>
      </c>
      <c r="D8647" t="s">
        <v>33476</v>
      </c>
      <c r="E8647"/>
      <c r="F8647"/>
      <c r="G8647"/>
      <c r="H8647"/>
      <c r="I8647"/>
      <c r="J8647"/>
      <c r="U8647" s="43"/>
      <c r="AE8647"/>
    </row>
    <row r="8648" spans="1:31">
      <c r="A8648">
        <v>23220</v>
      </c>
      <c r="B8648" t="s">
        <v>7723</v>
      </c>
      <c r="C8648" t="s">
        <v>33477</v>
      </c>
      <c r="D8648" t="s">
        <v>33476</v>
      </c>
      <c r="E8648"/>
      <c r="F8648"/>
      <c r="G8648"/>
      <c r="H8648"/>
      <c r="I8648"/>
      <c r="J8648"/>
      <c r="U8648" s="43"/>
      <c r="AE8648"/>
    </row>
    <row r="8649" spans="1:31">
      <c r="A8649">
        <v>23270</v>
      </c>
      <c r="B8649" t="s">
        <v>7724</v>
      </c>
      <c r="C8649" t="s">
        <v>33477</v>
      </c>
      <c r="D8649" t="s">
        <v>33476</v>
      </c>
      <c r="E8649"/>
      <c r="F8649"/>
      <c r="G8649"/>
      <c r="H8649"/>
      <c r="I8649"/>
      <c r="J8649"/>
      <c r="U8649" s="43"/>
      <c r="AE8649"/>
    </row>
    <row r="8650" spans="1:31">
      <c r="A8650">
        <v>23800</v>
      </c>
      <c r="B8650" t="s">
        <v>7725</v>
      </c>
      <c r="C8650" t="s">
        <v>33477</v>
      </c>
      <c r="D8650" t="s">
        <v>33476</v>
      </c>
      <c r="E8650"/>
      <c r="F8650"/>
      <c r="G8650"/>
      <c r="H8650"/>
      <c r="I8650"/>
      <c r="J8650"/>
      <c r="U8650" s="43"/>
      <c r="AE8650"/>
    </row>
    <row r="8651" spans="1:31">
      <c r="A8651">
        <v>23600</v>
      </c>
      <c r="B8651" t="s">
        <v>7726</v>
      </c>
      <c r="C8651" t="s">
        <v>33477</v>
      </c>
      <c r="D8651" t="s">
        <v>33476</v>
      </c>
      <c r="E8651"/>
      <c r="F8651"/>
      <c r="G8651"/>
      <c r="H8651"/>
      <c r="I8651"/>
      <c r="J8651"/>
      <c r="U8651" s="43"/>
      <c r="AE8651"/>
    </row>
    <row r="8652" spans="1:31">
      <c r="A8652">
        <v>23150</v>
      </c>
      <c r="B8652" t="s">
        <v>7727</v>
      </c>
      <c r="C8652" t="s">
        <v>33477</v>
      </c>
      <c r="D8652" t="e">
        <v>#N/A</v>
      </c>
      <c r="E8652"/>
      <c r="F8652"/>
      <c r="G8652"/>
      <c r="H8652"/>
      <c r="I8652"/>
      <c r="J8652"/>
      <c r="U8652" s="43"/>
      <c r="AE8652"/>
    </row>
    <row r="8653" spans="1:31">
      <c r="A8653">
        <v>23170</v>
      </c>
      <c r="B8653" t="s">
        <v>7728</v>
      </c>
      <c r="C8653" t="s">
        <v>33477</v>
      </c>
      <c r="D8653" t="s">
        <v>33476</v>
      </c>
      <c r="E8653"/>
      <c r="F8653"/>
      <c r="G8653"/>
      <c r="H8653"/>
      <c r="I8653"/>
      <c r="J8653"/>
      <c r="U8653" s="43"/>
      <c r="AE8653"/>
    </row>
    <row r="8654" spans="1:31">
      <c r="A8654">
        <v>23150</v>
      </c>
      <c r="B8654" t="s">
        <v>7729</v>
      </c>
      <c r="C8654" t="s">
        <v>33477</v>
      </c>
      <c r="D8654" t="e">
        <v>#N/A</v>
      </c>
      <c r="E8654"/>
      <c r="F8654"/>
      <c r="G8654"/>
      <c r="H8654"/>
      <c r="I8654"/>
      <c r="J8654"/>
      <c r="U8654" s="43"/>
      <c r="AE8654"/>
    </row>
    <row r="8655" spans="1:31">
      <c r="A8655">
        <v>23600</v>
      </c>
      <c r="B8655" t="s">
        <v>7730</v>
      </c>
      <c r="C8655" t="s">
        <v>33477</v>
      </c>
      <c r="D8655" t="s">
        <v>33476</v>
      </c>
      <c r="E8655"/>
      <c r="F8655"/>
      <c r="G8655"/>
      <c r="H8655"/>
      <c r="I8655"/>
      <c r="J8655"/>
      <c r="U8655" s="43"/>
      <c r="AE8655"/>
    </row>
    <row r="8656" spans="1:31">
      <c r="A8656">
        <v>23220</v>
      </c>
      <c r="B8656" t="s">
        <v>7731</v>
      </c>
      <c r="C8656" t="s">
        <v>33477</v>
      </c>
      <c r="D8656" t="s">
        <v>33476</v>
      </c>
      <c r="E8656"/>
      <c r="F8656"/>
      <c r="G8656"/>
      <c r="H8656"/>
      <c r="I8656"/>
      <c r="J8656"/>
      <c r="U8656" s="43"/>
      <c r="AE8656"/>
    </row>
    <row r="8657" spans="1:31">
      <c r="A8657">
        <v>23220</v>
      </c>
      <c r="B8657" t="s">
        <v>7731</v>
      </c>
      <c r="C8657" t="s">
        <v>33477</v>
      </c>
      <c r="D8657" t="s">
        <v>33476</v>
      </c>
      <c r="E8657"/>
      <c r="F8657"/>
      <c r="G8657"/>
      <c r="H8657"/>
      <c r="I8657"/>
      <c r="J8657"/>
      <c r="U8657" s="43"/>
      <c r="AE8657"/>
    </row>
    <row r="8658" spans="1:31">
      <c r="A8658">
        <v>23700</v>
      </c>
      <c r="B8658" t="s">
        <v>7732</v>
      </c>
      <c r="C8658" t="s">
        <v>33478</v>
      </c>
      <c r="D8658" t="s">
        <v>33476</v>
      </c>
      <c r="E8658"/>
      <c r="F8658"/>
      <c r="G8658"/>
      <c r="H8658"/>
      <c r="I8658"/>
      <c r="J8658"/>
      <c r="U8658" s="43"/>
      <c r="AE8658"/>
    </row>
    <row r="8659" spans="1:31">
      <c r="A8659">
        <v>23240</v>
      </c>
      <c r="B8659" t="s">
        <v>7733</v>
      </c>
      <c r="C8659" t="s">
        <v>33477</v>
      </c>
      <c r="D8659" t="s">
        <v>33476</v>
      </c>
      <c r="E8659"/>
      <c r="F8659"/>
      <c r="G8659"/>
      <c r="H8659"/>
      <c r="I8659"/>
      <c r="J8659"/>
      <c r="U8659" s="43"/>
      <c r="AE8659"/>
    </row>
    <row r="8660" spans="1:31">
      <c r="A8660">
        <v>23360</v>
      </c>
      <c r="B8660" t="s">
        <v>7734</v>
      </c>
      <c r="C8660" t="s">
        <v>33477</v>
      </c>
      <c r="D8660" t="s">
        <v>33476</v>
      </c>
      <c r="E8660"/>
      <c r="F8660"/>
      <c r="G8660"/>
      <c r="H8660"/>
      <c r="I8660"/>
      <c r="J8660"/>
      <c r="U8660" s="43"/>
      <c r="AE8660"/>
    </row>
    <row r="8661" spans="1:31">
      <c r="A8661">
        <v>23360</v>
      </c>
      <c r="B8661" t="s">
        <v>7734</v>
      </c>
      <c r="C8661" t="s">
        <v>33477</v>
      </c>
      <c r="D8661" t="s">
        <v>33476</v>
      </c>
      <c r="E8661"/>
      <c r="F8661"/>
      <c r="G8661"/>
      <c r="H8661"/>
      <c r="I8661"/>
      <c r="J8661"/>
      <c r="U8661" s="43"/>
      <c r="AE8661"/>
    </row>
    <row r="8662" spans="1:31">
      <c r="A8662">
        <v>23190</v>
      </c>
      <c r="B8662" t="s">
        <v>7735</v>
      </c>
      <c r="C8662" t="s">
        <v>33478</v>
      </c>
      <c r="D8662" t="s">
        <v>33476</v>
      </c>
      <c r="E8662"/>
      <c r="F8662"/>
      <c r="G8662"/>
      <c r="H8662"/>
      <c r="I8662"/>
      <c r="J8662"/>
      <c r="U8662" s="43"/>
      <c r="AE8662"/>
    </row>
    <row r="8663" spans="1:31">
      <c r="A8663">
        <v>23170</v>
      </c>
      <c r="B8663" t="s">
        <v>7736</v>
      </c>
      <c r="C8663" t="s">
        <v>33477</v>
      </c>
      <c r="D8663" t="s">
        <v>33476</v>
      </c>
      <c r="E8663"/>
      <c r="F8663"/>
      <c r="G8663"/>
      <c r="H8663"/>
      <c r="I8663"/>
      <c r="J8663"/>
      <c r="U8663" s="43"/>
      <c r="AE8663"/>
    </row>
    <row r="8664" spans="1:31">
      <c r="A8664">
        <v>23260</v>
      </c>
      <c r="B8664" t="s">
        <v>7737</v>
      </c>
      <c r="C8664" t="s">
        <v>33478</v>
      </c>
      <c r="D8664" t="s">
        <v>33476</v>
      </c>
      <c r="E8664"/>
      <c r="F8664"/>
      <c r="G8664"/>
      <c r="H8664"/>
      <c r="I8664"/>
      <c r="J8664"/>
      <c r="U8664" s="43"/>
      <c r="AE8664"/>
    </row>
    <row r="8665" spans="1:31">
      <c r="A8665">
        <v>23700</v>
      </c>
      <c r="B8665" t="s">
        <v>7738</v>
      </c>
      <c r="C8665" t="s">
        <v>33478</v>
      </c>
      <c r="D8665" t="s">
        <v>33476</v>
      </c>
      <c r="E8665"/>
      <c r="F8665"/>
      <c r="G8665"/>
      <c r="H8665"/>
      <c r="I8665"/>
      <c r="J8665"/>
      <c r="U8665" s="43"/>
      <c r="AE8665"/>
    </row>
    <row r="8666" spans="1:31">
      <c r="A8666">
        <v>23800</v>
      </c>
      <c r="B8666" t="s">
        <v>7739</v>
      </c>
      <c r="C8666" t="s">
        <v>33477</v>
      </c>
      <c r="D8666" t="s">
        <v>33476</v>
      </c>
      <c r="E8666"/>
      <c r="F8666"/>
      <c r="G8666"/>
      <c r="H8666"/>
      <c r="I8666"/>
      <c r="J8666"/>
      <c r="U8666" s="43"/>
      <c r="AE8666"/>
    </row>
    <row r="8667" spans="1:31">
      <c r="A8667">
        <v>23150</v>
      </c>
      <c r="B8667" t="s">
        <v>7740</v>
      </c>
      <c r="C8667" t="s">
        <v>33477</v>
      </c>
      <c r="D8667" t="e">
        <v>#N/A</v>
      </c>
      <c r="E8667"/>
      <c r="F8667"/>
      <c r="G8667"/>
      <c r="H8667"/>
      <c r="I8667"/>
      <c r="J8667"/>
      <c r="U8667" s="43"/>
      <c r="AE8667"/>
    </row>
    <row r="8668" spans="1:31">
      <c r="A8668">
        <v>23260</v>
      </c>
      <c r="B8668" t="s">
        <v>7741</v>
      </c>
      <c r="C8668" t="s">
        <v>33478</v>
      </c>
      <c r="D8668" t="s">
        <v>33476</v>
      </c>
      <c r="E8668"/>
      <c r="F8668"/>
      <c r="G8668"/>
      <c r="H8668"/>
      <c r="I8668"/>
      <c r="J8668"/>
      <c r="U8668" s="43"/>
      <c r="AE8668"/>
    </row>
    <row r="8669" spans="1:31">
      <c r="A8669">
        <v>23600</v>
      </c>
      <c r="B8669" t="s">
        <v>7742</v>
      </c>
      <c r="C8669" t="s">
        <v>33477</v>
      </c>
      <c r="D8669" t="s">
        <v>33476</v>
      </c>
      <c r="E8669"/>
      <c r="F8669"/>
      <c r="G8669"/>
      <c r="H8669"/>
      <c r="I8669"/>
      <c r="J8669"/>
      <c r="U8669" s="43"/>
      <c r="AE8669"/>
    </row>
    <row r="8670" spans="1:31">
      <c r="A8670">
        <v>23400</v>
      </c>
      <c r="B8670" t="s">
        <v>7743</v>
      </c>
      <c r="C8670" t="s">
        <v>33477</v>
      </c>
      <c r="D8670" t="s">
        <v>33476</v>
      </c>
      <c r="E8670"/>
      <c r="F8670"/>
      <c r="G8670"/>
      <c r="H8670"/>
      <c r="I8670"/>
      <c r="J8670"/>
      <c r="U8670" s="43"/>
      <c r="AE8670"/>
    </row>
    <row r="8671" spans="1:31">
      <c r="A8671">
        <v>23700</v>
      </c>
      <c r="B8671" t="s">
        <v>7744</v>
      </c>
      <c r="C8671" t="s">
        <v>33478</v>
      </c>
      <c r="D8671" t="s">
        <v>33476</v>
      </c>
      <c r="E8671"/>
      <c r="F8671"/>
      <c r="G8671"/>
      <c r="H8671"/>
      <c r="I8671"/>
      <c r="J8671"/>
      <c r="U8671" s="43"/>
      <c r="AE8671"/>
    </row>
    <row r="8672" spans="1:31">
      <c r="A8672">
        <v>23210</v>
      </c>
      <c r="B8672" t="s">
        <v>5487</v>
      </c>
      <c r="C8672" t="s">
        <v>33477</v>
      </c>
      <c r="D8672" t="s">
        <v>33476</v>
      </c>
      <c r="E8672"/>
      <c r="F8672"/>
      <c r="G8672"/>
      <c r="H8672"/>
      <c r="I8672"/>
      <c r="J8672"/>
      <c r="U8672" s="43"/>
      <c r="AE8672"/>
    </row>
    <row r="8673" spans="1:31">
      <c r="A8673">
        <v>23100</v>
      </c>
      <c r="B8673" t="s">
        <v>7745</v>
      </c>
      <c r="C8673" t="s">
        <v>33478</v>
      </c>
      <c r="D8673" t="s">
        <v>33482</v>
      </c>
      <c r="E8673"/>
      <c r="F8673"/>
      <c r="G8673"/>
      <c r="H8673"/>
      <c r="I8673"/>
      <c r="J8673"/>
      <c r="U8673" s="43"/>
      <c r="AE8673"/>
    </row>
    <row r="8674" spans="1:31">
      <c r="A8674">
        <v>23190</v>
      </c>
      <c r="B8674" t="s">
        <v>7746</v>
      </c>
      <c r="C8674" t="s">
        <v>33478</v>
      </c>
      <c r="D8674" t="s">
        <v>33476</v>
      </c>
      <c r="E8674"/>
      <c r="F8674"/>
      <c r="G8674"/>
      <c r="H8674"/>
      <c r="I8674"/>
      <c r="J8674"/>
      <c r="U8674" s="43"/>
      <c r="AE8674"/>
    </row>
    <row r="8675" spans="1:31">
      <c r="A8675">
        <v>23150</v>
      </c>
      <c r="B8675" t="s">
        <v>7747</v>
      </c>
      <c r="C8675" t="s">
        <v>33477</v>
      </c>
      <c r="D8675" t="e">
        <v>#N/A</v>
      </c>
      <c r="E8675"/>
      <c r="F8675"/>
      <c r="G8675"/>
      <c r="H8675"/>
      <c r="I8675"/>
      <c r="J8675"/>
      <c r="U8675" s="43"/>
      <c r="AE8675"/>
    </row>
    <row r="8676" spans="1:31">
      <c r="A8676">
        <v>23260</v>
      </c>
      <c r="B8676" t="s">
        <v>7748</v>
      </c>
      <c r="C8676" t="s">
        <v>33478</v>
      </c>
      <c r="D8676" t="s">
        <v>33476</v>
      </c>
      <c r="E8676"/>
      <c r="F8676"/>
      <c r="G8676"/>
      <c r="H8676"/>
      <c r="I8676"/>
      <c r="J8676"/>
      <c r="U8676" s="43"/>
      <c r="AE8676"/>
    </row>
    <row r="8677" spans="1:31">
      <c r="A8677">
        <v>23360</v>
      </c>
      <c r="B8677" t="s">
        <v>7749</v>
      </c>
      <c r="C8677" t="s">
        <v>33477</v>
      </c>
      <c r="D8677" t="s">
        <v>33476</v>
      </c>
      <c r="E8677"/>
      <c r="F8677"/>
      <c r="G8677"/>
      <c r="H8677"/>
      <c r="I8677"/>
      <c r="J8677"/>
      <c r="U8677" s="43"/>
      <c r="AE8677"/>
    </row>
    <row r="8678" spans="1:31">
      <c r="A8678">
        <v>23420</v>
      </c>
      <c r="B8678" t="s">
        <v>7750</v>
      </c>
      <c r="C8678" t="s">
        <v>33478</v>
      </c>
      <c r="D8678" t="e">
        <v>#N/A</v>
      </c>
      <c r="E8678"/>
      <c r="F8678"/>
      <c r="G8678"/>
      <c r="H8678"/>
      <c r="I8678"/>
      <c r="J8678"/>
      <c r="U8678" s="43"/>
      <c r="AE8678"/>
    </row>
    <row r="8679" spans="1:31">
      <c r="A8679">
        <v>23320</v>
      </c>
      <c r="B8679" t="s">
        <v>7751</v>
      </c>
      <c r="C8679" t="s">
        <v>33477</v>
      </c>
      <c r="D8679" t="s">
        <v>33476</v>
      </c>
      <c r="E8679"/>
      <c r="F8679"/>
      <c r="G8679"/>
      <c r="H8679"/>
      <c r="I8679"/>
      <c r="J8679"/>
      <c r="U8679" s="43"/>
      <c r="AE8679"/>
    </row>
    <row r="8680" spans="1:31">
      <c r="A8680">
        <v>23400</v>
      </c>
      <c r="B8680" t="s">
        <v>7752</v>
      </c>
      <c r="C8680" t="s">
        <v>33477</v>
      </c>
      <c r="D8680" t="s">
        <v>33476</v>
      </c>
      <c r="E8680"/>
      <c r="F8680"/>
      <c r="G8680"/>
      <c r="H8680"/>
      <c r="I8680"/>
      <c r="J8680"/>
      <c r="U8680" s="43"/>
      <c r="AE8680"/>
    </row>
    <row r="8681" spans="1:31">
      <c r="A8681">
        <v>23460</v>
      </c>
      <c r="B8681" t="s">
        <v>7753</v>
      </c>
      <c r="C8681" t="s">
        <v>33478</v>
      </c>
      <c r="D8681" t="s">
        <v>33476</v>
      </c>
      <c r="E8681"/>
      <c r="F8681"/>
      <c r="G8681"/>
      <c r="H8681"/>
      <c r="I8681"/>
      <c r="J8681"/>
      <c r="U8681" s="43"/>
      <c r="AE8681"/>
    </row>
    <row r="8682" spans="1:31">
      <c r="A8682">
        <v>23220</v>
      </c>
      <c r="B8682" t="s">
        <v>7754</v>
      </c>
      <c r="C8682" t="s">
        <v>33477</v>
      </c>
      <c r="D8682" t="s">
        <v>33476</v>
      </c>
      <c r="E8682"/>
      <c r="F8682"/>
      <c r="G8682"/>
      <c r="H8682"/>
      <c r="I8682"/>
      <c r="J8682"/>
      <c r="U8682" s="43"/>
      <c r="AE8682"/>
    </row>
    <row r="8683" spans="1:31">
      <c r="A8683">
        <v>23210</v>
      </c>
      <c r="B8683" t="s">
        <v>7755</v>
      </c>
      <c r="C8683" t="s">
        <v>33477</v>
      </c>
      <c r="D8683" t="s">
        <v>33476</v>
      </c>
      <c r="E8683"/>
      <c r="F8683"/>
      <c r="G8683"/>
      <c r="H8683"/>
      <c r="I8683"/>
      <c r="J8683"/>
      <c r="U8683" s="43"/>
      <c r="AE8683"/>
    </row>
    <row r="8684" spans="1:31">
      <c r="A8684">
        <v>23150</v>
      </c>
      <c r="B8684" t="s">
        <v>7756</v>
      </c>
      <c r="C8684" t="s">
        <v>33477</v>
      </c>
      <c r="D8684" t="e">
        <v>#N/A</v>
      </c>
      <c r="E8684"/>
      <c r="F8684"/>
      <c r="G8684"/>
      <c r="H8684"/>
      <c r="I8684"/>
      <c r="J8684"/>
      <c r="U8684" s="43"/>
      <c r="AE8684"/>
    </row>
    <row r="8685" spans="1:31">
      <c r="A8685">
        <v>23220</v>
      </c>
      <c r="B8685" t="s">
        <v>7757</v>
      </c>
      <c r="C8685" t="s">
        <v>33477</v>
      </c>
      <c r="D8685" t="s">
        <v>33476</v>
      </c>
      <c r="E8685"/>
      <c r="F8685"/>
      <c r="G8685"/>
      <c r="H8685"/>
      <c r="I8685"/>
      <c r="J8685"/>
      <c r="U8685" s="43"/>
      <c r="AE8685"/>
    </row>
    <row r="8686" spans="1:31">
      <c r="A8686">
        <v>23200</v>
      </c>
      <c r="B8686" t="s">
        <v>7758</v>
      </c>
      <c r="C8686" t="s">
        <v>33477</v>
      </c>
      <c r="D8686" t="s">
        <v>33476</v>
      </c>
      <c r="E8686"/>
      <c r="F8686"/>
      <c r="G8686"/>
      <c r="H8686"/>
      <c r="I8686"/>
      <c r="J8686"/>
      <c r="U8686" s="43"/>
      <c r="AE8686"/>
    </row>
    <row r="8687" spans="1:31">
      <c r="A8687">
        <v>23800</v>
      </c>
      <c r="B8687" t="s">
        <v>7759</v>
      </c>
      <c r="C8687" t="s">
        <v>33477</v>
      </c>
      <c r="D8687" t="s">
        <v>33476</v>
      </c>
      <c r="E8687"/>
      <c r="F8687"/>
      <c r="G8687"/>
      <c r="H8687"/>
      <c r="I8687"/>
      <c r="J8687"/>
      <c r="U8687" s="43"/>
      <c r="AE8687"/>
    </row>
    <row r="8688" spans="1:31">
      <c r="A8688">
        <v>23200</v>
      </c>
      <c r="B8688" t="s">
        <v>7760</v>
      </c>
      <c r="C8688" t="s">
        <v>33477</v>
      </c>
      <c r="D8688" t="s">
        <v>33476</v>
      </c>
      <c r="E8688"/>
      <c r="F8688"/>
      <c r="G8688"/>
      <c r="H8688"/>
      <c r="I8688"/>
      <c r="J8688"/>
      <c r="U8688" s="43"/>
      <c r="AE8688"/>
    </row>
    <row r="8689" spans="1:31">
      <c r="A8689">
        <v>23300</v>
      </c>
      <c r="B8689" t="s">
        <v>7761</v>
      </c>
      <c r="C8689" t="s">
        <v>33477</v>
      </c>
      <c r="D8689" t="s">
        <v>33476</v>
      </c>
      <c r="E8689"/>
      <c r="F8689"/>
      <c r="G8689"/>
      <c r="H8689"/>
      <c r="I8689"/>
      <c r="J8689"/>
      <c r="U8689" s="43"/>
      <c r="AE8689"/>
    </row>
    <row r="8690" spans="1:31">
      <c r="A8690">
        <v>23500</v>
      </c>
      <c r="B8690" t="s">
        <v>7762</v>
      </c>
      <c r="C8690" t="s">
        <v>33478</v>
      </c>
      <c r="D8690" t="s">
        <v>33476</v>
      </c>
      <c r="E8690"/>
      <c r="F8690"/>
      <c r="G8690"/>
      <c r="H8690"/>
      <c r="I8690"/>
      <c r="J8690"/>
      <c r="U8690" s="43"/>
      <c r="AE8690"/>
    </row>
    <row r="8691" spans="1:31">
      <c r="A8691">
        <v>23170</v>
      </c>
      <c r="B8691" t="s">
        <v>7763</v>
      </c>
      <c r="C8691" t="s">
        <v>33477</v>
      </c>
      <c r="D8691" t="s">
        <v>33476</v>
      </c>
      <c r="E8691"/>
      <c r="F8691"/>
      <c r="G8691"/>
      <c r="H8691"/>
      <c r="I8691"/>
      <c r="J8691"/>
      <c r="U8691" s="43"/>
      <c r="AE8691"/>
    </row>
    <row r="8692" spans="1:31">
      <c r="A8692">
        <v>23600</v>
      </c>
      <c r="B8692" t="s">
        <v>7764</v>
      </c>
      <c r="C8692" t="s">
        <v>33477</v>
      </c>
      <c r="D8692" t="s">
        <v>33476</v>
      </c>
      <c r="E8692"/>
      <c r="F8692"/>
      <c r="G8692"/>
      <c r="H8692"/>
      <c r="I8692"/>
      <c r="J8692"/>
      <c r="U8692" s="43"/>
      <c r="AE8692"/>
    </row>
    <row r="8693" spans="1:31">
      <c r="A8693">
        <v>23360</v>
      </c>
      <c r="B8693" t="s">
        <v>7765</v>
      </c>
      <c r="C8693" t="s">
        <v>33477</v>
      </c>
      <c r="D8693" t="s">
        <v>33476</v>
      </c>
      <c r="E8693"/>
      <c r="F8693"/>
      <c r="G8693"/>
      <c r="H8693"/>
      <c r="I8693"/>
      <c r="J8693"/>
      <c r="U8693" s="43"/>
      <c r="AE8693"/>
    </row>
    <row r="8694" spans="1:31">
      <c r="A8694">
        <v>23350</v>
      </c>
      <c r="B8694" t="s">
        <v>7766</v>
      </c>
      <c r="C8694" t="s">
        <v>33477</v>
      </c>
      <c r="D8694" t="e">
        <v>#N/A</v>
      </c>
      <c r="E8694"/>
      <c r="F8694"/>
      <c r="G8694"/>
      <c r="H8694"/>
      <c r="I8694"/>
      <c r="J8694"/>
      <c r="U8694" s="43"/>
      <c r="AE8694"/>
    </row>
    <row r="8695" spans="1:31">
      <c r="A8695">
        <v>23140</v>
      </c>
      <c r="B8695" t="s">
        <v>7767</v>
      </c>
      <c r="C8695" t="s">
        <v>33477</v>
      </c>
      <c r="D8695" t="s">
        <v>33476</v>
      </c>
      <c r="E8695"/>
      <c r="F8695"/>
      <c r="G8695"/>
      <c r="H8695"/>
      <c r="I8695"/>
      <c r="J8695"/>
      <c r="U8695" s="43"/>
      <c r="AE8695"/>
    </row>
    <row r="8696" spans="1:31">
      <c r="A8696">
        <v>23140</v>
      </c>
      <c r="B8696" t="s">
        <v>7767</v>
      </c>
      <c r="C8696" t="s">
        <v>33477</v>
      </c>
      <c r="D8696" t="s">
        <v>33476</v>
      </c>
      <c r="E8696"/>
      <c r="F8696"/>
      <c r="G8696"/>
      <c r="H8696"/>
      <c r="I8696"/>
      <c r="J8696"/>
      <c r="U8696" s="43"/>
      <c r="AE8696"/>
    </row>
    <row r="8697" spans="1:31">
      <c r="A8697">
        <v>23000</v>
      </c>
      <c r="B8697" t="s">
        <v>7768</v>
      </c>
      <c r="C8697" t="s">
        <v>33477</v>
      </c>
      <c r="D8697" t="s">
        <v>33476</v>
      </c>
      <c r="E8697"/>
      <c r="F8697"/>
      <c r="G8697"/>
      <c r="H8697"/>
      <c r="I8697"/>
      <c r="J8697"/>
      <c r="U8697" s="43"/>
      <c r="AE8697"/>
    </row>
    <row r="8698" spans="1:31">
      <c r="A8698">
        <v>23130</v>
      </c>
      <c r="B8698" t="s">
        <v>7769</v>
      </c>
      <c r="C8698" t="s">
        <v>33477</v>
      </c>
      <c r="D8698" t="s">
        <v>33476</v>
      </c>
      <c r="E8698"/>
      <c r="F8698"/>
      <c r="G8698"/>
      <c r="H8698"/>
      <c r="I8698"/>
      <c r="J8698"/>
      <c r="U8698" s="43"/>
      <c r="AE8698"/>
    </row>
    <row r="8699" spans="1:31">
      <c r="A8699">
        <v>23130</v>
      </c>
      <c r="B8699" t="s">
        <v>6508</v>
      </c>
      <c r="C8699" t="s">
        <v>33477</v>
      </c>
      <c r="D8699" t="s">
        <v>33476</v>
      </c>
      <c r="E8699"/>
      <c r="F8699"/>
      <c r="G8699"/>
      <c r="H8699"/>
      <c r="I8699"/>
      <c r="J8699"/>
      <c r="U8699" s="43"/>
      <c r="AE8699"/>
    </row>
    <row r="8700" spans="1:31">
      <c r="A8700">
        <v>23140</v>
      </c>
      <c r="B8700" t="s">
        <v>7770</v>
      </c>
      <c r="C8700" t="s">
        <v>33477</v>
      </c>
      <c r="D8700" t="s">
        <v>33476</v>
      </c>
      <c r="E8700"/>
      <c r="F8700"/>
      <c r="G8700"/>
      <c r="H8700"/>
      <c r="I8700"/>
      <c r="J8700"/>
      <c r="U8700" s="43"/>
      <c r="AE8700"/>
    </row>
    <row r="8701" spans="1:31">
      <c r="A8701">
        <v>23250</v>
      </c>
      <c r="B8701" t="s">
        <v>7771</v>
      </c>
      <c r="C8701" t="s">
        <v>33478</v>
      </c>
      <c r="D8701" t="s">
        <v>33476</v>
      </c>
      <c r="E8701"/>
      <c r="F8701"/>
      <c r="G8701"/>
      <c r="H8701"/>
      <c r="I8701"/>
      <c r="J8701"/>
      <c r="U8701" s="43"/>
      <c r="AE8701"/>
    </row>
    <row r="8702" spans="1:31">
      <c r="A8702">
        <v>23260</v>
      </c>
      <c r="B8702" t="s">
        <v>7772</v>
      </c>
      <c r="C8702" t="s">
        <v>33478</v>
      </c>
      <c r="D8702" t="s">
        <v>33476</v>
      </c>
      <c r="E8702"/>
      <c r="F8702"/>
      <c r="G8702"/>
      <c r="H8702"/>
      <c r="I8702"/>
      <c r="J8702"/>
      <c r="U8702" s="43"/>
      <c r="AE8702"/>
    </row>
    <row r="8703" spans="1:31">
      <c r="A8703">
        <v>23250</v>
      </c>
      <c r="B8703" t="s">
        <v>7773</v>
      </c>
      <c r="C8703" t="s">
        <v>33478</v>
      </c>
      <c r="D8703" t="s">
        <v>33476</v>
      </c>
      <c r="E8703"/>
      <c r="F8703"/>
      <c r="G8703"/>
      <c r="H8703"/>
      <c r="I8703"/>
      <c r="J8703"/>
      <c r="U8703" s="43"/>
      <c r="AE8703"/>
    </row>
    <row r="8704" spans="1:31">
      <c r="A8704">
        <v>23500</v>
      </c>
      <c r="B8704" t="s">
        <v>7774</v>
      </c>
      <c r="C8704" t="s">
        <v>33478</v>
      </c>
      <c r="D8704" t="s">
        <v>33476</v>
      </c>
      <c r="E8704"/>
      <c r="F8704"/>
      <c r="G8704"/>
      <c r="H8704"/>
      <c r="I8704"/>
      <c r="J8704"/>
      <c r="U8704" s="43"/>
      <c r="AE8704"/>
    </row>
    <row r="8705" spans="1:31">
      <c r="A8705">
        <v>23130</v>
      </c>
      <c r="B8705" t="s">
        <v>7775</v>
      </c>
      <c r="C8705" t="s">
        <v>33477</v>
      </c>
      <c r="D8705" t="s">
        <v>33476</v>
      </c>
      <c r="E8705"/>
      <c r="F8705"/>
      <c r="G8705"/>
      <c r="H8705"/>
      <c r="I8705"/>
      <c r="J8705"/>
      <c r="U8705" s="43"/>
      <c r="AE8705"/>
    </row>
    <row r="8706" spans="1:31">
      <c r="A8706">
        <v>23110</v>
      </c>
      <c r="B8706" t="s">
        <v>7776</v>
      </c>
      <c r="C8706" t="s">
        <v>33478</v>
      </c>
      <c r="D8706" t="s">
        <v>33476</v>
      </c>
      <c r="E8706"/>
      <c r="F8706"/>
      <c r="G8706"/>
      <c r="H8706"/>
      <c r="I8706"/>
      <c r="J8706"/>
      <c r="U8706" s="43"/>
      <c r="AE8706"/>
    </row>
    <row r="8707" spans="1:31">
      <c r="A8707">
        <v>23270</v>
      </c>
      <c r="B8707" t="s">
        <v>7777</v>
      </c>
      <c r="C8707" t="s">
        <v>33477</v>
      </c>
      <c r="D8707" t="s">
        <v>33476</v>
      </c>
      <c r="E8707"/>
      <c r="F8707"/>
      <c r="G8707"/>
      <c r="H8707"/>
      <c r="I8707"/>
      <c r="J8707"/>
      <c r="U8707" s="43"/>
      <c r="AE8707"/>
    </row>
    <row r="8708" spans="1:31">
      <c r="A8708">
        <v>23700</v>
      </c>
      <c r="B8708" t="s">
        <v>7778</v>
      </c>
      <c r="C8708" t="s">
        <v>33478</v>
      </c>
      <c r="D8708" t="s">
        <v>33476</v>
      </c>
      <c r="E8708"/>
      <c r="F8708"/>
      <c r="G8708"/>
      <c r="H8708"/>
      <c r="I8708"/>
      <c r="J8708"/>
      <c r="U8708" s="43"/>
      <c r="AE8708"/>
    </row>
    <row r="8709" spans="1:31">
      <c r="A8709">
        <v>23460</v>
      </c>
      <c r="B8709" t="s">
        <v>7779</v>
      </c>
      <c r="C8709" t="s">
        <v>33478</v>
      </c>
      <c r="D8709" t="s">
        <v>33476</v>
      </c>
      <c r="E8709"/>
      <c r="F8709"/>
      <c r="G8709"/>
      <c r="H8709"/>
      <c r="I8709"/>
      <c r="J8709"/>
      <c r="U8709" s="43"/>
      <c r="AE8709"/>
    </row>
    <row r="8710" spans="1:31">
      <c r="A8710">
        <v>23800</v>
      </c>
      <c r="B8710" t="s">
        <v>7780</v>
      </c>
      <c r="C8710" t="s">
        <v>33477</v>
      </c>
      <c r="D8710" t="s">
        <v>33476</v>
      </c>
      <c r="E8710"/>
      <c r="F8710"/>
      <c r="G8710"/>
      <c r="H8710"/>
      <c r="I8710"/>
      <c r="J8710"/>
      <c r="U8710" s="43"/>
      <c r="AE8710"/>
    </row>
    <row r="8711" spans="1:31">
      <c r="A8711">
        <v>23110</v>
      </c>
      <c r="B8711" t="s">
        <v>7781</v>
      </c>
      <c r="C8711" t="s">
        <v>33478</v>
      </c>
      <c r="D8711" t="s">
        <v>33476</v>
      </c>
      <c r="E8711"/>
      <c r="F8711"/>
      <c r="G8711"/>
      <c r="H8711"/>
      <c r="I8711"/>
      <c r="J8711"/>
      <c r="U8711" s="43"/>
      <c r="AE8711"/>
    </row>
    <row r="8712" spans="1:31">
      <c r="A8712">
        <v>23250</v>
      </c>
      <c r="B8712" t="s">
        <v>7782</v>
      </c>
      <c r="C8712" t="s">
        <v>33478</v>
      </c>
      <c r="D8712" t="s">
        <v>33476</v>
      </c>
      <c r="E8712"/>
      <c r="F8712"/>
      <c r="G8712"/>
      <c r="H8712"/>
      <c r="I8712"/>
      <c r="J8712"/>
      <c r="U8712" s="43"/>
      <c r="AE8712"/>
    </row>
    <row r="8713" spans="1:31">
      <c r="A8713">
        <v>23000</v>
      </c>
      <c r="B8713" t="s">
        <v>7783</v>
      </c>
      <c r="C8713" t="s">
        <v>33477</v>
      </c>
      <c r="D8713" t="s">
        <v>33476</v>
      </c>
      <c r="E8713"/>
      <c r="F8713"/>
      <c r="G8713"/>
      <c r="H8713"/>
      <c r="I8713"/>
      <c r="J8713"/>
      <c r="U8713" s="43"/>
      <c r="AE8713"/>
    </row>
    <row r="8714" spans="1:31">
      <c r="A8714">
        <v>23000</v>
      </c>
      <c r="B8714" t="s">
        <v>7784</v>
      </c>
      <c r="C8714" t="s">
        <v>33477</v>
      </c>
      <c r="D8714" t="s">
        <v>33476</v>
      </c>
      <c r="E8714"/>
      <c r="F8714"/>
      <c r="G8714"/>
      <c r="H8714"/>
      <c r="I8714"/>
      <c r="J8714"/>
      <c r="U8714" s="43"/>
      <c r="AE8714"/>
    </row>
    <row r="8715" spans="1:31">
      <c r="A8715">
        <v>23700</v>
      </c>
      <c r="B8715" t="s">
        <v>7785</v>
      </c>
      <c r="C8715" t="s">
        <v>33478</v>
      </c>
      <c r="D8715" t="s">
        <v>33476</v>
      </c>
      <c r="E8715"/>
      <c r="F8715"/>
      <c r="G8715"/>
      <c r="H8715"/>
      <c r="I8715"/>
      <c r="J8715"/>
      <c r="U8715" s="43"/>
      <c r="AE8715"/>
    </row>
    <row r="8716" spans="1:31">
      <c r="A8716">
        <v>23190</v>
      </c>
      <c r="B8716" t="s">
        <v>7786</v>
      </c>
      <c r="C8716" t="s">
        <v>33478</v>
      </c>
      <c r="D8716" t="s">
        <v>33476</v>
      </c>
      <c r="E8716"/>
      <c r="F8716"/>
      <c r="G8716"/>
      <c r="H8716"/>
      <c r="I8716"/>
      <c r="J8716"/>
      <c r="U8716" s="43"/>
      <c r="AE8716"/>
    </row>
    <row r="8717" spans="1:31">
      <c r="A8717">
        <v>23250</v>
      </c>
      <c r="B8717" t="s">
        <v>7787</v>
      </c>
      <c r="C8717" t="s">
        <v>33478</v>
      </c>
      <c r="D8717" t="s">
        <v>33476</v>
      </c>
      <c r="E8717"/>
      <c r="F8717"/>
      <c r="G8717"/>
      <c r="H8717"/>
      <c r="I8717"/>
      <c r="J8717"/>
      <c r="U8717" s="43"/>
      <c r="AE8717"/>
    </row>
    <row r="8718" spans="1:31">
      <c r="A8718">
        <v>23600</v>
      </c>
      <c r="B8718" t="s">
        <v>7788</v>
      </c>
      <c r="C8718" t="s">
        <v>33477</v>
      </c>
      <c r="D8718" t="s">
        <v>33476</v>
      </c>
      <c r="E8718"/>
      <c r="F8718"/>
      <c r="G8718"/>
      <c r="H8718"/>
      <c r="I8718"/>
      <c r="J8718"/>
      <c r="U8718" s="43"/>
      <c r="AE8718"/>
    </row>
    <row r="8719" spans="1:31">
      <c r="A8719">
        <v>23150</v>
      </c>
      <c r="B8719" t="s">
        <v>7789</v>
      </c>
      <c r="C8719" t="s">
        <v>33477</v>
      </c>
      <c r="D8719" t="e">
        <v>#N/A</v>
      </c>
      <c r="E8719"/>
      <c r="F8719"/>
      <c r="G8719"/>
      <c r="H8719"/>
      <c r="I8719"/>
      <c r="J8719"/>
      <c r="U8719" s="43"/>
      <c r="AE8719"/>
    </row>
    <row r="8720" spans="1:31">
      <c r="A8720">
        <v>23300</v>
      </c>
      <c r="B8720" t="s">
        <v>7790</v>
      </c>
      <c r="C8720" t="s">
        <v>33477</v>
      </c>
      <c r="D8720" t="s">
        <v>33476</v>
      </c>
      <c r="E8720"/>
      <c r="F8720"/>
      <c r="G8720"/>
      <c r="H8720"/>
      <c r="I8720"/>
      <c r="J8720"/>
      <c r="U8720" s="43"/>
      <c r="AE8720"/>
    </row>
    <row r="8721" spans="1:31">
      <c r="A8721">
        <v>23300</v>
      </c>
      <c r="B8721" t="s">
        <v>7791</v>
      </c>
      <c r="C8721" t="s">
        <v>33477</v>
      </c>
      <c r="D8721" t="s">
        <v>33476</v>
      </c>
      <c r="E8721"/>
      <c r="F8721"/>
      <c r="G8721"/>
      <c r="H8721"/>
      <c r="I8721"/>
      <c r="J8721"/>
      <c r="U8721" s="43"/>
      <c r="AE8721"/>
    </row>
    <row r="8722" spans="1:31">
      <c r="A8722">
        <v>23260</v>
      </c>
      <c r="B8722" t="s">
        <v>7792</v>
      </c>
      <c r="C8722" t="s">
        <v>33478</v>
      </c>
      <c r="D8722" t="s">
        <v>33476</v>
      </c>
      <c r="E8722"/>
      <c r="F8722"/>
      <c r="G8722"/>
      <c r="H8722"/>
      <c r="I8722"/>
      <c r="J8722"/>
      <c r="U8722" s="43"/>
      <c r="AE8722"/>
    </row>
    <row r="8723" spans="1:31">
      <c r="A8723">
        <v>23200</v>
      </c>
      <c r="B8723" t="s">
        <v>7793</v>
      </c>
      <c r="C8723" t="s">
        <v>33477</v>
      </c>
      <c r="D8723" t="s">
        <v>33476</v>
      </c>
      <c r="E8723"/>
      <c r="F8723"/>
      <c r="G8723"/>
      <c r="H8723"/>
      <c r="I8723"/>
      <c r="J8723"/>
      <c r="U8723" s="43"/>
      <c r="AE8723"/>
    </row>
    <row r="8724" spans="1:31">
      <c r="A8724">
        <v>23200</v>
      </c>
      <c r="B8724" t="s">
        <v>7794</v>
      </c>
      <c r="C8724" t="s">
        <v>33477</v>
      </c>
      <c r="D8724" t="s">
        <v>33476</v>
      </c>
      <c r="E8724"/>
      <c r="F8724"/>
      <c r="G8724"/>
      <c r="H8724"/>
      <c r="I8724"/>
      <c r="J8724"/>
      <c r="U8724" s="43"/>
      <c r="AE8724"/>
    </row>
    <row r="8725" spans="1:31">
      <c r="A8725">
        <v>23400</v>
      </c>
      <c r="B8725" t="s">
        <v>7795</v>
      </c>
      <c r="C8725" t="s">
        <v>33477</v>
      </c>
      <c r="D8725" t="s">
        <v>33476</v>
      </c>
      <c r="E8725"/>
      <c r="F8725"/>
      <c r="G8725"/>
      <c r="H8725"/>
      <c r="I8725"/>
      <c r="J8725"/>
      <c r="U8725" s="43"/>
      <c r="AE8725"/>
    </row>
    <row r="8726" spans="1:31">
      <c r="A8726">
        <v>23200</v>
      </c>
      <c r="B8726" t="s">
        <v>7796</v>
      </c>
      <c r="C8726" t="s">
        <v>33477</v>
      </c>
      <c r="D8726" t="s">
        <v>33476</v>
      </c>
      <c r="E8726"/>
      <c r="F8726"/>
      <c r="G8726"/>
      <c r="H8726"/>
      <c r="I8726"/>
      <c r="J8726"/>
      <c r="U8726" s="43"/>
      <c r="AE8726"/>
    </row>
    <row r="8727" spans="1:31">
      <c r="A8727">
        <v>23480</v>
      </c>
      <c r="B8727" t="s">
        <v>7797</v>
      </c>
      <c r="C8727" t="s">
        <v>33478</v>
      </c>
      <c r="D8727" t="s">
        <v>33476</v>
      </c>
      <c r="E8727"/>
      <c r="F8727"/>
      <c r="G8727"/>
      <c r="H8727"/>
      <c r="I8727"/>
      <c r="J8727"/>
      <c r="U8727" s="43"/>
      <c r="AE8727"/>
    </row>
    <row r="8728" spans="1:31">
      <c r="A8728">
        <v>23260</v>
      </c>
      <c r="B8728" t="s">
        <v>7798</v>
      </c>
      <c r="C8728" t="s">
        <v>33478</v>
      </c>
      <c r="D8728" t="s">
        <v>33476</v>
      </c>
      <c r="E8728"/>
      <c r="F8728"/>
      <c r="G8728"/>
      <c r="H8728"/>
      <c r="I8728"/>
      <c r="J8728"/>
      <c r="U8728" s="43"/>
      <c r="AE8728"/>
    </row>
    <row r="8729" spans="1:31">
      <c r="A8729">
        <v>23130</v>
      </c>
      <c r="B8729" t="s">
        <v>7799</v>
      </c>
      <c r="C8729" t="s">
        <v>33477</v>
      </c>
      <c r="D8729" t="s">
        <v>33476</v>
      </c>
      <c r="E8729"/>
      <c r="F8729"/>
      <c r="G8729"/>
      <c r="H8729"/>
      <c r="I8729"/>
      <c r="J8729"/>
      <c r="U8729" s="43"/>
      <c r="AE8729"/>
    </row>
    <row r="8730" spans="1:31">
      <c r="A8730">
        <v>23000</v>
      </c>
      <c r="B8730" t="s">
        <v>5563</v>
      </c>
      <c r="C8730" t="s">
        <v>33477</v>
      </c>
      <c r="D8730" t="s">
        <v>33476</v>
      </c>
      <c r="E8730"/>
      <c r="F8730"/>
      <c r="G8730"/>
      <c r="H8730"/>
      <c r="I8730"/>
      <c r="J8730"/>
      <c r="U8730" s="43"/>
      <c r="AE8730"/>
    </row>
    <row r="8731" spans="1:31">
      <c r="A8731">
        <v>23130</v>
      </c>
      <c r="B8731" t="s">
        <v>7800</v>
      </c>
      <c r="C8731" t="s">
        <v>33477</v>
      </c>
      <c r="D8731" t="s">
        <v>33476</v>
      </c>
      <c r="E8731"/>
      <c r="F8731"/>
      <c r="G8731"/>
      <c r="H8731"/>
      <c r="I8731"/>
      <c r="J8731"/>
      <c r="U8731" s="43"/>
      <c r="AE8731"/>
    </row>
    <row r="8732" spans="1:31">
      <c r="A8732">
        <v>23270</v>
      </c>
      <c r="B8732" t="s">
        <v>7801</v>
      </c>
      <c r="C8732" t="s">
        <v>33477</v>
      </c>
      <c r="D8732" t="s">
        <v>33476</v>
      </c>
      <c r="E8732"/>
      <c r="F8732"/>
      <c r="G8732"/>
      <c r="H8732"/>
      <c r="I8732"/>
      <c r="J8732"/>
      <c r="U8732" s="43"/>
      <c r="AE8732"/>
    </row>
    <row r="8733" spans="1:31">
      <c r="A8733">
        <v>23400</v>
      </c>
      <c r="B8733" t="s">
        <v>7802</v>
      </c>
      <c r="C8733" t="s">
        <v>33477</v>
      </c>
      <c r="D8733" t="s">
        <v>33476</v>
      </c>
      <c r="E8733"/>
      <c r="F8733"/>
      <c r="G8733"/>
      <c r="H8733"/>
      <c r="I8733"/>
      <c r="J8733"/>
      <c r="U8733" s="43"/>
      <c r="AE8733"/>
    </row>
    <row r="8734" spans="1:31">
      <c r="A8734">
        <v>23400</v>
      </c>
      <c r="B8734" t="s">
        <v>7802</v>
      </c>
      <c r="C8734" t="s">
        <v>33477</v>
      </c>
      <c r="D8734" t="s">
        <v>33476</v>
      </c>
      <c r="E8734"/>
      <c r="F8734"/>
      <c r="G8734"/>
      <c r="H8734"/>
      <c r="I8734"/>
      <c r="J8734"/>
      <c r="U8734" s="43"/>
      <c r="AE8734"/>
    </row>
    <row r="8735" spans="1:31">
      <c r="A8735">
        <v>23190</v>
      </c>
      <c r="B8735" t="s">
        <v>7803</v>
      </c>
      <c r="C8735" t="s">
        <v>33478</v>
      </c>
      <c r="D8735" t="s">
        <v>33476</v>
      </c>
      <c r="E8735"/>
      <c r="F8735"/>
      <c r="G8735"/>
      <c r="H8735"/>
      <c r="I8735"/>
      <c r="J8735"/>
      <c r="U8735" s="43"/>
      <c r="AE8735"/>
    </row>
    <row r="8736" spans="1:31">
      <c r="A8736">
        <v>23000</v>
      </c>
      <c r="B8736" t="s">
        <v>512</v>
      </c>
      <c r="C8736" t="s">
        <v>33477</v>
      </c>
      <c r="D8736" t="s">
        <v>33476</v>
      </c>
      <c r="E8736"/>
      <c r="F8736"/>
      <c r="G8736"/>
      <c r="H8736"/>
      <c r="I8736"/>
      <c r="J8736"/>
      <c r="U8736" s="43"/>
      <c r="AE8736"/>
    </row>
    <row r="8737" spans="1:31">
      <c r="A8737">
        <v>23290</v>
      </c>
      <c r="B8737" t="s">
        <v>7804</v>
      </c>
      <c r="C8737" t="s">
        <v>33477</v>
      </c>
      <c r="D8737" t="s">
        <v>33476</v>
      </c>
      <c r="E8737"/>
      <c r="F8737"/>
      <c r="G8737"/>
      <c r="H8737"/>
      <c r="I8737"/>
      <c r="J8737"/>
      <c r="U8737" s="43"/>
      <c r="AE8737"/>
    </row>
    <row r="8738" spans="1:31">
      <c r="A8738">
        <v>23290</v>
      </c>
      <c r="B8738" t="s">
        <v>7804</v>
      </c>
      <c r="C8738" t="s">
        <v>33477</v>
      </c>
      <c r="D8738" t="s">
        <v>33476</v>
      </c>
      <c r="E8738"/>
      <c r="F8738"/>
      <c r="G8738"/>
      <c r="H8738"/>
      <c r="I8738"/>
      <c r="J8738"/>
      <c r="U8738" s="43"/>
      <c r="AE8738"/>
    </row>
    <row r="8739" spans="1:31">
      <c r="A8739">
        <v>23000</v>
      </c>
      <c r="B8739" t="s">
        <v>7805</v>
      </c>
      <c r="C8739" t="s">
        <v>33477</v>
      </c>
      <c r="D8739" t="s">
        <v>33476</v>
      </c>
      <c r="E8739"/>
      <c r="F8739"/>
      <c r="G8739"/>
      <c r="H8739"/>
      <c r="I8739"/>
      <c r="J8739"/>
      <c r="U8739" s="43"/>
      <c r="AE8739"/>
    </row>
    <row r="8740" spans="1:31">
      <c r="A8740">
        <v>23500</v>
      </c>
      <c r="B8740" t="s">
        <v>7806</v>
      </c>
      <c r="C8740" t="s">
        <v>33478</v>
      </c>
      <c r="D8740" t="s">
        <v>33476</v>
      </c>
      <c r="E8740"/>
      <c r="F8740"/>
      <c r="G8740"/>
      <c r="H8740"/>
      <c r="I8740"/>
      <c r="J8740"/>
      <c r="U8740" s="43"/>
      <c r="AE8740"/>
    </row>
    <row r="8741" spans="1:31">
      <c r="A8741">
        <v>23000</v>
      </c>
      <c r="B8741" t="s">
        <v>7807</v>
      </c>
      <c r="C8741" t="s">
        <v>33477</v>
      </c>
      <c r="D8741" t="s">
        <v>33476</v>
      </c>
      <c r="E8741"/>
      <c r="F8741"/>
      <c r="G8741"/>
      <c r="H8741"/>
      <c r="I8741"/>
      <c r="J8741"/>
      <c r="U8741" s="43"/>
      <c r="AE8741"/>
    </row>
    <row r="8742" spans="1:31">
      <c r="A8742">
        <v>23500</v>
      </c>
      <c r="B8742" t="s">
        <v>7808</v>
      </c>
      <c r="C8742" t="s">
        <v>33478</v>
      </c>
      <c r="D8742" t="s">
        <v>33476</v>
      </c>
      <c r="E8742"/>
      <c r="F8742"/>
      <c r="G8742"/>
      <c r="H8742"/>
      <c r="I8742"/>
      <c r="J8742"/>
      <c r="U8742" s="43"/>
      <c r="AE8742"/>
    </row>
    <row r="8743" spans="1:31">
      <c r="A8743">
        <v>23250</v>
      </c>
      <c r="B8743" t="s">
        <v>7809</v>
      </c>
      <c r="C8743" t="s">
        <v>33478</v>
      </c>
      <c r="D8743" t="s">
        <v>33476</v>
      </c>
      <c r="E8743"/>
      <c r="F8743"/>
      <c r="G8743"/>
      <c r="H8743"/>
      <c r="I8743"/>
      <c r="J8743"/>
      <c r="U8743" s="43"/>
      <c r="AE8743"/>
    </row>
    <row r="8744" spans="1:31">
      <c r="A8744">
        <v>23500</v>
      </c>
      <c r="B8744" t="s">
        <v>7810</v>
      </c>
      <c r="C8744" t="s">
        <v>33478</v>
      </c>
      <c r="D8744" t="s">
        <v>33476</v>
      </c>
      <c r="E8744"/>
      <c r="F8744"/>
      <c r="G8744"/>
      <c r="H8744"/>
      <c r="I8744"/>
      <c r="J8744"/>
      <c r="U8744" s="43"/>
      <c r="AE8744"/>
    </row>
    <row r="8745" spans="1:31">
      <c r="A8745">
        <v>23160</v>
      </c>
      <c r="B8745" t="s">
        <v>7811</v>
      </c>
      <c r="C8745" t="s">
        <v>33477</v>
      </c>
      <c r="D8745" t="s">
        <v>33476</v>
      </c>
      <c r="E8745"/>
      <c r="F8745"/>
      <c r="G8745"/>
      <c r="H8745"/>
      <c r="I8745"/>
      <c r="J8745"/>
      <c r="U8745" s="43"/>
      <c r="AE8745"/>
    </row>
    <row r="8746" spans="1:31">
      <c r="A8746">
        <v>23160</v>
      </c>
      <c r="B8746" t="s">
        <v>7811</v>
      </c>
      <c r="C8746" t="s">
        <v>33477</v>
      </c>
      <c r="D8746" t="s">
        <v>33476</v>
      </c>
      <c r="E8746"/>
      <c r="F8746"/>
      <c r="G8746"/>
      <c r="H8746"/>
      <c r="I8746"/>
      <c r="J8746"/>
      <c r="U8746" s="43"/>
      <c r="AE8746"/>
    </row>
    <row r="8747" spans="1:31">
      <c r="A8747">
        <v>23430</v>
      </c>
      <c r="B8747" t="s">
        <v>7812</v>
      </c>
      <c r="C8747" t="s">
        <v>33477</v>
      </c>
      <c r="D8747" t="s">
        <v>33476</v>
      </c>
      <c r="E8747"/>
      <c r="F8747"/>
      <c r="G8747"/>
      <c r="H8747"/>
      <c r="I8747"/>
      <c r="J8747"/>
      <c r="U8747" s="43"/>
      <c r="AE8747"/>
    </row>
    <row r="8748" spans="1:31">
      <c r="A8748">
        <v>23150</v>
      </c>
      <c r="B8748" t="s">
        <v>7813</v>
      </c>
      <c r="C8748" t="s">
        <v>33477</v>
      </c>
      <c r="D8748" t="e">
        <v>#N/A</v>
      </c>
      <c r="E8748"/>
      <c r="F8748"/>
      <c r="G8748"/>
      <c r="H8748"/>
      <c r="I8748"/>
      <c r="J8748"/>
      <c r="U8748" s="43"/>
      <c r="AE8748"/>
    </row>
    <row r="8749" spans="1:31">
      <c r="A8749">
        <v>23250</v>
      </c>
      <c r="B8749" t="s">
        <v>7814</v>
      </c>
      <c r="C8749" t="s">
        <v>33478</v>
      </c>
      <c r="D8749" t="s">
        <v>33476</v>
      </c>
      <c r="E8749"/>
      <c r="F8749"/>
      <c r="G8749"/>
      <c r="H8749"/>
      <c r="I8749"/>
      <c r="J8749"/>
      <c r="U8749" s="43"/>
      <c r="AE8749"/>
    </row>
    <row r="8750" spans="1:31">
      <c r="A8750">
        <v>23110</v>
      </c>
      <c r="B8750" t="s">
        <v>7815</v>
      </c>
      <c r="C8750" t="s">
        <v>33478</v>
      </c>
      <c r="D8750" t="s">
        <v>33476</v>
      </c>
      <c r="E8750"/>
      <c r="F8750"/>
      <c r="G8750"/>
      <c r="H8750"/>
      <c r="I8750"/>
      <c r="J8750"/>
      <c r="U8750" s="43"/>
      <c r="AE8750"/>
    </row>
    <row r="8751" spans="1:31">
      <c r="A8751">
        <v>23130</v>
      </c>
      <c r="B8751" t="s">
        <v>7816</v>
      </c>
      <c r="C8751" t="s">
        <v>33477</v>
      </c>
      <c r="D8751" t="s">
        <v>33476</v>
      </c>
      <c r="E8751"/>
      <c r="F8751"/>
      <c r="G8751"/>
      <c r="H8751"/>
      <c r="I8751"/>
      <c r="J8751"/>
      <c r="U8751" s="43"/>
      <c r="AE8751"/>
    </row>
    <row r="8752" spans="1:31">
      <c r="A8752">
        <v>23400</v>
      </c>
      <c r="B8752" t="s">
        <v>7817</v>
      </c>
      <c r="C8752" t="s">
        <v>33477</v>
      </c>
      <c r="D8752" t="s">
        <v>33476</v>
      </c>
      <c r="E8752"/>
      <c r="F8752"/>
      <c r="G8752"/>
      <c r="H8752"/>
      <c r="I8752"/>
      <c r="J8752"/>
      <c r="U8752" s="43"/>
      <c r="AE8752"/>
    </row>
    <row r="8753" spans="1:31">
      <c r="A8753">
        <v>23000</v>
      </c>
      <c r="B8753" t="s">
        <v>2888</v>
      </c>
      <c r="C8753" t="s">
        <v>33477</v>
      </c>
      <c r="D8753" t="s">
        <v>33476</v>
      </c>
      <c r="E8753"/>
      <c r="F8753"/>
      <c r="G8753"/>
      <c r="H8753"/>
      <c r="I8753"/>
      <c r="J8753"/>
      <c r="U8753" s="43"/>
      <c r="AE8753"/>
    </row>
    <row r="8754" spans="1:31">
      <c r="A8754">
        <v>23300</v>
      </c>
      <c r="B8754" t="s">
        <v>7818</v>
      </c>
      <c r="C8754" t="s">
        <v>33477</v>
      </c>
      <c r="D8754" t="s">
        <v>33476</v>
      </c>
      <c r="E8754"/>
      <c r="F8754"/>
      <c r="G8754"/>
      <c r="H8754"/>
      <c r="I8754"/>
      <c r="J8754"/>
      <c r="U8754" s="43"/>
      <c r="AE8754"/>
    </row>
    <row r="8755" spans="1:31">
      <c r="A8755">
        <v>23000</v>
      </c>
      <c r="B8755" t="s">
        <v>7819</v>
      </c>
      <c r="C8755" t="s">
        <v>33477</v>
      </c>
      <c r="D8755" t="s">
        <v>33476</v>
      </c>
      <c r="E8755"/>
      <c r="F8755"/>
      <c r="G8755"/>
      <c r="H8755"/>
      <c r="I8755"/>
      <c r="J8755"/>
      <c r="U8755" s="43"/>
      <c r="AE8755"/>
    </row>
    <row r="8756" spans="1:31">
      <c r="A8756">
        <v>23130</v>
      </c>
      <c r="B8756" t="s">
        <v>1639</v>
      </c>
      <c r="C8756" t="s">
        <v>33477</v>
      </c>
      <c r="D8756" t="s">
        <v>33476</v>
      </c>
      <c r="E8756"/>
      <c r="F8756"/>
      <c r="G8756"/>
      <c r="H8756"/>
      <c r="I8756"/>
      <c r="J8756"/>
      <c r="U8756" s="43"/>
      <c r="AE8756"/>
    </row>
    <row r="8757" spans="1:31">
      <c r="A8757">
        <v>23200</v>
      </c>
      <c r="B8757" t="s">
        <v>7820</v>
      </c>
      <c r="C8757" t="s">
        <v>33477</v>
      </c>
      <c r="D8757" t="s">
        <v>33476</v>
      </c>
      <c r="E8757"/>
      <c r="F8757"/>
      <c r="G8757"/>
      <c r="H8757"/>
      <c r="I8757"/>
      <c r="J8757"/>
      <c r="U8757" s="43"/>
      <c r="AE8757"/>
    </row>
    <row r="8758" spans="1:31">
      <c r="A8758">
        <v>23200</v>
      </c>
      <c r="B8758" t="s">
        <v>7821</v>
      </c>
      <c r="C8758" t="s">
        <v>33477</v>
      </c>
      <c r="D8758" t="s">
        <v>33476</v>
      </c>
      <c r="E8758"/>
      <c r="F8758"/>
      <c r="G8758"/>
      <c r="H8758"/>
      <c r="I8758"/>
      <c r="J8758"/>
      <c r="U8758" s="43"/>
      <c r="AE8758"/>
    </row>
    <row r="8759" spans="1:31">
      <c r="A8759">
        <v>23460</v>
      </c>
      <c r="B8759" t="s">
        <v>7822</v>
      </c>
      <c r="C8759" t="s">
        <v>33478</v>
      </c>
      <c r="D8759" t="s">
        <v>33476</v>
      </c>
      <c r="E8759"/>
      <c r="F8759"/>
      <c r="G8759"/>
      <c r="H8759"/>
      <c r="I8759"/>
      <c r="J8759"/>
      <c r="U8759" s="43"/>
      <c r="AE8759"/>
    </row>
    <row r="8760" spans="1:31">
      <c r="A8760">
        <v>23600</v>
      </c>
      <c r="B8760" t="s">
        <v>7823</v>
      </c>
      <c r="C8760" t="s">
        <v>33477</v>
      </c>
      <c r="D8760" t="s">
        <v>33476</v>
      </c>
      <c r="E8760"/>
      <c r="F8760"/>
      <c r="G8760"/>
      <c r="H8760"/>
      <c r="I8760"/>
      <c r="J8760"/>
      <c r="U8760" s="43"/>
      <c r="AE8760"/>
    </row>
    <row r="8761" spans="1:31">
      <c r="A8761">
        <v>23150</v>
      </c>
      <c r="B8761" t="s">
        <v>7824</v>
      </c>
      <c r="C8761" t="s">
        <v>33477</v>
      </c>
      <c r="D8761" t="e">
        <v>#N/A</v>
      </c>
      <c r="E8761"/>
      <c r="F8761"/>
      <c r="G8761"/>
      <c r="H8761"/>
      <c r="I8761"/>
      <c r="J8761"/>
      <c r="U8761" s="43"/>
      <c r="AE8761"/>
    </row>
    <row r="8762" spans="1:31">
      <c r="A8762">
        <v>23100</v>
      </c>
      <c r="B8762" t="s">
        <v>7825</v>
      </c>
      <c r="C8762" t="s">
        <v>33478</v>
      </c>
      <c r="D8762" t="s">
        <v>33482</v>
      </c>
      <c r="E8762"/>
      <c r="F8762"/>
      <c r="G8762"/>
      <c r="H8762"/>
      <c r="I8762"/>
      <c r="J8762"/>
      <c r="U8762" s="43"/>
      <c r="AE8762"/>
    </row>
    <row r="8763" spans="1:31">
      <c r="A8763">
        <v>23460</v>
      </c>
      <c r="B8763" t="s">
        <v>7826</v>
      </c>
      <c r="C8763" t="s">
        <v>33478</v>
      </c>
      <c r="D8763" t="s">
        <v>33476</v>
      </c>
      <c r="E8763"/>
      <c r="F8763"/>
      <c r="G8763"/>
      <c r="H8763"/>
      <c r="I8763"/>
      <c r="J8763"/>
      <c r="U8763" s="43"/>
      <c r="AE8763"/>
    </row>
    <row r="8764" spans="1:31">
      <c r="A8764">
        <v>23430</v>
      </c>
      <c r="B8764" t="s">
        <v>7827</v>
      </c>
      <c r="C8764" t="s">
        <v>33477</v>
      </c>
      <c r="D8764" t="s">
        <v>33476</v>
      </c>
      <c r="E8764"/>
      <c r="F8764"/>
      <c r="G8764"/>
      <c r="H8764"/>
      <c r="I8764"/>
      <c r="J8764"/>
      <c r="U8764" s="43"/>
      <c r="AE8764"/>
    </row>
    <row r="8765" spans="1:31">
      <c r="A8765">
        <v>23430</v>
      </c>
      <c r="B8765" t="s">
        <v>7827</v>
      </c>
      <c r="C8765" t="s">
        <v>33477</v>
      </c>
      <c r="D8765" t="s">
        <v>33476</v>
      </c>
      <c r="E8765"/>
      <c r="F8765"/>
      <c r="G8765"/>
      <c r="H8765"/>
      <c r="I8765"/>
      <c r="J8765"/>
      <c r="U8765" s="43"/>
      <c r="AE8765"/>
    </row>
    <row r="8766" spans="1:31">
      <c r="A8766">
        <v>23260</v>
      </c>
      <c r="B8766" t="s">
        <v>7828</v>
      </c>
      <c r="C8766" t="s">
        <v>33478</v>
      </c>
      <c r="D8766" t="s">
        <v>33476</v>
      </c>
      <c r="E8766"/>
      <c r="F8766"/>
      <c r="G8766"/>
      <c r="H8766"/>
      <c r="I8766"/>
      <c r="J8766"/>
      <c r="U8766" s="43"/>
      <c r="AE8766"/>
    </row>
    <row r="8767" spans="1:31">
      <c r="A8767">
        <v>23300</v>
      </c>
      <c r="B8767" t="s">
        <v>7829</v>
      </c>
      <c r="C8767" t="s">
        <v>33477</v>
      </c>
      <c r="D8767" t="s">
        <v>33476</v>
      </c>
      <c r="E8767"/>
      <c r="F8767"/>
      <c r="G8767"/>
      <c r="H8767"/>
      <c r="I8767"/>
      <c r="J8767"/>
      <c r="U8767" s="43"/>
      <c r="AE8767"/>
    </row>
    <row r="8768" spans="1:31">
      <c r="A8768">
        <v>23300</v>
      </c>
      <c r="B8768" t="s">
        <v>7829</v>
      </c>
      <c r="C8768" t="s">
        <v>33477</v>
      </c>
      <c r="D8768" t="s">
        <v>33476</v>
      </c>
      <c r="E8768"/>
      <c r="F8768"/>
      <c r="G8768"/>
      <c r="H8768"/>
      <c r="I8768"/>
      <c r="J8768"/>
      <c r="U8768" s="43"/>
      <c r="AE8768"/>
    </row>
    <row r="8769" spans="1:31">
      <c r="A8769">
        <v>23200</v>
      </c>
      <c r="B8769" t="s">
        <v>7830</v>
      </c>
      <c r="C8769" t="s">
        <v>33477</v>
      </c>
      <c r="D8769" t="s">
        <v>33476</v>
      </c>
      <c r="E8769"/>
      <c r="F8769"/>
      <c r="G8769"/>
      <c r="H8769"/>
      <c r="I8769"/>
      <c r="J8769"/>
      <c r="U8769" s="43"/>
      <c r="AE8769"/>
    </row>
    <row r="8770" spans="1:31">
      <c r="A8770">
        <v>23200</v>
      </c>
      <c r="B8770" t="s">
        <v>7830</v>
      </c>
      <c r="C8770" t="s">
        <v>33477</v>
      </c>
      <c r="D8770" t="s">
        <v>33476</v>
      </c>
      <c r="E8770"/>
      <c r="F8770"/>
      <c r="G8770"/>
      <c r="H8770"/>
      <c r="I8770"/>
      <c r="J8770"/>
      <c r="U8770" s="43"/>
      <c r="AE8770"/>
    </row>
    <row r="8771" spans="1:31">
      <c r="A8771">
        <v>23200</v>
      </c>
      <c r="B8771" t="s">
        <v>7830</v>
      </c>
      <c r="C8771" t="s">
        <v>33477</v>
      </c>
      <c r="D8771" t="s">
        <v>33476</v>
      </c>
      <c r="E8771"/>
      <c r="F8771"/>
      <c r="G8771"/>
      <c r="H8771"/>
      <c r="I8771"/>
      <c r="J8771"/>
      <c r="U8771" s="43"/>
      <c r="AE8771"/>
    </row>
    <row r="8772" spans="1:31">
      <c r="A8772">
        <v>23100</v>
      </c>
      <c r="B8772" t="s">
        <v>7831</v>
      </c>
      <c r="C8772" t="s">
        <v>33478</v>
      </c>
      <c r="D8772" t="s">
        <v>33482</v>
      </c>
      <c r="E8772"/>
      <c r="F8772"/>
      <c r="G8772"/>
      <c r="H8772"/>
      <c r="I8772"/>
      <c r="J8772"/>
      <c r="U8772" s="43"/>
      <c r="AE8772"/>
    </row>
    <row r="8773" spans="1:31">
      <c r="A8773">
        <v>23480</v>
      </c>
      <c r="B8773" t="s">
        <v>7832</v>
      </c>
      <c r="C8773" t="s">
        <v>33478</v>
      </c>
      <c r="D8773" t="s">
        <v>33476</v>
      </c>
      <c r="E8773"/>
      <c r="F8773"/>
      <c r="G8773"/>
      <c r="H8773"/>
      <c r="I8773"/>
      <c r="J8773"/>
      <c r="U8773" s="43"/>
      <c r="AE8773"/>
    </row>
    <row r="8774" spans="1:31">
      <c r="A8774">
        <v>23400</v>
      </c>
      <c r="B8774" t="s">
        <v>7833</v>
      </c>
      <c r="C8774" t="s">
        <v>33477</v>
      </c>
      <c r="D8774" t="s">
        <v>33476</v>
      </c>
      <c r="E8774"/>
      <c r="F8774"/>
      <c r="G8774"/>
      <c r="H8774"/>
      <c r="I8774"/>
      <c r="J8774"/>
      <c r="U8774" s="43"/>
      <c r="AE8774"/>
    </row>
    <row r="8775" spans="1:31">
      <c r="A8775">
        <v>23100</v>
      </c>
      <c r="B8775" t="s">
        <v>7834</v>
      </c>
      <c r="C8775" t="s">
        <v>33478</v>
      </c>
      <c r="D8775" t="s">
        <v>33482</v>
      </c>
      <c r="E8775"/>
      <c r="F8775"/>
      <c r="G8775"/>
      <c r="H8775"/>
      <c r="I8775"/>
      <c r="J8775"/>
      <c r="U8775" s="43"/>
      <c r="AE8775"/>
    </row>
    <row r="8776" spans="1:31">
      <c r="A8776">
        <v>23260</v>
      </c>
      <c r="B8776" t="s">
        <v>7835</v>
      </c>
      <c r="C8776" t="s">
        <v>33478</v>
      </c>
      <c r="D8776" t="s">
        <v>33476</v>
      </c>
      <c r="E8776"/>
      <c r="F8776"/>
      <c r="G8776"/>
      <c r="H8776"/>
      <c r="I8776"/>
      <c r="J8776"/>
      <c r="U8776" s="43"/>
      <c r="AE8776"/>
    </row>
    <row r="8777" spans="1:31">
      <c r="A8777">
        <v>23260</v>
      </c>
      <c r="B8777" t="s">
        <v>7836</v>
      </c>
      <c r="C8777" t="s">
        <v>33478</v>
      </c>
      <c r="D8777" t="s">
        <v>33476</v>
      </c>
      <c r="E8777"/>
      <c r="F8777"/>
      <c r="G8777"/>
      <c r="H8777"/>
      <c r="I8777"/>
      <c r="J8777"/>
      <c r="U8777" s="43"/>
      <c r="AE8777"/>
    </row>
    <row r="8778" spans="1:31">
      <c r="A8778">
        <v>23400</v>
      </c>
      <c r="B8778" t="s">
        <v>7837</v>
      </c>
      <c r="C8778" t="s">
        <v>33477</v>
      </c>
      <c r="D8778" t="s">
        <v>33476</v>
      </c>
      <c r="E8778"/>
      <c r="F8778"/>
      <c r="G8778"/>
      <c r="H8778"/>
      <c r="I8778"/>
      <c r="J8778"/>
      <c r="U8778" s="43"/>
      <c r="AE8778"/>
    </row>
    <row r="8779" spans="1:31">
      <c r="A8779">
        <v>23200</v>
      </c>
      <c r="B8779" t="s">
        <v>6565</v>
      </c>
      <c r="C8779" t="s">
        <v>33477</v>
      </c>
      <c r="D8779" t="s">
        <v>33476</v>
      </c>
      <c r="E8779"/>
      <c r="F8779"/>
      <c r="G8779"/>
      <c r="H8779"/>
      <c r="I8779"/>
      <c r="J8779"/>
      <c r="U8779" s="43"/>
      <c r="AE8779"/>
    </row>
    <row r="8780" spans="1:31">
      <c r="A8780">
        <v>23150</v>
      </c>
      <c r="B8780" t="s">
        <v>7838</v>
      </c>
      <c r="C8780" t="s">
        <v>33477</v>
      </c>
      <c r="D8780" t="e">
        <v>#N/A</v>
      </c>
      <c r="E8780"/>
      <c r="F8780"/>
      <c r="G8780"/>
      <c r="H8780"/>
      <c r="I8780"/>
      <c r="J8780"/>
      <c r="U8780" s="43"/>
      <c r="AE8780"/>
    </row>
    <row r="8781" spans="1:31">
      <c r="A8781">
        <v>23430</v>
      </c>
      <c r="B8781" t="s">
        <v>7839</v>
      </c>
      <c r="C8781" t="s">
        <v>33477</v>
      </c>
      <c r="D8781" t="s">
        <v>33476</v>
      </c>
      <c r="E8781"/>
      <c r="F8781"/>
      <c r="G8781"/>
      <c r="H8781"/>
      <c r="I8781"/>
      <c r="J8781"/>
      <c r="U8781" s="43"/>
      <c r="AE8781"/>
    </row>
    <row r="8782" spans="1:31">
      <c r="A8782">
        <v>23460</v>
      </c>
      <c r="B8782" t="s">
        <v>7840</v>
      </c>
      <c r="C8782" t="s">
        <v>33478</v>
      </c>
      <c r="D8782" t="s">
        <v>33476</v>
      </c>
      <c r="E8782"/>
      <c r="F8782"/>
      <c r="G8782"/>
      <c r="H8782"/>
      <c r="I8782"/>
      <c r="J8782"/>
      <c r="U8782" s="43"/>
      <c r="AE8782"/>
    </row>
    <row r="8783" spans="1:31">
      <c r="A8783">
        <v>23460</v>
      </c>
      <c r="B8783" t="s">
        <v>7840</v>
      </c>
      <c r="C8783" t="s">
        <v>33478</v>
      </c>
      <c r="D8783" t="s">
        <v>33476</v>
      </c>
      <c r="E8783"/>
      <c r="F8783"/>
      <c r="G8783"/>
      <c r="H8783"/>
      <c r="I8783"/>
      <c r="J8783"/>
      <c r="U8783" s="43"/>
      <c r="AE8783"/>
    </row>
    <row r="8784" spans="1:31">
      <c r="A8784">
        <v>23600</v>
      </c>
      <c r="B8784" t="s">
        <v>7841</v>
      </c>
      <c r="C8784" t="s">
        <v>33477</v>
      </c>
      <c r="D8784" t="s">
        <v>33476</v>
      </c>
      <c r="E8784"/>
      <c r="F8784"/>
      <c r="G8784"/>
      <c r="H8784"/>
      <c r="I8784"/>
      <c r="J8784"/>
      <c r="U8784" s="43"/>
      <c r="AE8784"/>
    </row>
    <row r="8785" spans="1:31">
      <c r="A8785">
        <v>23110</v>
      </c>
      <c r="B8785" t="s">
        <v>2503</v>
      </c>
      <c r="C8785" t="s">
        <v>33478</v>
      </c>
      <c r="D8785" t="s">
        <v>33476</v>
      </c>
      <c r="E8785"/>
      <c r="F8785"/>
      <c r="G8785"/>
      <c r="H8785"/>
      <c r="I8785"/>
      <c r="J8785"/>
      <c r="U8785" s="43"/>
      <c r="AE8785"/>
    </row>
    <row r="8786" spans="1:31">
      <c r="A8786">
        <v>23300</v>
      </c>
      <c r="B8786" t="s">
        <v>7842</v>
      </c>
      <c r="C8786" t="s">
        <v>33477</v>
      </c>
      <c r="D8786" t="s">
        <v>33476</v>
      </c>
      <c r="E8786"/>
      <c r="F8786"/>
      <c r="G8786"/>
      <c r="H8786"/>
      <c r="I8786"/>
      <c r="J8786"/>
      <c r="U8786" s="43"/>
      <c r="AE8786"/>
    </row>
    <row r="8787" spans="1:31">
      <c r="A8787">
        <v>23240</v>
      </c>
      <c r="B8787" t="s">
        <v>7843</v>
      </c>
      <c r="C8787" t="s">
        <v>33477</v>
      </c>
      <c r="D8787" t="s">
        <v>33476</v>
      </c>
      <c r="E8787"/>
      <c r="F8787"/>
      <c r="G8787"/>
      <c r="H8787"/>
      <c r="I8787"/>
      <c r="J8787"/>
      <c r="U8787" s="43"/>
      <c r="AE8787"/>
    </row>
    <row r="8788" spans="1:31">
      <c r="A8788">
        <v>23400</v>
      </c>
      <c r="B8788" t="s">
        <v>7844</v>
      </c>
      <c r="C8788" t="s">
        <v>33477</v>
      </c>
      <c r="D8788" t="s">
        <v>33476</v>
      </c>
      <c r="E8788"/>
      <c r="F8788"/>
      <c r="G8788"/>
      <c r="H8788"/>
      <c r="I8788"/>
      <c r="J8788"/>
      <c r="U8788" s="43"/>
      <c r="AE8788"/>
    </row>
    <row r="8789" spans="1:31">
      <c r="A8789">
        <v>23500</v>
      </c>
      <c r="B8789" t="s">
        <v>7845</v>
      </c>
      <c r="C8789" t="s">
        <v>33478</v>
      </c>
      <c r="D8789" t="s">
        <v>33476</v>
      </c>
      <c r="E8789"/>
      <c r="F8789"/>
      <c r="G8789"/>
      <c r="H8789"/>
      <c r="I8789"/>
      <c r="J8789"/>
      <c r="U8789" s="43"/>
      <c r="AE8789"/>
    </row>
    <row r="8790" spans="1:31">
      <c r="A8790">
        <v>23160</v>
      </c>
      <c r="B8790" t="s">
        <v>7846</v>
      </c>
      <c r="C8790" t="s">
        <v>33477</v>
      </c>
      <c r="D8790" t="s">
        <v>33476</v>
      </c>
      <c r="E8790"/>
      <c r="F8790"/>
      <c r="G8790"/>
      <c r="H8790"/>
      <c r="I8790"/>
      <c r="J8790"/>
      <c r="U8790" s="43"/>
      <c r="AE8790"/>
    </row>
    <row r="8791" spans="1:31">
      <c r="A8791">
        <v>23600</v>
      </c>
      <c r="B8791" t="s">
        <v>7847</v>
      </c>
      <c r="C8791" t="s">
        <v>33477</v>
      </c>
      <c r="D8791" t="s">
        <v>33476</v>
      </c>
      <c r="E8791"/>
      <c r="F8791"/>
      <c r="G8791"/>
      <c r="H8791"/>
      <c r="I8791"/>
      <c r="J8791"/>
      <c r="U8791" s="43"/>
      <c r="AE8791"/>
    </row>
    <row r="8792" spans="1:31">
      <c r="A8792">
        <v>23190</v>
      </c>
      <c r="B8792" t="s">
        <v>7848</v>
      </c>
      <c r="C8792" t="s">
        <v>33478</v>
      </c>
      <c r="D8792" t="s">
        <v>33476</v>
      </c>
      <c r="E8792"/>
      <c r="F8792"/>
      <c r="G8792"/>
      <c r="H8792"/>
      <c r="I8792"/>
      <c r="J8792"/>
      <c r="U8792" s="43"/>
      <c r="AE8792"/>
    </row>
    <row r="8793" spans="1:31">
      <c r="A8793">
        <v>23320</v>
      </c>
      <c r="B8793" t="s">
        <v>7849</v>
      </c>
      <c r="C8793" t="s">
        <v>33477</v>
      </c>
      <c r="D8793" t="s">
        <v>33476</v>
      </c>
      <c r="E8793"/>
      <c r="F8793"/>
      <c r="G8793"/>
      <c r="H8793"/>
      <c r="I8793"/>
      <c r="J8793"/>
      <c r="U8793" s="43"/>
      <c r="AE8793"/>
    </row>
    <row r="8794" spans="1:31">
      <c r="A8794">
        <v>23140</v>
      </c>
      <c r="B8794" t="s">
        <v>7850</v>
      </c>
      <c r="C8794" t="s">
        <v>33477</v>
      </c>
      <c r="D8794" t="s">
        <v>33476</v>
      </c>
      <c r="E8794"/>
      <c r="F8794"/>
      <c r="G8794"/>
      <c r="H8794"/>
      <c r="I8794"/>
      <c r="J8794"/>
      <c r="U8794" s="43"/>
      <c r="AE8794"/>
    </row>
    <row r="8795" spans="1:31">
      <c r="A8795">
        <v>23800</v>
      </c>
      <c r="B8795" t="s">
        <v>7851</v>
      </c>
      <c r="C8795" t="s">
        <v>33477</v>
      </c>
      <c r="D8795" t="s">
        <v>33476</v>
      </c>
      <c r="E8795"/>
      <c r="F8795"/>
      <c r="G8795"/>
      <c r="H8795"/>
      <c r="I8795"/>
      <c r="J8795"/>
      <c r="U8795" s="43"/>
      <c r="AE8795"/>
    </row>
    <row r="8796" spans="1:31">
      <c r="A8796">
        <v>23000</v>
      </c>
      <c r="B8796" t="s">
        <v>7852</v>
      </c>
      <c r="C8796" t="s">
        <v>33477</v>
      </c>
      <c r="D8796" t="s">
        <v>33476</v>
      </c>
      <c r="E8796"/>
      <c r="F8796"/>
      <c r="G8796"/>
      <c r="H8796"/>
      <c r="I8796"/>
      <c r="J8796"/>
      <c r="U8796" s="43"/>
      <c r="AE8796"/>
    </row>
    <row r="8797" spans="1:31">
      <c r="A8797">
        <v>23480</v>
      </c>
      <c r="B8797" t="s">
        <v>7853</v>
      </c>
      <c r="C8797" t="s">
        <v>33478</v>
      </c>
      <c r="D8797" t="s">
        <v>33476</v>
      </c>
      <c r="E8797"/>
      <c r="F8797"/>
      <c r="G8797"/>
      <c r="H8797"/>
      <c r="I8797"/>
      <c r="J8797"/>
      <c r="U8797" s="43"/>
      <c r="AE8797"/>
    </row>
    <row r="8798" spans="1:31">
      <c r="A8798">
        <v>23320</v>
      </c>
      <c r="B8798" t="s">
        <v>7854</v>
      </c>
      <c r="C8798" t="s">
        <v>33477</v>
      </c>
      <c r="D8798" t="s">
        <v>33476</v>
      </c>
      <c r="E8798"/>
      <c r="F8798"/>
      <c r="G8798"/>
      <c r="H8798"/>
      <c r="I8798"/>
      <c r="J8798"/>
      <c r="U8798" s="43"/>
      <c r="AE8798"/>
    </row>
    <row r="8799" spans="1:31">
      <c r="A8799">
        <v>23000</v>
      </c>
      <c r="B8799" t="s">
        <v>7855</v>
      </c>
      <c r="C8799" t="s">
        <v>33477</v>
      </c>
      <c r="D8799" t="s">
        <v>33476</v>
      </c>
      <c r="E8799"/>
      <c r="F8799"/>
      <c r="G8799"/>
      <c r="H8799"/>
      <c r="I8799"/>
      <c r="J8799"/>
      <c r="U8799" s="43"/>
      <c r="AE8799"/>
    </row>
    <row r="8800" spans="1:31">
      <c r="A8800">
        <v>23460</v>
      </c>
      <c r="B8800" t="s">
        <v>7856</v>
      </c>
      <c r="C8800" t="s">
        <v>33478</v>
      </c>
      <c r="D8800" t="s">
        <v>33476</v>
      </c>
      <c r="E8800"/>
      <c r="F8800"/>
      <c r="G8800"/>
      <c r="H8800"/>
      <c r="I8800"/>
      <c r="J8800"/>
      <c r="U8800" s="43"/>
      <c r="AE8800"/>
    </row>
    <row r="8801" spans="1:31">
      <c r="A8801">
        <v>23150</v>
      </c>
      <c r="B8801" t="s">
        <v>7857</v>
      </c>
      <c r="C8801" t="s">
        <v>33477</v>
      </c>
      <c r="D8801" t="e">
        <v>#N/A</v>
      </c>
      <c r="E8801"/>
      <c r="F8801"/>
      <c r="G8801"/>
      <c r="H8801"/>
      <c r="I8801"/>
      <c r="J8801"/>
      <c r="U8801" s="43"/>
      <c r="AE8801"/>
    </row>
    <row r="8802" spans="1:31">
      <c r="A8802">
        <v>23170</v>
      </c>
      <c r="B8802" t="s">
        <v>7858</v>
      </c>
      <c r="C8802" t="s">
        <v>33477</v>
      </c>
      <c r="D8802" t="s">
        <v>33476</v>
      </c>
      <c r="E8802"/>
      <c r="F8802"/>
      <c r="G8802"/>
      <c r="H8802"/>
      <c r="I8802"/>
      <c r="J8802"/>
      <c r="U8802" s="43"/>
      <c r="AE8802"/>
    </row>
    <row r="8803" spans="1:31">
      <c r="A8803">
        <v>23350</v>
      </c>
      <c r="B8803" t="s">
        <v>7859</v>
      </c>
      <c r="C8803" t="s">
        <v>33477</v>
      </c>
      <c r="D8803" t="e">
        <v>#N/A</v>
      </c>
      <c r="E8803"/>
      <c r="F8803"/>
      <c r="G8803"/>
      <c r="H8803"/>
      <c r="I8803"/>
      <c r="J8803"/>
      <c r="U8803" s="43"/>
      <c r="AE8803"/>
    </row>
    <row r="8804" spans="1:31">
      <c r="A8804">
        <v>23250</v>
      </c>
      <c r="B8804" t="s">
        <v>7860</v>
      </c>
      <c r="C8804" t="s">
        <v>33478</v>
      </c>
      <c r="D8804" t="s">
        <v>33476</v>
      </c>
      <c r="E8804"/>
      <c r="F8804"/>
      <c r="G8804"/>
      <c r="H8804"/>
      <c r="I8804"/>
      <c r="J8804"/>
      <c r="U8804" s="43"/>
      <c r="AE8804"/>
    </row>
    <row r="8805" spans="1:31">
      <c r="A8805">
        <v>23600</v>
      </c>
      <c r="B8805" t="s">
        <v>7861</v>
      </c>
      <c r="C8805" t="s">
        <v>33477</v>
      </c>
      <c r="D8805" t="s">
        <v>33476</v>
      </c>
      <c r="E8805"/>
      <c r="F8805"/>
      <c r="G8805"/>
      <c r="H8805"/>
      <c r="I8805"/>
      <c r="J8805"/>
      <c r="U8805" s="43"/>
      <c r="AE8805"/>
    </row>
    <row r="8806" spans="1:31">
      <c r="A8806">
        <v>23230</v>
      </c>
      <c r="B8806" t="s">
        <v>7862</v>
      </c>
      <c r="C8806" t="s">
        <v>33477</v>
      </c>
      <c r="D8806" t="s">
        <v>33476</v>
      </c>
      <c r="E8806"/>
      <c r="F8806"/>
      <c r="G8806"/>
      <c r="H8806"/>
      <c r="I8806"/>
      <c r="J8806"/>
      <c r="U8806" s="43"/>
      <c r="AE8806"/>
    </row>
    <row r="8807" spans="1:31">
      <c r="A8807">
        <v>23120</v>
      </c>
      <c r="B8807" t="s">
        <v>7863</v>
      </c>
      <c r="C8807" t="s">
        <v>33478</v>
      </c>
      <c r="D8807" t="e">
        <v>#N/A</v>
      </c>
      <c r="E8807"/>
      <c r="F8807"/>
      <c r="G8807"/>
      <c r="H8807"/>
      <c r="I8807"/>
      <c r="J8807"/>
      <c r="U8807" s="43"/>
      <c r="AE8807"/>
    </row>
    <row r="8808" spans="1:31">
      <c r="A8808">
        <v>23300</v>
      </c>
      <c r="B8808" t="s">
        <v>7864</v>
      </c>
      <c r="C8808" t="s">
        <v>33477</v>
      </c>
      <c r="D8808" t="s">
        <v>33476</v>
      </c>
      <c r="E8808"/>
      <c r="F8808"/>
      <c r="G8808"/>
      <c r="H8808"/>
      <c r="I8808"/>
      <c r="J8808"/>
      <c r="U8808" s="43"/>
      <c r="AE8808"/>
    </row>
    <row r="8809" spans="1:31">
      <c r="A8809">
        <v>23170</v>
      </c>
      <c r="B8809" t="s">
        <v>7865</v>
      </c>
      <c r="C8809" t="s">
        <v>33477</v>
      </c>
      <c r="D8809" t="s">
        <v>33476</v>
      </c>
      <c r="E8809"/>
      <c r="F8809"/>
      <c r="G8809"/>
      <c r="H8809"/>
      <c r="I8809"/>
      <c r="J8809"/>
      <c r="U8809" s="43"/>
      <c r="AE8809"/>
    </row>
    <row r="8810" spans="1:31">
      <c r="A8810">
        <v>23250</v>
      </c>
      <c r="B8810" t="s">
        <v>7866</v>
      </c>
      <c r="C8810" t="s">
        <v>33478</v>
      </c>
      <c r="D8810" t="s">
        <v>33476</v>
      </c>
      <c r="E8810"/>
      <c r="F8810"/>
      <c r="G8810"/>
      <c r="H8810"/>
      <c r="I8810"/>
      <c r="J8810"/>
      <c r="U8810" s="43"/>
      <c r="AE8810"/>
    </row>
    <row r="8811" spans="1:31">
      <c r="A8811">
        <v>23170</v>
      </c>
      <c r="B8811" t="s">
        <v>7867</v>
      </c>
      <c r="C8811" t="s">
        <v>33477</v>
      </c>
      <c r="D8811" t="s">
        <v>33476</v>
      </c>
      <c r="E8811"/>
      <c r="F8811"/>
      <c r="G8811"/>
      <c r="H8811"/>
      <c r="I8811"/>
      <c r="J8811"/>
      <c r="U8811" s="43"/>
      <c r="AE8811"/>
    </row>
    <row r="8812" spans="1:31">
      <c r="A8812">
        <v>23140</v>
      </c>
      <c r="B8812" t="s">
        <v>7868</v>
      </c>
      <c r="C8812" t="s">
        <v>33477</v>
      </c>
      <c r="D8812" t="s">
        <v>33476</v>
      </c>
      <c r="E8812"/>
      <c r="F8812"/>
      <c r="G8812"/>
      <c r="H8812"/>
      <c r="I8812"/>
      <c r="J8812"/>
      <c r="U8812" s="43"/>
      <c r="AE8812"/>
    </row>
    <row r="8813" spans="1:31">
      <c r="A8813">
        <v>23800</v>
      </c>
      <c r="B8813" t="s">
        <v>7869</v>
      </c>
      <c r="C8813" t="s">
        <v>33477</v>
      </c>
      <c r="D8813" t="s">
        <v>33476</v>
      </c>
      <c r="E8813"/>
      <c r="F8813"/>
      <c r="G8813"/>
      <c r="H8813"/>
      <c r="I8813"/>
      <c r="J8813"/>
      <c r="U8813" s="43"/>
      <c r="AE8813"/>
    </row>
    <row r="8814" spans="1:31">
      <c r="A8814">
        <v>23340</v>
      </c>
      <c r="B8814" t="s">
        <v>6063</v>
      </c>
      <c r="C8814" t="s">
        <v>33478</v>
      </c>
      <c r="D8814" t="s">
        <v>33482</v>
      </c>
      <c r="E8814"/>
      <c r="F8814"/>
      <c r="G8814"/>
      <c r="H8814"/>
      <c r="I8814"/>
      <c r="J8814"/>
      <c r="U8814" s="43"/>
      <c r="AE8814"/>
    </row>
    <row r="8815" spans="1:31">
      <c r="A8815">
        <v>23260</v>
      </c>
      <c r="B8815" t="s">
        <v>7870</v>
      </c>
      <c r="C8815" t="s">
        <v>33478</v>
      </c>
      <c r="D8815" t="s">
        <v>33476</v>
      </c>
      <c r="E8815"/>
      <c r="F8815"/>
      <c r="G8815"/>
      <c r="H8815"/>
      <c r="I8815"/>
      <c r="J8815"/>
      <c r="U8815" s="43"/>
      <c r="AE8815"/>
    </row>
    <row r="8816" spans="1:31">
      <c r="A8816">
        <v>23260</v>
      </c>
      <c r="B8816" t="s">
        <v>7871</v>
      </c>
      <c r="C8816" t="s">
        <v>33478</v>
      </c>
      <c r="D8816" t="s">
        <v>33476</v>
      </c>
      <c r="E8816"/>
      <c r="F8816"/>
      <c r="G8816"/>
      <c r="H8816"/>
      <c r="I8816"/>
      <c r="J8816"/>
      <c r="U8816" s="43"/>
      <c r="AE8816"/>
    </row>
    <row r="8817" spans="1:31">
      <c r="A8817">
        <v>24300</v>
      </c>
      <c r="B8817" t="s">
        <v>7872</v>
      </c>
      <c r="C8817" t="s">
        <v>33477</v>
      </c>
      <c r="D8817" t="s">
        <v>33476</v>
      </c>
      <c r="E8817"/>
      <c r="F8817"/>
      <c r="G8817"/>
      <c r="H8817"/>
      <c r="I8817"/>
      <c r="J8817"/>
      <c r="U8817" s="43"/>
      <c r="AE8817"/>
    </row>
    <row r="8818" spans="1:31">
      <c r="A8818">
        <v>24460</v>
      </c>
      <c r="B8818" t="s">
        <v>7873</v>
      </c>
      <c r="C8818" t="s">
        <v>33477</v>
      </c>
      <c r="D8818" t="s">
        <v>33476</v>
      </c>
      <c r="E8818"/>
      <c r="F8818"/>
      <c r="G8818"/>
      <c r="H8818"/>
      <c r="I8818"/>
      <c r="J8818"/>
      <c r="U8818" s="43"/>
      <c r="AE8818"/>
    </row>
    <row r="8819" spans="1:31">
      <c r="A8819">
        <v>24210</v>
      </c>
      <c r="B8819" t="s">
        <v>7874</v>
      </c>
      <c r="C8819" t="s">
        <v>33477</v>
      </c>
      <c r="D8819" t="s">
        <v>33476</v>
      </c>
      <c r="E8819"/>
      <c r="F8819"/>
      <c r="G8819"/>
      <c r="H8819"/>
      <c r="I8819"/>
      <c r="J8819"/>
      <c r="U8819" s="43"/>
      <c r="AE8819"/>
    </row>
    <row r="8820" spans="1:31">
      <c r="A8820">
        <v>24480</v>
      </c>
      <c r="B8820" t="s">
        <v>7875</v>
      </c>
      <c r="C8820" t="s">
        <v>33477</v>
      </c>
      <c r="D8820" t="s">
        <v>33476</v>
      </c>
      <c r="E8820"/>
      <c r="F8820"/>
      <c r="G8820"/>
      <c r="H8820"/>
      <c r="I8820"/>
      <c r="J8820"/>
      <c r="U8820" s="43"/>
      <c r="AE8820"/>
    </row>
    <row r="8821" spans="1:31">
      <c r="A8821">
        <v>24220</v>
      </c>
      <c r="B8821" t="s">
        <v>7876</v>
      </c>
      <c r="C8821" t="s">
        <v>33477</v>
      </c>
      <c r="D8821" t="s">
        <v>33476</v>
      </c>
      <c r="E8821"/>
      <c r="F8821"/>
      <c r="G8821"/>
      <c r="H8821"/>
      <c r="I8821"/>
      <c r="J8821"/>
      <c r="U8821" s="43"/>
      <c r="AE8821"/>
    </row>
    <row r="8822" spans="1:31">
      <c r="A8822">
        <v>24600</v>
      </c>
      <c r="B8822" t="s">
        <v>7877</v>
      </c>
      <c r="C8822" t="s">
        <v>33477</v>
      </c>
      <c r="D8822" t="s">
        <v>33476</v>
      </c>
      <c r="E8822"/>
      <c r="F8822"/>
      <c r="G8822"/>
      <c r="H8822"/>
      <c r="I8822"/>
      <c r="J8822"/>
      <c r="U8822" s="43"/>
      <c r="AE8822"/>
    </row>
    <row r="8823" spans="1:31">
      <c r="A8823">
        <v>24270</v>
      </c>
      <c r="B8823" t="s">
        <v>7878</v>
      </c>
      <c r="C8823" t="s">
        <v>33477</v>
      </c>
      <c r="D8823" t="s">
        <v>33476</v>
      </c>
      <c r="E8823"/>
      <c r="F8823"/>
      <c r="G8823"/>
      <c r="H8823"/>
      <c r="I8823"/>
      <c r="J8823"/>
      <c r="U8823" s="43"/>
      <c r="AE8823"/>
    </row>
    <row r="8824" spans="1:31">
      <c r="A8824">
        <v>24160</v>
      </c>
      <c r="B8824" t="s">
        <v>7879</v>
      </c>
      <c r="C8824" t="s">
        <v>33477</v>
      </c>
      <c r="D8824" t="s">
        <v>33476</v>
      </c>
      <c r="E8824"/>
      <c r="F8824"/>
      <c r="G8824"/>
      <c r="H8824"/>
      <c r="I8824"/>
      <c r="J8824"/>
      <c r="U8824" s="43"/>
      <c r="AE8824"/>
    </row>
    <row r="8825" spans="1:31">
      <c r="A8825">
        <v>24430</v>
      </c>
      <c r="B8825" t="s">
        <v>7880</v>
      </c>
      <c r="C8825" t="s">
        <v>33477</v>
      </c>
      <c r="D8825" t="s">
        <v>33476</v>
      </c>
      <c r="E8825"/>
      <c r="F8825"/>
      <c r="G8825"/>
      <c r="H8825"/>
      <c r="I8825"/>
      <c r="J8825"/>
      <c r="U8825" s="43"/>
      <c r="AE8825"/>
    </row>
    <row r="8826" spans="1:31">
      <c r="A8826">
        <v>24420</v>
      </c>
      <c r="B8826" t="s">
        <v>7881</v>
      </c>
      <c r="C8826" t="s">
        <v>33477</v>
      </c>
      <c r="D8826" t="s">
        <v>33476</v>
      </c>
      <c r="E8826"/>
      <c r="F8826"/>
      <c r="G8826"/>
      <c r="H8826"/>
      <c r="I8826"/>
      <c r="J8826"/>
      <c r="U8826" s="43"/>
      <c r="AE8826"/>
    </row>
    <row r="8827" spans="1:31">
      <c r="A8827">
        <v>24590</v>
      </c>
      <c r="B8827" t="s">
        <v>7882</v>
      </c>
      <c r="C8827" t="s">
        <v>33477</v>
      </c>
      <c r="D8827" t="s">
        <v>33476</v>
      </c>
      <c r="E8827"/>
      <c r="F8827"/>
      <c r="G8827"/>
      <c r="H8827"/>
      <c r="I8827"/>
      <c r="J8827"/>
      <c r="U8827" s="43"/>
      <c r="AE8827"/>
    </row>
    <row r="8828" spans="1:31">
      <c r="A8828">
        <v>24290</v>
      </c>
      <c r="B8828" t="s">
        <v>7883</v>
      </c>
      <c r="C8828" t="s">
        <v>33477</v>
      </c>
      <c r="D8828" t="s">
        <v>33476</v>
      </c>
      <c r="E8828"/>
      <c r="F8828"/>
      <c r="G8828"/>
      <c r="H8828"/>
      <c r="I8828"/>
      <c r="J8828"/>
      <c r="U8828" s="43"/>
      <c r="AE8828"/>
    </row>
    <row r="8829" spans="1:31">
      <c r="A8829">
        <v>24260</v>
      </c>
      <c r="B8829" t="s">
        <v>7884</v>
      </c>
      <c r="C8829" t="s">
        <v>33477</v>
      </c>
      <c r="D8829" t="s">
        <v>33476</v>
      </c>
      <c r="E8829"/>
      <c r="F8829"/>
      <c r="G8829"/>
      <c r="H8829"/>
      <c r="I8829"/>
      <c r="J8829"/>
      <c r="U8829" s="43"/>
      <c r="AE8829"/>
    </row>
    <row r="8830" spans="1:31">
      <c r="A8830">
        <v>24300</v>
      </c>
      <c r="B8830" t="s">
        <v>7885</v>
      </c>
      <c r="C8830" t="s">
        <v>33477</v>
      </c>
      <c r="D8830" t="s">
        <v>33476</v>
      </c>
      <c r="E8830"/>
      <c r="F8830"/>
      <c r="G8830"/>
      <c r="H8830"/>
      <c r="I8830"/>
      <c r="J8830"/>
      <c r="U8830" s="43"/>
      <c r="AE8830"/>
    </row>
    <row r="8831" spans="1:31">
      <c r="A8831">
        <v>24290</v>
      </c>
      <c r="B8831" t="s">
        <v>7886</v>
      </c>
      <c r="C8831" t="s">
        <v>33477</v>
      </c>
      <c r="D8831" t="s">
        <v>33476</v>
      </c>
      <c r="E8831"/>
      <c r="F8831"/>
      <c r="G8831"/>
      <c r="H8831"/>
      <c r="I8831"/>
      <c r="J8831"/>
      <c r="U8831" s="43"/>
      <c r="AE8831"/>
    </row>
    <row r="8832" spans="1:31">
      <c r="A8832">
        <v>24210</v>
      </c>
      <c r="B8832" t="s">
        <v>7887</v>
      </c>
      <c r="C8832" t="s">
        <v>33477</v>
      </c>
      <c r="D8832" t="s">
        <v>33476</v>
      </c>
      <c r="E8832"/>
      <c r="F8832"/>
      <c r="G8832"/>
      <c r="H8832"/>
      <c r="I8832"/>
      <c r="J8832"/>
      <c r="U8832" s="43"/>
      <c r="AE8832"/>
    </row>
    <row r="8833" spans="1:31">
      <c r="A8833">
        <v>24210</v>
      </c>
      <c r="B8833" t="s">
        <v>7888</v>
      </c>
      <c r="C8833" t="s">
        <v>33477</v>
      </c>
      <c r="D8833" t="s">
        <v>33476</v>
      </c>
      <c r="E8833"/>
      <c r="F8833"/>
      <c r="G8833"/>
      <c r="H8833"/>
      <c r="I8833"/>
      <c r="J8833"/>
      <c r="U8833" s="43"/>
      <c r="AE8833"/>
    </row>
    <row r="8834" spans="1:31">
      <c r="A8834">
        <v>24390</v>
      </c>
      <c r="B8834" t="s">
        <v>7889</v>
      </c>
      <c r="C8834" t="s">
        <v>33477</v>
      </c>
      <c r="D8834" t="s">
        <v>33476</v>
      </c>
      <c r="E8834"/>
      <c r="F8834"/>
      <c r="G8834"/>
      <c r="H8834"/>
      <c r="I8834"/>
      <c r="J8834"/>
      <c r="U8834" s="43"/>
      <c r="AE8834"/>
    </row>
    <row r="8835" spans="1:31">
      <c r="A8835">
        <v>24150</v>
      </c>
      <c r="B8835" t="s">
        <v>7890</v>
      </c>
      <c r="C8835" t="s">
        <v>33477</v>
      </c>
      <c r="D8835" t="s">
        <v>33476</v>
      </c>
      <c r="E8835"/>
      <c r="F8835"/>
      <c r="G8835"/>
      <c r="H8835"/>
      <c r="I8835"/>
      <c r="J8835"/>
      <c r="U8835" s="43"/>
      <c r="AE8835"/>
    </row>
    <row r="8836" spans="1:31">
      <c r="A8836">
        <v>24150</v>
      </c>
      <c r="B8836" t="s">
        <v>7891</v>
      </c>
      <c r="C8836" t="s">
        <v>33477</v>
      </c>
      <c r="D8836" t="s">
        <v>33476</v>
      </c>
      <c r="E8836"/>
      <c r="F8836"/>
      <c r="G8836"/>
      <c r="H8836"/>
      <c r="I8836"/>
      <c r="J8836"/>
      <c r="U8836" s="43"/>
      <c r="AE8836"/>
    </row>
    <row r="8837" spans="1:31">
      <c r="A8837">
        <v>24560</v>
      </c>
      <c r="B8837" t="s">
        <v>7892</v>
      </c>
      <c r="C8837" t="s">
        <v>33477</v>
      </c>
      <c r="D8837" t="s">
        <v>33476</v>
      </c>
      <c r="E8837"/>
      <c r="F8837"/>
      <c r="G8837"/>
      <c r="H8837"/>
      <c r="I8837"/>
      <c r="J8837"/>
      <c r="U8837" s="43"/>
      <c r="AE8837"/>
    </row>
    <row r="8838" spans="1:31">
      <c r="A8838">
        <v>24210</v>
      </c>
      <c r="B8838" t="s">
        <v>7893</v>
      </c>
      <c r="C8838" t="s">
        <v>33477</v>
      </c>
      <c r="D8838" t="s">
        <v>33476</v>
      </c>
      <c r="E8838"/>
      <c r="F8838"/>
      <c r="G8838"/>
      <c r="H8838"/>
      <c r="I8838"/>
      <c r="J8838"/>
      <c r="U8838" s="43"/>
      <c r="AE8838"/>
    </row>
    <row r="8839" spans="1:31">
      <c r="A8839">
        <v>24330</v>
      </c>
      <c r="B8839" t="s">
        <v>7894</v>
      </c>
      <c r="C8839" t="s">
        <v>33477</v>
      </c>
      <c r="D8839" t="s">
        <v>33476</v>
      </c>
      <c r="E8839"/>
      <c r="F8839"/>
      <c r="G8839"/>
      <c r="H8839"/>
      <c r="I8839"/>
      <c r="J8839"/>
      <c r="U8839" s="43"/>
      <c r="AE8839"/>
    </row>
    <row r="8840" spans="1:31">
      <c r="A8840">
        <v>24330</v>
      </c>
      <c r="B8840" t="s">
        <v>7894</v>
      </c>
      <c r="C8840" t="s">
        <v>33477</v>
      </c>
      <c r="D8840" t="s">
        <v>33476</v>
      </c>
      <c r="E8840"/>
      <c r="F8840"/>
      <c r="G8840"/>
      <c r="H8840"/>
      <c r="I8840"/>
      <c r="J8840"/>
      <c r="U8840" s="43"/>
      <c r="AE8840"/>
    </row>
    <row r="8841" spans="1:31">
      <c r="A8841">
        <v>24330</v>
      </c>
      <c r="B8841" t="s">
        <v>7894</v>
      </c>
      <c r="C8841" t="s">
        <v>33477</v>
      </c>
      <c r="D8841" t="s">
        <v>33476</v>
      </c>
      <c r="E8841"/>
      <c r="F8841"/>
      <c r="G8841"/>
      <c r="H8841"/>
      <c r="I8841"/>
      <c r="J8841"/>
      <c r="U8841" s="43"/>
      <c r="AE8841"/>
    </row>
    <row r="8842" spans="1:31">
      <c r="A8842">
        <v>24330</v>
      </c>
      <c r="B8842" t="s">
        <v>7894</v>
      </c>
      <c r="C8842" t="s">
        <v>33477</v>
      </c>
      <c r="D8842" t="s">
        <v>33476</v>
      </c>
      <c r="E8842"/>
      <c r="F8842"/>
      <c r="G8842"/>
      <c r="H8842"/>
      <c r="I8842"/>
      <c r="J8842"/>
      <c r="U8842" s="43"/>
      <c r="AE8842"/>
    </row>
    <row r="8843" spans="1:31">
      <c r="A8843">
        <v>24330</v>
      </c>
      <c r="B8843" t="s">
        <v>7894</v>
      </c>
      <c r="C8843" t="s">
        <v>33477</v>
      </c>
      <c r="D8843" t="s">
        <v>33476</v>
      </c>
      <c r="E8843"/>
      <c r="F8843"/>
      <c r="G8843"/>
      <c r="H8843"/>
      <c r="I8843"/>
      <c r="J8843"/>
      <c r="U8843" s="43"/>
      <c r="AE8843"/>
    </row>
    <row r="8844" spans="1:31">
      <c r="A8844">
        <v>24640</v>
      </c>
      <c r="B8844" t="s">
        <v>7894</v>
      </c>
      <c r="C8844" t="s">
        <v>33477</v>
      </c>
      <c r="D8844" t="s">
        <v>33476</v>
      </c>
      <c r="E8844"/>
      <c r="F8844"/>
      <c r="G8844"/>
      <c r="H8844"/>
      <c r="I8844"/>
      <c r="J8844"/>
      <c r="U8844" s="43"/>
      <c r="AE8844"/>
    </row>
    <row r="8845" spans="1:31">
      <c r="A8845">
        <v>24150</v>
      </c>
      <c r="B8845" t="s">
        <v>7895</v>
      </c>
      <c r="C8845" t="s">
        <v>33477</v>
      </c>
      <c r="D8845" t="s">
        <v>33476</v>
      </c>
      <c r="E8845"/>
      <c r="F8845"/>
      <c r="G8845"/>
      <c r="H8845"/>
      <c r="I8845"/>
      <c r="J8845"/>
      <c r="U8845" s="43"/>
      <c r="AE8845"/>
    </row>
    <row r="8846" spans="1:31">
      <c r="A8846">
        <v>24440</v>
      </c>
      <c r="B8846" t="s">
        <v>7896</v>
      </c>
      <c r="C8846" t="s">
        <v>33477</v>
      </c>
      <c r="D8846" t="s">
        <v>33476</v>
      </c>
      <c r="E8846"/>
      <c r="F8846"/>
      <c r="G8846"/>
      <c r="H8846"/>
      <c r="I8846"/>
      <c r="J8846"/>
      <c r="U8846" s="43"/>
      <c r="AE8846"/>
    </row>
    <row r="8847" spans="1:31">
      <c r="A8847">
        <v>24440</v>
      </c>
      <c r="B8847" t="s">
        <v>7896</v>
      </c>
      <c r="C8847" t="s">
        <v>33477</v>
      </c>
      <c r="D8847" t="s">
        <v>33476</v>
      </c>
      <c r="E8847"/>
      <c r="F8847"/>
      <c r="G8847"/>
      <c r="H8847"/>
      <c r="I8847"/>
      <c r="J8847"/>
      <c r="U8847" s="43"/>
      <c r="AE8847"/>
    </row>
    <row r="8848" spans="1:31">
      <c r="A8848">
        <v>24440</v>
      </c>
      <c r="B8848" t="s">
        <v>7896</v>
      </c>
      <c r="C8848" t="s">
        <v>33477</v>
      </c>
      <c r="D8848" t="s">
        <v>33476</v>
      </c>
      <c r="E8848"/>
      <c r="F8848"/>
      <c r="G8848"/>
      <c r="H8848"/>
      <c r="I8848"/>
      <c r="J8848"/>
      <c r="U8848" s="43"/>
      <c r="AE8848"/>
    </row>
    <row r="8849" spans="1:31">
      <c r="A8849">
        <v>24440</v>
      </c>
      <c r="B8849" t="s">
        <v>7896</v>
      </c>
      <c r="C8849" t="s">
        <v>33477</v>
      </c>
      <c r="D8849" t="s">
        <v>33476</v>
      </c>
      <c r="E8849"/>
      <c r="F8849"/>
      <c r="G8849"/>
      <c r="H8849"/>
      <c r="I8849"/>
      <c r="J8849"/>
      <c r="U8849" s="43"/>
      <c r="AE8849"/>
    </row>
    <row r="8850" spans="1:31">
      <c r="A8850">
        <v>24440</v>
      </c>
      <c r="B8850" t="s">
        <v>7896</v>
      </c>
      <c r="C8850" t="s">
        <v>33477</v>
      </c>
      <c r="D8850" t="s">
        <v>33476</v>
      </c>
      <c r="E8850"/>
      <c r="F8850"/>
      <c r="G8850"/>
      <c r="H8850"/>
      <c r="I8850"/>
      <c r="J8850"/>
      <c r="U8850" s="43"/>
      <c r="AE8850"/>
    </row>
    <row r="8851" spans="1:31">
      <c r="A8851">
        <v>24400</v>
      </c>
      <c r="B8851" t="s">
        <v>7897</v>
      </c>
      <c r="C8851" t="s">
        <v>33477</v>
      </c>
      <c r="D8851" t="s">
        <v>33476</v>
      </c>
      <c r="E8851"/>
      <c r="F8851"/>
      <c r="G8851"/>
      <c r="H8851"/>
      <c r="I8851"/>
      <c r="J8851"/>
      <c r="U8851" s="43"/>
      <c r="AE8851"/>
    </row>
    <row r="8852" spans="1:31">
      <c r="A8852">
        <v>24120</v>
      </c>
      <c r="B8852" t="s">
        <v>7898</v>
      </c>
      <c r="C8852" t="s">
        <v>33477</v>
      </c>
      <c r="D8852" t="s">
        <v>33476</v>
      </c>
      <c r="E8852"/>
      <c r="F8852"/>
      <c r="G8852"/>
      <c r="H8852"/>
      <c r="I8852"/>
      <c r="J8852"/>
      <c r="U8852" s="43"/>
      <c r="AE8852"/>
    </row>
    <row r="8853" spans="1:31">
      <c r="A8853">
        <v>24140</v>
      </c>
      <c r="B8853" t="s">
        <v>7899</v>
      </c>
      <c r="C8853" t="s">
        <v>33477</v>
      </c>
      <c r="D8853" t="s">
        <v>33476</v>
      </c>
      <c r="E8853"/>
      <c r="F8853"/>
      <c r="G8853"/>
      <c r="H8853"/>
      <c r="I8853"/>
      <c r="J8853"/>
      <c r="U8853" s="43"/>
      <c r="AE8853"/>
    </row>
    <row r="8854" spans="1:31">
      <c r="A8854">
        <v>24400</v>
      </c>
      <c r="B8854" t="s">
        <v>7900</v>
      </c>
      <c r="C8854" t="s">
        <v>33477</v>
      </c>
      <c r="D8854" t="s">
        <v>33476</v>
      </c>
      <c r="E8854"/>
      <c r="F8854"/>
      <c r="G8854"/>
      <c r="H8854"/>
      <c r="I8854"/>
      <c r="J8854"/>
      <c r="U8854" s="43"/>
      <c r="AE8854"/>
    </row>
    <row r="8855" spans="1:31">
      <c r="A8855">
        <v>24140</v>
      </c>
      <c r="B8855" t="s">
        <v>7901</v>
      </c>
      <c r="C8855" t="s">
        <v>33477</v>
      </c>
      <c r="D8855" t="s">
        <v>33476</v>
      </c>
      <c r="E8855"/>
      <c r="F8855"/>
      <c r="G8855"/>
      <c r="H8855"/>
      <c r="I8855"/>
      <c r="J8855"/>
      <c r="U8855" s="43"/>
      <c r="AE8855"/>
    </row>
    <row r="8856" spans="1:31">
      <c r="A8856">
        <v>24170</v>
      </c>
      <c r="B8856" t="s">
        <v>7902</v>
      </c>
      <c r="C8856" t="s">
        <v>33477</v>
      </c>
      <c r="D8856" t="s">
        <v>33476</v>
      </c>
      <c r="E8856"/>
      <c r="F8856"/>
      <c r="G8856"/>
      <c r="H8856"/>
      <c r="I8856"/>
      <c r="J8856"/>
      <c r="U8856" s="43"/>
      <c r="AE8856"/>
    </row>
    <row r="8857" spans="1:31">
      <c r="A8857">
        <v>24170</v>
      </c>
      <c r="B8857" t="s">
        <v>7902</v>
      </c>
      <c r="C8857" t="s">
        <v>33477</v>
      </c>
      <c r="D8857" t="s">
        <v>33476</v>
      </c>
      <c r="E8857"/>
      <c r="F8857"/>
      <c r="G8857"/>
      <c r="H8857"/>
      <c r="I8857"/>
      <c r="J8857"/>
      <c r="U8857" s="43"/>
      <c r="AE8857"/>
    </row>
    <row r="8858" spans="1:31">
      <c r="A8858">
        <v>24170</v>
      </c>
      <c r="B8858" t="s">
        <v>7902</v>
      </c>
      <c r="C8858" t="s">
        <v>33477</v>
      </c>
      <c r="D8858" t="s">
        <v>33476</v>
      </c>
      <c r="E8858"/>
      <c r="F8858"/>
      <c r="G8858"/>
      <c r="H8858"/>
      <c r="I8858"/>
      <c r="J8858"/>
      <c r="U8858" s="43"/>
      <c r="AE8858"/>
    </row>
    <row r="8859" spans="1:31">
      <c r="A8859">
        <v>24220</v>
      </c>
      <c r="B8859" t="s">
        <v>7903</v>
      </c>
      <c r="C8859" t="s">
        <v>33477</v>
      </c>
      <c r="D8859" t="s">
        <v>33476</v>
      </c>
      <c r="E8859"/>
      <c r="F8859"/>
      <c r="G8859"/>
      <c r="H8859"/>
      <c r="I8859"/>
      <c r="J8859"/>
      <c r="U8859" s="43"/>
      <c r="AE8859"/>
    </row>
    <row r="8860" spans="1:31">
      <c r="A8860">
        <v>24100</v>
      </c>
      <c r="B8860" t="s">
        <v>7904</v>
      </c>
      <c r="C8860" t="s">
        <v>33477</v>
      </c>
      <c r="D8860" t="s">
        <v>33476</v>
      </c>
      <c r="E8860"/>
      <c r="F8860"/>
      <c r="G8860"/>
      <c r="H8860"/>
      <c r="I8860"/>
      <c r="J8860"/>
      <c r="U8860" s="43"/>
      <c r="AE8860"/>
    </row>
    <row r="8861" spans="1:31">
      <c r="A8861">
        <v>24320</v>
      </c>
      <c r="B8861" t="s">
        <v>7905</v>
      </c>
      <c r="C8861" t="s">
        <v>33477</v>
      </c>
      <c r="D8861" t="s">
        <v>33476</v>
      </c>
      <c r="E8861"/>
      <c r="F8861"/>
      <c r="G8861"/>
      <c r="H8861"/>
      <c r="I8861"/>
      <c r="J8861"/>
      <c r="U8861" s="43"/>
      <c r="AE8861"/>
    </row>
    <row r="8862" spans="1:31">
      <c r="A8862">
        <v>24550</v>
      </c>
      <c r="B8862" t="s">
        <v>5305</v>
      </c>
      <c r="C8862" t="s">
        <v>33477</v>
      </c>
      <c r="D8862" t="s">
        <v>33476</v>
      </c>
      <c r="E8862"/>
      <c r="F8862"/>
      <c r="G8862"/>
      <c r="H8862"/>
      <c r="I8862"/>
      <c r="J8862"/>
      <c r="U8862" s="43"/>
      <c r="AE8862"/>
    </row>
    <row r="8863" spans="1:31">
      <c r="A8863">
        <v>24220</v>
      </c>
      <c r="B8863" t="s">
        <v>7906</v>
      </c>
      <c r="C8863" t="s">
        <v>33477</v>
      </c>
      <c r="D8863" t="s">
        <v>33476</v>
      </c>
      <c r="E8863"/>
      <c r="F8863"/>
      <c r="G8863"/>
      <c r="H8863"/>
      <c r="I8863"/>
      <c r="J8863"/>
      <c r="U8863" s="43"/>
      <c r="AE8863"/>
    </row>
    <row r="8864" spans="1:31">
      <c r="A8864">
        <v>24310</v>
      </c>
      <c r="B8864" t="s">
        <v>7907</v>
      </c>
      <c r="C8864" t="s">
        <v>33477</v>
      </c>
      <c r="D8864" t="s">
        <v>33476</v>
      </c>
      <c r="E8864"/>
      <c r="F8864"/>
      <c r="G8864"/>
      <c r="H8864"/>
      <c r="I8864"/>
      <c r="J8864"/>
      <c r="U8864" s="43"/>
      <c r="AE8864"/>
    </row>
    <row r="8865" spans="1:31">
      <c r="A8865">
        <v>24540</v>
      </c>
      <c r="B8865" t="s">
        <v>5692</v>
      </c>
      <c r="C8865" t="s">
        <v>33477</v>
      </c>
      <c r="D8865" t="s">
        <v>33476</v>
      </c>
      <c r="E8865"/>
      <c r="F8865"/>
      <c r="G8865"/>
      <c r="H8865"/>
      <c r="I8865"/>
      <c r="J8865"/>
      <c r="U8865" s="43"/>
      <c r="AE8865"/>
    </row>
    <row r="8866" spans="1:31">
      <c r="A8866">
        <v>24560</v>
      </c>
      <c r="B8866" t="s">
        <v>7908</v>
      </c>
      <c r="C8866" t="s">
        <v>33477</v>
      </c>
      <c r="D8866" t="s">
        <v>33476</v>
      </c>
      <c r="E8866"/>
      <c r="F8866"/>
      <c r="G8866"/>
      <c r="H8866"/>
      <c r="I8866"/>
      <c r="J8866"/>
      <c r="U8866" s="43"/>
      <c r="AE8866"/>
    </row>
    <row r="8867" spans="1:31">
      <c r="A8867">
        <v>24390</v>
      </c>
      <c r="B8867" t="s">
        <v>7909</v>
      </c>
      <c r="C8867" t="s">
        <v>33477</v>
      </c>
      <c r="D8867" t="s">
        <v>33476</v>
      </c>
      <c r="E8867"/>
      <c r="F8867"/>
      <c r="G8867"/>
      <c r="H8867"/>
      <c r="I8867"/>
      <c r="J8867"/>
      <c r="U8867" s="43"/>
      <c r="AE8867"/>
    </row>
    <row r="8868" spans="1:31">
      <c r="A8868">
        <v>24230</v>
      </c>
      <c r="B8868" t="s">
        <v>7910</v>
      </c>
      <c r="C8868" t="s">
        <v>33477</v>
      </c>
      <c r="D8868" t="s">
        <v>33476</v>
      </c>
      <c r="E8868"/>
      <c r="F8868"/>
      <c r="G8868"/>
      <c r="H8868"/>
      <c r="I8868"/>
      <c r="J8868"/>
      <c r="U8868" s="43"/>
      <c r="AE8868"/>
    </row>
    <row r="8869" spans="1:31">
      <c r="A8869">
        <v>24590</v>
      </c>
      <c r="B8869" t="s">
        <v>7911</v>
      </c>
      <c r="C8869" t="s">
        <v>33477</v>
      </c>
      <c r="D8869" t="s">
        <v>33476</v>
      </c>
      <c r="E8869"/>
      <c r="F8869"/>
      <c r="G8869"/>
      <c r="H8869"/>
      <c r="I8869"/>
      <c r="J8869"/>
      <c r="U8869" s="43"/>
      <c r="AE8869"/>
    </row>
    <row r="8870" spans="1:31">
      <c r="A8870">
        <v>24130</v>
      </c>
      <c r="B8870" t="s">
        <v>7912</v>
      </c>
      <c r="C8870" t="s">
        <v>33477</v>
      </c>
      <c r="D8870" t="s">
        <v>33476</v>
      </c>
      <c r="E8870"/>
      <c r="F8870"/>
      <c r="G8870"/>
      <c r="H8870"/>
      <c r="I8870"/>
      <c r="J8870"/>
      <c r="U8870" s="43"/>
      <c r="AE8870"/>
    </row>
    <row r="8871" spans="1:31">
      <c r="A8871">
        <v>24480</v>
      </c>
      <c r="B8871" t="s">
        <v>4186</v>
      </c>
      <c r="C8871" t="s">
        <v>33477</v>
      </c>
      <c r="D8871" t="s">
        <v>33476</v>
      </c>
      <c r="E8871"/>
      <c r="F8871"/>
      <c r="G8871"/>
      <c r="H8871"/>
      <c r="I8871"/>
      <c r="J8871"/>
      <c r="U8871" s="43"/>
      <c r="AE8871"/>
    </row>
    <row r="8872" spans="1:31">
      <c r="A8872">
        <v>24330</v>
      </c>
      <c r="B8872" t="s">
        <v>7913</v>
      </c>
      <c r="C8872" t="s">
        <v>33477</v>
      </c>
      <c r="D8872" t="s">
        <v>33476</v>
      </c>
      <c r="E8872"/>
      <c r="F8872"/>
      <c r="G8872"/>
      <c r="H8872"/>
      <c r="I8872"/>
      <c r="J8872"/>
      <c r="U8872" s="43"/>
      <c r="AE8872"/>
    </row>
    <row r="8873" spans="1:31">
      <c r="A8873">
        <v>24330</v>
      </c>
      <c r="B8873" t="s">
        <v>7913</v>
      </c>
      <c r="C8873" t="s">
        <v>33477</v>
      </c>
      <c r="D8873" t="s">
        <v>33476</v>
      </c>
      <c r="E8873"/>
      <c r="F8873"/>
      <c r="G8873"/>
      <c r="H8873"/>
      <c r="I8873"/>
      <c r="J8873"/>
      <c r="U8873" s="43"/>
      <c r="AE8873"/>
    </row>
    <row r="8874" spans="1:31">
      <c r="A8874">
        <v>24750</v>
      </c>
      <c r="B8874" t="s">
        <v>7913</v>
      </c>
      <c r="C8874" t="s">
        <v>33477</v>
      </c>
      <c r="D8874" t="s">
        <v>33476</v>
      </c>
      <c r="E8874"/>
      <c r="F8874"/>
      <c r="G8874"/>
      <c r="H8874"/>
      <c r="I8874"/>
      <c r="J8874"/>
      <c r="U8874" s="43"/>
      <c r="AE8874"/>
    </row>
    <row r="8875" spans="1:31">
      <c r="A8875">
        <v>24750</v>
      </c>
      <c r="B8875" t="s">
        <v>7913</v>
      </c>
      <c r="C8875" t="s">
        <v>33477</v>
      </c>
      <c r="D8875" t="s">
        <v>33476</v>
      </c>
      <c r="E8875"/>
      <c r="F8875"/>
      <c r="G8875"/>
      <c r="H8875"/>
      <c r="I8875"/>
      <c r="J8875"/>
      <c r="U8875" s="43"/>
      <c r="AE8875"/>
    </row>
    <row r="8876" spans="1:31">
      <c r="A8876">
        <v>24560</v>
      </c>
      <c r="B8876" t="s">
        <v>7914</v>
      </c>
      <c r="C8876" t="s">
        <v>33477</v>
      </c>
      <c r="D8876" t="s">
        <v>33476</v>
      </c>
      <c r="E8876"/>
      <c r="F8876"/>
      <c r="G8876"/>
      <c r="H8876"/>
      <c r="I8876"/>
      <c r="J8876"/>
      <c r="U8876" s="43"/>
      <c r="AE8876"/>
    </row>
    <row r="8877" spans="1:31">
      <c r="A8877">
        <v>24310</v>
      </c>
      <c r="B8877" t="s">
        <v>7915</v>
      </c>
      <c r="C8877" t="s">
        <v>33477</v>
      </c>
      <c r="D8877" t="s">
        <v>33476</v>
      </c>
      <c r="E8877"/>
      <c r="F8877"/>
      <c r="G8877"/>
      <c r="H8877"/>
      <c r="I8877"/>
      <c r="J8877"/>
      <c r="U8877" s="43"/>
      <c r="AE8877"/>
    </row>
    <row r="8878" spans="1:31">
      <c r="A8878">
        <v>24300</v>
      </c>
      <c r="B8878" t="s">
        <v>7916</v>
      </c>
      <c r="C8878" t="s">
        <v>33477</v>
      </c>
      <c r="D8878" t="s">
        <v>33476</v>
      </c>
      <c r="E8878"/>
      <c r="F8878"/>
      <c r="G8878"/>
      <c r="H8878"/>
      <c r="I8878"/>
      <c r="J8878"/>
      <c r="U8878" s="43"/>
      <c r="AE8878"/>
    </row>
    <row r="8879" spans="1:31">
      <c r="A8879">
        <v>24320</v>
      </c>
      <c r="B8879" t="s">
        <v>7917</v>
      </c>
      <c r="C8879" t="s">
        <v>33477</v>
      </c>
      <c r="D8879" t="s">
        <v>33476</v>
      </c>
      <c r="E8879"/>
      <c r="F8879"/>
      <c r="G8879"/>
      <c r="H8879"/>
      <c r="I8879"/>
      <c r="J8879"/>
      <c r="U8879" s="43"/>
      <c r="AE8879"/>
    </row>
    <row r="8880" spans="1:31">
      <c r="A8880">
        <v>24600</v>
      </c>
      <c r="B8880" t="s">
        <v>7918</v>
      </c>
      <c r="C8880" t="s">
        <v>33477</v>
      </c>
      <c r="D8880" t="s">
        <v>33476</v>
      </c>
      <c r="E8880"/>
      <c r="F8880"/>
      <c r="G8880"/>
      <c r="H8880"/>
      <c r="I8880"/>
      <c r="J8880"/>
      <c r="U8880" s="43"/>
      <c r="AE8880"/>
    </row>
    <row r="8881" spans="1:31">
      <c r="A8881">
        <v>24400</v>
      </c>
      <c r="B8881" t="s">
        <v>7919</v>
      </c>
      <c r="C8881" t="s">
        <v>33477</v>
      </c>
      <c r="D8881" t="s">
        <v>33476</v>
      </c>
      <c r="E8881"/>
      <c r="F8881"/>
      <c r="G8881"/>
      <c r="H8881"/>
      <c r="I8881"/>
      <c r="J8881"/>
      <c r="U8881" s="43"/>
      <c r="AE8881"/>
    </row>
    <row r="8882" spans="1:31">
      <c r="A8882">
        <v>24150</v>
      </c>
      <c r="B8882" t="s">
        <v>7920</v>
      </c>
      <c r="C8882" t="s">
        <v>33477</v>
      </c>
      <c r="D8882" t="s">
        <v>33476</v>
      </c>
      <c r="E8882"/>
      <c r="F8882"/>
      <c r="G8882"/>
      <c r="H8882"/>
      <c r="I8882"/>
      <c r="J8882"/>
      <c r="U8882" s="43"/>
      <c r="AE8882"/>
    </row>
    <row r="8883" spans="1:31">
      <c r="A8883">
        <v>24110</v>
      </c>
      <c r="B8883" t="s">
        <v>7921</v>
      </c>
      <c r="C8883" t="s">
        <v>33477</v>
      </c>
      <c r="D8883" t="s">
        <v>33476</v>
      </c>
      <c r="E8883"/>
      <c r="F8883"/>
      <c r="G8883"/>
      <c r="H8883"/>
      <c r="I8883"/>
      <c r="J8883"/>
      <c r="U8883" s="43"/>
      <c r="AE8883"/>
    </row>
    <row r="8884" spans="1:31">
      <c r="A8884">
        <v>24320</v>
      </c>
      <c r="B8884" t="s">
        <v>7922</v>
      </c>
      <c r="C8884" t="s">
        <v>33477</v>
      </c>
      <c r="D8884" t="s">
        <v>33476</v>
      </c>
      <c r="E8884"/>
      <c r="F8884"/>
      <c r="G8884"/>
      <c r="H8884"/>
      <c r="I8884"/>
      <c r="J8884"/>
      <c r="U8884" s="43"/>
      <c r="AE8884"/>
    </row>
    <row r="8885" spans="1:31">
      <c r="A8885">
        <v>24250</v>
      </c>
      <c r="B8885" t="s">
        <v>7923</v>
      </c>
      <c r="C8885" t="s">
        <v>33477</v>
      </c>
      <c r="D8885" t="s">
        <v>33476</v>
      </c>
      <c r="E8885"/>
      <c r="F8885"/>
      <c r="G8885"/>
      <c r="H8885"/>
      <c r="I8885"/>
      <c r="J8885"/>
      <c r="U8885" s="43"/>
      <c r="AE8885"/>
    </row>
    <row r="8886" spans="1:31">
      <c r="A8886">
        <v>24310</v>
      </c>
      <c r="B8886" t="s">
        <v>7924</v>
      </c>
      <c r="C8886" t="s">
        <v>33477</v>
      </c>
      <c r="D8886" t="s">
        <v>33476</v>
      </c>
      <c r="E8886"/>
      <c r="F8886"/>
      <c r="G8886"/>
      <c r="H8886"/>
      <c r="I8886"/>
      <c r="J8886"/>
      <c r="U8886" s="43"/>
      <c r="AE8886"/>
    </row>
    <row r="8887" spans="1:31">
      <c r="A8887">
        <v>24310</v>
      </c>
      <c r="B8887" t="s">
        <v>7924</v>
      </c>
      <c r="C8887" t="s">
        <v>33477</v>
      </c>
      <c r="D8887" t="s">
        <v>33476</v>
      </c>
      <c r="E8887"/>
      <c r="F8887"/>
      <c r="G8887"/>
      <c r="H8887"/>
      <c r="I8887"/>
      <c r="J8887"/>
      <c r="U8887" s="43"/>
      <c r="AE8887"/>
    </row>
    <row r="8888" spans="1:31">
      <c r="A8888">
        <v>24310</v>
      </c>
      <c r="B8888" t="s">
        <v>7924</v>
      </c>
      <c r="C8888" t="s">
        <v>33477</v>
      </c>
      <c r="D8888" t="s">
        <v>33476</v>
      </c>
      <c r="E8888"/>
      <c r="F8888"/>
      <c r="G8888"/>
      <c r="H8888"/>
      <c r="I8888"/>
      <c r="J8888"/>
      <c r="U8888" s="43"/>
      <c r="AE8888"/>
    </row>
    <row r="8889" spans="1:31">
      <c r="A8889">
        <v>24310</v>
      </c>
      <c r="B8889" t="s">
        <v>7924</v>
      </c>
      <c r="C8889" t="s">
        <v>33477</v>
      </c>
      <c r="D8889" t="s">
        <v>33476</v>
      </c>
      <c r="E8889"/>
      <c r="F8889"/>
      <c r="G8889"/>
      <c r="H8889"/>
      <c r="I8889"/>
      <c r="J8889"/>
      <c r="U8889" s="43"/>
      <c r="AE8889"/>
    </row>
    <row r="8890" spans="1:31">
      <c r="A8890">
        <v>24310</v>
      </c>
      <c r="B8890" t="s">
        <v>7924</v>
      </c>
      <c r="C8890" t="s">
        <v>33477</v>
      </c>
      <c r="D8890" t="s">
        <v>33476</v>
      </c>
      <c r="E8890"/>
      <c r="F8890"/>
      <c r="G8890"/>
      <c r="H8890"/>
      <c r="I8890"/>
      <c r="J8890"/>
      <c r="U8890" s="43"/>
      <c r="AE8890"/>
    </row>
    <row r="8891" spans="1:31">
      <c r="A8891">
        <v>24310</v>
      </c>
      <c r="B8891" t="s">
        <v>7924</v>
      </c>
      <c r="C8891" t="s">
        <v>33477</v>
      </c>
      <c r="D8891" t="s">
        <v>33476</v>
      </c>
      <c r="E8891"/>
      <c r="F8891"/>
      <c r="G8891"/>
      <c r="H8891"/>
      <c r="I8891"/>
      <c r="J8891"/>
      <c r="U8891" s="43"/>
      <c r="AE8891"/>
    </row>
    <row r="8892" spans="1:31">
      <c r="A8892">
        <v>24460</v>
      </c>
      <c r="B8892" t="s">
        <v>7924</v>
      </c>
      <c r="C8892" t="s">
        <v>33477</v>
      </c>
      <c r="D8892" t="s">
        <v>33476</v>
      </c>
      <c r="E8892"/>
      <c r="F8892"/>
      <c r="G8892"/>
      <c r="H8892"/>
      <c r="I8892"/>
      <c r="J8892"/>
      <c r="U8892" s="43"/>
      <c r="AE8892"/>
    </row>
    <row r="8893" spans="1:31">
      <c r="A8893">
        <v>24530</v>
      </c>
      <c r="B8893" t="s">
        <v>7924</v>
      </c>
      <c r="C8893" t="s">
        <v>33477</v>
      </c>
      <c r="D8893" t="s">
        <v>33476</v>
      </c>
      <c r="E8893"/>
      <c r="F8893"/>
      <c r="G8893"/>
      <c r="H8893"/>
      <c r="I8893"/>
      <c r="J8893"/>
      <c r="U8893" s="43"/>
      <c r="AE8893"/>
    </row>
    <row r="8894" spans="1:31">
      <c r="A8894">
        <v>24210</v>
      </c>
      <c r="B8894" t="s">
        <v>7925</v>
      </c>
      <c r="C8894" t="s">
        <v>33477</v>
      </c>
      <c r="D8894" t="s">
        <v>33476</v>
      </c>
      <c r="E8894"/>
      <c r="F8894"/>
      <c r="G8894"/>
      <c r="H8894"/>
      <c r="I8894"/>
      <c r="J8894"/>
      <c r="U8894" s="43"/>
      <c r="AE8894"/>
    </row>
    <row r="8895" spans="1:31">
      <c r="A8895">
        <v>24260</v>
      </c>
      <c r="B8895" t="s">
        <v>7926</v>
      </c>
      <c r="C8895" t="s">
        <v>33477</v>
      </c>
      <c r="D8895" t="s">
        <v>33476</v>
      </c>
      <c r="E8895"/>
      <c r="F8895"/>
      <c r="G8895"/>
      <c r="H8895"/>
      <c r="I8895"/>
      <c r="J8895"/>
      <c r="U8895" s="43"/>
      <c r="AE8895"/>
    </row>
    <row r="8896" spans="1:31">
      <c r="A8896">
        <v>24480</v>
      </c>
      <c r="B8896" t="s">
        <v>7927</v>
      </c>
      <c r="C8896" t="s">
        <v>33477</v>
      </c>
      <c r="D8896" t="s">
        <v>33476</v>
      </c>
      <c r="E8896"/>
      <c r="F8896"/>
      <c r="G8896"/>
      <c r="H8896"/>
      <c r="I8896"/>
      <c r="J8896"/>
      <c r="U8896" s="43"/>
      <c r="AE8896"/>
    </row>
    <row r="8897" spans="1:31">
      <c r="A8897">
        <v>24480</v>
      </c>
      <c r="B8897" t="s">
        <v>7927</v>
      </c>
      <c r="C8897" t="s">
        <v>33477</v>
      </c>
      <c r="D8897" t="s">
        <v>33476</v>
      </c>
      <c r="E8897"/>
      <c r="F8897"/>
      <c r="G8897"/>
      <c r="H8897"/>
      <c r="I8897"/>
      <c r="J8897"/>
      <c r="U8897" s="43"/>
      <c r="AE8897"/>
    </row>
    <row r="8898" spans="1:31">
      <c r="A8898">
        <v>24480</v>
      </c>
      <c r="B8898" t="s">
        <v>7927</v>
      </c>
      <c r="C8898" t="s">
        <v>33477</v>
      </c>
      <c r="D8898" t="s">
        <v>33476</v>
      </c>
      <c r="E8898"/>
      <c r="F8898"/>
      <c r="G8898"/>
      <c r="H8898"/>
      <c r="I8898"/>
      <c r="J8898"/>
      <c r="U8898" s="43"/>
      <c r="AE8898"/>
    </row>
    <row r="8899" spans="1:31">
      <c r="A8899">
        <v>24350</v>
      </c>
      <c r="B8899" t="s">
        <v>7928</v>
      </c>
      <c r="C8899" t="s">
        <v>33477</v>
      </c>
      <c r="D8899" t="s">
        <v>33476</v>
      </c>
      <c r="E8899"/>
      <c r="F8899"/>
      <c r="G8899"/>
      <c r="H8899"/>
      <c r="I8899"/>
      <c r="J8899"/>
      <c r="U8899" s="43"/>
      <c r="AE8899"/>
    </row>
    <row r="8900" spans="1:31">
      <c r="A8900">
        <v>24360</v>
      </c>
      <c r="B8900" t="s">
        <v>7929</v>
      </c>
      <c r="C8900" t="s">
        <v>33477</v>
      </c>
      <c r="D8900" t="s">
        <v>33476</v>
      </c>
      <c r="E8900"/>
      <c r="F8900"/>
      <c r="G8900"/>
      <c r="H8900"/>
      <c r="I8900"/>
      <c r="J8900"/>
      <c r="U8900" s="43"/>
      <c r="AE8900"/>
    </row>
    <row r="8901" spans="1:31">
      <c r="A8901">
        <v>24360</v>
      </c>
      <c r="B8901" t="s">
        <v>7930</v>
      </c>
      <c r="C8901" t="s">
        <v>33477</v>
      </c>
      <c r="D8901" t="s">
        <v>33476</v>
      </c>
      <c r="E8901"/>
      <c r="F8901"/>
      <c r="G8901"/>
      <c r="H8901"/>
      <c r="I8901"/>
      <c r="J8901"/>
      <c r="U8901" s="43"/>
      <c r="AE8901"/>
    </row>
    <row r="8902" spans="1:31">
      <c r="A8902">
        <v>24150</v>
      </c>
      <c r="B8902" t="s">
        <v>7931</v>
      </c>
      <c r="C8902" t="s">
        <v>33477</v>
      </c>
      <c r="D8902" t="s">
        <v>33476</v>
      </c>
      <c r="E8902"/>
      <c r="F8902"/>
      <c r="G8902"/>
      <c r="H8902"/>
      <c r="I8902"/>
      <c r="J8902"/>
      <c r="U8902" s="43"/>
      <c r="AE8902"/>
    </row>
    <row r="8903" spans="1:31">
      <c r="A8903">
        <v>24370</v>
      </c>
      <c r="B8903" t="s">
        <v>7932</v>
      </c>
      <c r="C8903" t="s">
        <v>33477</v>
      </c>
      <c r="D8903" t="s">
        <v>33476</v>
      </c>
      <c r="E8903"/>
      <c r="F8903"/>
      <c r="G8903"/>
      <c r="H8903"/>
      <c r="I8903"/>
      <c r="J8903"/>
      <c r="U8903" s="43"/>
      <c r="AE8903"/>
    </row>
    <row r="8904" spans="1:31">
      <c r="A8904">
        <v>24550</v>
      </c>
      <c r="B8904" t="s">
        <v>7933</v>
      </c>
      <c r="C8904" t="s">
        <v>33477</v>
      </c>
      <c r="D8904" t="s">
        <v>33476</v>
      </c>
      <c r="E8904"/>
      <c r="F8904"/>
      <c r="G8904"/>
      <c r="H8904"/>
      <c r="I8904"/>
      <c r="J8904"/>
      <c r="U8904" s="43"/>
      <c r="AE8904"/>
    </row>
    <row r="8905" spans="1:31">
      <c r="A8905">
        <v>24260</v>
      </c>
      <c r="B8905" t="s">
        <v>7934</v>
      </c>
      <c r="C8905" t="s">
        <v>33477</v>
      </c>
      <c r="D8905" t="s">
        <v>33476</v>
      </c>
      <c r="E8905"/>
      <c r="F8905"/>
      <c r="G8905"/>
      <c r="H8905"/>
      <c r="I8905"/>
      <c r="J8905"/>
      <c r="U8905" s="43"/>
      <c r="AE8905"/>
    </row>
    <row r="8906" spans="1:31">
      <c r="A8906">
        <v>24140</v>
      </c>
      <c r="B8906" t="s">
        <v>7935</v>
      </c>
      <c r="C8906" t="s">
        <v>33477</v>
      </c>
      <c r="D8906" t="s">
        <v>33476</v>
      </c>
      <c r="E8906"/>
      <c r="F8906"/>
      <c r="G8906"/>
      <c r="H8906"/>
      <c r="I8906"/>
      <c r="J8906"/>
      <c r="U8906" s="43"/>
      <c r="AE8906"/>
    </row>
    <row r="8907" spans="1:31">
      <c r="A8907">
        <v>24540</v>
      </c>
      <c r="B8907" t="s">
        <v>7936</v>
      </c>
      <c r="C8907" t="s">
        <v>33477</v>
      </c>
      <c r="D8907" t="s">
        <v>33476</v>
      </c>
      <c r="E8907"/>
      <c r="F8907"/>
      <c r="G8907"/>
      <c r="H8907"/>
      <c r="I8907"/>
      <c r="J8907"/>
      <c r="U8907" s="43"/>
      <c r="AE8907"/>
    </row>
    <row r="8908" spans="1:31">
      <c r="A8908">
        <v>24370</v>
      </c>
      <c r="B8908" t="s">
        <v>7937</v>
      </c>
      <c r="C8908" t="s">
        <v>33477</v>
      </c>
      <c r="D8908" t="s">
        <v>33476</v>
      </c>
      <c r="E8908"/>
      <c r="F8908"/>
      <c r="G8908"/>
      <c r="H8908"/>
      <c r="I8908"/>
      <c r="J8908"/>
      <c r="U8908" s="43"/>
      <c r="AE8908"/>
    </row>
    <row r="8909" spans="1:31">
      <c r="A8909">
        <v>24200</v>
      </c>
      <c r="B8909" t="s">
        <v>7938</v>
      </c>
      <c r="C8909" t="s">
        <v>33477</v>
      </c>
      <c r="D8909" t="s">
        <v>33476</v>
      </c>
      <c r="E8909"/>
      <c r="F8909"/>
      <c r="G8909"/>
      <c r="H8909"/>
      <c r="I8909"/>
      <c r="J8909"/>
      <c r="U8909" s="43"/>
      <c r="AE8909"/>
    </row>
    <row r="8910" spans="1:31">
      <c r="A8910">
        <v>24610</v>
      </c>
      <c r="B8910" t="s">
        <v>7939</v>
      </c>
      <c r="C8910" t="s">
        <v>33477</v>
      </c>
      <c r="D8910" t="s">
        <v>33476</v>
      </c>
      <c r="E8910"/>
      <c r="F8910"/>
      <c r="G8910"/>
      <c r="H8910"/>
      <c r="I8910"/>
      <c r="J8910"/>
      <c r="U8910" s="43"/>
      <c r="AE8910"/>
    </row>
    <row r="8911" spans="1:31">
      <c r="A8911">
        <v>24170</v>
      </c>
      <c r="B8911" t="s">
        <v>7940</v>
      </c>
      <c r="C8911" t="s">
        <v>33477</v>
      </c>
      <c r="D8911" t="s">
        <v>33476</v>
      </c>
      <c r="E8911"/>
      <c r="F8911"/>
      <c r="G8911"/>
      <c r="H8911"/>
      <c r="I8911"/>
      <c r="J8911"/>
      <c r="U8911" s="43"/>
      <c r="AE8911"/>
    </row>
    <row r="8912" spans="1:31">
      <c r="A8912">
        <v>24120</v>
      </c>
      <c r="B8912" t="s">
        <v>7941</v>
      </c>
      <c r="C8912" t="s">
        <v>33477</v>
      </c>
      <c r="D8912" t="s">
        <v>33476</v>
      </c>
      <c r="E8912"/>
      <c r="F8912"/>
      <c r="G8912"/>
      <c r="H8912"/>
      <c r="I8912"/>
      <c r="J8912"/>
      <c r="U8912" s="43"/>
      <c r="AE8912"/>
    </row>
    <row r="8913" spans="1:31">
      <c r="A8913">
        <v>24250</v>
      </c>
      <c r="B8913" t="s">
        <v>7942</v>
      </c>
      <c r="C8913" t="s">
        <v>33477</v>
      </c>
      <c r="D8913" t="s">
        <v>33476</v>
      </c>
      <c r="E8913"/>
      <c r="F8913"/>
      <c r="G8913"/>
      <c r="H8913"/>
      <c r="I8913"/>
      <c r="J8913"/>
      <c r="U8913" s="43"/>
      <c r="AE8913"/>
    </row>
    <row r="8914" spans="1:31">
      <c r="A8914">
        <v>24250</v>
      </c>
      <c r="B8914" t="s">
        <v>7942</v>
      </c>
      <c r="C8914" t="s">
        <v>33477</v>
      </c>
      <c r="D8914" t="s">
        <v>33476</v>
      </c>
      <c r="E8914"/>
      <c r="F8914"/>
      <c r="G8914"/>
      <c r="H8914"/>
      <c r="I8914"/>
      <c r="J8914"/>
      <c r="U8914" s="43"/>
      <c r="AE8914"/>
    </row>
    <row r="8915" spans="1:31">
      <c r="A8915">
        <v>24220</v>
      </c>
      <c r="B8915" t="s">
        <v>7943</v>
      </c>
      <c r="C8915" t="s">
        <v>33477</v>
      </c>
      <c r="D8915" t="s">
        <v>33476</v>
      </c>
      <c r="E8915"/>
      <c r="F8915"/>
      <c r="G8915"/>
      <c r="H8915"/>
      <c r="I8915"/>
      <c r="J8915"/>
      <c r="U8915" s="43"/>
      <c r="AE8915"/>
    </row>
    <row r="8916" spans="1:31">
      <c r="A8916">
        <v>24220</v>
      </c>
      <c r="B8916" t="s">
        <v>7943</v>
      </c>
      <c r="C8916" t="s">
        <v>33477</v>
      </c>
      <c r="D8916" t="s">
        <v>33476</v>
      </c>
      <c r="E8916"/>
      <c r="F8916"/>
      <c r="G8916"/>
      <c r="H8916"/>
      <c r="I8916"/>
      <c r="J8916"/>
      <c r="U8916" s="43"/>
      <c r="AE8916"/>
    </row>
    <row r="8917" spans="1:31">
      <c r="A8917">
        <v>24150</v>
      </c>
      <c r="B8917" t="s">
        <v>7944</v>
      </c>
      <c r="C8917" t="s">
        <v>33477</v>
      </c>
      <c r="D8917" t="s">
        <v>33476</v>
      </c>
      <c r="E8917"/>
      <c r="F8917"/>
      <c r="G8917"/>
      <c r="H8917"/>
      <c r="I8917"/>
      <c r="J8917"/>
      <c r="U8917" s="43"/>
      <c r="AE8917"/>
    </row>
    <row r="8918" spans="1:31">
      <c r="A8918">
        <v>24600</v>
      </c>
      <c r="B8918" t="s">
        <v>3082</v>
      </c>
      <c r="C8918" t="s">
        <v>33477</v>
      </c>
      <c r="D8918" t="s">
        <v>33476</v>
      </c>
      <c r="E8918"/>
      <c r="F8918"/>
      <c r="G8918"/>
      <c r="H8918"/>
      <c r="I8918"/>
      <c r="J8918"/>
      <c r="U8918" s="43"/>
      <c r="AE8918"/>
    </row>
    <row r="8919" spans="1:31">
      <c r="A8919">
        <v>24250</v>
      </c>
      <c r="B8919" t="s">
        <v>7945</v>
      </c>
      <c r="C8919" t="s">
        <v>33477</v>
      </c>
      <c r="D8919" t="s">
        <v>33476</v>
      </c>
      <c r="E8919"/>
      <c r="F8919"/>
      <c r="G8919"/>
      <c r="H8919"/>
      <c r="I8919"/>
      <c r="J8919"/>
      <c r="U8919" s="43"/>
      <c r="AE8919"/>
    </row>
    <row r="8920" spans="1:31">
      <c r="A8920">
        <v>24380</v>
      </c>
      <c r="B8920" t="s">
        <v>7946</v>
      </c>
      <c r="C8920" t="s">
        <v>33477</v>
      </c>
      <c r="D8920" t="s">
        <v>33476</v>
      </c>
      <c r="E8920"/>
      <c r="F8920"/>
      <c r="G8920"/>
      <c r="H8920"/>
      <c r="I8920"/>
      <c r="J8920"/>
      <c r="U8920" s="43"/>
      <c r="AE8920"/>
    </row>
    <row r="8921" spans="1:31">
      <c r="A8921">
        <v>24800</v>
      </c>
      <c r="B8921" t="s">
        <v>5367</v>
      </c>
      <c r="C8921" t="s">
        <v>33477</v>
      </c>
      <c r="D8921" t="s">
        <v>33476</v>
      </c>
      <c r="E8921"/>
      <c r="F8921"/>
      <c r="G8921"/>
      <c r="H8921"/>
      <c r="I8921"/>
      <c r="J8921"/>
      <c r="U8921" s="43"/>
      <c r="AE8921"/>
    </row>
    <row r="8922" spans="1:31">
      <c r="A8922">
        <v>24530</v>
      </c>
      <c r="B8922" t="s">
        <v>7947</v>
      </c>
      <c r="C8922" t="s">
        <v>33477</v>
      </c>
      <c r="D8922" t="s">
        <v>33476</v>
      </c>
      <c r="E8922"/>
      <c r="F8922"/>
      <c r="G8922"/>
      <c r="H8922"/>
      <c r="I8922"/>
      <c r="J8922"/>
      <c r="U8922" s="43"/>
      <c r="AE8922"/>
    </row>
    <row r="8923" spans="1:31">
      <c r="A8923">
        <v>24320</v>
      </c>
      <c r="B8923" t="s">
        <v>7948</v>
      </c>
      <c r="C8923" t="s">
        <v>33477</v>
      </c>
      <c r="D8923" t="s">
        <v>33476</v>
      </c>
      <c r="E8923"/>
      <c r="F8923"/>
      <c r="G8923"/>
      <c r="H8923"/>
      <c r="I8923"/>
      <c r="J8923"/>
      <c r="U8923" s="43"/>
      <c r="AE8923"/>
    </row>
    <row r="8924" spans="1:31">
      <c r="A8924">
        <v>24750</v>
      </c>
      <c r="B8924" t="s">
        <v>7949</v>
      </c>
      <c r="C8924" t="s">
        <v>33477</v>
      </c>
      <c r="D8924" t="s">
        <v>33476</v>
      </c>
      <c r="E8924"/>
      <c r="F8924"/>
      <c r="G8924"/>
      <c r="H8924"/>
      <c r="I8924"/>
      <c r="J8924"/>
      <c r="U8924" s="43"/>
      <c r="AE8924"/>
    </row>
    <row r="8925" spans="1:31">
      <c r="A8925">
        <v>24360</v>
      </c>
      <c r="B8925" t="s">
        <v>7950</v>
      </c>
      <c r="C8925" t="s">
        <v>33477</v>
      </c>
      <c r="D8925" t="s">
        <v>33476</v>
      </c>
      <c r="E8925"/>
      <c r="F8925"/>
      <c r="G8925"/>
      <c r="H8925"/>
      <c r="I8925"/>
      <c r="J8925"/>
      <c r="U8925" s="43"/>
      <c r="AE8925"/>
    </row>
    <row r="8926" spans="1:31">
      <c r="A8926">
        <v>24470</v>
      </c>
      <c r="B8926" t="s">
        <v>7951</v>
      </c>
      <c r="C8926" t="s">
        <v>33477</v>
      </c>
      <c r="D8926" t="s">
        <v>33476</v>
      </c>
      <c r="E8926"/>
      <c r="F8926"/>
      <c r="G8926"/>
      <c r="H8926"/>
      <c r="I8926"/>
      <c r="J8926"/>
      <c r="U8926" s="43"/>
      <c r="AE8926"/>
    </row>
    <row r="8927" spans="1:31">
      <c r="A8927">
        <v>24650</v>
      </c>
      <c r="B8927" t="s">
        <v>7952</v>
      </c>
      <c r="C8927" t="s">
        <v>33477</v>
      </c>
      <c r="D8927" t="e">
        <v>#N/A</v>
      </c>
      <c r="E8927"/>
      <c r="F8927"/>
      <c r="G8927"/>
      <c r="H8927"/>
      <c r="I8927"/>
      <c r="J8927"/>
      <c r="U8927" s="43"/>
      <c r="AE8927"/>
    </row>
    <row r="8928" spans="1:31">
      <c r="A8928">
        <v>24190</v>
      </c>
      <c r="B8928" t="s">
        <v>7953</v>
      </c>
      <c r="C8928" t="s">
        <v>33477</v>
      </c>
      <c r="D8928" t="s">
        <v>33476</v>
      </c>
      <c r="E8928"/>
      <c r="F8928"/>
      <c r="G8928"/>
      <c r="H8928"/>
      <c r="I8928"/>
      <c r="J8928"/>
      <c r="U8928" s="43"/>
      <c r="AE8928"/>
    </row>
    <row r="8929" spans="1:31">
      <c r="A8929">
        <v>24320</v>
      </c>
      <c r="B8929" t="s">
        <v>7954</v>
      </c>
      <c r="C8929" t="s">
        <v>33477</v>
      </c>
      <c r="D8929" t="s">
        <v>33476</v>
      </c>
      <c r="E8929"/>
      <c r="F8929"/>
      <c r="G8929"/>
      <c r="H8929"/>
      <c r="I8929"/>
      <c r="J8929"/>
      <c r="U8929" s="43"/>
      <c r="AE8929"/>
    </row>
    <row r="8930" spans="1:31">
      <c r="A8930">
        <v>24290</v>
      </c>
      <c r="B8930" t="s">
        <v>7955</v>
      </c>
      <c r="C8930" t="s">
        <v>33477</v>
      </c>
      <c r="D8930" t="s">
        <v>33476</v>
      </c>
      <c r="E8930"/>
      <c r="F8930"/>
      <c r="G8930"/>
      <c r="H8930"/>
      <c r="I8930"/>
      <c r="J8930"/>
      <c r="U8930" s="43"/>
      <c r="AE8930"/>
    </row>
    <row r="8931" spans="1:31">
      <c r="A8931">
        <v>24530</v>
      </c>
      <c r="B8931" t="s">
        <v>7956</v>
      </c>
      <c r="C8931" t="s">
        <v>33477</v>
      </c>
      <c r="D8931" t="s">
        <v>33476</v>
      </c>
      <c r="E8931"/>
      <c r="F8931"/>
      <c r="G8931"/>
      <c r="H8931"/>
      <c r="I8931"/>
      <c r="J8931"/>
      <c r="U8931" s="43"/>
      <c r="AE8931"/>
    </row>
    <row r="8932" spans="1:31">
      <c r="A8932">
        <v>24350</v>
      </c>
      <c r="B8932" t="s">
        <v>7957</v>
      </c>
      <c r="C8932" t="s">
        <v>33477</v>
      </c>
      <c r="D8932" t="s">
        <v>33476</v>
      </c>
      <c r="E8932"/>
      <c r="F8932"/>
      <c r="G8932"/>
      <c r="H8932"/>
      <c r="I8932"/>
      <c r="J8932"/>
      <c r="U8932" s="43"/>
      <c r="AE8932"/>
    </row>
    <row r="8933" spans="1:31">
      <c r="A8933">
        <v>24320</v>
      </c>
      <c r="B8933" t="s">
        <v>7958</v>
      </c>
      <c r="C8933" t="s">
        <v>33477</v>
      </c>
      <c r="D8933" t="s">
        <v>33476</v>
      </c>
      <c r="E8933"/>
      <c r="F8933"/>
      <c r="G8933"/>
      <c r="H8933"/>
      <c r="I8933"/>
      <c r="J8933"/>
      <c r="U8933" s="43"/>
      <c r="AE8933"/>
    </row>
    <row r="8934" spans="1:31">
      <c r="A8934">
        <v>24320</v>
      </c>
      <c r="B8934" t="s">
        <v>7959</v>
      </c>
      <c r="C8934" t="s">
        <v>33477</v>
      </c>
      <c r="D8934" t="s">
        <v>33476</v>
      </c>
      <c r="E8934"/>
      <c r="F8934"/>
      <c r="G8934"/>
      <c r="H8934"/>
      <c r="I8934"/>
      <c r="J8934"/>
      <c r="U8934" s="43"/>
      <c r="AE8934"/>
    </row>
    <row r="8935" spans="1:31">
      <c r="A8935">
        <v>24300</v>
      </c>
      <c r="B8935" t="s">
        <v>7960</v>
      </c>
      <c r="C8935" t="s">
        <v>33477</v>
      </c>
      <c r="D8935" t="s">
        <v>33476</v>
      </c>
      <c r="E8935"/>
      <c r="F8935"/>
      <c r="G8935"/>
      <c r="H8935"/>
      <c r="I8935"/>
      <c r="J8935"/>
      <c r="U8935" s="43"/>
      <c r="AE8935"/>
    </row>
    <row r="8936" spans="1:31">
      <c r="A8936">
        <v>24390</v>
      </c>
      <c r="B8936" t="s">
        <v>7961</v>
      </c>
      <c r="C8936" t="s">
        <v>33477</v>
      </c>
      <c r="D8936" t="s">
        <v>33476</v>
      </c>
      <c r="E8936"/>
      <c r="F8936"/>
      <c r="G8936"/>
      <c r="H8936"/>
      <c r="I8936"/>
      <c r="J8936"/>
      <c r="U8936" s="43"/>
      <c r="AE8936"/>
    </row>
    <row r="8937" spans="1:31">
      <c r="A8937">
        <v>24600</v>
      </c>
      <c r="B8937" t="s">
        <v>7962</v>
      </c>
      <c r="C8937" t="s">
        <v>33477</v>
      </c>
      <c r="D8937" t="s">
        <v>33476</v>
      </c>
      <c r="E8937"/>
      <c r="F8937"/>
      <c r="G8937"/>
      <c r="H8937"/>
      <c r="I8937"/>
      <c r="J8937"/>
      <c r="U8937" s="43"/>
      <c r="AE8937"/>
    </row>
    <row r="8938" spans="1:31">
      <c r="A8938">
        <v>24460</v>
      </c>
      <c r="B8938" t="s">
        <v>7963</v>
      </c>
      <c r="C8938" t="s">
        <v>33477</v>
      </c>
      <c r="D8938" t="s">
        <v>33476</v>
      </c>
      <c r="E8938"/>
      <c r="F8938"/>
      <c r="G8938"/>
      <c r="H8938"/>
      <c r="I8938"/>
      <c r="J8938"/>
      <c r="U8938" s="43"/>
      <c r="AE8938"/>
    </row>
    <row r="8939" spans="1:31">
      <c r="A8939">
        <v>24120</v>
      </c>
      <c r="B8939" t="s">
        <v>3397</v>
      </c>
      <c r="C8939" t="s">
        <v>33477</v>
      </c>
      <c r="D8939" t="s">
        <v>33476</v>
      </c>
      <c r="E8939"/>
      <c r="F8939"/>
      <c r="G8939"/>
      <c r="H8939"/>
      <c r="I8939"/>
      <c r="J8939"/>
      <c r="U8939" s="43"/>
      <c r="AE8939"/>
    </row>
    <row r="8940" spans="1:31">
      <c r="A8940">
        <v>24120</v>
      </c>
      <c r="B8940" t="s">
        <v>7964</v>
      </c>
      <c r="C8940" t="s">
        <v>33477</v>
      </c>
      <c r="D8940" t="s">
        <v>33476</v>
      </c>
      <c r="E8940"/>
      <c r="F8940"/>
      <c r="G8940"/>
      <c r="H8940"/>
      <c r="I8940"/>
      <c r="J8940"/>
      <c r="U8940" s="43"/>
      <c r="AE8940"/>
    </row>
    <row r="8941" spans="1:31">
      <c r="A8941">
        <v>24120</v>
      </c>
      <c r="B8941" t="s">
        <v>7964</v>
      </c>
      <c r="C8941" t="s">
        <v>33477</v>
      </c>
      <c r="D8941" t="s">
        <v>33476</v>
      </c>
      <c r="E8941"/>
      <c r="F8941"/>
      <c r="G8941"/>
      <c r="H8941"/>
      <c r="I8941"/>
      <c r="J8941"/>
      <c r="U8941" s="43"/>
      <c r="AE8941"/>
    </row>
    <row r="8942" spans="1:31">
      <c r="A8942">
        <v>24320</v>
      </c>
      <c r="B8942" t="s">
        <v>7965</v>
      </c>
      <c r="C8942" t="s">
        <v>33477</v>
      </c>
      <c r="D8942" t="s">
        <v>33476</v>
      </c>
      <c r="E8942"/>
      <c r="F8942"/>
      <c r="G8942"/>
      <c r="H8942"/>
      <c r="I8942"/>
      <c r="J8942"/>
      <c r="U8942" s="43"/>
      <c r="AE8942"/>
    </row>
    <row r="8943" spans="1:31">
      <c r="A8943">
        <v>24390</v>
      </c>
      <c r="B8943" t="s">
        <v>7966</v>
      </c>
      <c r="C8943" t="s">
        <v>33477</v>
      </c>
      <c r="D8943" t="s">
        <v>33476</v>
      </c>
      <c r="E8943"/>
      <c r="F8943"/>
      <c r="G8943"/>
      <c r="H8943"/>
      <c r="I8943"/>
      <c r="J8943"/>
      <c r="U8943" s="43"/>
      <c r="AE8943"/>
    </row>
    <row r="8944" spans="1:31">
      <c r="A8944">
        <v>24640</v>
      </c>
      <c r="B8944" t="s">
        <v>7967</v>
      </c>
      <c r="C8944" t="s">
        <v>33477</v>
      </c>
      <c r="D8944" t="s">
        <v>33476</v>
      </c>
      <c r="E8944"/>
      <c r="F8944"/>
      <c r="G8944"/>
      <c r="H8944"/>
      <c r="I8944"/>
      <c r="J8944"/>
      <c r="U8944" s="43"/>
      <c r="AE8944"/>
    </row>
    <row r="8945" spans="1:31">
      <c r="A8945">
        <v>24170</v>
      </c>
      <c r="B8945" t="s">
        <v>7968</v>
      </c>
      <c r="C8945" t="s">
        <v>33477</v>
      </c>
      <c r="D8945" t="s">
        <v>33476</v>
      </c>
      <c r="E8945"/>
      <c r="F8945"/>
      <c r="G8945"/>
      <c r="H8945"/>
      <c r="I8945"/>
      <c r="J8945"/>
      <c r="U8945" s="43"/>
      <c r="AE8945"/>
    </row>
    <row r="8946" spans="1:31">
      <c r="A8946">
        <v>24140</v>
      </c>
      <c r="B8946" t="s">
        <v>7969</v>
      </c>
      <c r="C8946" t="s">
        <v>33477</v>
      </c>
      <c r="D8946" t="s">
        <v>33476</v>
      </c>
      <c r="E8946"/>
      <c r="F8946"/>
      <c r="G8946"/>
      <c r="H8946"/>
      <c r="I8946"/>
      <c r="J8946"/>
      <c r="U8946" s="43"/>
      <c r="AE8946"/>
    </row>
    <row r="8947" spans="1:31">
      <c r="A8947">
        <v>24160</v>
      </c>
      <c r="B8947" t="s">
        <v>7970</v>
      </c>
      <c r="C8947" t="s">
        <v>33477</v>
      </c>
      <c r="D8947" t="s">
        <v>33476</v>
      </c>
      <c r="E8947"/>
      <c r="F8947"/>
      <c r="G8947"/>
      <c r="H8947"/>
      <c r="I8947"/>
      <c r="J8947"/>
      <c r="U8947" s="43"/>
      <c r="AE8947"/>
    </row>
    <row r="8948" spans="1:31">
      <c r="A8948">
        <v>24560</v>
      </c>
      <c r="B8948" t="s">
        <v>1483</v>
      </c>
      <c r="C8948" t="s">
        <v>33477</v>
      </c>
      <c r="D8948" t="s">
        <v>33476</v>
      </c>
      <c r="E8948"/>
      <c r="F8948"/>
      <c r="G8948"/>
      <c r="H8948"/>
      <c r="I8948"/>
      <c r="J8948"/>
      <c r="U8948" s="43"/>
      <c r="AE8948"/>
    </row>
    <row r="8949" spans="1:31">
      <c r="A8949">
        <v>24600</v>
      </c>
      <c r="B8949" t="s">
        <v>7971</v>
      </c>
      <c r="C8949" t="s">
        <v>33477</v>
      </c>
      <c r="D8949" t="s">
        <v>33476</v>
      </c>
      <c r="E8949"/>
      <c r="F8949"/>
      <c r="G8949"/>
      <c r="H8949"/>
      <c r="I8949"/>
      <c r="J8949"/>
      <c r="U8949" s="43"/>
      <c r="AE8949"/>
    </row>
    <row r="8950" spans="1:31">
      <c r="A8950">
        <v>24530</v>
      </c>
      <c r="B8950" t="s">
        <v>7972</v>
      </c>
      <c r="C8950" t="s">
        <v>33477</v>
      </c>
      <c r="D8950" t="s">
        <v>33476</v>
      </c>
      <c r="E8950"/>
      <c r="F8950"/>
      <c r="G8950"/>
      <c r="H8950"/>
      <c r="I8950"/>
      <c r="J8950"/>
      <c r="U8950" s="43"/>
      <c r="AE8950"/>
    </row>
    <row r="8951" spans="1:31">
      <c r="A8951">
        <v>24570</v>
      </c>
      <c r="B8951" t="s">
        <v>7973</v>
      </c>
      <c r="C8951" t="s">
        <v>33477</v>
      </c>
      <c r="D8951" t="e">
        <v>#N/A</v>
      </c>
      <c r="E8951"/>
      <c r="F8951"/>
      <c r="G8951"/>
      <c r="H8951"/>
      <c r="I8951"/>
      <c r="J8951"/>
      <c r="U8951" s="43"/>
      <c r="AE8951"/>
    </row>
    <row r="8952" spans="1:31">
      <c r="A8952">
        <v>24300</v>
      </c>
      <c r="B8952" t="s">
        <v>7974</v>
      </c>
      <c r="C8952" t="s">
        <v>33477</v>
      </c>
      <c r="D8952" t="s">
        <v>33476</v>
      </c>
      <c r="E8952"/>
      <c r="F8952"/>
      <c r="G8952"/>
      <c r="H8952"/>
      <c r="I8952"/>
      <c r="J8952"/>
      <c r="U8952" s="43"/>
      <c r="AE8952"/>
    </row>
    <row r="8953" spans="1:31">
      <c r="A8953">
        <v>24560</v>
      </c>
      <c r="B8953" t="s">
        <v>7975</v>
      </c>
      <c r="C8953" t="s">
        <v>33477</v>
      </c>
      <c r="D8953" t="s">
        <v>33476</v>
      </c>
      <c r="E8953"/>
      <c r="F8953"/>
      <c r="G8953"/>
      <c r="H8953"/>
      <c r="I8953"/>
      <c r="J8953"/>
      <c r="U8953" s="43"/>
      <c r="AE8953"/>
    </row>
    <row r="8954" spans="1:31">
      <c r="A8954">
        <v>24450</v>
      </c>
      <c r="B8954" t="s">
        <v>7976</v>
      </c>
      <c r="C8954" t="s">
        <v>33477</v>
      </c>
      <c r="D8954" t="s">
        <v>33476</v>
      </c>
      <c r="E8954"/>
      <c r="F8954"/>
      <c r="G8954"/>
      <c r="H8954"/>
      <c r="I8954"/>
      <c r="J8954"/>
      <c r="U8954" s="43"/>
      <c r="AE8954"/>
    </row>
    <row r="8955" spans="1:31">
      <c r="A8955">
        <v>24800</v>
      </c>
      <c r="B8955" t="s">
        <v>7977</v>
      </c>
      <c r="C8955" t="s">
        <v>33477</v>
      </c>
      <c r="D8955" t="s">
        <v>33476</v>
      </c>
      <c r="E8955"/>
      <c r="F8955"/>
      <c r="G8955"/>
      <c r="H8955"/>
      <c r="I8955"/>
      <c r="J8955"/>
      <c r="U8955" s="43"/>
      <c r="AE8955"/>
    </row>
    <row r="8956" spans="1:31">
      <c r="A8956">
        <v>24750</v>
      </c>
      <c r="B8956" t="s">
        <v>7978</v>
      </c>
      <c r="C8956" t="s">
        <v>33477</v>
      </c>
      <c r="D8956" t="s">
        <v>33476</v>
      </c>
      <c r="E8956"/>
      <c r="F8956"/>
      <c r="G8956"/>
      <c r="H8956"/>
      <c r="I8956"/>
      <c r="J8956"/>
      <c r="U8956" s="43"/>
      <c r="AE8956"/>
    </row>
    <row r="8957" spans="1:31">
      <c r="A8957">
        <v>24390</v>
      </c>
      <c r="B8957" t="s">
        <v>7979</v>
      </c>
      <c r="C8957" t="s">
        <v>33477</v>
      </c>
      <c r="D8957" t="s">
        <v>33476</v>
      </c>
      <c r="E8957"/>
      <c r="F8957"/>
      <c r="G8957"/>
      <c r="H8957"/>
      <c r="I8957"/>
      <c r="J8957"/>
      <c r="U8957" s="43"/>
      <c r="AE8957"/>
    </row>
    <row r="8958" spans="1:31">
      <c r="A8958">
        <v>24420</v>
      </c>
      <c r="B8958" t="s">
        <v>7980</v>
      </c>
      <c r="C8958" t="s">
        <v>33477</v>
      </c>
      <c r="D8958" t="s">
        <v>33476</v>
      </c>
      <c r="E8958"/>
      <c r="F8958"/>
      <c r="G8958"/>
      <c r="H8958"/>
      <c r="I8958"/>
      <c r="J8958"/>
      <c r="U8958" s="43"/>
      <c r="AE8958"/>
    </row>
    <row r="8959" spans="1:31">
      <c r="A8959">
        <v>24660</v>
      </c>
      <c r="B8959" t="s">
        <v>7981</v>
      </c>
      <c r="C8959" t="s">
        <v>33477</v>
      </c>
      <c r="D8959" t="e">
        <v>#N/A</v>
      </c>
      <c r="E8959"/>
      <c r="F8959"/>
      <c r="G8959"/>
      <c r="H8959"/>
      <c r="I8959"/>
      <c r="J8959"/>
      <c r="U8959" s="43"/>
      <c r="AE8959"/>
    </row>
    <row r="8960" spans="1:31">
      <c r="A8960">
        <v>24430</v>
      </c>
      <c r="B8960" t="s">
        <v>7982</v>
      </c>
      <c r="C8960" t="s">
        <v>33477</v>
      </c>
      <c r="D8960" t="s">
        <v>33476</v>
      </c>
      <c r="E8960"/>
      <c r="F8960"/>
      <c r="G8960"/>
      <c r="H8960"/>
      <c r="I8960"/>
      <c r="J8960"/>
      <c r="U8960" s="43"/>
      <c r="AE8960"/>
    </row>
    <row r="8961" spans="1:31">
      <c r="A8961">
        <v>24520</v>
      </c>
      <c r="B8961" t="s">
        <v>7983</v>
      </c>
      <c r="C8961" t="s">
        <v>33477</v>
      </c>
      <c r="D8961" t="s">
        <v>33476</v>
      </c>
      <c r="E8961"/>
      <c r="F8961"/>
      <c r="G8961"/>
      <c r="H8961"/>
      <c r="I8961"/>
      <c r="J8961"/>
      <c r="U8961" s="43"/>
      <c r="AE8961"/>
    </row>
    <row r="8962" spans="1:31">
      <c r="A8962">
        <v>24320</v>
      </c>
      <c r="B8962" t="s">
        <v>7984</v>
      </c>
      <c r="C8962" t="s">
        <v>33477</v>
      </c>
      <c r="D8962" t="s">
        <v>33476</v>
      </c>
      <c r="E8962"/>
      <c r="F8962"/>
      <c r="G8962"/>
      <c r="H8962"/>
      <c r="I8962"/>
      <c r="J8962"/>
      <c r="U8962" s="43"/>
      <c r="AE8962"/>
    </row>
    <row r="8963" spans="1:31">
      <c r="A8963">
        <v>24220</v>
      </c>
      <c r="B8963" t="s">
        <v>7985</v>
      </c>
      <c r="C8963" t="s">
        <v>33477</v>
      </c>
      <c r="D8963" t="s">
        <v>33476</v>
      </c>
      <c r="E8963"/>
      <c r="F8963"/>
      <c r="G8963"/>
      <c r="H8963"/>
      <c r="I8963"/>
      <c r="J8963"/>
      <c r="U8963" s="43"/>
      <c r="AE8963"/>
    </row>
    <row r="8964" spans="1:31">
      <c r="A8964">
        <v>24220</v>
      </c>
      <c r="B8964" t="s">
        <v>7985</v>
      </c>
      <c r="C8964" t="s">
        <v>33477</v>
      </c>
      <c r="D8964" t="s">
        <v>33476</v>
      </c>
      <c r="E8964"/>
      <c r="F8964"/>
      <c r="G8964"/>
      <c r="H8964"/>
      <c r="I8964"/>
      <c r="J8964"/>
      <c r="U8964" s="43"/>
      <c r="AE8964"/>
    </row>
    <row r="8965" spans="1:31">
      <c r="A8965">
        <v>24150</v>
      </c>
      <c r="B8965" t="s">
        <v>7986</v>
      </c>
      <c r="C8965" t="s">
        <v>33477</v>
      </c>
      <c r="D8965" t="s">
        <v>33476</v>
      </c>
      <c r="E8965"/>
      <c r="F8965"/>
      <c r="G8965"/>
      <c r="H8965"/>
      <c r="I8965"/>
      <c r="J8965"/>
      <c r="U8965" s="43"/>
      <c r="AE8965"/>
    </row>
    <row r="8966" spans="1:31">
      <c r="A8966">
        <v>24350</v>
      </c>
      <c r="B8966" t="s">
        <v>7987</v>
      </c>
      <c r="C8966" t="s">
        <v>33477</v>
      </c>
      <c r="D8966" t="s">
        <v>33476</v>
      </c>
      <c r="E8966"/>
      <c r="F8966"/>
      <c r="G8966"/>
      <c r="H8966"/>
      <c r="I8966"/>
      <c r="J8966"/>
      <c r="U8966" s="43"/>
      <c r="AE8966"/>
    </row>
    <row r="8967" spans="1:31">
      <c r="A8967">
        <v>24100</v>
      </c>
      <c r="B8967" t="s">
        <v>7988</v>
      </c>
      <c r="C8967" t="s">
        <v>33477</v>
      </c>
      <c r="D8967" t="s">
        <v>33476</v>
      </c>
      <c r="E8967"/>
      <c r="F8967"/>
      <c r="G8967"/>
      <c r="H8967"/>
      <c r="I8967"/>
      <c r="J8967"/>
      <c r="U8967" s="43"/>
      <c r="AE8967"/>
    </row>
    <row r="8968" spans="1:31">
      <c r="A8968">
        <v>24380</v>
      </c>
      <c r="B8968" t="s">
        <v>7989</v>
      </c>
      <c r="C8968" t="s">
        <v>33477</v>
      </c>
      <c r="D8968" t="s">
        <v>33476</v>
      </c>
      <c r="E8968"/>
      <c r="F8968"/>
      <c r="G8968"/>
      <c r="H8968"/>
      <c r="I8968"/>
      <c r="J8968"/>
      <c r="U8968" s="43"/>
      <c r="AE8968"/>
    </row>
    <row r="8969" spans="1:31">
      <c r="A8969">
        <v>24640</v>
      </c>
      <c r="B8969" t="s">
        <v>7990</v>
      </c>
      <c r="C8969" t="s">
        <v>33477</v>
      </c>
      <c r="D8969" t="s">
        <v>33476</v>
      </c>
      <c r="E8969"/>
      <c r="F8969"/>
      <c r="G8969"/>
      <c r="H8969"/>
      <c r="I8969"/>
      <c r="J8969"/>
      <c r="U8969" s="43"/>
      <c r="AE8969"/>
    </row>
    <row r="8970" spans="1:31">
      <c r="A8970">
        <v>24640</v>
      </c>
      <c r="B8970" t="s">
        <v>7990</v>
      </c>
      <c r="C8970" t="s">
        <v>33477</v>
      </c>
      <c r="D8970" t="s">
        <v>33476</v>
      </c>
      <c r="E8970"/>
      <c r="F8970"/>
      <c r="G8970"/>
      <c r="H8970"/>
      <c r="I8970"/>
      <c r="J8970"/>
      <c r="U8970" s="43"/>
      <c r="AE8970"/>
    </row>
    <row r="8971" spans="1:31">
      <c r="A8971">
        <v>24640</v>
      </c>
      <c r="B8971" t="s">
        <v>7990</v>
      </c>
      <c r="C8971" t="s">
        <v>33477</v>
      </c>
      <c r="D8971" t="s">
        <v>33476</v>
      </c>
      <c r="E8971"/>
      <c r="F8971"/>
      <c r="G8971"/>
      <c r="H8971"/>
      <c r="I8971"/>
      <c r="J8971"/>
      <c r="U8971" s="43"/>
      <c r="AE8971"/>
    </row>
    <row r="8972" spans="1:31">
      <c r="A8972">
        <v>24240</v>
      </c>
      <c r="B8972" t="s">
        <v>7991</v>
      </c>
      <c r="C8972" t="s">
        <v>33477</v>
      </c>
      <c r="D8972" t="s">
        <v>33476</v>
      </c>
      <c r="E8972"/>
      <c r="F8972"/>
      <c r="G8972"/>
      <c r="H8972"/>
      <c r="I8972"/>
      <c r="J8972"/>
      <c r="U8972" s="43"/>
      <c r="AE8972"/>
    </row>
    <row r="8973" spans="1:31">
      <c r="A8973">
        <v>24250</v>
      </c>
      <c r="B8973" t="s">
        <v>7992</v>
      </c>
      <c r="C8973" t="s">
        <v>33477</v>
      </c>
      <c r="D8973" t="s">
        <v>33476</v>
      </c>
      <c r="E8973"/>
      <c r="F8973"/>
      <c r="G8973"/>
      <c r="H8973"/>
      <c r="I8973"/>
      <c r="J8973"/>
      <c r="U8973" s="43"/>
      <c r="AE8973"/>
    </row>
    <row r="8974" spans="1:31">
      <c r="A8974">
        <v>24170</v>
      </c>
      <c r="B8974" t="s">
        <v>7993</v>
      </c>
      <c r="C8974" t="s">
        <v>33477</v>
      </c>
      <c r="D8974" t="s">
        <v>33476</v>
      </c>
      <c r="E8974"/>
      <c r="F8974"/>
      <c r="G8974"/>
      <c r="H8974"/>
      <c r="I8974"/>
      <c r="J8974"/>
      <c r="U8974" s="43"/>
      <c r="AE8974"/>
    </row>
    <row r="8975" spans="1:31">
      <c r="A8975">
        <v>24250</v>
      </c>
      <c r="B8975" t="s">
        <v>7994</v>
      </c>
      <c r="C8975" t="s">
        <v>33477</v>
      </c>
      <c r="D8975" t="s">
        <v>33476</v>
      </c>
      <c r="E8975"/>
      <c r="F8975"/>
      <c r="G8975"/>
      <c r="H8975"/>
      <c r="I8975"/>
      <c r="J8975"/>
      <c r="U8975" s="43"/>
      <c r="AE8975"/>
    </row>
    <row r="8976" spans="1:31">
      <c r="A8976">
        <v>24120</v>
      </c>
      <c r="B8976" t="s">
        <v>7995</v>
      </c>
      <c r="C8976" t="s">
        <v>33477</v>
      </c>
      <c r="D8976" t="s">
        <v>33476</v>
      </c>
      <c r="E8976"/>
      <c r="F8976"/>
      <c r="G8976"/>
      <c r="H8976"/>
      <c r="I8976"/>
      <c r="J8976"/>
      <c r="U8976" s="43"/>
      <c r="AE8976"/>
    </row>
    <row r="8977" spans="1:31">
      <c r="A8977">
        <v>24350</v>
      </c>
      <c r="B8977" t="s">
        <v>7996</v>
      </c>
      <c r="C8977" t="s">
        <v>33477</v>
      </c>
      <c r="D8977" t="s">
        <v>33476</v>
      </c>
      <c r="E8977"/>
      <c r="F8977"/>
      <c r="G8977"/>
      <c r="H8977"/>
      <c r="I8977"/>
      <c r="J8977"/>
      <c r="U8977" s="43"/>
      <c r="AE8977"/>
    </row>
    <row r="8978" spans="1:31">
      <c r="A8978">
        <v>24140</v>
      </c>
      <c r="B8978" t="s">
        <v>7997</v>
      </c>
      <c r="C8978" t="s">
        <v>33477</v>
      </c>
      <c r="D8978" t="s">
        <v>33476</v>
      </c>
      <c r="E8978"/>
      <c r="F8978"/>
      <c r="G8978"/>
      <c r="H8978"/>
      <c r="I8978"/>
      <c r="J8978"/>
      <c r="U8978" s="43"/>
      <c r="AE8978"/>
    </row>
    <row r="8979" spans="1:31">
      <c r="A8979">
        <v>24330</v>
      </c>
      <c r="B8979" t="s">
        <v>7998</v>
      </c>
      <c r="C8979" t="s">
        <v>33477</v>
      </c>
      <c r="D8979" t="s">
        <v>33476</v>
      </c>
      <c r="E8979"/>
      <c r="F8979"/>
      <c r="G8979"/>
      <c r="H8979"/>
      <c r="I8979"/>
      <c r="J8979"/>
      <c r="U8979" s="43"/>
      <c r="AE8979"/>
    </row>
    <row r="8980" spans="1:31">
      <c r="A8980">
        <v>24190</v>
      </c>
      <c r="B8980" t="s">
        <v>7999</v>
      </c>
      <c r="C8980" t="s">
        <v>33477</v>
      </c>
      <c r="D8980" t="s">
        <v>33476</v>
      </c>
      <c r="E8980"/>
      <c r="F8980"/>
      <c r="G8980"/>
      <c r="H8980"/>
      <c r="I8980"/>
      <c r="J8980"/>
      <c r="U8980" s="43"/>
      <c r="AE8980"/>
    </row>
    <row r="8981" spans="1:31">
      <c r="A8981">
        <v>24270</v>
      </c>
      <c r="B8981" t="s">
        <v>8000</v>
      </c>
      <c r="C8981" t="s">
        <v>33477</v>
      </c>
      <c r="D8981" t="s">
        <v>33476</v>
      </c>
      <c r="E8981"/>
      <c r="F8981"/>
      <c r="G8981"/>
      <c r="H8981"/>
      <c r="I8981"/>
      <c r="J8981"/>
      <c r="U8981" s="43"/>
      <c r="AE8981"/>
    </row>
    <row r="8982" spans="1:31">
      <c r="A8982">
        <v>24410</v>
      </c>
      <c r="B8982" t="s">
        <v>8001</v>
      </c>
      <c r="C8982" t="s">
        <v>33477</v>
      </c>
      <c r="D8982" t="s">
        <v>33476</v>
      </c>
      <c r="E8982"/>
      <c r="F8982"/>
      <c r="G8982"/>
      <c r="H8982"/>
      <c r="I8982"/>
      <c r="J8982"/>
      <c r="U8982" s="43"/>
      <c r="AE8982"/>
    </row>
    <row r="8983" spans="1:31">
      <c r="A8983">
        <v>24380</v>
      </c>
      <c r="B8983" t="s">
        <v>8002</v>
      </c>
      <c r="C8983" t="s">
        <v>33477</v>
      </c>
      <c r="D8983" t="s">
        <v>33476</v>
      </c>
      <c r="E8983"/>
      <c r="F8983"/>
      <c r="G8983"/>
      <c r="H8983"/>
      <c r="I8983"/>
      <c r="J8983"/>
      <c r="U8983" s="43"/>
      <c r="AE8983"/>
    </row>
    <row r="8984" spans="1:31">
      <c r="A8984">
        <v>24400</v>
      </c>
      <c r="B8984" t="s">
        <v>8003</v>
      </c>
      <c r="C8984" t="s">
        <v>33477</v>
      </c>
      <c r="D8984" t="s">
        <v>33476</v>
      </c>
      <c r="E8984"/>
      <c r="F8984"/>
      <c r="G8984"/>
      <c r="H8984"/>
      <c r="I8984"/>
      <c r="J8984"/>
      <c r="U8984" s="43"/>
      <c r="AE8984"/>
    </row>
    <row r="8985" spans="1:31">
      <c r="A8985">
        <v>24420</v>
      </c>
      <c r="B8985" t="s">
        <v>8004</v>
      </c>
      <c r="C8985" t="s">
        <v>33477</v>
      </c>
      <c r="D8985" t="s">
        <v>33476</v>
      </c>
      <c r="E8985"/>
      <c r="F8985"/>
      <c r="G8985"/>
      <c r="H8985"/>
      <c r="I8985"/>
      <c r="J8985"/>
      <c r="U8985" s="43"/>
      <c r="AE8985"/>
    </row>
    <row r="8986" spans="1:31">
      <c r="A8986">
        <v>24360</v>
      </c>
      <c r="B8986" t="s">
        <v>8005</v>
      </c>
      <c r="C8986" t="s">
        <v>33477</v>
      </c>
      <c r="D8986" t="s">
        <v>33476</v>
      </c>
      <c r="E8986"/>
      <c r="F8986"/>
      <c r="G8986"/>
      <c r="H8986"/>
      <c r="I8986"/>
      <c r="J8986"/>
      <c r="U8986" s="43"/>
      <c r="AE8986"/>
    </row>
    <row r="8987" spans="1:31">
      <c r="A8987">
        <v>24160</v>
      </c>
      <c r="B8987" t="s">
        <v>8006</v>
      </c>
      <c r="C8987" t="s">
        <v>33477</v>
      </c>
      <c r="D8987" t="s">
        <v>33476</v>
      </c>
      <c r="E8987"/>
      <c r="F8987"/>
      <c r="G8987"/>
      <c r="H8987"/>
      <c r="I8987"/>
      <c r="J8987"/>
      <c r="U8987" s="43"/>
      <c r="AE8987"/>
    </row>
    <row r="8988" spans="1:31">
      <c r="A8988">
        <v>24700</v>
      </c>
      <c r="B8988" t="s">
        <v>8007</v>
      </c>
      <c r="C8988" t="s">
        <v>33477</v>
      </c>
      <c r="D8988" t="s">
        <v>33476</v>
      </c>
      <c r="E8988"/>
      <c r="F8988"/>
      <c r="G8988"/>
      <c r="H8988"/>
      <c r="I8988"/>
      <c r="J8988"/>
      <c r="U8988" s="43"/>
      <c r="AE8988"/>
    </row>
    <row r="8989" spans="1:31">
      <c r="A8989">
        <v>24500</v>
      </c>
      <c r="B8989" t="s">
        <v>8008</v>
      </c>
      <c r="C8989" t="s">
        <v>33477</v>
      </c>
      <c r="D8989" t="s">
        <v>33476</v>
      </c>
      <c r="E8989"/>
      <c r="F8989"/>
      <c r="G8989"/>
      <c r="H8989"/>
      <c r="I8989"/>
      <c r="J8989"/>
      <c r="U8989" s="43"/>
      <c r="AE8989"/>
    </row>
    <row r="8990" spans="1:31">
      <c r="A8990">
        <v>24560</v>
      </c>
      <c r="B8990" t="s">
        <v>4327</v>
      </c>
      <c r="C8990" t="s">
        <v>33477</v>
      </c>
      <c r="D8990" t="s">
        <v>33476</v>
      </c>
      <c r="E8990"/>
      <c r="F8990"/>
      <c r="G8990"/>
      <c r="H8990"/>
      <c r="I8990"/>
      <c r="J8990"/>
      <c r="U8990" s="43"/>
      <c r="AE8990"/>
    </row>
    <row r="8991" spans="1:31">
      <c r="A8991">
        <v>24560</v>
      </c>
      <c r="B8991" t="s">
        <v>4327</v>
      </c>
      <c r="C8991" t="s">
        <v>33477</v>
      </c>
      <c r="D8991" t="s">
        <v>33476</v>
      </c>
      <c r="E8991"/>
      <c r="F8991"/>
      <c r="G8991"/>
      <c r="H8991"/>
      <c r="I8991"/>
      <c r="J8991"/>
      <c r="U8991" s="43"/>
      <c r="AE8991"/>
    </row>
    <row r="8992" spans="1:31">
      <c r="A8992">
        <v>24560</v>
      </c>
      <c r="B8992" t="s">
        <v>4327</v>
      </c>
      <c r="C8992" t="s">
        <v>33477</v>
      </c>
      <c r="D8992" t="s">
        <v>33476</v>
      </c>
      <c r="E8992"/>
      <c r="F8992"/>
      <c r="G8992"/>
      <c r="H8992"/>
      <c r="I8992"/>
      <c r="J8992"/>
      <c r="U8992" s="43"/>
      <c r="AE8992"/>
    </row>
    <row r="8993" spans="1:31">
      <c r="A8993">
        <v>24800</v>
      </c>
      <c r="B8993" t="s">
        <v>8009</v>
      </c>
      <c r="C8993" t="s">
        <v>33477</v>
      </c>
      <c r="D8993" t="s">
        <v>33476</v>
      </c>
      <c r="E8993"/>
      <c r="F8993"/>
      <c r="G8993"/>
      <c r="H8993"/>
      <c r="I8993"/>
      <c r="J8993"/>
      <c r="U8993" s="43"/>
      <c r="AE8993"/>
    </row>
    <row r="8994" spans="1:31">
      <c r="A8994">
        <v>24260</v>
      </c>
      <c r="B8994" t="s">
        <v>8010</v>
      </c>
      <c r="C8994" t="s">
        <v>33477</v>
      </c>
      <c r="D8994" t="s">
        <v>33476</v>
      </c>
      <c r="E8994"/>
      <c r="F8994"/>
      <c r="G8994"/>
      <c r="H8994"/>
      <c r="I8994"/>
      <c r="J8994"/>
      <c r="U8994" s="43"/>
      <c r="AE8994"/>
    </row>
    <row r="8995" spans="1:31">
      <c r="A8995">
        <v>24620</v>
      </c>
      <c r="B8995" t="s">
        <v>8010</v>
      </c>
      <c r="C8995" t="s">
        <v>33477</v>
      </c>
      <c r="D8995" t="s">
        <v>33476</v>
      </c>
      <c r="E8995"/>
      <c r="F8995"/>
      <c r="G8995"/>
      <c r="H8995"/>
      <c r="I8995"/>
      <c r="J8995"/>
      <c r="U8995" s="43"/>
      <c r="AE8995"/>
    </row>
    <row r="8996" spans="1:31">
      <c r="A8996">
        <v>24620</v>
      </c>
      <c r="B8996" t="s">
        <v>8010</v>
      </c>
      <c r="C8996" t="s">
        <v>33477</v>
      </c>
      <c r="D8996" t="s">
        <v>33476</v>
      </c>
      <c r="E8996"/>
      <c r="F8996"/>
      <c r="G8996"/>
      <c r="H8996"/>
      <c r="I8996"/>
      <c r="J8996"/>
      <c r="U8996" s="43"/>
      <c r="AE8996"/>
    </row>
    <row r="8997" spans="1:31">
      <c r="A8997">
        <v>24620</v>
      </c>
      <c r="B8997" t="s">
        <v>8010</v>
      </c>
      <c r="C8997" t="s">
        <v>33477</v>
      </c>
      <c r="D8997" t="s">
        <v>33476</v>
      </c>
      <c r="E8997"/>
      <c r="F8997"/>
      <c r="G8997"/>
      <c r="H8997"/>
      <c r="I8997"/>
      <c r="J8997"/>
      <c r="U8997" s="43"/>
      <c r="AE8997"/>
    </row>
    <row r="8998" spans="1:31">
      <c r="A8998">
        <v>24290</v>
      </c>
      <c r="B8998" t="s">
        <v>8011</v>
      </c>
      <c r="C8998" t="s">
        <v>33477</v>
      </c>
      <c r="D8998" t="s">
        <v>33476</v>
      </c>
      <c r="E8998"/>
      <c r="F8998"/>
      <c r="G8998"/>
      <c r="H8998"/>
      <c r="I8998"/>
      <c r="J8998"/>
      <c r="U8998" s="43"/>
      <c r="AE8998"/>
    </row>
    <row r="8999" spans="1:31">
      <c r="A8999">
        <v>24290</v>
      </c>
      <c r="B8999" t="s">
        <v>8012</v>
      </c>
      <c r="C8999" t="s">
        <v>33477</v>
      </c>
      <c r="D8999" t="s">
        <v>33476</v>
      </c>
      <c r="E8999"/>
      <c r="F8999"/>
      <c r="G8999"/>
      <c r="H8999"/>
      <c r="I8999"/>
      <c r="J8999"/>
      <c r="U8999" s="43"/>
      <c r="AE8999"/>
    </row>
    <row r="9000" spans="1:31">
      <c r="A9000">
        <v>24560</v>
      </c>
      <c r="B9000" t="s">
        <v>8013</v>
      </c>
      <c r="C9000" t="s">
        <v>33477</v>
      </c>
      <c r="D9000" t="s">
        <v>33476</v>
      </c>
      <c r="E9000"/>
      <c r="F9000"/>
      <c r="G9000"/>
      <c r="H9000"/>
      <c r="I9000"/>
      <c r="J9000"/>
      <c r="U9000" s="43"/>
      <c r="AE9000"/>
    </row>
    <row r="9001" spans="1:31">
      <c r="A9001">
        <v>24560</v>
      </c>
      <c r="B9001" t="b">
        <v>0</v>
      </c>
      <c r="C9001" t="s">
        <v>33477</v>
      </c>
      <c r="D9001" t="s">
        <v>33476</v>
      </c>
      <c r="E9001"/>
      <c r="F9001"/>
      <c r="G9001"/>
      <c r="H9001"/>
      <c r="I9001"/>
      <c r="J9001"/>
      <c r="U9001" s="43"/>
      <c r="AE9001"/>
    </row>
    <row r="9002" spans="1:31">
      <c r="A9002">
        <v>24120</v>
      </c>
      <c r="B9002" t="s">
        <v>8014</v>
      </c>
      <c r="C9002" t="s">
        <v>33477</v>
      </c>
      <c r="D9002" t="s">
        <v>33476</v>
      </c>
      <c r="E9002"/>
      <c r="F9002"/>
      <c r="G9002"/>
      <c r="H9002"/>
      <c r="I9002"/>
      <c r="J9002"/>
      <c r="U9002" s="43"/>
      <c r="AE9002"/>
    </row>
    <row r="9003" spans="1:31">
      <c r="A9003">
        <v>24450</v>
      </c>
      <c r="B9003" t="s">
        <v>8015</v>
      </c>
      <c r="C9003" t="s">
        <v>33477</v>
      </c>
      <c r="D9003" t="s">
        <v>33476</v>
      </c>
      <c r="E9003"/>
      <c r="F9003"/>
      <c r="G9003"/>
      <c r="H9003"/>
      <c r="I9003"/>
      <c r="J9003"/>
      <c r="U9003" s="43"/>
      <c r="AE9003"/>
    </row>
    <row r="9004" spans="1:31">
      <c r="A9004">
        <v>24130</v>
      </c>
      <c r="B9004" t="s">
        <v>8016</v>
      </c>
      <c r="C9004" t="s">
        <v>33477</v>
      </c>
      <c r="D9004" t="s">
        <v>33476</v>
      </c>
      <c r="E9004"/>
      <c r="F9004"/>
      <c r="G9004"/>
      <c r="H9004"/>
      <c r="I9004"/>
      <c r="J9004"/>
      <c r="U9004" s="43"/>
      <c r="AE9004"/>
    </row>
    <row r="9005" spans="1:31">
      <c r="A9005">
        <v>24580</v>
      </c>
      <c r="B9005" t="s">
        <v>5425</v>
      </c>
      <c r="C9005" t="s">
        <v>33477</v>
      </c>
      <c r="D9005" t="s">
        <v>33476</v>
      </c>
      <c r="E9005"/>
      <c r="F9005"/>
      <c r="G9005"/>
      <c r="H9005"/>
      <c r="I9005"/>
      <c r="J9005"/>
      <c r="U9005" s="43"/>
      <c r="AE9005"/>
    </row>
    <row r="9006" spans="1:31">
      <c r="A9006">
        <v>24250</v>
      </c>
      <c r="B9006" t="s">
        <v>8017</v>
      </c>
      <c r="C9006" t="s">
        <v>33477</v>
      </c>
      <c r="D9006" t="s">
        <v>33476</v>
      </c>
      <c r="E9006"/>
      <c r="F9006"/>
      <c r="G9006"/>
      <c r="H9006"/>
      <c r="I9006"/>
      <c r="J9006"/>
      <c r="U9006" s="43"/>
      <c r="AE9006"/>
    </row>
    <row r="9007" spans="1:31">
      <c r="A9007">
        <v>24500</v>
      </c>
      <c r="B9007" t="s">
        <v>8018</v>
      </c>
      <c r="C9007" t="s">
        <v>33477</v>
      </c>
      <c r="D9007" t="s">
        <v>33476</v>
      </c>
      <c r="E9007"/>
      <c r="F9007"/>
      <c r="G9007"/>
      <c r="H9007"/>
      <c r="I9007"/>
      <c r="J9007"/>
      <c r="U9007" s="43"/>
      <c r="AE9007"/>
    </row>
    <row r="9008" spans="1:31">
      <c r="A9008">
        <v>24210</v>
      </c>
      <c r="B9008" t="s">
        <v>8019</v>
      </c>
      <c r="C9008" t="s">
        <v>33477</v>
      </c>
      <c r="D9008" t="s">
        <v>33476</v>
      </c>
      <c r="E9008"/>
      <c r="F9008"/>
      <c r="G9008"/>
      <c r="H9008"/>
      <c r="I9008"/>
      <c r="J9008"/>
      <c r="U9008" s="43"/>
      <c r="AE9008"/>
    </row>
    <row r="9009" spans="1:31">
      <c r="A9009">
        <v>33220</v>
      </c>
      <c r="B9009" t="s">
        <v>8020</v>
      </c>
      <c r="C9009" t="s">
        <v>33477</v>
      </c>
      <c r="D9009" t="s">
        <v>33476</v>
      </c>
      <c r="E9009"/>
      <c r="F9009"/>
      <c r="G9009"/>
      <c r="H9009"/>
      <c r="I9009"/>
      <c r="J9009"/>
      <c r="U9009" s="43"/>
      <c r="AE9009"/>
    </row>
    <row r="9010" spans="1:31">
      <c r="A9010">
        <v>24380</v>
      </c>
      <c r="B9010" t="s">
        <v>8021</v>
      </c>
      <c r="C9010" t="s">
        <v>33477</v>
      </c>
      <c r="D9010" t="s">
        <v>33476</v>
      </c>
      <c r="E9010"/>
      <c r="F9010"/>
      <c r="G9010"/>
      <c r="H9010"/>
      <c r="I9010"/>
      <c r="J9010"/>
      <c r="U9010" s="43"/>
      <c r="AE9010"/>
    </row>
    <row r="9011" spans="1:31">
      <c r="A9011">
        <v>24130</v>
      </c>
      <c r="B9011" t="s">
        <v>8022</v>
      </c>
      <c r="C9011" t="s">
        <v>33477</v>
      </c>
      <c r="D9011" t="s">
        <v>33476</v>
      </c>
      <c r="E9011"/>
      <c r="F9011"/>
      <c r="G9011"/>
      <c r="H9011"/>
      <c r="I9011"/>
      <c r="J9011"/>
      <c r="U9011" s="43"/>
      <c r="AE9011"/>
    </row>
    <row r="9012" spans="1:31">
      <c r="A9012">
        <v>24210</v>
      </c>
      <c r="B9012" t="s">
        <v>8023</v>
      </c>
      <c r="C9012" t="s">
        <v>33477</v>
      </c>
      <c r="D9012" t="s">
        <v>33476</v>
      </c>
      <c r="E9012"/>
      <c r="F9012"/>
      <c r="G9012"/>
      <c r="H9012"/>
      <c r="I9012"/>
      <c r="J9012"/>
      <c r="U9012" s="43"/>
      <c r="AE9012"/>
    </row>
    <row r="9013" spans="1:31">
      <c r="A9013">
        <v>24240</v>
      </c>
      <c r="B9013" t="s">
        <v>8024</v>
      </c>
      <c r="C9013" t="s">
        <v>33477</v>
      </c>
      <c r="D9013" t="s">
        <v>33476</v>
      </c>
      <c r="E9013"/>
      <c r="F9013"/>
      <c r="G9013"/>
      <c r="H9013"/>
      <c r="I9013"/>
      <c r="J9013"/>
      <c r="U9013" s="43"/>
      <c r="AE9013"/>
    </row>
    <row r="9014" spans="1:31">
      <c r="A9014">
        <v>24680</v>
      </c>
      <c r="B9014" t="s">
        <v>8025</v>
      </c>
      <c r="C9014" t="s">
        <v>33477</v>
      </c>
      <c r="D9014" t="e">
        <v>#N/A</v>
      </c>
      <c r="E9014"/>
      <c r="F9014"/>
      <c r="G9014"/>
      <c r="H9014"/>
      <c r="I9014"/>
      <c r="J9014"/>
      <c r="U9014" s="43"/>
      <c r="AE9014"/>
    </row>
    <row r="9015" spans="1:31">
      <c r="A9015">
        <v>24540</v>
      </c>
      <c r="B9015" t="s">
        <v>8026</v>
      </c>
      <c r="C9015" t="s">
        <v>33477</v>
      </c>
      <c r="D9015" t="s">
        <v>33476</v>
      </c>
      <c r="E9015"/>
      <c r="F9015"/>
      <c r="G9015"/>
      <c r="H9015"/>
      <c r="I9015"/>
      <c r="J9015"/>
      <c r="U9015" s="43"/>
      <c r="AE9015"/>
    </row>
    <row r="9016" spans="1:31">
      <c r="A9016">
        <v>24160</v>
      </c>
      <c r="B9016" t="s">
        <v>8027</v>
      </c>
      <c r="C9016" t="s">
        <v>33477</v>
      </c>
      <c r="D9016" t="s">
        <v>33476</v>
      </c>
      <c r="E9016"/>
      <c r="F9016"/>
      <c r="G9016"/>
      <c r="H9016"/>
      <c r="I9016"/>
      <c r="J9016"/>
      <c r="U9016" s="43"/>
      <c r="AE9016"/>
    </row>
    <row r="9017" spans="1:31">
      <c r="A9017">
        <v>24130</v>
      </c>
      <c r="B9017" t="s">
        <v>8028</v>
      </c>
      <c r="C9017" t="s">
        <v>33477</v>
      </c>
      <c r="D9017" t="s">
        <v>33476</v>
      </c>
      <c r="E9017"/>
      <c r="F9017"/>
      <c r="G9017"/>
      <c r="H9017"/>
      <c r="I9017"/>
      <c r="J9017"/>
      <c r="U9017" s="43"/>
      <c r="AE9017"/>
    </row>
    <row r="9018" spans="1:31">
      <c r="A9018">
        <v>24320</v>
      </c>
      <c r="B9018" t="s">
        <v>8029</v>
      </c>
      <c r="C9018" t="s">
        <v>33477</v>
      </c>
      <c r="D9018" t="s">
        <v>33476</v>
      </c>
      <c r="E9018"/>
      <c r="F9018"/>
      <c r="G9018"/>
      <c r="H9018"/>
      <c r="I9018"/>
      <c r="J9018"/>
      <c r="U9018" s="43"/>
      <c r="AE9018"/>
    </row>
    <row r="9019" spans="1:31">
      <c r="A9019">
        <v>24350</v>
      </c>
      <c r="B9019" t="s">
        <v>8030</v>
      </c>
      <c r="C9019" t="s">
        <v>33477</v>
      </c>
      <c r="D9019" t="s">
        <v>33476</v>
      </c>
      <c r="E9019"/>
      <c r="F9019"/>
      <c r="G9019"/>
      <c r="H9019"/>
      <c r="I9019"/>
      <c r="J9019"/>
      <c r="U9019" s="43"/>
      <c r="AE9019"/>
    </row>
    <row r="9020" spans="1:31">
      <c r="A9020">
        <v>24390</v>
      </c>
      <c r="B9020" t="s">
        <v>8031</v>
      </c>
      <c r="C9020" t="s">
        <v>33477</v>
      </c>
      <c r="D9020" t="s">
        <v>33476</v>
      </c>
      <c r="E9020"/>
      <c r="F9020"/>
      <c r="G9020"/>
      <c r="H9020"/>
      <c r="I9020"/>
      <c r="J9020"/>
      <c r="U9020" s="43"/>
      <c r="AE9020"/>
    </row>
    <row r="9021" spans="1:31">
      <c r="A9021">
        <v>24110</v>
      </c>
      <c r="B9021" t="s">
        <v>8032</v>
      </c>
      <c r="C9021" t="s">
        <v>33477</v>
      </c>
      <c r="D9021" t="s">
        <v>33476</v>
      </c>
      <c r="E9021"/>
      <c r="F9021"/>
      <c r="G9021"/>
      <c r="H9021"/>
      <c r="I9021"/>
      <c r="J9021"/>
      <c r="U9021" s="43"/>
      <c r="AE9021"/>
    </row>
    <row r="9022" spans="1:31">
      <c r="A9022">
        <v>24170</v>
      </c>
      <c r="B9022" t="s">
        <v>8033</v>
      </c>
      <c r="C9022" t="s">
        <v>33477</v>
      </c>
      <c r="D9022" t="s">
        <v>33476</v>
      </c>
      <c r="E9022"/>
      <c r="F9022"/>
      <c r="G9022"/>
      <c r="H9022"/>
      <c r="I9022"/>
      <c r="J9022"/>
      <c r="U9022" s="43"/>
      <c r="AE9022"/>
    </row>
    <row r="9023" spans="1:31">
      <c r="A9023">
        <v>24250</v>
      </c>
      <c r="B9023" t="s">
        <v>8034</v>
      </c>
      <c r="C9023" t="s">
        <v>33477</v>
      </c>
      <c r="D9023" t="s">
        <v>33476</v>
      </c>
      <c r="E9023"/>
      <c r="F9023"/>
      <c r="G9023"/>
      <c r="H9023"/>
      <c r="I9023"/>
      <c r="J9023"/>
      <c r="U9023" s="43"/>
      <c r="AE9023"/>
    </row>
    <row r="9024" spans="1:31">
      <c r="A9024">
        <v>24380</v>
      </c>
      <c r="B9024" t="s">
        <v>8035</v>
      </c>
      <c r="C9024" t="s">
        <v>33477</v>
      </c>
      <c r="D9024" t="s">
        <v>33476</v>
      </c>
      <c r="E9024"/>
      <c r="F9024"/>
      <c r="G9024"/>
      <c r="H9024"/>
      <c r="I9024"/>
      <c r="J9024"/>
      <c r="U9024" s="43"/>
      <c r="AE9024"/>
    </row>
    <row r="9025" spans="1:31">
      <c r="A9025">
        <v>24300</v>
      </c>
      <c r="B9025" t="s">
        <v>8036</v>
      </c>
      <c r="C9025" t="s">
        <v>33477</v>
      </c>
      <c r="D9025" t="s">
        <v>33476</v>
      </c>
      <c r="E9025"/>
      <c r="F9025"/>
      <c r="G9025"/>
      <c r="H9025"/>
      <c r="I9025"/>
      <c r="J9025"/>
      <c r="U9025" s="43"/>
      <c r="AE9025"/>
    </row>
    <row r="9026" spans="1:31">
      <c r="A9026">
        <v>24390</v>
      </c>
      <c r="B9026" t="s">
        <v>8037</v>
      </c>
      <c r="C9026" t="s">
        <v>33477</v>
      </c>
      <c r="D9026" t="s">
        <v>33476</v>
      </c>
      <c r="E9026"/>
      <c r="F9026"/>
      <c r="G9026"/>
      <c r="H9026"/>
      <c r="I9026"/>
      <c r="J9026"/>
      <c r="U9026" s="43"/>
      <c r="AE9026"/>
    </row>
    <row r="9027" spans="1:31">
      <c r="A9027">
        <v>24400</v>
      </c>
      <c r="B9027" t="s">
        <v>8038</v>
      </c>
      <c r="C9027" t="s">
        <v>33477</v>
      </c>
      <c r="D9027" t="s">
        <v>33476</v>
      </c>
      <c r="E9027"/>
      <c r="F9027"/>
      <c r="G9027"/>
      <c r="H9027"/>
      <c r="I9027"/>
      <c r="J9027"/>
      <c r="U9027" s="43"/>
      <c r="AE9027"/>
    </row>
    <row r="9028" spans="1:31">
      <c r="A9028">
        <v>24560</v>
      </c>
      <c r="B9028" t="s">
        <v>8039</v>
      </c>
      <c r="C9028" t="s">
        <v>33477</v>
      </c>
      <c r="D9028" t="s">
        <v>33476</v>
      </c>
      <c r="E9028"/>
      <c r="F9028"/>
      <c r="G9028"/>
      <c r="H9028"/>
      <c r="I9028"/>
      <c r="J9028"/>
      <c r="U9028" s="43"/>
      <c r="AE9028"/>
    </row>
    <row r="9029" spans="1:31">
      <c r="A9029">
        <v>24140</v>
      </c>
      <c r="B9029" t="s">
        <v>8040</v>
      </c>
      <c r="C9029" t="s">
        <v>33477</v>
      </c>
      <c r="D9029" t="s">
        <v>33476</v>
      </c>
      <c r="E9029"/>
      <c r="F9029"/>
      <c r="G9029"/>
      <c r="H9029"/>
      <c r="I9029"/>
      <c r="J9029"/>
      <c r="U9029" s="43"/>
      <c r="AE9029"/>
    </row>
    <row r="9030" spans="1:31">
      <c r="A9030">
        <v>24300</v>
      </c>
      <c r="B9030" t="s">
        <v>8041</v>
      </c>
      <c r="C9030" t="s">
        <v>33477</v>
      </c>
      <c r="D9030" t="s">
        <v>33476</v>
      </c>
      <c r="E9030"/>
      <c r="F9030"/>
      <c r="G9030"/>
      <c r="H9030"/>
      <c r="I9030"/>
      <c r="J9030"/>
      <c r="U9030" s="43"/>
      <c r="AE9030"/>
    </row>
    <row r="9031" spans="1:31">
      <c r="A9031">
        <v>24590</v>
      </c>
      <c r="B9031" t="s">
        <v>8042</v>
      </c>
      <c r="C9031" t="s">
        <v>33477</v>
      </c>
      <c r="D9031" t="s">
        <v>33476</v>
      </c>
      <c r="E9031"/>
      <c r="F9031"/>
      <c r="G9031"/>
      <c r="H9031"/>
      <c r="I9031"/>
      <c r="J9031"/>
      <c r="U9031" s="43"/>
      <c r="AE9031"/>
    </row>
    <row r="9032" spans="1:31">
      <c r="A9032">
        <v>24410</v>
      </c>
      <c r="B9032" t="s">
        <v>8043</v>
      </c>
      <c r="C9032" t="s">
        <v>33477</v>
      </c>
      <c r="D9032" t="s">
        <v>33476</v>
      </c>
      <c r="E9032"/>
      <c r="F9032"/>
      <c r="G9032"/>
      <c r="H9032"/>
      <c r="I9032"/>
      <c r="J9032"/>
      <c r="U9032" s="43"/>
      <c r="AE9032"/>
    </row>
    <row r="9033" spans="1:31">
      <c r="A9033">
        <v>24410</v>
      </c>
      <c r="B9033" t="s">
        <v>8043</v>
      </c>
      <c r="C9033" t="s">
        <v>33477</v>
      </c>
      <c r="D9033" t="s">
        <v>33476</v>
      </c>
      <c r="E9033"/>
      <c r="F9033"/>
      <c r="G9033"/>
      <c r="H9033"/>
      <c r="I9033"/>
      <c r="J9033"/>
      <c r="U9033" s="43"/>
      <c r="AE9033"/>
    </row>
    <row r="9034" spans="1:31">
      <c r="A9034">
        <v>24260</v>
      </c>
      <c r="B9034" t="s">
        <v>8044</v>
      </c>
      <c r="C9034" t="s">
        <v>33477</v>
      </c>
      <c r="D9034" t="s">
        <v>33476</v>
      </c>
      <c r="E9034"/>
      <c r="F9034"/>
      <c r="G9034"/>
      <c r="H9034"/>
      <c r="I9034"/>
      <c r="J9034"/>
      <c r="U9034" s="43"/>
      <c r="AE9034"/>
    </row>
    <row r="9035" spans="1:31">
      <c r="A9035">
        <v>24630</v>
      </c>
      <c r="B9035" t="s">
        <v>8045</v>
      </c>
      <c r="C9035" t="s">
        <v>33477</v>
      </c>
      <c r="D9035" t="s">
        <v>33476</v>
      </c>
      <c r="E9035"/>
      <c r="F9035"/>
      <c r="G9035"/>
      <c r="H9035"/>
      <c r="I9035"/>
      <c r="J9035"/>
      <c r="U9035" s="43"/>
      <c r="AE9035"/>
    </row>
    <row r="9036" spans="1:31">
      <c r="A9036">
        <v>24380</v>
      </c>
      <c r="B9036" t="s">
        <v>8046</v>
      </c>
      <c r="C9036" t="s">
        <v>33477</v>
      </c>
      <c r="D9036" t="s">
        <v>33476</v>
      </c>
      <c r="E9036"/>
      <c r="F9036"/>
      <c r="G9036"/>
      <c r="H9036"/>
      <c r="I9036"/>
      <c r="J9036"/>
      <c r="U9036" s="43"/>
      <c r="AE9036"/>
    </row>
    <row r="9037" spans="1:31">
      <c r="A9037">
        <v>24340</v>
      </c>
      <c r="B9037" t="s">
        <v>8047</v>
      </c>
      <c r="C9037" t="s">
        <v>33477</v>
      </c>
      <c r="D9037" t="s">
        <v>33476</v>
      </c>
      <c r="E9037"/>
      <c r="F9037"/>
      <c r="G9037"/>
      <c r="H9037"/>
      <c r="I9037"/>
      <c r="J9037"/>
      <c r="U9037" s="43"/>
      <c r="AE9037"/>
    </row>
    <row r="9038" spans="1:31">
      <c r="A9038">
        <v>24130</v>
      </c>
      <c r="B9038" t="s">
        <v>3886</v>
      </c>
      <c r="C9038" t="s">
        <v>33477</v>
      </c>
      <c r="D9038" t="s">
        <v>33476</v>
      </c>
      <c r="E9038"/>
      <c r="F9038"/>
      <c r="G9038"/>
      <c r="H9038"/>
      <c r="I9038"/>
      <c r="J9038"/>
      <c r="U9038" s="43"/>
      <c r="AE9038"/>
    </row>
    <row r="9039" spans="1:31">
      <c r="A9039">
        <v>24150</v>
      </c>
      <c r="B9039" t="s">
        <v>8048</v>
      </c>
      <c r="C9039" t="s">
        <v>33477</v>
      </c>
      <c r="D9039" t="s">
        <v>33476</v>
      </c>
      <c r="E9039"/>
      <c r="F9039"/>
      <c r="G9039"/>
      <c r="H9039"/>
      <c r="I9039"/>
      <c r="J9039"/>
      <c r="U9039" s="43"/>
      <c r="AE9039"/>
    </row>
    <row r="9040" spans="1:31">
      <c r="A9040">
        <v>24520</v>
      </c>
      <c r="B9040" t="s">
        <v>8049</v>
      </c>
      <c r="C9040" t="s">
        <v>33477</v>
      </c>
      <c r="D9040" t="s">
        <v>33476</v>
      </c>
      <c r="E9040"/>
      <c r="F9040"/>
      <c r="G9040"/>
      <c r="H9040"/>
      <c r="I9040"/>
      <c r="J9040"/>
      <c r="U9040" s="43"/>
      <c r="AE9040"/>
    </row>
    <row r="9041" spans="1:31">
      <c r="A9041">
        <v>24680</v>
      </c>
      <c r="B9041" t="s">
        <v>8050</v>
      </c>
      <c r="C9041" t="s">
        <v>33477</v>
      </c>
      <c r="D9041" t="e">
        <v>#N/A</v>
      </c>
      <c r="E9041"/>
      <c r="F9041"/>
      <c r="G9041"/>
      <c r="H9041"/>
      <c r="I9041"/>
      <c r="J9041"/>
      <c r="U9041" s="43"/>
      <c r="AE9041"/>
    </row>
    <row r="9042" spans="1:31">
      <c r="A9042">
        <v>24230</v>
      </c>
      <c r="B9042" t="s">
        <v>8051</v>
      </c>
      <c r="C9042" t="s">
        <v>33477</v>
      </c>
      <c r="D9042" t="s">
        <v>33476</v>
      </c>
      <c r="E9042"/>
      <c r="F9042"/>
      <c r="G9042"/>
      <c r="H9042"/>
      <c r="I9042"/>
      <c r="J9042"/>
      <c r="U9042" s="43"/>
      <c r="AE9042"/>
    </row>
    <row r="9043" spans="1:31">
      <c r="A9043">
        <v>24270</v>
      </c>
      <c r="B9043" t="s">
        <v>8052</v>
      </c>
      <c r="C9043" t="s">
        <v>33477</v>
      </c>
      <c r="D9043" t="s">
        <v>33476</v>
      </c>
      <c r="E9043"/>
      <c r="F9043"/>
      <c r="G9043"/>
      <c r="H9043"/>
      <c r="I9043"/>
      <c r="J9043"/>
      <c r="U9043" s="43"/>
      <c r="AE9043"/>
    </row>
    <row r="9044" spans="1:31">
      <c r="A9044">
        <v>24150</v>
      </c>
      <c r="B9044" t="s">
        <v>8053</v>
      </c>
      <c r="C9044" t="s">
        <v>33477</v>
      </c>
      <c r="D9044" t="s">
        <v>33476</v>
      </c>
      <c r="E9044"/>
      <c r="F9044"/>
      <c r="G9044"/>
      <c r="H9044"/>
      <c r="I9044"/>
      <c r="J9044"/>
      <c r="U9044" s="43"/>
      <c r="AE9044"/>
    </row>
    <row r="9045" spans="1:31">
      <c r="A9045">
        <v>24570</v>
      </c>
      <c r="B9045" t="s">
        <v>8054</v>
      </c>
      <c r="C9045" t="s">
        <v>33477</v>
      </c>
      <c r="D9045" t="e">
        <v>#N/A</v>
      </c>
      <c r="E9045"/>
      <c r="F9045"/>
      <c r="G9045"/>
      <c r="H9045"/>
      <c r="I9045"/>
      <c r="J9045"/>
      <c r="U9045" s="43"/>
      <c r="AE9045"/>
    </row>
    <row r="9046" spans="1:31">
      <c r="A9046">
        <v>24170</v>
      </c>
      <c r="B9046" t="s">
        <v>8055</v>
      </c>
      <c r="C9046" t="s">
        <v>33477</v>
      </c>
      <c r="D9046" t="s">
        <v>33476</v>
      </c>
      <c r="E9046"/>
      <c r="F9046"/>
      <c r="G9046"/>
      <c r="H9046"/>
      <c r="I9046"/>
      <c r="J9046"/>
      <c r="U9046" s="43"/>
      <c r="AE9046"/>
    </row>
    <row r="9047" spans="1:31">
      <c r="A9047">
        <v>24540</v>
      </c>
      <c r="B9047" t="s">
        <v>8056</v>
      </c>
      <c r="C9047" t="s">
        <v>33477</v>
      </c>
      <c r="D9047" t="s">
        <v>33476</v>
      </c>
      <c r="E9047"/>
      <c r="F9047"/>
      <c r="G9047"/>
      <c r="H9047"/>
      <c r="I9047"/>
      <c r="J9047"/>
      <c r="U9047" s="43"/>
      <c r="AE9047"/>
    </row>
    <row r="9048" spans="1:31">
      <c r="A9048">
        <v>24550</v>
      </c>
      <c r="B9048" t="s">
        <v>8057</v>
      </c>
      <c r="C9048" t="s">
        <v>33477</v>
      </c>
      <c r="D9048" t="s">
        <v>33476</v>
      </c>
      <c r="E9048"/>
      <c r="F9048"/>
      <c r="G9048"/>
      <c r="H9048"/>
      <c r="I9048"/>
      <c r="J9048"/>
      <c r="U9048" s="43"/>
      <c r="AE9048"/>
    </row>
    <row r="9049" spans="1:31">
      <c r="A9049">
        <v>24400</v>
      </c>
      <c r="B9049" t="s">
        <v>8058</v>
      </c>
      <c r="C9049" t="s">
        <v>33477</v>
      </c>
      <c r="D9049" t="s">
        <v>33476</v>
      </c>
      <c r="E9049"/>
      <c r="F9049"/>
      <c r="G9049"/>
      <c r="H9049"/>
      <c r="I9049"/>
      <c r="J9049"/>
      <c r="U9049" s="43"/>
      <c r="AE9049"/>
    </row>
    <row r="9050" spans="1:31">
      <c r="A9050">
        <v>24110</v>
      </c>
      <c r="B9050" t="s">
        <v>8059</v>
      </c>
      <c r="C9050" t="s">
        <v>33477</v>
      </c>
      <c r="D9050" t="s">
        <v>33476</v>
      </c>
      <c r="E9050"/>
      <c r="F9050"/>
      <c r="G9050"/>
      <c r="H9050"/>
      <c r="I9050"/>
      <c r="J9050"/>
      <c r="U9050" s="43"/>
      <c r="AE9050"/>
    </row>
    <row r="9051" spans="1:31">
      <c r="A9051">
        <v>24100</v>
      </c>
      <c r="B9051" t="s">
        <v>8060</v>
      </c>
      <c r="C9051" t="s">
        <v>33477</v>
      </c>
      <c r="D9051" t="s">
        <v>33476</v>
      </c>
      <c r="E9051"/>
      <c r="F9051"/>
      <c r="G9051"/>
      <c r="H9051"/>
      <c r="I9051"/>
      <c r="J9051"/>
      <c r="U9051" s="43"/>
      <c r="AE9051"/>
    </row>
    <row r="9052" spans="1:31">
      <c r="A9052">
        <v>24800</v>
      </c>
      <c r="B9052" t="s">
        <v>8061</v>
      </c>
      <c r="C9052" t="s">
        <v>33477</v>
      </c>
      <c r="D9052" t="s">
        <v>33476</v>
      </c>
      <c r="E9052"/>
      <c r="F9052"/>
      <c r="G9052"/>
      <c r="H9052"/>
      <c r="I9052"/>
      <c r="J9052"/>
      <c r="U9052" s="43"/>
      <c r="AE9052"/>
    </row>
    <row r="9053" spans="1:31">
      <c r="A9053">
        <v>24510</v>
      </c>
      <c r="B9053" t="s">
        <v>8062</v>
      </c>
      <c r="C9053" t="s">
        <v>33477</v>
      </c>
      <c r="D9053" t="e">
        <v>#N/A</v>
      </c>
      <c r="E9053"/>
      <c r="F9053"/>
      <c r="G9053"/>
      <c r="H9053"/>
      <c r="I9053"/>
      <c r="J9053"/>
      <c r="U9053" s="43"/>
      <c r="AE9053"/>
    </row>
    <row r="9054" spans="1:31">
      <c r="A9054">
        <v>24210</v>
      </c>
      <c r="B9054" t="s">
        <v>8063</v>
      </c>
      <c r="C9054" t="s">
        <v>33477</v>
      </c>
      <c r="D9054" t="s">
        <v>33476</v>
      </c>
      <c r="E9054"/>
      <c r="F9054"/>
      <c r="G9054"/>
      <c r="H9054"/>
      <c r="I9054"/>
      <c r="J9054"/>
      <c r="U9054" s="43"/>
      <c r="AE9054"/>
    </row>
    <row r="9055" spans="1:31">
      <c r="A9055">
        <v>24520</v>
      </c>
      <c r="B9055" t="s">
        <v>8064</v>
      </c>
      <c r="C9055" t="s">
        <v>33477</v>
      </c>
      <c r="D9055" t="s">
        <v>33476</v>
      </c>
      <c r="E9055"/>
      <c r="F9055"/>
      <c r="G9055"/>
      <c r="H9055"/>
      <c r="I9055"/>
      <c r="J9055"/>
      <c r="U9055" s="43"/>
      <c r="AE9055"/>
    </row>
    <row r="9056" spans="1:31">
      <c r="A9056">
        <v>24350</v>
      </c>
      <c r="B9056" t="s">
        <v>8065</v>
      </c>
      <c r="C9056" t="s">
        <v>33477</v>
      </c>
      <c r="D9056" t="s">
        <v>33476</v>
      </c>
      <c r="E9056"/>
      <c r="F9056"/>
      <c r="G9056"/>
      <c r="H9056"/>
      <c r="I9056"/>
      <c r="J9056"/>
      <c r="U9056" s="43"/>
      <c r="AE9056"/>
    </row>
    <row r="9057" spans="1:31">
      <c r="A9057">
        <v>24540</v>
      </c>
      <c r="B9057" t="s">
        <v>8066</v>
      </c>
      <c r="C9057" t="s">
        <v>33477</v>
      </c>
      <c r="D9057" t="s">
        <v>33476</v>
      </c>
      <c r="E9057"/>
      <c r="F9057"/>
      <c r="G9057"/>
      <c r="H9057"/>
      <c r="I9057"/>
      <c r="J9057"/>
      <c r="U9057" s="43"/>
      <c r="AE9057"/>
    </row>
    <row r="9058" spans="1:31">
      <c r="A9058">
        <v>24550</v>
      </c>
      <c r="B9058" t="s">
        <v>8067</v>
      </c>
      <c r="C9058" t="s">
        <v>33477</v>
      </c>
      <c r="D9058" t="s">
        <v>33476</v>
      </c>
      <c r="E9058"/>
      <c r="F9058"/>
      <c r="G9058"/>
      <c r="H9058"/>
      <c r="I9058"/>
      <c r="J9058"/>
      <c r="U9058" s="43"/>
      <c r="AE9058"/>
    </row>
    <row r="9059" spans="1:31">
      <c r="A9059">
        <v>24130</v>
      </c>
      <c r="B9059" t="s">
        <v>8068</v>
      </c>
      <c r="C9059" t="s">
        <v>33477</v>
      </c>
      <c r="D9059" t="s">
        <v>33476</v>
      </c>
      <c r="E9059"/>
      <c r="F9059"/>
      <c r="G9059"/>
      <c r="H9059"/>
      <c r="I9059"/>
      <c r="J9059"/>
      <c r="U9059" s="43"/>
      <c r="AE9059"/>
    </row>
    <row r="9060" spans="1:31">
      <c r="A9060">
        <v>24320</v>
      </c>
      <c r="B9060" t="s">
        <v>8069</v>
      </c>
      <c r="C9060" t="s">
        <v>33477</v>
      </c>
      <c r="D9060" t="s">
        <v>33476</v>
      </c>
      <c r="E9060"/>
      <c r="F9060"/>
      <c r="G9060"/>
      <c r="H9060"/>
      <c r="I9060"/>
      <c r="J9060"/>
      <c r="U9060" s="43"/>
      <c r="AE9060"/>
    </row>
    <row r="9061" spans="1:31">
      <c r="A9061">
        <v>24300</v>
      </c>
      <c r="B9061" t="s">
        <v>8070</v>
      </c>
      <c r="C9061" t="s">
        <v>33477</v>
      </c>
      <c r="D9061" t="s">
        <v>33476</v>
      </c>
      <c r="E9061"/>
      <c r="F9061"/>
      <c r="G9061"/>
      <c r="H9061"/>
      <c r="I9061"/>
      <c r="J9061"/>
      <c r="U9061" s="43"/>
      <c r="AE9061"/>
    </row>
    <row r="9062" spans="1:31">
      <c r="A9062">
        <v>24110</v>
      </c>
      <c r="B9062" t="s">
        <v>8071</v>
      </c>
      <c r="C9062" t="s">
        <v>33477</v>
      </c>
      <c r="D9062" t="s">
        <v>33476</v>
      </c>
      <c r="E9062"/>
      <c r="F9062"/>
      <c r="G9062"/>
      <c r="H9062"/>
      <c r="I9062"/>
      <c r="J9062"/>
      <c r="U9062" s="43"/>
      <c r="AE9062"/>
    </row>
    <row r="9063" spans="1:31">
      <c r="A9063">
        <v>24200</v>
      </c>
      <c r="B9063" t="s">
        <v>8072</v>
      </c>
      <c r="C9063" t="s">
        <v>33477</v>
      </c>
      <c r="D9063" t="s">
        <v>33476</v>
      </c>
      <c r="E9063"/>
      <c r="F9063"/>
      <c r="G9063"/>
      <c r="H9063"/>
      <c r="I9063"/>
      <c r="J9063"/>
      <c r="U9063" s="43"/>
      <c r="AE9063"/>
    </row>
    <row r="9064" spans="1:31">
      <c r="A9064">
        <v>24340</v>
      </c>
      <c r="B9064" t="s">
        <v>8073</v>
      </c>
      <c r="C9064" t="s">
        <v>33477</v>
      </c>
      <c r="D9064" t="s">
        <v>33476</v>
      </c>
      <c r="E9064"/>
      <c r="F9064"/>
      <c r="G9064"/>
      <c r="H9064"/>
      <c r="I9064"/>
      <c r="J9064"/>
      <c r="U9064" s="43"/>
      <c r="AE9064"/>
    </row>
    <row r="9065" spans="1:31">
      <c r="A9065">
        <v>24340</v>
      </c>
      <c r="B9065" t="s">
        <v>8073</v>
      </c>
      <c r="C9065" t="s">
        <v>33477</v>
      </c>
      <c r="D9065" t="s">
        <v>33476</v>
      </c>
      <c r="E9065"/>
      <c r="F9065"/>
      <c r="G9065"/>
      <c r="H9065"/>
      <c r="I9065"/>
      <c r="J9065"/>
      <c r="U9065" s="43"/>
      <c r="AE9065"/>
    </row>
    <row r="9066" spans="1:31">
      <c r="A9066">
        <v>24340</v>
      </c>
      <c r="B9066" t="s">
        <v>8073</v>
      </c>
      <c r="C9066" t="s">
        <v>33477</v>
      </c>
      <c r="D9066" t="s">
        <v>33476</v>
      </c>
      <c r="E9066"/>
      <c r="F9066"/>
      <c r="G9066"/>
      <c r="H9066"/>
      <c r="I9066"/>
      <c r="J9066"/>
      <c r="U9066" s="43"/>
      <c r="AE9066"/>
    </row>
    <row r="9067" spans="1:31">
      <c r="A9067">
        <v>24340</v>
      </c>
      <c r="B9067" t="s">
        <v>8073</v>
      </c>
      <c r="C9067" t="s">
        <v>33477</v>
      </c>
      <c r="D9067" t="s">
        <v>33476</v>
      </c>
      <c r="E9067"/>
      <c r="F9067"/>
      <c r="G9067"/>
      <c r="H9067"/>
      <c r="I9067"/>
      <c r="J9067"/>
      <c r="U9067" s="43"/>
      <c r="AE9067"/>
    </row>
    <row r="9068" spans="1:31">
      <c r="A9068">
        <v>24340</v>
      </c>
      <c r="B9068" t="s">
        <v>8073</v>
      </c>
      <c r="C9068" t="s">
        <v>33477</v>
      </c>
      <c r="D9068" t="s">
        <v>33476</v>
      </c>
      <c r="E9068"/>
      <c r="F9068"/>
      <c r="G9068"/>
      <c r="H9068"/>
      <c r="I9068"/>
      <c r="J9068"/>
      <c r="U9068" s="43"/>
      <c r="AE9068"/>
    </row>
    <row r="9069" spans="1:31">
      <c r="A9069">
        <v>24340</v>
      </c>
      <c r="B9069" t="s">
        <v>8073</v>
      </c>
      <c r="C9069" t="s">
        <v>33477</v>
      </c>
      <c r="D9069" t="s">
        <v>33476</v>
      </c>
      <c r="E9069"/>
      <c r="F9069"/>
      <c r="G9069"/>
      <c r="H9069"/>
      <c r="I9069"/>
      <c r="J9069"/>
      <c r="U9069" s="43"/>
      <c r="AE9069"/>
    </row>
    <row r="9070" spans="1:31">
      <c r="A9070">
        <v>24340</v>
      </c>
      <c r="B9070" t="s">
        <v>8073</v>
      </c>
      <c r="C9070" t="s">
        <v>33477</v>
      </c>
      <c r="D9070" t="s">
        <v>33476</v>
      </c>
      <c r="E9070"/>
      <c r="F9070"/>
      <c r="G9070"/>
      <c r="H9070"/>
      <c r="I9070"/>
      <c r="J9070"/>
      <c r="U9070" s="43"/>
      <c r="AE9070"/>
    </row>
    <row r="9071" spans="1:31">
      <c r="A9071">
        <v>24340</v>
      </c>
      <c r="B9071" t="s">
        <v>8073</v>
      </c>
      <c r="C9071" t="s">
        <v>33477</v>
      </c>
      <c r="D9071" t="s">
        <v>33476</v>
      </c>
      <c r="E9071"/>
      <c r="F9071"/>
      <c r="G9071"/>
      <c r="H9071"/>
      <c r="I9071"/>
      <c r="J9071"/>
      <c r="U9071" s="43"/>
      <c r="AE9071"/>
    </row>
    <row r="9072" spans="1:31">
      <c r="A9072">
        <v>24340</v>
      </c>
      <c r="B9072" t="s">
        <v>8073</v>
      </c>
      <c r="C9072" t="s">
        <v>33477</v>
      </c>
      <c r="D9072" t="s">
        <v>33476</v>
      </c>
      <c r="E9072"/>
      <c r="F9072"/>
      <c r="G9072"/>
      <c r="H9072"/>
      <c r="I9072"/>
      <c r="J9072"/>
      <c r="U9072" s="43"/>
      <c r="AE9072"/>
    </row>
    <row r="9073" spans="1:31">
      <c r="A9073">
        <v>24220</v>
      </c>
      <c r="B9073" t="s">
        <v>8074</v>
      </c>
      <c r="C9073" t="s">
        <v>33477</v>
      </c>
      <c r="D9073" t="s">
        <v>33476</v>
      </c>
      <c r="E9073"/>
      <c r="F9073"/>
      <c r="G9073"/>
      <c r="H9073"/>
      <c r="I9073"/>
      <c r="J9073"/>
      <c r="U9073" s="43"/>
      <c r="AE9073"/>
    </row>
    <row r="9074" spans="1:31">
      <c r="A9074">
        <v>24620</v>
      </c>
      <c r="B9074" t="s">
        <v>8075</v>
      </c>
      <c r="C9074" t="s">
        <v>33477</v>
      </c>
      <c r="D9074" t="s">
        <v>33476</v>
      </c>
      <c r="E9074"/>
      <c r="F9074"/>
      <c r="G9074"/>
      <c r="H9074"/>
      <c r="I9074"/>
      <c r="J9074"/>
      <c r="U9074" s="43"/>
      <c r="AE9074"/>
    </row>
    <row r="9075" spans="1:31">
      <c r="A9075">
        <v>24430</v>
      </c>
      <c r="B9075" t="s">
        <v>8076</v>
      </c>
      <c r="C9075" t="s">
        <v>33477</v>
      </c>
      <c r="D9075" t="s">
        <v>33476</v>
      </c>
      <c r="E9075"/>
      <c r="F9075"/>
      <c r="G9075"/>
      <c r="H9075"/>
      <c r="I9075"/>
      <c r="J9075"/>
      <c r="U9075" s="43"/>
      <c r="AE9075"/>
    </row>
    <row r="9076" spans="1:31">
      <c r="A9076">
        <v>24540</v>
      </c>
      <c r="B9076" t="s">
        <v>8077</v>
      </c>
      <c r="C9076" t="s">
        <v>33477</v>
      </c>
      <c r="D9076" t="s">
        <v>33476</v>
      </c>
      <c r="E9076"/>
      <c r="F9076"/>
      <c r="G9076"/>
      <c r="H9076"/>
      <c r="I9076"/>
      <c r="J9076"/>
      <c r="U9076" s="43"/>
      <c r="AE9076"/>
    </row>
    <row r="9077" spans="1:31">
      <c r="A9077">
        <v>24130</v>
      </c>
      <c r="B9077" t="s">
        <v>8078</v>
      </c>
      <c r="C9077" t="s">
        <v>33477</v>
      </c>
      <c r="D9077" t="s">
        <v>33476</v>
      </c>
      <c r="E9077"/>
      <c r="F9077"/>
      <c r="G9077"/>
      <c r="H9077"/>
      <c r="I9077"/>
      <c r="J9077"/>
      <c r="U9077" s="43"/>
      <c r="AE9077"/>
    </row>
    <row r="9078" spans="1:31">
      <c r="A9078">
        <v>24140</v>
      </c>
      <c r="B9078" t="s">
        <v>8078</v>
      </c>
      <c r="C9078" t="s">
        <v>33477</v>
      </c>
      <c r="D9078" t="s">
        <v>33476</v>
      </c>
      <c r="E9078"/>
      <c r="F9078"/>
      <c r="G9078"/>
      <c r="H9078"/>
      <c r="I9078"/>
      <c r="J9078"/>
      <c r="U9078" s="43"/>
      <c r="AE9078"/>
    </row>
    <row r="9079" spans="1:31">
      <c r="A9079">
        <v>24140</v>
      </c>
      <c r="B9079" t="s">
        <v>8078</v>
      </c>
      <c r="C9079" t="s">
        <v>33477</v>
      </c>
      <c r="D9079" t="s">
        <v>33476</v>
      </c>
      <c r="E9079"/>
      <c r="F9079"/>
      <c r="G9079"/>
      <c r="H9079"/>
      <c r="I9079"/>
      <c r="J9079"/>
      <c r="U9079" s="43"/>
      <c r="AE9079"/>
    </row>
    <row r="9080" spans="1:31">
      <c r="A9080">
        <v>24140</v>
      </c>
      <c r="B9080" t="s">
        <v>8078</v>
      </c>
      <c r="C9080" t="s">
        <v>33477</v>
      </c>
      <c r="D9080" t="s">
        <v>33476</v>
      </c>
      <c r="E9080"/>
      <c r="F9080"/>
      <c r="G9080"/>
      <c r="H9080"/>
      <c r="I9080"/>
      <c r="J9080"/>
      <c r="U9080" s="43"/>
      <c r="AE9080"/>
    </row>
    <row r="9081" spans="1:31">
      <c r="A9081">
        <v>24150</v>
      </c>
      <c r="B9081" t="s">
        <v>8079</v>
      </c>
      <c r="C9081" t="s">
        <v>33477</v>
      </c>
      <c r="D9081" t="s">
        <v>33476</v>
      </c>
      <c r="E9081"/>
      <c r="F9081"/>
      <c r="G9081"/>
      <c r="H9081"/>
      <c r="I9081"/>
      <c r="J9081"/>
      <c r="U9081" s="43"/>
      <c r="AE9081"/>
    </row>
    <row r="9082" spans="1:31">
      <c r="A9082">
        <v>24150</v>
      </c>
      <c r="B9082" t="s">
        <v>8079</v>
      </c>
      <c r="C9082" t="s">
        <v>33477</v>
      </c>
      <c r="D9082" t="s">
        <v>33476</v>
      </c>
      <c r="E9082"/>
      <c r="F9082"/>
      <c r="G9082"/>
      <c r="H9082"/>
      <c r="I9082"/>
      <c r="J9082"/>
      <c r="U9082" s="43"/>
      <c r="AE9082"/>
    </row>
    <row r="9083" spans="1:31">
      <c r="A9083">
        <v>24260</v>
      </c>
      <c r="B9083" t="s">
        <v>8080</v>
      </c>
      <c r="C9083" t="s">
        <v>33477</v>
      </c>
      <c r="D9083" t="s">
        <v>33476</v>
      </c>
      <c r="E9083"/>
      <c r="F9083"/>
      <c r="G9083"/>
      <c r="H9083"/>
      <c r="I9083"/>
      <c r="J9083"/>
      <c r="U9083" s="43"/>
      <c r="AE9083"/>
    </row>
    <row r="9084" spans="1:31">
      <c r="A9084">
        <v>24420</v>
      </c>
      <c r="B9084" t="s">
        <v>8081</v>
      </c>
      <c r="C9084" t="s">
        <v>33477</v>
      </c>
      <c r="D9084" t="s">
        <v>33476</v>
      </c>
      <c r="E9084"/>
      <c r="F9084"/>
      <c r="G9084"/>
      <c r="H9084"/>
      <c r="I9084"/>
      <c r="J9084"/>
      <c r="U9084" s="43"/>
      <c r="AE9084"/>
    </row>
    <row r="9085" spans="1:31">
      <c r="A9085">
        <v>24550</v>
      </c>
      <c r="B9085" t="s">
        <v>8082</v>
      </c>
      <c r="C9085" t="s">
        <v>33477</v>
      </c>
      <c r="D9085" t="s">
        <v>33476</v>
      </c>
      <c r="E9085"/>
      <c r="F9085"/>
      <c r="G9085"/>
      <c r="H9085"/>
      <c r="I9085"/>
      <c r="J9085"/>
      <c r="U9085" s="43"/>
      <c r="AE9085"/>
    </row>
    <row r="9086" spans="1:31">
      <c r="A9086">
        <v>24700</v>
      </c>
      <c r="B9086" t="s">
        <v>8083</v>
      </c>
      <c r="C9086" t="s">
        <v>33477</v>
      </c>
      <c r="D9086" t="s">
        <v>33476</v>
      </c>
      <c r="E9086"/>
      <c r="F9086"/>
      <c r="G9086"/>
      <c r="H9086"/>
      <c r="I9086"/>
      <c r="J9086"/>
      <c r="U9086" s="43"/>
      <c r="AE9086"/>
    </row>
    <row r="9087" spans="1:31">
      <c r="A9087">
        <v>24350</v>
      </c>
      <c r="B9087" t="s">
        <v>8084</v>
      </c>
      <c r="C9087" t="s">
        <v>33477</v>
      </c>
      <c r="D9087" t="s">
        <v>33476</v>
      </c>
      <c r="E9087"/>
      <c r="F9087"/>
      <c r="G9087"/>
      <c r="H9087"/>
      <c r="I9087"/>
      <c r="J9087"/>
      <c r="U9087" s="43"/>
      <c r="AE9087"/>
    </row>
    <row r="9088" spans="1:31">
      <c r="A9088">
        <v>24240</v>
      </c>
      <c r="B9088" t="s">
        <v>8085</v>
      </c>
      <c r="C9088" t="s">
        <v>33477</v>
      </c>
      <c r="D9088" t="s">
        <v>33476</v>
      </c>
      <c r="E9088"/>
      <c r="F9088"/>
      <c r="G9088"/>
      <c r="H9088"/>
      <c r="I9088"/>
      <c r="J9088"/>
      <c r="U9088" s="43"/>
      <c r="AE9088"/>
    </row>
    <row r="9089" spans="1:31">
      <c r="A9089">
        <v>24220</v>
      </c>
      <c r="B9089" t="s">
        <v>8086</v>
      </c>
      <c r="C9089" t="s">
        <v>33477</v>
      </c>
      <c r="D9089" t="s">
        <v>33476</v>
      </c>
      <c r="E9089"/>
      <c r="F9089"/>
      <c r="G9089"/>
      <c r="H9089"/>
      <c r="I9089"/>
      <c r="J9089"/>
      <c r="U9089" s="43"/>
      <c r="AE9089"/>
    </row>
    <row r="9090" spans="1:31">
      <c r="A9090">
        <v>24450</v>
      </c>
      <c r="B9090" t="s">
        <v>8087</v>
      </c>
      <c r="C9090" t="s">
        <v>33477</v>
      </c>
      <c r="D9090" t="s">
        <v>33476</v>
      </c>
      <c r="E9090"/>
      <c r="F9090"/>
      <c r="G9090"/>
      <c r="H9090"/>
      <c r="I9090"/>
      <c r="J9090"/>
      <c r="U9090" s="43"/>
      <c r="AE9090"/>
    </row>
    <row r="9091" spans="1:31">
      <c r="A9091">
        <v>24470</v>
      </c>
      <c r="B9091" t="s">
        <v>8088</v>
      </c>
      <c r="C9091" t="s">
        <v>33477</v>
      </c>
      <c r="D9091" t="s">
        <v>33476</v>
      </c>
      <c r="E9091"/>
      <c r="F9091"/>
      <c r="G9091"/>
      <c r="H9091"/>
      <c r="I9091"/>
      <c r="J9091"/>
      <c r="U9091" s="43"/>
      <c r="AE9091"/>
    </row>
    <row r="9092" spans="1:31">
      <c r="A9092">
        <v>24610</v>
      </c>
      <c r="B9092" t="s">
        <v>8089</v>
      </c>
      <c r="C9092" t="s">
        <v>33477</v>
      </c>
      <c r="D9092" t="s">
        <v>33476</v>
      </c>
      <c r="E9092"/>
      <c r="F9092"/>
      <c r="G9092"/>
      <c r="H9092"/>
      <c r="I9092"/>
      <c r="J9092"/>
      <c r="U9092" s="43"/>
      <c r="AE9092"/>
    </row>
    <row r="9093" spans="1:31">
      <c r="A9093">
        <v>24480</v>
      </c>
      <c r="B9093" t="s">
        <v>8090</v>
      </c>
      <c r="C9093" t="s">
        <v>33477</v>
      </c>
      <c r="D9093" t="s">
        <v>33476</v>
      </c>
      <c r="E9093"/>
      <c r="F9093"/>
      <c r="G9093"/>
      <c r="H9093"/>
      <c r="I9093"/>
      <c r="J9093"/>
      <c r="U9093" s="43"/>
      <c r="AE9093"/>
    </row>
    <row r="9094" spans="1:31">
      <c r="A9094">
        <v>24240</v>
      </c>
      <c r="B9094" t="s">
        <v>8091</v>
      </c>
      <c r="C9094" t="s">
        <v>33477</v>
      </c>
      <c r="D9094" t="s">
        <v>33476</v>
      </c>
      <c r="E9094"/>
      <c r="F9094"/>
      <c r="G9094"/>
      <c r="H9094"/>
      <c r="I9094"/>
      <c r="J9094"/>
      <c r="U9094" s="43"/>
      <c r="AE9094"/>
    </row>
    <row r="9095" spans="1:31">
      <c r="A9095">
        <v>24240</v>
      </c>
      <c r="B9095" t="s">
        <v>1575</v>
      </c>
      <c r="C9095" t="s">
        <v>33477</v>
      </c>
      <c r="D9095" t="s">
        <v>33476</v>
      </c>
      <c r="E9095"/>
      <c r="F9095"/>
      <c r="G9095"/>
      <c r="H9095"/>
      <c r="I9095"/>
      <c r="J9095"/>
      <c r="U9095" s="43"/>
      <c r="AE9095"/>
    </row>
    <row r="9096" spans="1:31">
      <c r="A9096">
        <v>24130</v>
      </c>
      <c r="B9096" t="s">
        <v>8092</v>
      </c>
      <c r="C9096" t="s">
        <v>33477</v>
      </c>
      <c r="D9096" t="s">
        <v>33476</v>
      </c>
      <c r="E9096"/>
      <c r="F9096"/>
      <c r="G9096"/>
      <c r="H9096"/>
      <c r="I9096"/>
      <c r="J9096"/>
      <c r="U9096" s="43"/>
      <c r="AE9096"/>
    </row>
    <row r="9097" spans="1:31">
      <c r="A9097">
        <v>24560</v>
      </c>
      <c r="B9097" t="s">
        <v>8093</v>
      </c>
      <c r="C9097" t="s">
        <v>33477</v>
      </c>
      <c r="D9097" t="s">
        <v>33476</v>
      </c>
      <c r="E9097"/>
      <c r="F9097"/>
      <c r="G9097"/>
      <c r="H9097"/>
      <c r="I9097"/>
      <c r="J9097"/>
      <c r="U9097" s="43"/>
      <c r="AE9097"/>
    </row>
    <row r="9098" spans="1:31">
      <c r="A9098">
        <v>24560</v>
      </c>
      <c r="B9098" t="s">
        <v>8094</v>
      </c>
      <c r="C9098" t="s">
        <v>33477</v>
      </c>
      <c r="D9098" t="s">
        <v>33476</v>
      </c>
      <c r="E9098"/>
      <c r="F9098"/>
      <c r="G9098"/>
      <c r="H9098"/>
      <c r="I9098"/>
      <c r="J9098"/>
      <c r="U9098" s="43"/>
      <c r="AE9098"/>
    </row>
    <row r="9099" spans="1:31">
      <c r="A9099">
        <v>24540</v>
      </c>
      <c r="B9099" t="s">
        <v>8095</v>
      </c>
      <c r="C9099" t="s">
        <v>33477</v>
      </c>
      <c r="D9099" t="s">
        <v>33476</v>
      </c>
      <c r="E9099"/>
      <c r="F9099"/>
      <c r="G9099"/>
      <c r="H9099"/>
      <c r="I9099"/>
      <c r="J9099"/>
      <c r="U9099" s="43"/>
      <c r="AE9099"/>
    </row>
    <row r="9100" spans="1:31">
      <c r="A9100">
        <v>24440</v>
      </c>
      <c r="B9100" t="s">
        <v>8096</v>
      </c>
      <c r="C9100" t="s">
        <v>33477</v>
      </c>
      <c r="D9100" t="s">
        <v>33476</v>
      </c>
      <c r="E9100"/>
      <c r="F9100"/>
      <c r="G9100"/>
      <c r="H9100"/>
      <c r="I9100"/>
      <c r="J9100"/>
      <c r="U9100" s="43"/>
      <c r="AE9100"/>
    </row>
    <row r="9101" spans="1:31">
      <c r="A9101">
        <v>24560</v>
      </c>
      <c r="B9101" t="s">
        <v>8097</v>
      </c>
      <c r="C9101" t="s">
        <v>33477</v>
      </c>
      <c r="D9101" t="s">
        <v>33476</v>
      </c>
      <c r="E9101"/>
      <c r="F9101"/>
      <c r="G9101"/>
      <c r="H9101"/>
      <c r="I9101"/>
      <c r="J9101"/>
      <c r="U9101" s="43"/>
      <c r="AE9101"/>
    </row>
    <row r="9102" spans="1:31">
      <c r="A9102">
        <v>24210</v>
      </c>
      <c r="B9102" t="s">
        <v>8098</v>
      </c>
      <c r="C9102" t="s">
        <v>33477</v>
      </c>
      <c r="D9102" t="s">
        <v>33476</v>
      </c>
      <c r="E9102"/>
      <c r="F9102"/>
      <c r="G9102"/>
      <c r="H9102"/>
      <c r="I9102"/>
      <c r="J9102"/>
      <c r="U9102" s="43"/>
      <c r="AE9102"/>
    </row>
    <row r="9103" spans="1:31">
      <c r="A9103">
        <v>24140</v>
      </c>
      <c r="B9103" t="s">
        <v>8099</v>
      </c>
      <c r="C9103" t="s">
        <v>33477</v>
      </c>
      <c r="D9103" t="s">
        <v>33476</v>
      </c>
      <c r="E9103"/>
      <c r="F9103"/>
      <c r="G9103"/>
      <c r="H9103"/>
      <c r="I9103"/>
      <c r="J9103"/>
      <c r="U9103" s="43"/>
      <c r="AE9103"/>
    </row>
    <row r="9104" spans="1:31">
      <c r="A9104">
        <v>24350</v>
      </c>
      <c r="B9104" t="s">
        <v>8100</v>
      </c>
      <c r="C9104" t="s">
        <v>33477</v>
      </c>
      <c r="D9104" t="s">
        <v>33476</v>
      </c>
      <c r="E9104"/>
      <c r="F9104"/>
      <c r="G9104"/>
      <c r="H9104"/>
      <c r="I9104"/>
      <c r="J9104"/>
      <c r="U9104" s="43"/>
      <c r="AE9104"/>
    </row>
    <row r="9105" spans="1:31">
      <c r="A9105">
        <v>24560</v>
      </c>
      <c r="B9105" t="s">
        <v>3184</v>
      </c>
      <c r="C9105" t="s">
        <v>33477</v>
      </c>
      <c r="D9105" t="s">
        <v>33476</v>
      </c>
      <c r="E9105"/>
      <c r="F9105"/>
      <c r="G9105"/>
      <c r="H9105"/>
      <c r="I9105"/>
      <c r="J9105"/>
      <c r="U9105" s="43"/>
      <c r="AE9105"/>
    </row>
    <row r="9106" spans="1:31">
      <c r="A9106">
        <v>24230</v>
      </c>
      <c r="B9106" t="s">
        <v>8101</v>
      </c>
      <c r="C9106" t="s">
        <v>33477</v>
      </c>
      <c r="D9106" t="s">
        <v>33476</v>
      </c>
      <c r="E9106"/>
      <c r="F9106"/>
      <c r="G9106"/>
      <c r="H9106"/>
      <c r="I9106"/>
      <c r="J9106"/>
      <c r="U9106" s="43"/>
      <c r="AE9106"/>
    </row>
    <row r="9107" spans="1:31">
      <c r="A9107">
        <v>24230</v>
      </c>
      <c r="B9107" t="s">
        <v>8102</v>
      </c>
      <c r="C9107" t="s">
        <v>33477</v>
      </c>
      <c r="D9107" t="s">
        <v>33476</v>
      </c>
      <c r="E9107"/>
      <c r="F9107"/>
      <c r="G9107"/>
      <c r="H9107"/>
      <c r="I9107"/>
      <c r="J9107"/>
      <c r="U9107" s="43"/>
      <c r="AE9107"/>
    </row>
    <row r="9108" spans="1:31">
      <c r="A9108">
        <v>24440</v>
      </c>
      <c r="B9108" t="s">
        <v>8103</v>
      </c>
      <c r="C9108" t="s">
        <v>33477</v>
      </c>
      <c r="D9108" t="s">
        <v>33476</v>
      </c>
      <c r="E9108"/>
      <c r="F9108"/>
      <c r="G9108"/>
      <c r="H9108"/>
      <c r="I9108"/>
      <c r="J9108"/>
      <c r="U9108" s="43"/>
      <c r="AE9108"/>
    </row>
    <row r="9109" spans="1:31">
      <c r="A9109">
        <v>24290</v>
      </c>
      <c r="B9109" t="s">
        <v>8104</v>
      </c>
      <c r="C9109" t="s">
        <v>33477</v>
      </c>
      <c r="D9109" t="s">
        <v>33476</v>
      </c>
      <c r="E9109"/>
      <c r="F9109"/>
      <c r="G9109"/>
      <c r="H9109"/>
      <c r="I9109"/>
      <c r="J9109"/>
      <c r="U9109" s="43"/>
      <c r="AE9109"/>
    </row>
    <row r="9110" spans="1:31">
      <c r="A9110">
        <v>24610</v>
      </c>
      <c r="B9110" t="s">
        <v>4301</v>
      </c>
      <c r="C9110" t="s">
        <v>33477</v>
      </c>
      <c r="D9110" t="s">
        <v>33476</v>
      </c>
      <c r="E9110"/>
      <c r="F9110"/>
      <c r="G9110"/>
      <c r="H9110"/>
      <c r="I9110"/>
      <c r="J9110"/>
      <c r="U9110" s="43"/>
      <c r="AE9110"/>
    </row>
    <row r="9111" spans="1:31">
      <c r="A9111">
        <v>24170</v>
      </c>
      <c r="B9111" t="s">
        <v>8105</v>
      </c>
      <c r="C9111" t="s">
        <v>33477</v>
      </c>
      <c r="D9111" t="s">
        <v>33476</v>
      </c>
      <c r="E9111"/>
      <c r="F9111"/>
      <c r="G9111"/>
      <c r="H9111"/>
      <c r="I9111"/>
      <c r="J9111"/>
      <c r="U9111" s="43"/>
      <c r="AE9111"/>
    </row>
    <row r="9112" spans="1:31">
      <c r="A9112">
        <v>24700</v>
      </c>
      <c r="B9112" t="s">
        <v>8106</v>
      </c>
      <c r="C9112" t="s">
        <v>33477</v>
      </c>
      <c r="D9112" t="s">
        <v>33476</v>
      </c>
      <c r="E9112"/>
      <c r="F9112"/>
      <c r="G9112"/>
      <c r="H9112"/>
      <c r="I9112"/>
      <c r="J9112"/>
      <c r="U9112" s="43"/>
      <c r="AE9112"/>
    </row>
    <row r="9113" spans="1:31">
      <c r="A9113">
        <v>24110</v>
      </c>
      <c r="B9113" t="s">
        <v>8107</v>
      </c>
      <c r="C9113" t="s">
        <v>33477</v>
      </c>
      <c r="D9113" t="s">
        <v>33476</v>
      </c>
      <c r="E9113"/>
      <c r="F9113"/>
      <c r="G9113"/>
      <c r="H9113"/>
      <c r="I9113"/>
      <c r="J9113"/>
      <c r="U9113" s="43"/>
      <c r="AE9113"/>
    </row>
    <row r="9114" spans="1:31">
      <c r="A9114">
        <v>24520</v>
      </c>
      <c r="B9114" t="s">
        <v>8108</v>
      </c>
      <c r="C9114" t="s">
        <v>33477</v>
      </c>
      <c r="D9114" t="s">
        <v>33476</v>
      </c>
      <c r="E9114"/>
      <c r="F9114"/>
      <c r="G9114"/>
      <c r="H9114"/>
      <c r="I9114"/>
      <c r="J9114"/>
      <c r="U9114" s="43"/>
      <c r="AE9114"/>
    </row>
    <row r="9115" spans="1:31">
      <c r="A9115">
        <v>24700</v>
      </c>
      <c r="B9115" t="s">
        <v>3198</v>
      </c>
      <c r="C9115" t="s">
        <v>33477</v>
      </c>
      <c r="D9115" t="s">
        <v>33476</v>
      </c>
      <c r="E9115"/>
      <c r="F9115"/>
      <c r="G9115"/>
      <c r="H9115"/>
      <c r="I9115"/>
      <c r="J9115"/>
      <c r="U9115" s="43"/>
      <c r="AE9115"/>
    </row>
    <row r="9116" spans="1:31">
      <c r="A9116">
        <v>24400</v>
      </c>
      <c r="B9116" t="s">
        <v>8109</v>
      </c>
      <c r="C9116" t="s">
        <v>33477</v>
      </c>
      <c r="D9116" t="s">
        <v>33476</v>
      </c>
      <c r="E9116"/>
      <c r="F9116"/>
      <c r="G9116"/>
      <c r="H9116"/>
      <c r="I9116"/>
      <c r="J9116"/>
      <c r="U9116" s="43"/>
      <c r="AE9116"/>
    </row>
    <row r="9117" spans="1:31">
      <c r="A9117">
        <v>24250</v>
      </c>
      <c r="B9117" t="s">
        <v>8110</v>
      </c>
      <c r="C9117" t="s">
        <v>33477</v>
      </c>
      <c r="D9117" t="s">
        <v>33476</v>
      </c>
      <c r="E9117"/>
      <c r="F9117"/>
      <c r="G9117"/>
      <c r="H9117"/>
      <c r="I9117"/>
      <c r="J9117"/>
      <c r="U9117" s="43"/>
      <c r="AE9117"/>
    </row>
    <row r="9118" spans="1:31">
      <c r="A9118">
        <v>24590</v>
      </c>
      <c r="B9118" t="s">
        <v>8111</v>
      </c>
      <c r="C9118" t="s">
        <v>33477</v>
      </c>
      <c r="D9118" t="s">
        <v>33476</v>
      </c>
      <c r="E9118"/>
      <c r="F9118"/>
      <c r="G9118"/>
      <c r="H9118"/>
      <c r="I9118"/>
      <c r="J9118"/>
      <c r="U9118" s="43"/>
      <c r="AE9118"/>
    </row>
    <row r="9119" spans="1:31">
      <c r="A9119">
        <v>24390</v>
      </c>
      <c r="B9119" t="s">
        <v>8112</v>
      </c>
      <c r="C9119" t="s">
        <v>33477</v>
      </c>
      <c r="D9119" t="s">
        <v>33476</v>
      </c>
      <c r="E9119"/>
      <c r="F9119"/>
      <c r="G9119"/>
      <c r="H9119"/>
      <c r="I9119"/>
      <c r="J9119"/>
      <c r="U9119" s="43"/>
      <c r="AE9119"/>
    </row>
    <row r="9120" spans="1:31">
      <c r="A9120">
        <v>24320</v>
      </c>
      <c r="B9120" t="s">
        <v>8113</v>
      </c>
      <c r="C9120" t="s">
        <v>33477</v>
      </c>
      <c r="D9120" t="s">
        <v>33476</v>
      </c>
      <c r="E9120"/>
      <c r="F9120"/>
      <c r="G9120"/>
      <c r="H9120"/>
      <c r="I9120"/>
      <c r="J9120"/>
      <c r="U9120" s="43"/>
      <c r="AE9120"/>
    </row>
    <row r="9121" spans="1:31">
      <c r="A9121">
        <v>24320</v>
      </c>
      <c r="B9121" t="s">
        <v>8113</v>
      </c>
      <c r="C9121" t="s">
        <v>33477</v>
      </c>
      <c r="D9121" t="s">
        <v>33476</v>
      </c>
      <c r="E9121"/>
      <c r="F9121"/>
      <c r="G9121"/>
      <c r="H9121"/>
      <c r="I9121"/>
      <c r="J9121"/>
      <c r="U9121" s="43"/>
      <c r="AE9121"/>
    </row>
    <row r="9122" spans="1:31">
      <c r="A9122">
        <v>24800</v>
      </c>
      <c r="B9122" t="s">
        <v>8114</v>
      </c>
      <c r="C9122" t="s">
        <v>33477</v>
      </c>
      <c r="D9122" t="s">
        <v>33476</v>
      </c>
      <c r="E9122"/>
      <c r="F9122"/>
      <c r="G9122"/>
      <c r="H9122"/>
      <c r="I9122"/>
      <c r="J9122"/>
      <c r="U9122" s="43"/>
      <c r="AE9122"/>
    </row>
    <row r="9123" spans="1:31">
      <c r="A9123">
        <v>24800</v>
      </c>
      <c r="B9123" t="s">
        <v>8115</v>
      </c>
      <c r="C9123" t="s">
        <v>33477</v>
      </c>
      <c r="D9123" t="s">
        <v>33476</v>
      </c>
      <c r="E9123"/>
      <c r="F9123"/>
      <c r="G9123"/>
      <c r="H9123"/>
      <c r="I9123"/>
      <c r="J9123"/>
      <c r="U9123" s="43"/>
      <c r="AE9123"/>
    </row>
    <row r="9124" spans="1:31">
      <c r="A9124">
        <v>24230</v>
      </c>
      <c r="B9124" t="s">
        <v>8116</v>
      </c>
      <c r="C9124" t="s">
        <v>33477</v>
      </c>
      <c r="D9124" t="s">
        <v>33476</v>
      </c>
      <c r="E9124"/>
      <c r="F9124"/>
      <c r="G9124"/>
      <c r="H9124"/>
      <c r="I9124"/>
      <c r="J9124"/>
      <c r="U9124" s="43"/>
      <c r="AE9124"/>
    </row>
    <row r="9125" spans="1:31">
      <c r="A9125">
        <v>24440</v>
      </c>
      <c r="B9125" t="s">
        <v>8117</v>
      </c>
      <c r="C9125" t="s">
        <v>33477</v>
      </c>
      <c r="D9125" t="s">
        <v>33476</v>
      </c>
      <c r="E9125"/>
      <c r="F9125"/>
      <c r="G9125"/>
      <c r="H9125"/>
      <c r="I9125"/>
      <c r="J9125"/>
      <c r="U9125" s="43"/>
      <c r="AE9125"/>
    </row>
    <row r="9126" spans="1:31">
      <c r="A9126">
        <v>24460</v>
      </c>
      <c r="B9126" t="s">
        <v>8118</v>
      </c>
      <c r="C9126" t="s">
        <v>33477</v>
      </c>
      <c r="D9126" t="s">
        <v>33476</v>
      </c>
      <c r="E9126"/>
      <c r="F9126"/>
      <c r="G9126"/>
      <c r="H9126"/>
      <c r="I9126"/>
      <c r="J9126"/>
      <c r="U9126" s="43"/>
      <c r="AE9126"/>
    </row>
    <row r="9127" spans="1:31">
      <c r="A9127">
        <v>24190</v>
      </c>
      <c r="B9127" t="s">
        <v>6490</v>
      </c>
      <c r="C9127" t="s">
        <v>33477</v>
      </c>
      <c r="D9127" t="s">
        <v>33476</v>
      </c>
      <c r="E9127"/>
      <c r="F9127"/>
      <c r="G9127"/>
      <c r="H9127"/>
      <c r="I9127"/>
      <c r="J9127"/>
      <c r="U9127" s="43"/>
      <c r="AE9127"/>
    </row>
    <row r="9128" spans="1:31">
      <c r="A9128">
        <v>24300</v>
      </c>
      <c r="B9128" t="s">
        <v>8119</v>
      </c>
      <c r="C9128" t="s">
        <v>33477</v>
      </c>
      <c r="D9128" t="s">
        <v>33476</v>
      </c>
      <c r="E9128"/>
      <c r="F9128"/>
      <c r="G9128"/>
      <c r="H9128"/>
      <c r="I9128"/>
      <c r="J9128"/>
      <c r="U9128" s="43"/>
      <c r="AE9128"/>
    </row>
    <row r="9129" spans="1:31">
      <c r="A9129">
        <v>24380</v>
      </c>
      <c r="B9129" t="s">
        <v>2520</v>
      </c>
      <c r="C9129" t="s">
        <v>33477</v>
      </c>
      <c r="D9129" t="s">
        <v>33476</v>
      </c>
      <c r="E9129"/>
      <c r="F9129"/>
      <c r="G9129"/>
      <c r="H9129"/>
      <c r="I9129"/>
      <c r="J9129"/>
      <c r="U9129" s="43"/>
      <c r="AE9129"/>
    </row>
    <row r="9130" spans="1:31">
      <c r="A9130">
        <v>24660</v>
      </c>
      <c r="B9130" t="s">
        <v>2520</v>
      </c>
      <c r="C9130" t="s">
        <v>33477</v>
      </c>
      <c r="D9130" t="e">
        <v>#N/A</v>
      </c>
      <c r="E9130"/>
      <c r="F9130"/>
      <c r="G9130"/>
      <c r="H9130"/>
      <c r="I9130"/>
      <c r="J9130"/>
      <c r="U9130" s="43"/>
      <c r="AE9130"/>
    </row>
    <row r="9131" spans="1:31">
      <c r="A9131">
        <v>24750</v>
      </c>
      <c r="B9131" t="s">
        <v>2520</v>
      </c>
      <c r="C9131" t="s">
        <v>33477</v>
      </c>
      <c r="D9131" t="s">
        <v>33476</v>
      </c>
      <c r="E9131"/>
      <c r="F9131"/>
      <c r="G9131"/>
      <c r="H9131"/>
      <c r="I9131"/>
      <c r="J9131"/>
      <c r="U9131" s="43"/>
      <c r="AE9131"/>
    </row>
    <row r="9132" spans="1:31">
      <c r="A9132">
        <v>24170</v>
      </c>
      <c r="B9132" t="s">
        <v>8120</v>
      </c>
      <c r="C9132" t="s">
        <v>33477</v>
      </c>
      <c r="D9132" t="s">
        <v>33476</v>
      </c>
      <c r="E9132"/>
      <c r="F9132"/>
      <c r="G9132"/>
      <c r="H9132"/>
      <c r="I9132"/>
      <c r="J9132"/>
      <c r="U9132" s="43"/>
      <c r="AE9132"/>
    </row>
    <row r="9133" spans="1:31">
      <c r="A9133">
        <v>24410</v>
      </c>
      <c r="B9133" t="s">
        <v>8121</v>
      </c>
      <c r="C9133" t="s">
        <v>33477</v>
      </c>
      <c r="D9133" t="s">
        <v>33476</v>
      </c>
      <c r="E9133"/>
      <c r="F9133"/>
      <c r="G9133"/>
      <c r="H9133"/>
      <c r="I9133"/>
      <c r="J9133"/>
      <c r="U9133" s="43"/>
      <c r="AE9133"/>
    </row>
    <row r="9134" spans="1:31">
      <c r="A9134">
        <v>24410</v>
      </c>
      <c r="B9134" t="s">
        <v>8121</v>
      </c>
      <c r="C9134" t="s">
        <v>33477</v>
      </c>
      <c r="D9134" t="s">
        <v>33476</v>
      </c>
      <c r="E9134"/>
      <c r="F9134"/>
      <c r="G9134"/>
      <c r="H9134"/>
      <c r="I9134"/>
      <c r="J9134"/>
      <c r="U9134" s="43"/>
      <c r="AE9134"/>
    </row>
    <row r="9135" spans="1:31">
      <c r="A9135">
        <v>24590</v>
      </c>
      <c r="B9135" t="s">
        <v>8122</v>
      </c>
      <c r="C9135" t="s">
        <v>33477</v>
      </c>
      <c r="D9135" t="s">
        <v>33476</v>
      </c>
      <c r="E9135"/>
      <c r="F9135"/>
      <c r="G9135"/>
      <c r="H9135"/>
      <c r="I9135"/>
      <c r="J9135"/>
      <c r="U9135" s="43"/>
      <c r="AE9135"/>
    </row>
    <row r="9136" spans="1:31">
      <c r="A9136">
        <v>24510</v>
      </c>
      <c r="B9136" t="s">
        <v>8123</v>
      </c>
      <c r="C9136" t="s">
        <v>33477</v>
      </c>
      <c r="D9136" t="e">
        <v>#N/A</v>
      </c>
      <c r="E9136"/>
      <c r="F9136"/>
      <c r="G9136"/>
      <c r="H9136"/>
      <c r="I9136"/>
      <c r="J9136"/>
      <c r="U9136" s="43"/>
      <c r="AE9136"/>
    </row>
    <row r="9137" spans="1:31">
      <c r="A9137">
        <v>24310</v>
      </c>
      <c r="B9137" t="s">
        <v>8124</v>
      </c>
      <c r="C9137" t="s">
        <v>33477</v>
      </c>
      <c r="D9137" t="s">
        <v>33476</v>
      </c>
      <c r="E9137"/>
      <c r="F9137"/>
      <c r="G9137"/>
      <c r="H9137"/>
      <c r="I9137"/>
      <c r="J9137"/>
      <c r="U9137" s="43"/>
      <c r="AE9137"/>
    </row>
    <row r="9138" spans="1:31">
      <c r="A9138">
        <v>24270</v>
      </c>
      <c r="B9138" t="s">
        <v>2395</v>
      </c>
      <c r="C9138" t="s">
        <v>33477</v>
      </c>
      <c r="D9138" t="s">
        <v>33476</v>
      </c>
      <c r="E9138"/>
      <c r="F9138"/>
      <c r="G9138"/>
      <c r="H9138"/>
      <c r="I9138"/>
      <c r="J9138"/>
      <c r="U9138" s="43"/>
      <c r="AE9138"/>
    </row>
    <row r="9139" spans="1:31">
      <c r="A9139">
        <v>24120</v>
      </c>
      <c r="B9139" t="s">
        <v>8125</v>
      </c>
      <c r="C9139" t="s">
        <v>33477</v>
      </c>
      <c r="D9139" t="s">
        <v>33476</v>
      </c>
      <c r="E9139"/>
      <c r="F9139"/>
      <c r="G9139"/>
      <c r="H9139"/>
      <c r="I9139"/>
      <c r="J9139"/>
      <c r="U9139" s="43"/>
      <c r="AE9139"/>
    </row>
    <row r="9140" spans="1:31">
      <c r="A9140">
        <v>24000</v>
      </c>
      <c r="B9140" t="s">
        <v>8126</v>
      </c>
      <c r="C9140" t="s">
        <v>33477</v>
      </c>
      <c r="D9140" t="e">
        <v>#N/A</v>
      </c>
      <c r="E9140"/>
      <c r="F9140"/>
      <c r="G9140"/>
      <c r="H9140"/>
      <c r="I9140"/>
      <c r="J9140"/>
      <c r="U9140" s="43"/>
      <c r="AE9140"/>
    </row>
    <row r="9141" spans="1:31">
      <c r="A9141">
        <v>24600</v>
      </c>
      <c r="B9141" t="s">
        <v>8127</v>
      </c>
      <c r="C9141" t="s">
        <v>33477</v>
      </c>
      <c r="D9141" t="s">
        <v>33476</v>
      </c>
      <c r="E9141"/>
      <c r="F9141"/>
      <c r="G9141"/>
      <c r="H9141"/>
      <c r="I9141"/>
      <c r="J9141"/>
      <c r="U9141" s="43"/>
      <c r="AE9141"/>
    </row>
    <row r="9142" spans="1:31">
      <c r="A9142">
        <v>24210</v>
      </c>
      <c r="B9142" t="s">
        <v>8128</v>
      </c>
      <c r="C9142" t="s">
        <v>33477</v>
      </c>
      <c r="D9142" t="s">
        <v>33476</v>
      </c>
      <c r="E9142"/>
      <c r="F9142"/>
      <c r="G9142"/>
      <c r="H9142"/>
      <c r="I9142"/>
      <c r="J9142"/>
      <c r="U9142" s="43"/>
      <c r="AE9142"/>
    </row>
    <row r="9143" spans="1:31">
      <c r="A9143">
        <v>24370</v>
      </c>
      <c r="B9143" t="s">
        <v>8129</v>
      </c>
      <c r="C9143" t="s">
        <v>33477</v>
      </c>
      <c r="D9143" t="s">
        <v>33476</v>
      </c>
      <c r="E9143"/>
      <c r="F9143"/>
      <c r="G9143"/>
      <c r="H9143"/>
      <c r="I9143"/>
      <c r="J9143"/>
      <c r="U9143" s="43"/>
      <c r="AE9143"/>
    </row>
    <row r="9144" spans="1:31">
      <c r="A9144">
        <v>24370</v>
      </c>
      <c r="B9144" t="s">
        <v>8129</v>
      </c>
      <c r="C9144" t="s">
        <v>33477</v>
      </c>
      <c r="D9144" t="s">
        <v>33476</v>
      </c>
      <c r="E9144"/>
      <c r="F9144"/>
      <c r="G9144"/>
      <c r="H9144"/>
      <c r="I9144"/>
      <c r="J9144"/>
      <c r="U9144" s="43"/>
      <c r="AE9144"/>
    </row>
    <row r="9145" spans="1:31">
      <c r="A9145">
        <v>24370</v>
      </c>
      <c r="B9145" t="s">
        <v>8129</v>
      </c>
      <c r="C9145" t="s">
        <v>33477</v>
      </c>
      <c r="D9145" t="s">
        <v>33476</v>
      </c>
      <c r="E9145"/>
      <c r="F9145"/>
      <c r="G9145"/>
      <c r="H9145"/>
      <c r="I9145"/>
      <c r="J9145"/>
      <c r="U9145" s="43"/>
      <c r="AE9145"/>
    </row>
    <row r="9146" spans="1:31">
      <c r="A9146">
        <v>24620</v>
      </c>
      <c r="B9146" t="s">
        <v>8130</v>
      </c>
      <c r="C9146" t="s">
        <v>33477</v>
      </c>
      <c r="D9146" t="s">
        <v>33476</v>
      </c>
      <c r="E9146"/>
      <c r="F9146"/>
      <c r="G9146"/>
      <c r="H9146"/>
      <c r="I9146"/>
      <c r="J9146"/>
      <c r="U9146" s="43"/>
      <c r="AE9146"/>
    </row>
    <row r="9147" spans="1:31">
      <c r="A9147">
        <v>24510</v>
      </c>
      <c r="B9147" t="s">
        <v>8131</v>
      </c>
      <c r="C9147" t="s">
        <v>33477</v>
      </c>
      <c r="D9147" t="e">
        <v>#N/A</v>
      </c>
      <c r="E9147"/>
      <c r="F9147"/>
      <c r="G9147"/>
      <c r="H9147"/>
      <c r="I9147"/>
      <c r="J9147"/>
      <c r="U9147" s="43"/>
      <c r="AE9147"/>
    </row>
    <row r="9148" spans="1:31">
      <c r="A9148">
        <v>24360</v>
      </c>
      <c r="B9148" t="s">
        <v>8132</v>
      </c>
      <c r="C9148" t="s">
        <v>33477</v>
      </c>
      <c r="D9148" t="s">
        <v>33476</v>
      </c>
      <c r="E9148"/>
      <c r="F9148"/>
      <c r="G9148"/>
      <c r="H9148"/>
      <c r="I9148"/>
      <c r="J9148"/>
      <c r="U9148" s="43"/>
      <c r="AE9148"/>
    </row>
    <row r="9149" spans="1:31">
      <c r="A9149">
        <v>24700</v>
      </c>
      <c r="B9149" t="s">
        <v>8133</v>
      </c>
      <c r="C9149" t="s">
        <v>33477</v>
      </c>
      <c r="D9149" t="s">
        <v>33476</v>
      </c>
      <c r="E9149"/>
      <c r="F9149"/>
      <c r="G9149"/>
      <c r="H9149"/>
      <c r="I9149"/>
      <c r="J9149"/>
      <c r="U9149" s="43"/>
      <c r="AE9149"/>
    </row>
    <row r="9150" spans="1:31">
      <c r="A9150">
        <v>24580</v>
      </c>
      <c r="B9150" t="s">
        <v>8134</v>
      </c>
      <c r="C9150" t="s">
        <v>33477</v>
      </c>
      <c r="D9150" t="s">
        <v>33476</v>
      </c>
      <c r="E9150"/>
      <c r="F9150"/>
      <c r="G9150"/>
      <c r="H9150"/>
      <c r="I9150"/>
      <c r="J9150"/>
      <c r="U9150" s="43"/>
      <c r="AE9150"/>
    </row>
    <row r="9151" spans="1:31">
      <c r="A9151">
        <v>24240</v>
      </c>
      <c r="B9151" t="s">
        <v>8135</v>
      </c>
      <c r="C9151" t="s">
        <v>33477</v>
      </c>
      <c r="D9151" t="s">
        <v>33476</v>
      </c>
      <c r="E9151"/>
      <c r="F9151"/>
      <c r="G9151"/>
      <c r="H9151"/>
      <c r="I9151"/>
      <c r="J9151"/>
      <c r="U9151" s="43"/>
      <c r="AE9151"/>
    </row>
    <row r="9152" spans="1:31">
      <c r="A9152">
        <v>24150</v>
      </c>
      <c r="B9152" t="s">
        <v>8136</v>
      </c>
      <c r="C9152" t="s">
        <v>33477</v>
      </c>
      <c r="D9152" t="s">
        <v>33476</v>
      </c>
      <c r="E9152"/>
      <c r="F9152"/>
      <c r="G9152"/>
      <c r="H9152"/>
      <c r="I9152"/>
      <c r="J9152"/>
      <c r="U9152" s="43"/>
      <c r="AE9152"/>
    </row>
    <row r="9153" spans="1:31">
      <c r="A9153">
        <v>33220</v>
      </c>
      <c r="B9153" t="s">
        <v>8137</v>
      </c>
      <c r="C9153" t="s">
        <v>33477</v>
      </c>
      <c r="D9153" t="s">
        <v>33476</v>
      </c>
      <c r="E9153"/>
      <c r="F9153"/>
      <c r="G9153"/>
      <c r="H9153"/>
      <c r="I9153"/>
      <c r="J9153"/>
      <c r="U9153" s="43"/>
      <c r="AE9153"/>
    </row>
    <row r="9154" spans="1:31">
      <c r="A9154">
        <v>24370</v>
      </c>
      <c r="B9154" t="s">
        <v>8138</v>
      </c>
      <c r="C9154" t="s">
        <v>33477</v>
      </c>
      <c r="D9154" t="s">
        <v>33476</v>
      </c>
      <c r="E9154"/>
      <c r="F9154"/>
      <c r="G9154"/>
      <c r="H9154"/>
      <c r="I9154"/>
      <c r="J9154"/>
      <c r="U9154" s="43"/>
      <c r="AE9154"/>
    </row>
    <row r="9155" spans="1:31">
      <c r="A9155">
        <v>24550</v>
      </c>
      <c r="B9155" t="s">
        <v>8139</v>
      </c>
      <c r="C9155" t="s">
        <v>33477</v>
      </c>
      <c r="D9155" t="s">
        <v>33476</v>
      </c>
      <c r="E9155"/>
      <c r="F9155"/>
      <c r="G9155"/>
      <c r="H9155"/>
      <c r="I9155"/>
      <c r="J9155"/>
      <c r="U9155" s="43"/>
      <c r="AE9155"/>
    </row>
    <row r="9156" spans="1:31">
      <c r="A9156">
        <v>24150</v>
      </c>
      <c r="B9156" t="s">
        <v>8140</v>
      </c>
      <c r="C9156" t="s">
        <v>33477</v>
      </c>
      <c r="D9156" t="s">
        <v>33476</v>
      </c>
      <c r="E9156"/>
      <c r="F9156"/>
      <c r="G9156"/>
      <c r="H9156"/>
      <c r="I9156"/>
      <c r="J9156"/>
      <c r="U9156" s="43"/>
      <c r="AE9156"/>
    </row>
    <row r="9157" spans="1:31">
      <c r="A9157">
        <v>24160</v>
      </c>
      <c r="B9157" t="s">
        <v>8141</v>
      </c>
      <c r="C9157" t="s">
        <v>33477</v>
      </c>
      <c r="D9157" t="s">
        <v>33476</v>
      </c>
      <c r="E9157"/>
      <c r="F9157"/>
      <c r="G9157"/>
      <c r="H9157"/>
      <c r="I9157"/>
      <c r="J9157"/>
      <c r="U9157" s="43"/>
      <c r="AE9157"/>
    </row>
    <row r="9158" spans="1:31">
      <c r="A9158">
        <v>24130</v>
      </c>
      <c r="B9158" t="s">
        <v>8142</v>
      </c>
      <c r="C9158" t="s">
        <v>33477</v>
      </c>
      <c r="D9158" t="s">
        <v>33476</v>
      </c>
      <c r="E9158"/>
      <c r="F9158"/>
      <c r="G9158"/>
      <c r="H9158"/>
      <c r="I9158"/>
      <c r="J9158"/>
      <c r="U9158" s="43"/>
      <c r="AE9158"/>
    </row>
    <row r="9159" spans="1:31">
      <c r="A9159">
        <v>24200</v>
      </c>
      <c r="B9159" t="s">
        <v>8143</v>
      </c>
      <c r="C9159" t="s">
        <v>33477</v>
      </c>
      <c r="D9159" t="s">
        <v>33476</v>
      </c>
      <c r="E9159"/>
      <c r="F9159"/>
      <c r="G9159"/>
      <c r="H9159"/>
      <c r="I9159"/>
      <c r="J9159"/>
      <c r="U9159" s="43"/>
      <c r="AE9159"/>
    </row>
    <row r="9160" spans="1:31">
      <c r="A9160">
        <v>24140</v>
      </c>
      <c r="B9160" t="s">
        <v>8144</v>
      </c>
      <c r="C9160" t="s">
        <v>33477</v>
      </c>
      <c r="D9160" t="s">
        <v>33476</v>
      </c>
      <c r="E9160"/>
      <c r="F9160"/>
      <c r="G9160"/>
      <c r="H9160"/>
      <c r="I9160"/>
      <c r="J9160"/>
      <c r="U9160" s="43"/>
      <c r="AE9160"/>
    </row>
    <row r="9161" spans="1:31">
      <c r="A9161">
        <v>24530</v>
      </c>
      <c r="B9161" t="s">
        <v>8145</v>
      </c>
      <c r="C9161" t="s">
        <v>33477</v>
      </c>
      <c r="D9161" t="s">
        <v>33476</v>
      </c>
      <c r="E9161"/>
      <c r="F9161"/>
      <c r="G9161"/>
      <c r="H9161"/>
      <c r="I9161"/>
      <c r="J9161"/>
      <c r="U9161" s="43"/>
      <c r="AE9161"/>
    </row>
    <row r="9162" spans="1:31">
      <c r="A9162">
        <v>24440</v>
      </c>
      <c r="B9162" t="s">
        <v>8146</v>
      </c>
      <c r="C9162" t="s">
        <v>33477</v>
      </c>
      <c r="D9162" t="s">
        <v>33476</v>
      </c>
      <c r="E9162"/>
      <c r="F9162"/>
      <c r="G9162"/>
      <c r="H9162"/>
      <c r="I9162"/>
      <c r="J9162"/>
      <c r="U9162" s="43"/>
      <c r="AE9162"/>
    </row>
    <row r="9163" spans="1:31">
      <c r="A9163">
        <v>24500</v>
      </c>
      <c r="B9163" t="s">
        <v>8147</v>
      </c>
      <c r="C9163" t="s">
        <v>33477</v>
      </c>
      <c r="D9163" t="s">
        <v>33476</v>
      </c>
      <c r="E9163"/>
      <c r="F9163"/>
      <c r="G9163"/>
      <c r="H9163"/>
      <c r="I9163"/>
      <c r="J9163"/>
      <c r="U9163" s="43"/>
      <c r="AE9163"/>
    </row>
    <row r="9164" spans="1:31">
      <c r="A9164">
        <v>24240</v>
      </c>
      <c r="B9164" t="s">
        <v>8148</v>
      </c>
      <c r="C9164" t="s">
        <v>33477</v>
      </c>
      <c r="D9164" t="s">
        <v>33476</v>
      </c>
      <c r="E9164"/>
      <c r="F9164"/>
      <c r="G9164"/>
      <c r="H9164"/>
      <c r="I9164"/>
      <c r="J9164"/>
      <c r="U9164" s="43"/>
      <c r="AE9164"/>
    </row>
    <row r="9165" spans="1:31">
      <c r="A9165">
        <v>24430</v>
      </c>
      <c r="B9165" t="s">
        <v>8149</v>
      </c>
      <c r="C9165" t="s">
        <v>33477</v>
      </c>
      <c r="D9165" t="s">
        <v>33476</v>
      </c>
      <c r="E9165"/>
      <c r="F9165"/>
      <c r="G9165"/>
      <c r="H9165"/>
      <c r="I9165"/>
      <c r="J9165"/>
      <c r="U9165" s="43"/>
      <c r="AE9165"/>
    </row>
    <row r="9166" spans="1:31">
      <c r="A9166">
        <v>24240</v>
      </c>
      <c r="B9166" t="s">
        <v>8150</v>
      </c>
      <c r="C9166" t="s">
        <v>33477</v>
      </c>
      <c r="D9166" t="s">
        <v>33476</v>
      </c>
      <c r="E9166"/>
      <c r="F9166"/>
      <c r="G9166"/>
      <c r="H9166"/>
      <c r="I9166"/>
      <c r="J9166"/>
      <c r="U9166" s="43"/>
      <c r="AE9166"/>
    </row>
    <row r="9167" spans="1:31">
      <c r="A9167">
        <v>24600</v>
      </c>
      <c r="B9167" t="s">
        <v>8151</v>
      </c>
      <c r="C9167" t="s">
        <v>33477</v>
      </c>
      <c r="D9167" t="s">
        <v>33476</v>
      </c>
      <c r="E9167"/>
      <c r="F9167"/>
      <c r="G9167"/>
      <c r="H9167"/>
      <c r="I9167"/>
      <c r="J9167"/>
      <c r="U9167" s="43"/>
      <c r="AE9167"/>
    </row>
    <row r="9168" spans="1:31">
      <c r="A9168">
        <v>24340</v>
      </c>
      <c r="B9168" t="s">
        <v>8152</v>
      </c>
      <c r="C9168" t="s">
        <v>33477</v>
      </c>
      <c r="D9168" t="s">
        <v>33476</v>
      </c>
      <c r="E9168"/>
      <c r="F9168"/>
      <c r="G9168"/>
      <c r="H9168"/>
      <c r="I9168"/>
      <c r="J9168"/>
      <c r="U9168" s="43"/>
      <c r="AE9168"/>
    </row>
    <row r="9169" spans="1:31">
      <c r="A9169">
        <v>24490</v>
      </c>
      <c r="B9169" t="s">
        <v>8153</v>
      </c>
      <c r="C9169" t="s">
        <v>33477</v>
      </c>
      <c r="D9169" t="s">
        <v>33476</v>
      </c>
      <c r="E9169"/>
      <c r="F9169"/>
      <c r="G9169"/>
      <c r="H9169"/>
      <c r="I9169"/>
      <c r="J9169"/>
      <c r="U9169" s="43"/>
      <c r="AE9169"/>
    </row>
    <row r="9170" spans="1:31">
      <c r="A9170">
        <v>24490</v>
      </c>
      <c r="B9170" t="s">
        <v>8153</v>
      </c>
      <c r="C9170" t="s">
        <v>33477</v>
      </c>
      <c r="D9170" t="s">
        <v>33476</v>
      </c>
      <c r="E9170"/>
      <c r="F9170"/>
      <c r="G9170"/>
      <c r="H9170"/>
      <c r="I9170"/>
      <c r="J9170"/>
      <c r="U9170" s="43"/>
      <c r="AE9170"/>
    </row>
    <row r="9171" spans="1:31">
      <c r="A9171">
        <v>24490</v>
      </c>
      <c r="B9171" t="s">
        <v>8153</v>
      </c>
      <c r="C9171" t="s">
        <v>33477</v>
      </c>
      <c r="D9171" t="s">
        <v>33476</v>
      </c>
      <c r="E9171"/>
      <c r="F9171"/>
      <c r="G9171"/>
      <c r="H9171"/>
      <c r="I9171"/>
      <c r="J9171"/>
      <c r="U9171" s="43"/>
      <c r="AE9171"/>
    </row>
    <row r="9172" spans="1:31">
      <c r="A9172">
        <v>24250</v>
      </c>
      <c r="B9172" t="s">
        <v>8154</v>
      </c>
      <c r="C9172" t="s">
        <v>33477</v>
      </c>
      <c r="D9172" t="s">
        <v>33476</v>
      </c>
      <c r="E9172"/>
      <c r="F9172"/>
      <c r="G9172"/>
      <c r="H9172"/>
      <c r="I9172"/>
      <c r="J9172"/>
      <c r="U9172" s="43"/>
      <c r="AE9172"/>
    </row>
    <row r="9173" spans="1:31">
      <c r="A9173">
        <v>24580</v>
      </c>
      <c r="B9173" t="s">
        <v>8155</v>
      </c>
      <c r="C9173" t="s">
        <v>33477</v>
      </c>
      <c r="D9173" t="s">
        <v>33476</v>
      </c>
      <c r="E9173"/>
      <c r="F9173"/>
      <c r="G9173"/>
      <c r="H9173"/>
      <c r="I9173"/>
      <c r="J9173"/>
      <c r="U9173" s="43"/>
      <c r="AE9173"/>
    </row>
    <row r="9174" spans="1:31">
      <c r="A9174">
        <v>24580</v>
      </c>
      <c r="B9174" t="s">
        <v>8155</v>
      </c>
      <c r="C9174" t="s">
        <v>33477</v>
      </c>
      <c r="D9174" t="s">
        <v>33476</v>
      </c>
      <c r="E9174"/>
      <c r="F9174"/>
      <c r="G9174"/>
      <c r="H9174"/>
      <c r="I9174"/>
      <c r="J9174"/>
      <c r="U9174" s="43"/>
      <c r="AE9174"/>
    </row>
    <row r="9175" spans="1:31">
      <c r="A9175">
        <v>24240</v>
      </c>
      <c r="B9175" t="s">
        <v>8156</v>
      </c>
      <c r="C9175" t="s">
        <v>33477</v>
      </c>
      <c r="D9175" t="s">
        <v>33476</v>
      </c>
      <c r="E9175"/>
      <c r="F9175"/>
      <c r="G9175"/>
      <c r="H9175"/>
      <c r="I9175"/>
      <c r="J9175"/>
      <c r="U9175" s="43"/>
      <c r="AE9175"/>
    </row>
    <row r="9176" spans="1:31">
      <c r="A9176">
        <v>24500</v>
      </c>
      <c r="B9176" t="s">
        <v>8157</v>
      </c>
      <c r="C9176" t="s">
        <v>33477</v>
      </c>
      <c r="D9176" t="s">
        <v>33476</v>
      </c>
      <c r="E9176"/>
      <c r="F9176"/>
      <c r="G9176"/>
      <c r="H9176"/>
      <c r="I9176"/>
      <c r="J9176"/>
      <c r="U9176" s="43"/>
      <c r="AE9176"/>
    </row>
    <row r="9177" spans="1:31">
      <c r="A9177">
        <v>24170</v>
      </c>
      <c r="B9177" t="s">
        <v>8158</v>
      </c>
      <c r="C9177" t="s">
        <v>33477</v>
      </c>
      <c r="D9177" t="s">
        <v>33476</v>
      </c>
      <c r="E9177"/>
      <c r="F9177"/>
      <c r="G9177"/>
      <c r="H9177"/>
      <c r="I9177"/>
      <c r="J9177"/>
      <c r="U9177" s="43"/>
      <c r="AE9177"/>
    </row>
    <row r="9178" spans="1:31">
      <c r="A9178">
        <v>24520</v>
      </c>
      <c r="B9178" t="s">
        <v>8159</v>
      </c>
      <c r="C9178" t="s">
        <v>33477</v>
      </c>
      <c r="D9178" t="s">
        <v>33476</v>
      </c>
      <c r="E9178"/>
      <c r="F9178"/>
      <c r="G9178"/>
      <c r="H9178"/>
      <c r="I9178"/>
      <c r="J9178"/>
      <c r="U9178" s="43"/>
      <c r="AE9178"/>
    </row>
    <row r="9179" spans="1:31">
      <c r="A9179">
        <v>24380</v>
      </c>
      <c r="B9179" t="s">
        <v>8160</v>
      </c>
      <c r="C9179" t="s">
        <v>33477</v>
      </c>
      <c r="D9179" t="s">
        <v>33476</v>
      </c>
      <c r="E9179"/>
      <c r="F9179"/>
      <c r="G9179"/>
      <c r="H9179"/>
      <c r="I9179"/>
      <c r="J9179"/>
      <c r="U9179" s="43"/>
      <c r="AE9179"/>
    </row>
    <row r="9180" spans="1:31">
      <c r="A9180">
        <v>24510</v>
      </c>
      <c r="B9180" t="s">
        <v>8160</v>
      </c>
      <c r="C9180" t="s">
        <v>33477</v>
      </c>
      <c r="D9180" t="e">
        <v>#N/A</v>
      </c>
      <c r="E9180"/>
      <c r="F9180"/>
      <c r="G9180"/>
      <c r="H9180"/>
      <c r="I9180"/>
      <c r="J9180"/>
      <c r="U9180" s="43"/>
      <c r="AE9180"/>
    </row>
    <row r="9181" spans="1:31">
      <c r="A9181">
        <v>24510</v>
      </c>
      <c r="B9181" t="s">
        <v>8160</v>
      </c>
      <c r="C9181" t="s">
        <v>33477</v>
      </c>
      <c r="D9181" t="e">
        <v>#N/A</v>
      </c>
      <c r="E9181"/>
      <c r="F9181"/>
      <c r="G9181"/>
      <c r="H9181"/>
      <c r="I9181"/>
      <c r="J9181"/>
      <c r="U9181" s="43"/>
      <c r="AE9181"/>
    </row>
    <row r="9182" spans="1:31">
      <c r="A9182">
        <v>24120</v>
      </c>
      <c r="B9182" t="s">
        <v>8161</v>
      </c>
      <c r="C9182" t="s">
        <v>33477</v>
      </c>
      <c r="D9182" t="s">
        <v>33476</v>
      </c>
      <c r="E9182"/>
      <c r="F9182"/>
      <c r="G9182"/>
      <c r="H9182"/>
      <c r="I9182"/>
      <c r="J9182"/>
      <c r="U9182" s="43"/>
      <c r="AE9182"/>
    </row>
    <row r="9183" spans="1:31">
      <c r="A9183">
        <v>24290</v>
      </c>
      <c r="B9183" t="s">
        <v>8161</v>
      </c>
      <c r="C9183" t="s">
        <v>33477</v>
      </c>
      <c r="D9183" t="s">
        <v>33476</v>
      </c>
      <c r="E9183"/>
      <c r="F9183"/>
      <c r="G9183"/>
      <c r="H9183"/>
      <c r="I9183"/>
      <c r="J9183"/>
      <c r="U9183" s="43"/>
      <c r="AE9183"/>
    </row>
    <row r="9184" spans="1:31">
      <c r="A9184">
        <v>24380</v>
      </c>
      <c r="B9184" t="s">
        <v>8162</v>
      </c>
      <c r="C9184" t="s">
        <v>33477</v>
      </c>
      <c r="D9184" t="s">
        <v>33476</v>
      </c>
      <c r="E9184"/>
      <c r="F9184"/>
      <c r="G9184"/>
      <c r="H9184"/>
      <c r="I9184"/>
      <c r="J9184"/>
      <c r="U9184" s="43"/>
      <c r="AE9184"/>
    </row>
    <row r="9185" spans="1:31">
      <c r="A9185">
        <v>24200</v>
      </c>
      <c r="B9185" t="s">
        <v>8163</v>
      </c>
      <c r="C9185" t="s">
        <v>33477</v>
      </c>
      <c r="D9185" t="s">
        <v>33476</v>
      </c>
      <c r="E9185"/>
      <c r="F9185"/>
      <c r="G9185"/>
      <c r="H9185"/>
      <c r="I9185"/>
      <c r="J9185"/>
      <c r="U9185" s="43"/>
      <c r="AE9185"/>
    </row>
    <row r="9186" spans="1:31">
      <c r="A9186">
        <v>24190</v>
      </c>
      <c r="B9186" t="s">
        <v>8164</v>
      </c>
      <c r="C9186" t="s">
        <v>33477</v>
      </c>
      <c r="D9186" t="s">
        <v>33476</v>
      </c>
      <c r="E9186"/>
      <c r="F9186"/>
      <c r="G9186"/>
      <c r="H9186"/>
      <c r="I9186"/>
      <c r="J9186"/>
      <c r="U9186" s="43"/>
      <c r="AE9186"/>
    </row>
    <row r="9187" spans="1:31">
      <c r="A9187">
        <v>24230</v>
      </c>
      <c r="B9187" t="s">
        <v>8165</v>
      </c>
      <c r="C9187" t="s">
        <v>33477</v>
      </c>
      <c r="D9187" t="s">
        <v>33476</v>
      </c>
      <c r="E9187"/>
      <c r="F9187"/>
      <c r="G9187"/>
      <c r="H9187"/>
      <c r="I9187"/>
      <c r="J9187"/>
      <c r="U9187" s="43"/>
      <c r="AE9187"/>
    </row>
    <row r="9188" spans="1:31">
      <c r="A9188">
        <v>24110</v>
      </c>
      <c r="B9188" t="s">
        <v>8166</v>
      </c>
      <c r="C9188" t="s">
        <v>33477</v>
      </c>
      <c r="D9188" t="s">
        <v>33476</v>
      </c>
      <c r="E9188"/>
      <c r="F9188"/>
      <c r="G9188"/>
      <c r="H9188"/>
      <c r="I9188"/>
      <c r="J9188"/>
      <c r="U9188" s="43"/>
      <c r="AE9188"/>
    </row>
    <row r="9189" spans="1:31">
      <c r="A9189">
        <v>24110</v>
      </c>
      <c r="B9189" t="s">
        <v>8167</v>
      </c>
      <c r="C9189" t="s">
        <v>33477</v>
      </c>
      <c r="D9189" t="s">
        <v>33476</v>
      </c>
      <c r="E9189"/>
      <c r="F9189"/>
      <c r="G9189"/>
      <c r="H9189"/>
      <c r="I9189"/>
      <c r="J9189"/>
      <c r="U9189" s="43"/>
      <c r="AE9189"/>
    </row>
    <row r="9190" spans="1:31">
      <c r="A9190">
        <v>24500</v>
      </c>
      <c r="B9190" t="s">
        <v>8168</v>
      </c>
      <c r="C9190" t="s">
        <v>33477</v>
      </c>
      <c r="D9190" t="s">
        <v>33476</v>
      </c>
      <c r="E9190"/>
      <c r="F9190"/>
      <c r="G9190"/>
      <c r="H9190"/>
      <c r="I9190"/>
      <c r="J9190"/>
      <c r="U9190" s="43"/>
      <c r="AE9190"/>
    </row>
    <row r="9191" spans="1:31">
      <c r="A9191">
        <v>24560</v>
      </c>
      <c r="B9191" t="s">
        <v>8169</v>
      </c>
      <c r="C9191" t="s">
        <v>33477</v>
      </c>
      <c r="D9191" t="s">
        <v>33476</v>
      </c>
      <c r="E9191"/>
      <c r="F9191"/>
      <c r="G9191"/>
      <c r="H9191"/>
      <c r="I9191"/>
      <c r="J9191"/>
      <c r="U9191" s="43"/>
      <c r="AE9191"/>
    </row>
    <row r="9192" spans="1:31">
      <c r="A9192">
        <v>24250</v>
      </c>
      <c r="B9192" t="s">
        <v>8170</v>
      </c>
      <c r="C9192" t="s">
        <v>33477</v>
      </c>
      <c r="D9192" t="s">
        <v>33476</v>
      </c>
      <c r="E9192"/>
      <c r="F9192"/>
      <c r="G9192"/>
      <c r="H9192"/>
      <c r="I9192"/>
      <c r="J9192"/>
      <c r="U9192" s="43"/>
      <c r="AE9192"/>
    </row>
    <row r="9193" spans="1:31">
      <c r="A9193">
        <v>24410</v>
      </c>
      <c r="B9193" t="s">
        <v>8171</v>
      </c>
      <c r="C9193" t="s">
        <v>33477</v>
      </c>
      <c r="D9193" t="s">
        <v>33476</v>
      </c>
      <c r="E9193"/>
      <c r="F9193"/>
      <c r="G9193"/>
      <c r="H9193"/>
      <c r="I9193"/>
      <c r="J9193"/>
      <c r="U9193" s="43"/>
      <c r="AE9193"/>
    </row>
    <row r="9194" spans="1:31">
      <c r="A9194">
        <v>24410</v>
      </c>
      <c r="B9194" t="s">
        <v>8171</v>
      </c>
      <c r="C9194" t="s">
        <v>33477</v>
      </c>
      <c r="D9194" t="s">
        <v>33476</v>
      </c>
      <c r="E9194"/>
      <c r="F9194"/>
      <c r="G9194"/>
      <c r="H9194"/>
      <c r="I9194"/>
      <c r="J9194"/>
      <c r="U9194" s="43"/>
      <c r="AE9194"/>
    </row>
    <row r="9195" spans="1:31">
      <c r="A9195">
        <v>24260</v>
      </c>
      <c r="B9195" t="s">
        <v>8172</v>
      </c>
      <c r="C9195" t="s">
        <v>33477</v>
      </c>
      <c r="D9195" t="s">
        <v>33476</v>
      </c>
      <c r="E9195"/>
      <c r="F9195"/>
      <c r="G9195"/>
      <c r="H9195"/>
      <c r="I9195"/>
      <c r="J9195"/>
      <c r="U9195" s="43"/>
      <c r="AE9195"/>
    </row>
    <row r="9196" spans="1:31">
      <c r="A9196">
        <v>24540</v>
      </c>
      <c r="B9196" t="s">
        <v>8173</v>
      </c>
      <c r="C9196" t="s">
        <v>33477</v>
      </c>
      <c r="D9196" t="s">
        <v>33476</v>
      </c>
      <c r="E9196"/>
      <c r="F9196"/>
      <c r="G9196"/>
      <c r="H9196"/>
      <c r="I9196"/>
      <c r="J9196"/>
      <c r="U9196" s="43"/>
      <c r="AE9196"/>
    </row>
    <row r="9197" spans="1:31">
      <c r="A9197">
        <v>24440</v>
      </c>
      <c r="B9197" t="s">
        <v>8174</v>
      </c>
      <c r="C9197" t="s">
        <v>33477</v>
      </c>
      <c r="D9197" t="s">
        <v>33476</v>
      </c>
      <c r="E9197"/>
      <c r="F9197"/>
      <c r="G9197"/>
      <c r="H9197"/>
      <c r="I9197"/>
      <c r="J9197"/>
      <c r="U9197" s="43"/>
      <c r="AE9197"/>
    </row>
    <row r="9198" spans="1:31">
      <c r="A9198">
        <v>24700</v>
      </c>
      <c r="B9198" t="s">
        <v>8175</v>
      </c>
      <c r="C9198" t="s">
        <v>33477</v>
      </c>
      <c r="D9198" t="s">
        <v>33476</v>
      </c>
      <c r="E9198"/>
      <c r="F9198"/>
      <c r="G9198"/>
      <c r="H9198"/>
      <c r="I9198"/>
      <c r="J9198"/>
      <c r="U9198" s="43"/>
      <c r="AE9198"/>
    </row>
    <row r="9199" spans="1:31">
      <c r="A9199">
        <v>24360</v>
      </c>
      <c r="B9199" t="s">
        <v>8176</v>
      </c>
      <c r="C9199" t="s">
        <v>33477</v>
      </c>
      <c r="D9199" t="s">
        <v>33476</v>
      </c>
      <c r="E9199"/>
      <c r="F9199"/>
      <c r="G9199"/>
      <c r="H9199"/>
      <c r="I9199"/>
      <c r="J9199"/>
      <c r="U9199" s="43"/>
      <c r="AE9199"/>
    </row>
    <row r="9200" spans="1:31">
      <c r="A9200">
        <v>24150</v>
      </c>
      <c r="B9200" t="s">
        <v>8177</v>
      </c>
      <c r="C9200" t="s">
        <v>33477</v>
      </c>
      <c r="D9200" t="s">
        <v>33476</v>
      </c>
      <c r="E9200"/>
      <c r="F9200"/>
      <c r="G9200"/>
      <c r="H9200"/>
      <c r="I9200"/>
      <c r="J9200"/>
      <c r="U9200" s="43"/>
      <c r="AE9200"/>
    </row>
    <row r="9201" spans="1:31">
      <c r="A9201">
        <v>24500</v>
      </c>
      <c r="B9201" t="s">
        <v>8178</v>
      </c>
      <c r="C9201" t="s">
        <v>33477</v>
      </c>
      <c r="D9201" t="s">
        <v>33476</v>
      </c>
      <c r="E9201"/>
      <c r="F9201"/>
      <c r="G9201"/>
      <c r="H9201"/>
      <c r="I9201"/>
      <c r="J9201"/>
      <c r="U9201" s="43"/>
      <c r="AE9201"/>
    </row>
    <row r="9202" spans="1:31">
      <c r="A9202">
        <v>24540</v>
      </c>
      <c r="B9202" t="s">
        <v>8179</v>
      </c>
      <c r="C9202" t="s">
        <v>33477</v>
      </c>
      <c r="D9202" t="s">
        <v>33476</v>
      </c>
      <c r="E9202"/>
      <c r="F9202"/>
      <c r="G9202"/>
      <c r="H9202"/>
      <c r="I9202"/>
      <c r="J9202"/>
      <c r="U9202" s="43"/>
      <c r="AE9202"/>
    </row>
    <row r="9203" spans="1:31">
      <c r="A9203">
        <v>24560</v>
      </c>
      <c r="B9203" t="s">
        <v>8180</v>
      </c>
      <c r="C9203" t="s">
        <v>33477</v>
      </c>
      <c r="D9203" t="s">
        <v>33476</v>
      </c>
      <c r="E9203"/>
      <c r="F9203"/>
      <c r="G9203"/>
      <c r="H9203"/>
      <c r="I9203"/>
      <c r="J9203"/>
      <c r="U9203" s="43"/>
      <c r="AE9203"/>
    </row>
    <row r="9204" spans="1:31">
      <c r="A9204">
        <v>24550</v>
      </c>
      <c r="B9204" t="s">
        <v>8181</v>
      </c>
      <c r="C9204" t="s">
        <v>33477</v>
      </c>
      <c r="D9204" t="s">
        <v>33476</v>
      </c>
      <c r="E9204"/>
      <c r="F9204"/>
      <c r="G9204"/>
      <c r="H9204"/>
      <c r="I9204"/>
      <c r="J9204"/>
      <c r="U9204" s="43"/>
      <c r="AE9204"/>
    </row>
    <row r="9205" spans="1:31">
      <c r="A9205">
        <v>24260</v>
      </c>
      <c r="B9205" t="s">
        <v>8182</v>
      </c>
      <c r="C9205" t="s">
        <v>33477</v>
      </c>
      <c r="D9205" t="s">
        <v>33476</v>
      </c>
      <c r="E9205"/>
      <c r="F9205"/>
      <c r="G9205"/>
      <c r="H9205"/>
      <c r="I9205"/>
      <c r="J9205"/>
      <c r="U9205" s="43"/>
      <c r="AE9205"/>
    </row>
    <row r="9206" spans="1:31">
      <c r="A9206">
        <v>24330</v>
      </c>
      <c r="B9206" t="s">
        <v>8183</v>
      </c>
      <c r="C9206" t="s">
        <v>33477</v>
      </c>
      <c r="D9206" t="s">
        <v>33476</v>
      </c>
      <c r="E9206"/>
      <c r="F9206"/>
      <c r="G9206"/>
      <c r="H9206"/>
      <c r="I9206"/>
      <c r="J9206"/>
      <c r="U9206" s="43"/>
      <c r="AE9206"/>
    </row>
    <row r="9207" spans="1:31">
      <c r="A9207">
        <v>24590</v>
      </c>
      <c r="B9207" t="s">
        <v>8184</v>
      </c>
      <c r="C9207" t="s">
        <v>33477</v>
      </c>
      <c r="D9207" t="s">
        <v>33476</v>
      </c>
      <c r="E9207"/>
      <c r="F9207"/>
      <c r="G9207"/>
      <c r="H9207"/>
      <c r="I9207"/>
      <c r="J9207"/>
      <c r="U9207" s="43"/>
      <c r="AE9207"/>
    </row>
    <row r="9208" spans="1:31">
      <c r="A9208">
        <v>24440</v>
      </c>
      <c r="B9208" t="s">
        <v>505</v>
      </c>
      <c r="C9208" t="s">
        <v>33477</v>
      </c>
      <c r="D9208" t="s">
        <v>33476</v>
      </c>
      <c r="E9208"/>
      <c r="F9208"/>
      <c r="G9208"/>
      <c r="H9208"/>
      <c r="I9208"/>
      <c r="J9208"/>
      <c r="U9208" s="43"/>
      <c r="AE9208"/>
    </row>
    <row r="9209" spans="1:31">
      <c r="A9209">
        <v>24340</v>
      </c>
      <c r="B9209" t="s">
        <v>8185</v>
      </c>
      <c r="C9209" t="s">
        <v>33477</v>
      </c>
      <c r="D9209" t="s">
        <v>33476</v>
      </c>
      <c r="E9209"/>
      <c r="F9209"/>
      <c r="G9209"/>
      <c r="H9209"/>
      <c r="I9209"/>
      <c r="J9209"/>
      <c r="U9209" s="43"/>
      <c r="AE9209"/>
    </row>
    <row r="9210" spans="1:31">
      <c r="A9210">
        <v>24250</v>
      </c>
      <c r="B9210" t="s">
        <v>8186</v>
      </c>
      <c r="C9210" t="s">
        <v>33477</v>
      </c>
      <c r="D9210" t="s">
        <v>33476</v>
      </c>
      <c r="E9210"/>
      <c r="F9210"/>
      <c r="G9210"/>
      <c r="H9210"/>
      <c r="I9210"/>
      <c r="J9210"/>
      <c r="U9210" s="43"/>
      <c r="AE9210"/>
    </row>
    <row r="9211" spans="1:31">
      <c r="A9211">
        <v>24220</v>
      </c>
      <c r="B9211" t="s">
        <v>6531</v>
      </c>
      <c r="C9211" t="s">
        <v>33477</v>
      </c>
      <c r="D9211" t="s">
        <v>33476</v>
      </c>
      <c r="E9211"/>
      <c r="F9211"/>
      <c r="G9211"/>
      <c r="H9211"/>
      <c r="I9211"/>
      <c r="J9211"/>
      <c r="U9211" s="43"/>
      <c r="AE9211"/>
    </row>
    <row r="9212" spans="1:31">
      <c r="A9212">
        <v>24270</v>
      </c>
      <c r="B9212" t="s">
        <v>8187</v>
      </c>
      <c r="C9212" t="s">
        <v>33477</v>
      </c>
      <c r="D9212" t="s">
        <v>33476</v>
      </c>
      <c r="E9212"/>
      <c r="F9212"/>
      <c r="G9212"/>
      <c r="H9212"/>
      <c r="I9212"/>
      <c r="J9212"/>
      <c r="U9212" s="43"/>
      <c r="AE9212"/>
    </row>
    <row r="9213" spans="1:31">
      <c r="A9213">
        <v>24360</v>
      </c>
      <c r="B9213" t="s">
        <v>8188</v>
      </c>
      <c r="C9213" t="s">
        <v>33477</v>
      </c>
      <c r="D9213" t="s">
        <v>33476</v>
      </c>
      <c r="E9213"/>
      <c r="F9213"/>
      <c r="G9213"/>
      <c r="H9213"/>
      <c r="I9213"/>
      <c r="J9213"/>
      <c r="U9213" s="43"/>
      <c r="AE9213"/>
    </row>
    <row r="9214" spans="1:31">
      <c r="A9214">
        <v>24400</v>
      </c>
      <c r="B9214" t="s">
        <v>8189</v>
      </c>
      <c r="C9214" t="s">
        <v>33477</v>
      </c>
      <c r="D9214" t="s">
        <v>33476</v>
      </c>
      <c r="E9214"/>
      <c r="F9214"/>
      <c r="G9214"/>
      <c r="H9214"/>
      <c r="I9214"/>
      <c r="J9214"/>
      <c r="U9214" s="43"/>
      <c r="AE9214"/>
    </row>
    <row r="9215" spans="1:31">
      <c r="A9215">
        <v>24640</v>
      </c>
      <c r="B9215" t="s">
        <v>8190</v>
      </c>
      <c r="C9215" t="s">
        <v>33477</v>
      </c>
      <c r="D9215" t="s">
        <v>33476</v>
      </c>
      <c r="E9215"/>
      <c r="F9215"/>
      <c r="G9215"/>
      <c r="H9215"/>
      <c r="I9215"/>
      <c r="J9215"/>
      <c r="U9215" s="43"/>
      <c r="AE9215"/>
    </row>
    <row r="9216" spans="1:31">
      <c r="A9216">
        <v>24340</v>
      </c>
      <c r="B9216" t="s">
        <v>8191</v>
      </c>
      <c r="C9216" t="s">
        <v>33477</v>
      </c>
      <c r="D9216" t="s">
        <v>33476</v>
      </c>
      <c r="E9216"/>
      <c r="F9216"/>
      <c r="G9216"/>
      <c r="H9216"/>
      <c r="I9216"/>
      <c r="J9216"/>
      <c r="U9216" s="43"/>
      <c r="AE9216"/>
    </row>
    <row r="9217" spans="1:31">
      <c r="A9217">
        <v>24260</v>
      </c>
      <c r="B9217" t="s">
        <v>8192</v>
      </c>
      <c r="C9217" t="s">
        <v>33477</v>
      </c>
      <c r="D9217" t="s">
        <v>33476</v>
      </c>
      <c r="E9217"/>
      <c r="F9217"/>
      <c r="G9217"/>
      <c r="H9217"/>
      <c r="I9217"/>
      <c r="J9217"/>
      <c r="U9217" s="43"/>
      <c r="AE9217"/>
    </row>
    <row r="9218" spans="1:31">
      <c r="A9218">
        <v>24510</v>
      </c>
      <c r="B9218" t="s">
        <v>8193</v>
      </c>
      <c r="C9218" t="s">
        <v>33477</v>
      </c>
      <c r="D9218" t="e">
        <v>#N/A</v>
      </c>
      <c r="E9218"/>
      <c r="F9218"/>
      <c r="G9218"/>
      <c r="H9218"/>
      <c r="I9218"/>
      <c r="J9218"/>
      <c r="U9218" s="43"/>
      <c r="AE9218"/>
    </row>
    <row r="9219" spans="1:31">
      <c r="A9219">
        <v>24170</v>
      </c>
      <c r="B9219" t="s">
        <v>8194</v>
      </c>
      <c r="C9219" t="s">
        <v>33477</v>
      </c>
      <c r="D9219" t="s">
        <v>33476</v>
      </c>
      <c r="E9219"/>
      <c r="F9219"/>
      <c r="G9219"/>
      <c r="H9219"/>
      <c r="I9219"/>
      <c r="J9219"/>
      <c r="U9219" s="43"/>
      <c r="AE9219"/>
    </row>
    <row r="9220" spans="1:31">
      <c r="A9220">
        <v>24510</v>
      </c>
      <c r="B9220" t="s">
        <v>8195</v>
      </c>
      <c r="C9220" t="s">
        <v>33477</v>
      </c>
      <c r="D9220" t="e">
        <v>#N/A</v>
      </c>
      <c r="E9220"/>
      <c r="F9220"/>
      <c r="G9220"/>
      <c r="H9220"/>
      <c r="I9220"/>
      <c r="J9220"/>
      <c r="U9220" s="43"/>
      <c r="AE9220"/>
    </row>
    <row r="9221" spans="1:31">
      <c r="A9221">
        <v>24460</v>
      </c>
      <c r="B9221" t="s">
        <v>8196</v>
      </c>
      <c r="C9221" t="s">
        <v>33477</v>
      </c>
      <c r="D9221" t="s">
        <v>33476</v>
      </c>
      <c r="E9221"/>
      <c r="F9221"/>
      <c r="G9221"/>
      <c r="H9221"/>
      <c r="I9221"/>
      <c r="J9221"/>
      <c r="U9221" s="43"/>
      <c r="AE9221"/>
    </row>
    <row r="9222" spans="1:31">
      <c r="A9222">
        <v>24400</v>
      </c>
      <c r="B9222" t="s">
        <v>8197</v>
      </c>
      <c r="C9222" t="s">
        <v>33477</v>
      </c>
      <c r="D9222" t="s">
        <v>33476</v>
      </c>
      <c r="E9222"/>
      <c r="F9222"/>
      <c r="G9222"/>
      <c r="H9222"/>
      <c r="I9222"/>
      <c r="J9222"/>
      <c r="U9222" s="43"/>
      <c r="AE9222"/>
    </row>
    <row r="9223" spans="1:31">
      <c r="A9223">
        <v>24300</v>
      </c>
      <c r="B9223" t="s">
        <v>8198</v>
      </c>
      <c r="C9223" t="s">
        <v>33477</v>
      </c>
      <c r="D9223" t="s">
        <v>33476</v>
      </c>
      <c r="E9223"/>
      <c r="F9223"/>
      <c r="G9223"/>
      <c r="H9223"/>
      <c r="I9223"/>
      <c r="J9223"/>
      <c r="U9223" s="43"/>
      <c r="AE9223"/>
    </row>
    <row r="9224" spans="1:31">
      <c r="A9224">
        <v>24300</v>
      </c>
      <c r="B9224" t="s">
        <v>8199</v>
      </c>
      <c r="C9224" t="s">
        <v>33477</v>
      </c>
      <c r="D9224" t="s">
        <v>33476</v>
      </c>
      <c r="E9224"/>
      <c r="F9224"/>
      <c r="G9224"/>
      <c r="H9224"/>
      <c r="I9224"/>
      <c r="J9224"/>
      <c r="U9224" s="43"/>
      <c r="AE9224"/>
    </row>
    <row r="9225" spans="1:31">
      <c r="A9225">
        <v>24590</v>
      </c>
      <c r="B9225" t="s">
        <v>8200</v>
      </c>
      <c r="C9225" t="s">
        <v>33477</v>
      </c>
      <c r="D9225" t="s">
        <v>33476</v>
      </c>
      <c r="E9225"/>
      <c r="F9225"/>
      <c r="G9225"/>
      <c r="H9225"/>
      <c r="I9225"/>
      <c r="J9225"/>
      <c r="U9225" s="43"/>
      <c r="AE9225"/>
    </row>
    <row r="9226" spans="1:31">
      <c r="A9226">
        <v>24130</v>
      </c>
      <c r="B9226" t="s">
        <v>8201</v>
      </c>
      <c r="C9226" t="s">
        <v>33477</v>
      </c>
      <c r="D9226" t="s">
        <v>33476</v>
      </c>
      <c r="E9226"/>
      <c r="F9226"/>
      <c r="G9226"/>
      <c r="H9226"/>
      <c r="I9226"/>
      <c r="J9226"/>
      <c r="U9226" s="43"/>
      <c r="AE9226"/>
    </row>
    <row r="9227" spans="1:31">
      <c r="A9227">
        <v>24140</v>
      </c>
      <c r="B9227" t="s">
        <v>8202</v>
      </c>
      <c r="C9227" t="s">
        <v>33477</v>
      </c>
      <c r="D9227" t="s">
        <v>33476</v>
      </c>
      <c r="E9227"/>
      <c r="F9227"/>
      <c r="G9227"/>
      <c r="H9227"/>
      <c r="I9227"/>
      <c r="J9227"/>
      <c r="U9227" s="43"/>
      <c r="AE9227"/>
    </row>
    <row r="9228" spans="1:31">
      <c r="A9228">
        <v>24700</v>
      </c>
      <c r="B9228" t="s">
        <v>8203</v>
      </c>
      <c r="C9228" t="s">
        <v>33477</v>
      </c>
      <c r="D9228" t="s">
        <v>33476</v>
      </c>
      <c r="E9228"/>
      <c r="F9228"/>
      <c r="G9228"/>
      <c r="H9228"/>
      <c r="I9228"/>
      <c r="J9228"/>
      <c r="U9228" s="43"/>
      <c r="AE9228"/>
    </row>
    <row r="9229" spans="1:31">
      <c r="A9229">
        <v>24170</v>
      </c>
      <c r="B9229" t="s">
        <v>8204</v>
      </c>
      <c r="C9229" t="s">
        <v>33477</v>
      </c>
      <c r="D9229" t="s">
        <v>33476</v>
      </c>
      <c r="E9229"/>
      <c r="F9229"/>
      <c r="G9229"/>
      <c r="H9229"/>
      <c r="I9229"/>
      <c r="J9229"/>
      <c r="U9229" s="43"/>
      <c r="AE9229"/>
    </row>
    <row r="9230" spans="1:31">
      <c r="A9230">
        <v>24160</v>
      </c>
      <c r="B9230" t="s">
        <v>8205</v>
      </c>
      <c r="C9230" t="s">
        <v>33477</v>
      </c>
      <c r="D9230" t="s">
        <v>33476</v>
      </c>
      <c r="E9230"/>
      <c r="F9230"/>
      <c r="G9230"/>
      <c r="H9230"/>
      <c r="I9230"/>
      <c r="J9230"/>
      <c r="U9230" s="43"/>
      <c r="AE9230"/>
    </row>
    <row r="9231" spans="1:31">
      <c r="A9231">
        <v>24190</v>
      </c>
      <c r="B9231" t="s">
        <v>8206</v>
      </c>
      <c r="C9231" t="s">
        <v>33477</v>
      </c>
      <c r="D9231" t="s">
        <v>33476</v>
      </c>
      <c r="E9231"/>
      <c r="F9231"/>
      <c r="G9231"/>
      <c r="H9231"/>
      <c r="I9231"/>
      <c r="J9231"/>
      <c r="U9231" s="43"/>
      <c r="AE9231"/>
    </row>
    <row r="9232" spans="1:31">
      <c r="A9232">
        <v>24520</v>
      </c>
      <c r="B9232" t="s">
        <v>8207</v>
      </c>
      <c r="C9232" t="s">
        <v>33477</v>
      </c>
      <c r="D9232" t="s">
        <v>33476</v>
      </c>
      <c r="E9232"/>
      <c r="F9232"/>
      <c r="G9232"/>
      <c r="H9232"/>
      <c r="I9232"/>
      <c r="J9232"/>
      <c r="U9232" s="43"/>
      <c r="AE9232"/>
    </row>
    <row r="9233" spans="1:31">
      <c r="A9233">
        <v>24400</v>
      </c>
      <c r="B9233" t="s">
        <v>8208</v>
      </c>
      <c r="C9233" t="s">
        <v>33477</v>
      </c>
      <c r="D9233" t="s">
        <v>33476</v>
      </c>
      <c r="E9233"/>
      <c r="F9233"/>
      <c r="G9233"/>
      <c r="H9233"/>
      <c r="I9233"/>
      <c r="J9233"/>
      <c r="U9233" s="43"/>
      <c r="AE9233"/>
    </row>
    <row r="9234" spans="1:31">
      <c r="A9234">
        <v>24330</v>
      </c>
      <c r="B9234" t="s">
        <v>8209</v>
      </c>
      <c r="C9234" t="s">
        <v>33477</v>
      </c>
      <c r="D9234" t="s">
        <v>33476</v>
      </c>
      <c r="E9234"/>
      <c r="F9234"/>
      <c r="G9234"/>
      <c r="H9234"/>
      <c r="I9234"/>
      <c r="J9234"/>
      <c r="U9234" s="43"/>
      <c r="AE9234"/>
    </row>
    <row r="9235" spans="1:31">
      <c r="A9235">
        <v>24140</v>
      </c>
      <c r="B9235" t="s">
        <v>8210</v>
      </c>
      <c r="C9235" t="s">
        <v>33477</v>
      </c>
      <c r="D9235" t="s">
        <v>33476</v>
      </c>
      <c r="E9235"/>
      <c r="F9235"/>
      <c r="G9235"/>
      <c r="H9235"/>
      <c r="I9235"/>
      <c r="J9235"/>
      <c r="U9235" s="43"/>
      <c r="AE9235"/>
    </row>
    <row r="9236" spans="1:31">
      <c r="A9236">
        <v>24500</v>
      </c>
      <c r="B9236" t="s">
        <v>8211</v>
      </c>
      <c r="C9236" t="s">
        <v>33477</v>
      </c>
      <c r="D9236" t="s">
        <v>33476</v>
      </c>
      <c r="E9236"/>
      <c r="F9236"/>
      <c r="G9236"/>
      <c r="H9236"/>
      <c r="I9236"/>
      <c r="J9236"/>
      <c r="U9236" s="43"/>
      <c r="AE9236"/>
    </row>
    <row r="9237" spans="1:31">
      <c r="A9237">
        <v>24500</v>
      </c>
      <c r="B9237" t="s">
        <v>8211</v>
      </c>
      <c r="C9237" t="s">
        <v>33477</v>
      </c>
      <c r="D9237" t="s">
        <v>33476</v>
      </c>
      <c r="E9237"/>
      <c r="F9237"/>
      <c r="G9237"/>
      <c r="H9237"/>
      <c r="I9237"/>
      <c r="J9237"/>
      <c r="U9237" s="43"/>
      <c r="AE9237"/>
    </row>
    <row r="9238" spans="1:31">
      <c r="A9238">
        <v>24500</v>
      </c>
      <c r="B9238" t="s">
        <v>8211</v>
      </c>
      <c r="C9238" t="s">
        <v>33477</v>
      </c>
      <c r="D9238" t="s">
        <v>33476</v>
      </c>
      <c r="E9238"/>
      <c r="F9238"/>
      <c r="G9238"/>
      <c r="H9238"/>
      <c r="I9238"/>
      <c r="J9238"/>
      <c r="U9238" s="43"/>
      <c r="AE9238"/>
    </row>
    <row r="9239" spans="1:31">
      <c r="A9239">
        <v>24190</v>
      </c>
      <c r="B9239" t="s">
        <v>8212</v>
      </c>
      <c r="C9239" t="s">
        <v>33477</v>
      </c>
      <c r="D9239" t="s">
        <v>33476</v>
      </c>
      <c r="E9239"/>
      <c r="F9239"/>
      <c r="G9239"/>
      <c r="H9239"/>
      <c r="I9239"/>
      <c r="J9239"/>
      <c r="U9239" s="43"/>
      <c r="AE9239"/>
    </row>
    <row r="9240" spans="1:31">
      <c r="A9240">
        <v>24800</v>
      </c>
      <c r="B9240" t="s">
        <v>8213</v>
      </c>
      <c r="C9240" t="s">
        <v>33477</v>
      </c>
      <c r="D9240" t="s">
        <v>33476</v>
      </c>
      <c r="E9240"/>
      <c r="F9240"/>
      <c r="G9240"/>
      <c r="H9240"/>
      <c r="I9240"/>
      <c r="J9240"/>
      <c r="U9240" s="43"/>
      <c r="AE9240"/>
    </row>
    <row r="9241" spans="1:31">
      <c r="A9241">
        <v>24140</v>
      </c>
      <c r="B9241" t="s">
        <v>8214</v>
      </c>
      <c r="C9241" t="s">
        <v>33477</v>
      </c>
      <c r="D9241" t="s">
        <v>33476</v>
      </c>
      <c r="E9241"/>
      <c r="F9241"/>
      <c r="G9241"/>
      <c r="H9241"/>
      <c r="I9241"/>
      <c r="J9241"/>
      <c r="U9241" s="43"/>
      <c r="AE9241"/>
    </row>
    <row r="9242" spans="1:31">
      <c r="A9242">
        <v>24800</v>
      </c>
      <c r="B9242" t="s">
        <v>8215</v>
      </c>
      <c r="C9242" t="s">
        <v>33477</v>
      </c>
      <c r="D9242" t="s">
        <v>33476</v>
      </c>
      <c r="E9242"/>
      <c r="F9242"/>
      <c r="G9242"/>
      <c r="H9242"/>
      <c r="I9242"/>
      <c r="J9242"/>
      <c r="U9242" s="43"/>
      <c r="AE9242"/>
    </row>
    <row r="9243" spans="1:31">
      <c r="A9243">
        <v>24160</v>
      </c>
      <c r="B9243" t="s">
        <v>8216</v>
      </c>
      <c r="C9243" t="s">
        <v>33477</v>
      </c>
      <c r="D9243" t="s">
        <v>33476</v>
      </c>
      <c r="E9243"/>
      <c r="F9243"/>
      <c r="G9243"/>
      <c r="H9243"/>
      <c r="I9243"/>
      <c r="J9243"/>
      <c r="U9243" s="43"/>
      <c r="AE9243"/>
    </row>
    <row r="9244" spans="1:31">
      <c r="A9244">
        <v>24370</v>
      </c>
      <c r="B9244" t="s">
        <v>8217</v>
      </c>
      <c r="C9244" t="s">
        <v>33477</v>
      </c>
      <c r="D9244" t="s">
        <v>33476</v>
      </c>
      <c r="E9244"/>
      <c r="F9244"/>
      <c r="G9244"/>
      <c r="H9244"/>
      <c r="I9244"/>
      <c r="J9244"/>
      <c r="U9244" s="43"/>
      <c r="AE9244"/>
    </row>
    <row r="9245" spans="1:31">
      <c r="A9245">
        <v>24320</v>
      </c>
      <c r="B9245" t="s">
        <v>532</v>
      </c>
      <c r="C9245" t="s">
        <v>33477</v>
      </c>
      <c r="D9245" t="s">
        <v>33476</v>
      </c>
      <c r="E9245"/>
      <c r="F9245"/>
      <c r="G9245"/>
      <c r="H9245"/>
      <c r="I9245"/>
      <c r="J9245"/>
      <c r="U9245" s="43"/>
      <c r="AE9245"/>
    </row>
    <row r="9246" spans="1:31">
      <c r="A9246">
        <v>24400</v>
      </c>
      <c r="B9246" t="s">
        <v>8218</v>
      </c>
      <c r="C9246" t="s">
        <v>33477</v>
      </c>
      <c r="D9246" t="s">
        <v>33476</v>
      </c>
      <c r="E9246"/>
      <c r="F9246"/>
      <c r="G9246"/>
      <c r="H9246"/>
      <c r="I9246"/>
      <c r="J9246"/>
      <c r="U9246" s="43"/>
      <c r="AE9246"/>
    </row>
    <row r="9247" spans="1:31">
      <c r="A9247">
        <v>24100</v>
      </c>
      <c r="B9247" t="s">
        <v>8219</v>
      </c>
      <c r="C9247" t="s">
        <v>33477</v>
      </c>
      <c r="D9247" t="s">
        <v>33476</v>
      </c>
      <c r="E9247"/>
      <c r="F9247"/>
      <c r="G9247"/>
      <c r="H9247"/>
      <c r="I9247"/>
      <c r="J9247"/>
      <c r="U9247" s="43"/>
      <c r="AE9247"/>
    </row>
    <row r="9248" spans="1:31">
      <c r="A9248">
        <v>24170</v>
      </c>
      <c r="B9248" t="s">
        <v>8220</v>
      </c>
      <c r="C9248" t="s">
        <v>33477</v>
      </c>
      <c r="D9248" t="s">
        <v>33476</v>
      </c>
      <c r="E9248"/>
      <c r="F9248"/>
      <c r="G9248"/>
      <c r="H9248"/>
      <c r="I9248"/>
      <c r="J9248"/>
      <c r="U9248" s="43"/>
      <c r="AE9248"/>
    </row>
    <row r="9249" spans="1:31">
      <c r="A9249">
        <v>24560</v>
      </c>
      <c r="B9249" t="s">
        <v>8221</v>
      </c>
      <c r="C9249" t="s">
        <v>33477</v>
      </c>
      <c r="D9249" t="s">
        <v>33476</v>
      </c>
      <c r="E9249"/>
      <c r="F9249"/>
      <c r="G9249"/>
      <c r="H9249"/>
      <c r="I9249"/>
      <c r="J9249"/>
      <c r="U9249" s="43"/>
      <c r="AE9249"/>
    </row>
    <row r="9250" spans="1:31">
      <c r="A9250">
        <v>24110</v>
      </c>
      <c r="B9250" t="s">
        <v>8222</v>
      </c>
      <c r="C9250" t="s">
        <v>33477</v>
      </c>
      <c r="D9250" t="s">
        <v>33476</v>
      </c>
      <c r="E9250"/>
      <c r="F9250"/>
      <c r="G9250"/>
      <c r="H9250"/>
      <c r="I9250"/>
      <c r="J9250"/>
      <c r="U9250" s="43"/>
      <c r="AE9250"/>
    </row>
    <row r="9251" spans="1:31">
      <c r="A9251">
        <v>24290</v>
      </c>
      <c r="B9251" t="s">
        <v>8223</v>
      </c>
      <c r="C9251" t="s">
        <v>33477</v>
      </c>
      <c r="D9251" t="s">
        <v>33476</v>
      </c>
      <c r="E9251"/>
      <c r="F9251"/>
      <c r="G9251"/>
      <c r="H9251"/>
      <c r="I9251"/>
      <c r="J9251"/>
      <c r="U9251" s="43"/>
      <c r="AE9251"/>
    </row>
    <row r="9252" spans="1:31">
      <c r="A9252">
        <v>24400</v>
      </c>
      <c r="B9252" t="s">
        <v>8224</v>
      </c>
      <c r="C9252" t="s">
        <v>33477</v>
      </c>
      <c r="D9252" t="s">
        <v>33476</v>
      </c>
      <c r="E9252"/>
      <c r="F9252"/>
      <c r="G9252"/>
      <c r="H9252"/>
      <c r="I9252"/>
      <c r="J9252"/>
      <c r="U9252" s="43"/>
      <c r="AE9252"/>
    </row>
    <row r="9253" spans="1:31">
      <c r="A9253">
        <v>24510</v>
      </c>
      <c r="B9253" t="s">
        <v>8225</v>
      </c>
      <c r="C9253" t="s">
        <v>33477</v>
      </c>
      <c r="D9253" t="e">
        <v>#N/A</v>
      </c>
      <c r="E9253"/>
      <c r="F9253"/>
      <c r="G9253"/>
      <c r="H9253"/>
      <c r="I9253"/>
      <c r="J9253"/>
      <c r="U9253" s="43"/>
      <c r="AE9253"/>
    </row>
    <row r="9254" spans="1:31">
      <c r="A9254">
        <v>24540</v>
      </c>
      <c r="B9254" t="s">
        <v>8226</v>
      </c>
      <c r="C9254" t="s">
        <v>33477</v>
      </c>
      <c r="D9254" t="s">
        <v>33476</v>
      </c>
      <c r="E9254"/>
      <c r="F9254"/>
      <c r="G9254"/>
      <c r="H9254"/>
      <c r="I9254"/>
      <c r="J9254"/>
      <c r="U9254" s="43"/>
      <c r="AE9254"/>
    </row>
    <row r="9255" spans="1:31">
      <c r="A9255">
        <v>24160</v>
      </c>
      <c r="B9255" t="s">
        <v>8227</v>
      </c>
      <c r="C9255" t="s">
        <v>33477</v>
      </c>
      <c r="D9255" t="s">
        <v>33476</v>
      </c>
      <c r="E9255"/>
      <c r="F9255"/>
      <c r="G9255"/>
      <c r="H9255"/>
      <c r="I9255"/>
      <c r="J9255"/>
      <c r="U9255" s="43"/>
      <c r="AE9255"/>
    </row>
    <row r="9256" spans="1:31">
      <c r="A9256">
        <v>24700</v>
      </c>
      <c r="B9256" t="s">
        <v>8228</v>
      </c>
      <c r="C9256" t="s">
        <v>33477</v>
      </c>
      <c r="D9256" t="s">
        <v>33476</v>
      </c>
      <c r="E9256"/>
      <c r="F9256"/>
      <c r="G9256"/>
      <c r="H9256"/>
      <c r="I9256"/>
      <c r="J9256"/>
      <c r="U9256" s="43"/>
      <c r="AE9256"/>
    </row>
    <row r="9257" spans="1:31">
      <c r="A9257">
        <v>24250</v>
      </c>
      <c r="B9257" t="s">
        <v>8229</v>
      </c>
      <c r="C9257" t="s">
        <v>33477</v>
      </c>
      <c r="D9257" t="s">
        <v>33476</v>
      </c>
      <c r="E9257"/>
      <c r="F9257"/>
      <c r="G9257"/>
      <c r="H9257"/>
      <c r="I9257"/>
      <c r="J9257"/>
      <c r="U9257" s="43"/>
      <c r="AE9257"/>
    </row>
    <row r="9258" spans="1:31">
      <c r="A9258">
        <v>24300</v>
      </c>
      <c r="B9258" t="s">
        <v>8230</v>
      </c>
      <c r="C9258" t="s">
        <v>33477</v>
      </c>
      <c r="D9258" t="s">
        <v>33476</v>
      </c>
      <c r="E9258"/>
      <c r="F9258"/>
      <c r="G9258"/>
      <c r="H9258"/>
      <c r="I9258"/>
      <c r="J9258"/>
      <c r="U9258" s="43"/>
      <c r="AE9258"/>
    </row>
    <row r="9259" spans="1:31">
      <c r="A9259">
        <v>24320</v>
      </c>
      <c r="B9259" t="s">
        <v>8231</v>
      </c>
      <c r="C9259" t="s">
        <v>33477</v>
      </c>
      <c r="D9259" t="s">
        <v>33476</v>
      </c>
      <c r="E9259"/>
      <c r="F9259"/>
      <c r="G9259"/>
      <c r="H9259"/>
      <c r="I9259"/>
      <c r="J9259"/>
      <c r="U9259" s="43"/>
      <c r="AE9259"/>
    </row>
    <row r="9260" spans="1:31">
      <c r="A9260">
        <v>24800</v>
      </c>
      <c r="B9260" t="s">
        <v>8232</v>
      </c>
      <c r="C9260" t="s">
        <v>33477</v>
      </c>
      <c r="D9260" t="s">
        <v>33476</v>
      </c>
      <c r="E9260"/>
      <c r="F9260"/>
      <c r="G9260"/>
      <c r="H9260"/>
      <c r="I9260"/>
      <c r="J9260"/>
      <c r="U9260" s="43"/>
      <c r="AE9260"/>
    </row>
    <row r="9261" spans="1:31">
      <c r="A9261">
        <v>24610</v>
      </c>
      <c r="B9261" t="s">
        <v>8233</v>
      </c>
      <c r="C9261" t="s">
        <v>33477</v>
      </c>
      <c r="D9261" t="s">
        <v>33476</v>
      </c>
      <c r="E9261"/>
      <c r="F9261"/>
      <c r="G9261"/>
      <c r="H9261"/>
      <c r="I9261"/>
      <c r="J9261"/>
      <c r="U9261" s="43"/>
      <c r="AE9261"/>
    </row>
    <row r="9262" spans="1:31">
      <c r="A9262">
        <v>24600</v>
      </c>
      <c r="B9262" t="s">
        <v>8234</v>
      </c>
      <c r="C9262" t="s">
        <v>33477</v>
      </c>
      <c r="D9262" t="s">
        <v>33476</v>
      </c>
      <c r="E9262"/>
      <c r="F9262"/>
      <c r="G9262"/>
      <c r="H9262"/>
      <c r="I9262"/>
      <c r="J9262"/>
      <c r="U9262" s="43"/>
      <c r="AE9262"/>
    </row>
    <row r="9263" spans="1:31">
      <c r="A9263">
        <v>24140</v>
      </c>
      <c r="B9263" t="s">
        <v>8235</v>
      </c>
      <c r="C9263" t="s">
        <v>33477</v>
      </c>
      <c r="D9263" t="s">
        <v>33476</v>
      </c>
      <c r="E9263"/>
      <c r="F9263"/>
      <c r="G9263"/>
      <c r="H9263"/>
      <c r="I9263"/>
      <c r="J9263"/>
      <c r="U9263" s="43"/>
      <c r="AE9263"/>
    </row>
    <row r="9264" spans="1:31">
      <c r="A9264">
        <v>24400</v>
      </c>
      <c r="B9264" t="s">
        <v>8236</v>
      </c>
      <c r="C9264" t="s">
        <v>33477</v>
      </c>
      <c r="D9264" t="s">
        <v>33476</v>
      </c>
      <c r="E9264"/>
      <c r="F9264"/>
      <c r="G9264"/>
      <c r="H9264"/>
      <c r="I9264"/>
      <c r="J9264"/>
      <c r="U9264" s="43"/>
      <c r="AE9264"/>
    </row>
    <row r="9265" spans="1:31">
      <c r="A9265">
        <v>24300</v>
      </c>
      <c r="B9265" t="s">
        <v>8237</v>
      </c>
      <c r="C9265" t="s">
        <v>33477</v>
      </c>
      <c r="D9265" t="s">
        <v>33476</v>
      </c>
      <c r="E9265"/>
      <c r="F9265"/>
      <c r="G9265"/>
      <c r="H9265"/>
      <c r="I9265"/>
      <c r="J9265"/>
      <c r="U9265" s="43"/>
      <c r="AE9265"/>
    </row>
    <row r="9266" spans="1:31">
      <c r="A9266">
        <v>24380</v>
      </c>
      <c r="B9266" t="s">
        <v>8238</v>
      </c>
      <c r="C9266" t="s">
        <v>33477</v>
      </c>
      <c r="D9266" t="s">
        <v>33476</v>
      </c>
      <c r="E9266"/>
      <c r="F9266"/>
      <c r="G9266"/>
      <c r="H9266"/>
      <c r="I9266"/>
      <c r="J9266"/>
      <c r="U9266" s="43"/>
      <c r="AE9266"/>
    </row>
    <row r="9267" spans="1:31">
      <c r="A9267">
        <v>24600</v>
      </c>
      <c r="B9267" t="s">
        <v>8239</v>
      </c>
      <c r="C9267" t="s">
        <v>33477</v>
      </c>
      <c r="D9267" t="s">
        <v>33476</v>
      </c>
      <c r="E9267"/>
      <c r="F9267"/>
      <c r="G9267"/>
      <c r="H9267"/>
      <c r="I9267"/>
      <c r="J9267"/>
      <c r="U9267" s="43"/>
      <c r="AE9267"/>
    </row>
    <row r="9268" spans="1:31">
      <c r="A9268">
        <v>24610</v>
      </c>
      <c r="B9268" t="s">
        <v>8240</v>
      </c>
      <c r="C9268" t="s">
        <v>33477</v>
      </c>
      <c r="D9268" t="s">
        <v>33476</v>
      </c>
      <c r="E9268"/>
      <c r="F9268"/>
      <c r="G9268"/>
      <c r="H9268"/>
      <c r="I9268"/>
      <c r="J9268"/>
      <c r="U9268" s="43"/>
      <c r="AE9268"/>
    </row>
    <row r="9269" spans="1:31">
      <c r="A9269">
        <v>24400</v>
      </c>
      <c r="B9269" t="s">
        <v>8241</v>
      </c>
      <c r="C9269" t="s">
        <v>33477</v>
      </c>
      <c r="D9269" t="s">
        <v>33476</v>
      </c>
      <c r="E9269"/>
      <c r="F9269"/>
      <c r="G9269"/>
      <c r="H9269"/>
      <c r="I9269"/>
      <c r="J9269"/>
      <c r="U9269" s="43"/>
      <c r="AE9269"/>
    </row>
    <row r="9270" spans="1:31">
      <c r="A9270">
        <v>24160</v>
      </c>
      <c r="B9270" t="s">
        <v>8242</v>
      </c>
      <c r="C9270" t="s">
        <v>33477</v>
      </c>
      <c r="D9270" t="s">
        <v>33476</v>
      </c>
      <c r="E9270"/>
      <c r="F9270"/>
      <c r="G9270"/>
      <c r="H9270"/>
      <c r="I9270"/>
      <c r="J9270"/>
      <c r="U9270" s="43"/>
      <c r="AE9270"/>
    </row>
    <row r="9271" spans="1:31">
      <c r="A9271">
        <v>24270</v>
      </c>
      <c r="B9271" t="s">
        <v>3652</v>
      </c>
      <c r="C9271" t="s">
        <v>33477</v>
      </c>
      <c r="D9271" t="s">
        <v>33476</v>
      </c>
      <c r="E9271"/>
      <c r="F9271"/>
      <c r="G9271"/>
      <c r="H9271"/>
      <c r="I9271"/>
      <c r="J9271"/>
      <c r="U9271" s="43"/>
      <c r="AE9271"/>
    </row>
    <row r="9272" spans="1:31">
      <c r="A9272">
        <v>24400</v>
      </c>
      <c r="B9272" t="s">
        <v>8243</v>
      </c>
      <c r="C9272" t="s">
        <v>33477</v>
      </c>
      <c r="D9272" t="s">
        <v>33476</v>
      </c>
      <c r="E9272"/>
      <c r="F9272"/>
      <c r="G9272"/>
      <c r="H9272"/>
      <c r="I9272"/>
      <c r="J9272"/>
      <c r="U9272" s="43"/>
      <c r="AE9272"/>
    </row>
    <row r="9273" spans="1:31">
      <c r="A9273">
        <v>24230</v>
      </c>
      <c r="B9273" t="s">
        <v>8244</v>
      </c>
      <c r="C9273" t="s">
        <v>33477</v>
      </c>
      <c r="D9273" t="s">
        <v>33476</v>
      </c>
      <c r="E9273"/>
      <c r="F9273"/>
      <c r="G9273"/>
      <c r="H9273"/>
      <c r="I9273"/>
      <c r="J9273"/>
      <c r="U9273" s="43"/>
      <c r="AE9273"/>
    </row>
    <row r="9274" spans="1:31">
      <c r="A9274">
        <v>24380</v>
      </c>
      <c r="B9274" t="s">
        <v>8245</v>
      </c>
      <c r="C9274" t="s">
        <v>33477</v>
      </c>
      <c r="D9274" t="s">
        <v>33476</v>
      </c>
      <c r="E9274"/>
      <c r="F9274"/>
      <c r="G9274"/>
      <c r="H9274"/>
      <c r="I9274"/>
      <c r="J9274"/>
      <c r="U9274" s="43"/>
      <c r="AE9274"/>
    </row>
    <row r="9275" spans="1:31">
      <c r="A9275">
        <v>24370</v>
      </c>
      <c r="B9275" t="s">
        <v>8246</v>
      </c>
      <c r="C9275" t="s">
        <v>33477</v>
      </c>
      <c r="D9275" t="s">
        <v>33476</v>
      </c>
      <c r="E9275"/>
      <c r="F9275"/>
      <c r="G9275"/>
      <c r="H9275"/>
      <c r="I9275"/>
      <c r="J9275"/>
      <c r="U9275" s="43"/>
      <c r="AE9275"/>
    </row>
    <row r="9276" spans="1:31">
      <c r="A9276">
        <v>24200</v>
      </c>
      <c r="B9276" t="s">
        <v>8247</v>
      </c>
      <c r="C9276" t="s">
        <v>33477</v>
      </c>
      <c r="D9276" t="s">
        <v>33476</v>
      </c>
      <c r="E9276"/>
      <c r="F9276"/>
      <c r="G9276"/>
      <c r="H9276"/>
      <c r="I9276"/>
      <c r="J9276"/>
      <c r="U9276" s="43"/>
      <c r="AE9276"/>
    </row>
    <row r="9277" spans="1:31">
      <c r="A9277">
        <v>24520</v>
      </c>
      <c r="B9277" t="s">
        <v>8248</v>
      </c>
      <c r="C9277" t="s">
        <v>33477</v>
      </c>
      <c r="D9277" t="s">
        <v>33476</v>
      </c>
      <c r="E9277"/>
      <c r="F9277"/>
      <c r="G9277"/>
      <c r="H9277"/>
      <c r="I9277"/>
      <c r="J9277"/>
      <c r="U9277" s="43"/>
      <c r="AE9277"/>
    </row>
    <row r="9278" spans="1:31">
      <c r="A9278">
        <v>24210</v>
      </c>
      <c r="B9278" t="s">
        <v>8249</v>
      </c>
      <c r="C9278" t="s">
        <v>33477</v>
      </c>
      <c r="D9278" t="s">
        <v>33476</v>
      </c>
      <c r="E9278"/>
      <c r="F9278"/>
      <c r="G9278"/>
      <c r="H9278"/>
      <c r="I9278"/>
      <c r="J9278"/>
      <c r="U9278" s="43"/>
      <c r="AE9278"/>
    </row>
    <row r="9279" spans="1:31">
      <c r="A9279">
        <v>24530</v>
      </c>
      <c r="B9279" t="s">
        <v>8250</v>
      </c>
      <c r="C9279" t="s">
        <v>33477</v>
      </c>
      <c r="D9279" t="s">
        <v>33476</v>
      </c>
      <c r="E9279"/>
      <c r="F9279"/>
      <c r="G9279"/>
      <c r="H9279"/>
      <c r="I9279"/>
      <c r="J9279"/>
      <c r="U9279" s="43"/>
      <c r="AE9279"/>
    </row>
    <row r="9280" spans="1:31">
      <c r="A9280">
        <v>24160</v>
      </c>
      <c r="B9280" t="s">
        <v>8251</v>
      </c>
      <c r="C9280" t="s">
        <v>33477</v>
      </c>
      <c r="D9280" t="s">
        <v>33476</v>
      </c>
      <c r="E9280"/>
      <c r="F9280"/>
      <c r="G9280"/>
      <c r="H9280"/>
      <c r="I9280"/>
      <c r="J9280"/>
      <c r="U9280" s="43"/>
      <c r="AE9280"/>
    </row>
    <row r="9281" spans="1:31">
      <c r="A9281">
        <v>24600</v>
      </c>
      <c r="B9281" t="s">
        <v>8252</v>
      </c>
      <c r="C9281" t="s">
        <v>33477</v>
      </c>
      <c r="D9281" t="s">
        <v>33476</v>
      </c>
      <c r="E9281"/>
      <c r="F9281"/>
      <c r="G9281"/>
      <c r="H9281"/>
      <c r="I9281"/>
      <c r="J9281"/>
      <c r="U9281" s="43"/>
      <c r="AE9281"/>
    </row>
    <row r="9282" spans="1:31">
      <c r="A9282">
        <v>24170</v>
      </c>
      <c r="B9282" t="s">
        <v>8253</v>
      </c>
      <c r="C9282" t="s">
        <v>33477</v>
      </c>
      <c r="D9282" t="s">
        <v>33476</v>
      </c>
      <c r="E9282"/>
      <c r="F9282"/>
      <c r="G9282"/>
      <c r="H9282"/>
      <c r="I9282"/>
      <c r="J9282"/>
      <c r="U9282" s="43"/>
      <c r="AE9282"/>
    </row>
    <row r="9283" spans="1:31">
      <c r="A9283">
        <v>24470</v>
      </c>
      <c r="B9283" t="s">
        <v>8254</v>
      </c>
      <c r="C9283" t="s">
        <v>33477</v>
      </c>
      <c r="D9283" t="s">
        <v>33476</v>
      </c>
      <c r="E9283"/>
      <c r="F9283"/>
      <c r="G9283"/>
      <c r="H9283"/>
      <c r="I9283"/>
      <c r="J9283"/>
      <c r="U9283" s="43"/>
      <c r="AE9283"/>
    </row>
    <row r="9284" spans="1:31">
      <c r="A9284">
        <v>24380</v>
      </c>
      <c r="B9284" t="s">
        <v>8255</v>
      </c>
      <c r="C9284" t="s">
        <v>33477</v>
      </c>
      <c r="D9284" t="s">
        <v>33476</v>
      </c>
      <c r="E9284"/>
      <c r="F9284"/>
      <c r="G9284"/>
      <c r="H9284"/>
      <c r="I9284"/>
      <c r="J9284"/>
      <c r="U9284" s="43"/>
      <c r="AE9284"/>
    </row>
    <row r="9285" spans="1:31">
      <c r="A9285">
        <v>24800</v>
      </c>
      <c r="B9285" t="s">
        <v>8256</v>
      </c>
      <c r="C9285" t="s">
        <v>33477</v>
      </c>
      <c r="D9285" t="s">
        <v>33476</v>
      </c>
      <c r="E9285"/>
      <c r="F9285"/>
      <c r="G9285"/>
      <c r="H9285"/>
      <c r="I9285"/>
      <c r="J9285"/>
      <c r="U9285" s="43"/>
      <c r="AE9285"/>
    </row>
    <row r="9286" spans="1:31">
      <c r="A9286">
        <v>24320</v>
      </c>
      <c r="B9286" t="s">
        <v>8257</v>
      </c>
      <c r="C9286" t="s">
        <v>33477</v>
      </c>
      <c r="D9286" t="s">
        <v>33476</v>
      </c>
      <c r="E9286"/>
      <c r="F9286"/>
      <c r="G9286"/>
      <c r="H9286"/>
      <c r="I9286"/>
      <c r="J9286"/>
      <c r="U9286" s="43"/>
      <c r="AE9286"/>
    </row>
    <row r="9287" spans="1:31">
      <c r="A9287">
        <v>24560</v>
      </c>
      <c r="B9287" t="s">
        <v>8258</v>
      </c>
      <c r="C9287" t="s">
        <v>33477</v>
      </c>
      <c r="D9287" t="s">
        <v>33476</v>
      </c>
      <c r="E9287"/>
      <c r="F9287"/>
      <c r="G9287"/>
      <c r="H9287"/>
      <c r="I9287"/>
      <c r="J9287"/>
      <c r="U9287" s="43"/>
      <c r="AE9287"/>
    </row>
    <row r="9288" spans="1:31">
      <c r="A9288">
        <v>24330</v>
      </c>
      <c r="B9288" t="s">
        <v>8259</v>
      </c>
      <c r="C9288" t="s">
        <v>33477</v>
      </c>
      <c r="D9288" t="s">
        <v>33476</v>
      </c>
      <c r="E9288"/>
      <c r="F9288"/>
      <c r="G9288"/>
      <c r="H9288"/>
      <c r="I9288"/>
      <c r="J9288"/>
      <c r="U9288" s="43"/>
      <c r="AE9288"/>
    </row>
    <row r="9289" spans="1:31">
      <c r="A9289">
        <v>24800</v>
      </c>
      <c r="B9289" t="s">
        <v>8260</v>
      </c>
      <c r="C9289" t="s">
        <v>33477</v>
      </c>
      <c r="D9289" t="s">
        <v>33476</v>
      </c>
      <c r="E9289"/>
      <c r="F9289"/>
      <c r="G9289"/>
      <c r="H9289"/>
      <c r="I9289"/>
      <c r="J9289"/>
      <c r="U9289" s="43"/>
      <c r="AE9289"/>
    </row>
    <row r="9290" spans="1:31">
      <c r="A9290">
        <v>24450</v>
      </c>
      <c r="B9290" t="s">
        <v>8261</v>
      </c>
      <c r="C9290" t="s">
        <v>33477</v>
      </c>
      <c r="D9290" t="s">
        <v>33476</v>
      </c>
      <c r="E9290"/>
      <c r="F9290"/>
      <c r="G9290"/>
      <c r="H9290"/>
      <c r="I9290"/>
      <c r="J9290"/>
      <c r="U9290" s="43"/>
      <c r="AE9290"/>
    </row>
    <row r="9291" spans="1:31">
      <c r="A9291">
        <v>24130</v>
      </c>
      <c r="B9291" t="s">
        <v>8262</v>
      </c>
      <c r="C9291" t="s">
        <v>33477</v>
      </c>
      <c r="D9291" t="s">
        <v>33476</v>
      </c>
      <c r="E9291"/>
      <c r="F9291"/>
      <c r="G9291"/>
      <c r="H9291"/>
      <c r="I9291"/>
      <c r="J9291"/>
      <c r="U9291" s="43"/>
      <c r="AE9291"/>
    </row>
    <row r="9292" spans="1:31">
      <c r="A9292">
        <v>24170</v>
      </c>
      <c r="B9292" t="s">
        <v>8263</v>
      </c>
      <c r="C9292" t="s">
        <v>33477</v>
      </c>
      <c r="D9292" t="s">
        <v>33476</v>
      </c>
      <c r="E9292"/>
      <c r="F9292"/>
      <c r="G9292"/>
      <c r="H9292"/>
      <c r="I9292"/>
      <c r="J9292"/>
      <c r="U9292" s="43"/>
      <c r="AE9292"/>
    </row>
    <row r="9293" spans="1:31">
      <c r="A9293">
        <v>24450</v>
      </c>
      <c r="B9293" t="s">
        <v>8264</v>
      </c>
      <c r="C9293" t="s">
        <v>33477</v>
      </c>
      <c r="D9293" t="s">
        <v>33476</v>
      </c>
      <c r="E9293"/>
      <c r="F9293"/>
      <c r="G9293"/>
      <c r="H9293"/>
      <c r="I9293"/>
      <c r="J9293"/>
      <c r="U9293" s="43"/>
      <c r="AE9293"/>
    </row>
    <row r="9294" spans="1:31">
      <c r="A9294">
        <v>24410</v>
      </c>
      <c r="B9294" t="s">
        <v>8265</v>
      </c>
      <c r="C9294" t="s">
        <v>33477</v>
      </c>
      <c r="D9294" t="s">
        <v>33476</v>
      </c>
      <c r="E9294"/>
      <c r="F9294"/>
      <c r="G9294"/>
      <c r="H9294"/>
      <c r="I9294"/>
      <c r="J9294"/>
      <c r="U9294" s="43"/>
      <c r="AE9294"/>
    </row>
    <row r="9295" spans="1:31">
      <c r="A9295">
        <v>24410</v>
      </c>
      <c r="B9295" t="s">
        <v>8265</v>
      </c>
      <c r="C9295" t="s">
        <v>33477</v>
      </c>
      <c r="D9295" t="s">
        <v>33476</v>
      </c>
      <c r="E9295"/>
      <c r="F9295"/>
      <c r="G9295"/>
      <c r="H9295"/>
      <c r="I9295"/>
      <c r="J9295"/>
      <c r="U9295" s="43"/>
      <c r="AE9295"/>
    </row>
    <row r="9296" spans="1:31">
      <c r="A9296">
        <v>24410</v>
      </c>
      <c r="B9296" t="s">
        <v>8265</v>
      </c>
      <c r="C9296" t="s">
        <v>33477</v>
      </c>
      <c r="D9296" t="s">
        <v>33476</v>
      </c>
      <c r="E9296"/>
      <c r="F9296"/>
      <c r="G9296"/>
      <c r="H9296"/>
      <c r="I9296"/>
      <c r="J9296"/>
      <c r="U9296" s="43"/>
      <c r="AE9296"/>
    </row>
    <row r="9297" spans="1:31">
      <c r="A9297">
        <v>24210</v>
      </c>
      <c r="B9297" t="s">
        <v>8266</v>
      </c>
      <c r="C9297" t="s">
        <v>33477</v>
      </c>
      <c r="D9297" t="s">
        <v>33476</v>
      </c>
      <c r="E9297"/>
      <c r="F9297"/>
      <c r="G9297"/>
      <c r="H9297"/>
      <c r="I9297"/>
      <c r="J9297"/>
      <c r="U9297" s="43"/>
      <c r="AE9297"/>
    </row>
    <row r="9298" spans="1:31">
      <c r="A9298">
        <v>24560</v>
      </c>
      <c r="B9298" t="s">
        <v>4382</v>
      </c>
      <c r="C9298" t="s">
        <v>33477</v>
      </c>
      <c r="D9298" t="s">
        <v>33476</v>
      </c>
      <c r="E9298"/>
      <c r="F9298"/>
      <c r="G9298"/>
      <c r="H9298"/>
      <c r="I9298"/>
      <c r="J9298"/>
      <c r="U9298" s="43"/>
      <c r="AE9298"/>
    </row>
    <row r="9299" spans="1:31">
      <c r="A9299">
        <v>24160</v>
      </c>
      <c r="B9299" t="s">
        <v>8267</v>
      </c>
      <c r="C9299" t="s">
        <v>33477</v>
      </c>
      <c r="D9299" t="s">
        <v>33476</v>
      </c>
      <c r="E9299"/>
      <c r="F9299"/>
      <c r="G9299"/>
      <c r="H9299"/>
      <c r="I9299"/>
      <c r="J9299"/>
      <c r="U9299" s="43"/>
      <c r="AE9299"/>
    </row>
    <row r="9300" spans="1:31">
      <c r="A9300">
        <v>24700</v>
      </c>
      <c r="B9300" t="s">
        <v>547</v>
      </c>
      <c r="C9300" t="s">
        <v>33477</v>
      </c>
      <c r="D9300" t="s">
        <v>33476</v>
      </c>
      <c r="E9300"/>
      <c r="F9300"/>
      <c r="G9300"/>
      <c r="H9300"/>
      <c r="I9300"/>
      <c r="J9300"/>
      <c r="U9300" s="43"/>
      <c r="AE9300"/>
    </row>
    <row r="9301" spans="1:31">
      <c r="A9301">
        <v>24540</v>
      </c>
      <c r="B9301" t="s">
        <v>8268</v>
      </c>
      <c r="C9301" t="s">
        <v>33477</v>
      </c>
      <c r="D9301" t="s">
        <v>33476</v>
      </c>
      <c r="E9301"/>
      <c r="F9301"/>
      <c r="G9301"/>
      <c r="H9301"/>
      <c r="I9301"/>
      <c r="J9301"/>
      <c r="U9301" s="43"/>
      <c r="AE9301"/>
    </row>
    <row r="9302" spans="1:31">
      <c r="A9302">
        <v>24800</v>
      </c>
      <c r="B9302" t="s">
        <v>8269</v>
      </c>
      <c r="C9302" t="s">
        <v>33477</v>
      </c>
      <c r="D9302" t="s">
        <v>33476</v>
      </c>
      <c r="E9302"/>
      <c r="F9302"/>
      <c r="G9302"/>
      <c r="H9302"/>
      <c r="I9302"/>
      <c r="J9302"/>
      <c r="U9302" s="43"/>
      <c r="AE9302"/>
    </row>
    <row r="9303" spans="1:31">
      <c r="A9303">
        <v>24470</v>
      </c>
      <c r="B9303" t="s">
        <v>8270</v>
      </c>
      <c r="C9303" t="s">
        <v>33477</v>
      </c>
      <c r="D9303" t="s">
        <v>33476</v>
      </c>
      <c r="E9303"/>
      <c r="F9303"/>
      <c r="G9303"/>
      <c r="H9303"/>
      <c r="I9303"/>
      <c r="J9303"/>
      <c r="U9303" s="43"/>
      <c r="AE9303"/>
    </row>
    <row r="9304" spans="1:31">
      <c r="A9304">
        <v>24520</v>
      </c>
      <c r="B9304" t="s">
        <v>2048</v>
      </c>
      <c r="C9304" t="s">
        <v>33477</v>
      </c>
      <c r="D9304" t="s">
        <v>33476</v>
      </c>
      <c r="E9304"/>
      <c r="F9304"/>
      <c r="G9304"/>
      <c r="H9304"/>
      <c r="I9304"/>
      <c r="J9304"/>
      <c r="U9304" s="43"/>
      <c r="AE9304"/>
    </row>
    <row r="9305" spans="1:31">
      <c r="A9305">
        <v>24700</v>
      </c>
      <c r="B9305" t="s">
        <v>8271</v>
      </c>
      <c r="C9305" t="s">
        <v>33477</v>
      </c>
      <c r="D9305" t="s">
        <v>33476</v>
      </c>
      <c r="E9305"/>
      <c r="F9305"/>
      <c r="G9305"/>
      <c r="H9305"/>
      <c r="I9305"/>
      <c r="J9305"/>
      <c r="U9305" s="43"/>
      <c r="AE9305"/>
    </row>
    <row r="9306" spans="1:31">
      <c r="A9306">
        <v>24230</v>
      </c>
      <c r="B9306" t="s">
        <v>8272</v>
      </c>
      <c r="C9306" t="s">
        <v>33477</v>
      </c>
      <c r="D9306" t="s">
        <v>33476</v>
      </c>
      <c r="E9306"/>
      <c r="F9306"/>
      <c r="G9306"/>
      <c r="H9306"/>
      <c r="I9306"/>
      <c r="J9306"/>
      <c r="U9306" s="43"/>
      <c r="AE9306"/>
    </row>
    <row r="9307" spans="1:31">
      <c r="A9307">
        <v>24190</v>
      </c>
      <c r="B9307" t="s">
        <v>8273</v>
      </c>
      <c r="C9307" t="s">
        <v>33477</v>
      </c>
      <c r="D9307" t="s">
        <v>33476</v>
      </c>
      <c r="E9307"/>
      <c r="F9307"/>
      <c r="G9307"/>
      <c r="H9307"/>
      <c r="I9307"/>
      <c r="J9307"/>
      <c r="U9307" s="43"/>
      <c r="AE9307"/>
    </row>
    <row r="9308" spans="1:31">
      <c r="A9308">
        <v>24600</v>
      </c>
      <c r="B9308" t="s">
        <v>8274</v>
      </c>
      <c r="C9308" t="s">
        <v>33477</v>
      </c>
      <c r="D9308" t="s">
        <v>33476</v>
      </c>
      <c r="E9308"/>
      <c r="F9308"/>
      <c r="G9308"/>
      <c r="H9308"/>
      <c r="I9308"/>
      <c r="J9308"/>
      <c r="U9308" s="43"/>
      <c r="AE9308"/>
    </row>
    <row r="9309" spans="1:31">
      <c r="A9309">
        <v>24800</v>
      </c>
      <c r="B9309" t="s">
        <v>8275</v>
      </c>
      <c r="C9309" t="s">
        <v>33477</v>
      </c>
      <c r="D9309" t="s">
        <v>33476</v>
      </c>
      <c r="E9309"/>
      <c r="F9309"/>
      <c r="G9309"/>
      <c r="H9309"/>
      <c r="I9309"/>
      <c r="J9309"/>
      <c r="U9309" s="43"/>
      <c r="AE9309"/>
    </row>
    <row r="9310" spans="1:31">
      <c r="A9310">
        <v>24160</v>
      </c>
      <c r="B9310" t="s">
        <v>8276</v>
      </c>
      <c r="C9310" t="s">
        <v>33477</v>
      </c>
      <c r="D9310" t="s">
        <v>33476</v>
      </c>
      <c r="E9310"/>
      <c r="F9310"/>
      <c r="G9310"/>
      <c r="H9310"/>
      <c r="I9310"/>
      <c r="J9310"/>
      <c r="U9310" s="43"/>
      <c r="AE9310"/>
    </row>
    <row r="9311" spans="1:31">
      <c r="A9311">
        <v>24350</v>
      </c>
      <c r="B9311" t="s">
        <v>1659</v>
      </c>
      <c r="C9311" t="s">
        <v>33477</v>
      </c>
      <c r="D9311" t="s">
        <v>33476</v>
      </c>
      <c r="E9311"/>
      <c r="F9311"/>
      <c r="G9311"/>
      <c r="H9311"/>
      <c r="I9311"/>
      <c r="J9311"/>
      <c r="U9311" s="43"/>
      <c r="AE9311"/>
    </row>
    <row r="9312" spans="1:31">
      <c r="A9312">
        <v>24190</v>
      </c>
      <c r="B9312" t="s">
        <v>8277</v>
      </c>
      <c r="C9312" t="s">
        <v>33477</v>
      </c>
      <c r="D9312" t="s">
        <v>33476</v>
      </c>
      <c r="E9312"/>
      <c r="F9312"/>
      <c r="G9312"/>
      <c r="H9312"/>
      <c r="I9312"/>
      <c r="J9312"/>
      <c r="U9312" s="43"/>
      <c r="AE9312"/>
    </row>
    <row r="9313" spans="1:31">
      <c r="A9313">
        <v>24220</v>
      </c>
      <c r="B9313" t="s">
        <v>8278</v>
      </c>
      <c r="C9313" t="s">
        <v>33477</v>
      </c>
      <c r="D9313" t="s">
        <v>33476</v>
      </c>
      <c r="E9313"/>
      <c r="F9313"/>
      <c r="G9313"/>
      <c r="H9313"/>
      <c r="I9313"/>
      <c r="J9313"/>
      <c r="U9313" s="43"/>
      <c r="AE9313"/>
    </row>
    <row r="9314" spans="1:31">
      <c r="A9314">
        <v>24410</v>
      </c>
      <c r="B9314" t="s">
        <v>8279</v>
      </c>
      <c r="C9314" t="s">
        <v>33477</v>
      </c>
      <c r="D9314" t="s">
        <v>33476</v>
      </c>
      <c r="E9314"/>
      <c r="F9314"/>
      <c r="G9314"/>
      <c r="H9314"/>
      <c r="I9314"/>
      <c r="J9314"/>
      <c r="U9314" s="43"/>
      <c r="AE9314"/>
    </row>
    <row r="9315" spans="1:31">
      <c r="A9315">
        <v>24200</v>
      </c>
      <c r="B9315" t="s">
        <v>8280</v>
      </c>
      <c r="C9315" t="s">
        <v>33477</v>
      </c>
      <c r="D9315" t="s">
        <v>33476</v>
      </c>
      <c r="E9315"/>
      <c r="F9315"/>
      <c r="G9315"/>
      <c r="H9315"/>
      <c r="I9315"/>
      <c r="J9315"/>
      <c r="U9315" s="43"/>
      <c r="AE9315"/>
    </row>
    <row r="9316" spans="1:31">
      <c r="A9316">
        <v>24420</v>
      </c>
      <c r="B9316" t="s">
        <v>8281</v>
      </c>
      <c r="C9316" t="s">
        <v>33477</v>
      </c>
      <c r="D9316" t="s">
        <v>33476</v>
      </c>
      <c r="E9316"/>
      <c r="F9316"/>
      <c r="G9316"/>
      <c r="H9316"/>
      <c r="I9316"/>
      <c r="J9316"/>
      <c r="U9316" s="43"/>
      <c r="AE9316"/>
    </row>
    <row r="9317" spans="1:31">
      <c r="A9317">
        <v>24230</v>
      </c>
      <c r="B9317" t="s">
        <v>6011</v>
      </c>
      <c r="C9317" t="s">
        <v>33477</v>
      </c>
      <c r="D9317" t="s">
        <v>33476</v>
      </c>
      <c r="E9317"/>
      <c r="F9317"/>
      <c r="G9317"/>
      <c r="H9317"/>
      <c r="I9317"/>
      <c r="J9317"/>
      <c r="U9317" s="43"/>
      <c r="AE9317"/>
    </row>
    <row r="9318" spans="1:31">
      <c r="A9318">
        <v>24160</v>
      </c>
      <c r="B9318" t="s">
        <v>8282</v>
      </c>
      <c r="C9318" t="s">
        <v>33477</v>
      </c>
      <c r="D9318" t="s">
        <v>33476</v>
      </c>
      <c r="E9318"/>
      <c r="F9318"/>
      <c r="G9318"/>
      <c r="H9318"/>
      <c r="I9318"/>
      <c r="J9318"/>
      <c r="U9318" s="43"/>
      <c r="AE9318"/>
    </row>
    <row r="9319" spans="1:31">
      <c r="A9319">
        <v>24160</v>
      </c>
      <c r="B9319" t="s">
        <v>8282</v>
      </c>
      <c r="C9319" t="s">
        <v>33477</v>
      </c>
      <c r="D9319" t="s">
        <v>33476</v>
      </c>
      <c r="E9319"/>
      <c r="F9319"/>
      <c r="G9319"/>
      <c r="H9319"/>
      <c r="I9319"/>
      <c r="J9319"/>
      <c r="U9319" s="43"/>
      <c r="AE9319"/>
    </row>
    <row r="9320" spans="1:31">
      <c r="A9320">
        <v>24590</v>
      </c>
      <c r="B9320" t="s">
        <v>8283</v>
      </c>
      <c r="C9320" t="s">
        <v>33477</v>
      </c>
      <c r="D9320" t="s">
        <v>33476</v>
      </c>
      <c r="E9320"/>
      <c r="F9320"/>
      <c r="G9320"/>
      <c r="H9320"/>
      <c r="I9320"/>
      <c r="J9320"/>
      <c r="U9320" s="43"/>
      <c r="AE9320"/>
    </row>
    <row r="9321" spans="1:31">
      <c r="A9321">
        <v>24170</v>
      </c>
      <c r="B9321" t="s">
        <v>8284</v>
      </c>
      <c r="C9321" t="s">
        <v>33477</v>
      </c>
      <c r="D9321" t="s">
        <v>33476</v>
      </c>
      <c r="E9321"/>
      <c r="F9321"/>
      <c r="G9321"/>
      <c r="H9321"/>
      <c r="I9321"/>
      <c r="J9321"/>
      <c r="U9321" s="43"/>
      <c r="AE9321"/>
    </row>
    <row r="9322" spans="1:31">
      <c r="A9322">
        <v>24380</v>
      </c>
      <c r="B9322" t="s">
        <v>3664</v>
      </c>
      <c r="C9322" t="s">
        <v>33477</v>
      </c>
      <c r="D9322" t="s">
        <v>33476</v>
      </c>
      <c r="E9322"/>
      <c r="F9322"/>
      <c r="G9322"/>
      <c r="H9322"/>
      <c r="I9322"/>
      <c r="J9322"/>
      <c r="U9322" s="43"/>
      <c r="AE9322"/>
    </row>
    <row r="9323" spans="1:31">
      <c r="A9323">
        <v>24270</v>
      </c>
      <c r="B9323" t="s">
        <v>8285</v>
      </c>
      <c r="C9323" t="s">
        <v>33477</v>
      </c>
      <c r="D9323" t="s">
        <v>33476</v>
      </c>
      <c r="E9323"/>
      <c r="F9323"/>
      <c r="G9323"/>
      <c r="H9323"/>
      <c r="I9323"/>
      <c r="J9323"/>
      <c r="U9323" s="43"/>
      <c r="AE9323"/>
    </row>
    <row r="9324" spans="1:31">
      <c r="A9324">
        <v>24200</v>
      </c>
      <c r="B9324" t="s">
        <v>8286</v>
      </c>
      <c r="C9324" t="s">
        <v>33477</v>
      </c>
      <c r="D9324" t="s">
        <v>33476</v>
      </c>
      <c r="E9324"/>
      <c r="F9324"/>
      <c r="G9324"/>
      <c r="H9324"/>
      <c r="I9324"/>
      <c r="J9324"/>
      <c r="U9324" s="43"/>
      <c r="AE9324"/>
    </row>
    <row r="9325" spans="1:31">
      <c r="A9325">
        <v>24420</v>
      </c>
      <c r="B9325" t="s">
        <v>8287</v>
      </c>
      <c r="C9325" t="s">
        <v>33477</v>
      </c>
      <c r="D9325" t="s">
        <v>33476</v>
      </c>
      <c r="E9325"/>
      <c r="F9325"/>
      <c r="G9325"/>
      <c r="H9325"/>
      <c r="I9325"/>
      <c r="J9325"/>
      <c r="U9325" s="43"/>
      <c r="AE9325"/>
    </row>
    <row r="9326" spans="1:31">
      <c r="A9326">
        <v>24800</v>
      </c>
      <c r="B9326" t="s">
        <v>8288</v>
      </c>
      <c r="C9326" t="s">
        <v>33477</v>
      </c>
      <c r="D9326" t="s">
        <v>33476</v>
      </c>
      <c r="E9326"/>
      <c r="F9326"/>
      <c r="G9326"/>
      <c r="H9326"/>
      <c r="I9326"/>
      <c r="J9326"/>
      <c r="U9326" s="43"/>
      <c r="AE9326"/>
    </row>
    <row r="9327" spans="1:31">
      <c r="A9327">
        <v>24240</v>
      </c>
      <c r="B9327" t="s">
        <v>8289</v>
      </c>
      <c r="C9327" t="s">
        <v>33477</v>
      </c>
      <c r="D9327" t="s">
        <v>33476</v>
      </c>
      <c r="E9327"/>
      <c r="F9327"/>
      <c r="G9327"/>
      <c r="H9327"/>
      <c r="I9327"/>
      <c r="J9327"/>
      <c r="U9327" s="43"/>
      <c r="AE9327"/>
    </row>
    <row r="9328" spans="1:31">
      <c r="A9328">
        <v>24260</v>
      </c>
      <c r="B9328" t="s">
        <v>8290</v>
      </c>
      <c r="C9328" t="s">
        <v>33477</v>
      </c>
      <c r="D9328" t="s">
        <v>33476</v>
      </c>
      <c r="E9328"/>
      <c r="F9328"/>
      <c r="G9328"/>
      <c r="H9328"/>
      <c r="I9328"/>
      <c r="J9328"/>
      <c r="U9328" s="43"/>
      <c r="AE9328"/>
    </row>
    <row r="9329" spans="1:31">
      <c r="A9329">
        <v>24300</v>
      </c>
      <c r="B9329" t="s">
        <v>8291</v>
      </c>
      <c r="C9329" t="s">
        <v>33477</v>
      </c>
      <c r="D9329" t="s">
        <v>33476</v>
      </c>
      <c r="E9329"/>
      <c r="F9329"/>
      <c r="G9329"/>
      <c r="H9329"/>
      <c r="I9329"/>
      <c r="J9329"/>
      <c r="U9329" s="43"/>
      <c r="AE9329"/>
    </row>
    <row r="9330" spans="1:31">
      <c r="A9330">
        <v>24270</v>
      </c>
      <c r="B9330" t="s">
        <v>8292</v>
      </c>
      <c r="C9330" t="s">
        <v>33477</v>
      </c>
      <c r="D9330" t="s">
        <v>33476</v>
      </c>
      <c r="E9330"/>
      <c r="F9330"/>
      <c r="G9330"/>
      <c r="H9330"/>
      <c r="I9330"/>
      <c r="J9330"/>
      <c r="U9330" s="43"/>
      <c r="AE9330"/>
    </row>
    <row r="9331" spans="1:31">
      <c r="A9331">
        <v>24420</v>
      </c>
      <c r="B9331" t="s">
        <v>8293</v>
      </c>
      <c r="C9331" t="s">
        <v>33477</v>
      </c>
      <c r="D9331" t="s">
        <v>33476</v>
      </c>
      <c r="E9331"/>
      <c r="F9331"/>
      <c r="G9331"/>
      <c r="H9331"/>
      <c r="I9331"/>
      <c r="J9331"/>
      <c r="U9331" s="43"/>
      <c r="AE9331"/>
    </row>
    <row r="9332" spans="1:31">
      <c r="A9332">
        <v>24300</v>
      </c>
      <c r="B9332" t="s">
        <v>8294</v>
      </c>
      <c r="C9332" t="s">
        <v>33477</v>
      </c>
      <c r="D9332" t="s">
        <v>33476</v>
      </c>
      <c r="E9332"/>
      <c r="F9332"/>
      <c r="G9332"/>
      <c r="H9332"/>
      <c r="I9332"/>
      <c r="J9332"/>
      <c r="U9332" s="43"/>
      <c r="AE9332"/>
    </row>
    <row r="9333" spans="1:31">
      <c r="A9333">
        <v>24600</v>
      </c>
      <c r="B9333" t="s">
        <v>5603</v>
      </c>
      <c r="C9333" t="s">
        <v>33477</v>
      </c>
      <c r="D9333" t="s">
        <v>33476</v>
      </c>
      <c r="E9333"/>
      <c r="F9333"/>
      <c r="G9333"/>
      <c r="H9333"/>
      <c r="I9333"/>
      <c r="J9333"/>
      <c r="U9333" s="43"/>
      <c r="AE9333"/>
    </row>
    <row r="9334" spans="1:31">
      <c r="A9334">
        <v>24290</v>
      </c>
      <c r="B9334" t="s">
        <v>8295</v>
      </c>
      <c r="C9334" t="s">
        <v>33477</v>
      </c>
      <c r="D9334" t="s">
        <v>33476</v>
      </c>
      <c r="E9334"/>
      <c r="F9334"/>
      <c r="G9334"/>
      <c r="H9334"/>
      <c r="I9334"/>
      <c r="J9334"/>
      <c r="U9334" s="43"/>
      <c r="AE9334"/>
    </row>
    <row r="9335" spans="1:31">
      <c r="A9335">
        <v>24500</v>
      </c>
      <c r="B9335" t="s">
        <v>8296</v>
      </c>
      <c r="C9335" t="s">
        <v>33477</v>
      </c>
      <c r="D9335" t="s">
        <v>33476</v>
      </c>
      <c r="E9335"/>
      <c r="F9335"/>
      <c r="G9335"/>
      <c r="H9335"/>
      <c r="I9335"/>
      <c r="J9335"/>
      <c r="U9335" s="43"/>
      <c r="AE9335"/>
    </row>
    <row r="9336" spans="1:31">
      <c r="A9336">
        <v>24410</v>
      </c>
      <c r="B9336" t="s">
        <v>8297</v>
      </c>
      <c r="C9336" t="s">
        <v>33477</v>
      </c>
      <c r="D9336" t="s">
        <v>33476</v>
      </c>
      <c r="E9336"/>
      <c r="F9336"/>
      <c r="G9336"/>
      <c r="H9336"/>
      <c r="I9336"/>
      <c r="J9336"/>
      <c r="U9336" s="43"/>
      <c r="AE9336"/>
    </row>
    <row r="9337" spans="1:31">
      <c r="A9337">
        <v>24240</v>
      </c>
      <c r="B9337" t="s">
        <v>8298</v>
      </c>
      <c r="C9337" t="s">
        <v>33477</v>
      </c>
      <c r="D9337" t="s">
        <v>33476</v>
      </c>
      <c r="E9337"/>
      <c r="F9337"/>
      <c r="G9337"/>
      <c r="H9337"/>
      <c r="I9337"/>
      <c r="J9337"/>
      <c r="U9337" s="43"/>
      <c r="AE9337"/>
    </row>
    <row r="9338" spans="1:31">
      <c r="A9338">
        <v>24240</v>
      </c>
      <c r="B9338" t="s">
        <v>8298</v>
      </c>
      <c r="C9338" t="s">
        <v>33477</v>
      </c>
      <c r="D9338" t="s">
        <v>33476</v>
      </c>
      <c r="E9338"/>
      <c r="F9338"/>
      <c r="G9338"/>
      <c r="H9338"/>
      <c r="I9338"/>
      <c r="J9338"/>
      <c r="U9338" s="43"/>
      <c r="AE9338"/>
    </row>
    <row r="9339" spans="1:31">
      <c r="A9339">
        <v>24370</v>
      </c>
      <c r="B9339" t="s">
        <v>8299</v>
      </c>
      <c r="C9339" t="s">
        <v>33477</v>
      </c>
      <c r="D9339" t="s">
        <v>33476</v>
      </c>
      <c r="E9339"/>
      <c r="F9339"/>
      <c r="G9339"/>
      <c r="H9339"/>
      <c r="I9339"/>
      <c r="J9339"/>
      <c r="U9339" s="43"/>
      <c r="AE9339"/>
    </row>
    <row r="9340" spans="1:31">
      <c r="A9340">
        <v>24500</v>
      </c>
      <c r="B9340" t="s">
        <v>8300</v>
      </c>
      <c r="C9340" t="s">
        <v>33477</v>
      </c>
      <c r="D9340" t="s">
        <v>33476</v>
      </c>
      <c r="E9340"/>
      <c r="F9340"/>
      <c r="G9340"/>
      <c r="H9340"/>
      <c r="I9340"/>
      <c r="J9340"/>
      <c r="U9340" s="43"/>
      <c r="AE9340"/>
    </row>
    <row r="9341" spans="1:31">
      <c r="A9341">
        <v>24600</v>
      </c>
      <c r="B9341" t="s">
        <v>8301</v>
      </c>
      <c r="C9341" t="s">
        <v>33477</v>
      </c>
      <c r="D9341" t="s">
        <v>33476</v>
      </c>
      <c r="E9341"/>
      <c r="F9341"/>
      <c r="G9341"/>
      <c r="H9341"/>
      <c r="I9341"/>
      <c r="J9341"/>
      <c r="U9341" s="43"/>
      <c r="AE9341"/>
    </row>
    <row r="9342" spans="1:31">
      <c r="A9342">
        <v>24170</v>
      </c>
      <c r="B9342" t="s">
        <v>8302</v>
      </c>
      <c r="C9342" t="s">
        <v>33477</v>
      </c>
      <c r="D9342" t="s">
        <v>33476</v>
      </c>
      <c r="E9342"/>
      <c r="F9342"/>
      <c r="G9342"/>
      <c r="H9342"/>
      <c r="I9342"/>
      <c r="J9342"/>
      <c r="U9342" s="43"/>
      <c r="AE9342"/>
    </row>
    <row r="9343" spans="1:31">
      <c r="A9343">
        <v>24420</v>
      </c>
      <c r="B9343" t="s">
        <v>8303</v>
      </c>
      <c r="C9343" t="s">
        <v>33477</v>
      </c>
      <c r="D9343" t="s">
        <v>33476</v>
      </c>
      <c r="E9343"/>
      <c r="F9343"/>
      <c r="G9343"/>
      <c r="H9343"/>
      <c r="I9343"/>
      <c r="J9343"/>
      <c r="U9343" s="43"/>
      <c r="AE9343"/>
    </row>
    <row r="9344" spans="1:31">
      <c r="A9344">
        <v>24460</v>
      </c>
      <c r="B9344" t="s">
        <v>8303</v>
      </c>
      <c r="C9344" t="s">
        <v>33477</v>
      </c>
      <c r="D9344" t="s">
        <v>33476</v>
      </c>
      <c r="E9344"/>
      <c r="F9344"/>
      <c r="G9344"/>
      <c r="H9344"/>
      <c r="I9344"/>
      <c r="J9344"/>
      <c r="U9344" s="43"/>
      <c r="AE9344"/>
    </row>
    <row r="9345" spans="1:31">
      <c r="A9345">
        <v>24360</v>
      </c>
      <c r="B9345" t="s">
        <v>8304</v>
      </c>
      <c r="C9345" t="s">
        <v>33477</v>
      </c>
      <c r="D9345" t="s">
        <v>33476</v>
      </c>
      <c r="E9345"/>
      <c r="F9345"/>
      <c r="G9345"/>
      <c r="H9345"/>
      <c r="I9345"/>
      <c r="J9345"/>
      <c r="U9345" s="43"/>
      <c r="AE9345"/>
    </row>
    <row r="9346" spans="1:31">
      <c r="A9346">
        <v>24540</v>
      </c>
      <c r="B9346" t="s">
        <v>8305</v>
      </c>
      <c r="C9346" t="s">
        <v>33477</v>
      </c>
      <c r="D9346" t="s">
        <v>33476</v>
      </c>
      <c r="E9346"/>
      <c r="F9346"/>
      <c r="G9346"/>
      <c r="H9346"/>
      <c r="I9346"/>
      <c r="J9346"/>
      <c r="U9346" s="43"/>
      <c r="AE9346"/>
    </row>
    <row r="9347" spans="1:31">
      <c r="A9347">
        <v>24400</v>
      </c>
      <c r="B9347" t="s">
        <v>8306</v>
      </c>
      <c r="C9347" t="s">
        <v>33477</v>
      </c>
      <c r="D9347" t="s">
        <v>33476</v>
      </c>
      <c r="E9347"/>
      <c r="F9347"/>
      <c r="G9347"/>
      <c r="H9347"/>
      <c r="I9347"/>
      <c r="J9347"/>
      <c r="U9347" s="43"/>
      <c r="AE9347"/>
    </row>
    <row r="9348" spans="1:31">
      <c r="A9348">
        <v>24620</v>
      </c>
      <c r="B9348" t="s">
        <v>8307</v>
      </c>
      <c r="C9348" t="s">
        <v>33477</v>
      </c>
      <c r="D9348" t="s">
        <v>33476</v>
      </c>
      <c r="E9348"/>
      <c r="F9348"/>
      <c r="G9348"/>
      <c r="H9348"/>
      <c r="I9348"/>
      <c r="J9348"/>
      <c r="U9348" s="43"/>
      <c r="AE9348"/>
    </row>
    <row r="9349" spans="1:31">
      <c r="A9349">
        <v>24390</v>
      </c>
      <c r="B9349" t="s">
        <v>8308</v>
      </c>
      <c r="C9349" t="s">
        <v>33477</v>
      </c>
      <c r="D9349" t="s">
        <v>33476</v>
      </c>
      <c r="E9349"/>
      <c r="F9349"/>
      <c r="G9349"/>
      <c r="H9349"/>
      <c r="I9349"/>
      <c r="J9349"/>
      <c r="U9349" s="43"/>
      <c r="AE9349"/>
    </row>
    <row r="9350" spans="1:31">
      <c r="A9350">
        <v>24390</v>
      </c>
      <c r="B9350" t="s">
        <v>8309</v>
      </c>
      <c r="C9350" t="s">
        <v>33477</v>
      </c>
      <c r="D9350" t="s">
        <v>33476</v>
      </c>
      <c r="E9350"/>
      <c r="F9350"/>
      <c r="G9350"/>
      <c r="H9350"/>
      <c r="I9350"/>
      <c r="J9350"/>
      <c r="U9350" s="43"/>
      <c r="AE9350"/>
    </row>
    <row r="9351" spans="1:31">
      <c r="A9351">
        <v>24120</v>
      </c>
      <c r="B9351" t="s">
        <v>8310</v>
      </c>
      <c r="C9351" t="s">
        <v>33477</v>
      </c>
      <c r="D9351" t="s">
        <v>33476</v>
      </c>
      <c r="E9351"/>
      <c r="F9351"/>
      <c r="G9351"/>
      <c r="H9351"/>
      <c r="I9351"/>
      <c r="J9351"/>
      <c r="U9351" s="43"/>
      <c r="AE9351"/>
    </row>
    <row r="9352" spans="1:31">
      <c r="A9352">
        <v>24300</v>
      </c>
      <c r="B9352" t="s">
        <v>8311</v>
      </c>
      <c r="C9352" t="s">
        <v>33477</v>
      </c>
      <c r="D9352" t="s">
        <v>33476</v>
      </c>
      <c r="E9352"/>
      <c r="F9352"/>
      <c r="G9352"/>
      <c r="H9352"/>
      <c r="I9352"/>
      <c r="J9352"/>
      <c r="U9352" s="43"/>
      <c r="AE9352"/>
    </row>
    <row r="9353" spans="1:31">
      <c r="A9353">
        <v>24240</v>
      </c>
      <c r="B9353" t="s">
        <v>6040</v>
      </c>
      <c r="C9353" t="s">
        <v>33477</v>
      </c>
      <c r="D9353" t="s">
        <v>33476</v>
      </c>
      <c r="E9353"/>
      <c r="F9353"/>
      <c r="G9353"/>
      <c r="H9353"/>
      <c r="I9353"/>
      <c r="J9353"/>
      <c r="U9353" s="43"/>
      <c r="AE9353"/>
    </row>
    <row r="9354" spans="1:31">
      <c r="A9354">
        <v>24240</v>
      </c>
      <c r="B9354" t="s">
        <v>6040</v>
      </c>
      <c r="C9354" t="s">
        <v>33477</v>
      </c>
      <c r="D9354" t="s">
        <v>33476</v>
      </c>
      <c r="E9354"/>
      <c r="F9354"/>
      <c r="G9354"/>
      <c r="H9354"/>
      <c r="I9354"/>
      <c r="J9354"/>
      <c r="U9354" s="43"/>
      <c r="AE9354"/>
    </row>
    <row r="9355" spans="1:31">
      <c r="A9355">
        <v>24240</v>
      </c>
      <c r="B9355" t="s">
        <v>6040</v>
      </c>
      <c r="C9355" t="s">
        <v>33477</v>
      </c>
      <c r="D9355" t="s">
        <v>33476</v>
      </c>
      <c r="E9355"/>
      <c r="F9355"/>
      <c r="G9355"/>
      <c r="H9355"/>
      <c r="I9355"/>
      <c r="J9355"/>
      <c r="U9355" s="43"/>
      <c r="AE9355"/>
    </row>
    <row r="9356" spans="1:31">
      <c r="A9356">
        <v>24210</v>
      </c>
      <c r="B9356" t="s">
        <v>8312</v>
      </c>
      <c r="C9356" t="s">
        <v>33477</v>
      </c>
      <c r="D9356" t="s">
        <v>33476</v>
      </c>
      <c r="E9356"/>
      <c r="F9356"/>
      <c r="G9356"/>
      <c r="H9356"/>
      <c r="I9356"/>
      <c r="J9356"/>
      <c r="U9356" s="43"/>
      <c r="AE9356"/>
    </row>
    <row r="9357" spans="1:31">
      <c r="A9357">
        <v>24800</v>
      </c>
      <c r="B9357" t="s">
        <v>8313</v>
      </c>
      <c r="C9357" t="s">
        <v>33477</v>
      </c>
      <c r="D9357" t="s">
        <v>33476</v>
      </c>
      <c r="E9357"/>
      <c r="F9357"/>
      <c r="G9357"/>
      <c r="H9357"/>
      <c r="I9357"/>
      <c r="J9357"/>
      <c r="U9357" s="43"/>
      <c r="AE9357"/>
    </row>
    <row r="9358" spans="1:31">
      <c r="A9358">
        <v>24290</v>
      </c>
      <c r="B9358" t="s">
        <v>8314</v>
      </c>
      <c r="C9358" t="s">
        <v>33477</v>
      </c>
      <c r="D9358" t="s">
        <v>33476</v>
      </c>
      <c r="E9358"/>
      <c r="F9358"/>
      <c r="G9358"/>
      <c r="H9358"/>
      <c r="I9358"/>
      <c r="J9358"/>
      <c r="U9358" s="43"/>
      <c r="AE9358"/>
    </row>
    <row r="9359" spans="1:31">
      <c r="A9359">
        <v>24350</v>
      </c>
      <c r="B9359" t="s">
        <v>8315</v>
      </c>
      <c r="C9359" t="s">
        <v>33477</v>
      </c>
      <c r="D9359" t="s">
        <v>33476</v>
      </c>
      <c r="E9359"/>
      <c r="F9359"/>
      <c r="G9359"/>
      <c r="H9359"/>
      <c r="I9359"/>
      <c r="J9359"/>
      <c r="U9359" s="43"/>
      <c r="AE9359"/>
    </row>
    <row r="9360" spans="1:31">
      <c r="A9360">
        <v>24320</v>
      </c>
      <c r="B9360" t="s">
        <v>8316</v>
      </c>
      <c r="C9360" t="s">
        <v>33477</v>
      </c>
      <c r="D9360" t="s">
        <v>33476</v>
      </c>
      <c r="E9360"/>
      <c r="F9360"/>
      <c r="G9360"/>
      <c r="H9360"/>
      <c r="I9360"/>
      <c r="J9360"/>
      <c r="U9360" s="43"/>
      <c r="AE9360"/>
    </row>
    <row r="9361" spans="1:31">
      <c r="A9361">
        <v>24320</v>
      </c>
      <c r="B9361" t="s">
        <v>8316</v>
      </c>
      <c r="C9361" t="s">
        <v>33477</v>
      </c>
      <c r="D9361" t="s">
        <v>33476</v>
      </c>
      <c r="E9361"/>
      <c r="F9361"/>
      <c r="G9361"/>
      <c r="H9361"/>
      <c r="I9361"/>
      <c r="J9361"/>
      <c r="U9361" s="43"/>
      <c r="AE9361"/>
    </row>
    <row r="9362" spans="1:31">
      <c r="A9362">
        <v>24390</v>
      </c>
      <c r="B9362" t="s">
        <v>8317</v>
      </c>
      <c r="C9362" t="s">
        <v>33477</v>
      </c>
      <c r="D9362" t="s">
        <v>33476</v>
      </c>
      <c r="E9362"/>
      <c r="F9362"/>
      <c r="G9362"/>
      <c r="H9362"/>
      <c r="I9362"/>
      <c r="J9362"/>
      <c r="U9362" s="43"/>
      <c r="AE9362"/>
    </row>
    <row r="9363" spans="1:31">
      <c r="A9363">
        <v>24750</v>
      </c>
      <c r="B9363" t="s">
        <v>8318</v>
      </c>
      <c r="C9363" t="s">
        <v>33477</v>
      </c>
      <c r="D9363" t="s">
        <v>33476</v>
      </c>
      <c r="E9363"/>
      <c r="F9363"/>
      <c r="G9363"/>
      <c r="H9363"/>
      <c r="I9363"/>
      <c r="J9363"/>
      <c r="U9363" s="43"/>
      <c r="AE9363"/>
    </row>
    <row r="9364" spans="1:31">
      <c r="A9364">
        <v>24510</v>
      </c>
      <c r="B9364" t="s">
        <v>8319</v>
      </c>
      <c r="C9364" t="s">
        <v>33477</v>
      </c>
      <c r="D9364" t="e">
        <v>#N/A</v>
      </c>
      <c r="E9364"/>
      <c r="F9364"/>
      <c r="G9364"/>
      <c r="H9364"/>
      <c r="I9364"/>
      <c r="J9364"/>
      <c r="U9364" s="43"/>
      <c r="AE9364"/>
    </row>
    <row r="9365" spans="1:31">
      <c r="A9365">
        <v>24620</v>
      </c>
      <c r="B9365" t="s">
        <v>8320</v>
      </c>
      <c r="C9365" t="s">
        <v>33477</v>
      </c>
      <c r="D9365" t="s">
        <v>33476</v>
      </c>
      <c r="E9365"/>
      <c r="F9365"/>
      <c r="G9365"/>
      <c r="H9365"/>
      <c r="I9365"/>
      <c r="J9365"/>
      <c r="U9365" s="43"/>
      <c r="AE9365"/>
    </row>
    <row r="9366" spans="1:31">
      <c r="A9366">
        <v>24480</v>
      </c>
      <c r="B9366" t="s">
        <v>8321</v>
      </c>
      <c r="C9366" t="s">
        <v>33477</v>
      </c>
      <c r="D9366" t="s">
        <v>33476</v>
      </c>
      <c r="E9366"/>
      <c r="F9366"/>
      <c r="G9366"/>
      <c r="H9366"/>
      <c r="I9366"/>
      <c r="J9366"/>
      <c r="U9366" s="43"/>
      <c r="AE9366"/>
    </row>
    <row r="9367" spans="1:31">
      <c r="A9367">
        <v>24190</v>
      </c>
      <c r="B9367" t="s">
        <v>8322</v>
      </c>
      <c r="C9367" t="s">
        <v>33477</v>
      </c>
      <c r="D9367" t="s">
        <v>33476</v>
      </c>
      <c r="E9367"/>
      <c r="F9367"/>
      <c r="G9367"/>
      <c r="H9367"/>
      <c r="I9367"/>
      <c r="J9367"/>
      <c r="U9367" s="43"/>
      <c r="AE9367"/>
    </row>
    <row r="9368" spans="1:31">
      <c r="A9368">
        <v>24290</v>
      </c>
      <c r="B9368" t="s">
        <v>8323</v>
      </c>
      <c r="C9368" t="s">
        <v>33477</v>
      </c>
      <c r="D9368" t="s">
        <v>33476</v>
      </c>
      <c r="E9368"/>
      <c r="F9368"/>
      <c r="G9368"/>
      <c r="H9368"/>
      <c r="I9368"/>
      <c r="J9368"/>
      <c r="U9368" s="43"/>
      <c r="AE9368"/>
    </row>
    <row r="9369" spans="1:31">
      <c r="A9369">
        <v>24600</v>
      </c>
      <c r="B9369" t="s">
        <v>8324</v>
      </c>
      <c r="C9369" t="s">
        <v>33477</v>
      </c>
      <c r="D9369" t="s">
        <v>33476</v>
      </c>
      <c r="E9369"/>
      <c r="F9369"/>
      <c r="G9369"/>
      <c r="H9369"/>
      <c r="I9369"/>
      <c r="J9369"/>
      <c r="U9369" s="43"/>
      <c r="AE9369"/>
    </row>
    <row r="9370" spans="1:31">
      <c r="A9370">
        <v>24360</v>
      </c>
      <c r="B9370" t="s">
        <v>8325</v>
      </c>
      <c r="C9370" t="s">
        <v>33477</v>
      </c>
      <c r="D9370" t="s">
        <v>33476</v>
      </c>
      <c r="E9370"/>
      <c r="F9370"/>
      <c r="G9370"/>
      <c r="H9370"/>
      <c r="I9370"/>
      <c r="J9370"/>
      <c r="U9370" s="43"/>
      <c r="AE9370"/>
    </row>
    <row r="9371" spans="1:31">
      <c r="A9371">
        <v>24150</v>
      </c>
      <c r="B9371" t="s">
        <v>8326</v>
      </c>
      <c r="C9371" t="s">
        <v>33477</v>
      </c>
      <c r="D9371" t="s">
        <v>33476</v>
      </c>
      <c r="E9371"/>
      <c r="F9371"/>
      <c r="G9371"/>
      <c r="H9371"/>
      <c r="I9371"/>
      <c r="J9371"/>
      <c r="U9371" s="43"/>
      <c r="AE9371"/>
    </row>
    <row r="9372" spans="1:31">
      <c r="A9372">
        <v>24800</v>
      </c>
      <c r="B9372" t="s">
        <v>8327</v>
      </c>
      <c r="C9372" t="s">
        <v>33477</v>
      </c>
      <c r="D9372" t="s">
        <v>33476</v>
      </c>
      <c r="E9372"/>
      <c r="F9372"/>
      <c r="G9372"/>
      <c r="H9372"/>
      <c r="I9372"/>
      <c r="J9372"/>
      <c r="U9372" s="43"/>
      <c r="AE9372"/>
    </row>
    <row r="9373" spans="1:31">
      <c r="A9373">
        <v>24230</v>
      </c>
      <c r="B9373" t="s">
        <v>8328</v>
      </c>
      <c r="C9373" t="s">
        <v>33477</v>
      </c>
      <c r="D9373" t="s">
        <v>33476</v>
      </c>
      <c r="E9373"/>
      <c r="F9373"/>
      <c r="G9373"/>
      <c r="H9373"/>
      <c r="I9373"/>
      <c r="J9373"/>
      <c r="U9373" s="43"/>
      <c r="AE9373"/>
    </row>
    <row r="9374" spans="1:31">
      <c r="A9374">
        <v>24320</v>
      </c>
      <c r="B9374" t="s">
        <v>8329</v>
      </c>
      <c r="C9374" t="s">
        <v>33477</v>
      </c>
      <c r="D9374" t="s">
        <v>33476</v>
      </c>
      <c r="E9374"/>
      <c r="F9374"/>
      <c r="G9374"/>
      <c r="H9374"/>
      <c r="I9374"/>
      <c r="J9374"/>
      <c r="U9374" s="43"/>
      <c r="AE9374"/>
    </row>
    <row r="9375" spans="1:31">
      <c r="A9375">
        <v>24520</v>
      </c>
      <c r="B9375" t="s">
        <v>8330</v>
      </c>
      <c r="C9375" t="s">
        <v>33477</v>
      </c>
      <c r="D9375" t="s">
        <v>33476</v>
      </c>
      <c r="E9375"/>
      <c r="F9375"/>
      <c r="G9375"/>
      <c r="H9375"/>
      <c r="I9375"/>
      <c r="J9375"/>
      <c r="U9375" s="43"/>
      <c r="AE9375"/>
    </row>
    <row r="9376" spans="1:31">
      <c r="A9376">
        <v>24380</v>
      </c>
      <c r="B9376" t="s">
        <v>8331</v>
      </c>
      <c r="C9376" t="s">
        <v>33477</v>
      </c>
      <c r="D9376" t="s">
        <v>33476</v>
      </c>
      <c r="E9376"/>
      <c r="F9376"/>
      <c r="G9376"/>
      <c r="H9376"/>
      <c r="I9376"/>
      <c r="J9376"/>
      <c r="U9376" s="43"/>
      <c r="AE9376"/>
    </row>
    <row r="9377" spans="1:31">
      <c r="A9377">
        <v>24540</v>
      </c>
      <c r="B9377" t="s">
        <v>8332</v>
      </c>
      <c r="C9377" t="s">
        <v>33477</v>
      </c>
      <c r="D9377" t="s">
        <v>33476</v>
      </c>
      <c r="E9377"/>
      <c r="F9377"/>
      <c r="G9377"/>
      <c r="H9377"/>
      <c r="I9377"/>
      <c r="J9377"/>
      <c r="U9377" s="43"/>
      <c r="AE9377"/>
    </row>
    <row r="9378" spans="1:31">
      <c r="A9378">
        <v>24320</v>
      </c>
      <c r="B9378" t="s">
        <v>8333</v>
      </c>
      <c r="C9378" t="s">
        <v>33477</v>
      </c>
      <c r="D9378" t="s">
        <v>33476</v>
      </c>
      <c r="E9378"/>
      <c r="F9378"/>
      <c r="G9378"/>
      <c r="H9378"/>
      <c r="I9378"/>
      <c r="J9378"/>
      <c r="U9378" s="43"/>
      <c r="AE9378"/>
    </row>
    <row r="9379" spans="1:31">
      <c r="A9379">
        <v>24370</v>
      </c>
      <c r="B9379" t="s">
        <v>8334</v>
      </c>
      <c r="C9379" t="s">
        <v>33477</v>
      </c>
      <c r="D9379" t="s">
        <v>33476</v>
      </c>
      <c r="E9379"/>
      <c r="F9379"/>
      <c r="G9379"/>
      <c r="H9379"/>
      <c r="I9379"/>
      <c r="J9379"/>
      <c r="U9379" s="43"/>
      <c r="AE9379"/>
    </row>
    <row r="9380" spans="1:31">
      <c r="A9380">
        <v>24250</v>
      </c>
      <c r="B9380" t="s">
        <v>8335</v>
      </c>
      <c r="C9380" t="s">
        <v>33477</v>
      </c>
      <c r="D9380" t="s">
        <v>33476</v>
      </c>
      <c r="E9380"/>
      <c r="F9380"/>
      <c r="G9380"/>
      <c r="H9380"/>
      <c r="I9380"/>
      <c r="J9380"/>
      <c r="U9380" s="43"/>
      <c r="AE9380"/>
    </row>
    <row r="9381" spans="1:31">
      <c r="A9381">
        <v>24380</v>
      </c>
      <c r="B9381" t="s">
        <v>8336</v>
      </c>
      <c r="C9381" t="s">
        <v>33477</v>
      </c>
      <c r="D9381" t="s">
        <v>33476</v>
      </c>
      <c r="E9381"/>
      <c r="F9381"/>
      <c r="G9381"/>
      <c r="H9381"/>
      <c r="I9381"/>
      <c r="J9381"/>
      <c r="U9381" s="43"/>
      <c r="AE9381"/>
    </row>
    <row r="9382" spans="1:31">
      <c r="A9382">
        <v>24220</v>
      </c>
      <c r="B9382" t="s">
        <v>5291</v>
      </c>
      <c r="C9382" t="s">
        <v>33477</v>
      </c>
      <c r="D9382" t="s">
        <v>33476</v>
      </c>
      <c r="E9382"/>
      <c r="F9382"/>
      <c r="G9382"/>
      <c r="H9382"/>
      <c r="I9382"/>
      <c r="J9382"/>
      <c r="U9382" s="43"/>
      <c r="AE9382"/>
    </row>
    <row r="9383" spans="1:31">
      <c r="A9383">
        <v>24120</v>
      </c>
      <c r="B9383" t="s">
        <v>8337</v>
      </c>
      <c r="C9383" t="s">
        <v>33477</v>
      </c>
      <c r="D9383" t="s">
        <v>33476</v>
      </c>
      <c r="E9383"/>
      <c r="F9383"/>
      <c r="G9383"/>
      <c r="H9383"/>
      <c r="I9383"/>
      <c r="J9383"/>
      <c r="U9383" s="43"/>
      <c r="AE9383"/>
    </row>
    <row r="9384" spans="1:31">
      <c r="A9384">
        <v>24140</v>
      </c>
      <c r="B9384" t="s">
        <v>8338</v>
      </c>
      <c r="C9384" t="s">
        <v>33477</v>
      </c>
      <c r="D9384" t="s">
        <v>33476</v>
      </c>
      <c r="E9384"/>
      <c r="F9384"/>
      <c r="G9384"/>
      <c r="H9384"/>
      <c r="I9384"/>
      <c r="J9384"/>
      <c r="U9384" s="43"/>
      <c r="AE9384"/>
    </row>
    <row r="9385" spans="1:31">
      <c r="A9385">
        <v>24530</v>
      </c>
      <c r="B9385" t="s">
        <v>8339</v>
      </c>
      <c r="C9385" t="s">
        <v>33477</v>
      </c>
      <c r="D9385" t="s">
        <v>33476</v>
      </c>
      <c r="E9385"/>
      <c r="F9385"/>
      <c r="G9385"/>
      <c r="H9385"/>
      <c r="I9385"/>
      <c r="J9385"/>
      <c r="U9385" s="43"/>
      <c r="AE9385"/>
    </row>
    <row r="9386" spans="1:31">
      <c r="A9386">
        <v>24610</v>
      </c>
      <c r="B9386" t="s">
        <v>8340</v>
      </c>
      <c r="C9386" t="s">
        <v>33477</v>
      </c>
      <c r="D9386" t="s">
        <v>33476</v>
      </c>
      <c r="E9386"/>
      <c r="F9386"/>
      <c r="G9386"/>
      <c r="H9386"/>
      <c r="I9386"/>
      <c r="J9386"/>
      <c r="U9386" s="43"/>
      <c r="AE9386"/>
    </row>
    <row r="9387" spans="1:31">
      <c r="A9387">
        <v>24550</v>
      </c>
      <c r="B9387" t="s">
        <v>8341</v>
      </c>
      <c r="C9387" t="s">
        <v>33477</v>
      </c>
      <c r="D9387" t="s">
        <v>33476</v>
      </c>
      <c r="E9387"/>
      <c r="F9387"/>
      <c r="G9387"/>
      <c r="H9387"/>
      <c r="I9387"/>
      <c r="J9387"/>
      <c r="U9387" s="43"/>
      <c r="AE9387"/>
    </row>
    <row r="9388" spans="1:31">
      <c r="A9388">
        <v>24600</v>
      </c>
      <c r="B9388" t="s">
        <v>8342</v>
      </c>
      <c r="C9388" t="s">
        <v>33477</v>
      </c>
      <c r="D9388" t="s">
        <v>33476</v>
      </c>
      <c r="E9388"/>
      <c r="F9388"/>
      <c r="G9388"/>
      <c r="H9388"/>
      <c r="I9388"/>
      <c r="J9388"/>
      <c r="U9388" s="43"/>
      <c r="AE9388"/>
    </row>
    <row r="9389" spans="1:31">
      <c r="A9389">
        <v>24200</v>
      </c>
      <c r="B9389" t="s">
        <v>5300</v>
      </c>
      <c r="C9389" t="s">
        <v>33477</v>
      </c>
      <c r="D9389" t="s">
        <v>33476</v>
      </c>
      <c r="E9389"/>
      <c r="F9389"/>
      <c r="G9389"/>
      <c r="H9389"/>
      <c r="I9389"/>
      <c r="J9389"/>
      <c r="U9389" s="43"/>
      <c r="AE9389"/>
    </row>
    <row r="9390" spans="1:31">
      <c r="A9390">
        <v>25320</v>
      </c>
      <c r="B9390" t="s">
        <v>8343</v>
      </c>
      <c r="C9390" t="s">
        <v>33477</v>
      </c>
      <c r="D9390" t="e">
        <v>#N/A</v>
      </c>
      <c r="E9390"/>
      <c r="F9390"/>
      <c r="G9390"/>
      <c r="H9390"/>
      <c r="I9390"/>
      <c r="J9390"/>
      <c r="U9390" s="43"/>
      <c r="AE9390"/>
    </row>
    <row r="9391" spans="1:31">
      <c r="A9391">
        <v>25440</v>
      </c>
      <c r="B9391" t="s">
        <v>8344</v>
      </c>
      <c r="C9391" t="s">
        <v>33477</v>
      </c>
      <c r="D9391" t="s">
        <v>33476</v>
      </c>
      <c r="E9391"/>
      <c r="F9391"/>
      <c r="G9391"/>
      <c r="H9391"/>
      <c r="I9391"/>
      <c r="J9391"/>
      <c r="U9391" s="43"/>
      <c r="AE9391"/>
    </row>
    <row r="9392" spans="1:31">
      <c r="A9392">
        <v>25340</v>
      </c>
      <c r="B9392" t="s">
        <v>8345</v>
      </c>
      <c r="C9392" t="s">
        <v>33478</v>
      </c>
      <c r="D9392" t="s">
        <v>33476</v>
      </c>
      <c r="E9392"/>
      <c r="F9392"/>
      <c r="G9392"/>
      <c r="H9392"/>
      <c r="I9392"/>
      <c r="J9392"/>
      <c r="U9392" s="43"/>
      <c r="AE9392"/>
    </row>
    <row r="9393" spans="1:31">
      <c r="A9393">
        <v>25310</v>
      </c>
      <c r="B9393" t="s">
        <v>8346</v>
      </c>
      <c r="C9393" t="s">
        <v>33478</v>
      </c>
      <c r="D9393" t="s">
        <v>33476</v>
      </c>
      <c r="E9393"/>
      <c r="F9393"/>
      <c r="G9393"/>
      <c r="H9393"/>
      <c r="I9393"/>
      <c r="J9393"/>
      <c r="U9393" s="43"/>
      <c r="AE9393"/>
    </row>
    <row r="9394" spans="1:31">
      <c r="A9394">
        <v>25250</v>
      </c>
      <c r="B9394" t="s">
        <v>8347</v>
      </c>
      <c r="C9394" t="s">
        <v>33478</v>
      </c>
      <c r="D9394" t="s">
        <v>33476</v>
      </c>
      <c r="E9394"/>
      <c r="F9394"/>
      <c r="G9394"/>
      <c r="H9394"/>
      <c r="I9394"/>
      <c r="J9394"/>
      <c r="U9394" s="43"/>
      <c r="AE9394"/>
    </row>
    <row r="9395" spans="1:31">
      <c r="A9395">
        <v>25360</v>
      </c>
      <c r="B9395" t="s">
        <v>8348</v>
      </c>
      <c r="C9395" t="s">
        <v>33478</v>
      </c>
      <c r="D9395" t="s">
        <v>33476</v>
      </c>
      <c r="E9395"/>
      <c r="F9395"/>
      <c r="G9395"/>
      <c r="H9395"/>
      <c r="I9395"/>
      <c r="J9395"/>
      <c r="U9395" s="43"/>
      <c r="AE9395"/>
    </row>
    <row r="9396" spans="1:31">
      <c r="A9396">
        <v>25530</v>
      </c>
      <c r="B9396" t="s">
        <v>8349</v>
      </c>
      <c r="C9396" t="s">
        <v>33478</v>
      </c>
      <c r="D9396" t="s">
        <v>33476</v>
      </c>
      <c r="E9396"/>
      <c r="F9396"/>
      <c r="G9396"/>
      <c r="H9396"/>
      <c r="I9396"/>
      <c r="J9396"/>
      <c r="U9396" s="43"/>
      <c r="AE9396"/>
    </row>
    <row r="9397" spans="1:31">
      <c r="A9397">
        <v>25750</v>
      </c>
      <c r="B9397" t="s">
        <v>8350</v>
      </c>
      <c r="C9397" t="s">
        <v>33478</v>
      </c>
      <c r="D9397" t="e">
        <v>#N/A</v>
      </c>
      <c r="E9397"/>
      <c r="F9397"/>
      <c r="G9397"/>
      <c r="H9397"/>
      <c r="I9397"/>
      <c r="J9397"/>
      <c r="U9397" s="43"/>
      <c r="AE9397"/>
    </row>
    <row r="9398" spans="1:31">
      <c r="A9398">
        <v>25360</v>
      </c>
      <c r="B9398" t="s">
        <v>8351</v>
      </c>
      <c r="C9398" t="s">
        <v>33478</v>
      </c>
      <c r="D9398" t="s">
        <v>33476</v>
      </c>
      <c r="E9398"/>
      <c r="F9398"/>
      <c r="G9398"/>
      <c r="H9398"/>
      <c r="I9398"/>
      <c r="J9398"/>
      <c r="U9398" s="43"/>
      <c r="AE9398"/>
    </row>
    <row r="9399" spans="1:31">
      <c r="A9399">
        <v>25490</v>
      </c>
      <c r="B9399" t="s">
        <v>8352</v>
      </c>
      <c r="C9399" t="s">
        <v>33478</v>
      </c>
      <c r="D9399" t="e">
        <v>#N/A</v>
      </c>
      <c r="E9399"/>
      <c r="F9399"/>
      <c r="G9399"/>
      <c r="H9399"/>
      <c r="I9399"/>
      <c r="J9399"/>
      <c r="U9399" s="43"/>
      <c r="AE9399"/>
    </row>
    <row r="9400" spans="1:31">
      <c r="A9400">
        <v>25300</v>
      </c>
      <c r="B9400" t="s">
        <v>8353</v>
      </c>
      <c r="C9400" t="s">
        <v>33478</v>
      </c>
      <c r="D9400" t="s">
        <v>33476</v>
      </c>
      <c r="E9400"/>
      <c r="F9400"/>
      <c r="G9400"/>
      <c r="H9400"/>
      <c r="I9400"/>
      <c r="J9400"/>
      <c r="U9400" s="43"/>
      <c r="AE9400"/>
    </row>
    <row r="9401" spans="1:31">
      <c r="A9401">
        <v>25550</v>
      </c>
      <c r="B9401" t="s">
        <v>8354</v>
      </c>
      <c r="C9401" t="s">
        <v>33478</v>
      </c>
      <c r="D9401" t="s">
        <v>33476</v>
      </c>
      <c r="E9401"/>
      <c r="F9401"/>
      <c r="G9401"/>
      <c r="H9401"/>
      <c r="I9401"/>
      <c r="J9401"/>
      <c r="U9401" s="43"/>
      <c r="AE9401"/>
    </row>
    <row r="9402" spans="1:31">
      <c r="A9402">
        <v>25220</v>
      </c>
      <c r="B9402" t="s">
        <v>8355</v>
      </c>
      <c r="C9402" t="s">
        <v>33478</v>
      </c>
      <c r="D9402" t="s">
        <v>33476</v>
      </c>
      <c r="E9402"/>
      <c r="F9402"/>
      <c r="G9402"/>
      <c r="H9402"/>
      <c r="I9402"/>
      <c r="J9402"/>
      <c r="U9402" s="43"/>
      <c r="AE9402"/>
    </row>
    <row r="9403" spans="1:31">
      <c r="A9403">
        <v>25330</v>
      </c>
      <c r="B9403" t="s">
        <v>8356</v>
      </c>
      <c r="C9403" t="s">
        <v>33478</v>
      </c>
      <c r="D9403" t="s">
        <v>33476</v>
      </c>
      <c r="E9403"/>
      <c r="F9403"/>
      <c r="G9403"/>
      <c r="H9403"/>
      <c r="I9403"/>
      <c r="J9403"/>
      <c r="U9403" s="43"/>
      <c r="AE9403"/>
    </row>
    <row r="9404" spans="1:31">
      <c r="A9404">
        <v>25330</v>
      </c>
      <c r="B9404" t="s">
        <v>8357</v>
      </c>
      <c r="C9404" t="s">
        <v>33478</v>
      </c>
      <c r="D9404" t="s">
        <v>33476</v>
      </c>
      <c r="E9404"/>
      <c r="F9404"/>
      <c r="G9404"/>
      <c r="H9404"/>
      <c r="I9404"/>
      <c r="J9404"/>
      <c r="U9404" s="43"/>
      <c r="AE9404"/>
    </row>
    <row r="9405" spans="1:31">
      <c r="A9405">
        <v>25330</v>
      </c>
      <c r="B9405" t="s">
        <v>8358</v>
      </c>
      <c r="C9405" t="s">
        <v>33478</v>
      </c>
      <c r="D9405" t="s">
        <v>33476</v>
      </c>
      <c r="E9405"/>
      <c r="F9405"/>
      <c r="G9405"/>
      <c r="H9405"/>
      <c r="I9405"/>
      <c r="J9405"/>
      <c r="U9405" s="43"/>
      <c r="AE9405"/>
    </row>
    <row r="9406" spans="1:31">
      <c r="A9406">
        <v>25340</v>
      </c>
      <c r="B9406" t="s">
        <v>8359</v>
      </c>
      <c r="C9406" t="s">
        <v>33478</v>
      </c>
      <c r="D9406" t="s">
        <v>33476</v>
      </c>
      <c r="E9406"/>
      <c r="F9406"/>
      <c r="G9406"/>
      <c r="H9406"/>
      <c r="I9406"/>
      <c r="J9406"/>
      <c r="U9406" s="43"/>
      <c r="AE9406"/>
    </row>
    <row r="9407" spans="1:31">
      <c r="A9407">
        <v>25340</v>
      </c>
      <c r="B9407" t="s">
        <v>8359</v>
      </c>
      <c r="C9407" t="s">
        <v>33478</v>
      </c>
      <c r="D9407" t="s">
        <v>33476</v>
      </c>
      <c r="E9407"/>
      <c r="F9407"/>
      <c r="G9407"/>
      <c r="H9407"/>
      <c r="I9407"/>
      <c r="J9407"/>
      <c r="U9407" s="43"/>
      <c r="AE9407"/>
    </row>
    <row r="9408" spans="1:31">
      <c r="A9408">
        <v>25340</v>
      </c>
      <c r="B9408" t="s">
        <v>8359</v>
      </c>
      <c r="C9408" t="s">
        <v>33478</v>
      </c>
      <c r="D9408" t="s">
        <v>33476</v>
      </c>
      <c r="E9408"/>
      <c r="F9408"/>
      <c r="G9408"/>
      <c r="H9408"/>
      <c r="I9408"/>
      <c r="J9408"/>
      <c r="U9408" s="43"/>
      <c r="AE9408"/>
    </row>
    <row r="9409" spans="1:31">
      <c r="A9409">
        <v>25250</v>
      </c>
      <c r="B9409" t="s">
        <v>8360</v>
      </c>
      <c r="C9409" t="s">
        <v>33478</v>
      </c>
      <c r="D9409" t="s">
        <v>33476</v>
      </c>
      <c r="E9409"/>
      <c r="F9409"/>
      <c r="G9409"/>
      <c r="H9409"/>
      <c r="I9409"/>
      <c r="J9409"/>
      <c r="U9409" s="43"/>
      <c r="AE9409"/>
    </row>
    <row r="9410" spans="1:31">
      <c r="A9410">
        <v>25400</v>
      </c>
      <c r="B9410" t="s">
        <v>8361</v>
      </c>
      <c r="C9410" t="s">
        <v>33478</v>
      </c>
      <c r="D9410" t="e">
        <v>#N/A</v>
      </c>
      <c r="E9410"/>
      <c r="F9410"/>
      <c r="G9410"/>
      <c r="H9410"/>
      <c r="I9410"/>
      <c r="J9410"/>
      <c r="U9410" s="43"/>
      <c r="AE9410"/>
    </row>
    <row r="9411" spans="1:31">
      <c r="A9411">
        <v>25610</v>
      </c>
      <c r="B9411" t="s">
        <v>8362</v>
      </c>
      <c r="C9411" t="s">
        <v>33477</v>
      </c>
      <c r="D9411" t="s">
        <v>33476</v>
      </c>
      <c r="E9411"/>
      <c r="F9411"/>
      <c r="G9411"/>
      <c r="H9411"/>
      <c r="I9411"/>
      <c r="J9411"/>
      <c r="U9411" s="43"/>
      <c r="AE9411"/>
    </row>
    <row r="9412" spans="1:31">
      <c r="A9412">
        <v>25750</v>
      </c>
      <c r="B9412" t="s">
        <v>6632</v>
      </c>
      <c r="C9412" t="s">
        <v>33478</v>
      </c>
      <c r="D9412" t="e">
        <v>#N/A</v>
      </c>
      <c r="E9412"/>
      <c r="F9412"/>
      <c r="G9412"/>
      <c r="H9412"/>
      <c r="I9412"/>
      <c r="J9412"/>
      <c r="U9412" s="43"/>
      <c r="AE9412"/>
    </row>
    <row r="9413" spans="1:31">
      <c r="A9413">
        <v>25300</v>
      </c>
      <c r="B9413" t="s">
        <v>8363</v>
      </c>
      <c r="C9413" t="s">
        <v>33478</v>
      </c>
      <c r="D9413" t="s">
        <v>33476</v>
      </c>
      <c r="E9413"/>
      <c r="F9413"/>
      <c r="G9413"/>
      <c r="H9413"/>
      <c r="I9413"/>
      <c r="J9413"/>
      <c r="U9413" s="43"/>
      <c r="AE9413"/>
    </row>
    <row r="9414" spans="1:31">
      <c r="A9414">
        <v>25520</v>
      </c>
      <c r="B9414" t="s">
        <v>8364</v>
      </c>
      <c r="C9414" t="s">
        <v>33478</v>
      </c>
      <c r="D9414" t="s">
        <v>33476</v>
      </c>
      <c r="E9414"/>
      <c r="F9414"/>
      <c r="G9414"/>
      <c r="H9414"/>
      <c r="I9414"/>
      <c r="J9414"/>
      <c r="U9414" s="43"/>
      <c r="AE9414"/>
    </row>
    <row r="9415" spans="1:31">
      <c r="A9415">
        <v>25270</v>
      </c>
      <c r="B9415" t="s">
        <v>8365</v>
      </c>
      <c r="C9415" t="s">
        <v>33478</v>
      </c>
      <c r="D9415" t="s">
        <v>33476</v>
      </c>
      <c r="E9415"/>
      <c r="F9415"/>
      <c r="G9415"/>
      <c r="H9415"/>
      <c r="I9415"/>
      <c r="J9415"/>
      <c r="U9415" s="43"/>
      <c r="AE9415"/>
    </row>
    <row r="9416" spans="1:31">
      <c r="A9416">
        <v>25520</v>
      </c>
      <c r="B9416" t="s">
        <v>8366</v>
      </c>
      <c r="C9416" t="s">
        <v>33478</v>
      </c>
      <c r="D9416" t="s">
        <v>33476</v>
      </c>
      <c r="E9416"/>
      <c r="F9416"/>
      <c r="G9416"/>
      <c r="H9416"/>
      <c r="I9416"/>
      <c r="J9416"/>
      <c r="U9416" s="43"/>
      <c r="AE9416"/>
    </row>
    <row r="9417" spans="1:31">
      <c r="A9417">
        <v>25170</v>
      </c>
      <c r="B9417" t="s">
        <v>8367</v>
      </c>
      <c r="C9417" t="s">
        <v>33477</v>
      </c>
      <c r="D9417" t="s">
        <v>33476</v>
      </c>
      <c r="E9417"/>
      <c r="F9417"/>
      <c r="G9417"/>
      <c r="H9417"/>
      <c r="I9417"/>
      <c r="J9417"/>
      <c r="U9417" s="43"/>
      <c r="AE9417"/>
    </row>
    <row r="9418" spans="1:31">
      <c r="A9418">
        <v>25400</v>
      </c>
      <c r="B9418" t="s">
        <v>8368</v>
      </c>
      <c r="C9418" t="s">
        <v>33478</v>
      </c>
      <c r="D9418" t="e">
        <v>#N/A</v>
      </c>
      <c r="E9418"/>
      <c r="F9418"/>
      <c r="G9418"/>
      <c r="H9418"/>
      <c r="I9418"/>
      <c r="J9418"/>
      <c r="U9418" s="43"/>
      <c r="AE9418"/>
    </row>
    <row r="9419" spans="1:31">
      <c r="A9419">
        <v>25110</v>
      </c>
      <c r="B9419" t="s">
        <v>8369</v>
      </c>
      <c r="C9419" t="s">
        <v>33478</v>
      </c>
      <c r="D9419" t="s">
        <v>33476</v>
      </c>
      <c r="E9419"/>
      <c r="F9419"/>
      <c r="G9419"/>
      <c r="H9419"/>
      <c r="I9419"/>
      <c r="J9419"/>
      <c r="U9419" s="43"/>
      <c r="AE9419"/>
    </row>
    <row r="9420" spans="1:31">
      <c r="A9420">
        <v>25150</v>
      </c>
      <c r="B9420" t="s">
        <v>8370</v>
      </c>
      <c r="C9420" t="s">
        <v>33478</v>
      </c>
      <c r="D9420" t="s">
        <v>33476</v>
      </c>
      <c r="E9420"/>
      <c r="F9420"/>
      <c r="G9420"/>
      <c r="H9420"/>
      <c r="I9420"/>
      <c r="J9420"/>
      <c r="U9420" s="43"/>
      <c r="AE9420"/>
    </row>
    <row r="9421" spans="1:31">
      <c r="A9421">
        <v>25870</v>
      </c>
      <c r="B9421" t="s">
        <v>8371</v>
      </c>
      <c r="C9421" t="s">
        <v>33477</v>
      </c>
      <c r="D9421" t="s">
        <v>33476</v>
      </c>
      <c r="E9421"/>
      <c r="F9421"/>
      <c r="G9421"/>
      <c r="H9421"/>
      <c r="I9421"/>
      <c r="J9421"/>
      <c r="U9421" s="43"/>
      <c r="AE9421"/>
    </row>
    <row r="9422" spans="1:31">
      <c r="A9422">
        <v>25870</v>
      </c>
      <c r="B9422" t="s">
        <v>8371</v>
      </c>
      <c r="C9422" t="s">
        <v>33477</v>
      </c>
      <c r="D9422" t="s">
        <v>33476</v>
      </c>
      <c r="E9422"/>
      <c r="F9422"/>
      <c r="G9422"/>
      <c r="H9422"/>
      <c r="I9422"/>
      <c r="J9422"/>
      <c r="U9422" s="43"/>
      <c r="AE9422"/>
    </row>
    <row r="9423" spans="1:31">
      <c r="A9423">
        <v>25720</v>
      </c>
      <c r="B9423" t="s">
        <v>8372</v>
      </c>
      <c r="C9423" t="s">
        <v>33477</v>
      </c>
      <c r="D9423" t="s">
        <v>33476</v>
      </c>
      <c r="E9423"/>
      <c r="F9423"/>
      <c r="G9423"/>
      <c r="H9423"/>
      <c r="I9423"/>
      <c r="J9423"/>
      <c r="U9423" s="43"/>
      <c r="AE9423"/>
    </row>
    <row r="9424" spans="1:31">
      <c r="A9424">
        <v>25720</v>
      </c>
      <c r="B9424" t="s">
        <v>8372</v>
      </c>
      <c r="C9424" t="s">
        <v>33477</v>
      </c>
      <c r="D9424" t="s">
        <v>33476</v>
      </c>
      <c r="E9424"/>
      <c r="F9424"/>
      <c r="G9424"/>
      <c r="H9424"/>
      <c r="I9424"/>
      <c r="J9424"/>
      <c r="U9424" s="43"/>
      <c r="AE9424"/>
    </row>
    <row r="9425" spans="1:31">
      <c r="A9425">
        <v>25680</v>
      </c>
      <c r="B9425" t="s">
        <v>8373</v>
      </c>
      <c r="C9425" t="s">
        <v>33478</v>
      </c>
      <c r="D9425" t="s">
        <v>33476</v>
      </c>
      <c r="E9425"/>
      <c r="F9425"/>
      <c r="G9425"/>
      <c r="H9425"/>
      <c r="I9425"/>
      <c r="J9425"/>
      <c r="U9425" s="43"/>
      <c r="AE9425"/>
    </row>
    <row r="9426" spans="1:31">
      <c r="A9426">
        <v>25690</v>
      </c>
      <c r="B9426" t="s">
        <v>8374</v>
      </c>
      <c r="C9426" t="s">
        <v>33478</v>
      </c>
      <c r="D9426" t="e">
        <v>#N/A</v>
      </c>
      <c r="E9426"/>
      <c r="F9426"/>
      <c r="G9426"/>
      <c r="H9426"/>
      <c r="I9426"/>
      <c r="J9426"/>
      <c r="U9426" s="43"/>
      <c r="AE9426"/>
    </row>
    <row r="9427" spans="1:31">
      <c r="A9427">
        <v>25490</v>
      </c>
      <c r="B9427" t="s">
        <v>8375</v>
      </c>
      <c r="C9427" t="s">
        <v>33478</v>
      </c>
      <c r="D9427" t="e">
        <v>#N/A</v>
      </c>
      <c r="E9427"/>
      <c r="F9427"/>
      <c r="G9427"/>
      <c r="H9427"/>
      <c r="I9427"/>
      <c r="J9427"/>
      <c r="U9427" s="43"/>
      <c r="AE9427"/>
    </row>
    <row r="9428" spans="1:31">
      <c r="A9428">
        <v>25560</v>
      </c>
      <c r="B9428" t="s">
        <v>8376</v>
      </c>
      <c r="C9428" t="s">
        <v>33478</v>
      </c>
      <c r="D9428" t="s">
        <v>33476</v>
      </c>
      <c r="E9428"/>
      <c r="F9428"/>
      <c r="G9428"/>
      <c r="H9428"/>
      <c r="I9428"/>
      <c r="J9428"/>
      <c r="U9428" s="43"/>
      <c r="AE9428"/>
    </row>
    <row r="9429" spans="1:31">
      <c r="A9429">
        <v>25210</v>
      </c>
      <c r="B9429" t="s">
        <v>8377</v>
      </c>
      <c r="C9429" t="s">
        <v>33478</v>
      </c>
      <c r="D9429" t="s">
        <v>33476</v>
      </c>
      <c r="E9429"/>
      <c r="F9429"/>
      <c r="G9429"/>
      <c r="H9429"/>
      <c r="I9429"/>
      <c r="J9429"/>
      <c r="U9429" s="43"/>
      <c r="AE9429"/>
    </row>
    <row r="9430" spans="1:31">
      <c r="A9430">
        <v>25420</v>
      </c>
      <c r="B9430" t="s">
        <v>8378</v>
      </c>
      <c r="C9430" t="s">
        <v>33478</v>
      </c>
      <c r="D9430" t="e">
        <v>#N/A</v>
      </c>
      <c r="E9430"/>
      <c r="F9430"/>
      <c r="G9430"/>
      <c r="H9430"/>
      <c r="I9430"/>
      <c r="J9430"/>
      <c r="U9430" s="43"/>
      <c r="AE9430"/>
    </row>
    <row r="9431" spans="1:31">
      <c r="A9431">
        <v>25440</v>
      </c>
      <c r="B9431" t="s">
        <v>8379</v>
      </c>
      <c r="C9431" t="s">
        <v>33477</v>
      </c>
      <c r="D9431" t="s">
        <v>33476</v>
      </c>
      <c r="E9431"/>
      <c r="F9431"/>
      <c r="G9431"/>
      <c r="H9431"/>
      <c r="I9431"/>
      <c r="J9431"/>
      <c r="U9431" s="43"/>
      <c r="AE9431"/>
    </row>
    <row r="9432" spans="1:31">
      <c r="A9432">
        <v>25640</v>
      </c>
      <c r="B9432" t="s">
        <v>8380</v>
      </c>
      <c r="C9432" t="s">
        <v>33478</v>
      </c>
      <c r="D9432" t="s">
        <v>33476</v>
      </c>
      <c r="E9432"/>
      <c r="F9432"/>
      <c r="G9432"/>
      <c r="H9432"/>
      <c r="I9432"/>
      <c r="J9432"/>
      <c r="U9432" s="43"/>
      <c r="AE9432"/>
    </row>
    <row r="9433" spans="1:31">
      <c r="A9433">
        <v>25380</v>
      </c>
      <c r="B9433" t="s">
        <v>8381</v>
      </c>
      <c r="C9433" t="s">
        <v>33478</v>
      </c>
      <c r="D9433" t="s">
        <v>33476</v>
      </c>
      <c r="E9433"/>
      <c r="F9433"/>
      <c r="G9433"/>
      <c r="H9433"/>
      <c r="I9433"/>
      <c r="J9433"/>
      <c r="U9433" s="43"/>
      <c r="AE9433"/>
    </row>
    <row r="9434" spans="1:31">
      <c r="A9434">
        <v>25110</v>
      </c>
      <c r="B9434" t="s">
        <v>8382</v>
      </c>
      <c r="C9434" t="s">
        <v>33478</v>
      </c>
      <c r="D9434" t="s">
        <v>33476</v>
      </c>
      <c r="E9434"/>
      <c r="F9434"/>
      <c r="G9434"/>
      <c r="H9434"/>
      <c r="I9434"/>
      <c r="J9434"/>
      <c r="U9434" s="43"/>
      <c r="AE9434"/>
    </row>
    <row r="9435" spans="1:31">
      <c r="A9435">
        <v>25110</v>
      </c>
      <c r="B9435" t="s">
        <v>8382</v>
      </c>
      <c r="C9435" t="s">
        <v>33478</v>
      </c>
      <c r="D9435" t="s">
        <v>33476</v>
      </c>
      <c r="E9435"/>
      <c r="F9435"/>
      <c r="G9435"/>
      <c r="H9435"/>
      <c r="I9435"/>
      <c r="J9435"/>
      <c r="U9435" s="43"/>
      <c r="AE9435"/>
    </row>
    <row r="9436" spans="1:31">
      <c r="A9436">
        <v>25550</v>
      </c>
      <c r="B9436" t="s">
        <v>8383</v>
      </c>
      <c r="C9436" t="s">
        <v>33478</v>
      </c>
      <c r="D9436" t="s">
        <v>33476</v>
      </c>
      <c r="E9436"/>
      <c r="F9436"/>
      <c r="G9436"/>
      <c r="H9436"/>
      <c r="I9436"/>
      <c r="J9436"/>
      <c r="U9436" s="43"/>
      <c r="AE9436"/>
    </row>
    <row r="9437" spans="1:31">
      <c r="A9437">
        <v>25470</v>
      </c>
      <c r="B9437" t="s">
        <v>8384</v>
      </c>
      <c r="C9437" t="s">
        <v>33478</v>
      </c>
      <c r="D9437" t="s">
        <v>33476</v>
      </c>
      <c r="E9437"/>
      <c r="F9437"/>
      <c r="G9437"/>
      <c r="H9437"/>
      <c r="I9437"/>
      <c r="J9437"/>
      <c r="U9437" s="43"/>
      <c r="AE9437"/>
    </row>
    <row r="9438" spans="1:31">
      <c r="A9438">
        <v>25500</v>
      </c>
      <c r="B9438" t="s">
        <v>8385</v>
      </c>
      <c r="C9438" t="s">
        <v>33478</v>
      </c>
      <c r="D9438" t="s">
        <v>33476</v>
      </c>
      <c r="E9438"/>
      <c r="F9438"/>
      <c r="G9438"/>
      <c r="H9438"/>
      <c r="I9438"/>
      <c r="J9438"/>
      <c r="U9438" s="43"/>
      <c r="AE9438"/>
    </row>
    <row r="9439" spans="1:31">
      <c r="A9439">
        <v>25380</v>
      </c>
      <c r="B9439" t="s">
        <v>8386</v>
      </c>
      <c r="C9439" t="s">
        <v>33478</v>
      </c>
      <c r="D9439" t="s">
        <v>33476</v>
      </c>
      <c r="E9439"/>
      <c r="F9439"/>
      <c r="G9439"/>
      <c r="H9439"/>
      <c r="I9439"/>
      <c r="J9439"/>
      <c r="U9439" s="43"/>
      <c r="AE9439"/>
    </row>
    <row r="9440" spans="1:31">
      <c r="A9440">
        <v>25380</v>
      </c>
      <c r="B9440" t="s">
        <v>8386</v>
      </c>
      <c r="C9440" t="s">
        <v>33478</v>
      </c>
      <c r="D9440" t="s">
        <v>33476</v>
      </c>
      <c r="E9440"/>
      <c r="F9440"/>
      <c r="G9440"/>
      <c r="H9440"/>
      <c r="I9440"/>
      <c r="J9440"/>
      <c r="U9440" s="43"/>
      <c r="AE9440"/>
    </row>
    <row r="9441" spans="1:31">
      <c r="A9441">
        <v>25530</v>
      </c>
      <c r="B9441" t="s">
        <v>8387</v>
      </c>
      <c r="C9441" t="s">
        <v>33478</v>
      </c>
      <c r="D9441" t="s">
        <v>33476</v>
      </c>
      <c r="E9441"/>
      <c r="F9441"/>
      <c r="G9441"/>
      <c r="H9441"/>
      <c r="I9441"/>
      <c r="J9441"/>
      <c r="U9441" s="43"/>
      <c r="AE9441"/>
    </row>
    <row r="9442" spans="1:31">
      <c r="A9442">
        <v>25430</v>
      </c>
      <c r="B9442" t="s">
        <v>8388</v>
      </c>
      <c r="C9442" t="s">
        <v>33478</v>
      </c>
      <c r="D9442" t="s">
        <v>33476</v>
      </c>
      <c r="E9442"/>
      <c r="F9442"/>
      <c r="G9442"/>
      <c r="H9442"/>
      <c r="I9442"/>
      <c r="J9442"/>
      <c r="U9442" s="43"/>
      <c r="AE9442"/>
    </row>
    <row r="9443" spans="1:31">
      <c r="A9443">
        <v>25420</v>
      </c>
      <c r="B9443" t="s">
        <v>8389</v>
      </c>
      <c r="C9443" t="s">
        <v>33478</v>
      </c>
      <c r="D9443" t="e">
        <v>#N/A</v>
      </c>
      <c r="E9443"/>
      <c r="F9443"/>
      <c r="G9443"/>
      <c r="H9443"/>
      <c r="I9443"/>
      <c r="J9443"/>
      <c r="U9443" s="43"/>
      <c r="AE9443"/>
    </row>
    <row r="9444" spans="1:31">
      <c r="A9444">
        <v>25410</v>
      </c>
      <c r="B9444" t="s">
        <v>8390</v>
      </c>
      <c r="C9444" t="s">
        <v>33477</v>
      </c>
      <c r="D9444" t="s">
        <v>33476</v>
      </c>
      <c r="E9444"/>
      <c r="F9444"/>
      <c r="G9444"/>
      <c r="H9444"/>
      <c r="I9444"/>
      <c r="J9444"/>
      <c r="U9444" s="43"/>
      <c r="AE9444"/>
    </row>
    <row r="9445" spans="1:31">
      <c r="A9445">
        <v>25000</v>
      </c>
      <c r="B9445" t="s">
        <v>8391</v>
      </c>
      <c r="C9445" t="s">
        <v>33478</v>
      </c>
      <c r="D9445" t="s">
        <v>33476</v>
      </c>
      <c r="E9445"/>
      <c r="F9445"/>
      <c r="G9445"/>
      <c r="H9445"/>
      <c r="I9445"/>
      <c r="J9445"/>
      <c r="U9445" s="43"/>
      <c r="AE9445"/>
    </row>
    <row r="9446" spans="1:31">
      <c r="A9446">
        <v>25200</v>
      </c>
      <c r="B9446" t="s">
        <v>8392</v>
      </c>
      <c r="C9446" t="s">
        <v>33478</v>
      </c>
      <c r="D9446" t="s">
        <v>33476</v>
      </c>
      <c r="E9446"/>
      <c r="F9446"/>
      <c r="G9446"/>
      <c r="H9446"/>
      <c r="I9446"/>
      <c r="J9446"/>
      <c r="U9446" s="43"/>
      <c r="AE9446"/>
    </row>
    <row r="9447" spans="1:31">
      <c r="A9447">
        <v>25720</v>
      </c>
      <c r="B9447" t="s">
        <v>8393</v>
      </c>
      <c r="C9447" t="s">
        <v>33477</v>
      </c>
      <c r="D9447" t="s">
        <v>33476</v>
      </c>
      <c r="E9447"/>
      <c r="F9447"/>
      <c r="G9447"/>
      <c r="H9447"/>
      <c r="I9447"/>
      <c r="J9447"/>
      <c r="U9447" s="43"/>
      <c r="AE9447"/>
    </row>
    <row r="9448" spans="1:31">
      <c r="A9448">
        <v>25250</v>
      </c>
      <c r="B9448" t="s">
        <v>8394</v>
      </c>
      <c r="C9448" t="s">
        <v>33478</v>
      </c>
      <c r="D9448" t="s">
        <v>33476</v>
      </c>
      <c r="E9448"/>
      <c r="F9448"/>
      <c r="G9448"/>
      <c r="H9448"/>
      <c r="I9448"/>
      <c r="J9448"/>
      <c r="U9448" s="43"/>
      <c r="AE9448"/>
    </row>
    <row r="9449" spans="1:31">
      <c r="A9449">
        <v>25520</v>
      </c>
      <c r="B9449" t="s">
        <v>8395</v>
      </c>
      <c r="C9449" t="s">
        <v>33478</v>
      </c>
      <c r="D9449" t="s">
        <v>33476</v>
      </c>
      <c r="E9449"/>
      <c r="F9449"/>
      <c r="G9449"/>
      <c r="H9449"/>
      <c r="I9449"/>
      <c r="J9449"/>
      <c r="U9449" s="43"/>
      <c r="AE9449"/>
    </row>
    <row r="9450" spans="1:31">
      <c r="A9450">
        <v>25520</v>
      </c>
      <c r="B9450" t="s">
        <v>8395</v>
      </c>
      <c r="C9450" t="s">
        <v>33478</v>
      </c>
      <c r="D9450" t="s">
        <v>33476</v>
      </c>
      <c r="E9450"/>
      <c r="F9450"/>
      <c r="G9450"/>
      <c r="H9450"/>
      <c r="I9450"/>
      <c r="J9450"/>
      <c r="U9450" s="43"/>
      <c r="AE9450"/>
    </row>
    <row r="9451" spans="1:31">
      <c r="A9451">
        <v>25520</v>
      </c>
      <c r="B9451" t="s">
        <v>8395</v>
      </c>
      <c r="C9451" t="s">
        <v>33478</v>
      </c>
      <c r="D9451" t="s">
        <v>33476</v>
      </c>
      <c r="E9451"/>
      <c r="F9451"/>
      <c r="G9451"/>
      <c r="H9451"/>
      <c r="I9451"/>
      <c r="J9451"/>
      <c r="U9451" s="43"/>
      <c r="AE9451"/>
    </row>
    <row r="9452" spans="1:31">
      <c r="A9452">
        <v>25190</v>
      </c>
      <c r="B9452" t="s">
        <v>8396</v>
      </c>
      <c r="C9452" t="s">
        <v>33478</v>
      </c>
      <c r="D9452" t="s">
        <v>33476</v>
      </c>
      <c r="E9452"/>
      <c r="F9452"/>
      <c r="G9452"/>
      <c r="H9452"/>
      <c r="I9452"/>
      <c r="J9452"/>
      <c r="U9452" s="43"/>
      <c r="AE9452"/>
    </row>
    <row r="9453" spans="1:31">
      <c r="A9453">
        <v>25210</v>
      </c>
      <c r="B9453" t="s">
        <v>8397</v>
      </c>
      <c r="C9453" t="s">
        <v>33478</v>
      </c>
      <c r="D9453" t="s">
        <v>33476</v>
      </c>
      <c r="E9453"/>
      <c r="F9453"/>
      <c r="G9453"/>
      <c r="H9453"/>
      <c r="I9453"/>
      <c r="J9453"/>
      <c r="U9453" s="43"/>
      <c r="AE9453"/>
    </row>
    <row r="9454" spans="1:31">
      <c r="A9454">
        <v>25310</v>
      </c>
      <c r="B9454" t="s">
        <v>8398</v>
      </c>
      <c r="C9454" t="s">
        <v>33478</v>
      </c>
      <c r="D9454" t="s">
        <v>33476</v>
      </c>
      <c r="E9454"/>
      <c r="F9454"/>
      <c r="G9454"/>
      <c r="H9454"/>
      <c r="I9454"/>
      <c r="J9454"/>
      <c r="U9454" s="43"/>
      <c r="AE9454"/>
    </row>
    <row r="9455" spans="1:31">
      <c r="A9455">
        <v>25640</v>
      </c>
      <c r="B9455" t="s">
        <v>8399</v>
      </c>
      <c r="C9455" t="s">
        <v>33478</v>
      </c>
      <c r="D9455" t="s">
        <v>33476</v>
      </c>
      <c r="E9455"/>
      <c r="F9455"/>
      <c r="G9455"/>
      <c r="H9455"/>
      <c r="I9455"/>
      <c r="J9455"/>
      <c r="U9455" s="43"/>
      <c r="AE9455"/>
    </row>
    <row r="9456" spans="1:31">
      <c r="A9456">
        <v>25250</v>
      </c>
      <c r="B9456" t="s">
        <v>8400</v>
      </c>
      <c r="C9456" t="s">
        <v>33478</v>
      </c>
      <c r="D9456" t="s">
        <v>33476</v>
      </c>
      <c r="E9456"/>
      <c r="F9456"/>
      <c r="G9456"/>
      <c r="H9456"/>
      <c r="I9456"/>
      <c r="J9456"/>
      <c r="U9456" s="43"/>
      <c r="AE9456"/>
    </row>
    <row r="9457" spans="1:31">
      <c r="A9457">
        <v>25250</v>
      </c>
      <c r="B9457" t="s">
        <v>8401</v>
      </c>
      <c r="C9457" t="s">
        <v>33478</v>
      </c>
      <c r="D9457" t="s">
        <v>33476</v>
      </c>
      <c r="E9457"/>
      <c r="F9457"/>
      <c r="G9457"/>
      <c r="H9457"/>
      <c r="I9457"/>
      <c r="J9457"/>
      <c r="U9457" s="43"/>
      <c r="AE9457"/>
    </row>
    <row r="9458" spans="1:31">
      <c r="A9458">
        <v>25330</v>
      </c>
      <c r="B9458" t="s">
        <v>8402</v>
      </c>
      <c r="C9458" t="s">
        <v>33478</v>
      </c>
      <c r="D9458" t="s">
        <v>33476</v>
      </c>
      <c r="E9458"/>
      <c r="F9458"/>
      <c r="G9458"/>
      <c r="H9458"/>
      <c r="I9458"/>
      <c r="J9458"/>
      <c r="U9458" s="43"/>
      <c r="AE9458"/>
    </row>
    <row r="9459" spans="1:31">
      <c r="A9459">
        <v>25230</v>
      </c>
      <c r="B9459" t="s">
        <v>8403</v>
      </c>
      <c r="C9459" t="s">
        <v>33478</v>
      </c>
      <c r="D9459" t="s">
        <v>33476</v>
      </c>
      <c r="E9459"/>
      <c r="F9459"/>
      <c r="G9459"/>
      <c r="H9459"/>
      <c r="I9459"/>
      <c r="J9459"/>
      <c r="U9459" s="43"/>
      <c r="AE9459"/>
    </row>
    <row r="9460" spans="1:31">
      <c r="A9460">
        <v>25680</v>
      </c>
      <c r="B9460" t="s">
        <v>8404</v>
      </c>
      <c r="C9460" t="s">
        <v>33478</v>
      </c>
      <c r="D9460" t="s">
        <v>33476</v>
      </c>
      <c r="E9460"/>
      <c r="F9460"/>
      <c r="G9460"/>
      <c r="H9460"/>
      <c r="I9460"/>
      <c r="J9460"/>
      <c r="U9460" s="43"/>
      <c r="AE9460"/>
    </row>
    <row r="9461" spans="1:31">
      <c r="A9461">
        <v>25870</v>
      </c>
      <c r="B9461" t="s">
        <v>8405</v>
      </c>
      <c r="C9461" t="s">
        <v>33477</v>
      </c>
      <c r="D9461" t="s">
        <v>33476</v>
      </c>
      <c r="E9461"/>
      <c r="F9461"/>
      <c r="G9461"/>
      <c r="H9461"/>
      <c r="I9461"/>
      <c r="J9461"/>
      <c r="U9461" s="43"/>
      <c r="AE9461"/>
    </row>
    <row r="9462" spans="1:31">
      <c r="A9462">
        <v>25210</v>
      </c>
      <c r="B9462" t="s">
        <v>8406</v>
      </c>
      <c r="C9462" t="s">
        <v>33478</v>
      </c>
      <c r="D9462" t="s">
        <v>33476</v>
      </c>
      <c r="E9462"/>
      <c r="F9462"/>
      <c r="G9462"/>
      <c r="H9462"/>
      <c r="I9462"/>
      <c r="J9462"/>
      <c r="U9462" s="43"/>
      <c r="AE9462"/>
    </row>
    <row r="9463" spans="1:31">
      <c r="A9463">
        <v>25560</v>
      </c>
      <c r="B9463" t="s">
        <v>8407</v>
      </c>
      <c r="C9463" t="s">
        <v>33478</v>
      </c>
      <c r="D9463" t="s">
        <v>33476</v>
      </c>
      <c r="E9463"/>
      <c r="F9463"/>
      <c r="G9463"/>
      <c r="H9463"/>
      <c r="I9463"/>
      <c r="J9463"/>
      <c r="U9463" s="43"/>
      <c r="AE9463"/>
    </row>
    <row r="9464" spans="1:31">
      <c r="A9464">
        <v>25210</v>
      </c>
      <c r="B9464" t="s">
        <v>8408</v>
      </c>
      <c r="C9464" t="s">
        <v>33478</v>
      </c>
      <c r="D9464" t="s">
        <v>33476</v>
      </c>
      <c r="E9464"/>
      <c r="F9464"/>
      <c r="G9464"/>
      <c r="H9464"/>
      <c r="I9464"/>
      <c r="J9464"/>
      <c r="U9464" s="43"/>
      <c r="AE9464"/>
    </row>
    <row r="9465" spans="1:31">
      <c r="A9465">
        <v>25360</v>
      </c>
      <c r="B9465" t="s">
        <v>8409</v>
      </c>
      <c r="C9465" t="s">
        <v>33478</v>
      </c>
      <c r="D9465" t="s">
        <v>33476</v>
      </c>
      <c r="E9465"/>
      <c r="F9465"/>
      <c r="G9465"/>
      <c r="H9465"/>
      <c r="I9465"/>
      <c r="J9465"/>
      <c r="U9465" s="43"/>
      <c r="AE9465"/>
    </row>
    <row r="9466" spans="1:31">
      <c r="A9466">
        <v>25360</v>
      </c>
      <c r="B9466" t="s">
        <v>8409</v>
      </c>
      <c r="C9466" t="s">
        <v>33478</v>
      </c>
      <c r="D9466" t="s">
        <v>33476</v>
      </c>
      <c r="E9466"/>
      <c r="F9466"/>
      <c r="G9466"/>
      <c r="H9466"/>
      <c r="I9466"/>
      <c r="J9466"/>
      <c r="U9466" s="43"/>
      <c r="AE9466"/>
    </row>
    <row r="9467" spans="1:31">
      <c r="A9467">
        <v>25560</v>
      </c>
      <c r="B9467" t="s">
        <v>8410</v>
      </c>
      <c r="C9467" t="s">
        <v>33478</v>
      </c>
      <c r="D9467" t="s">
        <v>33476</v>
      </c>
      <c r="E9467"/>
      <c r="F9467"/>
      <c r="G9467"/>
      <c r="H9467"/>
      <c r="I9467"/>
      <c r="J9467"/>
      <c r="U9467" s="43"/>
      <c r="AE9467"/>
    </row>
    <row r="9468" spans="1:31">
      <c r="A9468">
        <v>25150</v>
      </c>
      <c r="B9468" t="s">
        <v>8411</v>
      </c>
      <c r="C9468" t="s">
        <v>33478</v>
      </c>
      <c r="D9468" t="s">
        <v>33476</v>
      </c>
      <c r="E9468"/>
      <c r="F9468"/>
      <c r="G9468"/>
      <c r="H9468"/>
      <c r="I9468"/>
      <c r="J9468"/>
      <c r="U9468" s="43"/>
      <c r="AE9468"/>
    </row>
    <row r="9469" spans="1:31">
      <c r="A9469">
        <v>25250</v>
      </c>
      <c r="B9469" t="s">
        <v>8412</v>
      </c>
      <c r="C9469" t="s">
        <v>33478</v>
      </c>
      <c r="D9469" t="s">
        <v>33476</v>
      </c>
      <c r="E9469"/>
      <c r="F9469"/>
      <c r="G9469"/>
      <c r="H9469"/>
      <c r="I9469"/>
      <c r="J9469"/>
      <c r="U9469" s="43"/>
      <c r="AE9469"/>
    </row>
    <row r="9470" spans="1:31">
      <c r="A9470">
        <v>25320</v>
      </c>
      <c r="B9470" t="s">
        <v>8413</v>
      </c>
      <c r="C9470" t="s">
        <v>33477</v>
      </c>
      <c r="D9470" t="e">
        <v>#N/A</v>
      </c>
      <c r="E9470"/>
      <c r="F9470"/>
      <c r="G9470"/>
      <c r="H9470"/>
      <c r="I9470"/>
      <c r="J9470"/>
      <c r="U9470" s="43"/>
      <c r="AE9470"/>
    </row>
    <row r="9471" spans="1:31">
      <c r="A9471">
        <v>25560</v>
      </c>
      <c r="B9471" t="s">
        <v>8414</v>
      </c>
      <c r="C9471" t="s">
        <v>33478</v>
      </c>
      <c r="D9471" t="s">
        <v>33476</v>
      </c>
      <c r="E9471"/>
      <c r="F9471"/>
      <c r="G9471"/>
      <c r="H9471"/>
      <c r="I9471"/>
      <c r="J9471"/>
      <c r="U9471" s="43"/>
      <c r="AE9471"/>
    </row>
    <row r="9472" spans="1:31">
      <c r="A9472">
        <v>25640</v>
      </c>
      <c r="B9472" t="s">
        <v>8415</v>
      </c>
      <c r="C9472" t="s">
        <v>33478</v>
      </c>
      <c r="D9472" t="s">
        <v>33476</v>
      </c>
      <c r="E9472"/>
      <c r="F9472"/>
      <c r="G9472"/>
      <c r="H9472"/>
      <c r="I9472"/>
      <c r="J9472"/>
      <c r="U9472" s="43"/>
      <c r="AE9472"/>
    </row>
    <row r="9473" spans="1:31">
      <c r="A9473">
        <v>25340</v>
      </c>
      <c r="B9473" t="s">
        <v>8416</v>
      </c>
      <c r="C9473" t="s">
        <v>33478</v>
      </c>
      <c r="D9473" t="s">
        <v>33476</v>
      </c>
      <c r="E9473"/>
      <c r="F9473"/>
      <c r="G9473"/>
      <c r="H9473"/>
      <c r="I9473"/>
      <c r="J9473"/>
      <c r="U9473" s="43"/>
      <c r="AE9473"/>
    </row>
    <row r="9474" spans="1:31">
      <c r="A9474">
        <v>25640</v>
      </c>
      <c r="B9474" t="s">
        <v>8417</v>
      </c>
      <c r="C9474" t="s">
        <v>33478</v>
      </c>
      <c r="D9474" t="s">
        <v>33476</v>
      </c>
      <c r="E9474"/>
      <c r="F9474"/>
      <c r="G9474"/>
      <c r="H9474"/>
      <c r="I9474"/>
      <c r="J9474"/>
      <c r="U9474" s="43"/>
      <c r="AE9474"/>
    </row>
    <row r="9475" spans="1:31">
      <c r="A9475">
        <v>25530</v>
      </c>
      <c r="B9475" t="s">
        <v>8418</v>
      </c>
      <c r="C9475" t="s">
        <v>33478</v>
      </c>
      <c r="D9475" t="s">
        <v>33476</v>
      </c>
      <c r="E9475"/>
      <c r="F9475"/>
      <c r="G9475"/>
      <c r="H9475"/>
      <c r="I9475"/>
      <c r="J9475"/>
      <c r="U9475" s="43"/>
      <c r="AE9475"/>
    </row>
    <row r="9476" spans="1:31">
      <c r="A9476">
        <v>25440</v>
      </c>
      <c r="B9476" t="s">
        <v>8419</v>
      </c>
      <c r="C9476" t="s">
        <v>33477</v>
      </c>
      <c r="D9476" t="s">
        <v>33476</v>
      </c>
      <c r="E9476"/>
      <c r="F9476"/>
      <c r="G9476"/>
      <c r="H9476"/>
      <c r="I9476"/>
      <c r="J9476"/>
      <c r="U9476" s="43"/>
      <c r="AE9476"/>
    </row>
    <row r="9477" spans="1:31">
      <c r="A9477">
        <v>25120</v>
      </c>
      <c r="B9477" t="s">
        <v>8420</v>
      </c>
      <c r="C9477" t="s">
        <v>33478</v>
      </c>
      <c r="D9477" t="e">
        <v>#N/A</v>
      </c>
      <c r="E9477"/>
      <c r="F9477"/>
      <c r="G9477"/>
      <c r="H9477"/>
      <c r="I9477"/>
      <c r="J9477"/>
      <c r="U9477" s="43"/>
      <c r="AE9477"/>
    </row>
    <row r="9478" spans="1:31">
      <c r="A9478">
        <v>25640</v>
      </c>
      <c r="B9478" t="s">
        <v>8421</v>
      </c>
      <c r="C9478" t="s">
        <v>33478</v>
      </c>
      <c r="D9478" t="s">
        <v>33476</v>
      </c>
      <c r="E9478"/>
      <c r="F9478"/>
      <c r="G9478"/>
      <c r="H9478"/>
      <c r="I9478"/>
      <c r="J9478"/>
      <c r="U9478" s="43"/>
      <c r="AE9478"/>
    </row>
    <row r="9479" spans="1:31">
      <c r="A9479">
        <v>25250</v>
      </c>
      <c r="B9479" t="s">
        <v>8422</v>
      </c>
      <c r="C9479" t="s">
        <v>33478</v>
      </c>
      <c r="D9479" t="s">
        <v>33476</v>
      </c>
      <c r="E9479"/>
      <c r="F9479"/>
      <c r="G9479"/>
      <c r="H9479"/>
      <c r="I9479"/>
      <c r="J9479"/>
      <c r="U9479" s="43"/>
      <c r="AE9479"/>
    </row>
    <row r="9480" spans="1:31">
      <c r="A9480">
        <v>25110</v>
      </c>
      <c r="B9480" t="s">
        <v>8423</v>
      </c>
      <c r="C9480" t="s">
        <v>33478</v>
      </c>
      <c r="D9480" t="s">
        <v>33476</v>
      </c>
      <c r="E9480"/>
      <c r="F9480"/>
      <c r="G9480"/>
      <c r="H9480"/>
      <c r="I9480"/>
      <c r="J9480"/>
      <c r="U9480" s="43"/>
      <c r="AE9480"/>
    </row>
    <row r="9481" spans="1:31">
      <c r="A9481">
        <v>25380</v>
      </c>
      <c r="B9481" t="s">
        <v>8424</v>
      </c>
      <c r="C9481" t="s">
        <v>33478</v>
      </c>
      <c r="D9481" t="s">
        <v>33476</v>
      </c>
      <c r="E9481"/>
      <c r="F9481"/>
      <c r="G9481"/>
      <c r="H9481"/>
      <c r="I9481"/>
      <c r="J9481"/>
      <c r="U9481" s="43"/>
      <c r="AE9481"/>
    </row>
    <row r="9482" spans="1:31">
      <c r="A9482">
        <v>25240</v>
      </c>
      <c r="B9482" t="s">
        <v>8425</v>
      </c>
      <c r="C9482" t="s">
        <v>33478</v>
      </c>
      <c r="D9482" t="s">
        <v>33476</v>
      </c>
      <c r="E9482"/>
      <c r="F9482"/>
      <c r="G9482"/>
      <c r="H9482"/>
      <c r="I9482"/>
      <c r="J9482"/>
      <c r="U9482" s="43"/>
      <c r="AE9482"/>
    </row>
    <row r="9483" spans="1:31">
      <c r="A9483">
        <v>25600</v>
      </c>
      <c r="B9483" t="s">
        <v>8426</v>
      </c>
      <c r="C9483" t="s">
        <v>33478</v>
      </c>
      <c r="D9483" t="s">
        <v>33476</v>
      </c>
      <c r="E9483"/>
      <c r="F9483"/>
      <c r="G9483"/>
      <c r="H9483"/>
      <c r="I9483"/>
      <c r="J9483"/>
      <c r="U9483" s="43"/>
      <c r="AE9483"/>
    </row>
    <row r="9484" spans="1:31">
      <c r="A9484">
        <v>25440</v>
      </c>
      <c r="B9484" t="s">
        <v>8427</v>
      </c>
      <c r="C9484" t="s">
        <v>33477</v>
      </c>
      <c r="D9484" t="s">
        <v>33476</v>
      </c>
      <c r="E9484"/>
      <c r="F9484"/>
      <c r="G9484"/>
      <c r="H9484"/>
      <c r="I9484"/>
      <c r="J9484"/>
      <c r="U9484" s="43"/>
      <c r="AE9484"/>
    </row>
    <row r="9485" spans="1:31">
      <c r="A9485">
        <v>25520</v>
      </c>
      <c r="B9485" t="s">
        <v>8428</v>
      </c>
      <c r="C9485" t="s">
        <v>33478</v>
      </c>
      <c r="D9485" t="s">
        <v>33476</v>
      </c>
      <c r="E9485"/>
      <c r="F9485"/>
      <c r="G9485"/>
      <c r="H9485"/>
      <c r="I9485"/>
      <c r="J9485"/>
      <c r="U9485" s="43"/>
      <c r="AE9485"/>
    </row>
    <row r="9486" spans="1:31">
      <c r="A9486">
        <v>25560</v>
      </c>
      <c r="B9486" t="s">
        <v>8429</v>
      </c>
      <c r="C9486" t="s">
        <v>33478</v>
      </c>
      <c r="D9486" t="s">
        <v>33476</v>
      </c>
      <c r="E9486"/>
      <c r="F9486"/>
      <c r="G9486"/>
      <c r="H9486"/>
      <c r="I9486"/>
      <c r="J9486"/>
      <c r="U9486" s="43"/>
      <c r="AE9486"/>
    </row>
    <row r="9487" spans="1:31">
      <c r="A9487">
        <v>25170</v>
      </c>
      <c r="B9487" t="s">
        <v>8430</v>
      </c>
      <c r="C9487" t="s">
        <v>33477</v>
      </c>
      <c r="D9487" t="s">
        <v>33476</v>
      </c>
      <c r="E9487"/>
      <c r="F9487"/>
      <c r="G9487"/>
      <c r="H9487"/>
      <c r="I9487"/>
      <c r="J9487"/>
      <c r="U9487" s="43"/>
      <c r="AE9487"/>
    </row>
    <row r="9488" spans="1:31">
      <c r="A9488">
        <v>25170</v>
      </c>
      <c r="B9488" t="s">
        <v>8430</v>
      </c>
      <c r="C9488" t="s">
        <v>33477</v>
      </c>
      <c r="D9488" t="s">
        <v>33476</v>
      </c>
      <c r="E9488"/>
      <c r="F9488"/>
      <c r="G9488"/>
      <c r="H9488"/>
      <c r="I9488"/>
      <c r="J9488"/>
      <c r="U9488" s="43"/>
      <c r="AE9488"/>
    </row>
    <row r="9489" spans="1:31">
      <c r="A9489">
        <v>25170</v>
      </c>
      <c r="B9489" t="s">
        <v>8430</v>
      </c>
      <c r="C9489" t="s">
        <v>33477</v>
      </c>
      <c r="D9489" t="s">
        <v>33476</v>
      </c>
      <c r="E9489"/>
      <c r="F9489"/>
      <c r="G9489"/>
      <c r="H9489"/>
      <c r="I9489"/>
      <c r="J9489"/>
      <c r="U9489" s="43"/>
      <c r="AE9489"/>
    </row>
    <row r="9490" spans="1:31">
      <c r="A9490">
        <v>25470</v>
      </c>
      <c r="B9490" t="s">
        <v>8431</v>
      </c>
      <c r="C9490" t="s">
        <v>33478</v>
      </c>
      <c r="D9490" t="s">
        <v>33476</v>
      </c>
      <c r="E9490"/>
      <c r="F9490"/>
      <c r="G9490"/>
      <c r="H9490"/>
      <c r="I9490"/>
      <c r="J9490"/>
      <c r="U9490" s="43"/>
      <c r="AE9490"/>
    </row>
    <row r="9491" spans="1:31">
      <c r="A9491">
        <v>25320</v>
      </c>
      <c r="B9491" t="s">
        <v>8432</v>
      </c>
      <c r="C9491" t="s">
        <v>33477</v>
      </c>
      <c r="D9491" t="e">
        <v>#N/A</v>
      </c>
      <c r="E9491"/>
      <c r="F9491"/>
      <c r="G9491"/>
      <c r="H9491"/>
      <c r="I9491"/>
      <c r="J9491"/>
      <c r="U9491" s="43"/>
      <c r="AE9491"/>
    </row>
    <row r="9492" spans="1:31">
      <c r="A9492">
        <v>25440</v>
      </c>
      <c r="B9492" t="s">
        <v>8433</v>
      </c>
      <c r="C9492" t="s">
        <v>33477</v>
      </c>
      <c r="D9492" t="s">
        <v>33476</v>
      </c>
      <c r="E9492"/>
      <c r="F9492"/>
      <c r="G9492"/>
      <c r="H9492"/>
      <c r="I9492"/>
      <c r="J9492"/>
      <c r="U9492" s="43"/>
      <c r="AE9492"/>
    </row>
    <row r="9493" spans="1:31">
      <c r="A9493">
        <v>25320</v>
      </c>
      <c r="B9493" t="s">
        <v>8434</v>
      </c>
      <c r="C9493" t="s">
        <v>33477</v>
      </c>
      <c r="D9493" t="e">
        <v>#N/A</v>
      </c>
      <c r="E9493"/>
      <c r="F9493"/>
      <c r="G9493"/>
      <c r="H9493"/>
      <c r="I9493"/>
      <c r="J9493"/>
      <c r="U9493" s="43"/>
      <c r="AE9493"/>
    </row>
    <row r="9494" spans="1:31">
      <c r="A9494">
        <v>25290</v>
      </c>
      <c r="B9494" t="s">
        <v>8435</v>
      </c>
      <c r="C9494" t="s">
        <v>33478</v>
      </c>
      <c r="D9494" t="s">
        <v>33476</v>
      </c>
      <c r="E9494"/>
      <c r="F9494"/>
      <c r="G9494"/>
      <c r="H9494"/>
      <c r="I9494"/>
      <c r="J9494"/>
      <c r="U9494" s="43"/>
      <c r="AE9494"/>
    </row>
    <row r="9495" spans="1:31">
      <c r="A9495">
        <v>25640</v>
      </c>
      <c r="B9495" t="s">
        <v>8436</v>
      </c>
      <c r="C9495" t="s">
        <v>33478</v>
      </c>
      <c r="D9495" t="s">
        <v>33476</v>
      </c>
      <c r="E9495"/>
      <c r="F9495"/>
      <c r="G9495"/>
      <c r="H9495"/>
      <c r="I9495"/>
      <c r="J9495"/>
      <c r="U9495" s="43"/>
      <c r="AE9495"/>
    </row>
    <row r="9496" spans="1:31">
      <c r="A9496">
        <v>25120</v>
      </c>
      <c r="B9496" t="s">
        <v>8437</v>
      </c>
      <c r="C9496" t="s">
        <v>33478</v>
      </c>
      <c r="D9496" t="e">
        <v>#N/A</v>
      </c>
      <c r="E9496"/>
      <c r="F9496"/>
      <c r="G9496"/>
      <c r="H9496"/>
      <c r="I9496"/>
      <c r="J9496"/>
      <c r="U9496" s="43"/>
      <c r="AE9496"/>
    </row>
    <row r="9497" spans="1:31">
      <c r="A9497">
        <v>25440</v>
      </c>
      <c r="B9497" t="s">
        <v>8438</v>
      </c>
      <c r="C9497" t="s">
        <v>33477</v>
      </c>
      <c r="D9497" t="s">
        <v>33476</v>
      </c>
      <c r="E9497"/>
      <c r="F9497"/>
      <c r="G9497"/>
      <c r="H9497"/>
      <c r="I9497"/>
      <c r="J9497"/>
      <c r="U9497" s="43"/>
      <c r="AE9497"/>
    </row>
    <row r="9498" spans="1:31">
      <c r="A9498">
        <v>25300</v>
      </c>
      <c r="B9498" t="s">
        <v>8439</v>
      </c>
      <c r="C9498" t="s">
        <v>33478</v>
      </c>
      <c r="D9498" t="s">
        <v>33476</v>
      </c>
      <c r="E9498"/>
      <c r="F9498"/>
      <c r="G9498"/>
      <c r="H9498"/>
      <c r="I9498"/>
      <c r="J9498"/>
      <c r="U9498" s="43"/>
      <c r="AE9498"/>
    </row>
    <row r="9499" spans="1:31">
      <c r="A9499">
        <v>25220</v>
      </c>
      <c r="B9499" t="s">
        <v>8440</v>
      </c>
      <c r="C9499" t="s">
        <v>33478</v>
      </c>
      <c r="D9499" t="s">
        <v>33476</v>
      </c>
      <c r="E9499"/>
      <c r="F9499"/>
      <c r="G9499"/>
      <c r="H9499"/>
      <c r="I9499"/>
      <c r="J9499"/>
      <c r="U9499" s="43"/>
      <c r="AE9499"/>
    </row>
    <row r="9500" spans="1:31">
      <c r="A9500">
        <v>25220</v>
      </c>
      <c r="B9500" t="s">
        <v>8441</v>
      </c>
      <c r="C9500" t="s">
        <v>33478</v>
      </c>
      <c r="D9500" t="s">
        <v>33476</v>
      </c>
      <c r="E9500"/>
      <c r="F9500"/>
      <c r="G9500"/>
      <c r="H9500"/>
      <c r="I9500"/>
      <c r="J9500"/>
      <c r="U9500" s="43"/>
      <c r="AE9500"/>
    </row>
    <row r="9501" spans="1:31">
      <c r="A9501">
        <v>25380</v>
      </c>
      <c r="B9501" t="s">
        <v>8442</v>
      </c>
      <c r="C9501" t="s">
        <v>33478</v>
      </c>
      <c r="D9501" t="s">
        <v>33476</v>
      </c>
      <c r="E9501"/>
      <c r="F9501"/>
      <c r="G9501"/>
      <c r="H9501"/>
      <c r="I9501"/>
      <c r="J9501"/>
      <c r="U9501" s="43"/>
      <c r="AE9501"/>
    </row>
    <row r="9502" spans="1:31">
      <c r="A9502">
        <v>25190</v>
      </c>
      <c r="B9502" t="s">
        <v>8443</v>
      </c>
      <c r="C9502" t="s">
        <v>33478</v>
      </c>
      <c r="D9502" t="s">
        <v>33476</v>
      </c>
      <c r="E9502"/>
      <c r="F9502"/>
      <c r="G9502"/>
      <c r="H9502"/>
      <c r="I9502"/>
      <c r="J9502"/>
      <c r="U9502" s="43"/>
      <c r="AE9502"/>
    </row>
    <row r="9503" spans="1:31">
      <c r="A9503">
        <v>25170</v>
      </c>
      <c r="B9503" t="s">
        <v>8444</v>
      </c>
      <c r="C9503" t="s">
        <v>33477</v>
      </c>
      <c r="D9503" t="s">
        <v>33476</v>
      </c>
      <c r="E9503"/>
      <c r="F9503"/>
      <c r="G9503"/>
      <c r="H9503"/>
      <c r="I9503"/>
      <c r="J9503"/>
      <c r="U9503" s="43"/>
      <c r="AE9503"/>
    </row>
    <row r="9504" spans="1:31">
      <c r="A9504">
        <v>25360</v>
      </c>
      <c r="B9504" t="s">
        <v>8445</v>
      </c>
      <c r="C9504" t="s">
        <v>33478</v>
      </c>
      <c r="D9504" t="s">
        <v>33476</v>
      </c>
      <c r="E9504"/>
      <c r="F9504"/>
      <c r="G9504"/>
      <c r="H9504"/>
      <c r="I9504"/>
      <c r="J9504"/>
      <c r="U9504" s="43"/>
      <c r="AE9504"/>
    </row>
    <row r="9505" spans="1:31">
      <c r="A9505">
        <v>25640</v>
      </c>
      <c r="B9505" t="s">
        <v>8446</v>
      </c>
      <c r="C9505" t="s">
        <v>33478</v>
      </c>
      <c r="D9505" t="s">
        <v>33476</v>
      </c>
      <c r="E9505"/>
      <c r="F9505"/>
      <c r="G9505"/>
      <c r="H9505"/>
      <c r="I9505"/>
      <c r="J9505"/>
      <c r="U9505" s="43"/>
      <c r="AE9505"/>
    </row>
    <row r="9506" spans="1:31">
      <c r="A9506">
        <v>25170</v>
      </c>
      <c r="B9506" t="s">
        <v>8447</v>
      </c>
      <c r="C9506" t="s">
        <v>33477</v>
      </c>
      <c r="D9506" t="s">
        <v>33476</v>
      </c>
      <c r="E9506"/>
      <c r="F9506"/>
      <c r="G9506"/>
      <c r="H9506"/>
      <c r="I9506"/>
      <c r="J9506"/>
      <c r="U9506" s="43"/>
      <c r="AE9506"/>
    </row>
    <row r="9507" spans="1:31">
      <c r="A9507">
        <v>25330</v>
      </c>
      <c r="B9507" t="s">
        <v>8448</v>
      </c>
      <c r="C9507" t="s">
        <v>33478</v>
      </c>
      <c r="D9507" t="s">
        <v>33476</v>
      </c>
      <c r="E9507"/>
      <c r="F9507"/>
      <c r="G9507"/>
      <c r="H9507"/>
      <c r="I9507"/>
      <c r="J9507"/>
      <c r="U9507" s="43"/>
      <c r="AE9507"/>
    </row>
    <row r="9508" spans="1:31">
      <c r="A9508">
        <v>25240</v>
      </c>
      <c r="B9508" t="s">
        <v>8449</v>
      </c>
      <c r="C9508" t="s">
        <v>33478</v>
      </c>
      <c r="D9508" t="s">
        <v>33476</v>
      </c>
      <c r="E9508"/>
      <c r="F9508"/>
      <c r="G9508"/>
      <c r="H9508"/>
      <c r="I9508"/>
      <c r="J9508"/>
      <c r="U9508" s="43"/>
      <c r="AE9508"/>
    </row>
    <row r="9509" spans="1:31">
      <c r="A9509">
        <v>25270</v>
      </c>
      <c r="B9509" t="s">
        <v>8450</v>
      </c>
      <c r="C9509" t="s">
        <v>33478</v>
      </c>
      <c r="D9509" t="s">
        <v>33476</v>
      </c>
      <c r="E9509"/>
      <c r="F9509"/>
      <c r="G9509"/>
      <c r="H9509"/>
      <c r="I9509"/>
      <c r="J9509"/>
      <c r="U9509" s="43"/>
      <c r="AE9509"/>
    </row>
    <row r="9510" spans="1:31">
      <c r="A9510">
        <v>25470</v>
      </c>
      <c r="B9510" t="s">
        <v>8451</v>
      </c>
      <c r="C9510" t="s">
        <v>33478</v>
      </c>
      <c r="D9510" t="s">
        <v>33476</v>
      </c>
      <c r="E9510"/>
      <c r="F9510"/>
      <c r="G9510"/>
      <c r="H9510"/>
      <c r="I9510"/>
      <c r="J9510"/>
      <c r="U9510" s="43"/>
      <c r="AE9510"/>
    </row>
    <row r="9511" spans="1:31">
      <c r="A9511">
        <v>25380</v>
      </c>
      <c r="B9511" t="s">
        <v>8452</v>
      </c>
      <c r="C9511" t="s">
        <v>33478</v>
      </c>
      <c r="D9511" t="s">
        <v>33476</v>
      </c>
      <c r="E9511"/>
      <c r="F9511"/>
      <c r="G9511"/>
      <c r="H9511"/>
      <c r="I9511"/>
      <c r="J9511"/>
      <c r="U9511" s="43"/>
      <c r="AE9511"/>
    </row>
    <row r="9512" spans="1:31">
      <c r="A9512">
        <v>25440</v>
      </c>
      <c r="B9512" t="s">
        <v>8453</v>
      </c>
      <c r="C9512" t="s">
        <v>33477</v>
      </c>
      <c r="D9512" t="s">
        <v>33476</v>
      </c>
      <c r="E9512"/>
      <c r="F9512"/>
      <c r="G9512"/>
      <c r="H9512"/>
      <c r="I9512"/>
      <c r="J9512"/>
      <c r="U9512" s="43"/>
      <c r="AE9512"/>
    </row>
    <row r="9513" spans="1:31">
      <c r="A9513">
        <v>25140</v>
      </c>
      <c r="B9513" t="s">
        <v>8454</v>
      </c>
      <c r="C9513" t="s">
        <v>33478</v>
      </c>
      <c r="D9513" t="s">
        <v>33476</v>
      </c>
      <c r="E9513"/>
      <c r="F9513"/>
      <c r="G9513"/>
      <c r="H9513"/>
      <c r="I9513"/>
      <c r="J9513"/>
      <c r="U9513" s="43"/>
      <c r="AE9513"/>
    </row>
    <row r="9514" spans="1:31">
      <c r="A9514">
        <v>25140</v>
      </c>
      <c r="B9514" t="s">
        <v>8454</v>
      </c>
      <c r="C9514" t="s">
        <v>33478</v>
      </c>
      <c r="D9514" t="s">
        <v>33476</v>
      </c>
      <c r="E9514"/>
      <c r="F9514"/>
      <c r="G9514"/>
      <c r="H9514"/>
      <c r="I9514"/>
      <c r="J9514"/>
      <c r="U9514" s="43"/>
      <c r="AE9514"/>
    </row>
    <row r="9515" spans="1:31">
      <c r="A9515">
        <v>25290</v>
      </c>
      <c r="B9515" t="s">
        <v>8455</v>
      </c>
      <c r="C9515" t="s">
        <v>33478</v>
      </c>
      <c r="D9515" t="s">
        <v>33476</v>
      </c>
      <c r="E9515"/>
      <c r="F9515"/>
      <c r="G9515"/>
      <c r="H9515"/>
      <c r="I9515"/>
      <c r="J9515"/>
      <c r="U9515" s="43"/>
      <c r="AE9515"/>
    </row>
    <row r="9516" spans="1:31">
      <c r="A9516">
        <v>25840</v>
      </c>
      <c r="B9516" t="s">
        <v>8456</v>
      </c>
      <c r="C9516" t="s">
        <v>33478</v>
      </c>
      <c r="D9516" t="e">
        <v>#N/A</v>
      </c>
      <c r="E9516"/>
      <c r="F9516"/>
      <c r="G9516"/>
      <c r="H9516"/>
      <c r="I9516"/>
      <c r="J9516"/>
      <c r="U9516" s="43"/>
      <c r="AE9516"/>
    </row>
    <row r="9517" spans="1:31">
      <c r="A9517">
        <v>25240</v>
      </c>
      <c r="B9517" t="s">
        <v>8457</v>
      </c>
      <c r="C9517" t="s">
        <v>33478</v>
      </c>
      <c r="D9517" t="s">
        <v>33476</v>
      </c>
      <c r="E9517"/>
      <c r="F9517"/>
      <c r="G9517"/>
      <c r="H9517"/>
      <c r="I9517"/>
      <c r="J9517"/>
      <c r="U9517" s="43"/>
      <c r="AE9517"/>
    </row>
    <row r="9518" spans="1:31">
      <c r="A9518">
        <v>25640</v>
      </c>
      <c r="B9518" t="s">
        <v>8458</v>
      </c>
      <c r="C9518" t="s">
        <v>33478</v>
      </c>
      <c r="D9518" t="s">
        <v>33476</v>
      </c>
      <c r="E9518"/>
      <c r="F9518"/>
      <c r="G9518"/>
      <c r="H9518"/>
      <c r="I9518"/>
      <c r="J9518"/>
      <c r="U9518" s="43"/>
      <c r="AE9518"/>
    </row>
    <row r="9519" spans="1:31">
      <c r="A9519">
        <v>25870</v>
      </c>
      <c r="B9519" t="s">
        <v>8459</v>
      </c>
      <c r="C9519" t="s">
        <v>33477</v>
      </c>
      <c r="D9519" t="s">
        <v>33476</v>
      </c>
      <c r="E9519"/>
      <c r="F9519"/>
      <c r="G9519"/>
      <c r="H9519"/>
      <c r="I9519"/>
      <c r="J9519"/>
      <c r="U9519" s="43"/>
      <c r="AE9519"/>
    </row>
    <row r="9520" spans="1:31">
      <c r="A9520">
        <v>25170</v>
      </c>
      <c r="B9520" t="s">
        <v>8460</v>
      </c>
      <c r="C9520" t="s">
        <v>33477</v>
      </c>
      <c r="D9520" t="s">
        <v>33476</v>
      </c>
      <c r="E9520"/>
      <c r="F9520"/>
      <c r="G9520"/>
      <c r="H9520"/>
      <c r="I9520"/>
      <c r="J9520"/>
      <c r="U9520" s="43"/>
      <c r="AE9520"/>
    </row>
    <row r="9521" spans="1:31">
      <c r="A9521">
        <v>25190</v>
      </c>
      <c r="B9521" t="s">
        <v>8461</v>
      </c>
      <c r="C9521" t="s">
        <v>33478</v>
      </c>
      <c r="D9521" t="s">
        <v>33476</v>
      </c>
      <c r="E9521"/>
      <c r="F9521"/>
      <c r="G9521"/>
      <c r="H9521"/>
      <c r="I9521"/>
      <c r="J9521"/>
      <c r="U9521" s="43"/>
      <c r="AE9521"/>
    </row>
    <row r="9522" spans="1:31">
      <c r="A9522">
        <v>25650</v>
      </c>
      <c r="B9522" t="s">
        <v>8462</v>
      </c>
      <c r="C9522" t="s">
        <v>33478</v>
      </c>
      <c r="D9522" t="s">
        <v>33476</v>
      </c>
      <c r="E9522"/>
      <c r="F9522"/>
      <c r="G9522"/>
      <c r="H9522"/>
      <c r="I9522"/>
      <c r="J9522"/>
      <c r="U9522" s="43"/>
      <c r="AE9522"/>
    </row>
    <row r="9523" spans="1:31">
      <c r="A9523">
        <v>25530</v>
      </c>
      <c r="B9523" t="s">
        <v>8463</v>
      </c>
      <c r="C9523" t="s">
        <v>33478</v>
      </c>
      <c r="D9523" t="s">
        <v>33476</v>
      </c>
      <c r="E9523"/>
      <c r="F9523"/>
      <c r="G9523"/>
      <c r="H9523"/>
      <c r="I9523"/>
      <c r="J9523"/>
      <c r="U9523" s="43"/>
      <c r="AE9523"/>
    </row>
    <row r="9524" spans="1:31">
      <c r="A9524">
        <v>25240</v>
      </c>
      <c r="B9524" t="s">
        <v>8464</v>
      </c>
      <c r="C9524" t="s">
        <v>33478</v>
      </c>
      <c r="D9524" t="s">
        <v>33476</v>
      </c>
      <c r="E9524"/>
      <c r="F9524"/>
      <c r="G9524"/>
      <c r="H9524"/>
      <c r="I9524"/>
      <c r="J9524"/>
      <c r="U9524" s="43"/>
      <c r="AE9524"/>
    </row>
    <row r="9525" spans="1:31">
      <c r="A9525">
        <v>25440</v>
      </c>
      <c r="B9525" t="s">
        <v>8465</v>
      </c>
      <c r="C9525" t="s">
        <v>33477</v>
      </c>
      <c r="D9525" t="s">
        <v>33476</v>
      </c>
      <c r="E9525"/>
      <c r="F9525"/>
      <c r="G9525"/>
      <c r="H9525"/>
      <c r="I9525"/>
      <c r="J9525"/>
      <c r="U9525" s="43"/>
      <c r="AE9525"/>
    </row>
    <row r="9526" spans="1:31">
      <c r="A9526">
        <v>25430</v>
      </c>
      <c r="B9526" t="s">
        <v>8466</v>
      </c>
      <c r="C9526" t="s">
        <v>33478</v>
      </c>
      <c r="D9526" t="s">
        <v>33476</v>
      </c>
      <c r="E9526"/>
      <c r="F9526"/>
      <c r="G9526"/>
      <c r="H9526"/>
      <c r="I9526"/>
      <c r="J9526"/>
      <c r="U9526" s="43"/>
      <c r="AE9526"/>
    </row>
    <row r="9527" spans="1:31">
      <c r="A9527">
        <v>25320</v>
      </c>
      <c r="B9527" t="s">
        <v>8467</v>
      </c>
      <c r="C9527" t="s">
        <v>33477</v>
      </c>
      <c r="D9527" t="e">
        <v>#N/A</v>
      </c>
      <c r="E9527"/>
      <c r="F9527"/>
      <c r="G9527"/>
      <c r="H9527"/>
      <c r="I9527"/>
      <c r="J9527"/>
      <c r="U9527" s="43"/>
      <c r="AE9527"/>
    </row>
    <row r="9528" spans="1:31">
      <c r="A9528">
        <v>25770</v>
      </c>
      <c r="B9528" t="s">
        <v>8467</v>
      </c>
      <c r="C9528" t="s">
        <v>33477</v>
      </c>
      <c r="D9528" t="e">
        <v>#N/A</v>
      </c>
      <c r="E9528"/>
      <c r="F9528"/>
      <c r="G9528"/>
      <c r="H9528"/>
      <c r="I9528"/>
      <c r="J9528"/>
      <c r="U9528" s="43"/>
      <c r="AE9528"/>
    </row>
    <row r="9529" spans="1:31">
      <c r="A9529">
        <v>25500</v>
      </c>
      <c r="B9529" t="s">
        <v>8468</v>
      </c>
      <c r="C9529" t="s">
        <v>33478</v>
      </c>
      <c r="D9529" t="s">
        <v>33476</v>
      </c>
      <c r="E9529"/>
      <c r="F9529"/>
      <c r="G9529"/>
      <c r="H9529"/>
      <c r="I9529"/>
      <c r="J9529"/>
      <c r="U9529" s="43"/>
      <c r="AE9529"/>
    </row>
    <row r="9530" spans="1:31">
      <c r="A9530">
        <v>25440</v>
      </c>
      <c r="B9530" t="s">
        <v>8469</v>
      </c>
      <c r="C9530" t="s">
        <v>33477</v>
      </c>
      <c r="D9530" t="s">
        <v>33476</v>
      </c>
      <c r="E9530"/>
      <c r="F9530"/>
      <c r="G9530"/>
      <c r="H9530"/>
      <c r="I9530"/>
      <c r="J9530"/>
      <c r="U9530" s="43"/>
      <c r="AE9530"/>
    </row>
    <row r="9531" spans="1:31">
      <c r="A9531">
        <v>25170</v>
      </c>
      <c r="B9531" t="s">
        <v>8470</v>
      </c>
      <c r="C9531" t="s">
        <v>33477</v>
      </c>
      <c r="D9531" t="s">
        <v>33476</v>
      </c>
      <c r="E9531"/>
      <c r="F9531"/>
      <c r="G9531"/>
      <c r="H9531"/>
      <c r="I9531"/>
      <c r="J9531"/>
      <c r="U9531" s="43"/>
      <c r="AE9531"/>
    </row>
    <row r="9532" spans="1:31">
      <c r="A9532">
        <v>25530</v>
      </c>
      <c r="B9532" t="s">
        <v>8471</v>
      </c>
      <c r="C9532" t="s">
        <v>33478</v>
      </c>
      <c r="D9532" t="s">
        <v>33476</v>
      </c>
      <c r="E9532"/>
      <c r="F9532"/>
      <c r="G9532"/>
      <c r="H9532"/>
      <c r="I9532"/>
      <c r="J9532"/>
      <c r="U9532" s="43"/>
      <c r="AE9532"/>
    </row>
    <row r="9533" spans="1:31">
      <c r="A9533">
        <v>25620</v>
      </c>
      <c r="B9533" t="s">
        <v>8472</v>
      </c>
      <c r="C9533" t="s">
        <v>33478</v>
      </c>
      <c r="D9533" t="e">
        <v>#N/A</v>
      </c>
      <c r="E9533"/>
      <c r="F9533"/>
      <c r="G9533"/>
      <c r="H9533"/>
      <c r="I9533"/>
      <c r="J9533"/>
      <c r="U9533" s="43"/>
      <c r="AE9533"/>
    </row>
    <row r="9534" spans="1:31">
      <c r="A9534">
        <v>25870</v>
      </c>
      <c r="B9534" t="s">
        <v>8473</v>
      </c>
      <c r="C9534" t="s">
        <v>33477</v>
      </c>
      <c r="D9534" t="s">
        <v>33476</v>
      </c>
      <c r="E9534"/>
      <c r="F9534"/>
      <c r="G9534"/>
      <c r="H9534"/>
      <c r="I9534"/>
      <c r="J9534"/>
      <c r="U9534" s="43"/>
      <c r="AE9534"/>
    </row>
    <row r="9535" spans="1:31">
      <c r="A9535">
        <v>25440</v>
      </c>
      <c r="B9535" t="s">
        <v>8474</v>
      </c>
      <c r="C9535" t="s">
        <v>33477</v>
      </c>
      <c r="D9535" t="s">
        <v>33476</v>
      </c>
      <c r="E9535"/>
      <c r="F9535"/>
      <c r="G9535"/>
      <c r="H9535"/>
      <c r="I9535"/>
      <c r="J9535"/>
      <c r="U9535" s="43"/>
      <c r="AE9535"/>
    </row>
    <row r="9536" spans="1:31">
      <c r="A9536">
        <v>25330</v>
      </c>
      <c r="B9536" t="s">
        <v>8475</v>
      </c>
      <c r="C9536" t="s">
        <v>33478</v>
      </c>
      <c r="D9536" t="s">
        <v>33476</v>
      </c>
      <c r="E9536"/>
      <c r="F9536"/>
      <c r="G9536"/>
      <c r="H9536"/>
      <c r="I9536"/>
      <c r="J9536"/>
      <c r="U9536" s="43"/>
      <c r="AE9536"/>
    </row>
    <row r="9537" spans="1:31">
      <c r="A9537">
        <v>25340</v>
      </c>
      <c r="B9537" t="s">
        <v>8476</v>
      </c>
      <c r="C9537" t="s">
        <v>33478</v>
      </c>
      <c r="D9537" t="s">
        <v>33476</v>
      </c>
      <c r="E9537"/>
      <c r="F9537"/>
      <c r="G9537"/>
      <c r="H9537"/>
      <c r="I9537"/>
      <c r="J9537"/>
      <c r="U9537" s="43"/>
      <c r="AE9537"/>
    </row>
    <row r="9538" spans="1:31">
      <c r="A9538">
        <v>25340</v>
      </c>
      <c r="B9538" t="s">
        <v>8476</v>
      </c>
      <c r="C9538" t="s">
        <v>33478</v>
      </c>
      <c r="D9538" t="s">
        <v>33476</v>
      </c>
      <c r="E9538"/>
      <c r="F9538"/>
      <c r="G9538"/>
      <c r="H9538"/>
      <c r="I9538"/>
      <c r="J9538"/>
      <c r="U9538" s="43"/>
      <c r="AE9538"/>
    </row>
    <row r="9539" spans="1:31">
      <c r="A9539">
        <v>25340</v>
      </c>
      <c r="B9539" t="s">
        <v>8476</v>
      </c>
      <c r="C9539" t="s">
        <v>33478</v>
      </c>
      <c r="D9539" t="s">
        <v>33476</v>
      </c>
      <c r="E9539"/>
      <c r="F9539"/>
      <c r="G9539"/>
      <c r="H9539"/>
      <c r="I9539"/>
      <c r="J9539"/>
      <c r="U9539" s="43"/>
      <c r="AE9539"/>
    </row>
    <row r="9540" spans="1:31">
      <c r="A9540">
        <v>25300</v>
      </c>
      <c r="B9540" t="s">
        <v>8477</v>
      </c>
      <c r="C9540" t="s">
        <v>33478</v>
      </c>
      <c r="D9540" t="s">
        <v>33476</v>
      </c>
      <c r="E9540"/>
      <c r="F9540"/>
      <c r="G9540"/>
      <c r="H9540"/>
      <c r="I9540"/>
      <c r="J9540"/>
      <c r="U9540" s="43"/>
      <c r="AE9540"/>
    </row>
    <row r="9541" spans="1:31">
      <c r="A9541">
        <v>25260</v>
      </c>
      <c r="B9541" t="s">
        <v>8478</v>
      </c>
      <c r="C9541" t="s">
        <v>33478</v>
      </c>
      <c r="D9541" t="s">
        <v>33476</v>
      </c>
      <c r="E9541"/>
      <c r="F9541"/>
      <c r="G9541"/>
      <c r="H9541"/>
      <c r="I9541"/>
      <c r="J9541"/>
      <c r="U9541" s="43"/>
      <c r="AE9541"/>
    </row>
    <row r="9542" spans="1:31">
      <c r="A9542">
        <v>25500</v>
      </c>
      <c r="B9542" t="s">
        <v>8479</v>
      </c>
      <c r="C9542" t="s">
        <v>33478</v>
      </c>
      <c r="D9542" t="s">
        <v>33476</v>
      </c>
      <c r="E9542"/>
      <c r="F9542"/>
      <c r="G9542"/>
      <c r="H9542"/>
      <c r="I9542"/>
      <c r="J9542"/>
      <c r="U9542" s="43"/>
      <c r="AE9542"/>
    </row>
    <row r="9543" spans="1:31">
      <c r="A9543">
        <v>25390</v>
      </c>
      <c r="B9543" t="s">
        <v>8480</v>
      </c>
      <c r="C9543" t="s">
        <v>33478</v>
      </c>
      <c r="D9543" t="s">
        <v>33476</v>
      </c>
      <c r="E9543"/>
      <c r="F9543"/>
      <c r="G9543"/>
      <c r="H9543"/>
      <c r="I9543"/>
      <c r="J9543"/>
      <c r="U9543" s="43"/>
      <c r="AE9543"/>
    </row>
    <row r="9544" spans="1:31">
      <c r="A9544">
        <v>25410</v>
      </c>
      <c r="B9544" t="s">
        <v>8481</v>
      </c>
      <c r="C9544" t="s">
        <v>33477</v>
      </c>
      <c r="D9544" t="s">
        <v>33476</v>
      </c>
      <c r="E9544"/>
      <c r="F9544"/>
      <c r="G9544"/>
      <c r="H9544"/>
      <c r="I9544"/>
      <c r="J9544"/>
      <c r="U9544" s="43"/>
      <c r="AE9544"/>
    </row>
    <row r="9545" spans="1:31">
      <c r="A9545">
        <v>25640</v>
      </c>
      <c r="B9545" t="s">
        <v>8482</v>
      </c>
      <c r="C9545" t="s">
        <v>33478</v>
      </c>
      <c r="D9545" t="s">
        <v>33476</v>
      </c>
      <c r="E9545"/>
      <c r="F9545"/>
      <c r="G9545"/>
      <c r="H9545"/>
      <c r="I9545"/>
      <c r="J9545"/>
      <c r="U9545" s="43"/>
      <c r="AE9545"/>
    </row>
    <row r="9546" spans="1:31">
      <c r="A9546">
        <v>25410</v>
      </c>
      <c r="B9546" t="s">
        <v>8483</v>
      </c>
      <c r="C9546" t="s">
        <v>33477</v>
      </c>
      <c r="D9546" t="s">
        <v>33476</v>
      </c>
      <c r="E9546"/>
      <c r="F9546"/>
      <c r="G9546"/>
      <c r="H9546"/>
      <c r="I9546"/>
      <c r="J9546"/>
      <c r="U9546" s="43"/>
      <c r="AE9546"/>
    </row>
    <row r="9547" spans="1:31">
      <c r="A9547">
        <v>25360</v>
      </c>
      <c r="B9547" t="s">
        <v>8484</v>
      </c>
      <c r="C9547" t="s">
        <v>33478</v>
      </c>
      <c r="D9547" t="s">
        <v>33476</v>
      </c>
      <c r="E9547"/>
      <c r="F9547"/>
      <c r="G9547"/>
      <c r="H9547"/>
      <c r="I9547"/>
      <c r="J9547"/>
      <c r="U9547" s="43"/>
      <c r="AE9547"/>
    </row>
    <row r="9548" spans="1:31">
      <c r="A9548">
        <v>25420</v>
      </c>
      <c r="B9548" t="s">
        <v>8485</v>
      </c>
      <c r="C9548" t="s">
        <v>33478</v>
      </c>
      <c r="D9548" t="e">
        <v>#N/A</v>
      </c>
      <c r="E9548"/>
      <c r="F9548"/>
      <c r="G9548"/>
      <c r="H9548"/>
      <c r="I9548"/>
      <c r="J9548"/>
      <c r="U9548" s="43"/>
      <c r="AE9548"/>
    </row>
    <row r="9549" spans="1:31">
      <c r="A9549">
        <v>25440</v>
      </c>
      <c r="B9549" t="s">
        <v>5762</v>
      </c>
      <c r="C9549" t="s">
        <v>33477</v>
      </c>
      <c r="D9549" t="s">
        <v>33476</v>
      </c>
      <c r="E9549"/>
      <c r="F9549"/>
      <c r="G9549"/>
      <c r="H9549"/>
      <c r="I9549"/>
      <c r="J9549"/>
      <c r="U9549" s="43"/>
      <c r="AE9549"/>
    </row>
    <row r="9550" spans="1:31">
      <c r="A9550">
        <v>25170</v>
      </c>
      <c r="B9550" t="s">
        <v>8486</v>
      </c>
      <c r="C9550" t="s">
        <v>33477</v>
      </c>
      <c r="D9550" t="s">
        <v>33476</v>
      </c>
      <c r="E9550"/>
      <c r="F9550"/>
      <c r="G9550"/>
      <c r="H9550"/>
      <c r="I9550"/>
      <c r="J9550"/>
      <c r="U9550" s="43"/>
      <c r="AE9550"/>
    </row>
    <row r="9551" spans="1:31">
      <c r="A9551">
        <v>25380</v>
      </c>
      <c r="B9551" t="s">
        <v>8487</v>
      </c>
      <c r="C9551" t="s">
        <v>33478</v>
      </c>
      <c r="D9551" t="s">
        <v>33476</v>
      </c>
      <c r="E9551"/>
      <c r="F9551"/>
      <c r="G9551"/>
      <c r="H9551"/>
      <c r="I9551"/>
      <c r="J9551"/>
      <c r="U9551" s="43"/>
      <c r="AE9551"/>
    </row>
    <row r="9552" spans="1:31">
      <c r="A9552">
        <v>25470</v>
      </c>
      <c r="B9552" t="s">
        <v>8488</v>
      </c>
      <c r="C9552" t="s">
        <v>33478</v>
      </c>
      <c r="D9552" t="s">
        <v>33476</v>
      </c>
      <c r="E9552"/>
      <c r="F9552"/>
      <c r="G9552"/>
      <c r="H9552"/>
      <c r="I9552"/>
      <c r="J9552"/>
      <c r="U9552" s="43"/>
      <c r="AE9552"/>
    </row>
    <row r="9553" spans="1:31">
      <c r="A9553">
        <v>25530</v>
      </c>
      <c r="B9553" t="s">
        <v>8489</v>
      </c>
      <c r="C9553" t="s">
        <v>33478</v>
      </c>
      <c r="D9553" t="s">
        <v>33476</v>
      </c>
      <c r="E9553"/>
      <c r="F9553"/>
      <c r="G9553"/>
      <c r="H9553"/>
      <c r="I9553"/>
      <c r="J9553"/>
      <c r="U9553" s="43"/>
      <c r="AE9553"/>
    </row>
    <row r="9554" spans="1:31">
      <c r="A9554">
        <v>25560</v>
      </c>
      <c r="B9554" t="s">
        <v>8490</v>
      </c>
      <c r="C9554" t="s">
        <v>33478</v>
      </c>
      <c r="D9554" t="s">
        <v>33476</v>
      </c>
      <c r="E9554"/>
      <c r="F9554"/>
      <c r="G9554"/>
      <c r="H9554"/>
      <c r="I9554"/>
      <c r="J9554"/>
      <c r="U9554" s="43"/>
      <c r="AE9554"/>
    </row>
    <row r="9555" spans="1:31">
      <c r="A9555">
        <v>25340</v>
      </c>
      <c r="B9555" t="s">
        <v>8491</v>
      </c>
      <c r="C9555" t="s">
        <v>33478</v>
      </c>
      <c r="D9555" t="s">
        <v>33476</v>
      </c>
      <c r="E9555"/>
      <c r="F9555"/>
      <c r="G9555"/>
      <c r="H9555"/>
      <c r="I9555"/>
      <c r="J9555"/>
      <c r="U9555" s="43"/>
      <c r="AE9555"/>
    </row>
    <row r="9556" spans="1:31">
      <c r="A9556">
        <v>25340</v>
      </c>
      <c r="B9556" t="s">
        <v>8492</v>
      </c>
      <c r="C9556" t="s">
        <v>33478</v>
      </c>
      <c r="D9556" t="s">
        <v>33476</v>
      </c>
      <c r="E9556"/>
      <c r="F9556"/>
      <c r="G9556"/>
      <c r="H9556"/>
      <c r="I9556"/>
      <c r="J9556"/>
      <c r="U9556" s="43"/>
      <c r="AE9556"/>
    </row>
    <row r="9557" spans="1:31">
      <c r="A9557">
        <v>25240</v>
      </c>
      <c r="B9557" t="s">
        <v>8493</v>
      </c>
      <c r="C9557" t="s">
        <v>33478</v>
      </c>
      <c r="D9557" t="s">
        <v>33476</v>
      </c>
      <c r="E9557"/>
      <c r="F9557"/>
      <c r="G9557"/>
      <c r="H9557"/>
      <c r="I9557"/>
      <c r="J9557"/>
      <c r="U9557" s="43"/>
      <c r="AE9557"/>
    </row>
    <row r="9558" spans="1:31">
      <c r="A9558">
        <v>25270</v>
      </c>
      <c r="B9558" t="s">
        <v>8494</v>
      </c>
      <c r="C9558" t="s">
        <v>33478</v>
      </c>
      <c r="D9558" t="s">
        <v>33476</v>
      </c>
      <c r="E9558"/>
      <c r="F9558"/>
      <c r="G9558"/>
      <c r="H9558"/>
      <c r="I9558"/>
      <c r="J9558"/>
      <c r="U9558" s="43"/>
      <c r="AE9558"/>
    </row>
    <row r="9559" spans="1:31">
      <c r="A9559">
        <v>25680</v>
      </c>
      <c r="B9559" t="s">
        <v>8495</v>
      </c>
      <c r="C9559" t="s">
        <v>33478</v>
      </c>
      <c r="D9559" t="s">
        <v>33476</v>
      </c>
      <c r="E9559"/>
      <c r="F9559"/>
      <c r="G9559"/>
      <c r="H9559"/>
      <c r="I9559"/>
      <c r="J9559"/>
      <c r="U9559" s="43"/>
      <c r="AE9559"/>
    </row>
    <row r="9560" spans="1:31">
      <c r="A9560">
        <v>25680</v>
      </c>
      <c r="B9560" t="s">
        <v>8496</v>
      </c>
      <c r="C9560" t="s">
        <v>33478</v>
      </c>
      <c r="D9560" t="s">
        <v>33476</v>
      </c>
      <c r="E9560"/>
      <c r="F9560"/>
      <c r="G9560"/>
      <c r="H9560"/>
      <c r="I9560"/>
      <c r="J9560"/>
      <c r="U9560" s="43"/>
      <c r="AE9560"/>
    </row>
    <row r="9561" spans="1:31">
      <c r="A9561">
        <v>25110</v>
      </c>
      <c r="B9561" t="s">
        <v>8497</v>
      </c>
      <c r="C9561" t="s">
        <v>33478</v>
      </c>
      <c r="D9561" t="s">
        <v>33476</v>
      </c>
      <c r="E9561"/>
      <c r="F9561"/>
      <c r="G9561"/>
      <c r="H9561"/>
      <c r="I9561"/>
      <c r="J9561"/>
      <c r="U9561" s="43"/>
      <c r="AE9561"/>
    </row>
    <row r="9562" spans="1:31">
      <c r="A9562">
        <v>25680</v>
      </c>
      <c r="B9562" t="s">
        <v>8498</v>
      </c>
      <c r="C9562" t="s">
        <v>33478</v>
      </c>
      <c r="D9562" t="s">
        <v>33476</v>
      </c>
      <c r="E9562"/>
      <c r="F9562"/>
      <c r="G9562"/>
      <c r="H9562"/>
      <c r="I9562"/>
      <c r="J9562"/>
      <c r="U9562" s="43"/>
      <c r="AE9562"/>
    </row>
    <row r="9563" spans="1:31">
      <c r="A9563">
        <v>25440</v>
      </c>
      <c r="B9563" t="s">
        <v>8499</v>
      </c>
      <c r="C9563" t="s">
        <v>33477</v>
      </c>
      <c r="D9563" t="s">
        <v>33476</v>
      </c>
      <c r="E9563"/>
      <c r="F9563"/>
      <c r="G9563"/>
      <c r="H9563"/>
      <c r="I9563"/>
      <c r="J9563"/>
      <c r="U9563" s="43"/>
      <c r="AE9563"/>
    </row>
    <row r="9564" spans="1:31">
      <c r="A9564">
        <v>25440</v>
      </c>
      <c r="B9564" t="s">
        <v>8499</v>
      </c>
      <c r="C9564" t="s">
        <v>33477</v>
      </c>
      <c r="D9564" t="s">
        <v>33476</v>
      </c>
      <c r="E9564"/>
      <c r="F9564"/>
      <c r="G9564"/>
      <c r="H9564"/>
      <c r="I9564"/>
      <c r="J9564"/>
      <c r="U9564" s="43"/>
      <c r="AE9564"/>
    </row>
    <row r="9565" spans="1:31">
      <c r="A9565">
        <v>25870</v>
      </c>
      <c r="B9565" t="s">
        <v>8500</v>
      </c>
      <c r="C9565" t="s">
        <v>33477</v>
      </c>
      <c r="D9565" t="s">
        <v>33476</v>
      </c>
      <c r="E9565"/>
      <c r="F9565"/>
      <c r="G9565"/>
      <c r="H9565"/>
      <c r="I9565"/>
      <c r="J9565"/>
      <c r="U9565" s="43"/>
      <c r="AE9565"/>
    </row>
    <row r="9566" spans="1:31">
      <c r="A9566">
        <v>25150</v>
      </c>
      <c r="B9566" t="s">
        <v>8501</v>
      </c>
      <c r="C9566" t="s">
        <v>33478</v>
      </c>
      <c r="D9566" t="s">
        <v>33476</v>
      </c>
      <c r="E9566"/>
      <c r="F9566"/>
      <c r="G9566"/>
      <c r="H9566"/>
      <c r="I9566"/>
      <c r="J9566"/>
      <c r="U9566" s="43"/>
      <c r="AE9566"/>
    </row>
    <row r="9567" spans="1:31">
      <c r="A9567">
        <v>25150</v>
      </c>
      <c r="B9567" t="s">
        <v>8501</v>
      </c>
      <c r="C9567" t="s">
        <v>33478</v>
      </c>
      <c r="D9567" t="s">
        <v>33476</v>
      </c>
      <c r="E9567"/>
      <c r="F9567"/>
      <c r="G9567"/>
      <c r="H9567"/>
      <c r="I9567"/>
      <c r="J9567"/>
      <c r="U9567" s="43"/>
      <c r="AE9567"/>
    </row>
    <row r="9568" spans="1:31">
      <c r="A9568">
        <v>25600</v>
      </c>
      <c r="B9568" t="s">
        <v>8502</v>
      </c>
      <c r="C9568" t="s">
        <v>33478</v>
      </c>
      <c r="D9568" t="s">
        <v>33476</v>
      </c>
      <c r="E9568"/>
      <c r="F9568"/>
      <c r="G9568"/>
      <c r="H9568"/>
      <c r="I9568"/>
      <c r="J9568"/>
      <c r="U9568" s="43"/>
      <c r="AE9568"/>
    </row>
    <row r="9569" spans="1:31">
      <c r="A9569">
        <v>25110</v>
      </c>
      <c r="B9569" t="s">
        <v>8503</v>
      </c>
      <c r="C9569" t="s">
        <v>33478</v>
      </c>
      <c r="D9569" t="s">
        <v>33476</v>
      </c>
      <c r="E9569"/>
      <c r="F9569"/>
      <c r="G9569"/>
      <c r="H9569"/>
      <c r="I9569"/>
      <c r="J9569"/>
      <c r="U9569" s="43"/>
      <c r="AE9569"/>
    </row>
    <row r="9570" spans="1:31">
      <c r="A9570">
        <v>25490</v>
      </c>
      <c r="B9570" t="s">
        <v>8504</v>
      </c>
      <c r="C9570" t="s">
        <v>33478</v>
      </c>
      <c r="D9570" t="e">
        <v>#N/A</v>
      </c>
      <c r="E9570"/>
      <c r="F9570"/>
      <c r="G9570"/>
      <c r="H9570"/>
      <c r="I9570"/>
      <c r="J9570"/>
      <c r="U9570" s="43"/>
      <c r="AE9570"/>
    </row>
    <row r="9571" spans="1:31">
      <c r="A9571">
        <v>25420</v>
      </c>
      <c r="B9571" t="s">
        <v>8505</v>
      </c>
      <c r="C9571" t="s">
        <v>33478</v>
      </c>
      <c r="D9571" t="e">
        <v>#N/A</v>
      </c>
      <c r="E9571"/>
      <c r="F9571"/>
      <c r="G9571"/>
      <c r="H9571"/>
      <c r="I9571"/>
      <c r="J9571"/>
      <c r="U9571" s="43"/>
      <c r="AE9571"/>
    </row>
    <row r="9572" spans="1:31">
      <c r="A9572">
        <v>25190</v>
      </c>
      <c r="B9572" t="s">
        <v>8506</v>
      </c>
      <c r="C9572" t="s">
        <v>33478</v>
      </c>
      <c r="D9572" t="s">
        <v>33476</v>
      </c>
      <c r="E9572"/>
      <c r="F9572"/>
      <c r="G9572"/>
      <c r="H9572"/>
      <c r="I9572"/>
      <c r="J9572"/>
      <c r="U9572" s="43"/>
      <c r="AE9572"/>
    </row>
    <row r="9573" spans="1:31">
      <c r="A9573">
        <v>25450</v>
      </c>
      <c r="B9573" t="s">
        <v>8507</v>
      </c>
      <c r="C9573" t="s">
        <v>33478</v>
      </c>
      <c r="D9573" t="e">
        <v>#N/A</v>
      </c>
      <c r="E9573"/>
      <c r="F9573"/>
      <c r="G9573"/>
      <c r="H9573"/>
      <c r="I9573"/>
      <c r="J9573"/>
      <c r="U9573" s="43"/>
      <c r="AE9573"/>
    </row>
    <row r="9574" spans="1:31">
      <c r="A9574">
        <v>25310</v>
      </c>
      <c r="B9574" t="s">
        <v>8508</v>
      </c>
      <c r="C9574" t="s">
        <v>33478</v>
      </c>
      <c r="D9574" t="s">
        <v>33476</v>
      </c>
      <c r="E9574"/>
      <c r="F9574"/>
      <c r="G9574"/>
      <c r="H9574"/>
      <c r="I9574"/>
      <c r="J9574"/>
      <c r="U9574" s="43"/>
      <c r="AE9574"/>
    </row>
    <row r="9575" spans="1:31">
      <c r="A9575">
        <v>25410</v>
      </c>
      <c r="B9575" t="s">
        <v>8509</v>
      </c>
      <c r="C9575" t="s">
        <v>33477</v>
      </c>
      <c r="D9575" t="s">
        <v>33476</v>
      </c>
      <c r="E9575"/>
      <c r="F9575"/>
      <c r="G9575"/>
      <c r="H9575"/>
      <c r="I9575"/>
      <c r="J9575"/>
      <c r="U9575" s="43"/>
      <c r="AE9575"/>
    </row>
    <row r="9576" spans="1:31">
      <c r="A9576">
        <v>25230</v>
      </c>
      <c r="B9576" t="s">
        <v>8510</v>
      </c>
      <c r="C9576" t="s">
        <v>33478</v>
      </c>
      <c r="D9576" t="s">
        <v>33476</v>
      </c>
      <c r="E9576"/>
      <c r="F9576"/>
      <c r="G9576"/>
      <c r="H9576"/>
      <c r="I9576"/>
      <c r="J9576"/>
      <c r="U9576" s="43"/>
      <c r="AE9576"/>
    </row>
    <row r="9577" spans="1:31">
      <c r="A9577">
        <v>25960</v>
      </c>
      <c r="B9577" t="s">
        <v>8511</v>
      </c>
      <c r="C9577" t="s">
        <v>33478</v>
      </c>
      <c r="D9577" t="s">
        <v>33476</v>
      </c>
      <c r="E9577"/>
      <c r="F9577"/>
      <c r="G9577"/>
      <c r="H9577"/>
      <c r="I9577"/>
      <c r="J9577"/>
      <c r="U9577" s="43"/>
      <c r="AE9577"/>
    </row>
    <row r="9578" spans="1:31">
      <c r="A9578">
        <v>25750</v>
      </c>
      <c r="B9578" t="s">
        <v>8512</v>
      </c>
      <c r="C9578" t="s">
        <v>33478</v>
      </c>
      <c r="D9578" t="e">
        <v>#N/A</v>
      </c>
      <c r="E9578"/>
      <c r="F9578"/>
      <c r="G9578"/>
      <c r="H9578"/>
      <c r="I9578"/>
      <c r="J9578"/>
      <c r="U9578" s="43"/>
      <c r="AE9578"/>
    </row>
    <row r="9579" spans="1:31">
      <c r="A9579">
        <v>25330</v>
      </c>
      <c r="B9579" t="s">
        <v>8513</v>
      </c>
      <c r="C9579" t="s">
        <v>33478</v>
      </c>
      <c r="D9579" t="s">
        <v>33476</v>
      </c>
      <c r="E9579"/>
      <c r="F9579"/>
      <c r="G9579"/>
      <c r="H9579"/>
      <c r="I9579"/>
      <c r="J9579"/>
      <c r="U9579" s="43"/>
      <c r="AE9579"/>
    </row>
    <row r="9580" spans="1:31">
      <c r="A9580">
        <v>25870</v>
      </c>
      <c r="B9580" t="s">
        <v>8514</v>
      </c>
      <c r="C9580" t="s">
        <v>33477</v>
      </c>
      <c r="D9580" t="s">
        <v>33476</v>
      </c>
      <c r="E9580"/>
      <c r="F9580"/>
      <c r="G9580"/>
      <c r="H9580"/>
      <c r="I9580"/>
      <c r="J9580"/>
      <c r="U9580" s="43"/>
      <c r="AE9580"/>
    </row>
    <row r="9581" spans="1:31">
      <c r="A9581">
        <v>25300</v>
      </c>
      <c r="B9581" t="s">
        <v>8515</v>
      </c>
      <c r="C9581" t="s">
        <v>33478</v>
      </c>
      <c r="D9581" t="s">
        <v>33476</v>
      </c>
      <c r="E9581"/>
      <c r="F9581"/>
      <c r="G9581"/>
      <c r="H9581"/>
      <c r="I9581"/>
      <c r="J9581"/>
      <c r="U9581" s="43"/>
      <c r="AE9581"/>
    </row>
    <row r="9582" spans="1:31">
      <c r="A9582">
        <v>25560</v>
      </c>
      <c r="B9582" t="s">
        <v>8516</v>
      </c>
      <c r="C9582" t="s">
        <v>33478</v>
      </c>
      <c r="D9582" t="s">
        <v>33476</v>
      </c>
      <c r="E9582"/>
      <c r="F9582"/>
      <c r="G9582"/>
      <c r="H9582"/>
      <c r="I9582"/>
      <c r="J9582"/>
      <c r="U9582" s="43"/>
      <c r="AE9582"/>
    </row>
    <row r="9583" spans="1:31">
      <c r="A9583">
        <v>25510</v>
      </c>
      <c r="B9583" t="s">
        <v>8517</v>
      </c>
      <c r="C9583" t="s">
        <v>33478</v>
      </c>
      <c r="D9583" t="s">
        <v>33476</v>
      </c>
      <c r="E9583"/>
      <c r="F9583"/>
      <c r="G9583"/>
      <c r="H9583"/>
      <c r="I9583"/>
      <c r="J9583"/>
      <c r="U9583" s="43"/>
      <c r="AE9583"/>
    </row>
    <row r="9584" spans="1:31">
      <c r="A9584">
        <v>25300</v>
      </c>
      <c r="B9584" t="s">
        <v>8518</v>
      </c>
      <c r="C9584" t="s">
        <v>33478</v>
      </c>
      <c r="D9584" t="s">
        <v>33476</v>
      </c>
      <c r="E9584"/>
      <c r="F9584"/>
      <c r="G9584"/>
      <c r="H9584"/>
      <c r="I9584"/>
      <c r="J9584"/>
      <c r="U9584" s="43"/>
      <c r="AE9584"/>
    </row>
    <row r="9585" spans="1:31">
      <c r="A9585">
        <v>25550</v>
      </c>
      <c r="B9585" t="s">
        <v>8519</v>
      </c>
      <c r="C9585" t="s">
        <v>33478</v>
      </c>
      <c r="D9585" t="s">
        <v>33476</v>
      </c>
      <c r="E9585"/>
      <c r="F9585"/>
      <c r="G9585"/>
      <c r="H9585"/>
      <c r="I9585"/>
      <c r="J9585"/>
      <c r="U9585" s="43"/>
      <c r="AE9585"/>
    </row>
    <row r="9586" spans="1:31">
      <c r="A9586">
        <v>25580</v>
      </c>
      <c r="B9586" t="s">
        <v>8520</v>
      </c>
      <c r="C9586" t="s">
        <v>33478</v>
      </c>
      <c r="D9586" t="s">
        <v>33476</v>
      </c>
      <c r="E9586"/>
      <c r="F9586"/>
      <c r="G9586"/>
      <c r="H9586"/>
      <c r="I9586"/>
      <c r="J9586"/>
      <c r="U9586" s="43"/>
      <c r="AE9586"/>
    </row>
    <row r="9587" spans="1:31">
      <c r="A9587">
        <v>25440</v>
      </c>
      <c r="B9587" t="s">
        <v>8521</v>
      </c>
      <c r="C9587" t="s">
        <v>33477</v>
      </c>
      <c r="D9587" t="s">
        <v>33476</v>
      </c>
      <c r="E9587"/>
      <c r="F9587"/>
      <c r="G9587"/>
      <c r="H9587"/>
      <c r="I9587"/>
      <c r="J9587"/>
      <c r="U9587" s="43"/>
      <c r="AE9587"/>
    </row>
    <row r="9588" spans="1:31">
      <c r="A9588">
        <v>25550</v>
      </c>
      <c r="B9588" t="s">
        <v>8522</v>
      </c>
      <c r="C9588" t="s">
        <v>33478</v>
      </c>
      <c r="D9588" t="s">
        <v>33476</v>
      </c>
      <c r="E9588"/>
      <c r="F9588"/>
      <c r="G9588"/>
      <c r="H9588"/>
      <c r="I9588"/>
      <c r="J9588"/>
      <c r="U9588" s="43"/>
      <c r="AE9588"/>
    </row>
    <row r="9589" spans="1:31">
      <c r="A9589">
        <v>25580</v>
      </c>
      <c r="B9589" t="s">
        <v>6842</v>
      </c>
      <c r="C9589" t="s">
        <v>33478</v>
      </c>
      <c r="D9589" t="s">
        <v>33476</v>
      </c>
      <c r="E9589"/>
      <c r="F9589"/>
      <c r="G9589"/>
      <c r="H9589"/>
      <c r="I9589"/>
      <c r="J9589"/>
      <c r="U9589" s="43"/>
      <c r="AE9589"/>
    </row>
    <row r="9590" spans="1:31">
      <c r="A9590">
        <v>25480</v>
      </c>
      <c r="B9590" t="s">
        <v>8523</v>
      </c>
      <c r="C9590" t="s">
        <v>33477</v>
      </c>
      <c r="D9590" t="s">
        <v>33476</v>
      </c>
      <c r="E9590"/>
      <c r="F9590"/>
      <c r="G9590"/>
      <c r="H9590"/>
      <c r="I9590"/>
      <c r="J9590"/>
      <c r="U9590" s="43"/>
      <c r="AE9590"/>
    </row>
    <row r="9591" spans="1:31">
      <c r="A9591">
        <v>25480</v>
      </c>
      <c r="B9591" t="s">
        <v>8523</v>
      </c>
      <c r="C9591" t="s">
        <v>33477</v>
      </c>
      <c r="D9591" t="s">
        <v>33476</v>
      </c>
      <c r="E9591"/>
      <c r="F9591"/>
      <c r="G9591"/>
      <c r="H9591"/>
      <c r="I9591"/>
      <c r="J9591"/>
      <c r="U9591" s="43"/>
      <c r="AE9591"/>
    </row>
    <row r="9592" spans="1:31">
      <c r="A9592">
        <v>25140</v>
      </c>
      <c r="B9592" t="s">
        <v>8524</v>
      </c>
      <c r="C9592" t="s">
        <v>33478</v>
      </c>
      <c r="D9592" t="s">
        <v>33476</v>
      </c>
      <c r="E9592"/>
      <c r="F9592"/>
      <c r="G9592"/>
      <c r="H9592"/>
      <c r="I9592"/>
      <c r="J9592"/>
      <c r="U9592" s="43"/>
      <c r="AE9592"/>
    </row>
    <row r="9593" spans="1:31">
      <c r="A9593">
        <v>25150</v>
      </c>
      <c r="B9593" t="s">
        <v>8525</v>
      </c>
      <c r="C9593" t="s">
        <v>33478</v>
      </c>
      <c r="D9593" t="s">
        <v>33476</v>
      </c>
      <c r="E9593"/>
      <c r="F9593"/>
      <c r="G9593"/>
      <c r="H9593"/>
      <c r="I9593"/>
      <c r="J9593"/>
      <c r="U9593" s="43"/>
      <c r="AE9593"/>
    </row>
    <row r="9594" spans="1:31">
      <c r="A9594">
        <v>25640</v>
      </c>
      <c r="B9594" t="s">
        <v>8526</v>
      </c>
      <c r="C9594" t="s">
        <v>33478</v>
      </c>
      <c r="D9594" t="s">
        <v>33476</v>
      </c>
      <c r="E9594"/>
      <c r="F9594"/>
      <c r="G9594"/>
      <c r="H9594"/>
      <c r="I9594"/>
      <c r="J9594"/>
      <c r="U9594" s="43"/>
      <c r="AE9594"/>
    </row>
    <row r="9595" spans="1:31">
      <c r="A9595">
        <v>25150</v>
      </c>
      <c r="B9595" t="s">
        <v>8527</v>
      </c>
      <c r="C9595" t="s">
        <v>33478</v>
      </c>
      <c r="D9595" t="s">
        <v>33476</v>
      </c>
      <c r="E9595"/>
      <c r="F9595"/>
      <c r="G9595"/>
      <c r="H9595"/>
      <c r="I9595"/>
      <c r="J9595"/>
      <c r="U9595" s="43"/>
      <c r="AE9595"/>
    </row>
    <row r="9596" spans="1:31">
      <c r="A9596">
        <v>25170</v>
      </c>
      <c r="B9596" t="s">
        <v>8528</v>
      </c>
      <c r="C9596" t="s">
        <v>33477</v>
      </c>
      <c r="D9596" t="s">
        <v>33476</v>
      </c>
      <c r="E9596"/>
      <c r="F9596"/>
      <c r="G9596"/>
      <c r="H9596"/>
      <c r="I9596"/>
      <c r="J9596"/>
      <c r="U9596" s="43"/>
      <c r="AE9596"/>
    </row>
    <row r="9597" spans="1:31">
      <c r="A9597">
        <v>25530</v>
      </c>
      <c r="B9597" t="s">
        <v>8529</v>
      </c>
      <c r="C9597" t="s">
        <v>33478</v>
      </c>
      <c r="D9597" t="s">
        <v>33476</v>
      </c>
      <c r="E9597"/>
      <c r="F9597"/>
      <c r="G9597"/>
      <c r="H9597"/>
      <c r="I9597"/>
      <c r="J9597"/>
      <c r="U9597" s="43"/>
      <c r="AE9597"/>
    </row>
    <row r="9598" spans="1:31">
      <c r="A9598">
        <v>25800</v>
      </c>
      <c r="B9598" t="s">
        <v>8530</v>
      </c>
      <c r="C9598" t="s">
        <v>33478</v>
      </c>
      <c r="D9598" t="s">
        <v>33476</v>
      </c>
      <c r="E9598"/>
      <c r="F9598"/>
      <c r="G9598"/>
      <c r="H9598"/>
      <c r="I9598"/>
      <c r="J9598"/>
      <c r="U9598" s="43"/>
      <c r="AE9598"/>
    </row>
    <row r="9599" spans="1:31">
      <c r="A9599">
        <v>25290</v>
      </c>
      <c r="B9599" t="s">
        <v>8531</v>
      </c>
      <c r="C9599" t="s">
        <v>33478</v>
      </c>
      <c r="D9599" t="s">
        <v>33476</v>
      </c>
      <c r="E9599"/>
      <c r="F9599"/>
      <c r="G9599"/>
      <c r="H9599"/>
      <c r="I9599"/>
      <c r="J9599"/>
      <c r="U9599" s="43"/>
      <c r="AE9599"/>
    </row>
    <row r="9600" spans="1:31">
      <c r="A9600">
        <v>25110</v>
      </c>
      <c r="B9600" t="s">
        <v>8532</v>
      </c>
      <c r="C9600" t="s">
        <v>33478</v>
      </c>
      <c r="D9600" t="s">
        <v>33476</v>
      </c>
      <c r="E9600"/>
      <c r="F9600"/>
      <c r="G9600"/>
      <c r="H9600"/>
      <c r="I9600"/>
      <c r="J9600"/>
      <c r="U9600" s="43"/>
      <c r="AE9600"/>
    </row>
    <row r="9601" spans="1:31">
      <c r="A9601">
        <v>25580</v>
      </c>
      <c r="B9601" t="s">
        <v>8533</v>
      </c>
      <c r="C9601" t="s">
        <v>33478</v>
      </c>
      <c r="D9601" t="s">
        <v>33476</v>
      </c>
      <c r="E9601"/>
      <c r="F9601"/>
      <c r="G9601"/>
      <c r="H9601"/>
      <c r="I9601"/>
      <c r="J9601"/>
      <c r="U9601" s="43"/>
      <c r="AE9601"/>
    </row>
    <row r="9602" spans="1:31">
      <c r="A9602">
        <v>25580</v>
      </c>
      <c r="B9602" t="s">
        <v>8533</v>
      </c>
      <c r="C9602" t="s">
        <v>33478</v>
      </c>
      <c r="D9602" t="s">
        <v>33476</v>
      </c>
      <c r="E9602"/>
      <c r="F9602"/>
      <c r="G9602"/>
      <c r="H9602"/>
      <c r="I9602"/>
      <c r="J9602"/>
      <c r="U9602" s="43"/>
      <c r="AE9602"/>
    </row>
    <row r="9603" spans="1:31">
      <c r="A9603">
        <v>25620</v>
      </c>
      <c r="B9603" t="s">
        <v>8533</v>
      </c>
      <c r="C9603" t="s">
        <v>33478</v>
      </c>
      <c r="D9603" t="e">
        <v>#N/A</v>
      </c>
      <c r="E9603"/>
      <c r="F9603"/>
      <c r="G9603"/>
      <c r="H9603"/>
      <c r="I9603"/>
      <c r="J9603"/>
      <c r="U9603" s="43"/>
      <c r="AE9603"/>
    </row>
    <row r="9604" spans="1:31">
      <c r="A9604">
        <v>25330</v>
      </c>
      <c r="B9604" t="s">
        <v>8534</v>
      </c>
      <c r="C9604" t="s">
        <v>33478</v>
      </c>
      <c r="D9604" t="s">
        <v>33476</v>
      </c>
      <c r="E9604"/>
      <c r="F9604"/>
      <c r="G9604"/>
      <c r="H9604"/>
      <c r="I9604"/>
      <c r="J9604"/>
      <c r="U9604" s="43"/>
      <c r="AE9604"/>
    </row>
    <row r="9605" spans="1:31">
      <c r="A9605">
        <v>25330</v>
      </c>
      <c r="B9605" t="s">
        <v>8534</v>
      </c>
      <c r="C9605" t="s">
        <v>33478</v>
      </c>
      <c r="D9605" t="s">
        <v>33476</v>
      </c>
      <c r="E9605"/>
      <c r="F9605"/>
      <c r="G9605"/>
      <c r="H9605"/>
      <c r="I9605"/>
      <c r="J9605"/>
      <c r="U9605" s="43"/>
      <c r="AE9605"/>
    </row>
    <row r="9606" spans="1:31">
      <c r="A9606">
        <v>25330</v>
      </c>
      <c r="B9606" t="s">
        <v>8534</v>
      </c>
      <c r="C9606" t="s">
        <v>33478</v>
      </c>
      <c r="D9606" t="s">
        <v>33476</v>
      </c>
      <c r="E9606"/>
      <c r="F9606"/>
      <c r="G9606"/>
      <c r="H9606"/>
      <c r="I9606"/>
      <c r="J9606"/>
      <c r="U9606" s="43"/>
      <c r="AE9606"/>
    </row>
    <row r="9607" spans="1:31">
      <c r="A9607">
        <v>25330</v>
      </c>
      <c r="B9607" t="s">
        <v>8534</v>
      </c>
      <c r="C9607" t="s">
        <v>33478</v>
      </c>
      <c r="D9607" t="s">
        <v>33476</v>
      </c>
      <c r="E9607"/>
      <c r="F9607"/>
      <c r="G9607"/>
      <c r="H9607"/>
      <c r="I9607"/>
      <c r="J9607"/>
      <c r="U9607" s="43"/>
      <c r="AE9607"/>
    </row>
    <row r="9608" spans="1:31">
      <c r="A9608">
        <v>25330</v>
      </c>
      <c r="B9608" t="s">
        <v>8534</v>
      </c>
      <c r="C9608" t="s">
        <v>33478</v>
      </c>
      <c r="D9608" t="s">
        <v>33476</v>
      </c>
      <c r="E9608"/>
      <c r="F9608"/>
      <c r="G9608"/>
      <c r="H9608"/>
      <c r="I9608"/>
      <c r="J9608"/>
      <c r="U9608" s="43"/>
      <c r="AE9608"/>
    </row>
    <row r="9609" spans="1:31">
      <c r="A9609">
        <v>25260</v>
      </c>
      <c r="B9609" t="s">
        <v>8535</v>
      </c>
      <c r="C9609" t="s">
        <v>33478</v>
      </c>
      <c r="D9609" t="s">
        <v>33476</v>
      </c>
      <c r="E9609"/>
      <c r="F9609"/>
      <c r="G9609"/>
      <c r="H9609"/>
      <c r="I9609"/>
      <c r="J9609"/>
      <c r="U9609" s="43"/>
      <c r="AE9609"/>
    </row>
    <row r="9610" spans="1:31">
      <c r="A9610">
        <v>25170</v>
      </c>
      <c r="B9610" t="s">
        <v>8536</v>
      </c>
      <c r="C9610" t="s">
        <v>33477</v>
      </c>
      <c r="D9610" t="s">
        <v>33476</v>
      </c>
      <c r="E9610"/>
      <c r="F9610"/>
      <c r="G9610"/>
      <c r="H9610"/>
      <c r="I9610"/>
      <c r="J9610"/>
      <c r="U9610" s="43"/>
      <c r="AE9610"/>
    </row>
    <row r="9611" spans="1:31">
      <c r="A9611">
        <v>25250</v>
      </c>
      <c r="B9611" t="s">
        <v>8537</v>
      </c>
      <c r="C9611" t="s">
        <v>33478</v>
      </c>
      <c r="D9611" t="s">
        <v>33476</v>
      </c>
      <c r="E9611"/>
      <c r="F9611"/>
      <c r="G9611"/>
      <c r="H9611"/>
      <c r="I9611"/>
      <c r="J9611"/>
      <c r="U9611" s="43"/>
      <c r="AE9611"/>
    </row>
    <row r="9612" spans="1:31">
      <c r="A9612">
        <v>25800</v>
      </c>
      <c r="B9612" t="s">
        <v>8538</v>
      </c>
      <c r="C9612" t="s">
        <v>33478</v>
      </c>
      <c r="D9612" t="s">
        <v>33476</v>
      </c>
      <c r="E9612"/>
      <c r="F9612"/>
      <c r="G9612"/>
      <c r="H9612"/>
      <c r="I9612"/>
      <c r="J9612"/>
      <c r="U9612" s="43"/>
      <c r="AE9612"/>
    </row>
    <row r="9613" spans="1:31">
      <c r="A9613">
        <v>25460</v>
      </c>
      <c r="B9613" t="s">
        <v>8539</v>
      </c>
      <c r="C9613" t="s">
        <v>33478</v>
      </c>
      <c r="D9613" t="e">
        <v>#N/A</v>
      </c>
      <c r="E9613"/>
      <c r="F9613"/>
      <c r="G9613"/>
      <c r="H9613"/>
      <c r="I9613"/>
      <c r="J9613"/>
      <c r="U9613" s="43"/>
      <c r="AE9613"/>
    </row>
    <row r="9614" spans="1:31">
      <c r="A9614">
        <v>25520</v>
      </c>
      <c r="B9614" t="s">
        <v>8540</v>
      </c>
      <c r="C9614" t="s">
        <v>33478</v>
      </c>
      <c r="D9614" t="s">
        <v>33476</v>
      </c>
      <c r="E9614"/>
      <c r="F9614"/>
      <c r="G9614"/>
      <c r="H9614"/>
      <c r="I9614"/>
      <c r="J9614"/>
      <c r="U9614" s="43"/>
      <c r="AE9614"/>
    </row>
    <row r="9615" spans="1:31">
      <c r="A9615">
        <v>25400</v>
      </c>
      <c r="B9615" t="s">
        <v>8541</v>
      </c>
      <c r="C9615" t="s">
        <v>33478</v>
      </c>
      <c r="D9615" t="e">
        <v>#N/A</v>
      </c>
      <c r="E9615"/>
      <c r="F9615"/>
      <c r="G9615"/>
      <c r="H9615"/>
      <c r="I9615"/>
      <c r="J9615"/>
      <c r="U9615" s="43"/>
      <c r="AE9615"/>
    </row>
    <row r="9616" spans="1:31">
      <c r="A9616">
        <v>25530</v>
      </c>
      <c r="B9616" t="s">
        <v>8542</v>
      </c>
      <c r="C9616" t="s">
        <v>33478</v>
      </c>
      <c r="D9616" t="s">
        <v>33476</v>
      </c>
      <c r="E9616"/>
      <c r="F9616"/>
      <c r="G9616"/>
      <c r="H9616"/>
      <c r="I9616"/>
      <c r="J9616"/>
      <c r="U9616" s="43"/>
      <c r="AE9616"/>
    </row>
    <row r="9617" spans="1:31">
      <c r="A9617">
        <v>25250</v>
      </c>
      <c r="B9617" t="s">
        <v>8543</v>
      </c>
      <c r="C9617" t="s">
        <v>33478</v>
      </c>
      <c r="D9617" t="s">
        <v>33476</v>
      </c>
      <c r="E9617"/>
      <c r="F9617"/>
      <c r="G9617"/>
      <c r="H9617"/>
      <c r="I9617"/>
      <c r="J9617"/>
      <c r="U9617" s="43"/>
      <c r="AE9617"/>
    </row>
    <row r="9618" spans="1:31">
      <c r="A9618">
        <v>25580</v>
      </c>
      <c r="B9618" t="s">
        <v>8544</v>
      </c>
      <c r="C9618" t="s">
        <v>33478</v>
      </c>
      <c r="D9618" t="s">
        <v>33476</v>
      </c>
      <c r="E9618"/>
      <c r="F9618"/>
      <c r="G9618"/>
      <c r="H9618"/>
      <c r="I9618"/>
      <c r="J9618"/>
      <c r="U9618" s="43"/>
      <c r="AE9618"/>
    </row>
    <row r="9619" spans="1:31">
      <c r="A9619">
        <v>25470</v>
      </c>
      <c r="B9619" t="s">
        <v>8545</v>
      </c>
      <c r="C9619" t="s">
        <v>33478</v>
      </c>
      <c r="D9619" t="s">
        <v>33476</v>
      </c>
      <c r="E9619"/>
      <c r="F9619"/>
      <c r="G9619"/>
      <c r="H9619"/>
      <c r="I9619"/>
      <c r="J9619"/>
      <c r="U9619" s="43"/>
      <c r="AE9619"/>
    </row>
    <row r="9620" spans="1:31">
      <c r="A9620">
        <v>25410</v>
      </c>
      <c r="B9620" t="s">
        <v>8546</v>
      </c>
      <c r="C9620" t="s">
        <v>33477</v>
      </c>
      <c r="D9620" t="s">
        <v>33476</v>
      </c>
      <c r="E9620"/>
      <c r="F9620"/>
      <c r="G9620"/>
      <c r="H9620"/>
      <c r="I9620"/>
      <c r="J9620"/>
      <c r="U9620" s="43"/>
      <c r="AE9620"/>
    </row>
    <row r="9621" spans="1:31">
      <c r="A9621">
        <v>25330</v>
      </c>
      <c r="B9621" t="s">
        <v>8547</v>
      </c>
      <c r="C9621" t="s">
        <v>33478</v>
      </c>
      <c r="D9621" t="s">
        <v>33476</v>
      </c>
      <c r="E9621"/>
      <c r="F9621"/>
      <c r="G9621"/>
      <c r="H9621"/>
      <c r="I9621"/>
      <c r="J9621"/>
      <c r="U9621" s="43"/>
      <c r="AE9621"/>
    </row>
    <row r="9622" spans="1:31">
      <c r="A9622">
        <v>25490</v>
      </c>
      <c r="B9622" t="s">
        <v>8548</v>
      </c>
      <c r="C9622" t="s">
        <v>33478</v>
      </c>
      <c r="D9622" t="e">
        <v>#N/A</v>
      </c>
      <c r="E9622"/>
      <c r="F9622"/>
      <c r="G9622"/>
      <c r="H9622"/>
      <c r="I9622"/>
      <c r="J9622"/>
      <c r="U9622" s="43"/>
      <c r="AE9622"/>
    </row>
    <row r="9623" spans="1:31">
      <c r="A9623">
        <v>25470</v>
      </c>
      <c r="B9623" t="s">
        <v>8549</v>
      </c>
      <c r="C9623" t="s">
        <v>33478</v>
      </c>
      <c r="D9623" t="s">
        <v>33476</v>
      </c>
      <c r="E9623"/>
      <c r="F9623"/>
      <c r="G9623"/>
      <c r="H9623"/>
      <c r="I9623"/>
      <c r="J9623"/>
      <c r="U9623" s="43"/>
      <c r="AE9623"/>
    </row>
    <row r="9624" spans="1:31">
      <c r="A9624">
        <v>25190</v>
      </c>
      <c r="B9624" t="s">
        <v>8550</v>
      </c>
      <c r="C9624" t="s">
        <v>33478</v>
      </c>
      <c r="D9624" t="s">
        <v>33476</v>
      </c>
      <c r="E9624"/>
      <c r="F9624"/>
      <c r="G9624"/>
      <c r="H9624"/>
      <c r="I9624"/>
      <c r="J9624"/>
      <c r="U9624" s="43"/>
      <c r="AE9624"/>
    </row>
    <row r="9625" spans="1:31">
      <c r="A9625">
        <v>25500</v>
      </c>
      <c r="B9625" t="s">
        <v>8551</v>
      </c>
      <c r="C9625" t="s">
        <v>33478</v>
      </c>
      <c r="D9625" t="s">
        <v>33476</v>
      </c>
      <c r="E9625"/>
      <c r="F9625"/>
      <c r="G9625"/>
      <c r="H9625"/>
      <c r="I9625"/>
      <c r="J9625"/>
      <c r="U9625" s="43"/>
      <c r="AE9625"/>
    </row>
    <row r="9626" spans="1:31">
      <c r="A9626">
        <v>25330</v>
      </c>
      <c r="B9626" t="s">
        <v>8552</v>
      </c>
      <c r="C9626" t="s">
        <v>33478</v>
      </c>
      <c r="D9626" t="s">
        <v>33476</v>
      </c>
      <c r="E9626"/>
      <c r="F9626"/>
      <c r="G9626"/>
      <c r="H9626"/>
      <c r="I9626"/>
      <c r="J9626"/>
      <c r="U9626" s="43"/>
      <c r="AE9626"/>
    </row>
    <row r="9627" spans="1:31">
      <c r="A9627">
        <v>25640</v>
      </c>
      <c r="B9627" t="s">
        <v>8553</v>
      </c>
      <c r="C9627" t="s">
        <v>33478</v>
      </c>
      <c r="D9627" t="s">
        <v>33476</v>
      </c>
      <c r="E9627"/>
      <c r="F9627"/>
      <c r="G9627"/>
      <c r="H9627"/>
      <c r="I9627"/>
      <c r="J9627"/>
      <c r="U9627" s="43"/>
      <c r="AE9627"/>
    </row>
    <row r="9628" spans="1:31">
      <c r="A9628">
        <v>25390</v>
      </c>
      <c r="B9628" t="s">
        <v>8554</v>
      </c>
      <c r="C9628" t="s">
        <v>33478</v>
      </c>
      <c r="D9628" t="s">
        <v>33476</v>
      </c>
      <c r="E9628"/>
      <c r="F9628"/>
      <c r="G9628"/>
      <c r="H9628"/>
      <c r="I9628"/>
      <c r="J9628"/>
      <c r="U9628" s="43"/>
      <c r="AE9628"/>
    </row>
    <row r="9629" spans="1:31">
      <c r="A9629">
        <v>25190</v>
      </c>
      <c r="B9629" t="s">
        <v>8555</v>
      </c>
      <c r="C9629" t="s">
        <v>33478</v>
      </c>
      <c r="D9629" t="s">
        <v>33476</v>
      </c>
      <c r="E9629"/>
      <c r="F9629"/>
      <c r="G9629"/>
      <c r="H9629"/>
      <c r="I9629"/>
      <c r="J9629"/>
      <c r="U9629" s="43"/>
      <c r="AE9629"/>
    </row>
    <row r="9630" spans="1:31">
      <c r="A9630">
        <v>25660</v>
      </c>
      <c r="B9630" t="s">
        <v>8556</v>
      </c>
      <c r="C9630" t="s">
        <v>33478</v>
      </c>
      <c r="D9630" t="s">
        <v>33476</v>
      </c>
      <c r="E9630"/>
      <c r="F9630"/>
      <c r="G9630"/>
      <c r="H9630"/>
      <c r="I9630"/>
      <c r="J9630"/>
      <c r="U9630" s="43"/>
      <c r="AE9630"/>
    </row>
    <row r="9631" spans="1:31">
      <c r="A9631">
        <v>25720</v>
      </c>
      <c r="B9631" t="s">
        <v>8556</v>
      </c>
      <c r="C9631" t="s">
        <v>33477</v>
      </c>
      <c r="D9631" t="s">
        <v>33476</v>
      </c>
      <c r="E9631"/>
      <c r="F9631"/>
      <c r="G9631"/>
      <c r="H9631"/>
      <c r="I9631"/>
      <c r="J9631"/>
      <c r="U9631" s="43"/>
      <c r="AE9631"/>
    </row>
    <row r="9632" spans="1:31">
      <c r="A9632">
        <v>25340</v>
      </c>
      <c r="B9632" t="s">
        <v>8557</v>
      </c>
      <c r="C9632" t="s">
        <v>33478</v>
      </c>
      <c r="D9632" t="s">
        <v>33476</v>
      </c>
      <c r="E9632"/>
      <c r="F9632"/>
      <c r="G9632"/>
      <c r="H9632"/>
      <c r="I9632"/>
      <c r="J9632"/>
      <c r="U9632" s="43"/>
      <c r="AE9632"/>
    </row>
    <row r="9633" spans="1:31">
      <c r="A9633">
        <v>25340</v>
      </c>
      <c r="B9633" t="s">
        <v>8558</v>
      </c>
      <c r="C9633" t="s">
        <v>33478</v>
      </c>
      <c r="D9633" t="s">
        <v>33476</v>
      </c>
      <c r="E9633"/>
      <c r="F9633"/>
      <c r="G9633"/>
      <c r="H9633"/>
      <c r="I9633"/>
      <c r="J9633"/>
      <c r="U9633" s="43"/>
      <c r="AE9633"/>
    </row>
    <row r="9634" spans="1:31">
      <c r="A9634">
        <v>25210</v>
      </c>
      <c r="B9634" t="s">
        <v>8559</v>
      </c>
      <c r="C9634" t="s">
        <v>33478</v>
      </c>
      <c r="D9634" t="s">
        <v>33476</v>
      </c>
      <c r="E9634"/>
      <c r="F9634"/>
      <c r="G9634"/>
      <c r="H9634"/>
      <c r="I9634"/>
      <c r="J9634"/>
      <c r="U9634" s="43"/>
      <c r="AE9634"/>
    </row>
    <row r="9635" spans="1:31">
      <c r="A9635">
        <v>25110</v>
      </c>
      <c r="B9635" t="s">
        <v>8560</v>
      </c>
      <c r="C9635" t="s">
        <v>33478</v>
      </c>
      <c r="D9635" t="s">
        <v>33476</v>
      </c>
      <c r="E9635"/>
      <c r="F9635"/>
      <c r="G9635"/>
      <c r="H9635"/>
      <c r="I9635"/>
      <c r="J9635"/>
      <c r="U9635" s="43"/>
      <c r="AE9635"/>
    </row>
    <row r="9636" spans="1:31">
      <c r="A9636">
        <v>25110</v>
      </c>
      <c r="B9636" t="s">
        <v>8561</v>
      </c>
      <c r="C9636" t="s">
        <v>33478</v>
      </c>
      <c r="D9636" t="s">
        <v>33476</v>
      </c>
      <c r="E9636"/>
      <c r="F9636"/>
      <c r="G9636"/>
      <c r="H9636"/>
      <c r="I9636"/>
      <c r="J9636"/>
      <c r="U9636" s="43"/>
      <c r="AE9636"/>
    </row>
    <row r="9637" spans="1:31">
      <c r="A9637">
        <v>25370</v>
      </c>
      <c r="B9637" t="s">
        <v>8562</v>
      </c>
      <c r="C9637" t="s">
        <v>33478</v>
      </c>
      <c r="D9637" t="s">
        <v>33476</v>
      </c>
      <c r="E9637"/>
      <c r="F9637"/>
      <c r="G9637"/>
      <c r="H9637"/>
      <c r="I9637"/>
      <c r="J9637"/>
      <c r="U9637" s="43"/>
      <c r="AE9637"/>
    </row>
    <row r="9638" spans="1:31">
      <c r="A9638">
        <v>25440</v>
      </c>
      <c r="B9638" t="s">
        <v>8563</v>
      </c>
      <c r="C9638" t="s">
        <v>33477</v>
      </c>
      <c r="D9638" t="s">
        <v>33476</v>
      </c>
      <c r="E9638"/>
      <c r="F9638"/>
      <c r="G9638"/>
      <c r="H9638"/>
      <c r="I9638"/>
      <c r="J9638"/>
      <c r="U9638" s="43"/>
      <c r="AE9638"/>
    </row>
    <row r="9639" spans="1:31">
      <c r="A9639">
        <v>25300</v>
      </c>
      <c r="B9639" t="s">
        <v>8564</v>
      </c>
      <c r="C9639" t="s">
        <v>33478</v>
      </c>
      <c r="D9639" t="s">
        <v>33476</v>
      </c>
      <c r="E9639"/>
      <c r="F9639"/>
      <c r="G9639"/>
      <c r="H9639"/>
      <c r="I9639"/>
      <c r="J9639"/>
      <c r="U9639" s="43"/>
      <c r="AE9639"/>
    </row>
    <row r="9640" spans="1:31">
      <c r="A9640">
        <v>25140</v>
      </c>
      <c r="B9640" t="s">
        <v>8565</v>
      </c>
      <c r="C9640" t="s">
        <v>33478</v>
      </c>
      <c r="D9640" t="s">
        <v>33476</v>
      </c>
      <c r="E9640"/>
      <c r="F9640"/>
      <c r="G9640"/>
      <c r="H9640"/>
      <c r="I9640"/>
      <c r="J9640"/>
      <c r="U9640" s="43"/>
      <c r="AE9640"/>
    </row>
    <row r="9641" spans="1:31">
      <c r="A9641">
        <v>25140</v>
      </c>
      <c r="B9641" t="s">
        <v>8566</v>
      </c>
      <c r="C9641" t="s">
        <v>33478</v>
      </c>
      <c r="D9641" t="s">
        <v>33476</v>
      </c>
      <c r="E9641"/>
      <c r="F9641"/>
      <c r="G9641"/>
      <c r="H9641"/>
      <c r="I9641"/>
      <c r="J9641"/>
      <c r="U9641" s="43"/>
      <c r="AE9641"/>
    </row>
    <row r="9642" spans="1:31">
      <c r="A9642">
        <v>25170</v>
      </c>
      <c r="B9642" t="s">
        <v>8567</v>
      </c>
      <c r="C9642" t="s">
        <v>33477</v>
      </c>
      <c r="D9642" t="s">
        <v>33476</v>
      </c>
      <c r="E9642"/>
      <c r="F9642"/>
      <c r="G9642"/>
      <c r="H9642"/>
      <c r="I9642"/>
      <c r="J9642"/>
      <c r="U9642" s="43"/>
      <c r="AE9642"/>
    </row>
    <row r="9643" spans="1:31">
      <c r="A9643">
        <v>25770</v>
      </c>
      <c r="B9643" t="s">
        <v>8568</v>
      </c>
      <c r="C9643" t="s">
        <v>33477</v>
      </c>
      <c r="D9643" t="e">
        <v>#N/A</v>
      </c>
      <c r="E9643"/>
      <c r="F9643"/>
      <c r="G9643"/>
      <c r="H9643"/>
      <c r="I9643"/>
      <c r="J9643"/>
      <c r="U9643" s="43"/>
      <c r="AE9643"/>
    </row>
    <row r="9644" spans="1:31">
      <c r="A9644">
        <v>25560</v>
      </c>
      <c r="B9644" t="s">
        <v>8569</v>
      </c>
      <c r="C9644" t="s">
        <v>33478</v>
      </c>
      <c r="D9644" t="s">
        <v>33476</v>
      </c>
      <c r="E9644"/>
      <c r="F9644"/>
      <c r="G9644"/>
      <c r="H9644"/>
      <c r="I9644"/>
      <c r="J9644"/>
      <c r="U9644" s="43"/>
      <c r="AE9644"/>
    </row>
    <row r="9645" spans="1:31">
      <c r="A9645">
        <v>25190</v>
      </c>
      <c r="B9645" t="s">
        <v>8570</v>
      </c>
      <c r="C9645" t="s">
        <v>33478</v>
      </c>
      <c r="D9645" t="s">
        <v>33476</v>
      </c>
      <c r="E9645"/>
      <c r="F9645"/>
      <c r="G9645"/>
      <c r="H9645"/>
      <c r="I9645"/>
      <c r="J9645"/>
      <c r="U9645" s="43"/>
      <c r="AE9645"/>
    </row>
    <row r="9646" spans="1:31">
      <c r="A9646">
        <v>25390</v>
      </c>
      <c r="B9646" t="s">
        <v>8571</v>
      </c>
      <c r="C9646" t="s">
        <v>33478</v>
      </c>
      <c r="D9646" t="s">
        <v>33476</v>
      </c>
      <c r="E9646"/>
      <c r="F9646"/>
      <c r="G9646"/>
      <c r="H9646"/>
      <c r="I9646"/>
      <c r="J9646"/>
      <c r="U9646" s="43"/>
      <c r="AE9646"/>
    </row>
    <row r="9647" spans="1:31">
      <c r="A9647">
        <v>25240</v>
      </c>
      <c r="B9647" t="s">
        <v>8572</v>
      </c>
      <c r="C9647" t="s">
        <v>33478</v>
      </c>
      <c r="D9647" t="s">
        <v>33476</v>
      </c>
      <c r="E9647"/>
      <c r="F9647"/>
      <c r="G9647"/>
      <c r="H9647"/>
      <c r="I9647"/>
      <c r="J9647"/>
      <c r="U9647" s="43"/>
      <c r="AE9647"/>
    </row>
    <row r="9648" spans="1:31">
      <c r="A9648">
        <v>25250</v>
      </c>
      <c r="B9648" t="s">
        <v>8573</v>
      </c>
      <c r="C9648" t="s">
        <v>33478</v>
      </c>
      <c r="D9648" t="s">
        <v>33476</v>
      </c>
      <c r="E9648"/>
      <c r="F9648"/>
      <c r="G9648"/>
      <c r="H9648"/>
      <c r="I9648"/>
      <c r="J9648"/>
      <c r="U9648" s="43"/>
      <c r="AE9648"/>
    </row>
    <row r="9649" spans="1:31">
      <c r="A9649">
        <v>25870</v>
      </c>
      <c r="B9649" t="s">
        <v>8574</v>
      </c>
      <c r="C9649" t="s">
        <v>33477</v>
      </c>
      <c r="D9649" t="s">
        <v>33476</v>
      </c>
      <c r="E9649"/>
      <c r="F9649"/>
      <c r="G9649"/>
      <c r="H9649"/>
      <c r="I9649"/>
      <c r="J9649"/>
      <c r="U9649" s="43"/>
      <c r="AE9649"/>
    </row>
    <row r="9650" spans="1:31">
      <c r="A9650">
        <v>25250</v>
      </c>
      <c r="B9650" t="s">
        <v>8575</v>
      </c>
      <c r="C9650" t="s">
        <v>33478</v>
      </c>
      <c r="D9650" t="s">
        <v>33476</v>
      </c>
      <c r="E9650"/>
      <c r="F9650"/>
      <c r="G9650"/>
      <c r="H9650"/>
      <c r="I9650"/>
      <c r="J9650"/>
      <c r="U9650" s="43"/>
      <c r="AE9650"/>
    </row>
    <row r="9651" spans="1:31">
      <c r="A9651">
        <v>25660</v>
      </c>
      <c r="B9651" t="s">
        <v>8576</v>
      </c>
      <c r="C9651" t="s">
        <v>33478</v>
      </c>
      <c r="D9651" t="s">
        <v>33476</v>
      </c>
      <c r="E9651"/>
      <c r="F9651"/>
      <c r="G9651"/>
      <c r="H9651"/>
      <c r="I9651"/>
      <c r="J9651"/>
      <c r="U9651" s="43"/>
      <c r="AE9651"/>
    </row>
    <row r="9652" spans="1:31">
      <c r="A9652">
        <v>25510</v>
      </c>
      <c r="B9652" t="s">
        <v>8577</v>
      </c>
      <c r="C9652" t="s">
        <v>33478</v>
      </c>
      <c r="D9652" t="s">
        <v>33476</v>
      </c>
      <c r="E9652"/>
      <c r="F9652"/>
      <c r="G9652"/>
      <c r="H9652"/>
      <c r="I9652"/>
      <c r="J9652"/>
      <c r="U9652" s="43"/>
      <c r="AE9652"/>
    </row>
    <row r="9653" spans="1:31">
      <c r="A9653">
        <v>25640</v>
      </c>
      <c r="B9653" t="s">
        <v>8578</v>
      </c>
      <c r="C9653" t="s">
        <v>33478</v>
      </c>
      <c r="D9653" t="s">
        <v>33476</v>
      </c>
      <c r="E9653"/>
      <c r="F9653"/>
      <c r="G9653"/>
      <c r="H9653"/>
      <c r="I9653"/>
      <c r="J9653"/>
      <c r="U9653" s="43"/>
      <c r="AE9653"/>
    </row>
    <row r="9654" spans="1:31">
      <c r="A9654">
        <v>25270</v>
      </c>
      <c r="B9654" t="s">
        <v>8579</v>
      </c>
      <c r="C9654" t="s">
        <v>33478</v>
      </c>
      <c r="D9654" t="s">
        <v>33476</v>
      </c>
      <c r="E9654"/>
      <c r="F9654"/>
      <c r="G9654"/>
      <c r="H9654"/>
      <c r="I9654"/>
      <c r="J9654"/>
      <c r="U9654" s="43"/>
      <c r="AE9654"/>
    </row>
    <row r="9655" spans="1:31">
      <c r="A9655">
        <v>25650</v>
      </c>
      <c r="B9655" t="s">
        <v>8580</v>
      </c>
      <c r="C9655" t="s">
        <v>33478</v>
      </c>
      <c r="D9655" t="s">
        <v>33476</v>
      </c>
      <c r="E9655"/>
      <c r="F9655"/>
      <c r="G9655"/>
      <c r="H9655"/>
      <c r="I9655"/>
      <c r="J9655"/>
      <c r="U9655" s="43"/>
      <c r="AE9655"/>
    </row>
    <row r="9656" spans="1:31">
      <c r="A9656">
        <v>25360</v>
      </c>
      <c r="B9656" t="s">
        <v>8581</v>
      </c>
      <c r="C9656" t="s">
        <v>33478</v>
      </c>
      <c r="D9656" t="s">
        <v>33476</v>
      </c>
      <c r="E9656"/>
      <c r="F9656"/>
      <c r="G9656"/>
      <c r="H9656"/>
      <c r="I9656"/>
      <c r="J9656"/>
      <c r="U9656" s="43"/>
      <c r="AE9656"/>
    </row>
    <row r="9657" spans="1:31">
      <c r="A9657">
        <v>25310</v>
      </c>
      <c r="B9657" t="s">
        <v>8582</v>
      </c>
      <c r="C9657" t="s">
        <v>33478</v>
      </c>
      <c r="D9657" t="s">
        <v>33476</v>
      </c>
      <c r="E9657"/>
      <c r="F9657"/>
      <c r="G9657"/>
      <c r="H9657"/>
      <c r="I9657"/>
      <c r="J9657"/>
      <c r="U9657" s="43"/>
      <c r="AE9657"/>
    </row>
    <row r="9658" spans="1:31">
      <c r="A9658">
        <v>25190</v>
      </c>
      <c r="B9658" t="s">
        <v>8583</v>
      </c>
      <c r="C9658" t="s">
        <v>33478</v>
      </c>
      <c r="D9658" t="s">
        <v>33476</v>
      </c>
      <c r="E9658"/>
      <c r="F9658"/>
      <c r="G9658"/>
      <c r="H9658"/>
      <c r="I9658"/>
      <c r="J9658"/>
      <c r="U9658" s="43"/>
      <c r="AE9658"/>
    </row>
    <row r="9659" spans="1:31">
      <c r="A9659">
        <v>25190</v>
      </c>
      <c r="B9659" t="s">
        <v>8583</v>
      </c>
      <c r="C9659" t="s">
        <v>33478</v>
      </c>
      <c r="D9659" t="s">
        <v>33476</v>
      </c>
      <c r="E9659"/>
      <c r="F9659"/>
      <c r="G9659"/>
      <c r="H9659"/>
      <c r="I9659"/>
      <c r="J9659"/>
      <c r="U9659" s="43"/>
      <c r="AE9659"/>
    </row>
    <row r="9660" spans="1:31">
      <c r="A9660">
        <v>25190</v>
      </c>
      <c r="B9660" t="s">
        <v>8583</v>
      </c>
      <c r="C9660" t="s">
        <v>33478</v>
      </c>
      <c r="D9660" t="s">
        <v>33476</v>
      </c>
      <c r="E9660"/>
      <c r="F9660"/>
      <c r="G9660"/>
      <c r="H9660"/>
      <c r="I9660"/>
      <c r="J9660"/>
      <c r="U9660" s="43"/>
      <c r="AE9660"/>
    </row>
    <row r="9661" spans="1:31">
      <c r="A9661">
        <v>25340</v>
      </c>
      <c r="B9661" t="s">
        <v>8584</v>
      </c>
      <c r="C9661" t="s">
        <v>33478</v>
      </c>
      <c r="D9661" t="s">
        <v>33476</v>
      </c>
      <c r="E9661"/>
      <c r="F9661"/>
      <c r="G9661"/>
      <c r="H9661"/>
      <c r="I9661"/>
      <c r="J9661"/>
      <c r="U9661" s="43"/>
      <c r="AE9661"/>
    </row>
    <row r="9662" spans="1:31">
      <c r="A9662">
        <v>25680</v>
      </c>
      <c r="B9662" t="s">
        <v>8585</v>
      </c>
      <c r="C9662" t="s">
        <v>33478</v>
      </c>
      <c r="D9662" t="s">
        <v>33476</v>
      </c>
      <c r="E9662"/>
      <c r="F9662"/>
      <c r="G9662"/>
      <c r="H9662"/>
      <c r="I9662"/>
      <c r="J9662"/>
      <c r="U9662" s="43"/>
      <c r="AE9662"/>
    </row>
    <row r="9663" spans="1:31">
      <c r="A9663">
        <v>25360</v>
      </c>
      <c r="B9663" t="s">
        <v>8586</v>
      </c>
      <c r="C9663" t="s">
        <v>33478</v>
      </c>
      <c r="D9663" t="s">
        <v>33476</v>
      </c>
      <c r="E9663"/>
      <c r="F9663"/>
      <c r="G9663"/>
      <c r="H9663"/>
      <c r="I9663"/>
      <c r="J9663"/>
      <c r="U9663" s="43"/>
      <c r="AE9663"/>
    </row>
    <row r="9664" spans="1:31">
      <c r="A9664">
        <v>25680</v>
      </c>
      <c r="B9664" t="s">
        <v>8587</v>
      </c>
      <c r="C9664" t="s">
        <v>33478</v>
      </c>
      <c r="D9664" t="s">
        <v>33476</v>
      </c>
      <c r="E9664"/>
      <c r="F9664"/>
      <c r="G9664"/>
      <c r="H9664"/>
      <c r="I9664"/>
      <c r="J9664"/>
      <c r="U9664" s="43"/>
      <c r="AE9664"/>
    </row>
    <row r="9665" spans="1:31">
      <c r="A9665">
        <v>25470</v>
      </c>
      <c r="B9665" t="s">
        <v>8588</v>
      </c>
      <c r="C9665" t="s">
        <v>33478</v>
      </c>
      <c r="D9665" t="s">
        <v>33476</v>
      </c>
      <c r="E9665"/>
      <c r="F9665"/>
      <c r="G9665"/>
      <c r="H9665"/>
      <c r="I9665"/>
      <c r="J9665"/>
      <c r="U9665" s="43"/>
      <c r="AE9665"/>
    </row>
    <row r="9666" spans="1:31">
      <c r="A9666">
        <v>25150</v>
      </c>
      <c r="B9666" t="s">
        <v>8589</v>
      </c>
      <c r="C9666" t="s">
        <v>33478</v>
      </c>
      <c r="D9666" t="s">
        <v>33476</v>
      </c>
      <c r="E9666"/>
      <c r="F9666"/>
      <c r="G9666"/>
      <c r="H9666"/>
      <c r="I9666"/>
      <c r="J9666"/>
      <c r="U9666" s="43"/>
      <c r="AE9666"/>
    </row>
    <row r="9667" spans="1:31">
      <c r="A9667">
        <v>25440</v>
      </c>
      <c r="B9667" t="s">
        <v>8590</v>
      </c>
      <c r="C9667" t="s">
        <v>33477</v>
      </c>
      <c r="D9667" t="s">
        <v>33476</v>
      </c>
      <c r="E9667"/>
      <c r="F9667"/>
      <c r="G9667"/>
      <c r="H9667"/>
      <c r="I9667"/>
      <c r="J9667"/>
      <c r="U9667" s="43"/>
      <c r="AE9667"/>
    </row>
    <row r="9668" spans="1:31">
      <c r="A9668">
        <v>25200</v>
      </c>
      <c r="B9668" t="s">
        <v>8591</v>
      </c>
      <c r="C9668" t="s">
        <v>33478</v>
      </c>
      <c r="D9668" t="s">
        <v>33476</v>
      </c>
      <c r="E9668"/>
      <c r="F9668"/>
      <c r="G9668"/>
      <c r="H9668"/>
      <c r="I9668"/>
      <c r="J9668"/>
      <c r="U9668" s="43"/>
      <c r="AE9668"/>
    </row>
    <row r="9669" spans="1:31">
      <c r="A9669">
        <v>25570</v>
      </c>
      <c r="B9669" t="s">
        <v>8592</v>
      </c>
      <c r="C9669" t="s">
        <v>33478</v>
      </c>
      <c r="D9669" t="e">
        <v>#N/A</v>
      </c>
      <c r="E9669"/>
      <c r="F9669"/>
      <c r="G9669"/>
      <c r="H9669"/>
      <c r="I9669"/>
      <c r="J9669"/>
      <c r="U9669" s="43"/>
      <c r="AE9669"/>
    </row>
    <row r="9670" spans="1:31">
      <c r="A9670">
        <v>25210</v>
      </c>
      <c r="B9670" t="s">
        <v>8593</v>
      </c>
      <c r="C9670" t="s">
        <v>33478</v>
      </c>
      <c r="D9670" t="s">
        <v>33476</v>
      </c>
      <c r="E9670"/>
      <c r="F9670"/>
      <c r="G9670"/>
      <c r="H9670"/>
      <c r="I9670"/>
      <c r="J9670"/>
      <c r="U9670" s="43"/>
      <c r="AE9670"/>
    </row>
    <row r="9671" spans="1:31">
      <c r="A9671">
        <v>25320</v>
      </c>
      <c r="B9671" t="s">
        <v>8594</v>
      </c>
      <c r="C9671" t="s">
        <v>33477</v>
      </c>
      <c r="D9671" t="e">
        <v>#N/A</v>
      </c>
      <c r="E9671"/>
      <c r="F9671"/>
      <c r="G9671"/>
      <c r="H9671"/>
      <c r="I9671"/>
      <c r="J9671"/>
      <c r="U9671" s="43"/>
      <c r="AE9671"/>
    </row>
    <row r="9672" spans="1:31">
      <c r="A9672">
        <v>25390</v>
      </c>
      <c r="B9672" t="s">
        <v>8595</v>
      </c>
      <c r="C9672" t="s">
        <v>33478</v>
      </c>
      <c r="D9672" t="s">
        <v>33476</v>
      </c>
      <c r="E9672"/>
      <c r="F9672"/>
      <c r="G9672"/>
      <c r="H9672"/>
      <c r="I9672"/>
      <c r="J9672"/>
      <c r="U9672" s="43"/>
      <c r="AE9672"/>
    </row>
    <row r="9673" spans="1:31">
      <c r="A9673">
        <v>25390</v>
      </c>
      <c r="B9673" t="s">
        <v>8595</v>
      </c>
      <c r="C9673" t="s">
        <v>33478</v>
      </c>
      <c r="D9673" t="s">
        <v>33476</v>
      </c>
      <c r="E9673"/>
      <c r="F9673"/>
      <c r="G9673"/>
      <c r="H9673"/>
      <c r="I9673"/>
      <c r="J9673"/>
      <c r="U9673" s="43"/>
      <c r="AE9673"/>
    </row>
    <row r="9674" spans="1:31">
      <c r="A9674">
        <v>25510</v>
      </c>
      <c r="B9674" t="s">
        <v>8596</v>
      </c>
      <c r="C9674" t="s">
        <v>33478</v>
      </c>
      <c r="D9674" t="s">
        <v>33476</v>
      </c>
      <c r="E9674"/>
      <c r="F9674"/>
      <c r="G9674"/>
      <c r="H9674"/>
      <c r="I9674"/>
      <c r="J9674"/>
      <c r="U9674" s="43"/>
      <c r="AE9674"/>
    </row>
    <row r="9675" spans="1:31">
      <c r="A9675">
        <v>25380</v>
      </c>
      <c r="B9675" t="s">
        <v>8597</v>
      </c>
      <c r="C9675" t="s">
        <v>33478</v>
      </c>
      <c r="D9675" t="s">
        <v>33476</v>
      </c>
      <c r="E9675"/>
      <c r="F9675"/>
      <c r="G9675"/>
      <c r="H9675"/>
      <c r="I9675"/>
      <c r="J9675"/>
      <c r="U9675" s="43"/>
      <c r="AE9675"/>
    </row>
    <row r="9676" spans="1:31">
      <c r="A9676">
        <v>25300</v>
      </c>
      <c r="B9676" t="s">
        <v>8598</v>
      </c>
      <c r="C9676" t="s">
        <v>33478</v>
      </c>
      <c r="D9676" t="s">
        <v>33476</v>
      </c>
      <c r="E9676"/>
      <c r="F9676"/>
      <c r="G9676"/>
      <c r="H9676"/>
      <c r="I9676"/>
      <c r="J9676"/>
      <c r="U9676" s="43"/>
      <c r="AE9676"/>
    </row>
    <row r="9677" spans="1:31">
      <c r="A9677">
        <v>25160</v>
      </c>
      <c r="B9677" t="s">
        <v>8599</v>
      </c>
      <c r="C9677" t="s">
        <v>33478</v>
      </c>
      <c r="D9677" t="s">
        <v>33476</v>
      </c>
      <c r="E9677"/>
      <c r="F9677"/>
      <c r="G9677"/>
      <c r="H9677"/>
      <c r="I9677"/>
      <c r="J9677"/>
      <c r="U9677" s="43"/>
      <c r="AE9677"/>
    </row>
    <row r="9678" spans="1:31">
      <c r="A9678">
        <v>25790</v>
      </c>
      <c r="B9678" t="s">
        <v>8600</v>
      </c>
      <c r="C9678" t="s">
        <v>33478</v>
      </c>
      <c r="D9678" t="e">
        <v>#N/A</v>
      </c>
      <c r="E9678"/>
      <c r="F9678"/>
      <c r="G9678"/>
      <c r="H9678"/>
      <c r="I9678"/>
      <c r="J9678"/>
      <c r="U9678" s="43"/>
      <c r="AE9678"/>
    </row>
    <row r="9679" spans="1:31">
      <c r="A9679">
        <v>25620</v>
      </c>
      <c r="B9679" t="s">
        <v>8601</v>
      </c>
      <c r="C9679" t="s">
        <v>33478</v>
      </c>
      <c r="D9679" t="e">
        <v>#N/A</v>
      </c>
      <c r="E9679"/>
      <c r="F9679"/>
      <c r="G9679"/>
      <c r="H9679"/>
      <c r="I9679"/>
      <c r="J9679"/>
      <c r="U9679" s="43"/>
      <c r="AE9679"/>
    </row>
    <row r="9680" spans="1:31">
      <c r="A9680">
        <v>25110</v>
      </c>
      <c r="B9680" t="s">
        <v>8602</v>
      </c>
      <c r="C9680" t="s">
        <v>33478</v>
      </c>
      <c r="D9680" t="s">
        <v>33476</v>
      </c>
      <c r="E9680"/>
      <c r="F9680"/>
      <c r="G9680"/>
      <c r="H9680"/>
      <c r="I9680"/>
      <c r="J9680"/>
      <c r="U9680" s="43"/>
      <c r="AE9680"/>
    </row>
    <row r="9681" spans="1:31">
      <c r="A9681">
        <v>25110</v>
      </c>
      <c r="B9681" t="s">
        <v>8603</v>
      </c>
      <c r="C9681" t="s">
        <v>33478</v>
      </c>
      <c r="D9681" t="s">
        <v>33476</v>
      </c>
      <c r="E9681"/>
      <c r="F9681"/>
      <c r="G9681"/>
      <c r="H9681"/>
      <c r="I9681"/>
      <c r="J9681"/>
      <c r="U9681" s="43"/>
      <c r="AE9681"/>
    </row>
    <row r="9682" spans="1:31">
      <c r="A9682">
        <v>25580</v>
      </c>
      <c r="B9682" t="s">
        <v>8604</v>
      </c>
      <c r="C9682" t="s">
        <v>33478</v>
      </c>
      <c r="D9682" t="s">
        <v>33476</v>
      </c>
      <c r="E9682"/>
      <c r="F9682"/>
      <c r="G9682"/>
      <c r="H9682"/>
      <c r="I9682"/>
      <c r="J9682"/>
      <c r="U9682" s="43"/>
      <c r="AE9682"/>
    </row>
    <row r="9683" spans="1:31">
      <c r="A9683">
        <v>25390</v>
      </c>
      <c r="B9683" t="s">
        <v>8605</v>
      </c>
      <c r="C9683" t="s">
        <v>33478</v>
      </c>
      <c r="D9683" t="s">
        <v>33476</v>
      </c>
      <c r="E9683"/>
      <c r="F9683"/>
      <c r="G9683"/>
      <c r="H9683"/>
      <c r="I9683"/>
      <c r="J9683"/>
      <c r="U9683" s="43"/>
      <c r="AE9683"/>
    </row>
    <row r="9684" spans="1:31">
      <c r="A9684">
        <v>25650</v>
      </c>
      <c r="B9684" t="s">
        <v>8606</v>
      </c>
      <c r="C9684" t="s">
        <v>33478</v>
      </c>
      <c r="D9684" t="s">
        <v>33476</v>
      </c>
      <c r="E9684"/>
      <c r="F9684"/>
      <c r="G9684"/>
      <c r="H9684"/>
      <c r="I9684"/>
      <c r="J9684"/>
      <c r="U9684" s="43"/>
      <c r="AE9684"/>
    </row>
    <row r="9685" spans="1:31">
      <c r="A9685">
        <v>25310</v>
      </c>
      <c r="B9685" t="s">
        <v>8607</v>
      </c>
      <c r="C9685" t="s">
        <v>33478</v>
      </c>
      <c r="D9685" t="s">
        <v>33476</v>
      </c>
      <c r="E9685"/>
      <c r="F9685"/>
      <c r="G9685"/>
      <c r="H9685"/>
      <c r="I9685"/>
      <c r="J9685"/>
      <c r="U9685" s="43"/>
      <c r="AE9685"/>
    </row>
    <row r="9686" spans="1:31">
      <c r="A9686">
        <v>25620</v>
      </c>
      <c r="B9686" t="s">
        <v>8608</v>
      </c>
      <c r="C9686" t="s">
        <v>33478</v>
      </c>
      <c r="D9686" t="e">
        <v>#N/A</v>
      </c>
      <c r="E9686"/>
      <c r="F9686"/>
      <c r="G9686"/>
      <c r="H9686"/>
      <c r="I9686"/>
      <c r="J9686"/>
      <c r="U9686" s="43"/>
      <c r="AE9686"/>
    </row>
    <row r="9687" spans="1:31">
      <c r="A9687">
        <v>25340</v>
      </c>
      <c r="B9687" t="s">
        <v>8609</v>
      </c>
      <c r="C9687" t="s">
        <v>33478</v>
      </c>
      <c r="D9687" t="s">
        <v>33476</v>
      </c>
      <c r="E9687"/>
      <c r="F9687"/>
      <c r="G9687"/>
      <c r="H9687"/>
      <c r="I9687"/>
      <c r="J9687"/>
      <c r="U9687" s="43"/>
      <c r="AE9687"/>
    </row>
    <row r="9688" spans="1:31">
      <c r="A9688">
        <v>25370</v>
      </c>
      <c r="B9688" t="s">
        <v>8610</v>
      </c>
      <c r="C9688" t="s">
        <v>33478</v>
      </c>
      <c r="D9688" t="s">
        <v>33476</v>
      </c>
      <c r="E9688"/>
      <c r="F9688"/>
      <c r="G9688"/>
      <c r="H9688"/>
      <c r="I9688"/>
      <c r="J9688"/>
      <c r="U9688" s="43"/>
      <c r="AE9688"/>
    </row>
    <row r="9689" spans="1:31">
      <c r="A9689">
        <v>25370</v>
      </c>
      <c r="B9689" t="s">
        <v>8611</v>
      </c>
      <c r="C9689" t="s">
        <v>33478</v>
      </c>
      <c r="D9689" t="s">
        <v>33476</v>
      </c>
      <c r="E9689"/>
      <c r="F9689"/>
      <c r="G9689"/>
      <c r="H9689"/>
      <c r="I9689"/>
      <c r="J9689"/>
      <c r="U9689" s="43"/>
      <c r="AE9689"/>
    </row>
    <row r="9690" spans="1:31">
      <c r="A9690">
        <v>25300</v>
      </c>
      <c r="B9690" t="s">
        <v>8612</v>
      </c>
      <c r="C9690" t="s">
        <v>33478</v>
      </c>
      <c r="D9690" t="s">
        <v>33476</v>
      </c>
      <c r="E9690"/>
      <c r="F9690"/>
      <c r="G9690"/>
      <c r="H9690"/>
      <c r="I9690"/>
      <c r="J9690"/>
      <c r="U9690" s="43"/>
      <c r="AE9690"/>
    </row>
    <row r="9691" spans="1:31">
      <c r="A9691">
        <v>25680</v>
      </c>
      <c r="B9691" t="s">
        <v>8613</v>
      </c>
      <c r="C9691" t="s">
        <v>33478</v>
      </c>
      <c r="D9691" t="s">
        <v>33476</v>
      </c>
      <c r="E9691"/>
      <c r="F9691"/>
      <c r="G9691"/>
      <c r="H9691"/>
      <c r="I9691"/>
      <c r="J9691"/>
      <c r="U9691" s="43"/>
      <c r="AE9691"/>
    </row>
    <row r="9692" spans="1:31">
      <c r="A9692">
        <v>25250</v>
      </c>
      <c r="B9692" t="s">
        <v>8614</v>
      </c>
      <c r="C9692" t="s">
        <v>33478</v>
      </c>
      <c r="D9692" t="s">
        <v>33476</v>
      </c>
      <c r="E9692"/>
      <c r="F9692"/>
      <c r="G9692"/>
      <c r="H9692"/>
      <c r="I9692"/>
      <c r="J9692"/>
      <c r="U9692" s="43"/>
      <c r="AE9692"/>
    </row>
    <row r="9693" spans="1:31">
      <c r="A9693">
        <v>25110</v>
      </c>
      <c r="B9693" t="s">
        <v>8615</v>
      </c>
      <c r="C9693" t="s">
        <v>33478</v>
      </c>
      <c r="D9693" t="s">
        <v>33476</v>
      </c>
      <c r="E9693"/>
      <c r="F9693"/>
      <c r="G9693"/>
      <c r="H9693"/>
      <c r="I9693"/>
      <c r="J9693"/>
      <c r="U9693" s="43"/>
      <c r="AE9693"/>
    </row>
    <row r="9694" spans="1:31">
      <c r="A9694">
        <v>25110</v>
      </c>
      <c r="B9694" t="s">
        <v>8616</v>
      </c>
      <c r="C9694" t="s">
        <v>33478</v>
      </c>
      <c r="D9694" t="s">
        <v>33476</v>
      </c>
      <c r="E9694"/>
      <c r="F9694"/>
      <c r="G9694"/>
      <c r="H9694"/>
      <c r="I9694"/>
      <c r="J9694"/>
      <c r="U9694" s="43"/>
      <c r="AE9694"/>
    </row>
    <row r="9695" spans="1:31">
      <c r="A9695">
        <v>25110</v>
      </c>
      <c r="B9695" t="s">
        <v>8616</v>
      </c>
      <c r="C9695" t="s">
        <v>33478</v>
      </c>
      <c r="D9695" t="s">
        <v>33476</v>
      </c>
      <c r="E9695"/>
      <c r="F9695"/>
      <c r="G9695"/>
      <c r="H9695"/>
      <c r="I9695"/>
      <c r="J9695"/>
      <c r="U9695" s="43"/>
      <c r="AE9695"/>
    </row>
    <row r="9696" spans="1:31">
      <c r="A9696">
        <v>25470</v>
      </c>
      <c r="B9696" t="s">
        <v>8617</v>
      </c>
      <c r="C9696" t="s">
        <v>33478</v>
      </c>
      <c r="D9696" t="s">
        <v>33476</v>
      </c>
      <c r="E9696"/>
      <c r="F9696"/>
      <c r="G9696"/>
      <c r="H9696"/>
      <c r="I9696"/>
      <c r="J9696"/>
      <c r="U9696" s="43"/>
      <c r="AE9696"/>
    </row>
    <row r="9697" spans="1:31">
      <c r="A9697">
        <v>25250</v>
      </c>
      <c r="B9697" t="s">
        <v>8618</v>
      </c>
      <c r="C9697" t="s">
        <v>33478</v>
      </c>
      <c r="D9697" t="s">
        <v>33476</v>
      </c>
      <c r="E9697"/>
      <c r="F9697"/>
      <c r="G9697"/>
      <c r="H9697"/>
      <c r="I9697"/>
      <c r="J9697"/>
      <c r="U9697" s="43"/>
      <c r="AE9697"/>
    </row>
    <row r="9698" spans="1:31">
      <c r="A9698">
        <v>25550</v>
      </c>
      <c r="B9698" t="s">
        <v>8619</v>
      </c>
      <c r="C9698" t="s">
        <v>33478</v>
      </c>
      <c r="D9698" t="s">
        <v>33476</v>
      </c>
      <c r="E9698"/>
      <c r="F9698"/>
      <c r="G9698"/>
      <c r="H9698"/>
      <c r="I9698"/>
      <c r="J9698"/>
      <c r="U9698" s="43"/>
      <c r="AE9698"/>
    </row>
    <row r="9699" spans="1:31">
      <c r="A9699">
        <v>25170</v>
      </c>
      <c r="B9699" t="s">
        <v>8620</v>
      </c>
      <c r="C9699" t="s">
        <v>33477</v>
      </c>
      <c r="D9699" t="s">
        <v>33476</v>
      </c>
      <c r="E9699"/>
      <c r="F9699"/>
      <c r="G9699"/>
      <c r="H9699"/>
      <c r="I9699"/>
      <c r="J9699"/>
      <c r="U9699" s="43"/>
      <c r="AE9699"/>
    </row>
    <row r="9700" spans="1:31">
      <c r="A9700">
        <v>25370</v>
      </c>
      <c r="B9700" t="s">
        <v>8621</v>
      </c>
      <c r="C9700" t="s">
        <v>33478</v>
      </c>
      <c r="D9700" t="s">
        <v>33476</v>
      </c>
      <c r="E9700"/>
      <c r="F9700"/>
      <c r="G9700"/>
      <c r="H9700"/>
      <c r="I9700"/>
      <c r="J9700"/>
      <c r="U9700" s="43"/>
      <c r="AE9700"/>
    </row>
    <row r="9701" spans="1:31">
      <c r="A9701">
        <v>25160</v>
      </c>
      <c r="B9701" t="s">
        <v>8622</v>
      </c>
      <c r="C9701" t="s">
        <v>33478</v>
      </c>
      <c r="D9701" t="s">
        <v>33476</v>
      </c>
      <c r="E9701"/>
      <c r="F9701"/>
      <c r="G9701"/>
      <c r="H9701"/>
      <c r="I9701"/>
      <c r="J9701"/>
      <c r="U9701" s="43"/>
      <c r="AE9701"/>
    </row>
    <row r="9702" spans="1:31">
      <c r="A9702">
        <v>25160</v>
      </c>
      <c r="B9702" t="s">
        <v>8622</v>
      </c>
      <c r="C9702" t="s">
        <v>33478</v>
      </c>
      <c r="D9702" t="s">
        <v>33476</v>
      </c>
      <c r="E9702"/>
      <c r="F9702"/>
      <c r="G9702"/>
      <c r="H9702"/>
      <c r="I9702"/>
      <c r="J9702"/>
      <c r="U9702" s="43"/>
      <c r="AE9702"/>
    </row>
    <row r="9703" spans="1:31">
      <c r="A9703">
        <v>25130</v>
      </c>
      <c r="B9703" t="s">
        <v>8623</v>
      </c>
      <c r="C9703" t="s">
        <v>33478</v>
      </c>
      <c r="D9703" t="e">
        <v>#N/A</v>
      </c>
      <c r="E9703"/>
      <c r="F9703"/>
      <c r="G9703"/>
      <c r="H9703"/>
      <c r="I9703"/>
      <c r="J9703"/>
      <c r="U9703" s="43"/>
      <c r="AE9703"/>
    </row>
    <row r="9704" spans="1:31">
      <c r="A9704">
        <v>25550</v>
      </c>
      <c r="B9704" t="s">
        <v>8624</v>
      </c>
      <c r="C9704" t="s">
        <v>33478</v>
      </c>
      <c r="D9704" t="s">
        <v>33476</v>
      </c>
      <c r="E9704"/>
      <c r="F9704"/>
      <c r="G9704"/>
      <c r="H9704"/>
      <c r="I9704"/>
      <c r="J9704"/>
      <c r="U9704" s="43"/>
      <c r="AE9704"/>
    </row>
    <row r="9705" spans="1:31">
      <c r="A9705">
        <v>25820</v>
      </c>
      <c r="B9705" t="s">
        <v>8625</v>
      </c>
      <c r="C9705" t="s">
        <v>33478</v>
      </c>
      <c r="D9705" t="e">
        <v>#N/A</v>
      </c>
      <c r="E9705"/>
      <c r="F9705"/>
      <c r="G9705"/>
      <c r="H9705"/>
      <c r="I9705"/>
      <c r="J9705"/>
      <c r="U9705" s="43"/>
      <c r="AE9705"/>
    </row>
    <row r="9706" spans="1:31">
      <c r="A9706">
        <v>25360</v>
      </c>
      <c r="B9706" t="s">
        <v>8626</v>
      </c>
      <c r="C9706" t="s">
        <v>33478</v>
      </c>
      <c r="D9706" t="s">
        <v>33476</v>
      </c>
      <c r="E9706"/>
      <c r="F9706"/>
      <c r="G9706"/>
      <c r="H9706"/>
      <c r="I9706"/>
      <c r="J9706"/>
      <c r="U9706" s="43"/>
      <c r="AE9706"/>
    </row>
    <row r="9707" spans="1:31">
      <c r="A9707">
        <v>25530</v>
      </c>
      <c r="B9707" t="s">
        <v>8627</v>
      </c>
      <c r="C9707" t="s">
        <v>33478</v>
      </c>
      <c r="D9707" t="s">
        <v>33476</v>
      </c>
      <c r="E9707"/>
      <c r="F9707"/>
      <c r="G9707"/>
      <c r="H9707"/>
      <c r="I9707"/>
      <c r="J9707"/>
      <c r="U9707" s="43"/>
      <c r="AE9707"/>
    </row>
    <row r="9708" spans="1:31">
      <c r="A9708">
        <v>25170</v>
      </c>
      <c r="B9708" t="s">
        <v>8628</v>
      </c>
      <c r="C9708" t="s">
        <v>33477</v>
      </c>
      <c r="D9708" t="s">
        <v>33476</v>
      </c>
      <c r="E9708"/>
      <c r="F9708"/>
      <c r="G9708"/>
      <c r="H9708"/>
      <c r="I9708"/>
      <c r="J9708"/>
      <c r="U9708" s="43"/>
      <c r="AE9708"/>
    </row>
    <row r="9709" spans="1:31">
      <c r="A9709">
        <v>25250</v>
      </c>
      <c r="B9709" t="s">
        <v>8629</v>
      </c>
      <c r="C9709" t="s">
        <v>33478</v>
      </c>
      <c r="D9709" t="s">
        <v>33476</v>
      </c>
      <c r="E9709"/>
      <c r="F9709"/>
      <c r="G9709"/>
      <c r="H9709"/>
      <c r="I9709"/>
      <c r="J9709"/>
      <c r="U9709" s="43"/>
      <c r="AE9709"/>
    </row>
    <row r="9710" spans="1:31">
      <c r="A9710">
        <v>25720</v>
      </c>
      <c r="B9710" t="s">
        <v>8630</v>
      </c>
      <c r="C9710" t="s">
        <v>33477</v>
      </c>
      <c r="D9710" t="s">
        <v>33476</v>
      </c>
      <c r="E9710"/>
      <c r="F9710"/>
      <c r="G9710"/>
      <c r="H9710"/>
      <c r="I9710"/>
      <c r="J9710"/>
      <c r="U9710" s="43"/>
      <c r="AE9710"/>
    </row>
    <row r="9711" spans="1:31">
      <c r="A9711">
        <v>25210</v>
      </c>
      <c r="B9711" t="s">
        <v>8631</v>
      </c>
      <c r="C9711" t="s">
        <v>33478</v>
      </c>
      <c r="D9711" t="s">
        <v>33476</v>
      </c>
      <c r="E9711"/>
      <c r="F9711"/>
      <c r="G9711"/>
      <c r="H9711"/>
      <c r="I9711"/>
      <c r="J9711"/>
      <c r="U9711" s="43"/>
      <c r="AE9711"/>
    </row>
    <row r="9712" spans="1:31">
      <c r="A9712">
        <v>25440</v>
      </c>
      <c r="B9712" t="s">
        <v>8632</v>
      </c>
      <c r="C9712" t="s">
        <v>33477</v>
      </c>
      <c r="D9712" t="s">
        <v>33476</v>
      </c>
      <c r="E9712"/>
      <c r="F9712"/>
      <c r="G9712"/>
      <c r="H9712"/>
      <c r="I9712"/>
      <c r="J9712"/>
      <c r="U9712" s="43"/>
      <c r="AE9712"/>
    </row>
    <row r="9713" spans="1:31">
      <c r="A9713">
        <v>25580</v>
      </c>
      <c r="B9713" t="s">
        <v>8633</v>
      </c>
      <c r="C9713" t="s">
        <v>33478</v>
      </c>
      <c r="D9713" t="s">
        <v>33476</v>
      </c>
      <c r="E9713"/>
      <c r="F9713"/>
      <c r="G9713"/>
      <c r="H9713"/>
      <c r="I9713"/>
      <c r="J9713"/>
      <c r="U9713" s="43"/>
      <c r="AE9713"/>
    </row>
    <row r="9714" spans="1:31">
      <c r="A9714">
        <v>25170</v>
      </c>
      <c r="B9714" t="s">
        <v>8634</v>
      </c>
      <c r="C9714" t="s">
        <v>33477</v>
      </c>
      <c r="D9714" t="s">
        <v>33476</v>
      </c>
      <c r="E9714"/>
      <c r="F9714"/>
      <c r="G9714"/>
      <c r="H9714"/>
      <c r="I9714"/>
      <c r="J9714"/>
      <c r="U9714" s="43"/>
      <c r="AE9714"/>
    </row>
    <row r="9715" spans="1:31">
      <c r="A9715">
        <v>25510</v>
      </c>
      <c r="B9715" t="s">
        <v>8635</v>
      </c>
      <c r="C9715" t="s">
        <v>33478</v>
      </c>
      <c r="D9715" t="s">
        <v>33476</v>
      </c>
      <c r="E9715"/>
      <c r="F9715"/>
      <c r="G9715"/>
      <c r="H9715"/>
      <c r="I9715"/>
      <c r="J9715"/>
      <c r="U9715" s="43"/>
      <c r="AE9715"/>
    </row>
    <row r="9716" spans="1:31">
      <c r="A9716">
        <v>25270</v>
      </c>
      <c r="B9716" t="s">
        <v>8636</v>
      </c>
      <c r="C9716" t="s">
        <v>33478</v>
      </c>
      <c r="D9716" t="s">
        <v>33476</v>
      </c>
      <c r="E9716"/>
      <c r="F9716"/>
      <c r="G9716"/>
      <c r="H9716"/>
      <c r="I9716"/>
      <c r="J9716"/>
      <c r="U9716" s="43"/>
      <c r="AE9716"/>
    </row>
    <row r="9717" spans="1:31">
      <c r="A9717">
        <v>25270</v>
      </c>
      <c r="B9717" t="s">
        <v>8636</v>
      </c>
      <c r="C9717" t="s">
        <v>33478</v>
      </c>
      <c r="D9717" t="s">
        <v>33476</v>
      </c>
      <c r="E9717"/>
      <c r="F9717"/>
      <c r="G9717"/>
      <c r="H9717"/>
      <c r="I9717"/>
      <c r="J9717"/>
      <c r="U9717" s="43"/>
      <c r="AE9717"/>
    </row>
    <row r="9718" spans="1:31">
      <c r="A9718">
        <v>25270</v>
      </c>
      <c r="B9718" t="s">
        <v>8636</v>
      </c>
      <c r="C9718" t="s">
        <v>33478</v>
      </c>
      <c r="D9718" t="s">
        <v>33476</v>
      </c>
      <c r="E9718"/>
      <c r="F9718"/>
      <c r="G9718"/>
      <c r="H9718"/>
      <c r="I9718"/>
      <c r="J9718"/>
      <c r="U9718" s="43"/>
      <c r="AE9718"/>
    </row>
    <row r="9719" spans="1:31">
      <c r="A9719">
        <v>25190</v>
      </c>
      <c r="B9719" t="s">
        <v>8637</v>
      </c>
      <c r="C9719" t="s">
        <v>33478</v>
      </c>
      <c r="D9719" t="s">
        <v>33476</v>
      </c>
      <c r="E9719"/>
      <c r="F9719"/>
      <c r="G9719"/>
      <c r="H9719"/>
      <c r="I9719"/>
      <c r="J9719"/>
      <c r="U9719" s="43"/>
      <c r="AE9719"/>
    </row>
    <row r="9720" spans="1:31">
      <c r="A9720">
        <v>25440</v>
      </c>
      <c r="B9720" t="s">
        <v>8638</v>
      </c>
      <c r="C9720" t="s">
        <v>33477</v>
      </c>
      <c r="D9720" t="s">
        <v>33476</v>
      </c>
      <c r="E9720"/>
      <c r="F9720"/>
      <c r="G9720"/>
      <c r="H9720"/>
      <c r="I9720"/>
      <c r="J9720"/>
      <c r="U9720" s="43"/>
      <c r="AE9720"/>
    </row>
    <row r="9721" spans="1:31">
      <c r="A9721">
        <v>25330</v>
      </c>
      <c r="B9721" t="s">
        <v>8639</v>
      </c>
      <c r="C9721" t="s">
        <v>33478</v>
      </c>
      <c r="D9721" t="s">
        <v>33476</v>
      </c>
      <c r="E9721"/>
      <c r="F9721"/>
      <c r="G9721"/>
      <c r="H9721"/>
      <c r="I9721"/>
      <c r="J9721"/>
      <c r="U9721" s="43"/>
      <c r="AE9721"/>
    </row>
    <row r="9722" spans="1:31">
      <c r="A9722">
        <v>25930</v>
      </c>
      <c r="B9722" t="s">
        <v>8640</v>
      </c>
      <c r="C9722" t="s">
        <v>33478</v>
      </c>
      <c r="D9722" t="e">
        <v>#N/A</v>
      </c>
      <c r="E9722"/>
      <c r="F9722"/>
      <c r="G9722"/>
      <c r="H9722"/>
      <c r="I9722"/>
      <c r="J9722"/>
      <c r="U9722" s="43"/>
      <c r="AE9722"/>
    </row>
    <row r="9723" spans="1:31">
      <c r="A9723">
        <v>25440</v>
      </c>
      <c r="B9723" t="s">
        <v>8641</v>
      </c>
      <c r="C9723" t="s">
        <v>33477</v>
      </c>
      <c r="D9723" t="s">
        <v>33476</v>
      </c>
      <c r="E9723"/>
      <c r="F9723"/>
      <c r="G9723"/>
      <c r="H9723"/>
      <c r="I9723"/>
      <c r="J9723"/>
      <c r="U9723" s="43"/>
      <c r="AE9723"/>
    </row>
    <row r="9724" spans="1:31">
      <c r="A9724">
        <v>25110</v>
      </c>
      <c r="B9724" t="s">
        <v>8642</v>
      </c>
      <c r="C9724" t="s">
        <v>33478</v>
      </c>
      <c r="D9724" t="s">
        <v>33476</v>
      </c>
      <c r="E9724"/>
      <c r="F9724"/>
      <c r="G9724"/>
      <c r="H9724"/>
      <c r="I9724"/>
      <c r="J9724"/>
      <c r="U9724" s="43"/>
      <c r="AE9724"/>
    </row>
    <row r="9725" spans="1:31">
      <c r="A9725">
        <v>25690</v>
      </c>
      <c r="B9725" t="s">
        <v>8643</v>
      </c>
      <c r="C9725" t="s">
        <v>33478</v>
      </c>
      <c r="D9725" t="e">
        <v>#N/A</v>
      </c>
      <c r="E9725"/>
      <c r="F9725"/>
      <c r="G9725"/>
      <c r="H9725"/>
      <c r="I9725"/>
      <c r="J9725"/>
      <c r="U9725" s="43"/>
      <c r="AE9725"/>
    </row>
    <row r="9726" spans="1:31">
      <c r="A9726">
        <v>25690</v>
      </c>
      <c r="B9726" t="s">
        <v>8644</v>
      </c>
      <c r="C9726" t="s">
        <v>33478</v>
      </c>
      <c r="D9726" t="e">
        <v>#N/A</v>
      </c>
      <c r="E9726"/>
      <c r="F9726"/>
      <c r="G9726"/>
      <c r="H9726"/>
      <c r="I9726"/>
      <c r="J9726"/>
      <c r="U9726" s="43"/>
      <c r="AE9726"/>
    </row>
    <row r="9727" spans="1:31">
      <c r="A9727">
        <v>25380</v>
      </c>
      <c r="B9727" t="s">
        <v>8645</v>
      </c>
      <c r="C9727" t="s">
        <v>33478</v>
      </c>
      <c r="D9727" t="s">
        <v>33476</v>
      </c>
      <c r="E9727"/>
      <c r="F9727"/>
      <c r="G9727"/>
      <c r="H9727"/>
      <c r="I9727"/>
      <c r="J9727"/>
      <c r="U9727" s="43"/>
      <c r="AE9727"/>
    </row>
    <row r="9728" spans="1:31">
      <c r="A9728">
        <v>25260</v>
      </c>
      <c r="B9728" t="s">
        <v>8646</v>
      </c>
      <c r="C9728" t="s">
        <v>33478</v>
      </c>
      <c r="D9728" t="s">
        <v>33476</v>
      </c>
      <c r="E9728"/>
      <c r="F9728"/>
      <c r="G9728"/>
      <c r="H9728"/>
      <c r="I9728"/>
      <c r="J9728"/>
      <c r="U9728" s="43"/>
      <c r="AE9728"/>
    </row>
    <row r="9729" spans="1:31">
      <c r="A9729">
        <v>25330</v>
      </c>
      <c r="B9729" t="s">
        <v>8647</v>
      </c>
      <c r="C9729" t="s">
        <v>33478</v>
      </c>
      <c r="D9729" t="s">
        <v>33476</v>
      </c>
      <c r="E9729"/>
      <c r="F9729"/>
      <c r="G9729"/>
      <c r="H9729"/>
      <c r="I9729"/>
      <c r="J9729"/>
      <c r="U9729" s="43"/>
      <c r="AE9729"/>
    </row>
    <row r="9730" spans="1:31">
      <c r="A9730">
        <v>25650</v>
      </c>
      <c r="B9730" t="s">
        <v>8648</v>
      </c>
      <c r="C9730" t="s">
        <v>33478</v>
      </c>
      <c r="D9730" t="s">
        <v>33476</v>
      </c>
      <c r="E9730"/>
      <c r="F9730"/>
      <c r="G9730"/>
      <c r="H9730"/>
      <c r="I9730"/>
      <c r="J9730"/>
      <c r="U9730" s="43"/>
      <c r="AE9730"/>
    </row>
    <row r="9731" spans="1:31">
      <c r="A9731">
        <v>25370</v>
      </c>
      <c r="B9731" t="s">
        <v>8649</v>
      </c>
      <c r="C9731" t="s">
        <v>33478</v>
      </c>
      <c r="D9731" t="s">
        <v>33476</v>
      </c>
      <c r="E9731"/>
      <c r="F9731"/>
      <c r="G9731"/>
      <c r="H9731"/>
      <c r="I9731"/>
      <c r="J9731"/>
      <c r="U9731" s="43"/>
      <c r="AE9731"/>
    </row>
    <row r="9732" spans="1:31">
      <c r="A9732">
        <v>25390</v>
      </c>
      <c r="B9732" t="s">
        <v>8650</v>
      </c>
      <c r="C9732" t="s">
        <v>33478</v>
      </c>
      <c r="D9732" t="s">
        <v>33476</v>
      </c>
      <c r="E9732"/>
      <c r="F9732"/>
      <c r="G9732"/>
      <c r="H9732"/>
      <c r="I9732"/>
      <c r="J9732"/>
      <c r="U9732" s="43"/>
      <c r="AE9732"/>
    </row>
    <row r="9733" spans="1:31">
      <c r="A9733">
        <v>25260</v>
      </c>
      <c r="B9733" t="s">
        <v>8651</v>
      </c>
      <c r="C9733" t="s">
        <v>33478</v>
      </c>
      <c r="D9733" t="s">
        <v>33476</v>
      </c>
      <c r="E9733"/>
      <c r="F9733"/>
      <c r="G9733"/>
      <c r="H9733"/>
      <c r="I9733"/>
      <c r="J9733"/>
      <c r="U9733" s="43"/>
      <c r="AE9733"/>
    </row>
    <row r="9734" spans="1:31">
      <c r="A9734">
        <v>25210</v>
      </c>
      <c r="B9734" t="s">
        <v>8652</v>
      </c>
      <c r="C9734" t="s">
        <v>33478</v>
      </c>
      <c r="D9734" t="s">
        <v>33476</v>
      </c>
      <c r="E9734"/>
      <c r="F9734"/>
      <c r="G9734"/>
      <c r="H9734"/>
      <c r="I9734"/>
      <c r="J9734"/>
      <c r="U9734" s="43"/>
      <c r="AE9734"/>
    </row>
    <row r="9735" spans="1:31">
      <c r="A9735">
        <v>25110</v>
      </c>
      <c r="B9735" t="s">
        <v>8653</v>
      </c>
      <c r="C9735" t="s">
        <v>33478</v>
      </c>
      <c r="D9735" t="s">
        <v>33476</v>
      </c>
      <c r="E9735"/>
      <c r="F9735"/>
      <c r="G9735"/>
      <c r="H9735"/>
      <c r="I9735"/>
      <c r="J9735"/>
      <c r="U9735" s="43"/>
      <c r="AE9735"/>
    </row>
    <row r="9736" spans="1:31">
      <c r="A9736">
        <v>25360</v>
      </c>
      <c r="B9736" t="s">
        <v>8654</v>
      </c>
      <c r="C9736" t="s">
        <v>33478</v>
      </c>
      <c r="D9736" t="s">
        <v>33476</v>
      </c>
      <c r="E9736"/>
      <c r="F9736"/>
      <c r="G9736"/>
      <c r="H9736"/>
      <c r="I9736"/>
      <c r="J9736"/>
      <c r="U9736" s="43"/>
      <c r="AE9736"/>
    </row>
    <row r="9737" spans="1:31">
      <c r="A9737">
        <v>25120</v>
      </c>
      <c r="B9737" t="s">
        <v>8655</v>
      </c>
      <c r="C9737" t="s">
        <v>33478</v>
      </c>
      <c r="D9737" t="e">
        <v>#N/A</v>
      </c>
      <c r="E9737"/>
      <c r="F9737"/>
      <c r="G9737"/>
      <c r="H9737"/>
      <c r="I9737"/>
      <c r="J9737"/>
      <c r="U9737" s="43"/>
      <c r="AE9737"/>
    </row>
    <row r="9738" spans="1:31">
      <c r="A9738">
        <v>25650</v>
      </c>
      <c r="B9738" t="s">
        <v>8656</v>
      </c>
      <c r="C9738" t="s">
        <v>33478</v>
      </c>
      <c r="D9738" t="s">
        <v>33476</v>
      </c>
      <c r="E9738"/>
      <c r="F9738"/>
      <c r="G9738"/>
      <c r="H9738"/>
      <c r="I9738"/>
      <c r="J9738"/>
      <c r="U9738" s="43"/>
      <c r="AE9738"/>
    </row>
    <row r="9739" spans="1:31">
      <c r="A9739">
        <v>25650</v>
      </c>
      <c r="B9739" t="s">
        <v>8656</v>
      </c>
      <c r="C9739" t="s">
        <v>33478</v>
      </c>
      <c r="D9739" t="s">
        <v>33476</v>
      </c>
      <c r="E9739"/>
      <c r="F9739"/>
      <c r="G9739"/>
      <c r="H9739"/>
      <c r="I9739"/>
      <c r="J9739"/>
      <c r="U9739" s="43"/>
      <c r="AE9739"/>
    </row>
    <row r="9740" spans="1:31">
      <c r="A9740">
        <v>25330</v>
      </c>
      <c r="B9740" t="s">
        <v>8657</v>
      </c>
      <c r="C9740" t="s">
        <v>33478</v>
      </c>
      <c r="D9740" t="s">
        <v>33476</v>
      </c>
      <c r="E9740"/>
      <c r="F9740"/>
      <c r="G9740"/>
      <c r="H9740"/>
      <c r="I9740"/>
      <c r="J9740"/>
      <c r="U9740" s="43"/>
      <c r="AE9740"/>
    </row>
    <row r="9741" spans="1:31">
      <c r="A9741">
        <v>25620</v>
      </c>
      <c r="B9741" t="s">
        <v>8658</v>
      </c>
      <c r="C9741" t="s">
        <v>33478</v>
      </c>
      <c r="D9741" t="e">
        <v>#N/A</v>
      </c>
      <c r="E9741"/>
      <c r="F9741"/>
      <c r="G9741"/>
      <c r="H9741"/>
      <c r="I9741"/>
      <c r="J9741"/>
      <c r="U9741" s="43"/>
      <c r="AE9741"/>
    </row>
    <row r="9742" spans="1:31">
      <c r="A9742">
        <v>25160</v>
      </c>
      <c r="B9742" t="s">
        <v>8659</v>
      </c>
      <c r="C9742" t="s">
        <v>33478</v>
      </c>
      <c r="D9742" t="s">
        <v>33476</v>
      </c>
      <c r="E9742"/>
      <c r="F9742"/>
      <c r="G9742"/>
      <c r="H9742"/>
      <c r="I9742"/>
      <c r="J9742"/>
      <c r="U9742" s="43"/>
      <c r="AE9742"/>
    </row>
    <row r="9743" spans="1:31">
      <c r="A9743">
        <v>25160</v>
      </c>
      <c r="B9743" t="s">
        <v>8660</v>
      </c>
      <c r="C9743" t="s">
        <v>33478</v>
      </c>
      <c r="D9743" t="s">
        <v>33476</v>
      </c>
      <c r="E9743"/>
      <c r="F9743"/>
      <c r="G9743"/>
      <c r="H9743"/>
      <c r="I9743"/>
      <c r="J9743"/>
      <c r="U9743" s="43"/>
      <c r="AE9743"/>
    </row>
    <row r="9744" spans="1:31">
      <c r="A9744">
        <v>25620</v>
      </c>
      <c r="B9744" t="s">
        <v>8661</v>
      </c>
      <c r="C9744" t="s">
        <v>33478</v>
      </c>
      <c r="D9744" t="e">
        <v>#N/A</v>
      </c>
      <c r="E9744"/>
      <c r="F9744"/>
      <c r="G9744"/>
      <c r="H9744"/>
      <c r="I9744"/>
      <c r="J9744"/>
      <c r="U9744" s="43"/>
      <c r="AE9744"/>
    </row>
    <row r="9745" spans="1:31">
      <c r="A9745">
        <v>25250</v>
      </c>
      <c r="B9745" t="s">
        <v>8662</v>
      </c>
      <c r="C9745" t="s">
        <v>33478</v>
      </c>
      <c r="D9745" t="s">
        <v>33476</v>
      </c>
      <c r="E9745"/>
      <c r="F9745"/>
      <c r="G9745"/>
      <c r="H9745"/>
      <c r="I9745"/>
      <c r="J9745"/>
      <c r="U9745" s="43"/>
      <c r="AE9745"/>
    </row>
    <row r="9746" spans="1:31">
      <c r="A9746">
        <v>25120</v>
      </c>
      <c r="B9746" t="s">
        <v>8663</v>
      </c>
      <c r="C9746" t="s">
        <v>33478</v>
      </c>
      <c r="D9746" t="e">
        <v>#N/A</v>
      </c>
      <c r="E9746"/>
      <c r="F9746"/>
      <c r="G9746"/>
      <c r="H9746"/>
      <c r="I9746"/>
      <c r="J9746"/>
      <c r="U9746" s="43"/>
      <c r="AE9746"/>
    </row>
    <row r="9747" spans="1:31">
      <c r="A9747">
        <v>25350</v>
      </c>
      <c r="B9747" t="s">
        <v>8664</v>
      </c>
      <c r="C9747" t="s">
        <v>33478</v>
      </c>
      <c r="D9747" t="e">
        <v>#N/A</v>
      </c>
      <c r="E9747"/>
      <c r="F9747"/>
      <c r="G9747"/>
      <c r="H9747"/>
      <c r="I9747"/>
      <c r="J9747"/>
      <c r="U9747" s="43"/>
      <c r="AE9747"/>
    </row>
    <row r="9748" spans="1:31">
      <c r="A9748">
        <v>25640</v>
      </c>
      <c r="B9748" t="s">
        <v>8665</v>
      </c>
      <c r="C9748" t="s">
        <v>33478</v>
      </c>
      <c r="D9748" t="s">
        <v>33476</v>
      </c>
      <c r="E9748"/>
      <c r="F9748"/>
      <c r="G9748"/>
      <c r="H9748"/>
      <c r="I9748"/>
      <c r="J9748"/>
      <c r="U9748" s="43"/>
      <c r="AE9748"/>
    </row>
    <row r="9749" spans="1:31">
      <c r="A9749">
        <v>25640</v>
      </c>
      <c r="B9749" t="s">
        <v>8665</v>
      </c>
      <c r="C9749" t="s">
        <v>33478</v>
      </c>
      <c r="D9749" t="s">
        <v>33476</v>
      </c>
      <c r="E9749"/>
      <c r="F9749"/>
      <c r="G9749"/>
      <c r="H9749"/>
      <c r="I9749"/>
      <c r="J9749"/>
      <c r="U9749" s="43"/>
      <c r="AE9749"/>
    </row>
    <row r="9750" spans="1:31">
      <c r="A9750">
        <v>25250</v>
      </c>
      <c r="B9750" t="s">
        <v>8666</v>
      </c>
      <c r="C9750" t="s">
        <v>33478</v>
      </c>
      <c r="D9750" t="s">
        <v>33476</v>
      </c>
      <c r="E9750"/>
      <c r="F9750"/>
      <c r="G9750"/>
      <c r="H9750"/>
      <c r="I9750"/>
      <c r="J9750"/>
      <c r="U9750" s="43"/>
      <c r="AE9750"/>
    </row>
    <row r="9751" spans="1:31">
      <c r="A9751">
        <v>25700</v>
      </c>
      <c r="B9751" t="s">
        <v>8667</v>
      </c>
      <c r="C9751" t="s">
        <v>33478</v>
      </c>
      <c r="D9751" t="s">
        <v>33476</v>
      </c>
      <c r="E9751"/>
      <c r="F9751"/>
      <c r="G9751"/>
      <c r="H9751"/>
      <c r="I9751"/>
      <c r="J9751"/>
      <c r="U9751" s="43"/>
      <c r="AE9751"/>
    </row>
    <row r="9752" spans="1:31">
      <c r="A9752">
        <v>25170</v>
      </c>
      <c r="B9752" t="s">
        <v>8668</v>
      </c>
      <c r="C9752" t="s">
        <v>33477</v>
      </c>
      <c r="D9752" t="s">
        <v>33476</v>
      </c>
      <c r="E9752"/>
      <c r="F9752"/>
      <c r="G9752"/>
      <c r="H9752"/>
      <c r="I9752"/>
      <c r="J9752"/>
      <c r="U9752" s="43"/>
      <c r="AE9752"/>
    </row>
    <row r="9753" spans="1:31">
      <c r="A9753">
        <v>25250</v>
      </c>
      <c r="B9753" t="s">
        <v>8669</v>
      </c>
      <c r="C9753" t="s">
        <v>33478</v>
      </c>
      <c r="D9753" t="s">
        <v>33476</v>
      </c>
      <c r="E9753"/>
      <c r="F9753"/>
      <c r="G9753"/>
      <c r="H9753"/>
      <c r="I9753"/>
      <c r="J9753"/>
      <c r="U9753" s="43"/>
      <c r="AE9753"/>
    </row>
    <row r="9754" spans="1:31">
      <c r="A9754">
        <v>25210</v>
      </c>
      <c r="B9754" t="s">
        <v>8670</v>
      </c>
      <c r="C9754" t="s">
        <v>33478</v>
      </c>
      <c r="D9754" t="s">
        <v>33476</v>
      </c>
      <c r="E9754"/>
      <c r="F9754"/>
      <c r="G9754"/>
      <c r="H9754"/>
      <c r="I9754"/>
      <c r="J9754"/>
      <c r="U9754" s="43"/>
      <c r="AE9754"/>
    </row>
    <row r="9755" spans="1:31">
      <c r="A9755">
        <v>25410</v>
      </c>
      <c r="B9755" t="s">
        <v>8671</v>
      </c>
      <c r="C9755" t="s">
        <v>33477</v>
      </c>
      <c r="D9755" t="s">
        <v>33476</v>
      </c>
      <c r="E9755"/>
      <c r="F9755"/>
      <c r="G9755"/>
      <c r="H9755"/>
      <c r="I9755"/>
      <c r="J9755"/>
      <c r="U9755" s="43"/>
      <c r="AE9755"/>
    </row>
    <row r="9756" spans="1:31">
      <c r="A9756">
        <v>25410</v>
      </c>
      <c r="B9756" t="s">
        <v>8671</v>
      </c>
      <c r="C9756" t="s">
        <v>33477</v>
      </c>
      <c r="D9756" t="s">
        <v>33476</v>
      </c>
      <c r="E9756"/>
      <c r="F9756"/>
      <c r="G9756"/>
      <c r="H9756"/>
      <c r="I9756"/>
      <c r="J9756"/>
      <c r="U9756" s="43"/>
      <c r="AE9756"/>
    </row>
    <row r="9757" spans="1:31">
      <c r="A9757">
        <v>25620</v>
      </c>
      <c r="B9757" t="s">
        <v>8672</v>
      </c>
      <c r="C9757" t="s">
        <v>33478</v>
      </c>
      <c r="D9757" t="e">
        <v>#N/A</v>
      </c>
      <c r="E9757"/>
      <c r="F9757"/>
      <c r="G9757"/>
      <c r="H9757"/>
      <c r="I9757"/>
      <c r="J9757"/>
      <c r="U9757" s="43"/>
      <c r="AE9757"/>
    </row>
    <row r="9758" spans="1:31">
      <c r="A9758">
        <v>25660</v>
      </c>
      <c r="B9758" t="s">
        <v>8672</v>
      </c>
      <c r="C9758" t="s">
        <v>33478</v>
      </c>
      <c r="D9758" t="s">
        <v>33476</v>
      </c>
      <c r="E9758"/>
      <c r="F9758"/>
      <c r="G9758"/>
      <c r="H9758"/>
      <c r="I9758"/>
      <c r="J9758"/>
      <c r="U9758" s="43"/>
      <c r="AE9758"/>
    </row>
    <row r="9759" spans="1:31">
      <c r="A9759">
        <v>25870</v>
      </c>
      <c r="B9759" t="s">
        <v>8673</v>
      </c>
      <c r="C9759" t="s">
        <v>33477</v>
      </c>
      <c r="D9759" t="s">
        <v>33476</v>
      </c>
      <c r="E9759"/>
      <c r="F9759"/>
      <c r="G9759"/>
      <c r="H9759"/>
      <c r="I9759"/>
      <c r="J9759"/>
      <c r="U9759" s="43"/>
      <c r="AE9759"/>
    </row>
    <row r="9760" spans="1:31">
      <c r="A9760">
        <v>25680</v>
      </c>
      <c r="B9760" t="s">
        <v>8674</v>
      </c>
      <c r="C9760" t="s">
        <v>33478</v>
      </c>
      <c r="D9760" t="s">
        <v>33476</v>
      </c>
      <c r="E9760"/>
      <c r="F9760"/>
      <c r="G9760"/>
      <c r="H9760"/>
      <c r="I9760"/>
      <c r="J9760"/>
      <c r="U9760" s="43"/>
      <c r="AE9760"/>
    </row>
    <row r="9761" spans="1:31">
      <c r="A9761">
        <v>25310</v>
      </c>
      <c r="B9761" t="s">
        <v>8675</v>
      </c>
      <c r="C9761" t="s">
        <v>33478</v>
      </c>
      <c r="D9761" t="s">
        <v>33476</v>
      </c>
      <c r="E9761"/>
      <c r="F9761"/>
      <c r="G9761"/>
      <c r="H9761"/>
      <c r="I9761"/>
      <c r="J9761"/>
      <c r="U9761" s="43"/>
      <c r="AE9761"/>
    </row>
    <row r="9762" spans="1:31">
      <c r="A9762">
        <v>25440</v>
      </c>
      <c r="B9762" t="s">
        <v>8676</v>
      </c>
      <c r="C9762" t="s">
        <v>33477</v>
      </c>
      <c r="D9762" t="s">
        <v>33476</v>
      </c>
      <c r="E9762"/>
      <c r="F9762"/>
      <c r="G9762"/>
      <c r="H9762"/>
      <c r="I9762"/>
      <c r="J9762"/>
      <c r="U9762" s="43"/>
      <c r="AE9762"/>
    </row>
    <row r="9763" spans="1:31">
      <c r="A9763">
        <v>25370</v>
      </c>
      <c r="B9763" t="s">
        <v>8677</v>
      </c>
      <c r="C9763" t="s">
        <v>33478</v>
      </c>
      <c r="D9763" t="s">
        <v>33476</v>
      </c>
      <c r="E9763"/>
      <c r="F9763"/>
      <c r="G9763"/>
      <c r="H9763"/>
      <c r="I9763"/>
      <c r="J9763"/>
      <c r="U9763" s="43"/>
      <c r="AE9763"/>
    </row>
    <row r="9764" spans="1:31">
      <c r="A9764">
        <v>25480</v>
      </c>
      <c r="B9764" t="s">
        <v>8678</v>
      </c>
      <c r="C9764" t="s">
        <v>33477</v>
      </c>
      <c r="D9764" t="s">
        <v>33476</v>
      </c>
      <c r="E9764"/>
      <c r="F9764"/>
      <c r="G9764"/>
      <c r="H9764"/>
      <c r="I9764"/>
      <c r="J9764"/>
      <c r="U9764" s="43"/>
      <c r="AE9764"/>
    </row>
    <row r="9765" spans="1:31">
      <c r="A9765">
        <v>25870</v>
      </c>
      <c r="B9765" t="s">
        <v>8679</v>
      </c>
      <c r="C9765" t="s">
        <v>33477</v>
      </c>
      <c r="D9765" t="s">
        <v>33476</v>
      </c>
      <c r="E9765"/>
      <c r="F9765"/>
      <c r="G9765"/>
      <c r="H9765"/>
      <c r="I9765"/>
      <c r="J9765"/>
      <c r="U9765" s="43"/>
      <c r="AE9765"/>
    </row>
    <row r="9766" spans="1:31">
      <c r="A9766">
        <v>25170</v>
      </c>
      <c r="B9766" t="s">
        <v>8680</v>
      </c>
      <c r="C9766" t="s">
        <v>33477</v>
      </c>
      <c r="D9766" t="s">
        <v>33476</v>
      </c>
      <c r="E9766"/>
      <c r="F9766"/>
      <c r="G9766"/>
      <c r="H9766"/>
      <c r="I9766"/>
      <c r="J9766"/>
      <c r="U9766" s="43"/>
      <c r="AE9766"/>
    </row>
    <row r="9767" spans="1:31">
      <c r="A9767">
        <v>25680</v>
      </c>
      <c r="B9767" t="s">
        <v>8681</v>
      </c>
      <c r="C9767" t="s">
        <v>33478</v>
      </c>
      <c r="D9767" t="s">
        <v>33476</v>
      </c>
      <c r="E9767"/>
      <c r="F9767"/>
      <c r="G9767"/>
      <c r="H9767"/>
      <c r="I9767"/>
      <c r="J9767"/>
      <c r="U9767" s="43"/>
      <c r="AE9767"/>
    </row>
    <row r="9768" spans="1:31">
      <c r="A9768">
        <v>25680</v>
      </c>
      <c r="B9768" t="s">
        <v>8682</v>
      </c>
      <c r="C9768" t="s">
        <v>33478</v>
      </c>
      <c r="D9768" t="s">
        <v>33476</v>
      </c>
      <c r="E9768"/>
      <c r="F9768"/>
      <c r="G9768"/>
      <c r="H9768"/>
      <c r="I9768"/>
      <c r="J9768"/>
      <c r="U9768" s="43"/>
      <c r="AE9768"/>
    </row>
    <row r="9769" spans="1:31">
      <c r="A9769">
        <v>25680</v>
      </c>
      <c r="B9769" t="s">
        <v>8682</v>
      </c>
      <c r="C9769" t="s">
        <v>33478</v>
      </c>
      <c r="D9769" t="s">
        <v>33476</v>
      </c>
      <c r="E9769"/>
      <c r="F9769"/>
      <c r="G9769"/>
      <c r="H9769"/>
      <c r="I9769"/>
      <c r="J9769"/>
      <c r="U9769" s="43"/>
      <c r="AE9769"/>
    </row>
    <row r="9770" spans="1:31">
      <c r="A9770">
        <v>25190</v>
      </c>
      <c r="B9770" t="s">
        <v>8683</v>
      </c>
      <c r="C9770" t="s">
        <v>33478</v>
      </c>
      <c r="D9770" t="s">
        <v>33476</v>
      </c>
      <c r="E9770"/>
      <c r="F9770"/>
      <c r="G9770"/>
      <c r="H9770"/>
      <c r="I9770"/>
      <c r="J9770"/>
      <c r="U9770" s="43"/>
      <c r="AE9770"/>
    </row>
    <row r="9771" spans="1:31">
      <c r="A9771">
        <v>25190</v>
      </c>
      <c r="B9771" t="s">
        <v>8684</v>
      </c>
      <c r="C9771" t="s">
        <v>33478</v>
      </c>
      <c r="D9771" t="s">
        <v>33476</v>
      </c>
      <c r="E9771"/>
      <c r="F9771"/>
      <c r="G9771"/>
      <c r="H9771"/>
      <c r="I9771"/>
      <c r="J9771"/>
      <c r="U9771" s="43"/>
      <c r="AE9771"/>
    </row>
    <row r="9772" spans="1:31">
      <c r="A9772">
        <v>25200</v>
      </c>
      <c r="B9772" t="s">
        <v>8685</v>
      </c>
      <c r="C9772" t="s">
        <v>33478</v>
      </c>
      <c r="D9772" t="s">
        <v>33476</v>
      </c>
      <c r="E9772"/>
      <c r="F9772"/>
      <c r="G9772"/>
      <c r="H9772"/>
      <c r="I9772"/>
      <c r="J9772"/>
      <c r="U9772" s="43"/>
      <c r="AE9772"/>
    </row>
    <row r="9773" spans="1:31">
      <c r="A9773">
        <v>25210</v>
      </c>
      <c r="B9773" t="s">
        <v>8686</v>
      </c>
      <c r="C9773" t="s">
        <v>33478</v>
      </c>
      <c r="D9773" t="s">
        <v>33476</v>
      </c>
      <c r="E9773"/>
      <c r="F9773"/>
      <c r="G9773"/>
      <c r="H9773"/>
      <c r="I9773"/>
      <c r="J9773"/>
      <c r="U9773" s="43"/>
      <c r="AE9773"/>
    </row>
    <row r="9774" spans="1:31">
      <c r="A9774">
        <v>25650</v>
      </c>
      <c r="B9774" t="s">
        <v>8687</v>
      </c>
      <c r="C9774" t="s">
        <v>33478</v>
      </c>
      <c r="D9774" t="s">
        <v>33476</v>
      </c>
      <c r="E9774"/>
      <c r="F9774"/>
      <c r="G9774"/>
      <c r="H9774"/>
      <c r="I9774"/>
      <c r="J9774"/>
      <c r="U9774" s="43"/>
      <c r="AE9774"/>
    </row>
    <row r="9775" spans="1:31">
      <c r="A9775">
        <v>25210</v>
      </c>
      <c r="B9775" t="s">
        <v>8688</v>
      </c>
      <c r="C9775" t="s">
        <v>33478</v>
      </c>
      <c r="D9775" t="s">
        <v>33476</v>
      </c>
      <c r="E9775"/>
      <c r="F9775"/>
      <c r="G9775"/>
      <c r="H9775"/>
      <c r="I9775"/>
      <c r="J9775"/>
      <c r="U9775" s="43"/>
      <c r="AE9775"/>
    </row>
    <row r="9776" spans="1:31">
      <c r="A9776">
        <v>25120</v>
      </c>
      <c r="B9776" t="s">
        <v>8689</v>
      </c>
      <c r="C9776" t="s">
        <v>33478</v>
      </c>
      <c r="D9776" t="e">
        <v>#N/A</v>
      </c>
      <c r="E9776"/>
      <c r="F9776"/>
      <c r="G9776"/>
      <c r="H9776"/>
      <c r="I9776"/>
      <c r="J9776"/>
      <c r="U9776" s="43"/>
      <c r="AE9776"/>
    </row>
    <row r="9777" spans="1:31">
      <c r="A9777">
        <v>25120</v>
      </c>
      <c r="B9777" t="s">
        <v>8689</v>
      </c>
      <c r="C9777" t="s">
        <v>33478</v>
      </c>
      <c r="D9777" t="e">
        <v>#N/A</v>
      </c>
      <c r="E9777"/>
      <c r="F9777"/>
      <c r="G9777"/>
      <c r="H9777"/>
      <c r="I9777"/>
      <c r="J9777"/>
      <c r="U9777" s="43"/>
      <c r="AE9777"/>
    </row>
    <row r="9778" spans="1:31">
      <c r="A9778">
        <v>25190</v>
      </c>
      <c r="B9778" t="s">
        <v>8690</v>
      </c>
      <c r="C9778" t="s">
        <v>33478</v>
      </c>
      <c r="D9778" t="s">
        <v>33476</v>
      </c>
      <c r="E9778"/>
      <c r="F9778"/>
      <c r="G9778"/>
      <c r="H9778"/>
      <c r="I9778"/>
      <c r="J9778"/>
      <c r="U9778" s="43"/>
      <c r="AE9778"/>
    </row>
    <row r="9779" spans="1:31">
      <c r="A9779">
        <v>25260</v>
      </c>
      <c r="B9779" t="s">
        <v>8691</v>
      </c>
      <c r="C9779" t="s">
        <v>33478</v>
      </c>
      <c r="D9779" t="s">
        <v>33476</v>
      </c>
      <c r="E9779"/>
      <c r="F9779"/>
      <c r="G9779"/>
      <c r="H9779"/>
      <c r="I9779"/>
      <c r="J9779"/>
      <c r="U9779" s="43"/>
      <c r="AE9779"/>
    </row>
    <row r="9780" spans="1:31">
      <c r="A9780">
        <v>25660</v>
      </c>
      <c r="B9780" t="s">
        <v>1091</v>
      </c>
      <c r="C9780" t="s">
        <v>33478</v>
      </c>
      <c r="D9780" t="s">
        <v>33476</v>
      </c>
      <c r="E9780"/>
      <c r="F9780"/>
      <c r="G9780"/>
      <c r="H9780"/>
      <c r="I9780"/>
      <c r="J9780"/>
      <c r="U9780" s="43"/>
      <c r="AE9780"/>
    </row>
    <row r="9781" spans="1:31">
      <c r="A9781">
        <v>25320</v>
      </c>
      <c r="B9781" t="s">
        <v>8692</v>
      </c>
      <c r="C9781" t="s">
        <v>33477</v>
      </c>
      <c r="D9781" t="e">
        <v>#N/A</v>
      </c>
      <c r="E9781"/>
      <c r="F9781"/>
      <c r="G9781"/>
      <c r="H9781"/>
      <c r="I9781"/>
      <c r="J9781"/>
      <c r="U9781" s="43"/>
      <c r="AE9781"/>
    </row>
    <row r="9782" spans="1:31">
      <c r="A9782">
        <v>25650</v>
      </c>
      <c r="B9782" t="s">
        <v>8693</v>
      </c>
      <c r="C9782" t="s">
        <v>33478</v>
      </c>
      <c r="D9782" t="s">
        <v>33476</v>
      </c>
      <c r="E9782"/>
      <c r="F9782"/>
      <c r="G9782"/>
      <c r="H9782"/>
      <c r="I9782"/>
      <c r="J9782"/>
      <c r="U9782" s="43"/>
      <c r="AE9782"/>
    </row>
    <row r="9783" spans="1:31">
      <c r="A9783">
        <v>25111</v>
      </c>
      <c r="B9783" t="s">
        <v>8694</v>
      </c>
      <c r="C9783" t="s">
        <v>33478</v>
      </c>
      <c r="D9783" t="e">
        <v>#N/A</v>
      </c>
      <c r="E9783"/>
      <c r="F9783"/>
      <c r="G9783"/>
      <c r="H9783"/>
      <c r="I9783"/>
      <c r="J9783"/>
      <c r="U9783" s="43"/>
      <c r="AE9783"/>
    </row>
    <row r="9784" spans="1:31">
      <c r="A9784">
        <v>25110</v>
      </c>
      <c r="B9784" t="s">
        <v>8695</v>
      </c>
      <c r="C9784" t="s">
        <v>33478</v>
      </c>
      <c r="D9784" t="s">
        <v>33476</v>
      </c>
      <c r="E9784"/>
      <c r="F9784"/>
      <c r="G9784"/>
      <c r="H9784"/>
      <c r="I9784"/>
      <c r="J9784"/>
      <c r="U9784" s="43"/>
      <c r="AE9784"/>
    </row>
    <row r="9785" spans="1:31">
      <c r="A9785">
        <v>25190</v>
      </c>
      <c r="B9785" t="s">
        <v>8696</v>
      </c>
      <c r="C9785" t="s">
        <v>33478</v>
      </c>
      <c r="D9785" t="s">
        <v>33476</v>
      </c>
      <c r="E9785"/>
      <c r="F9785"/>
      <c r="G9785"/>
      <c r="H9785"/>
      <c r="I9785"/>
      <c r="J9785"/>
      <c r="U9785" s="43"/>
      <c r="AE9785"/>
    </row>
    <row r="9786" spans="1:31">
      <c r="A9786">
        <v>25500</v>
      </c>
      <c r="B9786" t="s">
        <v>8697</v>
      </c>
      <c r="C9786" t="s">
        <v>33478</v>
      </c>
      <c r="D9786" t="s">
        <v>33476</v>
      </c>
      <c r="E9786"/>
      <c r="F9786"/>
      <c r="G9786"/>
      <c r="H9786"/>
      <c r="I9786"/>
      <c r="J9786"/>
      <c r="U9786" s="43"/>
      <c r="AE9786"/>
    </row>
    <row r="9787" spans="1:31">
      <c r="A9787">
        <v>25270</v>
      </c>
      <c r="B9787" t="s">
        <v>8698</v>
      </c>
      <c r="C9787" t="s">
        <v>33478</v>
      </c>
      <c r="D9787" t="s">
        <v>33476</v>
      </c>
      <c r="E9787"/>
      <c r="F9787"/>
      <c r="G9787"/>
      <c r="H9787"/>
      <c r="I9787"/>
      <c r="J9787"/>
      <c r="U9787" s="43"/>
      <c r="AE9787"/>
    </row>
    <row r="9788" spans="1:31">
      <c r="A9788">
        <v>25160</v>
      </c>
      <c r="B9788" t="s">
        <v>8699</v>
      </c>
      <c r="C9788" t="s">
        <v>33478</v>
      </c>
      <c r="D9788" t="s">
        <v>33476</v>
      </c>
      <c r="E9788"/>
      <c r="F9788"/>
      <c r="G9788"/>
      <c r="H9788"/>
      <c r="I9788"/>
      <c r="J9788"/>
      <c r="U9788" s="43"/>
      <c r="AE9788"/>
    </row>
    <row r="9789" spans="1:31">
      <c r="A9789">
        <v>25660</v>
      </c>
      <c r="B9789" t="s">
        <v>8700</v>
      </c>
      <c r="C9789" t="s">
        <v>33478</v>
      </c>
      <c r="D9789" t="s">
        <v>33476</v>
      </c>
      <c r="E9789"/>
      <c r="F9789"/>
      <c r="G9789"/>
      <c r="H9789"/>
      <c r="I9789"/>
      <c r="J9789"/>
      <c r="U9789" s="43"/>
      <c r="AE9789"/>
    </row>
    <row r="9790" spans="1:31">
      <c r="A9790">
        <v>25680</v>
      </c>
      <c r="B9790" t="s">
        <v>8701</v>
      </c>
      <c r="C9790" t="s">
        <v>33478</v>
      </c>
      <c r="D9790" t="s">
        <v>33476</v>
      </c>
      <c r="E9790"/>
      <c r="F9790"/>
      <c r="G9790"/>
      <c r="H9790"/>
      <c r="I9790"/>
      <c r="J9790"/>
      <c r="U9790" s="43"/>
      <c r="AE9790"/>
    </row>
    <row r="9791" spans="1:31">
      <c r="A9791">
        <v>25660</v>
      </c>
      <c r="B9791" t="s">
        <v>8702</v>
      </c>
      <c r="C9791" t="s">
        <v>33478</v>
      </c>
      <c r="D9791" t="s">
        <v>33476</v>
      </c>
      <c r="E9791"/>
      <c r="F9791"/>
      <c r="G9791"/>
      <c r="H9791"/>
      <c r="I9791"/>
      <c r="J9791"/>
      <c r="U9791" s="43"/>
      <c r="AE9791"/>
    </row>
    <row r="9792" spans="1:31">
      <c r="A9792">
        <v>25500</v>
      </c>
      <c r="B9792" t="s">
        <v>8703</v>
      </c>
      <c r="C9792" t="s">
        <v>33478</v>
      </c>
      <c r="D9792" t="s">
        <v>33476</v>
      </c>
      <c r="E9792"/>
      <c r="F9792"/>
      <c r="G9792"/>
      <c r="H9792"/>
      <c r="I9792"/>
      <c r="J9792"/>
      <c r="U9792" s="43"/>
      <c r="AE9792"/>
    </row>
    <row r="9793" spans="1:31">
      <c r="A9793">
        <v>25240</v>
      </c>
      <c r="B9793" t="s">
        <v>8704</v>
      </c>
      <c r="C9793" t="s">
        <v>33478</v>
      </c>
      <c r="D9793" t="s">
        <v>33476</v>
      </c>
      <c r="E9793"/>
      <c r="F9793"/>
      <c r="G9793"/>
      <c r="H9793"/>
      <c r="I9793"/>
      <c r="J9793"/>
      <c r="U9793" s="43"/>
      <c r="AE9793"/>
    </row>
    <row r="9794" spans="1:31">
      <c r="A9794">
        <v>25170</v>
      </c>
      <c r="B9794" t="s">
        <v>8705</v>
      </c>
      <c r="C9794" t="s">
        <v>33477</v>
      </c>
      <c r="D9794" t="s">
        <v>33476</v>
      </c>
      <c r="E9794"/>
      <c r="F9794"/>
      <c r="G9794"/>
      <c r="H9794"/>
      <c r="I9794"/>
      <c r="J9794"/>
      <c r="U9794" s="43"/>
      <c r="AE9794"/>
    </row>
    <row r="9795" spans="1:31">
      <c r="A9795">
        <v>25920</v>
      </c>
      <c r="B9795" t="s">
        <v>8706</v>
      </c>
      <c r="C9795" t="s">
        <v>33478</v>
      </c>
      <c r="D9795" t="s">
        <v>33476</v>
      </c>
      <c r="E9795"/>
      <c r="F9795"/>
      <c r="G9795"/>
      <c r="H9795"/>
      <c r="I9795"/>
      <c r="J9795"/>
      <c r="U9795" s="43"/>
      <c r="AE9795"/>
    </row>
    <row r="9796" spans="1:31">
      <c r="A9796">
        <v>25440</v>
      </c>
      <c r="B9796" t="s">
        <v>8707</v>
      </c>
      <c r="C9796" t="s">
        <v>33477</v>
      </c>
      <c r="D9796" t="s">
        <v>33476</v>
      </c>
      <c r="E9796"/>
      <c r="F9796"/>
      <c r="G9796"/>
      <c r="H9796"/>
      <c r="I9796"/>
      <c r="J9796"/>
      <c r="U9796" s="43"/>
      <c r="AE9796"/>
    </row>
    <row r="9797" spans="1:31">
      <c r="A9797">
        <v>25360</v>
      </c>
      <c r="B9797" t="s">
        <v>8708</v>
      </c>
      <c r="C9797" t="s">
        <v>33478</v>
      </c>
      <c r="D9797" t="s">
        <v>33476</v>
      </c>
      <c r="E9797"/>
      <c r="F9797"/>
      <c r="G9797"/>
      <c r="H9797"/>
      <c r="I9797"/>
      <c r="J9797"/>
      <c r="U9797" s="43"/>
      <c r="AE9797"/>
    </row>
    <row r="9798" spans="1:31">
      <c r="A9798">
        <v>25360</v>
      </c>
      <c r="B9798" t="s">
        <v>8708</v>
      </c>
      <c r="C9798" t="s">
        <v>33478</v>
      </c>
      <c r="D9798" t="s">
        <v>33476</v>
      </c>
      <c r="E9798"/>
      <c r="F9798"/>
      <c r="G9798"/>
      <c r="H9798"/>
      <c r="I9798"/>
      <c r="J9798"/>
      <c r="U9798" s="43"/>
      <c r="AE9798"/>
    </row>
    <row r="9799" spans="1:31">
      <c r="A9799">
        <v>25360</v>
      </c>
      <c r="B9799" t="s">
        <v>8709</v>
      </c>
      <c r="C9799" t="s">
        <v>33478</v>
      </c>
      <c r="D9799" t="s">
        <v>33476</v>
      </c>
      <c r="E9799"/>
      <c r="F9799"/>
      <c r="G9799"/>
      <c r="H9799"/>
      <c r="I9799"/>
      <c r="J9799"/>
      <c r="U9799" s="43"/>
      <c r="AE9799"/>
    </row>
    <row r="9800" spans="1:31">
      <c r="A9800">
        <v>25680</v>
      </c>
      <c r="B9800" t="s">
        <v>8710</v>
      </c>
      <c r="C9800" t="s">
        <v>33478</v>
      </c>
      <c r="D9800" t="s">
        <v>33476</v>
      </c>
      <c r="E9800"/>
      <c r="F9800"/>
      <c r="G9800"/>
      <c r="H9800"/>
      <c r="I9800"/>
      <c r="J9800"/>
      <c r="U9800" s="43"/>
      <c r="AE9800"/>
    </row>
    <row r="9801" spans="1:31">
      <c r="A9801">
        <v>25330</v>
      </c>
      <c r="B9801" t="s">
        <v>8711</v>
      </c>
      <c r="C9801" t="s">
        <v>33478</v>
      </c>
      <c r="D9801" t="s">
        <v>33476</v>
      </c>
      <c r="E9801"/>
      <c r="F9801"/>
      <c r="G9801"/>
      <c r="H9801"/>
      <c r="I9801"/>
      <c r="J9801"/>
      <c r="U9801" s="43"/>
      <c r="AE9801"/>
    </row>
    <row r="9802" spans="1:31">
      <c r="A9802">
        <v>25210</v>
      </c>
      <c r="B9802" t="s">
        <v>8712</v>
      </c>
      <c r="C9802" t="s">
        <v>33478</v>
      </c>
      <c r="D9802" t="s">
        <v>33476</v>
      </c>
      <c r="E9802"/>
      <c r="F9802"/>
      <c r="G9802"/>
      <c r="H9802"/>
      <c r="I9802"/>
      <c r="J9802"/>
      <c r="U9802" s="43"/>
      <c r="AE9802"/>
    </row>
    <row r="9803" spans="1:31">
      <c r="A9803">
        <v>25150</v>
      </c>
      <c r="B9803" t="s">
        <v>8713</v>
      </c>
      <c r="C9803" t="s">
        <v>33478</v>
      </c>
      <c r="D9803" t="s">
        <v>33476</v>
      </c>
      <c r="E9803"/>
      <c r="F9803"/>
      <c r="G9803"/>
      <c r="H9803"/>
      <c r="I9803"/>
      <c r="J9803"/>
      <c r="U9803" s="43"/>
      <c r="AE9803"/>
    </row>
    <row r="9804" spans="1:31">
      <c r="A9804">
        <v>25580</v>
      </c>
      <c r="B9804" t="s">
        <v>8714</v>
      </c>
      <c r="C9804" t="s">
        <v>33478</v>
      </c>
      <c r="D9804" t="s">
        <v>33476</v>
      </c>
      <c r="E9804"/>
      <c r="F9804"/>
      <c r="G9804"/>
      <c r="H9804"/>
      <c r="I9804"/>
      <c r="J9804"/>
      <c r="U9804" s="43"/>
      <c r="AE9804"/>
    </row>
    <row r="9805" spans="1:31">
      <c r="A9805">
        <v>25580</v>
      </c>
      <c r="B9805" t="s">
        <v>8714</v>
      </c>
      <c r="C9805" t="s">
        <v>33478</v>
      </c>
      <c r="D9805" t="s">
        <v>33476</v>
      </c>
      <c r="E9805"/>
      <c r="F9805"/>
      <c r="G9805"/>
      <c r="H9805"/>
      <c r="I9805"/>
      <c r="J9805"/>
      <c r="U9805" s="43"/>
      <c r="AE9805"/>
    </row>
    <row r="9806" spans="1:31">
      <c r="A9806">
        <v>25580</v>
      </c>
      <c r="B9806" t="s">
        <v>8714</v>
      </c>
      <c r="C9806" t="s">
        <v>33478</v>
      </c>
      <c r="D9806" t="s">
        <v>33476</v>
      </c>
      <c r="E9806"/>
      <c r="F9806"/>
      <c r="G9806"/>
      <c r="H9806"/>
      <c r="I9806"/>
      <c r="J9806"/>
      <c r="U9806" s="43"/>
      <c r="AE9806"/>
    </row>
    <row r="9807" spans="1:31">
      <c r="A9807">
        <v>25580</v>
      </c>
      <c r="B9807" t="s">
        <v>8714</v>
      </c>
      <c r="C9807" t="s">
        <v>33478</v>
      </c>
      <c r="D9807" t="s">
        <v>33476</v>
      </c>
      <c r="E9807"/>
      <c r="F9807"/>
      <c r="G9807"/>
      <c r="H9807"/>
      <c r="I9807"/>
      <c r="J9807"/>
      <c r="U9807" s="43"/>
      <c r="AE9807"/>
    </row>
    <row r="9808" spans="1:31">
      <c r="A9808">
        <v>25580</v>
      </c>
      <c r="B9808" t="s">
        <v>8714</v>
      </c>
      <c r="C9808" t="s">
        <v>33478</v>
      </c>
      <c r="D9808" t="s">
        <v>33476</v>
      </c>
      <c r="E9808"/>
      <c r="F9808"/>
      <c r="G9808"/>
      <c r="H9808"/>
      <c r="I9808"/>
      <c r="J9808"/>
      <c r="U9808" s="43"/>
      <c r="AE9808"/>
    </row>
    <row r="9809" spans="1:31">
      <c r="A9809">
        <v>25580</v>
      </c>
      <c r="B9809" t="s">
        <v>8714</v>
      </c>
      <c r="C9809" t="s">
        <v>33478</v>
      </c>
      <c r="D9809" t="s">
        <v>33476</v>
      </c>
      <c r="E9809"/>
      <c r="F9809"/>
      <c r="G9809"/>
      <c r="H9809"/>
      <c r="I9809"/>
      <c r="J9809"/>
      <c r="U9809" s="43"/>
      <c r="AE9809"/>
    </row>
    <row r="9810" spans="1:31">
      <c r="A9810">
        <v>25500</v>
      </c>
      <c r="B9810" t="s">
        <v>8715</v>
      </c>
      <c r="C9810" t="s">
        <v>33478</v>
      </c>
      <c r="D9810" t="s">
        <v>33476</v>
      </c>
      <c r="E9810"/>
      <c r="F9810"/>
      <c r="G9810"/>
      <c r="H9810"/>
      <c r="I9810"/>
      <c r="J9810"/>
      <c r="U9810" s="43"/>
      <c r="AE9810"/>
    </row>
    <row r="9811" spans="1:31">
      <c r="A9811">
        <v>25190</v>
      </c>
      <c r="B9811" t="s">
        <v>8716</v>
      </c>
      <c r="C9811" t="s">
        <v>33478</v>
      </c>
      <c r="D9811" t="s">
        <v>33476</v>
      </c>
      <c r="E9811"/>
      <c r="F9811"/>
      <c r="G9811"/>
      <c r="H9811"/>
      <c r="I9811"/>
      <c r="J9811"/>
      <c r="U9811" s="43"/>
      <c r="AE9811"/>
    </row>
    <row r="9812" spans="1:31">
      <c r="A9812">
        <v>25170</v>
      </c>
      <c r="B9812" t="s">
        <v>8717</v>
      </c>
      <c r="C9812" t="s">
        <v>33477</v>
      </c>
      <c r="D9812" t="s">
        <v>33476</v>
      </c>
      <c r="E9812"/>
      <c r="F9812"/>
      <c r="G9812"/>
      <c r="H9812"/>
      <c r="I9812"/>
      <c r="J9812"/>
      <c r="U9812" s="43"/>
      <c r="AE9812"/>
    </row>
    <row r="9813" spans="1:31">
      <c r="A9813">
        <v>25600</v>
      </c>
      <c r="B9813" t="s">
        <v>8718</v>
      </c>
      <c r="C9813" t="s">
        <v>33478</v>
      </c>
      <c r="D9813" t="s">
        <v>33476</v>
      </c>
      <c r="E9813"/>
      <c r="F9813"/>
      <c r="G9813"/>
      <c r="H9813"/>
      <c r="I9813"/>
      <c r="J9813"/>
      <c r="U9813" s="43"/>
      <c r="AE9813"/>
    </row>
    <row r="9814" spans="1:31">
      <c r="A9814">
        <v>25220</v>
      </c>
      <c r="B9814" t="s">
        <v>8719</v>
      </c>
      <c r="C9814" t="s">
        <v>33478</v>
      </c>
      <c r="D9814" t="s">
        <v>33476</v>
      </c>
      <c r="E9814"/>
      <c r="F9814"/>
      <c r="G9814"/>
      <c r="H9814"/>
      <c r="I9814"/>
      <c r="J9814"/>
      <c r="U9814" s="43"/>
      <c r="AE9814"/>
    </row>
    <row r="9815" spans="1:31">
      <c r="A9815">
        <v>25640</v>
      </c>
      <c r="B9815" t="s">
        <v>8720</v>
      </c>
      <c r="C9815" t="s">
        <v>33478</v>
      </c>
      <c r="D9815" t="s">
        <v>33476</v>
      </c>
      <c r="E9815"/>
      <c r="F9815"/>
      <c r="G9815"/>
      <c r="H9815"/>
      <c r="I9815"/>
      <c r="J9815"/>
      <c r="U9815" s="43"/>
      <c r="AE9815"/>
    </row>
    <row r="9816" spans="1:31">
      <c r="A9816">
        <v>25250</v>
      </c>
      <c r="B9816" t="s">
        <v>8721</v>
      </c>
      <c r="C9816" t="s">
        <v>33478</v>
      </c>
      <c r="D9816" t="s">
        <v>33476</v>
      </c>
      <c r="E9816"/>
      <c r="F9816"/>
      <c r="G9816"/>
      <c r="H9816"/>
      <c r="I9816"/>
      <c r="J9816"/>
      <c r="U9816" s="43"/>
      <c r="AE9816"/>
    </row>
    <row r="9817" spans="1:31">
      <c r="A9817">
        <v>25390</v>
      </c>
      <c r="B9817" t="s">
        <v>8722</v>
      </c>
      <c r="C9817" t="s">
        <v>33478</v>
      </c>
      <c r="D9817" t="s">
        <v>33476</v>
      </c>
      <c r="E9817"/>
      <c r="F9817"/>
      <c r="G9817"/>
      <c r="H9817"/>
      <c r="I9817"/>
      <c r="J9817"/>
      <c r="U9817" s="43"/>
      <c r="AE9817"/>
    </row>
    <row r="9818" spans="1:31">
      <c r="A9818">
        <v>25120</v>
      </c>
      <c r="B9818" t="s">
        <v>8723</v>
      </c>
      <c r="C9818" t="s">
        <v>33478</v>
      </c>
      <c r="D9818" t="e">
        <v>#N/A</v>
      </c>
      <c r="E9818"/>
      <c r="F9818"/>
      <c r="G9818"/>
      <c r="H9818"/>
      <c r="I9818"/>
      <c r="J9818"/>
      <c r="U9818" s="43"/>
      <c r="AE9818"/>
    </row>
    <row r="9819" spans="1:31">
      <c r="A9819">
        <v>25120</v>
      </c>
      <c r="B9819" t="s">
        <v>8723</v>
      </c>
      <c r="C9819" t="s">
        <v>33478</v>
      </c>
      <c r="D9819" t="e">
        <v>#N/A</v>
      </c>
      <c r="E9819"/>
      <c r="F9819"/>
      <c r="G9819"/>
      <c r="H9819"/>
      <c r="I9819"/>
      <c r="J9819"/>
      <c r="U9819" s="43"/>
      <c r="AE9819"/>
    </row>
    <row r="9820" spans="1:31">
      <c r="A9820">
        <v>25290</v>
      </c>
      <c r="B9820" t="s">
        <v>8724</v>
      </c>
      <c r="C9820" t="s">
        <v>33478</v>
      </c>
      <c r="D9820" t="s">
        <v>33476</v>
      </c>
      <c r="E9820"/>
      <c r="F9820"/>
      <c r="G9820"/>
      <c r="H9820"/>
      <c r="I9820"/>
      <c r="J9820"/>
      <c r="U9820" s="43"/>
      <c r="AE9820"/>
    </row>
    <row r="9821" spans="1:31">
      <c r="A9821">
        <v>25620</v>
      </c>
      <c r="B9821" t="s">
        <v>8724</v>
      </c>
      <c r="C9821" t="s">
        <v>33478</v>
      </c>
      <c r="D9821" t="e">
        <v>#N/A</v>
      </c>
      <c r="E9821"/>
      <c r="F9821"/>
      <c r="G9821"/>
      <c r="H9821"/>
      <c r="I9821"/>
      <c r="J9821"/>
      <c r="U9821" s="43"/>
      <c r="AE9821"/>
    </row>
    <row r="9822" spans="1:31">
      <c r="A9822">
        <v>25530</v>
      </c>
      <c r="B9822" t="s">
        <v>3996</v>
      </c>
      <c r="C9822" t="s">
        <v>33478</v>
      </c>
      <c r="D9822" t="s">
        <v>33476</v>
      </c>
      <c r="E9822"/>
      <c r="F9822"/>
      <c r="G9822"/>
      <c r="H9822"/>
      <c r="I9822"/>
      <c r="J9822"/>
      <c r="U9822" s="43"/>
      <c r="AE9822"/>
    </row>
    <row r="9823" spans="1:31">
      <c r="A9823">
        <v>25430</v>
      </c>
      <c r="B9823" t="s">
        <v>8725</v>
      </c>
      <c r="C9823" t="s">
        <v>33478</v>
      </c>
      <c r="D9823" t="s">
        <v>33476</v>
      </c>
      <c r="E9823"/>
      <c r="F9823"/>
      <c r="G9823"/>
      <c r="H9823"/>
      <c r="I9823"/>
      <c r="J9823"/>
      <c r="U9823" s="43"/>
      <c r="AE9823"/>
    </row>
    <row r="9824" spans="1:31">
      <c r="A9824">
        <v>25360</v>
      </c>
      <c r="B9824" t="s">
        <v>8726</v>
      </c>
      <c r="C9824" t="s">
        <v>33478</v>
      </c>
      <c r="D9824" t="s">
        <v>33476</v>
      </c>
      <c r="E9824"/>
      <c r="F9824"/>
      <c r="G9824"/>
      <c r="H9824"/>
      <c r="I9824"/>
      <c r="J9824"/>
      <c r="U9824" s="43"/>
      <c r="AE9824"/>
    </row>
    <row r="9825" spans="1:31">
      <c r="A9825">
        <v>25320</v>
      </c>
      <c r="B9825" t="s">
        <v>8727</v>
      </c>
      <c r="C9825" t="s">
        <v>33477</v>
      </c>
      <c r="D9825" t="e">
        <v>#N/A</v>
      </c>
      <c r="E9825"/>
      <c r="F9825"/>
      <c r="G9825"/>
      <c r="H9825"/>
      <c r="I9825"/>
      <c r="J9825"/>
      <c r="U9825" s="43"/>
      <c r="AE9825"/>
    </row>
    <row r="9826" spans="1:31">
      <c r="A9826">
        <v>25410</v>
      </c>
      <c r="B9826" t="s">
        <v>8727</v>
      </c>
      <c r="C9826" t="s">
        <v>33477</v>
      </c>
      <c r="D9826" t="s">
        <v>33476</v>
      </c>
      <c r="E9826"/>
      <c r="F9826"/>
      <c r="G9826"/>
      <c r="H9826"/>
      <c r="I9826"/>
      <c r="J9826"/>
      <c r="U9826" s="43"/>
      <c r="AE9826"/>
    </row>
    <row r="9827" spans="1:31">
      <c r="A9827">
        <v>25640</v>
      </c>
      <c r="B9827" t="s">
        <v>8728</v>
      </c>
      <c r="C9827" t="s">
        <v>33478</v>
      </c>
      <c r="D9827" t="s">
        <v>33476</v>
      </c>
      <c r="E9827"/>
      <c r="F9827"/>
      <c r="G9827"/>
      <c r="H9827"/>
      <c r="I9827"/>
      <c r="J9827"/>
      <c r="U9827" s="43"/>
      <c r="AE9827"/>
    </row>
    <row r="9828" spans="1:31">
      <c r="A9828">
        <v>25520</v>
      </c>
      <c r="B9828" t="s">
        <v>8729</v>
      </c>
      <c r="C9828" t="s">
        <v>33478</v>
      </c>
      <c r="D9828" t="s">
        <v>33476</v>
      </c>
      <c r="E9828"/>
      <c r="F9828"/>
      <c r="G9828"/>
      <c r="H9828"/>
      <c r="I9828"/>
      <c r="J9828"/>
      <c r="U9828" s="43"/>
      <c r="AE9828"/>
    </row>
    <row r="9829" spans="1:31">
      <c r="A9829">
        <v>25530</v>
      </c>
      <c r="B9829" t="s">
        <v>8730</v>
      </c>
      <c r="C9829" t="s">
        <v>33478</v>
      </c>
      <c r="D9829" t="s">
        <v>33476</v>
      </c>
      <c r="E9829"/>
      <c r="F9829"/>
      <c r="G9829"/>
      <c r="H9829"/>
      <c r="I9829"/>
      <c r="J9829"/>
      <c r="U9829" s="43"/>
      <c r="AE9829"/>
    </row>
    <row r="9830" spans="1:31">
      <c r="A9830">
        <v>25160</v>
      </c>
      <c r="B9830" t="s">
        <v>8731</v>
      </c>
      <c r="C9830" t="s">
        <v>33478</v>
      </c>
      <c r="D9830" t="s">
        <v>33476</v>
      </c>
      <c r="E9830"/>
      <c r="F9830"/>
      <c r="G9830"/>
      <c r="H9830"/>
      <c r="I9830"/>
      <c r="J9830"/>
      <c r="U9830" s="43"/>
      <c r="AE9830"/>
    </row>
    <row r="9831" spans="1:31">
      <c r="A9831">
        <v>25440</v>
      </c>
      <c r="B9831" t="s">
        <v>8732</v>
      </c>
      <c r="C9831" t="s">
        <v>33477</v>
      </c>
      <c r="D9831" t="s">
        <v>33476</v>
      </c>
      <c r="E9831"/>
      <c r="F9831"/>
      <c r="G9831"/>
      <c r="H9831"/>
      <c r="I9831"/>
      <c r="J9831"/>
      <c r="U9831" s="43"/>
      <c r="AE9831"/>
    </row>
    <row r="9832" spans="1:31">
      <c r="A9832">
        <v>25870</v>
      </c>
      <c r="B9832" t="s">
        <v>8733</v>
      </c>
      <c r="C9832" t="s">
        <v>33477</v>
      </c>
      <c r="D9832" t="s">
        <v>33476</v>
      </c>
      <c r="E9832"/>
      <c r="F9832"/>
      <c r="G9832"/>
      <c r="H9832"/>
      <c r="I9832"/>
      <c r="J9832"/>
      <c r="U9832" s="43"/>
      <c r="AE9832"/>
    </row>
    <row r="9833" spans="1:31">
      <c r="A9833">
        <v>25440</v>
      </c>
      <c r="B9833" t="s">
        <v>8734</v>
      </c>
      <c r="C9833" t="s">
        <v>33477</v>
      </c>
      <c r="D9833" t="s">
        <v>33476</v>
      </c>
      <c r="E9833"/>
      <c r="F9833"/>
      <c r="G9833"/>
      <c r="H9833"/>
      <c r="I9833"/>
      <c r="J9833"/>
      <c r="U9833" s="43"/>
      <c r="AE9833"/>
    </row>
    <row r="9834" spans="1:31">
      <c r="A9834">
        <v>25360</v>
      </c>
      <c r="B9834" t="s">
        <v>8735</v>
      </c>
      <c r="C9834" t="s">
        <v>33478</v>
      </c>
      <c r="D9834" t="s">
        <v>33476</v>
      </c>
      <c r="E9834"/>
      <c r="F9834"/>
      <c r="G9834"/>
      <c r="H9834"/>
      <c r="I9834"/>
      <c r="J9834"/>
      <c r="U9834" s="43"/>
      <c r="AE9834"/>
    </row>
    <row r="9835" spans="1:31">
      <c r="A9835">
        <v>25690</v>
      </c>
      <c r="B9835" t="s">
        <v>8736</v>
      </c>
      <c r="C9835" t="s">
        <v>33478</v>
      </c>
      <c r="D9835" t="e">
        <v>#N/A</v>
      </c>
      <c r="E9835"/>
      <c r="F9835"/>
      <c r="G9835"/>
      <c r="H9835"/>
      <c r="I9835"/>
      <c r="J9835"/>
      <c r="U9835" s="43"/>
      <c r="AE9835"/>
    </row>
    <row r="9836" spans="1:31">
      <c r="A9836">
        <v>25170</v>
      </c>
      <c r="B9836" t="s">
        <v>8737</v>
      </c>
      <c r="C9836" t="s">
        <v>33477</v>
      </c>
      <c r="D9836" t="s">
        <v>33476</v>
      </c>
      <c r="E9836"/>
      <c r="F9836"/>
      <c r="G9836"/>
      <c r="H9836"/>
      <c r="I9836"/>
      <c r="J9836"/>
      <c r="U9836" s="43"/>
      <c r="AE9836"/>
    </row>
    <row r="9837" spans="1:31">
      <c r="A9837">
        <v>25190</v>
      </c>
      <c r="B9837" t="s">
        <v>8738</v>
      </c>
      <c r="C9837" t="s">
        <v>33478</v>
      </c>
      <c r="D9837" t="s">
        <v>33476</v>
      </c>
      <c r="E9837"/>
      <c r="F9837"/>
      <c r="G9837"/>
      <c r="H9837"/>
      <c r="I9837"/>
      <c r="J9837"/>
      <c r="U9837" s="43"/>
      <c r="AE9837"/>
    </row>
    <row r="9838" spans="1:31">
      <c r="A9838">
        <v>25440</v>
      </c>
      <c r="B9838" t="s">
        <v>8739</v>
      </c>
      <c r="C9838" t="s">
        <v>33477</v>
      </c>
      <c r="D9838" t="s">
        <v>33476</v>
      </c>
      <c r="E9838"/>
      <c r="F9838"/>
      <c r="G9838"/>
      <c r="H9838"/>
      <c r="I9838"/>
      <c r="J9838"/>
      <c r="U9838" s="43"/>
      <c r="AE9838"/>
    </row>
    <row r="9839" spans="1:31">
      <c r="A9839">
        <v>25240</v>
      </c>
      <c r="B9839" t="s">
        <v>8740</v>
      </c>
      <c r="C9839" t="s">
        <v>33478</v>
      </c>
      <c r="D9839" t="s">
        <v>33476</v>
      </c>
      <c r="E9839"/>
      <c r="F9839"/>
      <c r="G9839"/>
      <c r="H9839"/>
      <c r="I9839"/>
      <c r="J9839"/>
      <c r="U9839" s="43"/>
      <c r="AE9839"/>
    </row>
    <row r="9840" spans="1:31">
      <c r="A9840">
        <v>25310</v>
      </c>
      <c r="B9840" t="s">
        <v>8741</v>
      </c>
      <c r="C9840" t="s">
        <v>33478</v>
      </c>
      <c r="D9840" t="s">
        <v>33476</v>
      </c>
      <c r="E9840"/>
      <c r="F9840"/>
      <c r="G9840"/>
      <c r="H9840"/>
      <c r="I9840"/>
      <c r="J9840"/>
      <c r="U9840" s="43"/>
      <c r="AE9840"/>
    </row>
    <row r="9841" spans="1:31">
      <c r="A9841">
        <v>25510</v>
      </c>
      <c r="B9841" t="s">
        <v>8742</v>
      </c>
      <c r="C9841" t="s">
        <v>33478</v>
      </c>
      <c r="D9841" t="s">
        <v>33476</v>
      </c>
      <c r="E9841"/>
      <c r="F9841"/>
      <c r="G9841"/>
      <c r="H9841"/>
      <c r="I9841"/>
      <c r="J9841"/>
      <c r="U9841" s="43"/>
      <c r="AE9841"/>
    </row>
    <row r="9842" spans="1:31">
      <c r="A9842">
        <v>25480</v>
      </c>
      <c r="B9842" t="s">
        <v>8743</v>
      </c>
      <c r="C9842" t="s">
        <v>33477</v>
      </c>
      <c r="D9842" t="s">
        <v>33476</v>
      </c>
      <c r="E9842"/>
      <c r="F9842"/>
      <c r="G9842"/>
      <c r="H9842"/>
      <c r="I9842"/>
      <c r="J9842"/>
      <c r="U9842" s="43"/>
      <c r="AE9842"/>
    </row>
    <row r="9843" spans="1:31">
      <c r="A9843">
        <v>25170</v>
      </c>
      <c r="B9843" t="s">
        <v>8744</v>
      </c>
      <c r="C9843" t="s">
        <v>33477</v>
      </c>
      <c r="D9843" t="s">
        <v>33476</v>
      </c>
      <c r="E9843"/>
      <c r="F9843"/>
      <c r="G9843"/>
      <c r="H9843"/>
      <c r="I9843"/>
      <c r="J9843"/>
      <c r="U9843" s="43"/>
      <c r="AE9843"/>
    </row>
    <row r="9844" spans="1:31">
      <c r="A9844">
        <v>25210</v>
      </c>
      <c r="B9844" t="s">
        <v>8745</v>
      </c>
      <c r="C9844" t="s">
        <v>33478</v>
      </c>
      <c r="D9844" t="s">
        <v>33476</v>
      </c>
      <c r="E9844"/>
      <c r="F9844"/>
      <c r="G9844"/>
      <c r="H9844"/>
      <c r="I9844"/>
      <c r="J9844"/>
      <c r="U9844" s="43"/>
      <c r="AE9844"/>
    </row>
    <row r="9845" spans="1:31">
      <c r="A9845">
        <v>25390</v>
      </c>
      <c r="B9845" t="s">
        <v>8746</v>
      </c>
      <c r="C9845" t="s">
        <v>33478</v>
      </c>
      <c r="D9845" t="s">
        <v>33476</v>
      </c>
      <c r="E9845"/>
      <c r="F9845"/>
      <c r="G9845"/>
      <c r="H9845"/>
      <c r="I9845"/>
      <c r="J9845"/>
      <c r="U9845" s="43"/>
      <c r="AE9845"/>
    </row>
    <row r="9846" spans="1:31">
      <c r="A9846">
        <v>25470</v>
      </c>
      <c r="B9846" t="s">
        <v>8747</v>
      </c>
      <c r="C9846" t="s">
        <v>33478</v>
      </c>
      <c r="D9846" t="s">
        <v>33476</v>
      </c>
      <c r="E9846"/>
      <c r="F9846"/>
      <c r="G9846"/>
      <c r="H9846"/>
      <c r="I9846"/>
      <c r="J9846"/>
      <c r="U9846" s="43"/>
      <c r="AE9846"/>
    </row>
    <row r="9847" spans="1:31">
      <c r="A9847">
        <v>25160</v>
      </c>
      <c r="B9847" t="s">
        <v>8748</v>
      </c>
      <c r="C9847" t="s">
        <v>33478</v>
      </c>
      <c r="D9847" t="s">
        <v>33476</v>
      </c>
      <c r="E9847"/>
      <c r="F9847"/>
      <c r="G9847"/>
      <c r="H9847"/>
      <c r="I9847"/>
      <c r="J9847"/>
      <c r="U9847" s="43"/>
      <c r="AE9847"/>
    </row>
    <row r="9848" spans="1:31">
      <c r="A9848">
        <v>25440</v>
      </c>
      <c r="B9848" t="s">
        <v>8749</v>
      </c>
      <c r="C9848" t="s">
        <v>33477</v>
      </c>
      <c r="D9848" t="s">
        <v>33476</v>
      </c>
      <c r="E9848"/>
      <c r="F9848"/>
      <c r="G9848"/>
      <c r="H9848"/>
      <c r="I9848"/>
      <c r="J9848"/>
      <c r="U9848" s="43"/>
      <c r="AE9848"/>
    </row>
    <row r="9849" spans="1:31">
      <c r="A9849">
        <v>25440</v>
      </c>
      <c r="B9849" t="s">
        <v>8749</v>
      </c>
      <c r="C9849" t="s">
        <v>33477</v>
      </c>
      <c r="D9849" t="s">
        <v>33476</v>
      </c>
      <c r="E9849"/>
      <c r="F9849"/>
      <c r="G9849"/>
      <c r="H9849"/>
      <c r="I9849"/>
      <c r="J9849"/>
      <c r="U9849" s="43"/>
      <c r="AE9849"/>
    </row>
    <row r="9850" spans="1:31">
      <c r="A9850">
        <v>25340</v>
      </c>
      <c r="B9850" t="s">
        <v>8750</v>
      </c>
      <c r="C9850" t="s">
        <v>33478</v>
      </c>
      <c r="D9850" t="s">
        <v>33476</v>
      </c>
      <c r="E9850"/>
      <c r="F9850"/>
      <c r="G9850"/>
      <c r="H9850"/>
      <c r="I9850"/>
      <c r="J9850"/>
      <c r="U9850" s="43"/>
      <c r="AE9850"/>
    </row>
    <row r="9851" spans="1:31">
      <c r="A9851">
        <v>25300</v>
      </c>
      <c r="B9851" t="s">
        <v>8751</v>
      </c>
      <c r="C9851" t="s">
        <v>33478</v>
      </c>
      <c r="D9851" t="s">
        <v>33476</v>
      </c>
      <c r="E9851"/>
      <c r="F9851"/>
      <c r="G9851"/>
      <c r="H9851"/>
      <c r="I9851"/>
      <c r="J9851"/>
      <c r="U9851" s="43"/>
      <c r="AE9851"/>
    </row>
    <row r="9852" spans="1:31">
      <c r="A9852">
        <v>25150</v>
      </c>
      <c r="B9852" t="s">
        <v>8752</v>
      </c>
      <c r="C9852" t="s">
        <v>33478</v>
      </c>
      <c r="D9852" t="s">
        <v>33476</v>
      </c>
      <c r="E9852"/>
      <c r="F9852"/>
      <c r="G9852"/>
      <c r="H9852"/>
      <c r="I9852"/>
      <c r="J9852"/>
      <c r="U9852" s="43"/>
      <c r="AE9852"/>
    </row>
    <row r="9853" spans="1:31">
      <c r="A9853">
        <v>25150</v>
      </c>
      <c r="B9853" t="s">
        <v>8752</v>
      </c>
      <c r="C9853" t="s">
        <v>33478</v>
      </c>
      <c r="D9853" t="s">
        <v>33476</v>
      </c>
      <c r="E9853"/>
      <c r="F9853"/>
      <c r="G9853"/>
      <c r="H9853"/>
      <c r="I9853"/>
      <c r="J9853"/>
      <c r="U9853" s="43"/>
      <c r="AE9853"/>
    </row>
    <row r="9854" spans="1:31">
      <c r="A9854">
        <v>25240</v>
      </c>
      <c r="B9854" t="s">
        <v>8753</v>
      </c>
      <c r="C9854" t="s">
        <v>33478</v>
      </c>
      <c r="D9854" t="s">
        <v>33476</v>
      </c>
      <c r="E9854"/>
      <c r="F9854"/>
      <c r="G9854"/>
      <c r="H9854"/>
      <c r="I9854"/>
      <c r="J9854"/>
      <c r="U9854" s="43"/>
      <c r="AE9854"/>
    </row>
    <row r="9855" spans="1:31">
      <c r="A9855">
        <v>25110</v>
      </c>
      <c r="B9855" t="s">
        <v>8754</v>
      </c>
      <c r="C9855" t="s">
        <v>33478</v>
      </c>
      <c r="D9855" t="s">
        <v>33476</v>
      </c>
      <c r="E9855"/>
      <c r="F9855"/>
      <c r="G9855"/>
      <c r="H9855"/>
      <c r="I9855"/>
      <c r="J9855"/>
      <c r="U9855" s="43"/>
      <c r="AE9855"/>
    </row>
    <row r="9856" spans="1:31">
      <c r="A9856">
        <v>25410</v>
      </c>
      <c r="B9856" t="s">
        <v>8755</v>
      </c>
      <c r="C9856" t="s">
        <v>33477</v>
      </c>
      <c r="D9856" t="s">
        <v>33476</v>
      </c>
      <c r="E9856"/>
      <c r="F9856"/>
      <c r="G9856"/>
      <c r="H9856"/>
      <c r="I9856"/>
      <c r="J9856"/>
      <c r="U9856" s="43"/>
      <c r="AE9856"/>
    </row>
    <row r="9857" spans="1:31">
      <c r="A9857">
        <v>25115</v>
      </c>
      <c r="B9857" t="s">
        <v>8756</v>
      </c>
      <c r="C9857" t="s">
        <v>33477</v>
      </c>
      <c r="D9857" t="e">
        <v>#N/A</v>
      </c>
      <c r="E9857"/>
      <c r="F9857"/>
      <c r="G9857"/>
      <c r="H9857"/>
      <c r="I9857"/>
      <c r="J9857"/>
      <c r="U9857" s="43"/>
      <c r="AE9857"/>
    </row>
    <row r="9858" spans="1:31">
      <c r="A9858">
        <v>25640</v>
      </c>
      <c r="B9858" t="s">
        <v>8757</v>
      </c>
      <c r="C9858" t="s">
        <v>33478</v>
      </c>
      <c r="D9858" t="s">
        <v>33476</v>
      </c>
      <c r="E9858"/>
      <c r="F9858"/>
      <c r="G9858"/>
      <c r="H9858"/>
      <c r="I9858"/>
      <c r="J9858"/>
      <c r="U9858" s="43"/>
      <c r="AE9858"/>
    </row>
    <row r="9859" spans="1:31">
      <c r="A9859">
        <v>25640</v>
      </c>
      <c r="B9859" t="s">
        <v>8757</v>
      </c>
      <c r="C9859" t="s">
        <v>33478</v>
      </c>
      <c r="D9859" t="s">
        <v>33476</v>
      </c>
      <c r="E9859"/>
      <c r="F9859"/>
      <c r="G9859"/>
      <c r="H9859"/>
      <c r="I9859"/>
      <c r="J9859"/>
      <c r="U9859" s="43"/>
      <c r="AE9859"/>
    </row>
    <row r="9860" spans="1:31">
      <c r="A9860">
        <v>25550</v>
      </c>
      <c r="B9860" t="s">
        <v>8758</v>
      </c>
      <c r="C9860" t="s">
        <v>33478</v>
      </c>
      <c r="D9860" t="s">
        <v>33476</v>
      </c>
      <c r="E9860"/>
      <c r="F9860"/>
      <c r="G9860"/>
      <c r="H9860"/>
      <c r="I9860"/>
      <c r="J9860"/>
      <c r="U9860" s="43"/>
      <c r="AE9860"/>
    </row>
    <row r="9861" spans="1:31">
      <c r="A9861">
        <v>25250</v>
      </c>
      <c r="B9861" t="s">
        <v>8759</v>
      </c>
      <c r="C9861" t="s">
        <v>33478</v>
      </c>
      <c r="D9861" t="s">
        <v>33476</v>
      </c>
      <c r="E9861"/>
      <c r="F9861"/>
      <c r="G9861"/>
      <c r="H9861"/>
      <c r="I9861"/>
      <c r="J9861"/>
      <c r="U9861" s="43"/>
      <c r="AE9861"/>
    </row>
    <row r="9862" spans="1:31">
      <c r="A9862">
        <v>25380</v>
      </c>
      <c r="B9862" t="s">
        <v>8760</v>
      </c>
      <c r="C9862" t="s">
        <v>33478</v>
      </c>
      <c r="D9862" t="s">
        <v>33476</v>
      </c>
      <c r="E9862"/>
      <c r="F9862"/>
      <c r="G9862"/>
      <c r="H9862"/>
      <c r="I9862"/>
      <c r="J9862"/>
      <c r="U9862" s="43"/>
      <c r="AE9862"/>
    </row>
    <row r="9863" spans="1:31">
      <c r="A9863">
        <v>25680</v>
      </c>
      <c r="B9863" t="s">
        <v>8761</v>
      </c>
      <c r="C9863" t="s">
        <v>33478</v>
      </c>
      <c r="D9863" t="s">
        <v>33476</v>
      </c>
      <c r="E9863"/>
      <c r="F9863"/>
      <c r="G9863"/>
      <c r="H9863"/>
      <c r="I9863"/>
      <c r="J9863"/>
      <c r="U9863" s="43"/>
      <c r="AE9863"/>
    </row>
    <row r="9864" spans="1:31">
      <c r="A9864">
        <v>25720</v>
      </c>
      <c r="B9864" t="s">
        <v>8762</v>
      </c>
      <c r="C9864" t="s">
        <v>33477</v>
      </c>
      <c r="D9864" t="s">
        <v>33476</v>
      </c>
      <c r="E9864"/>
      <c r="F9864"/>
      <c r="G9864"/>
      <c r="H9864"/>
      <c r="I9864"/>
      <c r="J9864"/>
      <c r="U9864" s="43"/>
      <c r="AE9864"/>
    </row>
    <row r="9865" spans="1:31">
      <c r="A9865">
        <v>25640</v>
      </c>
      <c r="B9865" t="s">
        <v>8763</v>
      </c>
      <c r="C9865" t="s">
        <v>33478</v>
      </c>
      <c r="D9865" t="s">
        <v>33476</v>
      </c>
      <c r="E9865"/>
      <c r="F9865"/>
      <c r="G9865"/>
      <c r="H9865"/>
      <c r="I9865"/>
      <c r="J9865"/>
      <c r="U9865" s="43"/>
      <c r="AE9865"/>
    </row>
    <row r="9866" spans="1:31">
      <c r="A9866">
        <v>25440</v>
      </c>
      <c r="B9866" t="s">
        <v>8764</v>
      </c>
      <c r="C9866" t="s">
        <v>33477</v>
      </c>
      <c r="D9866" t="s">
        <v>33476</v>
      </c>
      <c r="E9866"/>
      <c r="F9866"/>
      <c r="G9866"/>
      <c r="H9866"/>
      <c r="I9866"/>
      <c r="J9866"/>
      <c r="U9866" s="43"/>
      <c r="AE9866"/>
    </row>
    <row r="9867" spans="1:31">
      <c r="A9867">
        <v>25430</v>
      </c>
      <c r="B9867" t="s">
        <v>8765</v>
      </c>
      <c r="C9867" t="s">
        <v>33478</v>
      </c>
      <c r="D9867" t="s">
        <v>33476</v>
      </c>
      <c r="E9867"/>
      <c r="F9867"/>
      <c r="G9867"/>
      <c r="H9867"/>
      <c r="I9867"/>
      <c r="J9867"/>
      <c r="U9867" s="43"/>
      <c r="AE9867"/>
    </row>
    <row r="9868" spans="1:31">
      <c r="A9868">
        <v>25320</v>
      </c>
      <c r="B9868" t="s">
        <v>8766</v>
      </c>
      <c r="C9868" t="s">
        <v>33477</v>
      </c>
      <c r="D9868" t="e">
        <v>#N/A</v>
      </c>
      <c r="E9868"/>
      <c r="F9868"/>
      <c r="G9868"/>
      <c r="H9868"/>
      <c r="I9868"/>
      <c r="J9868"/>
      <c r="U9868" s="43"/>
      <c r="AE9868"/>
    </row>
    <row r="9869" spans="1:31">
      <c r="A9869">
        <v>25430</v>
      </c>
      <c r="B9869" t="s">
        <v>8767</v>
      </c>
      <c r="C9869" t="s">
        <v>33478</v>
      </c>
      <c r="D9869" t="s">
        <v>33476</v>
      </c>
      <c r="E9869"/>
      <c r="F9869"/>
      <c r="G9869"/>
      <c r="H9869"/>
      <c r="I9869"/>
      <c r="J9869"/>
      <c r="U9869" s="43"/>
      <c r="AE9869"/>
    </row>
    <row r="9870" spans="1:31">
      <c r="A9870">
        <v>25250</v>
      </c>
      <c r="B9870" t="s">
        <v>8768</v>
      </c>
      <c r="C9870" t="s">
        <v>33478</v>
      </c>
      <c r="D9870" t="s">
        <v>33476</v>
      </c>
      <c r="E9870"/>
      <c r="F9870"/>
      <c r="G9870"/>
      <c r="H9870"/>
      <c r="I9870"/>
      <c r="J9870"/>
      <c r="U9870" s="43"/>
      <c r="AE9870"/>
    </row>
    <row r="9871" spans="1:31">
      <c r="A9871">
        <v>25550</v>
      </c>
      <c r="B9871" t="s">
        <v>8769</v>
      </c>
      <c r="C9871" t="s">
        <v>33478</v>
      </c>
      <c r="D9871" t="s">
        <v>33476</v>
      </c>
      <c r="E9871"/>
      <c r="F9871"/>
      <c r="G9871"/>
      <c r="H9871"/>
      <c r="I9871"/>
      <c r="J9871"/>
      <c r="U9871" s="43"/>
      <c r="AE9871"/>
    </row>
    <row r="9872" spans="1:31">
      <c r="A9872">
        <v>25170</v>
      </c>
      <c r="B9872" t="s">
        <v>8770</v>
      </c>
      <c r="C9872" t="s">
        <v>33477</v>
      </c>
      <c r="D9872" t="s">
        <v>33476</v>
      </c>
      <c r="E9872"/>
      <c r="F9872"/>
      <c r="G9872"/>
      <c r="H9872"/>
      <c r="I9872"/>
      <c r="J9872"/>
      <c r="U9872" s="43"/>
      <c r="AE9872"/>
    </row>
    <row r="9873" spans="1:31">
      <c r="A9873">
        <v>25240</v>
      </c>
      <c r="B9873" t="s">
        <v>8771</v>
      </c>
      <c r="C9873" t="s">
        <v>33478</v>
      </c>
      <c r="D9873" t="s">
        <v>33476</v>
      </c>
      <c r="E9873"/>
      <c r="F9873"/>
      <c r="G9873"/>
      <c r="H9873"/>
      <c r="I9873"/>
      <c r="J9873"/>
      <c r="U9873" s="43"/>
      <c r="AE9873"/>
    </row>
    <row r="9874" spans="1:31">
      <c r="A9874">
        <v>25150</v>
      </c>
      <c r="B9874" t="s">
        <v>8772</v>
      </c>
      <c r="C9874" t="s">
        <v>33478</v>
      </c>
      <c r="D9874" t="s">
        <v>33476</v>
      </c>
      <c r="E9874"/>
      <c r="F9874"/>
      <c r="G9874"/>
      <c r="H9874"/>
      <c r="I9874"/>
      <c r="J9874"/>
      <c r="U9874" s="43"/>
      <c r="AE9874"/>
    </row>
    <row r="9875" spans="1:31">
      <c r="A9875">
        <v>25150</v>
      </c>
      <c r="B9875" t="s">
        <v>8772</v>
      </c>
      <c r="C9875" t="s">
        <v>33478</v>
      </c>
      <c r="D9875" t="s">
        <v>33476</v>
      </c>
      <c r="E9875"/>
      <c r="F9875"/>
      <c r="G9875"/>
      <c r="H9875"/>
      <c r="I9875"/>
      <c r="J9875"/>
      <c r="U9875" s="43"/>
      <c r="AE9875"/>
    </row>
    <row r="9876" spans="1:31">
      <c r="A9876">
        <v>25160</v>
      </c>
      <c r="B9876" t="s">
        <v>8773</v>
      </c>
      <c r="C9876" t="s">
        <v>33478</v>
      </c>
      <c r="D9876" t="s">
        <v>33476</v>
      </c>
      <c r="E9876"/>
      <c r="F9876"/>
      <c r="G9876"/>
      <c r="H9876"/>
      <c r="I9876"/>
      <c r="J9876"/>
      <c r="U9876" s="43"/>
      <c r="AE9876"/>
    </row>
    <row r="9877" spans="1:31">
      <c r="A9877">
        <v>25160</v>
      </c>
      <c r="B9877" t="s">
        <v>8773</v>
      </c>
      <c r="C9877" t="s">
        <v>33478</v>
      </c>
      <c r="D9877" t="s">
        <v>33476</v>
      </c>
      <c r="E9877"/>
      <c r="F9877"/>
      <c r="G9877"/>
      <c r="H9877"/>
      <c r="I9877"/>
      <c r="J9877"/>
      <c r="U9877" s="43"/>
      <c r="AE9877"/>
    </row>
    <row r="9878" spans="1:31">
      <c r="A9878">
        <v>25520</v>
      </c>
      <c r="B9878" t="s">
        <v>8774</v>
      </c>
      <c r="C9878" t="s">
        <v>33478</v>
      </c>
      <c r="D9878" t="s">
        <v>33476</v>
      </c>
      <c r="E9878"/>
      <c r="F9878"/>
      <c r="G9878"/>
      <c r="H9878"/>
      <c r="I9878"/>
      <c r="J9878"/>
      <c r="U9878" s="43"/>
      <c r="AE9878"/>
    </row>
    <row r="9879" spans="1:31">
      <c r="A9879">
        <v>25440</v>
      </c>
      <c r="B9879" t="s">
        <v>8775</v>
      </c>
      <c r="C9879" t="s">
        <v>33477</v>
      </c>
      <c r="D9879" t="s">
        <v>33476</v>
      </c>
      <c r="E9879"/>
      <c r="F9879"/>
      <c r="G9879"/>
      <c r="H9879"/>
      <c r="I9879"/>
      <c r="J9879"/>
      <c r="U9879" s="43"/>
      <c r="AE9879"/>
    </row>
    <row r="9880" spans="1:31">
      <c r="A9880">
        <v>25330</v>
      </c>
      <c r="B9880" t="s">
        <v>8776</v>
      </c>
      <c r="C9880" t="s">
        <v>33478</v>
      </c>
      <c r="D9880" t="s">
        <v>33476</v>
      </c>
      <c r="E9880"/>
      <c r="F9880"/>
      <c r="G9880"/>
      <c r="H9880"/>
      <c r="I9880"/>
      <c r="J9880"/>
      <c r="U9880" s="43"/>
      <c r="AE9880"/>
    </row>
    <row r="9881" spans="1:31">
      <c r="A9881">
        <v>25640</v>
      </c>
      <c r="B9881" t="s">
        <v>8777</v>
      </c>
      <c r="C9881" t="s">
        <v>33478</v>
      </c>
      <c r="D9881" t="s">
        <v>33476</v>
      </c>
      <c r="E9881"/>
      <c r="F9881"/>
      <c r="G9881"/>
      <c r="H9881"/>
      <c r="I9881"/>
      <c r="J9881"/>
      <c r="U9881" s="43"/>
      <c r="AE9881"/>
    </row>
    <row r="9882" spans="1:31">
      <c r="A9882">
        <v>25640</v>
      </c>
      <c r="B9882" t="s">
        <v>8778</v>
      </c>
      <c r="C9882" t="s">
        <v>33478</v>
      </c>
      <c r="D9882" t="s">
        <v>33476</v>
      </c>
      <c r="E9882"/>
      <c r="F9882"/>
      <c r="G9882"/>
      <c r="H9882"/>
      <c r="I9882"/>
      <c r="J9882"/>
      <c r="U9882" s="43"/>
      <c r="AE9882"/>
    </row>
    <row r="9883" spans="1:31">
      <c r="A9883">
        <v>25110</v>
      </c>
      <c r="B9883" t="s">
        <v>8779</v>
      </c>
      <c r="C9883" t="s">
        <v>33478</v>
      </c>
      <c r="D9883" t="s">
        <v>33476</v>
      </c>
      <c r="E9883"/>
      <c r="F9883"/>
      <c r="G9883"/>
      <c r="H9883"/>
      <c r="I9883"/>
      <c r="J9883"/>
      <c r="U9883" s="43"/>
      <c r="AE9883"/>
    </row>
    <row r="9884" spans="1:31">
      <c r="A9884">
        <v>25560</v>
      </c>
      <c r="B9884" t="s">
        <v>8780</v>
      </c>
      <c r="C9884" t="s">
        <v>33478</v>
      </c>
      <c r="D9884" t="s">
        <v>33476</v>
      </c>
      <c r="E9884"/>
      <c r="F9884"/>
      <c r="G9884"/>
      <c r="H9884"/>
      <c r="I9884"/>
      <c r="J9884"/>
      <c r="U9884" s="43"/>
      <c r="AE9884"/>
    </row>
    <row r="9885" spans="1:31">
      <c r="A9885">
        <v>25370</v>
      </c>
      <c r="B9885" t="s">
        <v>8781</v>
      </c>
      <c r="C9885" t="s">
        <v>33478</v>
      </c>
      <c r="D9885" t="s">
        <v>33476</v>
      </c>
      <c r="E9885"/>
      <c r="F9885"/>
      <c r="G9885"/>
      <c r="H9885"/>
      <c r="I9885"/>
      <c r="J9885"/>
      <c r="U9885" s="43"/>
      <c r="AE9885"/>
    </row>
    <row r="9886" spans="1:31">
      <c r="A9886">
        <v>25220</v>
      </c>
      <c r="B9886" t="s">
        <v>8782</v>
      </c>
      <c r="C9886" t="s">
        <v>33478</v>
      </c>
      <c r="D9886" t="s">
        <v>33476</v>
      </c>
      <c r="E9886"/>
      <c r="F9886"/>
      <c r="G9886"/>
      <c r="H9886"/>
      <c r="I9886"/>
      <c r="J9886"/>
      <c r="U9886" s="43"/>
      <c r="AE9886"/>
    </row>
    <row r="9887" spans="1:31">
      <c r="A9887">
        <v>25340</v>
      </c>
      <c r="B9887" t="s">
        <v>8783</v>
      </c>
      <c r="C9887" t="s">
        <v>33478</v>
      </c>
      <c r="D9887" t="s">
        <v>33476</v>
      </c>
      <c r="E9887"/>
      <c r="F9887"/>
      <c r="G9887"/>
      <c r="H9887"/>
      <c r="I9887"/>
      <c r="J9887"/>
      <c r="U9887" s="43"/>
      <c r="AE9887"/>
    </row>
    <row r="9888" spans="1:31">
      <c r="A9888">
        <v>25310</v>
      </c>
      <c r="B9888" t="s">
        <v>8784</v>
      </c>
      <c r="C9888" t="s">
        <v>33478</v>
      </c>
      <c r="D9888" t="s">
        <v>33476</v>
      </c>
      <c r="E9888"/>
      <c r="F9888"/>
      <c r="G9888"/>
      <c r="H9888"/>
      <c r="I9888"/>
      <c r="J9888"/>
      <c r="U9888" s="43"/>
      <c r="AE9888"/>
    </row>
    <row r="9889" spans="1:31">
      <c r="A9889">
        <v>25680</v>
      </c>
      <c r="B9889" t="s">
        <v>8785</v>
      </c>
      <c r="C9889" t="s">
        <v>33478</v>
      </c>
      <c r="D9889" t="s">
        <v>33476</v>
      </c>
      <c r="E9889"/>
      <c r="F9889"/>
      <c r="G9889"/>
      <c r="H9889"/>
      <c r="I9889"/>
      <c r="J9889"/>
      <c r="U9889" s="43"/>
      <c r="AE9889"/>
    </row>
    <row r="9890" spans="1:31">
      <c r="A9890">
        <v>25680</v>
      </c>
      <c r="B9890" t="s">
        <v>8786</v>
      </c>
      <c r="C9890" t="s">
        <v>33478</v>
      </c>
      <c r="D9890" t="s">
        <v>33476</v>
      </c>
      <c r="E9890"/>
      <c r="F9890"/>
      <c r="G9890"/>
      <c r="H9890"/>
      <c r="I9890"/>
      <c r="J9890"/>
      <c r="U9890" s="43"/>
      <c r="AE9890"/>
    </row>
    <row r="9891" spans="1:31">
      <c r="A9891">
        <v>25440</v>
      </c>
      <c r="B9891" t="s">
        <v>8787</v>
      </c>
      <c r="C9891" t="s">
        <v>33477</v>
      </c>
      <c r="D9891" t="s">
        <v>33476</v>
      </c>
      <c r="E9891"/>
      <c r="F9891"/>
      <c r="G9891"/>
      <c r="H9891"/>
      <c r="I9891"/>
      <c r="J9891"/>
      <c r="U9891" s="43"/>
      <c r="AE9891"/>
    </row>
    <row r="9892" spans="1:31">
      <c r="A9892">
        <v>25240</v>
      </c>
      <c r="B9892" t="s">
        <v>8788</v>
      </c>
      <c r="C9892" t="s">
        <v>33478</v>
      </c>
      <c r="D9892" t="s">
        <v>33476</v>
      </c>
      <c r="E9892"/>
      <c r="F9892"/>
      <c r="G9892"/>
      <c r="H9892"/>
      <c r="I9892"/>
      <c r="J9892"/>
      <c r="U9892" s="43"/>
      <c r="AE9892"/>
    </row>
    <row r="9893" spans="1:31">
      <c r="A9893">
        <v>25410</v>
      </c>
      <c r="B9893" t="s">
        <v>8789</v>
      </c>
      <c r="C9893" t="s">
        <v>33477</v>
      </c>
      <c r="D9893" t="s">
        <v>33476</v>
      </c>
      <c r="E9893"/>
      <c r="F9893"/>
      <c r="G9893"/>
      <c r="H9893"/>
      <c r="I9893"/>
      <c r="J9893"/>
      <c r="U9893" s="43"/>
      <c r="AE9893"/>
    </row>
    <row r="9894" spans="1:31">
      <c r="A9894">
        <v>25190</v>
      </c>
      <c r="B9894" t="s">
        <v>8790</v>
      </c>
      <c r="C9894" t="s">
        <v>33478</v>
      </c>
      <c r="D9894" t="s">
        <v>33476</v>
      </c>
      <c r="E9894"/>
      <c r="F9894"/>
      <c r="G9894"/>
      <c r="H9894"/>
      <c r="I9894"/>
      <c r="J9894"/>
      <c r="U9894" s="43"/>
      <c r="AE9894"/>
    </row>
    <row r="9895" spans="1:31">
      <c r="A9895">
        <v>25380</v>
      </c>
      <c r="B9895" t="s">
        <v>8791</v>
      </c>
      <c r="C9895" t="s">
        <v>33478</v>
      </c>
      <c r="D9895" t="s">
        <v>33476</v>
      </c>
      <c r="E9895"/>
      <c r="F9895"/>
      <c r="G9895"/>
      <c r="H9895"/>
      <c r="I9895"/>
      <c r="J9895"/>
      <c r="U9895" s="43"/>
      <c r="AE9895"/>
    </row>
    <row r="9896" spans="1:31">
      <c r="A9896">
        <v>25680</v>
      </c>
      <c r="B9896" t="s">
        <v>7117</v>
      </c>
      <c r="C9896" t="s">
        <v>33478</v>
      </c>
      <c r="D9896" t="s">
        <v>33476</v>
      </c>
      <c r="E9896"/>
      <c r="F9896"/>
      <c r="G9896"/>
      <c r="H9896"/>
      <c r="I9896"/>
      <c r="J9896"/>
      <c r="U9896" s="43"/>
      <c r="AE9896"/>
    </row>
    <row r="9897" spans="1:31">
      <c r="A9897">
        <v>25680</v>
      </c>
      <c r="B9897" t="s">
        <v>7117</v>
      </c>
      <c r="C9897" t="s">
        <v>33478</v>
      </c>
      <c r="D9897" t="s">
        <v>33476</v>
      </c>
      <c r="E9897"/>
      <c r="F9897"/>
      <c r="G9897"/>
      <c r="H9897"/>
      <c r="I9897"/>
      <c r="J9897"/>
      <c r="U9897" s="43"/>
      <c r="AE9897"/>
    </row>
    <row r="9898" spans="1:31">
      <c r="A9898">
        <v>25680</v>
      </c>
      <c r="B9898" t="s">
        <v>7117</v>
      </c>
      <c r="C9898" t="s">
        <v>33478</v>
      </c>
      <c r="D9898" t="s">
        <v>33476</v>
      </c>
      <c r="E9898"/>
      <c r="F9898"/>
      <c r="G9898"/>
      <c r="H9898"/>
      <c r="I9898"/>
      <c r="J9898"/>
      <c r="U9898" s="43"/>
      <c r="AE9898"/>
    </row>
    <row r="9899" spans="1:31">
      <c r="A9899">
        <v>25680</v>
      </c>
      <c r="B9899" t="s">
        <v>7117</v>
      </c>
      <c r="C9899" t="s">
        <v>33478</v>
      </c>
      <c r="D9899" t="s">
        <v>33476</v>
      </c>
      <c r="E9899"/>
      <c r="F9899"/>
      <c r="G9899"/>
      <c r="H9899"/>
      <c r="I9899"/>
      <c r="J9899"/>
      <c r="U9899" s="43"/>
      <c r="AE9899"/>
    </row>
    <row r="9900" spans="1:31">
      <c r="A9900">
        <v>25640</v>
      </c>
      <c r="B9900" t="s">
        <v>8792</v>
      </c>
      <c r="C9900" t="s">
        <v>33478</v>
      </c>
      <c r="D9900" t="s">
        <v>33476</v>
      </c>
      <c r="E9900"/>
      <c r="F9900"/>
      <c r="G9900"/>
      <c r="H9900"/>
      <c r="I9900"/>
      <c r="J9900"/>
      <c r="U9900" s="43"/>
      <c r="AE9900"/>
    </row>
    <row r="9901" spans="1:31">
      <c r="A9901">
        <v>25440</v>
      </c>
      <c r="B9901" t="s">
        <v>8793</v>
      </c>
      <c r="C9901" t="s">
        <v>33477</v>
      </c>
      <c r="D9901" t="s">
        <v>33476</v>
      </c>
      <c r="E9901"/>
      <c r="F9901"/>
      <c r="G9901"/>
      <c r="H9901"/>
      <c r="I9901"/>
      <c r="J9901"/>
      <c r="U9901" s="43"/>
      <c r="AE9901"/>
    </row>
    <row r="9902" spans="1:31">
      <c r="A9902">
        <v>25640</v>
      </c>
      <c r="B9902" t="s">
        <v>8794</v>
      </c>
      <c r="C9902" t="s">
        <v>33478</v>
      </c>
      <c r="D9902" t="s">
        <v>33476</v>
      </c>
      <c r="E9902"/>
      <c r="F9902"/>
      <c r="G9902"/>
      <c r="H9902"/>
      <c r="I9902"/>
      <c r="J9902"/>
      <c r="U9902" s="43"/>
      <c r="AE9902"/>
    </row>
    <row r="9903" spans="1:31">
      <c r="A9903">
        <v>25170</v>
      </c>
      <c r="B9903" t="s">
        <v>8795</v>
      </c>
      <c r="C9903" t="s">
        <v>33477</v>
      </c>
      <c r="D9903" t="s">
        <v>33476</v>
      </c>
      <c r="E9903"/>
      <c r="F9903"/>
      <c r="G9903"/>
      <c r="H9903"/>
      <c r="I9903"/>
      <c r="J9903"/>
      <c r="U9903" s="43"/>
      <c r="AE9903"/>
    </row>
    <row r="9904" spans="1:31">
      <c r="A9904">
        <v>25290</v>
      </c>
      <c r="B9904" t="s">
        <v>8796</v>
      </c>
      <c r="C9904" t="s">
        <v>33478</v>
      </c>
      <c r="D9904" t="s">
        <v>33476</v>
      </c>
      <c r="E9904"/>
      <c r="F9904"/>
      <c r="G9904"/>
      <c r="H9904"/>
      <c r="I9904"/>
      <c r="J9904"/>
      <c r="U9904" s="43"/>
      <c r="AE9904"/>
    </row>
    <row r="9905" spans="1:31">
      <c r="A9905">
        <v>25210</v>
      </c>
      <c r="B9905" t="s">
        <v>8797</v>
      </c>
      <c r="C9905" t="s">
        <v>33478</v>
      </c>
      <c r="D9905" t="s">
        <v>33476</v>
      </c>
      <c r="E9905"/>
      <c r="F9905"/>
      <c r="G9905"/>
      <c r="H9905"/>
      <c r="I9905"/>
      <c r="J9905"/>
      <c r="U9905" s="43"/>
      <c r="AE9905"/>
    </row>
    <row r="9906" spans="1:31">
      <c r="A9906">
        <v>25270</v>
      </c>
      <c r="B9906" t="s">
        <v>8798</v>
      </c>
      <c r="C9906" t="s">
        <v>33478</v>
      </c>
      <c r="D9906" t="s">
        <v>33476</v>
      </c>
      <c r="E9906"/>
      <c r="F9906"/>
      <c r="G9906"/>
      <c r="H9906"/>
      <c r="I9906"/>
      <c r="J9906"/>
      <c r="U9906" s="43"/>
      <c r="AE9906"/>
    </row>
    <row r="9907" spans="1:31">
      <c r="A9907">
        <v>25370</v>
      </c>
      <c r="B9907" t="s">
        <v>5224</v>
      </c>
      <c r="C9907" t="s">
        <v>33478</v>
      </c>
      <c r="D9907" t="s">
        <v>33476</v>
      </c>
      <c r="E9907"/>
      <c r="F9907"/>
      <c r="G9907"/>
      <c r="H9907"/>
      <c r="I9907"/>
      <c r="J9907"/>
      <c r="U9907" s="43"/>
      <c r="AE9907"/>
    </row>
    <row r="9908" spans="1:31">
      <c r="A9908">
        <v>25300</v>
      </c>
      <c r="B9908" t="s">
        <v>2031</v>
      </c>
      <c r="C9908" t="s">
        <v>33478</v>
      </c>
      <c r="D9908" t="s">
        <v>33476</v>
      </c>
      <c r="E9908"/>
      <c r="F9908"/>
      <c r="G9908"/>
      <c r="H9908"/>
      <c r="I9908"/>
      <c r="J9908"/>
      <c r="U9908" s="43"/>
      <c r="AE9908"/>
    </row>
    <row r="9909" spans="1:31">
      <c r="A9909">
        <v>25340</v>
      </c>
      <c r="B9909" t="s">
        <v>8799</v>
      </c>
      <c r="C9909" t="s">
        <v>33478</v>
      </c>
      <c r="D9909" t="s">
        <v>33476</v>
      </c>
      <c r="E9909"/>
      <c r="F9909"/>
      <c r="G9909"/>
      <c r="H9909"/>
      <c r="I9909"/>
      <c r="J9909"/>
      <c r="U9909" s="43"/>
      <c r="AE9909"/>
    </row>
    <row r="9910" spans="1:31">
      <c r="A9910">
        <v>25520</v>
      </c>
      <c r="B9910" t="s">
        <v>8800</v>
      </c>
      <c r="C9910" t="s">
        <v>33478</v>
      </c>
      <c r="D9910" t="s">
        <v>33476</v>
      </c>
      <c r="E9910"/>
      <c r="F9910"/>
      <c r="G9910"/>
      <c r="H9910"/>
      <c r="I9910"/>
      <c r="J9910"/>
      <c r="U9910" s="43"/>
      <c r="AE9910"/>
    </row>
    <row r="9911" spans="1:31">
      <c r="A9911">
        <v>25640</v>
      </c>
      <c r="B9911" t="s">
        <v>1635</v>
      </c>
      <c r="C9911" t="s">
        <v>33478</v>
      </c>
      <c r="D9911" t="s">
        <v>33476</v>
      </c>
      <c r="E9911"/>
      <c r="F9911"/>
      <c r="G9911"/>
      <c r="H9911"/>
      <c r="I9911"/>
      <c r="J9911"/>
      <c r="U9911" s="43"/>
      <c r="AE9911"/>
    </row>
    <row r="9912" spans="1:31">
      <c r="A9912">
        <v>25190</v>
      </c>
      <c r="B9912" t="s">
        <v>4367</v>
      </c>
      <c r="C9912" t="s">
        <v>33478</v>
      </c>
      <c r="D9912" t="s">
        <v>33476</v>
      </c>
      <c r="E9912"/>
      <c r="F9912"/>
      <c r="G9912"/>
      <c r="H9912"/>
      <c r="I9912"/>
      <c r="J9912"/>
      <c r="U9912" s="43"/>
      <c r="AE9912"/>
    </row>
    <row r="9913" spans="1:31">
      <c r="A9913">
        <v>25190</v>
      </c>
      <c r="B9913" t="s">
        <v>4367</v>
      </c>
      <c r="C9913" t="s">
        <v>33478</v>
      </c>
      <c r="D9913" t="s">
        <v>33476</v>
      </c>
      <c r="E9913"/>
      <c r="F9913"/>
      <c r="G9913"/>
      <c r="H9913"/>
      <c r="I9913"/>
      <c r="J9913"/>
      <c r="U9913" s="43"/>
      <c r="AE9913"/>
    </row>
    <row r="9914" spans="1:31">
      <c r="A9914">
        <v>25360</v>
      </c>
      <c r="B9914" t="s">
        <v>8801</v>
      </c>
      <c r="C9914" t="s">
        <v>33478</v>
      </c>
      <c r="D9914" t="s">
        <v>33476</v>
      </c>
      <c r="E9914"/>
      <c r="F9914"/>
      <c r="G9914"/>
      <c r="H9914"/>
      <c r="I9914"/>
      <c r="J9914"/>
      <c r="U9914" s="43"/>
      <c r="AE9914"/>
    </row>
    <row r="9915" spans="1:31">
      <c r="A9915">
        <v>25550</v>
      </c>
      <c r="B9915" t="s">
        <v>8802</v>
      </c>
      <c r="C9915" t="s">
        <v>33478</v>
      </c>
      <c r="D9915" t="s">
        <v>33476</v>
      </c>
      <c r="E9915"/>
      <c r="F9915"/>
      <c r="G9915"/>
      <c r="H9915"/>
      <c r="I9915"/>
      <c r="J9915"/>
      <c r="U9915" s="43"/>
      <c r="AE9915"/>
    </row>
    <row r="9916" spans="1:31">
      <c r="A9916">
        <v>25210</v>
      </c>
      <c r="B9916" t="s">
        <v>8803</v>
      </c>
      <c r="C9916" t="s">
        <v>33478</v>
      </c>
      <c r="D9916" t="s">
        <v>33476</v>
      </c>
      <c r="E9916"/>
      <c r="F9916"/>
      <c r="G9916"/>
      <c r="H9916"/>
      <c r="I9916"/>
      <c r="J9916"/>
      <c r="U9916" s="43"/>
      <c r="AE9916"/>
    </row>
    <row r="9917" spans="1:31">
      <c r="A9917">
        <v>25113</v>
      </c>
      <c r="B9917" t="s">
        <v>2892</v>
      </c>
      <c r="C9917" t="s">
        <v>33478</v>
      </c>
      <c r="D9917" t="e">
        <v>#N/A</v>
      </c>
      <c r="E9917"/>
      <c r="F9917"/>
      <c r="G9917"/>
      <c r="H9917"/>
      <c r="I9917"/>
      <c r="J9917"/>
      <c r="U9917" s="43"/>
      <c r="AE9917"/>
    </row>
    <row r="9918" spans="1:31">
      <c r="A9918">
        <v>25260</v>
      </c>
      <c r="B9918" t="s">
        <v>8804</v>
      </c>
      <c r="C9918" t="s">
        <v>33478</v>
      </c>
      <c r="D9918" t="s">
        <v>33476</v>
      </c>
      <c r="E9918"/>
      <c r="F9918"/>
      <c r="G9918"/>
      <c r="H9918"/>
      <c r="I9918"/>
      <c r="J9918"/>
      <c r="U9918" s="43"/>
      <c r="AE9918"/>
    </row>
    <row r="9919" spans="1:31">
      <c r="A9919">
        <v>25260</v>
      </c>
      <c r="B9919" t="s">
        <v>8804</v>
      </c>
      <c r="C9919" t="s">
        <v>33478</v>
      </c>
      <c r="D9919" t="s">
        <v>33476</v>
      </c>
      <c r="E9919"/>
      <c r="F9919"/>
      <c r="G9919"/>
      <c r="H9919"/>
      <c r="I9919"/>
      <c r="J9919"/>
      <c r="U9919" s="43"/>
      <c r="AE9919"/>
    </row>
    <row r="9920" spans="1:31">
      <c r="A9920">
        <v>25160</v>
      </c>
      <c r="B9920" t="s">
        <v>8805</v>
      </c>
      <c r="C9920" t="s">
        <v>33478</v>
      </c>
      <c r="D9920" t="s">
        <v>33476</v>
      </c>
      <c r="E9920"/>
      <c r="F9920"/>
      <c r="G9920"/>
      <c r="H9920"/>
      <c r="I9920"/>
      <c r="J9920"/>
      <c r="U9920" s="43"/>
      <c r="AE9920"/>
    </row>
    <row r="9921" spans="1:31">
      <c r="A9921">
        <v>25630</v>
      </c>
      <c r="B9921" t="s">
        <v>3314</v>
      </c>
      <c r="C9921" t="s">
        <v>33478</v>
      </c>
      <c r="D9921" t="e">
        <v>#N/A</v>
      </c>
      <c r="E9921"/>
      <c r="F9921"/>
      <c r="G9921"/>
      <c r="H9921"/>
      <c r="I9921"/>
      <c r="J9921"/>
      <c r="U9921" s="43"/>
      <c r="AE9921"/>
    </row>
    <row r="9922" spans="1:31">
      <c r="A9922">
        <v>25410</v>
      </c>
      <c r="B9922" t="s">
        <v>8806</v>
      </c>
      <c r="C9922" t="s">
        <v>33477</v>
      </c>
      <c r="D9922" t="s">
        <v>33476</v>
      </c>
      <c r="E9922"/>
      <c r="F9922"/>
      <c r="G9922"/>
      <c r="H9922"/>
      <c r="I9922"/>
      <c r="J9922"/>
      <c r="U9922" s="43"/>
      <c r="AE9922"/>
    </row>
    <row r="9923" spans="1:31">
      <c r="A9923">
        <v>25410</v>
      </c>
      <c r="B9923" t="s">
        <v>8806</v>
      </c>
      <c r="C9923" t="s">
        <v>33477</v>
      </c>
      <c r="D9923" t="s">
        <v>33476</v>
      </c>
      <c r="E9923"/>
      <c r="F9923"/>
      <c r="G9923"/>
      <c r="H9923"/>
      <c r="I9923"/>
      <c r="J9923"/>
      <c r="U9923" s="43"/>
      <c r="AE9923"/>
    </row>
    <row r="9924" spans="1:31">
      <c r="A9924">
        <v>25440</v>
      </c>
      <c r="B9924" t="s">
        <v>8807</v>
      </c>
      <c r="C9924" t="s">
        <v>33477</v>
      </c>
      <c r="D9924" t="s">
        <v>33476</v>
      </c>
      <c r="E9924"/>
      <c r="F9924"/>
      <c r="G9924"/>
      <c r="H9924"/>
      <c r="I9924"/>
      <c r="J9924"/>
      <c r="U9924" s="43"/>
      <c r="AE9924"/>
    </row>
    <row r="9925" spans="1:31">
      <c r="A9925">
        <v>25430</v>
      </c>
      <c r="B9925" t="s">
        <v>8808</v>
      </c>
      <c r="C9925" t="s">
        <v>33478</v>
      </c>
      <c r="D9925" t="s">
        <v>33476</v>
      </c>
      <c r="E9925"/>
      <c r="F9925"/>
      <c r="G9925"/>
      <c r="H9925"/>
      <c r="I9925"/>
      <c r="J9925"/>
      <c r="U9925" s="43"/>
      <c r="AE9925"/>
    </row>
    <row r="9926" spans="1:31">
      <c r="A9926">
        <v>25430</v>
      </c>
      <c r="B9926" t="s">
        <v>8808</v>
      </c>
      <c r="C9926" t="s">
        <v>33478</v>
      </c>
      <c r="D9926" t="s">
        <v>33476</v>
      </c>
      <c r="E9926"/>
      <c r="F9926"/>
      <c r="G9926"/>
      <c r="H9926"/>
      <c r="I9926"/>
      <c r="J9926"/>
      <c r="U9926" s="43"/>
      <c r="AE9926"/>
    </row>
    <row r="9927" spans="1:31">
      <c r="A9927">
        <v>25660</v>
      </c>
      <c r="B9927" t="s">
        <v>8809</v>
      </c>
      <c r="C9927" t="s">
        <v>33478</v>
      </c>
      <c r="D9927" t="s">
        <v>33476</v>
      </c>
      <c r="E9927"/>
      <c r="F9927"/>
      <c r="G9927"/>
      <c r="H9927"/>
      <c r="I9927"/>
      <c r="J9927"/>
      <c r="U9927" s="43"/>
      <c r="AE9927"/>
    </row>
    <row r="9928" spans="1:31">
      <c r="A9928">
        <v>25330</v>
      </c>
      <c r="B9928" t="s">
        <v>8810</v>
      </c>
      <c r="C9928" t="s">
        <v>33478</v>
      </c>
      <c r="D9928" t="s">
        <v>33476</v>
      </c>
      <c r="E9928"/>
      <c r="F9928"/>
      <c r="G9928"/>
      <c r="H9928"/>
      <c r="I9928"/>
      <c r="J9928"/>
      <c r="U9928" s="43"/>
      <c r="AE9928"/>
    </row>
    <row r="9929" spans="1:31">
      <c r="A9929">
        <v>25240</v>
      </c>
      <c r="B9929" t="s">
        <v>8811</v>
      </c>
      <c r="C9929" t="s">
        <v>33478</v>
      </c>
      <c r="D9929" t="s">
        <v>33476</v>
      </c>
      <c r="E9929"/>
      <c r="F9929"/>
      <c r="G9929"/>
      <c r="H9929"/>
      <c r="I9929"/>
      <c r="J9929"/>
      <c r="U9929" s="43"/>
      <c r="AE9929"/>
    </row>
    <row r="9930" spans="1:31">
      <c r="A9930">
        <v>25580</v>
      </c>
      <c r="B9930" t="s">
        <v>8812</v>
      </c>
      <c r="C9930" t="s">
        <v>33478</v>
      </c>
      <c r="D9930" t="s">
        <v>33476</v>
      </c>
      <c r="E9930"/>
      <c r="F9930"/>
      <c r="G9930"/>
      <c r="H9930"/>
      <c r="I9930"/>
      <c r="J9930"/>
      <c r="U9930" s="43"/>
      <c r="AE9930"/>
    </row>
    <row r="9931" spans="1:31">
      <c r="A9931">
        <v>25170</v>
      </c>
      <c r="B9931" t="s">
        <v>8813</v>
      </c>
      <c r="C9931" t="s">
        <v>33477</v>
      </c>
      <c r="D9931" t="s">
        <v>33476</v>
      </c>
      <c r="E9931"/>
      <c r="F9931"/>
      <c r="G9931"/>
      <c r="H9931"/>
      <c r="I9931"/>
      <c r="J9931"/>
      <c r="U9931" s="43"/>
      <c r="AE9931"/>
    </row>
    <row r="9932" spans="1:31">
      <c r="A9932">
        <v>25290</v>
      </c>
      <c r="B9932" t="s">
        <v>8814</v>
      </c>
      <c r="C9932" t="s">
        <v>33478</v>
      </c>
      <c r="D9932" t="s">
        <v>33476</v>
      </c>
      <c r="E9932"/>
      <c r="F9932"/>
      <c r="G9932"/>
      <c r="H9932"/>
      <c r="I9932"/>
      <c r="J9932"/>
      <c r="U9932" s="43"/>
      <c r="AE9932"/>
    </row>
    <row r="9933" spans="1:31">
      <c r="A9933">
        <v>25290</v>
      </c>
      <c r="B9933" t="s">
        <v>8814</v>
      </c>
      <c r="C9933" t="s">
        <v>33478</v>
      </c>
      <c r="D9933" t="s">
        <v>33476</v>
      </c>
      <c r="E9933"/>
      <c r="F9933"/>
      <c r="G9933"/>
      <c r="H9933"/>
      <c r="I9933"/>
      <c r="J9933"/>
      <c r="U9933" s="43"/>
      <c r="AE9933"/>
    </row>
    <row r="9934" spans="1:31">
      <c r="A9934">
        <v>25110</v>
      </c>
      <c r="B9934" t="s">
        <v>8815</v>
      </c>
      <c r="C9934" t="s">
        <v>33478</v>
      </c>
      <c r="D9934" t="s">
        <v>33476</v>
      </c>
      <c r="E9934"/>
      <c r="F9934"/>
      <c r="G9934"/>
      <c r="H9934"/>
      <c r="I9934"/>
      <c r="J9934"/>
      <c r="U9934" s="43"/>
      <c r="AE9934"/>
    </row>
    <row r="9935" spans="1:31">
      <c r="A9935">
        <v>25230</v>
      </c>
      <c r="B9935" t="s">
        <v>8816</v>
      </c>
      <c r="C9935" t="s">
        <v>33478</v>
      </c>
      <c r="D9935" t="s">
        <v>33476</v>
      </c>
      <c r="E9935"/>
      <c r="F9935"/>
      <c r="G9935"/>
      <c r="H9935"/>
      <c r="I9935"/>
      <c r="J9935"/>
      <c r="U9935" s="43"/>
      <c r="AE9935"/>
    </row>
    <row r="9936" spans="1:31">
      <c r="A9936">
        <v>25750</v>
      </c>
      <c r="B9936" t="s">
        <v>8817</v>
      </c>
      <c r="C9936" t="s">
        <v>33478</v>
      </c>
      <c r="D9936" t="e">
        <v>#N/A</v>
      </c>
      <c r="E9936"/>
      <c r="F9936"/>
      <c r="G9936"/>
      <c r="H9936"/>
      <c r="I9936"/>
      <c r="J9936"/>
      <c r="U9936" s="43"/>
      <c r="AE9936"/>
    </row>
    <row r="9937" spans="1:31">
      <c r="A9937">
        <v>25270</v>
      </c>
      <c r="B9937" t="s">
        <v>8818</v>
      </c>
      <c r="C9937" t="s">
        <v>33478</v>
      </c>
      <c r="D9937" t="s">
        <v>33476</v>
      </c>
      <c r="E9937"/>
      <c r="F9937"/>
      <c r="G9937"/>
      <c r="H9937"/>
      <c r="I9937"/>
      <c r="J9937"/>
      <c r="U9937" s="43"/>
      <c r="AE9937"/>
    </row>
    <row r="9938" spans="1:31">
      <c r="A9938">
        <v>25770</v>
      </c>
      <c r="B9938" t="s">
        <v>8819</v>
      </c>
      <c r="C9938" t="s">
        <v>33477</v>
      </c>
      <c r="D9938" t="e">
        <v>#N/A</v>
      </c>
      <c r="E9938"/>
      <c r="F9938"/>
      <c r="G9938"/>
      <c r="H9938"/>
      <c r="I9938"/>
      <c r="J9938"/>
      <c r="U9938" s="43"/>
      <c r="AE9938"/>
    </row>
    <row r="9939" spans="1:31">
      <c r="A9939">
        <v>25430</v>
      </c>
      <c r="B9939" t="s">
        <v>8820</v>
      </c>
      <c r="C9939" t="s">
        <v>33478</v>
      </c>
      <c r="D9939" t="s">
        <v>33476</v>
      </c>
      <c r="E9939"/>
      <c r="F9939"/>
      <c r="G9939"/>
      <c r="H9939"/>
      <c r="I9939"/>
      <c r="J9939"/>
      <c r="U9939" s="43"/>
      <c r="AE9939"/>
    </row>
    <row r="9940" spans="1:31">
      <c r="A9940">
        <v>25330</v>
      </c>
      <c r="B9940" t="s">
        <v>8821</v>
      </c>
      <c r="C9940" t="s">
        <v>33478</v>
      </c>
      <c r="D9940" t="s">
        <v>33476</v>
      </c>
      <c r="E9940"/>
      <c r="F9940"/>
      <c r="G9940"/>
      <c r="H9940"/>
      <c r="I9940"/>
      <c r="J9940"/>
      <c r="U9940" s="43"/>
      <c r="AE9940"/>
    </row>
    <row r="9941" spans="1:31">
      <c r="A9941">
        <v>25110</v>
      </c>
      <c r="B9941" t="s">
        <v>8822</v>
      </c>
      <c r="C9941" t="s">
        <v>33478</v>
      </c>
      <c r="D9941" t="s">
        <v>33476</v>
      </c>
      <c r="E9941"/>
      <c r="F9941"/>
      <c r="G9941"/>
      <c r="H9941"/>
      <c r="I9941"/>
      <c r="J9941"/>
      <c r="U9941" s="43"/>
      <c r="AE9941"/>
    </row>
    <row r="9942" spans="1:31">
      <c r="A9942">
        <v>25600</v>
      </c>
      <c r="B9942" t="s">
        <v>8823</v>
      </c>
      <c r="C9942" t="s">
        <v>33478</v>
      </c>
      <c r="D9942" t="s">
        <v>33476</v>
      </c>
      <c r="E9942"/>
      <c r="F9942"/>
      <c r="G9942"/>
      <c r="H9942"/>
      <c r="I9942"/>
      <c r="J9942"/>
      <c r="U9942" s="43"/>
      <c r="AE9942"/>
    </row>
    <row r="9943" spans="1:31">
      <c r="A9943">
        <v>25190</v>
      </c>
      <c r="B9943" t="s">
        <v>8824</v>
      </c>
      <c r="C9943" t="s">
        <v>33478</v>
      </c>
      <c r="D9943" t="s">
        <v>33476</v>
      </c>
      <c r="E9943"/>
      <c r="F9943"/>
      <c r="G9943"/>
      <c r="H9943"/>
      <c r="I9943"/>
      <c r="J9943"/>
      <c r="U9943" s="43"/>
      <c r="AE9943"/>
    </row>
    <row r="9944" spans="1:31">
      <c r="A9944">
        <v>25510</v>
      </c>
      <c r="B9944" t="s">
        <v>8825</v>
      </c>
      <c r="C9944" t="s">
        <v>33478</v>
      </c>
      <c r="D9944" t="s">
        <v>33476</v>
      </c>
      <c r="E9944"/>
      <c r="F9944"/>
      <c r="G9944"/>
      <c r="H9944"/>
      <c r="I9944"/>
      <c r="J9944"/>
      <c r="U9944" s="43"/>
      <c r="AE9944"/>
    </row>
    <row r="9945" spans="1:31">
      <c r="A9945">
        <v>25190</v>
      </c>
      <c r="B9945" t="s">
        <v>8826</v>
      </c>
      <c r="C9945" t="s">
        <v>33478</v>
      </c>
      <c r="D9945" t="s">
        <v>33476</v>
      </c>
      <c r="E9945"/>
      <c r="F9945"/>
      <c r="G9945"/>
      <c r="H9945"/>
      <c r="I9945"/>
      <c r="J9945"/>
      <c r="U9945" s="43"/>
      <c r="AE9945"/>
    </row>
    <row r="9946" spans="1:31">
      <c r="A9946">
        <v>25250</v>
      </c>
      <c r="B9946" t="s">
        <v>8827</v>
      </c>
      <c r="C9946" t="s">
        <v>33478</v>
      </c>
      <c r="D9946" t="s">
        <v>33476</v>
      </c>
      <c r="E9946"/>
      <c r="F9946"/>
      <c r="G9946"/>
      <c r="H9946"/>
      <c r="I9946"/>
      <c r="J9946"/>
      <c r="U9946" s="43"/>
      <c r="AE9946"/>
    </row>
    <row r="9947" spans="1:31">
      <c r="A9947">
        <v>25250</v>
      </c>
      <c r="B9947" t="s">
        <v>8828</v>
      </c>
      <c r="C9947" t="s">
        <v>33478</v>
      </c>
      <c r="D9947" t="s">
        <v>33476</v>
      </c>
      <c r="E9947"/>
      <c r="F9947"/>
      <c r="G9947"/>
      <c r="H9947"/>
      <c r="I9947"/>
      <c r="J9947"/>
      <c r="U9947" s="43"/>
      <c r="AE9947"/>
    </row>
    <row r="9948" spans="1:31">
      <c r="A9948">
        <v>25380</v>
      </c>
      <c r="B9948" t="s">
        <v>8829</v>
      </c>
      <c r="C9948" t="s">
        <v>33478</v>
      </c>
      <c r="D9948" t="s">
        <v>33476</v>
      </c>
      <c r="E9948"/>
      <c r="F9948"/>
      <c r="G9948"/>
      <c r="H9948"/>
      <c r="I9948"/>
      <c r="J9948"/>
      <c r="U9948" s="43"/>
      <c r="AE9948"/>
    </row>
    <row r="9949" spans="1:31">
      <c r="A9949">
        <v>25400</v>
      </c>
      <c r="B9949" t="s">
        <v>8830</v>
      </c>
      <c r="C9949" t="s">
        <v>33478</v>
      </c>
      <c r="D9949" t="e">
        <v>#N/A</v>
      </c>
      <c r="E9949"/>
      <c r="F9949"/>
      <c r="G9949"/>
      <c r="H9949"/>
      <c r="I9949"/>
      <c r="J9949"/>
      <c r="U9949" s="43"/>
      <c r="AE9949"/>
    </row>
    <row r="9950" spans="1:31">
      <c r="A9950">
        <v>25680</v>
      </c>
      <c r="B9950" t="s">
        <v>8831</v>
      </c>
      <c r="C9950" t="s">
        <v>33478</v>
      </c>
      <c r="D9950" t="s">
        <v>33476</v>
      </c>
      <c r="E9950"/>
      <c r="F9950"/>
      <c r="G9950"/>
      <c r="H9950"/>
      <c r="I9950"/>
      <c r="J9950"/>
      <c r="U9950" s="43"/>
      <c r="AE9950"/>
    </row>
    <row r="9951" spans="1:31">
      <c r="A9951">
        <v>25870</v>
      </c>
      <c r="B9951" t="s">
        <v>8832</v>
      </c>
      <c r="C9951" t="s">
        <v>33477</v>
      </c>
      <c r="D9951" t="s">
        <v>33476</v>
      </c>
      <c r="E9951"/>
      <c r="F9951"/>
      <c r="G9951"/>
      <c r="H9951"/>
      <c r="I9951"/>
      <c r="J9951"/>
      <c r="U9951" s="43"/>
      <c r="AE9951"/>
    </row>
    <row r="9952" spans="1:31">
      <c r="A9952">
        <v>25620</v>
      </c>
      <c r="B9952" t="s">
        <v>8833</v>
      </c>
      <c r="C9952" t="s">
        <v>33478</v>
      </c>
      <c r="D9952" t="e">
        <v>#N/A</v>
      </c>
      <c r="E9952"/>
      <c r="F9952"/>
      <c r="G9952"/>
      <c r="H9952"/>
      <c r="I9952"/>
      <c r="J9952"/>
      <c r="U9952" s="43"/>
      <c r="AE9952"/>
    </row>
    <row r="9953" spans="1:31">
      <c r="A9953">
        <v>25620</v>
      </c>
      <c r="B9953" t="s">
        <v>8833</v>
      </c>
      <c r="C9953" t="s">
        <v>33478</v>
      </c>
      <c r="D9953" t="e">
        <v>#N/A</v>
      </c>
      <c r="E9953"/>
      <c r="F9953"/>
      <c r="G9953"/>
      <c r="H9953"/>
      <c r="I9953"/>
      <c r="J9953"/>
      <c r="U9953" s="43"/>
      <c r="AE9953"/>
    </row>
    <row r="9954" spans="1:31">
      <c r="A9954">
        <v>25470</v>
      </c>
      <c r="B9954" t="s">
        <v>8834</v>
      </c>
      <c r="C9954" t="s">
        <v>33478</v>
      </c>
      <c r="D9954" t="s">
        <v>33476</v>
      </c>
      <c r="E9954"/>
      <c r="F9954"/>
      <c r="G9954"/>
      <c r="H9954"/>
      <c r="I9954"/>
      <c r="J9954"/>
      <c r="U9954" s="43"/>
      <c r="AE9954"/>
    </row>
    <row r="9955" spans="1:31">
      <c r="A9955">
        <v>25220</v>
      </c>
      <c r="B9955" t="s">
        <v>8835</v>
      </c>
      <c r="C9955" t="s">
        <v>33478</v>
      </c>
      <c r="D9955" t="s">
        <v>33476</v>
      </c>
      <c r="E9955"/>
      <c r="F9955"/>
      <c r="G9955"/>
      <c r="H9955"/>
      <c r="I9955"/>
      <c r="J9955"/>
      <c r="U9955" s="43"/>
      <c r="AE9955"/>
    </row>
    <row r="9956" spans="1:31">
      <c r="A9956">
        <v>25320</v>
      </c>
      <c r="B9956" t="s">
        <v>8836</v>
      </c>
      <c r="C9956" t="s">
        <v>33477</v>
      </c>
      <c r="D9956" t="e">
        <v>#N/A</v>
      </c>
      <c r="E9956"/>
      <c r="F9956"/>
      <c r="G9956"/>
      <c r="H9956"/>
      <c r="I9956"/>
      <c r="J9956"/>
      <c r="U9956" s="43"/>
      <c r="AE9956"/>
    </row>
    <row r="9957" spans="1:31">
      <c r="A9957">
        <v>25310</v>
      </c>
      <c r="B9957" t="s">
        <v>8837</v>
      </c>
      <c r="C9957" t="s">
        <v>33478</v>
      </c>
      <c r="D9957" t="s">
        <v>33476</v>
      </c>
      <c r="E9957"/>
      <c r="F9957"/>
      <c r="G9957"/>
      <c r="H9957"/>
      <c r="I9957"/>
      <c r="J9957"/>
      <c r="U9957" s="43"/>
      <c r="AE9957"/>
    </row>
    <row r="9958" spans="1:31">
      <c r="A9958">
        <v>25870</v>
      </c>
      <c r="B9958" t="s">
        <v>8838</v>
      </c>
      <c r="C9958" t="s">
        <v>33477</v>
      </c>
      <c r="D9958" t="s">
        <v>33476</v>
      </c>
      <c r="E9958"/>
      <c r="F9958"/>
      <c r="G9958"/>
      <c r="H9958"/>
      <c r="I9958"/>
      <c r="J9958"/>
      <c r="U9958" s="43"/>
      <c r="AE9958"/>
    </row>
    <row r="9959" spans="1:31">
      <c r="A9959">
        <v>25320</v>
      </c>
      <c r="B9959" t="s">
        <v>8839</v>
      </c>
      <c r="C9959" t="s">
        <v>33477</v>
      </c>
      <c r="D9959" t="e">
        <v>#N/A</v>
      </c>
      <c r="E9959"/>
      <c r="F9959"/>
      <c r="G9959"/>
      <c r="H9959"/>
      <c r="I9959"/>
      <c r="J9959"/>
      <c r="U9959" s="43"/>
      <c r="AE9959"/>
    </row>
    <row r="9960" spans="1:31">
      <c r="A9960">
        <v>25370</v>
      </c>
      <c r="B9960" t="s">
        <v>8840</v>
      </c>
      <c r="C9960" t="s">
        <v>33478</v>
      </c>
      <c r="D9960" t="s">
        <v>33476</v>
      </c>
      <c r="E9960"/>
      <c r="F9960"/>
      <c r="G9960"/>
      <c r="H9960"/>
      <c r="I9960"/>
      <c r="J9960"/>
      <c r="U9960" s="43"/>
      <c r="AE9960"/>
    </row>
    <row r="9961" spans="1:31">
      <c r="A9961">
        <v>25640</v>
      </c>
      <c r="B9961" t="s">
        <v>8841</v>
      </c>
      <c r="C9961" t="s">
        <v>33478</v>
      </c>
      <c r="D9961" t="s">
        <v>33476</v>
      </c>
      <c r="E9961"/>
      <c r="F9961"/>
      <c r="G9961"/>
      <c r="H9961"/>
      <c r="I9961"/>
      <c r="J9961"/>
      <c r="U9961" s="43"/>
      <c r="AE9961"/>
    </row>
    <row r="9962" spans="1:31">
      <c r="A9962">
        <v>25680</v>
      </c>
      <c r="B9962" t="s">
        <v>8842</v>
      </c>
      <c r="C9962" t="s">
        <v>33478</v>
      </c>
      <c r="D9962" t="s">
        <v>33476</v>
      </c>
      <c r="E9962"/>
      <c r="F9962"/>
      <c r="G9962"/>
      <c r="H9962"/>
      <c r="I9962"/>
      <c r="J9962"/>
      <c r="U9962" s="43"/>
      <c r="AE9962"/>
    </row>
    <row r="9963" spans="1:31">
      <c r="A9963">
        <v>25620</v>
      </c>
      <c r="B9963" t="s">
        <v>8843</v>
      </c>
      <c r="C9963" t="s">
        <v>33478</v>
      </c>
      <c r="D9963" t="e">
        <v>#N/A</v>
      </c>
      <c r="E9963"/>
      <c r="F9963"/>
      <c r="G9963"/>
      <c r="H9963"/>
      <c r="I9963"/>
      <c r="J9963"/>
      <c r="U9963" s="43"/>
      <c r="AE9963"/>
    </row>
    <row r="9964" spans="1:31">
      <c r="A9964">
        <v>25680</v>
      </c>
      <c r="B9964" t="s">
        <v>8844</v>
      </c>
      <c r="C9964" t="s">
        <v>33478</v>
      </c>
      <c r="D9964" t="s">
        <v>33476</v>
      </c>
      <c r="E9964"/>
      <c r="F9964"/>
      <c r="G9964"/>
      <c r="H9964"/>
      <c r="I9964"/>
      <c r="J9964"/>
      <c r="U9964" s="43"/>
      <c r="AE9964"/>
    </row>
    <row r="9965" spans="1:31">
      <c r="A9965">
        <v>25470</v>
      </c>
      <c r="B9965" t="s">
        <v>8845</v>
      </c>
      <c r="C9965" t="s">
        <v>33478</v>
      </c>
      <c r="D9965" t="s">
        <v>33476</v>
      </c>
      <c r="E9965"/>
      <c r="F9965"/>
      <c r="G9965"/>
      <c r="H9965"/>
      <c r="I9965"/>
      <c r="J9965"/>
      <c r="U9965" s="43"/>
      <c r="AE9965"/>
    </row>
    <row r="9966" spans="1:31">
      <c r="A9966">
        <v>25680</v>
      </c>
      <c r="B9966" t="s">
        <v>8846</v>
      </c>
      <c r="C9966" t="s">
        <v>33478</v>
      </c>
      <c r="D9966" t="s">
        <v>33476</v>
      </c>
      <c r="E9966"/>
      <c r="F9966"/>
      <c r="G9966"/>
      <c r="H9966"/>
      <c r="I9966"/>
      <c r="J9966"/>
      <c r="U9966" s="43"/>
      <c r="AE9966"/>
    </row>
    <row r="9967" spans="1:31">
      <c r="A9967">
        <v>25470</v>
      </c>
      <c r="B9967" t="s">
        <v>8847</v>
      </c>
      <c r="C9967" t="s">
        <v>33478</v>
      </c>
      <c r="D9967" t="s">
        <v>33476</v>
      </c>
      <c r="E9967"/>
      <c r="F9967"/>
      <c r="G9967"/>
      <c r="H9967"/>
      <c r="I9967"/>
      <c r="J9967"/>
      <c r="U9967" s="43"/>
      <c r="AE9967"/>
    </row>
    <row r="9968" spans="1:31">
      <c r="A9968">
        <v>25340</v>
      </c>
      <c r="B9968" t="s">
        <v>8848</v>
      </c>
      <c r="C9968" t="s">
        <v>33478</v>
      </c>
      <c r="D9968" t="s">
        <v>33476</v>
      </c>
      <c r="E9968"/>
      <c r="F9968"/>
      <c r="G9968"/>
      <c r="H9968"/>
      <c r="I9968"/>
      <c r="J9968"/>
      <c r="U9968" s="43"/>
      <c r="AE9968"/>
    </row>
    <row r="9969" spans="1:31">
      <c r="A9969">
        <v>25220</v>
      </c>
      <c r="B9969" t="s">
        <v>8849</v>
      </c>
      <c r="C9969" t="s">
        <v>33478</v>
      </c>
      <c r="D9969" t="s">
        <v>33476</v>
      </c>
      <c r="E9969"/>
      <c r="F9969"/>
      <c r="G9969"/>
      <c r="H9969"/>
      <c r="I9969"/>
      <c r="J9969"/>
      <c r="U9969" s="43"/>
      <c r="AE9969"/>
    </row>
    <row r="9970" spans="1:31">
      <c r="A9970">
        <v>25220</v>
      </c>
      <c r="B9970" t="s">
        <v>8849</v>
      </c>
      <c r="C9970" t="s">
        <v>33478</v>
      </c>
      <c r="D9970" t="s">
        <v>33476</v>
      </c>
      <c r="E9970"/>
      <c r="F9970"/>
      <c r="G9970"/>
      <c r="H9970"/>
      <c r="I9970"/>
      <c r="J9970"/>
      <c r="U9970" s="43"/>
      <c r="AE9970"/>
    </row>
    <row r="9971" spans="1:31">
      <c r="A9971">
        <v>25220</v>
      </c>
      <c r="B9971" t="s">
        <v>8849</v>
      </c>
      <c r="C9971" t="s">
        <v>33478</v>
      </c>
      <c r="D9971" t="s">
        <v>33476</v>
      </c>
      <c r="E9971"/>
      <c r="F9971"/>
      <c r="G9971"/>
      <c r="H9971"/>
      <c r="I9971"/>
      <c r="J9971"/>
      <c r="U9971" s="43"/>
      <c r="AE9971"/>
    </row>
    <row r="9972" spans="1:31">
      <c r="A9972">
        <v>25800</v>
      </c>
      <c r="B9972" t="s">
        <v>8850</v>
      </c>
      <c r="C9972" t="s">
        <v>33478</v>
      </c>
      <c r="D9972" t="s">
        <v>33476</v>
      </c>
      <c r="E9972"/>
      <c r="F9972"/>
      <c r="G9972"/>
      <c r="H9972"/>
      <c r="I9972"/>
      <c r="J9972"/>
      <c r="U9972" s="43"/>
      <c r="AE9972"/>
    </row>
    <row r="9973" spans="1:31">
      <c r="A9973">
        <v>25640</v>
      </c>
      <c r="B9973" t="s">
        <v>8851</v>
      </c>
      <c r="C9973" t="s">
        <v>33478</v>
      </c>
      <c r="D9973" t="s">
        <v>33476</v>
      </c>
      <c r="E9973"/>
      <c r="F9973"/>
      <c r="G9973"/>
      <c r="H9973"/>
      <c r="I9973"/>
      <c r="J9973"/>
      <c r="U9973" s="43"/>
      <c r="AE9973"/>
    </row>
    <row r="9974" spans="1:31">
      <c r="A9974">
        <v>25700</v>
      </c>
      <c r="B9974" t="s">
        <v>8852</v>
      </c>
      <c r="C9974" t="s">
        <v>33478</v>
      </c>
      <c r="D9974" t="s">
        <v>33476</v>
      </c>
      <c r="E9974"/>
      <c r="F9974"/>
      <c r="G9974"/>
      <c r="H9974"/>
      <c r="I9974"/>
      <c r="J9974"/>
      <c r="U9974" s="43"/>
      <c r="AE9974"/>
    </row>
    <row r="9975" spans="1:31">
      <c r="A9975">
        <v>25870</v>
      </c>
      <c r="B9975" t="s">
        <v>8853</v>
      </c>
      <c r="C9975" t="s">
        <v>33477</v>
      </c>
      <c r="D9975" t="s">
        <v>33476</v>
      </c>
      <c r="E9975"/>
      <c r="F9975"/>
      <c r="G9975"/>
      <c r="H9975"/>
      <c r="I9975"/>
      <c r="J9975"/>
      <c r="U9975" s="43"/>
      <c r="AE9975"/>
    </row>
    <row r="9976" spans="1:31">
      <c r="A9976">
        <v>25190</v>
      </c>
      <c r="B9976" t="s">
        <v>8854</v>
      </c>
      <c r="C9976" t="s">
        <v>33478</v>
      </c>
      <c r="D9976" t="s">
        <v>33476</v>
      </c>
      <c r="E9976"/>
      <c r="F9976"/>
      <c r="G9976"/>
      <c r="H9976"/>
      <c r="I9976"/>
      <c r="J9976"/>
      <c r="U9976" s="43"/>
      <c r="AE9976"/>
    </row>
    <row r="9977" spans="1:31">
      <c r="A9977">
        <v>25190</v>
      </c>
      <c r="B9977" t="s">
        <v>8855</v>
      </c>
      <c r="C9977" t="s">
        <v>33478</v>
      </c>
      <c r="D9977" t="s">
        <v>33476</v>
      </c>
      <c r="E9977"/>
      <c r="F9977"/>
      <c r="G9977"/>
      <c r="H9977"/>
      <c r="I9977"/>
      <c r="J9977"/>
      <c r="U9977" s="43"/>
      <c r="AE9977"/>
    </row>
    <row r="9978" spans="1:31">
      <c r="A9978">
        <v>25230</v>
      </c>
      <c r="B9978" t="s">
        <v>8856</v>
      </c>
      <c r="C9978" t="s">
        <v>33478</v>
      </c>
      <c r="D9978" t="s">
        <v>33476</v>
      </c>
      <c r="E9978"/>
      <c r="F9978"/>
      <c r="G9978"/>
      <c r="H9978"/>
      <c r="I9978"/>
      <c r="J9978"/>
      <c r="U9978" s="43"/>
      <c r="AE9978"/>
    </row>
    <row r="9979" spans="1:31">
      <c r="A9979">
        <v>25380</v>
      </c>
      <c r="B9979" t="s">
        <v>8857</v>
      </c>
      <c r="C9979" t="s">
        <v>33478</v>
      </c>
      <c r="D9979" t="s">
        <v>33476</v>
      </c>
      <c r="E9979"/>
      <c r="F9979"/>
      <c r="G9979"/>
      <c r="H9979"/>
      <c r="I9979"/>
      <c r="J9979"/>
      <c r="U9979" s="43"/>
      <c r="AE9979"/>
    </row>
    <row r="9980" spans="1:31">
      <c r="A9980">
        <v>25380</v>
      </c>
      <c r="B9980" t="s">
        <v>8858</v>
      </c>
      <c r="C9980" t="s">
        <v>33478</v>
      </c>
      <c r="D9980" t="s">
        <v>33476</v>
      </c>
      <c r="E9980"/>
      <c r="F9980"/>
      <c r="G9980"/>
      <c r="H9980"/>
      <c r="I9980"/>
      <c r="J9980"/>
      <c r="U9980" s="43"/>
      <c r="AE9980"/>
    </row>
    <row r="9981" spans="1:31">
      <c r="A9981">
        <v>25360</v>
      </c>
      <c r="B9981" t="s">
        <v>8859</v>
      </c>
      <c r="C9981" t="s">
        <v>33478</v>
      </c>
      <c r="D9981" t="s">
        <v>33476</v>
      </c>
      <c r="E9981"/>
      <c r="F9981"/>
      <c r="G9981"/>
      <c r="H9981"/>
      <c r="I9981"/>
      <c r="J9981"/>
      <c r="U9981" s="43"/>
      <c r="AE9981"/>
    </row>
    <row r="9982" spans="1:31">
      <c r="A9982">
        <v>25190</v>
      </c>
      <c r="B9982" t="s">
        <v>8860</v>
      </c>
      <c r="C9982" t="s">
        <v>33478</v>
      </c>
      <c r="D9982" t="s">
        <v>33476</v>
      </c>
      <c r="E9982"/>
      <c r="F9982"/>
      <c r="G9982"/>
      <c r="H9982"/>
      <c r="I9982"/>
      <c r="J9982"/>
      <c r="U9982" s="43"/>
      <c r="AE9982"/>
    </row>
    <row r="9983" spans="1:31">
      <c r="A9983">
        <v>25160</v>
      </c>
      <c r="B9983" t="s">
        <v>8861</v>
      </c>
      <c r="C9983" t="s">
        <v>33478</v>
      </c>
      <c r="D9983" t="s">
        <v>33476</v>
      </c>
      <c r="E9983"/>
      <c r="F9983"/>
      <c r="G9983"/>
      <c r="H9983"/>
      <c r="I9983"/>
      <c r="J9983"/>
      <c r="U9983" s="43"/>
      <c r="AE9983"/>
    </row>
    <row r="9984" spans="1:31">
      <c r="A9984">
        <v>25410</v>
      </c>
      <c r="B9984" t="s">
        <v>8862</v>
      </c>
      <c r="C9984" t="s">
        <v>33477</v>
      </c>
      <c r="D9984" t="s">
        <v>33476</v>
      </c>
      <c r="E9984"/>
      <c r="F9984"/>
      <c r="G9984"/>
      <c r="H9984"/>
      <c r="I9984"/>
      <c r="J9984"/>
      <c r="U9984" s="43"/>
      <c r="AE9984"/>
    </row>
    <row r="9985" spans="1:31">
      <c r="A9985">
        <v>25430</v>
      </c>
      <c r="B9985" t="s">
        <v>8863</v>
      </c>
      <c r="C9985" t="s">
        <v>33478</v>
      </c>
      <c r="D9985" t="s">
        <v>33476</v>
      </c>
      <c r="E9985"/>
      <c r="F9985"/>
      <c r="G9985"/>
      <c r="H9985"/>
      <c r="I9985"/>
      <c r="J9985"/>
      <c r="U9985" s="43"/>
      <c r="AE9985"/>
    </row>
    <row r="9986" spans="1:31">
      <c r="A9986">
        <v>25530</v>
      </c>
      <c r="B9986" t="s">
        <v>8864</v>
      </c>
      <c r="C9986" t="s">
        <v>33478</v>
      </c>
      <c r="D9986" t="s">
        <v>33476</v>
      </c>
      <c r="E9986"/>
      <c r="F9986"/>
      <c r="G9986"/>
      <c r="H9986"/>
      <c r="I9986"/>
      <c r="J9986"/>
      <c r="U9986" s="43"/>
      <c r="AE9986"/>
    </row>
    <row r="9987" spans="1:31">
      <c r="A9987">
        <v>25430</v>
      </c>
      <c r="B9987" t="s">
        <v>8865</v>
      </c>
      <c r="C9987" t="s">
        <v>33478</v>
      </c>
      <c r="D9987" t="s">
        <v>33476</v>
      </c>
      <c r="E9987"/>
      <c r="F9987"/>
      <c r="G9987"/>
      <c r="H9987"/>
      <c r="I9987"/>
      <c r="J9987"/>
      <c r="U9987" s="43"/>
      <c r="AE9987"/>
    </row>
    <row r="9988" spans="1:31">
      <c r="A9988">
        <v>25870</v>
      </c>
      <c r="B9988" t="s">
        <v>8866</v>
      </c>
      <c r="C9988" t="s">
        <v>33477</v>
      </c>
      <c r="D9988" t="s">
        <v>33476</v>
      </c>
      <c r="E9988"/>
      <c r="F9988"/>
      <c r="G9988"/>
      <c r="H9988"/>
      <c r="I9988"/>
      <c r="J9988"/>
      <c r="U9988" s="43"/>
      <c r="AE9988"/>
    </row>
    <row r="9989" spans="1:31">
      <c r="A9989">
        <v>25640</v>
      </c>
      <c r="B9989" t="s">
        <v>8867</v>
      </c>
      <c r="C9989" t="s">
        <v>33478</v>
      </c>
      <c r="D9989" t="s">
        <v>33476</v>
      </c>
      <c r="E9989"/>
      <c r="F9989"/>
      <c r="G9989"/>
      <c r="H9989"/>
      <c r="I9989"/>
      <c r="J9989"/>
      <c r="U9989" s="43"/>
      <c r="AE9989"/>
    </row>
    <row r="9990" spans="1:31">
      <c r="A9990">
        <v>25390</v>
      </c>
      <c r="B9990" t="s">
        <v>8868</v>
      </c>
      <c r="C9990" t="s">
        <v>33478</v>
      </c>
      <c r="D9990" t="s">
        <v>33476</v>
      </c>
      <c r="E9990"/>
      <c r="F9990"/>
      <c r="G9990"/>
      <c r="H9990"/>
      <c r="I9990"/>
      <c r="J9990"/>
      <c r="U9990" s="43"/>
      <c r="AE9990"/>
    </row>
    <row r="9991" spans="1:31">
      <c r="A9991">
        <v>25530</v>
      </c>
      <c r="B9991" t="s">
        <v>8869</v>
      </c>
      <c r="C9991" t="s">
        <v>33478</v>
      </c>
      <c r="D9991" t="s">
        <v>33476</v>
      </c>
      <c r="E9991"/>
      <c r="F9991"/>
      <c r="G9991"/>
      <c r="H9991"/>
      <c r="I9991"/>
      <c r="J9991"/>
      <c r="U9991" s="43"/>
      <c r="AE9991"/>
    </row>
    <row r="9992" spans="1:31">
      <c r="A9992">
        <v>25110</v>
      </c>
      <c r="B9992" t="s">
        <v>8870</v>
      </c>
      <c r="C9992" t="s">
        <v>33478</v>
      </c>
      <c r="D9992" t="s">
        <v>33476</v>
      </c>
      <c r="E9992"/>
      <c r="F9992"/>
      <c r="G9992"/>
      <c r="H9992"/>
      <c r="I9992"/>
      <c r="J9992"/>
      <c r="U9992" s="43"/>
      <c r="AE9992"/>
    </row>
    <row r="9993" spans="1:31">
      <c r="A9993">
        <v>25110</v>
      </c>
      <c r="B9993" t="s">
        <v>8871</v>
      </c>
      <c r="C9993" t="s">
        <v>33478</v>
      </c>
      <c r="D9993" t="s">
        <v>33476</v>
      </c>
      <c r="E9993"/>
      <c r="F9993"/>
      <c r="G9993"/>
      <c r="H9993"/>
      <c r="I9993"/>
      <c r="J9993"/>
      <c r="U9993" s="43"/>
      <c r="AE9993"/>
    </row>
    <row r="9994" spans="1:31">
      <c r="A9994">
        <v>25580</v>
      </c>
      <c r="B9994" t="s">
        <v>8872</v>
      </c>
      <c r="C9994" t="s">
        <v>33478</v>
      </c>
      <c r="D9994" t="s">
        <v>33476</v>
      </c>
      <c r="E9994"/>
      <c r="F9994"/>
      <c r="G9994"/>
      <c r="H9994"/>
      <c r="I9994"/>
      <c r="J9994"/>
      <c r="U9994" s="43"/>
      <c r="AE9994"/>
    </row>
    <row r="9995" spans="1:31">
      <c r="A9995">
        <v>25430</v>
      </c>
      <c r="B9995" t="s">
        <v>8873</v>
      </c>
      <c r="C9995" t="s">
        <v>33478</v>
      </c>
      <c r="D9995" t="s">
        <v>33476</v>
      </c>
      <c r="E9995"/>
      <c r="F9995"/>
      <c r="G9995"/>
      <c r="H9995"/>
      <c r="I9995"/>
      <c r="J9995"/>
      <c r="U9995" s="43"/>
      <c r="AE9995"/>
    </row>
    <row r="9996" spans="1:31">
      <c r="A9996">
        <v>25750</v>
      </c>
      <c r="B9996" t="s">
        <v>8874</v>
      </c>
      <c r="C9996" t="s">
        <v>33478</v>
      </c>
      <c r="D9996" t="e">
        <v>#N/A</v>
      </c>
      <c r="E9996"/>
      <c r="F9996"/>
      <c r="G9996"/>
      <c r="H9996"/>
      <c r="I9996"/>
      <c r="J9996"/>
      <c r="U9996" s="43"/>
      <c r="AE9996"/>
    </row>
    <row r="9997" spans="1:31">
      <c r="A9997">
        <v>25300</v>
      </c>
      <c r="B9997" t="s">
        <v>8875</v>
      </c>
      <c r="C9997" t="s">
        <v>33478</v>
      </c>
      <c r="D9997" t="s">
        <v>33476</v>
      </c>
      <c r="E9997"/>
      <c r="F9997"/>
      <c r="G9997"/>
      <c r="H9997"/>
      <c r="I9997"/>
      <c r="J9997"/>
      <c r="U9997" s="43"/>
      <c r="AE9997"/>
    </row>
    <row r="9998" spans="1:31">
      <c r="A9998">
        <v>25660</v>
      </c>
      <c r="B9998" t="s">
        <v>8876</v>
      </c>
      <c r="C9998" t="s">
        <v>33478</v>
      </c>
      <c r="D9998" t="s">
        <v>33476</v>
      </c>
      <c r="E9998"/>
      <c r="F9998"/>
      <c r="G9998"/>
      <c r="H9998"/>
      <c r="I9998"/>
      <c r="J9998"/>
      <c r="U9998" s="43"/>
      <c r="AE9998"/>
    </row>
    <row r="9999" spans="1:31">
      <c r="A9999">
        <v>25870</v>
      </c>
      <c r="B9999" t="s">
        <v>8877</v>
      </c>
      <c r="C9999" t="s">
        <v>33477</v>
      </c>
      <c r="D9999" t="s">
        <v>33476</v>
      </c>
      <c r="E9999"/>
      <c r="F9999"/>
      <c r="G9999"/>
      <c r="H9999"/>
      <c r="I9999"/>
      <c r="J9999"/>
      <c r="U9999" s="43"/>
      <c r="AE9999"/>
    </row>
    <row r="10000" spans="1:31">
      <c r="A10000">
        <v>25340</v>
      </c>
      <c r="B10000" t="s">
        <v>8878</v>
      </c>
      <c r="C10000" t="s">
        <v>33478</v>
      </c>
      <c r="D10000" t="s">
        <v>33476</v>
      </c>
      <c r="E10000"/>
      <c r="F10000"/>
      <c r="G10000"/>
      <c r="H10000"/>
      <c r="I10000"/>
      <c r="J10000"/>
      <c r="U10000" s="43"/>
      <c r="AE10000"/>
    </row>
    <row r="10001" spans="1:31">
      <c r="A10001">
        <v>25600</v>
      </c>
      <c r="B10001" t="s">
        <v>8879</v>
      </c>
      <c r="C10001" t="s">
        <v>33478</v>
      </c>
      <c r="D10001" t="s">
        <v>33476</v>
      </c>
      <c r="E10001"/>
      <c r="F10001"/>
      <c r="G10001"/>
      <c r="H10001"/>
      <c r="I10001"/>
      <c r="J10001"/>
      <c r="U10001" s="43"/>
      <c r="AE10001"/>
    </row>
    <row r="10002" spans="1:31">
      <c r="A10002">
        <v>25310</v>
      </c>
      <c r="B10002" t="s">
        <v>8880</v>
      </c>
      <c r="C10002" t="s">
        <v>33478</v>
      </c>
      <c r="D10002" t="s">
        <v>33476</v>
      </c>
      <c r="E10002"/>
      <c r="F10002"/>
      <c r="G10002"/>
      <c r="H10002"/>
      <c r="I10002"/>
      <c r="J10002"/>
      <c r="U10002" s="43"/>
      <c r="AE10002"/>
    </row>
    <row r="10003" spans="1:31">
      <c r="A10003">
        <v>25410</v>
      </c>
      <c r="B10003" t="s">
        <v>8881</v>
      </c>
      <c r="C10003" t="s">
        <v>33477</v>
      </c>
      <c r="D10003" t="s">
        <v>33476</v>
      </c>
      <c r="E10003"/>
      <c r="F10003"/>
      <c r="G10003"/>
      <c r="H10003"/>
      <c r="I10003"/>
      <c r="J10003"/>
      <c r="U10003" s="43"/>
      <c r="AE10003"/>
    </row>
    <row r="10004" spans="1:31">
      <c r="A10004">
        <v>25190</v>
      </c>
      <c r="B10004" t="s">
        <v>8882</v>
      </c>
      <c r="C10004" t="s">
        <v>33478</v>
      </c>
      <c r="D10004" t="s">
        <v>33476</v>
      </c>
      <c r="E10004"/>
      <c r="F10004"/>
      <c r="G10004"/>
      <c r="H10004"/>
      <c r="I10004"/>
      <c r="J10004"/>
      <c r="U10004" s="43"/>
      <c r="AE10004"/>
    </row>
    <row r="10005" spans="1:31">
      <c r="A10005">
        <v>25150</v>
      </c>
      <c r="B10005" t="s">
        <v>8883</v>
      </c>
      <c r="C10005" t="s">
        <v>33478</v>
      </c>
      <c r="D10005" t="s">
        <v>33476</v>
      </c>
      <c r="E10005"/>
      <c r="F10005"/>
      <c r="G10005"/>
      <c r="H10005"/>
      <c r="I10005"/>
      <c r="J10005"/>
      <c r="U10005" s="43"/>
      <c r="AE10005"/>
    </row>
    <row r="10006" spans="1:31">
      <c r="A10006">
        <v>25240</v>
      </c>
      <c r="B10006" t="s">
        <v>8884</v>
      </c>
      <c r="C10006" t="s">
        <v>33478</v>
      </c>
      <c r="D10006" t="s">
        <v>33476</v>
      </c>
      <c r="E10006"/>
      <c r="F10006"/>
      <c r="G10006"/>
      <c r="H10006"/>
      <c r="I10006"/>
      <c r="J10006"/>
      <c r="U10006" s="43"/>
      <c r="AE10006"/>
    </row>
    <row r="10007" spans="1:31">
      <c r="A10007">
        <v>25650</v>
      </c>
      <c r="B10007" t="s">
        <v>8885</v>
      </c>
      <c r="C10007" t="s">
        <v>33478</v>
      </c>
      <c r="D10007" t="s">
        <v>33476</v>
      </c>
      <c r="E10007"/>
      <c r="F10007"/>
      <c r="G10007"/>
      <c r="H10007"/>
      <c r="I10007"/>
      <c r="J10007"/>
      <c r="U10007" s="43"/>
      <c r="AE10007"/>
    </row>
    <row r="10008" spans="1:31">
      <c r="A10008">
        <v>25270</v>
      </c>
      <c r="B10008" t="s">
        <v>8886</v>
      </c>
      <c r="C10008" t="s">
        <v>33478</v>
      </c>
      <c r="D10008" t="s">
        <v>33476</v>
      </c>
      <c r="E10008"/>
      <c r="F10008"/>
      <c r="G10008"/>
      <c r="H10008"/>
      <c r="I10008"/>
      <c r="J10008"/>
      <c r="U10008" s="43"/>
      <c r="AE10008"/>
    </row>
    <row r="10009" spans="1:31">
      <c r="A10009">
        <v>25170</v>
      </c>
      <c r="B10009" t="s">
        <v>8887</v>
      </c>
      <c r="C10009" t="s">
        <v>33477</v>
      </c>
      <c r="D10009" t="s">
        <v>33476</v>
      </c>
      <c r="E10009"/>
      <c r="F10009"/>
      <c r="G10009"/>
      <c r="H10009"/>
      <c r="I10009"/>
      <c r="J10009"/>
      <c r="U10009" s="43"/>
      <c r="AE10009"/>
    </row>
    <row r="10010" spans="1:31">
      <c r="A10010">
        <v>25530</v>
      </c>
      <c r="B10010" t="s">
        <v>8888</v>
      </c>
      <c r="C10010" t="s">
        <v>33478</v>
      </c>
      <c r="D10010" t="s">
        <v>33476</v>
      </c>
      <c r="E10010"/>
      <c r="F10010"/>
      <c r="G10010"/>
      <c r="H10010"/>
      <c r="I10010"/>
      <c r="J10010"/>
      <c r="U10010" s="43"/>
      <c r="AE10010"/>
    </row>
    <row r="10011" spans="1:31">
      <c r="A10011">
        <v>25640</v>
      </c>
      <c r="B10011" t="s">
        <v>8889</v>
      </c>
      <c r="C10011" t="s">
        <v>33478</v>
      </c>
      <c r="D10011" t="s">
        <v>33476</v>
      </c>
      <c r="E10011"/>
      <c r="F10011"/>
      <c r="G10011"/>
      <c r="H10011"/>
      <c r="I10011"/>
      <c r="J10011"/>
      <c r="U10011" s="43"/>
      <c r="AE10011"/>
    </row>
    <row r="10012" spans="1:31">
      <c r="A10012">
        <v>25510</v>
      </c>
      <c r="B10012" t="s">
        <v>8890</v>
      </c>
      <c r="C10012" t="s">
        <v>33478</v>
      </c>
      <c r="D10012" t="s">
        <v>33476</v>
      </c>
      <c r="E10012"/>
      <c r="F10012"/>
      <c r="G10012"/>
      <c r="H10012"/>
      <c r="I10012"/>
      <c r="J10012"/>
      <c r="U10012" s="43"/>
      <c r="AE10012"/>
    </row>
    <row r="10013" spans="1:31">
      <c r="A10013">
        <v>25110</v>
      </c>
      <c r="B10013" t="s">
        <v>8891</v>
      </c>
      <c r="C10013" t="s">
        <v>33478</v>
      </c>
      <c r="D10013" t="s">
        <v>33476</v>
      </c>
      <c r="E10013"/>
      <c r="F10013"/>
      <c r="G10013"/>
      <c r="H10013"/>
      <c r="I10013"/>
      <c r="J10013"/>
      <c r="U10013" s="43"/>
      <c r="AE10013"/>
    </row>
    <row r="10014" spans="1:31">
      <c r="A10014">
        <v>25270</v>
      </c>
      <c r="B10014" t="s">
        <v>8892</v>
      </c>
      <c r="C10014" t="s">
        <v>33478</v>
      </c>
      <c r="D10014" t="s">
        <v>33476</v>
      </c>
      <c r="E10014"/>
      <c r="F10014"/>
      <c r="G10014"/>
      <c r="H10014"/>
      <c r="I10014"/>
      <c r="J10014"/>
      <c r="U10014" s="43"/>
      <c r="AE10014"/>
    </row>
    <row r="10015" spans="1:31">
      <c r="A10015">
        <v>25110</v>
      </c>
      <c r="B10015" t="s">
        <v>8893</v>
      </c>
      <c r="C10015" t="s">
        <v>33478</v>
      </c>
      <c r="D10015" t="s">
        <v>33476</v>
      </c>
      <c r="E10015"/>
      <c r="F10015"/>
      <c r="G10015"/>
      <c r="H10015"/>
      <c r="I10015"/>
      <c r="J10015"/>
      <c r="U10015" s="43"/>
      <c r="AE10015"/>
    </row>
    <row r="10016" spans="1:31">
      <c r="A10016">
        <v>25580</v>
      </c>
      <c r="B10016" t="s">
        <v>8894</v>
      </c>
      <c r="C10016" t="s">
        <v>33478</v>
      </c>
      <c r="D10016" t="s">
        <v>33476</v>
      </c>
      <c r="E10016"/>
      <c r="F10016"/>
      <c r="G10016"/>
      <c r="H10016"/>
      <c r="I10016"/>
      <c r="J10016"/>
      <c r="U10016" s="43"/>
      <c r="AE10016"/>
    </row>
    <row r="10017" spans="1:31">
      <c r="A10017">
        <v>25320</v>
      </c>
      <c r="B10017" t="s">
        <v>8895</v>
      </c>
      <c r="C10017" t="s">
        <v>33477</v>
      </c>
      <c r="D10017" t="e">
        <v>#N/A</v>
      </c>
      <c r="E10017"/>
      <c r="F10017"/>
      <c r="G10017"/>
      <c r="H10017"/>
      <c r="I10017"/>
      <c r="J10017"/>
      <c r="U10017" s="43"/>
      <c r="AE10017"/>
    </row>
    <row r="10018" spans="1:31">
      <c r="A10018">
        <v>25420</v>
      </c>
      <c r="B10018" t="s">
        <v>8896</v>
      </c>
      <c r="C10018" t="s">
        <v>33478</v>
      </c>
      <c r="D10018" t="e">
        <v>#N/A</v>
      </c>
      <c r="E10018"/>
      <c r="F10018"/>
      <c r="G10018"/>
      <c r="H10018"/>
      <c r="I10018"/>
      <c r="J10018"/>
      <c r="U10018" s="43"/>
      <c r="AE10018"/>
    </row>
    <row r="10019" spans="1:31">
      <c r="A10019">
        <v>25840</v>
      </c>
      <c r="B10019" t="s">
        <v>8897</v>
      </c>
      <c r="C10019" t="s">
        <v>33478</v>
      </c>
      <c r="D10019" t="e">
        <v>#N/A</v>
      </c>
      <c r="E10019"/>
      <c r="F10019"/>
      <c r="G10019"/>
      <c r="H10019"/>
      <c r="I10019"/>
      <c r="J10019"/>
      <c r="U10019" s="43"/>
      <c r="AE10019"/>
    </row>
    <row r="10020" spans="1:31">
      <c r="A10020">
        <v>25300</v>
      </c>
      <c r="B10020" t="s">
        <v>8898</v>
      </c>
      <c r="C10020" t="s">
        <v>33478</v>
      </c>
      <c r="D10020" t="s">
        <v>33476</v>
      </c>
      <c r="E10020"/>
      <c r="F10020"/>
      <c r="G10020"/>
      <c r="H10020"/>
      <c r="I10020"/>
      <c r="J10020"/>
      <c r="U10020" s="43"/>
      <c r="AE10020"/>
    </row>
    <row r="10021" spans="1:31">
      <c r="A10021">
        <v>25430</v>
      </c>
      <c r="B10021" t="s">
        <v>8899</v>
      </c>
      <c r="C10021" t="s">
        <v>33478</v>
      </c>
      <c r="D10021" t="s">
        <v>33476</v>
      </c>
      <c r="E10021"/>
      <c r="F10021"/>
      <c r="G10021"/>
      <c r="H10021"/>
      <c r="I10021"/>
      <c r="J10021"/>
      <c r="U10021" s="43"/>
      <c r="AE10021"/>
    </row>
    <row r="10022" spans="1:31">
      <c r="A10022">
        <v>26150</v>
      </c>
      <c r="B10022" t="s">
        <v>8900</v>
      </c>
      <c r="C10022" t="s">
        <v>33478</v>
      </c>
      <c r="D10022" t="s">
        <v>33476</v>
      </c>
      <c r="E10022"/>
      <c r="F10022"/>
      <c r="G10022"/>
      <c r="H10022"/>
      <c r="I10022"/>
      <c r="J10022"/>
      <c r="U10022" s="43"/>
      <c r="AE10022"/>
    </row>
    <row r="10023" spans="1:31">
      <c r="A10023">
        <v>26150</v>
      </c>
      <c r="B10023" t="s">
        <v>8900</v>
      </c>
      <c r="C10023" t="s">
        <v>33478</v>
      </c>
      <c r="D10023" t="s">
        <v>33476</v>
      </c>
      <c r="E10023"/>
      <c r="F10023"/>
      <c r="G10023"/>
      <c r="H10023"/>
      <c r="I10023"/>
      <c r="J10023"/>
      <c r="U10023" s="43"/>
      <c r="AE10023"/>
    </row>
    <row r="10024" spans="1:31">
      <c r="A10024">
        <v>26140</v>
      </c>
      <c r="B10024" t="s">
        <v>8901</v>
      </c>
      <c r="C10024" t="s">
        <v>33477</v>
      </c>
      <c r="D10024" t="s">
        <v>33476</v>
      </c>
      <c r="E10024"/>
      <c r="F10024"/>
      <c r="G10024"/>
      <c r="H10024"/>
      <c r="I10024"/>
      <c r="J10024"/>
      <c r="U10024" s="43"/>
      <c r="AE10024"/>
    </row>
    <row r="10025" spans="1:31">
      <c r="A10025">
        <v>26770</v>
      </c>
      <c r="B10025" t="s">
        <v>8902</v>
      </c>
      <c r="C10025" t="s">
        <v>33477</v>
      </c>
      <c r="D10025" t="s">
        <v>33476</v>
      </c>
      <c r="E10025"/>
      <c r="F10025"/>
      <c r="G10025"/>
      <c r="H10025"/>
      <c r="I10025"/>
      <c r="J10025"/>
      <c r="U10025" s="43"/>
      <c r="AE10025"/>
    </row>
    <row r="10026" spans="1:31">
      <c r="A10026">
        <v>26300</v>
      </c>
      <c r="B10026" t="s">
        <v>8903</v>
      </c>
      <c r="C10026" t="s">
        <v>33477</v>
      </c>
      <c r="D10026" t="s">
        <v>33476</v>
      </c>
      <c r="E10026"/>
      <c r="F10026"/>
      <c r="G10026"/>
      <c r="H10026"/>
      <c r="I10026"/>
      <c r="J10026"/>
      <c r="U10026" s="43"/>
      <c r="AE10026"/>
    </row>
    <row r="10027" spans="1:31">
      <c r="A10027">
        <v>26780</v>
      </c>
      <c r="B10027" t="s">
        <v>8904</v>
      </c>
      <c r="C10027" t="s">
        <v>33477</v>
      </c>
      <c r="D10027" t="e">
        <v>#N/A</v>
      </c>
      <c r="E10027"/>
      <c r="F10027"/>
      <c r="G10027"/>
      <c r="H10027"/>
      <c r="I10027"/>
      <c r="J10027"/>
      <c r="U10027" s="43"/>
      <c r="AE10027"/>
    </row>
    <row r="10028" spans="1:31">
      <c r="A10028">
        <v>26400</v>
      </c>
      <c r="B10028" t="s">
        <v>8905</v>
      </c>
      <c r="C10028" t="s">
        <v>33477</v>
      </c>
      <c r="D10028" t="s">
        <v>33476</v>
      </c>
      <c r="E10028"/>
      <c r="F10028"/>
      <c r="G10028"/>
      <c r="H10028"/>
      <c r="I10028"/>
      <c r="J10028"/>
      <c r="U10028" s="43"/>
      <c r="AE10028"/>
    </row>
    <row r="10029" spans="1:31">
      <c r="A10029">
        <v>26800</v>
      </c>
      <c r="B10029" t="s">
        <v>8906</v>
      </c>
      <c r="C10029" t="s">
        <v>33477</v>
      </c>
      <c r="D10029" t="s">
        <v>33476</v>
      </c>
      <c r="E10029"/>
      <c r="F10029"/>
      <c r="G10029"/>
      <c r="H10029"/>
      <c r="I10029"/>
      <c r="J10029"/>
      <c r="U10029" s="43"/>
      <c r="AE10029"/>
    </row>
    <row r="10030" spans="1:31">
      <c r="A10030">
        <v>26200</v>
      </c>
      <c r="B10030" t="s">
        <v>8907</v>
      </c>
      <c r="C10030" t="s">
        <v>33477</v>
      </c>
      <c r="D10030" t="s">
        <v>33476</v>
      </c>
      <c r="E10030"/>
      <c r="F10030"/>
      <c r="G10030"/>
      <c r="H10030"/>
      <c r="I10030"/>
      <c r="J10030"/>
      <c r="U10030" s="43"/>
      <c r="AE10030"/>
    </row>
    <row r="10031" spans="1:31">
      <c r="A10031">
        <v>26140</v>
      </c>
      <c r="B10031" t="s">
        <v>8908</v>
      </c>
      <c r="C10031" t="s">
        <v>33477</v>
      </c>
      <c r="D10031" t="s">
        <v>33476</v>
      </c>
      <c r="E10031"/>
      <c r="F10031"/>
      <c r="G10031"/>
      <c r="H10031"/>
      <c r="I10031"/>
      <c r="J10031"/>
      <c r="U10031" s="43"/>
      <c r="AE10031"/>
    </row>
    <row r="10032" spans="1:31">
      <c r="A10032">
        <v>26140</v>
      </c>
      <c r="B10032" t="s">
        <v>8908</v>
      </c>
      <c r="C10032" t="s">
        <v>33477</v>
      </c>
      <c r="D10032" t="s">
        <v>33476</v>
      </c>
      <c r="E10032"/>
      <c r="F10032"/>
      <c r="G10032"/>
      <c r="H10032"/>
      <c r="I10032"/>
      <c r="J10032"/>
      <c r="U10032" s="43"/>
      <c r="AE10032"/>
    </row>
    <row r="10033" spans="1:31">
      <c r="A10033">
        <v>26140</v>
      </c>
      <c r="B10033" t="s">
        <v>8909</v>
      </c>
      <c r="C10033" t="s">
        <v>33477</v>
      </c>
      <c r="D10033" t="s">
        <v>33476</v>
      </c>
      <c r="E10033"/>
      <c r="F10033"/>
      <c r="G10033"/>
      <c r="H10033"/>
      <c r="I10033"/>
      <c r="J10033"/>
      <c r="U10033" s="43"/>
      <c r="AE10033"/>
    </row>
    <row r="10034" spans="1:31">
      <c r="A10034">
        <v>26400</v>
      </c>
      <c r="B10034" t="s">
        <v>8910</v>
      </c>
      <c r="C10034" t="s">
        <v>33477</v>
      </c>
      <c r="D10034" t="s">
        <v>33476</v>
      </c>
      <c r="E10034"/>
      <c r="F10034"/>
      <c r="G10034"/>
      <c r="H10034"/>
      <c r="I10034"/>
      <c r="J10034"/>
      <c r="U10034" s="43"/>
      <c r="AE10034"/>
    </row>
    <row r="10035" spans="1:31">
      <c r="A10035">
        <v>26470</v>
      </c>
      <c r="B10035" t="s">
        <v>8911</v>
      </c>
      <c r="C10035" t="s">
        <v>33478</v>
      </c>
      <c r="D10035" t="s">
        <v>33476</v>
      </c>
      <c r="E10035"/>
      <c r="F10035"/>
      <c r="G10035"/>
      <c r="H10035"/>
      <c r="I10035"/>
      <c r="J10035"/>
      <c r="U10035" s="43"/>
      <c r="AE10035"/>
    </row>
    <row r="10036" spans="1:31">
      <c r="A10036">
        <v>26110</v>
      </c>
      <c r="B10036" t="s">
        <v>8912</v>
      </c>
      <c r="C10036" t="s">
        <v>33477</v>
      </c>
      <c r="D10036" t="s">
        <v>33476</v>
      </c>
      <c r="E10036"/>
      <c r="F10036"/>
      <c r="G10036"/>
      <c r="H10036"/>
      <c r="I10036"/>
      <c r="J10036"/>
      <c r="U10036" s="43"/>
      <c r="AE10036"/>
    </row>
    <row r="10037" spans="1:31">
      <c r="A10037">
        <v>26260</v>
      </c>
      <c r="B10037" t="s">
        <v>8913</v>
      </c>
      <c r="C10037" t="s">
        <v>33477</v>
      </c>
      <c r="D10037" t="s">
        <v>33476</v>
      </c>
      <c r="E10037"/>
      <c r="F10037"/>
      <c r="G10037"/>
      <c r="H10037"/>
      <c r="I10037"/>
      <c r="J10037"/>
      <c r="U10037" s="43"/>
      <c r="AE10037"/>
    </row>
    <row r="10038" spans="1:31">
      <c r="A10038">
        <v>26340</v>
      </c>
      <c r="B10038" t="s">
        <v>8914</v>
      </c>
      <c r="C10038" t="s">
        <v>33477</v>
      </c>
      <c r="D10038" t="s">
        <v>33476</v>
      </c>
      <c r="E10038"/>
      <c r="F10038"/>
      <c r="G10038"/>
      <c r="H10038"/>
      <c r="I10038"/>
      <c r="J10038"/>
      <c r="U10038" s="43"/>
      <c r="AE10038"/>
    </row>
    <row r="10039" spans="1:31">
      <c r="A10039">
        <v>26110</v>
      </c>
      <c r="B10039" t="s">
        <v>8915</v>
      </c>
      <c r="C10039" t="s">
        <v>33477</v>
      </c>
      <c r="D10039" t="s">
        <v>33476</v>
      </c>
      <c r="E10039"/>
      <c r="F10039"/>
      <c r="G10039"/>
      <c r="H10039"/>
      <c r="I10039"/>
      <c r="J10039"/>
      <c r="U10039" s="43"/>
      <c r="AE10039"/>
    </row>
    <row r="10040" spans="1:31">
      <c r="A10040">
        <v>26340</v>
      </c>
      <c r="B10040" t="s">
        <v>8916</v>
      </c>
      <c r="C10040" t="s">
        <v>33477</v>
      </c>
      <c r="D10040" t="s">
        <v>33476</v>
      </c>
      <c r="E10040"/>
      <c r="F10040"/>
      <c r="G10040"/>
      <c r="H10040"/>
      <c r="I10040"/>
      <c r="J10040"/>
      <c r="U10040" s="43"/>
      <c r="AE10040"/>
    </row>
    <row r="10041" spans="1:31">
      <c r="A10041">
        <v>26570</v>
      </c>
      <c r="B10041" t="s">
        <v>8917</v>
      </c>
      <c r="C10041" t="s">
        <v>33478</v>
      </c>
      <c r="D10041" t="s">
        <v>33476</v>
      </c>
      <c r="E10041"/>
      <c r="F10041"/>
      <c r="G10041"/>
      <c r="H10041"/>
      <c r="I10041"/>
      <c r="J10041"/>
      <c r="U10041" s="43"/>
      <c r="AE10041"/>
    </row>
    <row r="10042" spans="1:31">
      <c r="A10042">
        <v>26340</v>
      </c>
      <c r="B10042" t="s">
        <v>8918</v>
      </c>
      <c r="C10042" t="s">
        <v>33477</v>
      </c>
      <c r="D10042" t="s">
        <v>33476</v>
      </c>
      <c r="E10042"/>
      <c r="F10042"/>
      <c r="G10042"/>
      <c r="H10042"/>
      <c r="I10042"/>
      <c r="J10042"/>
      <c r="U10042" s="43"/>
      <c r="AE10042"/>
    </row>
    <row r="10043" spans="1:31">
      <c r="A10043">
        <v>26400</v>
      </c>
      <c r="B10043" t="s">
        <v>8919</v>
      </c>
      <c r="C10043" t="s">
        <v>33477</v>
      </c>
      <c r="D10043" t="s">
        <v>33476</v>
      </c>
      <c r="E10043"/>
      <c r="F10043"/>
      <c r="G10043"/>
      <c r="H10043"/>
      <c r="I10043"/>
      <c r="J10043"/>
      <c r="U10043" s="43"/>
      <c r="AE10043"/>
    </row>
    <row r="10044" spans="1:31">
      <c r="A10044">
        <v>26400</v>
      </c>
      <c r="B10044" t="s">
        <v>8920</v>
      </c>
      <c r="C10044" t="s">
        <v>33477</v>
      </c>
      <c r="D10044" t="s">
        <v>33476</v>
      </c>
      <c r="E10044"/>
      <c r="F10044"/>
      <c r="G10044"/>
      <c r="H10044"/>
      <c r="I10044"/>
      <c r="J10044"/>
      <c r="U10044" s="43"/>
      <c r="AE10044"/>
    </row>
    <row r="10045" spans="1:31">
      <c r="A10045">
        <v>26560</v>
      </c>
      <c r="B10045" t="s">
        <v>8921</v>
      </c>
      <c r="C10045" t="s">
        <v>33478</v>
      </c>
      <c r="D10045" t="s">
        <v>33476</v>
      </c>
      <c r="E10045"/>
      <c r="F10045"/>
      <c r="G10045"/>
      <c r="H10045"/>
      <c r="I10045"/>
      <c r="J10045"/>
      <c r="U10045" s="43"/>
      <c r="AE10045"/>
    </row>
    <row r="10046" spans="1:31">
      <c r="A10046">
        <v>26300</v>
      </c>
      <c r="B10046" t="s">
        <v>8922</v>
      </c>
      <c r="C10046" t="s">
        <v>33477</v>
      </c>
      <c r="D10046" t="s">
        <v>33476</v>
      </c>
      <c r="E10046"/>
      <c r="F10046"/>
      <c r="G10046"/>
      <c r="H10046"/>
      <c r="I10046"/>
      <c r="J10046"/>
      <c r="U10046" s="43"/>
      <c r="AE10046"/>
    </row>
    <row r="10047" spans="1:31">
      <c r="A10047">
        <v>26120</v>
      </c>
      <c r="B10047" t="s">
        <v>8923</v>
      </c>
      <c r="C10047" t="s">
        <v>33477</v>
      </c>
      <c r="D10047" t="s">
        <v>33476</v>
      </c>
      <c r="E10047"/>
      <c r="F10047"/>
      <c r="G10047"/>
      <c r="H10047"/>
      <c r="I10047"/>
      <c r="J10047"/>
      <c r="U10047" s="43"/>
      <c r="AE10047"/>
    </row>
    <row r="10048" spans="1:31">
      <c r="A10048">
        <v>26310</v>
      </c>
      <c r="B10048" t="s">
        <v>8924</v>
      </c>
      <c r="C10048" t="s">
        <v>33478</v>
      </c>
      <c r="D10048" t="s">
        <v>33476</v>
      </c>
      <c r="E10048"/>
      <c r="F10048"/>
      <c r="G10048"/>
      <c r="H10048"/>
      <c r="I10048"/>
      <c r="J10048"/>
      <c r="U10048" s="43"/>
      <c r="AE10048"/>
    </row>
    <row r="10049" spans="1:31">
      <c r="A10049">
        <v>26570</v>
      </c>
      <c r="B10049" t="s">
        <v>8925</v>
      </c>
      <c r="C10049" t="s">
        <v>33478</v>
      </c>
      <c r="D10049" t="s">
        <v>33476</v>
      </c>
      <c r="E10049"/>
      <c r="F10049"/>
      <c r="G10049"/>
      <c r="H10049"/>
      <c r="I10049"/>
      <c r="J10049"/>
      <c r="U10049" s="43"/>
      <c r="AE10049"/>
    </row>
    <row r="10050" spans="1:31">
      <c r="A10050">
        <v>26150</v>
      </c>
      <c r="B10050" t="s">
        <v>8926</v>
      </c>
      <c r="C10050" t="s">
        <v>33478</v>
      </c>
      <c r="D10050" t="s">
        <v>33476</v>
      </c>
      <c r="E10050"/>
      <c r="F10050"/>
      <c r="G10050"/>
      <c r="H10050"/>
      <c r="I10050"/>
      <c r="J10050"/>
      <c r="U10050" s="43"/>
      <c r="AE10050"/>
    </row>
    <row r="10051" spans="1:31">
      <c r="A10051">
        <v>26260</v>
      </c>
      <c r="B10051" t="s">
        <v>8927</v>
      </c>
      <c r="C10051" t="s">
        <v>33477</v>
      </c>
      <c r="D10051" t="s">
        <v>33476</v>
      </c>
      <c r="E10051"/>
      <c r="F10051"/>
      <c r="G10051"/>
      <c r="H10051"/>
      <c r="I10051"/>
      <c r="J10051"/>
      <c r="U10051" s="43"/>
      <c r="AE10051"/>
    </row>
    <row r="10052" spans="1:31">
      <c r="A10052">
        <v>26310</v>
      </c>
      <c r="B10052" t="s">
        <v>8928</v>
      </c>
      <c r="C10052" t="s">
        <v>33478</v>
      </c>
      <c r="D10052" t="s">
        <v>33476</v>
      </c>
      <c r="E10052"/>
      <c r="F10052"/>
      <c r="G10052"/>
      <c r="H10052"/>
      <c r="I10052"/>
      <c r="J10052"/>
      <c r="U10052" s="43"/>
      <c r="AE10052"/>
    </row>
    <row r="10053" spans="1:31">
      <c r="A10053">
        <v>26160</v>
      </c>
      <c r="B10053" t="s">
        <v>8929</v>
      </c>
      <c r="C10053" t="s">
        <v>33477</v>
      </c>
      <c r="D10053" t="s">
        <v>33476</v>
      </c>
      <c r="E10053"/>
      <c r="F10053"/>
      <c r="G10053"/>
      <c r="H10053"/>
      <c r="I10053"/>
      <c r="J10053"/>
      <c r="U10053" s="43"/>
      <c r="AE10053"/>
    </row>
    <row r="10054" spans="1:31">
      <c r="A10054">
        <v>26120</v>
      </c>
      <c r="B10054" t="s">
        <v>8930</v>
      </c>
      <c r="C10054" t="s">
        <v>33477</v>
      </c>
      <c r="D10054" t="s">
        <v>33476</v>
      </c>
      <c r="E10054"/>
      <c r="F10054"/>
      <c r="G10054"/>
      <c r="H10054"/>
      <c r="I10054"/>
      <c r="J10054"/>
      <c r="U10054" s="43"/>
      <c r="AE10054"/>
    </row>
    <row r="10055" spans="1:31">
      <c r="A10055">
        <v>26790</v>
      </c>
      <c r="B10055" t="s">
        <v>8931</v>
      </c>
      <c r="C10055" t="s">
        <v>33480</v>
      </c>
      <c r="D10055" t="s">
        <v>33476</v>
      </c>
      <c r="E10055"/>
      <c r="F10055"/>
      <c r="G10055"/>
      <c r="H10055"/>
      <c r="I10055"/>
      <c r="J10055"/>
      <c r="U10055" s="43"/>
      <c r="AE10055"/>
    </row>
    <row r="10056" spans="1:31">
      <c r="A10056">
        <v>26730</v>
      </c>
      <c r="B10056" t="s">
        <v>8932</v>
      </c>
      <c r="C10056" t="s">
        <v>33477</v>
      </c>
      <c r="D10056" t="s">
        <v>33476</v>
      </c>
      <c r="E10056"/>
      <c r="F10056"/>
      <c r="G10056"/>
      <c r="H10056"/>
      <c r="I10056"/>
      <c r="J10056"/>
      <c r="U10056" s="43"/>
      <c r="AE10056"/>
    </row>
    <row r="10057" spans="1:31">
      <c r="A10057">
        <v>26400</v>
      </c>
      <c r="B10057" t="s">
        <v>8933</v>
      </c>
      <c r="C10057" t="s">
        <v>33477</v>
      </c>
      <c r="D10057" t="s">
        <v>33476</v>
      </c>
      <c r="E10057"/>
      <c r="F10057"/>
      <c r="G10057"/>
      <c r="H10057"/>
      <c r="I10057"/>
      <c r="J10057"/>
      <c r="U10057" s="43"/>
      <c r="AE10057"/>
    </row>
    <row r="10058" spans="1:31">
      <c r="A10058">
        <v>26310</v>
      </c>
      <c r="B10058" t="s">
        <v>8934</v>
      </c>
      <c r="C10058" t="s">
        <v>33478</v>
      </c>
      <c r="D10058" t="s">
        <v>33476</v>
      </c>
      <c r="E10058"/>
      <c r="F10058"/>
      <c r="G10058"/>
      <c r="H10058"/>
      <c r="I10058"/>
      <c r="J10058"/>
      <c r="U10058" s="43"/>
      <c r="AE10058"/>
    </row>
    <row r="10059" spans="1:31">
      <c r="A10059">
        <v>26760</v>
      </c>
      <c r="B10059" t="s">
        <v>8935</v>
      </c>
      <c r="C10059" t="s">
        <v>33477</v>
      </c>
      <c r="D10059" t="s">
        <v>33476</v>
      </c>
      <c r="E10059"/>
      <c r="F10059"/>
      <c r="G10059"/>
      <c r="H10059"/>
      <c r="I10059"/>
      <c r="J10059"/>
      <c r="U10059" s="43"/>
      <c r="AE10059"/>
    </row>
    <row r="10060" spans="1:31">
      <c r="A10060">
        <v>26600</v>
      </c>
      <c r="B10060" t="s">
        <v>8936</v>
      </c>
      <c r="C10060" t="s">
        <v>33477</v>
      </c>
      <c r="D10060" t="s">
        <v>33476</v>
      </c>
      <c r="E10060"/>
      <c r="F10060"/>
      <c r="G10060"/>
      <c r="H10060"/>
      <c r="I10060"/>
      <c r="J10060"/>
      <c r="U10060" s="43"/>
      <c r="AE10060"/>
    </row>
    <row r="10061" spans="1:31">
      <c r="A10061">
        <v>26300</v>
      </c>
      <c r="B10061" t="s">
        <v>8937</v>
      </c>
      <c r="C10061" t="s">
        <v>33477</v>
      </c>
      <c r="D10061" t="s">
        <v>33476</v>
      </c>
      <c r="E10061"/>
      <c r="F10061"/>
      <c r="G10061"/>
      <c r="H10061"/>
      <c r="I10061"/>
      <c r="J10061"/>
      <c r="U10061" s="43"/>
      <c r="AE10061"/>
    </row>
    <row r="10062" spans="1:31">
      <c r="A10062">
        <v>26310</v>
      </c>
      <c r="B10062" t="s">
        <v>8938</v>
      </c>
      <c r="C10062" t="s">
        <v>33478</v>
      </c>
      <c r="D10062" t="s">
        <v>33476</v>
      </c>
      <c r="E10062"/>
      <c r="F10062"/>
      <c r="G10062"/>
      <c r="H10062"/>
      <c r="I10062"/>
      <c r="J10062"/>
      <c r="U10062" s="43"/>
      <c r="AE10062"/>
    </row>
    <row r="10063" spans="1:31">
      <c r="A10063">
        <v>26240</v>
      </c>
      <c r="B10063" t="s">
        <v>8939</v>
      </c>
      <c r="C10063" t="s">
        <v>33477</v>
      </c>
      <c r="D10063" t="s">
        <v>33476</v>
      </c>
      <c r="E10063"/>
      <c r="F10063"/>
      <c r="G10063"/>
      <c r="H10063"/>
      <c r="I10063"/>
      <c r="J10063"/>
      <c r="U10063" s="43"/>
      <c r="AE10063"/>
    </row>
    <row r="10064" spans="1:31">
      <c r="A10064">
        <v>26800</v>
      </c>
      <c r="B10064" t="s">
        <v>8940</v>
      </c>
      <c r="C10064" t="s">
        <v>33477</v>
      </c>
      <c r="D10064" t="s">
        <v>33476</v>
      </c>
      <c r="E10064"/>
      <c r="F10064"/>
      <c r="G10064"/>
      <c r="H10064"/>
      <c r="I10064"/>
      <c r="J10064"/>
      <c r="U10064" s="43"/>
      <c r="AE10064"/>
    </row>
    <row r="10065" spans="1:31">
      <c r="A10065">
        <v>26170</v>
      </c>
      <c r="B10065" t="s">
        <v>8941</v>
      </c>
      <c r="C10065" t="s">
        <v>33477</v>
      </c>
      <c r="D10065" t="s">
        <v>33476</v>
      </c>
      <c r="E10065"/>
      <c r="F10065"/>
      <c r="G10065"/>
      <c r="H10065"/>
      <c r="I10065"/>
      <c r="J10065"/>
      <c r="U10065" s="43"/>
      <c r="AE10065"/>
    </row>
    <row r="10066" spans="1:31">
      <c r="A10066">
        <v>26160</v>
      </c>
      <c r="B10066" t="s">
        <v>8942</v>
      </c>
      <c r="C10066" t="s">
        <v>33477</v>
      </c>
      <c r="D10066" t="s">
        <v>33476</v>
      </c>
      <c r="E10066"/>
      <c r="F10066"/>
      <c r="G10066"/>
      <c r="H10066"/>
      <c r="I10066"/>
      <c r="J10066"/>
      <c r="U10066" s="43"/>
      <c r="AE10066"/>
    </row>
    <row r="10067" spans="1:31">
      <c r="A10067">
        <v>26110</v>
      </c>
      <c r="B10067" t="s">
        <v>8943</v>
      </c>
      <c r="C10067" t="s">
        <v>33477</v>
      </c>
      <c r="D10067" t="s">
        <v>33476</v>
      </c>
      <c r="E10067"/>
      <c r="F10067"/>
      <c r="G10067"/>
      <c r="H10067"/>
      <c r="I10067"/>
      <c r="J10067"/>
      <c r="U10067" s="43"/>
      <c r="AE10067"/>
    </row>
    <row r="10068" spans="1:31">
      <c r="A10068">
        <v>26470</v>
      </c>
      <c r="B10068" t="s">
        <v>8944</v>
      </c>
      <c r="C10068" t="s">
        <v>33478</v>
      </c>
      <c r="D10068" t="s">
        <v>33476</v>
      </c>
      <c r="E10068"/>
      <c r="F10068"/>
      <c r="G10068"/>
      <c r="H10068"/>
      <c r="I10068"/>
      <c r="J10068"/>
      <c r="U10068" s="43"/>
      <c r="AE10068"/>
    </row>
    <row r="10069" spans="1:31">
      <c r="A10069">
        <v>26170</v>
      </c>
      <c r="B10069" t="s">
        <v>8945</v>
      </c>
      <c r="C10069" t="s">
        <v>33477</v>
      </c>
      <c r="D10069" t="s">
        <v>33476</v>
      </c>
      <c r="E10069"/>
      <c r="F10069"/>
      <c r="G10069"/>
      <c r="H10069"/>
      <c r="I10069"/>
      <c r="J10069"/>
      <c r="U10069" s="43"/>
      <c r="AE10069"/>
    </row>
    <row r="10070" spans="1:31">
      <c r="A10070">
        <v>26300</v>
      </c>
      <c r="B10070" t="s">
        <v>8946</v>
      </c>
      <c r="C10070" t="s">
        <v>33477</v>
      </c>
      <c r="D10070" t="s">
        <v>33476</v>
      </c>
      <c r="E10070"/>
      <c r="F10070"/>
      <c r="G10070"/>
      <c r="H10070"/>
      <c r="I10070"/>
      <c r="J10070"/>
      <c r="U10070" s="43"/>
      <c r="AE10070"/>
    </row>
    <row r="10071" spans="1:31">
      <c r="A10071">
        <v>26110</v>
      </c>
      <c r="B10071" t="s">
        <v>8947</v>
      </c>
      <c r="C10071" t="s">
        <v>33477</v>
      </c>
      <c r="D10071" t="s">
        <v>33476</v>
      </c>
      <c r="E10071"/>
      <c r="F10071"/>
      <c r="G10071"/>
      <c r="H10071"/>
      <c r="I10071"/>
      <c r="J10071"/>
      <c r="U10071" s="43"/>
      <c r="AE10071"/>
    </row>
    <row r="10072" spans="1:31">
      <c r="A10072">
        <v>26460</v>
      </c>
      <c r="B10072" t="s">
        <v>8948</v>
      </c>
      <c r="C10072" t="s">
        <v>33478</v>
      </c>
      <c r="D10072" t="s">
        <v>33476</v>
      </c>
      <c r="E10072"/>
      <c r="F10072"/>
      <c r="G10072"/>
      <c r="H10072"/>
      <c r="I10072"/>
      <c r="J10072"/>
      <c r="U10072" s="43"/>
      <c r="AE10072"/>
    </row>
    <row r="10073" spans="1:31">
      <c r="A10073">
        <v>26160</v>
      </c>
      <c r="B10073" t="s">
        <v>8949</v>
      </c>
      <c r="C10073" t="s">
        <v>33477</v>
      </c>
      <c r="D10073" t="s">
        <v>33476</v>
      </c>
      <c r="E10073"/>
      <c r="F10073"/>
      <c r="G10073"/>
      <c r="H10073"/>
      <c r="I10073"/>
      <c r="J10073"/>
      <c r="U10073" s="43"/>
      <c r="AE10073"/>
    </row>
    <row r="10074" spans="1:31">
      <c r="A10074">
        <v>26790</v>
      </c>
      <c r="B10074" t="s">
        <v>8950</v>
      </c>
      <c r="C10074" t="s">
        <v>33480</v>
      </c>
      <c r="D10074" t="s">
        <v>33476</v>
      </c>
      <c r="E10074"/>
      <c r="F10074"/>
      <c r="G10074"/>
      <c r="H10074"/>
      <c r="I10074"/>
      <c r="J10074"/>
      <c r="U10074" s="43"/>
      <c r="AE10074"/>
    </row>
    <row r="10075" spans="1:31">
      <c r="A10075">
        <v>26410</v>
      </c>
      <c r="B10075" t="s">
        <v>8951</v>
      </c>
      <c r="C10075" t="s">
        <v>33478</v>
      </c>
      <c r="D10075" t="s">
        <v>33476</v>
      </c>
      <c r="E10075"/>
      <c r="F10075"/>
      <c r="G10075"/>
      <c r="H10075"/>
      <c r="I10075"/>
      <c r="J10075"/>
      <c r="U10075" s="43"/>
      <c r="AE10075"/>
    </row>
    <row r="10076" spans="1:31">
      <c r="A10076">
        <v>26410</v>
      </c>
      <c r="B10076" t="s">
        <v>8951</v>
      </c>
      <c r="C10076" t="s">
        <v>33478</v>
      </c>
      <c r="D10076" t="s">
        <v>33476</v>
      </c>
      <c r="E10076"/>
      <c r="F10076"/>
      <c r="G10076"/>
      <c r="H10076"/>
      <c r="I10076"/>
      <c r="J10076"/>
      <c r="U10076" s="43"/>
      <c r="AE10076"/>
    </row>
    <row r="10077" spans="1:31">
      <c r="A10077">
        <v>26410</v>
      </c>
      <c r="B10077" t="s">
        <v>8951</v>
      </c>
      <c r="C10077" t="s">
        <v>33478</v>
      </c>
      <c r="D10077" t="s">
        <v>33476</v>
      </c>
      <c r="E10077"/>
      <c r="F10077"/>
      <c r="G10077"/>
      <c r="H10077"/>
      <c r="I10077"/>
      <c r="J10077"/>
      <c r="U10077" s="43"/>
      <c r="AE10077"/>
    </row>
    <row r="10078" spans="1:31">
      <c r="A10078">
        <v>26460</v>
      </c>
      <c r="B10078" t="s">
        <v>8952</v>
      </c>
      <c r="C10078" t="s">
        <v>33478</v>
      </c>
      <c r="D10078" t="s">
        <v>33476</v>
      </c>
      <c r="E10078"/>
      <c r="F10078"/>
      <c r="G10078"/>
      <c r="H10078"/>
      <c r="I10078"/>
      <c r="J10078"/>
      <c r="U10078" s="43"/>
      <c r="AE10078"/>
    </row>
    <row r="10079" spans="1:31">
      <c r="A10079">
        <v>26300</v>
      </c>
      <c r="B10079" t="s">
        <v>8953</v>
      </c>
      <c r="C10079" t="s">
        <v>33477</v>
      </c>
      <c r="D10079" t="s">
        <v>33476</v>
      </c>
      <c r="E10079"/>
      <c r="F10079"/>
      <c r="G10079"/>
      <c r="H10079"/>
      <c r="I10079"/>
      <c r="J10079"/>
      <c r="U10079" s="43"/>
      <c r="AE10079"/>
    </row>
    <row r="10080" spans="1:31">
      <c r="A10080">
        <v>26500</v>
      </c>
      <c r="B10080" t="s">
        <v>8954</v>
      </c>
      <c r="C10080" t="s">
        <v>33477</v>
      </c>
      <c r="D10080" t="s">
        <v>33476</v>
      </c>
      <c r="E10080"/>
      <c r="F10080"/>
      <c r="G10080"/>
      <c r="H10080"/>
      <c r="I10080"/>
      <c r="J10080"/>
      <c r="U10080" s="43"/>
      <c r="AE10080"/>
    </row>
    <row r="10081" spans="1:31">
      <c r="A10081">
        <v>26190</v>
      </c>
      <c r="B10081" t="s">
        <v>8955</v>
      </c>
      <c r="C10081" t="s">
        <v>33477</v>
      </c>
      <c r="D10081" t="s">
        <v>33476</v>
      </c>
      <c r="E10081"/>
      <c r="F10081"/>
      <c r="G10081"/>
      <c r="H10081"/>
      <c r="I10081"/>
      <c r="J10081"/>
      <c r="U10081" s="43"/>
      <c r="AE10081"/>
    </row>
    <row r="10082" spans="1:31">
      <c r="A10082">
        <v>26460</v>
      </c>
      <c r="B10082" t="s">
        <v>8956</v>
      </c>
      <c r="C10082" t="s">
        <v>33478</v>
      </c>
      <c r="D10082" t="s">
        <v>33476</v>
      </c>
      <c r="E10082"/>
      <c r="F10082"/>
      <c r="G10082"/>
      <c r="H10082"/>
      <c r="I10082"/>
      <c r="J10082"/>
      <c r="U10082" s="43"/>
      <c r="AE10082"/>
    </row>
    <row r="10083" spans="1:31">
      <c r="A10083">
        <v>26260</v>
      </c>
      <c r="B10083" t="s">
        <v>8957</v>
      </c>
      <c r="C10083" t="s">
        <v>33477</v>
      </c>
      <c r="D10083" t="s">
        <v>33476</v>
      </c>
      <c r="E10083"/>
      <c r="F10083"/>
      <c r="G10083"/>
      <c r="H10083"/>
      <c r="I10083"/>
      <c r="J10083"/>
      <c r="U10083" s="43"/>
      <c r="AE10083"/>
    </row>
    <row r="10084" spans="1:31">
      <c r="A10084">
        <v>26340</v>
      </c>
      <c r="B10084" t="s">
        <v>8958</v>
      </c>
      <c r="C10084" t="s">
        <v>33477</v>
      </c>
      <c r="D10084" t="s">
        <v>33476</v>
      </c>
      <c r="E10084"/>
      <c r="F10084"/>
      <c r="G10084"/>
      <c r="H10084"/>
      <c r="I10084"/>
      <c r="J10084"/>
      <c r="U10084" s="43"/>
      <c r="AE10084"/>
    </row>
    <row r="10085" spans="1:31">
      <c r="A10085">
        <v>26170</v>
      </c>
      <c r="B10085" t="s">
        <v>8959</v>
      </c>
      <c r="C10085" t="s">
        <v>33477</v>
      </c>
      <c r="D10085" t="s">
        <v>33476</v>
      </c>
      <c r="E10085"/>
      <c r="F10085"/>
      <c r="G10085"/>
      <c r="H10085"/>
      <c r="I10085"/>
      <c r="J10085"/>
      <c r="U10085" s="43"/>
      <c r="AE10085"/>
    </row>
    <row r="10086" spans="1:31">
      <c r="A10086">
        <v>26120</v>
      </c>
      <c r="B10086" t="s">
        <v>8960</v>
      </c>
      <c r="C10086" t="s">
        <v>33477</v>
      </c>
      <c r="D10086" t="s">
        <v>33476</v>
      </c>
      <c r="E10086"/>
      <c r="F10086"/>
      <c r="G10086"/>
      <c r="H10086"/>
      <c r="I10086"/>
      <c r="J10086"/>
      <c r="U10086" s="43"/>
      <c r="AE10086"/>
    </row>
    <row r="10087" spans="1:31">
      <c r="A10087">
        <v>26120</v>
      </c>
      <c r="B10087" t="s">
        <v>8960</v>
      </c>
      <c r="C10087" t="s">
        <v>33477</v>
      </c>
      <c r="D10087" t="s">
        <v>33476</v>
      </c>
      <c r="E10087"/>
      <c r="F10087"/>
      <c r="G10087"/>
      <c r="H10087"/>
      <c r="I10087"/>
      <c r="J10087"/>
      <c r="U10087" s="43"/>
      <c r="AE10087"/>
    </row>
    <row r="10088" spans="1:31">
      <c r="A10088">
        <v>26400</v>
      </c>
      <c r="B10088" t="s">
        <v>8961</v>
      </c>
      <c r="C10088" t="s">
        <v>33477</v>
      </c>
      <c r="D10088" t="s">
        <v>33476</v>
      </c>
      <c r="E10088"/>
      <c r="F10088"/>
      <c r="G10088"/>
      <c r="H10088"/>
      <c r="I10088"/>
      <c r="J10088"/>
      <c r="U10088" s="43"/>
      <c r="AE10088"/>
    </row>
    <row r="10089" spans="1:31">
      <c r="A10089">
        <v>26190</v>
      </c>
      <c r="B10089" t="s">
        <v>8962</v>
      </c>
      <c r="C10089" t="s">
        <v>33477</v>
      </c>
      <c r="D10089" t="s">
        <v>33476</v>
      </c>
      <c r="E10089"/>
      <c r="F10089"/>
      <c r="G10089"/>
      <c r="H10089"/>
      <c r="I10089"/>
      <c r="J10089"/>
      <c r="U10089" s="43"/>
      <c r="AE10089"/>
    </row>
    <row r="10090" spans="1:31">
      <c r="A10090">
        <v>26190</v>
      </c>
      <c r="B10090" t="s">
        <v>8962</v>
      </c>
      <c r="C10090" t="s">
        <v>33477</v>
      </c>
      <c r="D10090" t="s">
        <v>33476</v>
      </c>
      <c r="E10090"/>
      <c r="F10090"/>
      <c r="G10090"/>
      <c r="H10090"/>
      <c r="I10090"/>
      <c r="J10090"/>
      <c r="U10090" s="43"/>
      <c r="AE10090"/>
    </row>
    <row r="10091" spans="1:31">
      <c r="A10091">
        <v>26470</v>
      </c>
      <c r="B10091" t="s">
        <v>8963</v>
      </c>
      <c r="C10091" t="s">
        <v>33478</v>
      </c>
      <c r="D10091" t="s">
        <v>33476</v>
      </c>
      <c r="E10091"/>
      <c r="F10091"/>
      <c r="G10091"/>
      <c r="H10091"/>
      <c r="I10091"/>
      <c r="J10091"/>
      <c r="U10091" s="43"/>
      <c r="AE10091"/>
    </row>
    <row r="10092" spans="1:31">
      <c r="A10092">
        <v>26350</v>
      </c>
      <c r="B10092" t="s">
        <v>8964</v>
      </c>
      <c r="C10092" t="s">
        <v>33477</v>
      </c>
      <c r="D10092" t="s">
        <v>33476</v>
      </c>
      <c r="E10092"/>
      <c r="F10092"/>
      <c r="G10092"/>
      <c r="H10092"/>
      <c r="I10092"/>
      <c r="J10092"/>
      <c r="U10092" s="43"/>
      <c r="AE10092"/>
    </row>
    <row r="10093" spans="1:31">
      <c r="A10093">
        <v>26150</v>
      </c>
      <c r="B10093" t="s">
        <v>8965</v>
      </c>
      <c r="C10093" t="s">
        <v>33478</v>
      </c>
      <c r="D10093" t="s">
        <v>33476</v>
      </c>
      <c r="E10093"/>
      <c r="F10093"/>
      <c r="G10093"/>
      <c r="H10093"/>
      <c r="I10093"/>
      <c r="J10093"/>
      <c r="U10093" s="43"/>
      <c r="AE10093"/>
    </row>
    <row r="10094" spans="1:31">
      <c r="A10094">
        <v>26230</v>
      </c>
      <c r="B10094" t="s">
        <v>8966</v>
      </c>
      <c r="C10094" t="s">
        <v>33477</v>
      </c>
      <c r="D10094" t="s">
        <v>33476</v>
      </c>
      <c r="E10094"/>
      <c r="F10094"/>
      <c r="G10094"/>
      <c r="H10094"/>
      <c r="I10094"/>
      <c r="J10094"/>
      <c r="U10094" s="43"/>
      <c r="AE10094"/>
    </row>
    <row r="10095" spans="1:31">
      <c r="A10095">
        <v>26600</v>
      </c>
      <c r="B10095" t="s">
        <v>8967</v>
      </c>
      <c r="C10095" t="s">
        <v>33477</v>
      </c>
      <c r="D10095" t="s">
        <v>33476</v>
      </c>
      <c r="E10095"/>
      <c r="F10095"/>
      <c r="G10095"/>
      <c r="H10095"/>
      <c r="I10095"/>
      <c r="J10095"/>
      <c r="U10095" s="43"/>
      <c r="AE10095"/>
    </row>
    <row r="10096" spans="1:31">
      <c r="A10096">
        <v>26600</v>
      </c>
      <c r="B10096" t="s">
        <v>8968</v>
      </c>
      <c r="C10096" t="s">
        <v>33477</v>
      </c>
      <c r="D10096" t="s">
        <v>33476</v>
      </c>
      <c r="E10096"/>
      <c r="F10096"/>
      <c r="G10096"/>
      <c r="H10096"/>
      <c r="I10096"/>
      <c r="J10096"/>
      <c r="U10096" s="43"/>
      <c r="AE10096"/>
    </row>
    <row r="10097" spans="1:31">
      <c r="A10097">
        <v>26230</v>
      </c>
      <c r="B10097" t="s">
        <v>8969</v>
      </c>
      <c r="C10097" t="s">
        <v>33477</v>
      </c>
      <c r="D10097" t="s">
        <v>33476</v>
      </c>
      <c r="E10097"/>
      <c r="F10097"/>
      <c r="G10097"/>
      <c r="H10097"/>
      <c r="I10097"/>
      <c r="J10097"/>
      <c r="U10097" s="43"/>
      <c r="AE10097"/>
    </row>
    <row r="10098" spans="1:31">
      <c r="A10098">
        <v>26420</v>
      </c>
      <c r="B10098" t="s">
        <v>8970</v>
      </c>
      <c r="C10098" t="s">
        <v>33478</v>
      </c>
      <c r="D10098" t="s">
        <v>33476</v>
      </c>
      <c r="E10098"/>
      <c r="F10098"/>
      <c r="G10098"/>
      <c r="H10098"/>
      <c r="I10098"/>
      <c r="J10098"/>
      <c r="U10098" s="43"/>
      <c r="AE10098"/>
    </row>
    <row r="10099" spans="1:31">
      <c r="A10099">
        <v>26420</v>
      </c>
      <c r="B10099" t="s">
        <v>8970</v>
      </c>
      <c r="C10099" t="s">
        <v>33478</v>
      </c>
      <c r="D10099" t="s">
        <v>33476</v>
      </c>
      <c r="E10099"/>
      <c r="F10099"/>
      <c r="G10099"/>
      <c r="H10099"/>
      <c r="I10099"/>
      <c r="J10099"/>
      <c r="U10099" s="43"/>
      <c r="AE10099"/>
    </row>
    <row r="10100" spans="1:31">
      <c r="A10100">
        <v>26470</v>
      </c>
      <c r="B10100" t="s">
        <v>8971</v>
      </c>
      <c r="C10100" t="s">
        <v>33478</v>
      </c>
      <c r="D10100" t="s">
        <v>33476</v>
      </c>
      <c r="E10100"/>
      <c r="F10100"/>
      <c r="G10100"/>
      <c r="H10100"/>
      <c r="I10100"/>
      <c r="J10100"/>
      <c r="U10100" s="43"/>
      <c r="AE10100"/>
    </row>
    <row r="10101" spans="1:31">
      <c r="A10101">
        <v>26310</v>
      </c>
      <c r="B10101" t="s">
        <v>8972</v>
      </c>
      <c r="C10101" t="s">
        <v>33478</v>
      </c>
      <c r="D10101" t="s">
        <v>33476</v>
      </c>
      <c r="E10101"/>
      <c r="F10101"/>
      <c r="G10101"/>
      <c r="H10101"/>
      <c r="I10101"/>
      <c r="J10101"/>
      <c r="U10101" s="43"/>
      <c r="AE10101"/>
    </row>
    <row r="10102" spans="1:31">
      <c r="A10102">
        <v>26260</v>
      </c>
      <c r="B10102" t="s">
        <v>8973</v>
      </c>
      <c r="C10102" t="s">
        <v>33477</v>
      </c>
      <c r="D10102" t="s">
        <v>33476</v>
      </c>
      <c r="E10102"/>
      <c r="F10102"/>
      <c r="G10102"/>
      <c r="H10102"/>
      <c r="I10102"/>
      <c r="J10102"/>
      <c r="U10102" s="43"/>
      <c r="AE10102"/>
    </row>
    <row r="10103" spans="1:31">
      <c r="A10103">
        <v>26450</v>
      </c>
      <c r="B10103" t="s">
        <v>8974</v>
      </c>
      <c r="C10103" t="s">
        <v>33477</v>
      </c>
      <c r="D10103" t="s">
        <v>33476</v>
      </c>
      <c r="E10103"/>
      <c r="F10103"/>
      <c r="G10103"/>
      <c r="H10103"/>
      <c r="I10103"/>
      <c r="J10103"/>
      <c r="U10103" s="43"/>
      <c r="AE10103"/>
    </row>
    <row r="10104" spans="1:31">
      <c r="A10104">
        <v>26300</v>
      </c>
      <c r="B10104" t="s">
        <v>8975</v>
      </c>
      <c r="C10104" t="s">
        <v>33477</v>
      </c>
      <c r="D10104" t="s">
        <v>33476</v>
      </c>
      <c r="E10104"/>
      <c r="F10104"/>
      <c r="G10104"/>
      <c r="H10104"/>
      <c r="I10104"/>
      <c r="J10104"/>
      <c r="U10104" s="43"/>
      <c r="AE10104"/>
    </row>
    <row r="10105" spans="1:31">
      <c r="A10105">
        <v>26300</v>
      </c>
      <c r="B10105" t="s">
        <v>8975</v>
      </c>
      <c r="C10105" t="s">
        <v>33477</v>
      </c>
      <c r="D10105" t="s">
        <v>33476</v>
      </c>
      <c r="E10105"/>
      <c r="F10105"/>
      <c r="G10105"/>
      <c r="H10105"/>
      <c r="I10105"/>
      <c r="J10105"/>
      <c r="U10105" s="43"/>
      <c r="AE10105"/>
    </row>
    <row r="10106" spans="1:31">
      <c r="A10106">
        <v>26340</v>
      </c>
      <c r="B10106" t="s">
        <v>8976</v>
      </c>
      <c r="C10106" t="s">
        <v>33477</v>
      </c>
      <c r="D10106" t="s">
        <v>33476</v>
      </c>
      <c r="E10106"/>
      <c r="F10106"/>
      <c r="G10106"/>
      <c r="H10106"/>
      <c r="I10106"/>
      <c r="J10106"/>
      <c r="U10106" s="43"/>
      <c r="AE10106"/>
    </row>
    <row r="10107" spans="1:31">
      <c r="A10107">
        <v>26120</v>
      </c>
      <c r="B10107" t="s">
        <v>8977</v>
      </c>
      <c r="C10107" t="s">
        <v>33477</v>
      </c>
      <c r="D10107" t="s">
        <v>33476</v>
      </c>
      <c r="E10107"/>
      <c r="F10107"/>
      <c r="G10107"/>
      <c r="H10107"/>
      <c r="I10107"/>
      <c r="J10107"/>
      <c r="U10107" s="43"/>
      <c r="AE10107"/>
    </row>
    <row r="10108" spans="1:31">
      <c r="A10108">
        <v>26110</v>
      </c>
      <c r="B10108" t="s">
        <v>8978</v>
      </c>
      <c r="C10108" t="s">
        <v>33477</v>
      </c>
      <c r="D10108" t="s">
        <v>33476</v>
      </c>
      <c r="E10108"/>
      <c r="F10108"/>
      <c r="G10108"/>
      <c r="H10108"/>
      <c r="I10108"/>
      <c r="J10108"/>
      <c r="U10108" s="43"/>
      <c r="AE10108"/>
    </row>
    <row r="10109" spans="1:31">
      <c r="A10109">
        <v>26330</v>
      </c>
      <c r="B10109" t="s">
        <v>8979</v>
      </c>
      <c r="C10109" t="s">
        <v>33477</v>
      </c>
      <c r="D10109" t="s">
        <v>33476</v>
      </c>
      <c r="E10109"/>
      <c r="F10109"/>
      <c r="G10109"/>
      <c r="H10109"/>
      <c r="I10109"/>
      <c r="J10109"/>
      <c r="U10109" s="43"/>
      <c r="AE10109"/>
    </row>
    <row r="10110" spans="1:31">
      <c r="A10110">
        <v>26300</v>
      </c>
      <c r="B10110" t="s">
        <v>8980</v>
      </c>
      <c r="C10110" t="s">
        <v>33477</v>
      </c>
      <c r="D10110" t="s">
        <v>33476</v>
      </c>
      <c r="E10110"/>
      <c r="F10110"/>
      <c r="G10110"/>
      <c r="H10110"/>
      <c r="I10110"/>
      <c r="J10110"/>
      <c r="U10110" s="43"/>
      <c r="AE10110"/>
    </row>
    <row r="10111" spans="1:31">
      <c r="A10111">
        <v>26780</v>
      </c>
      <c r="B10111" t="s">
        <v>8981</v>
      </c>
      <c r="C10111" t="s">
        <v>33477</v>
      </c>
      <c r="D10111" t="e">
        <v>#N/A</v>
      </c>
      <c r="E10111"/>
      <c r="F10111"/>
      <c r="G10111"/>
      <c r="H10111"/>
      <c r="I10111"/>
      <c r="J10111"/>
      <c r="U10111" s="43"/>
      <c r="AE10111"/>
    </row>
    <row r="10112" spans="1:31">
      <c r="A10112">
        <v>26410</v>
      </c>
      <c r="B10112" t="s">
        <v>8982</v>
      </c>
      <c r="C10112" t="s">
        <v>33478</v>
      </c>
      <c r="D10112" t="s">
        <v>33476</v>
      </c>
      <c r="E10112"/>
      <c r="F10112"/>
      <c r="G10112"/>
      <c r="H10112"/>
      <c r="I10112"/>
      <c r="J10112"/>
      <c r="U10112" s="43"/>
      <c r="AE10112"/>
    </row>
    <row r="10113" spans="1:31">
      <c r="A10113">
        <v>26410</v>
      </c>
      <c r="B10113" t="s">
        <v>8982</v>
      </c>
      <c r="C10113" t="s">
        <v>33478</v>
      </c>
      <c r="D10113" t="s">
        <v>33476</v>
      </c>
      <c r="E10113"/>
      <c r="F10113"/>
      <c r="G10113"/>
      <c r="H10113"/>
      <c r="I10113"/>
      <c r="J10113"/>
      <c r="U10113" s="43"/>
      <c r="AE10113"/>
    </row>
    <row r="10114" spans="1:31">
      <c r="A10114">
        <v>26410</v>
      </c>
      <c r="B10114" t="s">
        <v>8982</v>
      </c>
      <c r="C10114" t="s">
        <v>33478</v>
      </c>
      <c r="D10114" t="s">
        <v>33476</v>
      </c>
      <c r="E10114"/>
      <c r="F10114"/>
      <c r="G10114"/>
      <c r="H10114"/>
      <c r="I10114"/>
      <c r="J10114"/>
      <c r="U10114" s="43"/>
      <c r="AE10114"/>
    </row>
    <row r="10115" spans="1:31">
      <c r="A10115">
        <v>26750</v>
      </c>
      <c r="B10115" t="s">
        <v>8983</v>
      </c>
      <c r="C10115" t="s">
        <v>33477</v>
      </c>
      <c r="D10115" t="s">
        <v>33476</v>
      </c>
      <c r="E10115"/>
      <c r="F10115"/>
      <c r="G10115"/>
      <c r="H10115"/>
      <c r="I10115"/>
      <c r="J10115"/>
      <c r="U10115" s="43"/>
      <c r="AE10115"/>
    </row>
    <row r="10116" spans="1:31">
      <c r="A10116">
        <v>26300</v>
      </c>
      <c r="B10116" t="s">
        <v>8984</v>
      </c>
      <c r="C10116" t="s">
        <v>33477</v>
      </c>
      <c r="D10116" t="s">
        <v>33476</v>
      </c>
      <c r="E10116"/>
      <c r="F10116"/>
      <c r="G10116"/>
      <c r="H10116"/>
      <c r="I10116"/>
      <c r="J10116"/>
      <c r="U10116" s="43"/>
      <c r="AE10116"/>
    </row>
    <row r="10117" spans="1:31">
      <c r="A10117">
        <v>26300</v>
      </c>
      <c r="B10117" t="s">
        <v>8984</v>
      </c>
      <c r="C10117" t="s">
        <v>33477</v>
      </c>
      <c r="D10117" t="s">
        <v>33476</v>
      </c>
      <c r="E10117"/>
      <c r="F10117"/>
      <c r="G10117"/>
      <c r="H10117"/>
      <c r="I10117"/>
      <c r="J10117"/>
      <c r="U10117" s="43"/>
      <c r="AE10117"/>
    </row>
    <row r="10118" spans="1:31">
      <c r="A10118">
        <v>26110</v>
      </c>
      <c r="B10118" t="s">
        <v>8985</v>
      </c>
      <c r="C10118" t="s">
        <v>33477</v>
      </c>
      <c r="D10118" t="s">
        <v>33476</v>
      </c>
      <c r="E10118"/>
      <c r="F10118"/>
      <c r="G10118"/>
      <c r="H10118"/>
      <c r="I10118"/>
      <c r="J10118"/>
      <c r="U10118" s="43"/>
      <c r="AE10118"/>
    </row>
    <row r="10119" spans="1:31">
      <c r="A10119">
        <v>26340</v>
      </c>
      <c r="B10119" t="s">
        <v>8986</v>
      </c>
      <c r="C10119" t="s">
        <v>33477</v>
      </c>
      <c r="D10119" t="s">
        <v>33476</v>
      </c>
      <c r="E10119"/>
      <c r="F10119"/>
      <c r="G10119"/>
      <c r="H10119"/>
      <c r="I10119"/>
      <c r="J10119"/>
      <c r="U10119" s="43"/>
      <c r="AE10119"/>
    </row>
    <row r="10120" spans="1:31">
      <c r="A10120">
        <v>26510</v>
      </c>
      <c r="B10120" t="s">
        <v>8987</v>
      </c>
      <c r="C10120" t="s">
        <v>33478</v>
      </c>
      <c r="D10120" t="s">
        <v>33476</v>
      </c>
      <c r="E10120"/>
      <c r="F10120"/>
      <c r="G10120"/>
      <c r="H10120"/>
      <c r="I10120"/>
      <c r="J10120"/>
      <c r="U10120" s="43"/>
      <c r="AE10120"/>
    </row>
    <row r="10121" spans="1:31">
      <c r="A10121">
        <v>26510</v>
      </c>
      <c r="B10121" t="s">
        <v>8987</v>
      </c>
      <c r="C10121" t="s">
        <v>33478</v>
      </c>
      <c r="D10121" t="s">
        <v>33476</v>
      </c>
      <c r="E10121"/>
      <c r="F10121"/>
      <c r="G10121"/>
      <c r="H10121"/>
      <c r="I10121"/>
      <c r="J10121"/>
      <c r="U10121" s="43"/>
      <c r="AE10121"/>
    </row>
    <row r="10122" spans="1:31">
      <c r="A10122">
        <v>26260</v>
      </c>
      <c r="B10122" t="s">
        <v>6137</v>
      </c>
      <c r="C10122" t="s">
        <v>33477</v>
      </c>
      <c r="D10122" t="s">
        <v>33476</v>
      </c>
      <c r="E10122"/>
      <c r="F10122"/>
      <c r="G10122"/>
      <c r="H10122"/>
      <c r="I10122"/>
      <c r="J10122"/>
      <c r="U10122" s="43"/>
      <c r="AE10122"/>
    </row>
    <row r="10123" spans="1:31">
      <c r="A10123">
        <v>26130</v>
      </c>
      <c r="B10123" t="s">
        <v>8988</v>
      </c>
      <c r="C10123" t="s">
        <v>33477</v>
      </c>
      <c r="D10123" t="s">
        <v>33476</v>
      </c>
      <c r="E10123"/>
      <c r="F10123"/>
      <c r="G10123"/>
      <c r="H10123"/>
      <c r="I10123"/>
      <c r="J10123"/>
      <c r="U10123" s="43"/>
      <c r="AE10123"/>
    </row>
    <row r="10124" spans="1:31">
      <c r="A10124">
        <v>26240</v>
      </c>
      <c r="B10124" t="s">
        <v>8989</v>
      </c>
      <c r="C10124" t="s">
        <v>33477</v>
      </c>
      <c r="D10124" t="s">
        <v>33476</v>
      </c>
      <c r="E10124"/>
      <c r="F10124"/>
      <c r="G10124"/>
      <c r="H10124"/>
      <c r="I10124"/>
      <c r="J10124"/>
      <c r="U10124" s="43"/>
      <c r="AE10124"/>
    </row>
    <row r="10125" spans="1:31">
      <c r="A10125">
        <v>26450</v>
      </c>
      <c r="B10125" t="s">
        <v>8990</v>
      </c>
      <c r="C10125" t="s">
        <v>33477</v>
      </c>
      <c r="D10125" t="s">
        <v>33476</v>
      </c>
      <c r="E10125"/>
      <c r="F10125"/>
      <c r="G10125"/>
      <c r="H10125"/>
      <c r="I10125"/>
      <c r="J10125"/>
      <c r="U10125" s="43"/>
      <c r="AE10125"/>
    </row>
    <row r="10126" spans="1:31">
      <c r="A10126">
        <v>26260</v>
      </c>
      <c r="B10126" t="s">
        <v>8991</v>
      </c>
      <c r="C10126" t="s">
        <v>33477</v>
      </c>
      <c r="D10126" t="s">
        <v>33476</v>
      </c>
      <c r="E10126"/>
      <c r="F10126"/>
      <c r="G10126"/>
      <c r="H10126"/>
      <c r="I10126"/>
      <c r="J10126"/>
      <c r="U10126" s="43"/>
      <c r="AE10126"/>
    </row>
    <row r="10127" spans="1:31">
      <c r="A10127">
        <v>26270</v>
      </c>
      <c r="B10127" t="s">
        <v>8992</v>
      </c>
      <c r="C10127" t="s">
        <v>33477</v>
      </c>
      <c r="D10127" t="s">
        <v>33476</v>
      </c>
      <c r="E10127"/>
      <c r="F10127"/>
      <c r="G10127"/>
      <c r="H10127"/>
      <c r="I10127"/>
      <c r="J10127"/>
      <c r="U10127" s="43"/>
      <c r="AE10127"/>
    </row>
    <row r="10128" spans="1:31">
      <c r="A10128">
        <v>26400</v>
      </c>
      <c r="B10128" t="s">
        <v>8993</v>
      </c>
      <c r="C10128" t="s">
        <v>33477</v>
      </c>
      <c r="D10128" t="s">
        <v>33476</v>
      </c>
      <c r="E10128"/>
      <c r="F10128"/>
      <c r="G10128"/>
      <c r="H10128"/>
      <c r="I10128"/>
      <c r="J10128"/>
      <c r="U10128" s="43"/>
      <c r="AE10128"/>
    </row>
    <row r="10129" spans="1:31">
      <c r="A10129">
        <v>26230</v>
      </c>
      <c r="B10129" t="s">
        <v>8994</v>
      </c>
      <c r="C10129" t="s">
        <v>33477</v>
      </c>
      <c r="D10129" t="s">
        <v>33476</v>
      </c>
      <c r="E10129"/>
      <c r="F10129"/>
      <c r="G10129"/>
      <c r="H10129"/>
      <c r="I10129"/>
      <c r="J10129"/>
      <c r="U10129" s="43"/>
      <c r="AE10129"/>
    </row>
    <row r="10130" spans="1:31">
      <c r="A10130">
        <v>26120</v>
      </c>
      <c r="B10130" t="s">
        <v>8995</v>
      </c>
      <c r="C10130" t="s">
        <v>33477</v>
      </c>
      <c r="D10130" t="s">
        <v>33476</v>
      </c>
      <c r="E10130"/>
      <c r="F10130"/>
      <c r="G10130"/>
      <c r="H10130"/>
      <c r="I10130"/>
      <c r="J10130"/>
      <c r="U10130" s="43"/>
      <c r="AE10130"/>
    </row>
    <row r="10131" spans="1:31">
      <c r="A10131">
        <v>26220</v>
      </c>
      <c r="B10131" t="s">
        <v>8996</v>
      </c>
      <c r="C10131" t="s">
        <v>33477</v>
      </c>
      <c r="D10131" t="s">
        <v>33476</v>
      </c>
      <c r="E10131"/>
      <c r="F10131"/>
      <c r="G10131"/>
      <c r="H10131"/>
      <c r="I10131"/>
      <c r="J10131"/>
      <c r="U10131" s="43"/>
      <c r="AE10131"/>
    </row>
    <row r="10132" spans="1:31">
      <c r="A10132">
        <v>26740</v>
      </c>
      <c r="B10132" t="s">
        <v>8997</v>
      </c>
      <c r="C10132" t="s">
        <v>33477</v>
      </c>
      <c r="D10132" t="s">
        <v>33476</v>
      </c>
      <c r="E10132"/>
      <c r="F10132"/>
      <c r="G10132"/>
      <c r="H10132"/>
      <c r="I10132"/>
      <c r="J10132"/>
      <c r="U10132" s="43"/>
      <c r="AE10132"/>
    </row>
    <row r="10133" spans="1:31">
      <c r="A10133">
        <v>26110</v>
      </c>
      <c r="B10133" t="s">
        <v>8998</v>
      </c>
      <c r="C10133" t="s">
        <v>33477</v>
      </c>
      <c r="D10133" t="s">
        <v>33476</v>
      </c>
      <c r="E10133"/>
      <c r="F10133"/>
      <c r="G10133"/>
      <c r="H10133"/>
      <c r="I10133"/>
      <c r="J10133"/>
      <c r="U10133" s="43"/>
      <c r="AE10133"/>
    </row>
    <row r="10134" spans="1:31">
      <c r="A10134">
        <v>26510</v>
      </c>
      <c r="B10134" t="s">
        <v>8999</v>
      </c>
      <c r="C10134" t="s">
        <v>33478</v>
      </c>
      <c r="D10134" t="s">
        <v>33476</v>
      </c>
      <c r="E10134"/>
      <c r="F10134"/>
      <c r="G10134"/>
      <c r="H10134"/>
      <c r="I10134"/>
      <c r="J10134"/>
      <c r="U10134" s="43"/>
      <c r="AE10134"/>
    </row>
    <row r="10135" spans="1:31">
      <c r="A10135">
        <v>26510</v>
      </c>
      <c r="B10135" t="s">
        <v>9000</v>
      </c>
      <c r="C10135" t="s">
        <v>33478</v>
      </c>
      <c r="D10135" t="s">
        <v>33476</v>
      </c>
      <c r="E10135"/>
      <c r="F10135"/>
      <c r="G10135"/>
      <c r="H10135"/>
      <c r="I10135"/>
      <c r="J10135"/>
      <c r="U10135" s="43"/>
      <c r="AE10135"/>
    </row>
    <row r="10136" spans="1:31">
      <c r="A10136">
        <v>26740</v>
      </c>
      <c r="B10136" t="s">
        <v>9001</v>
      </c>
      <c r="C10136" t="s">
        <v>33477</v>
      </c>
      <c r="D10136" t="s">
        <v>33476</v>
      </c>
      <c r="E10136"/>
      <c r="F10136"/>
      <c r="G10136"/>
      <c r="H10136"/>
      <c r="I10136"/>
      <c r="J10136"/>
      <c r="U10136" s="43"/>
      <c r="AE10136"/>
    </row>
    <row r="10137" spans="1:31">
      <c r="A10137">
        <v>26740</v>
      </c>
      <c r="B10137" t="s">
        <v>9001</v>
      </c>
      <c r="C10137" t="s">
        <v>33477</v>
      </c>
      <c r="D10137" t="s">
        <v>33476</v>
      </c>
      <c r="E10137"/>
      <c r="F10137"/>
      <c r="G10137"/>
      <c r="H10137"/>
      <c r="I10137"/>
      <c r="J10137"/>
      <c r="U10137" s="43"/>
      <c r="AE10137"/>
    </row>
    <row r="10138" spans="1:31">
      <c r="A10138">
        <v>26350</v>
      </c>
      <c r="B10138" t="s">
        <v>9002</v>
      </c>
      <c r="C10138" t="s">
        <v>33477</v>
      </c>
      <c r="D10138" t="s">
        <v>33476</v>
      </c>
      <c r="E10138"/>
      <c r="F10138"/>
      <c r="G10138"/>
      <c r="H10138"/>
      <c r="I10138"/>
      <c r="J10138"/>
      <c r="U10138" s="43"/>
      <c r="AE10138"/>
    </row>
    <row r="10139" spans="1:31">
      <c r="A10139">
        <v>26400</v>
      </c>
      <c r="B10139" t="s">
        <v>9003</v>
      </c>
      <c r="C10139" t="s">
        <v>33477</v>
      </c>
      <c r="D10139" t="s">
        <v>33476</v>
      </c>
      <c r="E10139"/>
      <c r="F10139"/>
      <c r="G10139"/>
      <c r="H10139"/>
      <c r="I10139"/>
      <c r="J10139"/>
      <c r="U10139" s="43"/>
      <c r="AE10139"/>
    </row>
    <row r="10140" spans="1:31">
      <c r="A10140">
        <v>26600</v>
      </c>
      <c r="B10140" t="s">
        <v>9004</v>
      </c>
      <c r="C10140" t="s">
        <v>33477</v>
      </c>
      <c r="D10140" t="s">
        <v>33476</v>
      </c>
      <c r="E10140"/>
      <c r="F10140"/>
      <c r="G10140"/>
      <c r="H10140"/>
      <c r="I10140"/>
      <c r="J10140"/>
      <c r="U10140" s="43"/>
      <c r="AE10140"/>
    </row>
    <row r="10141" spans="1:31">
      <c r="A10141">
        <v>26460</v>
      </c>
      <c r="B10141" t="s">
        <v>9005</v>
      </c>
      <c r="C10141" t="s">
        <v>33478</v>
      </c>
      <c r="D10141" t="s">
        <v>33476</v>
      </c>
      <c r="E10141"/>
      <c r="F10141"/>
      <c r="G10141"/>
      <c r="H10141"/>
      <c r="I10141"/>
      <c r="J10141"/>
      <c r="U10141" s="43"/>
      <c r="AE10141"/>
    </row>
    <row r="10142" spans="1:31">
      <c r="A10142">
        <v>26110</v>
      </c>
      <c r="B10142" t="s">
        <v>9006</v>
      </c>
      <c r="C10142" t="s">
        <v>33477</v>
      </c>
      <c r="D10142" t="s">
        <v>33476</v>
      </c>
      <c r="E10142"/>
      <c r="F10142"/>
      <c r="G10142"/>
      <c r="H10142"/>
      <c r="I10142"/>
      <c r="J10142"/>
      <c r="U10142" s="43"/>
      <c r="AE10142"/>
    </row>
    <row r="10143" spans="1:31">
      <c r="A10143">
        <v>26150</v>
      </c>
      <c r="B10143" t="s">
        <v>9007</v>
      </c>
      <c r="C10143" t="s">
        <v>33478</v>
      </c>
      <c r="D10143" t="s">
        <v>33476</v>
      </c>
      <c r="E10143"/>
      <c r="F10143"/>
      <c r="G10143"/>
      <c r="H10143"/>
      <c r="I10143"/>
      <c r="J10143"/>
      <c r="U10143" s="43"/>
      <c r="AE10143"/>
    </row>
    <row r="10144" spans="1:31">
      <c r="A10144">
        <v>26220</v>
      </c>
      <c r="B10144" t="s">
        <v>9008</v>
      </c>
      <c r="C10144" t="s">
        <v>33477</v>
      </c>
      <c r="D10144" t="s">
        <v>33476</v>
      </c>
      <c r="E10144"/>
      <c r="F10144"/>
      <c r="G10144"/>
      <c r="H10144"/>
      <c r="I10144"/>
      <c r="J10144"/>
      <c r="U10144" s="43"/>
      <c r="AE10144"/>
    </row>
    <row r="10145" spans="1:31">
      <c r="A10145">
        <v>26400</v>
      </c>
      <c r="B10145" t="s">
        <v>9009</v>
      </c>
      <c r="C10145" t="s">
        <v>33477</v>
      </c>
      <c r="D10145" t="s">
        <v>33476</v>
      </c>
      <c r="E10145"/>
      <c r="F10145"/>
      <c r="G10145"/>
      <c r="H10145"/>
      <c r="I10145"/>
      <c r="J10145"/>
      <c r="U10145" s="43"/>
      <c r="AE10145"/>
    </row>
    <row r="10146" spans="1:31">
      <c r="A10146">
        <v>26290</v>
      </c>
      <c r="B10146" t="s">
        <v>9010</v>
      </c>
      <c r="C10146" t="s">
        <v>33477</v>
      </c>
      <c r="D10146" t="s">
        <v>33476</v>
      </c>
      <c r="E10146"/>
      <c r="F10146"/>
      <c r="G10146"/>
      <c r="H10146"/>
      <c r="I10146"/>
      <c r="J10146"/>
      <c r="U10146" s="43"/>
      <c r="AE10146"/>
    </row>
    <row r="10147" spans="1:31">
      <c r="A10147">
        <v>26190</v>
      </c>
      <c r="B10147" t="s">
        <v>9011</v>
      </c>
      <c r="C10147" t="s">
        <v>33477</v>
      </c>
      <c r="D10147" t="s">
        <v>33476</v>
      </c>
      <c r="E10147"/>
      <c r="F10147"/>
      <c r="G10147"/>
      <c r="H10147"/>
      <c r="I10147"/>
      <c r="J10147"/>
      <c r="U10147" s="43"/>
      <c r="AE10147"/>
    </row>
    <row r="10148" spans="1:31">
      <c r="A10148">
        <v>26210</v>
      </c>
      <c r="B10148" t="s">
        <v>9012</v>
      </c>
      <c r="C10148" t="s">
        <v>33477</v>
      </c>
      <c r="D10148" t="s">
        <v>33476</v>
      </c>
      <c r="E10148"/>
      <c r="F10148"/>
      <c r="G10148"/>
      <c r="H10148"/>
      <c r="I10148"/>
      <c r="J10148"/>
      <c r="U10148" s="43"/>
      <c r="AE10148"/>
    </row>
    <row r="10149" spans="1:31">
      <c r="A10149">
        <v>26600</v>
      </c>
      <c r="B10149" t="s">
        <v>9013</v>
      </c>
      <c r="C10149" t="s">
        <v>33477</v>
      </c>
      <c r="D10149" t="s">
        <v>33476</v>
      </c>
      <c r="E10149"/>
      <c r="F10149"/>
      <c r="G10149"/>
      <c r="H10149"/>
      <c r="I10149"/>
      <c r="J10149"/>
      <c r="U10149" s="43"/>
      <c r="AE10149"/>
    </row>
    <row r="10150" spans="1:31">
      <c r="A10150">
        <v>26780</v>
      </c>
      <c r="B10150" t="s">
        <v>9014</v>
      </c>
      <c r="C10150" t="s">
        <v>33477</v>
      </c>
      <c r="D10150" t="e">
        <v>#N/A</v>
      </c>
      <c r="E10150"/>
      <c r="F10150"/>
      <c r="G10150"/>
      <c r="H10150"/>
      <c r="I10150"/>
      <c r="J10150"/>
      <c r="U10150" s="43"/>
      <c r="AE10150"/>
    </row>
    <row r="10151" spans="1:31">
      <c r="A10151">
        <v>26340</v>
      </c>
      <c r="B10151" t="s">
        <v>9015</v>
      </c>
      <c r="C10151" t="s">
        <v>33477</v>
      </c>
      <c r="D10151" t="s">
        <v>33476</v>
      </c>
      <c r="E10151"/>
      <c r="F10151"/>
      <c r="G10151"/>
      <c r="H10151"/>
      <c r="I10151"/>
      <c r="J10151"/>
      <c r="U10151" s="43"/>
      <c r="AE10151"/>
    </row>
    <row r="10152" spans="1:31">
      <c r="A10152">
        <v>26470</v>
      </c>
      <c r="B10152" t="s">
        <v>9016</v>
      </c>
      <c r="C10152" t="s">
        <v>33478</v>
      </c>
      <c r="D10152" t="s">
        <v>33476</v>
      </c>
      <c r="E10152"/>
      <c r="F10152"/>
      <c r="G10152"/>
      <c r="H10152"/>
      <c r="I10152"/>
      <c r="J10152"/>
      <c r="U10152" s="43"/>
      <c r="AE10152"/>
    </row>
    <row r="10153" spans="1:31">
      <c r="A10153">
        <v>26800</v>
      </c>
      <c r="B10153" t="s">
        <v>9017</v>
      </c>
      <c r="C10153" t="s">
        <v>33477</v>
      </c>
      <c r="D10153" t="s">
        <v>33476</v>
      </c>
      <c r="E10153"/>
      <c r="F10153"/>
      <c r="G10153"/>
      <c r="H10153"/>
      <c r="I10153"/>
      <c r="J10153"/>
      <c r="U10153" s="43"/>
      <c r="AE10153"/>
    </row>
    <row r="10154" spans="1:31">
      <c r="A10154">
        <v>26800</v>
      </c>
      <c r="B10154" t="s">
        <v>9017</v>
      </c>
      <c r="C10154" t="s">
        <v>33477</v>
      </c>
      <c r="D10154" t="s">
        <v>33476</v>
      </c>
      <c r="E10154"/>
      <c r="F10154"/>
      <c r="G10154"/>
      <c r="H10154"/>
      <c r="I10154"/>
      <c r="J10154"/>
      <c r="U10154" s="43"/>
      <c r="AE10154"/>
    </row>
    <row r="10155" spans="1:31">
      <c r="A10155">
        <v>26400</v>
      </c>
      <c r="B10155" t="s">
        <v>9018</v>
      </c>
      <c r="C10155" t="s">
        <v>33477</v>
      </c>
      <c r="D10155" t="s">
        <v>33476</v>
      </c>
      <c r="E10155"/>
      <c r="F10155"/>
      <c r="G10155"/>
      <c r="H10155"/>
      <c r="I10155"/>
      <c r="J10155"/>
      <c r="U10155" s="43"/>
      <c r="AE10155"/>
    </row>
    <row r="10156" spans="1:31">
      <c r="A10156">
        <v>26560</v>
      </c>
      <c r="B10156" t="s">
        <v>9019</v>
      </c>
      <c r="C10156" t="s">
        <v>33478</v>
      </c>
      <c r="D10156" t="s">
        <v>33476</v>
      </c>
      <c r="E10156"/>
      <c r="F10156"/>
      <c r="G10156"/>
      <c r="H10156"/>
      <c r="I10156"/>
      <c r="J10156"/>
      <c r="U10156" s="43"/>
      <c r="AE10156"/>
    </row>
    <row r="10157" spans="1:31">
      <c r="A10157">
        <v>26170</v>
      </c>
      <c r="B10157" t="s">
        <v>9020</v>
      </c>
      <c r="C10157" t="s">
        <v>33477</v>
      </c>
      <c r="D10157" t="s">
        <v>33476</v>
      </c>
      <c r="E10157"/>
      <c r="F10157"/>
      <c r="G10157"/>
      <c r="H10157"/>
      <c r="I10157"/>
      <c r="J10157"/>
      <c r="U10157" s="43"/>
      <c r="AE10157"/>
    </row>
    <row r="10158" spans="1:31">
      <c r="A10158">
        <v>26400</v>
      </c>
      <c r="B10158" t="s">
        <v>9021</v>
      </c>
      <c r="C10158" t="s">
        <v>33477</v>
      </c>
      <c r="D10158" t="s">
        <v>33476</v>
      </c>
      <c r="E10158"/>
      <c r="F10158"/>
      <c r="G10158"/>
      <c r="H10158"/>
      <c r="I10158"/>
      <c r="J10158"/>
      <c r="U10158" s="43"/>
      <c r="AE10158"/>
    </row>
    <row r="10159" spans="1:31">
      <c r="A10159">
        <v>26730</v>
      </c>
      <c r="B10159" t="s">
        <v>9022</v>
      </c>
      <c r="C10159" t="s">
        <v>33477</v>
      </c>
      <c r="D10159" t="s">
        <v>33476</v>
      </c>
      <c r="E10159"/>
      <c r="F10159"/>
      <c r="G10159"/>
      <c r="H10159"/>
      <c r="I10159"/>
      <c r="J10159"/>
      <c r="U10159" s="43"/>
      <c r="AE10159"/>
    </row>
    <row r="10160" spans="1:31">
      <c r="A10160">
        <v>26730</v>
      </c>
      <c r="B10160" t="s">
        <v>9022</v>
      </c>
      <c r="C10160" t="s">
        <v>33477</v>
      </c>
      <c r="D10160" t="s">
        <v>33476</v>
      </c>
      <c r="E10160"/>
      <c r="F10160"/>
      <c r="G10160"/>
      <c r="H10160"/>
      <c r="I10160"/>
      <c r="J10160"/>
      <c r="U10160" s="43"/>
      <c r="AE10160"/>
    </row>
    <row r="10161" spans="1:31">
      <c r="A10161">
        <v>26110</v>
      </c>
      <c r="B10161" t="s">
        <v>9023</v>
      </c>
      <c r="C10161" t="s">
        <v>33477</v>
      </c>
      <c r="D10161" t="s">
        <v>33476</v>
      </c>
      <c r="E10161"/>
      <c r="F10161"/>
      <c r="G10161"/>
      <c r="H10161"/>
      <c r="I10161"/>
      <c r="J10161"/>
      <c r="U10161" s="43"/>
      <c r="AE10161"/>
    </row>
    <row r="10162" spans="1:31">
      <c r="A10162">
        <v>26160</v>
      </c>
      <c r="B10162" t="s">
        <v>9024</v>
      </c>
      <c r="C10162" t="s">
        <v>33477</v>
      </c>
      <c r="D10162" t="s">
        <v>33476</v>
      </c>
      <c r="E10162"/>
      <c r="F10162"/>
      <c r="G10162"/>
      <c r="H10162"/>
      <c r="I10162"/>
      <c r="J10162"/>
      <c r="U10162" s="43"/>
      <c r="AE10162"/>
    </row>
    <row r="10163" spans="1:31">
      <c r="A10163">
        <v>26240</v>
      </c>
      <c r="B10163" t="s">
        <v>9025</v>
      </c>
      <c r="C10163" t="s">
        <v>33477</v>
      </c>
      <c r="D10163" t="s">
        <v>33476</v>
      </c>
      <c r="E10163"/>
      <c r="F10163"/>
      <c r="G10163"/>
      <c r="H10163"/>
      <c r="I10163"/>
      <c r="J10163"/>
      <c r="U10163" s="43"/>
      <c r="AE10163"/>
    </row>
    <row r="10164" spans="1:31">
      <c r="A10164">
        <v>26160</v>
      </c>
      <c r="B10164" t="s">
        <v>9026</v>
      </c>
      <c r="C10164" t="s">
        <v>33477</v>
      </c>
      <c r="D10164" t="s">
        <v>33476</v>
      </c>
      <c r="E10164"/>
      <c r="F10164"/>
      <c r="G10164"/>
      <c r="H10164"/>
      <c r="I10164"/>
      <c r="J10164"/>
      <c r="U10164" s="43"/>
      <c r="AE10164"/>
    </row>
    <row r="10165" spans="1:31">
      <c r="A10165">
        <v>26570</v>
      </c>
      <c r="B10165" t="s">
        <v>9027</v>
      </c>
      <c r="C10165" t="s">
        <v>33478</v>
      </c>
      <c r="D10165" t="s">
        <v>33476</v>
      </c>
      <c r="E10165"/>
      <c r="F10165"/>
      <c r="G10165"/>
      <c r="H10165"/>
      <c r="I10165"/>
      <c r="J10165"/>
      <c r="U10165" s="43"/>
      <c r="AE10165"/>
    </row>
    <row r="10166" spans="1:31">
      <c r="A10166">
        <v>26310</v>
      </c>
      <c r="B10166" t="s">
        <v>9028</v>
      </c>
      <c r="C10166" t="s">
        <v>33478</v>
      </c>
      <c r="D10166" t="s">
        <v>33476</v>
      </c>
      <c r="E10166"/>
      <c r="F10166"/>
      <c r="G10166"/>
      <c r="H10166"/>
      <c r="I10166"/>
      <c r="J10166"/>
      <c r="U10166" s="43"/>
      <c r="AE10166"/>
    </row>
    <row r="10167" spans="1:31">
      <c r="A10167">
        <v>26310</v>
      </c>
      <c r="B10167" t="s">
        <v>9028</v>
      </c>
      <c r="C10167" t="s">
        <v>33478</v>
      </c>
      <c r="D10167" t="s">
        <v>33476</v>
      </c>
      <c r="E10167"/>
      <c r="F10167"/>
      <c r="G10167"/>
      <c r="H10167"/>
      <c r="I10167"/>
      <c r="J10167"/>
      <c r="U10167" s="43"/>
      <c r="AE10167"/>
    </row>
    <row r="10168" spans="1:31">
      <c r="A10168">
        <v>26310</v>
      </c>
      <c r="B10168" t="s">
        <v>9028</v>
      </c>
      <c r="C10168" t="s">
        <v>33478</v>
      </c>
      <c r="D10168" t="s">
        <v>33476</v>
      </c>
      <c r="E10168"/>
      <c r="F10168"/>
      <c r="G10168"/>
      <c r="H10168"/>
      <c r="I10168"/>
      <c r="J10168"/>
      <c r="U10168" s="43"/>
      <c r="AE10168"/>
    </row>
    <row r="10169" spans="1:31">
      <c r="A10169">
        <v>26400</v>
      </c>
      <c r="B10169" t="s">
        <v>9029</v>
      </c>
      <c r="C10169" t="s">
        <v>33477</v>
      </c>
      <c r="D10169" t="s">
        <v>33476</v>
      </c>
      <c r="E10169"/>
      <c r="F10169"/>
      <c r="G10169"/>
      <c r="H10169"/>
      <c r="I10169"/>
      <c r="J10169"/>
      <c r="U10169" s="43"/>
      <c r="AE10169"/>
    </row>
    <row r="10170" spans="1:31">
      <c r="A10170">
        <v>26700</v>
      </c>
      <c r="B10170" t="s">
        <v>9030</v>
      </c>
      <c r="C10170" t="s">
        <v>33480</v>
      </c>
      <c r="D10170" t="s">
        <v>33476</v>
      </c>
      <c r="E10170"/>
      <c r="F10170"/>
      <c r="G10170"/>
      <c r="H10170"/>
      <c r="I10170"/>
      <c r="J10170"/>
      <c r="U10170" s="43"/>
      <c r="AE10170"/>
    </row>
    <row r="10171" spans="1:31">
      <c r="A10171">
        <v>26750</v>
      </c>
      <c r="B10171" t="s">
        <v>9031</v>
      </c>
      <c r="C10171" t="s">
        <v>33477</v>
      </c>
      <c r="D10171" t="s">
        <v>33476</v>
      </c>
      <c r="E10171"/>
      <c r="F10171"/>
      <c r="G10171"/>
      <c r="H10171"/>
      <c r="I10171"/>
      <c r="J10171"/>
      <c r="U10171" s="43"/>
      <c r="AE10171"/>
    </row>
    <row r="10172" spans="1:31">
      <c r="A10172">
        <v>26750</v>
      </c>
      <c r="B10172" t="s">
        <v>9032</v>
      </c>
      <c r="C10172" t="s">
        <v>33477</v>
      </c>
      <c r="D10172" t="s">
        <v>33476</v>
      </c>
      <c r="E10172"/>
      <c r="F10172"/>
      <c r="G10172"/>
      <c r="H10172"/>
      <c r="I10172"/>
      <c r="J10172"/>
      <c r="U10172" s="43"/>
      <c r="AE10172"/>
    </row>
    <row r="10173" spans="1:31">
      <c r="A10173">
        <v>26400</v>
      </c>
      <c r="B10173" t="s">
        <v>9033</v>
      </c>
      <c r="C10173" t="s">
        <v>33477</v>
      </c>
      <c r="D10173" t="s">
        <v>33476</v>
      </c>
      <c r="E10173"/>
      <c r="F10173"/>
      <c r="G10173"/>
      <c r="H10173"/>
      <c r="I10173"/>
      <c r="J10173"/>
      <c r="U10173" s="43"/>
      <c r="AE10173"/>
    </row>
    <row r="10174" spans="1:31">
      <c r="A10174">
        <v>26410</v>
      </c>
      <c r="B10174" t="s">
        <v>9034</v>
      </c>
      <c r="C10174" t="s">
        <v>33478</v>
      </c>
      <c r="D10174" t="s">
        <v>33476</v>
      </c>
      <c r="E10174"/>
      <c r="F10174"/>
      <c r="G10174"/>
      <c r="H10174"/>
      <c r="I10174"/>
      <c r="J10174"/>
      <c r="U10174" s="43"/>
      <c r="AE10174"/>
    </row>
    <row r="10175" spans="1:31">
      <c r="A10175">
        <v>26530</v>
      </c>
      <c r="B10175" t="s">
        <v>9035</v>
      </c>
      <c r="C10175" t="s">
        <v>33477</v>
      </c>
      <c r="D10175" t="s">
        <v>33476</v>
      </c>
      <c r="E10175"/>
      <c r="F10175"/>
      <c r="G10175"/>
      <c r="H10175"/>
      <c r="I10175"/>
      <c r="J10175"/>
      <c r="U10175" s="43"/>
      <c r="AE10175"/>
    </row>
    <row r="10176" spans="1:31">
      <c r="A10176">
        <v>26400</v>
      </c>
      <c r="B10176" t="s">
        <v>9036</v>
      </c>
      <c r="C10176" t="s">
        <v>33477</v>
      </c>
      <c r="D10176" t="s">
        <v>33476</v>
      </c>
      <c r="E10176"/>
      <c r="F10176"/>
      <c r="G10176"/>
      <c r="H10176"/>
      <c r="I10176"/>
      <c r="J10176"/>
      <c r="U10176" s="43"/>
      <c r="AE10176"/>
    </row>
    <row r="10177" spans="1:31">
      <c r="A10177">
        <v>26290</v>
      </c>
      <c r="B10177" t="s">
        <v>9037</v>
      </c>
      <c r="C10177" t="s">
        <v>33477</v>
      </c>
      <c r="D10177" t="s">
        <v>33476</v>
      </c>
      <c r="E10177"/>
      <c r="F10177"/>
      <c r="G10177"/>
      <c r="H10177"/>
      <c r="I10177"/>
      <c r="J10177"/>
      <c r="U10177" s="43"/>
      <c r="AE10177"/>
    </row>
    <row r="10178" spans="1:31">
      <c r="A10178">
        <v>26230</v>
      </c>
      <c r="B10178" t="s">
        <v>9038</v>
      </c>
      <c r="C10178" t="s">
        <v>33477</v>
      </c>
      <c r="D10178" t="s">
        <v>33476</v>
      </c>
      <c r="E10178"/>
      <c r="F10178"/>
      <c r="G10178"/>
      <c r="H10178"/>
      <c r="I10178"/>
      <c r="J10178"/>
      <c r="U10178" s="43"/>
      <c r="AE10178"/>
    </row>
    <row r="10179" spans="1:31">
      <c r="A10179">
        <v>26470</v>
      </c>
      <c r="B10179" t="s">
        <v>9039</v>
      </c>
      <c r="C10179" t="s">
        <v>33478</v>
      </c>
      <c r="D10179" t="s">
        <v>33476</v>
      </c>
      <c r="E10179"/>
      <c r="F10179"/>
      <c r="G10179"/>
      <c r="H10179"/>
      <c r="I10179"/>
      <c r="J10179"/>
      <c r="U10179" s="43"/>
      <c r="AE10179"/>
    </row>
    <row r="10180" spans="1:31">
      <c r="A10180">
        <v>26390</v>
      </c>
      <c r="B10180" t="s">
        <v>9040</v>
      </c>
      <c r="C10180" t="s">
        <v>33477</v>
      </c>
      <c r="D10180" t="e">
        <v>#N/A</v>
      </c>
      <c r="E10180"/>
      <c r="F10180"/>
      <c r="G10180"/>
      <c r="H10180"/>
      <c r="I10180"/>
      <c r="J10180"/>
      <c r="U10180" s="43"/>
      <c r="AE10180"/>
    </row>
    <row r="10181" spans="1:31">
      <c r="A10181">
        <v>26730</v>
      </c>
      <c r="B10181" t="s">
        <v>9041</v>
      </c>
      <c r="C10181" t="s">
        <v>33477</v>
      </c>
      <c r="D10181" t="s">
        <v>33476</v>
      </c>
      <c r="E10181"/>
      <c r="F10181"/>
      <c r="G10181"/>
      <c r="H10181"/>
      <c r="I10181"/>
      <c r="J10181"/>
      <c r="U10181" s="43"/>
      <c r="AE10181"/>
    </row>
    <row r="10182" spans="1:31">
      <c r="A10182">
        <v>26560</v>
      </c>
      <c r="B10182" t="s">
        <v>9042</v>
      </c>
      <c r="C10182" t="s">
        <v>33478</v>
      </c>
      <c r="D10182" t="s">
        <v>33476</v>
      </c>
      <c r="E10182"/>
      <c r="F10182"/>
      <c r="G10182"/>
      <c r="H10182"/>
      <c r="I10182"/>
      <c r="J10182"/>
      <c r="U10182" s="43"/>
      <c r="AE10182"/>
    </row>
    <row r="10183" spans="1:31">
      <c r="A10183">
        <v>26310</v>
      </c>
      <c r="B10183" t="s">
        <v>9043</v>
      </c>
      <c r="C10183" t="s">
        <v>33478</v>
      </c>
      <c r="D10183" t="s">
        <v>33476</v>
      </c>
      <c r="E10183"/>
      <c r="F10183"/>
      <c r="G10183"/>
      <c r="H10183"/>
      <c r="I10183"/>
      <c r="J10183"/>
      <c r="U10183" s="43"/>
      <c r="AE10183"/>
    </row>
    <row r="10184" spans="1:31">
      <c r="A10184">
        <v>26560</v>
      </c>
      <c r="B10184" t="s">
        <v>9044</v>
      </c>
      <c r="C10184" t="s">
        <v>33478</v>
      </c>
      <c r="D10184" t="s">
        <v>33476</v>
      </c>
      <c r="E10184"/>
      <c r="F10184"/>
      <c r="G10184"/>
      <c r="H10184"/>
      <c r="I10184"/>
      <c r="J10184"/>
      <c r="U10184" s="43"/>
      <c r="AE10184"/>
    </row>
    <row r="10185" spans="1:31">
      <c r="A10185">
        <v>26560</v>
      </c>
      <c r="B10185" t="s">
        <v>9045</v>
      </c>
      <c r="C10185" t="s">
        <v>33478</v>
      </c>
      <c r="D10185" t="s">
        <v>33476</v>
      </c>
      <c r="E10185"/>
      <c r="F10185"/>
      <c r="G10185"/>
      <c r="H10185"/>
      <c r="I10185"/>
      <c r="J10185"/>
      <c r="U10185" s="43"/>
      <c r="AE10185"/>
    </row>
    <row r="10186" spans="1:31">
      <c r="A10186">
        <v>26210</v>
      </c>
      <c r="B10186" t="s">
        <v>9046</v>
      </c>
      <c r="C10186" t="s">
        <v>33477</v>
      </c>
      <c r="D10186" t="s">
        <v>33476</v>
      </c>
      <c r="E10186"/>
      <c r="F10186"/>
      <c r="G10186"/>
      <c r="H10186"/>
      <c r="I10186"/>
      <c r="J10186"/>
      <c r="U10186" s="43"/>
      <c r="AE10186"/>
    </row>
    <row r="10187" spans="1:31">
      <c r="A10187">
        <v>26600</v>
      </c>
      <c r="B10187" t="s">
        <v>9047</v>
      </c>
      <c r="C10187" t="s">
        <v>33477</v>
      </c>
      <c r="D10187" t="s">
        <v>33476</v>
      </c>
      <c r="E10187"/>
      <c r="F10187"/>
      <c r="G10187"/>
      <c r="H10187"/>
      <c r="I10187"/>
      <c r="J10187"/>
      <c r="U10187" s="43"/>
      <c r="AE10187"/>
    </row>
    <row r="10188" spans="1:31">
      <c r="A10188">
        <v>26740</v>
      </c>
      <c r="B10188" t="s">
        <v>9048</v>
      </c>
      <c r="C10188" t="s">
        <v>33477</v>
      </c>
      <c r="D10188" t="s">
        <v>33476</v>
      </c>
      <c r="E10188"/>
      <c r="F10188"/>
      <c r="G10188"/>
      <c r="H10188"/>
      <c r="I10188"/>
      <c r="J10188"/>
      <c r="U10188" s="43"/>
      <c r="AE10188"/>
    </row>
    <row r="10189" spans="1:31">
      <c r="A10189">
        <v>26150</v>
      </c>
      <c r="B10189" t="s">
        <v>9049</v>
      </c>
      <c r="C10189" t="s">
        <v>33478</v>
      </c>
      <c r="D10189" t="s">
        <v>33476</v>
      </c>
      <c r="E10189"/>
      <c r="F10189"/>
      <c r="G10189"/>
      <c r="H10189"/>
      <c r="I10189"/>
      <c r="J10189"/>
      <c r="U10189" s="43"/>
      <c r="AE10189"/>
    </row>
    <row r="10190" spans="1:31">
      <c r="A10190">
        <v>26240</v>
      </c>
      <c r="B10190" t="s">
        <v>9050</v>
      </c>
      <c r="C10190" t="s">
        <v>33477</v>
      </c>
      <c r="D10190" t="s">
        <v>33476</v>
      </c>
      <c r="E10190"/>
      <c r="F10190"/>
      <c r="G10190"/>
      <c r="H10190"/>
      <c r="I10190"/>
      <c r="J10190"/>
      <c r="U10190" s="43"/>
      <c r="AE10190"/>
    </row>
    <row r="10191" spans="1:31">
      <c r="A10191">
        <v>26510</v>
      </c>
      <c r="B10191" t="s">
        <v>2366</v>
      </c>
      <c r="C10191" t="s">
        <v>33478</v>
      </c>
      <c r="D10191" t="s">
        <v>33476</v>
      </c>
      <c r="E10191"/>
      <c r="F10191"/>
      <c r="G10191"/>
      <c r="H10191"/>
      <c r="I10191"/>
      <c r="J10191"/>
      <c r="U10191" s="43"/>
      <c r="AE10191"/>
    </row>
    <row r="10192" spans="1:31">
      <c r="A10192">
        <v>26210</v>
      </c>
      <c r="B10192" t="s">
        <v>9051</v>
      </c>
      <c r="C10192" t="s">
        <v>33477</v>
      </c>
      <c r="D10192" t="s">
        <v>33476</v>
      </c>
      <c r="E10192"/>
      <c r="F10192"/>
      <c r="G10192"/>
      <c r="H10192"/>
      <c r="I10192"/>
      <c r="J10192"/>
      <c r="U10192" s="43"/>
      <c r="AE10192"/>
    </row>
    <row r="10193" spans="1:31">
      <c r="A10193">
        <v>26190</v>
      </c>
      <c r="B10193" t="s">
        <v>9052</v>
      </c>
      <c r="C10193" t="s">
        <v>33477</v>
      </c>
      <c r="D10193" t="s">
        <v>33476</v>
      </c>
      <c r="E10193"/>
      <c r="F10193"/>
      <c r="G10193"/>
      <c r="H10193"/>
      <c r="I10193"/>
      <c r="J10193"/>
      <c r="U10193" s="43"/>
      <c r="AE10193"/>
    </row>
    <row r="10194" spans="1:31">
      <c r="A10194">
        <v>26310</v>
      </c>
      <c r="B10194" t="s">
        <v>9053</v>
      </c>
      <c r="C10194" t="s">
        <v>33478</v>
      </c>
      <c r="D10194" t="s">
        <v>33476</v>
      </c>
      <c r="E10194"/>
      <c r="F10194"/>
      <c r="G10194"/>
      <c r="H10194"/>
      <c r="I10194"/>
      <c r="J10194"/>
      <c r="U10194" s="43"/>
      <c r="AE10194"/>
    </row>
    <row r="10195" spans="1:31">
      <c r="A10195">
        <v>26250</v>
      </c>
      <c r="B10195" t="s">
        <v>9054</v>
      </c>
      <c r="C10195" t="s">
        <v>33477</v>
      </c>
      <c r="D10195" t="s">
        <v>33476</v>
      </c>
      <c r="E10195"/>
      <c r="F10195"/>
      <c r="G10195"/>
      <c r="H10195"/>
      <c r="I10195"/>
      <c r="J10195"/>
      <c r="U10195" s="43"/>
      <c r="AE10195"/>
    </row>
    <row r="10196" spans="1:31">
      <c r="A10196">
        <v>26250</v>
      </c>
      <c r="B10196" t="s">
        <v>9054</v>
      </c>
      <c r="C10196" t="s">
        <v>33477</v>
      </c>
      <c r="D10196" t="s">
        <v>33476</v>
      </c>
      <c r="E10196"/>
      <c r="F10196"/>
      <c r="G10196"/>
      <c r="H10196"/>
      <c r="I10196"/>
      <c r="J10196"/>
      <c r="U10196" s="43"/>
      <c r="AE10196"/>
    </row>
    <row r="10197" spans="1:31">
      <c r="A10197">
        <v>26270</v>
      </c>
      <c r="B10197" t="s">
        <v>9055</v>
      </c>
      <c r="C10197" t="s">
        <v>33477</v>
      </c>
      <c r="D10197" t="s">
        <v>33476</v>
      </c>
      <c r="E10197"/>
      <c r="F10197"/>
      <c r="G10197"/>
      <c r="H10197"/>
      <c r="I10197"/>
      <c r="J10197"/>
      <c r="U10197" s="43"/>
      <c r="AE10197"/>
    </row>
    <row r="10198" spans="1:31">
      <c r="A10198">
        <v>26310</v>
      </c>
      <c r="B10198" t="s">
        <v>9056</v>
      </c>
      <c r="C10198" t="s">
        <v>33478</v>
      </c>
      <c r="D10198" t="s">
        <v>33476</v>
      </c>
      <c r="E10198"/>
      <c r="F10198"/>
      <c r="G10198"/>
      <c r="H10198"/>
      <c r="I10198"/>
      <c r="J10198"/>
      <c r="U10198" s="43"/>
      <c r="AE10198"/>
    </row>
    <row r="10199" spans="1:31">
      <c r="A10199">
        <v>26620</v>
      </c>
      <c r="B10199" t="s">
        <v>9057</v>
      </c>
      <c r="C10199" t="s">
        <v>33478</v>
      </c>
      <c r="D10199" t="s">
        <v>33476</v>
      </c>
      <c r="E10199"/>
      <c r="F10199"/>
      <c r="G10199"/>
      <c r="H10199"/>
      <c r="I10199"/>
      <c r="J10199"/>
      <c r="U10199" s="43"/>
      <c r="AE10199"/>
    </row>
    <row r="10200" spans="1:31">
      <c r="A10200">
        <v>26780</v>
      </c>
      <c r="B10200" t="s">
        <v>9058</v>
      </c>
      <c r="C10200" t="s">
        <v>33477</v>
      </c>
      <c r="D10200" t="e">
        <v>#N/A</v>
      </c>
      <c r="E10200"/>
      <c r="F10200"/>
      <c r="G10200"/>
      <c r="H10200"/>
      <c r="I10200"/>
      <c r="J10200"/>
      <c r="U10200" s="43"/>
      <c r="AE10200"/>
    </row>
    <row r="10201" spans="1:31">
      <c r="A10201">
        <v>26120</v>
      </c>
      <c r="B10201" t="s">
        <v>9059</v>
      </c>
      <c r="C10201" t="s">
        <v>33477</v>
      </c>
      <c r="D10201" t="s">
        <v>33476</v>
      </c>
      <c r="E10201"/>
      <c r="F10201"/>
      <c r="G10201"/>
      <c r="H10201"/>
      <c r="I10201"/>
      <c r="J10201"/>
      <c r="U10201" s="43"/>
      <c r="AE10201"/>
    </row>
    <row r="10202" spans="1:31">
      <c r="A10202">
        <v>26160</v>
      </c>
      <c r="B10202" t="s">
        <v>9060</v>
      </c>
      <c r="C10202" t="s">
        <v>33477</v>
      </c>
      <c r="D10202" t="s">
        <v>33476</v>
      </c>
      <c r="E10202"/>
      <c r="F10202"/>
      <c r="G10202"/>
      <c r="H10202"/>
      <c r="I10202"/>
      <c r="J10202"/>
      <c r="U10202" s="43"/>
      <c r="AE10202"/>
    </row>
    <row r="10203" spans="1:31">
      <c r="A10203">
        <v>26210</v>
      </c>
      <c r="B10203" t="s">
        <v>9061</v>
      </c>
      <c r="C10203" t="s">
        <v>33477</v>
      </c>
      <c r="D10203" t="s">
        <v>33476</v>
      </c>
      <c r="E10203"/>
      <c r="F10203"/>
      <c r="G10203"/>
      <c r="H10203"/>
      <c r="I10203"/>
      <c r="J10203"/>
      <c r="U10203" s="43"/>
      <c r="AE10203"/>
    </row>
    <row r="10204" spans="1:31">
      <c r="A10204">
        <v>26300</v>
      </c>
      <c r="B10204" t="s">
        <v>9062</v>
      </c>
      <c r="C10204" t="s">
        <v>33477</v>
      </c>
      <c r="D10204" t="s">
        <v>33476</v>
      </c>
      <c r="E10204"/>
      <c r="F10204"/>
      <c r="G10204"/>
      <c r="H10204"/>
      <c r="I10204"/>
      <c r="J10204"/>
      <c r="U10204" s="43"/>
      <c r="AE10204"/>
    </row>
    <row r="10205" spans="1:31">
      <c r="A10205">
        <v>26260</v>
      </c>
      <c r="B10205" t="s">
        <v>9063</v>
      </c>
      <c r="C10205" t="s">
        <v>33477</v>
      </c>
      <c r="D10205" t="s">
        <v>33476</v>
      </c>
      <c r="E10205"/>
      <c r="F10205"/>
      <c r="G10205"/>
      <c r="H10205"/>
      <c r="I10205"/>
      <c r="J10205"/>
      <c r="U10205" s="43"/>
      <c r="AE10205"/>
    </row>
    <row r="10206" spans="1:31">
      <c r="A10206">
        <v>26150</v>
      </c>
      <c r="B10206" t="s">
        <v>9064</v>
      </c>
      <c r="C10206" t="s">
        <v>33478</v>
      </c>
      <c r="D10206" t="s">
        <v>33476</v>
      </c>
      <c r="E10206"/>
      <c r="F10206"/>
      <c r="G10206"/>
      <c r="H10206"/>
      <c r="I10206"/>
      <c r="J10206"/>
      <c r="U10206" s="43"/>
      <c r="AE10206"/>
    </row>
    <row r="10207" spans="1:31">
      <c r="A10207">
        <v>26740</v>
      </c>
      <c r="B10207" t="s">
        <v>9065</v>
      </c>
      <c r="C10207" t="s">
        <v>33477</v>
      </c>
      <c r="D10207" t="s">
        <v>33476</v>
      </c>
      <c r="E10207"/>
      <c r="F10207"/>
      <c r="G10207"/>
      <c r="H10207"/>
      <c r="I10207"/>
      <c r="J10207"/>
      <c r="U10207" s="43"/>
      <c r="AE10207"/>
    </row>
    <row r="10208" spans="1:31">
      <c r="A10208">
        <v>26260</v>
      </c>
      <c r="B10208" t="s">
        <v>9066</v>
      </c>
      <c r="C10208" t="s">
        <v>33477</v>
      </c>
      <c r="D10208" t="s">
        <v>33476</v>
      </c>
      <c r="E10208"/>
      <c r="F10208"/>
      <c r="G10208"/>
      <c r="H10208"/>
      <c r="I10208"/>
      <c r="J10208"/>
      <c r="U10208" s="43"/>
      <c r="AE10208"/>
    </row>
    <row r="10209" spans="1:31">
      <c r="A10209">
        <v>26410</v>
      </c>
      <c r="B10209" t="s">
        <v>9067</v>
      </c>
      <c r="C10209" t="s">
        <v>33478</v>
      </c>
      <c r="D10209" t="s">
        <v>33476</v>
      </c>
      <c r="E10209"/>
      <c r="F10209"/>
      <c r="G10209"/>
      <c r="H10209"/>
      <c r="I10209"/>
      <c r="J10209"/>
      <c r="U10209" s="43"/>
      <c r="AE10209"/>
    </row>
    <row r="10210" spans="1:31">
      <c r="A10210">
        <v>26600</v>
      </c>
      <c r="B10210" t="s">
        <v>9068</v>
      </c>
      <c r="C10210" t="s">
        <v>33477</v>
      </c>
      <c r="D10210" t="s">
        <v>33476</v>
      </c>
      <c r="E10210"/>
      <c r="F10210"/>
      <c r="G10210"/>
      <c r="H10210"/>
      <c r="I10210"/>
      <c r="J10210"/>
      <c r="U10210" s="43"/>
      <c r="AE10210"/>
    </row>
    <row r="10211" spans="1:31">
      <c r="A10211">
        <v>26600</v>
      </c>
      <c r="B10211" t="s">
        <v>9068</v>
      </c>
      <c r="C10211" t="s">
        <v>33477</v>
      </c>
      <c r="D10211" t="s">
        <v>33476</v>
      </c>
      <c r="E10211"/>
      <c r="F10211"/>
      <c r="G10211"/>
      <c r="H10211"/>
      <c r="I10211"/>
      <c r="J10211"/>
      <c r="U10211" s="43"/>
      <c r="AE10211"/>
    </row>
    <row r="10212" spans="1:31">
      <c r="A10212">
        <v>26170</v>
      </c>
      <c r="B10212" t="s">
        <v>9069</v>
      </c>
      <c r="C10212" t="s">
        <v>33477</v>
      </c>
      <c r="D10212" t="s">
        <v>33476</v>
      </c>
      <c r="E10212"/>
      <c r="F10212"/>
      <c r="G10212"/>
      <c r="H10212"/>
      <c r="I10212"/>
      <c r="J10212"/>
      <c r="U10212" s="43"/>
      <c r="AE10212"/>
    </row>
    <row r="10213" spans="1:31">
      <c r="A10213">
        <v>26560</v>
      </c>
      <c r="B10213" t="s">
        <v>9070</v>
      </c>
      <c r="C10213" t="s">
        <v>33478</v>
      </c>
      <c r="D10213" t="s">
        <v>33476</v>
      </c>
      <c r="E10213"/>
      <c r="F10213"/>
      <c r="G10213"/>
      <c r="H10213"/>
      <c r="I10213"/>
      <c r="J10213"/>
      <c r="U10213" s="43"/>
      <c r="AE10213"/>
    </row>
    <row r="10214" spans="1:31">
      <c r="A10214">
        <v>26110</v>
      </c>
      <c r="B10214" t="s">
        <v>9071</v>
      </c>
      <c r="C10214" t="s">
        <v>33477</v>
      </c>
      <c r="D10214" t="s">
        <v>33476</v>
      </c>
      <c r="E10214"/>
      <c r="F10214"/>
      <c r="G10214"/>
      <c r="H10214"/>
      <c r="I10214"/>
      <c r="J10214"/>
      <c r="U10214" s="43"/>
      <c r="AE10214"/>
    </row>
    <row r="10215" spans="1:31">
      <c r="A10215">
        <v>26400</v>
      </c>
      <c r="B10215" t="s">
        <v>9072</v>
      </c>
      <c r="C10215" t="s">
        <v>33477</v>
      </c>
      <c r="D10215" t="s">
        <v>33476</v>
      </c>
      <c r="E10215"/>
      <c r="F10215"/>
      <c r="G10215"/>
      <c r="H10215"/>
      <c r="I10215"/>
      <c r="J10215"/>
      <c r="U10215" s="43"/>
      <c r="AE10215"/>
    </row>
    <row r="10216" spans="1:31">
      <c r="A10216">
        <v>26270</v>
      </c>
      <c r="B10216" t="s">
        <v>9073</v>
      </c>
      <c r="C10216" t="s">
        <v>33477</v>
      </c>
      <c r="D10216" t="s">
        <v>33476</v>
      </c>
      <c r="E10216"/>
      <c r="F10216"/>
      <c r="G10216"/>
      <c r="H10216"/>
      <c r="I10216"/>
      <c r="J10216"/>
      <c r="U10216" s="43"/>
      <c r="AE10216"/>
    </row>
    <row r="10217" spans="1:31">
      <c r="A10217">
        <v>26310</v>
      </c>
      <c r="B10217" t="s">
        <v>9074</v>
      </c>
      <c r="C10217" t="s">
        <v>33478</v>
      </c>
      <c r="D10217" t="s">
        <v>33476</v>
      </c>
      <c r="E10217"/>
      <c r="F10217"/>
      <c r="G10217"/>
      <c r="H10217"/>
      <c r="I10217"/>
      <c r="J10217"/>
      <c r="U10217" s="43"/>
      <c r="AE10217"/>
    </row>
    <row r="10218" spans="1:31">
      <c r="A10218">
        <v>26170</v>
      </c>
      <c r="B10218" t="s">
        <v>9075</v>
      </c>
      <c r="C10218" t="s">
        <v>33477</v>
      </c>
      <c r="D10218" t="s">
        <v>33476</v>
      </c>
      <c r="E10218"/>
      <c r="F10218"/>
      <c r="G10218"/>
      <c r="H10218"/>
      <c r="I10218"/>
      <c r="J10218"/>
      <c r="U10218" s="43"/>
      <c r="AE10218"/>
    </row>
    <row r="10219" spans="1:31">
      <c r="A10219">
        <v>26170</v>
      </c>
      <c r="B10219" t="s">
        <v>9076</v>
      </c>
      <c r="C10219" t="s">
        <v>33477</v>
      </c>
      <c r="D10219" t="s">
        <v>33476</v>
      </c>
      <c r="E10219"/>
      <c r="F10219"/>
      <c r="G10219"/>
      <c r="H10219"/>
      <c r="I10219"/>
      <c r="J10219"/>
      <c r="U10219" s="43"/>
      <c r="AE10219"/>
    </row>
    <row r="10220" spans="1:31">
      <c r="A10220">
        <v>26110</v>
      </c>
      <c r="B10220" t="s">
        <v>9077</v>
      </c>
      <c r="C10220" t="s">
        <v>33477</v>
      </c>
      <c r="D10220" t="s">
        <v>33476</v>
      </c>
      <c r="E10220"/>
      <c r="F10220"/>
      <c r="G10220"/>
      <c r="H10220"/>
      <c r="I10220"/>
      <c r="J10220"/>
      <c r="U10220" s="43"/>
      <c r="AE10220"/>
    </row>
    <row r="10221" spans="1:31">
      <c r="A10221">
        <v>26740</v>
      </c>
      <c r="B10221" t="s">
        <v>9078</v>
      </c>
      <c r="C10221" t="s">
        <v>33477</v>
      </c>
      <c r="D10221" t="s">
        <v>33476</v>
      </c>
      <c r="E10221"/>
      <c r="F10221"/>
      <c r="G10221"/>
      <c r="H10221"/>
      <c r="I10221"/>
      <c r="J10221"/>
      <c r="U10221" s="43"/>
      <c r="AE10221"/>
    </row>
    <row r="10222" spans="1:31">
      <c r="A10222">
        <v>26770</v>
      </c>
      <c r="B10222" t="s">
        <v>9079</v>
      </c>
      <c r="C10222" t="s">
        <v>33477</v>
      </c>
      <c r="D10222" t="s">
        <v>33476</v>
      </c>
      <c r="E10222"/>
      <c r="F10222"/>
      <c r="G10222"/>
      <c r="H10222"/>
      <c r="I10222"/>
      <c r="J10222"/>
      <c r="U10222" s="43"/>
      <c r="AE10222"/>
    </row>
    <row r="10223" spans="1:31">
      <c r="A10223">
        <v>26570</v>
      </c>
      <c r="B10223" t="s">
        <v>9080</v>
      </c>
      <c r="C10223" t="s">
        <v>33478</v>
      </c>
      <c r="D10223" t="s">
        <v>33476</v>
      </c>
      <c r="E10223"/>
      <c r="F10223"/>
      <c r="G10223"/>
      <c r="H10223"/>
      <c r="I10223"/>
      <c r="J10223"/>
      <c r="U10223" s="43"/>
      <c r="AE10223"/>
    </row>
    <row r="10224" spans="1:31">
      <c r="A10224">
        <v>26350</v>
      </c>
      <c r="B10224" t="s">
        <v>9081</v>
      </c>
      <c r="C10224" t="s">
        <v>33477</v>
      </c>
      <c r="D10224" t="s">
        <v>33476</v>
      </c>
      <c r="E10224"/>
      <c r="F10224"/>
      <c r="G10224"/>
      <c r="H10224"/>
      <c r="I10224"/>
      <c r="J10224"/>
      <c r="U10224" s="43"/>
      <c r="AE10224"/>
    </row>
    <row r="10225" spans="1:31">
      <c r="A10225">
        <v>26400</v>
      </c>
      <c r="B10225" t="s">
        <v>9082</v>
      </c>
      <c r="C10225" t="s">
        <v>33477</v>
      </c>
      <c r="D10225" t="s">
        <v>33476</v>
      </c>
      <c r="E10225"/>
      <c r="F10225"/>
      <c r="G10225"/>
      <c r="H10225"/>
      <c r="I10225"/>
      <c r="J10225"/>
      <c r="U10225" s="43"/>
      <c r="AE10225"/>
    </row>
    <row r="10226" spans="1:31">
      <c r="A10226">
        <v>26760</v>
      </c>
      <c r="B10226" t="s">
        <v>9083</v>
      </c>
      <c r="C10226" t="s">
        <v>33477</v>
      </c>
      <c r="D10226" t="s">
        <v>33476</v>
      </c>
      <c r="E10226"/>
      <c r="F10226"/>
      <c r="G10226"/>
      <c r="H10226"/>
      <c r="I10226"/>
      <c r="J10226"/>
      <c r="U10226" s="43"/>
      <c r="AE10226"/>
    </row>
    <row r="10227" spans="1:31">
      <c r="A10227">
        <v>26120</v>
      </c>
      <c r="B10227" t="s">
        <v>9084</v>
      </c>
      <c r="C10227" t="s">
        <v>33477</v>
      </c>
      <c r="D10227" t="s">
        <v>33476</v>
      </c>
      <c r="E10227"/>
      <c r="F10227"/>
      <c r="G10227"/>
      <c r="H10227"/>
      <c r="I10227"/>
      <c r="J10227"/>
      <c r="U10227" s="43"/>
      <c r="AE10227"/>
    </row>
    <row r="10228" spans="1:31">
      <c r="A10228">
        <v>26120</v>
      </c>
      <c r="B10228" t="s">
        <v>9084</v>
      </c>
      <c r="C10228" t="s">
        <v>33477</v>
      </c>
      <c r="D10228" t="s">
        <v>33476</v>
      </c>
      <c r="E10228"/>
      <c r="F10228"/>
      <c r="G10228"/>
      <c r="H10228"/>
      <c r="I10228"/>
      <c r="J10228"/>
      <c r="U10228" s="43"/>
      <c r="AE10228"/>
    </row>
    <row r="10229" spans="1:31">
      <c r="A10229">
        <v>26200</v>
      </c>
      <c r="B10229" t="s">
        <v>9085</v>
      </c>
      <c r="C10229" t="s">
        <v>33477</v>
      </c>
      <c r="D10229" t="s">
        <v>33476</v>
      </c>
      <c r="E10229"/>
      <c r="F10229"/>
      <c r="G10229"/>
      <c r="H10229"/>
      <c r="I10229"/>
      <c r="J10229"/>
      <c r="U10229" s="43"/>
      <c r="AE10229"/>
    </row>
    <row r="10230" spans="1:31">
      <c r="A10230">
        <v>26510</v>
      </c>
      <c r="B10230" t="s">
        <v>9086</v>
      </c>
      <c r="C10230" t="s">
        <v>33478</v>
      </c>
      <c r="D10230" t="s">
        <v>33476</v>
      </c>
      <c r="E10230"/>
      <c r="F10230"/>
      <c r="G10230"/>
      <c r="H10230"/>
      <c r="I10230"/>
      <c r="J10230"/>
      <c r="U10230" s="43"/>
      <c r="AE10230"/>
    </row>
    <row r="10231" spans="1:31">
      <c r="A10231">
        <v>26560</v>
      </c>
      <c r="B10231" t="s">
        <v>9087</v>
      </c>
      <c r="C10231" t="s">
        <v>33478</v>
      </c>
      <c r="D10231" t="s">
        <v>33476</v>
      </c>
      <c r="E10231"/>
      <c r="F10231"/>
      <c r="G10231"/>
      <c r="H10231"/>
      <c r="I10231"/>
      <c r="J10231"/>
      <c r="U10231" s="43"/>
      <c r="AE10231"/>
    </row>
    <row r="10232" spans="1:31">
      <c r="A10232">
        <v>26170</v>
      </c>
      <c r="B10232" t="s">
        <v>9088</v>
      </c>
      <c r="C10232" t="s">
        <v>33477</v>
      </c>
      <c r="D10232" t="s">
        <v>33476</v>
      </c>
      <c r="E10232"/>
      <c r="F10232"/>
      <c r="G10232"/>
      <c r="H10232"/>
      <c r="I10232"/>
      <c r="J10232"/>
      <c r="U10232" s="43"/>
      <c r="AE10232"/>
    </row>
    <row r="10233" spans="1:31">
      <c r="A10233">
        <v>26220</v>
      </c>
      <c r="B10233" t="s">
        <v>9089</v>
      </c>
      <c r="C10233" t="s">
        <v>33477</v>
      </c>
      <c r="D10233" t="s">
        <v>33476</v>
      </c>
      <c r="E10233"/>
      <c r="F10233"/>
      <c r="G10233"/>
      <c r="H10233"/>
      <c r="I10233"/>
      <c r="J10233"/>
      <c r="U10233" s="43"/>
      <c r="AE10233"/>
    </row>
    <row r="10234" spans="1:31">
      <c r="A10234">
        <v>26230</v>
      </c>
      <c r="B10234" t="s">
        <v>9090</v>
      </c>
      <c r="C10234" t="s">
        <v>33477</v>
      </c>
      <c r="D10234" t="s">
        <v>33476</v>
      </c>
      <c r="E10234"/>
      <c r="F10234"/>
      <c r="G10234"/>
      <c r="H10234"/>
      <c r="I10234"/>
      <c r="J10234"/>
      <c r="U10234" s="43"/>
      <c r="AE10234"/>
    </row>
    <row r="10235" spans="1:31">
      <c r="A10235">
        <v>26310</v>
      </c>
      <c r="B10235" t="s">
        <v>9091</v>
      </c>
      <c r="C10235" t="s">
        <v>33478</v>
      </c>
      <c r="D10235" t="s">
        <v>33476</v>
      </c>
      <c r="E10235"/>
      <c r="F10235"/>
      <c r="G10235"/>
      <c r="H10235"/>
      <c r="I10235"/>
      <c r="J10235"/>
      <c r="U10235" s="43"/>
      <c r="AE10235"/>
    </row>
    <row r="10236" spans="1:31">
      <c r="A10236">
        <v>26150</v>
      </c>
      <c r="B10236" t="s">
        <v>9092</v>
      </c>
      <c r="C10236" t="s">
        <v>33478</v>
      </c>
      <c r="D10236" t="s">
        <v>33476</v>
      </c>
      <c r="E10236"/>
      <c r="F10236"/>
      <c r="G10236"/>
      <c r="H10236"/>
      <c r="I10236"/>
      <c r="J10236"/>
      <c r="U10236" s="43"/>
      <c r="AE10236"/>
    </row>
    <row r="10237" spans="1:31">
      <c r="A10237">
        <v>26120</v>
      </c>
      <c r="B10237" t="s">
        <v>9093</v>
      </c>
      <c r="C10237" t="s">
        <v>33477</v>
      </c>
      <c r="D10237" t="s">
        <v>33476</v>
      </c>
      <c r="E10237"/>
      <c r="F10237"/>
      <c r="G10237"/>
      <c r="H10237"/>
      <c r="I10237"/>
      <c r="J10237"/>
      <c r="U10237" s="43"/>
      <c r="AE10237"/>
    </row>
    <row r="10238" spans="1:31">
      <c r="A10238">
        <v>26750</v>
      </c>
      <c r="B10238" t="s">
        <v>9094</v>
      </c>
      <c r="C10238" t="s">
        <v>33477</v>
      </c>
      <c r="D10238" t="s">
        <v>33476</v>
      </c>
      <c r="E10238"/>
      <c r="F10238"/>
      <c r="G10238"/>
      <c r="H10238"/>
      <c r="I10238"/>
      <c r="J10238"/>
      <c r="U10238" s="43"/>
      <c r="AE10238"/>
    </row>
    <row r="10239" spans="1:31">
      <c r="A10239">
        <v>26800</v>
      </c>
      <c r="B10239" t="s">
        <v>9095</v>
      </c>
      <c r="C10239" t="s">
        <v>33477</v>
      </c>
      <c r="D10239" t="s">
        <v>33476</v>
      </c>
      <c r="E10239"/>
      <c r="F10239"/>
      <c r="G10239"/>
      <c r="H10239"/>
      <c r="I10239"/>
      <c r="J10239"/>
      <c r="U10239" s="43"/>
      <c r="AE10239"/>
    </row>
    <row r="10240" spans="1:31">
      <c r="A10240">
        <v>26510</v>
      </c>
      <c r="B10240" t="s">
        <v>9096</v>
      </c>
      <c r="C10240" t="s">
        <v>33478</v>
      </c>
      <c r="D10240" t="s">
        <v>33476</v>
      </c>
      <c r="E10240"/>
      <c r="F10240"/>
      <c r="G10240"/>
      <c r="H10240"/>
      <c r="I10240"/>
      <c r="J10240"/>
      <c r="U10240" s="43"/>
      <c r="AE10240"/>
    </row>
    <row r="10241" spans="1:31">
      <c r="A10241">
        <v>26350</v>
      </c>
      <c r="B10241" t="s">
        <v>9097</v>
      </c>
      <c r="C10241" t="s">
        <v>33477</v>
      </c>
      <c r="D10241" t="s">
        <v>33476</v>
      </c>
      <c r="E10241"/>
      <c r="F10241"/>
      <c r="G10241"/>
      <c r="H10241"/>
      <c r="I10241"/>
      <c r="J10241"/>
      <c r="U10241" s="43"/>
      <c r="AE10241"/>
    </row>
    <row r="10242" spans="1:31">
      <c r="A10242">
        <v>26350</v>
      </c>
      <c r="B10242" t="s">
        <v>9097</v>
      </c>
      <c r="C10242" t="s">
        <v>33477</v>
      </c>
      <c r="D10242" t="s">
        <v>33476</v>
      </c>
      <c r="E10242"/>
      <c r="F10242"/>
      <c r="G10242"/>
      <c r="H10242"/>
      <c r="I10242"/>
      <c r="J10242"/>
      <c r="U10242" s="43"/>
      <c r="AE10242"/>
    </row>
    <row r="10243" spans="1:31">
      <c r="A10243">
        <v>26350</v>
      </c>
      <c r="B10243" t="s">
        <v>9097</v>
      </c>
      <c r="C10243" t="s">
        <v>33477</v>
      </c>
      <c r="D10243" t="s">
        <v>33476</v>
      </c>
      <c r="E10243"/>
      <c r="F10243"/>
      <c r="G10243"/>
      <c r="H10243"/>
      <c r="I10243"/>
      <c r="J10243"/>
      <c r="U10243" s="43"/>
      <c r="AE10243"/>
    </row>
    <row r="10244" spans="1:31">
      <c r="A10244">
        <v>26130</v>
      </c>
      <c r="B10244" t="s">
        <v>9098</v>
      </c>
      <c r="C10244" t="s">
        <v>33477</v>
      </c>
      <c r="D10244" t="s">
        <v>33476</v>
      </c>
      <c r="E10244"/>
      <c r="F10244"/>
      <c r="G10244"/>
      <c r="H10244"/>
      <c r="I10244"/>
      <c r="J10244"/>
      <c r="U10244" s="43"/>
      <c r="AE10244"/>
    </row>
    <row r="10245" spans="1:31">
      <c r="A10245">
        <v>26120</v>
      </c>
      <c r="B10245" t="s">
        <v>9099</v>
      </c>
      <c r="C10245" t="s">
        <v>33477</v>
      </c>
      <c r="D10245" t="s">
        <v>33476</v>
      </c>
      <c r="E10245"/>
      <c r="F10245"/>
      <c r="G10245"/>
      <c r="H10245"/>
      <c r="I10245"/>
      <c r="J10245"/>
      <c r="U10245" s="43"/>
      <c r="AE10245"/>
    </row>
    <row r="10246" spans="1:31">
      <c r="A10246">
        <v>26210</v>
      </c>
      <c r="B10246" t="s">
        <v>9100</v>
      </c>
      <c r="C10246" t="s">
        <v>33477</v>
      </c>
      <c r="D10246" t="s">
        <v>33476</v>
      </c>
      <c r="E10246"/>
      <c r="F10246"/>
      <c r="G10246"/>
      <c r="H10246"/>
      <c r="I10246"/>
      <c r="J10246"/>
      <c r="U10246" s="43"/>
      <c r="AE10246"/>
    </row>
    <row r="10247" spans="1:31">
      <c r="A10247">
        <v>26460</v>
      </c>
      <c r="B10247" t="s">
        <v>9101</v>
      </c>
      <c r="C10247" t="s">
        <v>33478</v>
      </c>
      <c r="D10247" t="s">
        <v>33476</v>
      </c>
      <c r="E10247"/>
      <c r="F10247"/>
      <c r="G10247"/>
      <c r="H10247"/>
      <c r="I10247"/>
      <c r="J10247"/>
      <c r="U10247" s="43"/>
      <c r="AE10247"/>
    </row>
    <row r="10248" spans="1:31">
      <c r="A10248">
        <v>26470</v>
      </c>
      <c r="B10248" t="s">
        <v>9102</v>
      </c>
      <c r="C10248" t="s">
        <v>33478</v>
      </c>
      <c r="D10248" t="s">
        <v>33476</v>
      </c>
      <c r="E10248"/>
      <c r="F10248"/>
      <c r="G10248"/>
      <c r="H10248"/>
      <c r="I10248"/>
      <c r="J10248"/>
      <c r="U10248" s="43"/>
      <c r="AE10248"/>
    </row>
    <row r="10249" spans="1:31">
      <c r="A10249">
        <v>26240</v>
      </c>
      <c r="B10249" t="s">
        <v>9103</v>
      </c>
      <c r="C10249" t="s">
        <v>33477</v>
      </c>
      <c r="D10249" t="s">
        <v>33476</v>
      </c>
      <c r="E10249"/>
      <c r="F10249"/>
      <c r="G10249"/>
      <c r="H10249"/>
      <c r="I10249"/>
      <c r="J10249"/>
      <c r="U10249" s="43"/>
      <c r="AE10249"/>
    </row>
    <row r="10250" spans="1:31">
      <c r="A10250">
        <v>26240</v>
      </c>
      <c r="B10250" t="s">
        <v>9103</v>
      </c>
      <c r="C10250" t="s">
        <v>33477</v>
      </c>
      <c r="D10250" t="s">
        <v>33476</v>
      </c>
      <c r="E10250"/>
      <c r="F10250"/>
      <c r="G10250"/>
      <c r="H10250"/>
      <c r="I10250"/>
      <c r="J10250"/>
      <c r="U10250" s="43"/>
      <c r="AE10250"/>
    </row>
    <row r="10251" spans="1:31">
      <c r="A10251">
        <v>26190</v>
      </c>
      <c r="B10251" t="s">
        <v>9104</v>
      </c>
      <c r="C10251" t="s">
        <v>33477</v>
      </c>
      <c r="D10251" t="s">
        <v>33476</v>
      </c>
      <c r="E10251"/>
      <c r="F10251"/>
      <c r="G10251"/>
      <c r="H10251"/>
      <c r="I10251"/>
      <c r="J10251"/>
      <c r="U10251" s="43"/>
      <c r="AE10251"/>
    </row>
    <row r="10252" spans="1:31">
      <c r="A10252">
        <v>26540</v>
      </c>
      <c r="B10252" t="s">
        <v>9105</v>
      </c>
      <c r="C10252" t="s">
        <v>33477</v>
      </c>
      <c r="D10252" t="e">
        <v>#N/A</v>
      </c>
      <c r="E10252"/>
      <c r="F10252"/>
      <c r="G10252"/>
      <c r="H10252"/>
      <c r="I10252"/>
      <c r="J10252"/>
      <c r="U10252" s="43"/>
      <c r="AE10252"/>
    </row>
    <row r="10253" spans="1:31">
      <c r="A10253">
        <v>26110</v>
      </c>
      <c r="B10253" t="s">
        <v>9106</v>
      </c>
      <c r="C10253" t="s">
        <v>33477</v>
      </c>
      <c r="D10253" t="s">
        <v>33476</v>
      </c>
      <c r="E10253"/>
      <c r="F10253"/>
      <c r="G10253"/>
      <c r="H10253"/>
      <c r="I10253"/>
      <c r="J10253"/>
      <c r="U10253" s="43"/>
      <c r="AE10253"/>
    </row>
    <row r="10254" spans="1:31">
      <c r="A10254">
        <v>26400</v>
      </c>
      <c r="B10254" t="s">
        <v>9107</v>
      </c>
      <c r="C10254" t="s">
        <v>33477</v>
      </c>
      <c r="D10254" t="s">
        <v>33476</v>
      </c>
      <c r="E10254"/>
      <c r="F10254"/>
      <c r="G10254"/>
      <c r="H10254"/>
      <c r="I10254"/>
      <c r="J10254"/>
      <c r="U10254" s="43"/>
      <c r="AE10254"/>
    </row>
    <row r="10255" spans="1:31">
      <c r="A10255">
        <v>26220</v>
      </c>
      <c r="B10255" t="s">
        <v>9108</v>
      </c>
      <c r="C10255" t="s">
        <v>33477</v>
      </c>
      <c r="D10255" t="s">
        <v>33476</v>
      </c>
      <c r="E10255"/>
      <c r="F10255"/>
      <c r="G10255"/>
      <c r="H10255"/>
      <c r="I10255"/>
      <c r="J10255"/>
      <c r="U10255" s="43"/>
      <c r="AE10255"/>
    </row>
    <row r="10256" spans="1:31">
      <c r="A10256">
        <v>26190</v>
      </c>
      <c r="B10256" t="s">
        <v>9109</v>
      </c>
      <c r="C10256" t="s">
        <v>33477</v>
      </c>
      <c r="D10256" t="s">
        <v>33476</v>
      </c>
      <c r="E10256"/>
      <c r="F10256"/>
      <c r="G10256"/>
      <c r="H10256"/>
      <c r="I10256"/>
      <c r="J10256"/>
      <c r="U10256" s="43"/>
      <c r="AE10256"/>
    </row>
    <row r="10257" spans="1:31">
      <c r="A10257">
        <v>26120</v>
      </c>
      <c r="B10257" t="s">
        <v>9110</v>
      </c>
      <c r="C10257" t="s">
        <v>33477</v>
      </c>
      <c r="D10257" t="s">
        <v>33476</v>
      </c>
      <c r="E10257"/>
      <c r="F10257"/>
      <c r="G10257"/>
      <c r="H10257"/>
      <c r="I10257"/>
      <c r="J10257"/>
      <c r="U10257" s="43"/>
      <c r="AE10257"/>
    </row>
    <row r="10258" spans="1:31">
      <c r="A10258">
        <v>26750</v>
      </c>
      <c r="B10258" t="s">
        <v>9111</v>
      </c>
      <c r="C10258" t="s">
        <v>33477</v>
      </c>
      <c r="D10258" t="s">
        <v>33476</v>
      </c>
      <c r="E10258"/>
      <c r="F10258"/>
      <c r="G10258"/>
      <c r="H10258"/>
      <c r="I10258"/>
      <c r="J10258"/>
      <c r="U10258" s="43"/>
      <c r="AE10258"/>
    </row>
    <row r="10259" spans="1:31">
      <c r="A10259">
        <v>26770</v>
      </c>
      <c r="B10259" t="s">
        <v>9112</v>
      </c>
      <c r="C10259" t="s">
        <v>33477</v>
      </c>
      <c r="D10259" t="s">
        <v>33476</v>
      </c>
      <c r="E10259"/>
      <c r="F10259"/>
      <c r="G10259"/>
      <c r="H10259"/>
      <c r="I10259"/>
      <c r="J10259"/>
      <c r="U10259" s="43"/>
      <c r="AE10259"/>
    </row>
    <row r="10260" spans="1:31">
      <c r="A10260">
        <v>26510</v>
      </c>
      <c r="B10260" t="s">
        <v>9113</v>
      </c>
      <c r="C10260" t="s">
        <v>33478</v>
      </c>
      <c r="D10260" t="s">
        <v>33476</v>
      </c>
      <c r="E10260"/>
      <c r="F10260"/>
      <c r="G10260"/>
      <c r="H10260"/>
      <c r="I10260"/>
      <c r="J10260"/>
      <c r="U10260" s="43"/>
      <c r="AE10260"/>
    </row>
    <row r="10261" spans="1:31">
      <c r="A10261">
        <v>26340</v>
      </c>
      <c r="B10261" t="s">
        <v>9114</v>
      </c>
      <c r="C10261" t="s">
        <v>33477</v>
      </c>
      <c r="D10261" t="s">
        <v>33476</v>
      </c>
      <c r="E10261"/>
      <c r="F10261"/>
      <c r="G10261"/>
      <c r="H10261"/>
      <c r="I10261"/>
      <c r="J10261"/>
      <c r="U10261" s="43"/>
      <c r="AE10261"/>
    </row>
    <row r="10262" spans="1:31">
      <c r="A10262">
        <v>26170</v>
      </c>
      <c r="B10262" t="s">
        <v>9115</v>
      </c>
      <c r="C10262" t="s">
        <v>33477</v>
      </c>
      <c r="D10262" t="s">
        <v>33476</v>
      </c>
      <c r="E10262"/>
      <c r="F10262"/>
      <c r="G10262"/>
      <c r="H10262"/>
      <c r="I10262"/>
      <c r="J10262"/>
      <c r="U10262" s="43"/>
      <c r="AE10262"/>
    </row>
    <row r="10263" spans="1:31">
      <c r="A10263">
        <v>26380</v>
      </c>
      <c r="B10263" t="s">
        <v>9116</v>
      </c>
      <c r="C10263" t="s">
        <v>33477</v>
      </c>
      <c r="D10263" t="e">
        <v>#N/A</v>
      </c>
      <c r="E10263"/>
      <c r="F10263"/>
      <c r="G10263"/>
      <c r="H10263"/>
      <c r="I10263"/>
      <c r="J10263"/>
      <c r="U10263" s="43"/>
      <c r="AE10263"/>
    </row>
    <row r="10264" spans="1:31">
      <c r="A10264">
        <v>26120</v>
      </c>
      <c r="B10264" t="s">
        <v>9117</v>
      </c>
      <c r="C10264" t="s">
        <v>33477</v>
      </c>
      <c r="D10264" t="s">
        <v>33476</v>
      </c>
      <c r="E10264"/>
      <c r="F10264"/>
      <c r="G10264"/>
      <c r="H10264"/>
      <c r="I10264"/>
      <c r="J10264"/>
      <c r="U10264" s="43"/>
      <c r="AE10264"/>
    </row>
    <row r="10265" spans="1:31">
      <c r="A10265">
        <v>26110</v>
      </c>
      <c r="B10265" t="s">
        <v>9118</v>
      </c>
      <c r="C10265" t="s">
        <v>33477</v>
      </c>
      <c r="D10265" t="s">
        <v>33476</v>
      </c>
      <c r="E10265"/>
      <c r="F10265"/>
      <c r="G10265"/>
      <c r="H10265"/>
      <c r="I10265"/>
      <c r="J10265"/>
      <c r="U10265" s="43"/>
      <c r="AE10265"/>
    </row>
    <row r="10266" spans="1:31">
      <c r="A10266">
        <v>26400</v>
      </c>
      <c r="B10266" t="s">
        <v>9119</v>
      </c>
      <c r="C10266" t="s">
        <v>33477</v>
      </c>
      <c r="D10266" t="s">
        <v>33476</v>
      </c>
      <c r="E10266"/>
      <c r="F10266"/>
      <c r="G10266"/>
      <c r="H10266"/>
      <c r="I10266"/>
      <c r="J10266"/>
      <c r="U10266" s="43"/>
      <c r="AE10266"/>
    </row>
    <row r="10267" spans="1:31">
      <c r="A10267">
        <v>26700</v>
      </c>
      <c r="B10267" t="s">
        <v>9120</v>
      </c>
      <c r="C10267" t="s">
        <v>33480</v>
      </c>
      <c r="D10267" t="s">
        <v>33476</v>
      </c>
      <c r="E10267"/>
      <c r="F10267"/>
      <c r="G10267"/>
      <c r="H10267"/>
      <c r="I10267"/>
      <c r="J10267"/>
      <c r="U10267" s="43"/>
      <c r="AE10267"/>
    </row>
    <row r="10268" spans="1:31">
      <c r="A10268">
        <v>26170</v>
      </c>
      <c r="B10268" t="s">
        <v>9121</v>
      </c>
      <c r="C10268" t="s">
        <v>33477</v>
      </c>
      <c r="D10268" t="s">
        <v>33476</v>
      </c>
      <c r="E10268"/>
      <c r="F10268"/>
      <c r="G10268"/>
      <c r="H10268"/>
      <c r="I10268"/>
      <c r="J10268"/>
      <c r="U10268" s="43"/>
      <c r="AE10268"/>
    </row>
    <row r="10269" spans="1:31">
      <c r="A10269">
        <v>26110</v>
      </c>
      <c r="B10269" t="s">
        <v>9122</v>
      </c>
      <c r="C10269" t="s">
        <v>33477</v>
      </c>
      <c r="D10269" t="s">
        <v>33476</v>
      </c>
      <c r="E10269"/>
      <c r="F10269"/>
      <c r="G10269"/>
      <c r="H10269"/>
      <c r="I10269"/>
      <c r="J10269"/>
      <c r="U10269" s="43"/>
      <c r="AE10269"/>
    </row>
    <row r="10270" spans="1:31">
      <c r="A10270">
        <v>26170</v>
      </c>
      <c r="B10270" t="s">
        <v>9123</v>
      </c>
      <c r="C10270" t="s">
        <v>33477</v>
      </c>
      <c r="D10270" t="s">
        <v>33476</v>
      </c>
      <c r="E10270"/>
      <c r="F10270"/>
      <c r="G10270"/>
      <c r="H10270"/>
      <c r="I10270"/>
      <c r="J10270"/>
      <c r="U10270" s="43"/>
      <c r="AE10270"/>
    </row>
    <row r="10271" spans="1:31">
      <c r="A10271">
        <v>26400</v>
      </c>
      <c r="B10271" t="s">
        <v>9124</v>
      </c>
      <c r="C10271" t="s">
        <v>33477</v>
      </c>
      <c r="D10271" t="s">
        <v>33476</v>
      </c>
      <c r="E10271"/>
      <c r="F10271"/>
      <c r="G10271"/>
      <c r="H10271"/>
      <c r="I10271"/>
      <c r="J10271"/>
      <c r="U10271" s="43"/>
      <c r="AE10271"/>
    </row>
    <row r="10272" spans="1:31">
      <c r="A10272">
        <v>26460</v>
      </c>
      <c r="B10272" t="s">
        <v>9125</v>
      </c>
      <c r="C10272" t="s">
        <v>33478</v>
      </c>
      <c r="D10272" t="s">
        <v>33476</v>
      </c>
      <c r="E10272"/>
      <c r="F10272"/>
      <c r="G10272"/>
      <c r="H10272"/>
      <c r="I10272"/>
      <c r="J10272"/>
      <c r="U10272" s="43"/>
      <c r="AE10272"/>
    </row>
    <row r="10273" spans="1:31">
      <c r="A10273">
        <v>26170</v>
      </c>
      <c r="B10273" t="s">
        <v>9126</v>
      </c>
      <c r="C10273" t="s">
        <v>33477</v>
      </c>
      <c r="D10273" t="s">
        <v>33476</v>
      </c>
      <c r="E10273"/>
      <c r="F10273"/>
      <c r="G10273"/>
      <c r="H10273"/>
      <c r="I10273"/>
      <c r="J10273"/>
      <c r="U10273" s="43"/>
      <c r="AE10273"/>
    </row>
    <row r="10274" spans="1:31">
      <c r="A10274">
        <v>26160</v>
      </c>
      <c r="B10274" t="s">
        <v>9127</v>
      </c>
      <c r="C10274" t="s">
        <v>33477</v>
      </c>
      <c r="D10274" t="s">
        <v>33476</v>
      </c>
      <c r="E10274"/>
      <c r="F10274"/>
      <c r="G10274"/>
      <c r="H10274"/>
      <c r="I10274"/>
      <c r="J10274"/>
      <c r="U10274" s="43"/>
      <c r="AE10274"/>
    </row>
    <row r="10275" spans="1:31">
      <c r="A10275">
        <v>26110</v>
      </c>
      <c r="B10275" t="s">
        <v>9128</v>
      </c>
      <c r="C10275" t="s">
        <v>33477</v>
      </c>
      <c r="D10275" t="s">
        <v>33476</v>
      </c>
      <c r="E10275"/>
      <c r="F10275"/>
      <c r="G10275"/>
      <c r="H10275"/>
      <c r="I10275"/>
      <c r="J10275"/>
      <c r="U10275" s="43"/>
      <c r="AE10275"/>
    </row>
    <row r="10276" spans="1:31">
      <c r="A10276">
        <v>26470</v>
      </c>
      <c r="B10276" t="s">
        <v>9129</v>
      </c>
      <c r="C10276" t="s">
        <v>33478</v>
      </c>
      <c r="D10276" t="s">
        <v>33476</v>
      </c>
      <c r="E10276"/>
      <c r="F10276"/>
      <c r="G10276"/>
      <c r="H10276"/>
      <c r="I10276"/>
      <c r="J10276"/>
      <c r="U10276" s="43"/>
      <c r="AE10276"/>
    </row>
    <row r="10277" spans="1:31">
      <c r="A10277">
        <v>26150</v>
      </c>
      <c r="B10277" t="s">
        <v>9130</v>
      </c>
      <c r="C10277" t="s">
        <v>33478</v>
      </c>
      <c r="D10277" t="s">
        <v>33476</v>
      </c>
      <c r="E10277"/>
      <c r="F10277"/>
      <c r="G10277"/>
      <c r="H10277"/>
      <c r="I10277"/>
      <c r="J10277"/>
      <c r="U10277" s="43"/>
      <c r="AE10277"/>
    </row>
    <row r="10278" spans="1:31">
      <c r="A10278">
        <v>26240</v>
      </c>
      <c r="B10278" t="s">
        <v>9131</v>
      </c>
      <c r="C10278" t="s">
        <v>33477</v>
      </c>
      <c r="D10278" t="s">
        <v>33476</v>
      </c>
      <c r="E10278"/>
      <c r="F10278"/>
      <c r="G10278"/>
      <c r="H10278"/>
      <c r="I10278"/>
      <c r="J10278"/>
      <c r="U10278" s="43"/>
      <c r="AE10278"/>
    </row>
    <row r="10279" spans="1:31">
      <c r="A10279">
        <v>26150</v>
      </c>
      <c r="B10279" t="s">
        <v>9132</v>
      </c>
      <c r="C10279" t="s">
        <v>33478</v>
      </c>
      <c r="D10279" t="s">
        <v>33476</v>
      </c>
      <c r="E10279"/>
      <c r="F10279"/>
      <c r="G10279"/>
      <c r="H10279"/>
      <c r="I10279"/>
      <c r="J10279"/>
      <c r="U10279" s="43"/>
      <c r="AE10279"/>
    </row>
    <row r="10280" spans="1:31">
      <c r="A10280">
        <v>26160</v>
      </c>
      <c r="B10280" t="s">
        <v>9133</v>
      </c>
      <c r="C10280" t="s">
        <v>33477</v>
      </c>
      <c r="D10280" t="s">
        <v>33476</v>
      </c>
      <c r="E10280"/>
      <c r="F10280"/>
      <c r="G10280"/>
      <c r="H10280"/>
      <c r="I10280"/>
      <c r="J10280"/>
      <c r="U10280" s="43"/>
      <c r="AE10280"/>
    </row>
    <row r="10281" spans="1:31">
      <c r="A10281">
        <v>26600</v>
      </c>
      <c r="B10281" t="s">
        <v>9134</v>
      </c>
      <c r="C10281" t="s">
        <v>33477</v>
      </c>
      <c r="D10281" t="s">
        <v>33476</v>
      </c>
      <c r="E10281"/>
      <c r="F10281"/>
      <c r="G10281"/>
      <c r="H10281"/>
      <c r="I10281"/>
      <c r="J10281"/>
      <c r="U10281" s="43"/>
      <c r="AE10281"/>
    </row>
    <row r="10282" spans="1:31">
      <c r="A10282">
        <v>26160</v>
      </c>
      <c r="B10282" t="s">
        <v>9135</v>
      </c>
      <c r="C10282" t="s">
        <v>33477</v>
      </c>
      <c r="D10282" t="s">
        <v>33476</v>
      </c>
      <c r="E10282"/>
      <c r="F10282"/>
      <c r="G10282"/>
      <c r="H10282"/>
      <c r="I10282"/>
      <c r="J10282"/>
      <c r="U10282" s="43"/>
      <c r="AE10282"/>
    </row>
    <row r="10283" spans="1:31">
      <c r="A10283">
        <v>26800</v>
      </c>
      <c r="B10283" t="s">
        <v>9136</v>
      </c>
      <c r="C10283" t="s">
        <v>33477</v>
      </c>
      <c r="D10283" t="s">
        <v>33476</v>
      </c>
      <c r="E10283"/>
      <c r="F10283"/>
      <c r="G10283"/>
      <c r="H10283"/>
      <c r="I10283"/>
      <c r="J10283"/>
      <c r="U10283" s="43"/>
      <c r="AE10283"/>
    </row>
    <row r="10284" spans="1:31">
      <c r="A10284">
        <v>26310</v>
      </c>
      <c r="B10284" t="s">
        <v>9137</v>
      </c>
      <c r="C10284" t="s">
        <v>33478</v>
      </c>
      <c r="D10284" t="s">
        <v>33476</v>
      </c>
      <c r="E10284"/>
      <c r="F10284"/>
      <c r="G10284"/>
      <c r="H10284"/>
      <c r="I10284"/>
      <c r="J10284"/>
      <c r="U10284" s="43"/>
      <c r="AE10284"/>
    </row>
    <row r="10285" spans="1:31">
      <c r="A10285">
        <v>26340</v>
      </c>
      <c r="B10285" t="s">
        <v>9138</v>
      </c>
      <c r="C10285" t="s">
        <v>33477</v>
      </c>
      <c r="D10285" t="s">
        <v>33476</v>
      </c>
      <c r="E10285"/>
      <c r="F10285"/>
      <c r="G10285"/>
      <c r="H10285"/>
      <c r="I10285"/>
      <c r="J10285"/>
      <c r="U10285" s="43"/>
      <c r="AE10285"/>
    </row>
    <row r="10286" spans="1:31">
      <c r="A10286">
        <v>26310</v>
      </c>
      <c r="B10286" t="s">
        <v>9139</v>
      </c>
      <c r="C10286" t="s">
        <v>33478</v>
      </c>
      <c r="D10286" t="s">
        <v>33476</v>
      </c>
      <c r="E10286"/>
      <c r="F10286"/>
      <c r="G10286"/>
      <c r="H10286"/>
      <c r="I10286"/>
      <c r="J10286"/>
      <c r="U10286" s="43"/>
      <c r="AE10286"/>
    </row>
    <row r="10287" spans="1:31">
      <c r="A10287">
        <v>26170</v>
      </c>
      <c r="B10287" t="s">
        <v>9140</v>
      </c>
      <c r="C10287" t="s">
        <v>33477</v>
      </c>
      <c r="D10287" t="s">
        <v>33476</v>
      </c>
      <c r="E10287"/>
      <c r="F10287"/>
      <c r="G10287"/>
      <c r="H10287"/>
      <c r="I10287"/>
      <c r="J10287"/>
      <c r="U10287" s="43"/>
      <c r="AE10287"/>
    </row>
    <row r="10288" spans="1:31">
      <c r="A10288">
        <v>26160</v>
      </c>
      <c r="B10288" t="s">
        <v>9141</v>
      </c>
      <c r="C10288" t="s">
        <v>33477</v>
      </c>
      <c r="D10288" t="s">
        <v>33476</v>
      </c>
      <c r="E10288"/>
      <c r="F10288"/>
      <c r="G10288"/>
      <c r="H10288"/>
      <c r="I10288"/>
      <c r="J10288"/>
      <c r="U10288" s="43"/>
      <c r="AE10288"/>
    </row>
    <row r="10289" spans="1:31">
      <c r="A10289">
        <v>26450</v>
      </c>
      <c r="B10289" t="s">
        <v>9142</v>
      </c>
      <c r="C10289" t="s">
        <v>33477</v>
      </c>
      <c r="D10289" t="s">
        <v>33476</v>
      </c>
      <c r="E10289"/>
      <c r="F10289"/>
      <c r="G10289"/>
      <c r="H10289"/>
      <c r="I10289"/>
      <c r="J10289"/>
      <c r="U10289" s="43"/>
      <c r="AE10289"/>
    </row>
    <row r="10290" spans="1:31">
      <c r="A10290">
        <v>26330</v>
      </c>
      <c r="B10290" t="s">
        <v>9143</v>
      </c>
      <c r="C10290" t="s">
        <v>33477</v>
      </c>
      <c r="D10290" t="s">
        <v>33476</v>
      </c>
      <c r="E10290"/>
      <c r="F10290"/>
      <c r="G10290"/>
      <c r="H10290"/>
      <c r="I10290"/>
      <c r="J10290"/>
      <c r="U10290" s="43"/>
      <c r="AE10290"/>
    </row>
    <row r="10291" spans="1:31">
      <c r="A10291">
        <v>26230</v>
      </c>
      <c r="B10291" t="s">
        <v>9144</v>
      </c>
      <c r="C10291" t="s">
        <v>33477</v>
      </c>
      <c r="D10291" t="s">
        <v>33476</v>
      </c>
      <c r="E10291"/>
      <c r="F10291"/>
      <c r="G10291"/>
      <c r="H10291"/>
      <c r="I10291"/>
      <c r="J10291"/>
      <c r="U10291" s="43"/>
      <c r="AE10291"/>
    </row>
    <row r="10292" spans="1:31">
      <c r="A10292">
        <v>26310</v>
      </c>
      <c r="B10292" t="s">
        <v>9145</v>
      </c>
      <c r="C10292" t="s">
        <v>33478</v>
      </c>
      <c r="D10292" t="s">
        <v>33476</v>
      </c>
      <c r="E10292"/>
      <c r="F10292"/>
      <c r="G10292"/>
      <c r="H10292"/>
      <c r="I10292"/>
      <c r="J10292"/>
      <c r="U10292" s="43"/>
      <c r="AE10292"/>
    </row>
    <row r="10293" spans="1:31">
      <c r="A10293">
        <v>26310</v>
      </c>
      <c r="B10293" t="s">
        <v>9145</v>
      </c>
      <c r="C10293" t="s">
        <v>33478</v>
      </c>
      <c r="D10293" t="s">
        <v>33476</v>
      </c>
      <c r="E10293"/>
      <c r="F10293"/>
      <c r="G10293"/>
      <c r="H10293"/>
      <c r="I10293"/>
      <c r="J10293"/>
      <c r="U10293" s="43"/>
      <c r="AE10293"/>
    </row>
    <row r="10294" spans="1:31">
      <c r="A10294">
        <v>26570</v>
      </c>
      <c r="B10294" t="s">
        <v>9146</v>
      </c>
      <c r="C10294" t="s">
        <v>33478</v>
      </c>
      <c r="D10294" t="s">
        <v>33476</v>
      </c>
      <c r="E10294"/>
      <c r="F10294"/>
      <c r="G10294"/>
      <c r="H10294"/>
      <c r="I10294"/>
      <c r="J10294"/>
      <c r="U10294" s="43"/>
      <c r="AE10294"/>
    </row>
    <row r="10295" spans="1:31">
      <c r="A10295">
        <v>26510</v>
      </c>
      <c r="B10295" t="s">
        <v>9147</v>
      </c>
      <c r="C10295" t="s">
        <v>33478</v>
      </c>
      <c r="D10295" t="s">
        <v>33476</v>
      </c>
      <c r="E10295"/>
      <c r="F10295"/>
      <c r="G10295"/>
      <c r="H10295"/>
      <c r="I10295"/>
      <c r="J10295"/>
      <c r="U10295" s="43"/>
      <c r="AE10295"/>
    </row>
    <row r="10296" spans="1:31">
      <c r="A10296">
        <v>26340</v>
      </c>
      <c r="B10296" t="s">
        <v>9148</v>
      </c>
      <c r="C10296" t="s">
        <v>33477</v>
      </c>
      <c r="D10296" t="s">
        <v>33476</v>
      </c>
      <c r="E10296"/>
      <c r="F10296"/>
      <c r="G10296"/>
      <c r="H10296"/>
      <c r="I10296"/>
      <c r="J10296"/>
      <c r="U10296" s="43"/>
      <c r="AE10296"/>
    </row>
    <row r="10297" spans="1:31">
      <c r="A10297">
        <v>26170</v>
      </c>
      <c r="B10297" t="s">
        <v>9149</v>
      </c>
      <c r="C10297" t="s">
        <v>33477</v>
      </c>
      <c r="D10297" t="s">
        <v>33476</v>
      </c>
      <c r="E10297"/>
      <c r="F10297"/>
      <c r="G10297"/>
      <c r="H10297"/>
      <c r="I10297"/>
      <c r="J10297"/>
      <c r="U10297" s="43"/>
      <c r="AE10297"/>
    </row>
    <row r="10298" spans="1:31">
      <c r="A10298">
        <v>26160</v>
      </c>
      <c r="B10298" t="s">
        <v>9150</v>
      </c>
      <c r="C10298" t="s">
        <v>33477</v>
      </c>
      <c r="D10298" t="s">
        <v>33476</v>
      </c>
      <c r="E10298"/>
      <c r="F10298"/>
      <c r="G10298"/>
      <c r="H10298"/>
      <c r="I10298"/>
      <c r="J10298"/>
      <c r="U10298" s="43"/>
      <c r="AE10298"/>
    </row>
    <row r="10299" spans="1:31">
      <c r="A10299">
        <v>26110</v>
      </c>
      <c r="B10299" t="s">
        <v>2019</v>
      </c>
      <c r="C10299" t="s">
        <v>33477</v>
      </c>
      <c r="D10299" t="s">
        <v>33476</v>
      </c>
      <c r="E10299"/>
      <c r="F10299"/>
      <c r="G10299"/>
      <c r="H10299"/>
      <c r="I10299"/>
      <c r="J10299"/>
      <c r="U10299" s="43"/>
      <c r="AE10299"/>
    </row>
    <row r="10300" spans="1:31">
      <c r="A10300">
        <v>26190</v>
      </c>
      <c r="B10300" t="s">
        <v>9151</v>
      </c>
      <c r="C10300" t="s">
        <v>33477</v>
      </c>
      <c r="D10300" t="s">
        <v>33476</v>
      </c>
      <c r="E10300"/>
      <c r="F10300"/>
      <c r="G10300"/>
      <c r="H10300"/>
      <c r="I10300"/>
      <c r="J10300"/>
      <c r="U10300" s="43"/>
      <c r="AE10300"/>
    </row>
    <row r="10301" spans="1:31">
      <c r="A10301">
        <v>26600</v>
      </c>
      <c r="B10301" t="s">
        <v>9152</v>
      </c>
      <c r="C10301" t="s">
        <v>33477</v>
      </c>
      <c r="D10301" t="s">
        <v>33476</v>
      </c>
      <c r="E10301"/>
      <c r="F10301"/>
      <c r="G10301"/>
      <c r="H10301"/>
      <c r="I10301"/>
      <c r="J10301"/>
      <c r="U10301" s="43"/>
      <c r="AE10301"/>
    </row>
    <row r="10302" spans="1:31">
      <c r="A10302">
        <v>26160</v>
      </c>
      <c r="B10302" t="s">
        <v>9153</v>
      </c>
      <c r="C10302" t="s">
        <v>33477</v>
      </c>
      <c r="D10302" t="s">
        <v>33476</v>
      </c>
      <c r="E10302"/>
      <c r="F10302"/>
      <c r="G10302"/>
      <c r="H10302"/>
      <c r="I10302"/>
      <c r="J10302"/>
      <c r="U10302" s="43"/>
      <c r="AE10302"/>
    </row>
    <row r="10303" spans="1:31">
      <c r="A10303">
        <v>26300</v>
      </c>
      <c r="B10303" t="s">
        <v>9154</v>
      </c>
      <c r="C10303" t="s">
        <v>33477</v>
      </c>
      <c r="D10303" t="s">
        <v>33476</v>
      </c>
      <c r="E10303"/>
      <c r="F10303"/>
      <c r="G10303"/>
      <c r="H10303"/>
      <c r="I10303"/>
      <c r="J10303"/>
      <c r="U10303" s="43"/>
      <c r="AE10303"/>
    </row>
    <row r="10304" spans="1:31">
      <c r="A10304">
        <v>26340</v>
      </c>
      <c r="B10304" t="s">
        <v>9155</v>
      </c>
      <c r="C10304" t="s">
        <v>33477</v>
      </c>
      <c r="D10304" t="s">
        <v>33476</v>
      </c>
      <c r="E10304"/>
      <c r="F10304"/>
      <c r="G10304"/>
      <c r="H10304"/>
      <c r="I10304"/>
      <c r="J10304"/>
      <c r="U10304" s="43"/>
      <c r="AE10304"/>
    </row>
    <row r="10305" spans="1:31">
      <c r="A10305">
        <v>26790</v>
      </c>
      <c r="B10305" t="s">
        <v>9156</v>
      </c>
      <c r="C10305" t="s">
        <v>33480</v>
      </c>
      <c r="D10305" t="s">
        <v>33476</v>
      </c>
      <c r="E10305"/>
      <c r="F10305"/>
      <c r="G10305"/>
      <c r="H10305"/>
      <c r="I10305"/>
      <c r="J10305"/>
      <c r="U10305" s="43"/>
      <c r="AE10305"/>
    </row>
    <row r="10306" spans="1:31">
      <c r="A10306">
        <v>26770</v>
      </c>
      <c r="B10306" t="s">
        <v>9157</v>
      </c>
      <c r="C10306" t="s">
        <v>33477</v>
      </c>
      <c r="D10306" t="s">
        <v>33476</v>
      </c>
      <c r="E10306"/>
      <c r="F10306"/>
      <c r="G10306"/>
      <c r="H10306"/>
      <c r="I10306"/>
      <c r="J10306"/>
      <c r="U10306" s="43"/>
      <c r="AE10306"/>
    </row>
    <row r="10307" spans="1:31">
      <c r="A10307">
        <v>26770</v>
      </c>
      <c r="B10307" t="s">
        <v>9157</v>
      </c>
      <c r="C10307" t="s">
        <v>33477</v>
      </c>
      <c r="D10307" t="s">
        <v>33476</v>
      </c>
      <c r="E10307"/>
      <c r="F10307"/>
      <c r="G10307"/>
      <c r="H10307"/>
      <c r="I10307"/>
      <c r="J10307"/>
      <c r="U10307" s="43"/>
      <c r="AE10307"/>
    </row>
    <row r="10308" spans="1:31">
      <c r="A10308">
        <v>26400</v>
      </c>
      <c r="B10308" t="s">
        <v>9158</v>
      </c>
      <c r="C10308" t="s">
        <v>33477</v>
      </c>
      <c r="D10308" t="s">
        <v>33476</v>
      </c>
      <c r="E10308"/>
      <c r="F10308"/>
      <c r="G10308"/>
      <c r="H10308"/>
      <c r="I10308"/>
      <c r="J10308"/>
      <c r="U10308" s="43"/>
      <c r="AE10308"/>
    </row>
    <row r="10309" spans="1:31">
      <c r="A10309">
        <v>26170</v>
      </c>
      <c r="B10309" t="s">
        <v>9159</v>
      </c>
      <c r="C10309" t="s">
        <v>33477</v>
      </c>
      <c r="D10309" t="s">
        <v>33476</v>
      </c>
      <c r="E10309"/>
      <c r="F10309"/>
      <c r="G10309"/>
      <c r="H10309"/>
      <c r="I10309"/>
      <c r="J10309"/>
      <c r="U10309" s="43"/>
      <c r="AE10309"/>
    </row>
    <row r="10310" spans="1:31">
      <c r="A10310">
        <v>26170</v>
      </c>
      <c r="B10310" t="s">
        <v>9160</v>
      </c>
      <c r="C10310" t="s">
        <v>33477</v>
      </c>
      <c r="D10310" t="s">
        <v>33476</v>
      </c>
      <c r="E10310"/>
      <c r="F10310"/>
      <c r="G10310"/>
      <c r="H10310"/>
      <c r="I10310"/>
      <c r="J10310"/>
      <c r="U10310" s="43"/>
      <c r="AE10310"/>
    </row>
    <row r="10311" spans="1:31">
      <c r="A10311">
        <v>26100</v>
      </c>
      <c r="B10311" t="s">
        <v>9161</v>
      </c>
      <c r="C10311" t="s">
        <v>33477</v>
      </c>
      <c r="D10311" t="s">
        <v>33476</v>
      </c>
      <c r="E10311"/>
      <c r="F10311"/>
      <c r="G10311"/>
      <c r="H10311"/>
      <c r="I10311"/>
      <c r="J10311"/>
      <c r="U10311" s="43"/>
      <c r="AE10311"/>
    </row>
    <row r="10312" spans="1:31">
      <c r="A10312">
        <v>26150</v>
      </c>
      <c r="B10312" t="s">
        <v>9162</v>
      </c>
      <c r="C10312" t="s">
        <v>33478</v>
      </c>
      <c r="D10312" t="s">
        <v>33476</v>
      </c>
      <c r="E10312"/>
      <c r="F10312"/>
      <c r="G10312"/>
      <c r="H10312"/>
      <c r="I10312"/>
      <c r="J10312"/>
      <c r="U10312" s="43"/>
      <c r="AE10312"/>
    </row>
    <row r="10313" spans="1:31">
      <c r="A10313">
        <v>26470</v>
      </c>
      <c r="B10313" t="s">
        <v>9163</v>
      </c>
      <c r="C10313" t="s">
        <v>33478</v>
      </c>
      <c r="D10313" t="s">
        <v>33476</v>
      </c>
      <c r="E10313"/>
      <c r="F10313"/>
      <c r="G10313"/>
      <c r="H10313"/>
      <c r="I10313"/>
      <c r="J10313"/>
      <c r="U10313" s="43"/>
      <c r="AE10313"/>
    </row>
    <row r="10314" spans="1:31">
      <c r="A10314">
        <v>26230</v>
      </c>
      <c r="B10314" t="s">
        <v>9164</v>
      </c>
      <c r="C10314" t="s">
        <v>33477</v>
      </c>
      <c r="D10314" t="s">
        <v>33476</v>
      </c>
      <c r="E10314"/>
      <c r="F10314"/>
      <c r="G10314"/>
      <c r="H10314"/>
      <c r="I10314"/>
      <c r="J10314"/>
      <c r="U10314" s="43"/>
      <c r="AE10314"/>
    </row>
    <row r="10315" spans="1:31">
      <c r="A10315">
        <v>26770</v>
      </c>
      <c r="B10315" t="s">
        <v>9165</v>
      </c>
      <c r="C10315" t="s">
        <v>33477</v>
      </c>
      <c r="D10315" t="s">
        <v>33476</v>
      </c>
      <c r="E10315"/>
      <c r="F10315"/>
      <c r="G10315"/>
      <c r="H10315"/>
      <c r="I10315"/>
      <c r="J10315"/>
      <c r="U10315" s="43"/>
      <c r="AE10315"/>
    </row>
    <row r="10316" spans="1:31">
      <c r="A10316">
        <v>26510</v>
      </c>
      <c r="B10316" t="s">
        <v>9166</v>
      </c>
      <c r="C10316" t="s">
        <v>33478</v>
      </c>
      <c r="D10316" t="s">
        <v>33476</v>
      </c>
      <c r="E10316"/>
      <c r="F10316"/>
      <c r="G10316"/>
      <c r="H10316"/>
      <c r="I10316"/>
      <c r="J10316"/>
      <c r="U10316" s="43"/>
      <c r="AE10316"/>
    </row>
    <row r="10317" spans="1:31">
      <c r="A10317">
        <v>26450</v>
      </c>
      <c r="B10317" t="s">
        <v>9167</v>
      </c>
      <c r="C10317" t="s">
        <v>33477</v>
      </c>
      <c r="D10317" t="s">
        <v>33476</v>
      </c>
      <c r="E10317"/>
      <c r="F10317"/>
      <c r="G10317"/>
      <c r="H10317"/>
      <c r="I10317"/>
      <c r="J10317"/>
      <c r="U10317" s="43"/>
      <c r="AE10317"/>
    </row>
    <row r="10318" spans="1:31">
      <c r="A10318">
        <v>26510</v>
      </c>
      <c r="B10318" t="s">
        <v>9168</v>
      </c>
      <c r="C10318" t="s">
        <v>33478</v>
      </c>
      <c r="D10318" t="s">
        <v>33476</v>
      </c>
      <c r="E10318"/>
      <c r="F10318"/>
      <c r="G10318"/>
      <c r="H10318"/>
      <c r="I10318"/>
      <c r="J10318"/>
      <c r="U10318" s="43"/>
      <c r="AE10318"/>
    </row>
    <row r="10319" spans="1:31">
      <c r="A10319">
        <v>26340</v>
      </c>
      <c r="B10319" t="s">
        <v>9169</v>
      </c>
      <c r="C10319" t="s">
        <v>33477</v>
      </c>
      <c r="D10319" t="s">
        <v>33476</v>
      </c>
      <c r="E10319"/>
      <c r="F10319"/>
      <c r="G10319"/>
      <c r="H10319"/>
      <c r="I10319"/>
      <c r="J10319"/>
      <c r="U10319" s="43"/>
      <c r="AE10319"/>
    </row>
    <row r="10320" spans="1:31">
      <c r="A10320">
        <v>26420</v>
      </c>
      <c r="B10320" t="s">
        <v>9170</v>
      </c>
      <c r="C10320" t="s">
        <v>33478</v>
      </c>
      <c r="D10320" t="s">
        <v>33476</v>
      </c>
      <c r="E10320"/>
      <c r="F10320"/>
      <c r="G10320"/>
      <c r="H10320"/>
      <c r="I10320"/>
      <c r="J10320"/>
      <c r="U10320" s="43"/>
      <c r="AE10320"/>
    </row>
    <row r="10321" spans="1:31">
      <c r="A10321">
        <v>26420</v>
      </c>
      <c r="B10321" t="s">
        <v>9170</v>
      </c>
      <c r="C10321" t="s">
        <v>33478</v>
      </c>
      <c r="D10321" t="s">
        <v>33476</v>
      </c>
      <c r="E10321"/>
      <c r="F10321"/>
      <c r="G10321"/>
      <c r="H10321"/>
      <c r="I10321"/>
      <c r="J10321"/>
      <c r="U10321" s="43"/>
      <c r="AE10321"/>
    </row>
    <row r="10322" spans="1:31">
      <c r="A10322">
        <v>26420</v>
      </c>
      <c r="B10322" t="s">
        <v>9170</v>
      </c>
      <c r="C10322" t="s">
        <v>33478</v>
      </c>
      <c r="D10322" t="s">
        <v>33476</v>
      </c>
      <c r="E10322"/>
      <c r="F10322"/>
      <c r="G10322"/>
      <c r="H10322"/>
      <c r="I10322"/>
      <c r="J10322"/>
      <c r="U10322" s="43"/>
      <c r="AE10322"/>
    </row>
    <row r="10323" spans="1:31">
      <c r="A10323">
        <v>26150</v>
      </c>
      <c r="B10323" t="s">
        <v>9171</v>
      </c>
      <c r="C10323" t="s">
        <v>33478</v>
      </c>
      <c r="D10323" t="s">
        <v>33476</v>
      </c>
      <c r="E10323"/>
      <c r="F10323"/>
      <c r="G10323"/>
      <c r="H10323"/>
      <c r="I10323"/>
      <c r="J10323"/>
      <c r="U10323" s="43"/>
      <c r="AE10323"/>
    </row>
    <row r="10324" spans="1:31">
      <c r="A10324">
        <v>26170</v>
      </c>
      <c r="B10324" t="s">
        <v>9172</v>
      </c>
      <c r="C10324" t="s">
        <v>33477</v>
      </c>
      <c r="D10324" t="s">
        <v>33476</v>
      </c>
      <c r="E10324"/>
      <c r="F10324"/>
      <c r="G10324"/>
      <c r="H10324"/>
      <c r="I10324"/>
      <c r="J10324"/>
      <c r="U10324" s="43"/>
      <c r="AE10324"/>
    </row>
    <row r="10325" spans="1:31">
      <c r="A10325">
        <v>26330</v>
      </c>
      <c r="B10325" t="s">
        <v>5560</v>
      </c>
      <c r="C10325" t="s">
        <v>33477</v>
      </c>
      <c r="D10325" t="s">
        <v>33476</v>
      </c>
      <c r="E10325"/>
      <c r="F10325"/>
      <c r="G10325"/>
      <c r="H10325"/>
      <c r="I10325"/>
      <c r="J10325"/>
      <c r="U10325" s="43"/>
      <c r="AE10325"/>
    </row>
    <row r="10326" spans="1:31">
      <c r="A10326">
        <v>26260</v>
      </c>
      <c r="B10326" t="s">
        <v>9173</v>
      </c>
      <c r="C10326" t="s">
        <v>33477</v>
      </c>
      <c r="D10326" t="s">
        <v>33476</v>
      </c>
      <c r="E10326"/>
      <c r="F10326"/>
      <c r="G10326"/>
      <c r="H10326"/>
      <c r="I10326"/>
      <c r="J10326"/>
      <c r="U10326" s="43"/>
      <c r="AE10326"/>
    </row>
    <row r="10327" spans="1:31">
      <c r="A10327">
        <v>26240</v>
      </c>
      <c r="B10327" t="s">
        <v>9174</v>
      </c>
      <c r="C10327" t="s">
        <v>33477</v>
      </c>
      <c r="D10327" t="s">
        <v>33476</v>
      </c>
      <c r="E10327"/>
      <c r="F10327"/>
      <c r="G10327"/>
      <c r="H10327"/>
      <c r="I10327"/>
      <c r="J10327"/>
      <c r="U10327" s="43"/>
      <c r="AE10327"/>
    </row>
    <row r="10328" spans="1:31">
      <c r="A10328">
        <v>26340</v>
      </c>
      <c r="B10328" t="s">
        <v>9175</v>
      </c>
      <c r="C10328" t="s">
        <v>33477</v>
      </c>
      <c r="D10328" t="s">
        <v>33476</v>
      </c>
      <c r="E10328"/>
      <c r="F10328"/>
      <c r="G10328"/>
      <c r="H10328"/>
      <c r="I10328"/>
      <c r="J10328"/>
      <c r="U10328" s="43"/>
      <c r="AE10328"/>
    </row>
    <row r="10329" spans="1:31">
      <c r="A10329">
        <v>26350</v>
      </c>
      <c r="B10329" t="s">
        <v>9176</v>
      </c>
      <c r="C10329" t="s">
        <v>33477</v>
      </c>
      <c r="D10329" t="s">
        <v>33476</v>
      </c>
      <c r="E10329"/>
      <c r="F10329"/>
      <c r="G10329"/>
      <c r="H10329"/>
      <c r="I10329"/>
      <c r="J10329"/>
      <c r="U10329" s="43"/>
      <c r="AE10329"/>
    </row>
    <row r="10330" spans="1:31">
      <c r="A10330">
        <v>26150</v>
      </c>
      <c r="B10330" t="s">
        <v>505</v>
      </c>
      <c r="C10330" t="s">
        <v>33478</v>
      </c>
      <c r="D10330" t="s">
        <v>33476</v>
      </c>
      <c r="E10330"/>
      <c r="F10330"/>
      <c r="G10330"/>
      <c r="H10330"/>
      <c r="I10330"/>
      <c r="J10330"/>
      <c r="U10330" s="43"/>
      <c r="AE10330"/>
    </row>
    <row r="10331" spans="1:31">
      <c r="A10331">
        <v>26310</v>
      </c>
      <c r="B10331" t="s">
        <v>9177</v>
      </c>
      <c r="C10331" t="s">
        <v>33478</v>
      </c>
      <c r="D10331" t="s">
        <v>33476</v>
      </c>
      <c r="E10331"/>
      <c r="F10331"/>
      <c r="G10331"/>
      <c r="H10331"/>
      <c r="I10331"/>
      <c r="J10331"/>
      <c r="U10331" s="43"/>
      <c r="AE10331"/>
    </row>
    <row r="10332" spans="1:31">
      <c r="A10332">
        <v>26260</v>
      </c>
      <c r="B10332" t="s">
        <v>9178</v>
      </c>
      <c r="C10332" t="s">
        <v>33477</v>
      </c>
      <c r="D10332" t="s">
        <v>33476</v>
      </c>
      <c r="E10332"/>
      <c r="F10332"/>
      <c r="G10332"/>
      <c r="H10332"/>
      <c r="I10332"/>
      <c r="J10332"/>
      <c r="U10332" s="43"/>
      <c r="AE10332"/>
    </row>
    <row r="10333" spans="1:31">
      <c r="A10333">
        <v>26190</v>
      </c>
      <c r="B10333" t="s">
        <v>9179</v>
      </c>
      <c r="C10333" t="s">
        <v>33477</v>
      </c>
      <c r="D10333" t="s">
        <v>33476</v>
      </c>
      <c r="E10333"/>
      <c r="F10333"/>
      <c r="G10333"/>
      <c r="H10333"/>
      <c r="I10333"/>
      <c r="J10333"/>
      <c r="U10333" s="43"/>
      <c r="AE10333"/>
    </row>
    <row r="10334" spans="1:31">
      <c r="A10334">
        <v>26170</v>
      </c>
      <c r="B10334" t="s">
        <v>9180</v>
      </c>
      <c r="C10334" t="s">
        <v>33477</v>
      </c>
      <c r="D10334" t="s">
        <v>33476</v>
      </c>
      <c r="E10334"/>
      <c r="F10334"/>
      <c r="G10334"/>
      <c r="H10334"/>
      <c r="I10334"/>
      <c r="J10334"/>
      <c r="U10334" s="43"/>
      <c r="AE10334"/>
    </row>
    <row r="10335" spans="1:31">
      <c r="A10335">
        <v>26110</v>
      </c>
      <c r="B10335" t="s">
        <v>9181</v>
      </c>
      <c r="C10335" t="s">
        <v>33477</v>
      </c>
      <c r="D10335" t="s">
        <v>33476</v>
      </c>
      <c r="E10335"/>
      <c r="F10335"/>
      <c r="G10335"/>
      <c r="H10335"/>
      <c r="I10335"/>
      <c r="J10335"/>
      <c r="U10335" s="43"/>
      <c r="AE10335"/>
    </row>
    <row r="10336" spans="1:31">
      <c r="A10336">
        <v>26160</v>
      </c>
      <c r="B10336" t="s">
        <v>9182</v>
      </c>
      <c r="C10336" t="s">
        <v>33477</v>
      </c>
      <c r="D10336" t="s">
        <v>33476</v>
      </c>
      <c r="E10336"/>
      <c r="F10336"/>
      <c r="G10336"/>
      <c r="H10336"/>
      <c r="I10336"/>
      <c r="J10336"/>
      <c r="U10336" s="43"/>
      <c r="AE10336"/>
    </row>
    <row r="10337" spans="1:31">
      <c r="A10337">
        <v>26110</v>
      </c>
      <c r="B10337" t="s">
        <v>9183</v>
      </c>
      <c r="C10337" t="s">
        <v>33477</v>
      </c>
      <c r="D10337" t="s">
        <v>33476</v>
      </c>
      <c r="E10337"/>
      <c r="F10337"/>
      <c r="G10337"/>
      <c r="H10337"/>
      <c r="I10337"/>
      <c r="J10337"/>
      <c r="U10337" s="43"/>
      <c r="AE10337"/>
    </row>
    <row r="10338" spans="1:31">
      <c r="A10338">
        <v>26190</v>
      </c>
      <c r="B10338" t="s">
        <v>9184</v>
      </c>
      <c r="C10338" t="s">
        <v>33477</v>
      </c>
      <c r="D10338" t="s">
        <v>33476</v>
      </c>
      <c r="E10338"/>
      <c r="F10338"/>
      <c r="G10338"/>
      <c r="H10338"/>
      <c r="I10338"/>
      <c r="J10338"/>
      <c r="U10338" s="43"/>
      <c r="AE10338"/>
    </row>
    <row r="10339" spans="1:31">
      <c r="A10339">
        <v>26150</v>
      </c>
      <c r="B10339" t="s">
        <v>9185</v>
      </c>
      <c r="C10339" t="s">
        <v>33478</v>
      </c>
      <c r="D10339" t="s">
        <v>33476</v>
      </c>
      <c r="E10339"/>
      <c r="F10339"/>
      <c r="G10339"/>
      <c r="H10339"/>
      <c r="I10339"/>
      <c r="J10339"/>
      <c r="U10339" s="43"/>
      <c r="AE10339"/>
    </row>
    <row r="10340" spans="1:31">
      <c r="A10340">
        <v>26420</v>
      </c>
      <c r="B10340" t="s">
        <v>9186</v>
      </c>
      <c r="C10340" t="s">
        <v>33478</v>
      </c>
      <c r="D10340" t="s">
        <v>33476</v>
      </c>
      <c r="E10340"/>
      <c r="F10340"/>
      <c r="G10340"/>
      <c r="H10340"/>
      <c r="I10340"/>
      <c r="J10340"/>
      <c r="U10340" s="43"/>
      <c r="AE10340"/>
    </row>
    <row r="10341" spans="1:31">
      <c r="A10341">
        <v>26350</v>
      </c>
      <c r="B10341" t="s">
        <v>9187</v>
      </c>
      <c r="C10341" t="s">
        <v>33477</v>
      </c>
      <c r="D10341" t="s">
        <v>33476</v>
      </c>
      <c r="E10341"/>
      <c r="F10341"/>
      <c r="G10341"/>
      <c r="H10341"/>
      <c r="I10341"/>
      <c r="J10341"/>
      <c r="U10341" s="43"/>
      <c r="AE10341"/>
    </row>
    <row r="10342" spans="1:31">
      <c r="A10342">
        <v>26190</v>
      </c>
      <c r="B10342" t="s">
        <v>9188</v>
      </c>
      <c r="C10342" t="s">
        <v>33477</v>
      </c>
      <c r="D10342" t="s">
        <v>33476</v>
      </c>
      <c r="E10342"/>
      <c r="F10342"/>
      <c r="G10342"/>
      <c r="H10342"/>
      <c r="I10342"/>
      <c r="J10342"/>
      <c r="U10342" s="43"/>
      <c r="AE10342"/>
    </row>
    <row r="10343" spans="1:31">
      <c r="A10343">
        <v>26740</v>
      </c>
      <c r="B10343" t="s">
        <v>9189</v>
      </c>
      <c r="C10343" t="s">
        <v>33477</v>
      </c>
      <c r="D10343" t="s">
        <v>33476</v>
      </c>
      <c r="E10343"/>
      <c r="F10343"/>
      <c r="G10343"/>
      <c r="H10343"/>
      <c r="I10343"/>
      <c r="J10343"/>
      <c r="U10343" s="43"/>
      <c r="AE10343"/>
    </row>
    <row r="10344" spans="1:31">
      <c r="A10344">
        <v>26320</v>
      </c>
      <c r="B10344" t="s">
        <v>9190</v>
      </c>
      <c r="C10344" t="s">
        <v>33477</v>
      </c>
      <c r="D10344" t="s">
        <v>33476</v>
      </c>
      <c r="E10344"/>
      <c r="F10344"/>
      <c r="G10344"/>
      <c r="H10344"/>
      <c r="I10344"/>
      <c r="J10344"/>
      <c r="U10344" s="43"/>
      <c r="AE10344"/>
    </row>
    <row r="10345" spans="1:31">
      <c r="A10345">
        <v>26330</v>
      </c>
      <c r="B10345" t="s">
        <v>9191</v>
      </c>
      <c r="C10345" t="s">
        <v>33477</v>
      </c>
      <c r="D10345" t="s">
        <v>33476</v>
      </c>
      <c r="E10345"/>
      <c r="F10345"/>
      <c r="G10345"/>
      <c r="H10345"/>
      <c r="I10345"/>
      <c r="J10345"/>
      <c r="U10345" s="43"/>
      <c r="AE10345"/>
    </row>
    <row r="10346" spans="1:31">
      <c r="A10346">
        <v>26420</v>
      </c>
      <c r="B10346" t="s">
        <v>9192</v>
      </c>
      <c r="C10346" t="s">
        <v>33478</v>
      </c>
      <c r="D10346" t="s">
        <v>33476</v>
      </c>
      <c r="E10346"/>
      <c r="F10346"/>
      <c r="G10346"/>
      <c r="H10346"/>
      <c r="I10346"/>
      <c r="J10346"/>
      <c r="U10346" s="43"/>
      <c r="AE10346"/>
    </row>
    <row r="10347" spans="1:31">
      <c r="A10347">
        <v>26190</v>
      </c>
      <c r="B10347" t="s">
        <v>9193</v>
      </c>
      <c r="C10347" t="s">
        <v>33477</v>
      </c>
      <c r="D10347" t="s">
        <v>33476</v>
      </c>
      <c r="E10347"/>
      <c r="F10347"/>
      <c r="G10347"/>
      <c r="H10347"/>
      <c r="I10347"/>
      <c r="J10347"/>
      <c r="U10347" s="43"/>
      <c r="AE10347"/>
    </row>
    <row r="10348" spans="1:31">
      <c r="A10348">
        <v>26110</v>
      </c>
      <c r="B10348" t="s">
        <v>9194</v>
      </c>
      <c r="C10348" t="s">
        <v>33477</v>
      </c>
      <c r="D10348" t="s">
        <v>33476</v>
      </c>
      <c r="E10348"/>
      <c r="F10348"/>
      <c r="G10348"/>
      <c r="H10348"/>
      <c r="I10348"/>
      <c r="J10348"/>
      <c r="U10348" s="43"/>
      <c r="AE10348"/>
    </row>
    <row r="10349" spans="1:31">
      <c r="A10349">
        <v>26510</v>
      </c>
      <c r="B10349" t="s">
        <v>9195</v>
      </c>
      <c r="C10349" t="s">
        <v>33478</v>
      </c>
      <c r="D10349" t="s">
        <v>33476</v>
      </c>
      <c r="E10349"/>
      <c r="F10349"/>
      <c r="G10349"/>
      <c r="H10349"/>
      <c r="I10349"/>
      <c r="J10349"/>
      <c r="U10349" s="43"/>
      <c r="AE10349"/>
    </row>
    <row r="10350" spans="1:31">
      <c r="A10350">
        <v>26750</v>
      </c>
      <c r="B10350" t="s">
        <v>9196</v>
      </c>
      <c r="C10350" t="s">
        <v>33477</v>
      </c>
      <c r="D10350" t="s">
        <v>33476</v>
      </c>
      <c r="E10350"/>
      <c r="F10350"/>
      <c r="G10350"/>
      <c r="H10350"/>
      <c r="I10350"/>
      <c r="J10350"/>
      <c r="U10350" s="43"/>
      <c r="AE10350"/>
    </row>
    <row r="10351" spans="1:31">
      <c r="A10351">
        <v>26190</v>
      </c>
      <c r="B10351" t="s">
        <v>9197</v>
      </c>
      <c r="C10351" t="s">
        <v>33477</v>
      </c>
      <c r="D10351" t="s">
        <v>33476</v>
      </c>
      <c r="E10351"/>
      <c r="F10351"/>
      <c r="G10351"/>
      <c r="H10351"/>
      <c r="I10351"/>
      <c r="J10351"/>
      <c r="U10351" s="43"/>
      <c r="AE10351"/>
    </row>
    <row r="10352" spans="1:31">
      <c r="A10352">
        <v>26340</v>
      </c>
      <c r="B10352" t="s">
        <v>9198</v>
      </c>
      <c r="C10352" t="s">
        <v>33477</v>
      </c>
      <c r="D10352" t="s">
        <v>33476</v>
      </c>
      <c r="E10352"/>
      <c r="F10352"/>
      <c r="G10352"/>
      <c r="H10352"/>
      <c r="I10352"/>
      <c r="J10352"/>
      <c r="U10352" s="43"/>
      <c r="AE10352"/>
    </row>
    <row r="10353" spans="1:31">
      <c r="A10353">
        <v>26770</v>
      </c>
      <c r="B10353" t="s">
        <v>9199</v>
      </c>
      <c r="C10353" t="s">
        <v>33477</v>
      </c>
      <c r="D10353" t="s">
        <v>33476</v>
      </c>
      <c r="E10353"/>
      <c r="F10353"/>
      <c r="G10353"/>
      <c r="H10353"/>
      <c r="I10353"/>
      <c r="J10353"/>
      <c r="U10353" s="43"/>
      <c r="AE10353"/>
    </row>
    <row r="10354" spans="1:31">
      <c r="A10354">
        <v>26750</v>
      </c>
      <c r="B10354" t="s">
        <v>9200</v>
      </c>
      <c r="C10354" t="s">
        <v>33477</v>
      </c>
      <c r="D10354" t="s">
        <v>33476</v>
      </c>
      <c r="E10354"/>
      <c r="F10354"/>
      <c r="G10354"/>
      <c r="H10354"/>
      <c r="I10354"/>
      <c r="J10354"/>
      <c r="U10354" s="43"/>
      <c r="AE10354"/>
    </row>
    <row r="10355" spans="1:31">
      <c r="A10355">
        <v>26130</v>
      </c>
      <c r="B10355" t="s">
        <v>9201</v>
      </c>
      <c r="C10355" t="s">
        <v>33477</v>
      </c>
      <c r="D10355" t="s">
        <v>33476</v>
      </c>
      <c r="E10355"/>
      <c r="F10355"/>
      <c r="G10355"/>
      <c r="H10355"/>
      <c r="I10355"/>
      <c r="J10355"/>
      <c r="U10355" s="43"/>
      <c r="AE10355"/>
    </row>
    <row r="10356" spans="1:31">
      <c r="A10356">
        <v>26140</v>
      </c>
      <c r="B10356" t="s">
        <v>9202</v>
      </c>
      <c r="C10356" t="s">
        <v>33477</v>
      </c>
      <c r="D10356" t="s">
        <v>33476</v>
      </c>
      <c r="E10356"/>
      <c r="F10356"/>
      <c r="G10356"/>
      <c r="H10356"/>
      <c r="I10356"/>
      <c r="J10356"/>
      <c r="U10356" s="43"/>
      <c r="AE10356"/>
    </row>
    <row r="10357" spans="1:31">
      <c r="A10357">
        <v>26130</v>
      </c>
      <c r="B10357" t="s">
        <v>9203</v>
      </c>
      <c r="C10357" t="s">
        <v>33477</v>
      </c>
      <c r="D10357" t="s">
        <v>33476</v>
      </c>
      <c r="E10357"/>
      <c r="F10357"/>
      <c r="G10357"/>
      <c r="H10357"/>
      <c r="I10357"/>
      <c r="J10357"/>
      <c r="U10357" s="43"/>
      <c r="AE10357"/>
    </row>
    <row r="10358" spans="1:31">
      <c r="A10358">
        <v>26410</v>
      </c>
      <c r="B10358" t="s">
        <v>9204</v>
      </c>
      <c r="C10358" t="s">
        <v>33478</v>
      </c>
      <c r="D10358" t="s">
        <v>33476</v>
      </c>
      <c r="E10358"/>
      <c r="F10358"/>
      <c r="G10358"/>
      <c r="H10358"/>
      <c r="I10358"/>
      <c r="J10358"/>
      <c r="U10358" s="43"/>
      <c r="AE10358"/>
    </row>
    <row r="10359" spans="1:31">
      <c r="A10359">
        <v>26340</v>
      </c>
      <c r="B10359" t="s">
        <v>9205</v>
      </c>
      <c r="C10359" t="s">
        <v>33477</v>
      </c>
      <c r="D10359" t="s">
        <v>33476</v>
      </c>
      <c r="E10359"/>
      <c r="F10359"/>
      <c r="G10359"/>
      <c r="H10359"/>
      <c r="I10359"/>
      <c r="J10359"/>
      <c r="U10359" s="43"/>
      <c r="AE10359"/>
    </row>
    <row r="10360" spans="1:31">
      <c r="A10360">
        <v>26110</v>
      </c>
      <c r="B10360" t="s">
        <v>9206</v>
      </c>
      <c r="C10360" t="s">
        <v>33477</v>
      </c>
      <c r="D10360" t="s">
        <v>33476</v>
      </c>
      <c r="E10360"/>
      <c r="F10360"/>
      <c r="G10360"/>
      <c r="H10360"/>
      <c r="I10360"/>
      <c r="J10360"/>
      <c r="U10360" s="43"/>
      <c r="AE10360"/>
    </row>
    <row r="10361" spans="1:31">
      <c r="A10361">
        <v>26210</v>
      </c>
      <c r="B10361" t="s">
        <v>9207</v>
      </c>
      <c r="C10361" t="s">
        <v>33477</v>
      </c>
      <c r="D10361" t="s">
        <v>33476</v>
      </c>
      <c r="E10361"/>
      <c r="F10361"/>
      <c r="G10361"/>
      <c r="H10361"/>
      <c r="I10361"/>
      <c r="J10361"/>
      <c r="U10361" s="43"/>
      <c r="AE10361"/>
    </row>
    <row r="10362" spans="1:31">
      <c r="A10362">
        <v>26190</v>
      </c>
      <c r="B10362" t="s">
        <v>9208</v>
      </c>
      <c r="C10362" t="s">
        <v>33477</v>
      </c>
      <c r="D10362" t="s">
        <v>33476</v>
      </c>
      <c r="E10362"/>
      <c r="F10362"/>
      <c r="G10362"/>
      <c r="H10362"/>
      <c r="I10362"/>
      <c r="J10362"/>
      <c r="U10362" s="43"/>
      <c r="AE10362"/>
    </row>
    <row r="10363" spans="1:31">
      <c r="A10363">
        <v>26240</v>
      </c>
      <c r="B10363" t="s">
        <v>9209</v>
      </c>
      <c r="C10363" t="s">
        <v>33477</v>
      </c>
      <c r="D10363" t="s">
        <v>33476</v>
      </c>
      <c r="E10363"/>
      <c r="F10363"/>
      <c r="G10363"/>
      <c r="H10363"/>
      <c r="I10363"/>
      <c r="J10363"/>
      <c r="U10363" s="43"/>
      <c r="AE10363"/>
    </row>
    <row r="10364" spans="1:31">
      <c r="A10364">
        <v>26240</v>
      </c>
      <c r="B10364" t="s">
        <v>5594</v>
      </c>
      <c r="C10364" t="s">
        <v>33477</v>
      </c>
      <c r="D10364" t="s">
        <v>33476</v>
      </c>
      <c r="E10364"/>
      <c r="F10364"/>
      <c r="G10364"/>
      <c r="H10364"/>
      <c r="I10364"/>
      <c r="J10364"/>
      <c r="U10364" s="43"/>
      <c r="AE10364"/>
    </row>
    <row r="10365" spans="1:31">
      <c r="A10365">
        <v>26160</v>
      </c>
      <c r="B10365" t="s">
        <v>9210</v>
      </c>
      <c r="C10365" t="s">
        <v>33477</v>
      </c>
      <c r="D10365" t="s">
        <v>33476</v>
      </c>
      <c r="E10365"/>
      <c r="F10365"/>
      <c r="G10365"/>
      <c r="H10365"/>
      <c r="I10365"/>
      <c r="J10365"/>
      <c r="U10365" s="43"/>
      <c r="AE10365"/>
    </row>
    <row r="10366" spans="1:31">
      <c r="A10366">
        <v>26770</v>
      </c>
      <c r="B10366" t="s">
        <v>9211</v>
      </c>
      <c r="C10366" t="s">
        <v>33477</v>
      </c>
      <c r="D10366" t="s">
        <v>33476</v>
      </c>
      <c r="E10366"/>
      <c r="F10366"/>
      <c r="G10366"/>
      <c r="H10366"/>
      <c r="I10366"/>
      <c r="J10366"/>
      <c r="U10366" s="43"/>
      <c r="AE10366"/>
    </row>
    <row r="10367" spans="1:31">
      <c r="A10367">
        <v>26400</v>
      </c>
      <c r="B10367" t="s">
        <v>9212</v>
      </c>
      <c r="C10367" t="s">
        <v>33477</v>
      </c>
      <c r="D10367" t="s">
        <v>33476</v>
      </c>
      <c r="E10367"/>
      <c r="F10367"/>
      <c r="G10367"/>
      <c r="H10367"/>
      <c r="I10367"/>
      <c r="J10367"/>
      <c r="U10367" s="43"/>
      <c r="AE10367"/>
    </row>
    <row r="10368" spans="1:31">
      <c r="A10368">
        <v>26270</v>
      </c>
      <c r="B10368" t="s">
        <v>9213</v>
      </c>
      <c r="C10368" t="s">
        <v>33477</v>
      </c>
      <c r="D10368" t="s">
        <v>33476</v>
      </c>
      <c r="E10368"/>
      <c r="F10368"/>
      <c r="G10368"/>
      <c r="H10368"/>
      <c r="I10368"/>
      <c r="J10368"/>
      <c r="U10368" s="43"/>
      <c r="AE10368"/>
    </row>
    <row r="10369" spans="1:31">
      <c r="A10369">
        <v>26270</v>
      </c>
      <c r="B10369" t="s">
        <v>9213</v>
      </c>
      <c r="C10369" t="s">
        <v>33477</v>
      </c>
      <c r="D10369" t="s">
        <v>33476</v>
      </c>
      <c r="E10369"/>
      <c r="F10369"/>
      <c r="G10369"/>
      <c r="H10369"/>
      <c r="I10369"/>
      <c r="J10369"/>
      <c r="U10369" s="43"/>
      <c r="AE10369"/>
    </row>
    <row r="10370" spans="1:31">
      <c r="A10370">
        <v>26740</v>
      </c>
      <c r="B10370" t="s">
        <v>9214</v>
      </c>
      <c r="C10370" t="s">
        <v>33477</v>
      </c>
      <c r="D10370" t="s">
        <v>33476</v>
      </c>
      <c r="E10370"/>
      <c r="F10370"/>
      <c r="G10370"/>
      <c r="H10370"/>
      <c r="I10370"/>
      <c r="J10370"/>
      <c r="U10370" s="43"/>
      <c r="AE10370"/>
    </row>
    <row r="10371" spans="1:31">
      <c r="A10371">
        <v>26740</v>
      </c>
      <c r="B10371" t="s">
        <v>9215</v>
      </c>
      <c r="C10371" t="s">
        <v>33477</v>
      </c>
      <c r="D10371" t="s">
        <v>33476</v>
      </c>
      <c r="E10371"/>
      <c r="F10371"/>
      <c r="G10371"/>
      <c r="H10371"/>
      <c r="I10371"/>
      <c r="J10371"/>
      <c r="U10371" s="43"/>
      <c r="AE10371"/>
    </row>
    <row r="10372" spans="1:31">
      <c r="A10372">
        <v>26740</v>
      </c>
      <c r="B10372" t="s">
        <v>9215</v>
      </c>
      <c r="C10372" t="s">
        <v>33477</v>
      </c>
      <c r="D10372" t="s">
        <v>33476</v>
      </c>
      <c r="E10372"/>
      <c r="F10372"/>
      <c r="G10372"/>
      <c r="H10372"/>
      <c r="I10372"/>
      <c r="J10372"/>
      <c r="U10372" s="43"/>
      <c r="AE10372"/>
    </row>
    <row r="10373" spans="1:31">
      <c r="A10373">
        <v>26560</v>
      </c>
      <c r="B10373" t="s">
        <v>9216</v>
      </c>
      <c r="C10373" t="s">
        <v>33478</v>
      </c>
      <c r="D10373" t="s">
        <v>33476</v>
      </c>
      <c r="E10373"/>
      <c r="F10373"/>
      <c r="G10373"/>
      <c r="H10373"/>
      <c r="I10373"/>
      <c r="J10373"/>
      <c r="U10373" s="43"/>
      <c r="AE10373"/>
    </row>
    <row r="10374" spans="1:31">
      <c r="A10374">
        <v>26600</v>
      </c>
      <c r="B10374" t="s">
        <v>9217</v>
      </c>
      <c r="C10374" t="s">
        <v>33477</v>
      </c>
      <c r="D10374" t="s">
        <v>33476</v>
      </c>
      <c r="E10374"/>
      <c r="F10374"/>
      <c r="G10374"/>
      <c r="H10374"/>
      <c r="I10374"/>
      <c r="J10374"/>
      <c r="U10374" s="43"/>
      <c r="AE10374"/>
    </row>
    <row r="10375" spans="1:31">
      <c r="A10375">
        <v>26130</v>
      </c>
      <c r="B10375" t="s">
        <v>9218</v>
      </c>
      <c r="C10375" t="s">
        <v>33477</v>
      </c>
      <c r="D10375" t="s">
        <v>33476</v>
      </c>
      <c r="E10375"/>
      <c r="F10375"/>
      <c r="G10375"/>
      <c r="H10375"/>
      <c r="I10375"/>
      <c r="J10375"/>
      <c r="U10375" s="43"/>
      <c r="AE10375"/>
    </row>
    <row r="10376" spans="1:31">
      <c r="A10376">
        <v>26160</v>
      </c>
      <c r="B10376" t="s">
        <v>9219</v>
      </c>
      <c r="C10376" t="s">
        <v>33477</v>
      </c>
      <c r="D10376" t="s">
        <v>33476</v>
      </c>
      <c r="E10376"/>
      <c r="F10376"/>
      <c r="G10376"/>
      <c r="H10376"/>
      <c r="I10376"/>
      <c r="J10376"/>
      <c r="U10376" s="43"/>
      <c r="AE10376"/>
    </row>
    <row r="10377" spans="1:31">
      <c r="A10377">
        <v>26400</v>
      </c>
      <c r="B10377" t="s">
        <v>9220</v>
      </c>
      <c r="C10377" t="s">
        <v>33477</v>
      </c>
      <c r="D10377" t="s">
        <v>33476</v>
      </c>
      <c r="E10377"/>
      <c r="F10377"/>
      <c r="G10377"/>
      <c r="H10377"/>
      <c r="I10377"/>
      <c r="J10377"/>
      <c r="U10377" s="43"/>
      <c r="AE10377"/>
    </row>
    <row r="10378" spans="1:31">
      <c r="A10378">
        <v>26790</v>
      </c>
      <c r="B10378" t="s">
        <v>9221</v>
      </c>
      <c r="C10378" t="s">
        <v>33480</v>
      </c>
      <c r="D10378" t="s">
        <v>33476</v>
      </c>
      <c r="E10378"/>
      <c r="F10378"/>
      <c r="G10378"/>
      <c r="H10378"/>
      <c r="I10378"/>
      <c r="J10378"/>
      <c r="U10378" s="43"/>
      <c r="AE10378"/>
    </row>
    <row r="10379" spans="1:31">
      <c r="A10379">
        <v>26400</v>
      </c>
      <c r="B10379" t="s">
        <v>9222</v>
      </c>
      <c r="C10379" t="s">
        <v>33477</v>
      </c>
      <c r="D10379" t="s">
        <v>33476</v>
      </c>
      <c r="E10379"/>
      <c r="F10379"/>
      <c r="G10379"/>
      <c r="H10379"/>
      <c r="I10379"/>
      <c r="J10379"/>
      <c r="U10379" s="43"/>
      <c r="AE10379"/>
    </row>
    <row r="10380" spans="1:31">
      <c r="A10380">
        <v>26600</v>
      </c>
      <c r="B10380" t="s">
        <v>9223</v>
      </c>
      <c r="C10380" t="s">
        <v>33477</v>
      </c>
      <c r="D10380" t="s">
        <v>33476</v>
      </c>
      <c r="E10380"/>
      <c r="F10380"/>
      <c r="G10380"/>
      <c r="H10380"/>
      <c r="I10380"/>
      <c r="J10380"/>
      <c r="U10380" s="43"/>
      <c r="AE10380"/>
    </row>
    <row r="10381" spans="1:31">
      <c r="A10381">
        <v>26770</v>
      </c>
      <c r="B10381" t="s">
        <v>9224</v>
      </c>
      <c r="C10381" t="s">
        <v>33477</v>
      </c>
      <c r="D10381" t="s">
        <v>33476</v>
      </c>
      <c r="E10381"/>
      <c r="F10381"/>
      <c r="G10381"/>
      <c r="H10381"/>
      <c r="I10381"/>
      <c r="J10381"/>
      <c r="U10381" s="43"/>
      <c r="AE10381"/>
    </row>
    <row r="10382" spans="1:31">
      <c r="A10382">
        <v>26390</v>
      </c>
      <c r="B10382" t="s">
        <v>9225</v>
      </c>
      <c r="C10382" t="s">
        <v>33477</v>
      </c>
      <c r="D10382" t="e">
        <v>#N/A</v>
      </c>
      <c r="E10382"/>
      <c r="F10382"/>
      <c r="G10382"/>
      <c r="H10382"/>
      <c r="I10382"/>
      <c r="J10382"/>
      <c r="U10382" s="43"/>
      <c r="AE10382"/>
    </row>
    <row r="10383" spans="1:31">
      <c r="A10383">
        <v>26220</v>
      </c>
      <c r="B10383" t="s">
        <v>9226</v>
      </c>
      <c r="C10383" t="s">
        <v>33477</v>
      </c>
      <c r="D10383" t="s">
        <v>33476</v>
      </c>
      <c r="E10383"/>
      <c r="F10383"/>
      <c r="G10383"/>
      <c r="H10383"/>
      <c r="I10383"/>
      <c r="J10383"/>
      <c r="U10383" s="43"/>
      <c r="AE10383"/>
    </row>
    <row r="10384" spans="1:31">
      <c r="A10384">
        <v>26460</v>
      </c>
      <c r="B10384" t="s">
        <v>9227</v>
      </c>
      <c r="C10384" t="s">
        <v>33478</v>
      </c>
      <c r="D10384" t="s">
        <v>33476</v>
      </c>
      <c r="E10384"/>
      <c r="F10384"/>
      <c r="G10384"/>
      <c r="H10384"/>
      <c r="I10384"/>
      <c r="J10384"/>
      <c r="U10384" s="43"/>
      <c r="AE10384"/>
    </row>
    <row r="10385" spans="1:31">
      <c r="A10385">
        <v>26160</v>
      </c>
      <c r="B10385" t="s">
        <v>9228</v>
      </c>
      <c r="C10385" t="s">
        <v>33477</v>
      </c>
      <c r="D10385" t="s">
        <v>33476</v>
      </c>
      <c r="E10385"/>
      <c r="F10385"/>
      <c r="G10385"/>
      <c r="H10385"/>
      <c r="I10385"/>
      <c r="J10385"/>
      <c r="U10385" s="43"/>
      <c r="AE10385"/>
    </row>
    <row r="10386" spans="1:31">
      <c r="A10386">
        <v>26740</v>
      </c>
      <c r="B10386" t="s">
        <v>9229</v>
      </c>
      <c r="C10386" t="s">
        <v>33477</v>
      </c>
      <c r="D10386" t="s">
        <v>33476</v>
      </c>
      <c r="E10386"/>
      <c r="F10386"/>
      <c r="G10386"/>
      <c r="H10386"/>
      <c r="I10386"/>
      <c r="J10386"/>
      <c r="U10386" s="43"/>
      <c r="AE10386"/>
    </row>
    <row r="10387" spans="1:31">
      <c r="A10387">
        <v>26750</v>
      </c>
      <c r="B10387" t="s">
        <v>9230</v>
      </c>
      <c r="C10387" t="s">
        <v>33477</v>
      </c>
      <c r="D10387" t="s">
        <v>33476</v>
      </c>
      <c r="E10387"/>
      <c r="F10387"/>
      <c r="G10387"/>
      <c r="H10387"/>
      <c r="I10387"/>
      <c r="J10387"/>
      <c r="U10387" s="43"/>
      <c r="AE10387"/>
    </row>
    <row r="10388" spans="1:31">
      <c r="A10388">
        <v>26460</v>
      </c>
      <c r="B10388" t="s">
        <v>9231</v>
      </c>
      <c r="C10388" t="s">
        <v>33478</v>
      </c>
      <c r="D10388" t="s">
        <v>33476</v>
      </c>
      <c r="E10388"/>
      <c r="F10388"/>
      <c r="G10388"/>
      <c r="H10388"/>
      <c r="I10388"/>
      <c r="J10388"/>
      <c r="U10388" s="43"/>
      <c r="AE10388"/>
    </row>
    <row r="10389" spans="1:31">
      <c r="A10389">
        <v>26790</v>
      </c>
      <c r="B10389" t="s">
        <v>9232</v>
      </c>
      <c r="C10389" t="s">
        <v>33480</v>
      </c>
      <c r="D10389" t="s">
        <v>33476</v>
      </c>
      <c r="E10389"/>
      <c r="F10389"/>
      <c r="G10389"/>
      <c r="H10389"/>
      <c r="I10389"/>
      <c r="J10389"/>
      <c r="U10389" s="43"/>
      <c r="AE10389"/>
    </row>
    <row r="10390" spans="1:31">
      <c r="A10390">
        <v>26120</v>
      </c>
      <c r="B10390" t="s">
        <v>9233</v>
      </c>
      <c r="C10390" t="s">
        <v>33477</v>
      </c>
      <c r="D10390" t="s">
        <v>33476</v>
      </c>
      <c r="E10390"/>
      <c r="F10390"/>
      <c r="G10390"/>
      <c r="H10390"/>
      <c r="I10390"/>
      <c r="J10390"/>
      <c r="U10390" s="43"/>
      <c r="AE10390"/>
    </row>
    <row r="10391" spans="1:31">
      <c r="A10391">
        <v>26150</v>
      </c>
      <c r="B10391" t="s">
        <v>9234</v>
      </c>
      <c r="C10391" t="s">
        <v>33478</v>
      </c>
      <c r="D10391" t="s">
        <v>33476</v>
      </c>
      <c r="E10391"/>
      <c r="F10391"/>
      <c r="G10391"/>
      <c r="H10391"/>
      <c r="I10391"/>
      <c r="J10391"/>
      <c r="U10391" s="43"/>
      <c r="AE10391"/>
    </row>
    <row r="10392" spans="1:31">
      <c r="A10392">
        <v>26230</v>
      </c>
      <c r="B10392" t="s">
        <v>9235</v>
      </c>
      <c r="C10392" t="s">
        <v>33477</v>
      </c>
      <c r="D10392" t="s">
        <v>33476</v>
      </c>
      <c r="E10392"/>
      <c r="F10392"/>
      <c r="G10392"/>
      <c r="H10392"/>
      <c r="I10392"/>
      <c r="J10392"/>
      <c r="U10392" s="43"/>
      <c r="AE10392"/>
    </row>
    <row r="10393" spans="1:31">
      <c r="A10393">
        <v>26310</v>
      </c>
      <c r="B10393" t="s">
        <v>9236</v>
      </c>
      <c r="C10393" t="s">
        <v>33478</v>
      </c>
      <c r="D10393" t="s">
        <v>33476</v>
      </c>
      <c r="E10393"/>
      <c r="F10393"/>
      <c r="G10393"/>
      <c r="H10393"/>
      <c r="I10393"/>
      <c r="J10393"/>
      <c r="U10393" s="43"/>
      <c r="AE10393"/>
    </row>
    <row r="10394" spans="1:31">
      <c r="A10394">
        <v>26000</v>
      </c>
      <c r="B10394" t="s">
        <v>5624</v>
      </c>
      <c r="C10394" t="s">
        <v>33477</v>
      </c>
      <c r="D10394" t="e">
        <v>#N/A</v>
      </c>
      <c r="E10394"/>
      <c r="F10394"/>
      <c r="G10394"/>
      <c r="H10394"/>
      <c r="I10394"/>
      <c r="J10394"/>
      <c r="U10394" s="43"/>
      <c r="AE10394"/>
    </row>
    <row r="10395" spans="1:31">
      <c r="A10395">
        <v>26110</v>
      </c>
      <c r="B10395" t="s">
        <v>9237</v>
      </c>
      <c r="C10395" t="s">
        <v>33477</v>
      </c>
      <c r="D10395" t="s">
        <v>33476</v>
      </c>
      <c r="E10395"/>
      <c r="F10395"/>
      <c r="G10395"/>
      <c r="H10395"/>
      <c r="I10395"/>
      <c r="J10395"/>
      <c r="U10395" s="43"/>
      <c r="AE10395"/>
    </row>
    <row r="10396" spans="1:31">
      <c r="A10396">
        <v>26420</v>
      </c>
      <c r="B10396" t="s">
        <v>9238</v>
      </c>
      <c r="C10396" t="s">
        <v>33478</v>
      </c>
      <c r="D10396" t="s">
        <v>33476</v>
      </c>
      <c r="E10396"/>
      <c r="F10396"/>
      <c r="G10396"/>
      <c r="H10396"/>
      <c r="I10396"/>
      <c r="J10396"/>
      <c r="U10396" s="43"/>
      <c r="AE10396"/>
    </row>
    <row r="10397" spans="1:31">
      <c r="A10397">
        <v>26400</v>
      </c>
      <c r="B10397" t="s">
        <v>9239</v>
      </c>
      <c r="C10397" t="s">
        <v>33477</v>
      </c>
      <c r="D10397" t="s">
        <v>33476</v>
      </c>
      <c r="E10397"/>
      <c r="F10397"/>
      <c r="G10397"/>
      <c r="H10397"/>
      <c r="I10397"/>
      <c r="J10397"/>
      <c r="U10397" s="43"/>
      <c r="AE10397"/>
    </row>
    <row r="10398" spans="1:31">
      <c r="A10398">
        <v>26400</v>
      </c>
      <c r="B10398" t="s">
        <v>9239</v>
      </c>
      <c r="C10398" t="s">
        <v>33477</v>
      </c>
      <c r="D10398" t="s">
        <v>33476</v>
      </c>
      <c r="E10398"/>
      <c r="F10398"/>
      <c r="G10398"/>
      <c r="H10398"/>
      <c r="I10398"/>
      <c r="J10398"/>
      <c r="U10398" s="43"/>
      <c r="AE10398"/>
    </row>
    <row r="10399" spans="1:31">
      <c r="A10399">
        <v>26110</v>
      </c>
      <c r="B10399" t="s">
        <v>1907</v>
      </c>
      <c r="C10399" t="s">
        <v>33477</v>
      </c>
      <c r="D10399" t="s">
        <v>33476</v>
      </c>
      <c r="E10399"/>
      <c r="F10399"/>
      <c r="G10399"/>
      <c r="H10399"/>
      <c r="I10399"/>
      <c r="J10399"/>
      <c r="U10399" s="43"/>
      <c r="AE10399"/>
    </row>
    <row r="10400" spans="1:31">
      <c r="A10400">
        <v>26340</v>
      </c>
      <c r="B10400" t="s">
        <v>9240</v>
      </c>
      <c r="C10400" t="s">
        <v>33477</v>
      </c>
      <c r="D10400" t="s">
        <v>33476</v>
      </c>
      <c r="E10400"/>
      <c r="F10400"/>
      <c r="G10400"/>
      <c r="H10400"/>
      <c r="I10400"/>
      <c r="J10400"/>
      <c r="U10400" s="43"/>
      <c r="AE10400"/>
    </row>
    <row r="10401" spans="1:31">
      <c r="A10401">
        <v>26510</v>
      </c>
      <c r="B10401" t="s">
        <v>9241</v>
      </c>
      <c r="C10401" t="s">
        <v>33478</v>
      </c>
      <c r="D10401" t="s">
        <v>33476</v>
      </c>
      <c r="E10401"/>
      <c r="F10401"/>
      <c r="G10401"/>
      <c r="H10401"/>
      <c r="I10401"/>
      <c r="J10401"/>
      <c r="U10401" s="43"/>
      <c r="AE10401"/>
    </row>
    <row r="10402" spans="1:31">
      <c r="A10402">
        <v>26170</v>
      </c>
      <c r="B10402" t="s">
        <v>9242</v>
      </c>
      <c r="C10402" t="s">
        <v>33477</v>
      </c>
      <c r="D10402" t="s">
        <v>33476</v>
      </c>
      <c r="E10402"/>
      <c r="F10402"/>
      <c r="G10402"/>
      <c r="H10402"/>
      <c r="I10402"/>
      <c r="J10402"/>
      <c r="U10402" s="43"/>
      <c r="AE10402"/>
    </row>
    <row r="10403" spans="1:31">
      <c r="A10403">
        <v>26340</v>
      </c>
      <c r="B10403" t="s">
        <v>9243</v>
      </c>
      <c r="C10403" t="s">
        <v>33477</v>
      </c>
      <c r="D10403" t="s">
        <v>33476</v>
      </c>
      <c r="E10403"/>
      <c r="F10403"/>
      <c r="G10403"/>
      <c r="H10403"/>
      <c r="I10403"/>
      <c r="J10403"/>
      <c r="U10403" s="43"/>
      <c r="AE10403"/>
    </row>
    <row r="10404" spans="1:31">
      <c r="A10404">
        <v>26560</v>
      </c>
      <c r="B10404" t="s">
        <v>9244</v>
      </c>
      <c r="C10404" t="s">
        <v>33478</v>
      </c>
      <c r="D10404" t="s">
        <v>33476</v>
      </c>
      <c r="E10404"/>
      <c r="F10404"/>
      <c r="G10404"/>
      <c r="H10404"/>
      <c r="I10404"/>
      <c r="J10404"/>
      <c r="U10404" s="43"/>
      <c r="AE10404"/>
    </row>
    <row r="10405" spans="1:31">
      <c r="A10405">
        <v>26220</v>
      </c>
      <c r="B10405" t="s">
        <v>9245</v>
      </c>
      <c r="C10405" t="s">
        <v>33477</v>
      </c>
      <c r="D10405" t="s">
        <v>33476</v>
      </c>
      <c r="E10405"/>
      <c r="F10405"/>
      <c r="G10405"/>
      <c r="H10405"/>
      <c r="I10405"/>
      <c r="J10405"/>
      <c r="U10405" s="43"/>
      <c r="AE10405"/>
    </row>
    <row r="10406" spans="1:31">
      <c r="A10406">
        <v>5700</v>
      </c>
      <c r="B10406" t="s">
        <v>9246</v>
      </c>
      <c r="C10406" t="s">
        <v>33478</v>
      </c>
      <c r="D10406" t="s">
        <v>33476</v>
      </c>
      <c r="E10406"/>
      <c r="F10406"/>
      <c r="G10406"/>
      <c r="H10406"/>
      <c r="I10406"/>
      <c r="J10406"/>
      <c r="U10406" s="43"/>
      <c r="AE10406"/>
    </row>
    <row r="10407" spans="1:31">
      <c r="A10407">
        <v>26560</v>
      </c>
      <c r="B10407" t="s">
        <v>9247</v>
      </c>
      <c r="C10407" t="s">
        <v>33478</v>
      </c>
      <c r="D10407" t="s">
        <v>33476</v>
      </c>
      <c r="E10407"/>
      <c r="F10407"/>
      <c r="G10407"/>
      <c r="H10407"/>
      <c r="I10407"/>
      <c r="J10407"/>
      <c r="U10407" s="43"/>
      <c r="AE10407"/>
    </row>
    <row r="10408" spans="1:31">
      <c r="A10408">
        <v>26510</v>
      </c>
      <c r="B10408" t="s">
        <v>9248</v>
      </c>
      <c r="C10408" t="s">
        <v>33478</v>
      </c>
      <c r="D10408" t="s">
        <v>33476</v>
      </c>
      <c r="E10408"/>
      <c r="F10408"/>
      <c r="G10408"/>
      <c r="H10408"/>
      <c r="I10408"/>
      <c r="J10408"/>
      <c r="U10408" s="43"/>
      <c r="AE10408"/>
    </row>
    <row r="10409" spans="1:31">
      <c r="A10409">
        <v>26110</v>
      </c>
      <c r="B10409" t="s">
        <v>9249</v>
      </c>
      <c r="C10409" t="s">
        <v>33477</v>
      </c>
      <c r="D10409" t="s">
        <v>33476</v>
      </c>
      <c r="E10409"/>
      <c r="F10409"/>
      <c r="G10409"/>
      <c r="H10409"/>
      <c r="I10409"/>
      <c r="J10409"/>
      <c r="U10409" s="43"/>
      <c r="AE10409"/>
    </row>
    <row r="10410" spans="1:31">
      <c r="A10410">
        <v>26470</v>
      </c>
      <c r="B10410" t="s">
        <v>9250</v>
      </c>
      <c r="C10410" t="s">
        <v>33478</v>
      </c>
      <c r="D10410" t="s">
        <v>33476</v>
      </c>
      <c r="E10410"/>
      <c r="F10410"/>
      <c r="G10410"/>
      <c r="H10410"/>
      <c r="I10410"/>
      <c r="J10410"/>
      <c r="U10410" s="43"/>
      <c r="AE10410"/>
    </row>
    <row r="10411" spans="1:31">
      <c r="A10411">
        <v>26600</v>
      </c>
      <c r="B10411" t="s">
        <v>9251</v>
      </c>
      <c r="C10411" t="s">
        <v>33477</v>
      </c>
      <c r="D10411" t="s">
        <v>33476</v>
      </c>
      <c r="E10411"/>
      <c r="F10411"/>
      <c r="G10411"/>
      <c r="H10411"/>
      <c r="I10411"/>
      <c r="J10411"/>
      <c r="U10411" s="43"/>
      <c r="AE10411"/>
    </row>
    <row r="10412" spans="1:31">
      <c r="A10412">
        <v>26600</v>
      </c>
      <c r="B10412" t="s">
        <v>9252</v>
      </c>
      <c r="C10412" t="s">
        <v>33477</v>
      </c>
      <c r="D10412" t="s">
        <v>33476</v>
      </c>
      <c r="E10412"/>
      <c r="F10412"/>
      <c r="G10412"/>
      <c r="H10412"/>
      <c r="I10412"/>
      <c r="J10412"/>
      <c r="U10412" s="43"/>
      <c r="AE10412"/>
    </row>
    <row r="10413" spans="1:31">
      <c r="A10413">
        <v>26300</v>
      </c>
      <c r="B10413" t="s">
        <v>9253</v>
      </c>
      <c r="C10413" t="s">
        <v>33477</v>
      </c>
      <c r="D10413" t="s">
        <v>33476</v>
      </c>
      <c r="E10413"/>
      <c r="F10413"/>
      <c r="G10413"/>
      <c r="H10413"/>
      <c r="I10413"/>
      <c r="J10413"/>
      <c r="U10413" s="43"/>
      <c r="AE10413"/>
    </row>
    <row r="10414" spans="1:31">
      <c r="A10414">
        <v>26300</v>
      </c>
      <c r="B10414" t="s">
        <v>9254</v>
      </c>
      <c r="C10414" t="s">
        <v>33477</v>
      </c>
      <c r="D10414" t="s">
        <v>33476</v>
      </c>
      <c r="E10414"/>
      <c r="F10414"/>
      <c r="G10414"/>
      <c r="H10414"/>
      <c r="I10414"/>
      <c r="J10414"/>
      <c r="U10414" s="43"/>
      <c r="AE10414"/>
    </row>
    <row r="10415" spans="1:31">
      <c r="A10415">
        <v>27800</v>
      </c>
      <c r="B10415" t="s">
        <v>9255</v>
      </c>
      <c r="C10415" t="s">
        <v>33477</v>
      </c>
      <c r="D10415" t="s">
        <v>33476</v>
      </c>
      <c r="E10415"/>
      <c r="F10415"/>
      <c r="G10415"/>
      <c r="H10415"/>
      <c r="I10415"/>
      <c r="J10415"/>
      <c r="U10415" s="43"/>
      <c r="AE10415"/>
    </row>
    <row r="10416" spans="1:31">
      <c r="A10416">
        <v>27570</v>
      </c>
      <c r="B10416" t="s">
        <v>9256</v>
      </c>
      <c r="C10416" t="s">
        <v>33478</v>
      </c>
      <c r="D10416" t="s">
        <v>33476</v>
      </c>
      <c r="E10416"/>
      <c r="F10416"/>
      <c r="G10416"/>
      <c r="H10416"/>
      <c r="I10416"/>
      <c r="J10416"/>
      <c r="U10416" s="43"/>
      <c r="AE10416"/>
    </row>
    <row r="10417" spans="1:31">
      <c r="A10417">
        <v>27400</v>
      </c>
      <c r="B10417" t="s">
        <v>9257</v>
      </c>
      <c r="C10417" t="s">
        <v>33480</v>
      </c>
      <c r="D10417" t="s">
        <v>33476</v>
      </c>
      <c r="E10417"/>
      <c r="F10417"/>
      <c r="G10417"/>
      <c r="H10417"/>
      <c r="I10417"/>
      <c r="J10417"/>
      <c r="U10417" s="43"/>
      <c r="AE10417"/>
    </row>
    <row r="10418" spans="1:31">
      <c r="A10418">
        <v>27400</v>
      </c>
      <c r="B10418" t="s">
        <v>9257</v>
      </c>
      <c r="C10418" t="s">
        <v>33480</v>
      </c>
      <c r="D10418" t="s">
        <v>33476</v>
      </c>
      <c r="E10418"/>
      <c r="F10418"/>
      <c r="G10418"/>
      <c r="H10418"/>
      <c r="I10418"/>
      <c r="J10418"/>
      <c r="U10418" s="43"/>
      <c r="AE10418"/>
    </row>
    <row r="10419" spans="1:31">
      <c r="A10419">
        <v>27120</v>
      </c>
      <c r="B10419" t="s">
        <v>9258</v>
      </c>
      <c r="C10419" t="s">
        <v>33480</v>
      </c>
      <c r="D10419" t="s">
        <v>33476</v>
      </c>
      <c r="E10419"/>
      <c r="F10419"/>
      <c r="G10419"/>
      <c r="H10419"/>
      <c r="I10419"/>
      <c r="J10419"/>
      <c r="U10419" s="43"/>
      <c r="AE10419"/>
    </row>
    <row r="10420" spans="1:31">
      <c r="A10420">
        <v>27600</v>
      </c>
      <c r="B10420" t="s">
        <v>9259</v>
      </c>
      <c r="C10420" t="s">
        <v>33480</v>
      </c>
      <c r="D10420" t="e">
        <v>#N/A</v>
      </c>
      <c r="E10420"/>
      <c r="F10420"/>
      <c r="G10420"/>
      <c r="H10420"/>
      <c r="I10420"/>
      <c r="J10420"/>
      <c r="U10420" s="43"/>
      <c r="AE10420"/>
    </row>
    <row r="10421" spans="1:31">
      <c r="A10421">
        <v>27500</v>
      </c>
      <c r="B10421" t="s">
        <v>9260</v>
      </c>
      <c r="C10421" t="s">
        <v>33477</v>
      </c>
      <c r="D10421" t="s">
        <v>33476</v>
      </c>
      <c r="E10421"/>
      <c r="F10421"/>
      <c r="G10421"/>
      <c r="H10421"/>
      <c r="I10421"/>
      <c r="J10421"/>
      <c r="U10421" s="43"/>
      <c r="AE10421"/>
    </row>
    <row r="10422" spans="1:31">
      <c r="A10422">
        <v>27460</v>
      </c>
      <c r="B10422" t="s">
        <v>9261</v>
      </c>
      <c r="C10422" t="s">
        <v>33480</v>
      </c>
      <c r="D10422" t="e">
        <v>#N/A</v>
      </c>
      <c r="E10422"/>
      <c r="F10422"/>
      <c r="G10422"/>
      <c r="H10422"/>
      <c r="I10422"/>
      <c r="J10422"/>
      <c r="U10422" s="43"/>
      <c r="AE10422"/>
    </row>
    <row r="10423" spans="1:31">
      <c r="A10423">
        <v>27250</v>
      </c>
      <c r="B10423" t="s">
        <v>9262</v>
      </c>
      <c r="C10423" t="s">
        <v>33478</v>
      </c>
      <c r="D10423" t="s">
        <v>33476</v>
      </c>
      <c r="E10423"/>
      <c r="F10423"/>
      <c r="G10423"/>
      <c r="H10423"/>
      <c r="I10423"/>
      <c r="J10423"/>
      <c r="U10423" s="43"/>
      <c r="AE10423"/>
    </row>
    <row r="10424" spans="1:31">
      <c r="A10424">
        <v>27140</v>
      </c>
      <c r="B10424" t="s">
        <v>9263</v>
      </c>
      <c r="C10424" t="s">
        <v>33480</v>
      </c>
      <c r="D10424" t="e">
        <v>#N/A</v>
      </c>
      <c r="E10424"/>
      <c r="F10424"/>
      <c r="G10424"/>
      <c r="H10424"/>
      <c r="I10424"/>
      <c r="J10424"/>
      <c r="U10424" s="43"/>
      <c r="AE10424"/>
    </row>
    <row r="10425" spans="1:31">
      <c r="A10425">
        <v>27370</v>
      </c>
      <c r="B10425" t="s">
        <v>9264</v>
      </c>
      <c r="C10425" t="s">
        <v>33477</v>
      </c>
      <c r="D10425" t="s">
        <v>33476</v>
      </c>
      <c r="E10425"/>
      <c r="F10425"/>
      <c r="G10425"/>
      <c r="H10425"/>
      <c r="I10425"/>
      <c r="J10425"/>
      <c r="U10425" s="43"/>
      <c r="AE10425"/>
    </row>
    <row r="10426" spans="1:31">
      <c r="A10426">
        <v>27370</v>
      </c>
      <c r="B10426" t="s">
        <v>9264</v>
      </c>
      <c r="C10426" t="s">
        <v>33477</v>
      </c>
      <c r="D10426" t="s">
        <v>33476</v>
      </c>
      <c r="E10426"/>
      <c r="F10426"/>
      <c r="G10426"/>
      <c r="H10426"/>
      <c r="I10426"/>
      <c r="J10426"/>
      <c r="U10426" s="43"/>
      <c r="AE10426"/>
    </row>
    <row r="10427" spans="1:31">
      <c r="A10427">
        <v>27380</v>
      </c>
      <c r="B10427" t="s">
        <v>9265</v>
      </c>
      <c r="C10427" t="s">
        <v>33477</v>
      </c>
      <c r="D10427" t="s">
        <v>33476</v>
      </c>
      <c r="E10427"/>
      <c r="F10427"/>
      <c r="G10427"/>
      <c r="H10427"/>
      <c r="I10427"/>
      <c r="J10427"/>
      <c r="U10427" s="43"/>
      <c r="AE10427"/>
    </row>
    <row r="10428" spans="1:31">
      <c r="A10428">
        <v>27380</v>
      </c>
      <c r="B10428" t="s">
        <v>9266</v>
      </c>
      <c r="C10428" t="s">
        <v>33477</v>
      </c>
      <c r="D10428" t="s">
        <v>33476</v>
      </c>
      <c r="E10428"/>
      <c r="F10428"/>
      <c r="G10428"/>
      <c r="H10428"/>
      <c r="I10428"/>
      <c r="J10428"/>
      <c r="U10428" s="43"/>
      <c r="AE10428"/>
    </row>
    <row r="10429" spans="1:31">
      <c r="A10429">
        <v>27400</v>
      </c>
      <c r="B10429" t="s">
        <v>9267</v>
      </c>
      <c r="C10429" t="s">
        <v>33480</v>
      </c>
      <c r="D10429" t="s">
        <v>33476</v>
      </c>
      <c r="E10429"/>
      <c r="F10429"/>
      <c r="G10429"/>
      <c r="H10429"/>
      <c r="I10429"/>
      <c r="J10429"/>
      <c r="U10429" s="43"/>
      <c r="AE10429"/>
    </row>
    <row r="10430" spans="1:31">
      <c r="A10430">
        <v>27430</v>
      </c>
      <c r="B10430" t="s">
        <v>9268</v>
      </c>
      <c r="C10430" t="s">
        <v>33480</v>
      </c>
      <c r="D10430" t="e">
        <v>#N/A</v>
      </c>
      <c r="E10430"/>
      <c r="F10430"/>
      <c r="G10430"/>
      <c r="H10430"/>
      <c r="I10430"/>
      <c r="J10430"/>
      <c r="U10430" s="43"/>
      <c r="AE10430"/>
    </row>
    <row r="10431" spans="1:31">
      <c r="A10431">
        <v>27700</v>
      </c>
      <c r="B10431" t="s">
        <v>9269</v>
      </c>
      <c r="C10431" t="s">
        <v>33480</v>
      </c>
      <c r="D10431" t="s">
        <v>33476</v>
      </c>
      <c r="E10431"/>
      <c r="F10431"/>
      <c r="G10431"/>
      <c r="H10431"/>
      <c r="I10431"/>
      <c r="J10431"/>
      <c r="U10431" s="43"/>
      <c r="AE10431"/>
    </row>
    <row r="10432" spans="1:31">
      <c r="A10432">
        <v>27930</v>
      </c>
      <c r="B10432" t="s">
        <v>9270</v>
      </c>
      <c r="C10432" t="s">
        <v>33480</v>
      </c>
      <c r="D10432" t="s">
        <v>33476</v>
      </c>
      <c r="E10432"/>
      <c r="F10432"/>
      <c r="G10432"/>
      <c r="H10432"/>
      <c r="I10432"/>
      <c r="J10432"/>
      <c r="U10432" s="43"/>
      <c r="AE10432"/>
    </row>
    <row r="10433" spans="1:31">
      <c r="A10433">
        <v>27290</v>
      </c>
      <c r="B10433" t="s">
        <v>9271</v>
      </c>
      <c r="C10433" t="s">
        <v>33477</v>
      </c>
      <c r="D10433" t="s">
        <v>33476</v>
      </c>
      <c r="E10433"/>
      <c r="F10433"/>
      <c r="G10433"/>
      <c r="H10433"/>
      <c r="I10433"/>
      <c r="J10433"/>
      <c r="U10433" s="43"/>
      <c r="AE10433"/>
    </row>
    <row r="10434" spans="1:31">
      <c r="A10434">
        <v>27820</v>
      </c>
      <c r="B10434" t="s">
        <v>9272</v>
      </c>
      <c r="C10434" t="s">
        <v>33478</v>
      </c>
      <c r="D10434" t="e">
        <v>#N/A</v>
      </c>
      <c r="E10434"/>
      <c r="F10434"/>
      <c r="G10434"/>
      <c r="H10434"/>
      <c r="I10434"/>
      <c r="J10434"/>
      <c r="U10434" s="43"/>
      <c r="AE10434"/>
    </row>
    <row r="10435" spans="1:31">
      <c r="A10435">
        <v>27180</v>
      </c>
      <c r="B10435" t="s">
        <v>9273</v>
      </c>
      <c r="C10435" t="s">
        <v>33477</v>
      </c>
      <c r="D10435" t="s">
        <v>33476</v>
      </c>
      <c r="E10435"/>
      <c r="F10435"/>
      <c r="G10435"/>
      <c r="H10435"/>
      <c r="I10435"/>
      <c r="J10435"/>
      <c r="U10435" s="43"/>
      <c r="AE10435"/>
    </row>
    <row r="10436" spans="1:31">
      <c r="A10436">
        <v>27260</v>
      </c>
      <c r="B10436" t="s">
        <v>9274</v>
      </c>
      <c r="C10436" t="s">
        <v>33477</v>
      </c>
      <c r="D10436" t="s">
        <v>33476</v>
      </c>
      <c r="E10436"/>
      <c r="F10436"/>
      <c r="G10436"/>
      <c r="H10436"/>
      <c r="I10436"/>
      <c r="J10436"/>
      <c r="U10436" s="43"/>
      <c r="AE10436"/>
    </row>
    <row r="10437" spans="1:31">
      <c r="A10437">
        <v>27600</v>
      </c>
      <c r="B10437" t="s">
        <v>9275</v>
      </c>
      <c r="C10437" t="s">
        <v>33480</v>
      </c>
      <c r="D10437" t="e">
        <v>#N/A</v>
      </c>
      <c r="E10437"/>
      <c r="F10437"/>
      <c r="G10437"/>
      <c r="H10437"/>
      <c r="I10437"/>
      <c r="J10437"/>
      <c r="U10437" s="43"/>
      <c r="AE10437"/>
    </row>
    <row r="10438" spans="1:31">
      <c r="A10438">
        <v>27600</v>
      </c>
      <c r="B10438" t="s">
        <v>9275</v>
      </c>
      <c r="C10438" t="s">
        <v>33480</v>
      </c>
      <c r="D10438" t="e">
        <v>#N/A</v>
      </c>
      <c r="E10438"/>
      <c r="F10438"/>
      <c r="G10438"/>
      <c r="H10438"/>
      <c r="I10438"/>
      <c r="J10438"/>
      <c r="U10438" s="43"/>
      <c r="AE10438"/>
    </row>
    <row r="10439" spans="1:31">
      <c r="A10439">
        <v>27940</v>
      </c>
      <c r="B10439" t="s">
        <v>9275</v>
      </c>
      <c r="C10439" t="s">
        <v>33480</v>
      </c>
      <c r="D10439" t="e">
        <v>#N/A</v>
      </c>
      <c r="E10439"/>
      <c r="F10439"/>
      <c r="G10439"/>
      <c r="H10439"/>
      <c r="I10439"/>
      <c r="J10439"/>
      <c r="U10439" s="43"/>
      <c r="AE10439"/>
    </row>
    <row r="10440" spans="1:31">
      <c r="A10440">
        <v>27180</v>
      </c>
      <c r="B10440" t="s">
        <v>9276</v>
      </c>
      <c r="C10440" t="s">
        <v>33477</v>
      </c>
      <c r="D10440" t="s">
        <v>33476</v>
      </c>
      <c r="E10440"/>
      <c r="F10440"/>
      <c r="G10440"/>
      <c r="H10440"/>
      <c r="I10440"/>
      <c r="J10440"/>
      <c r="U10440" s="43"/>
      <c r="AE10440"/>
    </row>
    <row r="10441" spans="1:31">
      <c r="A10441">
        <v>27490</v>
      </c>
      <c r="B10441" t="s">
        <v>9277</v>
      </c>
      <c r="C10441" t="s">
        <v>33480</v>
      </c>
      <c r="D10441" t="s">
        <v>33476</v>
      </c>
      <c r="E10441"/>
      <c r="F10441"/>
      <c r="G10441"/>
      <c r="H10441"/>
      <c r="I10441"/>
      <c r="J10441"/>
      <c r="U10441" s="43"/>
      <c r="AE10441"/>
    </row>
    <row r="10442" spans="1:31">
      <c r="A10442">
        <v>27490</v>
      </c>
      <c r="B10442" t="s">
        <v>9277</v>
      </c>
      <c r="C10442" t="s">
        <v>33480</v>
      </c>
      <c r="D10442" t="s">
        <v>33476</v>
      </c>
      <c r="E10442"/>
      <c r="F10442"/>
      <c r="G10442"/>
      <c r="H10442"/>
      <c r="I10442"/>
      <c r="J10442"/>
      <c r="U10442" s="43"/>
      <c r="AE10442"/>
    </row>
    <row r="10443" spans="1:31">
      <c r="A10443">
        <v>27420</v>
      </c>
      <c r="B10443" t="s">
        <v>9278</v>
      </c>
      <c r="C10443" t="s">
        <v>33477</v>
      </c>
      <c r="D10443" t="s">
        <v>33476</v>
      </c>
      <c r="E10443"/>
      <c r="F10443"/>
      <c r="G10443"/>
      <c r="H10443"/>
      <c r="I10443"/>
      <c r="J10443"/>
      <c r="U10443" s="43"/>
      <c r="AE10443"/>
    </row>
    <row r="10444" spans="1:31">
      <c r="A10444">
        <v>27220</v>
      </c>
      <c r="B10444" t="s">
        <v>9279</v>
      </c>
      <c r="C10444" t="s">
        <v>33480</v>
      </c>
      <c r="D10444" t="s">
        <v>33476</v>
      </c>
      <c r="E10444"/>
      <c r="F10444"/>
      <c r="G10444"/>
      <c r="H10444"/>
      <c r="I10444"/>
      <c r="J10444"/>
      <c r="U10444" s="43"/>
      <c r="AE10444"/>
    </row>
    <row r="10445" spans="1:31">
      <c r="A10445">
        <v>27290</v>
      </c>
      <c r="B10445" t="s">
        <v>9280</v>
      </c>
      <c r="C10445" t="s">
        <v>33477</v>
      </c>
      <c r="D10445" t="s">
        <v>33476</v>
      </c>
      <c r="E10445"/>
      <c r="F10445"/>
      <c r="G10445"/>
      <c r="H10445"/>
      <c r="I10445"/>
      <c r="J10445"/>
      <c r="U10445" s="43"/>
      <c r="AE10445"/>
    </row>
    <row r="10446" spans="1:31">
      <c r="A10446">
        <v>27930</v>
      </c>
      <c r="B10446" t="s">
        <v>9281</v>
      </c>
      <c r="C10446" t="s">
        <v>33480</v>
      </c>
      <c r="D10446" t="s">
        <v>33476</v>
      </c>
      <c r="E10446"/>
      <c r="F10446"/>
      <c r="G10446"/>
      <c r="H10446"/>
      <c r="I10446"/>
      <c r="J10446"/>
      <c r="U10446" s="43"/>
      <c r="AE10446"/>
    </row>
    <row r="10447" spans="1:31">
      <c r="A10447">
        <v>27240</v>
      </c>
      <c r="B10447" t="s">
        <v>9282</v>
      </c>
      <c r="C10447" t="s">
        <v>33477</v>
      </c>
      <c r="D10447" t="s">
        <v>33476</v>
      </c>
      <c r="E10447"/>
      <c r="F10447"/>
      <c r="G10447"/>
      <c r="H10447"/>
      <c r="I10447"/>
      <c r="J10447"/>
      <c r="U10447" s="43"/>
      <c r="AE10447"/>
    </row>
    <row r="10448" spans="1:31">
      <c r="A10448">
        <v>27240</v>
      </c>
      <c r="B10448" t="s">
        <v>9282</v>
      </c>
      <c r="C10448" t="s">
        <v>33477</v>
      </c>
      <c r="D10448" t="s">
        <v>33476</v>
      </c>
      <c r="E10448"/>
      <c r="F10448"/>
      <c r="G10448"/>
      <c r="H10448"/>
      <c r="I10448"/>
      <c r="J10448"/>
      <c r="U10448" s="43"/>
      <c r="AE10448"/>
    </row>
    <row r="10449" spans="1:31">
      <c r="A10449">
        <v>27240</v>
      </c>
      <c r="B10449" t="s">
        <v>9282</v>
      </c>
      <c r="C10449" t="s">
        <v>33477</v>
      </c>
      <c r="D10449" t="s">
        <v>33476</v>
      </c>
      <c r="E10449"/>
      <c r="F10449"/>
      <c r="G10449"/>
      <c r="H10449"/>
      <c r="I10449"/>
      <c r="J10449"/>
      <c r="U10449" s="43"/>
      <c r="AE10449"/>
    </row>
    <row r="10450" spans="1:31">
      <c r="A10450">
        <v>27930</v>
      </c>
      <c r="B10450" t="s">
        <v>9283</v>
      </c>
      <c r="C10450" t="s">
        <v>33480</v>
      </c>
      <c r="D10450" t="s">
        <v>33476</v>
      </c>
      <c r="E10450"/>
      <c r="F10450"/>
      <c r="G10450"/>
      <c r="H10450"/>
      <c r="I10450"/>
      <c r="J10450"/>
      <c r="U10450" s="43"/>
      <c r="AE10450"/>
    </row>
    <row r="10451" spans="1:31">
      <c r="A10451">
        <v>27440</v>
      </c>
      <c r="B10451" t="s">
        <v>9284</v>
      </c>
      <c r="C10451" t="s">
        <v>33477</v>
      </c>
      <c r="D10451" t="s">
        <v>33476</v>
      </c>
      <c r="E10451"/>
      <c r="F10451"/>
      <c r="G10451"/>
      <c r="H10451"/>
      <c r="I10451"/>
      <c r="J10451"/>
      <c r="U10451" s="43"/>
      <c r="AE10451"/>
    </row>
    <row r="10452" spans="1:31">
      <c r="A10452">
        <v>27260</v>
      </c>
      <c r="B10452" t="s">
        <v>9285</v>
      </c>
      <c r="C10452" t="s">
        <v>33477</v>
      </c>
      <c r="D10452" t="s">
        <v>33476</v>
      </c>
      <c r="E10452"/>
      <c r="F10452"/>
      <c r="G10452"/>
      <c r="H10452"/>
      <c r="I10452"/>
      <c r="J10452"/>
      <c r="U10452" s="43"/>
      <c r="AE10452"/>
    </row>
    <row r="10453" spans="1:31">
      <c r="A10453">
        <v>27130</v>
      </c>
      <c r="B10453" t="s">
        <v>9286</v>
      </c>
      <c r="C10453" t="s">
        <v>33477</v>
      </c>
      <c r="D10453" t="e">
        <v>#N/A</v>
      </c>
      <c r="E10453"/>
      <c r="F10453"/>
      <c r="G10453"/>
      <c r="H10453"/>
      <c r="I10453"/>
      <c r="J10453"/>
      <c r="U10453" s="43"/>
      <c r="AE10453"/>
    </row>
    <row r="10454" spans="1:31">
      <c r="A10454">
        <v>27170</v>
      </c>
      <c r="B10454" t="s">
        <v>9287</v>
      </c>
      <c r="C10454" t="s">
        <v>33477</v>
      </c>
      <c r="D10454" t="s">
        <v>33476</v>
      </c>
      <c r="E10454"/>
      <c r="F10454"/>
      <c r="G10454"/>
      <c r="H10454"/>
      <c r="I10454"/>
      <c r="J10454"/>
      <c r="U10454" s="43"/>
      <c r="AE10454"/>
    </row>
    <row r="10455" spans="1:31">
      <c r="A10455">
        <v>27130</v>
      </c>
      <c r="B10455" t="s">
        <v>9288</v>
      </c>
      <c r="C10455" t="s">
        <v>33477</v>
      </c>
      <c r="D10455" t="e">
        <v>#N/A</v>
      </c>
      <c r="E10455"/>
      <c r="F10455"/>
      <c r="G10455"/>
      <c r="H10455"/>
      <c r="I10455"/>
      <c r="J10455"/>
      <c r="U10455" s="43"/>
      <c r="AE10455"/>
    </row>
    <row r="10456" spans="1:31">
      <c r="A10456">
        <v>27310</v>
      </c>
      <c r="B10456" t="s">
        <v>9289</v>
      </c>
      <c r="C10456" t="s">
        <v>33477</v>
      </c>
      <c r="D10456" t="s">
        <v>33476</v>
      </c>
      <c r="E10456"/>
      <c r="F10456"/>
      <c r="G10456"/>
      <c r="H10456"/>
      <c r="I10456"/>
      <c r="J10456"/>
      <c r="U10456" s="43"/>
      <c r="AE10456"/>
    </row>
    <row r="10457" spans="1:31">
      <c r="A10457">
        <v>27170</v>
      </c>
      <c r="B10457" t="s">
        <v>9290</v>
      </c>
      <c r="C10457" t="s">
        <v>33477</v>
      </c>
      <c r="D10457" t="s">
        <v>33476</v>
      </c>
      <c r="E10457"/>
      <c r="F10457"/>
      <c r="G10457"/>
      <c r="H10457"/>
      <c r="I10457"/>
      <c r="J10457"/>
      <c r="U10457" s="43"/>
      <c r="AE10457"/>
    </row>
    <row r="10458" spans="1:31">
      <c r="A10458">
        <v>27230</v>
      </c>
      <c r="B10458" t="s">
        <v>9291</v>
      </c>
      <c r="C10458" t="s">
        <v>33478</v>
      </c>
      <c r="D10458" t="s">
        <v>33476</v>
      </c>
      <c r="E10458"/>
      <c r="F10458"/>
      <c r="G10458"/>
      <c r="H10458"/>
      <c r="I10458"/>
      <c r="J10458"/>
      <c r="U10458" s="43"/>
      <c r="AE10458"/>
    </row>
    <row r="10459" spans="1:31">
      <c r="A10459">
        <v>27160</v>
      </c>
      <c r="B10459" t="s">
        <v>9292</v>
      </c>
      <c r="C10459" t="s">
        <v>33478</v>
      </c>
      <c r="D10459" t="s">
        <v>33476</v>
      </c>
      <c r="E10459"/>
      <c r="F10459"/>
      <c r="G10459"/>
      <c r="H10459"/>
      <c r="I10459"/>
      <c r="J10459"/>
      <c r="U10459" s="43"/>
      <c r="AE10459"/>
    </row>
    <row r="10460" spans="1:31">
      <c r="A10460">
        <v>27180</v>
      </c>
      <c r="B10460" t="s">
        <v>9293</v>
      </c>
      <c r="C10460" t="s">
        <v>33477</v>
      </c>
      <c r="D10460" t="s">
        <v>33476</v>
      </c>
      <c r="E10460"/>
      <c r="F10460"/>
      <c r="G10460"/>
      <c r="H10460"/>
      <c r="I10460"/>
      <c r="J10460"/>
      <c r="U10460" s="43"/>
      <c r="AE10460"/>
    </row>
    <row r="10461" spans="1:31">
      <c r="A10461">
        <v>27140</v>
      </c>
      <c r="B10461" t="s">
        <v>9294</v>
      </c>
      <c r="C10461" t="s">
        <v>33480</v>
      </c>
      <c r="D10461" t="e">
        <v>#N/A</v>
      </c>
      <c r="E10461"/>
      <c r="F10461"/>
      <c r="G10461"/>
      <c r="H10461"/>
      <c r="I10461"/>
      <c r="J10461"/>
      <c r="U10461" s="43"/>
      <c r="AE10461"/>
    </row>
    <row r="10462" spans="1:31">
      <c r="A10462">
        <v>27230</v>
      </c>
      <c r="B10462" t="s">
        <v>9295</v>
      </c>
      <c r="C10462" t="s">
        <v>33478</v>
      </c>
      <c r="D10462" t="s">
        <v>33476</v>
      </c>
      <c r="E10462"/>
      <c r="F10462"/>
      <c r="G10462"/>
      <c r="H10462"/>
      <c r="I10462"/>
      <c r="J10462"/>
      <c r="U10462" s="43"/>
      <c r="AE10462"/>
    </row>
    <row r="10463" spans="1:31">
      <c r="A10463">
        <v>27190</v>
      </c>
      <c r="B10463" t="s">
        <v>9296</v>
      </c>
      <c r="C10463" t="s">
        <v>33477</v>
      </c>
      <c r="D10463" t="s">
        <v>33476</v>
      </c>
      <c r="E10463"/>
      <c r="F10463"/>
      <c r="G10463"/>
      <c r="H10463"/>
      <c r="I10463"/>
      <c r="J10463"/>
      <c r="U10463" s="43"/>
      <c r="AE10463"/>
    </row>
    <row r="10464" spans="1:31">
      <c r="A10464">
        <v>27480</v>
      </c>
      <c r="B10464" t="s">
        <v>9297</v>
      </c>
      <c r="C10464" t="s">
        <v>33477</v>
      </c>
      <c r="D10464" t="s">
        <v>33476</v>
      </c>
      <c r="E10464"/>
      <c r="F10464"/>
      <c r="G10464"/>
      <c r="H10464"/>
      <c r="I10464"/>
      <c r="J10464"/>
      <c r="U10464" s="43"/>
      <c r="AE10464"/>
    </row>
    <row r="10465" spans="1:31">
      <c r="A10465">
        <v>27270</v>
      </c>
      <c r="B10465" t="s">
        <v>9298</v>
      </c>
      <c r="C10465" t="s">
        <v>33478</v>
      </c>
      <c r="D10465" t="s">
        <v>33476</v>
      </c>
      <c r="E10465"/>
      <c r="F10465"/>
      <c r="G10465"/>
      <c r="H10465"/>
      <c r="I10465"/>
      <c r="J10465"/>
      <c r="U10465" s="43"/>
      <c r="AE10465"/>
    </row>
    <row r="10466" spans="1:31">
      <c r="A10466">
        <v>27330</v>
      </c>
      <c r="B10466" t="s">
        <v>9298</v>
      </c>
      <c r="C10466" t="s">
        <v>33478</v>
      </c>
      <c r="D10466" t="e">
        <v>#N/A</v>
      </c>
      <c r="E10466"/>
      <c r="F10466"/>
      <c r="G10466"/>
      <c r="H10466"/>
      <c r="I10466"/>
      <c r="J10466"/>
      <c r="U10466" s="43"/>
      <c r="AE10466"/>
    </row>
    <row r="10467" spans="1:31">
      <c r="A10467">
        <v>27330</v>
      </c>
      <c r="B10467" t="s">
        <v>9298</v>
      </c>
      <c r="C10467" t="s">
        <v>33478</v>
      </c>
      <c r="D10467" t="e">
        <v>#N/A</v>
      </c>
      <c r="E10467"/>
      <c r="F10467"/>
      <c r="G10467"/>
      <c r="H10467"/>
      <c r="I10467"/>
      <c r="J10467"/>
      <c r="U10467" s="43"/>
      <c r="AE10467"/>
    </row>
    <row r="10468" spans="1:31">
      <c r="A10468">
        <v>27330</v>
      </c>
      <c r="B10468" t="s">
        <v>9298</v>
      </c>
      <c r="C10468" t="s">
        <v>33478</v>
      </c>
      <c r="D10468" t="e">
        <v>#N/A</v>
      </c>
      <c r="E10468"/>
      <c r="F10468"/>
      <c r="G10468"/>
      <c r="H10468"/>
      <c r="I10468"/>
      <c r="J10468"/>
      <c r="U10468" s="43"/>
      <c r="AE10468"/>
    </row>
    <row r="10469" spans="1:31">
      <c r="A10469">
        <v>27330</v>
      </c>
      <c r="B10469" t="s">
        <v>9298</v>
      </c>
      <c r="C10469" t="s">
        <v>33478</v>
      </c>
      <c r="D10469" t="e">
        <v>#N/A</v>
      </c>
      <c r="E10469"/>
      <c r="F10469"/>
      <c r="G10469"/>
      <c r="H10469"/>
      <c r="I10469"/>
      <c r="J10469"/>
      <c r="U10469" s="43"/>
      <c r="AE10469"/>
    </row>
    <row r="10470" spans="1:31">
      <c r="A10470">
        <v>27330</v>
      </c>
      <c r="B10470" t="s">
        <v>9298</v>
      </c>
      <c r="C10470" t="s">
        <v>33478</v>
      </c>
      <c r="D10470" t="e">
        <v>#N/A</v>
      </c>
      <c r="E10470"/>
      <c r="F10470"/>
      <c r="G10470"/>
      <c r="H10470"/>
      <c r="I10470"/>
      <c r="J10470"/>
      <c r="U10470" s="43"/>
      <c r="AE10470"/>
    </row>
    <row r="10471" spans="1:31">
      <c r="A10471">
        <v>27330</v>
      </c>
      <c r="B10471" t="s">
        <v>9298</v>
      </c>
      <c r="C10471" t="s">
        <v>33478</v>
      </c>
      <c r="D10471" t="e">
        <v>#N/A</v>
      </c>
      <c r="E10471"/>
      <c r="F10471"/>
      <c r="G10471"/>
      <c r="H10471"/>
      <c r="I10471"/>
      <c r="J10471"/>
      <c r="U10471" s="43"/>
      <c r="AE10471"/>
    </row>
    <row r="10472" spans="1:31">
      <c r="A10472">
        <v>27410</v>
      </c>
      <c r="B10472" t="s">
        <v>9298</v>
      </c>
      <c r="C10472" t="s">
        <v>33477</v>
      </c>
      <c r="D10472" t="e">
        <v>#N/A</v>
      </c>
      <c r="E10472"/>
      <c r="F10472"/>
      <c r="G10472"/>
      <c r="H10472"/>
      <c r="I10472"/>
      <c r="J10472"/>
      <c r="U10472" s="43"/>
      <c r="AE10472"/>
    </row>
    <row r="10473" spans="1:31">
      <c r="A10473">
        <v>27410</v>
      </c>
      <c r="B10473" t="s">
        <v>9298</v>
      </c>
      <c r="C10473" t="s">
        <v>33477</v>
      </c>
      <c r="D10473" t="e">
        <v>#N/A</v>
      </c>
      <c r="E10473"/>
      <c r="F10473"/>
      <c r="G10473"/>
      <c r="H10473"/>
      <c r="I10473"/>
      <c r="J10473"/>
      <c r="U10473" s="43"/>
      <c r="AE10473"/>
    </row>
    <row r="10474" spans="1:31">
      <c r="A10474">
        <v>27410</v>
      </c>
      <c r="B10474" t="s">
        <v>9298</v>
      </c>
      <c r="C10474" t="s">
        <v>33477</v>
      </c>
      <c r="D10474" t="e">
        <v>#N/A</v>
      </c>
      <c r="E10474"/>
      <c r="F10474"/>
      <c r="G10474"/>
      <c r="H10474"/>
      <c r="I10474"/>
      <c r="J10474"/>
      <c r="U10474" s="43"/>
      <c r="AE10474"/>
    </row>
    <row r="10475" spans="1:31">
      <c r="A10475">
        <v>27410</v>
      </c>
      <c r="B10475" t="s">
        <v>9298</v>
      </c>
      <c r="C10475" t="s">
        <v>33477</v>
      </c>
      <c r="D10475" t="e">
        <v>#N/A</v>
      </c>
      <c r="E10475"/>
      <c r="F10475"/>
      <c r="G10475"/>
      <c r="H10475"/>
      <c r="I10475"/>
      <c r="J10475"/>
      <c r="U10475" s="43"/>
      <c r="AE10475"/>
    </row>
    <row r="10476" spans="1:31">
      <c r="A10476">
        <v>27410</v>
      </c>
      <c r="B10476" t="s">
        <v>9298</v>
      </c>
      <c r="C10476" t="s">
        <v>33477</v>
      </c>
      <c r="D10476" t="e">
        <v>#N/A</v>
      </c>
      <c r="E10476"/>
      <c r="F10476"/>
      <c r="G10476"/>
      <c r="H10476"/>
      <c r="I10476"/>
      <c r="J10476"/>
      <c r="U10476" s="43"/>
      <c r="AE10476"/>
    </row>
    <row r="10477" spans="1:31">
      <c r="A10477">
        <v>27410</v>
      </c>
      <c r="B10477" t="s">
        <v>9298</v>
      </c>
      <c r="C10477" t="s">
        <v>33477</v>
      </c>
      <c r="D10477" t="e">
        <v>#N/A</v>
      </c>
      <c r="E10477"/>
      <c r="F10477"/>
      <c r="G10477"/>
      <c r="H10477"/>
      <c r="I10477"/>
      <c r="J10477"/>
      <c r="U10477" s="43"/>
      <c r="AE10477"/>
    </row>
    <row r="10478" spans="1:31">
      <c r="A10478">
        <v>27410</v>
      </c>
      <c r="B10478" t="s">
        <v>9298</v>
      </c>
      <c r="C10478" t="s">
        <v>33477</v>
      </c>
      <c r="D10478" t="e">
        <v>#N/A</v>
      </c>
      <c r="E10478"/>
      <c r="F10478"/>
      <c r="G10478"/>
      <c r="H10478"/>
      <c r="I10478"/>
      <c r="J10478"/>
      <c r="U10478" s="43"/>
      <c r="AE10478"/>
    </row>
    <row r="10479" spans="1:31">
      <c r="A10479">
        <v>27410</v>
      </c>
      <c r="B10479" t="s">
        <v>9298</v>
      </c>
      <c r="C10479" t="s">
        <v>33477</v>
      </c>
      <c r="D10479" t="e">
        <v>#N/A</v>
      </c>
      <c r="E10479"/>
      <c r="F10479"/>
      <c r="G10479"/>
      <c r="H10479"/>
      <c r="I10479"/>
      <c r="J10479"/>
      <c r="U10479" s="43"/>
      <c r="AE10479"/>
    </row>
    <row r="10480" spans="1:31">
      <c r="A10480">
        <v>27410</v>
      </c>
      <c r="B10480" t="s">
        <v>9298</v>
      </c>
      <c r="C10480" t="s">
        <v>33477</v>
      </c>
      <c r="D10480" t="e">
        <v>#N/A</v>
      </c>
      <c r="E10480"/>
      <c r="F10480"/>
      <c r="G10480"/>
      <c r="H10480"/>
      <c r="I10480"/>
      <c r="J10480"/>
      <c r="U10480" s="43"/>
      <c r="AE10480"/>
    </row>
    <row r="10481" spans="1:31">
      <c r="A10481">
        <v>27410</v>
      </c>
      <c r="B10481" t="s">
        <v>9298</v>
      </c>
      <c r="C10481" t="s">
        <v>33477</v>
      </c>
      <c r="D10481" t="e">
        <v>#N/A</v>
      </c>
      <c r="E10481"/>
      <c r="F10481"/>
      <c r="G10481"/>
      <c r="H10481"/>
      <c r="I10481"/>
      <c r="J10481"/>
      <c r="U10481" s="43"/>
      <c r="AE10481"/>
    </row>
    <row r="10482" spans="1:31">
      <c r="A10482">
        <v>27170</v>
      </c>
      <c r="B10482" t="s">
        <v>9299</v>
      </c>
      <c r="C10482" t="s">
        <v>33477</v>
      </c>
      <c r="D10482" t="s">
        <v>33476</v>
      </c>
      <c r="E10482"/>
      <c r="F10482"/>
      <c r="G10482"/>
      <c r="H10482"/>
      <c r="I10482"/>
      <c r="J10482"/>
      <c r="U10482" s="43"/>
      <c r="AE10482"/>
    </row>
    <row r="10483" spans="1:31">
      <c r="A10483">
        <v>27170</v>
      </c>
      <c r="B10483" t="s">
        <v>9300</v>
      </c>
      <c r="C10483" t="s">
        <v>33477</v>
      </c>
      <c r="D10483" t="s">
        <v>33476</v>
      </c>
      <c r="E10483"/>
      <c r="F10483"/>
      <c r="G10483"/>
      <c r="H10483"/>
      <c r="I10483"/>
      <c r="J10483"/>
      <c r="U10483" s="43"/>
      <c r="AE10483"/>
    </row>
    <row r="10484" spans="1:31">
      <c r="A10484">
        <v>27800</v>
      </c>
      <c r="B10484" t="s">
        <v>9301</v>
      </c>
      <c r="C10484" t="s">
        <v>33477</v>
      </c>
      <c r="D10484" t="s">
        <v>33476</v>
      </c>
      <c r="E10484"/>
      <c r="F10484"/>
      <c r="G10484"/>
      <c r="H10484"/>
      <c r="I10484"/>
      <c r="J10484"/>
      <c r="U10484" s="43"/>
      <c r="AE10484"/>
    </row>
    <row r="10485" spans="1:31">
      <c r="A10485">
        <v>27370</v>
      </c>
      <c r="B10485" t="s">
        <v>9302</v>
      </c>
      <c r="C10485" t="s">
        <v>33477</v>
      </c>
      <c r="D10485" t="s">
        <v>33476</v>
      </c>
      <c r="E10485"/>
      <c r="F10485"/>
      <c r="G10485"/>
      <c r="H10485"/>
      <c r="I10485"/>
      <c r="J10485"/>
      <c r="U10485" s="43"/>
      <c r="AE10485"/>
    </row>
    <row r="10486" spans="1:31">
      <c r="A10486">
        <v>27160</v>
      </c>
      <c r="B10486" t="s">
        <v>9303</v>
      </c>
      <c r="C10486" t="s">
        <v>33478</v>
      </c>
      <c r="D10486" t="s">
        <v>33476</v>
      </c>
      <c r="E10486"/>
      <c r="F10486"/>
      <c r="G10486"/>
      <c r="H10486"/>
      <c r="I10486"/>
      <c r="J10486"/>
      <c r="U10486" s="43"/>
      <c r="AE10486"/>
    </row>
    <row r="10487" spans="1:31">
      <c r="A10487">
        <v>27110</v>
      </c>
      <c r="B10487" t="s">
        <v>9304</v>
      </c>
      <c r="C10487" t="s">
        <v>33477</v>
      </c>
      <c r="D10487" t="s">
        <v>33476</v>
      </c>
      <c r="E10487"/>
      <c r="F10487"/>
      <c r="G10487"/>
      <c r="H10487"/>
      <c r="I10487"/>
      <c r="J10487"/>
      <c r="U10487" s="43"/>
      <c r="AE10487"/>
    </row>
    <row r="10488" spans="1:31">
      <c r="A10488">
        <v>27300</v>
      </c>
      <c r="B10488" t="s">
        <v>9305</v>
      </c>
      <c r="C10488" t="s">
        <v>33477</v>
      </c>
      <c r="D10488" t="s">
        <v>33476</v>
      </c>
      <c r="E10488"/>
      <c r="F10488"/>
      <c r="G10488"/>
      <c r="H10488"/>
      <c r="I10488"/>
      <c r="J10488"/>
      <c r="U10488" s="43"/>
      <c r="AE10488"/>
    </row>
    <row r="10489" spans="1:31">
      <c r="A10489">
        <v>27180</v>
      </c>
      <c r="B10489" t="s">
        <v>9306</v>
      </c>
      <c r="C10489" t="s">
        <v>33477</v>
      </c>
      <c r="D10489" t="s">
        <v>33476</v>
      </c>
      <c r="E10489"/>
      <c r="F10489"/>
      <c r="G10489"/>
      <c r="H10489"/>
      <c r="I10489"/>
      <c r="J10489"/>
      <c r="U10489" s="43"/>
      <c r="AE10489"/>
    </row>
    <row r="10490" spans="1:31">
      <c r="A10490">
        <v>27700</v>
      </c>
      <c r="B10490" t="s">
        <v>9307</v>
      </c>
      <c r="C10490" t="s">
        <v>33480</v>
      </c>
      <c r="D10490" t="s">
        <v>33476</v>
      </c>
      <c r="E10490"/>
      <c r="F10490"/>
      <c r="G10490"/>
      <c r="H10490"/>
      <c r="I10490"/>
      <c r="J10490"/>
      <c r="U10490" s="43"/>
      <c r="AE10490"/>
    </row>
    <row r="10491" spans="1:31">
      <c r="A10491">
        <v>27700</v>
      </c>
      <c r="B10491" t="s">
        <v>9307</v>
      </c>
      <c r="C10491" t="s">
        <v>33480</v>
      </c>
      <c r="D10491" t="s">
        <v>33476</v>
      </c>
      <c r="E10491"/>
      <c r="F10491"/>
      <c r="G10491"/>
      <c r="H10491"/>
      <c r="I10491"/>
      <c r="J10491"/>
      <c r="U10491" s="43"/>
      <c r="AE10491"/>
    </row>
    <row r="10492" spans="1:31">
      <c r="A10492">
        <v>27940</v>
      </c>
      <c r="B10492" t="s">
        <v>9307</v>
      </c>
      <c r="C10492" t="s">
        <v>33480</v>
      </c>
      <c r="D10492" t="e">
        <v>#N/A</v>
      </c>
      <c r="E10492"/>
      <c r="F10492"/>
      <c r="G10492"/>
      <c r="H10492"/>
      <c r="I10492"/>
      <c r="J10492"/>
      <c r="U10492" s="43"/>
      <c r="AE10492"/>
    </row>
    <row r="10493" spans="1:31">
      <c r="A10493">
        <v>27660</v>
      </c>
      <c r="B10493" t="s">
        <v>9308</v>
      </c>
      <c r="C10493" t="s">
        <v>33480</v>
      </c>
      <c r="D10493" t="s">
        <v>33476</v>
      </c>
      <c r="E10493"/>
      <c r="F10493"/>
      <c r="G10493"/>
      <c r="H10493"/>
      <c r="I10493"/>
      <c r="J10493"/>
      <c r="U10493" s="43"/>
      <c r="AE10493"/>
    </row>
    <row r="10494" spans="1:31">
      <c r="A10494">
        <v>27800</v>
      </c>
      <c r="B10494" t="s">
        <v>9309</v>
      </c>
      <c r="C10494" t="s">
        <v>33477</v>
      </c>
      <c r="D10494" t="s">
        <v>33476</v>
      </c>
      <c r="E10494"/>
      <c r="F10494"/>
      <c r="G10494"/>
      <c r="H10494"/>
      <c r="I10494"/>
      <c r="J10494"/>
      <c r="U10494" s="43"/>
      <c r="AE10494"/>
    </row>
    <row r="10495" spans="1:31">
      <c r="A10495">
        <v>27370</v>
      </c>
      <c r="B10495" t="s">
        <v>9310</v>
      </c>
      <c r="C10495" t="s">
        <v>33477</v>
      </c>
      <c r="D10495" t="s">
        <v>33476</v>
      </c>
      <c r="E10495"/>
      <c r="F10495"/>
      <c r="G10495"/>
      <c r="H10495"/>
      <c r="I10495"/>
      <c r="J10495"/>
      <c r="U10495" s="43"/>
      <c r="AE10495"/>
    </row>
    <row r="10496" spans="1:31">
      <c r="A10496">
        <v>27520</v>
      </c>
      <c r="B10496" t="s">
        <v>9310</v>
      </c>
      <c r="C10496" t="s">
        <v>33477</v>
      </c>
      <c r="D10496" t="s">
        <v>33476</v>
      </c>
      <c r="E10496"/>
      <c r="F10496"/>
      <c r="G10496"/>
      <c r="H10496"/>
      <c r="I10496"/>
      <c r="J10496"/>
      <c r="U10496" s="43"/>
      <c r="AE10496"/>
    </row>
    <row r="10497" spans="1:31">
      <c r="A10497">
        <v>27520</v>
      </c>
      <c r="B10497" t="s">
        <v>9310</v>
      </c>
      <c r="C10497" t="s">
        <v>33477</v>
      </c>
      <c r="D10497" t="s">
        <v>33476</v>
      </c>
      <c r="E10497"/>
      <c r="F10497"/>
      <c r="G10497"/>
      <c r="H10497"/>
      <c r="I10497"/>
      <c r="J10497"/>
      <c r="U10497" s="43"/>
      <c r="AE10497"/>
    </row>
    <row r="10498" spans="1:31">
      <c r="A10498">
        <v>27170</v>
      </c>
      <c r="B10498" t="s">
        <v>9311</v>
      </c>
      <c r="C10498" t="s">
        <v>33477</v>
      </c>
      <c r="D10498" t="s">
        <v>33476</v>
      </c>
      <c r="E10498"/>
      <c r="F10498"/>
      <c r="G10498"/>
      <c r="H10498"/>
      <c r="I10498"/>
      <c r="J10498"/>
      <c r="U10498" s="43"/>
      <c r="AE10498"/>
    </row>
    <row r="10499" spans="1:31">
      <c r="A10499">
        <v>27210</v>
      </c>
      <c r="B10499" t="s">
        <v>9312</v>
      </c>
      <c r="C10499" t="s">
        <v>33477</v>
      </c>
      <c r="D10499" t="s">
        <v>33476</v>
      </c>
      <c r="E10499"/>
      <c r="F10499"/>
      <c r="G10499"/>
      <c r="H10499"/>
      <c r="I10499"/>
      <c r="J10499"/>
      <c r="U10499" s="43"/>
      <c r="AE10499"/>
    </row>
    <row r="10500" spans="1:31">
      <c r="A10500">
        <v>27210</v>
      </c>
      <c r="B10500" t="s">
        <v>9313</v>
      </c>
      <c r="C10500" t="s">
        <v>33477</v>
      </c>
      <c r="D10500" t="s">
        <v>33476</v>
      </c>
      <c r="E10500"/>
      <c r="F10500"/>
      <c r="G10500"/>
      <c r="H10500"/>
      <c r="I10500"/>
      <c r="J10500"/>
      <c r="U10500" s="43"/>
      <c r="AE10500"/>
    </row>
    <row r="10501" spans="1:31">
      <c r="A10501">
        <v>27480</v>
      </c>
      <c r="B10501" t="s">
        <v>9314</v>
      </c>
      <c r="C10501" t="s">
        <v>33477</v>
      </c>
      <c r="D10501" t="s">
        <v>33476</v>
      </c>
      <c r="E10501"/>
      <c r="F10501"/>
      <c r="G10501"/>
      <c r="H10501"/>
      <c r="I10501"/>
      <c r="J10501"/>
      <c r="U10501" s="43"/>
      <c r="AE10501"/>
    </row>
    <row r="10502" spans="1:31">
      <c r="A10502">
        <v>27660</v>
      </c>
      <c r="B10502" t="s">
        <v>9315</v>
      </c>
      <c r="C10502" t="s">
        <v>33480</v>
      </c>
      <c r="D10502" t="s">
        <v>33476</v>
      </c>
      <c r="E10502"/>
      <c r="F10502"/>
      <c r="G10502"/>
      <c r="H10502"/>
      <c r="I10502"/>
      <c r="J10502"/>
      <c r="U10502" s="43"/>
      <c r="AE10502"/>
    </row>
    <row r="10503" spans="1:31">
      <c r="A10503">
        <v>27330</v>
      </c>
      <c r="B10503" t="s">
        <v>9316</v>
      </c>
      <c r="C10503" t="s">
        <v>33478</v>
      </c>
      <c r="D10503" t="e">
        <v>#N/A</v>
      </c>
      <c r="E10503"/>
      <c r="F10503"/>
      <c r="G10503"/>
      <c r="H10503"/>
      <c r="I10503"/>
      <c r="J10503"/>
      <c r="U10503" s="43"/>
      <c r="AE10503"/>
    </row>
    <row r="10504" spans="1:31">
      <c r="A10504">
        <v>27250</v>
      </c>
      <c r="B10504" t="s">
        <v>9317</v>
      </c>
      <c r="C10504" t="s">
        <v>33478</v>
      </c>
      <c r="D10504" t="s">
        <v>33476</v>
      </c>
      <c r="E10504"/>
      <c r="F10504"/>
      <c r="G10504"/>
      <c r="H10504"/>
      <c r="I10504"/>
      <c r="J10504"/>
      <c r="U10504" s="43"/>
      <c r="AE10504"/>
    </row>
    <row r="10505" spans="1:31">
      <c r="A10505">
        <v>27150</v>
      </c>
      <c r="B10505" t="s">
        <v>9318</v>
      </c>
      <c r="C10505" t="s">
        <v>33477</v>
      </c>
      <c r="D10505" t="s">
        <v>33481</v>
      </c>
      <c r="E10505"/>
      <c r="F10505"/>
      <c r="G10505"/>
      <c r="H10505"/>
      <c r="I10505"/>
      <c r="J10505"/>
      <c r="U10505" s="43"/>
      <c r="AE10505"/>
    </row>
    <row r="10506" spans="1:31">
      <c r="A10506">
        <v>27700</v>
      </c>
      <c r="B10506" t="s">
        <v>9318</v>
      </c>
      <c r="C10506" t="s">
        <v>33480</v>
      </c>
      <c r="D10506" t="s">
        <v>33476</v>
      </c>
      <c r="E10506"/>
      <c r="F10506"/>
      <c r="G10506"/>
      <c r="H10506"/>
      <c r="I10506"/>
      <c r="J10506"/>
      <c r="U10506" s="43"/>
      <c r="AE10506"/>
    </row>
    <row r="10507" spans="1:31">
      <c r="A10507">
        <v>27700</v>
      </c>
      <c r="B10507" t="s">
        <v>9318</v>
      </c>
      <c r="C10507" t="s">
        <v>33480</v>
      </c>
      <c r="D10507" t="s">
        <v>33476</v>
      </c>
      <c r="E10507"/>
      <c r="F10507"/>
      <c r="G10507"/>
      <c r="H10507"/>
      <c r="I10507"/>
      <c r="J10507"/>
      <c r="U10507" s="43"/>
      <c r="AE10507"/>
    </row>
    <row r="10508" spans="1:31">
      <c r="A10508">
        <v>27260</v>
      </c>
      <c r="B10508" t="s">
        <v>9319</v>
      </c>
      <c r="C10508" t="s">
        <v>33477</v>
      </c>
      <c r="D10508" t="s">
        <v>33476</v>
      </c>
      <c r="E10508"/>
      <c r="F10508"/>
      <c r="G10508"/>
      <c r="H10508"/>
      <c r="I10508"/>
      <c r="J10508"/>
      <c r="U10508" s="43"/>
      <c r="AE10508"/>
    </row>
    <row r="10509" spans="1:31">
      <c r="A10509">
        <v>27620</v>
      </c>
      <c r="B10509" t="s">
        <v>9320</v>
      </c>
      <c r="C10509" t="s">
        <v>33480</v>
      </c>
      <c r="D10509" t="e">
        <v>#N/A</v>
      </c>
      <c r="E10509"/>
      <c r="F10509"/>
      <c r="G10509"/>
      <c r="H10509"/>
      <c r="I10509"/>
      <c r="J10509"/>
      <c r="U10509" s="43"/>
      <c r="AE10509"/>
    </row>
    <row r="10510" spans="1:31">
      <c r="A10510">
        <v>27220</v>
      </c>
      <c r="B10510" t="s">
        <v>9321</v>
      </c>
      <c r="C10510" t="s">
        <v>33480</v>
      </c>
      <c r="D10510" t="s">
        <v>33476</v>
      </c>
      <c r="E10510"/>
      <c r="F10510"/>
      <c r="G10510"/>
      <c r="H10510"/>
      <c r="I10510"/>
      <c r="J10510"/>
      <c r="U10510" s="43"/>
      <c r="AE10510"/>
    </row>
    <row r="10511" spans="1:31">
      <c r="A10511">
        <v>27800</v>
      </c>
      <c r="B10511" t="s">
        <v>9322</v>
      </c>
      <c r="C10511" t="s">
        <v>33477</v>
      </c>
      <c r="D10511" t="s">
        <v>33476</v>
      </c>
      <c r="E10511"/>
      <c r="F10511"/>
      <c r="G10511"/>
      <c r="H10511"/>
      <c r="I10511"/>
      <c r="J10511"/>
      <c r="U10511" s="43"/>
      <c r="AE10511"/>
    </row>
    <row r="10512" spans="1:31">
      <c r="A10512">
        <v>27330</v>
      </c>
      <c r="B10512" t="s">
        <v>9323</v>
      </c>
      <c r="C10512" t="s">
        <v>33478</v>
      </c>
      <c r="D10512" t="e">
        <v>#N/A</v>
      </c>
      <c r="E10512"/>
      <c r="F10512"/>
      <c r="G10512"/>
      <c r="H10512"/>
      <c r="I10512"/>
      <c r="J10512"/>
      <c r="U10512" s="43"/>
      <c r="AE10512"/>
    </row>
    <row r="10513" spans="1:31">
      <c r="A10513">
        <v>27120</v>
      </c>
      <c r="B10513" t="s">
        <v>9324</v>
      </c>
      <c r="C10513" t="s">
        <v>33480</v>
      </c>
      <c r="D10513" t="s">
        <v>33476</v>
      </c>
      <c r="E10513"/>
      <c r="F10513"/>
      <c r="G10513"/>
      <c r="H10513"/>
      <c r="I10513"/>
      <c r="J10513"/>
      <c r="U10513" s="43"/>
      <c r="AE10513"/>
    </row>
    <row r="10514" spans="1:31">
      <c r="A10514">
        <v>27520</v>
      </c>
      <c r="B10514" t="s">
        <v>9325</v>
      </c>
      <c r="C10514" t="s">
        <v>33477</v>
      </c>
      <c r="D10514" t="s">
        <v>33476</v>
      </c>
      <c r="E10514"/>
      <c r="F10514"/>
      <c r="G10514"/>
      <c r="H10514"/>
      <c r="I10514"/>
      <c r="J10514"/>
      <c r="U10514" s="43"/>
      <c r="AE10514"/>
    </row>
    <row r="10515" spans="1:31">
      <c r="A10515">
        <v>27220</v>
      </c>
      <c r="B10515" t="s">
        <v>4612</v>
      </c>
      <c r="C10515" t="s">
        <v>33480</v>
      </c>
      <c r="D10515" t="s">
        <v>33476</v>
      </c>
      <c r="E10515"/>
      <c r="F10515"/>
      <c r="G10515"/>
      <c r="H10515"/>
      <c r="I10515"/>
      <c r="J10515"/>
      <c r="U10515" s="43"/>
      <c r="AE10515"/>
    </row>
    <row r="10516" spans="1:31">
      <c r="A10516">
        <v>27300</v>
      </c>
      <c r="B10516" t="s">
        <v>9326</v>
      </c>
      <c r="C10516" t="s">
        <v>33477</v>
      </c>
      <c r="D10516" t="s">
        <v>33476</v>
      </c>
      <c r="E10516"/>
      <c r="F10516"/>
      <c r="G10516"/>
      <c r="H10516"/>
      <c r="I10516"/>
      <c r="J10516"/>
      <c r="U10516" s="43"/>
      <c r="AE10516"/>
    </row>
    <row r="10517" spans="1:31">
      <c r="A10517">
        <v>27120</v>
      </c>
      <c r="B10517" t="s">
        <v>702</v>
      </c>
      <c r="C10517" t="s">
        <v>33480</v>
      </c>
      <c r="D10517" t="s">
        <v>33476</v>
      </c>
      <c r="E10517"/>
      <c r="F10517"/>
      <c r="G10517"/>
      <c r="H10517"/>
      <c r="I10517"/>
      <c r="J10517"/>
      <c r="U10517" s="43"/>
      <c r="AE10517"/>
    </row>
    <row r="10518" spans="1:31">
      <c r="A10518">
        <v>27190</v>
      </c>
      <c r="B10518" t="s">
        <v>9327</v>
      </c>
      <c r="C10518" t="s">
        <v>33477</v>
      </c>
      <c r="D10518" t="s">
        <v>33476</v>
      </c>
      <c r="E10518"/>
      <c r="F10518"/>
      <c r="G10518"/>
      <c r="H10518"/>
      <c r="I10518"/>
      <c r="J10518"/>
      <c r="U10518" s="43"/>
      <c r="AE10518"/>
    </row>
    <row r="10519" spans="1:31">
      <c r="A10519">
        <v>27290</v>
      </c>
      <c r="B10519" t="s">
        <v>9328</v>
      </c>
      <c r="C10519" t="s">
        <v>33477</v>
      </c>
      <c r="D10519" t="s">
        <v>33476</v>
      </c>
      <c r="E10519"/>
      <c r="F10519"/>
      <c r="G10519"/>
      <c r="H10519"/>
      <c r="I10519"/>
      <c r="J10519"/>
      <c r="U10519" s="43"/>
      <c r="AE10519"/>
    </row>
    <row r="10520" spans="1:31">
      <c r="A10520">
        <v>27310</v>
      </c>
      <c r="B10520" t="s">
        <v>9329</v>
      </c>
      <c r="C10520" t="s">
        <v>33477</v>
      </c>
      <c r="D10520" t="s">
        <v>33476</v>
      </c>
      <c r="E10520"/>
      <c r="F10520"/>
      <c r="G10520"/>
      <c r="H10520"/>
      <c r="I10520"/>
      <c r="J10520"/>
      <c r="U10520" s="43"/>
      <c r="AE10520"/>
    </row>
    <row r="10521" spans="1:31">
      <c r="A10521">
        <v>27310</v>
      </c>
      <c r="B10521" t="s">
        <v>9329</v>
      </c>
      <c r="C10521" t="s">
        <v>33477</v>
      </c>
      <c r="D10521" t="s">
        <v>33476</v>
      </c>
      <c r="E10521"/>
      <c r="F10521"/>
      <c r="G10521"/>
      <c r="H10521"/>
      <c r="I10521"/>
      <c r="J10521"/>
      <c r="U10521" s="43"/>
      <c r="AE10521"/>
    </row>
    <row r="10522" spans="1:31">
      <c r="A10522">
        <v>27310</v>
      </c>
      <c r="B10522" t="s">
        <v>9329</v>
      </c>
      <c r="C10522" t="s">
        <v>33477</v>
      </c>
      <c r="D10522" t="s">
        <v>33476</v>
      </c>
      <c r="E10522"/>
      <c r="F10522"/>
      <c r="G10522"/>
      <c r="H10522"/>
      <c r="I10522"/>
      <c r="J10522"/>
      <c r="U10522" s="43"/>
      <c r="AE10522"/>
    </row>
    <row r="10523" spans="1:31">
      <c r="A10523">
        <v>27290</v>
      </c>
      <c r="B10523" t="s">
        <v>9330</v>
      </c>
      <c r="C10523" t="s">
        <v>33477</v>
      </c>
      <c r="D10523" t="s">
        <v>33476</v>
      </c>
      <c r="E10523"/>
      <c r="F10523"/>
      <c r="G10523"/>
      <c r="H10523"/>
      <c r="I10523"/>
      <c r="J10523"/>
      <c r="U10523" s="43"/>
      <c r="AE10523"/>
    </row>
    <row r="10524" spans="1:31">
      <c r="A10524">
        <v>27520</v>
      </c>
      <c r="B10524" t="s">
        <v>9330</v>
      </c>
      <c r="C10524" t="s">
        <v>33477</v>
      </c>
      <c r="D10524" t="s">
        <v>33476</v>
      </c>
      <c r="E10524"/>
      <c r="F10524"/>
      <c r="G10524"/>
      <c r="H10524"/>
      <c r="I10524"/>
      <c r="J10524"/>
      <c r="U10524" s="43"/>
      <c r="AE10524"/>
    </row>
    <row r="10525" spans="1:31">
      <c r="A10525">
        <v>27520</v>
      </c>
      <c r="B10525" t="s">
        <v>9330</v>
      </c>
      <c r="C10525" t="s">
        <v>33477</v>
      </c>
      <c r="D10525" t="s">
        <v>33476</v>
      </c>
      <c r="E10525"/>
      <c r="F10525"/>
      <c r="G10525"/>
      <c r="H10525"/>
      <c r="I10525"/>
      <c r="J10525"/>
      <c r="U10525" s="43"/>
      <c r="AE10525"/>
    </row>
    <row r="10526" spans="1:31">
      <c r="A10526">
        <v>27670</v>
      </c>
      <c r="B10526" t="s">
        <v>9331</v>
      </c>
      <c r="C10526" t="s">
        <v>33477</v>
      </c>
      <c r="D10526" t="s">
        <v>33476</v>
      </c>
      <c r="E10526"/>
      <c r="F10526"/>
      <c r="G10526"/>
      <c r="H10526"/>
      <c r="I10526"/>
      <c r="J10526"/>
      <c r="U10526" s="43"/>
      <c r="AE10526"/>
    </row>
    <row r="10527" spans="1:31">
      <c r="A10527">
        <v>27670</v>
      </c>
      <c r="B10527" t="s">
        <v>9331</v>
      </c>
      <c r="C10527" t="s">
        <v>33477</v>
      </c>
      <c r="D10527" t="s">
        <v>33476</v>
      </c>
      <c r="E10527"/>
      <c r="F10527"/>
      <c r="G10527"/>
      <c r="H10527"/>
      <c r="I10527"/>
      <c r="J10527"/>
      <c r="U10527" s="43"/>
      <c r="AE10527"/>
    </row>
    <row r="10528" spans="1:31">
      <c r="A10528">
        <v>27310</v>
      </c>
      <c r="B10528" t="s">
        <v>9332</v>
      </c>
      <c r="C10528" t="s">
        <v>33477</v>
      </c>
      <c r="D10528" t="s">
        <v>33476</v>
      </c>
      <c r="E10528"/>
      <c r="F10528"/>
      <c r="G10528"/>
      <c r="H10528"/>
      <c r="I10528"/>
      <c r="J10528"/>
      <c r="U10528" s="43"/>
      <c r="AE10528"/>
    </row>
    <row r="10529" spans="1:31">
      <c r="A10529">
        <v>27480</v>
      </c>
      <c r="B10529" t="s">
        <v>9333</v>
      </c>
      <c r="C10529" t="s">
        <v>33477</v>
      </c>
      <c r="D10529" t="s">
        <v>33476</v>
      </c>
      <c r="E10529"/>
      <c r="F10529"/>
      <c r="G10529"/>
      <c r="H10529"/>
      <c r="I10529"/>
      <c r="J10529"/>
      <c r="U10529" s="43"/>
      <c r="AE10529"/>
    </row>
    <row r="10530" spans="1:31">
      <c r="A10530">
        <v>27800</v>
      </c>
      <c r="B10530" t="s">
        <v>9334</v>
      </c>
      <c r="C10530" t="s">
        <v>33477</v>
      </c>
      <c r="D10530" t="s">
        <v>33476</v>
      </c>
      <c r="E10530"/>
      <c r="F10530"/>
      <c r="G10530"/>
      <c r="H10530"/>
      <c r="I10530"/>
      <c r="J10530"/>
      <c r="U10530" s="43"/>
      <c r="AE10530"/>
    </row>
    <row r="10531" spans="1:31">
      <c r="A10531">
        <v>27250</v>
      </c>
      <c r="B10531" t="s">
        <v>9335</v>
      </c>
      <c r="C10531" t="s">
        <v>33478</v>
      </c>
      <c r="D10531" t="s">
        <v>33476</v>
      </c>
      <c r="E10531"/>
      <c r="F10531"/>
      <c r="G10531"/>
      <c r="H10531"/>
      <c r="I10531"/>
      <c r="J10531"/>
      <c r="U10531" s="43"/>
      <c r="AE10531"/>
    </row>
    <row r="10532" spans="1:31">
      <c r="A10532">
        <v>27250</v>
      </c>
      <c r="B10532" t="s">
        <v>9335</v>
      </c>
      <c r="C10532" t="s">
        <v>33478</v>
      </c>
      <c r="D10532" t="s">
        <v>33476</v>
      </c>
      <c r="E10532"/>
      <c r="F10532"/>
      <c r="G10532"/>
      <c r="H10532"/>
      <c r="I10532"/>
      <c r="J10532"/>
      <c r="U10532" s="43"/>
      <c r="AE10532"/>
    </row>
    <row r="10533" spans="1:31">
      <c r="A10533">
        <v>27250</v>
      </c>
      <c r="B10533" t="s">
        <v>9335</v>
      </c>
      <c r="C10533" t="s">
        <v>33478</v>
      </c>
      <c r="D10533" t="s">
        <v>33476</v>
      </c>
      <c r="E10533"/>
      <c r="F10533"/>
      <c r="G10533"/>
      <c r="H10533"/>
      <c r="I10533"/>
      <c r="J10533"/>
      <c r="U10533" s="43"/>
      <c r="AE10533"/>
    </row>
    <row r="10534" spans="1:31">
      <c r="A10534">
        <v>27700</v>
      </c>
      <c r="B10534" t="s">
        <v>9336</v>
      </c>
      <c r="C10534" t="s">
        <v>33480</v>
      </c>
      <c r="D10534" t="s">
        <v>33476</v>
      </c>
      <c r="E10534"/>
      <c r="F10534"/>
      <c r="G10534"/>
      <c r="H10534"/>
      <c r="I10534"/>
      <c r="J10534"/>
      <c r="U10534" s="43"/>
      <c r="AE10534"/>
    </row>
    <row r="10535" spans="1:31">
      <c r="A10535">
        <v>27150</v>
      </c>
      <c r="B10535" t="s">
        <v>9337</v>
      </c>
      <c r="C10535" t="s">
        <v>33477</v>
      </c>
      <c r="D10535" t="s">
        <v>33481</v>
      </c>
      <c r="E10535"/>
      <c r="F10535"/>
      <c r="G10535"/>
      <c r="H10535"/>
      <c r="I10535"/>
      <c r="J10535"/>
      <c r="U10535" s="43"/>
      <c r="AE10535"/>
    </row>
    <row r="10536" spans="1:31">
      <c r="A10536">
        <v>27930</v>
      </c>
      <c r="B10536" t="s">
        <v>9338</v>
      </c>
      <c r="C10536" t="s">
        <v>33480</v>
      </c>
      <c r="D10536" t="s">
        <v>33476</v>
      </c>
      <c r="E10536"/>
      <c r="F10536"/>
      <c r="G10536"/>
      <c r="H10536"/>
      <c r="I10536"/>
      <c r="J10536"/>
      <c r="U10536" s="43"/>
      <c r="AE10536"/>
    </row>
    <row r="10537" spans="1:31">
      <c r="A10537">
        <v>27210</v>
      </c>
      <c r="B10537" t="s">
        <v>9339</v>
      </c>
      <c r="C10537" t="s">
        <v>33477</v>
      </c>
      <c r="D10537" t="s">
        <v>33476</v>
      </c>
      <c r="E10537"/>
      <c r="F10537"/>
      <c r="G10537"/>
      <c r="H10537"/>
      <c r="I10537"/>
      <c r="J10537"/>
      <c r="U10537" s="43"/>
      <c r="AE10537"/>
    </row>
    <row r="10538" spans="1:31">
      <c r="A10538">
        <v>27210</v>
      </c>
      <c r="B10538" t="s">
        <v>9339</v>
      </c>
      <c r="C10538" t="s">
        <v>33477</v>
      </c>
      <c r="D10538" t="s">
        <v>33476</v>
      </c>
      <c r="E10538"/>
      <c r="F10538"/>
      <c r="G10538"/>
      <c r="H10538"/>
      <c r="I10538"/>
      <c r="J10538"/>
      <c r="U10538" s="43"/>
      <c r="AE10538"/>
    </row>
    <row r="10539" spans="1:31">
      <c r="A10539">
        <v>27500</v>
      </c>
      <c r="B10539" t="s">
        <v>9340</v>
      </c>
      <c r="C10539" t="s">
        <v>33477</v>
      </c>
      <c r="D10539" t="s">
        <v>33476</v>
      </c>
      <c r="E10539"/>
      <c r="F10539"/>
      <c r="G10539"/>
      <c r="H10539"/>
      <c r="I10539"/>
      <c r="J10539"/>
      <c r="U10539" s="43"/>
      <c r="AE10539"/>
    </row>
    <row r="10540" spans="1:31">
      <c r="A10540">
        <v>27310</v>
      </c>
      <c r="B10540" t="s">
        <v>9341</v>
      </c>
      <c r="C10540" t="s">
        <v>33477</v>
      </c>
      <c r="D10540" t="s">
        <v>33476</v>
      </c>
      <c r="E10540"/>
      <c r="F10540"/>
      <c r="G10540"/>
      <c r="H10540"/>
      <c r="I10540"/>
      <c r="J10540"/>
      <c r="U10540" s="43"/>
      <c r="AE10540"/>
    </row>
    <row r="10541" spans="1:31">
      <c r="A10541">
        <v>27310</v>
      </c>
      <c r="B10541" t="s">
        <v>9342</v>
      </c>
      <c r="C10541" t="s">
        <v>33477</v>
      </c>
      <c r="D10541" t="s">
        <v>33476</v>
      </c>
      <c r="E10541"/>
      <c r="F10541"/>
      <c r="G10541"/>
      <c r="H10541"/>
      <c r="I10541"/>
      <c r="J10541"/>
      <c r="U10541" s="43"/>
      <c r="AE10541"/>
    </row>
    <row r="10542" spans="1:31">
      <c r="A10542">
        <v>27380</v>
      </c>
      <c r="B10542" t="s">
        <v>9343</v>
      </c>
      <c r="C10542" t="s">
        <v>33477</v>
      </c>
      <c r="D10542" t="s">
        <v>33476</v>
      </c>
      <c r="E10542"/>
      <c r="F10542"/>
      <c r="G10542"/>
      <c r="H10542"/>
      <c r="I10542"/>
      <c r="J10542"/>
      <c r="U10542" s="43"/>
      <c r="AE10542"/>
    </row>
    <row r="10543" spans="1:31">
      <c r="A10543">
        <v>27520</v>
      </c>
      <c r="B10543" t="s">
        <v>9344</v>
      </c>
      <c r="C10543" t="s">
        <v>33477</v>
      </c>
      <c r="D10543" t="s">
        <v>33476</v>
      </c>
      <c r="E10543"/>
      <c r="F10543"/>
      <c r="G10543"/>
      <c r="H10543"/>
      <c r="I10543"/>
      <c r="J10543"/>
      <c r="U10543" s="43"/>
      <c r="AE10543"/>
    </row>
    <row r="10544" spans="1:31">
      <c r="A10544">
        <v>27520</v>
      </c>
      <c r="B10544" t="s">
        <v>9344</v>
      </c>
      <c r="C10544" t="s">
        <v>33477</v>
      </c>
      <c r="D10544" t="s">
        <v>33476</v>
      </c>
      <c r="E10544"/>
      <c r="F10544"/>
      <c r="G10544"/>
      <c r="H10544"/>
      <c r="I10544"/>
      <c r="J10544"/>
      <c r="U10544" s="43"/>
      <c r="AE10544"/>
    </row>
    <row r="10545" spans="1:31">
      <c r="A10545">
        <v>27520</v>
      </c>
      <c r="B10545" t="s">
        <v>9344</v>
      </c>
      <c r="C10545" t="s">
        <v>33477</v>
      </c>
      <c r="D10545" t="s">
        <v>33476</v>
      </c>
      <c r="E10545"/>
      <c r="F10545"/>
      <c r="G10545"/>
      <c r="H10545"/>
      <c r="I10545"/>
      <c r="J10545"/>
      <c r="U10545" s="43"/>
      <c r="AE10545"/>
    </row>
    <row r="10546" spans="1:31">
      <c r="A10546">
        <v>27520</v>
      </c>
      <c r="B10546" t="s">
        <v>9344</v>
      </c>
      <c r="C10546" t="s">
        <v>33477</v>
      </c>
      <c r="D10546" t="s">
        <v>33476</v>
      </c>
      <c r="E10546"/>
      <c r="F10546"/>
      <c r="G10546"/>
      <c r="H10546"/>
      <c r="I10546"/>
      <c r="J10546"/>
      <c r="U10546" s="43"/>
      <c r="AE10546"/>
    </row>
    <row r="10547" spans="1:31">
      <c r="A10547">
        <v>27520</v>
      </c>
      <c r="B10547" t="s">
        <v>9344</v>
      </c>
      <c r="C10547" t="s">
        <v>33477</v>
      </c>
      <c r="D10547" t="s">
        <v>33476</v>
      </c>
      <c r="E10547"/>
      <c r="F10547"/>
      <c r="G10547"/>
      <c r="H10547"/>
      <c r="I10547"/>
      <c r="J10547"/>
      <c r="U10547" s="43"/>
      <c r="AE10547"/>
    </row>
    <row r="10548" spans="1:31">
      <c r="A10548">
        <v>27230</v>
      </c>
      <c r="B10548" t="s">
        <v>9345</v>
      </c>
      <c r="C10548" t="s">
        <v>33478</v>
      </c>
      <c r="D10548" t="s">
        <v>33476</v>
      </c>
      <c r="E10548"/>
      <c r="F10548"/>
      <c r="G10548"/>
      <c r="H10548"/>
      <c r="I10548"/>
      <c r="J10548"/>
      <c r="U10548" s="43"/>
      <c r="AE10548"/>
    </row>
    <row r="10549" spans="1:31">
      <c r="A10549">
        <v>27230</v>
      </c>
      <c r="B10549" t="s">
        <v>9345</v>
      </c>
      <c r="C10549" t="s">
        <v>33478</v>
      </c>
      <c r="D10549" t="s">
        <v>33476</v>
      </c>
      <c r="E10549"/>
      <c r="F10549"/>
      <c r="G10549"/>
      <c r="H10549"/>
      <c r="I10549"/>
      <c r="J10549"/>
      <c r="U10549" s="43"/>
      <c r="AE10549"/>
    </row>
    <row r="10550" spans="1:31">
      <c r="A10550">
        <v>27230</v>
      </c>
      <c r="B10550" t="s">
        <v>9345</v>
      </c>
      <c r="C10550" t="s">
        <v>33478</v>
      </c>
      <c r="D10550" t="s">
        <v>33476</v>
      </c>
      <c r="E10550"/>
      <c r="F10550"/>
      <c r="G10550"/>
      <c r="H10550"/>
      <c r="I10550"/>
      <c r="J10550"/>
      <c r="U10550" s="43"/>
      <c r="AE10550"/>
    </row>
    <row r="10551" spans="1:31">
      <c r="A10551">
        <v>27500</v>
      </c>
      <c r="B10551" t="s">
        <v>9346</v>
      </c>
      <c r="C10551" t="s">
        <v>33477</v>
      </c>
      <c r="D10551" t="s">
        <v>33476</v>
      </c>
      <c r="E10551"/>
      <c r="F10551"/>
      <c r="G10551"/>
      <c r="H10551"/>
      <c r="I10551"/>
      <c r="J10551"/>
      <c r="U10551" s="43"/>
      <c r="AE10551"/>
    </row>
    <row r="10552" spans="1:31">
      <c r="A10552">
        <v>27500</v>
      </c>
      <c r="B10552" t="s">
        <v>9346</v>
      </c>
      <c r="C10552" t="s">
        <v>33477</v>
      </c>
      <c r="D10552" t="s">
        <v>33476</v>
      </c>
      <c r="E10552"/>
      <c r="F10552"/>
      <c r="G10552"/>
      <c r="H10552"/>
      <c r="I10552"/>
      <c r="J10552"/>
      <c r="U10552" s="43"/>
      <c r="AE10552"/>
    </row>
    <row r="10553" spans="1:31">
      <c r="A10553">
        <v>27580</v>
      </c>
      <c r="B10553" t="s">
        <v>9347</v>
      </c>
      <c r="C10553" t="s">
        <v>33478</v>
      </c>
      <c r="D10553" t="s">
        <v>33482</v>
      </c>
      <c r="E10553"/>
      <c r="F10553"/>
      <c r="G10553"/>
      <c r="H10553"/>
      <c r="I10553"/>
      <c r="J10553"/>
      <c r="U10553" s="43"/>
      <c r="AE10553"/>
    </row>
    <row r="10554" spans="1:31">
      <c r="A10554">
        <v>27170</v>
      </c>
      <c r="B10554" t="s">
        <v>9348</v>
      </c>
      <c r="C10554" t="s">
        <v>33477</v>
      </c>
      <c r="D10554" t="s">
        <v>33476</v>
      </c>
      <c r="E10554"/>
      <c r="F10554"/>
      <c r="G10554"/>
      <c r="H10554"/>
      <c r="I10554"/>
      <c r="J10554"/>
      <c r="U10554" s="43"/>
      <c r="AE10554"/>
    </row>
    <row r="10555" spans="1:31">
      <c r="A10555">
        <v>27350</v>
      </c>
      <c r="B10555" t="s">
        <v>9349</v>
      </c>
      <c r="C10555" t="s">
        <v>33477</v>
      </c>
      <c r="D10555" t="s">
        <v>33476</v>
      </c>
      <c r="E10555"/>
      <c r="F10555"/>
      <c r="G10555"/>
      <c r="H10555"/>
      <c r="I10555"/>
      <c r="J10555"/>
      <c r="U10555" s="43"/>
      <c r="AE10555"/>
    </row>
    <row r="10556" spans="1:31">
      <c r="A10556">
        <v>27220</v>
      </c>
      <c r="B10556" t="s">
        <v>9350</v>
      </c>
      <c r="C10556" t="s">
        <v>33480</v>
      </c>
      <c r="D10556" t="s">
        <v>33476</v>
      </c>
      <c r="E10556"/>
      <c r="F10556"/>
      <c r="G10556"/>
      <c r="H10556"/>
      <c r="I10556"/>
      <c r="J10556"/>
      <c r="U10556" s="43"/>
      <c r="AE10556"/>
    </row>
    <row r="10557" spans="1:31">
      <c r="A10557">
        <v>27160</v>
      </c>
      <c r="B10557" t="s">
        <v>9351</v>
      </c>
      <c r="C10557" t="s">
        <v>33478</v>
      </c>
      <c r="D10557" t="s">
        <v>33476</v>
      </c>
      <c r="E10557"/>
      <c r="F10557"/>
      <c r="G10557"/>
      <c r="H10557"/>
      <c r="I10557"/>
      <c r="J10557"/>
      <c r="U10557" s="43"/>
      <c r="AE10557"/>
    </row>
    <row r="10558" spans="1:31">
      <c r="A10558">
        <v>27160</v>
      </c>
      <c r="B10558" t="s">
        <v>9351</v>
      </c>
      <c r="C10558" t="s">
        <v>33478</v>
      </c>
      <c r="D10558" t="s">
        <v>33476</v>
      </c>
      <c r="E10558"/>
      <c r="F10558"/>
      <c r="G10558"/>
      <c r="H10558"/>
      <c r="I10558"/>
      <c r="J10558"/>
      <c r="U10558" s="43"/>
      <c r="AE10558"/>
    </row>
    <row r="10559" spans="1:31">
      <c r="A10559">
        <v>27160</v>
      </c>
      <c r="B10559" t="s">
        <v>9351</v>
      </c>
      <c r="C10559" t="s">
        <v>33478</v>
      </c>
      <c r="D10559" t="s">
        <v>33476</v>
      </c>
      <c r="E10559"/>
      <c r="F10559"/>
      <c r="G10559"/>
      <c r="H10559"/>
      <c r="I10559"/>
      <c r="J10559"/>
      <c r="U10559" s="43"/>
      <c r="AE10559"/>
    </row>
    <row r="10560" spans="1:31">
      <c r="A10560">
        <v>27800</v>
      </c>
      <c r="B10560" t="s">
        <v>6717</v>
      </c>
      <c r="C10560" t="s">
        <v>33477</v>
      </c>
      <c r="D10560" t="s">
        <v>33476</v>
      </c>
      <c r="E10560"/>
      <c r="F10560"/>
      <c r="G10560"/>
      <c r="H10560"/>
      <c r="I10560"/>
      <c r="J10560"/>
      <c r="U10560" s="43"/>
      <c r="AE10560"/>
    </row>
    <row r="10561" spans="1:31">
      <c r="A10561">
        <v>27640</v>
      </c>
      <c r="B10561" t="s">
        <v>9352</v>
      </c>
      <c r="C10561" t="s">
        <v>33480</v>
      </c>
      <c r="D10561" t="s">
        <v>33476</v>
      </c>
      <c r="E10561"/>
      <c r="F10561"/>
      <c r="G10561"/>
      <c r="H10561"/>
      <c r="I10561"/>
      <c r="J10561"/>
      <c r="U10561" s="43"/>
      <c r="AE10561"/>
    </row>
    <row r="10562" spans="1:31">
      <c r="A10562">
        <v>27570</v>
      </c>
      <c r="B10562" t="s">
        <v>9353</v>
      </c>
      <c r="C10562" t="s">
        <v>33478</v>
      </c>
      <c r="D10562" t="s">
        <v>33476</v>
      </c>
      <c r="E10562"/>
      <c r="F10562"/>
      <c r="G10562"/>
      <c r="H10562"/>
      <c r="I10562"/>
      <c r="J10562"/>
      <c r="U10562" s="43"/>
      <c r="AE10562"/>
    </row>
    <row r="10563" spans="1:31">
      <c r="A10563">
        <v>27800</v>
      </c>
      <c r="B10563" t="s">
        <v>9354</v>
      </c>
      <c r="C10563" t="s">
        <v>33477</v>
      </c>
      <c r="D10563" t="s">
        <v>33476</v>
      </c>
      <c r="E10563"/>
      <c r="F10563"/>
      <c r="G10563"/>
      <c r="H10563"/>
      <c r="I10563"/>
      <c r="J10563"/>
      <c r="U10563" s="43"/>
      <c r="AE10563"/>
    </row>
    <row r="10564" spans="1:31">
      <c r="A10564">
        <v>27270</v>
      </c>
      <c r="B10564" t="s">
        <v>9355</v>
      </c>
      <c r="C10564" t="s">
        <v>33478</v>
      </c>
      <c r="D10564" t="s">
        <v>33476</v>
      </c>
      <c r="E10564"/>
      <c r="F10564"/>
      <c r="G10564"/>
      <c r="H10564"/>
      <c r="I10564"/>
      <c r="J10564"/>
      <c r="U10564" s="43"/>
      <c r="AE10564"/>
    </row>
    <row r="10565" spans="1:31">
      <c r="A10565">
        <v>27930</v>
      </c>
      <c r="B10565" t="s">
        <v>9356</v>
      </c>
      <c r="C10565" t="s">
        <v>33480</v>
      </c>
      <c r="D10565" t="s">
        <v>33476</v>
      </c>
      <c r="E10565"/>
      <c r="F10565"/>
      <c r="G10565"/>
      <c r="H10565"/>
      <c r="I10565"/>
      <c r="J10565"/>
      <c r="U10565" s="43"/>
      <c r="AE10565"/>
    </row>
    <row r="10566" spans="1:31">
      <c r="A10566">
        <v>27730</v>
      </c>
      <c r="B10566" t="s">
        <v>9357</v>
      </c>
      <c r="C10566" t="s">
        <v>33480</v>
      </c>
      <c r="D10566" t="e">
        <v>#N/A</v>
      </c>
      <c r="E10566"/>
      <c r="F10566"/>
      <c r="G10566"/>
      <c r="H10566"/>
      <c r="I10566"/>
      <c r="J10566"/>
      <c r="U10566" s="43"/>
      <c r="AE10566"/>
    </row>
    <row r="10567" spans="1:31">
      <c r="A10567">
        <v>27190</v>
      </c>
      <c r="B10567" t="s">
        <v>9358</v>
      </c>
      <c r="C10567" t="s">
        <v>33477</v>
      </c>
      <c r="D10567" t="s">
        <v>33476</v>
      </c>
      <c r="E10567"/>
      <c r="F10567"/>
      <c r="G10567"/>
      <c r="H10567"/>
      <c r="I10567"/>
      <c r="J10567"/>
      <c r="U10567" s="43"/>
      <c r="AE10567"/>
    </row>
    <row r="10568" spans="1:31">
      <c r="A10568">
        <v>27120</v>
      </c>
      <c r="B10568" t="s">
        <v>9359</v>
      </c>
      <c r="C10568" t="s">
        <v>33480</v>
      </c>
      <c r="D10568" t="s">
        <v>33476</v>
      </c>
      <c r="E10568"/>
      <c r="F10568"/>
      <c r="G10568"/>
      <c r="H10568"/>
      <c r="I10568"/>
      <c r="J10568"/>
      <c r="U10568" s="43"/>
      <c r="AE10568"/>
    </row>
    <row r="10569" spans="1:31">
      <c r="A10569">
        <v>27490</v>
      </c>
      <c r="B10569" t="s">
        <v>9360</v>
      </c>
      <c r="C10569" t="s">
        <v>33480</v>
      </c>
      <c r="D10569" t="s">
        <v>33476</v>
      </c>
      <c r="E10569"/>
      <c r="F10569"/>
      <c r="G10569"/>
      <c r="H10569"/>
      <c r="I10569"/>
      <c r="J10569"/>
      <c r="U10569" s="43"/>
      <c r="AE10569"/>
    </row>
    <row r="10570" spans="1:31">
      <c r="A10570">
        <v>27800</v>
      </c>
      <c r="B10570" t="s">
        <v>9361</v>
      </c>
      <c r="C10570" t="s">
        <v>33477</v>
      </c>
      <c r="D10570" t="s">
        <v>33476</v>
      </c>
      <c r="E10570"/>
      <c r="F10570"/>
      <c r="G10570"/>
      <c r="H10570"/>
      <c r="I10570"/>
      <c r="J10570"/>
      <c r="U10570" s="43"/>
      <c r="AE10570"/>
    </row>
    <row r="10571" spans="1:31">
      <c r="A10571">
        <v>27500</v>
      </c>
      <c r="B10571" t="s">
        <v>4648</v>
      </c>
      <c r="C10571" t="s">
        <v>33477</v>
      </c>
      <c r="D10571" t="s">
        <v>33476</v>
      </c>
      <c r="E10571"/>
      <c r="F10571"/>
      <c r="G10571"/>
      <c r="H10571"/>
      <c r="I10571"/>
      <c r="J10571"/>
      <c r="U10571" s="43"/>
      <c r="AE10571"/>
    </row>
    <row r="10572" spans="1:31">
      <c r="A10572">
        <v>27400</v>
      </c>
      <c r="B10572" t="s">
        <v>9362</v>
      </c>
      <c r="C10572" t="s">
        <v>33480</v>
      </c>
      <c r="D10572" t="s">
        <v>33476</v>
      </c>
      <c r="E10572"/>
      <c r="F10572"/>
      <c r="G10572"/>
      <c r="H10572"/>
      <c r="I10572"/>
      <c r="J10572"/>
      <c r="U10572" s="43"/>
      <c r="AE10572"/>
    </row>
    <row r="10573" spans="1:31">
      <c r="A10573">
        <v>27300</v>
      </c>
      <c r="B10573" t="s">
        <v>9363</v>
      </c>
      <c r="C10573" t="s">
        <v>33477</v>
      </c>
      <c r="D10573" t="s">
        <v>33476</v>
      </c>
      <c r="E10573"/>
      <c r="F10573"/>
      <c r="G10573"/>
      <c r="H10573"/>
      <c r="I10573"/>
      <c r="J10573"/>
      <c r="U10573" s="43"/>
      <c r="AE10573"/>
    </row>
    <row r="10574" spans="1:31">
      <c r="A10574">
        <v>27300</v>
      </c>
      <c r="B10574" t="s">
        <v>9363</v>
      </c>
      <c r="C10574" t="s">
        <v>33477</v>
      </c>
      <c r="D10574" t="s">
        <v>33476</v>
      </c>
      <c r="E10574"/>
      <c r="F10574"/>
      <c r="G10574"/>
      <c r="H10574"/>
      <c r="I10574"/>
      <c r="J10574"/>
      <c r="U10574" s="43"/>
      <c r="AE10574"/>
    </row>
    <row r="10575" spans="1:31">
      <c r="A10575">
        <v>27270</v>
      </c>
      <c r="B10575" t="s">
        <v>9364</v>
      </c>
      <c r="C10575" t="s">
        <v>33478</v>
      </c>
      <c r="D10575" t="s">
        <v>33476</v>
      </c>
      <c r="E10575"/>
      <c r="F10575"/>
      <c r="G10575"/>
      <c r="H10575"/>
      <c r="I10575"/>
      <c r="J10575"/>
      <c r="U10575" s="43"/>
      <c r="AE10575"/>
    </row>
    <row r="10576" spans="1:31">
      <c r="A10576">
        <v>27180</v>
      </c>
      <c r="B10576" t="s">
        <v>9365</v>
      </c>
      <c r="C10576" t="s">
        <v>33477</v>
      </c>
      <c r="D10576" t="s">
        <v>33476</v>
      </c>
      <c r="E10576"/>
      <c r="F10576"/>
      <c r="G10576"/>
      <c r="H10576"/>
      <c r="I10576"/>
      <c r="J10576"/>
      <c r="U10576" s="43"/>
      <c r="AE10576"/>
    </row>
    <row r="10577" spans="1:31">
      <c r="A10577">
        <v>27310</v>
      </c>
      <c r="B10577" t="s">
        <v>749</v>
      </c>
      <c r="C10577" t="s">
        <v>33477</v>
      </c>
      <c r="D10577" t="s">
        <v>33476</v>
      </c>
      <c r="E10577"/>
      <c r="F10577"/>
      <c r="G10577"/>
      <c r="H10577"/>
      <c r="I10577"/>
      <c r="J10577"/>
      <c r="U10577" s="43"/>
      <c r="AE10577"/>
    </row>
    <row r="10578" spans="1:31">
      <c r="A10578">
        <v>27350</v>
      </c>
      <c r="B10578" t="s">
        <v>9366</v>
      </c>
      <c r="C10578" t="s">
        <v>33477</v>
      </c>
      <c r="D10578" t="s">
        <v>33476</v>
      </c>
      <c r="E10578"/>
      <c r="F10578"/>
      <c r="G10578"/>
      <c r="H10578"/>
      <c r="I10578"/>
      <c r="J10578"/>
      <c r="U10578" s="43"/>
      <c r="AE10578"/>
    </row>
    <row r="10579" spans="1:31">
      <c r="A10579">
        <v>27110</v>
      </c>
      <c r="B10579" t="s">
        <v>9367</v>
      </c>
      <c r="C10579" t="s">
        <v>33477</v>
      </c>
      <c r="D10579" t="s">
        <v>33476</v>
      </c>
      <c r="E10579"/>
      <c r="F10579"/>
      <c r="G10579"/>
      <c r="H10579"/>
      <c r="I10579"/>
      <c r="J10579"/>
      <c r="U10579" s="43"/>
      <c r="AE10579"/>
    </row>
    <row r="10580" spans="1:31">
      <c r="A10580">
        <v>27120</v>
      </c>
      <c r="B10580" t="s">
        <v>9368</v>
      </c>
      <c r="C10580" t="s">
        <v>33480</v>
      </c>
      <c r="D10580" t="s">
        <v>33476</v>
      </c>
      <c r="E10580"/>
      <c r="F10580"/>
      <c r="G10580"/>
      <c r="H10580"/>
      <c r="I10580"/>
      <c r="J10580"/>
      <c r="U10580" s="43"/>
      <c r="AE10580"/>
    </row>
    <row r="10581" spans="1:31">
      <c r="A10581">
        <v>27580</v>
      </c>
      <c r="B10581" t="s">
        <v>9369</v>
      </c>
      <c r="C10581" t="s">
        <v>33478</v>
      </c>
      <c r="D10581" t="s">
        <v>33482</v>
      </c>
      <c r="E10581"/>
      <c r="F10581"/>
      <c r="G10581"/>
      <c r="H10581"/>
      <c r="I10581"/>
      <c r="J10581"/>
      <c r="U10581" s="43"/>
      <c r="AE10581"/>
    </row>
    <row r="10582" spans="1:31">
      <c r="A10582">
        <v>27270</v>
      </c>
      <c r="B10582" t="s">
        <v>9370</v>
      </c>
      <c r="C10582" t="s">
        <v>33478</v>
      </c>
      <c r="D10582" t="s">
        <v>33476</v>
      </c>
      <c r="E10582"/>
      <c r="F10582"/>
      <c r="G10582"/>
      <c r="H10582"/>
      <c r="I10582"/>
      <c r="J10582"/>
      <c r="U10582" s="43"/>
      <c r="AE10582"/>
    </row>
    <row r="10583" spans="1:31">
      <c r="A10583">
        <v>27270</v>
      </c>
      <c r="B10583" t="s">
        <v>9370</v>
      </c>
      <c r="C10583" t="s">
        <v>33478</v>
      </c>
      <c r="D10583" t="s">
        <v>33476</v>
      </c>
      <c r="E10583"/>
      <c r="F10583"/>
      <c r="G10583"/>
      <c r="H10583"/>
      <c r="I10583"/>
      <c r="J10583"/>
      <c r="U10583" s="43"/>
      <c r="AE10583"/>
    </row>
    <row r="10584" spans="1:31">
      <c r="A10584">
        <v>27250</v>
      </c>
      <c r="B10584" t="s">
        <v>9371</v>
      </c>
      <c r="C10584" t="s">
        <v>33478</v>
      </c>
      <c r="D10584" t="s">
        <v>33476</v>
      </c>
      <c r="E10584"/>
      <c r="F10584"/>
      <c r="G10584"/>
      <c r="H10584"/>
      <c r="I10584"/>
      <c r="J10584"/>
      <c r="U10584" s="43"/>
      <c r="AE10584"/>
    </row>
    <row r="10585" spans="1:31">
      <c r="A10585">
        <v>27120</v>
      </c>
      <c r="B10585" t="s">
        <v>9372</v>
      </c>
      <c r="C10585" t="s">
        <v>33480</v>
      </c>
      <c r="D10585" t="s">
        <v>33476</v>
      </c>
      <c r="E10585"/>
      <c r="F10585"/>
      <c r="G10585"/>
      <c r="H10585"/>
      <c r="I10585"/>
      <c r="J10585"/>
      <c r="U10585" s="43"/>
      <c r="AE10585"/>
    </row>
    <row r="10586" spans="1:31">
      <c r="A10586">
        <v>27190</v>
      </c>
      <c r="B10586" t="s">
        <v>9373</v>
      </c>
      <c r="C10586" t="s">
        <v>33477</v>
      </c>
      <c r="D10586" t="s">
        <v>33476</v>
      </c>
      <c r="E10586"/>
      <c r="F10586"/>
      <c r="G10586"/>
      <c r="H10586"/>
      <c r="I10586"/>
      <c r="J10586"/>
      <c r="U10586" s="43"/>
      <c r="AE10586"/>
    </row>
    <row r="10587" spans="1:31">
      <c r="A10587">
        <v>27600</v>
      </c>
      <c r="B10587" t="s">
        <v>9374</v>
      </c>
      <c r="C10587" t="s">
        <v>33480</v>
      </c>
      <c r="D10587" t="e">
        <v>#N/A</v>
      </c>
      <c r="E10587"/>
      <c r="F10587"/>
      <c r="G10587"/>
      <c r="H10587"/>
      <c r="I10587"/>
      <c r="J10587"/>
      <c r="U10587" s="43"/>
      <c r="AE10587"/>
    </row>
    <row r="10588" spans="1:31">
      <c r="A10588">
        <v>27220</v>
      </c>
      <c r="B10588" t="s">
        <v>9375</v>
      </c>
      <c r="C10588" t="s">
        <v>33480</v>
      </c>
      <c r="D10588" t="s">
        <v>33476</v>
      </c>
      <c r="E10588"/>
      <c r="F10588"/>
      <c r="G10588"/>
      <c r="H10588"/>
      <c r="I10588"/>
      <c r="J10588"/>
      <c r="U10588" s="43"/>
      <c r="AE10588"/>
    </row>
    <row r="10589" spans="1:31">
      <c r="A10589">
        <v>27260</v>
      </c>
      <c r="B10589" t="s">
        <v>9376</v>
      </c>
      <c r="C10589" t="s">
        <v>33477</v>
      </c>
      <c r="D10589" t="s">
        <v>33476</v>
      </c>
      <c r="E10589"/>
      <c r="F10589"/>
      <c r="G10589"/>
      <c r="H10589"/>
      <c r="I10589"/>
      <c r="J10589"/>
      <c r="U10589" s="43"/>
      <c r="AE10589"/>
    </row>
    <row r="10590" spans="1:31">
      <c r="A10590">
        <v>27930</v>
      </c>
      <c r="B10590" t="s">
        <v>9377</v>
      </c>
      <c r="C10590" t="s">
        <v>33480</v>
      </c>
      <c r="D10590" t="s">
        <v>33476</v>
      </c>
      <c r="E10590"/>
      <c r="F10590"/>
      <c r="G10590"/>
      <c r="H10590"/>
      <c r="I10590"/>
      <c r="J10590"/>
      <c r="U10590" s="43"/>
      <c r="AE10590"/>
    </row>
    <row r="10591" spans="1:31">
      <c r="A10591">
        <v>27270</v>
      </c>
      <c r="B10591" t="s">
        <v>9378</v>
      </c>
      <c r="C10591" t="s">
        <v>33478</v>
      </c>
      <c r="D10591" t="s">
        <v>33476</v>
      </c>
      <c r="E10591"/>
      <c r="F10591"/>
      <c r="G10591"/>
      <c r="H10591"/>
      <c r="I10591"/>
      <c r="J10591"/>
      <c r="U10591" s="43"/>
      <c r="AE10591"/>
    </row>
    <row r="10592" spans="1:31">
      <c r="A10592">
        <v>27230</v>
      </c>
      <c r="B10592" t="s">
        <v>9379</v>
      </c>
      <c r="C10592" t="s">
        <v>33478</v>
      </c>
      <c r="D10592" t="s">
        <v>33476</v>
      </c>
      <c r="E10592"/>
      <c r="F10592"/>
      <c r="G10592"/>
      <c r="H10592"/>
      <c r="I10592"/>
      <c r="J10592"/>
      <c r="U10592" s="43"/>
      <c r="AE10592"/>
    </row>
    <row r="10593" spans="1:31">
      <c r="A10593">
        <v>27380</v>
      </c>
      <c r="B10593" t="s">
        <v>4461</v>
      </c>
      <c r="C10593" t="s">
        <v>33477</v>
      </c>
      <c r="D10593" t="s">
        <v>33476</v>
      </c>
      <c r="E10593"/>
      <c r="F10593"/>
      <c r="G10593"/>
      <c r="H10593"/>
      <c r="I10593"/>
      <c r="J10593"/>
      <c r="U10593" s="43"/>
      <c r="AE10593"/>
    </row>
    <row r="10594" spans="1:31">
      <c r="A10594">
        <v>27420</v>
      </c>
      <c r="B10594" t="s">
        <v>9380</v>
      </c>
      <c r="C10594" t="s">
        <v>33477</v>
      </c>
      <c r="D10594" t="s">
        <v>33476</v>
      </c>
      <c r="E10594"/>
      <c r="F10594"/>
      <c r="G10594"/>
      <c r="H10594"/>
      <c r="I10594"/>
      <c r="J10594"/>
      <c r="U10594" s="43"/>
      <c r="AE10594"/>
    </row>
    <row r="10595" spans="1:31">
      <c r="A10595">
        <v>27150</v>
      </c>
      <c r="B10595" t="s">
        <v>9381</v>
      </c>
      <c r="C10595" t="s">
        <v>33477</v>
      </c>
      <c r="D10595" t="s">
        <v>33481</v>
      </c>
      <c r="E10595"/>
      <c r="F10595"/>
      <c r="G10595"/>
      <c r="H10595"/>
      <c r="I10595"/>
      <c r="J10595"/>
      <c r="U10595" s="43"/>
      <c r="AE10595"/>
    </row>
    <row r="10596" spans="1:31">
      <c r="A10596">
        <v>27150</v>
      </c>
      <c r="B10596" t="s">
        <v>9381</v>
      </c>
      <c r="C10596" t="s">
        <v>33477</v>
      </c>
      <c r="D10596" t="s">
        <v>33481</v>
      </c>
      <c r="E10596"/>
      <c r="F10596"/>
      <c r="G10596"/>
      <c r="H10596"/>
      <c r="I10596"/>
      <c r="J10596"/>
      <c r="U10596" s="43"/>
      <c r="AE10596"/>
    </row>
    <row r="10597" spans="1:31">
      <c r="A10597">
        <v>27220</v>
      </c>
      <c r="B10597" t="s">
        <v>9382</v>
      </c>
      <c r="C10597" t="s">
        <v>33480</v>
      </c>
      <c r="D10597" t="s">
        <v>33476</v>
      </c>
      <c r="E10597"/>
      <c r="F10597"/>
      <c r="G10597"/>
      <c r="H10597"/>
      <c r="I10597"/>
      <c r="J10597"/>
      <c r="U10597" s="43"/>
      <c r="AE10597"/>
    </row>
    <row r="10598" spans="1:31">
      <c r="A10598">
        <v>27820</v>
      </c>
      <c r="B10598" t="s">
        <v>9383</v>
      </c>
      <c r="C10598" t="s">
        <v>33478</v>
      </c>
      <c r="D10598" t="e">
        <v>#N/A</v>
      </c>
      <c r="E10598"/>
      <c r="F10598"/>
      <c r="G10598"/>
      <c r="H10598"/>
      <c r="I10598"/>
      <c r="J10598"/>
      <c r="U10598" s="43"/>
      <c r="AE10598"/>
    </row>
    <row r="10599" spans="1:31">
      <c r="A10599">
        <v>27250</v>
      </c>
      <c r="B10599" t="s">
        <v>9384</v>
      </c>
      <c r="C10599" t="s">
        <v>33478</v>
      </c>
      <c r="D10599" t="s">
        <v>33476</v>
      </c>
      <c r="E10599"/>
      <c r="F10599"/>
      <c r="G10599"/>
      <c r="H10599"/>
      <c r="I10599"/>
      <c r="J10599"/>
      <c r="U10599" s="43"/>
      <c r="AE10599"/>
    </row>
    <row r="10600" spans="1:31">
      <c r="A10600">
        <v>27160</v>
      </c>
      <c r="B10600" t="s">
        <v>9385</v>
      </c>
      <c r="C10600" t="s">
        <v>33478</v>
      </c>
      <c r="D10600" t="s">
        <v>33476</v>
      </c>
      <c r="E10600"/>
      <c r="F10600"/>
      <c r="G10600"/>
      <c r="H10600"/>
      <c r="I10600"/>
      <c r="J10600"/>
      <c r="U10600" s="43"/>
      <c r="AE10600"/>
    </row>
    <row r="10601" spans="1:31">
      <c r="A10601">
        <v>27160</v>
      </c>
      <c r="B10601" t="s">
        <v>9385</v>
      </c>
      <c r="C10601" t="s">
        <v>33478</v>
      </c>
      <c r="D10601" t="s">
        <v>33476</v>
      </c>
      <c r="E10601"/>
      <c r="F10601"/>
      <c r="G10601"/>
      <c r="H10601"/>
      <c r="I10601"/>
      <c r="J10601"/>
      <c r="U10601" s="43"/>
      <c r="AE10601"/>
    </row>
    <row r="10602" spans="1:31">
      <c r="A10602">
        <v>27240</v>
      </c>
      <c r="B10602" t="s">
        <v>9385</v>
      </c>
      <c r="C10602" t="s">
        <v>33477</v>
      </c>
      <c r="D10602" t="s">
        <v>33476</v>
      </c>
      <c r="E10602"/>
      <c r="F10602"/>
      <c r="G10602"/>
      <c r="H10602"/>
      <c r="I10602"/>
      <c r="J10602"/>
      <c r="U10602" s="43"/>
      <c r="AE10602"/>
    </row>
    <row r="10603" spans="1:31">
      <c r="A10603">
        <v>27240</v>
      </c>
      <c r="B10603" t="s">
        <v>9385</v>
      </c>
      <c r="C10603" t="s">
        <v>33477</v>
      </c>
      <c r="D10603" t="s">
        <v>33476</v>
      </c>
      <c r="E10603"/>
      <c r="F10603"/>
      <c r="G10603"/>
      <c r="H10603"/>
      <c r="I10603"/>
      <c r="J10603"/>
      <c r="U10603" s="43"/>
      <c r="AE10603"/>
    </row>
    <row r="10604" spans="1:31">
      <c r="A10604">
        <v>27930</v>
      </c>
      <c r="B10604" t="s">
        <v>9386</v>
      </c>
      <c r="C10604" t="s">
        <v>33480</v>
      </c>
      <c r="D10604" t="s">
        <v>33476</v>
      </c>
      <c r="E10604"/>
      <c r="F10604"/>
      <c r="G10604"/>
      <c r="H10604"/>
      <c r="I10604"/>
      <c r="J10604"/>
      <c r="U10604" s="43"/>
      <c r="AE10604"/>
    </row>
    <row r="10605" spans="1:31">
      <c r="A10605">
        <v>27180</v>
      </c>
      <c r="B10605" t="s">
        <v>9387</v>
      </c>
      <c r="C10605" t="s">
        <v>33477</v>
      </c>
      <c r="D10605" t="s">
        <v>33476</v>
      </c>
      <c r="E10605"/>
      <c r="F10605"/>
      <c r="G10605"/>
      <c r="H10605"/>
      <c r="I10605"/>
      <c r="J10605"/>
      <c r="U10605" s="43"/>
      <c r="AE10605"/>
    </row>
    <row r="10606" spans="1:31">
      <c r="A10606">
        <v>27190</v>
      </c>
      <c r="B10606" t="s">
        <v>9388</v>
      </c>
      <c r="C10606" t="s">
        <v>33477</v>
      </c>
      <c r="D10606" t="s">
        <v>33476</v>
      </c>
      <c r="E10606"/>
      <c r="F10606"/>
      <c r="G10606"/>
      <c r="H10606"/>
      <c r="I10606"/>
      <c r="J10606"/>
      <c r="U10606" s="43"/>
      <c r="AE10606"/>
    </row>
    <row r="10607" spans="1:31">
      <c r="A10607">
        <v>27500</v>
      </c>
      <c r="B10607" t="s">
        <v>9389</v>
      </c>
      <c r="C10607" t="s">
        <v>33477</v>
      </c>
      <c r="D10607" t="s">
        <v>33476</v>
      </c>
      <c r="E10607"/>
      <c r="F10607"/>
      <c r="G10607"/>
      <c r="H10607"/>
      <c r="I10607"/>
      <c r="J10607"/>
      <c r="U10607" s="43"/>
      <c r="AE10607"/>
    </row>
    <row r="10608" spans="1:31">
      <c r="A10608">
        <v>27170</v>
      </c>
      <c r="B10608" t="s">
        <v>9390</v>
      </c>
      <c r="C10608" t="s">
        <v>33477</v>
      </c>
      <c r="D10608" t="s">
        <v>33476</v>
      </c>
      <c r="E10608"/>
      <c r="F10608"/>
      <c r="G10608"/>
      <c r="H10608"/>
      <c r="I10608"/>
      <c r="J10608"/>
      <c r="U10608" s="43"/>
      <c r="AE10608"/>
    </row>
    <row r="10609" spans="1:31">
      <c r="A10609">
        <v>27190</v>
      </c>
      <c r="B10609" t="s">
        <v>9391</v>
      </c>
      <c r="C10609" t="s">
        <v>33477</v>
      </c>
      <c r="D10609" t="s">
        <v>33476</v>
      </c>
      <c r="E10609"/>
      <c r="F10609"/>
      <c r="G10609"/>
      <c r="H10609"/>
      <c r="I10609"/>
      <c r="J10609"/>
      <c r="U10609" s="43"/>
      <c r="AE10609"/>
    </row>
    <row r="10610" spans="1:31">
      <c r="A10610">
        <v>27290</v>
      </c>
      <c r="B10610" t="s">
        <v>9392</v>
      </c>
      <c r="C10610" t="s">
        <v>33477</v>
      </c>
      <c r="D10610" t="s">
        <v>33476</v>
      </c>
      <c r="E10610"/>
      <c r="F10610"/>
      <c r="G10610"/>
      <c r="H10610"/>
      <c r="I10610"/>
      <c r="J10610"/>
      <c r="U10610" s="43"/>
      <c r="AE10610"/>
    </row>
    <row r="10611" spans="1:31">
      <c r="A10611">
        <v>27430</v>
      </c>
      <c r="B10611" t="s">
        <v>9393</v>
      </c>
      <c r="C10611" t="s">
        <v>33480</v>
      </c>
      <c r="D10611" t="e">
        <v>#N/A</v>
      </c>
      <c r="E10611"/>
      <c r="F10611"/>
      <c r="G10611"/>
      <c r="H10611"/>
      <c r="I10611"/>
      <c r="J10611"/>
      <c r="U10611" s="43"/>
      <c r="AE10611"/>
    </row>
    <row r="10612" spans="1:31">
      <c r="A10612">
        <v>27210</v>
      </c>
      <c r="B10612" t="s">
        <v>9394</v>
      </c>
      <c r="C10612" t="s">
        <v>33477</v>
      </c>
      <c r="D10612" t="s">
        <v>33476</v>
      </c>
      <c r="E10612"/>
      <c r="F10612"/>
      <c r="G10612"/>
      <c r="H10612"/>
      <c r="I10612"/>
      <c r="J10612"/>
      <c r="U10612" s="43"/>
      <c r="AE10612"/>
    </row>
    <row r="10613" spans="1:31">
      <c r="A10613">
        <v>27260</v>
      </c>
      <c r="B10613" t="s">
        <v>9395</v>
      </c>
      <c r="C10613" t="s">
        <v>33477</v>
      </c>
      <c r="D10613" t="s">
        <v>33476</v>
      </c>
      <c r="E10613"/>
      <c r="F10613"/>
      <c r="G10613"/>
      <c r="H10613"/>
      <c r="I10613"/>
      <c r="J10613"/>
      <c r="U10613" s="43"/>
      <c r="AE10613"/>
    </row>
    <row r="10614" spans="1:31">
      <c r="A10614">
        <v>27120</v>
      </c>
      <c r="B10614" t="s">
        <v>9396</v>
      </c>
      <c r="C10614" t="s">
        <v>33480</v>
      </c>
      <c r="D10614" t="s">
        <v>33476</v>
      </c>
      <c r="E10614"/>
      <c r="F10614"/>
      <c r="G10614"/>
      <c r="H10614"/>
      <c r="I10614"/>
      <c r="J10614"/>
      <c r="U10614" s="43"/>
      <c r="AE10614"/>
    </row>
    <row r="10615" spans="1:31">
      <c r="A10615">
        <v>27300</v>
      </c>
      <c r="B10615" t="s">
        <v>9397</v>
      </c>
      <c r="C10615" t="s">
        <v>33477</v>
      </c>
      <c r="D10615" t="s">
        <v>33476</v>
      </c>
      <c r="E10615"/>
      <c r="F10615"/>
      <c r="G10615"/>
      <c r="H10615"/>
      <c r="I10615"/>
      <c r="J10615"/>
      <c r="U10615" s="43"/>
      <c r="AE10615"/>
    </row>
    <row r="10616" spans="1:31">
      <c r="A10616">
        <v>27500</v>
      </c>
      <c r="B10616" t="s">
        <v>9398</v>
      </c>
      <c r="C10616" t="s">
        <v>33477</v>
      </c>
      <c r="D10616" t="s">
        <v>33476</v>
      </c>
      <c r="E10616"/>
      <c r="F10616"/>
      <c r="G10616"/>
      <c r="H10616"/>
      <c r="I10616"/>
      <c r="J10616"/>
      <c r="U10616" s="43"/>
      <c r="AE10616"/>
    </row>
    <row r="10617" spans="1:31">
      <c r="A10617">
        <v>27150</v>
      </c>
      <c r="B10617" t="s">
        <v>9399</v>
      </c>
      <c r="C10617" t="s">
        <v>33477</v>
      </c>
      <c r="D10617" t="s">
        <v>33481</v>
      </c>
      <c r="E10617"/>
      <c r="F10617"/>
      <c r="G10617"/>
      <c r="H10617"/>
      <c r="I10617"/>
      <c r="J10617"/>
      <c r="U10617" s="43"/>
      <c r="AE10617"/>
    </row>
    <row r="10618" spans="1:31">
      <c r="A10618">
        <v>27220</v>
      </c>
      <c r="B10618" t="s">
        <v>9400</v>
      </c>
      <c r="C10618" t="s">
        <v>33480</v>
      </c>
      <c r="D10618" t="s">
        <v>33476</v>
      </c>
      <c r="E10618"/>
      <c r="F10618"/>
      <c r="G10618"/>
      <c r="H10618"/>
      <c r="I10618"/>
      <c r="J10618"/>
      <c r="U10618" s="43"/>
      <c r="AE10618"/>
    </row>
    <row r="10619" spans="1:31">
      <c r="A10619">
        <v>27300</v>
      </c>
      <c r="B10619" t="s">
        <v>9401</v>
      </c>
      <c r="C10619" t="s">
        <v>33477</v>
      </c>
      <c r="D10619" t="s">
        <v>33476</v>
      </c>
      <c r="E10619"/>
      <c r="F10619"/>
      <c r="G10619"/>
      <c r="H10619"/>
      <c r="I10619"/>
      <c r="J10619"/>
      <c r="U10619" s="43"/>
      <c r="AE10619"/>
    </row>
    <row r="10620" spans="1:31">
      <c r="A10620">
        <v>27940</v>
      </c>
      <c r="B10620" t="s">
        <v>9402</v>
      </c>
      <c r="C10620" t="s">
        <v>33480</v>
      </c>
      <c r="D10620" t="e">
        <v>#N/A</v>
      </c>
      <c r="E10620"/>
      <c r="F10620"/>
      <c r="G10620"/>
      <c r="H10620"/>
      <c r="I10620"/>
      <c r="J10620"/>
      <c r="U10620" s="43"/>
      <c r="AE10620"/>
    </row>
    <row r="10621" spans="1:31">
      <c r="A10621">
        <v>27320</v>
      </c>
      <c r="B10621" t="s">
        <v>9403</v>
      </c>
      <c r="C10621" t="s">
        <v>33480</v>
      </c>
      <c r="D10621" t="s">
        <v>33476</v>
      </c>
      <c r="E10621"/>
      <c r="F10621"/>
      <c r="G10621"/>
      <c r="H10621"/>
      <c r="I10621"/>
      <c r="J10621"/>
      <c r="U10621" s="43"/>
      <c r="AE10621"/>
    </row>
    <row r="10622" spans="1:31">
      <c r="A10622">
        <v>27130</v>
      </c>
      <c r="B10622" t="s">
        <v>9404</v>
      </c>
      <c r="C10622" t="s">
        <v>33477</v>
      </c>
      <c r="D10622" t="e">
        <v>#N/A</v>
      </c>
      <c r="E10622"/>
      <c r="F10622"/>
      <c r="G10622"/>
      <c r="H10622"/>
      <c r="I10622"/>
      <c r="J10622"/>
      <c r="U10622" s="43"/>
      <c r="AE10622"/>
    </row>
    <row r="10623" spans="1:31">
      <c r="A10623">
        <v>27750</v>
      </c>
      <c r="B10623" t="s">
        <v>9405</v>
      </c>
      <c r="C10623" t="s">
        <v>33480</v>
      </c>
      <c r="D10623" t="e">
        <v>#N/A</v>
      </c>
      <c r="E10623"/>
      <c r="F10623"/>
      <c r="G10623"/>
      <c r="H10623"/>
      <c r="I10623"/>
      <c r="J10623"/>
      <c r="U10623" s="43"/>
      <c r="AE10623"/>
    </row>
    <row r="10624" spans="1:31">
      <c r="A10624">
        <v>27400</v>
      </c>
      <c r="B10624" t="s">
        <v>9406</v>
      </c>
      <c r="C10624" t="s">
        <v>33480</v>
      </c>
      <c r="D10624" t="s">
        <v>33476</v>
      </c>
      <c r="E10624"/>
      <c r="F10624"/>
      <c r="G10624"/>
      <c r="H10624"/>
      <c r="I10624"/>
      <c r="J10624"/>
      <c r="U10624" s="43"/>
      <c r="AE10624"/>
    </row>
    <row r="10625" spans="1:31">
      <c r="A10625">
        <v>27110</v>
      </c>
      <c r="B10625" t="s">
        <v>9407</v>
      </c>
      <c r="C10625" t="s">
        <v>33477</v>
      </c>
      <c r="D10625" t="s">
        <v>33476</v>
      </c>
      <c r="E10625"/>
      <c r="F10625"/>
      <c r="G10625"/>
      <c r="H10625"/>
      <c r="I10625"/>
      <c r="J10625"/>
      <c r="U10625" s="43"/>
      <c r="AE10625"/>
    </row>
    <row r="10626" spans="1:31">
      <c r="A10626">
        <v>27110</v>
      </c>
      <c r="B10626" t="s">
        <v>9408</v>
      </c>
      <c r="C10626" t="s">
        <v>33477</v>
      </c>
      <c r="D10626" t="s">
        <v>33476</v>
      </c>
      <c r="E10626"/>
      <c r="F10626"/>
      <c r="G10626"/>
      <c r="H10626"/>
      <c r="I10626"/>
      <c r="J10626"/>
      <c r="U10626" s="43"/>
      <c r="AE10626"/>
    </row>
    <row r="10627" spans="1:31">
      <c r="A10627">
        <v>27340</v>
      </c>
      <c r="B10627" t="s">
        <v>9409</v>
      </c>
      <c r="C10627" t="s">
        <v>33477</v>
      </c>
      <c r="D10627" t="s">
        <v>33476</v>
      </c>
      <c r="E10627"/>
      <c r="F10627"/>
      <c r="G10627"/>
      <c r="H10627"/>
      <c r="I10627"/>
      <c r="J10627"/>
      <c r="U10627" s="43"/>
      <c r="AE10627"/>
    </row>
    <row r="10628" spans="1:31">
      <c r="A10628">
        <v>27190</v>
      </c>
      <c r="B10628" t="s">
        <v>9410</v>
      </c>
      <c r="C10628" t="s">
        <v>33477</v>
      </c>
      <c r="D10628" t="s">
        <v>33476</v>
      </c>
      <c r="E10628"/>
      <c r="F10628"/>
      <c r="G10628"/>
      <c r="H10628"/>
      <c r="I10628"/>
      <c r="J10628"/>
      <c r="U10628" s="43"/>
      <c r="AE10628"/>
    </row>
    <row r="10629" spans="1:31">
      <c r="A10629">
        <v>27120</v>
      </c>
      <c r="B10629" t="s">
        <v>9411</v>
      </c>
      <c r="C10629" t="s">
        <v>33480</v>
      </c>
      <c r="D10629" t="s">
        <v>33476</v>
      </c>
      <c r="E10629"/>
      <c r="F10629"/>
      <c r="G10629"/>
      <c r="H10629"/>
      <c r="I10629"/>
      <c r="J10629"/>
      <c r="U10629" s="43"/>
      <c r="AE10629"/>
    </row>
    <row r="10630" spans="1:31">
      <c r="A10630">
        <v>27490</v>
      </c>
      <c r="B10630" t="s">
        <v>9412</v>
      </c>
      <c r="C10630" t="s">
        <v>33480</v>
      </c>
      <c r="D10630" t="s">
        <v>33476</v>
      </c>
      <c r="E10630"/>
      <c r="F10630"/>
      <c r="G10630"/>
      <c r="H10630"/>
      <c r="I10630"/>
      <c r="J10630"/>
      <c r="U10630" s="43"/>
      <c r="AE10630"/>
    </row>
    <row r="10631" spans="1:31">
      <c r="A10631">
        <v>27490</v>
      </c>
      <c r="B10631" t="s">
        <v>9412</v>
      </c>
      <c r="C10631" t="s">
        <v>33480</v>
      </c>
      <c r="D10631" t="s">
        <v>33476</v>
      </c>
      <c r="E10631"/>
      <c r="F10631"/>
      <c r="G10631"/>
      <c r="H10631"/>
      <c r="I10631"/>
      <c r="J10631"/>
      <c r="U10631" s="43"/>
      <c r="AE10631"/>
    </row>
    <row r="10632" spans="1:31">
      <c r="A10632">
        <v>27490</v>
      </c>
      <c r="B10632" t="s">
        <v>9412</v>
      </c>
      <c r="C10632" t="s">
        <v>33480</v>
      </c>
      <c r="D10632" t="s">
        <v>33476</v>
      </c>
      <c r="E10632"/>
      <c r="F10632"/>
      <c r="G10632"/>
      <c r="H10632"/>
      <c r="I10632"/>
      <c r="J10632"/>
      <c r="U10632" s="43"/>
      <c r="AE10632"/>
    </row>
    <row r="10633" spans="1:31">
      <c r="A10633">
        <v>27110</v>
      </c>
      <c r="B10633" t="s">
        <v>9413</v>
      </c>
      <c r="C10633" t="s">
        <v>33477</v>
      </c>
      <c r="D10633" t="s">
        <v>33476</v>
      </c>
      <c r="E10633"/>
      <c r="F10633"/>
      <c r="G10633"/>
      <c r="H10633"/>
      <c r="I10633"/>
      <c r="J10633"/>
      <c r="U10633" s="43"/>
      <c r="AE10633"/>
    </row>
    <row r="10634" spans="1:31">
      <c r="A10634">
        <v>27530</v>
      </c>
      <c r="B10634" t="s">
        <v>9414</v>
      </c>
      <c r="C10634" t="s">
        <v>33480</v>
      </c>
      <c r="D10634" t="e">
        <v>#N/A</v>
      </c>
      <c r="E10634"/>
      <c r="F10634"/>
      <c r="G10634"/>
      <c r="H10634"/>
      <c r="I10634"/>
      <c r="J10634"/>
      <c r="U10634" s="43"/>
      <c r="AE10634"/>
    </row>
    <row r="10635" spans="1:31">
      <c r="A10635">
        <v>27700</v>
      </c>
      <c r="B10635" t="s">
        <v>4703</v>
      </c>
      <c r="C10635" t="s">
        <v>33480</v>
      </c>
      <c r="D10635" t="s">
        <v>33476</v>
      </c>
      <c r="E10635"/>
      <c r="F10635"/>
      <c r="G10635"/>
      <c r="H10635"/>
      <c r="I10635"/>
      <c r="J10635"/>
      <c r="U10635" s="43"/>
      <c r="AE10635"/>
    </row>
    <row r="10636" spans="1:31">
      <c r="A10636">
        <v>27340</v>
      </c>
      <c r="B10636" t="s">
        <v>9415</v>
      </c>
      <c r="C10636" t="s">
        <v>33477</v>
      </c>
      <c r="D10636" t="s">
        <v>33476</v>
      </c>
      <c r="E10636"/>
      <c r="F10636"/>
      <c r="G10636"/>
      <c r="H10636"/>
      <c r="I10636"/>
      <c r="J10636"/>
      <c r="U10636" s="43"/>
      <c r="AE10636"/>
    </row>
    <row r="10637" spans="1:31">
      <c r="A10637">
        <v>27160</v>
      </c>
      <c r="B10637" t="s">
        <v>9416</v>
      </c>
      <c r="C10637" t="s">
        <v>33478</v>
      </c>
      <c r="D10637" t="s">
        <v>33476</v>
      </c>
      <c r="E10637"/>
      <c r="F10637"/>
      <c r="G10637"/>
      <c r="H10637"/>
      <c r="I10637"/>
      <c r="J10637"/>
      <c r="U10637" s="43"/>
      <c r="AE10637"/>
    </row>
    <row r="10638" spans="1:31">
      <c r="A10638">
        <v>27240</v>
      </c>
      <c r="B10638" t="s">
        <v>9416</v>
      </c>
      <c r="C10638" t="s">
        <v>33477</v>
      </c>
      <c r="D10638" t="s">
        <v>33476</v>
      </c>
      <c r="E10638"/>
      <c r="F10638"/>
      <c r="G10638"/>
      <c r="H10638"/>
      <c r="I10638"/>
      <c r="J10638"/>
      <c r="U10638" s="43"/>
      <c r="AE10638"/>
    </row>
    <row r="10639" spans="1:31">
      <c r="A10639">
        <v>27240</v>
      </c>
      <c r="B10639" t="s">
        <v>9416</v>
      </c>
      <c r="C10639" t="s">
        <v>33477</v>
      </c>
      <c r="D10639" t="s">
        <v>33476</v>
      </c>
      <c r="E10639"/>
      <c r="F10639"/>
      <c r="G10639"/>
      <c r="H10639"/>
      <c r="I10639"/>
      <c r="J10639"/>
      <c r="U10639" s="43"/>
      <c r="AE10639"/>
    </row>
    <row r="10640" spans="1:31">
      <c r="A10640">
        <v>27240</v>
      </c>
      <c r="B10640" t="s">
        <v>9416</v>
      </c>
      <c r="C10640" t="s">
        <v>33477</v>
      </c>
      <c r="D10640" t="s">
        <v>33476</v>
      </c>
      <c r="E10640"/>
      <c r="F10640"/>
      <c r="G10640"/>
      <c r="H10640"/>
      <c r="I10640"/>
      <c r="J10640"/>
      <c r="U10640" s="43"/>
      <c r="AE10640"/>
    </row>
    <row r="10641" spans="1:31">
      <c r="A10641">
        <v>27240</v>
      </c>
      <c r="B10641" t="s">
        <v>9416</v>
      </c>
      <c r="C10641" t="s">
        <v>33477</v>
      </c>
      <c r="D10641" t="s">
        <v>33476</v>
      </c>
      <c r="E10641"/>
      <c r="F10641"/>
      <c r="G10641"/>
      <c r="H10641"/>
      <c r="I10641"/>
      <c r="J10641"/>
      <c r="U10641" s="43"/>
      <c r="AE10641"/>
    </row>
    <row r="10642" spans="1:31">
      <c r="A10642">
        <v>27240</v>
      </c>
      <c r="B10642" t="s">
        <v>9416</v>
      </c>
      <c r="C10642" t="s">
        <v>33477</v>
      </c>
      <c r="D10642" t="s">
        <v>33476</v>
      </c>
      <c r="E10642"/>
      <c r="F10642"/>
      <c r="G10642"/>
      <c r="H10642"/>
      <c r="I10642"/>
      <c r="J10642"/>
      <c r="U10642" s="43"/>
      <c r="AE10642"/>
    </row>
    <row r="10643" spans="1:31">
      <c r="A10643">
        <v>27240</v>
      </c>
      <c r="B10643" t="s">
        <v>9416</v>
      </c>
      <c r="C10643" t="s">
        <v>33477</v>
      </c>
      <c r="D10643" t="s">
        <v>33476</v>
      </c>
      <c r="E10643"/>
      <c r="F10643"/>
      <c r="G10643"/>
      <c r="H10643"/>
      <c r="I10643"/>
      <c r="J10643"/>
      <c r="U10643" s="43"/>
      <c r="AE10643"/>
    </row>
    <row r="10644" spans="1:31">
      <c r="A10644">
        <v>27240</v>
      </c>
      <c r="B10644" t="s">
        <v>9416</v>
      </c>
      <c r="C10644" t="s">
        <v>33477</v>
      </c>
      <c r="D10644" t="s">
        <v>33476</v>
      </c>
      <c r="E10644"/>
      <c r="F10644"/>
      <c r="G10644"/>
      <c r="H10644"/>
      <c r="I10644"/>
      <c r="J10644"/>
      <c r="U10644" s="43"/>
      <c r="AE10644"/>
    </row>
    <row r="10645" spans="1:31">
      <c r="A10645">
        <v>27240</v>
      </c>
      <c r="B10645" t="s">
        <v>9416</v>
      </c>
      <c r="C10645" t="s">
        <v>33477</v>
      </c>
      <c r="D10645" t="s">
        <v>33476</v>
      </c>
      <c r="E10645"/>
      <c r="F10645"/>
      <c r="G10645"/>
      <c r="H10645"/>
      <c r="I10645"/>
      <c r="J10645"/>
      <c r="U10645" s="43"/>
      <c r="AE10645"/>
    </row>
    <row r="10646" spans="1:31">
      <c r="A10646">
        <v>27240</v>
      </c>
      <c r="B10646" t="s">
        <v>9416</v>
      </c>
      <c r="C10646" t="s">
        <v>33477</v>
      </c>
      <c r="D10646" t="s">
        <v>33476</v>
      </c>
      <c r="E10646"/>
      <c r="F10646"/>
      <c r="G10646"/>
      <c r="H10646"/>
      <c r="I10646"/>
      <c r="J10646"/>
      <c r="U10646" s="43"/>
      <c r="AE10646"/>
    </row>
    <row r="10647" spans="1:31">
      <c r="A10647">
        <v>27240</v>
      </c>
      <c r="B10647" t="s">
        <v>9416</v>
      </c>
      <c r="C10647" t="s">
        <v>33477</v>
      </c>
      <c r="D10647" t="s">
        <v>33476</v>
      </c>
      <c r="E10647"/>
      <c r="F10647"/>
      <c r="G10647"/>
      <c r="H10647"/>
      <c r="I10647"/>
      <c r="J10647"/>
      <c r="U10647" s="43"/>
      <c r="AE10647"/>
    </row>
    <row r="10648" spans="1:31">
      <c r="A10648">
        <v>27240</v>
      </c>
      <c r="B10648" t="s">
        <v>9416</v>
      </c>
      <c r="C10648" t="s">
        <v>33477</v>
      </c>
      <c r="D10648" t="s">
        <v>33476</v>
      </c>
      <c r="E10648"/>
      <c r="F10648"/>
      <c r="G10648"/>
      <c r="H10648"/>
      <c r="I10648"/>
      <c r="J10648"/>
      <c r="U10648" s="43"/>
      <c r="AE10648"/>
    </row>
    <row r="10649" spans="1:31">
      <c r="A10649">
        <v>27240</v>
      </c>
      <c r="B10649" t="s">
        <v>9416</v>
      </c>
      <c r="C10649" t="s">
        <v>33477</v>
      </c>
      <c r="D10649" t="s">
        <v>33476</v>
      </c>
      <c r="E10649"/>
      <c r="F10649"/>
      <c r="G10649"/>
      <c r="H10649"/>
      <c r="I10649"/>
      <c r="J10649"/>
      <c r="U10649" s="43"/>
      <c r="AE10649"/>
    </row>
    <row r="10650" spans="1:31">
      <c r="A10650">
        <v>27240</v>
      </c>
      <c r="B10650" t="s">
        <v>9416</v>
      </c>
      <c r="C10650" t="s">
        <v>33477</v>
      </c>
      <c r="D10650" t="s">
        <v>33476</v>
      </c>
      <c r="E10650"/>
      <c r="F10650"/>
      <c r="G10650"/>
      <c r="H10650"/>
      <c r="I10650"/>
      <c r="J10650"/>
      <c r="U10650" s="43"/>
      <c r="AE10650"/>
    </row>
    <row r="10651" spans="1:31">
      <c r="A10651">
        <v>27720</v>
      </c>
      <c r="B10651" t="s">
        <v>9417</v>
      </c>
      <c r="C10651" t="s">
        <v>33480</v>
      </c>
      <c r="D10651" t="e">
        <v>#N/A</v>
      </c>
      <c r="E10651"/>
      <c r="F10651"/>
      <c r="G10651"/>
      <c r="H10651"/>
      <c r="I10651"/>
      <c r="J10651"/>
      <c r="U10651" s="43"/>
      <c r="AE10651"/>
    </row>
    <row r="10652" spans="1:31">
      <c r="A10652">
        <v>27930</v>
      </c>
      <c r="B10652" t="s">
        <v>9418</v>
      </c>
      <c r="C10652" t="s">
        <v>33480</v>
      </c>
      <c r="D10652" t="s">
        <v>33476</v>
      </c>
      <c r="E10652"/>
      <c r="F10652"/>
      <c r="G10652"/>
      <c r="H10652"/>
      <c r="I10652"/>
      <c r="J10652"/>
      <c r="U10652" s="43"/>
      <c r="AE10652"/>
    </row>
    <row r="10653" spans="1:31">
      <c r="A10653">
        <v>27110</v>
      </c>
      <c r="B10653" t="s">
        <v>9419</v>
      </c>
      <c r="C10653" t="s">
        <v>33477</v>
      </c>
      <c r="D10653" t="s">
        <v>33476</v>
      </c>
      <c r="E10653"/>
      <c r="F10653"/>
      <c r="G10653"/>
      <c r="H10653"/>
      <c r="I10653"/>
      <c r="J10653"/>
      <c r="U10653" s="43"/>
      <c r="AE10653"/>
    </row>
    <row r="10654" spans="1:31">
      <c r="A10654">
        <v>27430</v>
      </c>
      <c r="B10654" t="s">
        <v>9420</v>
      </c>
      <c r="C10654" t="s">
        <v>33480</v>
      </c>
      <c r="D10654" t="e">
        <v>#N/A</v>
      </c>
      <c r="E10654"/>
      <c r="F10654"/>
      <c r="G10654"/>
      <c r="H10654"/>
      <c r="I10654"/>
      <c r="J10654"/>
      <c r="U10654" s="43"/>
      <c r="AE10654"/>
    </row>
    <row r="10655" spans="1:31">
      <c r="A10655">
        <v>27120</v>
      </c>
      <c r="B10655" t="s">
        <v>9421</v>
      </c>
      <c r="C10655" t="s">
        <v>33480</v>
      </c>
      <c r="D10655" t="s">
        <v>33476</v>
      </c>
      <c r="E10655"/>
      <c r="F10655"/>
      <c r="G10655"/>
      <c r="H10655"/>
      <c r="I10655"/>
      <c r="J10655"/>
      <c r="U10655" s="43"/>
      <c r="AE10655"/>
    </row>
    <row r="10656" spans="1:31">
      <c r="A10656">
        <v>27150</v>
      </c>
      <c r="B10656" t="s">
        <v>9422</v>
      </c>
      <c r="C10656" t="s">
        <v>33477</v>
      </c>
      <c r="D10656" t="s">
        <v>33481</v>
      </c>
      <c r="E10656"/>
      <c r="F10656"/>
      <c r="G10656"/>
      <c r="H10656"/>
      <c r="I10656"/>
      <c r="J10656"/>
      <c r="U10656" s="43"/>
      <c r="AE10656"/>
    </row>
    <row r="10657" spans="1:31">
      <c r="A10657">
        <v>27380</v>
      </c>
      <c r="B10657" t="s">
        <v>9423</v>
      </c>
      <c r="C10657" t="s">
        <v>33477</v>
      </c>
      <c r="D10657" t="s">
        <v>33476</v>
      </c>
      <c r="E10657"/>
      <c r="F10657"/>
      <c r="G10657"/>
      <c r="H10657"/>
      <c r="I10657"/>
      <c r="J10657"/>
      <c r="U10657" s="43"/>
      <c r="AE10657"/>
    </row>
    <row r="10658" spans="1:31">
      <c r="A10658">
        <v>27320</v>
      </c>
      <c r="B10658" t="s">
        <v>9424</v>
      </c>
      <c r="C10658" t="s">
        <v>33480</v>
      </c>
      <c r="D10658" t="s">
        <v>33476</v>
      </c>
      <c r="E10658"/>
      <c r="F10658"/>
      <c r="G10658"/>
      <c r="H10658"/>
      <c r="I10658"/>
      <c r="J10658"/>
      <c r="U10658" s="43"/>
      <c r="AE10658"/>
    </row>
    <row r="10659" spans="1:31">
      <c r="A10659">
        <v>27320</v>
      </c>
      <c r="B10659" t="s">
        <v>9424</v>
      </c>
      <c r="C10659" t="s">
        <v>33480</v>
      </c>
      <c r="D10659" t="s">
        <v>33476</v>
      </c>
      <c r="E10659"/>
      <c r="F10659"/>
      <c r="G10659"/>
      <c r="H10659"/>
      <c r="I10659"/>
      <c r="J10659"/>
      <c r="U10659" s="43"/>
      <c r="AE10659"/>
    </row>
    <row r="10660" spans="1:31">
      <c r="A10660">
        <v>27230</v>
      </c>
      <c r="B10660" t="s">
        <v>9425</v>
      </c>
      <c r="C10660" t="s">
        <v>33478</v>
      </c>
      <c r="D10660" t="s">
        <v>33476</v>
      </c>
      <c r="E10660"/>
      <c r="F10660"/>
      <c r="G10660"/>
      <c r="H10660"/>
      <c r="I10660"/>
      <c r="J10660"/>
      <c r="U10660" s="43"/>
      <c r="AE10660"/>
    </row>
    <row r="10661" spans="1:31">
      <c r="A10661">
        <v>27230</v>
      </c>
      <c r="B10661" t="s">
        <v>9426</v>
      </c>
      <c r="C10661" t="s">
        <v>33478</v>
      </c>
      <c r="D10661" t="s">
        <v>33476</v>
      </c>
      <c r="E10661"/>
      <c r="F10661"/>
      <c r="G10661"/>
      <c r="H10661"/>
      <c r="I10661"/>
      <c r="J10661"/>
      <c r="U10661" s="43"/>
      <c r="AE10661"/>
    </row>
    <row r="10662" spans="1:31">
      <c r="A10662">
        <v>27290</v>
      </c>
      <c r="B10662" t="s">
        <v>9427</v>
      </c>
      <c r="C10662" t="s">
        <v>33477</v>
      </c>
      <c r="D10662" t="s">
        <v>33476</v>
      </c>
      <c r="E10662"/>
      <c r="F10662"/>
      <c r="G10662"/>
      <c r="H10662"/>
      <c r="I10662"/>
      <c r="J10662"/>
      <c r="U10662" s="43"/>
      <c r="AE10662"/>
    </row>
    <row r="10663" spans="1:31">
      <c r="A10663">
        <v>27170</v>
      </c>
      <c r="B10663" t="s">
        <v>9428</v>
      </c>
      <c r="C10663" t="s">
        <v>33477</v>
      </c>
      <c r="D10663" t="s">
        <v>33476</v>
      </c>
      <c r="E10663"/>
      <c r="F10663"/>
      <c r="G10663"/>
      <c r="H10663"/>
      <c r="I10663"/>
      <c r="J10663"/>
      <c r="U10663" s="43"/>
      <c r="AE10663"/>
    </row>
    <row r="10664" spans="1:31">
      <c r="A10664">
        <v>27110</v>
      </c>
      <c r="B10664" t="s">
        <v>9429</v>
      </c>
      <c r="C10664" t="s">
        <v>33477</v>
      </c>
      <c r="D10664" t="s">
        <v>33476</v>
      </c>
      <c r="E10664"/>
      <c r="F10664"/>
      <c r="G10664"/>
      <c r="H10664"/>
      <c r="I10664"/>
      <c r="J10664"/>
      <c r="U10664" s="43"/>
      <c r="AE10664"/>
    </row>
    <row r="10665" spans="1:31">
      <c r="A10665">
        <v>27420</v>
      </c>
      <c r="B10665" t="s">
        <v>9430</v>
      </c>
      <c r="C10665" t="s">
        <v>33477</v>
      </c>
      <c r="D10665" t="s">
        <v>33476</v>
      </c>
      <c r="E10665"/>
      <c r="F10665"/>
      <c r="G10665"/>
      <c r="H10665"/>
      <c r="I10665"/>
      <c r="J10665"/>
      <c r="U10665" s="43"/>
      <c r="AE10665"/>
    </row>
    <row r="10666" spans="1:31">
      <c r="A10666">
        <v>27420</v>
      </c>
      <c r="B10666" t="s">
        <v>9430</v>
      </c>
      <c r="C10666" t="s">
        <v>33477</v>
      </c>
      <c r="D10666" t="s">
        <v>33476</v>
      </c>
      <c r="E10666"/>
      <c r="F10666"/>
      <c r="G10666"/>
      <c r="H10666"/>
      <c r="I10666"/>
      <c r="J10666"/>
      <c r="U10666" s="43"/>
      <c r="AE10666"/>
    </row>
    <row r="10667" spans="1:31">
      <c r="A10667">
        <v>27510</v>
      </c>
      <c r="B10667" t="s">
        <v>9430</v>
      </c>
      <c r="C10667" t="s">
        <v>33480</v>
      </c>
      <c r="D10667" t="s">
        <v>33476</v>
      </c>
      <c r="E10667"/>
      <c r="F10667"/>
      <c r="G10667"/>
      <c r="H10667"/>
      <c r="I10667"/>
      <c r="J10667"/>
      <c r="U10667" s="43"/>
      <c r="AE10667"/>
    </row>
    <row r="10668" spans="1:31">
      <c r="A10668">
        <v>27510</v>
      </c>
      <c r="B10668" t="s">
        <v>9430</v>
      </c>
      <c r="C10668" t="s">
        <v>33480</v>
      </c>
      <c r="D10668" t="s">
        <v>33476</v>
      </c>
      <c r="E10668"/>
      <c r="F10668"/>
      <c r="G10668"/>
      <c r="H10668"/>
      <c r="I10668"/>
      <c r="J10668"/>
      <c r="U10668" s="43"/>
      <c r="AE10668"/>
    </row>
    <row r="10669" spans="1:31">
      <c r="A10669">
        <v>27510</v>
      </c>
      <c r="B10669" t="s">
        <v>9430</v>
      </c>
      <c r="C10669" t="s">
        <v>33480</v>
      </c>
      <c r="D10669" t="s">
        <v>33476</v>
      </c>
      <c r="E10669"/>
      <c r="F10669"/>
      <c r="G10669"/>
      <c r="H10669"/>
      <c r="I10669"/>
      <c r="J10669"/>
      <c r="U10669" s="43"/>
      <c r="AE10669"/>
    </row>
    <row r="10670" spans="1:31">
      <c r="A10670">
        <v>27510</v>
      </c>
      <c r="B10670" t="s">
        <v>9430</v>
      </c>
      <c r="C10670" t="s">
        <v>33480</v>
      </c>
      <c r="D10670" t="s">
        <v>33476</v>
      </c>
      <c r="E10670"/>
      <c r="F10670"/>
      <c r="G10670"/>
      <c r="H10670"/>
      <c r="I10670"/>
      <c r="J10670"/>
      <c r="U10670" s="43"/>
      <c r="AE10670"/>
    </row>
    <row r="10671" spans="1:31">
      <c r="A10671">
        <v>27510</v>
      </c>
      <c r="B10671" t="s">
        <v>9430</v>
      </c>
      <c r="C10671" t="s">
        <v>33480</v>
      </c>
      <c r="D10671" t="s">
        <v>33476</v>
      </c>
      <c r="E10671"/>
      <c r="F10671"/>
      <c r="G10671"/>
      <c r="H10671"/>
      <c r="I10671"/>
      <c r="J10671"/>
      <c r="U10671" s="43"/>
      <c r="AE10671"/>
    </row>
    <row r="10672" spans="1:31">
      <c r="A10672">
        <v>27630</v>
      </c>
      <c r="B10672" t="s">
        <v>9430</v>
      </c>
      <c r="C10672" t="s">
        <v>33480</v>
      </c>
      <c r="D10672" t="s">
        <v>33476</v>
      </c>
      <c r="E10672"/>
      <c r="F10672"/>
      <c r="G10672"/>
      <c r="H10672"/>
      <c r="I10672"/>
      <c r="J10672"/>
      <c r="U10672" s="43"/>
      <c r="AE10672"/>
    </row>
    <row r="10673" spans="1:31">
      <c r="A10673">
        <v>27630</v>
      </c>
      <c r="B10673" t="s">
        <v>9430</v>
      </c>
      <c r="C10673" t="s">
        <v>33480</v>
      </c>
      <c r="D10673" t="s">
        <v>33476</v>
      </c>
      <c r="E10673"/>
      <c r="F10673"/>
      <c r="G10673"/>
      <c r="H10673"/>
      <c r="I10673"/>
      <c r="J10673"/>
      <c r="U10673" s="43"/>
      <c r="AE10673"/>
    </row>
    <row r="10674" spans="1:31">
      <c r="A10674">
        <v>27630</v>
      </c>
      <c r="B10674" t="s">
        <v>9430</v>
      </c>
      <c r="C10674" t="s">
        <v>33480</v>
      </c>
      <c r="D10674" t="s">
        <v>33476</v>
      </c>
      <c r="E10674"/>
      <c r="F10674"/>
      <c r="G10674"/>
      <c r="H10674"/>
      <c r="I10674"/>
      <c r="J10674"/>
      <c r="U10674" s="43"/>
      <c r="AE10674"/>
    </row>
    <row r="10675" spans="1:31">
      <c r="A10675">
        <v>27630</v>
      </c>
      <c r="B10675" t="s">
        <v>9430</v>
      </c>
      <c r="C10675" t="s">
        <v>33480</v>
      </c>
      <c r="D10675" t="s">
        <v>33476</v>
      </c>
      <c r="E10675"/>
      <c r="F10675"/>
      <c r="G10675"/>
      <c r="H10675"/>
      <c r="I10675"/>
      <c r="J10675"/>
      <c r="U10675" s="43"/>
      <c r="AE10675"/>
    </row>
    <row r="10676" spans="1:31">
      <c r="A10676">
        <v>27630</v>
      </c>
      <c r="B10676" t="s">
        <v>9430</v>
      </c>
      <c r="C10676" t="s">
        <v>33480</v>
      </c>
      <c r="D10676" t="s">
        <v>33476</v>
      </c>
      <c r="E10676"/>
      <c r="F10676"/>
      <c r="G10676"/>
      <c r="H10676"/>
      <c r="I10676"/>
      <c r="J10676"/>
      <c r="U10676" s="43"/>
      <c r="AE10676"/>
    </row>
    <row r="10677" spans="1:31">
      <c r="A10677">
        <v>27630</v>
      </c>
      <c r="B10677" t="s">
        <v>9430</v>
      </c>
      <c r="C10677" t="s">
        <v>33480</v>
      </c>
      <c r="D10677" t="s">
        <v>33476</v>
      </c>
      <c r="E10677"/>
      <c r="F10677"/>
      <c r="G10677"/>
      <c r="H10677"/>
      <c r="I10677"/>
      <c r="J10677"/>
      <c r="U10677" s="43"/>
      <c r="AE10677"/>
    </row>
    <row r="10678" spans="1:31">
      <c r="A10678">
        <v>27630</v>
      </c>
      <c r="B10678" t="s">
        <v>9430</v>
      </c>
      <c r="C10678" t="s">
        <v>33480</v>
      </c>
      <c r="D10678" t="s">
        <v>33476</v>
      </c>
      <c r="E10678"/>
      <c r="F10678"/>
      <c r="G10678"/>
      <c r="H10678"/>
      <c r="I10678"/>
      <c r="J10678"/>
      <c r="U10678" s="43"/>
      <c r="AE10678"/>
    </row>
    <row r="10679" spans="1:31">
      <c r="A10679">
        <v>27440</v>
      </c>
      <c r="B10679" t="s">
        <v>9431</v>
      </c>
      <c r="C10679" t="s">
        <v>33477</v>
      </c>
      <c r="D10679" t="s">
        <v>33476</v>
      </c>
      <c r="E10679"/>
      <c r="F10679"/>
      <c r="G10679"/>
      <c r="H10679"/>
      <c r="I10679"/>
      <c r="J10679"/>
      <c r="U10679" s="43"/>
      <c r="AE10679"/>
    </row>
    <row r="10680" spans="1:31">
      <c r="A10680">
        <v>27110</v>
      </c>
      <c r="B10680" t="s">
        <v>9432</v>
      </c>
      <c r="C10680" t="s">
        <v>33477</v>
      </c>
      <c r="D10680" t="s">
        <v>33476</v>
      </c>
      <c r="E10680"/>
      <c r="F10680"/>
      <c r="G10680"/>
      <c r="H10680"/>
      <c r="I10680"/>
      <c r="J10680"/>
      <c r="U10680" s="43"/>
      <c r="AE10680"/>
    </row>
    <row r="10681" spans="1:31">
      <c r="A10681">
        <v>27930</v>
      </c>
      <c r="B10681" t="s">
        <v>9433</v>
      </c>
      <c r="C10681" t="s">
        <v>33480</v>
      </c>
      <c r="D10681" t="s">
        <v>33476</v>
      </c>
      <c r="E10681"/>
      <c r="F10681"/>
      <c r="G10681"/>
      <c r="H10681"/>
      <c r="I10681"/>
      <c r="J10681"/>
      <c r="U10681" s="43"/>
      <c r="AE10681"/>
    </row>
    <row r="10682" spans="1:31">
      <c r="A10682">
        <v>27190</v>
      </c>
      <c r="B10682" t="s">
        <v>9434</v>
      </c>
      <c r="C10682" t="s">
        <v>33477</v>
      </c>
      <c r="D10682" t="s">
        <v>33476</v>
      </c>
      <c r="E10682"/>
      <c r="F10682"/>
      <c r="G10682"/>
      <c r="H10682"/>
      <c r="I10682"/>
      <c r="J10682"/>
      <c r="U10682" s="43"/>
      <c r="AE10682"/>
    </row>
    <row r="10683" spans="1:31">
      <c r="A10683">
        <v>27260</v>
      </c>
      <c r="B10683" t="s">
        <v>9435</v>
      </c>
      <c r="C10683" t="s">
        <v>33477</v>
      </c>
      <c r="D10683" t="s">
        <v>33476</v>
      </c>
      <c r="E10683"/>
      <c r="F10683"/>
      <c r="G10683"/>
      <c r="H10683"/>
      <c r="I10683"/>
      <c r="J10683"/>
      <c r="U10683" s="43"/>
      <c r="AE10683"/>
    </row>
    <row r="10684" spans="1:31">
      <c r="A10684">
        <v>27110</v>
      </c>
      <c r="B10684" t="s">
        <v>9436</v>
      </c>
      <c r="C10684" t="s">
        <v>33477</v>
      </c>
      <c r="D10684" t="s">
        <v>33476</v>
      </c>
      <c r="E10684"/>
      <c r="F10684"/>
      <c r="G10684"/>
      <c r="H10684"/>
      <c r="I10684"/>
      <c r="J10684"/>
      <c r="U10684" s="43"/>
      <c r="AE10684"/>
    </row>
    <row r="10685" spans="1:31">
      <c r="A10685">
        <v>27730</v>
      </c>
      <c r="B10685" t="s">
        <v>880</v>
      </c>
      <c r="C10685" t="s">
        <v>33480</v>
      </c>
      <c r="D10685" t="e">
        <v>#N/A</v>
      </c>
      <c r="E10685"/>
      <c r="F10685"/>
      <c r="G10685"/>
      <c r="H10685"/>
      <c r="I10685"/>
      <c r="J10685"/>
      <c r="U10685" s="43"/>
      <c r="AE10685"/>
    </row>
    <row r="10686" spans="1:31">
      <c r="A10686">
        <v>27560</v>
      </c>
      <c r="B10686" t="s">
        <v>9437</v>
      </c>
      <c r="C10686" t="s">
        <v>33477</v>
      </c>
      <c r="D10686" t="s">
        <v>33476</v>
      </c>
      <c r="E10686"/>
      <c r="F10686"/>
      <c r="G10686"/>
      <c r="H10686"/>
      <c r="I10686"/>
      <c r="J10686"/>
      <c r="U10686" s="43"/>
      <c r="AE10686"/>
    </row>
    <row r="10687" spans="1:31">
      <c r="A10687">
        <v>27110</v>
      </c>
      <c r="B10687" t="s">
        <v>9438</v>
      </c>
      <c r="C10687" t="s">
        <v>33477</v>
      </c>
      <c r="D10687" t="s">
        <v>33476</v>
      </c>
      <c r="E10687"/>
      <c r="F10687"/>
      <c r="G10687"/>
      <c r="H10687"/>
      <c r="I10687"/>
      <c r="J10687"/>
      <c r="U10687" s="43"/>
      <c r="AE10687"/>
    </row>
    <row r="10688" spans="1:31">
      <c r="A10688">
        <v>27150</v>
      </c>
      <c r="B10688" t="s">
        <v>9439</v>
      </c>
      <c r="C10688" t="s">
        <v>33477</v>
      </c>
      <c r="D10688" t="s">
        <v>33481</v>
      </c>
      <c r="E10688"/>
      <c r="F10688"/>
      <c r="G10688"/>
      <c r="H10688"/>
      <c r="I10688"/>
      <c r="J10688"/>
      <c r="U10688" s="43"/>
      <c r="AE10688"/>
    </row>
    <row r="10689" spans="1:31">
      <c r="A10689">
        <v>27350</v>
      </c>
      <c r="B10689" t="s">
        <v>9440</v>
      </c>
      <c r="C10689" t="s">
        <v>33477</v>
      </c>
      <c r="D10689" t="s">
        <v>33476</v>
      </c>
      <c r="E10689"/>
      <c r="F10689"/>
      <c r="G10689"/>
      <c r="H10689"/>
      <c r="I10689"/>
      <c r="J10689"/>
      <c r="U10689" s="43"/>
      <c r="AE10689"/>
    </row>
    <row r="10690" spans="1:31">
      <c r="A10690">
        <v>27350</v>
      </c>
      <c r="B10690" t="s">
        <v>9441</v>
      </c>
      <c r="C10690" t="s">
        <v>33477</v>
      </c>
      <c r="D10690" t="s">
        <v>33476</v>
      </c>
      <c r="E10690"/>
      <c r="F10690"/>
      <c r="G10690"/>
      <c r="H10690"/>
      <c r="I10690"/>
      <c r="J10690"/>
      <c r="U10690" s="43"/>
      <c r="AE10690"/>
    </row>
    <row r="10691" spans="1:31">
      <c r="A10691">
        <v>27000</v>
      </c>
      <c r="B10691" t="s">
        <v>9442</v>
      </c>
      <c r="C10691" t="s">
        <v>33480</v>
      </c>
      <c r="D10691" t="s">
        <v>33476</v>
      </c>
      <c r="E10691"/>
      <c r="F10691"/>
      <c r="G10691"/>
      <c r="H10691"/>
      <c r="I10691"/>
      <c r="J10691"/>
      <c r="U10691" s="43"/>
      <c r="AE10691"/>
    </row>
    <row r="10692" spans="1:31">
      <c r="A10692">
        <v>27000</v>
      </c>
      <c r="B10692" t="s">
        <v>9442</v>
      </c>
      <c r="C10692" t="s">
        <v>33480</v>
      </c>
      <c r="D10692" t="s">
        <v>33476</v>
      </c>
      <c r="E10692"/>
      <c r="F10692"/>
      <c r="G10692"/>
      <c r="H10692"/>
      <c r="I10692"/>
      <c r="J10692"/>
      <c r="U10692" s="43"/>
      <c r="AE10692"/>
    </row>
    <row r="10693" spans="1:31">
      <c r="A10693">
        <v>27530</v>
      </c>
      <c r="B10693" t="s">
        <v>9443</v>
      </c>
      <c r="C10693" t="s">
        <v>33480</v>
      </c>
      <c r="D10693" t="e">
        <v>#N/A</v>
      </c>
      <c r="E10693"/>
      <c r="F10693"/>
      <c r="G10693"/>
      <c r="H10693"/>
      <c r="I10693"/>
      <c r="J10693"/>
      <c r="U10693" s="43"/>
      <c r="AE10693"/>
    </row>
    <row r="10694" spans="1:31">
      <c r="A10694">
        <v>27120</v>
      </c>
      <c r="B10694" t="s">
        <v>9444</v>
      </c>
      <c r="C10694" t="s">
        <v>33480</v>
      </c>
      <c r="D10694" t="s">
        <v>33476</v>
      </c>
      <c r="E10694"/>
      <c r="F10694"/>
      <c r="G10694"/>
      <c r="H10694"/>
      <c r="I10694"/>
      <c r="J10694"/>
      <c r="U10694" s="43"/>
      <c r="AE10694"/>
    </row>
    <row r="10695" spans="1:31">
      <c r="A10695">
        <v>27150</v>
      </c>
      <c r="B10695" t="s">
        <v>9445</v>
      </c>
      <c r="C10695" t="s">
        <v>33477</v>
      </c>
      <c r="D10695" t="s">
        <v>33481</v>
      </c>
      <c r="E10695"/>
      <c r="F10695"/>
      <c r="G10695"/>
      <c r="H10695"/>
      <c r="I10695"/>
      <c r="J10695"/>
      <c r="U10695" s="43"/>
      <c r="AE10695"/>
    </row>
    <row r="10696" spans="1:31">
      <c r="A10696">
        <v>27210</v>
      </c>
      <c r="B10696" t="s">
        <v>9446</v>
      </c>
      <c r="C10696" t="s">
        <v>33477</v>
      </c>
      <c r="D10696" t="s">
        <v>33476</v>
      </c>
      <c r="E10696"/>
      <c r="F10696"/>
      <c r="G10696"/>
      <c r="H10696"/>
      <c r="I10696"/>
      <c r="J10696"/>
      <c r="U10696" s="43"/>
      <c r="AE10696"/>
    </row>
    <row r="10697" spans="1:31">
      <c r="A10697">
        <v>27930</v>
      </c>
      <c r="B10697" t="s">
        <v>9447</v>
      </c>
      <c r="C10697" t="s">
        <v>33480</v>
      </c>
      <c r="D10697" t="s">
        <v>33476</v>
      </c>
      <c r="E10697"/>
      <c r="F10697"/>
      <c r="G10697"/>
      <c r="H10697"/>
      <c r="I10697"/>
      <c r="J10697"/>
      <c r="U10697" s="43"/>
      <c r="AE10697"/>
    </row>
    <row r="10698" spans="1:31">
      <c r="A10698">
        <v>27190</v>
      </c>
      <c r="B10698" t="s">
        <v>9448</v>
      </c>
      <c r="C10698" t="s">
        <v>33477</v>
      </c>
      <c r="D10698" t="s">
        <v>33476</v>
      </c>
      <c r="E10698"/>
      <c r="F10698"/>
      <c r="G10698"/>
      <c r="H10698"/>
      <c r="I10698"/>
      <c r="J10698"/>
      <c r="U10698" s="43"/>
      <c r="AE10698"/>
    </row>
    <row r="10699" spans="1:31">
      <c r="A10699">
        <v>27230</v>
      </c>
      <c r="B10699" t="s">
        <v>9449</v>
      </c>
      <c r="C10699" t="s">
        <v>33478</v>
      </c>
      <c r="D10699" t="s">
        <v>33476</v>
      </c>
      <c r="E10699"/>
      <c r="F10699"/>
      <c r="G10699"/>
      <c r="H10699"/>
      <c r="I10699"/>
      <c r="J10699"/>
      <c r="U10699" s="43"/>
      <c r="AE10699"/>
    </row>
    <row r="10700" spans="1:31">
      <c r="A10700">
        <v>27190</v>
      </c>
      <c r="B10700" t="s">
        <v>9450</v>
      </c>
      <c r="C10700" t="s">
        <v>33477</v>
      </c>
      <c r="D10700" t="s">
        <v>33476</v>
      </c>
      <c r="E10700"/>
      <c r="F10700"/>
      <c r="G10700"/>
      <c r="H10700"/>
      <c r="I10700"/>
      <c r="J10700"/>
      <c r="U10700" s="43"/>
      <c r="AE10700"/>
    </row>
    <row r="10701" spans="1:31">
      <c r="A10701">
        <v>27270</v>
      </c>
      <c r="B10701" t="s">
        <v>9451</v>
      </c>
      <c r="C10701" t="s">
        <v>33478</v>
      </c>
      <c r="D10701" t="s">
        <v>33476</v>
      </c>
      <c r="E10701"/>
      <c r="F10701"/>
      <c r="G10701"/>
      <c r="H10701"/>
      <c r="I10701"/>
      <c r="J10701"/>
      <c r="U10701" s="43"/>
      <c r="AE10701"/>
    </row>
    <row r="10702" spans="1:31">
      <c r="A10702">
        <v>27760</v>
      </c>
      <c r="B10702" t="s">
        <v>9452</v>
      </c>
      <c r="C10702" t="s">
        <v>33478</v>
      </c>
      <c r="D10702" t="e">
        <v>#N/A</v>
      </c>
      <c r="E10702"/>
      <c r="F10702"/>
      <c r="G10702"/>
      <c r="H10702"/>
      <c r="I10702"/>
      <c r="J10702"/>
      <c r="U10702" s="43"/>
      <c r="AE10702"/>
    </row>
    <row r="10703" spans="1:31">
      <c r="A10703">
        <v>27110</v>
      </c>
      <c r="B10703" t="s">
        <v>9453</v>
      </c>
      <c r="C10703" t="s">
        <v>33477</v>
      </c>
      <c r="D10703" t="s">
        <v>33476</v>
      </c>
      <c r="E10703"/>
      <c r="F10703"/>
      <c r="G10703"/>
      <c r="H10703"/>
      <c r="I10703"/>
      <c r="J10703"/>
      <c r="U10703" s="43"/>
      <c r="AE10703"/>
    </row>
    <row r="10704" spans="1:31">
      <c r="A10704">
        <v>27190</v>
      </c>
      <c r="B10704" t="s">
        <v>9454</v>
      </c>
      <c r="C10704" t="s">
        <v>33477</v>
      </c>
      <c r="D10704" t="s">
        <v>33476</v>
      </c>
      <c r="E10704"/>
      <c r="F10704"/>
      <c r="G10704"/>
      <c r="H10704"/>
      <c r="I10704"/>
      <c r="J10704"/>
      <c r="U10704" s="43"/>
      <c r="AE10704"/>
    </row>
    <row r="10705" spans="1:31">
      <c r="A10705">
        <v>27210</v>
      </c>
      <c r="B10705" t="s">
        <v>9455</v>
      </c>
      <c r="C10705" t="s">
        <v>33477</v>
      </c>
      <c r="D10705" t="s">
        <v>33476</v>
      </c>
      <c r="E10705"/>
      <c r="F10705"/>
      <c r="G10705"/>
      <c r="H10705"/>
      <c r="I10705"/>
      <c r="J10705"/>
      <c r="U10705" s="43"/>
      <c r="AE10705"/>
    </row>
    <row r="10706" spans="1:31">
      <c r="A10706">
        <v>27480</v>
      </c>
      <c r="B10706" t="s">
        <v>9456</v>
      </c>
      <c r="C10706" t="s">
        <v>33477</v>
      </c>
      <c r="D10706" t="s">
        <v>33476</v>
      </c>
      <c r="E10706"/>
      <c r="F10706"/>
      <c r="G10706"/>
      <c r="H10706"/>
      <c r="I10706"/>
      <c r="J10706"/>
      <c r="U10706" s="43"/>
      <c r="AE10706"/>
    </row>
    <row r="10707" spans="1:31">
      <c r="A10707">
        <v>27380</v>
      </c>
      <c r="B10707" t="s">
        <v>9457</v>
      </c>
      <c r="C10707" t="s">
        <v>33477</v>
      </c>
      <c r="D10707" t="s">
        <v>33476</v>
      </c>
      <c r="E10707"/>
      <c r="F10707"/>
      <c r="G10707"/>
      <c r="H10707"/>
      <c r="I10707"/>
      <c r="J10707"/>
      <c r="U10707" s="43"/>
      <c r="AE10707"/>
    </row>
    <row r="10708" spans="1:31">
      <c r="A10708">
        <v>27380</v>
      </c>
      <c r="B10708" t="s">
        <v>9458</v>
      </c>
      <c r="C10708" t="s">
        <v>33477</v>
      </c>
      <c r="D10708" t="s">
        <v>33476</v>
      </c>
      <c r="E10708"/>
      <c r="F10708"/>
      <c r="G10708"/>
      <c r="H10708"/>
      <c r="I10708"/>
      <c r="J10708"/>
      <c r="U10708" s="43"/>
      <c r="AE10708"/>
    </row>
    <row r="10709" spans="1:31">
      <c r="A10709">
        <v>27230</v>
      </c>
      <c r="B10709" t="s">
        <v>9459</v>
      </c>
      <c r="C10709" t="s">
        <v>33478</v>
      </c>
      <c r="D10709" t="s">
        <v>33476</v>
      </c>
      <c r="E10709"/>
      <c r="F10709"/>
      <c r="G10709"/>
      <c r="H10709"/>
      <c r="I10709"/>
      <c r="J10709"/>
      <c r="U10709" s="43"/>
      <c r="AE10709"/>
    </row>
    <row r="10710" spans="1:31">
      <c r="A10710">
        <v>27600</v>
      </c>
      <c r="B10710" t="s">
        <v>9460</v>
      </c>
      <c r="C10710" t="s">
        <v>33480</v>
      </c>
      <c r="D10710" t="e">
        <v>#N/A</v>
      </c>
      <c r="E10710"/>
      <c r="F10710"/>
      <c r="G10710"/>
      <c r="H10710"/>
      <c r="I10710"/>
      <c r="J10710"/>
      <c r="U10710" s="43"/>
      <c r="AE10710"/>
    </row>
    <row r="10711" spans="1:31">
      <c r="A10711">
        <v>27470</v>
      </c>
      <c r="B10711" t="s">
        <v>9461</v>
      </c>
      <c r="C10711" t="s">
        <v>33477</v>
      </c>
      <c r="D10711" t="s">
        <v>33476</v>
      </c>
      <c r="E10711"/>
      <c r="F10711"/>
      <c r="G10711"/>
      <c r="H10711"/>
      <c r="I10711"/>
      <c r="J10711"/>
      <c r="U10711" s="43"/>
      <c r="AE10711"/>
    </row>
    <row r="10712" spans="1:31">
      <c r="A10712">
        <v>27230</v>
      </c>
      <c r="B10712" t="s">
        <v>9462</v>
      </c>
      <c r="C10712" t="s">
        <v>33478</v>
      </c>
      <c r="D10712" t="s">
        <v>33476</v>
      </c>
      <c r="E10712"/>
      <c r="F10712"/>
      <c r="G10712"/>
      <c r="H10712"/>
      <c r="I10712"/>
      <c r="J10712"/>
      <c r="U10712" s="43"/>
      <c r="AE10712"/>
    </row>
    <row r="10713" spans="1:31">
      <c r="A10713">
        <v>27120</v>
      </c>
      <c r="B10713" t="s">
        <v>9463</v>
      </c>
      <c r="C10713" t="s">
        <v>33480</v>
      </c>
      <c r="D10713" t="s">
        <v>33476</v>
      </c>
      <c r="E10713"/>
      <c r="F10713"/>
      <c r="G10713"/>
      <c r="H10713"/>
      <c r="I10713"/>
      <c r="J10713"/>
      <c r="U10713" s="43"/>
      <c r="AE10713"/>
    </row>
    <row r="10714" spans="1:31">
      <c r="A10714">
        <v>27220</v>
      </c>
      <c r="B10714" t="s">
        <v>9464</v>
      </c>
      <c r="C10714" t="s">
        <v>33480</v>
      </c>
      <c r="D10714" t="s">
        <v>33476</v>
      </c>
      <c r="E10714"/>
      <c r="F10714"/>
      <c r="G10714"/>
      <c r="H10714"/>
      <c r="I10714"/>
      <c r="J10714"/>
      <c r="U10714" s="43"/>
      <c r="AE10714"/>
    </row>
    <row r="10715" spans="1:31">
      <c r="A10715">
        <v>27210</v>
      </c>
      <c r="B10715" t="s">
        <v>9465</v>
      </c>
      <c r="C10715" t="s">
        <v>33477</v>
      </c>
      <c r="D10715" t="s">
        <v>33476</v>
      </c>
      <c r="E10715"/>
      <c r="F10715"/>
      <c r="G10715"/>
      <c r="H10715"/>
      <c r="I10715"/>
      <c r="J10715"/>
      <c r="U10715" s="43"/>
      <c r="AE10715"/>
    </row>
    <row r="10716" spans="1:31">
      <c r="A10716">
        <v>27220</v>
      </c>
      <c r="B10716" t="s">
        <v>9466</v>
      </c>
      <c r="C10716" t="s">
        <v>33480</v>
      </c>
      <c r="D10716" t="s">
        <v>33476</v>
      </c>
      <c r="E10716"/>
      <c r="F10716"/>
      <c r="G10716"/>
      <c r="H10716"/>
      <c r="I10716"/>
      <c r="J10716"/>
      <c r="U10716" s="43"/>
      <c r="AE10716"/>
    </row>
    <row r="10717" spans="1:31">
      <c r="A10717">
        <v>27210</v>
      </c>
      <c r="B10717" t="s">
        <v>9467</v>
      </c>
      <c r="C10717" t="s">
        <v>33477</v>
      </c>
      <c r="D10717" t="s">
        <v>33476</v>
      </c>
      <c r="E10717"/>
      <c r="F10717"/>
      <c r="G10717"/>
      <c r="H10717"/>
      <c r="I10717"/>
      <c r="J10717"/>
      <c r="U10717" s="43"/>
      <c r="AE10717"/>
    </row>
    <row r="10718" spans="1:31">
      <c r="A10718">
        <v>27370</v>
      </c>
      <c r="B10718" t="s">
        <v>9468</v>
      </c>
      <c r="C10718" t="s">
        <v>33477</v>
      </c>
      <c r="D10718" t="s">
        <v>33476</v>
      </c>
      <c r="E10718"/>
      <c r="F10718"/>
      <c r="G10718"/>
      <c r="H10718"/>
      <c r="I10718"/>
      <c r="J10718"/>
      <c r="U10718" s="43"/>
      <c r="AE10718"/>
    </row>
    <row r="10719" spans="1:31">
      <c r="A10719">
        <v>27500</v>
      </c>
      <c r="B10719" t="s">
        <v>9469</v>
      </c>
      <c r="C10719" t="s">
        <v>33477</v>
      </c>
      <c r="D10719" t="s">
        <v>33476</v>
      </c>
      <c r="E10719"/>
      <c r="F10719"/>
      <c r="G10719"/>
      <c r="H10719"/>
      <c r="I10719"/>
      <c r="J10719"/>
      <c r="U10719" s="43"/>
      <c r="AE10719"/>
    </row>
    <row r="10720" spans="1:31">
      <c r="A10720">
        <v>27680</v>
      </c>
      <c r="B10720" t="s">
        <v>9469</v>
      </c>
      <c r="C10720" t="s">
        <v>33477</v>
      </c>
      <c r="D10720" t="s">
        <v>33476</v>
      </c>
      <c r="E10720"/>
      <c r="F10720"/>
      <c r="G10720"/>
      <c r="H10720"/>
      <c r="I10720"/>
      <c r="J10720"/>
      <c r="U10720" s="43"/>
      <c r="AE10720"/>
    </row>
    <row r="10721" spans="1:31">
      <c r="A10721">
        <v>27680</v>
      </c>
      <c r="B10721" t="s">
        <v>9469</v>
      </c>
      <c r="C10721" t="s">
        <v>33477</v>
      </c>
      <c r="D10721" t="s">
        <v>33476</v>
      </c>
      <c r="E10721"/>
      <c r="F10721"/>
      <c r="G10721"/>
      <c r="H10721"/>
      <c r="I10721"/>
      <c r="J10721"/>
      <c r="U10721" s="43"/>
      <c r="AE10721"/>
    </row>
    <row r="10722" spans="1:31">
      <c r="A10722">
        <v>27800</v>
      </c>
      <c r="B10722" t="s">
        <v>926</v>
      </c>
      <c r="C10722" t="s">
        <v>33477</v>
      </c>
      <c r="D10722" t="s">
        <v>33476</v>
      </c>
      <c r="E10722"/>
      <c r="F10722"/>
      <c r="G10722"/>
      <c r="H10722"/>
      <c r="I10722"/>
      <c r="J10722"/>
      <c r="U10722" s="43"/>
      <c r="AE10722"/>
    </row>
    <row r="10723" spans="1:31">
      <c r="A10723">
        <v>27290</v>
      </c>
      <c r="B10723" t="s">
        <v>9470</v>
      </c>
      <c r="C10723" t="s">
        <v>33477</v>
      </c>
      <c r="D10723" t="s">
        <v>33476</v>
      </c>
      <c r="E10723"/>
      <c r="F10723"/>
      <c r="G10723"/>
      <c r="H10723"/>
      <c r="I10723"/>
      <c r="J10723"/>
      <c r="U10723" s="43"/>
      <c r="AE10723"/>
    </row>
    <row r="10724" spans="1:31">
      <c r="A10724">
        <v>27260</v>
      </c>
      <c r="B10724" t="s">
        <v>9471</v>
      </c>
      <c r="C10724" t="s">
        <v>33477</v>
      </c>
      <c r="D10724" t="s">
        <v>33476</v>
      </c>
      <c r="E10724"/>
      <c r="F10724"/>
      <c r="G10724"/>
      <c r="H10724"/>
      <c r="I10724"/>
      <c r="J10724"/>
      <c r="U10724" s="43"/>
      <c r="AE10724"/>
    </row>
    <row r="10725" spans="1:31">
      <c r="A10725">
        <v>27220</v>
      </c>
      <c r="B10725" t="s">
        <v>9472</v>
      </c>
      <c r="C10725" t="s">
        <v>33480</v>
      </c>
      <c r="D10725" t="s">
        <v>33476</v>
      </c>
      <c r="E10725"/>
      <c r="F10725"/>
      <c r="G10725"/>
      <c r="H10725"/>
      <c r="I10725"/>
      <c r="J10725"/>
      <c r="U10725" s="43"/>
      <c r="AE10725"/>
    </row>
    <row r="10726" spans="1:31">
      <c r="A10726">
        <v>27120</v>
      </c>
      <c r="B10726" t="s">
        <v>9473</v>
      </c>
      <c r="C10726" t="s">
        <v>33480</v>
      </c>
      <c r="D10726" t="s">
        <v>33476</v>
      </c>
      <c r="E10726"/>
      <c r="F10726"/>
      <c r="G10726"/>
      <c r="H10726"/>
      <c r="I10726"/>
      <c r="J10726"/>
      <c r="U10726" s="43"/>
      <c r="AE10726"/>
    </row>
    <row r="10727" spans="1:31">
      <c r="A10727">
        <v>27600</v>
      </c>
      <c r="B10727" t="s">
        <v>9474</v>
      </c>
      <c r="C10727" t="s">
        <v>33480</v>
      </c>
      <c r="D10727" t="e">
        <v>#N/A</v>
      </c>
      <c r="E10727"/>
      <c r="F10727"/>
      <c r="G10727"/>
      <c r="H10727"/>
      <c r="I10727"/>
      <c r="J10727"/>
      <c r="U10727" s="43"/>
      <c r="AE10727"/>
    </row>
    <row r="10728" spans="1:31">
      <c r="A10728">
        <v>27150</v>
      </c>
      <c r="B10728" t="s">
        <v>9475</v>
      </c>
      <c r="C10728" t="s">
        <v>33477</v>
      </c>
      <c r="D10728" t="s">
        <v>33481</v>
      </c>
      <c r="E10728"/>
      <c r="F10728"/>
      <c r="G10728"/>
      <c r="H10728"/>
      <c r="I10728"/>
      <c r="J10728"/>
      <c r="U10728" s="43"/>
      <c r="AE10728"/>
    </row>
    <row r="10729" spans="1:31">
      <c r="A10729">
        <v>27220</v>
      </c>
      <c r="B10729" t="s">
        <v>9476</v>
      </c>
      <c r="C10729" t="s">
        <v>33480</v>
      </c>
      <c r="D10729" t="s">
        <v>33476</v>
      </c>
      <c r="E10729"/>
      <c r="F10729"/>
      <c r="G10729"/>
      <c r="H10729"/>
      <c r="I10729"/>
      <c r="J10729"/>
      <c r="U10729" s="43"/>
      <c r="AE10729"/>
    </row>
    <row r="10730" spans="1:31">
      <c r="A10730">
        <v>27220</v>
      </c>
      <c r="B10730" t="s">
        <v>9476</v>
      </c>
      <c r="C10730" t="s">
        <v>33480</v>
      </c>
      <c r="D10730" t="s">
        <v>33476</v>
      </c>
      <c r="E10730"/>
      <c r="F10730"/>
      <c r="G10730"/>
      <c r="H10730"/>
      <c r="I10730"/>
      <c r="J10730"/>
      <c r="U10730" s="43"/>
      <c r="AE10730"/>
    </row>
    <row r="10731" spans="1:31">
      <c r="A10731">
        <v>27780</v>
      </c>
      <c r="B10731" t="s">
        <v>9477</v>
      </c>
      <c r="C10731" t="s">
        <v>33480</v>
      </c>
      <c r="D10731" t="e">
        <v>#N/A</v>
      </c>
      <c r="E10731"/>
      <c r="F10731"/>
      <c r="G10731"/>
      <c r="H10731"/>
      <c r="I10731"/>
      <c r="J10731"/>
      <c r="U10731" s="43"/>
      <c r="AE10731"/>
    </row>
    <row r="10732" spans="1:31">
      <c r="A10732">
        <v>27620</v>
      </c>
      <c r="B10732" t="s">
        <v>9478</v>
      </c>
      <c r="C10732" t="s">
        <v>33480</v>
      </c>
      <c r="D10732" t="e">
        <v>#N/A</v>
      </c>
      <c r="E10732"/>
      <c r="F10732"/>
      <c r="G10732"/>
      <c r="H10732"/>
      <c r="I10732"/>
      <c r="J10732"/>
      <c r="U10732" s="43"/>
      <c r="AE10732"/>
    </row>
    <row r="10733" spans="1:31">
      <c r="A10733">
        <v>27930</v>
      </c>
      <c r="B10733" t="s">
        <v>9479</v>
      </c>
      <c r="C10733" t="s">
        <v>33480</v>
      </c>
      <c r="D10733" t="s">
        <v>33476</v>
      </c>
      <c r="E10733"/>
      <c r="F10733"/>
      <c r="G10733"/>
      <c r="H10733"/>
      <c r="I10733"/>
      <c r="J10733"/>
      <c r="U10733" s="43"/>
      <c r="AE10733"/>
    </row>
    <row r="10734" spans="1:31">
      <c r="A10734">
        <v>27190</v>
      </c>
      <c r="B10734" t="s">
        <v>9480</v>
      </c>
      <c r="C10734" t="s">
        <v>33477</v>
      </c>
      <c r="D10734" t="s">
        <v>33476</v>
      </c>
      <c r="E10734"/>
      <c r="F10734"/>
      <c r="G10734"/>
      <c r="H10734"/>
      <c r="I10734"/>
      <c r="J10734"/>
      <c r="U10734" s="43"/>
      <c r="AE10734"/>
    </row>
    <row r="10735" spans="1:31">
      <c r="A10735">
        <v>27930</v>
      </c>
      <c r="B10735" t="s">
        <v>9481</v>
      </c>
      <c r="C10735" t="s">
        <v>33480</v>
      </c>
      <c r="D10735" t="s">
        <v>33476</v>
      </c>
      <c r="E10735"/>
      <c r="F10735"/>
      <c r="G10735"/>
      <c r="H10735"/>
      <c r="I10735"/>
      <c r="J10735"/>
      <c r="U10735" s="43"/>
      <c r="AE10735"/>
    </row>
    <row r="10736" spans="1:31">
      <c r="A10736">
        <v>27140</v>
      </c>
      <c r="B10736" t="s">
        <v>9482</v>
      </c>
      <c r="C10736" t="s">
        <v>33480</v>
      </c>
      <c r="D10736" t="e">
        <v>#N/A</v>
      </c>
      <c r="E10736"/>
      <c r="F10736"/>
      <c r="G10736"/>
      <c r="H10736"/>
      <c r="I10736"/>
      <c r="J10736"/>
      <c r="U10736" s="43"/>
      <c r="AE10736"/>
    </row>
    <row r="10737" spans="1:31">
      <c r="A10737">
        <v>27620</v>
      </c>
      <c r="B10737" t="s">
        <v>9483</v>
      </c>
      <c r="C10737" t="s">
        <v>33480</v>
      </c>
      <c r="D10737" t="e">
        <v>#N/A</v>
      </c>
      <c r="E10737"/>
      <c r="F10737"/>
      <c r="G10737"/>
      <c r="H10737"/>
      <c r="I10737"/>
      <c r="J10737"/>
      <c r="U10737" s="43"/>
      <c r="AE10737"/>
    </row>
    <row r="10738" spans="1:31">
      <c r="A10738">
        <v>27560</v>
      </c>
      <c r="B10738" t="s">
        <v>9484</v>
      </c>
      <c r="C10738" t="s">
        <v>33477</v>
      </c>
      <c r="D10738" t="s">
        <v>33476</v>
      </c>
      <c r="E10738"/>
      <c r="F10738"/>
      <c r="G10738"/>
      <c r="H10738"/>
      <c r="I10738"/>
      <c r="J10738"/>
      <c r="U10738" s="43"/>
      <c r="AE10738"/>
    </row>
    <row r="10739" spans="1:31">
      <c r="A10739">
        <v>27190</v>
      </c>
      <c r="B10739" t="s">
        <v>9485</v>
      </c>
      <c r="C10739" t="s">
        <v>33477</v>
      </c>
      <c r="D10739" t="s">
        <v>33476</v>
      </c>
      <c r="E10739"/>
      <c r="F10739"/>
      <c r="G10739"/>
      <c r="H10739"/>
      <c r="I10739"/>
      <c r="J10739"/>
      <c r="U10739" s="43"/>
      <c r="AE10739"/>
    </row>
    <row r="10740" spans="1:31">
      <c r="A10740">
        <v>27290</v>
      </c>
      <c r="B10740" t="s">
        <v>9486</v>
      </c>
      <c r="C10740" t="s">
        <v>33477</v>
      </c>
      <c r="D10740" t="s">
        <v>33476</v>
      </c>
      <c r="E10740"/>
      <c r="F10740"/>
      <c r="G10740"/>
      <c r="H10740"/>
      <c r="I10740"/>
      <c r="J10740"/>
      <c r="U10740" s="43"/>
      <c r="AE10740"/>
    </row>
    <row r="10741" spans="1:31">
      <c r="A10741">
        <v>27390</v>
      </c>
      <c r="B10741" t="s">
        <v>9487</v>
      </c>
      <c r="C10741" t="s">
        <v>33478</v>
      </c>
      <c r="D10741" t="s">
        <v>33482</v>
      </c>
      <c r="E10741"/>
      <c r="F10741"/>
      <c r="G10741"/>
      <c r="H10741"/>
      <c r="I10741"/>
      <c r="J10741"/>
      <c r="U10741" s="43"/>
      <c r="AE10741"/>
    </row>
    <row r="10742" spans="1:31">
      <c r="A10742">
        <v>27170</v>
      </c>
      <c r="B10742" t="s">
        <v>9488</v>
      </c>
      <c r="C10742" t="s">
        <v>33477</v>
      </c>
      <c r="D10742" t="s">
        <v>33476</v>
      </c>
      <c r="E10742"/>
      <c r="F10742"/>
      <c r="G10742"/>
      <c r="H10742"/>
      <c r="I10742"/>
      <c r="J10742"/>
      <c r="U10742" s="43"/>
      <c r="AE10742"/>
    </row>
    <row r="10743" spans="1:31">
      <c r="A10743">
        <v>27170</v>
      </c>
      <c r="B10743" t="s">
        <v>9488</v>
      </c>
      <c r="C10743" t="s">
        <v>33477</v>
      </c>
      <c r="D10743" t="s">
        <v>33476</v>
      </c>
      <c r="E10743"/>
      <c r="F10743"/>
      <c r="G10743"/>
      <c r="H10743"/>
      <c r="I10743"/>
      <c r="J10743"/>
      <c r="U10743" s="43"/>
      <c r="AE10743"/>
    </row>
    <row r="10744" spans="1:31">
      <c r="A10744">
        <v>27580</v>
      </c>
      <c r="B10744" t="s">
        <v>9489</v>
      </c>
      <c r="C10744" t="s">
        <v>33478</v>
      </c>
      <c r="D10744" t="s">
        <v>33482</v>
      </c>
      <c r="E10744"/>
      <c r="F10744"/>
      <c r="G10744"/>
      <c r="H10744"/>
      <c r="I10744"/>
      <c r="J10744"/>
      <c r="U10744" s="43"/>
      <c r="AE10744"/>
    </row>
    <row r="10745" spans="1:31">
      <c r="A10745">
        <v>27380</v>
      </c>
      <c r="B10745" t="s">
        <v>9490</v>
      </c>
      <c r="C10745" t="s">
        <v>33477</v>
      </c>
      <c r="D10745" t="s">
        <v>33476</v>
      </c>
      <c r="E10745"/>
      <c r="F10745"/>
      <c r="G10745"/>
      <c r="H10745"/>
      <c r="I10745"/>
      <c r="J10745"/>
      <c r="U10745" s="43"/>
      <c r="AE10745"/>
    </row>
    <row r="10746" spans="1:31">
      <c r="A10746">
        <v>27440</v>
      </c>
      <c r="B10746" t="s">
        <v>9490</v>
      </c>
      <c r="C10746" t="s">
        <v>33477</v>
      </c>
      <c r="D10746" t="s">
        <v>33476</v>
      </c>
      <c r="E10746"/>
      <c r="F10746"/>
      <c r="G10746"/>
      <c r="H10746"/>
      <c r="I10746"/>
      <c r="J10746"/>
      <c r="U10746" s="43"/>
      <c r="AE10746"/>
    </row>
    <row r="10747" spans="1:31">
      <c r="A10747">
        <v>27270</v>
      </c>
      <c r="B10747" t="s">
        <v>9491</v>
      </c>
      <c r="C10747" t="s">
        <v>33478</v>
      </c>
      <c r="D10747" t="s">
        <v>33476</v>
      </c>
      <c r="E10747"/>
      <c r="F10747"/>
      <c r="G10747"/>
      <c r="H10747"/>
      <c r="I10747"/>
      <c r="J10747"/>
      <c r="U10747" s="43"/>
      <c r="AE10747"/>
    </row>
    <row r="10748" spans="1:31">
      <c r="A10748">
        <v>27110</v>
      </c>
      <c r="B10748" t="s">
        <v>9492</v>
      </c>
      <c r="C10748" t="s">
        <v>33477</v>
      </c>
      <c r="D10748" t="s">
        <v>33476</v>
      </c>
      <c r="E10748"/>
      <c r="F10748"/>
      <c r="G10748"/>
      <c r="H10748"/>
      <c r="I10748"/>
      <c r="J10748"/>
      <c r="U10748" s="43"/>
      <c r="AE10748"/>
    </row>
    <row r="10749" spans="1:31">
      <c r="A10749">
        <v>27930</v>
      </c>
      <c r="B10749" t="s">
        <v>9493</v>
      </c>
      <c r="C10749" t="s">
        <v>33480</v>
      </c>
      <c r="D10749" t="s">
        <v>33476</v>
      </c>
      <c r="E10749"/>
      <c r="F10749"/>
      <c r="G10749"/>
      <c r="H10749"/>
      <c r="I10749"/>
      <c r="J10749"/>
      <c r="U10749" s="43"/>
      <c r="AE10749"/>
    </row>
    <row r="10750" spans="1:31">
      <c r="A10750">
        <v>27170</v>
      </c>
      <c r="B10750" t="s">
        <v>9494</v>
      </c>
      <c r="C10750" t="s">
        <v>33477</v>
      </c>
      <c r="D10750" t="s">
        <v>33476</v>
      </c>
      <c r="E10750"/>
      <c r="F10750"/>
      <c r="G10750"/>
      <c r="H10750"/>
      <c r="I10750"/>
      <c r="J10750"/>
      <c r="U10750" s="43"/>
      <c r="AE10750"/>
    </row>
    <row r="10751" spans="1:31">
      <c r="A10751">
        <v>27220</v>
      </c>
      <c r="B10751" t="s">
        <v>9495</v>
      </c>
      <c r="C10751" t="s">
        <v>33480</v>
      </c>
      <c r="D10751" t="s">
        <v>33476</v>
      </c>
      <c r="E10751"/>
      <c r="F10751"/>
      <c r="G10751"/>
      <c r="H10751"/>
      <c r="I10751"/>
      <c r="J10751"/>
      <c r="U10751" s="43"/>
      <c r="AE10751"/>
    </row>
    <row r="10752" spans="1:31">
      <c r="A10752">
        <v>27370</v>
      </c>
      <c r="B10752" t="s">
        <v>9496</v>
      </c>
      <c r="C10752" t="s">
        <v>33477</v>
      </c>
      <c r="D10752" t="s">
        <v>33476</v>
      </c>
      <c r="E10752"/>
      <c r="F10752"/>
      <c r="G10752"/>
      <c r="H10752"/>
      <c r="I10752"/>
      <c r="J10752"/>
      <c r="U10752" s="43"/>
      <c r="AE10752"/>
    </row>
    <row r="10753" spans="1:31">
      <c r="A10753">
        <v>27370</v>
      </c>
      <c r="B10753" t="s">
        <v>9496</v>
      </c>
      <c r="C10753" t="s">
        <v>33477</v>
      </c>
      <c r="D10753" t="s">
        <v>33476</v>
      </c>
      <c r="E10753"/>
      <c r="F10753"/>
      <c r="G10753"/>
      <c r="H10753"/>
      <c r="I10753"/>
      <c r="J10753"/>
      <c r="U10753" s="43"/>
      <c r="AE10753"/>
    </row>
    <row r="10754" spans="1:31">
      <c r="A10754">
        <v>27720</v>
      </c>
      <c r="B10754" t="s">
        <v>9497</v>
      </c>
      <c r="C10754" t="s">
        <v>33480</v>
      </c>
      <c r="D10754" t="e">
        <v>#N/A</v>
      </c>
      <c r="E10754"/>
      <c r="F10754"/>
      <c r="G10754"/>
      <c r="H10754"/>
      <c r="I10754"/>
      <c r="J10754"/>
      <c r="U10754" s="43"/>
      <c r="AE10754"/>
    </row>
    <row r="10755" spans="1:31">
      <c r="A10755">
        <v>27930</v>
      </c>
      <c r="B10755" t="s">
        <v>9498</v>
      </c>
      <c r="C10755" t="s">
        <v>33480</v>
      </c>
      <c r="D10755" t="s">
        <v>33476</v>
      </c>
      <c r="E10755"/>
      <c r="F10755"/>
      <c r="G10755"/>
      <c r="H10755"/>
      <c r="I10755"/>
      <c r="J10755"/>
      <c r="U10755" s="43"/>
      <c r="AE10755"/>
    </row>
    <row r="10756" spans="1:31">
      <c r="A10756">
        <v>27700</v>
      </c>
      <c r="B10756" t="s">
        <v>9499</v>
      </c>
      <c r="C10756" t="s">
        <v>33480</v>
      </c>
      <c r="D10756" t="s">
        <v>33476</v>
      </c>
      <c r="E10756"/>
      <c r="F10756"/>
      <c r="G10756"/>
      <c r="H10756"/>
      <c r="I10756"/>
      <c r="J10756"/>
      <c r="U10756" s="43"/>
      <c r="AE10756"/>
    </row>
    <row r="10757" spans="1:31">
      <c r="A10757">
        <v>27220</v>
      </c>
      <c r="B10757" t="s">
        <v>9500</v>
      </c>
      <c r="C10757" t="s">
        <v>33480</v>
      </c>
      <c r="D10757" t="s">
        <v>33476</v>
      </c>
      <c r="E10757"/>
      <c r="F10757"/>
      <c r="G10757"/>
      <c r="H10757"/>
      <c r="I10757"/>
      <c r="J10757"/>
      <c r="U10757" s="43"/>
      <c r="AE10757"/>
    </row>
    <row r="10758" spans="1:31">
      <c r="A10758">
        <v>27150</v>
      </c>
      <c r="B10758" t="s">
        <v>9501</v>
      </c>
      <c r="C10758" t="s">
        <v>33477</v>
      </c>
      <c r="D10758" t="s">
        <v>33481</v>
      </c>
      <c r="E10758"/>
      <c r="F10758"/>
      <c r="G10758"/>
      <c r="H10758"/>
      <c r="I10758"/>
      <c r="J10758"/>
      <c r="U10758" s="43"/>
      <c r="AE10758"/>
    </row>
    <row r="10759" spans="1:31">
      <c r="A10759">
        <v>27800</v>
      </c>
      <c r="B10759" t="s">
        <v>9502</v>
      </c>
      <c r="C10759" t="s">
        <v>33477</v>
      </c>
      <c r="D10759" t="s">
        <v>33476</v>
      </c>
      <c r="E10759"/>
      <c r="F10759"/>
      <c r="G10759"/>
      <c r="H10759"/>
      <c r="I10759"/>
      <c r="J10759"/>
      <c r="U10759" s="43"/>
      <c r="AE10759"/>
    </row>
    <row r="10760" spans="1:31">
      <c r="A10760">
        <v>27120</v>
      </c>
      <c r="B10760" t="s">
        <v>9503</v>
      </c>
      <c r="C10760" t="s">
        <v>33480</v>
      </c>
      <c r="D10760" t="s">
        <v>33476</v>
      </c>
      <c r="E10760"/>
      <c r="F10760"/>
      <c r="G10760"/>
      <c r="H10760"/>
      <c r="I10760"/>
      <c r="J10760"/>
      <c r="U10760" s="43"/>
      <c r="AE10760"/>
    </row>
    <row r="10761" spans="1:31">
      <c r="A10761">
        <v>27370</v>
      </c>
      <c r="B10761" t="s">
        <v>9504</v>
      </c>
      <c r="C10761" t="s">
        <v>33477</v>
      </c>
      <c r="D10761" t="s">
        <v>33476</v>
      </c>
      <c r="E10761"/>
      <c r="F10761"/>
      <c r="G10761"/>
      <c r="H10761"/>
      <c r="I10761"/>
      <c r="J10761"/>
      <c r="U10761" s="43"/>
      <c r="AE10761"/>
    </row>
    <row r="10762" spans="1:31">
      <c r="A10762">
        <v>27700</v>
      </c>
      <c r="B10762" t="s">
        <v>9505</v>
      </c>
      <c r="C10762" t="s">
        <v>33480</v>
      </c>
      <c r="D10762" t="s">
        <v>33476</v>
      </c>
      <c r="E10762"/>
      <c r="F10762"/>
      <c r="G10762"/>
      <c r="H10762"/>
      <c r="I10762"/>
      <c r="J10762"/>
      <c r="U10762" s="43"/>
      <c r="AE10762"/>
    </row>
    <row r="10763" spans="1:31">
      <c r="A10763">
        <v>27350</v>
      </c>
      <c r="B10763" t="s">
        <v>9506</v>
      </c>
      <c r="C10763" t="s">
        <v>33477</v>
      </c>
      <c r="D10763" t="s">
        <v>33476</v>
      </c>
      <c r="E10763"/>
      <c r="F10763"/>
      <c r="G10763"/>
      <c r="H10763"/>
      <c r="I10763"/>
      <c r="J10763"/>
      <c r="U10763" s="43"/>
      <c r="AE10763"/>
    </row>
    <row r="10764" spans="1:31">
      <c r="A10764">
        <v>27350</v>
      </c>
      <c r="B10764" t="s">
        <v>9507</v>
      </c>
      <c r="C10764" t="s">
        <v>33477</v>
      </c>
      <c r="D10764" t="s">
        <v>33476</v>
      </c>
      <c r="E10764"/>
      <c r="F10764"/>
      <c r="G10764"/>
      <c r="H10764"/>
      <c r="I10764"/>
      <c r="J10764"/>
      <c r="U10764" s="43"/>
      <c r="AE10764"/>
    </row>
    <row r="10765" spans="1:31">
      <c r="A10765">
        <v>27800</v>
      </c>
      <c r="B10765" t="s">
        <v>9508</v>
      </c>
      <c r="C10765" t="s">
        <v>33477</v>
      </c>
      <c r="D10765" t="s">
        <v>33476</v>
      </c>
      <c r="E10765"/>
      <c r="F10765"/>
      <c r="G10765"/>
      <c r="H10765"/>
      <c r="I10765"/>
      <c r="J10765"/>
      <c r="U10765" s="43"/>
      <c r="AE10765"/>
    </row>
    <row r="10766" spans="1:31">
      <c r="A10766">
        <v>27350</v>
      </c>
      <c r="B10766" t="s">
        <v>9509</v>
      </c>
      <c r="C10766" t="s">
        <v>33477</v>
      </c>
      <c r="D10766" t="s">
        <v>33476</v>
      </c>
      <c r="E10766"/>
      <c r="F10766"/>
      <c r="G10766"/>
      <c r="H10766"/>
      <c r="I10766"/>
      <c r="J10766"/>
      <c r="U10766" s="43"/>
      <c r="AE10766"/>
    </row>
    <row r="10767" spans="1:31">
      <c r="A10767">
        <v>27370</v>
      </c>
      <c r="B10767" t="s">
        <v>9510</v>
      </c>
      <c r="C10767" t="s">
        <v>33477</v>
      </c>
      <c r="D10767" t="s">
        <v>33476</v>
      </c>
      <c r="E10767"/>
      <c r="F10767"/>
      <c r="G10767"/>
      <c r="H10767"/>
      <c r="I10767"/>
      <c r="J10767"/>
      <c r="U10767" s="43"/>
      <c r="AE10767"/>
    </row>
    <row r="10768" spans="1:31">
      <c r="A10768">
        <v>27400</v>
      </c>
      <c r="B10768" t="s">
        <v>9511</v>
      </c>
      <c r="C10768" t="s">
        <v>33480</v>
      </c>
      <c r="D10768" t="s">
        <v>33476</v>
      </c>
      <c r="E10768"/>
      <c r="F10768"/>
      <c r="G10768"/>
      <c r="H10768"/>
      <c r="I10768"/>
      <c r="J10768"/>
      <c r="U10768" s="43"/>
      <c r="AE10768"/>
    </row>
    <row r="10769" spans="1:31">
      <c r="A10769">
        <v>27400</v>
      </c>
      <c r="B10769" t="s">
        <v>9512</v>
      </c>
      <c r="C10769" t="s">
        <v>33480</v>
      </c>
      <c r="D10769" t="s">
        <v>33476</v>
      </c>
      <c r="E10769"/>
      <c r="F10769"/>
      <c r="G10769"/>
      <c r="H10769"/>
      <c r="I10769"/>
      <c r="J10769"/>
      <c r="U10769" s="43"/>
      <c r="AE10769"/>
    </row>
    <row r="10770" spans="1:31">
      <c r="A10770">
        <v>27330</v>
      </c>
      <c r="B10770" t="s">
        <v>9513</v>
      </c>
      <c r="C10770" t="s">
        <v>33478</v>
      </c>
      <c r="D10770" t="e">
        <v>#N/A</v>
      </c>
      <c r="E10770"/>
      <c r="F10770"/>
      <c r="G10770"/>
      <c r="H10770"/>
      <c r="I10770"/>
      <c r="J10770"/>
      <c r="U10770" s="43"/>
      <c r="AE10770"/>
    </row>
    <row r="10771" spans="1:31">
      <c r="A10771">
        <v>27150</v>
      </c>
      <c r="B10771" t="s">
        <v>9514</v>
      </c>
      <c r="C10771" t="s">
        <v>33477</v>
      </c>
      <c r="D10771" t="s">
        <v>33481</v>
      </c>
      <c r="E10771"/>
      <c r="F10771"/>
      <c r="G10771"/>
      <c r="H10771"/>
      <c r="I10771"/>
      <c r="J10771"/>
      <c r="U10771" s="43"/>
      <c r="AE10771"/>
    </row>
    <row r="10772" spans="1:31">
      <c r="A10772">
        <v>27800</v>
      </c>
      <c r="B10772" t="s">
        <v>9515</v>
      </c>
      <c r="C10772" t="s">
        <v>33477</v>
      </c>
      <c r="D10772" t="s">
        <v>33476</v>
      </c>
      <c r="E10772"/>
      <c r="F10772"/>
      <c r="G10772"/>
      <c r="H10772"/>
      <c r="I10772"/>
      <c r="J10772"/>
      <c r="U10772" s="43"/>
      <c r="AE10772"/>
    </row>
    <row r="10773" spans="1:31">
      <c r="A10773">
        <v>27120</v>
      </c>
      <c r="B10773" t="s">
        <v>9516</v>
      </c>
      <c r="C10773" t="s">
        <v>33480</v>
      </c>
      <c r="D10773" t="s">
        <v>33476</v>
      </c>
      <c r="E10773"/>
      <c r="F10773"/>
      <c r="G10773"/>
      <c r="H10773"/>
      <c r="I10773"/>
      <c r="J10773"/>
      <c r="U10773" s="43"/>
      <c r="AE10773"/>
    </row>
    <row r="10774" spans="1:31">
      <c r="A10774">
        <v>27110</v>
      </c>
      <c r="B10774" t="s">
        <v>9517</v>
      </c>
      <c r="C10774" t="s">
        <v>33477</v>
      </c>
      <c r="D10774" t="s">
        <v>33476</v>
      </c>
      <c r="E10774"/>
      <c r="F10774"/>
      <c r="G10774"/>
      <c r="H10774"/>
      <c r="I10774"/>
      <c r="J10774"/>
      <c r="U10774" s="43"/>
      <c r="AE10774"/>
    </row>
    <row r="10775" spans="1:31">
      <c r="A10775">
        <v>27700</v>
      </c>
      <c r="B10775" t="s">
        <v>9518</v>
      </c>
      <c r="C10775" t="s">
        <v>33480</v>
      </c>
      <c r="D10775" t="s">
        <v>33476</v>
      </c>
      <c r="E10775"/>
      <c r="F10775"/>
      <c r="G10775"/>
      <c r="H10775"/>
      <c r="I10775"/>
      <c r="J10775"/>
      <c r="U10775" s="43"/>
      <c r="AE10775"/>
    </row>
    <row r="10776" spans="1:31">
      <c r="A10776">
        <v>27430</v>
      </c>
      <c r="B10776" t="s">
        <v>9519</v>
      </c>
      <c r="C10776" t="s">
        <v>33480</v>
      </c>
      <c r="D10776" t="e">
        <v>#N/A</v>
      </c>
      <c r="E10776"/>
      <c r="F10776"/>
      <c r="G10776"/>
      <c r="H10776"/>
      <c r="I10776"/>
      <c r="J10776"/>
      <c r="U10776" s="43"/>
      <c r="AE10776"/>
    </row>
    <row r="10777" spans="1:31">
      <c r="A10777">
        <v>27630</v>
      </c>
      <c r="B10777" t="s">
        <v>9520</v>
      </c>
      <c r="C10777" t="s">
        <v>33480</v>
      </c>
      <c r="D10777" t="s">
        <v>33476</v>
      </c>
      <c r="E10777"/>
      <c r="F10777"/>
      <c r="G10777"/>
      <c r="H10777"/>
      <c r="I10777"/>
      <c r="J10777"/>
      <c r="U10777" s="43"/>
      <c r="AE10777"/>
    </row>
    <row r="10778" spans="1:31">
      <c r="A10778">
        <v>27630</v>
      </c>
      <c r="B10778" t="s">
        <v>9520</v>
      </c>
      <c r="C10778" t="s">
        <v>33480</v>
      </c>
      <c r="D10778" t="s">
        <v>33476</v>
      </c>
      <c r="E10778"/>
      <c r="F10778"/>
      <c r="G10778"/>
      <c r="H10778"/>
      <c r="I10778"/>
      <c r="J10778"/>
      <c r="U10778" s="43"/>
      <c r="AE10778"/>
    </row>
    <row r="10779" spans="1:31">
      <c r="A10779">
        <v>27630</v>
      </c>
      <c r="B10779" t="s">
        <v>9520</v>
      </c>
      <c r="C10779" t="s">
        <v>33480</v>
      </c>
      <c r="D10779" t="s">
        <v>33476</v>
      </c>
      <c r="E10779"/>
      <c r="F10779"/>
      <c r="G10779"/>
      <c r="H10779"/>
      <c r="I10779"/>
      <c r="J10779"/>
      <c r="U10779" s="43"/>
      <c r="AE10779"/>
    </row>
    <row r="10780" spans="1:31">
      <c r="A10780">
        <v>27400</v>
      </c>
      <c r="B10780" t="s">
        <v>9521</v>
      </c>
      <c r="C10780" t="s">
        <v>33480</v>
      </c>
      <c r="D10780" t="s">
        <v>33476</v>
      </c>
      <c r="E10780"/>
      <c r="F10780"/>
      <c r="G10780"/>
      <c r="H10780"/>
      <c r="I10780"/>
      <c r="J10780"/>
      <c r="U10780" s="43"/>
      <c r="AE10780"/>
    </row>
    <row r="10781" spans="1:31">
      <c r="A10781">
        <v>27600</v>
      </c>
      <c r="B10781" t="s">
        <v>9521</v>
      </c>
      <c r="C10781" t="s">
        <v>33480</v>
      </c>
      <c r="D10781" t="e">
        <v>#N/A</v>
      </c>
      <c r="E10781"/>
      <c r="F10781"/>
      <c r="G10781"/>
      <c r="H10781"/>
      <c r="I10781"/>
      <c r="J10781"/>
      <c r="U10781" s="43"/>
      <c r="AE10781"/>
    </row>
    <row r="10782" spans="1:31">
      <c r="A10782">
        <v>27860</v>
      </c>
      <c r="B10782" t="s">
        <v>9522</v>
      </c>
      <c r="C10782" t="s">
        <v>33480</v>
      </c>
      <c r="D10782" t="e">
        <v>#N/A</v>
      </c>
      <c r="E10782"/>
      <c r="F10782"/>
      <c r="G10782"/>
      <c r="H10782"/>
      <c r="I10782"/>
      <c r="J10782"/>
      <c r="U10782" s="43"/>
      <c r="AE10782"/>
    </row>
    <row r="10783" spans="1:31">
      <c r="A10783">
        <v>27230</v>
      </c>
      <c r="B10783" t="s">
        <v>9523</v>
      </c>
      <c r="C10783" t="s">
        <v>33478</v>
      </c>
      <c r="D10783" t="s">
        <v>33476</v>
      </c>
      <c r="E10783"/>
      <c r="F10783"/>
      <c r="G10783"/>
      <c r="H10783"/>
      <c r="I10783"/>
      <c r="J10783"/>
      <c r="U10783" s="43"/>
      <c r="AE10783"/>
    </row>
    <row r="10784" spans="1:31">
      <c r="A10784">
        <v>27400</v>
      </c>
      <c r="B10784" t="s">
        <v>9524</v>
      </c>
      <c r="C10784" t="s">
        <v>33480</v>
      </c>
      <c r="D10784" t="s">
        <v>33476</v>
      </c>
      <c r="E10784"/>
      <c r="F10784"/>
      <c r="G10784"/>
      <c r="H10784"/>
      <c r="I10784"/>
      <c r="J10784"/>
      <c r="U10784" s="43"/>
      <c r="AE10784"/>
    </row>
    <row r="10785" spans="1:31">
      <c r="A10785">
        <v>27950</v>
      </c>
      <c r="B10785" t="s">
        <v>9525</v>
      </c>
      <c r="C10785" t="s">
        <v>33480</v>
      </c>
      <c r="D10785" t="e">
        <v>#N/A</v>
      </c>
      <c r="E10785"/>
      <c r="F10785"/>
      <c r="G10785"/>
      <c r="H10785"/>
      <c r="I10785"/>
      <c r="J10785"/>
      <c r="U10785" s="43"/>
      <c r="AE10785"/>
    </row>
    <row r="10786" spans="1:31">
      <c r="A10786">
        <v>27700</v>
      </c>
      <c r="B10786" t="s">
        <v>9526</v>
      </c>
      <c r="C10786" t="s">
        <v>33480</v>
      </c>
      <c r="D10786" t="s">
        <v>33476</v>
      </c>
      <c r="E10786"/>
      <c r="F10786"/>
      <c r="G10786"/>
      <c r="H10786"/>
      <c r="I10786"/>
      <c r="J10786"/>
      <c r="U10786" s="43"/>
      <c r="AE10786"/>
    </row>
    <row r="10787" spans="1:31">
      <c r="A10787">
        <v>27910</v>
      </c>
      <c r="B10787" t="s">
        <v>9527</v>
      </c>
      <c r="C10787" t="s">
        <v>33477</v>
      </c>
      <c r="D10787" t="e">
        <v>#N/A</v>
      </c>
      <c r="E10787"/>
      <c r="F10787"/>
      <c r="G10787"/>
      <c r="H10787"/>
      <c r="I10787"/>
      <c r="J10787"/>
      <c r="U10787" s="43"/>
      <c r="AE10787"/>
    </row>
    <row r="10788" spans="1:31">
      <c r="A10788">
        <v>27400</v>
      </c>
      <c r="B10788" t="s">
        <v>9528</v>
      </c>
      <c r="C10788" t="s">
        <v>33480</v>
      </c>
      <c r="D10788" t="s">
        <v>33476</v>
      </c>
      <c r="E10788"/>
      <c r="F10788"/>
      <c r="G10788"/>
      <c r="H10788"/>
      <c r="I10788"/>
      <c r="J10788"/>
      <c r="U10788" s="43"/>
      <c r="AE10788"/>
    </row>
    <row r="10789" spans="1:31">
      <c r="A10789">
        <v>27310</v>
      </c>
      <c r="B10789" t="s">
        <v>9529</v>
      </c>
      <c r="C10789" t="s">
        <v>33477</v>
      </c>
      <c r="D10789" t="s">
        <v>33476</v>
      </c>
      <c r="E10789"/>
      <c r="F10789"/>
      <c r="G10789"/>
      <c r="H10789"/>
      <c r="I10789"/>
      <c r="J10789"/>
      <c r="U10789" s="43"/>
      <c r="AE10789"/>
    </row>
    <row r="10790" spans="1:31">
      <c r="A10790">
        <v>27570</v>
      </c>
      <c r="B10790" t="s">
        <v>9530</v>
      </c>
      <c r="C10790" t="s">
        <v>33478</v>
      </c>
      <c r="D10790" t="s">
        <v>33476</v>
      </c>
      <c r="E10790"/>
      <c r="F10790"/>
      <c r="G10790"/>
      <c r="H10790"/>
      <c r="I10790"/>
      <c r="J10790"/>
      <c r="U10790" s="43"/>
      <c r="AE10790"/>
    </row>
    <row r="10791" spans="1:31">
      <c r="A10791">
        <v>27400</v>
      </c>
      <c r="B10791" t="s">
        <v>9531</v>
      </c>
      <c r="C10791" t="s">
        <v>33480</v>
      </c>
      <c r="D10791" t="s">
        <v>33476</v>
      </c>
      <c r="E10791"/>
      <c r="F10791"/>
      <c r="G10791"/>
      <c r="H10791"/>
      <c r="I10791"/>
      <c r="J10791"/>
      <c r="U10791" s="43"/>
      <c r="AE10791"/>
    </row>
    <row r="10792" spans="1:31">
      <c r="A10792">
        <v>27120</v>
      </c>
      <c r="B10792" t="s">
        <v>9532</v>
      </c>
      <c r="C10792" t="s">
        <v>33480</v>
      </c>
      <c r="D10792" t="s">
        <v>33476</v>
      </c>
      <c r="E10792"/>
      <c r="F10792"/>
      <c r="G10792"/>
      <c r="H10792"/>
      <c r="I10792"/>
      <c r="J10792"/>
      <c r="U10792" s="43"/>
      <c r="AE10792"/>
    </row>
    <row r="10793" spans="1:31">
      <c r="A10793">
        <v>27410</v>
      </c>
      <c r="B10793" t="s">
        <v>9533</v>
      </c>
      <c r="C10793" t="s">
        <v>33477</v>
      </c>
      <c r="D10793" t="e">
        <v>#N/A</v>
      </c>
      <c r="E10793"/>
      <c r="F10793"/>
      <c r="G10793"/>
      <c r="H10793"/>
      <c r="I10793"/>
      <c r="J10793"/>
      <c r="U10793" s="43"/>
      <c r="AE10793"/>
    </row>
    <row r="10794" spans="1:31">
      <c r="A10794">
        <v>27440</v>
      </c>
      <c r="B10794" t="s">
        <v>9534</v>
      </c>
      <c r="C10794" t="s">
        <v>33477</v>
      </c>
      <c r="D10794" t="s">
        <v>33476</v>
      </c>
      <c r="E10794"/>
      <c r="F10794"/>
      <c r="G10794"/>
      <c r="H10794"/>
      <c r="I10794"/>
      <c r="J10794"/>
      <c r="U10794" s="43"/>
      <c r="AE10794"/>
    </row>
    <row r="10795" spans="1:31">
      <c r="A10795">
        <v>27930</v>
      </c>
      <c r="B10795" t="s">
        <v>9535</v>
      </c>
      <c r="C10795" t="s">
        <v>33480</v>
      </c>
      <c r="D10795" t="s">
        <v>33476</v>
      </c>
      <c r="E10795"/>
      <c r="F10795"/>
      <c r="G10795"/>
      <c r="H10795"/>
      <c r="I10795"/>
      <c r="J10795"/>
      <c r="U10795" s="43"/>
      <c r="AE10795"/>
    </row>
    <row r="10796" spans="1:31">
      <c r="A10796">
        <v>27460</v>
      </c>
      <c r="B10796" t="s">
        <v>9536</v>
      </c>
      <c r="C10796" t="s">
        <v>33480</v>
      </c>
      <c r="D10796" t="e">
        <v>#N/A</v>
      </c>
      <c r="E10796"/>
      <c r="F10796"/>
      <c r="G10796"/>
      <c r="H10796"/>
      <c r="I10796"/>
      <c r="J10796"/>
      <c r="U10796" s="43"/>
      <c r="AE10796"/>
    </row>
    <row r="10797" spans="1:31">
      <c r="A10797">
        <v>27290</v>
      </c>
      <c r="B10797" t="s">
        <v>9537</v>
      </c>
      <c r="C10797" t="s">
        <v>33477</v>
      </c>
      <c r="D10797" t="s">
        <v>33476</v>
      </c>
      <c r="E10797"/>
      <c r="F10797"/>
      <c r="G10797"/>
      <c r="H10797"/>
      <c r="I10797"/>
      <c r="J10797"/>
      <c r="U10797" s="43"/>
      <c r="AE10797"/>
    </row>
    <row r="10798" spans="1:31">
      <c r="A10798">
        <v>27770</v>
      </c>
      <c r="B10798" t="s">
        <v>9538</v>
      </c>
      <c r="C10798" t="s">
        <v>33480</v>
      </c>
      <c r="D10798" t="e">
        <v>#N/A</v>
      </c>
      <c r="E10798"/>
      <c r="F10798"/>
      <c r="G10798"/>
      <c r="H10798"/>
      <c r="I10798"/>
      <c r="J10798"/>
      <c r="U10798" s="43"/>
      <c r="AE10798"/>
    </row>
    <row r="10799" spans="1:31">
      <c r="A10799">
        <v>27400</v>
      </c>
      <c r="B10799" t="s">
        <v>9539</v>
      </c>
      <c r="C10799" t="s">
        <v>33480</v>
      </c>
      <c r="D10799" t="s">
        <v>33476</v>
      </c>
      <c r="E10799"/>
      <c r="F10799"/>
      <c r="G10799"/>
      <c r="H10799"/>
      <c r="I10799"/>
      <c r="J10799"/>
      <c r="U10799" s="43"/>
      <c r="AE10799"/>
    </row>
    <row r="10800" spans="1:31">
      <c r="A10800">
        <v>27930</v>
      </c>
      <c r="B10800" t="s">
        <v>9540</v>
      </c>
      <c r="C10800" t="s">
        <v>33480</v>
      </c>
      <c r="D10800" t="s">
        <v>33476</v>
      </c>
      <c r="E10800"/>
      <c r="F10800"/>
      <c r="G10800"/>
      <c r="H10800"/>
      <c r="I10800"/>
      <c r="J10800"/>
      <c r="U10800" s="43"/>
      <c r="AE10800"/>
    </row>
    <row r="10801" spans="1:31">
      <c r="A10801">
        <v>27110</v>
      </c>
      <c r="B10801" t="s">
        <v>9541</v>
      </c>
      <c r="C10801" t="s">
        <v>33477</v>
      </c>
      <c r="D10801" t="s">
        <v>33476</v>
      </c>
      <c r="E10801"/>
      <c r="F10801"/>
      <c r="G10801"/>
      <c r="H10801"/>
      <c r="I10801"/>
      <c r="J10801"/>
      <c r="U10801" s="43"/>
      <c r="AE10801"/>
    </row>
    <row r="10802" spans="1:31">
      <c r="A10802">
        <v>27540</v>
      </c>
      <c r="B10802" t="s">
        <v>9542</v>
      </c>
      <c r="C10802" t="s">
        <v>33480</v>
      </c>
      <c r="D10802" t="s">
        <v>33476</v>
      </c>
      <c r="E10802"/>
      <c r="F10802"/>
      <c r="G10802"/>
      <c r="H10802"/>
      <c r="I10802"/>
      <c r="J10802"/>
      <c r="U10802" s="43"/>
      <c r="AE10802"/>
    </row>
    <row r="10803" spans="1:31">
      <c r="A10803">
        <v>27120</v>
      </c>
      <c r="B10803" t="s">
        <v>9543</v>
      </c>
      <c r="C10803" t="s">
        <v>33480</v>
      </c>
      <c r="D10803" t="s">
        <v>33476</v>
      </c>
      <c r="E10803"/>
      <c r="F10803"/>
      <c r="G10803"/>
      <c r="H10803"/>
      <c r="I10803"/>
      <c r="J10803"/>
      <c r="U10803" s="43"/>
      <c r="AE10803"/>
    </row>
    <row r="10804" spans="1:31">
      <c r="A10804">
        <v>27250</v>
      </c>
      <c r="B10804" t="s">
        <v>9544</v>
      </c>
      <c r="C10804" t="s">
        <v>33478</v>
      </c>
      <c r="D10804" t="s">
        <v>33476</v>
      </c>
      <c r="E10804"/>
      <c r="F10804"/>
      <c r="G10804"/>
      <c r="H10804"/>
      <c r="I10804"/>
      <c r="J10804"/>
      <c r="U10804" s="43"/>
      <c r="AE10804"/>
    </row>
    <row r="10805" spans="1:31">
      <c r="A10805">
        <v>27220</v>
      </c>
      <c r="B10805" t="s">
        <v>9545</v>
      </c>
      <c r="C10805" t="s">
        <v>33480</v>
      </c>
      <c r="D10805" t="s">
        <v>33476</v>
      </c>
      <c r="E10805"/>
      <c r="F10805"/>
      <c r="G10805"/>
      <c r="H10805"/>
      <c r="I10805"/>
      <c r="J10805"/>
      <c r="U10805" s="43"/>
      <c r="AE10805"/>
    </row>
    <row r="10806" spans="1:31">
      <c r="A10806">
        <v>27210</v>
      </c>
      <c r="B10806" t="s">
        <v>9546</v>
      </c>
      <c r="C10806" t="s">
        <v>33477</v>
      </c>
      <c r="D10806" t="s">
        <v>33476</v>
      </c>
      <c r="E10806"/>
      <c r="F10806"/>
      <c r="G10806"/>
      <c r="H10806"/>
      <c r="I10806"/>
      <c r="J10806"/>
      <c r="U10806" s="43"/>
      <c r="AE10806"/>
    </row>
    <row r="10807" spans="1:31">
      <c r="A10807">
        <v>27210</v>
      </c>
      <c r="B10807" t="s">
        <v>9546</v>
      </c>
      <c r="C10807" t="s">
        <v>33477</v>
      </c>
      <c r="D10807" t="s">
        <v>33476</v>
      </c>
      <c r="E10807"/>
      <c r="F10807"/>
      <c r="G10807"/>
      <c r="H10807"/>
      <c r="I10807"/>
      <c r="J10807"/>
      <c r="U10807" s="43"/>
      <c r="AE10807"/>
    </row>
    <row r="10808" spans="1:31">
      <c r="A10808">
        <v>27350</v>
      </c>
      <c r="B10808" t="s">
        <v>9547</v>
      </c>
      <c r="C10808" t="s">
        <v>33477</v>
      </c>
      <c r="D10808" t="s">
        <v>33476</v>
      </c>
      <c r="E10808"/>
      <c r="F10808"/>
      <c r="G10808"/>
      <c r="H10808"/>
      <c r="I10808"/>
      <c r="J10808"/>
      <c r="U10808" s="43"/>
      <c r="AE10808"/>
    </row>
    <row r="10809" spans="1:31">
      <c r="A10809">
        <v>27470</v>
      </c>
      <c r="B10809" t="s">
        <v>9548</v>
      </c>
      <c r="C10809" t="s">
        <v>33477</v>
      </c>
      <c r="D10809" t="s">
        <v>33476</v>
      </c>
      <c r="E10809"/>
      <c r="F10809"/>
      <c r="G10809"/>
      <c r="H10809"/>
      <c r="I10809"/>
      <c r="J10809"/>
      <c r="U10809" s="43"/>
      <c r="AE10809"/>
    </row>
    <row r="10810" spans="1:31">
      <c r="A10810">
        <v>27690</v>
      </c>
      <c r="B10810" t="s">
        <v>6942</v>
      </c>
      <c r="C10810" t="s">
        <v>33480</v>
      </c>
      <c r="D10810" t="s">
        <v>33476</v>
      </c>
      <c r="E10810"/>
      <c r="F10810"/>
      <c r="G10810"/>
      <c r="H10810"/>
      <c r="I10810"/>
      <c r="J10810"/>
      <c r="U10810" s="43"/>
      <c r="AE10810"/>
    </row>
    <row r="10811" spans="1:31">
      <c r="A10811">
        <v>27910</v>
      </c>
      <c r="B10811" t="s">
        <v>9549</v>
      </c>
      <c r="C10811" t="s">
        <v>33477</v>
      </c>
      <c r="D10811" t="e">
        <v>#N/A</v>
      </c>
      <c r="E10811"/>
      <c r="F10811"/>
      <c r="G10811"/>
      <c r="H10811"/>
      <c r="I10811"/>
      <c r="J10811"/>
      <c r="U10811" s="43"/>
      <c r="AE10811"/>
    </row>
    <row r="10812" spans="1:31">
      <c r="A10812">
        <v>27560</v>
      </c>
      <c r="B10812" t="s">
        <v>9550</v>
      </c>
      <c r="C10812" t="s">
        <v>33477</v>
      </c>
      <c r="D10812" t="s">
        <v>33476</v>
      </c>
      <c r="E10812"/>
      <c r="F10812"/>
      <c r="G10812"/>
      <c r="H10812"/>
      <c r="I10812"/>
      <c r="J10812"/>
      <c r="U10812" s="43"/>
      <c r="AE10812"/>
    </row>
    <row r="10813" spans="1:31">
      <c r="A10813">
        <v>27220</v>
      </c>
      <c r="B10813" t="s">
        <v>1546</v>
      </c>
      <c r="C10813" t="s">
        <v>33480</v>
      </c>
      <c r="D10813" t="s">
        <v>33476</v>
      </c>
      <c r="E10813"/>
      <c r="F10813"/>
      <c r="G10813"/>
      <c r="H10813"/>
      <c r="I10813"/>
      <c r="J10813"/>
      <c r="U10813" s="43"/>
      <c r="AE10813"/>
    </row>
    <row r="10814" spans="1:31">
      <c r="A10814">
        <v>27480</v>
      </c>
      <c r="B10814" t="s">
        <v>9551</v>
      </c>
      <c r="C10814" t="s">
        <v>33477</v>
      </c>
      <c r="D10814" t="s">
        <v>33476</v>
      </c>
      <c r="E10814"/>
      <c r="F10814"/>
      <c r="G10814"/>
      <c r="H10814"/>
      <c r="I10814"/>
      <c r="J10814"/>
      <c r="U10814" s="43"/>
      <c r="AE10814"/>
    </row>
    <row r="10815" spans="1:31">
      <c r="A10815">
        <v>27440</v>
      </c>
      <c r="B10815" t="s">
        <v>9552</v>
      </c>
      <c r="C10815" t="s">
        <v>33477</v>
      </c>
      <c r="D10815" t="s">
        <v>33476</v>
      </c>
      <c r="E10815"/>
      <c r="F10815"/>
      <c r="G10815"/>
      <c r="H10815"/>
      <c r="I10815"/>
      <c r="J10815"/>
      <c r="U10815" s="43"/>
      <c r="AE10815"/>
    </row>
    <row r="10816" spans="1:31">
      <c r="A10816">
        <v>27800</v>
      </c>
      <c r="B10816" t="s">
        <v>9553</v>
      </c>
      <c r="C10816" t="s">
        <v>33477</v>
      </c>
      <c r="D10816" t="s">
        <v>33476</v>
      </c>
      <c r="E10816"/>
      <c r="F10816"/>
      <c r="G10816"/>
      <c r="H10816"/>
      <c r="I10816"/>
      <c r="J10816"/>
      <c r="U10816" s="43"/>
      <c r="AE10816"/>
    </row>
    <row r="10817" spans="1:31">
      <c r="A10817">
        <v>27150</v>
      </c>
      <c r="B10817" t="s">
        <v>9554</v>
      </c>
      <c r="C10817" t="s">
        <v>33477</v>
      </c>
      <c r="D10817" t="s">
        <v>33481</v>
      </c>
      <c r="E10817"/>
      <c r="F10817"/>
      <c r="G10817"/>
      <c r="H10817"/>
      <c r="I10817"/>
      <c r="J10817"/>
      <c r="U10817" s="43"/>
      <c r="AE10817"/>
    </row>
    <row r="10818" spans="1:31">
      <c r="A10818">
        <v>27480</v>
      </c>
      <c r="B10818" t="s">
        <v>9555</v>
      </c>
      <c r="C10818" t="s">
        <v>33477</v>
      </c>
      <c r="D10818" t="s">
        <v>33476</v>
      </c>
      <c r="E10818"/>
      <c r="F10818"/>
      <c r="G10818"/>
      <c r="H10818"/>
      <c r="I10818"/>
      <c r="J10818"/>
      <c r="U10818" s="43"/>
      <c r="AE10818"/>
    </row>
    <row r="10819" spans="1:31">
      <c r="A10819">
        <v>27190</v>
      </c>
      <c r="B10819" t="s">
        <v>9556</v>
      </c>
      <c r="C10819" t="s">
        <v>33477</v>
      </c>
      <c r="D10819" t="s">
        <v>33476</v>
      </c>
      <c r="E10819"/>
      <c r="F10819"/>
      <c r="G10819"/>
      <c r="H10819"/>
      <c r="I10819"/>
      <c r="J10819"/>
      <c r="U10819" s="43"/>
      <c r="AE10819"/>
    </row>
    <row r="10820" spans="1:31">
      <c r="A10820">
        <v>27400</v>
      </c>
      <c r="B10820" t="s">
        <v>9557</v>
      </c>
      <c r="C10820" t="s">
        <v>33480</v>
      </c>
      <c r="D10820" t="s">
        <v>33476</v>
      </c>
      <c r="E10820"/>
      <c r="F10820"/>
      <c r="G10820"/>
      <c r="H10820"/>
      <c r="I10820"/>
      <c r="J10820"/>
      <c r="U10820" s="43"/>
      <c r="AE10820"/>
    </row>
    <row r="10821" spans="1:31">
      <c r="A10821">
        <v>27650</v>
      </c>
      <c r="B10821" t="s">
        <v>9558</v>
      </c>
      <c r="C10821" t="s">
        <v>33480</v>
      </c>
      <c r="D10821" t="s">
        <v>33476</v>
      </c>
      <c r="E10821"/>
      <c r="F10821"/>
      <c r="G10821"/>
      <c r="H10821"/>
      <c r="I10821"/>
      <c r="J10821"/>
      <c r="U10821" s="43"/>
      <c r="AE10821"/>
    </row>
    <row r="10822" spans="1:31">
      <c r="A10822">
        <v>27480</v>
      </c>
      <c r="B10822" t="s">
        <v>9559</v>
      </c>
      <c r="C10822" t="s">
        <v>33477</v>
      </c>
      <c r="D10822" t="s">
        <v>33476</v>
      </c>
      <c r="E10822"/>
      <c r="F10822"/>
      <c r="G10822"/>
      <c r="H10822"/>
      <c r="I10822"/>
      <c r="J10822"/>
      <c r="U10822" s="43"/>
      <c r="AE10822"/>
    </row>
    <row r="10823" spans="1:31">
      <c r="A10823">
        <v>27320</v>
      </c>
      <c r="B10823" t="s">
        <v>9560</v>
      </c>
      <c r="C10823" t="s">
        <v>33480</v>
      </c>
      <c r="D10823" t="s">
        <v>33476</v>
      </c>
      <c r="E10823"/>
      <c r="F10823"/>
      <c r="G10823"/>
      <c r="H10823"/>
      <c r="I10823"/>
      <c r="J10823"/>
      <c r="U10823" s="43"/>
      <c r="AE10823"/>
    </row>
    <row r="10824" spans="1:31">
      <c r="A10824">
        <v>27150</v>
      </c>
      <c r="B10824" t="s">
        <v>9561</v>
      </c>
      <c r="C10824" t="s">
        <v>33477</v>
      </c>
      <c r="D10824" t="s">
        <v>33481</v>
      </c>
      <c r="E10824"/>
      <c r="F10824"/>
      <c r="G10824"/>
      <c r="H10824"/>
      <c r="I10824"/>
      <c r="J10824"/>
      <c r="U10824" s="43"/>
      <c r="AE10824"/>
    </row>
    <row r="10825" spans="1:31">
      <c r="A10825">
        <v>27800</v>
      </c>
      <c r="B10825" t="s">
        <v>9562</v>
      </c>
      <c r="C10825" t="s">
        <v>33477</v>
      </c>
      <c r="D10825" t="s">
        <v>33476</v>
      </c>
      <c r="E10825"/>
      <c r="F10825"/>
      <c r="G10825"/>
      <c r="H10825"/>
      <c r="I10825"/>
      <c r="J10825"/>
      <c r="U10825" s="43"/>
      <c r="AE10825"/>
    </row>
    <row r="10826" spans="1:31">
      <c r="A10826">
        <v>27300</v>
      </c>
      <c r="B10826" t="s">
        <v>9563</v>
      </c>
      <c r="C10826" t="s">
        <v>33477</v>
      </c>
      <c r="D10826" t="s">
        <v>33476</v>
      </c>
      <c r="E10826"/>
      <c r="F10826"/>
      <c r="G10826"/>
      <c r="H10826"/>
      <c r="I10826"/>
      <c r="J10826"/>
      <c r="U10826" s="43"/>
      <c r="AE10826"/>
    </row>
    <row r="10827" spans="1:31">
      <c r="A10827">
        <v>27370</v>
      </c>
      <c r="B10827" t="s">
        <v>9564</v>
      </c>
      <c r="C10827" t="s">
        <v>33477</v>
      </c>
      <c r="D10827" t="s">
        <v>33476</v>
      </c>
      <c r="E10827"/>
      <c r="F10827"/>
      <c r="G10827"/>
      <c r="H10827"/>
      <c r="I10827"/>
      <c r="J10827"/>
      <c r="U10827" s="43"/>
      <c r="AE10827"/>
    </row>
    <row r="10828" spans="1:31">
      <c r="A10828">
        <v>27130</v>
      </c>
      <c r="B10828" t="s">
        <v>9565</v>
      </c>
      <c r="C10828" t="s">
        <v>33477</v>
      </c>
      <c r="D10828" t="e">
        <v>#N/A</v>
      </c>
      <c r="E10828"/>
      <c r="F10828"/>
      <c r="G10828"/>
      <c r="H10828"/>
      <c r="I10828"/>
      <c r="J10828"/>
      <c r="U10828" s="43"/>
      <c r="AE10828"/>
    </row>
    <row r="10829" spans="1:31">
      <c r="A10829">
        <v>27210</v>
      </c>
      <c r="B10829" t="s">
        <v>9566</v>
      </c>
      <c r="C10829" t="s">
        <v>33477</v>
      </c>
      <c r="D10829" t="s">
        <v>33476</v>
      </c>
      <c r="E10829"/>
      <c r="F10829"/>
      <c r="G10829"/>
      <c r="H10829"/>
      <c r="I10829"/>
      <c r="J10829"/>
      <c r="U10829" s="43"/>
      <c r="AE10829"/>
    </row>
    <row r="10830" spans="1:31">
      <c r="A10830">
        <v>27500</v>
      </c>
      <c r="B10830" t="s">
        <v>9567</v>
      </c>
      <c r="C10830" t="s">
        <v>33477</v>
      </c>
      <c r="D10830" t="s">
        <v>33476</v>
      </c>
      <c r="E10830"/>
      <c r="F10830"/>
      <c r="G10830"/>
      <c r="H10830"/>
      <c r="I10830"/>
      <c r="J10830"/>
      <c r="U10830" s="43"/>
      <c r="AE10830"/>
    </row>
    <row r="10831" spans="1:31">
      <c r="A10831">
        <v>27460</v>
      </c>
      <c r="B10831" t="s">
        <v>4838</v>
      </c>
      <c r="C10831" t="s">
        <v>33480</v>
      </c>
      <c r="D10831" t="e">
        <v>#N/A</v>
      </c>
      <c r="E10831"/>
      <c r="F10831"/>
      <c r="G10831"/>
      <c r="H10831"/>
      <c r="I10831"/>
      <c r="J10831"/>
      <c r="U10831" s="43"/>
      <c r="AE10831"/>
    </row>
    <row r="10832" spans="1:31">
      <c r="A10832">
        <v>27680</v>
      </c>
      <c r="B10832" t="s">
        <v>9568</v>
      </c>
      <c r="C10832" t="s">
        <v>33477</v>
      </c>
      <c r="D10832" t="s">
        <v>33476</v>
      </c>
      <c r="E10832"/>
      <c r="F10832"/>
      <c r="G10832"/>
      <c r="H10832"/>
      <c r="I10832"/>
      <c r="J10832"/>
      <c r="U10832" s="43"/>
      <c r="AE10832"/>
    </row>
    <row r="10833" spans="1:31">
      <c r="A10833">
        <v>27110</v>
      </c>
      <c r="B10833" t="s">
        <v>9569</v>
      </c>
      <c r="C10833" t="s">
        <v>33477</v>
      </c>
      <c r="D10833" t="s">
        <v>33476</v>
      </c>
      <c r="E10833"/>
      <c r="F10833"/>
      <c r="G10833"/>
      <c r="H10833"/>
      <c r="I10833"/>
      <c r="J10833"/>
      <c r="U10833" s="43"/>
      <c r="AE10833"/>
    </row>
    <row r="10834" spans="1:31">
      <c r="A10834">
        <v>27320</v>
      </c>
      <c r="B10834" t="s">
        <v>9570</v>
      </c>
      <c r="C10834" t="s">
        <v>33480</v>
      </c>
      <c r="D10834" t="s">
        <v>33476</v>
      </c>
      <c r="E10834"/>
      <c r="F10834"/>
      <c r="G10834"/>
      <c r="H10834"/>
      <c r="I10834"/>
      <c r="J10834"/>
      <c r="U10834" s="43"/>
      <c r="AE10834"/>
    </row>
    <row r="10835" spans="1:31">
      <c r="A10835">
        <v>27810</v>
      </c>
      <c r="B10835" t="s">
        <v>9571</v>
      </c>
      <c r="C10835" t="s">
        <v>33480</v>
      </c>
      <c r="D10835" t="e">
        <v>#N/A</v>
      </c>
      <c r="E10835"/>
      <c r="F10835"/>
      <c r="G10835"/>
      <c r="H10835"/>
      <c r="I10835"/>
      <c r="J10835"/>
      <c r="U10835" s="43"/>
      <c r="AE10835"/>
    </row>
    <row r="10836" spans="1:31">
      <c r="A10836">
        <v>27150</v>
      </c>
      <c r="B10836" t="s">
        <v>9572</v>
      </c>
      <c r="C10836" t="s">
        <v>33477</v>
      </c>
      <c r="D10836" t="s">
        <v>33481</v>
      </c>
      <c r="E10836"/>
      <c r="F10836"/>
      <c r="G10836"/>
      <c r="H10836"/>
      <c r="I10836"/>
      <c r="J10836"/>
      <c r="U10836" s="43"/>
      <c r="AE10836"/>
    </row>
    <row r="10837" spans="1:31">
      <c r="A10837">
        <v>27210</v>
      </c>
      <c r="B10837" t="s">
        <v>4842</v>
      </c>
      <c r="C10837" t="s">
        <v>33477</v>
      </c>
      <c r="D10837" t="s">
        <v>33476</v>
      </c>
      <c r="E10837"/>
      <c r="F10837"/>
      <c r="G10837"/>
      <c r="H10837"/>
      <c r="I10837"/>
      <c r="J10837"/>
      <c r="U10837" s="43"/>
      <c r="AE10837"/>
    </row>
    <row r="10838" spans="1:31">
      <c r="A10838">
        <v>27340</v>
      </c>
      <c r="B10838" t="s">
        <v>9573</v>
      </c>
      <c r="C10838" t="s">
        <v>33477</v>
      </c>
      <c r="D10838" t="s">
        <v>33476</v>
      </c>
      <c r="E10838"/>
      <c r="F10838"/>
      <c r="G10838"/>
      <c r="H10838"/>
      <c r="I10838"/>
      <c r="J10838"/>
      <c r="U10838" s="43"/>
      <c r="AE10838"/>
    </row>
    <row r="10839" spans="1:31">
      <c r="A10839">
        <v>27390</v>
      </c>
      <c r="B10839" t="s">
        <v>9574</v>
      </c>
      <c r="C10839" t="s">
        <v>33478</v>
      </c>
      <c r="D10839" t="s">
        <v>33482</v>
      </c>
      <c r="E10839"/>
      <c r="F10839"/>
      <c r="G10839"/>
      <c r="H10839"/>
      <c r="I10839"/>
      <c r="J10839"/>
      <c r="U10839" s="43"/>
      <c r="AE10839"/>
    </row>
    <row r="10840" spans="1:31">
      <c r="A10840">
        <v>27850</v>
      </c>
      <c r="B10840" t="s">
        <v>9575</v>
      </c>
      <c r="C10840" t="s">
        <v>33477</v>
      </c>
      <c r="D10840" t="e">
        <v>#N/A</v>
      </c>
      <c r="E10840"/>
      <c r="F10840"/>
      <c r="G10840"/>
      <c r="H10840"/>
      <c r="I10840"/>
      <c r="J10840"/>
      <c r="U10840" s="43"/>
      <c r="AE10840"/>
    </row>
    <row r="10841" spans="1:31">
      <c r="A10841">
        <v>27120</v>
      </c>
      <c r="B10841" t="s">
        <v>9576</v>
      </c>
      <c r="C10841" t="s">
        <v>33480</v>
      </c>
      <c r="D10841" t="s">
        <v>33476</v>
      </c>
      <c r="E10841"/>
      <c r="F10841"/>
      <c r="G10841"/>
      <c r="H10841"/>
      <c r="I10841"/>
      <c r="J10841"/>
      <c r="U10841" s="43"/>
      <c r="AE10841"/>
    </row>
    <row r="10842" spans="1:31">
      <c r="A10842">
        <v>27300</v>
      </c>
      <c r="B10842" t="s">
        <v>9577</v>
      </c>
      <c r="C10842" t="s">
        <v>33477</v>
      </c>
      <c r="D10842" t="s">
        <v>33476</v>
      </c>
      <c r="E10842"/>
      <c r="F10842"/>
      <c r="G10842"/>
      <c r="H10842"/>
      <c r="I10842"/>
      <c r="J10842"/>
      <c r="U10842" s="43"/>
      <c r="AE10842"/>
    </row>
    <row r="10843" spans="1:31">
      <c r="A10843">
        <v>27950</v>
      </c>
      <c r="B10843" t="s">
        <v>9578</v>
      </c>
      <c r="C10843" t="s">
        <v>33480</v>
      </c>
      <c r="D10843" t="e">
        <v>#N/A</v>
      </c>
      <c r="E10843"/>
      <c r="F10843"/>
      <c r="G10843"/>
      <c r="H10843"/>
      <c r="I10843"/>
      <c r="J10843"/>
      <c r="U10843" s="43"/>
      <c r="AE10843"/>
    </row>
    <row r="10844" spans="1:31">
      <c r="A10844">
        <v>27640</v>
      </c>
      <c r="B10844" t="s">
        <v>9579</v>
      </c>
      <c r="C10844" t="s">
        <v>33480</v>
      </c>
      <c r="D10844" t="s">
        <v>33476</v>
      </c>
      <c r="E10844"/>
      <c r="F10844"/>
      <c r="G10844"/>
      <c r="H10844"/>
      <c r="I10844"/>
      <c r="J10844"/>
      <c r="U10844" s="43"/>
      <c r="AE10844"/>
    </row>
    <row r="10845" spans="1:31">
      <c r="A10845">
        <v>27930</v>
      </c>
      <c r="B10845" t="s">
        <v>9580</v>
      </c>
      <c r="C10845" t="s">
        <v>33480</v>
      </c>
      <c r="D10845" t="s">
        <v>33476</v>
      </c>
      <c r="E10845"/>
      <c r="F10845"/>
      <c r="G10845"/>
      <c r="H10845"/>
      <c r="I10845"/>
      <c r="J10845"/>
      <c r="U10845" s="43"/>
      <c r="AE10845"/>
    </row>
    <row r="10846" spans="1:31">
      <c r="A10846">
        <v>27400</v>
      </c>
      <c r="B10846" t="s">
        <v>9581</v>
      </c>
      <c r="C10846" t="s">
        <v>33480</v>
      </c>
      <c r="D10846" t="s">
        <v>33476</v>
      </c>
      <c r="E10846"/>
      <c r="F10846"/>
      <c r="G10846"/>
      <c r="H10846"/>
      <c r="I10846"/>
      <c r="J10846"/>
      <c r="U10846" s="43"/>
      <c r="AE10846"/>
    </row>
    <row r="10847" spans="1:31">
      <c r="A10847">
        <v>27390</v>
      </c>
      <c r="B10847" t="s">
        <v>9582</v>
      </c>
      <c r="C10847" t="s">
        <v>33478</v>
      </c>
      <c r="D10847" t="s">
        <v>33482</v>
      </c>
      <c r="E10847"/>
      <c r="F10847"/>
      <c r="G10847"/>
      <c r="H10847"/>
      <c r="I10847"/>
      <c r="J10847"/>
      <c r="U10847" s="43"/>
      <c r="AE10847"/>
    </row>
    <row r="10848" spans="1:31">
      <c r="A10848">
        <v>27150</v>
      </c>
      <c r="B10848" t="s">
        <v>9583</v>
      </c>
      <c r="C10848" t="s">
        <v>33477</v>
      </c>
      <c r="D10848" t="s">
        <v>33481</v>
      </c>
      <c r="E10848"/>
      <c r="F10848"/>
      <c r="G10848"/>
      <c r="H10848"/>
      <c r="I10848"/>
      <c r="J10848"/>
      <c r="U10848" s="43"/>
      <c r="AE10848"/>
    </row>
    <row r="10849" spans="1:31">
      <c r="A10849">
        <v>27650</v>
      </c>
      <c r="B10849" t="s">
        <v>9584</v>
      </c>
      <c r="C10849" t="s">
        <v>33480</v>
      </c>
      <c r="D10849" t="s">
        <v>33476</v>
      </c>
      <c r="E10849"/>
      <c r="F10849"/>
      <c r="G10849"/>
      <c r="H10849"/>
      <c r="I10849"/>
      <c r="J10849"/>
      <c r="U10849" s="43"/>
      <c r="AE10849"/>
    </row>
    <row r="10850" spans="1:31">
      <c r="A10850">
        <v>27440</v>
      </c>
      <c r="B10850" t="s">
        <v>9585</v>
      </c>
      <c r="C10850" t="s">
        <v>33477</v>
      </c>
      <c r="D10850" t="s">
        <v>33476</v>
      </c>
      <c r="E10850"/>
      <c r="F10850"/>
      <c r="G10850"/>
      <c r="H10850"/>
      <c r="I10850"/>
      <c r="J10850"/>
      <c r="U10850" s="43"/>
      <c r="AE10850"/>
    </row>
    <row r="10851" spans="1:31">
      <c r="A10851">
        <v>27510</v>
      </c>
      <c r="B10851" t="s">
        <v>9586</v>
      </c>
      <c r="C10851" t="s">
        <v>33480</v>
      </c>
      <c r="D10851" t="s">
        <v>33476</v>
      </c>
      <c r="E10851"/>
      <c r="F10851"/>
      <c r="G10851"/>
      <c r="H10851"/>
      <c r="I10851"/>
      <c r="J10851"/>
      <c r="U10851" s="43"/>
      <c r="AE10851"/>
    </row>
    <row r="10852" spans="1:31">
      <c r="A10852">
        <v>27930</v>
      </c>
      <c r="B10852" t="s">
        <v>9587</v>
      </c>
      <c r="C10852" t="s">
        <v>33480</v>
      </c>
      <c r="D10852" t="s">
        <v>33476</v>
      </c>
      <c r="E10852"/>
      <c r="F10852"/>
      <c r="G10852"/>
      <c r="H10852"/>
      <c r="I10852"/>
      <c r="J10852"/>
      <c r="U10852" s="43"/>
      <c r="AE10852"/>
    </row>
    <row r="10853" spans="1:31">
      <c r="A10853">
        <v>27320</v>
      </c>
      <c r="B10853" t="s">
        <v>9588</v>
      </c>
      <c r="C10853" t="s">
        <v>33480</v>
      </c>
      <c r="D10853" t="s">
        <v>33476</v>
      </c>
      <c r="E10853"/>
      <c r="F10853"/>
      <c r="G10853"/>
      <c r="H10853"/>
      <c r="I10853"/>
      <c r="J10853"/>
      <c r="U10853" s="43"/>
      <c r="AE10853"/>
    </row>
    <row r="10854" spans="1:31">
      <c r="A10854">
        <v>27340</v>
      </c>
      <c r="B10854" t="s">
        <v>9589</v>
      </c>
      <c r="C10854" t="s">
        <v>33477</v>
      </c>
      <c r="D10854" t="s">
        <v>33476</v>
      </c>
      <c r="E10854"/>
      <c r="F10854"/>
      <c r="G10854"/>
      <c r="H10854"/>
      <c r="I10854"/>
      <c r="J10854"/>
      <c r="U10854" s="43"/>
      <c r="AE10854"/>
    </row>
    <row r="10855" spans="1:31">
      <c r="A10855">
        <v>27400</v>
      </c>
      <c r="B10855" t="s">
        <v>9589</v>
      </c>
      <c r="C10855" t="s">
        <v>33480</v>
      </c>
      <c r="D10855" t="s">
        <v>33476</v>
      </c>
      <c r="E10855"/>
      <c r="F10855"/>
      <c r="G10855"/>
      <c r="H10855"/>
      <c r="I10855"/>
      <c r="J10855"/>
      <c r="U10855" s="43"/>
      <c r="AE10855"/>
    </row>
    <row r="10856" spans="1:31">
      <c r="A10856">
        <v>27290</v>
      </c>
      <c r="B10856" t="s">
        <v>9590</v>
      </c>
      <c r="C10856" t="s">
        <v>33477</v>
      </c>
      <c r="D10856" t="s">
        <v>33476</v>
      </c>
      <c r="E10856"/>
      <c r="F10856"/>
      <c r="G10856"/>
      <c r="H10856"/>
      <c r="I10856"/>
      <c r="J10856"/>
      <c r="U10856" s="43"/>
      <c r="AE10856"/>
    </row>
    <row r="10857" spans="1:31">
      <c r="A10857">
        <v>27390</v>
      </c>
      <c r="B10857" t="s">
        <v>9591</v>
      </c>
      <c r="C10857" t="s">
        <v>33478</v>
      </c>
      <c r="D10857" t="s">
        <v>33482</v>
      </c>
      <c r="E10857"/>
      <c r="F10857"/>
      <c r="G10857"/>
      <c r="H10857"/>
      <c r="I10857"/>
      <c r="J10857"/>
      <c r="U10857" s="43"/>
      <c r="AE10857"/>
    </row>
    <row r="10858" spans="1:31">
      <c r="A10858">
        <v>27390</v>
      </c>
      <c r="B10858" t="s">
        <v>9591</v>
      </c>
      <c r="C10858" t="s">
        <v>33478</v>
      </c>
      <c r="D10858" t="s">
        <v>33482</v>
      </c>
      <c r="E10858"/>
      <c r="F10858"/>
      <c r="G10858"/>
      <c r="H10858"/>
      <c r="I10858"/>
      <c r="J10858"/>
      <c r="U10858" s="43"/>
      <c r="AE10858"/>
    </row>
    <row r="10859" spans="1:31">
      <c r="A10859">
        <v>27260</v>
      </c>
      <c r="B10859" t="s">
        <v>9592</v>
      </c>
      <c r="C10859" t="s">
        <v>33477</v>
      </c>
      <c r="D10859" t="s">
        <v>33476</v>
      </c>
      <c r="E10859"/>
      <c r="F10859"/>
      <c r="G10859"/>
      <c r="H10859"/>
      <c r="I10859"/>
      <c r="J10859"/>
      <c r="U10859" s="43"/>
      <c r="AE10859"/>
    </row>
    <row r="10860" spans="1:31">
      <c r="A10860">
        <v>27260</v>
      </c>
      <c r="B10860" t="s">
        <v>9592</v>
      </c>
      <c r="C10860" t="s">
        <v>33477</v>
      </c>
      <c r="D10860" t="s">
        <v>33476</v>
      </c>
      <c r="E10860"/>
      <c r="F10860"/>
      <c r="G10860"/>
      <c r="H10860"/>
      <c r="I10860"/>
      <c r="J10860"/>
      <c r="U10860" s="43"/>
      <c r="AE10860"/>
    </row>
    <row r="10861" spans="1:31">
      <c r="A10861">
        <v>27150</v>
      </c>
      <c r="B10861" t="s">
        <v>9593</v>
      </c>
      <c r="C10861" t="s">
        <v>33477</v>
      </c>
      <c r="D10861" t="s">
        <v>33481</v>
      </c>
      <c r="E10861"/>
      <c r="F10861"/>
      <c r="G10861"/>
      <c r="H10861"/>
      <c r="I10861"/>
      <c r="J10861"/>
      <c r="U10861" s="43"/>
      <c r="AE10861"/>
    </row>
    <row r="10862" spans="1:31">
      <c r="A10862">
        <v>27800</v>
      </c>
      <c r="B10862" t="s">
        <v>9594</v>
      </c>
      <c r="C10862" t="s">
        <v>33477</v>
      </c>
      <c r="D10862" t="s">
        <v>33476</v>
      </c>
      <c r="E10862"/>
      <c r="F10862"/>
      <c r="G10862"/>
      <c r="H10862"/>
      <c r="I10862"/>
      <c r="J10862"/>
      <c r="U10862" s="43"/>
      <c r="AE10862"/>
    </row>
    <row r="10863" spans="1:31">
      <c r="A10863">
        <v>27220</v>
      </c>
      <c r="B10863" t="s">
        <v>9595</v>
      </c>
      <c r="C10863" t="s">
        <v>33480</v>
      </c>
      <c r="D10863" t="s">
        <v>33476</v>
      </c>
      <c r="E10863"/>
      <c r="F10863"/>
      <c r="G10863"/>
      <c r="H10863"/>
      <c r="I10863"/>
      <c r="J10863"/>
      <c r="U10863" s="43"/>
      <c r="AE10863"/>
    </row>
    <row r="10864" spans="1:31">
      <c r="A10864">
        <v>27420</v>
      </c>
      <c r="B10864" t="s">
        <v>9596</v>
      </c>
      <c r="C10864" t="s">
        <v>33477</v>
      </c>
      <c r="D10864" t="s">
        <v>33476</v>
      </c>
      <c r="E10864"/>
      <c r="F10864"/>
      <c r="G10864"/>
      <c r="H10864"/>
      <c r="I10864"/>
      <c r="J10864"/>
      <c r="U10864" s="43"/>
      <c r="AE10864"/>
    </row>
    <row r="10865" spans="1:31">
      <c r="A10865">
        <v>27220</v>
      </c>
      <c r="B10865" t="s">
        <v>9597</v>
      </c>
      <c r="C10865" t="s">
        <v>33480</v>
      </c>
      <c r="D10865" t="s">
        <v>33476</v>
      </c>
      <c r="E10865"/>
      <c r="F10865"/>
      <c r="G10865"/>
      <c r="H10865"/>
      <c r="I10865"/>
      <c r="J10865"/>
      <c r="U10865" s="43"/>
      <c r="AE10865"/>
    </row>
    <row r="10866" spans="1:31">
      <c r="A10866">
        <v>27430</v>
      </c>
      <c r="B10866" t="s">
        <v>9598</v>
      </c>
      <c r="C10866" t="s">
        <v>33480</v>
      </c>
      <c r="D10866" t="e">
        <v>#N/A</v>
      </c>
      <c r="E10866"/>
      <c r="F10866"/>
      <c r="G10866"/>
      <c r="H10866"/>
      <c r="I10866"/>
      <c r="J10866"/>
      <c r="U10866" s="43"/>
      <c r="AE10866"/>
    </row>
    <row r="10867" spans="1:31">
      <c r="A10867">
        <v>27650</v>
      </c>
      <c r="B10867" t="s">
        <v>9599</v>
      </c>
      <c r="C10867" t="s">
        <v>33480</v>
      </c>
      <c r="D10867" t="s">
        <v>33476</v>
      </c>
      <c r="E10867"/>
      <c r="F10867"/>
      <c r="G10867"/>
      <c r="H10867"/>
      <c r="I10867"/>
      <c r="J10867"/>
      <c r="U10867" s="43"/>
      <c r="AE10867"/>
    </row>
    <row r="10868" spans="1:31">
      <c r="A10868">
        <v>27190</v>
      </c>
      <c r="B10868" t="s">
        <v>9600</v>
      </c>
      <c r="C10868" t="s">
        <v>33477</v>
      </c>
      <c r="D10868" t="s">
        <v>33476</v>
      </c>
      <c r="E10868"/>
      <c r="F10868"/>
      <c r="G10868"/>
      <c r="H10868"/>
      <c r="I10868"/>
      <c r="J10868"/>
      <c r="U10868" s="43"/>
      <c r="AE10868"/>
    </row>
    <row r="10869" spans="1:31">
      <c r="A10869">
        <v>27170</v>
      </c>
      <c r="B10869" t="s">
        <v>9601</v>
      </c>
      <c r="C10869" t="s">
        <v>33477</v>
      </c>
      <c r="D10869" t="s">
        <v>33476</v>
      </c>
      <c r="E10869"/>
      <c r="F10869"/>
      <c r="G10869"/>
      <c r="H10869"/>
      <c r="I10869"/>
      <c r="J10869"/>
      <c r="U10869" s="43"/>
      <c r="AE10869"/>
    </row>
    <row r="10870" spans="1:31">
      <c r="A10870">
        <v>27300</v>
      </c>
      <c r="B10870" t="s">
        <v>9601</v>
      </c>
      <c r="C10870" t="s">
        <v>33477</v>
      </c>
      <c r="D10870" t="s">
        <v>33476</v>
      </c>
      <c r="E10870"/>
      <c r="F10870"/>
      <c r="G10870"/>
      <c r="H10870"/>
      <c r="I10870"/>
      <c r="J10870"/>
      <c r="U10870" s="43"/>
      <c r="AE10870"/>
    </row>
    <row r="10871" spans="1:31">
      <c r="A10871">
        <v>27550</v>
      </c>
      <c r="B10871" t="s">
        <v>9601</v>
      </c>
      <c r="C10871" t="s">
        <v>33477</v>
      </c>
      <c r="D10871" t="e">
        <v>#N/A</v>
      </c>
      <c r="E10871"/>
      <c r="F10871"/>
      <c r="G10871"/>
      <c r="H10871"/>
      <c r="I10871"/>
      <c r="J10871"/>
      <c r="U10871" s="43"/>
      <c r="AE10871"/>
    </row>
    <row r="10872" spans="1:31">
      <c r="A10872">
        <v>27550</v>
      </c>
      <c r="B10872" t="s">
        <v>9601</v>
      </c>
      <c r="C10872" t="s">
        <v>33477</v>
      </c>
      <c r="D10872" t="e">
        <v>#N/A</v>
      </c>
      <c r="E10872"/>
      <c r="F10872"/>
      <c r="G10872"/>
      <c r="H10872"/>
      <c r="I10872"/>
      <c r="J10872"/>
      <c r="U10872" s="43"/>
      <c r="AE10872"/>
    </row>
    <row r="10873" spans="1:31">
      <c r="A10873">
        <v>27830</v>
      </c>
      <c r="B10873" t="s">
        <v>9602</v>
      </c>
      <c r="C10873" t="s">
        <v>33480</v>
      </c>
      <c r="D10873" t="e">
        <v>#N/A</v>
      </c>
      <c r="E10873"/>
      <c r="F10873"/>
      <c r="G10873"/>
      <c r="H10873"/>
      <c r="I10873"/>
      <c r="J10873"/>
      <c r="U10873" s="43"/>
      <c r="AE10873"/>
    </row>
    <row r="10874" spans="1:31">
      <c r="A10874">
        <v>27250</v>
      </c>
      <c r="B10874" t="s">
        <v>9603</v>
      </c>
      <c r="C10874" t="s">
        <v>33478</v>
      </c>
      <c r="D10874" t="s">
        <v>33476</v>
      </c>
      <c r="E10874"/>
      <c r="F10874"/>
      <c r="G10874"/>
      <c r="H10874"/>
      <c r="I10874"/>
      <c r="J10874"/>
      <c r="U10874" s="43"/>
      <c r="AE10874"/>
    </row>
    <row r="10875" spans="1:31">
      <c r="A10875">
        <v>27250</v>
      </c>
      <c r="B10875" t="s">
        <v>9603</v>
      </c>
      <c r="C10875" t="s">
        <v>33478</v>
      </c>
      <c r="D10875" t="s">
        <v>33476</v>
      </c>
      <c r="E10875"/>
      <c r="F10875"/>
      <c r="G10875"/>
      <c r="H10875"/>
      <c r="I10875"/>
      <c r="J10875"/>
      <c r="U10875" s="43"/>
      <c r="AE10875"/>
    </row>
    <row r="10876" spans="1:31">
      <c r="A10876">
        <v>27250</v>
      </c>
      <c r="B10876" t="s">
        <v>9603</v>
      </c>
      <c r="C10876" t="s">
        <v>33478</v>
      </c>
      <c r="D10876" t="s">
        <v>33476</v>
      </c>
      <c r="E10876"/>
      <c r="F10876"/>
      <c r="G10876"/>
      <c r="H10876"/>
      <c r="I10876"/>
      <c r="J10876"/>
      <c r="U10876" s="43"/>
      <c r="AE10876"/>
    </row>
    <row r="10877" spans="1:31">
      <c r="A10877">
        <v>27110</v>
      </c>
      <c r="B10877" t="s">
        <v>9604</v>
      </c>
      <c r="C10877" t="s">
        <v>33477</v>
      </c>
      <c r="D10877" t="s">
        <v>33476</v>
      </c>
      <c r="E10877"/>
      <c r="F10877"/>
      <c r="G10877"/>
      <c r="H10877"/>
      <c r="I10877"/>
      <c r="J10877"/>
      <c r="U10877" s="43"/>
      <c r="AE10877"/>
    </row>
    <row r="10878" spans="1:31">
      <c r="A10878">
        <v>27730</v>
      </c>
      <c r="B10878" t="s">
        <v>9605</v>
      </c>
      <c r="C10878" t="s">
        <v>33480</v>
      </c>
      <c r="D10878" t="e">
        <v>#N/A</v>
      </c>
      <c r="E10878"/>
      <c r="F10878"/>
      <c r="G10878"/>
      <c r="H10878"/>
      <c r="I10878"/>
      <c r="J10878"/>
      <c r="U10878" s="43"/>
      <c r="AE10878"/>
    </row>
    <row r="10879" spans="1:31">
      <c r="A10879">
        <v>27150</v>
      </c>
      <c r="B10879" t="s">
        <v>9606</v>
      </c>
      <c r="C10879" t="s">
        <v>33477</v>
      </c>
      <c r="D10879" t="s">
        <v>33481</v>
      </c>
      <c r="E10879"/>
      <c r="F10879"/>
      <c r="G10879"/>
      <c r="H10879"/>
      <c r="I10879"/>
      <c r="J10879"/>
      <c r="U10879" s="43"/>
      <c r="AE10879"/>
    </row>
    <row r="10880" spans="1:31">
      <c r="A10880">
        <v>27330</v>
      </c>
      <c r="B10880" t="s">
        <v>9607</v>
      </c>
      <c r="C10880" t="s">
        <v>33478</v>
      </c>
      <c r="D10880" t="e">
        <v>#N/A</v>
      </c>
      <c r="E10880"/>
      <c r="F10880"/>
      <c r="G10880"/>
      <c r="H10880"/>
      <c r="I10880"/>
      <c r="J10880"/>
      <c r="U10880" s="43"/>
      <c r="AE10880"/>
    </row>
    <row r="10881" spans="1:31">
      <c r="A10881">
        <v>27890</v>
      </c>
      <c r="B10881" t="s">
        <v>9608</v>
      </c>
      <c r="C10881" t="s">
        <v>33477</v>
      </c>
      <c r="D10881" t="e">
        <v>#N/A</v>
      </c>
      <c r="E10881"/>
      <c r="F10881"/>
      <c r="G10881"/>
      <c r="H10881"/>
      <c r="I10881"/>
      <c r="J10881"/>
      <c r="U10881" s="43"/>
      <c r="AE10881"/>
    </row>
    <row r="10882" spans="1:31">
      <c r="A10882">
        <v>27800</v>
      </c>
      <c r="B10882" t="s">
        <v>9609</v>
      </c>
      <c r="C10882" t="s">
        <v>33477</v>
      </c>
      <c r="D10882" t="s">
        <v>33476</v>
      </c>
      <c r="E10882"/>
      <c r="F10882"/>
      <c r="G10882"/>
      <c r="H10882"/>
      <c r="I10882"/>
      <c r="J10882"/>
      <c r="U10882" s="43"/>
      <c r="AE10882"/>
    </row>
    <row r="10883" spans="1:31">
      <c r="A10883">
        <v>27560</v>
      </c>
      <c r="B10883" t="s">
        <v>9610</v>
      </c>
      <c r="C10883" t="s">
        <v>33477</v>
      </c>
      <c r="D10883" t="s">
        <v>33476</v>
      </c>
      <c r="E10883"/>
      <c r="F10883"/>
      <c r="G10883"/>
      <c r="H10883"/>
      <c r="I10883"/>
      <c r="J10883"/>
      <c r="U10883" s="43"/>
      <c r="AE10883"/>
    </row>
    <row r="10884" spans="1:31">
      <c r="A10884">
        <v>27560</v>
      </c>
      <c r="B10884" t="s">
        <v>9611</v>
      </c>
      <c r="C10884" t="s">
        <v>33477</v>
      </c>
      <c r="D10884" t="s">
        <v>33476</v>
      </c>
      <c r="E10884"/>
      <c r="F10884"/>
      <c r="G10884"/>
      <c r="H10884"/>
      <c r="I10884"/>
      <c r="J10884"/>
      <c r="U10884" s="43"/>
      <c r="AE10884"/>
    </row>
    <row r="10885" spans="1:31">
      <c r="A10885">
        <v>27190</v>
      </c>
      <c r="B10885" t="s">
        <v>9612</v>
      </c>
      <c r="C10885" t="s">
        <v>33477</v>
      </c>
      <c r="D10885" t="s">
        <v>33476</v>
      </c>
      <c r="E10885"/>
      <c r="F10885"/>
      <c r="G10885"/>
      <c r="H10885"/>
      <c r="I10885"/>
      <c r="J10885"/>
      <c r="U10885" s="43"/>
      <c r="AE10885"/>
    </row>
    <row r="10886" spans="1:31">
      <c r="A10886">
        <v>27150</v>
      </c>
      <c r="B10886" t="s">
        <v>9613</v>
      </c>
      <c r="C10886" t="s">
        <v>33477</v>
      </c>
      <c r="D10886" t="s">
        <v>33481</v>
      </c>
      <c r="E10886"/>
      <c r="F10886"/>
      <c r="G10886"/>
      <c r="H10886"/>
      <c r="I10886"/>
      <c r="J10886"/>
      <c r="U10886" s="43"/>
      <c r="AE10886"/>
    </row>
    <row r="10887" spans="1:31">
      <c r="A10887">
        <v>27320</v>
      </c>
      <c r="B10887" t="s">
        <v>9614</v>
      </c>
      <c r="C10887" t="s">
        <v>33480</v>
      </c>
      <c r="D10887" t="s">
        <v>33476</v>
      </c>
      <c r="E10887"/>
      <c r="F10887"/>
      <c r="G10887"/>
      <c r="H10887"/>
      <c r="I10887"/>
      <c r="J10887"/>
      <c r="U10887" s="43"/>
      <c r="AE10887"/>
    </row>
    <row r="10888" spans="1:31">
      <c r="A10888">
        <v>27930</v>
      </c>
      <c r="B10888" t="s">
        <v>9615</v>
      </c>
      <c r="C10888" t="s">
        <v>33480</v>
      </c>
      <c r="D10888" t="s">
        <v>33476</v>
      </c>
      <c r="E10888"/>
      <c r="F10888"/>
      <c r="G10888"/>
      <c r="H10888"/>
      <c r="I10888"/>
      <c r="J10888"/>
      <c r="U10888" s="43"/>
      <c r="AE10888"/>
    </row>
    <row r="10889" spans="1:31">
      <c r="A10889">
        <v>27940</v>
      </c>
      <c r="B10889" t="s">
        <v>9616</v>
      </c>
      <c r="C10889" t="s">
        <v>33480</v>
      </c>
      <c r="D10889" t="e">
        <v>#N/A</v>
      </c>
      <c r="E10889"/>
      <c r="F10889"/>
      <c r="G10889"/>
      <c r="H10889"/>
      <c r="I10889"/>
      <c r="J10889"/>
      <c r="U10889" s="43"/>
      <c r="AE10889"/>
    </row>
    <row r="10890" spans="1:31">
      <c r="A10890">
        <v>27800</v>
      </c>
      <c r="B10890" t="s">
        <v>9617</v>
      </c>
      <c r="C10890" t="s">
        <v>33477</v>
      </c>
      <c r="D10890" t="s">
        <v>33476</v>
      </c>
      <c r="E10890"/>
      <c r="F10890"/>
      <c r="G10890"/>
      <c r="H10890"/>
      <c r="I10890"/>
      <c r="J10890"/>
      <c r="U10890" s="43"/>
      <c r="AE10890"/>
    </row>
    <row r="10891" spans="1:31">
      <c r="A10891">
        <v>27390</v>
      </c>
      <c r="B10891" t="s">
        <v>9618</v>
      </c>
      <c r="C10891" t="s">
        <v>33478</v>
      </c>
      <c r="D10891" t="s">
        <v>33482</v>
      </c>
      <c r="E10891"/>
      <c r="F10891"/>
      <c r="G10891"/>
      <c r="H10891"/>
      <c r="I10891"/>
      <c r="J10891"/>
      <c r="U10891" s="43"/>
      <c r="AE10891"/>
    </row>
    <row r="10892" spans="1:31">
      <c r="A10892">
        <v>27410</v>
      </c>
      <c r="B10892" t="s">
        <v>9619</v>
      </c>
      <c r="C10892" t="s">
        <v>33477</v>
      </c>
      <c r="D10892" t="e">
        <v>#N/A</v>
      </c>
      <c r="E10892"/>
      <c r="F10892"/>
      <c r="G10892"/>
      <c r="H10892"/>
      <c r="I10892"/>
      <c r="J10892"/>
      <c r="U10892" s="43"/>
      <c r="AE10892"/>
    </row>
    <row r="10893" spans="1:31">
      <c r="A10893">
        <v>27720</v>
      </c>
      <c r="B10893" t="s">
        <v>9620</v>
      </c>
      <c r="C10893" t="s">
        <v>33480</v>
      </c>
      <c r="D10893" t="e">
        <v>#N/A</v>
      </c>
      <c r="E10893"/>
      <c r="F10893"/>
      <c r="G10893"/>
      <c r="H10893"/>
      <c r="I10893"/>
      <c r="J10893"/>
      <c r="U10893" s="43"/>
      <c r="AE10893"/>
    </row>
    <row r="10894" spans="1:31">
      <c r="A10894">
        <v>27190</v>
      </c>
      <c r="B10894" t="s">
        <v>3578</v>
      </c>
      <c r="C10894" t="s">
        <v>33477</v>
      </c>
      <c r="D10894" t="s">
        <v>33476</v>
      </c>
      <c r="E10894"/>
      <c r="F10894"/>
      <c r="G10894"/>
      <c r="H10894"/>
      <c r="I10894"/>
      <c r="J10894"/>
      <c r="U10894" s="43"/>
      <c r="AE10894"/>
    </row>
    <row r="10895" spans="1:31">
      <c r="A10895">
        <v>27190</v>
      </c>
      <c r="B10895" t="s">
        <v>9621</v>
      </c>
      <c r="C10895" t="s">
        <v>33477</v>
      </c>
      <c r="D10895" t="s">
        <v>33476</v>
      </c>
      <c r="E10895"/>
      <c r="F10895"/>
      <c r="G10895"/>
      <c r="H10895"/>
      <c r="I10895"/>
      <c r="J10895"/>
      <c r="U10895" s="43"/>
      <c r="AE10895"/>
    </row>
    <row r="10896" spans="1:31">
      <c r="A10896">
        <v>27190</v>
      </c>
      <c r="B10896" t="s">
        <v>9621</v>
      </c>
      <c r="C10896" t="s">
        <v>33477</v>
      </c>
      <c r="D10896" t="s">
        <v>33476</v>
      </c>
      <c r="E10896"/>
      <c r="F10896"/>
      <c r="G10896"/>
      <c r="H10896"/>
      <c r="I10896"/>
      <c r="J10896"/>
      <c r="U10896" s="43"/>
      <c r="AE10896"/>
    </row>
    <row r="10897" spans="1:31">
      <c r="A10897">
        <v>27190</v>
      </c>
      <c r="B10897" t="s">
        <v>9621</v>
      </c>
      <c r="C10897" t="s">
        <v>33477</v>
      </c>
      <c r="D10897" t="s">
        <v>33476</v>
      </c>
      <c r="E10897"/>
      <c r="F10897"/>
      <c r="G10897"/>
      <c r="H10897"/>
      <c r="I10897"/>
      <c r="J10897"/>
      <c r="U10897" s="43"/>
      <c r="AE10897"/>
    </row>
    <row r="10898" spans="1:31">
      <c r="A10898">
        <v>27120</v>
      </c>
      <c r="B10898" t="s">
        <v>9622</v>
      </c>
      <c r="C10898" t="s">
        <v>33480</v>
      </c>
      <c r="D10898" t="s">
        <v>33476</v>
      </c>
      <c r="E10898"/>
      <c r="F10898"/>
      <c r="G10898"/>
      <c r="H10898"/>
      <c r="I10898"/>
      <c r="J10898"/>
      <c r="U10898" s="43"/>
      <c r="AE10898"/>
    </row>
    <row r="10899" spans="1:31">
      <c r="A10899">
        <v>27120</v>
      </c>
      <c r="B10899" t="s">
        <v>9622</v>
      </c>
      <c r="C10899" t="s">
        <v>33480</v>
      </c>
      <c r="D10899" t="s">
        <v>33476</v>
      </c>
      <c r="E10899"/>
      <c r="F10899"/>
      <c r="G10899"/>
      <c r="H10899"/>
      <c r="I10899"/>
      <c r="J10899"/>
      <c r="U10899" s="43"/>
      <c r="AE10899"/>
    </row>
    <row r="10900" spans="1:31">
      <c r="A10900">
        <v>27180</v>
      </c>
      <c r="B10900" t="s">
        <v>9623</v>
      </c>
      <c r="C10900" t="s">
        <v>33477</v>
      </c>
      <c r="D10900" t="s">
        <v>33476</v>
      </c>
      <c r="E10900"/>
      <c r="F10900"/>
      <c r="G10900"/>
      <c r="H10900"/>
      <c r="I10900"/>
      <c r="J10900"/>
      <c r="U10900" s="43"/>
      <c r="AE10900"/>
    </row>
    <row r="10901" spans="1:31">
      <c r="A10901">
        <v>27910</v>
      </c>
      <c r="B10901" t="s">
        <v>9624</v>
      </c>
      <c r="C10901" t="s">
        <v>33477</v>
      </c>
      <c r="D10901" t="e">
        <v>#N/A</v>
      </c>
      <c r="E10901"/>
      <c r="F10901"/>
      <c r="G10901"/>
      <c r="H10901"/>
      <c r="I10901"/>
      <c r="J10901"/>
      <c r="U10901" s="43"/>
      <c r="AE10901"/>
    </row>
    <row r="10902" spans="1:31">
      <c r="A10902">
        <v>27910</v>
      </c>
      <c r="B10902" t="s">
        <v>9625</v>
      </c>
      <c r="C10902" t="s">
        <v>33477</v>
      </c>
      <c r="D10902" t="e">
        <v>#N/A</v>
      </c>
      <c r="E10902"/>
      <c r="F10902"/>
      <c r="G10902"/>
      <c r="H10902"/>
      <c r="I10902"/>
      <c r="J10902"/>
      <c r="U10902" s="43"/>
      <c r="AE10902"/>
    </row>
    <row r="10903" spans="1:31">
      <c r="A10903">
        <v>27230</v>
      </c>
      <c r="B10903" t="s">
        <v>9626</v>
      </c>
      <c r="C10903" t="s">
        <v>33478</v>
      </c>
      <c r="D10903" t="s">
        <v>33476</v>
      </c>
      <c r="E10903"/>
      <c r="F10903"/>
      <c r="G10903"/>
      <c r="H10903"/>
      <c r="I10903"/>
      <c r="J10903"/>
      <c r="U10903" s="43"/>
      <c r="AE10903"/>
    </row>
    <row r="10904" spans="1:31">
      <c r="A10904">
        <v>27400</v>
      </c>
      <c r="B10904" t="s">
        <v>9627</v>
      </c>
      <c r="C10904" t="s">
        <v>33480</v>
      </c>
      <c r="D10904" t="s">
        <v>33476</v>
      </c>
      <c r="E10904"/>
      <c r="F10904"/>
      <c r="G10904"/>
      <c r="H10904"/>
      <c r="I10904"/>
      <c r="J10904"/>
      <c r="U10904" s="43"/>
      <c r="AE10904"/>
    </row>
    <row r="10905" spans="1:31">
      <c r="A10905">
        <v>27130</v>
      </c>
      <c r="B10905" t="s">
        <v>9628</v>
      </c>
      <c r="C10905" t="s">
        <v>33477</v>
      </c>
      <c r="D10905" t="e">
        <v>#N/A</v>
      </c>
      <c r="E10905"/>
      <c r="F10905"/>
      <c r="G10905"/>
      <c r="H10905"/>
      <c r="I10905"/>
      <c r="J10905"/>
      <c r="U10905" s="43"/>
      <c r="AE10905"/>
    </row>
    <row r="10906" spans="1:31">
      <c r="A10906">
        <v>27590</v>
      </c>
      <c r="B10906" t="s">
        <v>9629</v>
      </c>
      <c r="C10906" t="s">
        <v>33480</v>
      </c>
      <c r="D10906" t="e">
        <v>#N/A</v>
      </c>
      <c r="E10906"/>
      <c r="F10906"/>
      <c r="G10906"/>
      <c r="H10906"/>
      <c r="I10906"/>
      <c r="J10906"/>
      <c r="U10906" s="43"/>
      <c r="AE10906"/>
    </row>
    <row r="10907" spans="1:31">
      <c r="A10907">
        <v>27230</v>
      </c>
      <c r="B10907" t="s">
        <v>9630</v>
      </c>
      <c r="C10907" t="s">
        <v>33478</v>
      </c>
      <c r="D10907" t="s">
        <v>33476</v>
      </c>
      <c r="E10907"/>
      <c r="F10907"/>
      <c r="G10907"/>
      <c r="H10907"/>
      <c r="I10907"/>
      <c r="J10907"/>
      <c r="U10907" s="43"/>
      <c r="AE10907"/>
    </row>
    <row r="10908" spans="1:31">
      <c r="A10908">
        <v>27300</v>
      </c>
      <c r="B10908" t="s">
        <v>9631</v>
      </c>
      <c r="C10908" t="s">
        <v>33477</v>
      </c>
      <c r="D10908" t="s">
        <v>33476</v>
      </c>
      <c r="E10908"/>
      <c r="F10908"/>
      <c r="G10908"/>
      <c r="H10908"/>
      <c r="I10908"/>
      <c r="J10908"/>
      <c r="U10908" s="43"/>
      <c r="AE10908"/>
    </row>
    <row r="10909" spans="1:31">
      <c r="A10909">
        <v>27230</v>
      </c>
      <c r="B10909" t="s">
        <v>9632</v>
      </c>
      <c r="C10909" t="s">
        <v>33478</v>
      </c>
      <c r="D10909" t="s">
        <v>33476</v>
      </c>
      <c r="E10909"/>
      <c r="F10909"/>
      <c r="G10909"/>
      <c r="H10909"/>
      <c r="I10909"/>
      <c r="J10909"/>
      <c r="U10909" s="43"/>
      <c r="AE10909"/>
    </row>
    <row r="10910" spans="1:31">
      <c r="A10910">
        <v>27300</v>
      </c>
      <c r="B10910" t="s">
        <v>9633</v>
      </c>
      <c r="C10910" t="s">
        <v>33477</v>
      </c>
      <c r="D10910" t="s">
        <v>33476</v>
      </c>
      <c r="E10910"/>
      <c r="F10910"/>
      <c r="G10910"/>
      <c r="H10910"/>
      <c r="I10910"/>
      <c r="J10910"/>
      <c r="U10910" s="43"/>
      <c r="AE10910"/>
    </row>
    <row r="10911" spans="1:31">
      <c r="A10911">
        <v>27180</v>
      </c>
      <c r="B10911" t="s">
        <v>9634</v>
      </c>
      <c r="C10911" t="s">
        <v>33477</v>
      </c>
      <c r="D10911" t="s">
        <v>33476</v>
      </c>
      <c r="E10911"/>
      <c r="F10911"/>
      <c r="G10911"/>
      <c r="H10911"/>
      <c r="I10911"/>
      <c r="J10911"/>
      <c r="U10911" s="43"/>
      <c r="AE10911"/>
    </row>
    <row r="10912" spans="1:31">
      <c r="A10912">
        <v>27120</v>
      </c>
      <c r="B10912" t="s">
        <v>9635</v>
      </c>
      <c r="C10912" t="s">
        <v>33480</v>
      </c>
      <c r="D10912" t="s">
        <v>33476</v>
      </c>
      <c r="E10912"/>
      <c r="F10912"/>
      <c r="G10912"/>
      <c r="H10912"/>
      <c r="I10912"/>
      <c r="J10912"/>
      <c r="U10912" s="43"/>
      <c r="AE10912"/>
    </row>
    <row r="10913" spans="1:31">
      <c r="A10913">
        <v>27170</v>
      </c>
      <c r="B10913" t="s">
        <v>9636</v>
      </c>
      <c r="C10913" t="s">
        <v>33477</v>
      </c>
      <c r="D10913" t="s">
        <v>33476</v>
      </c>
      <c r="E10913"/>
      <c r="F10913"/>
      <c r="G10913"/>
      <c r="H10913"/>
      <c r="I10913"/>
      <c r="J10913"/>
      <c r="U10913" s="43"/>
      <c r="AE10913"/>
    </row>
    <row r="10914" spans="1:31">
      <c r="A10914">
        <v>27500</v>
      </c>
      <c r="B10914" t="s">
        <v>9637</v>
      </c>
      <c r="C10914" t="s">
        <v>33477</v>
      </c>
      <c r="D10914" t="s">
        <v>33476</v>
      </c>
      <c r="E10914"/>
      <c r="F10914"/>
      <c r="G10914"/>
      <c r="H10914"/>
      <c r="I10914"/>
      <c r="J10914"/>
      <c r="U10914" s="43"/>
      <c r="AE10914"/>
    </row>
    <row r="10915" spans="1:31">
      <c r="A10915">
        <v>27500</v>
      </c>
      <c r="B10915" t="s">
        <v>9637</v>
      </c>
      <c r="C10915" t="s">
        <v>33477</v>
      </c>
      <c r="D10915" t="s">
        <v>33476</v>
      </c>
      <c r="E10915"/>
      <c r="F10915"/>
      <c r="G10915"/>
      <c r="H10915"/>
      <c r="I10915"/>
      <c r="J10915"/>
      <c r="U10915" s="43"/>
      <c r="AE10915"/>
    </row>
    <row r="10916" spans="1:31">
      <c r="A10916">
        <v>27500</v>
      </c>
      <c r="B10916" t="s">
        <v>9637</v>
      </c>
      <c r="C10916" t="s">
        <v>33477</v>
      </c>
      <c r="D10916" t="s">
        <v>33476</v>
      </c>
      <c r="E10916"/>
      <c r="F10916"/>
      <c r="G10916"/>
      <c r="H10916"/>
      <c r="I10916"/>
      <c r="J10916"/>
      <c r="U10916" s="43"/>
      <c r="AE10916"/>
    </row>
    <row r="10917" spans="1:31">
      <c r="A10917">
        <v>27290</v>
      </c>
      <c r="B10917" t="s">
        <v>9638</v>
      </c>
      <c r="C10917" t="s">
        <v>33477</v>
      </c>
      <c r="D10917" t="s">
        <v>33476</v>
      </c>
      <c r="E10917"/>
      <c r="F10917"/>
      <c r="G10917"/>
      <c r="H10917"/>
      <c r="I10917"/>
      <c r="J10917"/>
      <c r="U10917" s="43"/>
      <c r="AE10917"/>
    </row>
    <row r="10918" spans="1:31">
      <c r="A10918">
        <v>27340</v>
      </c>
      <c r="B10918" t="s">
        <v>9639</v>
      </c>
      <c r="C10918" t="s">
        <v>33477</v>
      </c>
      <c r="D10918" t="s">
        <v>33476</v>
      </c>
      <c r="E10918"/>
      <c r="F10918"/>
      <c r="G10918"/>
      <c r="H10918"/>
      <c r="I10918"/>
      <c r="J10918"/>
      <c r="U10918" s="43"/>
      <c r="AE10918"/>
    </row>
    <row r="10919" spans="1:31">
      <c r="A10919">
        <v>27360</v>
      </c>
      <c r="B10919" t="s">
        <v>9640</v>
      </c>
      <c r="C10919" t="s">
        <v>33477</v>
      </c>
      <c r="D10919" t="e">
        <v>#N/A</v>
      </c>
      <c r="E10919"/>
      <c r="F10919"/>
      <c r="G10919"/>
      <c r="H10919"/>
      <c r="I10919"/>
      <c r="J10919"/>
      <c r="U10919" s="43"/>
      <c r="AE10919"/>
    </row>
    <row r="10920" spans="1:31">
      <c r="A10920">
        <v>27100</v>
      </c>
      <c r="B10920" t="s">
        <v>9641</v>
      </c>
      <c r="C10920" t="s">
        <v>33480</v>
      </c>
      <c r="D10920" t="e">
        <v>#N/A</v>
      </c>
      <c r="E10920"/>
      <c r="F10920"/>
      <c r="G10920"/>
      <c r="H10920"/>
      <c r="I10920"/>
      <c r="J10920"/>
      <c r="U10920" s="43"/>
      <c r="AE10920"/>
    </row>
    <row r="10921" spans="1:31">
      <c r="A10921">
        <v>27430</v>
      </c>
      <c r="B10921" t="s">
        <v>9641</v>
      </c>
      <c r="C10921" t="s">
        <v>33480</v>
      </c>
      <c r="D10921" t="e">
        <v>#N/A</v>
      </c>
      <c r="E10921"/>
      <c r="F10921"/>
      <c r="G10921"/>
      <c r="H10921"/>
      <c r="I10921"/>
      <c r="J10921"/>
      <c r="U10921" s="43"/>
      <c r="AE10921"/>
    </row>
    <row r="10922" spans="1:31">
      <c r="A10922">
        <v>27190</v>
      </c>
      <c r="B10922" t="s">
        <v>9642</v>
      </c>
      <c r="C10922" t="s">
        <v>33477</v>
      </c>
      <c r="D10922" t="s">
        <v>33476</v>
      </c>
      <c r="E10922"/>
      <c r="F10922"/>
      <c r="G10922"/>
      <c r="H10922"/>
      <c r="I10922"/>
      <c r="J10922"/>
      <c r="U10922" s="43"/>
      <c r="AE10922"/>
    </row>
    <row r="10923" spans="1:31">
      <c r="A10923">
        <v>27940</v>
      </c>
      <c r="B10923" t="s">
        <v>9643</v>
      </c>
      <c r="C10923" t="s">
        <v>33480</v>
      </c>
      <c r="D10923" t="e">
        <v>#N/A</v>
      </c>
      <c r="E10923"/>
      <c r="F10923"/>
      <c r="G10923"/>
      <c r="H10923"/>
      <c r="I10923"/>
      <c r="J10923"/>
      <c r="U10923" s="43"/>
      <c r="AE10923"/>
    </row>
    <row r="10924" spans="1:31">
      <c r="A10924">
        <v>27740</v>
      </c>
      <c r="B10924" t="s">
        <v>9644</v>
      </c>
      <c r="C10924" t="s">
        <v>33480</v>
      </c>
      <c r="D10924" t="e">
        <v>#N/A</v>
      </c>
      <c r="E10924"/>
      <c r="F10924"/>
      <c r="G10924"/>
      <c r="H10924"/>
      <c r="I10924"/>
      <c r="J10924"/>
      <c r="U10924" s="43"/>
      <c r="AE10924"/>
    </row>
    <row r="10925" spans="1:31">
      <c r="A10925">
        <v>27560</v>
      </c>
      <c r="B10925" t="s">
        <v>9645</v>
      </c>
      <c r="C10925" t="s">
        <v>33477</v>
      </c>
      <c r="D10925" t="s">
        <v>33476</v>
      </c>
      <c r="E10925"/>
      <c r="F10925"/>
      <c r="G10925"/>
      <c r="H10925"/>
      <c r="I10925"/>
      <c r="J10925"/>
      <c r="U10925" s="43"/>
      <c r="AE10925"/>
    </row>
    <row r="10926" spans="1:31">
      <c r="A10926">
        <v>27500</v>
      </c>
      <c r="B10926" t="s">
        <v>9646</v>
      </c>
      <c r="C10926" t="s">
        <v>33477</v>
      </c>
      <c r="D10926" t="s">
        <v>33476</v>
      </c>
      <c r="E10926"/>
      <c r="F10926"/>
      <c r="G10926"/>
      <c r="H10926"/>
      <c r="I10926"/>
      <c r="J10926"/>
      <c r="U10926" s="43"/>
      <c r="AE10926"/>
    </row>
    <row r="10927" spans="1:31">
      <c r="A10927">
        <v>27510</v>
      </c>
      <c r="B10927" t="s">
        <v>9647</v>
      </c>
      <c r="C10927" t="s">
        <v>33480</v>
      </c>
      <c r="D10927" t="s">
        <v>33476</v>
      </c>
      <c r="E10927"/>
      <c r="F10927"/>
      <c r="G10927"/>
      <c r="H10927"/>
      <c r="I10927"/>
      <c r="J10927"/>
      <c r="U10927" s="43"/>
      <c r="AE10927"/>
    </row>
    <row r="10928" spans="1:31">
      <c r="A10928">
        <v>27220</v>
      </c>
      <c r="B10928" t="s">
        <v>9648</v>
      </c>
      <c r="C10928" t="s">
        <v>33480</v>
      </c>
      <c r="D10928" t="s">
        <v>33476</v>
      </c>
      <c r="E10928"/>
      <c r="F10928"/>
      <c r="G10928"/>
      <c r="H10928"/>
      <c r="I10928"/>
      <c r="J10928"/>
      <c r="U10928" s="43"/>
      <c r="AE10928"/>
    </row>
    <row r="10929" spans="1:31">
      <c r="A10929">
        <v>27150</v>
      </c>
      <c r="B10929" t="s">
        <v>9649</v>
      </c>
      <c r="C10929" t="s">
        <v>33477</v>
      </c>
      <c r="D10929" t="s">
        <v>33481</v>
      </c>
      <c r="E10929"/>
      <c r="F10929"/>
      <c r="G10929"/>
      <c r="H10929"/>
      <c r="I10929"/>
      <c r="J10929"/>
      <c r="U10929" s="43"/>
      <c r="AE10929"/>
    </row>
    <row r="10930" spans="1:31">
      <c r="A10930">
        <v>27130</v>
      </c>
      <c r="B10930" t="s">
        <v>9650</v>
      </c>
      <c r="C10930" t="s">
        <v>33477</v>
      </c>
      <c r="D10930" t="e">
        <v>#N/A</v>
      </c>
      <c r="E10930"/>
      <c r="F10930"/>
      <c r="G10930"/>
      <c r="H10930"/>
      <c r="I10930"/>
      <c r="J10930"/>
      <c r="U10930" s="43"/>
      <c r="AE10930"/>
    </row>
    <row r="10931" spans="1:31">
      <c r="A10931">
        <v>27370</v>
      </c>
      <c r="B10931" t="s">
        <v>9651</v>
      </c>
      <c r="C10931" t="s">
        <v>33477</v>
      </c>
      <c r="D10931" t="s">
        <v>33476</v>
      </c>
      <c r="E10931"/>
      <c r="F10931"/>
      <c r="G10931"/>
      <c r="H10931"/>
      <c r="I10931"/>
      <c r="J10931"/>
      <c r="U10931" s="43"/>
      <c r="AE10931"/>
    </row>
    <row r="10932" spans="1:31">
      <c r="A10932">
        <v>27400</v>
      </c>
      <c r="B10932" t="s">
        <v>9652</v>
      </c>
      <c r="C10932" t="s">
        <v>33480</v>
      </c>
      <c r="D10932" t="s">
        <v>33476</v>
      </c>
      <c r="E10932"/>
      <c r="F10932"/>
      <c r="G10932"/>
      <c r="H10932"/>
      <c r="I10932"/>
      <c r="J10932"/>
      <c r="U10932" s="43"/>
      <c r="AE10932"/>
    </row>
    <row r="10933" spans="1:31">
      <c r="A10933">
        <v>27680</v>
      </c>
      <c r="B10933" t="s">
        <v>9653</v>
      </c>
      <c r="C10933" t="s">
        <v>33477</v>
      </c>
      <c r="D10933" t="s">
        <v>33476</v>
      </c>
      <c r="E10933"/>
      <c r="F10933"/>
      <c r="G10933"/>
      <c r="H10933"/>
      <c r="I10933"/>
      <c r="J10933"/>
      <c r="U10933" s="43"/>
      <c r="AE10933"/>
    </row>
    <row r="10934" spans="1:31">
      <c r="A10934">
        <v>27110</v>
      </c>
      <c r="B10934" t="s">
        <v>9654</v>
      </c>
      <c r="C10934" t="s">
        <v>33477</v>
      </c>
      <c r="D10934" t="s">
        <v>33476</v>
      </c>
      <c r="E10934"/>
      <c r="F10934"/>
      <c r="G10934"/>
      <c r="H10934"/>
      <c r="I10934"/>
      <c r="J10934"/>
      <c r="U10934" s="43"/>
      <c r="AE10934"/>
    </row>
    <row r="10935" spans="1:31">
      <c r="A10935">
        <v>27380</v>
      </c>
      <c r="B10935" t="s">
        <v>9655</v>
      </c>
      <c r="C10935" t="s">
        <v>33477</v>
      </c>
      <c r="D10935" t="s">
        <v>33476</v>
      </c>
      <c r="E10935"/>
      <c r="F10935"/>
      <c r="G10935"/>
      <c r="H10935"/>
      <c r="I10935"/>
      <c r="J10935"/>
      <c r="U10935" s="43"/>
      <c r="AE10935"/>
    </row>
    <row r="10936" spans="1:31">
      <c r="A10936">
        <v>27910</v>
      </c>
      <c r="B10936" t="s">
        <v>2865</v>
      </c>
      <c r="C10936" t="s">
        <v>33477</v>
      </c>
      <c r="D10936" t="e">
        <v>#N/A</v>
      </c>
      <c r="E10936"/>
      <c r="F10936"/>
      <c r="G10936"/>
      <c r="H10936"/>
      <c r="I10936"/>
      <c r="J10936"/>
      <c r="U10936" s="43"/>
      <c r="AE10936"/>
    </row>
    <row r="10937" spans="1:31">
      <c r="A10937">
        <v>27930</v>
      </c>
      <c r="B10937" t="s">
        <v>9656</v>
      </c>
      <c r="C10937" t="s">
        <v>33480</v>
      </c>
      <c r="D10937" t="s">
        <v>33476</v>
      </c>
      <c r="E10937"/>
      <c r="F10937"/>
      <c r="G10937"/>
      <c r="H10937"/>
      <c r="I10937"/>
      <c r="J10937"/>
      <c r="U10937" s="43"/>
      <c r="AE10937"/>
    </row>
    <row r="10938" spans="1:31">
      <c r="A10938">
        <v>27420</v>
      </c>
      <c r="B10938" t="s">
        <v>9657</v>
      </c>
      <c r="C10938" t="s">
        <v>33477</v>
      </c>
      <c r="D10938" t="s">
        <v>33476</v>
      </c>
      <c r="E10938"/>
      <c r="F10938"/>
      <c r="G10938"/>
      <c r="H10938"/>
      <c r="I10938"/>
      <c r="J10938"/>
      <c r="U10938" s="43"/>
      <c r="AE10938"/>
    </row>
    <row r="10939" spans="1:31">
      <c r="A10939">
        <v>27170</v>
      </c>
      <c r="B10939" t="s">
        <v>9658</v>
      </c>
      <c r="C10939" t="s">
        <v>33477</v>
      </c>
      <c r="D10939" t="s">
        <v>33476</v>
      </c>
      <c r="E10939"/>
      <c r="F10939"/>
      <c r="G10939"/>
      <c r="H10939"/>
      <c r="I10939"/>
      <c r="J10939"/>
      <c r="U10939" s="43"/>
      <c r="AE10939"/>
    </row>
    <row r="10940" spans="1:31">
      <c r="A10940">
        <v>27610</v>
      </c>
      <c r="B10940" t="s">
        <v>9659</v>
      </c>
      <c r="C10940" t="s">
        <v>33480</v>
      </c>
      <c r="D10940" t="e">
        <v>#N/A</v>
      </c>
      <c r="E10940"/>
      <c r="F10940"/>
      <c r="G10940"/>
      <c r="H10940"/>
      <c r="I10940"/>
      <c r="J10940"/>
      <c r="U10940" s="43"/>
      <c r="AE10940"/>
    </row>
    <row r="10941" spans="1:31">
      <c r="A10941">
        <v>27700</v>
      </c>
      <c r="B10941" t="s">
        <v>9660</v>
      </c>
      <c r="C10941" t="s">
        <v>33480</v>
      </c>
      <c r="D10941" t="s">
        <v>33476</v>
      </c>
      <c r="E10941"/>
      <c r="F10941"/>
      <c r="G10941"/>
      <c r="H10941"/>
      <c r="I10941"/>
      <c r="J10941"/>
      <c r="U10941" s="43"/>
      <c r="AE10941"/>
    </row>
    <row r="10942" spans="1:31">
      <c r="A10942">
        <v>27790</v>
      </c>
      <c r="B10942" t="s">
        <v>9661</v>
      </c>
      <c r="C10942" t="s">
        <v>33477</v>
      </c>
      <c r="D10942" t="e">
        <v>#N/A</v>
      </c>
      <c r="E10942"/>
      <c r="F10942"/>
      <c r="G10942"/>
      <c r="H10942"/>
      <c r="I10942"/>
      <c r="J10942"/>
      <c r="U10942" s="43"/>
      <c r="AE10942"/>
    </row>
    <row r="10943" spans="1:31">
      <c r="A10943">
        <v>27350</v>
      </c>
      <c r="B10943" t="s">
        <v>9662</v>
      </c>
      <c r="C10943" t="s">
        <v>33477</v>
      </c>
      <c r="D10943" t="s">
        <v>33476</v>
      </c>
      <c r="E10943"/>
      <c r="F10943"/>
      <c r="G10943"/>
      <c r="H10943"/>
      <c r="I10943"/>
      <c r="J10943"/>
      <c r="U10943" s="43"/>
      <c r="AE10943"/>
    </row>
    <row r="10944" spans="1:31">
      <c r="A10944">
        <v>27110</v>
      </c>
      <c r="B10944" t="s">
        <v>9663</v>
      </c>
      <c r="C10944" t="s">
        <v>33477</v>
      </c>
      <c r="D10944" t="s">
        <v>33476</v>
      </c>
      <c r="E10944"/>
      <c r="F10944"/>
      <c r="G10944"/>
      <c r="H10944"/>
      <c r="I10944"/>
      <c r="J10944"/>
      <c r="U10944" s="43"/>
      <c r="AE10944"/>
    </row>
    <row r="10945" spans="1:31">
      <c r="A10945">
        <v>27350</v>
      </c>
      <c r="B10945" t="s">
        <v>9664</v>
      </c>
      <c r="C10945" t="s">
        <v>33477</v>
      </c>
      <c r="D10945" t="s">
        <v>33476</v>
      </c>
      <c r="E10945"/>
      <c r="F10945"/>
      <c r="G10945"/>
      <c r="H10945"/>
      <c r="I10945"/>
      <c r="J10945"/>
      <c r="U10945" s="43"/>
      <c r="AE10945"/>
    </row>
    <row r="10946" spans="1:31">
      <c r="A10946">
        <v>27120</v>
      </c>
      <c r="B10946" t="s">
        <v>7118</v>
      </c>
      <c r="C10946" t="s">
        <v>33480</v>
      </c>
      <c r="D10946" t="s">
        <v>33476</v>
      </c>
      <c r="E10946"/>
      <c r="F10946"/>
      <c r="G10946"/>
      <c r="H10946"/>
      <c r="I10946"/>
      <c r="J10946"/>
      <c r="U10946" s="43"/>
      <c r="AE10946"/>
    </row>
    <row r="10947" spans="1:31">
      <c r="A10947">
        <v>27250</v>
      </c>
      <c r="B10947" t="s">
        <v>9665</v>
      </c>
      <c r="C10947" t="s">
        <v>33478</v>
      </c>
      <c r="D10947" t="s">
        <v>33476</v>
      </c>
      <c r="E10947"/>
      <c r="F10947"/>
      <c r="G10947"/>
      <c r="H10947"/>
      <c r="I10947"/>
      <c r="J10947"/>
      <c r="U10947" s="43"/>
      <c r="AE10947"/>
    </row>
    <row r="10948" spans="1:31">
      <c r="A10948">
        <v>27930</v>
      </c>
      <c r="B10948" t="s">
        <v>9666</v>
      </c>
      <c r="C10948" t="s">
        <v>33480</v>
      </c>
      <c r="D10948" t="s">
        <v>33476</v>
      </c>
      <c r="E10948"/>
      <c r="F10948"/>
      <c r="G10948"/>
      <c r="H10948"/>
      <c r="I10948"/>
      <c r="J10948"/>
      <c r="U10948" s="43"/>
      <c r="AE10948"/>
    </row>
    <row r="10949" spans="1:31">
      <c r="A10949">
        <v>27390</v>
      </c>
      <c r="B10949" t="s">
        <v>9667</v>
      </c>
      <c r="C10949" t="s">
        <v>33478</v>
      </c>
      <c r="D10949" t="s">
        <v>33482</v>
      </c>
      <c r="E10949"/>
      <c r="F10949"/>
      <c r="G10949"/>
      <c r="H10949"/>
      <c r="I10949"/>
      <c r="J10949"/>
      <c r="U10949" s="43"/>
      <c r="AE10949"/>
    </row>
    <row r="10950" spans="1:31">
      <c r="A10950">
        <v>27220</v>
      </c>
      <c r="B10950" t="s">
        <v>9668</v>
      </c>
      <c r="C10950" t="s">
        <v>33480</v>
      </c>
      <c r="D10950" t="s">
        <v>33476</v>
      </c>
      <c r="E10950"/>
      <c r="F10950"/>
      <c r="G10950"/>
      <c r="H10950"/>
      <c r="I10950"/>
      <c r="J10950"/>
      <c r="U10950" s="43"/>
      <c r="AE10950"/>
    </row>
    <row r="10951" spans="1:31">
      <c r="A10951">
        <v>27250</v>
      </c>
      <c r="B10951" t="s">
        <v>9669</v>
      </c>
      <c r="C10951" t="s">
        <v>33478</v>
      </c>
      <c r="D10951" t="s">
        <v>33476</v>
      </c>
      <c r="E10951"/>
      <c r="F10951"/>
      <c r="G10951"/>
      <c r="H10951"/>
      <c r="I10951"/>
      <c r="J10951"/>
      <c r="U10951" s="43"/>
      <c r="AE10951"/>
    </row>
    <row r="10952" spans="1:31">
      <c r="A10952">
        <v>27110</v>
      </c>
      <c r="B10952" t="s">
        <v>9670</v>
      </c>
      <c r="C10952" t="s">
        <v>33477</v>
      </c>
      <c r="D10952" t="s">
        <v>33476</v>
      </c>
      <c r="E10952"/>
      <c r="F10952"/>
      <c r="G10952"/>
      <c r="H10952"/>
      <c r="I10952"/>
      <c r="J10952"/>
      <c r="U10952" s="43"/>
      <c r="AE10952"/>
    </row>
    <row r="10953" spans="1:31">
      <c r="A10953">
        <v>27230</v>
      </c>
      <c r="B10953" t="s">
        <v>9671</v>
      </c>
      <c r="C10953" t="s">
        <v>33478</v>
      </c>
      <c r="D10953" t="s">
        <v>33476</v>
      </c>
      <c r="E10953"/>
      <c r="F10953"/>
      <c r="G10953"/>
      <c r="H10953"/>
      <c r="I10953"/>
      <c r="J10953"/>
      <c r="U10953" s="43"/>
      <c r="AE10953"/>
    </row>
    <row r="10954" spans="1:31">
      <c r="A10954">
        <v>27270</v>
      </c>
      <c r="B10954" t="s">
        <v>9672</v>
      </c>
      <c r="C10954" t="s">
        <v>33478</v>
      </c>
      <c r="D10954" t="s">
        <v>33476</v>
      </c>
      <c r="E10954"/>
      <c r="F10954"/>
      <c r="G10954"/>
      <c r="H10954"/>
      <c r="I10954"/>
      <c r="J10954"/>
      <c r="U10954" s="43"/>
      <c r="AE10954"/>
    </row>
    <row r="10955" spans="1:31">
      <c r="A10955">
        <v>27270</v>
      </c>
      <c r="B10955" t="s">
        <v>9673</v>
      </c>
      <c r="C10955" t="s">
        <v>33478</v>
      </c>
      <c r="D10955" t="s">
        <v>33476</v>
      </c>
      <c r="E10955"/>
      <c r="F10955"/>
      <c r="G10955"/>
      <c r="H10955"/>
      <c r="I10955"/>
      <c r="J10955"/>
      <c r="U10955" s="43"/>
      <c r="AE10955"/>
    </row>
    <row r="10956" spans="1:31">
      <c r="A10956">
        <v>27300</v>
      </c>
      <c r="B10956" t="s">
        <v>9673</v>
      </c>
      <c r="C10956" t="s">
        <v>33477</v>
      </c>
      <c r="D10956" t="s">
        <v>33476</v>
      </c>
      <c r="E10956"/>
      <c r="F10956"/>
      <c r="G10956"/>
      <c r="H10956"/>
      <c r="I10956"/>
      <c r="J10956"/>
      <c r="U10956" s="43"/>
      <c r="AE10956"/>
    </row>
    <row r="10957" spans="1:31">
      <c r="A10957">
        <v>27300</v>
      </c>
      <c r="B10957" t="s">
        <v>9673</v>
      </c>
      <c r="C10957" t="s">
        <v>33477</v>
      </c>
      <c r="D10957" t="s">
        <v>33476</v>
      </c>
      <c r="E10957"/>
      <c r="F10957"/>
      <c r="G10957"/>
      <c r="H10957"/>
      <c r="I10957"/>
      <c r="J10957"/>
      <c r="U10957" s="43"/>
      <c r="AE10957"/>
    </row>
    <row r="10958" spans="1:31">
      <c r="A10958">
        <v>27600</v>
      </c>
      <c r="B10958" t="s">
        <v>9674</v>
      </c>
      <c r="C10958" t="s">
        <v>33480</v>
      </c>
      <c r="D10958" t="e">
        <v>#N/A</v>
      </c>
      <c r="E10958"/>
      <c r="F10958"/>
      <c r="G10958"/>
      <c r="H10958"/>
      <c r="I10958"/>
      <c r="J10958"/>
      <c r="U10958" s="43"/>
      <c r="AE10958"/>
    </row>
    <row r="10959" spans="1:31">
      <c r="A10959">
        <v>27680</v>
      </c>
      <c r="B10959" t="s">
        <v>9675</v>
      </c>
      <c r="C10959" t="s">
        <v>33477</v>
      </c>
      <c r="D10959" t="s">
        <v>33476</v>
      </c>
      <c r="E10959"/>
      <c r="F10959"/>
      <c r="G10959"/>
      <c r="H10959"/>
      <c r="I10959"/>
      <c r="J10959"/>
      <c r="U10959" s="43"/>
      <c r="AE10959"/>
    </row>
    <row r="10960" spans="1:31">
      <c r="A10960">
        <v>27450</v>
      </c>
      <c r="B10960" t="s">
        <v>9676</v>
      </c>
      <c r="C10960" t="s">
        <v>33477</v>
      </c>
      <c r="D10960" t="s">
        <v>33476</v>
      </c>
      <c r="E10960"/>
      <c r="F10960"/>
      <c r="G10960"/>
      <c r="H10960"/>
      <c r="I10960"/>
      <c r="J10960"/>
      <c r="U10960" s="43"/>
      <c r="AE10960"/>
    </row>
    <row r="10961" spans="1:31">
      <c r="A10961">
        <v>27820</v>
      </c>
      <c r="B10961" t="s">
        <v>9677</v>
      </c>
      <c r="C10961" t="s">
        <v>33478</v>
      </c>
      <c r="D10961" t="e">
        <v>#N/A</v>
      </c>
      <c r="E10961"/>
      <c r="F10961"/>
      <c r="G10961"/>
      <c r="H10961"/>
      <c r="I10961"/>
      <c r="J10961"/>
      <c r="U10961" s="43"/>
      <c r="AE10961"/>
    </row>
    <row r="10962" spans="1:31">
      <c r="A10962">
        <v>27450</v>
      </c>
      <c r="B10962" t="s">
        <v>9678</v>
      </c>
      <c r="C10962" t="s">
        <v>33477</v>
      </c>
      <c r="D10962" t="s">
        <v>33476</v>
      </c>
      <c r="E10962"/>
      <c r="F10962"/>
      <c r="G10962"/>
      <c r="H10962"/>
      <c r="I10962"/>
      <c r="J10962"/>
      <c r="U10962" s="43"/>
      <c r="AE10962"/>
    </row>
    <row r="10963" spans="1:31">
      <c r="A10963">
        <v>27110</v>
      </c>
      <c r="B10963" t="s">
        <v>9679</v>
      </c>
      <c r="C10963" t="s">
        <v>33477</v>
      </c>
      <c r="D10963" t="s">
        <v>33476</v>
      </c>
      <c r="E10963"/>
      <c r="F10963"/>
      <c r="G10963"/>
      <c r="H10963"/>
      <c r="I10963"/>
      <c r="J10963"/>
      <c r="U10963" s="43"/>
      <c r="AE10963"/>
    </row>
    <row r="10964" spans="1:31">
      <c r="A10964">
        <v>27950</v>
      </c>
      <c r="B10964" t="s">
        <v>9680</v>
      </c>
      <c r="C10964" t="s">
        <v>33480</v>
      </c>
      <c r="D10964" t="e">
        <v>#N/A</v>
      </c>
      <c r="E10964"/>
      <c r="F10964"/>
      <c r="G10964"/>
      <c r="H10964"/>
      <c r="I10964"/>
      <c r="J10964"/>
      <c r="U10964" s="43"/>
      <c r="AE10964"/>
    </row>
    <row r="10965" spans="1:31">
      <c r="A10965">
        <v>27800</v>
      </c>
      <c r="B10965" t="s">
        <v>9681</v>
      </c>
      <c r="C10965" t="s">
        <v>33477</v>
      </c>
      <c r="D10965" t="s">
        <v>33476</v>
      </c>
      <c r="E10965"/>
      <c r="F10965"/>
      <c r="G10965"/>
      <c r="H10965"/>
      <c r="I10965"/>
      <c r="J10965"/>
      <c r="U10965" s="43"/>
      <c r="AE10965"/>
    </row>
    <row r="10966" spans="1:31">
      <c r="A10966">
        <v>27100</v>
      </c>
      <c r="B10966" t="s">
        <v>9682</v>
      </c>
      <c r="C10966" t="s">
        <v>33480</v>
      </c>
      <c r="D10966" t="e">
        <v>#N/A</v>
      </c>
      <c r="E10966"/>
      <c r="F10966"/>
      <c r="G10966"/>
      <c r="H10966"/>
      <c r="I10966"/>
      <c r="J10966"/>
      <c r="U10966" s="43"/>
      <c r="AE10966"/>
    </row>
    <row r="10967" spans="1:31">
      <c r="A10967">
        <v>27370</v>
      </c>
      <c r="B10967" t="s">
        <v>9683</v>
      </c>
      <c r="C10967" t="s">
        <v>33477</v>
      </c>
      <c r="D10967" t="s">
        <v>33476</v>
      </c>
      <c r="E10967"/>
      <c r="F10967"/>
      <c r="G10967"/>
      <c r="H10967"/>
      <c r="I10967"/>
      <c r="J10967"/>
      <c r="U10967" s="43"/>
      <c r="AE10967"/>
    </row>
    <row r="10968" spans="1:31">
      <c r="A10968">
        <v>27390</v>
      </c>
      <c r="B10968" t="s">
        <v>9684</v>
      </c>
      <c r="C10968" t="s">
        <v>33478</v>
      </c>
      <c r="D10968" t="s">
        <v>33482</v>
      </c>
      <c r="E10968"/>
      <c r="F10968"/>
      <c r="G10968"/>
      <c r="H10968"/>
      <c r="I10968"/>
      <c r="J10968"/>
      <c r="U10968" s="43"/>
      <c r="AE10968"/>
    </row>
    <row r="10969" spans="1:31">
      <c r="A10969">
        <v>27520</v>
      </c>
      <c r="B10969" t="s">
        <v>9685</v>
      </c>
      <c r="C10969" t="s">
        <v>33477</v>
      </c>
      <c r="D10969" t="s">
        <v>33476</v>
      </c>
      <c r="E10969"/>
      <c r="F10969"/>
      <c r="G10969"/>
      <c r="H10969"/>
      <c r="I10969"/>
      <c r="J10969"/>
      <c r="U10969" s="43"/>
      <c r="AE10969"/>
    </row>
    <row r="10970" spans="1:31">
      <c r="A10970">
        <v>27140</v>
      </c>
      <c r="B10970" t="s">
        <v>9686</v>
      </c>
      <c r="C10970" t="s">
        <v>33480</v>
      </c>
      <c r="D10970" t="e">
        <v>#N/A</v>
      </c>
      <c r="E10970"/>
      <c r="F10970"/>
      <c r="G10970"/>
      <c r="H10970"/>
      <c r="I10970"/>
      <c r="J10970"/>
      <c r="U10970" s="43"/>
      <c r="AE10970"/>
    </row>
    <row r="10971" spans="1:31">
      <c r="A10971">
        <v>27140</v>
      </c>
      <c r="B10971" t="s">
        <v>9686</v>
      </c>
      <c r="C10971" t="s">
        <v>33480</v>
      </c>
      <c r="D10971" t="e">
        <v>#N/A</v>
      </c>
      <c r="E10971"/>
      <c r="F10971"/>
      <c r="G10971"/>
      <c r="H10971"/>
      <c r="I10971"/>
      <c r="J10971"/>
      <c r="U10971" s="43"/>
      <c r="AE10971"/>
    </row>
    <row r="10972" spans="1:31">
      <c r="A10972">
        <v>27370</v>
      </c>
      <c r="B10972" t="s">
        <v>9687</v>
      </c>
      <c r="C10972" t="s">
        <v>33477</v>
      </c>
      <c r="D10972" t="s">
        <v>33476</v>
      </c>
      <c r="E10972"/>
      <c r="F10972"/>
      <c r="G10972"/>
      <c r="H10972"/>
      <c r="I10972"/>
      <c r="J10972"/>
      <c r="U10972" s="43"/>
      <c r="AE10972"/>
    </row>
    <row r="10973" spans="1:31">
      <c r="A10973">
        <v>27190</v>
      </c>
      <c r="B10973" t="s">
        <v>9688</v>
      </c>
      <c r="C10973" t="s">
        <v>33477</v>
      </c>
      <c r="D10973" t="s">
        <v>33476</v>
      </c>
      <c r="E10973"/>
      <c r="F10973"/>
      <c r="G10973"/>
      <c r="H10973"/>
      <c r="I10973"/>
      <c r="J10973"/>
      <c r="U10973" s="43"/>
      <c r="AE10973"/>
    </row>
    <row r="10974" spans="1:31">
      <c r="A10974">
        <v>27800</v>
      </c>
      <c r="B10974" t="s">
        <v>9689</v>
      </c>
      <c r="C10974" t="s">
        <v>33477</v>
      </c>
      <c r="D10974" t="s">
        <v>33476</v>
      </c>
      <c r="E10974"/>
      <c r="F10974"/>
      <c r="G10974"/>
      <c r="H10974"/>
      <c r="I10974"/>
      <c r="J10974"/>
      <c r="U10974" s="43"/>
      <c r="AE10974"/>
    </row>
    <row r="10975" spans="1:31">
      <c r="A10975">
        <v>27430</v>
      </c>
      <c r="B10975" t="s">
        <v>9690</v>
      </c>
      <c r="C10975" t="s">
        <v>33480</v>
      </c>
      <c r="D10975" t="e">
        <v>#N/A</v>
      </c>
      <c r="E10975"/>
      <c r="F10975"/>
      <c r="G10975"/>
      <c r="H10975"/>
      <c r="I10975"/>
      <c r="J10975"/>
      <c r="U10975" s="43"/>
      <c r="AE10975"/>
    </row>
    <row r="10976" spans="1:31">
      <c r="A10976">
        <v>27450</v>
      </c>
      <c r="B10976" t="s">
        <v>9691</v>
      </c>
      <c r="C10976" t="s">
        <v>33477</v>
      </c>
      <c r="D10976" t="s">
        <v>33476</v>
      </c>
      <c r="E10976"/>
      <c r="F10976"/>
      <c r="G10976"/>
      <c r="H10976"/>
      <c r="I10976"/>
      <c r="J10976"/>
      <c r="U10976" s="43"/>
      <c r="AE10976"/>
    </row>
    <row r="10977" spans="1:31">
      <c r="A10977">
        <v>27920</v>
      </c>
      <c r="B10977" t="s">
        <v>9692</v>
      </c>
      <c r="C10977" t="s">
        <v>33480</v>
      </c>
      <c r="D10977" t="s">
        <v>33476</v>
      </c>
      <c r="E10977"/>
      <c r="F10977"/>
      <c r="G10977"/>
      <c r="H10977"/>
      <c r="I10977"/>
      <c r="J10977"/>
      <c r="U10977" s="43"/>
      <c r="AE10977"/>
    </row>
    <row r="10978" spans="1:31">
      <c r="A10978">
        <v>27620</v>
      </c>
      <c r="B10978" t="s">
        <v>9693</v>
      </c>
      <c r="C10978" t="s">
        <v>33480</v>
      </c>
      <c r="D10978" t="e">
        <v>#N/A</v>
      </c>
      <c r="E10978"/>
      <c r="F10978"/>
      <c r="G10978"/>
      <c r="H10978"/>
      <c r="I10978"/>
      <c r="J10978"/>
      <c r="U10978" s="43"/>
      <c r="AE10978"/>
    </row>
    <row r="10979" spans="1:31">
      <c r="A10979">
        <v>27560</v>
      </c>
      <c r="B10979" t="s">
        <v>9694</v>
      </c>
      <c r="C10979" t="s">
        <v>33477</v>
      </c>
      <c r="D10979" t="s">
        <v>33476</v>
      </c>
      <c r="E10979"/>
      <c r="F10979"/>
      <c r="G10979"/>
      <c r="H10979"/>
      <c r="I10979"/>
      <c r="J10979"/>
      <c r="U10979" s="43"/>
      <c r="AE10979"/>
    </row>
    <row r="10980" spans="1:31">
      <c r="A10980">
        <v>27560</v>
      </c>
      <c r="B10980" t="s">
        <v>9694</v>
      </c>
      <c r="C10980" t="s">
        <v>33477</v>
      </c>
      <c r="D10980" t="s">
        <v>33476</v>
      </c>
      <c r="E10980"/>
      <c r="F10980"/>
      <c r="G10980"/>
      <c r="H10980"/>
      <c r="I10980"/>
      <c r="J10980"/>
      <c r="U10980" s="43"/>
      <c r="AE10980"/>
    </row>
    <row r="10981" spans="1:31">
      <c r="A10981">
        <v>27450</v>
      </c>
      <c r="B10981" t="s">
        <v>9695</v>
      </c>
      <c r="C10981" t="s">
        <v>33477</v>
      </c>
      <c r="D10981" t="s">
        <v>33476</v>
      </c>
      <c r="E10981"/>
      <c r="F10981"/>
      <c r="G10981"/>
      <c r="H10981"/>
      <c r="I10981"/>
      <c r="J10981"/>
      <c r="U10981" s="43"/>
      <c r="AE10981"/>
    </row>
    <row r="10982" spans="1:31">
      <c r="A10982">
        <v>27710</v>
      </c>
      <c r="B10982" t="s">
        <v>9696</v>
      </c>
      <c r="C10982" t="s">
        <v>33480</v>
      </c>
      <c r="D10982" t="s">
        <v>33476</v>
      </c>
      <c r="E10982"/>
      <c r="F10982"/>
      <c r="G10982"/>
      <c r="H10982"/>
      <c r="I10982"/>
      <c r="J10982"/>
      <c r="U10982" s="43"/>
      <c r="AE10982"/>
    </row>
    <row r="10983" spans="1:31">
      <c r="A10983">
        <v>27220</v>
      </c>
      <c r="B10983" t="s">
        <v>9697</v>
      </c>
      <c r="C10983" t="s">
        <v>33480</v>
      </c>
      <c r="D10983" t="s">
        <v>33476</v>
      </c>
      <c r="E10983"/>
      <c r="F10983"/>
      <c r="G10983"/>
      <c r="H10983"/>
      <c r="I10983"/>
      <c r="J10983"/>
      <c r="U10983" s="43"/>
      <c r="AE10983"/>
    </row>
    <row r="10984" spans="1:31">
      <c r="A10984">
        <v>27370</v>
      </c>
      <c r="B10984" t="s">
        <v>9698</v>
      </c>
      <c r="C10984" t="s">
        <v>33477</v>
      </c>
      <c r="D10984" t="s">
        <v>33476</v>
      </c>
      <c r="E10984"/>
      <c r="F10984"/>
      <c r="G10984"/>
      <c r="H10984"/>
      <c r="I10984"/>
      <c r="J10984"/>
      <c r="U10984" s="43"/>
      <c r="AE10984"/>
    </row>
    <row r="10985" spans="1:31">
      <c r="A10985">
        <v>27930</v>
      </c>
      <c r="B10985" t="s">
        <v>9699</v>
      </c>
      <c r="C10985" t="s">
        <v>33480</v>
      </c>
      <c r="D10985" t="s">
        <v>33476</v>
      </c>
      <c r="E10985"/>
      <c r="F10985"/>
      <c r="G10985"/>
      <c r="H10985"/>
      <c r="I10985"/>
      <c r="J10985"/>
      <c r="U10985" s="43"/>
      <c r="AE10985"/>
    </row>
    <row r="10986" spans="1:31">
      <c r="A10986">
        <v>27230</v>
      </c>
      <c r="B10986" t="s">
        <v>9700</v>
      </c>
      <c r="C10986" t="s">
        <v>33478</v>
      </c>
      <c r="D10986" t="s">
        <v>33476</v>
      </c>
      <c r="E10986"/>
      <c r="F10986"/>
      <c r="G10986"/>
      <c r="H10986"/>
      <c r="I10986"/>
      <c r="J10986"/>
      <c r="U10986" s="43"/>
      <c r="AE10986"/>
    </row>
    <row r="10987" spans="1:31">
      <c r="A10987">
        <v>27320</v>
      </c>
      <c r="B10987" t="s">
        <v>9701</v>
      </c>
      <c r="C10987" t="s">
        <v>33480</v>
      </c>
      <c r="D10987" t="s">
        <v>33476</v>
      </c>
      <c r="E10987"/>
      <c r="F10987"/>
      <c r="G10987"/>
      <c r="H10987"/>
      <c r="I10987"/>
      <c r="J10987"/>
      <c r="U10987" s="43"/>
      <c r="AE10987"/>
    </row>
    <row r="10988" spans="1:31">
      <c r="A10988">
        <v>27450</v>
      </c>
      <c r="B10988" t="s">
        <v>9702</v>
      </c>
      <c r="C10988" t="s">
        <v>33477</v>
      </c>
      <c r="D10988" t="s">
        <v>33476</v>
      </c>
      <c r="E10988"/>
      <c r="F10988"/>
      <c r="G10988"/>
      <c r="H10988"/>
      <c r="I10988"/>
      <c r="J10988"/>
      <c r="U10988" s="43"/>
      <c r="AE10988"/>
    </row>
    <row r="10989" spans="1:31">
      <c r="A10989">
        <v>27270</v>
      </c>
      <c r="B10989" t="s">
        <v>9703</v>
      </c>
      <c r="C10989" t="s">
        <v>33478</v>
      </c>
      <c r="D10989" t="s">
        <v>33476</v>
      </c>
      <c r="E10989"/>
      <c r="F10989"/>
      <c r="G10989"/>
      <c r="H10989"/>
      <c r="I10989"/>
      <c r="J10989"/>
      <c r="U10989" s="43"/>
      <c r="AE10989"/>
    </row>
    <row r="10990" spans="1:31">
      <c r="A10990">
        <v>27600</v>
      </c>
      <c r="B10990" t="s">
        <v>9704</v>
      </c>
      <c r="C10990" t="s">
        <v>33480</v>
      </c>
      <c r="D10990" t="e">
        <v>#N/A</v>
      </c>
      <c r="E10990"/>
      <c r="F10990"/>
      <c r="G10990"/>
      <c r="H10990"/>
      <c r="I10990"/>
      <c r="J10990"/>
      <c r="U10990" s="43"/>
      <c r="AE10990"/>
    </row>
    <row r="10991" spans="1:31">
      <c r="A10991">
        <v>27950</v>
      </c>
      <c r="B10991" t="s">
        <v>9705</v>
      </c>
      <c r="C10991" t="s">
        <v>33480</v>
      </c>
      <c r="D10991" t="e">
        <v>#N/A</v>
      </c>
      <c r="E10991"/>
      <c r="F10991"/>
      <c r="G10991"/>
      <c r="H10991"/>
      <c r="I10991"/>
      <c r="J10991"/>
      <c r="U10991" s="43"/>
      <c r="AE10991"/>
    </row>
    <row r="10992" spans="1:31">
      <c r="A10992">
        <v>27950</v>
      </c>
      <c r="B10992" t="s">
        <v>9705</v>
      </c>
      <c r="C10992" t="s">
        <v>33480</v>
      </c>
      <c r="D10992" t="e">
        <v>#N/A</v>
      </c>
      <c r="E10992"/>
      <c r="F10992"/>
      <c r="G10992"/>
      <c r="H10992"/>
      <c r="I10992"/>
      <c r="J10992"/>
      <c r="U10992" s="43"/>
      <c r="AE10992"/>
    </row>
    <row r="10993" spans="1:31">
      <c r="A10993">
        <v>27950</v>
      </c>
      <c r="B10993" t="s">
        <v>9705</v>
      </c>
      <c r="C10993" t="s">
        <v>33480</v>
      </c>
      <c r="D10993" t="e">
        <v>#N/A</v>
      </c>
      <c r="E10993"/>
      <c r="F10993"/>
      <c r="G10993"/>
      <c r="H10993"/>
      <c r="I10993"/>
      <c r="J10993"/>
      <c r="U10993" s="43"/>
      <c r="AE10993"/>
    </row>
    <row r="10994" spans="1:31">
      <c r="A10994">
        <v>27220</v>
      </c>
      <c r="B10994" t="s">
        <v>9706</v>
      </c>
      <c r="C10994" t="s">
        <v>33480</v>
      </c>
      <c r="D10994" t="s">
        <v>33476</v>
      </c>
      <c r="E10994"/>
      <c r="F10994"/>
      <c r="G10994"/>
      <c r="H10994"/>
      <c r="I10994"/>
      <c r="J10994"/>
      <c r="U10994" s="43"/>
      <c r="AE10994"/>
    </row>
    <row r="10995" spans="1:31">
      <c r="A10995">
        <v>27390</v>
      </c>
      <c r="B10995" t="s">
        <v>9707</v>
      </c>
      <c r="C10995" t="s">
        <v>33478</v>
      </c>
      <c r="D10995" t="s">
        <v>33482</v>
      </c>
      <c r="E10995"/>
      <c r="F10995"/>
      <c r="G10995"/>
      <c r="H10995"/>
      <c r="I10995"/>
      <c r="J10995"/>
      <c r="U10995" s="43"/>
      <c r="AE10995"/>
    </row>
    <row r="10996" spans="1:31">
      <c r="A10996">
        <v>27300</v>
      </c>
      <c r="B10996" t="s">
        <v>9708</v>
      </c>
      <c r="C10996" t="s">
        <v>33477</v>
      </c>
      <c r="D10996" t="s">
        <v>33476</v>
      </c>
      <c r="E10996"/>
      <c r="F10996"/>
      <c r="G10996"/>
      <c r="H10996"/>
      <c r="I10996"/>
      <c r="J10996"/>
      <c r="U10996" s="43"/>
      <c r="AE10996"/>
    </row>
    <row r="10997" spans="1:31">
      <c r="A10997">
        <v>27520</v>
      </c>
      <c r="B10997" t="s">
        <v>9709</v>
      </c>
      <c r="C10997" t="s">
        <v>33477</v>
      </c>
      <c r="D10997" t="s">
        <v>33476</v>
      </c>
      <c r="E10997"/>
      <c r="F10997"/>
      <c r="G10997"/>
      <c r="H10997"/>
      <c r="I10997"/>
      <c r="J10997"/>
      <c r="U10997" s="43"/>
      <c r="AE10997"/>
    </row>
    <row r="10998" spans="1:31">
      <c r="A10998">
        <v>27930</v>
      </c>
      <c r="B10998" t="s">
        <v>9710</v>
      </c>
      <c r="C10998" t="s">
        <v>33480</v>
      </c>
      <c r="D10998" t="s">
        <v>33476</v>
      </c>
      <c r="E10998"/>
      <c r="F10998"/>
      <c r="G10998"/>
      <c r="H10998"/>
      <c r="I10998"/>
      <c r="J10998"/>
      <c r="U10998" s="43"/>
      <c r="AE10998"/>
    </row>
    <row r="10999" spans="1:31">
      <c r="A10999">
        <v>27210</v>
      </c>
      <c r="B10999" t="s">
        <v>9711</v>
      </c>
      <c r="C10999" t="s">
        <v>33477</v>
      </c>
      <c r="D10999" t="s">
        <v>33476</v>
      </c>
      <c r="E10999"/>
      <c r="F10999"/>
      <c r="G10999"/>
      <c r="H10999"/>
      <c r="I10999"/>
      <c r="J10999"/>
      <c r="U10999" s="43"/>
      <c r="AE10999"/>
    </row>
    <row r="11000" spans="1:31">
      <c r="A11000">
        <v>27950</v>
      </c>
      <c r="B11000" t="s">
        <v>534</v>
      </c>
      <c r="C11000" t="s">
        <v>33480</v>
      </c>
      <c r="D11000" t="e">
        <v>#N/A</v>
      </c>
      <c r="E11000"/>
      <c r="F11000"/>
      <c r="G11000"/>
      <c r="H11000"/>
      <c r="I11000"/>
      <c r="J11000"/>
      <c r="U11000" s="43"/>
      <c r="AE11000"/>
    </row>
    <row r="11001" spans="1:31">
      <c r="A11001">
        <v>27500</v>
      </c>
      <c r="B11001" t="s">
        <v>9712</v>
      </c>
      <c r="C11001" t="s">
        <v>33477</v>
      </c>
      <c r="D11001" t="s">
        <v>33476</v>
      </c>
      <c r="E11001"/>
      <c r="F11001"/>
      <c r="G11001"/>
      <c r="H11001"/>
      <c r="I11001"/>
      <c r="J11001"/>
      <c r="U11001" s="43"/>
      <c r="AE11001"/>
    </row>
    <row r="11002" spans="1:31">
      <c r="A11002">
        <v>27230</v>
      </c>
      <c r="B11002" t="s">
        <v>9713</v>
      </c>
      <c r="C11002" t="s">
        <v>33478</v>
      </c>
      <c r="D11002" t="s">
        <v>33476</v>
      </c>
      <c r="E11002"/>
      <c r="F11002"/>
      <c r="G11002"/>
      <c r="H11002"/>
      <c r="I11002"/>
      <c r="J11002"/>
      <c r="U11002" s="43"/>
      <c r="AE11002"/>
    </row>
    <row r="11003" spans="1:31">
      <c r="A11003">
        <v>27160</v>
      </c>
      <c r="B11003" t="s">
        <v>9714</v>
      </c>
      <c r="C11003" t="s">
        <v>33478</v>
      </c>
      <c r="D11003" t="s">
        <v>33476</v>
      </c>
      <c r="E11003"/>
      <c r="F11003"/>
      <c r="G11003"/>
      <c r="H11003"/>
      <c r="I11003"/>
      <c r="J11003"/>
      <c r="U11003" s="43"/>
      <c r="AE11003"/>
    </row>
    <row r="11004" spans="1:31">
      <c r="A11004">
        <v>27160</v>
      </c>
      <c r="B11004" t="s">
        <v>9714</v>
      </c>
      <c r="C11004" t="s">
        <v>33478</v>
      </c>
      <c r="D11004" t="s">
        <v>33476</v>
      </c>
      <c r="E11004"/>
      <c r="F11004"/>
      <c r="G11004"/>
      <c r="H11004"/>
      <c r="I11004"/>
      <c r="J11004"/>
      <c r="U11004" s="43"/>
      <c r="AE11004"/>
    </row>
    <row r="11005" spans="1:31">
      <c r="A11005">
        <v>27150</v>
      </c>
      <c r="B11005" t="s">
        <v>9715</v>
      </c>
      <c r="C11005" t="s">
        <v>33477</v>
      </c>
      <c r="D11005" t="s">
        <v>33481</v>
      </c>
      <c r="E11005"/>
      <c r="F11005"/>
      <c r="G11005"/>
      <c r="H11005"/>
      <c r="I11005"/>
      <c r="J11005"/>
      <c r="U11005" s="43"/>
      <c r="AE11005"/>
    </row>
    <row r="11006" spans="1:31">
      <c r="A11006">
        <v>27190</v>
      </c>
      <c r="B11006" t="s">
        <v>9716</v>
      </c>
      <c r="C11006" t="s">
        <v>33477</v>
      </c>
      <c r="D11006" t="s">
        <v>33476</v>
      </c>
      <c r="E11006"/>
      <c r="F11006"/>
      <c r="G11006"/>
      <c r="H11006"/>
      <c r="I11006"/>
      <c r="J11006"/>
      <c r="U11006" s="43"/>
      <c r="AE11006"/>
    </row>
    <row r="11007" spans="1:31">
      <c r="A11007">
        <v>27300</v>
      </c>
      <c r="B11007" t="s">
        <v>9717</v>
      </c>
      <c r="C11007" t="s">
        <v>33477</v>
      </c>
      <c r="D11007" t="s">
        <v>33476</v>
      </c>
      <c r="E11007"/>
      <c r="F11007"/>
      <c r="G11007"/>
      <c r="H11007"/>
      <c r="I11007"/>
      <c r="J11007"/>
      <c r="U11007" s="43"/>
      <c r="AE11007"/>
    </row>
    <row r="11008" spans="1:31">
      <c r="A11008">
        <v>27930</v>
      </c>
      <c r="B11008" t="s">
        <v>9718</v>
      </c>
      <c r="C11008" t="s">
        <v>33480</v>
      </c>
      <c r="D11008" t="s">
        <v>33476</v>
      </c>
      <c r="E11008"/>
      <c r="F11008"/>
      <c r="G11008"/>
      <c r="H11008"/>
      <c r="I11008"/>
      <c r="J11008"/>
      <c r="U11008" s="43"/>
      <c r="AE11008"/>
    </row>
    <row r="11009" spans="1:31">
      <c r="A11009">
        <v>27450</v>
      </c>
      <c r="B11009" t="s">
        <v>9719</v>
      </c>
      <c r="C11009" t="s">
        <v>33477</v>
      </c>
      <c r="D11009" t="s">
        <v>33476</v>
      </c>
      <c r="E11009"/>
      <c r="F11009"/>
      <c r="G11009"/>
      <c r="H11009"/>
      <c r="I11009"/>
      <c r="J11009"/>
      <c r="U11009" s="43"/>
      <c r="AE11009"/>
    </row>
    <row r="11010" spans="1:31">
      <c r="A11010">
        <v>27370</v>
      </c>
      <c r="B11010" t="s">
        <v>9720</v>
      </c>
      <c r="C11010" t="s">
        <v>33477</v>
      </c>
      <c r="D11010" t="s">
        <v>33476</v>
      </c>
      <c r="E11010"/>
      <c r="F11010"/>
      <c r="G11010"/>
      <c r="H11010"/>
      <c r="I11010"/>
      <c r="J11010"/>
      <c r="U11010" s="43"/>
      <c r="AE11010"/>
    </row>
    <row r="11011" spans="1:31">
      <c r="A11011">
        <v>27110</v>
      </c>
      <c r="B11011" t="s">
        <v>9721</v>
      </c>
      <c r="C11011" t="s">
        <v>33477</v>
      </c>
      <c r="D11011" t="s">
        <v>33476</v>
      </c>
      <c r="E11011"/>
      <c r="F11011"/>
      <c r="G11011"/>
      <c r="H11011"/>
      <c r="I11011"/>
      <c r="J11011"/>
      <c r="U11011" s="43"/>
      <c r="AE11011"/>
    </row>
    <row r="11012" spans="1:31">
      <c r="A11012">
        <v>27680</v>
      </c>
      <c r="B11012" t="s">
        <v>9722</v>
      </c>
      <c r="C11012" t="s">
        <v>33477</v>
      </c>
      <c r="D11012" t="s">
        <v>33476</v>
      </c>
      <c r="E11012"/>
      <c r="F11012"/>
      <c r="G11012"/>
      <c r="H11012"/>
      <c r="I11012"/>
      <c r="J11012"/>
      <c r="U11012" s="43"/>
      <c r="AE11012"/>
    </row>
    <row r="11013" spans="1:31">
      <c r="A11013">
        <v>27160</v>
      </c>
      <c r="B11013" t="s">
        <v>9723</v>
      </c>
      <c r="C11013" t="s">
        <v>33478</v>
      </c>
      <c r="D11013" t="s">
        <v>33476</v>
      </c>
      <c r="E11013"/>
      <c r="F11013"/>
      <c r="G11013"/>
      <c r="H11013"/>
      <c r="I11013"/>
      <c r="J11013"/>
      <c r="U11013" s="43"/>
      <c r="AE11013"/>
    </row>
    <row r="11014" spans="1:31">
      <c r="A11014">
        <v>27160</v>
      </c>
      <c r="B11014" t="s">
        <v>9723</v>
      </c>
      <c r="C11014" t="s">
        <v>33478</v>
      </c>
      <c r="D11014" t="s">
        <v>33476</v>
      </c>
      <c r="E11014"/>
      <c r="F11014"/>
      <c r="G11014"/>
      <c r="H11014"/>
      <c r="I11014"/>
      <c r="J11014"/>
      <c r="U11014" s="43"/>
      <c r="AE11014"/>
    </row>
    <row r="11015" spans="1:31">
      <c r="A11015">
        <v>27160</v>
      </c>
      <c r="B11015" t="s">
        <v>9723</v>
      </c>
      <c r="C11015" t="s">
        <v>33478</v>
      </c>
      <c r="D11015" t="s">
        <v>33476</v>
      </c>
      <c r="E11015"/>
      <c r="F11015"/>
      <c r="G11015"/>
      <c r="H11015"/>
      <c r="I11015"/>
      <c r="J11015"/>
      <c r="U11015" s="43"/>
      <c r="AE11015"/>
    </row>
    <row r="11016" spans="1:31">
      <c r="A11016">
        <v>27370</v>
      </c>
      <c r="B11016" t="s">
        <v>9724</v>
      </c>
      <c r="C11016" t="s">
        <v>33477</v>
      </c>
      <c r="D11016" t="s">
        <v>33476</v>
      </c>
      <c r="E11016"/>
      <c r="F11016"/>
      <c r="G11016"/>
      <c r="H11016"/>
      <c r="I11016"/>
      <c r="J11016"/>
      <c r="U11016" s="43"/>
      <c r="AE11016"/>
    </row>
    <row r="11017" spans="1:31">
      <c r="A11017">
        <v>27310</v>
      </c>
      <c r="B11017" t="s">
        <v>9725</v>
      </c>
      <c r="C11017" t="s">
        <v>33477</v>
      </c>
      <c r="D11017" t="s">
        <v>33476</v>
      </c>
      <c r="E11017"/>
      <c r="F11017"/>
      <c r="G11017"/>
      <c r="H11017"/>
      <c r="I11017"/>
      <c r="J11017"/>
      <c r="U11017" s="43"/>
      <c r="AE11017"/>
    </row>
    <row r="11018" spans="1:31">
      <c r="A11018">
        <v>27670</v>
      </c>
      <c r="B11018" t="s">
        <v>9726</v>
      </c>
      <c r="C11018" t="s">
        <v>33477</v>
      </c>
      <c r="D11018" t="s">
        <v>33476</v>
      </c>
      <c r="E11018"/>
      <c r="F11018"/>
      <c r="G11018"/>
      <c r="H11018"/>
      <c r="I11018"/>
      <c r="J11018"/>
      <c r="U11018" s="43"/>
      <c r="AE11018"/>
    </row>
    <row r="11019" spans="1:31">
      <c r="A11019">
        <v>27800</v>
      </c>
      <c r="B11019" t="s">
        <v>9727</v>
      </c>
      <c r="C11019" t="s">
        <v>33477</v>
      </c>
      <c r="D11019" t="s">
        <v>33476</v>
      </c>
      <c r="E11019"/>
      <c r="F11019"/>
      <c r="G11019"/>
      <c r="H11019"/>
      <c r="I11019"/>
      <c r="J11019"/>
      <c r="U11019" s="43"/>
      <c r="AE11019"/>
    </row>
    <row r="11020" spans="1:31">
      <c r="A11020">
        <v>27520</v>
      </c>
      <c r="B11020" t="s">
        <v>9728</v>
      </c>
      <c r="C11020" t="s">
        <v>33477</v>
      </c>
      <c r="D11020" t="s">
        <v>33476</v>
      </c>
      <c r="E11020"/>
      <c r="F11020"/>
      <c r="G11020"/>
      <c r="H11020"/>
      <c r="I11020"/>
      <c r="J11020"/>
      <c r="U11020" s="43"/>
      <c r="AE11020"/>
    </row>
    <row r="11021" spans="1:31">
      <c r="A11021">
        <v>27290</v>
      </c>
      <c r="B11021" t="s">
        <v>9729</v>
      </c>
      <c r="C11021" t="s">
        <v>33477</v>
      </c>
      <c r="D11021" t="s">
        <v>33476</v>
      </c>
      <c r="E11021"/>
      <c r="F11021"/>
      <c r="G11021"/>
      <c r="H11021"/>
      <c r="I11021"/>
      <c r="J11021"/>
      <c r="U11021" s="43"/>
      <c r="AE11021"/>
    </row>
    <row r="11022" spans="1:31">
      <c r="A11022">
        <v>27920</v>
      </c>
      <c r="B11022" t="s">
        <v>9730</v>
      </c>
      <c r="C11022" t="s">
        <v>33480</v>
      </c>
      <c r="D11022" t="s">
        <v>33476</v>
      </c>
      <c r="E11022"/>
      <c r="F11022"/>
      <c r="G11022"/>
      <c r="H11022"/>
      <c r="I11022"/>
      <c r="J11022"/>
      <c r="U11022" s="43"/>
      <c r="AE11022"/>
    </row>
    <row r="11023" spans="1:31">
      <c r="A11023">
        <v>27390</v>
      </c>
      <c r="B11023" t="s">
        <v>9731</v>
      </c>
      <c r="C11023" t="s">
        <v>33478</v>
      </c>
      <c r="D11023" t="s">
        <v>33482</v>
      </c>
      <c r="E11023"/>
      <c r="F11023"/>
      <c r="G11023"/>
      <c r="H11023"/>
      <c r="I11023"/>
      <c r="J11023"/>
      <c r="U11023" s="43"/>
      <c r="AE11023"/>
    </row>
    <row r="11024" spans="1:31">
      <c r="A11024">
        <v>27260</v>
      </c>
      <c r="B11024" t="s">
        <v>9732</v>
      </c>
      <c r="C11024" t="s">
        <v>33477</v>
      </c>
      <c r="D11024" t="s">
        <v>33476</v>
      </c>
      <c r="E11024"/>
      <c r="F11024"/>
      <c r="G11024"/>
      <c r="H11024"/>
      <c r="I11024"/>
      <c r="J11024"/>
      <c r="U11024" s="43"/>
      <c r="AE11024"/>
    </row>
    <row r="11025" spans="1:31">
      <c r="A11025">
        <v>27800</v>
      </c>
      <c r="B11025" t="s">
        <v>9733</v>
      </c>
      <c r="C11025" t="s">
        <v>33477</v>
      </c>
      <c r="D11025" t="s">
        <v>33476</v>
      </c>
      <c r="E11025"/>
      <c r="F11025"/>
      <c r="G11025"/>
      <c r="H11025"/>
      <c r="I11025"/>
      <c r="J11025"/>
      <c r="U11025" s="43"/>
      <c r="AE11025"/>
    </row>
    <row r="11026" spans="1:31">
      <c r="A11026">
        <v>27370</v>
      </c>
      <c r="B11026" t="s">
        <v>9734</v>
      </c>
      <c r="C11026" t="s">
        <v>33477</v>
      </c>
      <c r="D11026" t="s">
        <v>33476</v>
      </c>
      <c r="E11026"/>
      <c r="F11026"/>
      <c r="G11026"/>
      <c r="H11026"/>
      <c r="I11026"/>
      <c r="J11026"/>
      <c r="U11026" s="43"/>
      <c r="AE11026"/>
    </row>
    <row r="11027" spans="1:31">
      <c r="A11027">
        <v>27450</v>
      </c>
      <c r="B11027" t="s">
        <v>4990</v>
      </c>
      <c r="C11027" t="s">
        <v>33477</v>
      </c>
      <c r="D11027" t="s">
        <v>33476</v>
      </c>
      <c r="E11027"/>
      <c r="F11027"/>
      <c r="G11027"/>
      <c r="H11027"/>
      <c r="I11027"/>
      <c r="J11027"/>
      <c r="U11027" s="43"/>
      <c r="AE11027"/>
    </row>
    <row r="11028" spans="1:31">
      <c r="A11028">
        <v>27370</v>
      </c>
      <c r="B11028" t="s">
        <v>9735</v>
      </c>
      <c r="C11028" t="s">
        <v>33477</v>
      </c>
      <c r="D11028" t="s">
        <v>33476</v>
      </c>
      <c r="E11028"/>
      <c r="F11028"/>
      <c r="G11028"/>
      <c r="H11028"/>
      <c r="I11028"/>
      <c r="J11028"/>
      <c r="U11028" s="43"/>
      <c r="AE11028"/>
    </row>
    <row r="11029" spans="1:31">
      <c r="A11029">
        <v>27210</v>
      </c>
      <c r="B11029" t="s">
        <v>9736</v>
      </c>
      <c r="C11029" t="s">
        <v>33477</v>
      </c>
      <c r="D11029" t="s">
        <v>33476</v>
      </c>
      <c r="E11029"/>
      <c r="F11029"/>
      <c r="G11029"/>
      <c r="H11029"/>
      <c r="I11029"/>
      <c r="J11029"/>
      <c r="U11029" s="43"/>
      <c r="AE11029"/>
    </row>
    <row r="11030" spans="1:31">
      <c r="A11030">
        <v>27430</v>
      </c>
      <c r="B11030" t="s">
        <v>9737</v>
      </c>
      <c r="C11030" t="s">
        <v>33480</v>
      </c>
      <c r="D11030" t="e">
        <v>#N/A</v>
      </c>
      <c r="E11030"/>
      <c r="F11030"/>
      <c r="G11030"/>
      <c r="H11030"/>
      <c r="I11030"/>
      <c r="J11030"/>
      <c r="U11030" s="43"/>
      <c r="AE11030"/>
    </row>
    <row r="11031" spans="1:31">
      <c r="A11031">
        <v>27600</v>
      </c>
      <c r="B11031" t="s">
        <v>9738</v>
      </c>
      <c r="C11031" t="s">
        <v>33480</v>
      </c>
      <c r="D11031" t="e">
        <v>#N/A</v>
      </c>
      <c r="E11031"/>
      <c r="F11031"/>
      <c r="G11031"/>
      <c r="H11031"/>
      <c r="I11031"/>
      <c r="J11031"/>
      <c r="U11031" s="43"/>
      <c r="AE11031"/>
    </row>
    <row r="11032" spans="1:31">
      <c r="A11032">
        <v>27680</v>
      </c>
      <c r="B11032" t="s">
        <v>9739</v>
      </c>
      <c r="C11032" t="s">
        <v>33477</v>
      </c>
      <c r="D11032" t="s">
        <v>33476</v>
      </c>
      <c r="E11032"/>
      <c r="F11032"/>
      <c r="G11032"/>
      <c r="H11032"/>
      <c r="I11032"/>
      <c r="J11032"/>
      <c r="U11032" s="43"/>
      <c r="AE11032"/>
    </row>
    <row r="11033" spans="1:31">
      <c r="A11033">
        <v>27180</v>
      </c>
      <c r="B11033" t="s">
        <v>9740</v>
      </c>
      <c r="C11033" t="s">
        <v>33477</v>
      </c>
      <c r="D11033" t="s">
        <v>33476</v>
      </c>
      <c r="E11033"/>
      <c r="F11033"/>
      <c r="G11033"/>
      <c r="H11033"/>
      <c r="I11033"/>
      <c r="J11033"/>
      <c r="U11033" s="43"/>
      <c r="AE11033"/>
    </row>
    <row r="11034" spans="1:31">
      <c r="A11034">
        <v>27560</v>
      </c>
      <c r="B11034" t="s">
        <v>9741</v>
      </c>
      <c r="C11034" t="s">
        <v>33477</v>
      </c>
      <c r="D11034" t="s">
        <v>33476</v>
      </c>
      <c r="E11034"/>
      <c r="F11034"/>
      <c r="G11034"/>
      <c r="H11034"/>
      <c r="I11034"/>
      <c r="J11034"/>
      <c r="U11034" s="43"/>
      <c r="AE11034"/>
    </row>
    <row r="11035" spans="1:31">
      <c r="A11035">
        <v>27210</v>
      </c>
      <c r="B11035" t="s">
        <v>9742</v>
      </c>
      <c r="C11035" t="s">
        <v>33477</v>
      </c>
      <c r="D11035" t="s">
        <v>33476</v>
      </c>
      <c r="E11035"/>
      <c r="F11035"/>
      <c r="G11035"/>
      <c r="H11035"/>
      <c r="I11035"/>
      <c r="J11035"/>
      <c r="U11035" s="43"/>
      <c r="AE11035"/>
    </row>
    <row r="11036" spans="1:31">
      <c r="A11036">
        <v>27260</v>
      </c>
      <c r="B11036" t="s">
        <v>9743</v>
      </c>
      <c r="C11036" t="s">
        <v>33477</v>
      </c>
      <c r="D11036" t="s">
        <v>33476</v>
      </c>
      <c r="E11036"/>
      <c r="F11036"/>
      <c r="G11036"/>
      <c r="H11036"/>
      <c r="I11036"/>
      <c r="J11036"/>
      <c r="U11036" s="43"/>
      <c r="AE11036"/>
    </row>
    <row r="11037" spans="1:31">
      <c r="A11037">
        <v>27500</v>
      </c>
      <c r="B11037" t="s">
        <v>6297</v>
      </c>
      <c r="C11037" t="s">
        <v>33477</v>
      </c>
      <c r="D11037" t="s">
        <v>33476</v>
      </c>
      <c r="E11037"/>
      <c r="F11037"/>
      <c r="G11037"/>
      <c r="H11037"/>
      <c r="I11037"/>
      <c r="J11037"/>
      <c r="U11037" s="43"/>
      <c r="AE11037"/>
    </row>
    <row r="11038" spans="1:31">
      <c r="A11038">
        <v>27300</v>
      </c>
      <c r="B11038" t="s">
        <v>9744</v>
      </c>
      <c r="C11038" t="s">
        <v>33477</v>
      </c>
      <c r="D11038" t="s">
        <v>33476</v>
      </c>
      <c r="E11038"/>
      <c r="F11038"/>
      <c r="G11038"/>
      <c r="H11038"/>
      <c r="I11038"/>
      <c r="J11038"/>
      <c r="U11038" s="43"/>
      <c r="AE11038"/>
    </row>
    <row r="11039" spans="1:31">
      <c r="A11039">
        <v>27800</v>
      </c>
      <c r="B11039" t="s">
        <v>9745</v>
      </c>
      <c r="C11039" t="s">
        <v>33477</v>
      </c>
      <c r="D11039" t="s">
        <v>33476</v>
      </c>
      <c r="E11039"/>
      <c r="F11039"/>
      <c r="G11039"/>
      <c r="H11039"/>
      <c r="I11039"/>
      <c r="J11039"/>
      <c r="U11039" s="43"/>
      <c r="AE11039"/>
    </row>
    <row r="11040" spans="1:31">
      <c r="A11040">
        <v>27130</v>
      </c>
      <c r="B11040" t="s">
        <v>9746</v>
      </c>
      <c r="C11040" t="s">
        <v>33477</v>
      </c>
      <c r="D11040" t="e">
        <v>#N/A</v>
      </c>
      <c r="E11040"/>
      <c r="F11040"/>
      <c r="G11040"/>
      <c r="H11040"/>
      <c r="I11040"/>
      <c r="J11040"/>
      <c r="U11040" s="43"/>
      <c r="AE11040"/>
    </row>
    <row r="11041" spans="1:31">
      <c r="A11041">
        <v>27930</v>
      </c>
      <c r="B11041" t="s">
        <v>9747</v>
      </c>
      <c r="C11041" t="s">
        <v>33480</v>
      </c>
      <c r="D11041" t="s">
        <v>33476</v>
      </c>
      <c r="E11041"/>
      <c r="F11041"/>
      <c r="G11041"/>
      <c r="H11041"/>
      <c r="I11041"/>
      <c r="J11041"/>
      <c r="U11041" s="43"/>
      <c r="AE11041"/>
    </row>
    <row r="11042" spans="1:31">
      <c r="A11042">
        <v>27950</v>
      </c>
      <c r="B11042" t="s">
        <v>9748</v>
      </c>
      <c r="C11042" t="s">
        <v>33480</v>
      </c>
      <c r="D11042" t="e">
        <v>#N/A</v>
      </c>
      <c r="E11042"/>
      <c r="F11042"/>
      <c r="G11042"/>
      <c r="H11042"/>
      <c r="I11042"/>
      <c r="J11042"/>
      <c r="U11042" s="43"/>
      <c r="AE11042"/>
    </row>
    <row r="11043" spans="1:31">
      <c r="A11043">
        <v>27230</v>
      </c>
      <c r="B11043" t="s">
        <v>9749</v>
      </c>
      <c r="C11043" t="s">
        <v>33478</v>
      </c>
      <c r="D11043" t="s">
        <v>33476</v>
      </c>
      <c r="E11043"/>
      <c r="F11043"/>
      <c r="G11043"/>
      <c r="H11043"/>
      <c r="I11043"/>
      <c r="J11043"/>
      <c r="U11043" s="43"/>
      <c r="AE11043"/>
    </row>
    <row r="11044" spans="1:31">
      <c r="A11044">
        <v>27150</v>
      </c>
      <c r="B11044" t="s">
        <v>9750</v>
      </c>
      <c r="C11044" t="s">
        <v>33477</v>
      </c>
      <c r="D11044" t="s">
        <v>33481</v>
      </c>
      <c r="E11044"/>
      <c r="F11044"/>
      <c r="G11044"/>
      <c r="H11044"/>
      <c r="I11044"/>
      <c r="J11044"/>
      <c r="U11044" s="43"/>
      <c r="AE11044"/>
    </row>
    <row r="11045" spans="1:31">
      <c r="A11045">
        <v>27930</v>
      </c>
      <c r="B11045" t="s">
        <v>9751</v>
      </c>
      <c r="C11045" t="s">
        <v>33480</v>
      </c>
      <c r="D11045" t="s">
        <v>33476</v>
      </c>
      <c r="E11045"/>
      <c r="F11045"/>
      <c r="G11045"/>
      <c r="H11045"/>
      <c r="I11045"/>
      <c r="J11045"/>
      <c r="U11045" s="43"/>
      <c r="AE11045"/>
    </row>
    <row r="11046" spans="1:31">
      <c r="A11046">
        <v>27370</v>
      </c>
      <c r="B11046" t="s">
        <v>9752</v>
      </c>
      <c r="C11046" t="s">
        <v>33477</v>
      </c>
      <c r="D11046" t="s">
        <v>33476</v>
      </c>
      <c r="E11046"/>
      <c r="F11046"/>
      <c r="G11046"/>
      <c r="H11046"/>
      <c r="I11046"/>
      <c r="J11046"/>
      <c r="U11046" s="43"/>
      <c r="AE11046"/>
    </row>
    <row r="11047" spans="1:31">
      <c r="A11047">
        <v>27150</v>
      </c>
      <c r="B11047" t="s">
        <v>9753</v>
      </c>
      <c r="C11047" t="s">
        <v>33477</v>
      </c>
      <c r="D11047" t="s">
        <v>33481</v>
      </c>
      <c r="E11047"/>
      <c r="F11047"/>
      <c r="G11047"/>
      <c r="H11047"/>
      <c r="I11047"/>
      <c r="J11047"/>
      <c r="U11047" s="43"/>
      <c r="AE11047"/>
    </row>
    <row r="11048" spans="1:31">
      <c r="A11048">
        <v>27190</v>
      </c>
      <c r="B11048" t="s">
        <v>9754</v>
      </c>
      <c r="C11048" t="s">
        <v>33477</v>
      </c>
      <c r="D11048" t="s">
        <v>33476</v>
      </c>
      <c r="E11048"/>
      <c r="F11048"/>
      <c r="G11048"/>
      <c r="H11048"/>
      <c r="I11048"/>
      <c r="J11048"/>
      <c r="U11048" s="43"/>
      <c r="AE11048"/>
    </row>
    <row r="11049" spans="1:31">
      <c r="A11049">
        <v>27500</v>
      </c>
      <c r="B11049" t="s">
        <v>9755</v>
      </c>
      <c r="C11049" t="s">
        <v>33477</v>
      </c>
      <c r="D11049" t="s">
        <v>33476</v>
      </c>
      <c r="E11049"/>
      <c r="F11049"/>
      <c r="G11049"/>
      <c r="H11049"/>
      <c r="I11049"/>
      <c r="J11049"/>
      <c r="U11049" s="43"/>
      <c r="AE11049"/>
    </row>
    <row r="11050" spans="1:31">
      <c r="A11050">
        <v>27220</v>
      </c>
      <c r="B11050" t="s">
        <v>9756</v>
      </c>
      <c r="C11050" t="s">
        <v>33480</v>
      </c>
      <c r="D11050" t="s">
        <v>33476</v>
      </c>
      <c r="E11050"/>
      <c r="F11050"/>
      <c r="G11050"/>
      <c r="H11050"/>
      <c r="I11050"/>
      <c r="J11050"/>
      <c r="U11050" s="43"/>
      <c r="AE11050"/>
    </row>
    <row r="11051" spans="1:31">
      <c r="A11051">
        <v>27470</v>
      </c>
      <c r="B11051" t="s">
        <v>9757</v>
      </c>
      <c r="C11051" t="s">
        <v>33477</v>
      </c>
      <c r="D11051" t="s">
        <v>33476</v>
      </c>
      <c r="E11051"/>
      <c r="F11051"/>
      <c r="G11051"/>
      <c r="H11051"/>
      <c r="I11051"/>
      <c r="J11051"/>
      <c r="U11051" s="43"/>
      <c r="AE11051"/>
    </row>
    <row r="11052" spans="1:31">
      <c r="A11052">
        <v>27400</v>
      </c>
      <c r="B11052" t="s">
        <v>9758</v>
      </c>
      <c r="C11052" t="s">
        <v>33480</v>
      </c>
      <c r="D11052" t="s">
        <v>33476</v>
      </c>
      <c r="E11052"/>
      <c r="F11052"/>
      <c r="G11052"/>
      <c r="H11052"/>
      <c r="I11052"/>
      <c r="J11052"/>
      <c r="U11052" s="43"/>
      <c r="AE11052"/>
    </row>
    <row r="11053" spans="1:31">
      <c r="A11053">
        <v>27400</v>
      </c>
      <c r="B11053" t="s">
        <v>5017</v>
      </c>
      <c r="C11053" t="s">
        <v>33480</v>
      </c>
      <c r="D11053" t="s">
        <v>33476</v>
      </c>
      <c r="E11053"/>
      <c r="F11053"/>
      <c r="G11053"/>
      <c r="H11053"/>
      <c r="I11053"/>
      <c r="J11053"/>
      <c r="U11053" s="43"/>
      <c r="AE11053"/>
    </row>
    <row r="11054" spans="1:31">
      <c r="A11054">
        <v>27420</v>
      </c>
      <c r="B11054" t="s">
        <v>9759</v>
      </c>
      <c r="C11054" t="s">
        <v>33477</v>
      </c>
      <c r="D11054" t="s">
        <v>33476</v>
      </c>
      <c r="E11054"/>
      <c r="F11054"/>
      <c r="G11054"/>
      <c r="H11054"/>
      <c r="I11054"/>
      <c r="J11054"/>
      <c r="U11054" s="43"/>
      <c r="AE11054"/>
    </row>
    <row r="11055" spans="1:31">
      <c r="A11055">
        <v>27230</v>
      </c>
      <c r="B11055" t="s">
        <v>9760</v>
      </c>
      <c r="C11055" t="s">
        <v>33478</v>
      </c>
      <c r="D11055" t="s">
        <v>33476</v>
      </c>
      <c r="E11055"/>
      <c r="F11055"/>
      <c r="G11055"/>
      <c r="H11055"/>
      <c r="I11055"/>
      <c r="J11055"/>
      <c r="U11055" s="43"/>
      <c r="AE11055"/>
    </row>
    <row r="11056" spans="1:31">
      <c r="A11056">
        <v>27230</v>
      </c>
      <c r="B11056" t="s">
        <v>9761</v>
      </c>
      <c r="C11056" t="s">
        <v>33478</v>
      </c>
      <c r="D11056" t="s">
        <v>33476</v>
      </c>
      <c r="E11056"/>
      <c r="F11056"/>
      <c r="G11056"/>
      <c r="H11056"/>
      <c r="I11056"/>
      <c r="J11056"/>
      <c r="U11056" s="43"/>
      <c r="AE11056"/>
    </row>
    <row r="11057" spans="1:31">
      <c r="A11057">
        <v>27800</v>
      </c>
      <c r="B11057" t="s">
        <v>9762</v>
      </c>
      <c r="C11057" t="s">
        <v>33477</v>
      </c>
      <c r="D11057" t="s">
        <v>33476</v>
      </c>
      <c r="E11057"/>
      <c r="F11057"/>
      <c r="G11057"/>
      <c r="H11057"/>
      <c r="I11057"/>
      <c r="J11057"/>
      <c r="U11057" s="43"/>
      <c r="AE11057"/>
    </row>
    <row r="11058" spans="1:31">
      <c r="A11058">
        <v>27290</v>
      </c>
      <c r="B11058" t="s">
        <v>9763</v>
      </c>
      <c r="C11058" t="s">
        <v>33477</v>
      </c>
      <c r="D11058" t="s">
        <v>33476</v>
      </c>
      <c r="E11058"/>
      <c r="F11058"/>
      <c r="G11058"/>
      <c r="H11058"/>
      <c r="I11058"/>
      <c r="J11058"/>
      <c r="U11058" s="43"/>
      <c r="AE11058"/>
    </row>
    <row r="11059" spans="1:31">
      <c r="A11059">
        <v>27150</v>
      </c>
      <c r="B11059" t="s">
        <v>9764</v>
      </c>
      <c r="C11059" t="s">
        <v>33477</v>
      </c>
      <c r="D11059" t="s">
        <v>33481</v>
      </c>
      <c r="E11059"/>
      <c r="F11059"/>
      <c r="G11059"/>
      <c r="H11059"/>
      <c r="I11059"/>
      <c r="J11059"/>
      <c r="U11059" s="43"/>
      <c r="AE11059"/>
    </row>
    <row r="11060" spans="1:31">
      <c r="A11060">
        <v>27420</v>
      </c>
      <c r="B11060" t="s">
        <v>9765</v>
      </c>
      <c r="C11060" t="s">
        <v>33477</v>
      </c>
      <c r="D11060" t="s">
        <v>33476</v>
      </c>
      <c r="E11060"/>
      <c r="F11060"/>
      <c r="G11060"/>
      <c r="H11060"/>
      <c r="I11060"/>
      <c r="J11060"/>
      <c r="U11060" s="43"/>
      <c r="AE11060"/>
    </row>
    <row r="11061" spans="1:31">
      <c r="A11061">
        <v>27700</v>
      </c>
      <c r="B11061" t="s">
        <v>9766</v>
      </c>
      <c r="C11061" t="s">
        <v>33480</v>
      </c>
      <c r="D11061" t="s">
        <v>33476</v>
      </c>
      <c r="E11061"/>
      <c r="F11061"/>
      <c r="G11061"/>
      <c r="H11061"/>
      <c r="I11061"/>
      <c r="J11061"/>
      <c r="U11061" s="43"/>
      <c r="AE11061"/>
    </row>
    <row r="11062" spans="1:31">
      <c r="A11062">
        <v>27370</v>
      </c>
      <c r="B11062" t="s">
        <v>9767</v>
      </c>
      <c r="C11062" t="s">
        <v>33477</v>
      </c>
      <c r="D11062" t="s">
        <v>33476</v>
      </c>
      <c r="E11062"/>
      <c r="F11062"/>
      <c r="G11062"/>
      <c r="H11062"/>
      <c r="I11062"/>
      <c r="J11062"/>
      <c r="U11062" s="43"/>
      <c r="AE11062"/>
    </row>
    <row r="11063" spans="1:31">
      <c r="A11063">
        <v>27370</v>
      </c>
      <c r="B11063" t="s">
        <v>9767</v>
      </c>
      <c r="C11063" t="s">
        <v>33477</v>
      </c>
      <c r="D11063" t="s">
        <v>33476</v>
      </c>
      <c r="E11063"/>
      <c r="F11063"/>
      <c r="G11063"/>
      <c r="H11063"/>
      <c r="I11063"/>
      <c r="J11063"/>
      <c r="U11063" s="43"/>
      <c r="AE11063"/>
    </row>
    <row r="11064" spans="1:31">
      <c r="A11064">
        <v>27370</v>
      </c>
      <c r="B11064" t="s">
        <v>9767</v>
      </c>
      <c r="C11064" t="s">
        <v>33477</v>
      </c>
      <c r="D11064" t="s">
        <v>33476</v>
      </c>
      <c r="E11064"/>
      <c r="F11064"/>
      <c r="G11064"/>
      <c r="H11064"/>
      <c r="I11064"/>
      <c r="J11064"/>
      <c r="U11064" s="43"/>
      <c r="AE11064"/>
    </row>
    <row r="11065" spans="1:31">
      <c r="A11065">
        <v>27170</v>
      </c>
      <c r="B11065" t="s">
        <v>9768</v>
      </c>
      <c r="C11065" t="s">
        <v>33477</v>
      </c>
      <c r="D11065" t="s">
        <v>33476</v>
      </c>
      <c r="E11065"/>
      <c r="F11065"/>
      <c r="G11065"/>
      <c r="H11065"/>
      <c r="I11065"/>
      <c r="J11065"/>
      <c r="U11065" s="43"/>
      <c r="AE11065"/>
    </row>
    <row r="11066" spans="1:31">
      <c r="A11066">
        <v>27110</v>
      </c>
      <c r="B11066" t="s">
        <v>9769</v>
      </c>
      <c r="C11066" t="s">
        <v>33477</v>
      </c>
      <c r="D11066" t="s">
        <v>33476</v>
      </c>
      <c r="E11066"/>
      <c r="F11066"/>
      <c r="G11066"/>
      <c r="H11066"/>
      <c r="I11066"/>
      <c r="J11066"/>
      <c r="U11066" s="43"/>
      <c r="AE11066"/>
    </row>
    <row r="11067" spans="1:31">
      <c r="A11067">
        <v>27570</v>
      </c>
      <c r="B11067" t="s">
        <v>9770</v>
      </c>
      <c r="C11067" t="s">
        <v>33478</v>
      </c>
      <c r="D11067" t="s">
        <v>33476</v>
      </c>
      <c r="E11067"/>
      <c r="F11067"/>
      <c r="G11067"/>
      <c r="H11067"/>
      <c r="I11067"/>
      <c r="J11067"/>
      <c r="U11067" s="43"/>
      <c r="AE11067"/>
    </row>
    <row r="11068" spans="1:31">
      <c r="A11068">
        <v>27510</v>
      </c>
      <c r="B11068" t="s">
        <v>9771</v>
      </c>
      <c r="C11068" t="s">
        <v>33480</v>
      </c>
      <c r="D11068" t="s">
        <v>33476</v>
      </c>
      <c r="E11068"/>
      <c r="F11068"/>
      <c r="G11068"/>
      <c r="H11068"/>
      <c r="I11068"/>
      <c r="J11068"/>
      <c r="U11068" s="43"/>
      <c r="AE11068"/>
    </row>
    <row r="11069" spans="1:31">
      <c r="A11069">
        <v>27500</v>
      </c>
      <c r="B11069" t="s">
        <v>9772</v>
      </c>
      <c r="C11069" t="s">
        <v>33477</v>
      </c>
      <c r="D11069" t="s">
        <v>33476</v>
      </c>
      <c r="E11069"/>
      <c r="F11069"/>
      <c r="G11069"/>
      <c r="H11069"/>
      <c r="I11069"/>
      <c r="J11069"/>
      <c r="U11069" s="43"/>
      <c r="AE11069"/>
    </row>
    <row r="11070" spans="1:31">
      <c r="A11070">
        <v>27210</v>
      </c>
      <c r="B11070" t="s">
        <v>9773</v>
      </c>
      <c r="C11070" t="s">
        <v>33477</v>
      </c>
      <c r="D11070" t="s">
        <v>33476</v>
      </c>
      <c r="E11070"/>
      <c r="F11070"/>
      <c r="G11070"/>
      <c r="H11070"/>
      <c r="I11070"/>
      <c r="J11070"/>
      <c r="U11070" s="43"/>
      <c r="AE11070"/>
    </row>
    <row r="11071" spans="1:31">
      <c r="A11071">
        <v>27440</v>
      </c>
      <c r="B11071" t="s">
        <v>5024</v>
      </c>
      <c r="C11071" t="s">
        <v>33477</v>
      </c>
      <c r="D11071" t="s">
        <v>33476</v>
      </c>
      <c r="E11071"/>
      <c r="F11071"/>
      <c r="G11071"/>
      <c r="H11071"/>
      <c r="I11071"/>
      <c r="J11071"/>
      <c r="U11071" s="43"/>
      <c r="AE11071"/>
    </row>
    <row r="11072" spans="1:31">
      <c r="A11072">
        <v>27180</v>
      </c>
      <c r="B11072" t="s">
        <v>9774</v>
      </c>
      <c r="C11072" t="s">
        <v>33477</v>
      </c>
      <c r="D11072" t="s">
        <v>33476</v>
      </c>
      <c r="E11072"/>
      <c r="F11072"/>
      <c r="G11072"/>
      <c r="H11072"/>
      <c r="I11072"/>
      <c r="J11072"/>
      <c r="U11072" s="43"/>
      <c r="AE11072"/>
    </row>
    <row r="11073" spans="1:31">
      <c r="A11073">
        <v>27930</v>
      </c>
      <c r="B11073" t="s">
        <v>9775</v>
      </c>
      <c r="C11073" t="s">
        <v>33480</v>
      </c>
      <c r="D11073" t="s">
        <v>33476</v>
      </c>
      <c r="E11073"/>
      <c r="F11073"/>
      <c r="G11073"/>
      <c r="H11073"/>
      <c r="I11073"/>
      <c r="J11073"/>
      <c r="U11073" s="43"/>
      <c r="AE11073"/>
    </row>
    <row r="11074" spans="1:31">
      <c r="A11074">
        <v>27370</v>
      </c>
      <c r="B11074" t="s">
        <v>9776</v>
      </c>
      <c r="C11074" t="s">
        <v>33477</v>
      </c>
      <c r="D11074" t="s">
        <v>33476</v>
      </c>
      <c r="E11074"/>
      <c r="F11074"/>
      <c r="G11074"/>
      <c r="H11074"/>
      <c r="I11074"/>
      <c r="J11074"/>
      <c r="U11074" s="43"/>
      <c r="AE11074"/>
    </row>
    <row r="11075" spans="1:31">
      <c r="A11075">
        <v>27500</v>
      </c>
      <c r="B11075" t="s">
        <v>9777</v>
      </c>
      <c r="C11075" t="s">
        <v>33477</v>
      </c>
      <c r="D11075" t="s">
        <v>33476</v>
      </c>
      <c r="E11075"/>
      <c r="F11075"/>
      <c r="G11075"/>
      <c r="H11075"/>
      <c r="I11075"/>
      <c r="J11075"/>
      <c r="U11075" s="43"/>
      <c r="AE11075"/>
    </row>
    <row r="11076" spans="1:31">
      <c r="A11076">
        <v>27500</v>
      </c>
      <c r="B11076" t="s">
        <v>9778</v>
      </c>
      <c r="C11076" t="s">
        <v>33477</v>
      </c>
      <c r="D11076" t="s">
        <v>33476</v>
      </c>
      <c r="E11076"/>
      <c r="F11076"/>
      <c r="G11076"/>
      <c r="H11076"/>
      <c r="I11076"/>
      <c r="J11076"/>
      <c r="U11076" s="43"/>
      <c r="AE11076"/>
    </row>
    <row r="11077" spans="1:31">
      <c r="A11077">
        <v>27110</v>
      </c>
      <c r="B11077" t="s">
        <v>9779</v>
      </c>
      <c r="C11077" t="s">
        <v>33477</v>
      </c>
      <c r="D11077" t="s">
        <v>33476</v>
      </c>
      <c r="E11077"/>
      <c r="F11077"/>
      <c r="G11077"/>
      <c r="H11077"/>
      <c r="I11077"/>
      <c r="J11077"/>
      <c r="U11077" s="43"/>
      <c r="AE11077"/>
    </row>
    <row r="11078" spans="1:31">
      <c r="A11078">
        <v>27930</v>
      </c>
      <c r="B11078" t="s">
        <v>2220</v>
      </c>
      <c r="C11078" t="s">
        <v>33480</v>
      </c>
      <c r="D11078" t="s">
        <v>33476</v>
      </c>
      <c r="E11078"/>
      <c r="F11078"/>
      <c r="G11078"/>
      <c r="H11078"/>
      <c r="I11078"/>
      <c r="J11078"/>
      <c r="U11078" s="43"/>
      <c r="AE11078"/>
    </row>
    <row r="11079" spans="1:31">
      <c r="A11079">
        <v>27270</v>
      </c>
      <c r="B11079" t="s">
        <v>9780</v>
      </c>
      <c r="C11079" t="s">
        <v>33478</v>
      </c>
      <c r="D11079" t="s">
        <v>33476</v>
      </c>
      <c r="E11079"/>
      <c r="F11079"/>
      <c r="G11079"/>
      <c r="H11079"/>
      <c r="I11079"/>
      <c r="J11079"/>
      <c r="U11079" s="43"/>
      <c r="AE11079"/>
    </row>
    <row r="11080" spans="1:31">
      <c r="A11080">
        <v>27310</v>
      </c>
      <c r="B11080" t="s">
        <v>9781</v>
      </c>
      <c r="C11080" t="s">
        <v>33477</v>
      </c>
      <c r="D11080" t="s">
        <v>33476</v>
      </c>
      <c r="E11080"/>
      <c r="F11080"/>
      <c r="G11080"/>
      <c r="H11080"/>
      <c r="I11080"/>
      <c r="J11080"/>
      <c r="U11080" s="43"/>
      <c r="AE11080"/>
    </row>
    <row r="11081" spans="1:31">
      <c r="A11081">
        <v>27500</v>
      </c>
      <c r="B11081" t="s">
        <v>9782</v>
      </c>
      <c r="C11081" t="s">
        <v>33477</v>
      </c>
      <c r="D11081" t="s">
        <v>33476</v>
      </c>
      <c r="E11081"/>
      <c r="F11081"/>
      <c r="G11081"/>
      <c r="H11081"/>
      <c r="I11081"/>
      <c r="J11081"/>
      <c r="U11081" s="43"/>
      <c r="AE11081"/>
    </row>
    <row r="11082" spans="1:31">
      <c r="A11082">
        <v>27110</v>
      </c>
      <c r="B11082" t="s">
        <v>9783</v>
      </c>
      <c r="C11082" t="s">
        <v>33477</v>
      </c>
      <c r="D11082" t="s">
        <v>33476</v>
      </c>
      <c r="E11082"/>
      <c r="F11082"/>
      <c r="G11082"/>
      <c r="H11082"/>
      <c r="I11082"/>
      <c r="J11082"/>
      <c r="U11082" s="43"/>
      <c r="AE11082"/>
    </row>
    <row r="11083" spans="1:31">
      <c r="A11083">
        <v>27480</v>
      </c>
      <c r="B11083" t="s">
        <v>5037</v>
      </c>
      <c r="C11083" t="s">
        <v>33477</v>
      </c>
      <c r="D11083" t="s">
        <v>33476</v>
      </c>
      <c r="E11083"/>
      <c r="F11083"/>
      <c r="G11083"/>
      <c r="H11083"/>
      <c r="I11083"/>
      <c r="J11083"/>
      <c r="U11083" s="43"/>
      <c r="AE11083"/>
    </row>
    <row r="11084" spans="1:31">
      <c r="A11084">
        <v>27680</v>
      </c>
      <c r="B11084" t="s">
        <v>9784</v>
      </c>
      <c r="C11084" t="s">
        <v>33477</v>
      </c>
      <c r="D11084" t="s">
        <v>33476</v>
      </c>
      <c r="E11084"/>
      <c r="F11084"/>
      <c r="G11084"/>
      <c r="H11084"/>
      <c r="I11084"/>
      <c r="J11084"/>
      <c r="U11084" s="43"/>
      <c r="AE11084"/>
    </row>
    <row r="11085" spans="1:31">
      <c r="A11085">
        <v>27400</v>
      </c>
      <c r="B11085" t="s">
        <v>9785</v>
      </c>
      <c r="C11085" t="s">
        <v>33480</v>
      </c>
      <c r="D11085" t="s">
        <v>33476</v>
      </c>
      <c r="E11085"/>
      <c r="F11085"/>
      <c r="G11085"/>
      <c r="H11085"/>
      <c r="I11085"/>
      <c r="J11085"/>
      <c r="U11085" s="43"/>
      <c r="AE11085"/>
    </row>
    <row r="11086" spans="1:31">
      <c r="A11086">
        <v>27300</v>
      </c>
      <c r="B11086" t="s">
        <v>9786</v>
      </c>
      <c r="C11086" t="s">
        <v>33477</v>
      </c>
      <c r="D11086" t="s">
        <v>33476</v>
      </c>
      <c r="E11086"/>
      <c r="F11086"/>
      <c r="G11086"/>
      <c r="H11086"/>
      <c r="I11086"/>
      <c r="J11086"/>
      <c r="U11086" s="43"/>
      <c r="AE11086"/>
    </row>
    <row r="11087" spans="1:31">
      <c r="A11087">
        <v>27120</v>
      </c>
      <c r="B11087" t="s">
        <v>9787</v>
      </c>
      <c r="C11087" t="s">
        <v>33480</v>
      </c>
      <c r="D11087" t="s">
        <v>33476</v>
      </c>
      <c r="E11087"/>
      <c r="F11087"/>
      <c r="G11087"/>
      <c r="H11087"/>
      <c r="I11087"/>
      <c r="J11087"/>
      <c r="U11087" s="43"/>
      <c r="AE11087"/>
    </row>
    <row r="11088" spans="1:31">
      <c r="A11088">
        <v>27350</v>
      </c>
      <c r="B11088" t="s">
        <v>9788</v>
      </c>
      <c r="C11088" t="s">
        <v>33477</v>
      </c>
      <c r="D11088" t="s">
        <v>33476</v>
      </c>
      <c r="E11088"/>
      <c r="F11088"/>
      <c r="G11088"/>
      <c r="H11088"/>
      <c r="I11088"/>
      <c r="J11088"/>
      <c r="U11088" s="43"/>
      <c r="AE11088"/>
    </row>
    <row r="11089" spans="1:31">
      <c r="A11089">
        <v>27380</v>
      </c>
      <c r="B11089" t="s">
        <v>9789</v>
      </c>
      <c r="C11089" t="s">
        <v>33477</v>
      </c>
      <c r="D11089" t="s">
        <v>33476</v>
      </c>
      <c r="E11089"/>
      <c r="F11089"/>
      <c r="G11089"/>
      <c r="H11089"/>
      <c r="I11089"/>
      <c r="J11089"/>
      <c r="U11089" s="43"/>
      <c r="AE11089"/>
    </row>
    <row r="11090" spans="1:31">
      <c r="A11090">
        <v>27210</v>
      </c>
      <c r="B11090" t="s">
        <v>9790</v>
      </c>
      <c r="C11090" t="s">
        <v>33477</v>
      </c>
      <c r="D11090" t="s">
        <v>33476</v>
      </c>
      <c r="E11090"/>
      <c r="F11090"/>
      <c r="G11090"/>
      <c r="H11090"/>
      <c r="I11090"/>
      <c r="J11090"/>
      <c r="U11090" s="43"/>
      <c r="AE11090"/>
    </row>
    <row r="11091" spans="1:31">
      <c r="A11091">
        <v>27910</v>
      </c>
      <c r="B11091" t="s">
        <v>9791</v>
      </c>
      <c r="C11091" t="s">
        <v>33477</v>
      </c>
      <c r="D11091" t="e">
        <v>#N/A</v>
      </c>
      <c r="E11091"/>
      <c r="F11091"/>
      <c r="G11091"/>
      <c r="H11091"/>
      <c r="I11091"/>
      <c r="J11091"/>
      <c r="U11091" s="43"/>
      <c r="AE11091"/>
    </row>
    <row r="11092" spans="1:31">
      <c r="A11092">
        <v>27430</v>
      </c>
      <c r="B11092" t="s">
        <v>9792</v>
      </c>
      <c r="C11092" t="s">
        <v>33480</v>
      </c>
      <c r="D11092" t="e">
        <v>#N/A</v>
      </c>
      <c r="E11092"/>
      <c r="F11092"/>
      <c r="G11092"/>
      <c r="H11092"/>
      <c r="I11092"/>
      <c r="J11092"/>
      <c r="U11092" s="43"/>
      <c r="AE11092"/>
    </row>
    <row r="11093" spans="1:31">
      <c r="A11093">
        <v>27120</v>
      </c>
      <c r="B11093" t="s">
        <v>9793</v>
      </c>
      <c r="C11093" t="s">
        <v>33480</v>
      </c>
      <c r="D11093" t="s">
        <v>33476</v>
      </c>
      <c r="E11093"/>
      <c r="F11093"/>
      <c r="G11093"/>
      <c r="H11093"/>
      <c r="I11093"/>
      <c r="J11093"/>
      <c r="U11093" s="43"/>
      <c r="AE11093"/>
    </row>
    <row r="11094" spans="1:31">
      <c r="A11094">
        <v>27110</v>
      </c>
      <c r="B11094" t="s">
        <v>9794</v>
      </c>
      <c r="C11094" t="s">
        <v>33477</v>
      </c>
      <c r="D11094" t="s">
        <v>33476</v>
      </c>
      <c r="E11094"/>
      <c r="F11094"/>
      <c r="G11094"/>
      <c r="H11094"/>
      <c r="I11094"/>
      <c r="J11094"/>
      <c r="U11094" s="43"/>
      <c r="AE11094"/>
    </row>
    <row r="11095" spans="1:31">
      <c r="A11095">
        <v>27180</v>
      </c>
      <c r="B11095" t="s">
        <v>9795</v>
      </c>
      <c r="C11095" t="s">
        <v>33477</v>
      </c>
      <c r="D11095" t="s">
        <v>33476</v>
      </c>
      <c r="E11095"/>
      <c r="F11095"/>
      <c r="G11095"/>
      <c r="H11095"/>
      <c r="I11095"/>
      <c r="J11095"/>
      <c r="U11095" s="43"/>
      <c r="AE11095"/>
    </row>
    <row r="11096" spans="1:31">
      <c r="A11096">
        <v>27130</v>
      </c>
      <c r="B11096" t="s">
        <v>9796</v>
      </c>
      <c r="C11096" t="s">
        <v>33477</v>
      </c>
      <c r="D11096" t="e">
        <v>#N/A</v>
      </c>
      <c r="E11096"/>
      <c r="F11096"/>
      <c r="G11096"/>
      <c r="H11096"/>
      <c r="I11096"/>
      <c r="J11096"/>
      <c r="U11096" s="43"/>
      <c r="AE11096"/>
    </row>
    <row r="11097" spans="1:31">
      <c r="A11097">
        <v>27160</v>
      </c>
      <c r="B11097" t="s">
        <v>9796</v>
      </c>
      <c r="C11097" t="s">
        <v>33478</v>
      </c>
      <c r="D11097" t="s">
        <v>33476</v>
      </c>
      <c r="E11097"/>
      <c r="F11097"/>
      <c r="G11097"/>
      <c r="H11097"/>
      <c r="I11097"/>
      <c r="J11097"/>
      <c r="U11097" s="43"/>
      <c r="AE11097"/>
    </row>
    <row r="11098" spans="1:31">
      <c r="A11098">
        <v>27390</v>
      </c>
      <c r="B11098" t="s">
        <v>9797</v>
      </c>
      <c r="C11098" t="s">
        <v>33478</v>
      </c>
      <c r="D11098" t="s">
        <v>33482</v>
      </c>
      <c r="E11098"/>
      <c r="F11098"/>
      <c r="G11098"/>
      <c r="H11098"/>
      <c r="I11098"/>
      <c r="J11098"/>
      <c r="U11098" s="43"/>
      <c r="AE11098"/>
    </row>
    <row r="11099" spans="1:31">
      <c r="A11099">
        <v>27200</v>
      </c>
      <c r="B11099" t="s">
        <v>2548</v>
      </c>
      <c r="C11099" t="s">
        <v>33480</v>
      </c>
      <c r="D11099" t="e">
        <v>#N/A</v>
      </c>
      <c r="E11099"/>
      <c r="F11099"/>
      <c r="G11099"/>
      <c r="H11099"/>
      <c r="I11099"/>
      <c r="J11099"/>
      <c r="U11099" s="43"/>
      <c r="AE11099"/>
    </row>
    <row r="11100" spans="1:31">
      <c r="A11100">
        <v>27870</v>
      </c>
      <c r="B11100" t="s">
        <v>9798</v>
      </c>
      <c r="C11100" t="s">
        <v>33480</v>
      </c>
      <c r="D11100" t="e">
        <v>#N/A</v>
      </c>
      <c r="E11100"/>
      <c r="F11100"/>
      <c r="G11100"/>
      <c r="H11100"/>
      <c r="I11100"/>
      <c r="J11100"/>
      <c r="U11100" s="43"/>
      <c r="AE11100"/>
    </row>
    <row r="11101" spans="1:31">
      <c r="A11101">
        <v>27700</v>
      </c>
      <c r="B11101" t="s">
        <v>9799</v>
      </c>
      <c r="C11101" t="s">
        <v>33480</v>
      </c>
      <c r="D11101" t="s">
        <v>33476</v>
      </c>
      <c r="E11101"/>
      <c r="F11101"/>
      <c r="G11101"/>
      <c r="H11101"/>
      <c r="I11101"/>
      <c r="J11101"/>
      <c r="U11101" s="43"/>
      <c r="AE11101"/>
    </row>
    <row r="11102" spans="1:31">
      <c r="A11102">
        <v>27930</v>
      </c>
      <c r="B11102" t="s">
        <v>9800</v>
      </c>
      <c r="C11102" t="s">
        <v>33480</v>
      </c>
      <c r="D11102" t="s">
        <v>33476</v>
      </c>
      <c r="E11102"/>
      <c r="F11102"/>
      <c r="G11102"/>
      <c r="H11102"/>
      <c r="I11102"/>
      <c r="J11102"/>
      <c r="U11102" s="43"/>
      <c r="AE11102"/>
    </row>
    <row r="11103" spans="1:31">
      <c r="A11103">
        <v>27330</v>
      </c>
      <c r="B11103" t="s">
        <v>9801</v>
      </c>
      <c r="C11103" t="s">
        <v>33478</v>
      </c>
      <c r="D11103" t="e">
        <v>#N/A</v>
      </c>
      <c r="E11103"/>
      <c r="F11103"/>
      <c r="G11103"/>
      <c r="H11103"/>
      <c r="I11103"/>
      <c r="J11103"/>
      <c r="U11103" s="43"/>
      <c r="AE11103"/>
    </row>
    <row r="11104" spans="1:31">
      <c r="A11104">
        <v>27330</v>
      </c>
      <c r="B11104" t="s">
        <v>9801</v>
      </c>
      <c r="C11104" t="s">
        <v>33478</v>
      </c>
      <c r="D11104" t="e">
        <v>#N/A</v>
      </c>
      <c r="E11104"/>
      <c r="F11104"/>
      <c r="G11104"/>
      <c r="H11104"/>
      <c r="I11104"/>
      <c r="J11104"/>
      <c r="U11104" s="43"/>
      <c r="AE11104"/>
    </row>
    <row r="11105" spans="1:31">
      <c r="A11105">
        <v>27680</v>
      </c>
      <c r="B11105" t="s">
        <v>9802</v>
      </c>
      <c r="C11105" t="s">
        <v>33477</v>
      </c>
      <c r="D11105" t="s">
        <v>33476</v>
      </c>
      <c r="E11105"/>
      <c r="F11105"/>
      <c r="G11105"/>
      <c r="H11105"/>
      <c r="I11105"/>
      <c r="J11105"/>
      <c r="U11105" s="43"/>
      <c r="AE11105"/>
    </row>
    <row r="11106" spans="1:31">
      <c r="A11106">
        <v>27120</v>
      </c>
      <c r="B11106" t="s">
        <v>9803</v>
      </c>
      <c r="C11106" t="s">
        <v>33480</v>
      </c>
      <c r="D11106" t="s">
        <v>33476</v>
      </c>
      <c r="E11106"/>
      <c r="F11106"/>
      <c r="G11106"/>
      <c r="H11106"/>
      <c r="I11106"/>
      <c r="J11106"/>
      <c r="U11106" s="43"/>
      <c r="AE11106"/>
    </row>
    <row r="11107" spans="1:31">
      <c r="A11107">
        <v>27420</v>
      </c>
      <c r="B11107" t="s">
        <v>9804</v>
      </c>
      <c r="C11107" t="s">
        <v>33477</v>
      </c>
      <c r="D11107" t="s">
        <v>33476</v>
      </c>
      <c r="E11107"/>
      <c r="F11107"/>
      <c r="G11107"/>
      <c r="H11107"/>
      <c r="I11107"/>
      <c r="J11107"/>
      <c r="U11107" s="43"/>
      <c r="AE11107"/>
    </row>
    <row r="11108" spans="1:31">
      <c r="A11108">
        <v>27940</v>
      </c>
      <c r="B11108" t="s">
        <v>9805</v>
      </c>
      <c r="C11108" t="s">
        <v>33480</v>
      </c>
      <c r="D11108" t="e">
        <v>#N/A</v>
      </c>
      <c r="E11108"/>
      <c r="F11108"/>
      <c r="G11108"/>
      <c r="H11108"/>
      <c r="I11108"/>
      <c r="J11108"/>
      <c r="U11108" s="43"/>
      <c r="AE11108"/>
    </row>
    <row r="11109" spans="1:31">
      <c r="A11109">
        <v>27110</v>
      </c>
      <c r="B11109" t="s">
        <v>9806</v>
      </c>
      <c r="C11109" t="s">
        <v>33477</v>
      </c>
      <c r="D11109" t="s">
        <v>33476</v>
      </c>
      <c r="E11109"/>
      <c r="F11109"/>
      <c r="G11109"/>
      <c r="H11109"/>
      <c r="I11109"/>
      <c r="J11109"/>
      <c r="U11109" s="43"/>
      <c r="AE11109"/>
    </row>
    <row r="11110" spans="1:31">
      <c r="A11110">
        <v>27240</v>
      </c>
      <c r="B11110" t="s">
        <v>9807</v>
      </c>
      <c r="C11110" t="s">
        <v>33477</v>
      </c>
      <c r="D11110" t="s">
        <v>33476</v>
      </c>
      <c r="E11110"/>
      <c r="F11110"/>
      <c r="G11110"/>
      <c r="H11110"/>
      <c r="I11110"/>
      <c r="J11110"/>
      <c r="U11110" s="43"/>
      <c r="AE11110"/>
    </row>
    <row r="11111" spans="1:31">
      <c r="A11111">
        <v>27240</v>
      </c>
      <c r="B11111" t="s">
        <v>9807</v>
      </c>
      <c r="C11111" t="s">
        <v>33477</v>
      </c>
      <c r="D11111" t="s">
        <v>33476</v>
      </c>
      <c r="E11111"/>
      <c r="F11111"/>
      <c r="G11111"/>
      <c r="H11111"/>
      <c r="I11111"/>
      <c r="J11111"/>
      <c r="U11111" s="43"/>
      <c r="AE11111"/>
    </row>
    <row r="11112" spans="1:31">
      <c r="A11112">
        <v>27240</v>
      </c>
      <c r="B11112" t="s">
        <v>9807</v>
      </c>
      <c r="C11112" t="s">
        <v>33477</v>
      </c>
      <c r="D11112" t="s">
        <v>33476</v>
      </c>
      <c r="E11112"/>
      <c r="F11112"/>
      <c r="G11112"/>
      <c r="H11112"/>
      <c r="I11112"/>
      <c r="J11112"/>
      <c r="U11112" s="43"/>
      <c r="AE11112"/>
    </row>
    <row r="11113" spans="1:31">
      <c r="A11113">
        <v>27950</v>
      </c>
      <c r="B11113" t="s">
        <v>9808</v>
      </c>
      <c r="C11113" t="s">
        <v>33480</v>
      </c>
      <c r="D11113" t="e">
        <v>#N/A</v>
      </c>
      <c r="E11113"/>
      <c r="F11113"/>
      <c r="G11113"/>
      <c r="H11113"/>
      <c r="I11113"/>
      <c r="J11113"/>
      <c r="U11113" s="43"/>
      <c r="AE11113"/>
    </row>
    <row r="11114" spans="1:31">
      <c r="A11114">
        <v>27110</v>
      </c>
      <c r="B11114" t="s">
        <v>9809</v>
      </c>
      <c r="C11114" t="s">
        <v>33477</v>
      </c>
      <c r="D11114" t="s">
        <v>33476</v>
      </c>
      <c r="E11114"/>
      <c r="F11114"/>
      <c r="G11114"/>
      <c r="H11114"/>
      <c r="I11114"/>
      <c r="J11114"/>
      <c r="U11114" s="43"/>
      <c r="AE11114"/>
    </row>
    <row r="11115" spans="1:31">
      <c r="A11115">
        <v>27640</v>
      </c>
      <c r="B11115" t="s">
        <v>9810</v>
      </c>
      <c r="C11115" t="s">
        <v>33480</v>
      </c>
      <c r="D11115" t="s">
        <v>33476</v>
      </c>
      <c r="E11115"/>
      <c r="F11115"/>
      <c r="G11115"/>
      <c r="H11115"/>
      <c r="I11115"/>
      <c r="J11115"/>
      <c r="U11115" s="43"/>
      <c r="AE11115"/>
    </row>
    <row r="11116" spans="1:31">
      <c r="A11116">
        <v>27400</v>
      </c>
      <c r="B11116" t="s">
        <v>9811</v>
      </c>
      <c r="C11116" t="s">
        <v>33480</v>
      </c>
      <c r="D11116" t="s">
        <v>33476</v>
      </c>
      <c r="E11116"/>
      <c r="F11116"/>
      <c r="G11116"/>
      <c r="H11116"/>
      <c r="I11116"/>
      <c r="J11116"/>
      <c r="U11116" s="43"/>
      <c r="AE11116"/>
    </row>
    <row r="11117" spans="1:31">
      <c r="A11117">
        <v>27110</v>
      </c>
      <c r="B11117" t="s">
        <v>9812</v>
      </c>
      <c r="C11117" t="s">
        <v>33477</v>
      </c>
      <c r="D11117" t="s">
        <v>33476</v>
      </c>
      <c r="E11117"/>
      <c r="F11117"/>
      <c r="G11117"/>
      <c r="H11117"/>
      <c r="I11117"/>
      <c r="J11117"/>
      <c r="U11117" s="43"/>
      <c r="AE11117"/>
    </row>
    <row r="11118" spans="1:31">
      <c r="A11118">
        <v>27520</v>
      </c>
      <c r="B11118" t="s">
        <v>9813</v>
      </c>
      <c r="C11118" t="s">
        <v>33477</v>
      </c>
      <c r="D11118" t="s">
        <v>33476</v>
      </c>
      <c r="E11118"/>
      <c r="F11118"/>
      <c r="G11118"/>
      <c r="H11118"/>
      <c r="I11118"/>
      <c r="J11118"/>
      <c r="U11118" s="43"/>
      <c r="AE11118"/>
    </row>
    <row r="11119" spans="1:31">
      <c r="A11119">
        <v>27370</v>
      </c>
      <c r="B11119" t="s">
        <v>9814</v>
      </c>
      <c r="C11119" t="s">
        <v>33477</v>
      </c>
      <c r="D11119" t="s">
        <v>33476</v>
      </c>
      <c r="E11119"/>
      <c r="F11119"/>
      <c r="G11119"/>
      <c r="H11119"/>
      <c r="I11119"/>
      <c r="J11119"/>
      <c r="U11119" s="43"/>
      <c r="AE11119"/>
    </row>
    <row r="11120" spans="1:31">
      <c r="A11120">
        <v>27100</v>
      </c>
      <c r="B11120" t="s">
        <v>9815</v>
      </c>
      <c r="C11120" t="s">
        <v>33480</v>
      </c>
      <c r="D11120" t="e">
        <v>#N/A</v>
      </c>
      <c r="E11120"/>
      <c r="F11120"/>
      <c r="G11120"/>
      <c r="H11120"/>
      <c r="I11120"/>
      <c r="J11120"/>
      <c r="U11120" s="43"/>
      <c r="AE11120"/>
    </row>
    <row r="11121" spans="1:31">
      <c r="A11121">
        <v>28410</v>
      </c>
      <c r="B11121" t="s">
        <v>9816</v>
      </c>
      <c r="C11121" t="s">
        <v>33480</v>
      </c>
      <c r="D11121" t="s">
        <v>33481</v>
      </c>
      <c r="E11121"/>
      <c r="F11121"/>
      <c r="G11121"/>
      <c r="H11121"/>
      <c r="I11121"/>
      <c r="J11121"/>
      <c r="U11121" s="43"/>
      <c r="AE11121"/>
    </row>
    <row r="11122" spans="1:31">
      <c r="A11122">
        <v>28500</v>
      </c>
      <c r="B11122" t="s">
        <v>9817</v>
      </c>
      <c r="C11122" t="s">
        <v>33480</v>
      </c>
      <c r="D11122" t="s">
        <v>33476</v>
      </c>
      <c r="E11122"/>
      <c r="F11122"/>
      <c r="G11122"/>
      <c r="H11122"/>
      <c r="I11122"/>
      <c r="J11122"/>
      <c r="U11122" s="43"/>
      <c r="AE11122"/>
    </row>
    <row r="11123" spans="1:31">
      <c r="A11123">
        <v>28150</v>
      </c>
      <c r="B11123" t="s">
        <v>9818</v>
      </c>
      <c r="C11123" t="s">
        <v>33480</v>
      </c>
      <c r="D11123" t="s">
        <v>33476</v>
      </c>
      <c r="E11123"/>
      <c r="F11123"/>
      <c r="G11123"/>
      <c r="H11123"/>
      <c r="I11123"/>
      <c r="J11123"/>
      <c r="U11123" s="43"/>
      <c r="AE11123"/>
    </row>
    <row r="11124" spans="1:31">
      <c r="A11124">
        <v>28800</v>
      </c>
      <c r="B11124" t="s">
        <v>9819</v>
      </c>
      <c r="C11124" t="s">
        <v>33480</v>
      </c>
      <c r="D11124" t="s">
        <v>33476</v>
      </c>
      <c r="E11124"/>
      <c r="F11124"/>
      <c r="G11124"/>
      <c r="H11124"/>
      <c r="I11124"/>
      <c r="J11124"/>
      <c r="U11124" s="43"/>
      <c r="AE11124"/>
    </row>
    <row r="11125" spans="1:31">
      <c r="A11125">
        <v>28300</v>
      </c>
      <c r="B11125" t="s">
        <v>9820</v>
      </c>
      <c r="C11125" t="s">
        <v>33480</v>
      </c>
      <c r="D11125" t="s">
        <v>33476</v>
      </c>
      <c r="E11125"/>
      <c r="F11125"/>
      <c r="G11125"/>
      <c r="H11125"/>
      <c r="I11125"/>
      <c r="J11125"/>
      <c r="U11125" s="43"/>
      <c r="AE11125"/>
    </row>
    <row r="11126" spans="1:31">
      <c r="A11126">
        <v>28260</v>
      </c>
      <c r="B11126" t="s">
        <v>9821</v>
      </c>
      <c r="C11126" t="s">
        <v>33480</v>
      </c>
      <c r="D11126" t="s">
        <v>33476</v>
      </c>
      <c r="E11126"/>
      <c r="F11126"/>
      <c r="G11126"/>
      <c r="H11126"/>
      <c r="I11126"/>
      <c r="J11126"/>
      <c r="U11126" s="43"/>
      <c r="AE11126"/>
    </row>
    <row r="11127" spans="1:31">
      <c r="A11127">
        <v>28170</v>
      </c>
      <c r="B11127" t="s">
        <v>9822</v>
      </c>
      <c r="C11127" t="s">
        <v>33480</v>
      </c>
      <c r="D11127" t="s">
        <v>33476</v>
      </c>
      <c r="E11127"/>
      <c r="F11127"/>
      <c r="G11127"/>
      <c r="H11127"/>
      <c r="I11127"/>
      <c r="J11127"/>
      <c r="U11127" s="43"/>
      <c r="AE11127"/>
    </row>
    <row r="11128" spans="1:31">
      <c r="A11128">
        <v>28700</v>
      </c>
      <c r="B11128" t="s">
        <v>9823</v>
      </c>
      <c r="C11128" t="s">
        <v>33480</v>
      </c>
      <c r="D11128" t="s">
        <v>33476</v>
      </c>
      <c r="E11128"/>
      <c r="F11128"/>
      <c r="G11128"/>
      <c r="H11128"/>
      <c r="I11128"/>
      <c r="J11128"/>
      <c r="U11128" s="43"/>
      <c r="AE11128"/>
    </row>
    <row r="11129" spans="1:31">
      <c r="A11129">
        <v>28480</v>
      </c>
      <c r="B11129" t="s">
        <v>9824</v>
      </c>
      <c r="C11129" t="s">
        <v>33478</v>
      </c>
      <c r="D11129" t="s">
        <v>33482</v>
      </c>
      <c r="E11129"/>
      <c r="F11129"/>
      <c r="G11129"/>
      <c r="H11129"/>
      <c r="I11129"/>
      <c r="J11129"/>
      <c r="U11129" s="43"/>
      <c r="AE11129"/>
    </row>
    <row r="11130" spans="1:31">
      <c r="A11130">
        <v>28290</v>
      </c>
      <c r="B11130" t="s">
        <v>9825</v>
      </c>
      <c r="C11130" t="s">
        <v>33480</v>
      </c>
      <c r="D11130" t="s">
        <v>33482</v>
      </c>
      <c r="E11130"/>
      <c r="F11130"/>
      <c r="G11130"/>
      <c r="H11130"/>
      <c r="I11130"/>
      <c r="J11130"/>
      <c r="U11130" s="43"/>
      <c r="AE11130"/>
    </row>
    <row r="11131" spans="1:31">
      <c r="A11131">
        <v>28290</v>
      </c>
      <c r="B11131" t="s">
        <v>9825</v>
      </c>
      <c r="C11131" t="s">
        <v>33480</v>
      </c>
      <c r="D11131" t="s">
        <v>33482</v>
      </c>
      <c r="E11131"/>
      <c r="F11131"/>
      <c r="G11131"/>
      <c r="H11131"/>
      <c r="I11131"/>
      <c r="J11131"/>
      <c r="U11131" s="43"/>
      <c r="AE11131"/>
    </row>
    <row r="11132" spans="1:31">
      <c r="A11132">
        <v>28290</v>
      </c>
      <c r="B11132" t="s">
        <v>9825</v>
      </c>
      <c r="C11132" t="s">
        <v>33480</v>
      </c>
      <c r="D11132" t="s">
        <v>33482</v>
      </c>
      <c r="E11132"/>
      <c r="F11132"/>
      <c r="G11132"/>
      <c r="H11132"/>
      <c r="I11132"/>
      <c r="J11132"/>
      <c r="U11132" s="43"/>
      <c r="AE11132"/>
    </row>
    <row r="11133" spans="1:31">
      <c r="A11133">
        <v>28290</v>
      </c>
      <c r="B11133" t="s">
        <v>9825</v>
      </c>
      <c r="C11133" t="s">
        <v>33480</v>
      </c>
      <c r="D11133" t="s">
        <v>33482</v>
      </c>
      <c r="E11133"/>
      <c r="F11133"/>
      <c r="G11133"/>
      <c r="H11133"/>
      <c r="I11133"/>
      <c r="J11133"/>
      <c r="U11133" s="43"/>
      <c r="AE11133"/>
    </row>
    <row r="11134" spans="1:31">
      <c r="A11134">
        <v>28290</v>
      </c>
      <c r="B11134" t="s">
        <v>9825</v>
      </c>
      <c r="C11134" t="s">
        <v>33480</v>
      </c>
      <c r="D11134" t="s">
        <v>33482</v>
      </c>
      <c r="E11134"/>
      <c r="F11134"/>
      <c r="G11134"/>
      <c r="H11134"/>
      <c r="I11134"/>
      <c r="J11134"/>
      <c r="U11134" s="43"/>
      <c r="AE11134"/>
    </row>
    <row r="11135" spans="1:31">
      <c r="A11135">
        <v>28290</v>
      </c>
      <c r="B11135" t="s">
        <v>9825</v>
      </c>
      <c r="C11135" t="s">
        <v>33480</v>
      </c>
      <c r="D11135" t="s">
        <v>33482</v>
      </c>
      <c r="E11135"/>
      <c r="F11135"/>
      <c r="G11135"/>
      <c r="H11135"/>
      <c r="I11135"/>
      <c r="J11135"/>
      <c r="U11135" s="43"/>
      <c r="AE11135"/>
    </row>
    <row r="11136" spans="1:31">
      <c r="A11136">
        <v>28700</v>
      </c>
      <c r="B11136" t="s">
        <v>9826</v>
      </c>
      <c r="C11136" t="s">
        <v>33480</v>
      </c>
      <c r="D11136" t="s">
        <v>33476</v>
      </c>
      <c r="E11136"/>
      <c r="F11136"/>
      <c r="G11136"/>
      <c r="H11136"/>
      <c r="I11136"/>
      <c r="J11136"/>
      <c r="U11136" s="43"/>
      <c r="AE11136"/>
    </row>
    <row r="11137" spans="1:31">
      <c r="A11137">
        <v>28500</v>
      </c>
      <c r="B11137" t="s">
        <v>9827</v>
      </c>
      <c r="C11137" t="s">
        <v>33480</v>
      </c>
      <c r="D11137" t="s">
        <v>33476</v>
      </c>
      <c r="E11137"/>
      <c r="F11137"/>
      <c r="G11137"/>
      <c r="H11137"/>
      <c r="I11137"/>
      <c r="J11137"/>
      <c r="U11137" s="43"/>
      <c r="AE11137"/>
    </row>
    <row r="11138" spans="1:31">
      <c r="A11138">
        <v>28700</v>
      </c>
      <c r="B11138" t="s">
        <v>9828</v>
      </c>
      <c r="C11138" t="s">
        <v>33480</v>
      </c>
      <c r="D11138" t="s">
        <v>33476</v>
      </c>
      <c r="E11138"/>
      <c r="F11138"/>
      <c r="G11138"/>
      <c r="H11138"/>
      <c r="I11138"/>
      <c r="J11138"/>
      <c r="U11138" s="43"/>
      <c r="AE11138"/>
    </row>
    <row r="11139" spans="1:31">
      <c r="A11139">
        <v>28700</v>
      </c>
      <c r="B11139" t="s">
        <v>9828</v>
      </c>
      <c r="C11139" t="s">
        <v>33480</v>
      </c>
      <c r="D11139" t="s">
        <v>33476</v>
      </c>
      <c r="E11139"/>
      <c r="F11139"/>
      <c r="G11139"/>
      <c r="H11139"/>
      <c r="I11139"/>
      <c r="J11139"/>
      <c r="U11139" s="43"/>
      <c r="AE11139"/>
    </row>
    <row r="11140" spans="1:31">
      <c r="A11140">
        <v>28700</v>
      </c>
      <c r="B11140" t="s">
        <v>9828</v>
      </c>
      <c r="C11140" t="s">
        <v>33480</v>
      </c>
      <c r="D11140" t="s">
        <v>33476</v>
      </c>
      <c r="E11140"/>
      <c r="F11140"/>
      <c r="G11140"/>
      <c r="H11140"/>
      <c r="I11140"/>
      <c r="J11140"/>
      <c r="U11140" s="43"/>
      <c r="AE11140"/>
    </row>
    <row r="11141" spans="1:31">
      <c r="A11141">
        <v>28330</v>
      </c>
      <c r="B11141" t="s">
        <v>9829</v>
      </c>
      <c r="C11141" t="s">
        <v>33477</v>
      </c>
      <c r="D11141" t="s">
        <v>33476</v>
      </c>
      <c r="E11141"/>
      <c r="F11141"/>
      <c r="G11141"/>
      <c r="H11141"/>
      <c r="I11141"/>
      <c r="J11141"/>
      <c r="U11141" s="43"/>
      <c r="AE11141"/>
    </row>
    <row r="11142" spans="1:31">
      <c r="A11142">
        <v>28330</v>
      </c>
      <c r="B11142" t="s">
        <v>9830</v>
      </c>
      <c r="C11142" t="s">
        <v>33477</v>
      </c>
      <c r="D11142" t="s">
        <v>33476</v>
      </c>
      <c r="E11142"/>
      <c r="F11142"/>
      <c r="G11142"/>
      <c r="H11142"/>
      <c r="I11142"/>
      <c r="J11142"/>
      <c r="U11142" s="43"/>
      <c r="AE11142"/>
    </row>
    <row r="11143" spans="1:31">
      <c r="A11143">
        <v>28330</v>
      </c>
      <c r="B11143" t="s">
        <v>9830</v>
      </c>
      <c r="C11143" t="s">
        <v>33477</v>
      </c>
      <c r="D11143" t="s">
        <v>33476</v>
      </c>
      <c r="E11143"/>
      <c r="F11143"/>
      <c r="G11143"/>
      <c r="H11143"/>
      <c r="I11143"/>
      <c r="J11143"/>
      <c r="U11143" s="43"/>
      <c r="AE11143"/>
    </row>
    <row r="11144" spans="1:31">
      <c r="A11144">
        <v>28140</v>
      </c>
      <c r="B11144" t="s">
        <v>9831</v>
      </c>
      <c r="C11144" t="s">
        <v>33480</v>
      </c>
      <c r="D11144" t="s">
        <v>33476</v>
      </c>
      <c r="E11144"/>
      <c r="F11144"/>
      <c r="G11144"/>
      <c r="H11144"/>
      <c r="I11144"/>
      <c r="J11144"/>
      <c r="U11144" s="43"/>
      <c r="AE11144"/>
    </row>
    <row r="11145" spans="1:31">
      <c r="A11145">
        <v>28120</v>
      </c>
      <c r="B11145" t="s">
        <v>9832</v>
      </c>
      <c r="C11145" t="s">
        <v>33480</v>
      </c>
      <c r="D11145" t="s">
        <v>33476</v>
      </c>
      <c r="E11145"/>
      <c r="F11145"/>
      <c r="G11145"/>
      <c r="H11145"/>
      <c r="I11145"/>
      <c r="J11145"/>
      <c r="U11145" s="43"/>
      <c r="AE11145"/>
    </row>
    <row r="11146" spans="1:31">
      <c r="A11146">
        <v>28300</v>
      </c>
      <c r="B11146" t="s">
        <v>9833</v>
      </c>
      <c r="C11146" t="s">
        <v>33480</v>
      </c>
      <c r="D11146" t="s">
        <v>33476</v>
      </c>
      <c r="E11146"/>
      <c r="F11146"/>
      <c r="G11146"/>
      <c r="H11146"/>
      <c r="I11146"/>
      <c r="J11146"/>
      <c r="U11146" s="43"/>
      <c r="AE11146"/>
    </row>
    <row r="11147" spans="1:31">
      <c r="A11147">
        <v>28320</v>
      </c>
      <c r="B11147" t="s">
        <v>9834</v>
      </c>
      <c r="C11147" t="s">
        <v>33480</v>
      </c>
      <c r="D11147" t="s">
        <v>33476</v>
      </c>
      <c r="E11147"/>
      <c r="F11147"/>
      <c r="G11147"/>
      <c r="H11147"/>
      <c r="I11147"/>
      <c r="J11147"/>
      <c r="U11147" s="43"/>
      <c r="AE11147"/>
    </row>
    <row r="11148" spans="1:31">
      <c r="A11148">
        <v>28320</v>
      </c>
      <c r="B11148" t="s">
        <v>9834</v>
      </c>
      <c r="C11148" t="s">
        <v>33480</v>
      </c>
      <c r="D11148" t="s">
        <v>33476</v>
      </c>
      <c r="E11148"/>
      <c r="F11148"/>
      <c r="G11148"/>
      <c r="H11148"/>
      <c r="I11148"/>
      <c r="J11148"/>
      <c r="U11148" s="43"/>
      <c r="AE11148"/>
    </row>
    <row r="11149" spans="1:31">
      <c r="A11149">
        <v>28630</v>
      </c>
      <c r="B11149" t="s">
        <v>9835</v>
      </c>
      <c r="C11149" t="s">
        <v>33480</v>
      </c>
      <c r="D11149" t="s">
        <v>33476</v>
      </c>
      <c r="E11149"/>
      <c r="F11149"/>
      <c r="G11149"/>
      <c r="H11149"/>
      <c r="I11149"/>
      <c r="J11149"/>
      <c r="U11149" s="43"/>
      <c r="AE11149"/>
    </row>
    <row r="11150" spans="1:31">
      <c r="A11150">
        <v>28310</v>
      </c>
      <c r="B11150" t="s">
        <v>9836</v>
      </c>
      <c r="C11150" t="s">
        <v>33480</v>
      </c>
      <c r="D11150" t="s">
        <v>33476</v>
      </c>
      <c r="E11150"/>
      <c r="F11150"/>
      <c r="G11150"/>
      <c r="H11150"/>
      <c r="I11150"/>
      <c r="J11150"/>
      <c r="U11150" s="43"/>
      <c r="AE11150"/>
    </row>
    <row r="11151" spans="1:31">
      <c r="A11151">
        <v>28310</v>
      </c>
      <c r="B11151" t="s">
        <v>9837</v>
      </c>
      <c r="C11151" t="s">
        <v>33480</v>
      </c>
      <c r="D11151" t="s">
        <v>33476</v>
      </c>
      <c r="E11151"/>
      <c r="F11151"/>
      <c r="G11151"/>
      <c r="H11151"/>
      <c r="I11151"/>
      <c r="J11151"/>
      <c r="U11151" s="43"/>
      <c r="AE11151"/>
    </row>
    <row r="11152" spans="1:31">
      <c r="A11152">
        <v>28330</v>
      </c>
      <c r="B11152" t="s">
        <v>9838</v>
      </c>
      <c r="C11152" t="s">
        <v>33477</v>
      </c>
      <c r="D11152" t="s">
        <v>33476</v>
      </c>
      <c r="E11152"/>
      <c r="F11152"/>
      <c r="G11152"/>
      <c r="H11152"/>
      <c r="I11152"/>
      <c r="J11152"/>
      <c r="U11152" s="43"/>
      <c r="AE11152"/>
    </row>
    <row r="11153" spans="1:31">
      <c r="A11153">
        <v>28140</v>
      </c>
      <c r="B11153" t="s">
        <v>9839</v>
      </c>
      <c r="C11153" t="s">
        <v>33480</v>
      </c>
      <c r="D11153" t="s">
        <v>33476</v>
      </c>
      <c r="E11153"/>
      <c r="F11153"/>
      <c r="G11153"/>
      <c r="H11153"/>
      <c r="I11153"/>
      <c r="J11153"/>
      <c r="U11153" s="43"/>
      <c r="AE11153"/>
    </row>
    <row r="11154" spans="1:31">
      <c r="A11154">
        <v>28140</v>
      </c>
      <c r="B11154" t="s">
        <v>9840</v>
      </c>
      <c r="C11154" t="s">
        <v>33480</v>
      </c>
      <c r="D11154" t="s">
        <v>33476</v>
      </c>
      <c r="E11154"/>
      <c r="F11154"/>
      <c r="G11154"/>
      <c r="H11154"/>
      <c r="I11154"/>
      <c r="J11154"/>
      <c r="U11154" s="43"/>
      <c r="AE11154"/>
    </row>
    <row r="11155" spans="1:31">
      <c r="A11155">
        <v>28270</v>
      </c>
      <c r="B11155" t="s">
        <v>9841</v>
      </c>
      <c r="C11155" t="s">
        <v>33480</v>
      </c>
      <c r="D11155" t="s">
        <v>33476</v>
      </c>
      <c r="E11155"/>
      <c r="F11155"/>
      <c r="G11155"/>
      <c r="H11155"/>
      <c r="I11155"/>
      <c r="J11155"/>
      <c r="U11155" s="43"/>
      <c r="AE11155"/>
    </row>
    <row r="11156" spans="1:31">
      <c r="A11156">
        <v>28480</v>
      </c>
      <c r="B11156" t="s">
        <v>9842</v>
      </c>
      <c r="C11156" t="s">
        <v>33478</v>
      </c>
      <c r="D11156" t="s">
        <v>33482</v>
      </c>
      <c r="E11156"/>
      <c r="F11156"/>
      <c r="G11156"/>
      <c r="H11156"/>
      <c r="I11156"/>
      <c r="J11156"/>
      <c r="U11156" s="43"/>
      <c r="AE11156"/>
    </row>
    <row r="11157" spans="1:31">
      <c r="A11157">
        <v>28150</v>
      </c>
      <c r="B11157" t="s">
        <v>9843</v>
      </c>
      <c r="C11157" t="s">
        <v>33480</v>
      </c>
      <c r="D11157" t="s">
        <v>33476</v>
      </c>
      <c r="E11157"/>
      <c r="F11157"/>
      <c r="G11157"/>
      <c r="H11157"/>
      <c r="I11157"/>
      <c r="J11157"/>
      <c r="U11157" s="43"/>
      <c r="AE11157"/>
    </row>
    <row r="11158" spans="1:31">
      <c r="A11158">
        <v>28240</v>
      </c>
      <c r="B11158" t="s">
        <v>9844</v>
      </c>
      <c r="C11158" t="s">
        <v>33478</v>
      </c>
      <c r="D11158" t="s">
        <v>33482</v>
      </c>
      <c r="E11158"/>
      <c r="F11158"/>
      <c r="G11158"/>
      <c r="H11158"/>
      <c r="I11158"/>
      <c r="J11158"/>
      <c r="U11158" s="43"/>
      <c r="AE11158"/>
    </row>
    <row r="11159" spans="1:31">
      <c r="A11159">
        <v>28300</v>
      </c>
      <c r="B11159" t="s">
        <v>9845</v>
      </c>
      <c r="C11159" t="s">
        <v>33480</v>
      </c>
      <c r="D11159" t="s">
        <v>33476</v>
      </c>
      <c r="E11159"/>
      <c r="F11159"/>
      <c r="G11159"/>
      <c r="H11159"/>
      <c r="I11159"/>
      <c r="J11159"/>
      <c r="U11159" s="43"/>
      <c r="AE11159"/>
    </row>
    <row r="11160" spans="1:31">
      <c r="A11160">
        <v>28300</v>
      </c>
      <c r="B11160" t="s">
        <v>9845</v>
      </c>
      <c r="C11160" t="s">
        <v>33480</v>
      </c>
      <c r="D11160" t="s">
        <v>33476</v>
      </c>
      <c r="E11160"/>
      <c r="F11160"/>
      <c r="G11160"/>
      <c r="H11160"/>
      <c r="I11160"/>
      <c r="J11160"/>
      <c r="U11160" s="43"/>
      <c r="AE11160"/>
    </row>
    <row r="11161" spans="1:31">
      <c r="A11161">
        <v>28630</v>
      </c>
      <c r="B11161" t="s">
        <v>9846</v>
      </c>
      <c r="C11161" t="s">
        <v>33480</v>
      </c>
      <c r="D11161" t="s">
        <v>33476</v>
      </c>
      <c r="E11161"/>
      <c r="F11161"/>
      <c r="G11161"/>
      <c r="H11161"/>
      <c r="I11161"/>
      <c r="J11161"/>
      <c r="U11161" s="43"/>
      <c r="AE11161"/>
    </row>
    <row r="11162" spans="1:31">
      <c r="A11162">
        <v>28260</v>
      </c>
      <c r="B11162" t="s">
        <v>9847</v>
      </c>
      <c r="C11162" t="s">
        <v>33480</v>
      </c>
      <c r="D11162" t="s">
        <v>33476</v>
      </c>
      <c r="E11162"/>
      <c r="F11162"/>
      <c r="G11162"/>
      <c r="H11162"/>
      <c r="I11162"/>
      <c r="J11162"/>
      <c r="U11162" s="43"/>
      <c r="AE11162"/>
    </row>
    <row r="11163" spans="1:31">
      <c r="A11163">
        <v>28270</v>
      </c>
      <c r="B11163" t="s">
        <v>9848</v>
      </c>
      <c r="C11163" t="s">
        <v>33480</v>
      </c>
      <c r="D11163" t="s">
        <v>33476</v>
      </c>
      <c r="E11163"/>
      <c r="F11163"/>
      <c r="G11163"/>
      <c r="H11163"/>
      <c r="I11163"/>
      <c r="J11163"/>
      <c r="U11163" s="43"/>
      <c r="AE11163"/>
    </row>
    <row r="11164" spans="1:31">
      <c r="A11164">
        <v>28330</v>
      </c>
      <c r="B11164" t="s">
        <v>9849</v>
      </c>
      <c r="C11164" t="s">
        <v>33477</v>
      </c>
      <c r="D11164" t="s">
        <v>33476</v>
      </c>
      <c r="E11164"/>
      <c r="F11164"/>
      <c r="G11164"/>
      <c r="H11164"/>
      <c r="I11164"/>
      <c r="J11164"/>
      <c r="U11164" s="43"/>
      <c r="AE11164"/>
    </row>
    <row r="11165" spans="1:31">
      <c r="A11165">
        <v>28700</v>
      </c>
      <c r="B11165" t="s">
        <v>9850</v>
      </c>
      <c r="C11165" t="s">
        <v>33480</v>
      </c>
      <c r="D11165" t="s">
        <v>33476</v>
      </c>
      <c r="E11165"/>
      <c r="F11165"/>
      <c r="G11165"/>
      <c r="H11165"/>
      <c r="I11165"/>
      <c r="J11165"/>
      <c r="U11165" s="43"/>
      <c r="AE11165"/>
    </row>
    <row r="11166" spans="1:31">
      <c r="A11166">
        <v>28190</v>
      </c>
      <c r="B11166" t="s">
        <v>9851</v>
      </c>
      <c r="C11166" t="s">
        <v>33480</v>
      </c>
      <c r="D11166" t="s">
        <v>33476</v>
      </c>
      <c r="E11166"/>
      <c r="F11166"/>
      <c r="G11166"/>
      <c r="H11166"/>
      <c r="I11166"/>
      <c r="J11166"/>
      <c r="U11166" s="43"/>
      <c r="AE11166"/>
    </row>
    <row r="11167" spans="1:31">
      <c r="A11167">
        <v>28120</v>
      </c>
      <c r="B11167" t="s">
        <v>9852</v>
      </c>
      <c r="C11167" t="s">
        <v>33480</v>
      </c>
      <c r="D11167" t="s">
        <v>33476</v>
      </c>
      <c r="E11167"/>
      <c r="F11167"/>
      <c r="G11167"/>
      <c r="H11167"/>
      <c r="I11167"/>
      <c r="J11167"/>
      <c r="U11167" s="43"/>
      <c r="AE11167"/>
    </row>
    <row r="11168" spans="1:31">
      <c r="A11168">
        <v>28500</v>
      </c>
      <c r="B11168" t="s">
        <v>9853</v>
      </c>
      <c r="C11168" t="s">
        <v>33480</v>
      </c>
      <c r="D11168" t="s">
        <v>33476</v>
      </c>
      <c r="E11168"/>
      <c r="F11168"/>
      <c r="G11168"/>
      <c r="H11168"/>
      <c r="I11168"/>
      <c r="J11168"/>
      <c r="U11168" s="43"/>
      <c r="AE11168"/>
    </row>
    <row r="11169" spans="1:31">
      <c r="A11169">
        <v>28340</v>
      </c>
      <c r="B11169" t="s">
        <v>9854</v>
      </c>
      <c r="C11169" t="s">
        <v>33478</v>
      </c>
      <c r="D11169" t="s">
        <v>33482</v>
      </c>
      <c r="E11169"/>
      <c r="F11169"/>
      <c r="G11169"/>
      <c r="H11169"/>
      <c r="I11169"/>
      <c r="J11169"/>
      <c r="U11169" s="43"/>
      <c r="AE11169"/>
    </row>
    <row r="11170" spans="1:31">
      <c r="A11170">
        <v>28150</v>
      </c>
      <c r="B11170" t="s">
        <v>9855</v>
      </c>
      <c r="C11170" t="s">
        <v>33480</v>
      </c>
      <c r="D11170" t="s">
        <v>33476</v>
      </c>
      <c r="E11170"/>
      <c r="F11170"/>
      <c r="G11170"/>
      <c r="H11170"/>
      <c r="I11170"/>
      <c r="J11170"/>
      <c r="U11170" s="43"/>
      <c r="AE11170"/>
    </row>
    <row r="11171" spans="1:31">
      <c r="A11171">
        <v>28360</v>
      </c>
      <c r="B11171" t="s">
        <v>9856</v>
      </c>
      <c r="C11171" t="s">
        <v>33480</v>
      </c>
      <c r="D11171" t="s">
        <v>33476</v>
      </c>
      <c r="E11171"/>
      <c r="F11171"/>
      <c r="G11171"/>
      <c r="H11171"/>
      <c r="I11171"/>
      <c r="J11171"/>
      <c r="U11171" s="43"/>
      <c r="AE11171"/>
    </row>
    <row r="11172" spans="1:31">
      <c r="A11172">
        <v>28360</v>
      </c>
      <c r="B11172" t="s">
        <v>9856</v>
      </c>
      <c r="C11172" t="s">
        <v>33480</v>
      </c>
      <c r="D11172" t="s">
        <v>33476</v>
      </c>
      <c r="E11172"/>
      <c r="F11172"/>
      <c r="G11172"/>
      <c r="H11172"/>
      <c r="I11172"/>
      <c r="J11172"/>
      <c r="U11172" s="43"/>
      <c r="AE11172"/>
    </row>
    <row r="11173" spans="1:31">
      <c r="A11173">
        <v>28150</v>
      </c>
      <c r="B11173" t="s">
        <v>9857</v>
      </c>
      <c r="C11173" t="s">
        <v>33480</v>
      </c>
      <c r="D11173" t="s">
        <v>33476</v>
      </c>
      <c r="E11173"/>
      <c r="F11173"/>
      <c r="G11173"/>
      <c r="H11173"/>
      <c r="I11173"/>
      <c r="J11173"/>
      <c r="U11173" s="43"/>
      <c r="AE11173"/>
    </row>
    <row r="11174" spans="1:31">
      <c r="A11174">
        <v>28260</v>
      </c>
      <c r="B11174" t="s">
        <v>702</v>
      </c>
      <c r="C11174" t="s">
        <v>33480</v>
      </c>
      <c r="D11174" t="s">
        <v>33476</v>
      </c>
      <c r="E11174"/>
      <c r="F11174"/>
      <c r="G11174"/>
      <c r="H11174"/>
      <c r="I11174"/>
      <c r="J11174"/>
      <c r="U11174" s="43"/>
      <c r="AE11174"/>
    </row>
    <row r="11175" spans="1:31">
      <c r="A11175">
        <v>28800</v>
      </c>
      <c r="B11175" t="s">
        <v>9858</v>
      </c>
      <c r="C11175" t="s">
        <v>33480</v>
      </c>
      <c r="D11175" t="s">
        <v>33476</v>
      </c>
      <c r="E11175"/>
      <c r="F11175"/>
      <c r="G11175"/>
      <c r="H11175"/>
      <c r="I11175"/>
      <c r="J11175"/>
      <c r="U11175" s="43"/>
      <c r="AE11175"/>
    </row>
    <row r="11176" spans="1:31">
      <c r="A11176">
        <v>28130</v>
      </c>
      <c r="B11176" t="s">
        <v>9859</v>
      </c>
      <c r="C11176" t="s">
        <v>33480</v>
      </c>
      <c r="D11176" t="s">
        <v>33476</v>
      </c>
      <c r="E11176"/>
      <c r="F11176"/>
      <c r="G11176"/>
      <c r="H11176"/>
      <c r="I11176"/>
      <c r="J11176"/>
      <c r="U11176" s="43"/>
      <c r="AE11176"/>
    </row>
    <row r="11177" spans="1:31">
      <c r="A11177">
        <v>28170</v>
      </c>
      <c r="B11177" t="s">
        <v>9860</v>
      </c>
      <c r="C11177" t="s">
        <v>33480</v>
      </c>
      <c r="D11177" t="s">
        <v>33476</v>
      </c>
      <c r="E11177"/>
      <c r="F11177"/>
      <c r="G11177"/>
      <c r="H11177"/>
      <c r="I11177"/>
      <c r="J11177"/>
      <c r="U11177" s="43"/>
      <c r="AE11177"/>
    </row>
    <row r="11178" spans="1:31">
      <c r="A11178">
        <v>28210</v>
      </c>
      <c r="B11178" t="s">
        <v>9861</v>
      </c>
      <c r="C11178" t="s">
        <v>33480</v>
      </c>
      <c r="D11178" t="s">
        <v>33476</v>
      </c>
      <c r="E11178"/>
      <c r="F11178"/>
      <c r="G11178"/>
      <c r="H11178"/>
      <c r="I11178"/>
      <c r="J11178"/>
      <c r="U11178" s="43"/>
      <c r="AE11178"/>
    </row>
    <row r="11179" spans="1:31">
      <c r="A11179">
        <v>28210</v>
      </c>
      <c r="B11179" t="s">
        <v>9862</v>
      </c>
      <c r="C11179" t="s">
        <v>33480</v>
      </c>
      <c r="D11179" t="s">
        <v>33476</v>
      </c>
      <c r="E11179"/>
      <c r="F11179"/>
      <c r="G11179"/>
      <c r="H11179"/>
      <c r="I11179"/>
      <c r="J11179"/>
      <c r="U11179" s="43"/>
      <c r="AE11179"/>
    </row>
    <row r="11180" spans="1:31">
      <c r="A11180">
        <v>28410</v>
      </c>
      <c r="B11180" t="s">
        <v>9863</v>
      </c>
      <c r="C11180" t="s">
        <v>33480</v>
      </c>
      <c r="D11180" t="s">
        <v>33481</v>
      </c>
      <c r="E11180"/>
      <c r="F11180"/>
      <c r="G11180"/>
      <c r="H11180"/>
      <c r="I11180"/>
      <c r="J11180"/>
      <c r="U11180" s="43"/>
      <c r="AE11180"/>
    </row>
    <row r="11181" spans="1:31">
      <c r="A11181">
        <v>28410</v>
      </c>
      <c r="B11181" t="s">
        <v>9863</v>
      </c>
      <c r="C11181" t="s">
        <v>33480</v>
      </c>
      <c r="D11181" t="s">
        <v>33481</v>
      </c>
      <c r="E11181"/>
      <c r="F11181"/>
      <c r="G11181"/>
      <c r="H11181"/>
      <c r="I11181"/>
      <c r="J11181"/>
      <c r="U11181" s="43"/>
      <c r="AE11181"/>
    </row>
    <row r="11182" spans="1:31">
      <c r="A11182">
        <v>28800</v>
      </c>
      <c r="B11182" t="s">
        <v>9864</v>
      </c>
      <c r="C11182" t="s">
        <v>33480</v>
      </c>
      <c r="D11182" t="s">
        <v>33476</v>
      </c>
      <c r="E11182"/>
      <c r="F11182"/>
      <c r="G11182"/>
      <c r="H11182"/>
      <c r="I11182"/>
      <c r="J11182"/>
      <c r="U11182" s="43"/>
      <c r="AE11182"/>
    </row>
    <row r="11183" spans="1:31">
      <c r="A11183">
        <v>28210</v>
      </c>
      <c r="B11183" t="s">
        <v>9865</v>
      </c>
      <c r="C11183" t="s">
        <v>33480</v>
      </c>
      <c r="D11183" t="s">
        <v>33476</v>
      </c>
      <c r="E11183"/>
      <c r="F11183"/>
      <c r="G11183"/>
      <c r="H11183"/>
      <c r="I11183"/>
      <c r="J11183"/>
      <c r="U11183" s="43"/>
      <c r="AE11183"/>
    </row>
    <row r="11184" spans="1:31">
      <c r="A11184">
        <v>28270</v>
      </c>
      <c r="B11184" t="s">
        <v>9866</v>
      </c>
      <c r="C11184" t="s">
        <v>33480</v>
      </c>
      <c r="D11184" t="s">
        <v>33476</v>
      </c>
      <c r="E11184"/>
      <c r="F11184"/>
      <c r="G11184"/>
      <c r="H11184"/>
      <c r="I11184"/>
      <c r="J11184"/>
      <c r="U11184" s="43"/>
      <c r="AE11184"/>
    </row>
    <row r="11185" spans="1:31">
      <c r="A11185">
        <v>28300</v>
      </c>
      <c r="B11185" t="s">
        <v>9867</v>
      </c>
      <c r="C11185" t="s">
        <v>33480</v>
      </c>
      <c r="D11185" t="s">
        <v>33476</v>
      </c>
      <c r="E11185"/>
      <c r="F11185"/>
      <c r="G11185"/>
      <c r="H11185"/>
      <c r="I11185"/>
      <c r="J11185"/>
      <c r="U11185" s="43"/>
      <c r="AE11185"/>
    </row>
    <row r="11186" spans="1:31">
      <c r="A11186">
        <v>28160</v>
      </c>
      <c r="B11186" t="s">
        <v>9868</v>
      </c>
      <c r="C11186" t="s">
        <v>33480</v>
      </c>
      <c r="D11186" t="s">
        <v>33482</v>
      </c>
      <c r="E11186"/>
      <c r="F11186"/>
      <c r="G11186"/>
      <c r="H11186"/>
      <c r="I11186"/>
      <c r="J11186"/>
      <c r="U11186" s="43"/>
      <c r="AE11186"/>
    </row>
    <row r="11187" spans="1:31">
      <c r="A11187">
        <v>28410</v>
      </c>
      <c r="B11187" t="s">
        <v>9869</v>
      </c>
      <c r="C11187" t="s">
        <v>33480</v>
      </c>
      <c r="D11187" t="s">
        <v>33481</v>
      </c>
      <c r="E11187"/>
      <c r="F11187"/>
      <c r="G11187"/>
      <c r="H11187"/>
      <c r="I11187"/>
      <c r="J11187"/>
      <c r="U11187" s="43"/>
      <c r="AE11187"/>
    </row>
    <row r="11188" spans="1:31">
      <c r="A11188">
        <v>28410</v>
      </c>
      <c r="B11188" t="s">
        <v>9870</v>
      </c>
      <c r="C11188" t="s">
        <v>33480</v>
      </c>
      <c r="D11188" t="s">
        <v>33481</v>
      </c>
      <c r="E11188"/>
      <c r="F11188"/>
      <c r="G11188"/>
      <c r="H11188"/>
      <c r="I11188"/>
      <c r="J11188"/>
      <c r="U11188" s="43"/>
      <c r="AE11188"/>
    </row>
    <row r="11189" spans="1:31">
      <c r="A11189">
        <v>28800</v>
      </c>
      <c r="B11189" t="s">
        <v>9871</v>
      </c>
      <c r="C11189" t="s">
        <v>33480</v>
      </c>
      <c r="D11189" t="s">
        <v>33476</v>
      </c>
      <c r="E11189"/>
      <c r="F11189"/>
      <c r="G11189"/>
      <c r="H11189"/>
      <c r="I11189"/>
      <c r="J11189"/>
      <c r="U11189" s="43"/>
      <c r="AE11189"/>
    </row>
    <row r="11190" spans="1:31">
      <c r="A11190">
        <v>28120</v>
      </c>
      <c r="B11190" t="s">
        <v>4660</v>
      </c>
      <c r="C11190" t="s">
        <v>33480</v>
      </c>
      <c r="D11190" t="s">
        <v>33476</v>
      </c>
      <c r="E11190"/>
      <c r="F11190"/>
      <c r="G11190"/>
      <c r="H11190"/>
      <c r="I11190"/>
      <c r="J11190"/>
      <c r="U11190" s="43"/>
      <c r="AE11190"/>
    </row>
    <row r="11191" spans="1:31">
      <c r="A11191">
        <v>28300</v>
      </c>
      <c r="B11191" t="s">
        <v>9872</v>
      </c>
      <c r="C11191" t="s">
        <v>33480</v>
      </c>
      <c r="D11191" t="s">
        <v>33476</v>
      </c>
      <c r="E11191"/>
      <c r="F11191"/>
      <c r="G11191"/>
      <c r="H11191"/>
      <c r="I11191"/>
      <c r="J11191"/>
      <c r="U11191" s="43"/>
      <c r="AE11191"/>
    </row>
    <row r="11192" spans="1:31">
      <c r="A11192">
        <v>28300</v>
      </c>
      <c r="B11192" t="s">
        <v>9873</v>
      </c>
      <c r="C11192" t="s">
        <v>33480</v>
      </c>
      <c r="D11192" t="s">
        <v>33476</v>
      </c>
      <c r="E11192"/>
      <c r="F11192"/>
      <c r="G11192"/>
      <c r="H11192"/>
      <c r="I11192"/>
      <c r="J11192"/>
      <c r="U11192" s="43"/>
      <c r="AE11192"/>
    </row>
    <row r="11193" spans="1:31">
      <c r="A11193">
        <v>28240</v>
      </c>
      <c r="B11193" t="s">
        <v>9874</v>
      </c>
      <c r="C11193" t="s">
        <v>33478</v>
      </c>
      <c r="D11193" t="s">
        <v>33482</v>
      </c>
      <c r="E11193"/>
      <c r="F11193"/>
      <c r="G11193"/>
      <c r="H11193"/>
      <c r="I11193"/>
      <c r="J11193"/>
      <c r="U11193" s="43"/>
      <c r="AE11193"/>
    </row>
    <row r="11194" spans="1:31">
      <c r="A11194">
        <v>28400</v>
      </c>
      <c r="B11194" t="s">
        <v>9875</v>
      </c>
      <c r="C11194" t="s">
        <v>33477</v>
      </c>
      <c r="D11194" t="s">
        <v>33482</v>
      </c>
      <c r="E11194"/>
      <c r="F11194"/>
      <c r="G11194"/>
      <c r="H11194"/>
      <c r="I11194"/>
      <c r="J11194"/>
      <c r="U11194" s="43"/>
      <c r="AE11194"/>
    </row>
    <row r="11195" spans="1:31">
      <c r="A11195">
        <v>28700</v>
      </c>
      <c r="B11195" t="s">
        <v>9876</v>
      </c>
      <c r="C11195" t="s">
        <v>33480</v>
      </c>
      <c r="D11195" t="s">
        <v>33476</v>
      </c>
      <c r="E11195"/>
      <c r="F11195"/>
      <c r="G11195"/>
      <c r="H11195"/>
      <c r="I11195"/>
      <c r="J11195"/>
      <c r="U11195" s="43"/>
      <c r="AE11195"/>
    </row>
    <row r="11196" spans="1:31">
      <c r="A11196">
        <v>28700</v>
      </c>
      <c r="B11196" t="s">
        <v>9877</v>
      </c>
      <c r="C11196" t="s">
        <v>33480</v>
      </c>
      <c r="D11196" t="s">
        <v>33476</v>
      </c>
      <c r="E11196"/>
      <c r="F11196"/>
      <c r="G11196"/>
      <c r="H11196"/>
      <c r="I11196"/>
      <c r="J11196"/>
      <c r="U11196" s="43"/>
      <c r="AE11196"/>
    </row>
    <row r="11197" spans="1:31">
      <c r="A11197">
        <v>28200</v>
      </c>
      <c r="B11197" t="s">
        <v>9878</v>
      </c>
      <c r="C11197" t="s">
        <v>33480</v>
      </c>
      <c r="D11197" t="s">
        <v>33476</v>
      </c>
      <c r="E11197"/>
      <c r="F11197"/>
      <c r="G11197"/>
      <c r="H11197"/>
      <c r="I11197"/>
      <c r="J11197"/>
      <c r="U11197" s="43"/>
      <c r="AE11197"/>
    </row>
    <row r="11198" spans="1:31">
      <c r="A11198">
        <v>28500</v>
      </c>
      <c r="B11198" t="s">
        <v>9879</v>
      </c>
      <c r="C11198" t="s">
        <v>33480</v>
      </c>
      <c r="D11198" t="s">
        <v>33476</v>
      </c>
      <c r="E11198"/>
      <c r="F11198"/>
      <c r="G11198"/>
      <c r="H11198"/>
      <c r="I11198"/>
      <c r="J11198"/>
      <c r="U11198" s="43"/>
      <c r="AE11198"/>
    </row>
    <row r="11199" spans="1:31">
      <c r="A11199">
        <v>28340</v>
      </c>
      <c r="B11199" t="s">
        <v>9880</v>
      </c>
      <c r="C11199" t="s">
        <v>33478</v>
      </c>
      <c r="D11199" t="s">
        <v>33482</v>
      </c>
      <c r="E11199"/>
      <c r="F11199"/>
      <c r="G11199"/>
      <c r="H11199"/>
      <c r="I11199"/>
      <c r="J11199"/>
      <c r="U11199" s="43"/>
      <c r="AE11199"/>
    </row>
    <row r="11200" spans="1:31">
      <c r="A11200">
        <v>28330</v>
      </c>
      <c r="B11200" t="s">
        <v>9881</v>
      </c>
      <c r="C11200" t="s">
        <v>33477</v>
      </c>
      <c r="D11200" t="s">
        <v>33476</v>
      </c>
      <c r="E11200"/>
      <c r="F11200"/>
      <c r="G11200"/>
      <c r="H11200"/>
      <c r="I11200"/>
      <c r="J11200"/>
      <c r="U11200" s="43"/>
      <c r="AE11200"/>
    </row>
    <row r="11201" spans="1:31">
      <c r="A11201">
        <v>28290</v>
      </c>
      <c r="B11201" t="s">
        <v>9882</v>
      </c>
      <c r="C11201" t="s">
        <v>33480</v>
      </c>
      <c r="D11201" t="s">
        <v>33482</v>
      </c>
      <c r="E11201"/>
      <c r="F11201"/>
      <c r="G11201"/>
      <c r="H11201"/>
      <c r="I11201"/>
      <c r="J11201"/>
      <c r="U11201" s="43"/>
      <c r="AE11201"/>
    </row>
    <row r="11202" spans="1:31">
      <c r="A11202">
        <v>28330</v>
      </c>
      <c r="B11202" t="s">
        <v>9883</v>
      </c>
      <c r="C11202" t="s">
        <v>33477</v>
      </c>
      <c r="D11202" t="s">
        <v>33476</v>
      </c>
      <c r="E11202"/>
      <c r="F11202"/>
      <c r="G11202"/>
      <c r="H11202"/>
      <c r="I11202"/>
      <c r="J11202"/>
      <c r="U11202" s="43"/>
      <c r="AE11202"/>
    </row>
    <row r="11203" spans="1:31">
      <c r="A11203">
        <v>28120</v>
      </c>
      <c r="B11203" t="s">
        <v>9884</v>
      </c>
      <c r="C11203" t="s">
        <v>33480</v>
      </c>
      <c r="D11203" t="s">
        <v>33476</v>
      </c>
      <c r="E11203"/>
      <c r="F11203"/>
      <c r="G11203"/>
      <c r="H11203"/>
      <c r="I11203"/>
      <c r="J11203"/>
      <c r="U11203" s="43"/>
      <c r="AE11203"/>
    </row>
    <row r="11204" spans="1:31">
      <c r="A11204">
        <v>28500</v>
      </c>
      <c r="B11204" t="s">
        <v>9885</v>
      </c>
      <c r="C11204" t="s">
        <v>33480</v>
      </c>
      <c r="D11204" t="s">
        <v>33476</v>
      </c>
      <c r="E11204"/>
      <c r="F11204"/>
      <c r="G11204"/>
      <c r="H11204"/>
      <c r="I11204"/>
      <c r="J11204"/>
      <c r="U11204" s="43"/>
      <c r="AE11204"/>
    </row>
    <row r="11205" spans="1:31">
      <c r="A11205">
        <v>28130</v>
      </c>
      <c r="B11205" t="s">
        <v>9886</v>
      </c>
      <c r="C11205" t="s">
        <v>33480</v>
      </c>
      <c r="D11205" t="s">
        <v>33476</v>
      </c>
      <c r="E11205"/>
      <c r="F11205"/>
      <c r="G11205"/>
      <c r="H11205"/>
      <c r="I11205"/>
      <c r="J11205"/>
      <c r="U11205" s="43"/>
      <c r="AE11205"/>
    </row>
    <row r="11206" spans="1:31">
      <c r="A11206">
        <v>28000</v>
      </c>
      <c r="B11206" t="s">
        <v>9887</v>
      </c>
      <c r="C11206" t="s">
        <v>33480</v>
      </c>
      <c r="D11206" t="e">
        <v>#N/A</v>
      </c>
      <c r="E11206"/>
      <c r="F11206"/>
      <c r="G11206"/>
      <c r="H11206"/>
      <c r="I11206"/>
      <c r="J11206"/>
      <c r="U11206" s="43"/>
      <c r="AE11206"/>
    </row>
    <row r="11207" spans="1:31">
      <c r="A11207">
        <v>28480</v>
      </c>
      <c r="B11207" t="s">
        <v>9888</v>
      </c>
      <c r="C11207" t="s">
        <v>33478</v>
      </c>
      <c r="D11207" t="s">
        <v>33482</v>
      </c>
      <c r="E11207"/>
      <c r="F11207"/>
      <c r="G11207"/>
      <c r="H11207"/>
      <c r="I11207"/>
      <c r="J11207"/>
      <c r="U11207" s="43"/>
      <c r="AE11207"/>
    </row>
    <row r="11208" spans="1:31">
      <c r="A11208">
        <v>28270</v>
      </c>
      <c r="B11208" t="s">
        <v>9889</v>
      </c>
      <c r="C11208" t="s">
        <v>33480</v>
      </c>
      <c r="D11208" t="s">
        <v>33476</v>
      </c>
      <c r="E11208"/>
      <c r="F11208"/>
      <c r="G11208"/>
      <c r="H11208"/>
      <c r="I11208"/>
      <c r="J11208"/>
      <c r="U11208" s="43"/>
      <c r="AE11208"/>
    </row>
    <row r="11209" spans="1:31">
      <c r="A11209">
        <v>28200</v>
      </c>
      <c r="B11209" t="s">
        <v>9890</v>
      </c>
      <c r="C11209" t="s">
        <v>33480</v>
      </c>
      <c r="D11209" t="s">
        <v>33476</v>
      </c>
      <c r="E11209"/>
      <c r="F11209"/>
      <c r="G11209"/>
      <c r="H11209"/>
      <c r="I11209"/>
      <c r="J11209"/>
      <c r="U11209" s="43"/>
      <c r="AE11209"/>
    </row>
    <row r="11210" spans="1:31">
      <c r="A11210">
        <v>28170</v>
      </c>
      <c r="B11210" t="s">
        <v>9891</v>
      </c>
      <c r="C11210" t="s">
        <v>33480</v>
      </c>
      <c r="D11210" t="s">
        <v>33476</v>
      </c>
      <c r="E11210"/>
      <c r="F11210"/>
      <c r="G11210"/>
      <c r="H11210"/>
      <c r="I11210"/>
      <c r="J11210"/>
      <c r="U11210" s="43"/>
      <c r="AE11210"/>
    </row>
    <row r="11211" spans="1:31">
      <c r="A11211">
        <v>28270</v>
      </c>
      <c r="B11211" t="s">
        <v>9892</v>
      </c>
      <c r="C11211" t="s">
        <v>33480</v>
      </c>
      <c r="D11211" t="s">
        <v>33476</v>
      </c>
      <c r="E11211"/>
      <c r="F11211"/>
      <c r="G11211"/>
      <c r="H11211"/>
      <c r="I11211"/>
      <c r="J11211"/>
      <c r="U11211" s="43"/>
      <c r="AE11211"/>
    </row>
    <row r="11212" spans="1:31">
      <c r="A11212">
        <v>28120</v>
      </c>
      <c r="B11212" t="s">
        <v>9893</v>
      </c>
      <c r="C11212" t="s">
        <v>33480</v>
      </c>
      <c r="D11212" t="s">
        <v>33476</v>
      </c>
      <c r="E11212"/>
      <c r="F11212"/>
      <c r="G11212"/>
      <c r="H11212"/>
      <c r="I11212"/>
      <c r="J11212"/>
      <c r="U11212" s="43"/>
      <c r="AE11212"/>
    </row>
    <row r="11213" spans="1:31">
      <c r="A11213">
        <v>28700</v>
      </c>
      <c r="B11213" t="s">
        <v>298</v>
      </c>
      <c r="C11213" t="s">
        <v>33480</v>
      </c>
      <c r="D11213" t="s">
        <v>33476</v>
      </c>
      <c r="E11213"/>
      <c r="F11213"/>
      <c r="G11213"/>
      <c r="H11213"/>
      <c r="I11213"/>
      <c r="J11213"/>
      <c r="U11213" s="43"/>
      <c r="AE11213"/>
    </row>
    <row r="11214" spans="1:31">
      <c r="A11214">
        <v>28210</v>
      </c>
      <c r="B11214" t="s">
        <v>9894</v>
      </c>
      <c r="C11214" t="s">
        <v>33480</v>
      </c>
      <c r="D11214" t="s">
        <v>33476</v>
      </c>
      <c r="E11214"/>
      <c r="F11214"/>
      <c r="G11214"/>
      <c r="H11214"/>
      <c r="I11214"/>
      <c r="J11214"/>
      <c r="U11214" s="43"/>
      <c r="AE11214"/>
    </row>
    <row r="11215" spans="1:31">
      <c r="A11215">
        <v>28120</v>
      </c>
      <c r="B11215" t="s">
        <v>9895</v>
      </c>
      <c r="C11215" t="s">
        <v>33480</v>
      </c>
      <c r="D11215" t="s">
        <v>33476</v>
      </c>
      <c r="E11215"/>
      <c r="F11215"/>
      <c r="G11215"/>
      <c r="H11215"/>
      <c r="I11215"/>
      <c r="J11215"/>
      <c r="U11215" s="43"/>
      <c r="AE11215"/>
    </row>
    <row r="11216" spans="1:31">
      <c r="A11216">
        <v>28260</v>
      </c>
      <c r="B11216" t="s">
        <v>9896</v>
      </c>
      <c r="C11216" t="s">
        <v>33480</v>
      </c>
      <c r="D11216" t="s">
        <v>33476</v>
      </c>
      <c r="E11216"/>
      <c r="F11216"/>
      <c r="G11216"/>
      <c r="H11216"/>
      <c r="I11216"/>
      <c r="J11216"/>
      <c r="U11216" s="43"/>
      <c r="AE11216"/>
    </row>
    <row r="11217" spans="1:31">
      <c r="A11217">
        <v>28500</v>
      </c>
      <c r="B11217" t="s">
        <v>9897</v>
      </c>
      <c r="C11217" t="s">
        <v>33480</v>
      </c>
      <c r="D11217" t="s">
        <v>33476</v>
      </c>
      <c r="E11217"/>
      <c r="F11217"/>
      <c r="G11217"/>
      <c r="H11217"/>
      <c r="I11217"/>
      <c r="J11217"/>
      <c r="U11217" s="43"/>
      <c r="AE11217"/>
    </row>
    <row r="11218" spans="1:31">
      <c r="A11218">
        <v>28190</v>
      </c>
      <c r="B11218" t="s">
        <v>9898</v>
      </c>
      <c r="C11218" t="s">
        <v>33480</v>
      </c>
      <c r="D11218" t="s">
        <v>33476</v>
      </c>
      <c r="E11218"/>
      <c r="F11218"/>
      <c r="G11218"/>
      <c r="H11218"/>
      <c r="I11218"/>
      <c r="J11218"/>
      <c r="U11218" s="43"/>
      <c r="AE11218"/>
    </row>
    <row r="11219" spans="1:31">
      <c r="A11219">
        <v>28300</v>
      </c>
      <c r="B11219" t="s">
        <v>9899</v>
      </c>
      <c r="C11219" t="s">
        <v>33480</v>
      </c>
      <c r="D11219" t="s">
        <v>33476</v>
      </c>
      <c r="E11219"/>
      <c r="F11219"/>
      <c r="G11219"/>
      <c r="H11219"/>
      <c r="I11219"/>
      <c r="J11219"/>
      <c r="U11219" s="43"/>
      <c r="AE11219"/>
    </row>
    <row r="11220" spans="1:31">
      <c r="A11220">
        <v>28300</v>
      </c>
      <c r="B11220" t="s">
        <v>9900</v>
      </c>
      <c r="C11220" t="s">
        <v>33480</v>
      </c>
      <c r="D11220" t="s">
        <v>33476</v>
      </c>
      <c r="E11220"/>
      <c r="F11220"/>
      <c r="G11220"/>
      <c r="H11220"/>
      <c r="I11220"/>
      <c r="J11220"/>
      <c r="U11220" s="43"/>
      <c r="AE11220"/>
    </row>
    <row r="11221" spans="1:31">
      <c r="A11221">
        <v>28220</v>
      </c>
      <c r="B11221" t="s">
        <v>9901</v>
      </c>
      <c r="C11221" t="s">
        <v>33480</v>
      </c>
      <c r="D11221" t="s">
        <v>33476</v>
      </c>
      <c r="E11221"/>
      <c r="F11221"/>
      <c r="G11221"/>
      <c r="H11221"/>
      <c r="I11221"/>
      <c r="J11221"/>
      <c r="U11221" s="43"/>
      <c r="AE11221"/>
    </row>
    <row r="11222" spans="1:31">
      <c r="A11222">
        <v>28220</v>
      </c>
      <c r="B11222" t="s">
        <v>9901</v>
      </c>
      <c r="C11222" t="s">
        <v>33480</v>
      </c>
      <c r="D11222" t="s">
        <v>33476</v>
      </c>
      <c r="E11222"/>
      <c r="F11222"/>
      <c r="G11222"/>
      <c r="H11222"/>
      <c r="I11222"/>
      <c r="J11222"/>
      <c r="U11222" s="43"/>
      <c r="AE11222"/>
    </row>
    <row r="11223" spans="1:31">
      <c r="A11223">
        <v>28220</v>
      </c>
      <c r="B11223" t="s">
        <v>9901</v>
      </c>
      <c r="C11223" t="s">
        <v>33480</v>
      </c>
      <c r="D11223" t="s">
        <v>33476</v>
      </c>
      <c r="E11223"/>
      <c r="F11223"/>
      <c r="G11223"/>
      <c r="H11223"/>
      <c r="I11223"/>
      <c r="J11223"/>
      <c r="U11223" s="43"/>
      <c r="AE11223"/>
    </row>
    <row r="11224" spans="1:31">
      <c r="A11224">
        <v>28220</v>
      </c>
      <c r="B11224" t="s">
        <v>9901</v>
      </c>
      <c r="C11224" t="s">
        <v>33480</v>
      </c>
      <c r="D11224" t="s">
        <v>33476</v>
      </c>
      <c r="E11224"/>
      <c r="F11224"/>
      <c r="G11224"/>
      <c r="H11224"/>
      <c r="I11224"/>
      <c r="J11224"/>
      <c r="U11224" s="43"/>
      <c r="AE11224"/>
    </row>
    <row r="11225" spans="1:31">
      <c r="A11225">
        <v>28220</v>
      </c>
      <c r="B11225" t="s">
        <v>9901</v>
      </c>
      <c r="C11225" t="s">
        <v>33480</v>
      </c>
      <c r="D11225" t="s">
        <v>33476</v>
      </c>
      <c r="E11225"/>
      <c r="F11225"/>
      <c r="G11225"/>
      <c r="H11225"/>
      <c r="I11225"/>
      <c r="J11225"/>
      <c r="U11225" s="43"/>
      <c r="AE11225"/>
    </row>
    <row r="11226" spans="1:31">
      <c r="A11226">
        <v>28220</v>
      </c>
      <c r="B11226" t="s">
        <v>9901</v>
      </c>
      <c r="C11226" t="s">
        <v>33480</v>
      </c>
      <c r="D11226" t="s">
        <v>33476</v>
      </c>
      <c r="E11226"/>
      <c r="F11226"/>
      <c r="G11226"/>
      <c r="H11226"/>
      <c r="I11226"/>
      <c r="J11226"/>
      <c r="U11226" s="43"/>
      <c r="AE11226"/>
    </row>
    <row r="11227" spans="1:31">
      <c r="A11227">
        <v>28220</v>
      </c>
      <c r="B11227" t="s">
        <v>9901</v>
      </c>
      <c r="C11227" t="s">
        <v>33480</v>
      </c>
      <c r="D11227" t="s">
        <v>33476</v>
      </c>
      <c r="E11227"/>
      <c r="F11227"/>
      <c r="G11227"/>
      <c r="H11227"/>
      <c r="I11227"/>
      <c r="J11227"/>
      <c r="U11227" s="43"/>
      <c r="AE11227"/>
    </row>
    <row r="11228" spans="1:31">
      <c r="A11228">
        <v>28220</v>
      </c>
      <c r="B11228" t="s">
        <v>9901</v>
      </c>
      <c r="C11228" t="s">
        <v>33480</v>
      </c>
      <c r="D11228" t="s">
        <v>33476</v>
      </c>
      <c r="E11228"/>
      <c r="F11228"/>
      <c r="G11228"/>
      <c r="H11228"/>
      <c r="I11228"/>
      <c r="J11228"/>
      <c r="U11228" s="43"/>
      <c r="AE11228"/>
    </row>
    <row r="11229" spans="1:31">
      <c r="A11229">
        <v>28220</v>
      </c>
      <c r="B11229" t="s">
        <v>9901</v>
      </c>
      <c r="C11229" t="s">
        <v>33480</v>
      </c>
      <c r="D11229" t="s">
        <v>33476</v>
      </c>
      <c r="E11229"/>
      <c r="F11229"/>
      <c r="G11229"/>
      <c r="H11229"/>
      <c r="I11229"/>
      <c r="J11229"/>
      <c r="U11229" s="43"/>
      <c r="AE11229"/>
    </row>
    <row r="11230" spans="1:31">
      <c r="A11230">
        <v>28300</v>
      </c>
      <c r="B11230" t="s">
        <v>9902</v>
      </c>
      <c r="C11230" t="s">
        <v>33480</v>
      </c>
      <c r="D11230" t="s">
        <v>33476</v>
      </c>
      <c r="E11230"/>
      <c r="F11230"/>
      <c r="G11230"/>
      <c r="H11230"/>
      <c r="I11230"/>
      <c r="J11230"/>
      <c r="U11230" s="43"/>
      <c r="AE11230"/>
    </row>
    <row r="11231" spans="1:31">
      <c r="A11231">
        <v>28480</v>
      </c>
      <c r="B11231" t="s">
        <v>9903</v>
      </c>
      <c r="C11231" t="s">
        <v>33478</v>
      </c>
      <c r="D11231" t="s">
        <v>33482</v>
      </c>
      <c r="E11231"/>
      <c r="F11231"/>
      <c r="G11231"/>
      <c r="H11231"/>
      <c r="I11231"/>
      <c r="J11231"/>
      <c r="U11231" s="43"/>
      <c r="AE11231"/>
    </row>
    <row r="11232" spans="1:31">
      <c r="A11232">
        <v>28200</v>
      </c>
      <c r="B11232" t="s">
        <v>9904</v>
      </c>
      <c r="C11232" t="s">
        <v>33480</v>
      </c>
      <c r="D11232" t="s">
        <v>33476</v>
      </c>
      <c r="E11232"/>
      <c r="F11232"/>
      <c r="G11232"/>
      <c r="H11232"/>
      <c r="I11232"/>
      <c r="J11232"/>
      <c r="U11232" s="43"/>
      <c r="AE11232"/>
    </row>
    <row r="11233" spans="1:31">
      <c r="A11233">
        <v>28630</v>
      </c>
      <c r="B11233" t="s">
        <v>9905</v>
      </c>
      <c r="C11233" t="s">
        <v>33480</v>
      </c>
      <c r="D11233" t="s">
        <v>33476</v>
      </c>
      <c r="E11233"/>
      <c r="F11233"/>
      <c r="G11233"/>
      <c r="H11233"/>
      <c r="I11233"/>
      <c r="J11233"/>
      <c r="U11233" s="43"/>
      <c r="AE11233"/>
    </row>
    <row r="11234" spans="1:31">
      <c r="A11234">
        <v>28140</v>
      </c>
      <c r="B11234" t="s">
        <v>9906</v>
      </c>
      <c r="C11234" t="s">
        <v>33480</v>
      </c>
      <c r="D11234" t="s">
        <v>33476</v>
      </c>
      <c r="E11234"/>
      <c r="F11234"/>
      <c r="G11234"/>
      <c r="H11234"/>
      <c r="I11234"/>
      <c r="J11234"/>
      <c r="U11234" s="43"/>
      <c r="AE11234"/>
    </row>
    <row r="11235" spans="1:31">
      <c r="A11235">
        <v>28240</v>
      </c>
      <c r="B11235" t="s">
        <v>9907</v>
      </c>
      <c r="C11235" t="s">
        <v>33478</v>
      </c>
      <c r="D11235" t="s">
        <v>33482</v>
      </c>
      <c r="E11235"/>
      <c r="F11235"/>
      <c r="G11235"/>
      <c r="H11235"/>
      <c r="I11235"/>
      <c r="J11235"/>
      <c r="U11235" s="43"/>
      <c r="AE11235"/>
    </row>
    <row r="11236" spans="1:31">
      <c r="A11236">
        <v>28630</v>
      </c>
      <c r="B11236" t="s">
        <v>9908</v>
      </c>
      <c r="C11236" t="s">
        <v>33480</v>
      </c>
      <c r="D11236" t="s">
        <v>33476</v>
      </c>
      <c r="E11236"/>
      <c r="F11236"/>
      <c r="G11236"/>
      <c r="H11236"/>
      <c r="I11236"/>
      <c r="J11236"/>
      <c r="U11236" s="43"/>
      <c r="AE11236"/>
    </row>
    <row r="11237" spans="1:31">
      <c r="A11237">
        <v>28330</v>
      </c>
      <c r="B11237" t="s">
        <v>9909</v>
      </c>
      <c r="C11237" t="s">
        <v>33477</v>
      </c>
      <c r="D11237" t="s">
        <v>33476</v>
      </c>
      <c r="E11237"/>
      <c r="F11237"/>
      <c r="G11237"/>
      <c r="H11237"/>
      <c r="I11237"/>
      <c r="J11237"/>
      <c r="U11237" s="43"/>
      <c r="AE11237"/>
    </row>
    <row r="11238" spans="1:31">
      <c r="A11238">
        <v>28210</v>
      </c>
      <c r="B11238" t="s">
        <v>9910</v>
      </c>
      <c r="C11238" t="s">
        <v>33480</v>
      </c>
      <c r="D11238" t="s">
        <v>33476</v>
      </c>
      <c r="E11238"/>
      <c r="F11238"/>
      <c r="G11238"/>
      <c r="H11238"/>
      <c r="I11238"/>
      <c r="J11238"/>
      <c r="U11238" s="43"/>
      <c r="AE11238"/>
    </row>
    <row r="11239" spans="1:31">
      <c r="A11239">
        <v>28140</v>
      </c>
      <c r="B11239" t="s">
        <v>9911</v>
      </c>
      <c r="C11239" t="s">
        <v>33480</v>
      </c>
      <c r="D11239" t="s">
        <v>33476</v>
      </c>
      <c r="E11239"/>
      <c r="F11239"/>
      <c r="G11239"/>
      <c r="H11239"/>
      <c r="I11239"/>
      <c r="J11239"/>
      <c r="U11239" s="43"/>
      <c r="AE11239"/>
    </row>
    <row r="11240" spans="1:31">
      <c r="A11240">
        <v>28190</v>
      </c>
      <c r="B11240" t="s">
        <v>9912</v>
      </c>
      <c r="C11240" t="s">
        <v>33480</v>
      </c>
      <c r="D11240" t="s">
        <v>33476</v>
      </c>
      <c r="E11240"/>
      <c r="F11240"/>
      <c r="G11240"/>
      <c r="H11240"/>
      <c r="I11240"/>
      <c r="J11240"/>
      <c r="U11240" s="43"/>
      <c r="AE11240"/>
    </row>
    <row r="11241" spans="1:31">
      <c r="A11241">
        <v>28500</v>
      </c>
      <c r="B11241" t="s">
        <v>9913</v>
      </c>
      <c r="C11241" t="s">
        <v>33480</v>
      </c>
      <c r="D11241" t="s">
        <v>33476</v>
      </c>
      <c r="E11241"/>
      <c r="F11241"/>
      <c r="G11241"/>
      <c r="H11241"/>
      <c r="I11241"/>
      <c r="J11241"/>
      <c r="U11241" s="43"/>
      <c r="AE11241"/>
    </row>
    <row r="11242" spans="1:31">
      <c r="A11242">
        <v>28210</v>
      </c>
      <c r="B11242" t="s">
        <v>4699</v>
      </c>
      <c r="C11242" t="s">
        <v>33480</v>
      </c>
      <c r="D11242" t="s">
        <v>33476</v>
      </c>
      <c r="E11242"/>
      <c r="F11242"/>
      <c r="G11242"/>
      <c r="H11242"/>
      <c r="I11242"/>
      <c r="J11242"/>
      <c r="U11242" s="43"/>
      <c r="AE11242"/>
    </row>
    <row r="11243" spans="1:31">
      <c r="A11243">
        <v>28480</v>
      </c>
      <c r="B11243" t="s">
        <v>9914</v>
      </c>
      <c r="C11243" t="s">
        <v>33478</v>
      </c>
      <c r="D11243" t="s">
        <v>33482</v>
      </c>
      <c r="E11243"/>
      <c r="F11243"/>
      <c r="G11243"/>
      <c r="H11243"/>
      <c r="I11243"/>
      <c r="J11243"/>
      <c r="U11243" s="43"/>
      <c r="AE11243"/>
    </row>
    <row r="11244" spans="1:31">
      <c r="A11244">
        <v>28270</v>
      </c>
      <c r="B11244" t="s">
        <v>9915</v>
      </c>
      <c r="C11244" t="s">
        <v>33480</v>
      </c>
      <c r="D11244" t="s">
        <v>33476</v>
      </c>
      <c r="E11244"/>
      <c r="F11244"/>
      <c r="G11244"/>
      <c r="H11244"/>
      <c r="I11244"/>
      <c r="J11244"/>
      <c r="U11244" s="43"/>
      <c r="AE11244"/>
    </row>
    <row r="11245" spans="1:31">
      <c r="A11245">
        <v>28270</v>
      </c>
      <c r="B11245" t="s">
        <v>9915</v>
      </c>
      <c r="C11245" t="s">
        <v>33480</v>
      </c>
      <c r="D11245" t="s">
        <v>33476</v>
      </c>
      <c r="E11245"/>
      <c r="F11245"/>
      <c r="G11245"/>
      <c r="H11245"/>
      <c r="I11245"/>
      <c r="J11245"/>
      <c r="U11245" s="43"/>
      <c r="AE11245"/>
    </row>
    <row r="11246" spans="1:31">
      <c r="A11246">
        <v>28270</v>
      </c>
      <c r="B11246" t="s">
        <v>9915</v>
      </c>
      <c r="C11246" t="s">
        <v>33480</v>
      </c>
      <c r="D11246" t="s">
        <v>33476</v>
      </c>
      <c r="E11246"/>
      <c r="F11246"/>
      <c r="G11246"/>
      <c r="H11246"/>
      <c r="I11246"/>
      <c r="J11246"/>
      <c r="U11246" s="43"/>
      <c r="AE11246"/>
    </row>
    <row r="11247" spans="1:31">
      <c r="A11247">
        <v>28140</v>
      </c>
      <c r="B11247" t="s">
        <v>9916</v>
      </c>
      <c r="C11247" t="s">
        <v>33480</v>
      </c>
      <c r="D11247" t="s">
        <v>33476</v>
      </c>
      <c r="E11247"/>
      <c r="F11247"/>
      <c r="G11247"/>
      <c r="H11247"/>
      <c r="I11247"/>
      <c r="J11247"/>
      <c r="U11247" s="43"/>
      <c r="AE11247"/>
    </row>
    <row r="11248" spans="1:31">
      <c r="A11248">
        <v>28360</v>
      </c>
      <c r="B11248" t="s">
        <v>9917</v>
      </c>
      <c r="C11248" t="s">
        <v>33480</v>
      </c>
      <c r="D11248" t="s">
        <v>33476</v>
      </c>
      <c r="E11248"/>
      <c r="F11248"/>
      <c r="G11248"/>
      <c r="H11248"/>
      <c r="I11248"/>
      <c r="J11248"/>
      <c r="U11248" s="43"/>
      <c r="AE11248"/>
    </row>
    <row r="11249" spans="1:31">
      <c r="A11249">
        <v>28160</v>
      </c>
      <c r="B11249" t="s">
        <v>9918</v>
      </c>
      <c r="C11249" t="s">
        <v>33480</v>
      </c>
      <c r="D11249" t="s">
        <v>33482</v>
      </c>
      <c r="E11249"/>
      <c r="F11249"/>
      <c r="G11249"/>
      <c r="H11249"/>
      <c r="I11249"/>
      <c r="J11249"/>
      <c r="U11249" s="43"/>
      <c r="AE11249"/>
    </row>
    <row r="11250" spans="1:31">
      <c r="A11250">
        <v>28350</v>
      </c>
      <c r="B11250" t="s">
        <v>9919</v>
      </c>
      <c r="C11250" t="s">
        <v>33480</v>
      </c>
      <c r="D11250" t="e">
        <v>#N/A</v>
      </c>
      <c r="E11250"/>
      <c r="F11250"/>
      <c r="G11250"/>
      <c r="H11250"/>
      <c r="I11250"/>
      <c r="J11250"/>
      <c r="U11250" s="43"/>
      <c r="AE11250"/>
    </row>
    <row r="11251" spans="1:31">
      <c r="A11251">
        <v>28800</v>
      </c>
      <c r="B11251" t="s">
        <v>9920</v>
      </c>
      <c r="C11251" t="s">
        <v>33480</v>
      </c>
      <c r="D11251" t="s">
        <v>33476</v>
      </c>
      <c r="E11251"/>
      <c r="F11251"/>
      <c r="G11251"/>
      <c r="H11251"/>
      <c r="I11251"/>
      <c r="J11251"/>
      <c r="U11251" s="43"/>
      <c r="AE11251"/>
    </row>
    <row r="11252" spans="1:31">
      <c r="A11252">
        <v>28160</v>
      </c>
      <c r="B11252" t="s">
        <v>9921</v>
      </c>
      <c r="C11252" t="s">
        <v>33480</v>
      </c>
      <c r="D11252" t="s">
        <v>33482</v>
      </c>
      <c r="E11252"/>
      <c r="F11252"/>
      <c r="G11252"/>
      <c r="H11252"/>
      <c r="I11252"/>
      <c r="J11252"/>
      <c r="U11252" s="43"/>
      <c r="AE11252"/>
    </row>
    <row r="11253" spans="1:31">
      <c r="A11253">
        <v>28160</v>
      </c>
      <c r="B11253" t="s">
        <v>9921</v>
      </c>
      <c r="C11253" t="s">
        <v>33480</v>
      </c>
      <c r="D11253" t="s">
        <v>33482</v>
      </c>
      <c r="E11253"/>
      <c r="F11253"/>
      <c r="G11253"/>
      <c r="H11253"/>
      <c r="I11253"/>
      <c r="J11253"/>
      <c r="U11253" s="43"/>
      <c r="AE11253"/>
    </row>
    <row r="11254" spans="1:31">
      <c r="A11254">
        <v>28160</v>
      </c>
      <c r="B11254" t="s">
        <v>9921</v>
      </c>
      <c r="C11254" t="s">
        <v>33480</v>
      </c>
      <c r="D11254" t="s">
        <v>33482</v>
      </c>
      <c r="E11254"/>
      <c r="F11254"/>
      <c r="G11254"/>
      <c r="H11254"/>
      <c r="I11254"/>
      <c r="J11254"/>
      <c r="U11254" s="43"/>
      <c r="AE11254"/>
    </row>
    <row r="11255" spans="1:31">
      <c r="A11255">
        <v>28190</v>
      </c>
      <c r="B11255" t="s">
        <v>9922</v>
      </c>
      <c r="C11255" t="s">
        <v>33480</v>
      </c>
      <c r="D11255" t="s">
        <v>33476</v>
      </c>
      <c r="E11255"/>
      <c r="F11255"/>
      <c r="G11255"/>
      <c r="H11255"/>
      <c r="I11255"/>
      <c r="J11255"/>
      <c r="U11255" s="43"/>
      <c r="AE11255"/>
    </row>
    <row r="11256" spans="1:31">
      <c r="A11256">
        <v>28700</v>
      </c>
      <c r="B11256" t="s">
        <v>9923</v>
      </c>
      <c r="C11256" t="s">
        <v>33480</v>
      </c>
      <c r="D11256" t="s">
        <v>33476</v>
      </c>
      <c r="E11256"/>
      <c r="F11256"/>
      <c r="G11256"/>
      <c r="H11256"/>
      <c r="I11256"/>
      <c r="J11256"/>
      <c r="U11256" s="43"/>
      <c r="AE11256"/>
    </row>
    <row r="11257" spans="1:31">
      <c r="A11257">
        <v>28250</v>
      </c>
      <c r="B11257" t="s">
        <v>9924</v>
      </c>
      <c r="C11257" t="s">
        <v>33478</v>
      </c>
      <c r="D11257" t="s">
        <v>33476</v>
      </c>
      <c r="E11257"/>
      <c r="F11257"/>
      <c r="G11257"/>
      <c r="H11257"/>
      <c r="I11257"/>
      <c r="J11257"/>
      <c r="U11257" s="43"/>
      <c r="AE11257"/>
    </row>
    <row r="11258" spans="1:31">
      <c r="A11258">
        <v>28200</v>
      </c>
      <c r="B11258" t="s">
        <v>9925</v>
      </c>
      <c r="C11258" t="s">
        <v>33480</v>
      </c>
      <c r="D11258" t="s">
        <v>33476</v>
      </c>
      <c r="E11258"/>
      <c r="F11258"/>
      <c r="G11258"/>
      <c r="H11258"/>
      <c r="I11258"/>
      <c r="J11258"/>
      <c r="U11258" s="43"/>
      <c r="AE11258"/>
    </row>
    <row r="11259" spans="1:31">
      <c r="A11259">
        <v>28100</v>
      </c>
      <c r="B11259" t="s">
        <v>9926</v>
      </c>
      <c r="C11259" t="s">
        <v>33480</v>
      </c>
      <c r="D11259" t="e">
        <v>#N/A</v>
      </c>
      <c r="E11259"/>
      <c r="F11259"/>
      <c r="G11259"/>
      <c r="H11259"/>
      <c r="I11259"/>
      <c r="J11259"/>
      <c r="U11259" s="43"/>
      <c r="AE11259"/>
    </row>
    <row r="11260" spans="1:31">
      <c r="A11260">
        <v>28230</v>
      </c>
      <c r="B11260" t="s">
        <v>9927</v>
      </c>
      <c r="C11260" t="s">
        <v>33480</v>
      </c>
      <c r="D11260" t="e">
        <v>#N/A</v>
      </c>
      <c r="E11260"/>
      <c r="F11260"/>
      <c r="G11260"/>
      <c r="H11260"/>
      <c r="I11260"/>
      <c r="J11260"/>
      <c r="U11260" s="43"/>
      <c r="AE11260"/>
    </row>
    <row r="11261" spans="1:31">
      <c r="A11261">
        <v>28500</v>
      </c>
      <c r="B11261" t="s">
        <v>9928</v>
      </c>
      <c r="C11261" t="s">
        <v>33480</v>
      </c>
      <c r="D11261" t="s">
        <v>33476</v>
      </c>
      <c r="E11261"/>
      <c r="F11261"/>
      <c r="G11261"/>
      <c r="H11261"/>
      <c r="I11261"/>
      <c r="J11261"/>
      <c r="U11261" s="43"/>
      <c r="AE11261"/>
    </row>
    <row r="11262" spans="1:31">
      <c r="A11262">
        <v>28320</v>
      </c>
      <c r="B11262" t="s">
        <v>9929</v>
      </c>
      <c r="C11262" t="s">
        <v>33480</v>
      </c>
      <c r="D11262" t="s">
        <v>33476</v>
      </c>
      <c r="E11262"/>
      <c r="F11262"/>
      <c r="G11262"/>
      <c r="H11262"/>
      <c r="I11262"/>
      <c r="J11262"/>
      <c r="U11262" s="43"/>
      <c r="AE11262"/>
    </row>
    <row r="11263" spans="1:31">
      <c r="A11263">
        <v>28120</v>
      </c>
      <c r="B11263" t="s">
        <v>9930</v>
      </c>
      <c r="C11263" t="s">
        <v>33480</v>
      </c>
      <c r="D11263" t="s">
        <v>33476</v>
      </c>
      <c r="E11263"/>
      <c r="F11263"/>
      <c r="G11263"/>
      <c r="H11263"/>
      <c r="I11263"/>
      <c r="J11263"/>
      <c r="U11263" s="43"/>
      <c r="AE11263"/>
    </row>
    <row r="11264" spans="1:31">
      <c r="A11264">
        <v>28230</v>
      </c>
      <c r="B11264" t="s">
        <v>9931</v>
      </c>
      <c r="C11264" t="s">
        <v>33480</v>
      </c>
      <c r="D11264" t="e">
        <v>#N/A</v>
      </c>
      <c r="E11264"/>
      <c r="F11264"/>
      <c r="G11264"/>
      <c r="H11264"/>
      <c r="I11264"/>
      <c r="J11264"/>
      <c r="U11264" s="43"/>
      <c r="AE11264"/>
    </row>
    <row r="11265" spans="1:31">
      <c r="A11265">
        <v>28120</v>
      </c>
      <c r="B11265" t="s">
        <v>9932</v>
      </c>
      <c r="C11265" t="s">
        <v>33480</v>
      </c>
      <c r="D11265" t="s">
        <v>33476</v>
      </c>
      <c r="E11265"/>
      <c r="F11265"/>
      <c r="G11265"/>
      <c r="H11265"/>
      <c r="I11265"/>
      <c r="J11265"/>
      <c r="U11265" s="43"/>
      <c r="AE11265"/>
    </row>
    <row r="11266" spans="1:31">
      <c r="A11266">
        <v>28120</v>
      </c>
      <c r="B11266" t="s">
        <v>9933</v>
      </c>
      <c r="C11266" t="s">
        <v>33480</v>
      </c>
      <c r="D11266" t="s">
        <v>33476</v>
      </c>
      <c r="E11266"/>
      <c r="F11266"/>
      <c r="G11266"/>
      <c r="H11266"/>
      <c r="I11266"/>
      <c r="J11266"/>
      <c r="U11266" s="43"/>
      <c r="AE11266"/>
    </row>
    <row r="11267" spans="1:31">
      <c r="A11267">
        <v>28270</v>
      </c>
      <c r="B11267" t="s">
        <v>9934</v>
      </c>
      <c r="C11267" t="s">
        <v>33480</v>
      </c>
      <c r="D11267" t="s">
        <v>33476</v>
      </c>
      <c r="E11267"/>
      <c r="F11267"/>
      <c r="G11267"/>
      <c r="H11267"/>
      <c r="I11267"/>
      <c r="J11267"/>
      <c r="U11267" s="43"/>
      <c r="AE11267"/>
    </row>
    <row r="11268" spans="1:31">
      <c r="A11268">
        <v>28330</v>
      </c>
      <c r="B11268" t="s">
        <v>9935</v>
      </c>
      <c r="C11268" t="s">
        <v>33477</v>
      </c>
      <c r="D11268" t="s">
        <v>33476</v>
      </c>
      <c r="E11268"/>
      <c r="F11268"/>
      <c r="G11268"/>
      <c r="H11268"/>
      <c r="I11268"/>
      <c r="J11268"/>
      <c r="U11268" s="43"/>
      <c r="AE11268"/>
    </row>
    <row r="11269" spans="1:31">
      <c r="A11269">
        <v>28210</v>
      </c>
      <c r="B11269" t="s">
        <v>899</v>
      </c>
      <c r="C11269" t="s">
        <v>33480</v>
      </c>
      <c r="D11269" t="s">
        <v>33476</v>
      </c>
      <c r="E11269"/>
      <c r="F11269"/>
      <c r="G11269"/>
      <c r="H11269"/>
      <c r="I11269"/>
      <c r="J11269"/>
      <c r="U11269" s="43"/>
      <c r="AE11269"/>
    </row>
    <row r="11270" spans="1:31">
      <c r="A11270">
        <v>28170</v>
      </c>
      <c r="B11270" t="s">
        <v>9936</v>
      </c>
      <c r="C11270" t="s">
        <v>33480</v>
      </c>
      <c r="D11270" t="s">
        <v>33476</v>
      </c>
      <c r="E11270"/>
      <c r="F11270"/>
      <c r="G11270"/>
      <c r="H11270"/>
      <c r="I11270"/>
      <c r="J11270"/>
      <c r="U11270" s="43"/>
      <c r="AE11270"/>
    </row>
    <row r="11271" spans="1:31">
      <c r="A11271">
        <v>28190</v>
      </c>
      <c r="B11271" t="s">
        <v>9449</v>
      </c>
      <c r="C11271" t="s">
        <v>33480</v>
      </c>
      <c r="D11271" t="s">
        <v>33476</v>
      </c>
      <c r="E11271"/>
      <c r="F11271"/>
      <c r="G11271"/>
      <c r="H11271"/>
      <c r="I11271"/>
      <c r="J11271"/>
      <c r="U11271" s="43"/>
      <c r="AE11271"/>
    </row>
    <row r="11272" spans="1:31">
      <c r="A11272">
        <v>28340</v>
      </c>
      <c r="B11272" t="s">
        <v>9937</v>
      </c>
      <c r="C11272" t="s">
        <v>33478</v>
      </c>
      <c r="D11272" t="s">
        <v>33482</v>
      </c>
      <c r="E11272"/>
      <c r="F11272"/>
      <c r="G11272"/>
      <c r="H11272"/>
      <c r="I11272"/>
      <c r="J11272"/>
      <c r="U11272" s="43"/>
      <c r="AE11272"/>
    </row>
    <row r="11273" spans="1:31">
      <c r="A11273">
        <v>28270</v>
      </c>
      <c r="B11273" t="s">
        <v>9938</v>
      </c>
      <c r="C11273" t="s">
        <v>33480</v>
      </c>
      <c r="D11273" t="s">
        <v>33476</v>
      </c>
      <c r="E11273"/>
      <c r="F11273"/>
      <c r="G11273"/>
      <c r="H11273"/>
      <c r="I11273"/>
      <c r="J11273"/>
      <c r="U11273" s="43"/>
      <c r="AE11273"/>
    </row>
    <row r="11274" spans="1:31">
      <c r="A11274">
        <v>28800</v>
      </c>
      <c r="B11274" t="s">
        <v>6866</v>
      </c>
      <c r="C11274" t="s">
        <v>33480</v>
      </c>
      <c r="D11274" t="s">
        <v>33476</v>
      </c>
      <c r="E11274"/>
      <c r="F11274"/>
      <c r="G11274"/>
      <c r="H11274"/>
      <c r="I11274"/>
      <c r="J11274"/>
      <c r="U11274" s="43"/>
      <c r="AE11274"/>
    </row>
    <row r="11275" spans="1:31">
      <c r="A11275">
        <v>28190</v>
      </c>
      <c r="B11275" t="s">
        <v>9939</v>
      </c>
      <c r="C11275" t="s">
        <v>33480</v>
      </c>
      <c r="D11275" t="s">
        <v>33476</v>
      </c>
      <c r="E11275"/>
      <c r="F11275"/>
      <c r="G11275"/>
      <c r="H11275"/>
      <c r="I11275"/>
      <c r="J11275"/>
      <c r="U11275" s="43"/>
      <c r="AE11275"/>
    </row>
    <row r="11276" spans="1:31">
      <c r="A11276">
        <v>28170</v>
      </c>
      <c r="B11276" t="s">
        <v>9940</v>
      </c>
      <c r="C11276" t="s">
        <v>33480</v>
      </c>
      <c r="D11276" t="s">
        <v>33476</v>
      </c>
      <c r="E11276"/>
      <c r="F11276"/>
      <c r="G11276"/>
      <c r="H11276"/>
      <c r="I11276"/>
      <c r="J11276"/>
      <c r="U11276" s="43"/>
      <c r="AE11276"/>
    </row>
    <row r="11277" spans="1:31">
      <c r="A11277">
        <v>28240</v>
      </c>
      <c r="B11277" t="s">
        <v>9941</v>
      </c>
      <c r="C11277" t="s">
        <v>33478</v>
      </c>
      <c r="D11277" t="s">
        <v>33482</v>
      </c>
      <c r="E11277"/>
      <c r="F11277"/>
      <c r="G11277"/>
      <c r="H11277"/>
      <c r="I11277"/>
      <c r="J11277"/>
      <c r="U11277" s="43"/>
      <c r="AE11277"/>
    </row>
    <row r="11278" spans="1:31">
      <c r="A11278">
        <v>28140</v>
      </c>
      <c r="B11278" t="s">
        <v>9942</v>
      </c>
      <c r="C11278" t="s">
        <v>33480</v>
      </c>
      <c r="D11278" t="s">
        <v>33476</v>
      </c>
      <c r="E11278"/>
      <c r="F11278"/>
      <c r="G11278"/>
      <c r="H11278"/>
      <c r="I11278"/>
      <c r="J11278"/>
      <c r="U11278" s="43"/>
      <c r="AE11278"/>
    </row>
    <row r="11279" spans="1:31">
      <c r="A11279">
        <v>28630</v>
      </c>
      <c r="B11279" t="s">
        <v>9943</v>
      </c>
      <c r="C11279" t="s">
        <v>33480</v>
      </c>
      <c r="D11279" t="s">
        <v>33476</v>
      </c>
      <c r="E11279"/>
      <c r="F11279"/>
      <c r="G11279"/>
      <c r="H11279"/>
      <c r="I11279"/>
      <c r="J11279"/>
      <c r="U11279" s="43"/>
      <c r="AE11279"/>
    </row>
    <row r="11280" spans="1:31">
      <c r="A11280">
        <v>28250</v>
      </c>
      <c r="B11280" t="s">
        <v>9944</v>
      </c>
      <c r="C11280" t="s">
        <v>33478</v>
      </c>
      <c r="D11280" t="s">
        <v>33476</v>
      </c>
      <c r="E11280"/>
      <c r="F11280"/>
      <c r="G11280"/>
      <c r="H11280"/>
      <c r="I11280"/>
      <c r="J11280"/>
      <c r="U11280" s="43"/>
      <c r="AE11280"/>
    </row>
    <row r="11281" spans="1:31">
      <c r="A11281">
        <v>28700</v>
      </c>
      <c r="B11281" t="s">
        <v>9945</v>
      </c>
      <c r="C11281" t="s">
        <v>33480</v>
      </c>
      <c r="D11281" t="s">
        <v>33476</v>
      </c>
      <c r="E11281"/>
      <c r="F11281"/>
      <c r="G11281"/>
      <c r="H11281"/>
      <c r="I11281"/>
      <c r="J11281"/>
      <c r="U11281" s="43"/>
      <c r="AE11281"/>
    </row>
    <row r="11282" spans="1:31">
      <c r="A11282">
        <v>28160</v>
      </c>
      <c r="B11282" t="s">
        <v>9946</v>
      </c>
      <c r="C11282" t="s">
        <v>33480</v>
      </c>
      <c r="D11282" t="s">
        <v>33482</v>
      </c>
      <c r="E11282"/>
      <c r="F11282"/>
      <c r="G11282"/>
      <c r="H11282"/>
      <c r="I11282"/>
      <c r="J11282"/>
      <c r="U11282" s="43"/>
      <c r="AE11282"/>
    </row>
    <row r="11283" spans="1:31">
      <c r="A11283">
        <v>28360</v>
      </c>
      <c r="B11283" t="s">
        <v>9947</v>
      </c>
      <c r="C11283" t="s">
        <v>33480</v>
      </c>
      <c r="D11283" t="s">
        <v>33476</v>
      </c>
      <c r="E11283"/>
      <c r="F11283"/>
      <c r="G11283"/>
      <c r="H11283"/>
      <c r="I11283"/>
      <c r="J11283"/>
      <c r="U11283" s="43"/>
      <c r="AE11283"/>
    </row>
    <row r="11284" spans="1:31">
      <c r="A11284">
        <v>28300</v>
      </c>
      <c r="B11284" t="s">
        <v>9948</v>
      </c>
      <c r="C11284" t="s">
        <v>33480</v>
      </c>
      <c r="D11284" t="s">
        <v>33476</v>
      </c>
      <c r="E11284"/>
      <c r="F11284"/>
      <c r="G11284"/>
      <c r="H11284"/>
      <c r="I11284"/>
      <c r="J11284"/>
      <c r="U11284" s="43"/>
      <c r="AE11284"/>
    </row>
    <row r="11285" spans="1:31">
      <c r="A11285">
        <v>28310</v>
      </c>
      <c r="B11285" t="s">
        <v>9949</v>
      </c>
      <c r="C11285" t="s">
        <v>33480</v>
      </c>
      <c r="D11285" t="s">
        <v>33476</v>
      </c>
      <c r="E11285"/>
      <c r="F11285"/>
      <c r="G11285"/>
      <c r="H11285"/>
      <c r="I11285"/>
      <c r="J11285"/>
      <c r="U11285" s="43"/>
      <c r="AE11285"/>
    </row>
    <row r="11286" spans="1:31">
      <c r="A11286">
        <v>28240</v>
      </c>
      <c r="B11286" t="s">
        <v>9950</v>
      </c>
      <c r="C11286" t="s">
        <v>33478</v>
      </c>
      <c r="D11286" t="s">
        <v>33482</v>
      </c>
      <c r="E11286"/>
      <c r="F11286"/>
      <c r="G11286"/>
      <c r="H11286"/>
      <c r="I11286"/>
      <c r="J11286"/>
      <c r="U11286" s="43"/>
      <c r="AE11286"/>
    </row>
    <row r="11287" spans="1:31">
      <c r="A11287">
        <v>28190</v>
      </c>
      <c r="B11287" t="s">
        <v>9951</v>
      </c>
      <c r="C11287" t="s">
        <v>33480</v>
      </c>
      <c r="D11287" t="s">
        <v>33476</v>
      </c>
      <c r="E11287"/>
      <c r="F11287"/>
      <c r="G11287"/>
      <c r="H11287"/>
      <c r="I11287"/>
      <c r="J11287"/>
      <c r="U11287" s="43"/>
      <c r="AE11287"/>
    </row>
    <row r="11288" spans="1:31">
      <c r="A11288">
        <v>28320</v>
      </c>
      <c r="B11288" t="s">
        <v>9952</v>
      </c>
      <c r="C11288" t="s">
        <v>33480</v>
      </c>
      <c r="D11288" t="s">
        <v>33476</v>
      </c>
      <c r="E11288"/>
      <c r="F11288"/>
      <c r="G11288"/>
      <c r="H11288"/>
      <c r="I11288"/>
      <c r="J11288"/>
      <c r="U11288" s="43"/>
      <c r="AE11288"/>
    </row>
    <row r="11289" spans="1:31">
      <c r="A11289">
        <v>28320</v>
      </c>
      <c r="B11289" t="s">
        <v>9952</v>
      </c>
      <c r="C11289" t="s">
        <v>33480</v>
      </c>
      <c r="D11289" t="s">
        <v>33476</v>
      </c>
      <c r="E11289"/>
      <c r="F11289"/>
      <c r="G11289"/>
      <c r="H11289"/>
      <c r="I11289"/>
      <c r="J11289"/>
      <c r="U11289" s="43"/>
      <c r="AE11289"/>
    </row>
    <row r="11290" spans="1:31">
      <c r="A11290">
        <v>28700</v>
      </c>
      <c r="B11290" t="s">
        <v>9953</v>
      </c>
      <c r="C11290" t="s">
        <v>33480</v>
      </c>
      <c r="D11290" t="s">
        <v>33476</v>
      </c>
      <c r="E11290"/>
      <c r="F11290"/>
      <c r="G11290"/>
      <c r="H11290"/>
      <c r="I11290"/>
      <c r="J11290"/>
      <c r="U11290" s="43"/>
      <c r="AE11290"/>
    </row>
    <row r="11291" spans="1:31">
      <c r="A11291">
        <v>28500</v>
      </c>
      <c r="B11291" t="s">
        <v>9954</v>
      </c>
      <c r="C11291" t="s">
        <v>33480</v>
      </c>
      <c r="D11291" t="s">
        <v>33476</v>
      </c>
      <c r="E11291"/>
      <c r="F11291"/>
      <c r="G11291"/>
      <c r="H11291"/>
      <c r="I11291"/>
      <c r="J11291"/>
      <c r="U11291" s="43"/>
      <c r="AE11291"/>
    </row>
    <row r="11292" spans="1:31">
      <c r="A11292">
        <v>28500</v>
      </c>
      <c r="B11292" t="s">
        <v>9955</v>
      </c>
      <c r="C11292" t="s">
        <v>33480</v>
      </c>
      <c r="D11292" t="s">
        <v>33476</v>
      </c>
      <c r="E11292"/>
      <c r="F11292"/>
      <c r="G11292"/>
      <c r="H11292"/>
      <c r="I11292"/>
      <c r="J11292"/>
      <c r="U11292" s="43"/>
      <c r="AE11292"/>
    </row>
    <row r="11293" spans="1:31">
      <c r="A11293">
        <v>28320</v>
      </c>
      <c r="B11293" t="s">
        <v>9956</v>
      </c>
      <c r="C11293" t="s">
        <v>33480</v>
      </c>
      <c r="D11293" t="s">
        <v>33476</v>
      </c>
      <c r="E11293"/>
      <c r="F11293"/>
      <c r="G11293"/>
      <c r="H11293"/>
      <c r="I11293"/>
      <c r="J11293"/>
      <c r="U11293" s="43"/>
      <c r="AE11293"/>
    </row>
    <row r="11294" spans="1:31">
      <c r="A11294">
        <v>28300</v>
      </c>
      <c r="B11294" t="s">
        <v>9957</v>
      </c>
      <c r="C11294" t="s">
        <v>33480</v>
      </c>
      <c r="D11294" t="s">
        <v>33476</v>
      </c>
      <c r="E11294"/>
      <c r="F11294"/>
      <c r="G11294"/>
      <c r="H11294"/>
      <c r="I11294"/>
      <c r="J11294"/>
      <c r="U11294" s="43"/>
      <c r="AE11294"/>
    </row>
    <row r="11295" spans="1:31">
      <c r="A11295">
        <v>28400</v>
      </c>
      <c r="B11295" t="s">
        <v>9958</v>
      </c>
      <c r="C11295" t="s">
        <v>33477</v>
      </c>
      <c r="D11295" t="s">
        <v>33482</v>
      </c>
      <c r="E11295"/>
      <c r="F11295"/>
      <c r="G11295"/>
      <c r="H11295"/>
      <c r="I11295"/>
      <c r="J11295"/>
      <c r="U11295" s="43"/>
      <c r="AE11295"/>
    </row>
    <row r="11296" spans="1:31">
      <c r="A11296">
        <v>28800</v>
      </c>
      <c r="B11296" t="s">
        <v>9959</v>
      </c>
      <c r="C11296" t="s">
        <v>33480</v>
      </c>
      <c r="D11296" t="s">
        <v>33476</v>
      </c>
      <c r="E11296"/>
      <c r="F11296"/>
      <c r="G11296"/>
      <c r="H11296"/>
      <c r="I11296"/>
      <c r="J11296"/>
      <c r="U11296" s="43"/>
      <c r="AE11296"/>
    </row>
    <row r="11297" spans="1:31">
      <c r="A11297">
        <v>28630</v>
      </c>
      <c r="B11297" t="s">
        <v>9960</v>
      </c>
      <c r="C11297" t="s">
        <v>33480</v>
      </c>
      <c r="D11297" t="s">
        <v>33476</v>
      </c>
      <c r="E11297"/>
      <c r="F11297"/>
      <c r="G11297"/>
      <c r="H11297"/>
      <c r="I11297"/>
      <c r="J11297"/>
      <c r="U11297" s="43"/>
      <c r="AE11297"/>
    </row>
    <row r="11298" spans="1:31">
      <c r="A11298">
        <v>28500</v>
      </c>
      <c r="B11298" t="s">
        <v>9961</v>
      </c>
      <c r="C11298" t="s">
        <v>33480</v>
      </c>
      <c r="D11298" t="s">
        <v>33476</v>
      </c>
      <c r="E11298"/>
      <c r="F11298"/>
      <c r="G11298"/>
      <c r="H11298"/>
      <c r="I11298"/>
      <c r="J11298"/>
      <c r="U11298" s="43"/>
      <c r="AE11298"/>
    </row>
    <row r="11299" spans="1:31">
      <c r="A11299">
        <v>28260</v>
      </c>
      <c r="B11299" t="s">
        <v>9962</v>
      </c>
      <c r="C11299" t="s">
        <v>33480</v>
      </c>
      <c r="D11299" t="s">
        <v>33476</v>
      </c>
      <c r="E11299"/>
      <c r="F11299"/>
      <c r="G11299"/>
      <c r="H11299"/>
      <c r="I11299"/>
      <c r="J11299"/>
      <c r="U11299" s="43"/>
      <c r="AE11299"/>
    </row>
    <row r="11300" spans="1:31">
      <c r="A11300">
        <v>28160</v>
      </c>
      <c r="B11300" t="s">
        <v>9963</v>
      </c>
      <c r="C11300" t="s">
        <v>33480</v>
      </c>
      <c r="D11300" t="s">
        <v>33482</v>
      </c>
      <c r="E11300"/>
      <c r="F11300"/>
      <c r="G11300"/>
      <c r="H11300"/>
      <c r="I11300"/>
      <c r="J11300"/>
      <c r="U11300" s="43"/>
      <c r="AE11300"/>
    </row>
    <row r="11301" spans="1:31">
      <c r="A11301">
        <v>28310</v>
      </c>
      <c r="B11301" t="s">
        <v>9964</v>
      </c>
      <c r="C11301" t="s">
        <v>33480</v>
      </c>
      <c r="D11301" t="s">
        <v>33476</v>
      </c>
      <c r="E11301"/>
      <c r="F11301"/>
      <c r="G11301"/>
      <c r="H11301"/>
      <c r="I11301"/>
      <c r="J11301"/>
      <c r="U11301" s="43"/>
      <c r="AE11301"/>
    </row>
    <row r="11302" spans="1:31">
      <c r="A11302">
        <v>28310</v>
      </c>
      <c r="B11302" t="s">
        <v>9964</v>
      </c>
      <c r="C11302" t="s">
        <v>33480</v>
      </c>
      <c r="D11302" t="s">
        <v>33476</v>
      </c>
      <c r="E11302"/>
      <c r="F11302"/>
      <c r="G11302"/>
      <c r="H11302"/>
      <c r="I11302"/>
      <c r="J11302"/>
      <c r="U11302" s="43"/>
      <c r="AE11302"/>
    </row>
    <row r="11303" spans="1:31">
      <c r="A11303">
        <v>28700</v>
      </c>
      <c r="B11303" t="s">
        <v>9964</v>
      </c>
      <c r="C11303" t="s">
        <v>33480</v>
      </c>
      <c r="D11303" t="s">
        <v>33476</v>
      </c>
      <c r="E11303"/>
      <c r="F11303"/>
      <c r="G11303"/>
      <c r="H11303"/>
      <c r="I11303"/>
      <c r="J11303"/>
      <c r="U11303" s="43"/>
      <c r="AE11303"/>
    </row>
    <row r="11304" spans="1:31">
      <c r="A11304">
        <v>28310</v>
      </c>
      <c r="B11304" t="s">
        <v>9965</v>
      </c>
      <c r="C11304" t="s">
        <v>33480</v>
      </c>
      <c r="D11304" t="s">
        <v>33476</v>
      </c>
      <c r="E11304"/>
      <c r="F11304"/>
      <c r="G11304"/>
      <c r="H11304"/>
      <c r="I11304"/>
      <c r="J11304"/>
      <c r="U11304" s="43"/>
      <c r="AE11304"/>
    </row>
    <row r="11305" spans="1:31">
      <c r="A11305">
        <v>28410</v>
      </c>
      <c r="B11305" t="s">
        <v>9966</v>
      </c>
      <c r="C11305" t="s">
        <v>33480</v>
      </c>
      <c r="D11305" t="s">
        <v>33481</v>
      </c>
      <c r="E11305"/>
      <c r="F11305"/>
      <c r="G11305"/>
      <c r="H11305"/>
      <c r="I11305"/>
      <c r="J11305"/>
      <c r="U11305" s="43"/>
      <c r="AE11305"/>
    </row>
    <row r="11306" spans="1:31">
      <c r="A11306">
        <v>28410</v>
      </c>
      <c r="B11306" t="s">
        <v>9966</v>
      </c>
      <c r="C11306" t="s">
        <v>33480</v>
      </c>
      <c r="D11306" t="s">
        <v>33481</v>
      </c>
      <c r="E11306"/>
      <c r="F11306"/>
      <c r="G11306"/>
      <c r="H11306"/>
      <c r="I11306"/>
      <c r="J11306"/>
      <c r="U11306" s="43"/>
      <c r="AE11306"/>
    </row>
    <row r="11307" spans="1:31">
      <c r="A11307">
        <v>28260</v>
      </c>
      <c r="B11307" t="s">
        <v>9967</v>
      </c>
      <c r="C11307" t="s">
        <v>33480</v>
      </c>
      <c r="D11307" t="s">
        <v>33476</v>
      </c>
      <c r="E11307"/>
      <c r="F11307"/>
      <c r="G11307"/>
      <c r="H11307"/>
      <c r="I11307"/>
      <c r="J11307"/>
      <c r="U11307" s="43"/>
      <c r="AE11307"/>
    </row>
    <row r="11308" spans="1:31">
      <c r="A11308">
        <v>28700</v>
      </c>
      <c r="B11308" t="s">
        <v>9968</v>
      </c>
      <c r="C11308" t="s">
        <v>33480</v>
      </c>
      <c r="D11308" t="s">
        <v>33476</v>
      </c>
      <c r="E11308"/>
      <c r="F11308"/>
      <c r="G11308"/>
      <c r="H11308"/>
      <c r="I11308"/>
      <c r="J11308"/>
      <c r="U11308" s="43"/>
      <c r="AE11308"/>
    </row>
    <row r="11309" spans="1:31">
      <c r="A11309">
        <v>28310</v>
      </c>
      <c r="B11309" t="s">
        <v>9969</v>
      </c>
      <c r="C11309" t="s">
        <v>33480</v>
      </c>
      <c r="D11309" t="s">
        <v>33476</v>
      </c>
      <c r="E11309"/>
      <c r="F11309"/>
      <c r="G11309"/>
      <c r="H11309"/>
      <c r="I11309"/>
      <c r="J11309"/>
      <c r="U11309" s="43"/>
      <c r="AE11309"/>
    </row>
    <row r="11310" spans="1:31">
      <c r="A11310">
        <v>28140</v>
      </c>
      <c r="B11310" t="s">
        <v>9970</v>
      </c>
      <c r="C11310" t="s">
        <v>33480</v>
      </c>
      <c r="D11310" t="s">
        <v>33476</v>
      </c>
      <c r="E11310"/>
      <c r="F11310"/>
      <c r="G11310"/>
      <c r="H11310"/>
      <c r="I11310"/>
      <c r="J11310"/>
      <c r="U11310" s="43"/>
      <c r="AE11310"/>
    </row>
    <row r="11311" spans="1:31">
      <c r="A11311">
        <v>28130</v>
      </c>
      <c r="B11311" t="s">
        <v>9971</v>
      </c>
      <c r="C11311" t="s">
        <v>33480</v>
      </c>
      <c r="D11311" t="s">
        <v>33476</v>
      </c>
      <c r="E11311"/>
      <c r="F11311"/>
      <c r="G11311"/>
      <c r="H11311"/>
      <c r="I11311"/>
      <c r="J11311"/>
      <c r="U11311" s="43"/>
      <c r="AE11311"/>
    </row>
    <row r="11312" spans="1:31">
      <c r="A11312">
        <v>28480</v>
      </c>
      <c r="B11312" t="s">
        <v>9972</v>
      </c>
      <c r="C11312" t="s">
        <v>33478</v>
      </c>
      <c r="D11312" t="s">
        <v>33482</v>
      </c>
      <c r="E11312"/>
      <c r="F11312"/>
      <c r="G11312"/>
      <c r="H11312"/>
      <c r="I11312"/>
      <c r="J11312"/>
      <c r="U11312" s="43"/>
      <c r="AE11312"/>
    </row>
    <row r="11313" spans="1:31">
      <c r="A11313">
        <v>28410</v>
      </c>
      <c r="B11313" t="s">
        <v>9973</v>
      </c>
      <c r="C11313" t="s">
        <v>33480</v>
      </c>
      <c r="D11313" t="s">
        <v>33481</v>
      </c>
      <c r="E11313"/>
      <c r="F11313"/>
      <c r="G11313"/>
      <c r="H11313"/>
      <c r="I11313"/>
      <c r="J11313"/>
      <c r="U11313" s="43"/>
      <c r="AE11313"/>
    </row>
    <row r="11314" spans="1:31">
      <c r="A11314">
        <v>28700</v>
      </c>
      <c r="B11314" t="s">
        <v>9974</v>
      </c>
      <c r="C11314" t="s">
        <v>33480</v>
      </c>
      <c r="D11314" t="s">
        <v>33476</v>
      </c>
      <c r="E11314"/>
      <c r="F11314"/>
      <c r="G11314"/>
      <c r="H11314"/>
      <c r="I11314"/>
      <c r="J11314"/>
      <c r="U11314" s="43"/>
      <c r="AE11314"/>
    </row>
    <row r="11315" spans="1:31">
      <c r="A11315">
        <v>28130</v>
      </c>
      <c r="B11315" t="s">
        <v>9975</v>
      </c>
      <c r="C11315" t="s">
        <v>33480</v>
      </c>
      <c r="D11315" t="s">
        <v>33476</v>
      </c>
      <c r="E11315"/>
      <c r="F11315"/>
      <c r="G11315"/>
      <c r="H11315"/>
      <c r="I11315"/>
      <c r="J11315"/>
      <c r="U11315" s="43"/>
      <c r="AE11315"/>
    </row>
    <row r="11316" spans="1:31">
      <c r="A11316">
        <v>28120</v>
      </c>
      <c r="B11316" t="s">
        <v>9976</v>
      </c>
      <c r="C11316" t="s">
        <v>33480</v>
      </c>
      <c r="D11316" t="s">
        <v>33476</v>
      </c>
      <c r="E11316"/>
      <c r="F11316"/>
      <c r="G11316"/>
      <c r="H11316"/>
      <c r="I11316"/>
      <c r="J11316"/>
      <c r="U11316" s="43"/>
      <c r="AE11316"/>
    </row>
    <row r="11317" spans="1:31">
      <c r="A11317">
        <v>28310</v>
      </c>
      <c r="B11317" t="s">
        <v>9977</v>
      </c>
      <c r="C11317" t="s">
        <v>33480</v>
      </c>
      <c r="D11317" t="s">
        <v>33476</v>
      </c>
      <c r="E11317"/>
      <c r="F11317"/>
      <c r="G11317"/>
      <c r="H11317"/>
      <c r="I11317"/>
      <c r="J11317"/>
      <c r="U11317" s="43"/>
      <c r="AE11317"/>
    </row>
    <row r="11318" spans="1:31">
      <c r="A11318">
        <v>28200</v>
      </c>
      <c r="B11318" t="s">
        <v>9978</v>
      </c>
      <c r="C11318" t="s">
        <v>33480</v>
      </c>
      <c r="D11318" t="s">
        <v>33476</v>
      </c>
      <c r="E11318"/>
      <c r="F11318"/>
      <c r="G11318"/>
      <c r="H11318"/>
      <c r="I11318"/>
      <c r="J11318"/>
      <c r="U11318" s="43"/>
      <c r="AE11318"/>
    </row>
    <row r="11319" spans="1:31">
      <c r="A11319">
        <v>28310</v>
      </c>
      <c r="B11319" t="s">
        <v>9979</v>
      </c>
      <c r="C11319" t="s">
        <v>33480</v>
      </c>
      <c r="D11319" t="s">
        <v>33476</v>
      </c>
      <c r="E11319"/>
      <c r="F11319"/>
      <c r="G11319"/>
      <c r="H11319"/>
      <c r="I11319"/>
      <c r="J11319"/>
      <c r="U11319" s="43"/>
      <c r="AE11319"/>
    </row>
    <row r="11320" spans="1:31">
      <c r="A11320">
        <v>28310</v>
      </c>
      <c r="B11320" t="s">
        <v>9979</v>
      </c>
      <c r="C11320" t="s">
        <v>33480</v>
      </c>
      <c r="D11320" t="s">
        <v>33476</v>
      </c>
      <c r="E11320"/>
      <c r="F11320"/>
      <c r="G11320"/>
      <c r="H11320"/>
      <c r="I11320"/>
      <c r="J11320"/>
      <c r="U11320" s="43"/>
      <c r="AE11320"/>
    </row>
    <row r="11321" spans="1:31">
      <c r="A11321">
        <v>28310</v>
      </c>
      <c r="B11321" t="s">
        <v>9979</v>
      </c>
      <c r="C11321" t="s">
        <v>33480</v>
      </c>
      <c r="D11321" t="s">
        <v>33476</v>
      </c>
      <c r="E11321"/>
      <c r="F11321"/>
      <c r="G11321"/>
      <c r="H11321"/>
      <c r="I11321"/>
      <c r="J11321"/>
      <c r="U11321" s="43"/>
      <c r="AE11321"/>
    </row>
    <row r="11322" spans="1:31">
      <c r="A11322">
        <v>28310</v>
      </c>
      <c r="B11322" t="s">
        <v>9979</v>
      </c>
      <c r="C11322" t="s">
        <v>33480</v>
      </c>
      <c r="D11322" t="s">
        <v>33476</v>
      </c>
      <c r="E11322"/>
      <c r="F11322"/>
      <c r="G11322"/>
      <c r="H11322"/>
      <c r="I11322"/>
      <c r="J11322"/>
      <c r="U11322" s="43"/>
      <c r="AE11322"/>
    </row>
    <row r="11323" spans="1:31">
      <c r="A11323">
        <v>28250</v>
      </c>
      <c r="B11323" t="s">
        <v>9980</v>
      </c>
      <c r="C11323" t="s">
        <v>33478</v>
      </c>
      <c r="D11323" t="s">
        <v>33476</v>
      </c>
      <c r="E11323"/>
      <c r="F11323"/>
      <c r="G11323"/>
      <c r="H11323"/>
      <c r="I11323"/>
      <c r="J11323"/>
      <c r="U11323" s="43"/>
      <c r="AE11323"/>
    </row>
    <row r="11324" spans="1:31">
      <c r="A11324">
        <v>28300</v>
      </c>
      <c r="B11324" t="s">
        <v>9981</v>
      </c>
      <c r="C11324" t="s">
        <v>33480</v>
      </c>
      <c r="D11324" t="s">
        <v>33476</v>
      </c>
      <c r="E11324"/>
      <c r="F11324"/>
      <c r="G11324"/>
      <c r="H11324"/>
      <c r="I11324"/>
      <c r="J11324"/>
      <c r="U11324" s="43"/>
      <c r="AE11324"/>
    </row>
    <row r="11325" spans="1:31">
      <c r="A11325">
        <v>28340</v>
      </c>
      <c r="B11325" t="s">
        <v>9982</v>
      </c>
      <c r="C11325" t="s">
        <v>33478</v>
      </c>
      <c r="D11325" t="s">
        <v>33482</v>
      </c>
      <c r="E11325"/>
      <c r="F11325"/>
      <c r="G11325"/>
      <c r="H11325"/>
      <c r="I11325"/>
      <c r="J11325"/>
      <c r="U11325" s="43"/>
      <c r="AE11325"/>
    </row>
    <row r="11326" spans="1:31">
      <c r="A11326">
        <v>28190</v>
      </c>
      <c r="B11326" t="s">
        <v>9983</v>
      </c>
      <c r="C11326" t="s">
        <v>33480</v>
      </c>
      <c r="D11326" t="s">
        <v>33476</v>
      </c>
      <c r="E11326"/>
      <c r="F11326"/>
      <c r="G11326"/>
      <c r="H11326"/>
      <c r="I11326"/>
      <c r="J11326"/>
      <c r="U11326" s="43"/>
      <c r="AE11326"/>
    </row>
    <row r="11327" spans="1:31">
      <c r="A11327">
        <v>28270</v>
      </c>
      <c r="B11327" t="s">
        <v>9984</v>
      </c>
      <c r="C11327" t="s">
        <v>33480</v>
      </c>
      <c r="D11327" t="s">
        <v>33476</v>
      </c>
      <c r="E11327"/>
      <c r="F11327"/>
      <c r="G11327"/>
      <c r="H11327"/>
      <c r="I11327"/>
      <c r="J11327"/>
      <c r="U11327" s="43"/>
      <c r="AE11327"/>
    </row>
    <row r="11328" spans="1:31">
      <c r="A11328">
        <v>28700</v>
      </c>
      <c r="B11328" t="s">
        <v>9985</v>
      </c>
      <c r="C11328" t="s">
        <v>33480</v>
      </c>
      <c r="D11328" t="s">
        <v>33476</v>
      </c>
      <c r="E11328"/>
      <c r="F11328"/>
      <c r="G11328"/>
      <c r="H11328"/>
      <c r="I11328"/>
      <c r="J11328"/>
      <c r="U11328" s="43"/>
      <c r="AE11328"/>
    </row>
    <row r="11329" spans="1:31">
      <c r="A11329">
        <v>28700</v>
      </c>
      <c r="B11329" t="s">
        <v>9986</v>
      </c>
      <c r="C11329" t="s">
        <v>33480</v>
      </c>
      <c r="D11329" t="s">
        <v>33476</v>
      </c>
      <c r="E11329"/>
      <c r="F11329"/>
      <c r="G11329"/>
      <c r="H11329"/>
      <c r="I11329"/>
      <c r="J11329"/>
      <c r="U11329" s="43"/>
      <c r="AE11329"/>
    </row>
    <row r="11330" spans="1:31">
      <c r="A11330">
        <v>28300</v>
      </c>
      <c r="B11330" t="s">
        <v>9987</v>
      </c>
      <c r="C11330" t="s">
        <v>33480</v>
      </c>
      <c r="D11330" t="s">
        <v>33476</v>
      </c>
      <c r="E11330"/>
      <c r="F11330"/>
      <c r="G11330"/>
      <c r="H11330"/>
      <c r="I11330"/>
      <c r="J11330"/>
      <c r="U11330" s="43"/>
      <c r="AE11330"/>
    </row>
    <row r="11331" spans="1:31">
      <c r="A11331">
        <v>28310</v>
      </c>
      <c r="B11331" t="s">
        <v>9988</v>
      </c>
      <c r="C11331" t="s">
        <v>33480</v>
      </c>
      <c r="D11331" t="s">
        <v>33476</v>
      </c>
      <c r="E11331"/>
      <c r="F11331"/>
      <c r="G11331"/>
      <c r="H11331"/>
      <c r="I11331"/>
      <c r="J11331"/>
      <c r="U11331" s="43"/>
      <c r="AE11331"/>
    </row>
    <row r="11332" spans="1:31">
      <c r="A11332">
        <v>28200</v>
      </c>
      <c r="B11332" t="s">
        <v>9989</v>
      </c>
      <c r="C11332" t="s">
        <v>33480</v>
      </c>
      <c r="D11332" t="s">
        <v>33476</v>
      </c>
      <c r="E11332"/>
      <c r="F11332"/>
      <c r="G11332"/>
      <c r="H11332"/>
      <c r="I11332"/>
      <c r="J11332"/>
      <c r="U11332" s="43"/>
      <c r="AE11332"/>
    </row>
    <row r="11333" spans="1:31">
      <c r="A11333">
        <v>28140</v>
      </c>
      <c r="B11333" t="s">
        <v>9990</v>
      </c>
      <c r="C11333" t="s">
        <v>33480</v>
      </c>
      <c r="D11333" t="s">
        <v>33476</v>
      </c>
      <c r="E11333"/>
      <c r="F11333"/>
      <c r="G11333"/>
      <c r="H11333"/>
      <c r="I11333"/>
      <c r="J11333"/>
      <c r="U11333" s="43"/>
      <c r="AE11333"/>
    </row>
    <row r="11334" spans="1:31">
      <c r="A11334">
        <v>28210</v>
      </c>
      <c r="B11334" t="s">
        <v>9991</v>
      </c>
      <c r="C11334" t="s">
        <v>33480</v>
      </c>
      <c r="D11334" t="s">
        <v>33476</v>
      </c>
      <c r="E11334"/>
      <c r="F11334"/>
      <c r="G11334"/>
      <c r="H11334"/>
      <c r="I11334"/>
      <c r="J11334"/>
      <c r="U11334" s="43"/>
      <c r="AE11334"/>
    </row>
    <row r="11335" spans="1:31">
      <c r="A11335">
        <v>28240</v>
      </c>
      <c r="B11335" t="s">
        <v>9992</v>
      </c>
      <c r="C11335" t="s">
        <v>33478</v>
      </c>
      <c r="D11335" t="s">
        <v>33482</v>
      </c>
      <c r="E11335"/>
      <c r="F11335"/>
      <c r="G11335"/>
      <c r="H11335"/>
      <c r="I11335"/>
      <c r="J11335"/>
      <c r="U11335" s="43"/>
      <c r="AE11335"/>
    </row>
    <row r="11336" spans="1:31">
      <c r="A11336">
        <v>28150</v>
      </c>
      <c r="B11336" t="s">
        <v>9993</v>
      </c>
      <c r="C11336" t="s">
        <v>33480</v>
      </c>
      <c r="D11336" t="s">
        <v>33476</v>
      </c>
      <c r="E11336"/>
      <c r="F11336"/>
      <c r="G11336"/>
      <c r="H11336"/>
      <c r="I11336"/>
      <c r="J11336"/>
      <c r="U11336" s="43"/>
      <c r="AE11336"/>
    </row>
    <row r="11337" spans="1:31">
      <c r="A11337">
        <v>28500</v>
      </c>
      <c r="B11337" t="s">
        <v>9994</v>
      </c>
      <c r="C11337" t="s">
        <v>33480</v>
      </c>
      <c r="D11337" t="s">
        <v>33476</v>
      </c>
      <c r="E11337"/>
      <c r="F11337"/>
      <c r="G11337"/>
      <c r="H11337"/>
      <c r="I11337"/>
      <c r="J11337"/>
      <c r="U11337" s="43"/>
      <c r="AE11337"/>
    </row>
    <row r="11338" spans="1:31">
      <c r="A11338">
        <v>28250</v>
      </c>
      <c r="B11338" t="s">
        <v>9995</v>
      </c>
      <c r="C11338" t="s">
        <v>33478</v>
      </c>
      <c r="D11338" t="s">
        <v>33476</v>
      </c>
      <c r="E11338"/>
      <c r="F11338"/>
      <c r="G11338"/>
      <c r="H11338"/>
      <c r="I11338"/>
      <c r="J11338"/>
      <c r="U11338" s="43"/>
      <c r="AE11338"/>
    </row>
    <row r="11339" spans="1:31">
      <c r="A11339">
        <v>28110</v>
      </c>
      <c r="B11339" t="s">
        <v>9996</v>
      </c>
      <c r="C11339" t="s">
        <v>33480</v>
      </c>
      <c r="D11339" t="e">
        <v>#N/A</v>
      </c>
      <c r="E11339"/>
      <c r="F11339"/>
      <c r="G11339"/>
      <c r="H11339"/>
      <c r="I11339"/>
      <c r="J11339"/>
      <c r="U11339" s="43"/>
      <c r="AE11339"/>
    </row>
    <row r="11340" spans="1:31">
      <c r="A11340">
        <v>28480</v>
      </c>
      <c r="B11340" t="s">
        <v>9997</v>
      </c>
      <c r="C11340" t="s">
        <v>33478</v>
      </c>
      <c r="D11340" t="s">
        <v>33482</v>
      </c>
      <c r="E11340"/>
      <c r="F11340"/>
      <c r="G11340"/>
      <c r="H11340"/>
      <c r="I11340"/>
      <c r="J11340"/>
      <c r="U11340" s="43"/>
      <c r="AE11340"/>
    </row>
    <row r="11341" spans="1:31">
      <c r="A11341">
        <v>28600</v>
      </c>
      <c r="B11341" t="s">
        <v>9998</v>
      </c>
      <c r="C11341" t="s">
        <v>33480</v>
      </c>
      <c r="D11341" t="e">
        <v>#N/A</v>
      </c>
      <c r="E11341"/>
      <c r="F11341"/>
      <c r="G11341"/>
      <c r="H11341"/>
      <c r="I11341"/>
      <c r="J11341"/>
      <c r="U11341" s="43"/>
      <c r="AE11341"/>
    </row>
    <row r="11342" spans="1:31">
      <c r="A11342">
        <v>28140</v>
      </c>
      <c r="B11342" t="s">
        <v>9999</v>
      </c>
      <c r="C11342" t="s">
        <v>33480</v>
      </c>
      <c r="D11342" t="s">
        <v>33476</v>
      </c>
      <c r="E11342"/>
      <c r="F11342"/>
      <c r="G11342"/>
      <c r="H11342"/>
      <c r="I11342"/>
      <c r="J11342"/>
      <c r="U11342" s="43"/>
      <c r="AE11342"/>
    </row>
    <row r="11343" spans="1:31">
      <c r="A11343">
        <v>28360</v>
      </c>
      <c r="B11343" t="s">
        <v>10000</v>
      </c>
      <c r="C11343" t="s">
        <v>33480</v>
      </c>
      <c r="D11343" t="s">
        <v>33476</v>
      </c>
      <c r="E11343"/>
      <c r="F11343"/>
      <c r="G11343"/>
      <c r="H11343"/>
      <c r="I11343"/>
      <c r="J11343"/>
      <c r="U11343" s="43"/>
      <c r="AE11343"/>
    </row>
    <row r="11344" spans="1:31">
      <c r="A11344">
        <v>28500</v>
      </c>
      <c r="B11344" t="s">
        <v>10001</v>
      </c>
      <c r="C11344" t="s">
        <v>33480</v>
      </c>
      <c r="D11344" t="s">
        <v>33476</v>
      </c>
      <c r="E11344"/>
      <c r="F11344"/>
      <c r="G11344"/>
      <c r="H11344"/>
      <c r="I11344"/>
      <c r="J11344"/>
      <c r="U11344" s="43"/>
      <c r="AE11344"/>
    </row>
    <row r="11345" spans="1:31">
      <c r="A11345">
        <v>28120</v>
      </c>
      <c r="B11345" t="s">
        <v>10002</v>
      </c>
      <c r="C11345" t="s">
        <v>33480</v>
      </c>
      <c r="D11345" t="s">
        <v>33476</v>
      </c>
      <c r="E11345"/>
      <c r="F11345"/>
      <c r="G11345"/>
      <c r="H11345"/>
      <c r="I11345"/>
      <c r="J11345"/>
      <c r="U11345" s="43"/>
      <c r="AE11345"/>
    </row>
    <row r="11346" spans="1:31">
      <c r="A11346">
        <v>28170</v>
      </c>
      <c r="B11346" t="s">
        <v>10003</v>
      </c>
      <c r="C11346" t="s">
        <v>33480</v>
      </c>
      <c r="D11346" t="s">
        <v>33476</v>
      </c>
      <c r="E11346"/>
      <c r="F11346"/>
      <c r="G11346"/>
      <c r="H11346"/>
      <c r="I11346"/>
      <c r="J11346"/>
      <c r="U11346" s="43"/>
      <c r="AE11346"/>
    </row>
    <row r="11347" spans="1:31">
      <c r="A11347">
        <v>28170</v>
      </c>
      <c r="B11347" t="s">
        <v>10003</v>
      </c>
      <c r="C11347" t="s">
        <v>33480</v>
      </c>
      <c r="D11347" t="s">
        <v>33476</v>
      </c>
      <c r="E11347"/>
      <c r="F11347"/>
      <c r="G11347"/>
      <c r="H11347"/>
      <c r="I11347"/>
      <c r="J11347"/>
      <c r="U11347" s="43"/>
      <c r="AE11347"/>
    </row>
    <row r="11348" spans="1:31">
      <c r="A11348">
        <v>28170</v>
      </c>
      <c r="B11348" t="s">
        <v>10003</v>
      </c>
      <c r="C11348" t="s">
        <v>33480</v>
      </c>
      <c r="D11348" t="s">
        <v>33476</v>
      </c>
      <c r="E11348"/>
      <c r="F11348"/>
      <c r="G11348"/>
      <c r="H11348"/>
      <c r="I11348"/>
      <c r="J11348"/>
      <c r="U11348" s="43"/>
      <c r="AE11348"/>
    </row>
    <row r="11349" spans="1:31">
      <c r="A11349">
        <v>28130</v>
      </c>
      <c r="B11349" t="s">
        <v>10004</v>
      </c>
      <c r="C11349" t="s">
        <v>33480</v>
      </c>
      <c r="D11349" t="s">
        <v>33476</v>
      </c>
      <c r="E11349"/>
      <c r="F11349"/>
      <c r="G11349"/>
      <c r="H11349"/>
      <c r="I11349"/>
      <c r="J11349"/>
      <c r="U11349" s="43"/>
      <c r="AE11349"/>
    </row>
    <row r="11350" spans="1:31">
      <c r="A11350">
        <v>28300</v>
      </c>
      <c r="B11350" t="s">
        <v>10005</v>
      </c>
      <c r="C11350" t="s">
        <v>33480</v>
      </c>
      <c r="D11350" t="s">
        <v>33476</v>
      </c>
      <c r="E11350"/>
      <c r="F11350"/>
      <c r="G11350"/>
      <c r="H11350"/>
      <c r="I11350"/>
      <c r="J11350"/>
      <c r="U11350" s="43"/>
      <c r="AE11350"/>
    </row>
    <row r="11351" spans="1:31">
      <c r="A11351">
        <v>28700</v>
      </c>
      <c r="B11351" t="s">
        <v>3945</v>
      </c>
      <c r="C11351" t="s">
        <v>33480</v>
      </c>
      <c r="D11351" t="s">
        <v>33476</v>
      </c>
      <c r="E11351"/>
      <c r="F11351"/>
      <c r="G11351"/>
      <c r="H11351"/>
      <c r="I11351"/>
      <c r="J11351"/>
      <c r="U11351" s="43"/>
      <c r="AE11351"/>
    </row>
    <row r="11352" spans="1:31">
      <c r="A11352">
        <v>28270</v>
      </c>
      <c r="B11352" t="s">
        <v>10006</v>
      </c>
      <c r="C11352" t="s">
        <v>33480</v>
      </c>
      <c r="D11352" t="s">
        <v>33476</v>
      </c>
      <c r="E11352"/>
      <c r="F11352"/>
      <c r="G11352"/>
      <c r="H11352"/>
      <c r="I11352"/>
      <c r="J11352"/>
      <c r="U11352" s="43"/>
      <c r="AE11352"/>
    </row>
    <row r="11353" spans="1:31">
      <c r="A11353">
        <v>28240</v>
      </c>
      <c r="B11353" t="s">
        <v>10007</v>
      </c>
      <c r="C11353" t="s">
        <v>33478</v>
      </c>
      <c r="D11353" t="s">
        <v>33482</v>
      </c>
      <c r="E11353"/>
      <c r="F11353"/>
      <c r="G11353"/>
      <c r="H11353"/>
      <c r="I11353"/>
      <c r="J11353"/>
      <c r="U11353" s="43"/>
      <c r="AE11353"/>
    </row>
    <row r="11354" spans="1:31">
      <c r="A11354">
        <v>28200</v>
      </c>
      <c r="B11354" t="s">
        <v>10008</v>
      </c>
      <c r="C11354" t="s">
        <v>33480</v>
      </c>
      <c r="D11354" t="s">
        <v>33476</v>
      </c>
      <c r="E11354"/>
      <c r="F11354"/>
      <c r="G11354"/>
      <c r="H11354"/>
      <c r="I11354"/>
      <c r="J11354"/>
      <c r="U11354" s="43"/>
      <c r="AE11354"/>
    </row>
    <row r="11355" spans="1:31">
      <c r="A11355">
        <v>28120</v>
      </c>
      <c r="B11355" t="s">
        <v>10009</v>
      </c>
      <c r="C11355" t="s">
        <v>33480</v>
      </c>
      <c r="D11355" t="s">
        <v>33476</v>
      </c>
      <c r="E11355"/>
      <c r="F11355"/>
      <c r="G11355"/>
      <c r="H11355"/>
      <c r="I11355"/>
      <c r="J11355"/>
      <c r="U11355" s="43"/>
      <c r="AE11355"/>
    </row>
    <row r="11356" spans="1:31">
      <c r="A11356">
        <v>28410</v>
      </c>
      <c r="B11356" t="s">
        <v>10010</v>
      </c>
      <c r="C11356" t="s">
        <v>33480</v>
      </c>
      <c r="D11356" t="s">
        <v>33481</v>
      </c>
      <c r="E11356"/>
      <c r="F11356"/>
      <c r="G11356"/>
      <c r="H11356"/>
      <c r="I11356"/>
      <c r="J11356"/>
      <c r="U11356" s="43"/>
      <c r="AE11356"/>
    </row>
    <row r="11357" spans="1:31">
      <c r="A11357">
        <v>28400</v>
      </c>
      <c r="B11357" t="s">
        <v>10011</v>
      </c>
      <c r="C11357" t="s">
        <v>33477</v>
      </c>
      <c r="D11357" t="s">
        <v>33482</v>
      </c>
      <c r="E11357"/>
      <c r="F11357"/>
      <c r="G11357"/>
      <c r="H11357"/>
      <c r="I11357"/>
      <c r="J11357"/>
      <c r="U11357" s="43"/>
      <c r="AE11357"/>
    </row>
    <row r="11358" spans="1:31">
      <c r="A11358">
        <v>28400</v>
      </c>
      <c r="B11358" t="s">
        <v>10011</v>
      </c>
      <c r="C11358" t="s">
        <v>33477</v>
      </c>
      <c r="D11358" t="s">
        <v>33482</v>
      </c>
      <c r="E11358"/>
      <c r="F11358"/>
      <c r="G11358"/>
      <c r="H11358"/>
      <c r="I11358"/>
      <c r="J11358"/>
      <c r="U11358" s="43"/>
      <c r="AE11358"/>
    </row>
    <row r="11359" spans="1:31">
      <c r="A11359">
        <v>28400</v>
      </c>
      <c r="B11359" t="s">
        <v>10011</v>
      </c>
      <c r="C11359" t="s">
        <v>33477</v>
      </c>
      <c r="D11359" t="s">
        <v>33482</v>
      </c>
      <c r="E11359"/>
      <c r="F11359"/>
      <c r="G11359"/>
      <c r="H11359"/>
      <c r="I11359"/>
      <c r="J11359"/>
      <c r="U11359" s="43"/>
      <c r="AE11359"/>
    </row>
    <row r="11360" spans="1:31">
      <c r="A11360">
        <v>28400</v>
      </c>
      <c r="B11360" t="s">
        <v>10012</v>
      </c>
      <c r="C11360" t="s">
        <v>33477</v>
      </c>
      <c r="D11360" t="s">
        <v>33482</v>
      </c>
      <c r="E11360"/>
      <c r="F11360"/>
      <c r="G11360"/>
      <c r="H11360"/>
      <c r="I11360"/>
      <c r="J11360"/>
      <c r="U11360" s="43"/>
      <c r="AE11360"/>
    </row>
    <row r="11361" spans="1:31">
      <c r="A11361">
        <v>28500</v>
      </c>
      <c r="B11361" t="s">
        <v>10013</v>
      </c>
      <c r="C11361" t="s">
        <v>33480</v>
      </c>
      <c r="D11361" t="s">
        <v>33476</v>
      </c>
      <c r="E11361"/>
      <c r="F11361"/>
      <c r="G11361"/>
      <c r="H11361"/>
      <c r="I11361"/>
      <c r="J11361"/>
      <c r="U11361" s="43"/>
      <c r="AE11361"/>
    </row>
    <row r="11362" spans="1:31">
      <c r="A11362">
        <v>28240</v>
      </c>
      <c r="B11362" t="s">
        <v>10014</v>
      </c>
      <c r="C11362" t="s">
        <v>33478</v>
      </c>
      <c r="D11362" t="s">
        <v>33482</v>
      </c>
      <c r="E11362"/>
      <c r="F11362"/>
      <c r="G11362"/>
      <c r="H11362"/>
      <c r="I11362"/>
      <c r="J11362"/>
      <c r="U11362" s="43"/>
      <c r="AE11362"/>
    </row>
    <row r="11363" spans="1:31">
      <c r="A11363">
        <v>28120</v>
      </c>
      <c r="B11363" t="s">
        <v>10015</v>
      </c>
      <c r="C11363" t="s">
        <v>33480</v>
      </c>
      <c r="D11363" t="s">
        <v>33476</v>
      </c>
      <c r="E11363"/>
      <c r="F11363"/>
      <c r="G11363"/>
      <c r="H11363"/>
      <c r="I11363"/>
      <c r="J11363"/>
      <c r="U11363" s="43"/>
      <c r="AE11363"/>
    </row>
    <row r="11364" spans="1:31">
      <c r="A11364">
        <v>28310</v>
      </c>
      <c r="B11364" t="s">
        <v>10016</v>
      </c>
      <c r="C11364" t="s">
        <v>33480</v>
      </c>
      <c r="D11364" t="s">
        <v>33476</v>
      </c>
      <c r="E11364"/>
      <c r="F11364"/>
      <c r="G11364"/>
      <c r="H11364"/>
      <c r="I11364"/>
      <c r="J11364"/>
      <c r="U11364" s="43"/>
      <c r="AE11364"/>
    </row>
    <row r="11365" spans="1:31">
      <c r="A11365">
        <v>28120</v>
      </c>
      <c r="B11365" t="s">
        <v>10017</v>
      </c>
      <c r="C11365" t="s">
        <v>33480</v>
      </c>
      <c r="D11365" t="s">
        <v>33476</v>
      </c>
      <c r="E11365"/>
      <c r="F11365"/>
      <c r="G11365"/>
      <c r="H11365"/>
      <c r="I11365"/>
      <c r="J11365"/>
      <c r="U11365" s="43"/>
      <c r="AE11365"/>
    </row>
    <row r="11366" spans="1:31">
      <c r="A11366">
        <v>28360</v>
      </c>
      <c r="B11366" t="s">
        <v>10018</v>
      </c>
      <c r="C11366" t="s">
        <v>33480</v>
      </c>
      <c r="D11366" t="s">
        <v>33476</v>
      </c>
      <c r="E11366"/>
      <c r="F11366"/>
      <c r="G11366"/>
      <c r="H11366"/>
      <c r="I11366"/>
      <c r="J11366"/>
      <c r="U11366" s="43"/>
      <c r="AE11366"/>
    </row>
    <row r="11367" spans="1:31">
      <c r="A11367">
        <v>28260</v>
      </c>
      <c r="B11367" t="s">
        <v>4854</v>
      </c>
      <c r="C11367" t="s">
        <v>33480</v>
      </c>
      <c r="D11367" t="s">
        <v>33476</v>
      </c>
      <c r="E11367"/>
      <c r="F11367"/>
      <c r="G11367"/>
      <c r="H11367"/>
      <c r="I11367"/>
      <c r="J11367"/>
      <c r="U11367" s="43"/>
      <c r="AE11367"/>
    </row>
    <row r="11368" spans="1:31">
      <c r="A11368">
        <v>28250</v>
      </c>
      <c r="B11368" t="s">
        <v>10019</v>
      </c>
      <c r="C11368" t="s">
        <v>33478</v>
      </c>
      <c r="D11368" t="s">
        <v>33476</v>
      </c>
      <c r="E11368"/>
      <c r="F11368"/>
      <c r="G11368"/>
      <c r="H11368"/>
      <c r="I11368"/>
      <c r="J11368"/>
      <c r="U11368" s="43"/>
      <c r="AE11368"/>
    </row>
    <row r="11369" spans="1:31">
      <c r="A11369">
        <v>28130</v>
      </c>
      <c r="B11369" t="s">
        <v>10020</v>
      </c>
      <c r="C11369" t="s">
        <v>33480</v>
      </c>
      <c r="D11369" t="s">
        <v>33476</v>
      </c>
      <c r="E11369"/>
      <c r="F11369"/>
      <c r="G11369"/>
      <c r="H11369"/>
      <c r="I11369"/>
      <c r="J11369"/>
      <c r="U11369" s="43"/>
      <c r="AE11369"/>
    </row>
    <row r="11370" spans="1:31">
      <c r="A11370">
        <v>28500</v>
      </c>
      <c r="B11370" t="s">
        <v>10021</v>
      </c>
      <c r="C11370" t="s">
        <v>33480</v>
      </c>
      <c r="D11370" t="s">
        <v>33476</v>
      </c>
      <c r="E11370"/>
      <c r="F11370"/>
      <c r="G11370"/>
      <c r="H11370"/>
      <c r="I11370"/>
      <c r="J11370"/>
      <c r="U11370" s="43"/>
      <c r="AE11370"/>
    </row>
    <row r="11371" spans="1:31">
      <c r="A11371">
        <v>28480</v>
      </c>
      <c r="B11371" t="s">
        <v>10022</v>
      </c>
      <c r="C11371" t="s">
        <v>33478</v>
      </c>
      <c r="D11371" t="s">
        <v>33482</v>
      </c>
      <c r="E11371"/>
      <c r="F11371"/>
      <c r="G11371"/>
      <c r="H11371"/>
      <c r="I11371"/>
      <c r="J11371"/>
      <c r="U11371" s="43"/>
      <c r="AE11371"/>
    </row>
    <row r="11372" spans="1:31">
      <c r="A11372">
        <v>28630</v>
      </c>
      <c r="B11372" t="s">
        <v>10023</v>
      </c>
      <c r="C11372" t="s">
        <v>33480</v>
      </c>
      <c r="D11372" t="s">
        <v>33476</v>
      </c>
      <c r="E11372"/>
      <c r="F11372"/>
      <c r="G11372"/>
      <c r="H11372"/>
      <c r="I11372"/>
      <c r="J11372"/>
      <c r="U11372" s="43"/>
      <c r="AE11372"/>
    </row>
    <row r="11373" spans="1:31">
      <c r="A11373">
        <v>28190</v>
      </c>
      <c r="B11373" t="s">
        <v>10024</v>
      </c>
      <c r="C11373" t="s">
        <v>33480</v>
      </c>
      <c r="D11373" t="s">
        <v>33476</v>
      </c>
      <c r="E11373"/>
      <c r="F11373"/>
      <c r="G11373"/>
      <c r="H11373"/>
      <c r="I11373"/>
      <c r="J11373"/>
      <c r="U11373" s="43"/>
      <c r="AE11373"/>
    </row>
    <row r="11374" spans="1:31">
      <c r="A11374">
        <v>28190</v>
      </c>
      <c r="B11374" t="s">
        <v>10024</v>
      </c>
      <c r="C11374" t="s">
        <v>33480</v>
      </c>
      <c r="D11374" t="s">
        <v>33476</v>
      </c>
      <c r="E11374"/>
      <c r="F11374"/>
      <c r="G11374"/>
      <c r="H11374"/>
      <c r="I11374"/>
      <c r="J11374"/>
      <c r="U11374" s="43"/>
      <c r="AE11374"/>
    </row>
    <row r="11375" spans="1:31">
      <c r="A11375">
        <v>28700</v>
      </c>
      <c r="B11375" t="s">
        <v>10025</v>
      </c>
      <c r="C11375" t="s">
        <v>33480</v>
      </c>
      <c r="D11375" t="s">
        <v>33476</v>
      </c>
      <c r="E11375"/>
      <c r="F11375"/>
      <c r="G11375"/>
      <c r="H11375"/>
      <c r="I11375"/>
      <c r="J11375"/>
      <c r="U11375" s="43"/>
      <c r="AE11375"/>
    </row>
    <row r="11376" spans="1:31">
      <c r="A11376">
        <v>28200</v>
      </c>
      <c r="B11376" t="s">
        <v>10026</v>
      </c>
      <c r="C11376" t="s">
        <v>33480</v>
      </c>
      <c r="D11376" t="s">
        <v>33476</v>
      </c>
      <c r="E11376"/>
      <c r="F11376"/>
      <c r="G11376"/>
      <c r="H11376"/>
      <c r="I11376"/>
      <c r="J11376"/>
      <c r="U11376" s="43"/>
      <c r="AE11376"/>
    </row>
    <row r="11377" spans="1:31">
      <c r="A11377">
        <v>28700</v>
      </c>
      <c r="B11377" t="s">
        <v>10027</v>
      </c>
      <c r="C11377" t="s">
        <v>33480</v>
      </c>
      <c r="D11377" t="s">
        <v>33476</v>
      </c>
      <c r="E11377"/>
      <c r="F11377"/>
      <c r="G11377"/>
      <c r="H11377"/>
      <c r="I11377"/>
      <c r="J11377"/>
      <c r="U11377" s="43"/>
      <c r="AE11377"/>
    </row>
    <row r="11378" spans="1:31">
      <c r="A11378">
        <v>28800</v>
      </c>
      <c r="B11378" t="s">
        <v>10028</v>
      </c>
      <c r="C11378" t="s">
        <v>33480</v>
      </c>
      <c r="D11378" t="s">
        <v>33476</v>
      </c>
      <c r="E11378"/>
      <c r="F11378"/>
      <c r="G11378"/>
      <c r="H11378"/>
      <c r="I11378"/>
      <c r="J11378"/>
      <c r="U11378" s="43"/>
      <c r="AE11378"/>
    </row>
    <row r="11379" spans="1:31">
      <c r="A11379">
        <v>28800</v>
      </c>
      <c r="B11379" t="s">
        <v>10029</v>
      </c>
      <c r="C11379" t="s">
        <v>33480</v>
      </c>
      <c r="D11379" t="s">
        <v>33476</v>
      </c>
      <c r="E11379"/>
      <c r="F11379"/>
      <c r="G11379"/>
      <c r="H11379"/>
      <c r="I11379"/>
      <c r="J11379"/>
      <c r="U11379" s="43"/>
      <c r="AE11379"/>
    </row>
    <row r="11380" spans="1:31">
      <c r="A11380">
        <v>28120</v>
      </c>
      <c r="B11380" t="s">
        <v>10030</v>
      </c>
      <c r="C11380" t="s">
        <v>33480</v>
      </c>
      <c r="D11380" t="s">
        <v>33476</v>
      </c>
      <c r="E11380"/>
      <c r="F11380"/>
      <c r="G11380"/>
      <c r="H11380"/>
      <c r="I11380"/>
      <c r="J11380"/>
      <c r="U11380" s="43"/>
      <c r="AE11380"/>
    </row>
    <row r="11381" spans="1:31">
      <c r="A11381">
        <v>28270</v>
      </c>
      <c r="B11381" t="s">
        <v>10031</v>
      </c>
      <c r="C11381" t="s">
        <v>33480</v>
      </c>
      <c r="D11381" t="s">
        <v>33476</v>
      </c>
      <c r="E11381"/>
      <c r="F11381"/>
      <c r="G11381"/>
      <c r="H11381"/>
      <c r="I11381"/>
      <c r="J11381"/>
      <c r="U11381" s="43"/>
      <c r="AE11381"/>
    </row>
    <row r="11382" spans="1:31">
      <c r="A11382">
        <v>28240</v>
      </c>
      <c r="B11382" t="s">
        <v>10032</v>
      </c>
      <c r="C11382" t="s">
        <v>33478</v>
      </c>
      <c r="D11382" t="s">
        <v>33482</v>
      </c>
      <c r="E11382"/>
      <c r="F11382"/>
      <c r="G11382"/>
      <c r="H11382"/>
      <c r="I11382"/>
      <c r="J11382"/>
      <c r="U11382" s="43"/>
      <c r="AE11382"/>
    </row>
    <row r="11383" spans="1:31">
      <c r="A11383">
        <v>28240</v>
      </c>
      <c r="B11383" t="s">
        <v>10033</v>
      </c>
      <c r="C11383" t="s">
        <v>33478</v>
      </c>
      <c r="D11383" t="s">
        <v>33482</v>
      </c>
      <c r="E11383"/>
      <c r="F11383"/>
      <c r="G11383"/>
      <c r="H11383"/>
      <c r="I11383"/>
      <c r="J11383"/>
      <c r="U11383" s="43"/>
      <c r="AE11383"/>
    </row>
    <row r="11384" spans="1:31">
      <c r="A11384">
        <v>28500</v>
      </c>
      <c r="B11384" t="s">
        <v>10034</v>
      </c>
      <c r="C11384" t="s">
        <v>33480</v>
      </c>
      <c r="D11384" t="s">
        <v>33476</v>
      </c>
      <c r="E11384"/>
      <c r="F11384"/>
      <c r="G11384"/>
      <c r="H11384"/>
      <c r="I11384"/>
      <c r="J11384"/>
      <c r="U11384" s="43"/>
      <c r="AE11384"/>
    </row>
    <row r="11385" spans="1:31">
      <c r="A11385">
        <v>28700</v>
      </c>
      <c r="B11385" t="s">
        <v>10035</v>
      </c>
      <c r="C11385" t="s">
        <v>33480</v>
      </c>
      <c r="D11385" t="s">
        <v>33476</v>
      </c>
      <c r="E11385"/>
      <c r="F11385"/>
      <c r="G11385"/>
      <c r="H11385"/>
      <c r="I11385"/>
      <c r="J11385"/>
      <c r="U11385" s="43"/>
      <c r="AE11385"/>
    </row>
    <row r="11386" spans="1:31">
      <c r="A11386">
        <v>28630</v>
      </c>
      <c r="B11386" t="s">
        <v>10036</v>
      </c>
      <c r="C11386" t="s">
        <v>33480</v>
      </c>
      <c r="D11386" t="s">
        <v>33476</v>
      </c>
      <c r="E11386"/>
      <c r="F11386"/>
      <c r="G11386"/>
      <c r="H11386"/>
      <c r="I11386"/>
      <c r="J11386"/>
      <c r="U11386" s="43"/>
      <c r="AE11386"/>
    </row>
    <row r="11387" spans="1:31">
      <c r="A11387">
        <v>28800</v>
      </c>
      <c r="B11387" t="s">
        <v>10037</v>
      </c>
      <c r="C11387" t="s">
        <v>33480</v>
      </c>
      <c r="D11387" t="s">
        <v>33476</v>
      </c>
      <c r="E11387"/>
      <c r="F11387"/>
      <c r="G11387"/>
      <c r="H11387"/>
      <c r="I11387"/>
      <c r="J11387"/>
      <c r="U11387" s="43"/>
      <c r="AE11387"/>
    </row>
    <row r="11388" spans="1:31">
      <c r="A11388">
        <v>28340</v>
      </c>
      <c r="B11388" t="s">
        <v>3564</v>
      </c>
      <c r="C11388" t="s">
        <v>33478</v>
      </c>
      <c r="D11388" t="s">
        <v>33482</v>
      </c>
      <c r="E11388"/>
      <c r="F11388"/>
      <c r="G11388"/>
      <c r="H11388"/>
      <c r="I11388"/>
      <c r="J11388"/>
      <c r="U11388" s="43"/>
      <c r="AE11388"/>
    </row>
    <row r="11389" spans="1:31">
      <c r="A11389">
        <v>28160</v>
      </c>
      <c r="B11389" t="s">
        <v>10038</v>
      </c>
      <c r="C11389" t="s">
        <v>33480</v>
      </c>
      <c r="D11389" t="s">
        <v>33482</v>
      </c>
      <c r="E11389"/>
      <c r="F11389"/>
      <c r="G11389"/>
      <c r="H11389"/>
      <c r="I11389"/>
      <c r="J11389"/>
      <c r="U11389" s="43"/>
      <c r="AE11389"/>
    </row>
    <row r="11390" spans="1:31">
      <c r="A11390">
        <v>28160</v>
      </c>
      <c r="B11390" t="s">
        <v>10039</v>
      </c>
      <c r="C11390" t="s">
        <v>33480</v>
      </c>
      <c r="D11390" t="s">
        <v>33482</v>
      </c>
      <c r="E11390"/>
      <c r="F11390"/>
      <c r="G11390"/>
      <c r="H11390"/>
      <c r="I11390"/>
      <c r="J11390"/>
      <c r="U11390" s="43"/>
      <c r="AE11390"/>
    </row>
    <row r="11391" spans="1:31">
      <c r="A11391">
        <v>28150</v>
      </c>
      <c r="B11391" t="s">
        <v>10040</v>
      </c>
      <c r="C11391" t="s">
        <v>33480</v>
      </c>
      <c r="D11391" t="s">
        <v>33476</v>
      </c>
      <c r="E11391"/>
      <c r="F11391"/>
      <c r="G11391"/>
      <c r="H11391"/>
      <c r="I11391"/>
      <c r="J11391"/>
      <c r="U11391" s="43"/>
      <c r="AE11391"/>
    </row>
    <row r="11392" spans="1:31">
      <c r="A11392">
        <v>28210</v>
      </c>
      <c r="B11392" t="s">
        <v>10041</v>
      </c>
      <c r="C11392" t="s">
        <v>33480</v>
      </c>
      <c r="D11392" t="s">
        <v>33476</v>
      </c>
      <c r="E11392"/>
      <c r="F11392"/>
      <c r="G11392"/>
      <c r="H11392"/>
      <c r="I11392"/>
      <c r="J11392"/>
      <c r="U11392" s="43"/>
      <c r="AE11392"/>
    </row>
    <row r="11393" spans="1:31">
      <c r="A11393">
        <v>28310</v>
      </c>
      <c r="B11393" t="s">
        <v>10042</v>
      </c>
      <c r="C11393" t="s">
        <v>33480</v>
      </c>
      <c r="D11393" t="s">
        <v>33476</v>
      </c>
      <c r="E11393"/>
      <c r="F11393"/>
      <c r="G11393"/>
      <c r="H11393"/>
      <c r="I11393"/>
      <c r="J11393"/>
      <c r="U11393" s="43"/>
      <c r="AE11393"/>
    </row>
    <row r="11394" spans="1:31">
      <c r="A11394">
        <v>28800</v>
      </c>
      <c r="B11394" t="s">
        <v>10043</v>
      </c>
      <c r="C11394" t="s">
        <v>33480</v>
      </c>
      <c r="D11394" t="s">
        <v>33476</v>
      </c>
      <c r="E11394"/>
      <c r="F11394"/>
      <c r="G11394"/>
      <c r="H11394"/>
      <c r="I11394"/>
      <c r="J11394"/>
      <c r="U11394" s="43"/>
      <c r="AE11394"/>
    </row>
    <row r="11395" spans="1:31">
      <c r="A11395">
        <v>28630</v>
      </c>
      <c r="B11395" t="s">
        <v>10044</v>
      </c>
      <c r="C11395" t="s">
        <v>33480</v>
      </c>
      <c r="D11395" t="s">
        <v>33476</v>
      </c>
      <c r="E11395"/>
      <c r="F11395"/>
      <c r="G11395"/>
      <c r="H11395"/>
      <c r="I11395"/>
      <c r="J11395"/>
      <c r="U11395" s="43"/>
      <c r="AE11395"/>
    </row>
    <row r="11396" spans="1:31">
      <c r="A11396">
        <v>28210</v>
      </c>
      <c r="B11396" t="s">
        <v>10045</v>
      </c>
      <c r="C11396" t="s">
        <v>33480</v>
      </c>
      <c r="D11396" t="s">
        <v>33476</v>
      </c>
      <c r="E11396"/>
      <c r="F11396"/>
      <c r="G11396"/>
      <c r="H11396"/>
      <c r="I11396"/>
      <c r="J11396"/>
      <c r="U11396" s="43"/>
      <c r="AE11396"/>
    </row>
    <row r="11397" spans="1:31">
      <c r="A11397">
        <v>28210</v>
      </c>
      <c r="B11397" t="s">
        <v>10045</v>
      </c>
      <c r="C11397" t="s">
        <v>33480</v>
      </c>
      <c r="D11397" t="s">
        <v>33476</v>
      </c>
      <c r="E11397"/>
      <c r="F11397"/>
      <c r="G11397"/>
      <c r="H11397"/>
      <c r="I11397"/>
      <c r="J11397"/>
      <c r="U11397" s="43"/>
      <c r="AE11397"/>
    </row>
    <row r="11398" spans="1:31">
      <c r="A11398">
        <v>28400</v>
      </c>
      <c r="B11398" t="s">
        <v>10046</v>
      </c>
      <c r="C11398" t="s">
        <v>33477</v>
      </c>
      <c r="D11398" t="s">
        <v>33482</v>
      </c>
      <c r="E11398"/>
      <c r="F11398"/>
      <c r="G11398"/>
      <c r="H11398"/>
      <c r="I11398"/>
      <c r="J11398"/>
      <c r="U11398" s="43"/>
      <c r="AE11398"/>
    </row>
    <row r="11399" spans="1:31">
      <c r="A11399">
        <v>28120</v>
      </c>
      <c r="B11399" t="s">
        <v>10047</v>
      </c>
      <c r="C11399" t="s">
        <v>33480</v>
      </c>
      <c r="D11399" t="s">
        <v>33476</v>
      </c>
      <c r="E11399"/>
      <c r="F11399"/>
      <c r="G11399"/>
      <c r="H11399"/>
      <c r="I11399"/>
      <c r="J11399"/>
      <c r="U11399" s="43"/>
      <c r="AE11399"/>
    </row>
    <row r="11400" spans="1:31">
      <c r="A11400">
        <v>28120</v>
      </c>
      <c r="B11400" t="s">
        <v>10048</v>
      </c>
      <c r="C11400" t="s">
        <v>33480</v>
      </c>
      <c r="D11400" t="s">
        <v>33476</v>
      </c>
      <c r="E11400"/>
      <c r="F11400"/>
      <c r="G11400"/>
      <c r="H11400"/>
      <c r="I11400"/>
      <c r="J11400"/>
      <c r="U11400" s="43"/>
      <c r="AE11400"/>
    </row>
    <row r="11401" spans="1:31">
      <c r="A11401">
        <v>28140</v>
      </c>
      <c r="B11401" t="s">
        <v>10049</v>
      </c>
      <c r="C11401" t="s">
        <v>33480</v>
      </c>
      <c r="D11401" t="s">
        <v>33476</v>
      </c>
      <c r="E11401"/>
      <c r="F11401"/>
      <c r="G11401"/>
      <c r="H11401"/>
      <c r="I11401"/>
      <c r="J11401"/>
      <c r="U11401" s="43"/>
      <c r="AE11401"/>
    </row>
    <row r="11402" spans="1:31">
      <c r="A11402">
        <v>28310</v>
      </c>
      <c r="B11402" t="s">
        <v>10050</v>
      </c>
      <c r="C11402" t="s">
        <v>33480</v>
      </c>
      <c r="D11402" t="s">
        <v>33476</v>
      </c>
      <c r="E11402"/>
      <c r="F11402"/>
      <c r="G11402"/>
      <c r="H11402"/>
      <c r="I11402"/>
      <c r="J11402"/>
      <c r="U11402" s="43"/>
      <c r="AE11402"/>
    </row>
    <row r="11403" spans="1:31">
      <c r="A11403">
        <v>28700</v>
      </c>
      <c r="B11403" t="s">
        <v>10051</v>
      </c>
      <c r="C11403" t="s">
        <v>33480</v>
      </c>
      <c r="D11403" t="s">
        <v>33476</v>
      </c>
      <c r="E11403"/>
      <c r="F11403"/>
      <c r="G11403"/>
      <c r="H11403"/>
      <c r="I11403"/>
      <c r="J11403"/>
      <c r="U11403" s="43"/>
      <c r="AE11403"/>
    </row>
    <row r="11404" spans="1:31">
      <c r="A11404">
        <v>28120</v>
      </c>
      <c r="B11404" t="s">
        <v>10052</v>
      </c>
      <c r="C11404" t="s">
        <v>33480</v>
      </c>
      <c r="D11404" t="s">
        <v>33476</v>
      </c>
      <c r="E11404"/>
      <c r="F11404"/>
      <c r="G11404"/>
      <c r="H11404"/>
      <c r="I11404"/>
      <c r="J11404"/>
      <c r="U11404" s="43"/>
      <c r="AE11404"/>
    </row>
    <row r="11405" spans="1:31">
      <c r="A11405">
        <v>28140</v>
      </c>
      <c r="B11405" t="s">
        <v>10053</v>
      </c>
      <c r="C11405" t="s">
        <v>33480</v>
      </c>
      <c r="D11405" t="s">
        <v>33476</v>
      </c>
      <c r="E11405"/>
      <c r="F11405"/>
      <c r="G11405"/>
      <c r="H11405"/>
      <c r="I11405"/>
      <c r="J11405"/>
      <c r="U11405" s="43"/>
      <c r="AE11405"/>
    </row>
    <row r="11406" spans="1:31">
      <c r="A11406">
        <v>28210</v>
      </c>
      <c r="B11406" t="s">
        <v>10054</v>
      </c>
      <c r="C11406" t="s">
        <v>33480</v>
      </c>
      <c r="D11406" t="s">
        <v>33476</v>
      </c>
      <c r="E11406"/>
      <c r="F11406"/>
      <c r="G11406"/>
      <c r="H11406"/>
      <c r="I11406"/>
      <c r="J11406"/>
      <c r="U11406" s="43"/>
      <c r="AE11406"/>
    </row>
    <row r="11407" spans="1:31">
      <c r="A11407">
        <v>28190</v>
      </c>
      <c r="B11407" t="s">
        <v>10055</v>
      </c>
      <c r="C11407" t="s">
        <v>33480</v>
      </c>
      <c r="D11407" t="s">
        <v>33476</v>
      </c>
      <c r="E11407"/>
      <c r="F11407"/>
      <c r="G11407"/>
      <c r="H11407"/>
      <c r="I11407"/>
      <c r="J11407"/>
      <c r="U11407" s="43"/>
      <c r="AE11407"/>
    </row>
    <row r="11408" spans="1:31">
      <c r="A11408">
        <v>28150</v>
      </c>
      <c r="B11408" t="s">
        <v>10056</v>
      </c>
      <c r="C11408" t="s">
        <v>33480</v>
      </c>
      <c r="D11408" t="s">
        <v>33476</v>
      </c>
      <c r="E11408"/>
      <c r="F11408"/>
      <c r="G11408"/>
      <c r="H11408"/>
      <c r="I11408"/>
      <c r="J11408"/>
      <c r="U11408" s="43"/>
      <c r="AE11408"/>
    </row>
    <row r="11409" spans="1:31">
      <c r="A11409">
        <v>28500</v>
      </c>
      <c r="B11409" t="s">
        <v>10057</v>
      </c>
      <c r="C11409" t="s">
        <v>33480</v>
      </c>
      <c r="D11409" t="s">
        <v>33476</v>
      </c>
      <c r="E11409"/>
      <c r="F11409"/>
      <c r="G11409"/>
      <c r="H11409"/>
      <c r="I11409"/>
      <c r="J11409"/>
      <c r="U11409" s="43"/>
      <c r="AE11409"/>
    </row>
    <row r="11410" spans="1:31">
      <c r="A11410">
        <v>28260</v>
      </c>
      <c r="B11410" t="s">
        <v>10058</v>
      </c>
      <c r="C11410" t="s">
        <v>33480</v>
      </c>
      <c r="D11410" t="s">
        <v>33476</v>
      </c>
      <c r="E11410"/>
      <c r="F11410"/>
      <c r="G11410"/>
      <c r="H11410"/>
      <c r="I11410"/>
      <c r="J11410"/>
      <c r="U11410" s="43"/>
      <c r="AE11410"/>
    </row>
    <row r="11411" spans="1:31">
      <c r="A11411">
        <v>28700</v>
      </c>
      <c r="B11411" t="s">
        <v>10059</v>
      </c>
      <c r="C11411" t="s">
        <v>33480</v>
      </c>
      <c r="D11411" t="s">
        <v>33476</v>
      </c>
      <c r="E11411"/>
      <c r="F11411"/>
      <c r="G11411"/>
      <c r="H11411"/>
      <c r="I11411"/>
      <c r="J11411"/>
      <c r="U11411" s="43"/>
      <c r="AE11411"/>
    </row>
    <row r="11412" spans="1:31">
      <c r="A11412">
        <v>28140</v>
      </c>
      <c r="B11412" t="s">
        <v>10060</v>
      </c>
      <c r="C11412" t="s">
        <v>33480</v>
      </c>
      <c r="D11412" t="s">
        <v>33476</v>
      </c>
      <c r="E11412"/>
      <c r="F11412"/>
      <c r="G11412"/>
      <c r="H11412"/>
      <c r="I11412"/>
      <c r="J11412"/>
      <c r="U11412" s="43"/>
      <c r="AE11412"/>
    </row>
    <row r="11413" spans="1:31">
      <c r="A11413">
        <v>28130</v>
      </c>
      <c r="B11413" t="s">
        <v>10061</v>
      </c>
      <c r="C11413" t="s">
        <v>33480</v>
      </c>
      <c r="D11413" t="s">
        <v>33476</v>
      </c>
      <c r="E11413"/>
      <c r="F11413"/>
      <c r="G11413"/>
      <c r="H11413"/>
      <c r="I11413"/>
      <c r="J11413"/>
      <c r="U11413" s="43"/>
      <c r="AE11413"/>
    </row>
    <row r="11414" spans="1:31">
      <c r="A11414">
        <v>28210</v>
      </c>
      <c r="B11414" t="s">
        <v>10062</v>
      </c>
      <c r="C11414" t="s">
        <v>33480</v>
      </c>
      <c r="D11414" t="s">
        <v>33476</v>
      </c>
      <c r="E11414"/>
      <c r="F11414"/>
      <c r="G11414"/>
      <c r="H11414"/>
      <c r="I11414"/>
      <c r="J11414"/>
      <c r="U11414" s="43"/>
      <c r="AE11414"/>
    </row>
    <row r="11415" spans="1:31">
      <c r="A11415">
        <v>28310</v>
      </c>
      <c r="B11415" t="s">
        <v>10063</v>
      </c>
      <c r="C11415" t="s">
        <v>33480</v>
      </c>
      <c r="D11415" t="s">
        <v>33476</v>
      </c>
      <c r="E11415"/>
      <c r="F11415"/>
      <c r="G11415"/>
      <c r="H11415"/>
      <c r="I11415"/>
      <c r="J11415"/>
      <c r="U11415" s="43"/>
      <c r="AE11415"/>
    </row>
    <row r="11416" spans="1:31">
      <c r="A11416">
        <v>28300</v>
      </c>
      <c r="B11416" t="s">
        <v>10064</v>
      </c>
      <c r="C11416" t="s">
        <v>33480</v>
      </c>
      <c r="D11416" t="s">
        <v>33476</v>
      </c>
      <c r="E11416"/>
      <c r="F11416"/>
      <c r="G11416"/>
      <c r="H11416"/>
      <c r="I11416"/>
      <c r="J11416"/>
      <c r="U11416" s="43"/>
      <c r="AE11416"/>
    </row>
    <row r="11417" spans="1:31">
      <c r="A11417">
        <v>28190</v>
      </c>
      <c r="B11417" t="s">
        <v>10065</v>
      </c>
      <c r="C11417" t="s">
        <v>33480</v>
      </c>
      <c r="D11417" t="s">
        <v>33476</v>
      </c>
      <c r="E11417"/>
      <c r="F11417"/>
      <c r="G11417"/>
      <c r="H11417"/>
      <c r="I11417"/>
      <c r="J11417"/>
      <c r="U11417" s="43"/>
      <c r="AE11417"/>
    </row>
    <row r="11418" spans="1:31">
      <c r="A11418">
        <v>28140</v>
      </c>
      <c r="B11418" t="s">
        <v>10066</v>
      </c>
      <c r="C11418" t="s">
        <v>33480</v>
      </c>
      <c r="D11418" t="s">
        <v>33476</v>
      </c>
      <c r="E11418"/>
      <c r="F11418"/>
      <c r="G11418"/>
      <c r="H11418"/>
      <c r="I11418"/>
      <c r="J11418"/>
      <c r="U11418" s="43"/>
      <c r="AE11418"/>
    </row>
    <row r="11419" spans="1:31">
      <c r="A11419">
        <v>28150</v>
      </c>
      <c r="B11419" t="s">
        <v>10067</v>
      </c>
      <c r="C11419" t="s">
        <v>33480</v>
      </c>
      <c r="D11419" t="s">
        <v>33476</v>
      </c>
      <c r="E11419"/>
      <c r="F11419"/>
      <c r="G11419"/>
      <c r="H11419"/>
      <c r="I11419"/>
      <c r="J11419"/>
      <c r="U11419" s="43"/>
      <c r="AE11419"/>
    </row>
    <row r="11420" spans="1:31">
      <c r="A11420">
        <v>28800</v>
      </c>
      <c r="B11420" t="s">
        <v>10068</v>
      </c>
      <c r="C11420" t="s">
        <v>33480</v>
      </c>
      <c r="D11420" t="s">
        <v>33476</v>
      </c>
      <c r="E11420"/>
      <c r="F11420"/>
      <c r="G11420"/>
      <c r="H11420"/>
      <c r="I11420"/>
      <c r="J11420"/>
      <c r="U11420" s="43"/>
      <c r="AE11420"/>
    </row>
    <row r="11421" spans="1:31">
      <c r="A11421">
        <v>28800</v>
      </c>
      <c r="B11421" t="s">
        <v>10069</v>
      </c>
      <c r="C11421" t="s">
        <v>33480</v>
      </c>
      <c r="D11421" t="s">
        <v>33476</v>
      </c>
      <c r="E11421"/>
      <c r="F11421"/>
      <c r="G11421"/>
      <c r="H11421"/>
      <c r="I11421"/>
      <c r="J11421"/>
      <c r="U11421" s="43"/>
      <c r="AE11421"/>
    </row>
    <row r="11422" spans="1:31">
      <c r="A11422">
        <v>28270</v>
      </c>
      <c r="B11422" t="s">
        <v>10070</v>
      </c>
      <c r="C11422" t="s">
        <v>33480</v>
      </c>
      <c r="D11422" t="s">
        <v>33476</v>
      </c>
      <c r="E11422"/>
      <c r="F11422"/>
      <c r="G11422"/>
      <c r="H11422"/>
      <c r="I11422"/>
      <c r="J11422"/>
      <c r="U11422" s="43"/>
      <c r="AE11422"/>
    </row>
    <row r="11423" spans="1:31">
      <c r="A11423">
        <v>28360</v>
      </c>
      <c r="B11423" t="s">
        <v>10071</v>
      </c>
      <c r="C11423" t="s">
        <v>33480</v>
      </c>
      <c r="D11423" t="s">
        <v>33476</v>
      </c>
      <c r="E11423"/>
      <c r="F11423"/>
      <c r="G11423"/>
      <c r="H11423"/>
      <c r="I11423"/>
      <c r="J11423"/>
      <c r="U11423" s="43"/>
      <c r="AE11423"/>
    </row>
    <row r="11424" spans="1:31">
      <c r="A11424">
        <v>28250</v>
      </c>
      <c r="B11424" t="s">
        <v>10072</v>
      </c>
      <c r="C11424" t="s">
        <v>33478</v>
      </c>
      <c r="D11424" t="s">
        <v>33476</v>
      </c>
      <c r="E11424"/>
      <c r="F11424"/>
      <c r="G11424"/>
      <c r="H11424"/>
      <c r="I11424"/>
      <c r="J11424"/>
      <c r="U11424" s="43"/>
      <c r="AE11424"/>
    </row>
    <row r="11425" spans="1:31">
      <c r="A11425">
        <v>28170</v>
      </c>
      <c r="B11425" t="s">
        <v>2855</v>
      </c>
      <c r="C11425" t="s">
        <v>33480</v>
      </c>
      <c r="D11425" t="s">
        <v>33476</v>
      </c>
      <c r="E11425"/>
      <c r="F11425"/>
      <c r="G11425"/>
      <c r="H11425"/>
      <c r="I11425"/>
      <c r="J11425"/>
      <c r="U11425" s="43"/>
      <c r="AE11425"/>
    </row>
    <row r="11426" spans="1:31">
      <c r="A11426">
        <v>28150</v>
      </c>
      <c r="B11426" t="s">
        <v>10073</v>
      </c>
      <c r="C11426" t="s">
        <v>33480</v>
      </c>
      <c r="D11426" t="s">
        <v>33476</v>
      </c>
      <c r="E11426"/>
      <c r="F11426"/>
      <c r="G11426"/>
      <c r="H11426"/>
      <c r="I11426"/>
      <c r="J11426"/>
      <c r="U11426" s="43"/>
      <c r="AE11426"/>
    </row>
    <row r="11427" spans="1:31">
      <c r="A11427">
        <v>28340</v>
      </c>
      <c r="B11427" t="s">
        <v>10074</v>
      </c>
      <c r="C11427" t="s">
        <v>33478</v>
      </c>
      <c r="D11427" t="s">
        <v>33482</v>
      </c>
      <c r="E11427"/>
      <c r="F11427"/>
      <c r="G11427"/>
      <c r="H11427"/>
      <c r="I11427"/>
      <c r="J11427"/>
      <c r="U11427" s="43"/>
      <c r="AE11427"/>
    </row>
    <row r="11428" spans="1:31">
      <c r="A11428">
        <v>28270</v>
      </c>
      <c r="B11428" t="s">
        <v>10075</v>
      </c>
      <c r="C11428" t="s">
        <v>33480</v>
      </c>
      <c r="D11428" t="s">
        <v>33476</v>
      </c>
      <c r="E11428"/>
      <c r="F11428"/>
      <c r="G11428"/>
      <c r="H11428"/>
      <c r="I11428"/>
      <c r="J11428"/>
      <c r="U11428" s="43"/>
      <c r="AE11428"/>
    </row>
    <row r="11429" spans="1:31">
      <c r="A11429">
        <v>28340</v>
      </c>
      <c r="B11429" t="s">
        <v>10076</v>
      </c>
      <c r="C11429" t="s">
        <v>33478</v>
      </c>
      <c r="D11429" t="s">
        <v>33482</v>
      </c>
      <c r="E11429"/>
      <c r="F11429"/>
      <c r="G11429"/>
      <c r="H11429"/>
      <c r="I11429"/>
      <c r="J11429"/>
      <c r="U11429" s="43"/>
      <c r="AE11429"/>
    </row>
    <row r="11430" spans="1:31">
      <c r="A11430">
        <v>28700</v>
      </c>
      <c r="B11430" t="s">
        <v>10077</v>
      </c>
      <c r="C11430" t="s">
        <v>33480</v>
      </c>
      <c r="D11430" t="s">
        <v>33476</v>
      </c>
      <c r="E11430"/>
      <c r="F11430"/>
      <c r="G11430"/>
      <c r="H11430"/>
      <c r="I11430"/>
      <c r="J11430"/>
      <c r="U11430" s="43"/>
      <c r="AE11430"/>
    </row>
    <row r="11431" spans="1:31">
      <c r="A11431">
        <v>28310</v>
      </c>
      <c r="B11431" t="s">
        <v>10078</v>
      </c>
      <c r="C11431" t="s">
        <v>33480</v>
      </c>
      <c r="D11431" t="s">
        <v>33476</v>
      </c>
      <c r="E11431"/>
      <c r="F11431"/>
      <c r="G11431"/>
      <c r="H11431"/>
      <c r="I11431"/>
      <c r="J11431"/>
      <c r="U11431" s="43"/>
      <c r="AE11431"/>
    </row>
    <row r="11432" spans="1:31">
      <c r="A11432">
        <v>28260</v>
      </c>
      <c r="B11432" t="s">
        <v>4929</v>
      </c>
      <c r="C11432" t="s">
        <v>33480</v>
      </c>
      <c r="D11432" t="s">
        <v>33476</v>
      </c>
      <c r="E11432"/>
      <c r="F11432"/>
      <c r="G11432"/>
      <c r="H11432"/>
      <c r="I11432"/>
      <c r="J11432"/>
      <c r="U11432" s="43"/>
      <c r="AE11432"/>
    </row>
    <row r="11433" spans="1:31">
      <c r="A11433">
        <v>28270</v>
      </c>
      <c r="B11433" t="s">
        <v>10079</v>
      </c>
      <c r="C11433" t="s">
        <v>33480</v>
      </c>
      <c r="D11433" t="s">
        <v>33476</v>
      </c>
      <c r="E11433"/>
      <c r="F11433"/>
      <c r="G11433"/>
      <c r="H11433"/>
      <c r="I11433"/>
      <c r="J11433"/>
      <c r="U11433" s="43"/>
      <c r="AE11433"/>
    </row>
    <row r="11434" spans="1:31">
      <c r="A11434">
        <v>28170</v>
      </c>
      <c r="B11434" t="s">
        <v>10080</v>
      </c>
      <c r="C11434" t="s">
        <v>33480</v>
      </c>
      <c r="D11434" t="s">
        <v>33476</v>
      </c>
      <c r="E11434"/>
      <c r="F11434"/>
      <c r="G11434"/>
      <c r="H11434"/>
      <c r="I11434"/>
      <c r="J11434"/>
      <c r="U11434" s="43"/>
      <c r="AE11434"/>
    </row>
    <row r="11435" spans="1:31">
      <c r="A11435">
        <v>28190</v>
      </c>
      <c r="B11435" t="s">
        <v>10081</v>
      </c>
      <c r="C11435" t="s">
        <v>33480</v>
      </c>
      <c r="D11435" t="s">
        <v>33476</v>
      </c>
      <c r="E11435"/>
      <c r="F11435"/>
      <c r="G11435"/>
      <c r="H11435"/>
      <c r="I11435"/>
      <c r="J11435"/>
      <c r="U11435" s="43"/>
      <c r="AE11435"/>
    </row>
    <row r="11436" spans="1:31">
      <c r="A11436">
        <v>28300</v>
      </c>
      <c r="B11436" t="s">
        <v>4938</v>
      </c>
      <c r="C11436" t="s">
        <v>33480</v>
      </c>
      <c r="D11436" t="s">
        <v>33476</v>
      </c>
      <c r="E11436"/>
      <c r="F11436"/>
      <c r="G11436"/>
      <c r="H11436"/>
      <c r="I11436"/>
      <c r="J11436"/>
      <c r="U11436" s="43"/>
      <c r="AE11436"/>
    </row>
    <row r="11437" spans="1:31">
      <c r="A11437">
        <v>28120</v>
      </c>
      <c r="B11437" t="s">
        <v>10082</v>
      </c>
      <c r="C11437" t="s">
        <v>33480</v>
      </c>
      <c r="D11437" t="s">
        <v>33476</v>
      </c>
      <c r="E11437"/>
      <c r="F11437"/>
      <c r="G11437"/>
      <c r="H11437"/>
      <c r="I11437"/>
      <c r="J11437"/>
      <c r="U11437" s="43"/>
      <c r="AE11437"/>
    </row>
    <row r="11438" spans="1:31">
      <c r="A11438">
        <v>28330</v>
      </c>
      <c r="B11438" t="s">
        <v>10083</v>
      </c>
      <c r="C11438" t="s">
        <v>33477</v>
      </c>
      <c r="D11438" t="s">
        <v>33476</v>
      </c>
      <c r="E11438"/>
      <c r="F11438"/>
      <c r="G11438"/>
      <c r="H11438"/>
      <c r="I11438"/>
      <c r="J11438"/>
      <c r="U11438" s="43"/>
      <c r="AE11438"/>
    </row>
    <row r="11439" spans="1:31">
      <c r="A11439">
        <v>28200</v>
      </c>
      <c r="B11439" t="s">
        <v>5563</v>
      </c>
      <c r="C11439" t="s">
        <v>33480</v>
      </c>
      <c r="D11439" t="s">
        <v>33476</v>
      </c>
      <c r="E11439"/>
      <c r="F11439"/>
      <c r="G11439"/>
      <c r="H11439"/>
      <c r="I11439"/>
      <c r="J11439"/>
      <c r="U11439" s="43"/>
      <c r="AE11439"/>
    </row>
    <row r="11440" spans="1:31">
      <c r="A11440">
        <v>28200</v>
      </c>
      <c r="B11440" t="s">
        <v>10084</v>
      </c>
      <c r="C11440" t="s">
        <v>33480</v>
      </c>
      <c r="D11440" t="s">
        <v>33476</v>
      </c>
      <c r="E11440"/>
      <c r="F11440"/>
      <c r="G11440"/>
      <c r="H11440"/>
      <c r="I11440"/>
      <c r="J11440"/>
      <c r="U11440" s="43"/>
      <c r="AE11440"/>
    </row>
    <row r="11441" spans="1:31">
      <c r="A11441">
        <v>28200</v>
      </c>
      <c r="B11441" t="s">
        <v>10084</v>
      </c>
      <c r="C11441" t="s">
        <v>33480</v>
      </c>
      <c r="D11441" t="s">
        <v>33476</v>
      </c>
      <c r="E11441"/>
      <c r="F11441"/>
      <c r="G11441"/>
      <c r="H11441"/>
      <c r="I11441"/>
      <c r="J11441"/>
      <c r="U11441" s="43"/>
      <c r="AE11441"/>
    </row>
    <row r="11442" spans="1:31">
      <c r="A11442">
        <v>28200</v>
      </c>
      <c r="B11442" t="s">
        <v>10084</v>
      </c>
      <c r="C11442" t="s">
        <v>33480</v>
      </c>
      <c r="D11442" t="s">
        <v>33476</v>
      </c>
      <c r="E11442"/>
      <c r="F11442"/>
      <c r="G11442"/>
      <c r="H11442"/>
      <c r="I11442"/>
      <c r="J11442"/>
      <c r="U11442" s="43"/>
      <c r="AE11442"/>
    </row>
    <row r="11443" spans="1:31">
      <c r="A11443">
        <v>28200</v>
      </c>
      <c r="B11443" t="s">
        <v>10084</v>
      </c>
      <c r="C11443" t="s">
        <v>33480</v>
      </c>
      <c r="D11443" t="s">
        <v>33476</v>
      </c>
      <c r="E11443"/>
      <c r="F11443"/>
      <c r="G11443"/>
      <c r="H11443"/>
      <c r="I11443"/>
      <c r="J11443"/>
      <c r="U11443" s="43"/>
      <c r="AE11443"/>
    </row>
    <row r="11444" spans="1:31">
      <c r="A11444">
        <v>28480</v>
      </c>
      <c r="B11444" t="s">
        <v>10085</v>
      </c>
      <c r="C11444" t="s">
        <v>33478</v>
      </c>
      <c r="D11444" t="s">
        <v>33482</v>
      </c>
      <c r="E11444"/>
      <c r="F11444"/>
      <c r="G11444"/>
      <c r="H11444"/>
      <c r="I11444"/>
      <c r="J11444"/>
      <c r="U11444" s="43"/>
      <c r="AE11444"/>
    </row>
    <row r="11445" spans="1:31">
      <c r="A11445">
        <v>28480</v>
      </c>
      <c r="B11445" t="s">
        <v>10085</v>
      </c>
      <c r="C11445" t="s">
        <v>33478</v>
      </c>
      <c r="D11445" t="s">
        <v>33482</v>
      </c>
      <c r="E11445"/>
      <c r="F11445"/>
      <c r="G11445"/>
      <c r="H11445"/>
      <c r="I11445"/>
      <c r="J11445"/>
      <c r="U11445" s="43"/>
      <c r="AE11445"/>
    </row>
    <row r="11446" spans="1:31">
      <c r="A11446">
        <v>28500</v>
      </c>
      <c r="B11446" t="s">
        <v>10086</v>
      </c>
      <c r="C11446" t="s">
        <v>33480</v>
      </c>
      <c r="D11446" t="s">
        <v>33476</v>
      </c>
      <c r="E11446"/>
      <c r="F11446"/>
      <c r="G11446"/>
      <c r="H11446"/>
      <c r="I11446"/>
      <c r="J11446"/>
      <c r="U11446" s="43"/>
      <c r="AE11446"/>
    </row>
    <row r="11447" spans="1:31">
      <c r="A11447">
        <v>28240</v>
      </c>
      <c r="B11447" t="s">
        <v>10087</v>
      </c>
      <c r="C11447" t="s">
        <v>33478</v>
      </c>
      <c r="D11447" t="s">
        <v>33482</v>
      </c>
      <c r="E11447"/>
      <c r="F11447"/>
      <c r="G11447"/>
      <c r="H11447"/>
      <c r="I11447"/>
      <c r="J11447"/>
      <c r="U11447" s="43"/>
      <c r="AE11447"/>
    </row>
    <row r="11448" spans="1:31">
      <c r="A11448">
        <v>28200</v>
      </c>
      <c r="B11448" t="s">
        <v>10088</v>
      </c>
      <c r="C11448" t="s">
        <v>33480</v>
      </c>
      <c r="D11448" t="s">
        <v>33476</v>
      </c>
      <c r="E11448"/>
      <c r="F11448"/>
      <c r="G11448"/>
      <c r="H11448"/>
      <c r="I11448"/>
      <c r="J11448"/>
      <c r="U11448" s="43"/>
      <c r="AE11448"/>
    </row>
    <row r="11449" spans="1:31">
      <c r="A11449">
        <v>28200</v>
      </c>
      <c r="B11449" t="s">
        <v>10088</v>
      </c>
      <c r="C11449" t="s">
        <v>33480</v>
      </c>
      <c r="D11449" t="s">
        <v>33476</v>
      </c>
      <c r="E11449"/>
      <c r="F11449"/>
      <c r="G11449"/>
      <c r="H11449"/>
      <c r="I11449"/>
      <c r="J11449"/>
      <c r="U11449" s="43"/>
      <c r="AE11449"/>
    </row>
    <row r="11450" spans="1:31">
      <c r="A11450">
        <v>28240</v>
      </c>
      <c r="B11450" t="s">
        <v>10089</v>
      </c>
      <c r="C11450" t="s">
        <v>33478</v>
      </c>
      <c r="D11450" t="s">
        <v>33482</v>
      </c>
      <c r="E11450"/>
      <c r="F11450"/>
      <c r="G11450"/>
      <c r="H11450"/>
      <c r="I11450"/>
      <c r="J11450"/>
      <c r="U11450" s="43"/>
      <c r="AE11450"/>
    </row>
    <row r="11451" spans="1:31">
      <c r="A11451">
        <v>28120</v>
      </c>
      <c r="B11451" t="s">
        <v>10090</v>
      </c>
      <c r="C11451" t="s">
        <v>33480</v>
      </c>
      <c r="D11451" t="s">
        <v>33476</v>
      </c>
      <c r="E11451"/>
      <c r="F11451"/>
      <c r="G11451"/>
      <c r="H11451"/>
      <c r="I11451"/>
      <c r="J11451"/>
      <c r="U11451" s="43"/>
      <c r="AE11451"/>
    </row>
    <row r="11452" spans="1:31">
      <c r="A11452">
        <v>28190</v>
      </c>
      <c r="B11452" t="s">
        <v>10091</v>
      </c>
      <c r="C11452" t="s">
        <v>33480</v>
      </c>
      <c r="D11452" t="s">
        <v>33476</v>
      </c>
      <c r="E11452"/>
      <c r="F11452"/>
      <c r="G11452"/>
      <c r="H11452"/>
      <c r="I11452"/>
      <c r="J11452"/>
      <c r="U11452" s="43"/>
      <c r="AE11452"/>
    </row>
    <row r="11453" spans="1:31">
      <c r="A11453">
        <v>28190</v>
      </c>
      <c r="B11453" t="s">
        <v>10092</v>
      </c>
      <c r="C11453" t="s">
        <v>33480</v>
      </c>
      <c r="D11453" t="s">
        <v>33476</v>
      </c>
      <c r="E11453"/>
      <c r="F11453"/>
      <c r="G11453"/>
      <c r="H11453"/>
      <c r="I11453"/>
      <c r="J11453"/>
      <c r="U11453" s="43"/>
      <c r="AE11453"/>
    </row>
    <row r="11454" spans="1:31">
      <c r="A11454">
        <v>28170</v>
      </c>
      <c r="B11454" t="s">
        <v>10093</v>
      </c>
      <c r="C11454" t="s">
        <v>33480</v>
      </c>
      <c r="D11454" t="s">
        <v>33476</v>
      </c>
      <c r="E11454"/>
      <c r="F11454"/>
      <c r="G11454"/>
      <c r="H11454"/>
      <c r="I11454"/>
      <c r="J11454"/>
      <c r="U11454" s="43"/>
      <c r="AE11454"/>
    </row>
    <row r="11455" spans="1:31">
      <c r="A11455">
        <v>28400</v>
      </c>
      <c r="B11455" t="s">
        <v>10094</v>
      </c>
      <c r="C11455" t="s">
        <v>33477</v>
      </c>
      <c r="D11455" t="s">
        <v>33482</v>
      </c>
      <c r="E11455"/>
      <c r="F11455"/>
      <c r="G11455"/>
      <c r="H11455"/>
      <c r="I11455"/>
      <c r="J11455"/>
      <c r="U11455" s="43"/>
      <c r="AE11455"/>
    </row>
    <row r="11456" spans="1:31">
      <c r="A11456">
        <v>28210</v>
      </c>
      <c r="B11456" t="s">
        <v>10095</v>
      </c>
      <c r="C11456" t="s">
        <v>33480</v>
      </c>
      <c r="D11456" t="s">
        <v>33476</v>
      </c>
      <c r="E11456"/>
      <c r="F11456"/>
      <c r="G11456"/>
      <c r="H11456"/>
      <c r="I11456"/>
      <c r="J11456"/>
      <c r="U11456" s="43"/>
      <c r="AE11456"/>
    </row>
    <row r="11457" spans="1:31">
      <c r="A11457">
        <v>28700</v>
      </c>
      <c r="B11457" t="s">
        <v>10096</v>
      </c>
      <c r="C11457" t="s">
        <v>33480</v>
      </c>
      <c r="D11457" t="s">
        <v>33476</v>
      </c>
      <c r="E11457"/>
      <c r="F11457"/>
      <c r="G11457"/>
      <c r="H11457"/>
      <c r="I11457"/>
      <c r="J11457"/>
      <c r="U11457" s="43"/>
      <c r="AE11457"/>
    </row>
    <row r="11458" spans="1:31">
      <c r="A11458">
        <v>28270</v>
      </c>
      <c r="B11458" t="s">
        <v>10097</v>
      </c>
      <c r="C11458" t="s">
        <v>33480</v>
      </c>
      <c r="D11458" t="s">
        <v>33476</v>
      </c>
      <c r="E11458"/>
      <c r="F11458"/>
      <c r="G11458"/>
      <c r="H11458"/>
      <c r="I11458"/>
      <c r="J11458"/>
      <c r="U11458" s="43"/>
      <c r="AE11458"/>
    </row>
    <row r="11459" spans="1:31">
      <c r="A11459">
        <v>28410</v>
      </c>
      <c r="B11459" t="s">
        <v>10098</v>
      </c>
      <c r="C11459" t="s">
        <v>33480</v>
      </c>
      <c r="D11459" t="s">
        <v>33481</v>
      </c>
      <c r="E11459"/>
      <c r="F11459"/>
      <c r="G11459"/>
      <c r="H11459"/>
      <c r="I11459"/>
      <c r="J11459"/>
      <c r="U11459" s="43"/>
      <c r="AE11459"/>
    </row>
    <row r="11460" spans="1:31">
      <c r="A11460">
        <v>28350</v>
      </c>
      <c r="B11460" t="s">
        <v>10099</v>
      </c>
      <c r="C11460" t="s">
        <v>33480</v>
      </c>
      <c r="D11460" t="e">
        <v>#N/A</v>
      </c>
      <c r="E11460"/>
      <c r="F11460"/>
      <c r="G11460"/>
      <c r="H11460"/>
      <c r="I11460"/>
      <c r="J11460"/>
      <c r="U11460" s="43"/>
      <c r="AE11460"/>
    </row>
    <row r="11461" spans="1:31">
      <c r="A11461">
        <v>28210</v>
      </c>
      <c r="B11461" t="s">
        <v>10100</v>
      </c>
      <c r="C11461" t="s">
        <v>33480</v>
      </c>
      <c r="D11461" t="s">
        <v>33476</v>
      </c>
      <c r="E11461"/>
      <c r="F11461"/>
      <c r="G11461"/>
      <c r="H11461"/>
      <c r="I11461"/>
      <c r="J11461"/>
      <c r="U11461" s="43"/>
      <c r="AE11461"/>
    </row>
    <row r="11462" spans="1:31">
      <c r="A11462">
        <v>28190</v>
      </c>
      <c r="B11462" t="s">
        <v>10101</v>
      </c>
      <c r="C11462" t="s">
        <v>33480</v>
      </c>
      <c r="D11462" t="s">
        <v>33476</v>
      </c>
      <c r="E11462"/>
      <c r="F11462"/>
      <c r="G11462"/>
      <c r="H11462"/>
      <c r="I11462"/>
      <c r="J11462"/>
      <c r="U11462" s="43"/>
      <c r="AE11462"/>
    </row>
    <row r="11463" spans="1:31">
      <c r="A11463">
        <v>28170</v>
      </c>
      <c r="B11463" t="s">
        <v>10102</v>
      </c>
      <c r="C11463" t="s">
        <v>33480</v>
      </c>
      <c r="D11463" t="s">
        <v>33476</v>
      </c>
      <c r="E11463"/>
      <c r="F11463"/>
      <c r="G11463"/>
      <c r="H11463"/>
      <c r="I11463"/>
      <c r="J11463"/>
      <c r="U11463" s="43"/>
      <c r="AE11463"/>
    </row>
    <row r="11464" spans="1:31">
      <c r="A11464">
        <v>28130</v>
      </c>
      <c r="B11464" t="s">
        <v>10103</v>
      </c>
      <c r="C11464" t="s">
        <v>33480</v>
      </c>
      <c r="D11464" t="s">
        <v>33476</v>
      </c>
      <c r="E11464"/>
      <c r="F11464"/>
      <c r="G11464"/>
      <c r="H11464"/>
      <c r="I11464"/>
      <c r="J11464"/>
      <c r="U11464" s="43"/>
      <c r="AE11464"/>
    </row>
    <row r="11465" spans="1:31">
      <c r="A11465">
        <v>28800</v>
      </c>
      <c r="B11465" t="s">
        <v>10104</v>
      </c>
      <c r="C11465" t="s">
        <v>33480</v>
      </c>
      <c r="D11465" t="s">
        <v>33476</v>
      </c>
      <c r="E11465"/>
      <c r="F11465"/>
      <c r="G11465"/>
      <c r="H11465"/>
      <c r="I11465"/>
      <c r="J11465"/>
      <c r="U11465" s="43"/>
      <c r="AE11465"/>
    </row>
    <row r="11466" spans="1:31">
      <c r="A11466">
        <v>28240</v>
      </c>
      <c r="B11466" t="s">
        <v>10105</v>
      </c>
      <c r="C11466" t="s">
        <v>33478</v>
      </c>
      <c r="D11466" t="s">
        <v>33482</v>
      </c>
      <c r="E11466"/>
      <c r="F11466"/>
      <c r="G11466"/>
      <c r="H11466"/>
      <c r="I11466"/>
      <c r="J11466"/>
      <c r="U11466" s="43"/>
      <c r="AE11466"/>
    </row>
    <row r="11467" spans="1:31">
      <c r="A11467">
        <v>28260</v>
      </c>
      <c r="B11467" t="s">
        <v>10106</v>
      </c>
      <c r="C11467" t="s">
        <v>33480</v>
      </c>
      <c r="D11467" t="s">
        <v>33476</v>
      </c>
      <c r="E11467"/>
      <c r="F11467"/>
      <c r="G11467"/>
      <c r="H11467"/>
      <c r="I11467"/>
      <c r="J11467"/>
      <c r="U11467" s="43"/>
      <c r="AE11467"/>
    </row>
    <row r="11468" spans="1:31">
      <c r="A11468">
        <v>28130</v>
      </c>
      <c r="B11468" t="s">
        <v>10107</v>
      </c>
      <c r="C11468" t="s">
        <v>33480</v>
      </c>
      <c r="D11468" t="s">
        <v>33476</v>
      </c>
      <c r="E11468"/>
      <c r="F11468"/>
      <c r="G11468"/>
      <c r="H11468"/>
      <c r="I11468"/>
      <c r="J11468"/>
      <c r="U11468" s="43"/>
      <c r="AE11468"/>
    </row>
    <row r="11469" spans="1:31">
      <c r="A11469">
        <v>28300</v>
      </c>
      <c r="B11469" t="s">
        <v>10108</v>
      </c>
      <c r="C11469" t="s">
        <v>33480</v>
      </c>
      <c r="D11469" t="s">
        <v>33476</v>
      </c>
      <c r="E11469"/>
      <c r="F11469"/>
      <c r="G11469"/>
      <c r="H11469"/>
      <c r="I11469"/>
      <c r="J11469"/>
      <c r="U11469" s="43"/>
      <c r="AE11469"/>
    </row>
    <row r="11470" spans="1:31">
      <c r="A11470">
        <v>28380</v>
      </c>
      <c r="B11470" t="s">
        <v>10109</v>
      </c>
      <c r="C11470" t="s">
        <v>33480</v>
      </c>
      <c r="D11470" t="e">
        <v>#N/A</v>
      </c>
      <c r="E11470"/>
      <c r="F11470"/>
      <c r="G11470"/>
      <c r="H11470"/>
      <c r="I11470"/>
      <c r="J11470"/>
      <c r="U11470" s="43"/>
      <c r="AE11470"/>
    </row>
    <row r="11471" spans="1:31">
      <c r="A11471">
        <v>28170</v>
      </c>
      <c r="B11471" t="s">
        <v>10110</v>
      </c>
      <c r="C11471" t="s">
        <v>33480</v>
      </c>
      <c r="D11471" t="s">
        <v>33476</v>
      </c>
      <c r="E11471"/>
      <c r="F11471"/>
      <c r="G11471"/>
      <c r="H11471"/>
      <c r="I11471"/>
      <c r="J11471"/>
      <c r="U11471" s="43"/>
      <c r="AE11471"/>
    </row>
    <row r="11472" spans="1:31">
      <c r="A11472">
        <v>28170</v>
      </c>
      <c r="B11472" t="s">
        <v>10110</v>
      </c>
      <c r="C11472" t="s">
        <v>33480</v>
      </c>
      <c r="D11472" t="s">
        <v>33476</v>
      </c>
      <c r="E11472"/>
      <c r="F11472"/>
      <c r="G11472"/>
      <c r="H11472"/>
      <c r="I11472"/>
      <c r="J11472"/>
      <c r="U11472" s="43"/>
      <c r="AE11472"/>
    </row>
    <row r="11473" spans="1:31">
      <c r="A11473">
        <v>28240</v>
      </c>
      <c r="B11473" t="s">
        <v>10111</v>
      </c>
      <c r="C11473" t="s">
        <v>33478</v>
      </c>
      <c r="D11473" t="s">
        <v>33482</v>
      </c>
      <c r="E11473"/>
      <c r="F11473"/>
      <c r="G11473"/>
      <c r="H11473"/>
      <c r="I11473"/>
      <c r="J11473"/>
      <c r="U11473" s="43"/>
      <c r="AE11473"/>
    </row>
    <row r="11474" spans="1:31">
      <c r="A11474">
        <v>28700</v>
      </c>
      <c r="B11474" t="s">
        <v>10112</v>
      </c>
      <c r="C11474" t="s">
        <v>33480</v>
      </c>
      <c r="D11474" t="s">
        <v>33476</v>
      </c>
      <c r="E11474"/>
      <c r="F11474"/>
      <c r="G11474"/>
      <c r="H11474"/>
      <c r="I11474"/>
      <c r="J11474"/>
      <c r="U11474" s="43"/>
      <c r="AE11474"/>
    </row>
    <row r="11475" spans="1:31">
      <c r="A11475">
        <v>28800</v>
      </c>
      <c r="B11475" t="s">
        <v>10113</v>
      </c>
      <c r="C11475" t="s">
        <v>33480</v>
      </c>
      <c r="D11475" t="s">
        <v>33476</v>
      </c>
      <c r="E11475"/>
      <c r="F11475"/>
      <c r="G11475"/>
      <c r="H11475"/>
      <c r="I11475"/>
      <c r="J11475"/>
      <c r="U11475" s="43"/>
      <c r="AE11475"/>
    </row>
    <row r="11476" spans="1:31">
      <c r="A11476">
        <v>28120</v>
      </c>
      <c r="B11476" t="s">
        <v>10114</v>
      </c>
      <c r="C11476" t="s">
        <v>33480</v>
      </c>
      <c r="D11476" t="s">
        <v>33476</v>
      </c>
      <c r="E11476"/>
      <c r="F11476"/>
      <c r="G11476"/>
      <c r="H11476"/>
      <c r="I11476"/>
      <c r="J11476"/>
      <c r="U11476" s="43"/>
      <c r="AE11476"/>
    </row>
    <row r="11477" spans="1:31">
      <c r="A11477">
        <v>28700</v>
      </c>
      <c r="B11477" t="s">
        <v>10115</v>
      </c>
      <c r="C11477" t="s">
        <v>33480</v>
      </c>
      <c r="D11477" t="s">
        <v>33476</v>
      </c>
      <c r="E11477"/>
      <c r="F11477"/>
      <c r="G11477"/>
      <c r="H11477"/>
      <c r="I11477"/>
      <c r="J11477"/>
      <c r="U11477" s="43"/>
      <c r="AE11477"/>
    </row>
    <row r="11478" spans="1:31">
      <c r="A11478">
        <v>28310</v>
      </c>
      <c r="B11478" t="s">
        <v>10116</v>
      </c>
      <c r="C11478" t="s">
        <v>33480</v>
      </c>
      <c r="D11478" t="s">
        <v>33476</v>
      </c>
      <c r="E11478"/>
      <c r="F11478"/>
      <c r="G11478"/>
      <c r="H11478"/>
      <c r="I11478"/>
      <c r="J11478"/>
      <c r="U11478" s="43"/>
      <c r="AE11478"/>
    </row>
    <row r="11479" spans="1:31">
      <c r="A11479">
        <v>28250</v>
      </c>
      <c r="B11479" t="s">
        <v>10117</v>
      </c>
      <c r="C11479" t="s">
        <v>33478</v>
      </c>
      <c r="D11479" t="s">
        <v>33476</v>
      </c>
      <c r="E11479"/>
      <c r="F11479"/>
      <c r="G11479"/>
      <c r="H11479"/>
      <c r="I11479"/>
      <c r="J11479"/>
      <c r="U11479" s="43"/>
      <c r="AE11479"/>
    </row>
    <row r="11480" spans="1:31">
      <c r="A11480">
        <v>28500</v>
      </c>
      <c r="B11480" t="s">
        <v>10118</v>
      </c>
      <c r="C11480" t="s">
        <v>33480</v>
      </c>
      <c r="D11480" t="s">
        <v>33476</v>
      </c>
      <c r="E11480"/>
      <c r="F11480"/>
      <c r="G11480"/>
      <c r="H11480"/>
      <c r="I11480"/>
      <c r="J11480"/>
      <c r="U11480" s="43"/>
      <c r="AE11480"/>
    </row>
    <row r="11481" spans="1:31">
      <c r="A11481">
        <v>28800</v>
      </c>
      <c r="B11481" t="s">
        <v>10119</v>
      </c>
      <c r="C11481" t="s">
        <v>33480</v>
      </c>
      <c r="D11481" t="s">
        <v>33476</v>
      </c>
      <c r="E11481"/>
      <c r="F11481"/>
      <c r="G11481"/>
      <c r="H11481"/>
      <c r="I11481"/>
      <c r="J11481"/>
      <c r="U11481" s="43"/>
      <c r="AE11481"/>
    </row>
    <row r="11482" spans="1:31">
      <c r="A11482">
        <v>28260</v>
      </c>
      <c r="B11482" t="s">
        <v>10120</v>
      </c>
      <c r="C11482" t="s">
        <v>33480</v>
      </c>
      <c r="D11482" t="s">
        <v>33476</v>
      </c>
      <c r="E11482"/>
      <c r="F11482"/>
      <c r="G11482"/>
      <c r="H11482"/>
      <c r="I11482"/>
      <c r="J11482"/>
      <c r="U11482" s="43"/>
      <c r="AE11482"/>
    </row>
    <row r="11483" spans="1:31">
      <c r="A11483">
        <v>28210</v>
      </c>
      <c r="B11483" t="s">
        <v>10121</v>
      </c>
      <c r="C11483" t="s">
        <v>33480</v>
      </c>
      <c r="D11483" t="s">
        <v>33476</v>
      </c>
      <c r="E11483"/>
      <c r="F11483"/>
      <c r="G11483"/>
      <c r="H11483"/>
      <c r="I11483"/>
      <c r="J11483"/>
      <c r="U11483" s="43"/>
      <c r="AE11483"/>
    </row>
    <row r="11484" spans="1:31">
      <c r="A11484">
        <v>28250</v>
      </c>
      <c r="B11484" t="s">
        <v>10122</v>
      </c>
      <c r="C11484" t="s">
        <v>33478</v>
      </c>
      <c r="D11484" t="s">
        <v>33476</v>
      </c>
      <c r="E11484"/>
      <c r="F11484"/>
      <c r="G11484"/>
      <c r="H11484"/>
      <c r="I11484"/>
      <c r="J11484"/>
      <c r="U11484" s="43"/>
      <c r="AE11484"/>
    </row>
    <row r="11485" spans="1:31">
      <c r="A11485">
        <v>28250</v>
      </c>
      <c r="B11485" t="s">
        <v>10122</v>
      </c>
      <c r="C11485" t="s">
        <v>33478</v>
      </c>
      <c r="D11485" t="s">
        <v>33476</v>
      </c>
      <c r="E11485"/>
      <c r="F11485"/>
      <c r="G11485"/>
      <c r="H11485"/>
      <c r="I11485"/>
      <c r="J11485"/>
      <c r="U11485" s="43"/>
      <c r="AE11485"/>
    </row>
    <row r="11486" spans="1:31">
      <c r="A11486">
        <v>28250</v>
      </c>
      <c r="B11486" t="s">
        <v>10122</v>
      </c>
      <c r="C11486" t="s">
        <v>33478</v>
      </c>
      <c r="D11486" t="s">
        <v>33476</v>
      </c>
      <c r="E11486"/>
      <c r="F11486"/>
      <c r="G11486"/>
      <c r="H11486"/>
      <c r="I11486"/>
      <c r="J11486"/>
      <c r="U11486" s="43"/>
      <c r="AE11486"/>
    </row>
    <row r="11487" spans="1:31">
      <c r="A11487">
        <v>28170</v>
      </c>
      <c r="B11487" t="s">
        <v>10123</v>
      </c>
      <c r="C11487" t="s">
        <v>33480</v>
      </c>
      <c r="D11487" t="s">
        <v>33476</v>
      </c>
      <c r="E11487"/>
      <c r="F11487"/>
      <c r="G11487"/>
      <c r="H11487"/>
      <c r="I11487"/>
      <c r="J11487"/>
      <c r="U11487" s="43"/>
      <c r="AE11487"/>
    </row>
    <row r="11488" spans="1:31">
      <c r="A11488">
        <v>28410</v>
      </c>
      <c r="B11488" t="s">
        <v>10124</v>
      </c>
      <c r="C11488" t="s">
        <v>33480</v>
      </c>
      <c r="D11488" t="s">
        <v>33481</v>
      </c>
      <c r="E11488"/>
      <c r="F11488"/>
      <c r="G11488"/>
      <c r="H11488"/>
      <c r="I11488"/>
      <c r="J11488"/>
      <c r="U11488" s="43"/>
      <c r="AE11488"/>
    </row>
    <row r="11489" spans="1:31">
      <c r="A11489">
        <v>28260</v>
      </c>
      <c r="B11489" t="s">
        <v>10125</v>
      </c>
      <c r="C11489" t="s">
        <v>33480</v>
      </c>
      <c r="D11489" t="s">
        <v>33476</v>
      </c>
      <c r="E11489"/>
      <c r="F11489"/>
      <c r="G11489"/>
      <c r="H11489"/>
      <c r="I11489"/>
      <c r="J11489"/>
      <c r="U11489" s="43"/>
      <c r="AE11489"/>
    </row>
    <row r="11490" spans="1:31">
      <c r="A11490">
        <v>28400</v>
      </c>
      <c r="B11490" t="s">
        <v>10126</v>
      </c>
      <c r="C11490" t="s">
        <v>33477</v>
      </c>
      <c r="D11490" t="s">
        <v>33482</v>
      </c>
      <c r="E11490"/>
      <c r="F11490"/>
      <c r="G11490"/>
      <c r="H11490"/>
      <c r="I11490"/>
      <c r="J11490"/>
      <c r="U11490" s="43"/>
      <c r="AE11490"/>
    </row>
    <row r="11491" spans="1:31">
      <c r="A11491">
        <v>28130</v>
      </c>
      <c r="B11491" t="s">
        <v>10127</v>
      </c>
      <c r="C11491" t="s">
        <v>33480</v>
      </c>
      <c r="D11491" t="s">
        <v>33476</v>
      </c>
      <c r="E11491"/>
      <c r="F11491"/>
      <c r="G11491"/>
      <c r="H11491"/>
      <c r="I11491"/>
      <c r="J11491"/>
      <c r="U11491" s="43"/>
      <c r="AE11491"/>
    </row>
    <row r="11492" spans="1:31">
      <c r="A11492">
        <v>28630</v>
      </c>
      <c r="B11492" t="s">
        <v>10128</v>
      </c>
      <c r="C11492" t="s">
        <v>33480</v>
      </c>
      <c r="D11492" t="s">
        <v>33476</v>
      </c>
      <c r="E11492"/>
      <c r="F11492"/>
      <c r="G11492"/>
      <c r="H11492"/>
      <c r="I11492"/>
      <c r="J11492"/>
      <c r="U11492" s="43"/>
      <c r="AE11492"/>
    </row>
    <row r="11493" spans="1:31">
      <c r="A11493">
        <v>28140</v>
      </c>
      <c r="B11493" t="s">
        <v>10129</v>
      </c>
      <c r="C11493" t="s">
        <v>33480</v>
      </c>
      <c r="D11493" t="s">
        <v>33476</v>
      </c>
      <c r="E11493"/>
      <c r="F11493"/>
      <c r="G11493"/>
      <c r="H11493"/>
      <c r="I11493"/>
      <c r="J11493"/>
      <c r="U11493" s="43"/>
      <c r="AE11493"/>
    </row>
    <row r="11494" spans="1:31">
      <c r="A11494">
        <v>28150</v>
      </c>
      <c r="B11494" t="s">
        <v>10130</v>
      </c>
      <c r="C11494" t="s">
        <v>33480</v>
      </c>
      <c r="D11494" t="s">
        <v>33476</v>
      </c>
      <c r="E11494"/>
      <c r="F11494"/>
      <c r="G11494"/>
      <c r="H11494"/>
      <c r="I11494"/>
      <c r="J11494"/>
      <c r="U11494" s="43"/>
      <c r="AE11494"/>
    </row>
    <row r="11495" spans="1:31">
      <c r="A11495">
        <v>28360</v>
      </c>
      <c r="B11495" t="s">
        <v>10130</v>
      </c>
      <c r="C11495" t="s">
        <v>33480</v>
      </c>
      <c r="D11495" t="s">
        <v>33476</v>
      </c>
      <c r="E11495"/>
      <c r="F11495"/>
      <c r="G11495"/>
      <c r="H11495"/>
      <c r="I11495"/>
      <c r="J11495"/>
      <c r="U11495" s="43"/>
      <c r="AE11495"/>
    </row>
    <row r="11496" spans="1:31">
      <c r="A11496">
        <v>28240</v>
      </c>
      <c r="B11496" t="s">
        <v>10131</v>
      </c>
      <c r="C11496" t="s">
        <v>33478</v>
      </c>
      <c r="D11496" t="s">
        <v>33482</v>
      </c>
      <c r="E11496"/>
      <c r="F11496"/>
      <c r="G11496"/>
      <c r="H11496"/>
      <c r="I11496"/>
      <c r="J11496"/>
      <c r="U11496" s="43"/>
      <c r="AE11496"/>
    </row>
    <row r="11497" spans="1:31">
      <c r="A11497">
        <v>28170</v>
      </c>
      <c r="B11497" t="s">
        <v>10132</v>
      </c>
      <c r="C11497" t="s">
        <v>33480</v>
      </c>
      <c r="D11497" t="s">
        <v>33476</v>
      </c>
      <c r="E11497"/>
      <c r="F11497"/>
      <c r="G11497"/>
      <c r="H11497"/>
      <c r="I11497"/>
      <c r="J11497"/>
      <c r="U11497" s="43"/>
      <c r="AE11497"/>
    </row>
    <row r="11498" spans="1:31">
      <c r="A11498">
        <v>28170</v>
      </c>
      <c r="B11498" t="s">
        <v>10132</v>
      </c>
      <c r="C11498" t="s">
        <v>33480</v>
      </c>
      <c r="D11498" t="s">
        <v>33476</v>
      </c>
      <c r="E11498"/>
      <c r="F11498"/>
      <c r="G11498"/>
      <c r="H11498"/>
      <c r="I11498"/>
      <c r="J11498"/>
      <c r="U11498" s="43"/>
      <c r="AE11498"/>
    </row>
    <row r="11499" spans="1:31">
      <c r="A11499">
        <v>28480</v>
      </c>
      <c r="B11499" t="s">
        <v>10133</v>
      </c>
      <c r="C11499" t="s">
        <v>33478</v>
      </c>
      <c r="D11499" t="s">
        <v>33482</v>
      </c>
      <c r="E11499"/>
      <c r="F11499"/>
      <c r="G11499"/>
      <c r="H11499"/>
      <c r="I11499"/>
      <c r="J11499"/>
      <c r="U11499" s="43"/>
      <c r="AE11499"/>
    </row>
    <row r="11500" spans="1:31">
      <c r="A11500">
        <v>28630</v>
      </c>
      <c r="B11500" t="s">
        <v>10134</v>
      </c>
      <c r="C11500" t="s">
        <v>33480</v>
      </c>
      <c r="D11500" t="s">
        <v>33476</v>
      </c>
      <c r="E11500"/>
      <c r="F11500"/>
      <c r="G11500"/>
      <c r="H11500"/>
      <c r="I11500"/>
      <c r="J11500"/>
      <c r="U11500" s="43"/>
      <c r="AE11500"/>
    </row>
    <row r="11501" spans="1:31">
      <c r="A11501">
        <v>28200</v>
      </c>
      <c r="B11501" t="s">
        <v>10135</v>
      </c>
      <c r="C11501" t="s">
        <v>33480</v>
      </c>
      <c r="D11501" t="s">
        <v>33476</v>
      </c>
      <c r="E11501"/>
      <c r="F11501"/>
      <c r="G11501"/>
      <c r="H11501"/>
      <c r="I11501"/>
      <c r="J11501"/>
      <c r="U11501" s="43"/>
      <c r="AE11501"/>
    </row>
    <row r="11502" spans="1:31">
      <c r="A11502">
        <v>28140</v>
      </c>
      <c r="B11502" t="s">
        <v>10136</v>
      </c>
      <c r="C11502" t="s">
        <v>33480</v>
      </c>
      <c r="D11502" t="s">
        <v>33476</v>
      </c>
      <c r="E11502"/>
      <c r="F11502"/>
      <c r="G11502"/>
      <c r="H11502"/>
      <c r="I11502"/>
      <c r="J11502"/>
      <c r="U11502" s="43"/>
      <c r="AE11502"/>
    </row>
    <row r="11503" spans="1:31">
      <c r="A11503">
        <v>28310</v>
      </c>
      <c r="B11503" t="s">
        <v>10137</v>
      </c>
      <c r="C11503" t="s">
        <v>33480</v>
      </c>
      <c r="D11503" t="s">
        <v>33476</v>
      </c>
      <c r="E11503"/>
      <c r="F11503"/>
      <c r="G11503"/>
      <c r="H11503"/>
      <c r="I11503"/>
      <c r="J11503"/>
      <c r="U11503" s="43"/>
      <c r="AE11503"/>
    </row>
    <row r="11504" spans="1:31">
      <c r="A11504">
        <v>28310</v>
      </c>
      <c r="B11504" t="s">
        <v>10138</v>
      </c>
      <c r="C11504" t="s">
        <v>33480</v>
      </c>
      <c r="D11504" t="s">
        <v>33476</v>
      </c>
      <c r="E11504"/>
      <c r="F11504"/>
      <c r="G11504"/>
      <c r="H11504"/>
      <c r="I11504"/>
      <c r="J11504"/>
      <c r="U11504" s="43"/>
      <c r="AE11504"/>
    </row>
    <row r="11505" spans="1:31">
      <c r="A11505">
        <v>28170</v>
      </c>
      <c r="B11505" t="s">
        <v>10139</v>
      </c>
      <c r="C11505" t="s">
        <v>33480</v>
      </c>
      <c r="D11505" t="s">
        <v>33476</v>
      </c>
      <c r="E11505"/>
      <c r="F11505"/>
      <c r="G11505"/>
      <c r="H11505"/>
      <c r="I11505"/>
      <c r="J11505"/>
      <c r="U11505" s="43"/>
      <c r="AE11505"/>
    </row>
    <row r="11506" spans="1:31">
      <c r="A11506">
        <v>28170</v>
      </c>
      <c r="B11506" t="s">
        <v>10139</v>
      </c>
      <c r="C11506" t="s">
        <v>33480</v>
      </c>
      <c r="D11506" t="s">
        <v>33476</v>
      </c>
      <c r="E11506"/>
      <c r="F11506"/>
      <c r="G11506"/>
      <c r="H11506"/>
      <c r="I11506"/>
      <c r="J11506"/>
      <c r="U11506" s="43"/>
      <c r="AE11506"/>
    </row>
    <row r="11507" spans="1:31">
      <c r="A11507">
        <v>28170</v>
      </c>
      <c r="B11507" t="s">
        <v>10139</v>
      </c>
      <c r="C11507" t="s">
        <v>33480</v>
      </c>
      <c r="D11507" t="s">
        <v>33476</v>
      </c>
      <c r="E11507"/>
      <c r="F11507"/>
      <c r="G11507"/>
      <c r="H11507"/>
      <c r="I11507"/>
      <c r="J11507"/>
      <c r="U11507" s="43"/>
      <c r="AE11507"/>
    </row>
    <row r="11508" spans="1:31">
      <c r="A11508">
        <v>28170</v>
      </c>
      <c r="B11508" t="s">
        <v>10139</v>
      </c>
      <c r="C11508" t="s">
        <v>33480</v>
      </c>
      <c r="D11508" t="s">
        <v>33476</v>
      </c>
      <c r="E11508"/>
      <c r="F11508"/>
      <c r="G11508"/>
      <c r="H11508"/>
      <c r="I11508"/>
      <c r="J11508"/>
      <c r="U11508" s="43"/>
      <c r="AE11508"/>
    </row>
    <row r="11509" spans="1:31">
      <c r="A11509">
        <v>28170</v>
      </c>
      <c r="B11509" t="s">
        <v>10139</v>
      </c>
      <c r="C11509" t="s">
        <v>33480</v>
      </c>
      <c r="D11509" t="s">
        <v>33476</v>
      </c>
      <c r="E11509"/>
      <c r="F11509"/>
      <c r="G11509"/>
      <c r="H11509"/>
      <c r="I11509"/>
      <c r="J11509"/>
      <c r="U11509" s="43"/>
      <c r="AE11509"/>
    </row>
    <row r="11510" spans="1:31">
      <c r="A11510">
        <v>28170</v>
      </c>
      <c r="B11510" t="s">
        <v>10139</v>
      </c>
      <c r="C11510" t="s">
        <v>33480</v>
      </c>
      <c r="D11510" t="s">
        <v>33476</v>
      </c>
      <c r="E11510"/>
      <c r="F11510"/>
      <c r="G11510"/>
      <c r="H11510"/>
      <c r="I11510"/>
      <c r="J11510"/>
      <c r="U11510" s="43"/>
      <c r="AE11510"/>
    </row>
    <row r="11511" spans="1:31">
      <c r="A11511">
        <v>28500</v>
      </c>
      <c r="B11511" t="s">
        <v>10140</v>
      </c>
      <c r="C11511" t="s">
        <v>33480</v>
      </c>
      <c r="D11511" t="s">
        <v>33476</v>
      </c>
      <c r="E11511"/>
      <c r="F11511"/>
      <c r="G11511"/>
      <c r="H11511"/>
      <c r="I11511"/>
      <c r="J11511"/>
      <c r="U11511" s="43"/>
      <c r="AE11511"/>
    </row>
    <row r="11512" spans="1:31">
      <c r="A11512">
        <v>28400</v>
      </c>
      <c r="B11512" t="s">
        <v>10141</v>
      </c>
      <c r="C11512" t="s">
        <v>33477</v>
      </c>
      <c r="D11512" t="s">
        <v>33482</v>
      </c>
      <c r="E11512"/>
      <c r="F11512"/>
      <c r="G11512"/>
      <c r="H11512"/>
      <c r="I11512"/>
      <c r="J11512"/>
      <c r="U11512" s="43"/>
      <c r="AE11512"/>
    </row>
    <row r="11513" spans="1:31">
      <c r="A11513">
        <v>28800</v>
      </c>
      <c r="B11513" t="s">
        <v>10142</v>
      </c>
      <c r="C11513" t="s">
        <v>33480</v>
      </c>
      <c r="D11513" t="s">
        <v>33476</v>
      </c>
      <c r="E11513"/>
      <c r="F11513"/>
      <c r="G11513"/>
      <c r="H11513"/>
      <c r="I11513"/>
      <c r="J11513"/>
      <c r="U11513" s="43"/>
      <c r="AE11513"/>
    </row>
    <row r="11514" spans="1:31">
      <c r="A11514">
        <v>28700</v>
      </c>
      <c r="B11514" t="s">
        <v>10143</v>
      </c>
      <c r="C11514" t="s">
        <v>33480</v>
      </c>
      <c r="D11514" t="s">
        <v>33476</v>
      </c>
      <c r="E11514"/>
      <c r="F11514"/>
      <c r="G11514"/>
      <c r="H11514"/>
      <c r="I11514"/>
      <c r="J11514"/>
      <c r="U11514" s="43"/>
      <c r="AE11514"/>
    </row>
    <row r="11515" spans="1:31">
      <c r="A11515">
        <v>28160</v>
      </c>
      <c r="B11515" t="s">
        <v>10144</v>
      </c>
      <c r="C11515" t="s">
        <v>33480</v>
      </c>
      <c r="D11515" t="s">
        <v>33482</v>
      </c>
      <c r="E11515"/>
      <c r="F11515"/>
      <c r="G11515"/>
      <c r="H11515"/>
      <c r="I11515"/>
      <c r="J11515"/>
      <c r="U11515" s="43"/>
      <c r="AE11515"/>
    </row>
    <row r="11516" spans="1:31">
      <c r="A11516">
        <v>28140</v>
      </c>
      <c r="B11516" t="s">
        <v>10145</v>
      </c>
      <c r="C11516" t="s">
        <v>33480</v>
      </c>
      <c r="D11516" t="s">
        <v>33476</v>
      </c>
      <c r="E11516"/>
      <c r="F11516"/>
      <c r="G11516"/>
      <c r="H11516"/>
      <c r="I11516"/>
      <c r="J11516"/>
      <c r="U11516" s="43"/>
      <c r="AE11516"/>
    </row>
    <row r="11517" spans="1:31">
      <c r="A11517">
        <v>28240</v>
      </c>
      <c r="B11517" t="s">
        <v>10146</v>
      </c>
      <c r="C11517" t="s">
        <v>33478</v>
      </c>
      <c r="D11517" t="s">
        <v>33482</v>
      </c>
      <c r="E11517"/>
      <c r="F11517"/>
      <c r="G11517"/>
      <c r="H11517"/>
      <c r="I11517"/>
      <c r="J11517"/>
      <c r="U11517" s="43"/>
      <c r="AE11517"/>
    </row>
    <row r="11518" spans="1:31">
      <c r="A11518">
        <v>28630</v>
      </c>
      <c r="B11518" t="s">
        <v>10147</v>
      </c>
      <c r="C11518" t="s">
        <v>33480</v>
      </c>
      <c r="D11518" t="s">
        <v>33476</v>
      </c>
      <c r="E11518"/>
      <c r="F11518"/>
      <c r="G11518"/>
      <c r="H11518"/>
      <c r="I11518"/>
      <c r="J11518"/>
      <c r="U11518" s="43"/>
      <c r="AE11518"/>
    </row>
    <row r="11519" spans="1:31">
      <c r="A11519">
        <v>28500</v>
      </c>
      <c r="B11519" t="s">
        <v>10148</v>
      </c>
      <c r="C11519" t="s">
        <v>33480</v>
      </c>
      <c r="D11519" t="s">
        <v>33476</v>
      </c>
      <c r="E11519"/>
      <c r="F11519"/>
      <c r="G11519"/>
      <c r="H11519"/>
      <c r="I11519"/>
      <c r="J11519"/>
      <c r="U11519" s="43"/>
      <c r="AE11519"/>
    </row>
    <row r="11520" spans="1:31">
      <c r="A11520">
        <v>28500</v>
      </c>
      <c r="B11520" t="s">
        <v>10149</v>
      </c>
      <c r="C11520" t="s">
        <v>33480</v>
      </c>
      <c r="D11520" t="s">
        <v>33476</v>
      </c>
      <c r="E11520"/>
      <c r="F11520"/>
      <c r="G11520"/>
      <c r="H11520"/>
      <c r="I11520"/>
      <c r="J11520"/>
      <c r="U11520" s="43"/>
      <c r="AE11520"/>
    </row>
    <row r="11521" spans="1:31">
      <c r="A11521">
        <v>28150</v>
      </c>
      <c r="B11521" t="s">
        <v>10150</v>
      </c>
      <c r="C11521" t="s">
        <v>33480</v>
      </c>
      <c r="D11521" t="s">
        <v>33476</v>
      </c>
      <c r="E11521"/>
      <c r="F11521"/>
      <c r="G11521"/>
      <c r="H11521"/>
      <c r="I11521"/>
      <c r="J11521"/>
      <c r="U11521" s="43"/>
      <c r="AE11521"/>
    </row>
    <row r="11522" spans="1:31">
      <c r="A11522">
        <v>28150</v>
      </c>
      <c r="B11522" t="s">
        <v>10150</v>
      </c>
      <c r="C11522" t="s">
        <v>33480</v>
      </c>
      <c r="D11522" t="s">
        <v>33476</v>
      </c>
      <c r="E11522"/>
      <c r="F11522"/>
      <c r="G11522"/>
      <c r="H11522"/>
      <c r="I11522"/>
      <c r="J11522"/>
      <c r="U11522" s="43"/>
      <c r="AE11522"/>
    </row>
    <row r="11523" spans="1:31">
      <c r="A11523">
        <v>28150</v>
      </c>
      <c r="B11523" t="s">
        <v>10150</v>
      </c>
      <c r="C11523" t="s">
        <v>33480</v>
      </c>
      <c r="D11523" t="s">
        <v>33476</v>
      </c>
      <c r="E11523"/>
      <c r="F11523"/>
      <c r="G11523"/>
      <c r="H11523"/>
      <c r="I11523"/>
      <c r="J11523"/>
      <c r="U11523" s="43"/>
      <c r="AE11523"/>
    </row>
    <row r="11524" spans="1:31">
      <c r="A11524">
        <v>28150</v>
      </c>
      <c r="B11524" t="s">
        <v>10150</v>
      </c>
      <c r="C11524" t="s">
        <v>33480</v>
      </c>
      <c r="D11524" t="s">
        <v>33476</v>
      </c>
      <c r="E11524"/>
      <c r="F11524"/>
      <c r="G11524"/>
      <c r="H11524"/>
      <c r="I11524"/>
      <c r="J11524"/>
      <c r="U11524" s="43"/>
      <c r="AE11524"/>
    </row>
    <row r="11525" spans="1:31">
      <c r="A11525">
        <v>28150</v>
      </c>
      <c r="B11525" t="s">
        <v>10150</v>
      </c>
      <c r="C11525" t="s">
        <v>33480</v>
      </c>
      <c r="D11525" t="s">
        <v>33476</v>
      </c>
      <c r="E11525"/>
      <c r="F11525"/>
      <c r="G11525"/>
      <c r="H11525"/>
      <c r="I11525"/>
      <c r="J11525"/>
      <c r="U11525" s="43"/>
      <c r="AE11525"/>
    </row>
    <row r="11526" spans="1:31">
      <c r="A11526">
        <v>28480</v>
      </c>
      <c r="B11526" t="s">
        <v>10151</v>
      </c>
      <c r="C11526" t="s">
        <v>33478</v>
      </c>
      <c r="D11526" t="s">
        <v>33482</v>
      </c>
      <c r="E11526"/>
      <c r="F11526"/>
      <c r="G11526"/>
      <c r="H11526"/>
      <c r="I11526"/>
      <c r="J11526"/>
      <c r="U11526" s="43"/>
      <c r="AE11526"/>
    </row>
    <row r="11527" spans="1:31">
      <c r="A11527">
        <v>28700</v>
      </c>
      <c r="B11527" t="s">
        <v>10152</v>
      </c>
      <c r="C11527" t="s">
        <v>33480</v>
      </c>
      <c r="D11527" t="s">
        <v>33476</v>
      </c>
      <c r="E11527"/>
      <c r="F11527"/>
      <c r="G11527"/>
      <c r="H11527"/>
      <c r="I11527"/>
      <c r="J11527"/>
      <c r="U11527" s="43"/>
      <c r="AE11527"/>
    </row>
    <row r="11528" spans="1:31">
      <c r="A11528">
        <v>28120</v>
      </c>
      <c r="B11528" t="s">
        <v>10153</v>
      </c>
      <c r="C11528" t="s">
        <v>33480</v>
      </c>
      <c r="D11528" t="s">
        <v>33476</v>
      </c>
      <c r="E11528"/>
      <c r="F11528"/>
      <c r="G11528"/>
      <c r="H11528"/>
      <c r="I11528"/>
      <c r="J11528"/>
      <c r="U11528" s="43"/>
      <c r="AE11528"/>
    </row>
    <row r="11529" spans="1:31">
      <c r="A11529">
        <v>28200</v>
      </c>
      <c r="B11529" t="s">
        <v>10154</v>
      </c>
      <c r="C11529" t="s">
        <v>33480</v>
      </c>
      <c r="D11529" t="s">
        <v>33476</v>
      </c>
      <c r="E11529"/>
      <c r="F11529"/>
      <c r="G11529"/>
      <c r="H11529"/>
      <c r="I11529"/>
      <c r="J11529"/>
      <c r="U11529" s="43"/>
      <c r="AE11529"/>
    </row>
    <row r="11530" spans="1:31">
      <c r="A11530">
        <v>28150</v>
      </c>
      <c r="B11530" t="s">
        <v>8339</v>
      </c>
      <c r="C11530" t="s">
        <v>33480</v>
      </c>
      <c r="D11530" t="s">
        <v>33476</v>
      </c>
      <c r="E11530"/>
      <c r="F11530"/>
      <c r="G11530"/>
      <c r="H11530"/>
      <c r="I11530"/>
      <c r="J11530"/>
      <c r="U11530" s="43"/>
      <c r="AE11530"/>
    </row>
    <row r="11531" spans="1:31">
      <c r="A11531">
        <v>28190</v>
      </c>
      <c r="B11531" t="s">
        <v>10155</v>
      </c>
      <c r="C11531" t="s">
        <v>33480</v>
      </c>
      <c r="D11531" t="s">
        <v>33476</v>
      </c>
      <c r="E11531"/>
      <c r="F11531"/>
      <c r="G11531"/>
      <c r="H11531"/>
      <c r="I11531"/>
      <c r="J11531"/>
      <c r="U11531" s="43"/>
      <c r="AE11531"/>
    </row>
    <row r="11532" spans="1:31">
      <c r="A11532">
        <v>28210</v>
      </c>
      <c r="B11532" t="s">
        <v>10156</v>
      </c>
      <c r="C11532" t="s">
        <v>33480</v>
      </c>
      <c r="D11532" t="s">
        <v>33476</v>
      </c>
      <c r="E11532"/>
      <c r="F11532"/>
      <c r="G11532"/>
      <c r="H11532"/>
      <c r="I11532"/>
      <c r="J11532"/>
      <c r="U11532" s="43"/>
      <c r="AE11532"/>
    </row>
    <row r="11533" spans="1:31">
      <c r="A11533">
        <v>28130</v>
      </c>
      <c r="B11533" t="s">
        <v>10157</v>
      </c>
      <c r="C11533" t="s">
        <v>33480</v>
      </c>
      <c r="D11533" t="s">
        <v>33476</v>
      </c>
      <c r="E11533"/>
      <c r="F11533"/>
      <c r="G11533"/>
      <c r="H11533"/>
      <c r="I11533"/>
      <c r="J11533"/>
      <c r="U11533" s="43"/>
      <c r="AE11533"/>
    </row>
    <row r="11534" spans="1:31">
      <c r="A11534">
        <v>28800</v>
      </c>
      <c r="B11534" t="s">
        <v>10158</v>
      </c>
      <c r="C11534" t="s">
        <v>33480</v>
      </c>
      <c r="D11534" t="s">
        <v>33476</v>
      </c>
      <c r="E11534"/>
      <c r="F11534"/>
      <c r="G11534"/>
      <c r="H11534"/>
      <c r="I11534"/>
      <c r="J11534"/>
      <c r="U11534" s="43"/>
      <c r="AE11534"/>
    </row>
    <row r="11535" spans="1:31">
      <c r="A11535">
        <v>28360</v>
      </c>
      <c r="B11535" t="s">
        <v>10159</v>
      </c>
      <c r="C11535" t="s">
        <v>33480</v>
      </c>
      <c r="D11535" t="s">
        <v>33476</v>
      </c>
      <c r="E11535"/>
      <c r="F11535"/>
      <c r="G11535"/>
      <c r="H11535"/>
      <c r="I11535"/>
      <c r="J11535"/>
      <c r="U11535" s="43"/>
      <c r="AE11535"/>
    </row>
    <row r="11536" spans="1:31">
      <c r="A11536">
        <v>28700</v>
      </c>
      <c r="B11536" t="s">
        <v>10160</v>
      </c>
      <c r="C11536" t="s">
        <v>33480</v>
      </c>
      <c r="D11536" t="s">
        <v>33476</v>
      </c>
      <c r="E11536"/>
      <c r="F11536"/>
      <c r="G11536"/>
      <c r="H11536"/>
      <c r="I11536"/>
      <c r="J11536"/>
      <c r="U11536" s="43"/>
      <c r="AE11536"/>
    </row>
    <row r="11537" spans="1:31">
      <c r="A11537">
        <v>28150</v>
      </c>
      <c r="B11537" t="s">
        <v>10161</v>
      </c>
      <c r="C11537" t="s">
        <v>33480</v>
      </c>
      <c r="D11537" t="s">
        <v>33476</v>
      </c>
      <c r="E11537"/>
      <c r="F11537"/>
      <c r="G11537"/>
      <c r="H11537"/>
      <c r="I11537"/>
      <c r="J11537"/>
      <c r="U11537" s="43"/>
      <c r="AE11537"/>
    </row>
    <row r="11538" spans="1:31">
      <c r="A11538">
        <v>28150</v>
      </c>
      <c r="B11538" t="s">
        <v>10161</v>
      </c>
      <c r="C11538" t="s">
        <v>33480</v>
      </c>
      <c r="D11538" t="s">
        <v>33476</v>
      </c>
      <c r="E11538"/>
      <c r="F11538"/>
      <c r="G11538"/>
      <c r="H11538"/>
      <c r="I11538"/>
      <c r="J11538"/>
      <c r="U11538" s="43"/>
      <c r="AE11538"/>
    </row>
    <row r="11539" spans="1:31">
      <c r="A11539">
        <v>28150</v>
      </c>
      <c r="B11539" t="s">
        <v>10161</v>
      </c>
      <c r="C11539" t="s">
        <v>33480</v>
      </c>
      <c r="D11539" t="s">
        <v>33476</v>
      </c>
      <c r="E11539"/>
      <c r="F11539"/>
      <c r="G11539"/>
      <c r="H11539"/>
      <c r="I11539"/>
      <c r="J11539"/>
      <c r="U11539" s="43"/>
      <c r="AE11539"/>
    </row>
    <row r="11540" spans="1:31">
      <c r="A11540">
        <v>28150</v>
      </c>
      <c r="B11540" t="s">
        <v>10161</v>
      </c>
      <c r="C11540" t="s">
        <v>33480</v>
      </c>
      <c r="D11540" t="s">
        <v>33476</v>
      </c>
      <c r="E11540"/>
      <c r="F11540"/>
      <c r="G11540"/>
      <c r="H11540"/>
      <c r="I11540"/>
      <c r="J11540"/>
      <c r="U11540" s="43"/>
      <c r="AE11540"/>
    </row>
    <row r="11541" spans="1:31">
      <c r="A11541">
        <v>28130</v>
      </c>
      <c r="B11541" t="s">
        <v>10162</v>
      </c>
      <c r="C11541" t="s">
        <v>33480</v>
      </c>
      <c r="D11541" t="s">
        <v>33476</v>
      </c>
      <c r="E11541"/>
      <c r="F11541"/>
      <c r="G11541"/>
      <c r="H11541"/>
      <c r="I11541"/>
      <c r="J11541"/>
      <c r="U11541" s="43"/>
      <c r="AE11541"/>
    </row>
    <row r="11542" spans="1:31">
      <c r="A11542">
        <v>28160</v>
      </c>
      <c r="B11542" t="s">
        <v>10163</v>
      </c>
      <c r="C11542" t="s">
        <v>33480</v>
      </c>
      <c r="D11542" t="s">
        <v>33482</v>
      </c>
      <c r="E11542"/>
      <c r="F11542"/>
      <c r="G11542"/>
      <c r="H11542"/>
      <c r="I11542"/>
      <c r="J11542"/>
      <c r="U11542" s="43"/>
      <c r="AE11542"/>
    </row>
    <row r="11543" spans="1:31">
      <c r="A11543">
        <v>28320</v>
      </c>
      <c r="B11543" t="s">
        <v>10164</v>
      </c>
      <c r="C11543" t="s">
        <v>33480</v>
      </c>
      <c r="D11543" t="s">
        <v>33476</v>
      </c>
      <c r="E11543"/>
      <c r="F11543"/>
      <c r="G11543"/>
      <c r="H11543"/>
      <c r="I11543"/>
      <c r="J11543"/>
      <c r="U11543" s="43"/>
      <c r="AE11543"/>
    </row>
    <row r="11544" spans="1:31">
      <c r="A11544">
        <v>28150</v>
      </c>
      <c r="B11544" t="s">
        <v>10165</v>
      </c>
      <c r="C11544" t="s">
        <v>33480</v>
      </c>
      <c r="D11544" t="s">
        <v>33476</v>
      </c>
      <c r="E11544"/>
      <c r="F11544"/>
      <c r="G11544"/>
      <c r="H11544"/>
      <c r="I11544"/>
      <c r="J11544"/>
      <c r="U11544" s="43"/>
      <c r="AE11544"/>
    </row>
    <row r="11545" spans="1:31">
      <c r="A11545">
        <v>29560</v>
      </c>
      <c r="B11545" t="s">
        <v>10166</v>
      </c>
      <c r="C11545" t="s">
        <v>33477</v>
      </c>
      <c r="D11545" t="s">
        <v>33476</v>
      </c>
      <c r="E11545"/>
      <c r="F11545"/>
      <c r="G11545"/>
      <c r="H11545"/>
      <c r="I11545"/>
      <c r="J11545"/>
      <c r="U11545" s="43"/>
      <c r="AE11545"/>
    </row>
    <row r="11546" spans="1:31">
      <c r="A11546">
        <v>29300</v>
      </c>
      <c r="B11546" t="s">
        <v>10167</v>
      </c>
      <c r="C11546" t="s">
        <v>33477</v>
      </c>
      <c r="D11546" t="s">
        <v>33476</v>
      </c>
      <c r="E11546"/>
      <c r="F11546"/>
      <c r="G11546"/>
      <c r="H11546"/>
      <c r="I11546"/>
      <c r="J11546"/>
      <c r="U11546" s="43"/>
      <c r="AE11546"/>
    </row>
    <row r="11547" spans="1:31">
      <c r="A11547">
        <v>29770</v>
      </c>
      <c r="B11547" t="s">
        <v>10168</v>
      </c>
      <c r="C11547" t="s">
        <v>33477</v>
      </c>
      <c r="D11547" t="s">
        <v>33476</v>
      </c>
      <c r="E11547"/>
      <c r="F11547"/>
      <c r="G11547"/>
      <c r="H11547"/>
      <c r="I11547"/>
      <c r="J11547"/>
      <c r="U11547" s="43"/>
      <c r="AE11547"/>
    </row>
    <row r="11548" spans="1:31">
      <c r="A11548">
        <v>29770</v>
      </c>
      <c r="B11548" t="s">
        <v>10168</v>
      </c>
      <c r="C11548" t="s">
        <v>33477</v>
      </c>
      <c r="D11548" t="s">
        <v>33476</v>
      </c>
      <c r="E11548"/>
      <c r="F11548"/>
      <c r="G11548"/>
      <c r="H11548"/>
      <c r="I11548"/>
      <c r="J11548"/>
      <c r="U11548" s="43"/>
      <c r="AE11548"/>
    </row>
    <row r="11549" spans="1:31">
      <c r="A11549">
        <v>29380</v>
      </c>
      <c r="B11549" t="s">
        <v>10169</v>
      </c>
      <c r="C11549" t="s">
        <v>33477</v>
      </c>
      <c r="D11549" t="s">
        <v>33476</v>
      </c>
      <c r="E11549"/>
      <c r="F11549"/>
      <c r="G11549"/>
      <c r="H11549"/>
      <c r="I11549"/>
      <c r="J11549"/>
      <c r="U11549" s="43"/>
      <c r="AE11549"/>
    </row>
    <row r="11550" spans="1:31">
      <c r="A11550">
        <v>29300</v>
      </c>
      <c r="B11550" t="s">
        <v>10170</v>
      </c>
      <c r="C11550" t="s">
        <v>33477</v>
      </c>
      <c r="D11550" t="s">
        <v>33476</v>
      </c>
      <c r="E11550"/>
      <c r="F11550"/>
      <c r="G11550"/>
      <c r="H11550"/>
      <c r="I11550"/>
      <c r="J11550"/>
      <c r="U11550" s="43"/>
      <c r="AE11550"/>
    </row>
    <row r="11551" spans="1:31">
      <c r="A11551">
        <v>29950</v>
      </c>
      <c r="B11551" t="s">
        <v>10171</v>
      </c>
      <c r="C11551" t="s">
        <v>33477</v>
      </c>
      <c r="D11551" t="e">
        <v>#N/A</v>
      </c>
      <c r="E11551"/>
      <c r="F11551"/>
      <c r="G11551"/>
      <c r="H11551"/>
      <c r="I11551"/>
      <c r="J11551"/>
      <c r="U11551" s="43"/>
      <c r="AE11551"/>
    </row>
    <row r="11552" spans="1:31">
      <c r="A11552">
        <v>29690</v>
      </c>
      <c r="B11552" t="s">
        <v>10172</v>
      </c>
      <c r="C11552" t="s">
        <v>33477</v>
      </c>
      <c r="D11552" t="s">
        <v>33476</v>
      </c>
      <c r="E11552"/>
      <c r="F11552"/>
      <c r="G11552"/>
      <c r="H11552"/>
      <c r="I11552"/>
      <c r="J11552"/>
      <c r="U11552" s="43"/>
      <c r="AE11552"/>
    </row>
    <row r="11553" spans="1:31">
      <c r="A11553">
        <v>29790</v>
      </c>
      <c r="B11553" t="s">
        <v>10173</v>
      </c>
      <c r="C11553" t="s">
        <v>33477</v>
      </c>
      <c r="D11553" t="s">
        <v>33476</v>
      </c>
      <c r="E11553"/>
      <c r="F11553"/>
      <c r="G11553"/>
      <c r="H11553"/>
      <c r="I11553"/>
      <c r="J11553"/>
      <c r="U11553" s="43"/>
      <c r="AE11553"/>
    </row>
    <row r="11554" spans="1:31">
      <c r="A11554">
        <v>29400</v>
      </c>
      <c r="B11554" t="s">
        <v>10174</v>
      </c>
      <c r="C11554" t="s">
        <v>33477</v>
      </c>
      <c r="D11554" t="s">
        <v>33476</v>
      </c>
      <c r="E11554"/>
      <c r="F11554"/>
      <c r="G11554"/>
      <c r="H11554"/>
      <c r="I11554"/>
      <c r="J11554"/>
      <c r="U11554" s="43"/>
      <c r="AE11554"/>
    </row>
    <row r="11555" spans="1:31">
      <c r="A11555">
        <v>29820</v>
      </c>
      <c r="B11555" t="s">
        <v>10175</v>
      </c>
      <c r="C11555" t="s">
        <v>33477</v>
      </c>
      <c r="D11555" t="e">
        <v>#N/A</v>
      </c>
      <c r="E11555"/>
      <c r="F11555"/>
      <c r="G11555"/>
      <c r="H11555"/>
      <c r="I11555"/>
      <c r="J11555"/>
      <c r="U11555" s="43"/>
      <c r="AE11555"/>
    </row>
    <row r="11556" spans="1:31">
      <c r="A11556">
        <v>29640</v>
      </c>
      <c r="B11556" t="s">
        <v>10176</v>
      </c>
      <c r="C11556" t="s">
        <v>33477</v>
      </c>
      <c r="D11556" t="s">
        <v>33476</v>
      </c>
      <c r="E11556"/>
      <c r="F11556"/>
      <c r="G11556"/>
      <c r="H11556"/>
      <c r="I11556"/>
      <c r="J11556"/>
      <c r="U11556" s="43"/>
      <c r="AE11556"/>
    </row>
    <row r="11557" spans="1:31">
      <c r="A11557">
        <v>29690</v>
      </c>
      <c r="B11557" t="s">
        <v>10177</v>
      </c>
      <c r="C11557" t="s">
        <v>33477</v>
      </c>
      <c r="D11557" t="s">
        <v>33476</v>
      </c>
      <c r="E11557"/>
      <c r="F11557"/>
      <c r="G11557"/>
      <c r="H11557"/>
      <c r="I11557"/>
      <c r="J11557"/>
      <c r="U11557" s="43"/>
      <c r="AE11557"/>
    </row>
    <row r="11558" spans="1:31">
      <c r="A11558">
        <v>29650</v>
      </c>
      <c r="B11558" t="s">
        <v>10178</v>
      </c>
      <c r="C11558" t="s">
        <v>33477</v>
      </c>
      <c r="D11558" t="s">
        <v>33476</v>
      </c>
      <c r="E11558"/>
      <c r="F11558"/>
      <c r="G11558"/>
      <c r="H11558"/>
      <c r="I11558"/>
      <c r="J11558"/>
      <c r="U11558" s="43"/>
      <c r="AE11558"/>
    </row>
    <row r="11559" spans="1:31">
      <c r="A11559">
        <v>29860</v>
      </c>
      <c r="B11559" t="s">
        <v>10179</v>
      </c>
      <c r="C11559" t="s">
        <v>33477</v>
      </c>
      <c r="D11559" t="s">
        <v>33476</v>
      </c>
      <c r="E11559"/>
      <c r="F11559"/>
      <c r="G11559"/>
      <c r="H11559"/>
      <c r="I11559"/>
      <c r="J11559"/>
      <c r="U11559" s="43"/>
      <c r="AE11559"/>
    </row>
    <row r="11560" spans="1:31">
      <c r="A11560">
        <v>29190</v>
      </c>
      <c r="B11560" t="s">
        <v>10180</v>
      </c>
      <c r="C11560" t="s">
        <v>33477</v>
      </c>
      <c r="D11560" t="s">
        <v>33476</v>
      </c>
      <c r="E11560"/>
      <c r="F11560"/>
      <c r="G11560"/>
      <c r="H11560"/>
      <c r="I11560"/>
      <c r="J11560"/>
      <c r="U11560" s="43"/>
      <c r="AE11560"/>
    </row>
    <row r="11561" spans="1:31">
      <c r="A11561">
        <v>29810</v>
      </c>
      <c r="B11561" t="s">
        <v>10181</v>
      </c>
      <c r="C11561" t="s">
        <v>33477</v>
      </c>
      <c r="D11561" t="s">
        <v>33476</v>
      </c>
      <c r="E11561"/>
      <c r="F11561"/>
      <c r="G11561"/>
      <c r="H11561"/>
      <c r="I11561"/>
      <c r="J11561"/>
      <c r="U11561" s="43"/>
      <c r="AE11561"/>
    </row>
    <row r="11562" spans="1:31">
      <c r="A11562">
        <v>29690</v>
      </c>
      <c r="B11562" t="s">
        <v>10182</v>
      </c>
      <c r="C11562" t="s">
        <v>33477</v>
      </c>
      <c r="D11562" t="s">
        <v>33476</v>
      </c>
      <c r="E11562"/>
      <c r="F11562"/>
      <c r="G11562"/>
      <c r="H11562"/>
      <c r="I11562"/>
      <c r="J11562"/>
      <c r="U11562" s="43"/>
      <c r="AE11562"/>
    </row>
    <row r="11563" spans="1:31">
      <c r="A11563">
        <v>29200</v>
      </c>
      <c r="B11563" t="s">
        <v>10183</v>
      </c>
      <c r="C11563" t="s">
        <v>33477</v>
      </c>
      <c r="D11563" t="s">
        <v>33476</v>
      </c>
      <c r="E11563"/>
      <c r="F11563"/>
      <c r="G11563"/>
      <c r="H11563"/>
      <c r="I11563"/>
      <c r="J11563"/>
      <c r="U11563" s="43"/>
      <c r="AE11563"/>
    </row>
    <row r="11564" spans="1:31">
      <c r="A11564">
        <v>29510</v>
      </c>
      <c r="B11564" t="s">
        <v>10184</v>
      </c>
      <c r="C11564" t="s">
        <v>33477</v>
      </c>
      <c r="D11564" t="s">
        <v>33476</v>
      </c>
      <c r="E11564"/>
      <c r="F11564"/>
      <c r="G11564"/>
      <c r="H11564"/>
      <c r="I11564"/>
      <c r="J11564"/>
      <c r="U11564" s="43"/>
      <c r="AE11564"/>
    </row>
    <row r="11565" spans="1:31">
      <c r="A11565">
        <v>29890</v>
      </c>
      <c r="B11565" t="s">
        <v>10185</v>
      </c>
      <c r="C11565" t="s">
        <v>33477</v>
      </c>
      <c r="D11565" t="s">
        <v>33476</v>
      </c>
      <c r="E11565"/>
      <c r="F11565"/>
      <c r="G11565"/>
      <c r="H11565"/>
      <c r="I11565"/>
      <c r="J11565"/>
      <c r="U11565" s="43"/>
      <c r="AE11565"/>
    </row>
    <row r="11566" spans="1:31">
      <c r="A11566">
        <v>29890</v>
      </c>
      <c r="B11566" t="s">
        <v>10185</v>
      </c>
      <c r="C11566" t="s">
        <v>33477</v>
      </c>
      <c r="D11566" t="s">
        <v>33476</v>
      </c>
      <c r="E11566"/>
      <c r="F11566"/>
      <c r="G11566"/>
      <c r="H11566"/>
      <c r="I11566"/>
      <c r="J11566"/>
      <c r="U11566" s="43"/>
      <c r="AE11566"/>
    </row>
    <row r="11567" spans="1:31">
      <c r="A11567">
        <v>29570</v>
      </c>
      <c r="B11567" t="s">
        <v>10186</v>
      </c>
      <c r="C11567" t="s">
        <v>33477</v>
      </c>
      <c r="D11567" t="e">
        <v>#N/A</v>
      </c>
      <c r="E11567"/>
      <c r="F11567"/>
      <c r="G11567"/>
      <c r="H11567"/>
      <c r="I11567"/>
      <c r="J11567"/>
      <c r="U11567" s="43"/>
      <c r="AE11567"/>
    </row>
    <row r="11568" spans="1:31">
      <c r="A11568">
        <v>29660</v>
      </c>
      <c r="B11568" t="s">
        <v>10187</v>
      </c>
      <c r="C11568" t="s">
        <v>33477</v>
      </c>
      <c r="D11568" t="e">
        <v>#N/A</v>
      </c>
      <c r="E11568"/>
      <c r="F11568"/>
      <c r="G11568"/>
      <c r="H11568"/>
      <c r="I11568"/>
      <c r="J11568"/>
      <c r="U11568" s="43"/>
      <c r="AE11568"/>
    </row>
    <row r="11569" spans="1:31">
      <c r="A11569">
        <v>29270</v>
      </c>
      <c r="B11569" t="s">
        <v>10188</v>
      </c>
      <c r="C11569" t="s">
        <v>33477</v>
      </c>
      <c r="D11569" t="s">
        <v>33476</v>
      </c>
      <c r="E11569"/>
      <c r="F11569"/>
      <c r="G11569"/>
      <c r="H11569"/>
      <c r="I11569"/>
      <c r="J11569"/>
      <c r="U11569" s="43"/>
      <c r="AE11569"/>
    </row>
    <row r="11570" spans="1:31">
      <c r="A11570">
        <v>29150</v>
      </c>
      <c r="B11570" t="s">
        <v>10189</v>
      </c>
      <c r="C11570" t="s">
        <v>33477</v>
      </c>
      <c r="D11570" t="s">
        <v>33476</v>
      </c>
      <c r="E11570"/>
      <c r="F11570"/>
      <c r="G11570"/>
      <c r="H11570"/>
      <c r="I11570"/>
      <c r="J11570"/>
      <c r="U11570" s="43"/>
      <c r="AE11570"/>
    </row>
    <row r="11571" spans="1:31">
      <c r="A11571">
        <v>29150</v>
      </c>
      <c r="B11571" t="s">
        <v>10190</v>
      </c>
      <c r="C11571" t="s">
        <v>33477</v>
      </c>
      <c r="D11571" t="s">
        <v>33476</v>
      </c>
      <c r="E11571"/>
      <c r="F11571"/>
      <c r="G11571"/>
      <c r="H11571"/>
      <c r="I11571"/>
      <c r="J11571"/>
      <c r="U11571" s="43"/>
      <c r="AE11571"/>
    </row>
    <row r="11572" spans="1:31">
      <c r="A11572">
        <v>29520</v>
      </c>
      <c r="B11572" t="s">
        <v>10191</v>
      </c>
      <c r="C11572" t="s">
        <v>33477</v>
      </c>
      <c r="D11572" t="s">
        <v>33476</v>
      </c>
      <c r="E11572"/>
      <c r="F11572"/>
      <c r="G11572"/>
      <c r="H11572"/>
      <c r="I11572"/>
      <c r="J11572"/>
      <c r="U11572" s="43"/>
      <c r="AE11572"/>
    </row>
    <row r="11573" spans="1:31">
      <c r="A11573">
        <v>29770</v>
      </c>
      <c r="B11573" t="s">
        <v>10192</v>
      </c>
      <c r="C11573" t="s">
        <v>33477</v>
      </c>
      <c r="D11573" t="s">
        <v>33476</v>
      </c>
      <c r="E11573"/>
      <c r="F11573"/>
      <c r="G11573"/>
      <c r="H11573"/>
      <c r="I11573"/>
      <c r="J11573"/>
      <c r="U11573" s="43"/>
      <c r="AE11573"/>
    </row>
    <row r="11574" spans="1:31">
      <c r="A11574">
        <v>29270</v>
      </c>
      <c r="B11574" t="s">
        <v>10193</v>
      </c>
      <c r="C11574" t="s">
        <v>33477</v>
      </c>
      <c r="D11574" t="s">
        <v>33476</v>
      </c>
      <c r="E11574"/>
      <c r="F11574"/>
      <c r="G11574"/>
      <c r="H11574"/>
      <c r="I11574"/>
      <c r="J11574"/>
      <c r="U11574" s="43"/>
      <c r="AE11574"/>
    </row>
    <row r="11575" spans="1:31">
      <c r="A11575">
        <v>29233</v>
      </c>
      <c r="B11575" t="s">
        <v>10194</v>
      </c>
      <c r="C11575" t="s">
        <v>33477</v>
      </c>
      <c r="D11575" t="s">
        <v>33476</v>
      </c>
      <c r="E11575"/>
      <c r="F11575"/>
      <c r="G11575"/>
      <c r="H11575"/>
      <c r="I11575"/>
      <c r="J11575"/>
      <c r="U11575" s="43"/>
      <c r="AE11575"/>
    </row>
    <row r="11576" spans="1:31">
      <c r="A11576">
        <v>29360</v>
      </c>
      <c r="B11576" t="s">
        <v>10195</v>
      </c>
      <c r="C11576" t="s">
        <v>33477</v>
      </c>
      <c r="D11576" t="e">
        <v>#N/A</v>
      </c>
      <c r="E11576"/>
      <c r="F11576"/>
      <c r="G11576"/>
      <c r="H11576"/>
      <c r="I11576"/>
      <c r="J11576"/>
      <c r="U11576" s="43"/>
      <c r="AE11576"/>
    </row>
    <row r="11577" spans="1:31">
      <c r="A11577">
        <v>29360</v>
      </c>
      <c r="B11577" t="s">
        <v>10195</v>
      </c>
      <c r="C11577" t="s">
        <v>33477</v>
      </c>
      <c r="D11577" t="e">
        <v>#N/A</v>
      </c>
      <c r="E11577"/>
      <c r="F11577"/>
      <c r="G11577"/>
      <c r="H11577"/>
      <c r="I11577"/>
      <c r="J11577"/>
      <c r="U11577" s="43"/>
      <c r="AE11577"/>
    </row>
    <row r="11578" spans="1:31">
      <c r="A11578">
        <v>29950</v>
      </c>
      <c r="B11578" t="s">
        <v>10196</v>
      </c>
      <c r="C11578" t="s">
        <v>33477</v>
      </c>
      <c r="D11578" t="e">
        <v>#N/A</v>
      </c>
      <c r="E11578"/>
      <c r="F11578"/>
      <c r="G11578"/>
      <c r="H11578"/>
      <c r="I11578"/>
      <c r="J11578"/>
      <c r="U11578" s="43"/>
      <c r="AE11578"/>
    </row>
    <row r="11579" spans="1:31">
      <c r="A11579">
        <v>29190</v>
      </c>
      <c r="B11579" t="s">
        <v>10197</v>
      </c>
      <c r="C11579" t="s">
        <v>33477</v>
      </c>
      <c r="D11579" t="s">
        <v>33476</v>
      </c>
      <c r="E11579"/>
      <c r="F11579"/>
      <c r="G11579"/>
      <c r="H11579"/>
      <c r="I11579"/>
      <c r="J11579"/>
      <c r="U11579" s="43"/>
      <c r="AE11579"/>
    </row>
    <row r="11580" spans="1:31">
      <c r="A11580">
        <v>29410</v>
      </c>
      <c r="B11580" t="s">
        <v>10198</v>
      </c>
      <c r="C11580" t="s">
        <v>33477</v>
      </c>
      <c r="D11580" t="s">
        <v>33476</v>
      </c>
      <c r="E11580"/>
      <c r="F11580"/>
      <c r="G11580"/>
      <c r="H11580"/>
      <c r="I11580"/>
      <c r="J11580"/>
      <c r="U11580" s="43"/>
      <c r="AE11580"/>
    </row>
    <row r="11581" spans="1:31">
      <c r="A11581">
        <v>29870</v>
      </c>
      <c r="B11581" t="s">
        <v>10199</v>
      </c>
      <c r="C11581" t="s">
        <v>33477</v>
      </c>
      <c r="D11581" t="s">
        <v>33476</v>
      </c>
      <c r="E11581"/>
      <c r="F11581"/>
      <c r="G11581"/>
      <c r="H11581"/>
      <c r="I11581"/>
      <c r="J11581"/>
      <c r="U11581" s="43"/>
      <c r="AE11581"/>
    </row>
    <row r="11582" spans="1:31">
      <c r="A11582">
        <v>29530</v>
      </c>
      <c r="B11582" t="s">
        <v>10200</v>
      </c>
      <c r="C11582" t="s">
        <v>33477</v>
      </c>
      <c r="D11582" t="s">
        <v>33476</v>
      </c>
      <c r="E11582"/>
      <c r="F11582"/>
      <c r="G11582"/>
      <c r="H11582"/>
      <c r="I11582"/>
      <c r="J11582"/>
      <c r="U11582" s="43"/>
      <c r="AE11582"/>
    </row>
    <row r="11583" spans="1:31">
      <c r="A11583">
        <v>29120</v>
      </c>
      <c r="B11583" t="s">
        <v>10201</v>
      </c>
      <c r="C11583" t="s">
        <v>33477</v>
      </c>
      <c r="D11583" t="s">
        <v>33476</v>
      </c>
      <c r="E11583"/>
      <c r="F11583"/>
      <c r="G11583"/>
      <c r="H11583"/>
      <c r="I11583"/>
      <c r="J11583"/>
      <c r="U11583" s="43"/>
      <c r="AE11583"/>
    </row>
    <row r="11584" spans="1:31">
      <c r="A11584">
        <v>29450</v>
      </c>
      <c r="B11584" t="s">
        <v>10202</v>
      </c>
      <c r="C11584" t="s">
        <v>33477</v>
      </c>
      <c r="D11584" t="s">
        <v>33476</v>
      </c>
      <c r="E11584"/>
      <c r="F11584"/>
      <c r="G11584"/>
      <c r="H11584"/>
      <c r="I11584"/>
      <c r="J11584"/>
      <c r="U11584" s="43"/>
      <c r="AE11584"/>
    </row>
    <row r="11585" spans="1:31">
      <c r="A11585">
        <v>29900</v>
      </c>
      <c r="B11585" t="s">
        <v>10203</v>
      </c>
      <c r="C11585" t="s">
        <v>33477</v>
      </c>
      <c r="D11585" t="e">
        <v>#N/A</v>
      </c>
      <c r="E11585"/>
      <c r="F11585"/>
      <c r="G11585"/>
      <c r="H11585"/>
      <c r="I11585"/>
      <c r="J11585"/>
      <c r="U11585" s="43"/>
      <c r="AE11585"/>
    </row>
    <row r="11586" spans="1:31">
      <c r="A11586">
        <v>29217</v>
      </c>
      <c r="B11586" t="s">
        <v>10204</v>
      </c>
      <c r="C11586" t="s">
        <v>33477</v>
      </c>
      <c r="D11586" t="e">
        <v>#N/A</v>
      </c>
      <c r="E11586"/>
      <c r="F11586"/>
      <c r="G11586"/>
      <c r="H11586"/>
      <c r="I11586"/>
      <c r="J11586"/>
      <c r="U11586" s="43"/>
      <c r="AE11586"/>
    </row>
    <row r="11587" spans="1:31">
      <c r="A11587">
        <v>29370</v>
      </c>
      <c r="B11587" t="s">
        <v>10205</v>
      </c>
      <c r="C11587" t="s">
        <v>33477</v>
      </c>
      <c r="D11587" t="s">
        <v>33476</v>
      </c>
      <c r="E11587"/>
      <c r="F11587"/>
      <c r="G11587"/>
      <c r="H11587"/>
      <c r="I11587"/>
      <c r="J11587"/>
      <c r="U11587" s="43"/>
      <c r="AE11587"/>
    </row>
    <row r="11588" spans="1:31">
      <c r="A11588">
        <v>29160</v>
      </c>
      <c r="B11588" t="s">
        <v>10206</v>
      </c>
      <c r="C11588" t="s">
        <v>33477</v>
      </c>
      <c r="D11588" t="s">
        <v>33476</v>
      </c>
      <c r="E11588"/>
      <c r="F11588"/>
      <c r="G11588"/>
      <c r="H11588"/>
      <c r="I11588"/>
      <c r="J11588"/>
      <c r="U11588" s="43"/>
      <c r="AE11588"/>
    </row>
    <row r="11589" spans="1:31">
      <c r="A11589">
        <v>29160</v>
      </c>
      <c r="B11589" t="s">
        <v>10206</v>
      </c>
      <c r="C11589" t="s">
        <v>33477</v>
      </c>
      <c r="D11589" t="s">
        <v>33476</v>
      </c>
      <c r="E11589"/>
      <c r="F11589"/>
      <c r="G11589"/>
      <c r="H11589"/>
      <c r="I11589"/>
      <c r="J11589"/>
      <c r="U11589" s="43"/>
      <c r="AE11589"/>
    </row>
    <row r="11590" spans="1:31">
      <c r="A11590">
        <v>29160</v>
      </c>
      <c r="B11590" t="s">
        <v>10206</v>
      </c>
      <c r="C11590" t="s">
        <v>33477</v>
      </c>
      <c r="D11590" t="s">
        <v>33476</v>
      </c>
      <c r="E11590"/>
      <c r="F11590"/>
      <c r="G11590"/>
      <c r="H11590"/>
      <c r="I11590"/>
      <c r="J11590"/>
      <c r="U11590" s="43"/>
      <c r="AE11590"/>
    </row>
    <row r="11591" spans="1:31">
      <c r="A11591">
        <v>29460</v>
      </c>
      <c r="B11591" t="s">
        <v>10207</v>
      </c>
      <c r="C11591" t="s">
        <v>33477</v>
      </c>
      <c r="D11591" t="s">
        <v>33476</v>
      </c>
      <c r="E11591"/>
      <c r="F11591"/>
      <c r="G11591"/>
      <c r="H11591"/>
      <c r="I11591"/>
      <c r="J11591"/>
      <c r="U11591" s="43"/>
      <c r="AE11591"/>
    </row>
    <row r="11592" spans="1:31">
      <c r="A11592">
        <v>29150</v>
      </c>
      <c r="B11592" t="s">
        <v>10208</v>
      </c>
      <c r="C11592" t="s">
        <v>33477</v>
      </c>
      <c r="D11592" t="s">
        <v>33476</v>
      </c>
      <c r="E11592"/>
      <c r="F11592"/>
      <c r="G11592"/>
      <c r="H11592"/>
      <c r="I11592"/>
      <c r="J11592"/>
      <c r="U11592" s="43"/>
      <c r="AE11592"/>
    </row>
    <row r="11593" spans="1:31">
      <c r="A11593">
        <v>29460</v>
      </c>
      <c r="B11593" t="s">
        <v>10209</v>
      </c>
      <c r="C11593" t="s">
        <v>33477</v>
      </c>
      <c r="D11593" t="s">
        <v>33476</v>
      </c>
      <c r="E11593"/>
      <c r="F11593"/>
      <c r="G11593"/>
      <c r="H11593"/>
      <c r="I11593"/>
      <c r="J11593"/>
      <c r="U11593" s="43"/>
      <c r="AE11593"/>
    </row>
    <row r="11594" spans="1:31">
      <c r="A11594">
        <v>29100</v>
      </c>
      <c r="B11594" t="s">
        <v>10210</v>
      </c>
      <c r="C11594" t="s">
        <v>33477</v>
      </c>
      <c r="D11594" t="s">
        <v>33476</v>
      </c>
      <c r="E11594"/>
      <c r="F11594"/>
      <c r="G11594"/>
      <c r="H11594"/>
      <c r="I11594"/>
      <c r="J11594"/>
      <c r="U11594" s="43"/>
      <c r="AE11594"/>
    </row>
    <row r="11595" spans="1:31">
      <c r="A11595">
        <v>29100</v>
      </c>
      <c r="B11595" t="s">
        <v>10210</v>
      </c>
      <c r="C11595" t="s">
        <v>33477</v>
      </c>
      <c r="D11595" t="s">
        <v>33476</v>
      </c>
      <c r="E11595"/>
      <c r="F11595"/>
      <c r="G11595"/>
      <c r="H11595"/>
      <c r="I11595"/>
      <c r="J11595"/>
      <c r="U11595" s="43"/>
      <c r="AE11595"/>
    </row>
    <row r="11596" spans="1:31">
      <c r="A11596">
        <v>29860</v>
      </c>
      <c r="B11596" t="s">
        <v>10211</v>
      </c>
      <c r="C11596" t="s">
        <v>33477</v>
      </c>
      <c r="D11596" t="s">
        <v>33476</v>
      </c>
      <c r="E11596"/>
      <c r="F11596"/>
      <c r="G11596"/>
      <c r="H11596"/>
      <c r="I11596"/>
      <c r="J11596"/>
      <c r="U11596" s="43"/>
      <c r="AE11596"/>
    </row>
    <row r="11597" spans="1:31">
      <c r="A11597">
        <v>29510</v>
      </c>
      <c r="B11597" t="s">
        <v>10212</v>
      </c>
      <c r="C11597" t="s">
        <v>33477</v>
      </c>
      <c r="D11597" t="s">
        <v>33476</v>
      </c>
      <c r="E11597"/>
      <c r="F11597"/>
      <c r="G11597"/>
      <c r="H11597"/>
      <c r="I11597"/>
      <c r="J11597"/>
      <c r="U11597" s="43"/>
      <c r="AE11597"/>
    </row>
    <row r="11598" spans="1:31">
      <c r="A11598">
        <v>29370</v>
      </c>
      <c r="B11598" t="s">
        <v>10213</v>
      </c>
      <c r="C11598" t="s">
        <v>33477</v>
      </c>
      <c r="D11598" t="s">
        <v>33476</v>
      </c>
      <c r="E11598"/>
      <c r="F11598"/>
      <c r="G11598"/>
      <c r="H11598"/>
      <c r="I11598"/>
      <c r="J11598"/>
      <c r="U11598" s="43"/>
      <c r="AE11598"/>
    </row>
    <row r="11599" spans="1:31">
      <c r="A11599">
        <v>29500</v>
      </c>
      <c r="B11599" t="s">
        <v>10214</v>
      </c>
      <c r="C11599" t="s">
        <v>33477</v>
      </c>
      <c r="D11599" t="e">
        <v>#N/A</v>
      </c>
      <c r="E11599"/>
      <c r="F11599"/>
      <c r="G11599"/>
      <c r="H11599"/>
      <c r="I11599"/>
      <c r="J11599"/>
      <c r="U11599" s="43"/>
      <c r="AE11599"/>
    </row>
    <row r="11600" spans="1:31">
      <c r="A11600">
        <v>29590</v>
      </c>
      <c r="B11600" t="s">
        <v>10215</v>
      </c>
      <c r="C11600" t="s">
        <v>33477</v>
      </c>
      <c r="D11600" t="s">
        <v>33476</v>
      </c>
      <c r="E11600"/>
      <c r="F11600"/>
      <c r="G11600"/>
      <c r="H11600"/>
      <c r="I11600"/>
      <c r="J11600"/>
      <c r="U11600" s="43"/>
      <c r="AE11600"/>
    </row>
    <row r="11601" spans="1:31">
      <c r="A11601">
        <v>29690</v>
      </c>
      <c r="B11601" t="s">
        <v>10216</v>
      </c>
      <c r="C11601" t="s">
        <v>33477</v>
      </c>
      <c r="D11601" t="s">
        <v>33476</v>
      </c>
      <c r="E11601"/>
      <c r="F11601"/>
      <c r="G11601"/>
      <c r="H11601"/>
      <c r="I11601"/>
      <c r="J11601"/>
      <c r="U11601" s="43"/>
      <c r="AE11601"/>
    </row>
    <row r="11602" spans="1:31">
      <c r="A11602">
        <v>29260</v>
      </c>
      <c r="B11602" t="s">
        <v>10217</v>
      </c>
      <c r="C11602" t="s">
        <v>33477</v>
      </c>
      <c r="D11602" t="s">
        <v>33476</v>
      </c>
      <c r="E11602"/>
      <c r="F11602"/>
      <c r="G11602"/>
      <c r="H11602"/>
      <c r="I11602"/>
      <c r="J11602"/>
      <c r="U11602" s="43"/>
      <c r="AE11602"/>
    </row>
    <row r="11603" spans="1:31">
      <c r="A11603">
        <v>29800</v>
      </c>
      <c r="B11603" t="s">
        <v>10218</v>
      </c>
      <c r="C11603" t="s">
        <v>33477</v>
      </c>
      <c r="D11603" t="s">
        <v>33476</v>
      </c>
      <c r="E11603"/>
      <c r="F11603"/>
      <c r="G11603"/>
      <c r="H11603"/>
      <c r="I11603"/>
      <c r="J11603"/>
      <c r="U11603" s="43"/>
      <c r="AE11603"/>
    </row>
    <row r="11604" spans="1:31">
      <c r="A11604">
        <v>29940</v>
      </c>
      <c r="B11604" t="s">
        <v>10219</v>
      </c>
      <c r="C11604" t="s">
        <v>33477</v>
      </c>
      <c r="D11604" t="e">
        <v>#N/A</v>
      </c>
      <c r="E11604"/>
      <c r="F11604"/>
      <c r="G11604"/>
      <c r="H11604"/>
      <c r="I11604"/>
      <c r="J11604"/>
      <c r="U11604" s="43"/>
      <c r="AE11604"/>
    </row>
    <row r="11605" spans="1:31">
      <c r="A11605">
        <v>29170</v>
      </c>
      <c r="B11605" t="s">
        <v>10220</v>
      </c>
      <c r="C11605" t="s">
        <v>33477</v>
      </c>
      <c r="D11605" t="e">
        <v>#N/A</v>
      </c>
      <c r="E11605"/>
      <c r="F11605"/>
      <c r="G11605"/>
      <c r="H11605"/>
      <c r="I11605"/>
      <c r="J11605"/>
      <c r="U11605" s="43"/>
      <c r="AE11605"/>
    </row>
    <row r="11606" spans="1:31">
      <c r="A11606">
        <v>29170</v>
      </c>
      <c r="B11606" t="s">
        <v>10220</v>
      </c>
      <c r="C11606" t="s">
        <v>33477</v>
      </c>
      <c r="D11606" t="e">
        <v>#N/A</v>
      </c>
      <c r="E11606"/>
      <c r="F11606"/>
      <c r="G11606"/>
      <c r="H11606"/>
      <c r="I11606"/>
      <c r="J11606"/>
      <c r="U11606" s="43"/>
      <c r="AE11606"/>
    </row>
    <row r="11607" spans="1:31">
      <c r="A11607">
        <v>29610</v>
      </c>
      <c r="B11607" t="s">
        <v>10221</v>
      </c>
      <c r="C11607" t="s">
        <v>33477</v>
      </c>
      <c r="D11607" t="e">
        <v>#N/A</v>
      </c>
      <c r="E11607"/>
      <c r="F11607"/>
      <c r="G11607"/>
      <c r="H11607"/>
      <c r="I11607"/>
      <c r="J11607"/>
      <c r="U11607" s="43"/>
      <c r="AE11607"/>
    </row>
    <row r="11608" spans="1:31">
      <c r="A11608">
        <v>29950</v>
      </c>
      <c r="B11608" t="s">
        <v>10222</v>
      </c>
      <c r="C11608" t="s">
        <v>33477</v>
      </c>
      <c r="D11608" t="e">
        <v>#N/A</v>
      </c>
      <c r="E11608"/>
      <c r="F11608"/>
      <c r="G11608"/>
      <c r="H11608"/>
      <c r="I11608"/>
      <c r="J11608"/>
      <c r="U11608" s="43"/>
      <c r="AE11608"/>
    </row>
    <row r="11609" spans="1:31">
      <c r="A11609">
        <v>29850</v>
      </c>
      <c r="B11609" t="s">
        <v>10223</v>
      </c>
      <c r="C11609" t="s">
        <v>33477</v>
      </c>
      <c r="D11609" t="e">
        <v>#N/A</v>
      </c>
      <c r="E11609"/>
      <c r="F11609"/>
      <c r="G11609"/>
      <c r="H11609"/>
      <c r="I11609"/>
      <c r="J11609"/>
      <c r="U11609" s="43"/>
      <c r="AE11609"/>
    </row>
    <row r="11610" spans="1:31">
      <c r="A11610">
        <v>29190</v>
      </c>
      <c r="B11610" t="s">
        <v>10224</v>
      </c>
      <c r="C11610" t="s">
        <v>33477</v>
      </c>
      <c r="D11610" t="s">
        <v>33476</v>
      </c>
      <c r="E11610"/>
      <c r="F11610"/>
      <c r="G11610"/>
      <c r="H11610"/>
      <c r="I11610"/>
      <c r="J11610"/>
      <c r="U11610" s="43"/>
      <c r="AE11610"/>
    </row>
    <row r="11611" spans="1:31">
      <c r="A11611">
        <v>29770</v>
      </c>
      <c r="B11611" t="s">
        <v>10225</v>
      </c>
      <c r="C11611" t="s">
        <v>33477</v>
      </c>
      <c r="D11611" t="s">
        <v>33476</v>
      </c>
      <c r="E11611"/>
      <c r="F11611"/>
      <c r="G11611"/>
      <c r="H11611"/>
      <c r="I11611"/>
      <c r="J11611"/>
      <c r="U11611" s="43"/>
      <c r="AE11611"/>
    </row>
    <row r="11612" spans="1:31">
      <c r="A11612">
        <v>29890</v>
      </c>
      <c r="B11612" t="s">
        <v>10226</v>
      </c>
      <c r="C11612" t="s">
        <v>33477</v>
      </c>
      <c r="D11612" t="s">
        <v>33476</v>
      </c>
      <c r="E11612"/>
      <c r="F11612"/>
      <c r="G11612"/>
      <c r="H11612"/>
      <c r="I11612"/>
      <c r="J11612"/>
      <c r="U11612" s="43"/>
      <c r="AE11612"/>
    </row>
    <row r="11613" spans="1:31">
      <c r="A11613">
        <v>29710</v>
      </c>
      <c r="B11613" t="s">
        <v>10227</v>
      </c>
      <c r="C11613" t="s">
        <v>33477</v>
      </c>
      <c r="D11613" t="s">
        <v>33476</v>
      </c>
      <c r="E11613"/>
      <c r="F11613"/>
      <c r="G11613"/>
      <c r="H11613"/>
      <c r="I11613"/>
      <c r="J11613"/>
      <c r="U11613" s="43"/>
      <c r="AE11613"/>
    </row>
    <row r="11614" spans="1:31">
      <c r="A11614">
        <v>29180</v>
      </c>
      <c r="B11614" t="s">
        <v>10228</v>
      </c>
      <c r="C11614" t="s">
        <v>33477</v>
      </c>
      <c r="D11614" t="s">
        <v>33476</v>
      </c>
      <c r="E11614"/>
      <c r="F11614"/>
      <c r="G11614"/>
      <c r="H11614"/>
      <c r="I11614"/>
      <c r="J11614"/>
      <c r="U11614" s="43"/>
      <c r="AE11614"/>
    </row>
    <row r="11615" spans="1:31">
      <c r="A11615">
        <v>29650</v>
      </c>
      <c r="B11615" t="s">
        <v>10229</v>
      </c>
      <c r="C11615" t="s">
        <v>33477</v>
      </c>
      <c r="D11615" t="s">
        <v>33476</v>
      </c>
      <c r="E11615"/>
      <c r="F11615"/>
      <c r="G11615"/>
      <c r="H11615"/>
      <c r="I11615"/>
      <c r="J11615"/>
      <c r="U11615" s="43"/>
      <c r="AE11615"/>
    </row>
    <row r="11616" spans="1:31">
      <c r="A11616">
        <v>29410</v>
      </c>
      <c r="B11616" t="s">
        <v>10230</v>
      </c>
      <c r="C11616" t="s">
        <v>33477</v>
      </c>
      <c r="D11616" t="s">
        <v>33476</v>
      </c>
      <c r="E11616"/>
      <c r="F11616"/>
      <c r="G11616"/>
      <c r="H11616"/>
      <c r="I11616"/>
      <c r="J11616"/>
      <c r="U11616" s="43"/>
      <c r="AE11616"/>
    </row>
    <row r="11617" spans="1:31">
      <c r="A11617">
        <v>29820</v>
      </c>
      <c r="B11617" t="s">
        <v>10231</v>
      </c>
      <c r="C11617" t="s">
        <v>33477</v>
      </c>
      <c r="D11617" t="e">
        <v>#N/A</v>
      </c>
      <c r="E11617"/>
      <c r="F11617"/>
      <c r="G11617"/>
      <c r="H11617"/>
      <c r="I11617"/>
      <c r="J11617"/>
      <c r="U11617" s="43"/>
      <c r="AE11617"/>
    </row>
    <row r="11618" spans="1:31">
      <c r="A11618">
        <v>29710</v>
      </c>
      <c r="B11618" t="s">
        <v>10232</v>
      </c>
      <c r="C11618" t="s">
        <v>33477</v>
      </c>
      <c r="D11618" t="s">
        <v>33476</v>
      </c>
      <c r="E11618"/>
      <c r="F11618"/>
      <c r="G11618"/>
      <c r="H11618"/>
      <c r="I11618"/>
      <c r="J11618"/>
      <c r="U11618" s="43"/>
      <c r="AE11618"/>
    </row>
    <row r="11619" spans="1:31">
      <c r="A11619">
        <v>29300</v>
      </c>
      <c r="B11619" t="s">
        <v>10233</v>
      </c>
      <c r="C11619" t="s">
        <v>33477</v>
      </c>
      <c r="D11619" t="s">
        <v>33476</v>
      </c>
      <c r="E11619"/>
      <c r="F11619"/>
      <c r="G11619"/>
      <c r="H11619"/>
      <c r="I11619"/>
      <c r="J11619"/>
      <c r="U11619" s="43"/>
      <c r="AE11619"/>
    </row>
    <row r="11620" spans="1:31">
      <c r="A11620">
        <v>29730</v>
      </c>
      <c r="B11620" t="s">
        <v>10234</v>
      </c>
      <c r="C11620" t="s">
        <v>33477</v>
      </c>
      <c r="D11620" t="e">
        <v>#N/A</v>
      </c>
      <c r="E11620"/>
      <c r="F11620"/>
      <c r="G11620"/>
      <c r="H11620"/>
      <c r="I11620"/>
      <c r="J11620"/>
      <c r="U11620" s="43"/>
      <c r="AE11620"/>
    </row>
    <row r="11621" spans="1:31">
      <c r="A11621">
        <v>29620</v>
      </c>
      <c r="B11621" t="s">
        <v>10235</v>
      </c>
      <c r="C11621" t="s">
        <v>33477</v>
      </c>
      <c r="D11621" t="s">
        <v>33476</v>
      </c>
      <c r="E11621"/>
      <c r="F11621"/>
      <c r="G11621"/>
      <c r="H11621"/>
      <c r="I11621"/>
      <c r="J11621"/>
      <c r="U11621" s="43"/>
      <c r="AE11621"/>
    </row>
    <row r="11622" spans="1:31">
      <c r="A11622">
        <v>29400</v>
      </c>
      <c r="B11622" t="s">
        <v>10236</v>
      </c>
      <c r="C11622" t="s">
        <v>33477</v>
      </c>
      <c r="D11622" t="s">
        <v>33476</v>
      </c>
      <c r="E11622"/>
      <c r="F11622"/>
      <c r="G11622"/>
      <c r="H11622"/>
      <c r="I11622"/>
      <c r="J11622"/>
      <c r="U11622" s="43"/>
      <c r="AE11622"/>
    </row>
    <row r="11623" spans="1:31">
      <c r="A11623">
        <v>29490</v>
      </c>
      <c r="B11623" t="s">
        <v>10237</v>
      </c>
      <c r="C11623" t="s">
        <v>33477</v>
      </c>
      <c r="D11623" t="e">
        <v>#N/A</v>
      </c>
      <c r="E11623"/>
      <c r="F11623"/>
      <c r="G11623"/>
      <c r="H11623"/>
      <c r="I11623"/>
      <c r="J11623"/>
      <c r="U11623" s="43"/>
      <c r="AE11623"/>
    </row>
    <row r="11624" spans="1:31">
      <c r="A11624">
        <v>29290</v>
      </c>
      <c r="B11624" t="s">
        <v>10238</v>
      </c>
      <c r="C11624" t="s">
        <v>33477</v>
      </c>
      <c r="D11624" t="s">
        <v>33476</v>
      </c>
      <c r="E11624"/>
      <c r="F11624"/>
      <c r="G11624"/>
      <c r="H11624"/>
      <c r="I11624"/>
      <c r="J11624"/>
      <c r="U11624" s="43"/>
      <c r="AE11624"/>
    </row>
    <row r="11625" spans="1:31">
      <c r="A11625">
        <v>29290</v>
      </c>
      <c r="B11625" t="s">
        <v>10238</v>
      </c>
      <c r="C11625" t="s">
        <v>33477</v>
      </c>
      <c r="D11625" t="s">
        <v>33476</v>
      </c>
      <c r="E11625"/>
      <c r="F11625"/>
      <c r="G11625"/>
      <c r="H11625"/>
      <c r="I11625"/>
      <c r="J11625"/>
      <c r="U11625" s="43"/>
      <c r="AE11625"/>
    </row>
    <row r="11626" spans="1:31">
      <c r="A11626">
        <v>29880</v>
      </c>
      <c r="B11626" t="s">
        <v>10239</v>
      </c>
      <c r="C11626" t="s">
        <v>33477</v>
      </c>
      <c r="D11626" t="e">
        <v>#N/A</v>
      </c>
      <c r="E11626"/>
      <c r="F11626"/>
      <c r="G11626"/>
      <c r="H11626"/>
      <c r="I11626"/>
      <c r="J11626"/>
      <c r="U11626" s="43"/>
      <c r="AE11626"/>
    </row>
    <row r="11627" spans="1:31">
      <c r="A11627">
        <v>29460</v>
      </c>
      <c r="B11627" t="s">
        <v>10240</v>
      </c>
      <c r="C11627" t="s">
        <v>33477</v>
      </c>
      <c r="D11627" t="s">
        <v>33476</v>
      </c>
      <c r="E11627"/>
      <c r="F11627"/>
      <c r="G11627"/>
      <c r="H11627"/>
      <c r="I11627"/>
      <c r="J11627"/>
      <c r="U11627" s="43"/>
      <c r="AE11627"/>
    </row>
    <row r="11628" spans="1:31">
      <c r="A11628">
        <v>29670</v>
      </c>
      <c r="B11628" t="s">
        <v>10241</v>
      </c>
      <c r="C11628" t="s">
        <v>33477</v>
      </c>
      <c r="D11628" t="s">
        <v>33476</v>
      </c>
      <c r="E11628"/>
      <c r="F11628"/>
      <c r="G11628"/>
      <c r="H11628"/>
      <c r="I11628"/>
      <c r="J11628"/>
      <c r="U11628" s="43"/>
      <c r="AE11628"/>
    </row>
    <row r="11629" spans="1:31">
      <c r="A11629">
        <v>29460</v>
      </c>
      <c r="B11629" t="s">
        <v>10242</v>
      </c>
      <c r="C11629" t="s">
        <v>33477</v>
      </c>
      <c r="D11629" t="s">
        <v>33476</v>
      </c>
      <c r="E11629"/>
      <c r="F11629"/>
      <c r="G11629"/>
      <c r="H11629"/>
      <c r="I11629"/>
      <c r="J11629"/>
      <c r="U11629" s="43"/>
      <c r="AE11629"/>
    </row>
    <row r="11630" spans="1:31">
      <c r="A11630">
        <v>29690</v>
      </c>
      <c r="B11630" t="s">
        <v>10243</v>
      </c>
      <c r="C11630" t="s">
        <v>33477</v>
      </c>
      <c r="D11630" t="s">
        <v>33476</v>
      </c>
      <c r="E11630"/>
      <c r="F11630"/>
      <c r="G11630"/>
      <c r="H11630"/>
      <c r="I11630"/>
      <c r="J11630"/>
      <c r="U11630" s="43"/>
      <c r="AE11630"/>
    </row>
    <row r="11631" spans="1:31">
      <c r="A11631">
        <v>29253</v>
      </c>
      <c r="B11631" t="s">
        <v>10244</v>
      </c>
      <c r="C11631" t="s">
        <v>33477</v>
      </c>
      <c r="D11631" t="e">
        <v>#N/A</v>
      </c>
      <c r="E11631"/>
      <c r="F11631"/>
      <c r="G11631"/>
      <c r="H11631"/>
      <c r="I11631"/>
      <c r="J11631"/>
      <c r="U11631" s="43"/>
      <c r="AE11631"/>
    </row>
    <row r="11632" spans="1:31">
      <c r="A11632">
        <v>29990</v>
      </c>
      <c r="B11632" t="s">
        <v>10245</v>
      </c>
      <c r="C11632" t="s">
        <v>33477</v>
      </c>
      <c r="D11632" t="e">
        <v>#N/A</v>
      </c>
      <c r="E11632"/>
      <c r="F11632"/>
      <c r="G11632"/>
      <c r="H11632"/>
      <c r="I11632"/>
      <c r="J11632"/>
      <c r="U11632" s="43"/>
      <c r="AE11632"/>
    </row>
    <row r="11633" spans="1:31">
      <c r="A11633">
        <v>29259</v>
      </c>
      <c r="B11633" t="s">
        <v>10246</v>
      </c>
      <c r="C11633" t="s">
        <v>33477</v>
      </c>
      <c r="D11633" t="e">
        <v>#N/A</v>
      </c>
      <c r="E11633"/>
      <c r="F11633"/>
      <c r="G11633"/>
      <c r="H11633"/>
      <c r="I11633"/>
      <c r="J11633"/>
      <c r="U11633" s="43"/>
      <c r="AE11633"/>
    </row>
    <row r="11634" spans="1:31">
      <c r="A11634">
        <v>29980</v>
      </c>
      <c r="B11634" t="s">
        <v>10247</v>
      </c>
      <c r="C11634" t="s">
        <v>33477</v>
      </c>
      <c r="D11634" t="e">
        <v>#N/A</v>
      </c>
      <c r="E11634"/>
      <c r="F11634"/>
      <c r="G11634"/>
      <c r="H11634"/>
      <c r="I11634"/>
      <c r="J11634"/>
      <c r="U11634" s="43"/>
      <c r="AE11634"/>
    </row>
    <row r="11635" spans="1:31">
      <c r="A11635">
        <v>29460</v>
      </c>
      <c r="B11635" t="s">
        <v>10248</v>
      </c>
      <c r="C11635" t="s">
        <v>33477</v>
      </c>
      <c r="D11635" t="s">
        <v>33476</v>
      </c>
      <c r="E11635"/>
      <c r="F11635"/>
      <c r="G11635"/>
      <c r="H11635"/>
      <c r="I11635"/>
      <c r="J11635"/>
      <c r="U11635" s="43"/>
      <c r="AE11635"/>
    </row>
    <row r="11636" spans="1:31">
      <c r="A11636">
        <v>29100</v>
      </c>
      <c r="B11636" t="s">
        <v>10249</v>
      </c>
      <c r="C11636" t="s">
        <v>33477</v>
      </c>
      <c r="D11636" t="s">
        <v>33476</v>
      </c>
      <c r="E11636"/>
      <c r="F11636"/>
      <c r="G11636"/>
      <c r="H11636"/>
      <c r="I11636"/>
      <c r="J11636"/>
      <c r="U11636" s="43"/>
      <c r="AE11636"/>
    </row>
    <row r="11637" spans="1:31">
      <c r="A11637">
        <v>29270</v>
      </c>
      <c r="B11637" t="s">
        <v>10250</v>
      </c>
      <c r="C11637" t="s">
        <v>33477</v>
      </c>
      <c r="D11637" t="s">
        <v>33476</v>
      </c>
      <c r="E11637"/>
      <c r="F11637"/>
      <c r="G11637"/>
      <c r="H11637"/>
      <c r="I11637"/>
      <c r="J11637"/>
      <c r="U11637" s="43"/>
      <c r="AE11637"/>
    </row>
    <row r="11638" spans="1:31">
      <c r="A11638">
        <v>29100</v>
      </c>
      <c r="B11638" t="s">
        <v>10251</v>
      </c>
      <c r="C11638" t="s">
        <v>33477</v>
      </c>
      <c r="D11638" t="s">
        <v>33476</v>
      </c>
      <c r="E11638"/>
      <c r="F11638"/>
      <c r="G11638"/>
      <c r="H11638"/>
      <c r="I11638"/>
      <c r="J11638"/>
      <c r="U11638" s="43"/>
      <c r="AE11638"/>
    </row>
    <row r="11639" spans="1:31">
      <c r="A11639">
        <v>29890</v>
      </c>
      <c r="B11639" t="s">
        <v>10252</v>
      </c>
      <c r="C11639" t="s">
        <v>33477</v>
      </c>
      <c r="D11639" t="s">
        <v>33476</v>
      </c>
      <c r="E11639"/>
      <c r="F11639"/>
      <c r="G11639"/>
      <c r="H11639"/>
      <c r="I11639"/>
      <c r="J11639"/>
      <c r="U11639" s="43"/>
      <c r="AE11639"/>
    </row>
    <row r="11640" spans="1:31">
      <c r="A11640">
        <v>29260</v>
      </c>
      <c r="B11640" t="s">
        <v>10253</v>
      </c>
      <c r="C11640" t="s">
        <v>33477</v>
      </c>
      <c r="D11640" t="s">
        <v>33476</v>
      </c>
      <c r="E11640"/>
      <c r="F11640"/>
      <c r="G11640"/>
      <c r="H11640"/>
      <c r="I11640"/>
      <c r="J11640"/>
      <c r="U11640" s="43"/>
      <c r="AE11640"/>
    </row>
    <row r="11641" spans="1:31">
      <c r="A11641">
        <v>29260</v>
      </c>
      <c r="B11641" t="s">
        <v>10254</v>
      </c>
      <c r="C11641" t="s">
        <v>33477</v>
      </c>
      <c r="D11641" t="s">
        <v>33476</v>
      </c>
      <c r="E11641"/>
      <c r="F11641"/>
      <c r="G11641"/>
      <c r="H11641"/>
      <c r="I11641"/>
      <c r="J11641"/>
      <c r="U11641" s="43"/>
      <c r="AE11641"/>
    </row>
    <row r="11642" spans="1:31">
      <c r="A11642">
        <v>29860</v>
      </c>
      <c r="B11642" t="s">
        <v>10255</v>
      </c>
      <c r="C11642" t="s">
        <v>33477</v>
      </c>
      <c r="D11642" t="s">
        <v>33476</v>
      </c>
      <c r="E11642"/>
      <c r="F11642"/>
      <c r="G11642"/>
      <c r="H11642"/>
      <c r="I11642"/>
      <c r="J11642"/>
      <c r="U11642" s="43"/>
      <c r="AE11642"/>
    </row>
    <row r="11643" spans="1:31">
      <c r="A11643">
        <v>29400</v>
      </c>
      <c r="B11643" t="s">
        <v>10256</v>
      </c>
      <c r="C11643" t="s">
        <v>33477</v>
      </c>
      <c r="D11643" t="s">
        <v>33476</v>
      </c>
      <c r="E11643"/>
      <c r="F11643"/>
      <c r="G11643"/>
      <c r="H11643"/>
      <c r="I11643"/>
      <c r="J11643"/>
      <c r="U11643" s="43"/>
      <c r="AE11643"/>
    </row>
    <row r="11644" spans="1:31">
      <c r="A11644">
        <v>29810</v>
      </c>
      <c r="B11644" t="s">
        <v>10257</v>
      </c>
      <c r="C11644" t="s">
        <v>33477</v>
      </c>
      <c r="D11644" t="s">
        <v>33476</v>
      </c>
      <c r="E11644"/>
      <c r="F11644"/>
      <c r="G11644"/>
      <c r="H11644"/>
      <c r="I11644"/>
      <c r="J11644"/>
      <c r="U11644" s="43"/>
      <c r="AE11644"/>
    </row>
    <row r="11645" spans="1:31">
      <c r="A11645">
        <v>29830</v>
      </c>
      <c r="B11645" t="s">
        <v>10258</v>
      </c>
      <c r="C11645" t="s">
        <v>33477</v>
      </c>
      <c r="D11645" t="s">
        <v>33476</v>
      </c>
      <c r="E11645"/>
      <c r="F11645"/>
      <c r="G11645"/>
      <c r="H11645"/>
      <c r="I11645"/>
      <c r="J11645"/>
      <c r="U11645" s="43"/>
      <c r="AE11645"/>
    </row>
    <row r="11646" spans="1:31">
      <c r="A11646">
        <v>29260</v>
      </c>
      <c r="B11646" t="s">
        <v>10259</v>
      </c>
      <c r="C11646" t="s">
        <v>33477</v>
      </c>
      <c r="D11646" t="s">
        <v>33476</v>
      </c>
      <c r="E11646"/>
      <c r="F11646"/>
      <c r="G11646"/>
      <c r="H11646"/>
      <c r="I11646"/>
      <c r="J11646"/>
      <c r="U11646" s="43"/>
      <c r="AE11646"/>
    </row>
    <row r="11647" spans="1:31">
      <c r="A11647">
        <v>29870</v>
      </c>
      <c r="B11647" t="s">
        <v>10260</v>
      </c>
      <c r="C11647" t="s">
        <v>33477</v>
      </c>
      <c r="D11647" t="s">
        <v>33476</v>
      </c>
      <c r="E11647"/>
      <c r="F11647"/>
      <c r="G11647"/>
      <c r="H11647"/>
      <c r="I11647"/>
      <c r="J11647"/>
      <c r="U11647" s="43"/>
      <c r="AE11647"/>
    </row>
    <row r="11648" spans="1:31">
      <c r="A11648">
        <v>29870</v>
      </c>
      <c r="B11648" t="s">
        <v>10260</v>
      </c>
      <c r="C11648" t="s">
        <v>33477</v>
      </c>
      <c r="D11648" t="s">
        <v>33476</v>
      </c>
      <c r="E11648"/>
      <c r="F11648"/>
      <c r="G11648"/>
      <c r="H11648"/>
      <c r="I11648"/>
      <c r="J11648"/>
      <c r="U11648" s="43"/>
      <c r="AE11648"/>
    </row>
    <row r="11649" spans="1:31">
      <c r="A11649">
        <v>29530</v>
      </c>
      <c r="B11649" t="s">
        <v>10261</v>
      </c>
      <c r="C11649" t="s">
        <v>33477</v>
      </c>
      <c r="D11649" t="s">
        <v>33476</v>
      </c>
      <c r="E11649"/>
      <c r="F11649"/>
      <c r="G11649"/>
      <c r="H11649"/>
      <c r="I11649"/>
      <c r="J11649"/>
      <c r="U11649" s="43"/>
      <c r="AE11649"/>
    </row>
    <row r="11650" spans="1:31">
      <c r="A11650">
        <v>29800</v>
      </c>
      <c r="B11650" t="s">
        <v>10262</v>
      </c>
      <c r="C11650" t="s">
        <v>33477</v>
      </c>
      <c r="D11650" t="s">
        <v>33476</v>
      </c>
      <c r="E11650"/>
      <c r="F11650"/>
      <c r="G11650"/>
      <c r="H11650"/>
      <c r="I11650"/>
      <c r="J11650"/>
      <c r="U11650" s="43"/>
      <c r="AE11650"/>
    </row>
    <row r="11651" spans="1:31">
      <c r="A11651">
        <v>29560</v>
      </c>
      <c r="B11651" t="s">
        <v>10263</v>
      </c>
      <c r="C11651" t="s">
        <v>33477</v>
      </c>
      <c r="D11651" t="s">
        <v>33476</v>
      </c>
      <c r="E11651"/>
      <c r="F11651"/>
      <c r="G11651"/>
      <c r="H11651"/>
      <c r="I11651"/>
      <c r="J11651"/>
      <c r="U11651" s="43"/>
      <c r="AE11651"/>
    </row>
    <row r="11652" spans="1:31">
      <c r="A11652">
        <v>29400</v>
      </c>
      <c r="B11652" t="s">
        <v>10264</v>
      </c>
      <c r="C11652" t="s">
        <v>33477</v>
      </c>
      <c r="D11652" t="s">
        <v>33476</v>
      </c>
      <c r="E11652"/>
      <c r="F11652"/>
      <c r="G11652"/>
      <c r="H11652"/>
      <c r="I11652"/>
      <c r="J11652"/>
      <c r="U11652" s="43"/>
      <c r="AE11652"/>
    </row>
    <row r="11653" spans="1:31">
      <c r="A11653">
        <v>29510</v>
      </c>
      <c r="B11653" t="s">
        <v>10265</v>
      </c>
      <c r="C11653" t="s">
        <v>33477</v>
      </c>
      <c r="D11653" t="s">
        <v>33476</v>
      </c>
      <c r="E11653"/>
      <c r="F11653"/>
      <c r="G11653"/>
      <c r="H11653"/>
      <c r="I11653"/>
      <c r="J11653"/>
      <c r="U11653" s="43"/>
      <c r="AE11653"/>
    </row>
    <row r="11654" spans="1:31">
      <c r="A11654">
        <v>29510</v>
      </c>
      <c r="B11654" t="s">
        <v>10266</v>
      </c>
      <c r="C11654" t="s">
        <v>33477</v>
      </c>
      <c r="D11654" t="s">
        <v>33476</v>
      </c>
      <c r="E11654"/>
      <c r="F11654"/>
      <c r="G11654"/>
      <c r="H11654"/>
      <c r="I11654"/>
      <c r="J11654"/>
      <c r="U11654" s="43"/>
      <c r="AE11654"/>
    </row>
    <row r="11655" spans="1:31">
      <c r="A11655">
        <v>29710</v>
      </c>
      <c r="B11655" t="s">
        <v>10267</v>
      </c>
      <c r="C11655" t="s">
        <v>33477</v>
      </c>
      <c r="D11655" t="s">
        <v>33476</v>
      </c>
      <c r="E11655"/>
      <c r="F11655"/>
      <c r="G11655"/>
      <c r="H11655"/>
      <c r="I11655"/>
      <c r="J11655"/>
      <c r="U11655" s="43"/>
      <c r="AE11655"/>
    </row>
    <row r="11656" spans="1:31">
      <c r="A11656">
        <v>29840</v>
      </c>
      <c r="B11656" t="s">
        <v>10268</v>
      </c>
      <c r="C11656" t="s">
        <v>33477</v>
      </c>
      <c r="D11656" t="e">
        <v>#N/A</v>
      </c>
      <c r="E11656"/>
      <c r="F11656"/>
      <c r="G11656"/>
      <c r="H11656"/>
      <c r="I11656"/>
      <c r="J11656"/>
      <c r="U11656" s="43"/>
      <c r="AE11656"/>
    </row>
    <row r="11657" spans="1:31">
      <c r="A11657">
        <v>29510</v>
      </c>
      <c r="B11657" t="s">
        <v>10269</v>
      </c>
      <c r="C11657" t="s">
        <v>33477</v>
      </c>
      <c r="D11657" t="s">
        <v>33476</v>
      </c>
      <c r="E11657"/>
      <c r="F11657"/>
      <c r="G11657"/>
      <c r="H11657"/>
      <c r="I11657"/>
      <c r="J11657"/>
      <c r="U11657" s="43"/>
      <c r="AE11657"/>
    </row>
    <row r="11658" spans="1:31">
      <c r="A11658">
        <v>29430</v>
      </c>
      <c r="B11658" t="s">
        <v>10270</v>
      </c>
      <c r="C11658" t="s">
        <v>33477</v>
      </c>
      <c r="D11658" t="s">
        <v>33476</v>
      </c>
      <c r="E11658"/>
      <c r="F11658"/>
      <c r="G11658"/>
      <c r="H11658"/>
      <c r="I11658"/>
      <c r="J11658"/>
      <c r="U11658" s="43"/>
      <c r="AE11658"/>
    </row>
    <row r="11659" spans="1:31">
      <c r="A11659">
        <v>29840</v>
      </c>
      <c r="B11659" t="s">
        <v>10271</v>
      </c>
      <c r="C11659" t="s">
        <v>33477</v>
      </c>
      <c r="D11659" t="e">
        <v>#N/A</v>
      </c>
      <c r="E11659"/>
      <c r="F11659"/>
      <c r="G11659"/>
      <c r="H11659"/>
      <c r="I11659"/>
      <c r="J11659"/>
      <c r="U11659" s="43"/>
      <c r="AE11659"/>
    </row>
    <row r="11660" spans="1:31">
      <c r="A11660">
        <v>29620</v>
      </c>
      <c r="B11660" t="s">
        <v>10272</v>
      </c>
      <c r="C11660" t="s">
        <v>33477</v>
      </c>
      <c r="D11660" t="s">
        <v>33476</v>
      </c>
      <c r="E11660"/>
      <c r="F11660"/>
      <c r="G11660"/>
      <c r="H11660"/>
      <c r="I11660"/>
      <c r="J11660"/>
      <c r="U11660" s="43"/>
      <c r="AE11660"/>
    </row>
    <row r="11661" spans="1:31">
      <c r="A11661">
        <v>29640</v>
      </c>
      <c r="B11661" t="s">
        <v>10273</v>
      </c>
      <c r="C11661" t="s">
        <v>33477</v>
      </c>
      <c r="D11661" t="s">
        <v>33476</v>
      </c>
      <c r="E11661"/>
      <c r="F11661"/>
      <c r="G11661"/>
      <c r="H11661"/>
      <c r="I11661"/>
      <c r="J11661"/>
      <c r="U11661" s="43"/>
      <c r="AE11661"/>
    </row>
    <row r="11662" spans="1:31">
      <c r="A11662">
        <v>29190</v>
      </c>
      <c r="B11662" t="s">
        <v>10274</v>
      </c>
      <c r="C11662" t="s">
        <v>33477</v>
      </c>
      <c r="D11662" t="s">
        <v>33476</v>
      </c>
      <c r="E11662"/>
      <c r="F11662"/>
      <c r="G11662"/>
      <c r="H11662"/>
      <c r="I11662"/>
      <c r="J11662"/>
      <c r="U11662" s="43"/>
      <c r="AE11662"/>
    </row>
    <row r="11663" spans="1:31">
      <c r="A11663">
        <v>29400</v>
      </c>
      <c r="B11663" t="s">
        <v>10275</v>
      </c>
      <c r="C11663" t="s">
        <v>33477</v>
      </c>
      <c r="D11663" t="s">
        <v>33476</v>
      </c>
      <c r="E11663"/>
      <c r="F11663"/>
      <c r="G11663"/>
      <c r="H11663"/>
      <c r="I11663"/>
      <c r="J11663"/>
      <c r="U11663" s="43"/>
      <c r="AE11663"/>
    </row>
    <row r="11664" spans="1:31">
      <c r="A11664">
        <v>29870</v>
      </c>
      <c r="B11664" t="s">
        <v>10276</v>
      </c>
      <c r="C11664" t="s">
        <v>33477</v>
      </c>
      <c r="D11664" t="s">
        <v>33476</v>
      </c>
      <c r="E11664"/>
      <c r="F11664"/>
      <c r="G11664"/>
      <c r="H11664"/>
      <c r="I11664"/>
      <c r="J11664"/>
      <c r="U11664" s="43"/>
      <c r="AE11664"/>
    </row>
    <row r="11665" spans="1:31">
      <c r="A11665">
        <v>29290</v>
      </c>
      <c r="B11665" t="s">
        <v>10277</v>
      </c>
      <c r="C11665" t="s">
        <v>33477</v>
      </c>
      <c r="D11665" t="s">
        <v>33476</v>
      </c>
      <c r="E11665"/>
      <c r="F11665"/>
      <c r="G11665"/>
      <c r="H11665"/>
      <c r="I11665"/>
      <c r="J11665"/>
      <c r="U11665" s="43"/>
      <c r="AE11665"/>
    </row>
    <row r="11666" spans="1:31">
      <c r="A11666">
        <v>29160</v>
      </c>
      <c r="B11666" t="s">
        <v>10278</v>
      </c>
      <c r="C11666" t="s">
        <v>33477</v>
      </c>
      <c r="D11666" t="s">
        <v>33476</v>
      </c>
      <c r="E11666"/>
      <c r="F11666"/>
      <c r="G11666"/>
      <c r="H11666"/>
      <c r="I11666"/>
      <c r="J11666"/>
      <c r="U11666" s="43"/>
      <c r="AE11666"/>
    </row>
    <row r="11667" spans="1:31">
      <c r="A11667">
        <v>29520</v>
      </c>
      <c r="B11667" t="s">
        <v>10279</v>
      </c>
      <c r="C11667" t="s">
        <v>33477</v>
      </c>
      <c r="D11667" t="s">
        <v>33476</v>
      </c>
      <c r="E11667"/>
      <c r="F11667"/>
      <c r="G11667"/>
      <c r="H11667"/>
      <c r="I11667"/>
      <c r="J11667"/>
      <c r="U11667" s="43"/>
      <c r="AE11667"/>
    </row>
    <row r="11668" spans="1:31">
      <c r="A11668">
        <v>29190</v>
      </c>
      <c r="B11668" t="s">
        <v>10280</v>
      </c>
      <c r="C11668" t="s">
        <v>33477</v>
      </c>
      <c r="D11668" t="s">
        <v>33476</v>
      </c>
      <c r="E11668"/>
      <c r="F11668"/>
      <c r="G11668"/>
      <c r="H11668"/>
      <c r="I11668"/>
      <c r="J11668"/>
      <c r="U11668" s="43"/>
      <c r="AE11668"/>
    </row>
    <row r="11669" spans="1:31">
      <c r="A11669">
        <v>29260</v>
      </c>
      <c r="B11669" t="s">
        <v>10281</v>
      </c>
      <c r="C11669" t="s">
        <v>33477</v>
      </c>
      <c r="D11669" t="s">
        <v>33476</v>
      </c>
      <c r="E11669"/>
      <c r="F11669"/>
      <c r="G11669"/>
      <c r="H11669"/>
      <c r="I11669"/>
      <c r="J11669"/>
      <c r="U11669" s="43"/>
      <c r="AE11669"/>
    </row>
    <row r="11670" spans="1:31">
      <c r="A11670">
        <v>29390</v>
      </c>
      <c r="B11670" t="s">
        <v>10282</v>
      </c>
      <c r="C11670" t="s">
        <v>33477</v>
      </c>
      <c r="D11670" t="s">
        <v>33476</v>
      </c>
      <c r="E11670"/>
      <c r="F11670"/>
      <c r="G11670"/>
      <c r="H11670"/>
      <c r="I11670"/>
      <c r="J11670"/>
      <c r="U11670" s="43"/>
      <c r="AE11670"/>
    </row>
    <row r="11671" spans="1:31">
      <c r="A11671">
        <v>29260</v>
      </c>
      <c r="B11671" t="s">
        <v>10283</v>
      </c>
      <c r="C11671" t="s">
        <v>33477</v>
      </c>
      <c r="D11671" t="s">
        <v>33476</v>
      </c>
      <c r="E11671"/>
      <c r="F11671"/>
      <c r="G11671"/>
      <c r="H11671"/>
      <c r="I11671"/>
      <c r="J11671"/>
      <c r="U11671" s="43"/>
      <c r="AE11671"/>
    </row>
    <row r="11672" spans="1:31">
      <c r="A11672">
        <v>29400</v>
      </c>
      <c r="B11672" t="s">
        <v>10284</v>
      </c>
      <c r="C11672" t="s">
        <v>33477</v>
      </c>
      <c r="D11672" t="s">
        <v>33476</v>
      </c>
      <c r="E11672"/>
      <c r="F11672"/>
      <c r="G11672"/>
      <c r="H11672"/>
      <c r="I11672"/>
      <c r="J11672"/>
      <c r="U11672" s="43"/>
      <c r="AE11672"/>
    </row>
    <row r="11673" spans="1:31">
      <c r="A11673">
        <v>29280</v>
      </c>
      <c r="B11673" t="s">
        <v>10285</v>
      </c>
      <c r="C11673" t="s">
        <v>33477</v>
      </c>
      <c r="D11673" t="s">
        <v>33476</v>
      </c>
      <c r="E11673"/>
      <c r="F11673"/>
      <c r="G11673"/>
      <c r="H11673"/>
      <c r="I11673"/>
      <c r="J11673"/>
      <c r="U11673" s="43"/>
      <c r="AE11673"/>
    </row>
    <row r="11674" spans="1:31">
      <c r="A11674">
        <v>29400</v>
      </c>
      <c r="B11674" t="s">
        <v>10286</v>
      </c>
      <c r="C11674" t="s">
        <v>33477</v>
      </c>
      <c r="D11674" t="s">
        <v>33476</v>
      </c>
      <c r="E11674"/>
      <c r="F11674"/>
      <c r="G11674"/>
      <c r="H11674"/>
      <c r="I11674"/>
      <c r="J11674"/>
      <c r="U11674" s="43"/>
      <c r="AE11674"/>
    </row>
    <row r="11675" spans="1:31">
      <c r="A11675">
        <v>29670</v>
      </c>
      <c r="B11675" t="s">
        <v>10287</v>
      </c>
      <c r="C11675" t="s">
        <v>33477</v>
      </c>
      <c r="D11675" t="s">
        <v>33476</v>
      </c>
      <c r="E11675"/>
      <c r="F11675"/>
      <c r="G11675"/>
      <c r="H11675"/>
      <c r="I11675"/>
      <c r="J11675"/>
      <c r="U11675" s="43"/>
      <c r="AE11675"/>
    </row>
    <row r="11676" spans="1:31">
      <c r="A11676">
        <v>29241</v>
      </c>
      <c r="B11676" t="s">
        <v>10288</v>
      </c>
      <c r="C11676" t="s">
        <v>33477</v>
      </c>
      <c r="D11676" t="e">
        <v>#N/A</v>
      </c>
      <c r="E11676"/>
      <c r="F11676"/>
      <c r="G11676"/>
      <c r="H11676"/>
      <c r="I11676"/>
      <c r="J11676"/>
      <c r="U11676" s="43"/>
      <c r="AE11676"/>
    </row>
    <row r="11677" spans="1:31">
      <c r="A11677">
        <v>29180</v>
      </c>
      <c r="B11677" t="s">
        <v>10289</v>
      </c>
      <c r="C11677" t="s">
        <v>33477</v>
      </c>
      <c r="D11677" t="s">
        <v>33476</v>
      </c>
      <c r="E11677"/>
      <c r="F11677"/>
      <c r="G11677"/>
      <c r="H11677"/>
      <c r="I11677"/>
      <c r="J11677"/>
      <c r="U11677" s="43"/>
      <c r="AE11677"/>
    </row>
    <row r="11678" spans="1:31">
      <c r="A11678">
        <v>29750</v>
      </c>
      <c r="B11678" t="s">
        <v>10290</v>
      </c>
      <c r="C11678" t="s">
        <v>33477</v>
      </c>
      <c r="D11678" t="e">
        <v>#N/A</v>
      </c>
      <c r="E11678"/>
      <c r="F11678"/>
      <c r="G11678"/>
      <c r="H11678"/>
      <c r="I11678"/>
      <c r="J11678"/>
      <c r="U11678" s="43"/>
      <c r="AE11678"/>
    </row>
    <row r="11679" spans="1:31">
      <c r="A11679">
        <v>29310</v>
      </c>
      <c r="B11679" t="s">
        <v>10291</v>
      </c>
      <c r="C11679" t="s">
        <v>33477</v>
      </c>
      <c r="D11679" t="s">
        <v>33476</v>
      </c>
      <c r="E11679"/>
      <c r="F11679"/>
      <c r="G11679"/>
      <c r="H11679"/>
      <c r="I11679"/>
      <c r="J11679"/>
      <c r="U11679" s="43"/>
      <c r="AE11679"/>
    </row>
    <row r="11680" spans="1:31">
      <c r="A11680">
        <v>29460</v>
      </c>
      <c r="B11680" t="s">
        <v>10292</v>
      </c>
      <c r="C11680" t="s">
        <v>33477</v>
      </c>
      <c r="D11680" t="s">
        <v>33476</v>
      </c>
      <c r="E11680"/>
      <c r="F11680"/>
      <c r="G11680"/>
      <c r="H11680"/>
      <c r="I11680"/>
      <c r="J11680"/>
      <c r="U11680" s="43"/>
      <c r="AE11680"/>
    </row>
    <row r="11681" spans="1:31">
      <c r="A11681">
        <v>29590</v>
      </c>
      <c r="B11681" t="s">
        <v>10293</v>
      </c>
      <c r="C11681" t="s">
        <v>33477</v>
      </c>
      <c r="D11681" t="s">
        <v>33476</v>
      </c>
      <c r="E11681"/>
      <c r="F11681"/>
      <c r="G11681"/>
      <c r="H11681"/>
      <c r="I11681"/>
      <c r="J11681"/>
      <c r="U11681" s="43"/>
      <c r="AE11681"/>
    </row>
    <row r="11682" spans="1:31">
      <c r="A11682">
        <v>29470</v>
      </c>
      <c r="B11682" t="s">
        <v>10294</v>
      </c>
      <c r="C11682" t="s">
        <v>33477</v>
      </c>
      <c r="D11682" t="e">
        <v>#N/A</v>
      </c>
      <c r="E11682"/>
      <c r="F11682"/>
      <c r="G11682"/>
      <c r="H11682"/>
      <c r="I11682"/>
      <c r="J11682"/>
      <c r="U11682" s="43"/>
      <c r="AE11682"/>
    </row>
    <row r="11683" spans="1:31">
      <c r="A11683">
        <v>29530</v>
      </c>
      <c r="B11683" t="s">
        <v>10295</v>
      </c>
      <c r="C11683" t="s">
        <v>33477</v>
      </c>
      <c r="D11683" t="s">
        <v>33476</v>
      </c>
      <c r="E11683"/>
      <c r="F11683"/>
      <c r="G11683"/>
      <c r="H11683"/>
      <c r="I11683"/>
      <c r="J11683"/>
      <c r="U11683" s="43"/>
      <c r="AE11683"/>
    </row>
    <row r="11684" spans="1:31">
      <c r="A11684">
        <v>29190</v>
      </c>
      <c r="B11684" t="s">
        <v>10296</v>
      </c>
      <c r="C11684" t="s">
        <v>33477</v>
      </c>
      <c r="D11684" t="s">
        <v>33476</v>
      </c>
      <c r="E11684"/>
      <c r="F11684"/>
      <c r="G11684"/>
      <c r="H11684"/>
      <c r="I11684"/>
      <c r="J11684"/>
      <c r="U11684" s="43"/>
      <c r="AE11684"/>
    </row>
    <row r="11685" spans="1:31">
      <c r="A11685">
        <v>29790</v>
      </c>
      <c r="B11685" t="s">
        <v>10297</v>
      </c>
      <c r="C11685" t="s">
        <v>33477</v>
      </c>
      <c r="D11685" t="s">
        <v>33476</v>
      </c>
      <c r="E11685"/>
      <c r="F11685"/>
      <c r="G11685"/>
      <c r="H11685"/>
      <c r="I11685"/>
      <c r="J11685"/>
      <c r="U11685" s="43"/>
      <c r="AE11685"/>
    </row>
    <row r="11686" spans="1:31">
      <c r="A11686">
        <v>29800</v>
      </c>
      <c r="B11686" t="s">
        <v>10298</v>
      </c>
      <c r="C11686" t="s">
        <v>33477</v>
      </c>
      <c r="D11686" t="s">
        <v>33476</v>
      </c>
      <c r="E11686"/>
      <c r="F11686"/>
      <c r="G11686"/>
      <c r="H11686"/>
      <c r="I11686"/>
      <c r="J11686"/>
      <c r="U11686" s="43"/>
      <c r="AE11686"/>
    </row>
    <row r="11687" spans="1:31">
      <c r="A11687">
        <v>29790</v>
      </c>
      <c r="B11687" t="s">
        <v>10299</v>
      </c>
      <c r="C11687" t="s">
        <v>33477</v>
      </c>
      <c r="D11687" t="s">
        <v>33476</v>
      </c>
      <c r="E11687"/>
      <c r="F11687"/>
      <c r="G11687"/>
      <c r="H11687"/>
      <c r="I11687"/>
      <c r="J11687"/>
      <c r="U11687" s="43"/>
      <c r="AE11687"/>
    </row>
    <row r="11688" spans="1:31">
      <c r="A11688">
        <v>29140</v>
      </c>
      <c r="B11688" t="s">
        <v>10300</v>
      </c>
      <c r="C11688" t="s">
        <v>33477</v>
      </c>
      <c r="D11688" t="s">
        <v>33476</v>
      </c>
      <c r="E11688"/>
      <c r="F11688"/>
      <c r="G11688"/>
      <c r="H11688"/>
      <c r="I11688"/>
      <c r="J11688"/>
      <c r="U11688" s="43"/>
      <c r="AE11688"/>
    </row>
    <row r="11689" spans="1:31">
      <c r="A11689">
        <v>29300</v>
      </c>
      <c r="B11689" t="s">
        <v>10301</v>
      </c>
      <c r="C11689" t="s">
        <v>33477</v>
      </c>
      <c r="D11689" t="s">
        <v>33476</v>
      </c>
      <c r="E11689"/>
      <c r="F11689"/>
      <c r="G11689"/>
      <c r="H11689"/>
      <c r="I11689"/>
      <c r="J11689"/>
      <c r="U11689" s="43"/>
      <c r="AE11689"/>
    </row>
    <row r="11690" spans="1:31">
      <c r="A11690">
        <v>29420</v>
      </c>
      <c r="B11690" t="s">
        <v>10302</v>
      </c>
      <c r="C11690" t="s">
        <v>33477</v>
      </c>
      <c r="D11690" t="s">
        <v>33476</v>
      </c>
      <c r="E11690"/>
      <c r="F11690"/>
      <c r="G11690"/>
      <c r="H11690"/>
      <c r="I11690"/>
      <c r="J11690"/>
      <c r="U11690" s="43"/>
      <c r="AE11690"/>
    </row>
    <row r="11691" spans="1:31">
      <c r="A11691">
        <v>29350</v>
      </c>
      <c r="B11691" t="s">
        <v>10303</v>
      </c>
      <c r="C11691" t="s">
        <v>33477</v>
      </c>
      <c r="D11691" t="e">
        <v>#N/A</v>
      </c>
      <c r="E11691"/>
      <c r="F11691"/>
      <c r="G11691"/>
      <c r="H11691"/>
      <c r="I11691"/>
      <c r="J11691"/>
      <c r="U11691" s="43"/>
      <c r="AE11691"/>
    </row>
    <row r="11692" spans="1:31">
      <c r="A11692">
        <v>29350</v>
      </c>
      <c r="B11692" t="s">
        <v>10303</v>
      </c>
      <c r="C11692" t="s">
        <v>33477</v>
      </c>
      <c r="D11692" t="e">
        <v>#N/A</v>
      </c>
      <c r="E11692"/>
      <c r="F11692"/>
      <c r="G11692"/>
      <c r="H11692"/>
      <c r="I11692"/>
      <c r="J11692"/>
      <c r="U11692" s="43"/>
      <c r="AE11692"/>
    </row>
    <row r="11693" spans="1:31">
      <c r="A11693">
        <v>29600</v>
      </c>
      <c r="B11693" t="s">
        <v>10304</v>
      </c>
      <c r="C11693" t="s">
        <v>33477</v>
      </c>
      <c r="D11693" t="s">
        <v>33476</v>
      </c>
      <c r="E11693"/>
      <c r="F11693"/>
      <c r="G11693"/>
      <c r="H11693"/>
      <c r="I11693"/>
      <c r="J11693"/>
      <c r="U11693" s="43"/>
      <c r="AE11693"/>
    </row>
    <row r="11694" spans="1:31">
      <c r="A11694">
        <v>29270</v>
      </c>
      <c r="B11694" t="s">
        <v>10305</v>
      </c>
      <c r="C11694" t="s">
        <v>33477</v>
      </c>
      <c r="D11694" t="s">
        <v>33476</v>
      </c>
      <c r="E11694"/>
      <c r="F11694"/>
      <c r="G11694"/>
      <c r="H11694"/>
      <c r="I11694"/>
      <c r="J11694"/>
      <c r="U11694" s="43"/>
      <c r="AE11694"/>
    </row>
    <row r="11695" spans="1:31">
      <c r="A11695">
        <v>29920</v>
      </c>
      <c r="B11695" t="s">
        <v>10306</v>
      </c>
      <c r="C11695" t="s">
        <v>33477</v>
      </c>
      <c r="D11695" t="e">
        <v>#N/A</v>
      </c>
      <c r="E11695"/>
      <c r="F11695"/>
      <c r="G11695"/>
      <c r="H11695"/>
      <c r="I11695"/>
      <c r="J11695"/>
      <c r="U11695" s="43"/>
      <c r="AE11695"/>
    </row>
    <row r="11696" spans="1:31">
      <c r="A11696">
        <v>29920</v>
      </c>
      <c r="B11696" t="s">
        <v>10306</v>
      </c>
      <c r="C11696" t="s">
        <v>33477</v>
      </c>
      <c r="D11696" t="e">
        <v>#N/A</v>
      </c>
      <c r="E11696"/>
      <c r="F11696"/>
      <c r="G11696"/>
      <c r="H11696"/>
      <c r="I11696"/>
      <c r="J11696"/>
      <c r="U11696" s="43"/>
      <c r="AE11696"/>
    </row>
    <row r="11697" spans="1:31">
      <c r="A11697">
        <v>29242</v>
      </c>
      <c r="B11697" t="s">
        <v>10307</v>
      </c>
      <c r="C11697" t="s">
        <v>33477</v>
      </c>
      <c r="D11697" t="e">
        <v>#N/A</v>
      </c>
      <c r="E11697"/>
      <c r="F11697"/>
      <c r="G11697"/>
      <c r="H11697"/>
      <c r="I11697"/>
      <c r="J11697"/>
      <c r="U11697" s="43"/>
      <c r="AE11697"/>
    </row>
    <row r="11698" spans="1:31">
      <c r="A11698">
        <v>29800</v>
      </c>
      <c r="B11698" t="s">
        <v>10308</v>
      </c>
      <c r="C11698" t="s">
        <v>33477</v>
      </c>
      <c r="D11698" t="s">
        <v>33476</v>
      </c>
      <c r="E11698"/>
      <c r="F11698"/>
      <c r="G11698"/>
      <c r="H11698"/>
      <c r="I11698"/>
      <c r="J11698"/>
      <c r="U11698" s="43"/>
      <c r="AE11698"/>
    </row>
    <row r="11699" spans="1:31">
      <c r="A11699">
        <v>29760</v>
      </c>
      <c r="B11699" t="s">
        <v>10309</v>
      </c>
      <c r="C11699" t="s">
        <v>33477</v>
      </c>
      <c r="D11699" t="e">
        <v>#N/A</v>
      </c>
      <c r="E11699"/>
      <c r="F11699"/>
      <c r="G11699"/>
      <c r="H11699"/>
      <c r="I11699"/>
      <c r="J11699"/>
      <c r="U11699" s="43"/>
      <c r="AE11699"/>
    </row>
    <row r="11700" spans="1:31">
      <c r="A11700">
        <v>29760</v>
      </c>
      <c r="B11700" t="s">
        <v>10309</v>
      </c>
      <c r="C11700" t="s">
        <v>33477</v>
      </c>
      <c r="D11700" t="e">
        <v>#N/A</v>
      </c>
      <c r="E11700"/>
      <c r="F11700"/>
      <c r="G11700"/>
      <c r="H11700"/>
      <c r="I11700"/>
      <c r="J11700"/>
      <c r="U11700" s="43"/>
      <c r="AE11700"/>
    </row>
    <row r="11701" spans="1:31">
      <c r="A11701">
        <v>29710</v>
      </c>
      <c r="B11701" t="s">
        <v>10310</v>
      </c>
      <c r="C11701" t="s">
        <v>33477</v>
      </c>
      <c r="D11701" t="s">
        <v>33476</v>
      </c>
      <c r="E11701"/>
      <c r="F11701"/>
      <c r="G11701"/>
      <c r="H11701"/>
      <c r="I11701"/>
      <c r="J11701"/>
      <c r="U11701" s="43"/>
      <c r="AE11701"/>
    </row>
    <row r="11702" spans="1:31">
      <c r="A11702">
        <v>29860</v>
      </c>
      <c r="B11702" t="s">
        <v>10311</v>
      </c>
      <c r="C11702" t="s">
        <v>33477</v>
      </c>
      <c r="D11702" t="s">
        <v>33476</v>
      </c>
      <c r="E11702"/>
      <c r="F11702"/>
      <c r="G11702"/>
      <c r="H11702"/>
      <c r="I11702"/>
      <c r="J11702"/>
      <c r="U11702" s="43"/>
      <c r="AE11702"/>
    </row>
    <row r="11703" spans="1:31">
      <c r="A11703">
        <v>29170</v>
      </c>
      <c r="B11703" t="s">
        <v>10312</v>
      </c>
      <c r="C11703" t="s">
        <v>33477</v>
      </c>
      <c r="D11703" t="e">
        <v>#N/A</v>
      </c>
      <c r="E11703"/>
      <c r="F11703"/>
      <c r="G11703"/>
      <c r="H11703"/>
      <c r="I11703"/>
      <c r="J11703"/>
      <c r="U11703" s="43"/>
      <c r="AE11703"/>
    </row>
    <row r="11704" spans="1:31">
      <c r="A11704">
        <v>29190</v>
      </c>
      <c r="B11704" t="s">
        <v>10313</v>
      </c>
      <c r="C11704" t="s">
        <v>33477</v>
      </c>
      <c r="D11704" t="s">
        <v>33476</v>
      </c>
      <c r="E11704"/>
      <c r="F11704"/>
      <c r="G11704"/>
      <c r="H11704"/>
      <c r="I11704"/>
      <c r="J11704"/>
      <c r="U11704" s="43"/>
      <c r="AE11704"/>
    </row>
    <row r="11705" spans="1:31">
      <c r="A11705">
        <v>29410</v>
      </c>
      <c r="B11705" t="s">
        <v>10314</v>
      </c>
      <c r="C11705" t="s">
        <v>33477</v>
      </c>
      <c r="D11705" t="s">
        <v>33476</v>
      </c>
      <c r="E11705"/>
      <c r="F11705"/>
      <c r="G11705"/>
      <c r="H11705"/>
      <c r="I11705"/>
      <c r="J11705"/>
      <c r="U11705" s="43"/>
      <c r="AE11705"/>
    </row>
    <row r="11706" spans="1:31">
      <c r="A11706">
        <v>29740</v>
      </c>
      <c r="B11706" t="s">
        <v>10315</v>
      </c>
      <c r="C11706" t="s">
        <v>33477</v>
      </c>
      <c r="D11706" t="e">
        <v>#N/A</v>
      </c>
      <c r="E11706"/>
      <c r="F11706"/>
      <c r="G11706"/>
      <c r="H11706"/>
      <c r="I11706"/>
      <c r="J11706"/>
      <c r="U11706" s="43"/>
      <c r="AE11706"/>
    </row>
    <row r="11707" spans="1:31">
      <c r="A11707">
        <v>29740</v>
      </c>
      <c r="B11707" t="s">
        <v>10315</v>
      </c>
      <c r="C11707" t="s">
        <v>33477</v>
      </c>
      <c r="D11707" t="e">
        <v>#N/A</v>
      </c>
      <c r="E11707"/>
      <c r="F11707"/>
      <c r="G11707"/>
      <c r="H11707"/>
      <c r="I11707"/>
      <c r="J11707"/>
      <c r="U11707" s="43"/>
      <c r="AE11707"/>
    </row>
    <row r="11708" spans="1:31">
      <c r="A11708">
        <v>29550</v>
      </c>
      <c r="B11708" t="s">
        <v>10316</v>
      </c>
      <c r="C11708" t="s">
        <v>33477</v>
      </c>
      <c r="D11708" t="s">
        <v>33476</v>
      </c>
      <c r="E11708"/>
      <c r="F11708"/>
      <c r="G11708"/>
      <c r="H11708"/>
      <c r="I11708"/>
      <c r="J11708"/>
      <c r="U11708" s="43"/>
      <c r="AE11708"/>
    </row>
    <row r="11709" spans="1:31">
      <c r="A11709">
        <v>29710</v>
      </c>
      <c r="B11709" t="s">
        <v>10317</v>
      </c>
      <c r="C11709" t="s">
        <v>33477</v>
      </c>
      <c r="D11709" t="s">
        <v>33476</v>
      </c>
      <c r="E11709"/>
      <c r="F11709"/>
      <c r="G11709"/>
      <c r="H11709"/>
      <c r="I11709"/>
      <c r="J11709"/>
      <c r="U11709" s="43"/>
      <c r="AE11709"/>
    </row>
    <row r="11710" spans="1:31">
      <c r="A11710">
        <v>29770</v>
      </c>
      <c r="B11710" t="s">
        <v>10318</v>
      </c>
      <c r="C11710" t="s">
        <v>33477</v>
      </c>
      <c r="D11710" t="s">
        <v>33476</v>
      </c>
      <c r="E11710"/>
      <c r="F11710"/>
      <c r="G11710"/>
      <c r="H11710"/>
      <c r="I11710"/>
      <c r="J11710"/>
      <c r="U11710" s="43"/>
      <c r="AE11710"/>
    </row>
    <row r="11711" spans="1:31">
      <c r="A11711">
        <v>29180</v>
      </c>
      <c r="B11711" t="s">
        <v>10319</v>
      </c>
      <c r="C11711" t="s">
        <v>33477</v>
      </c>
      <c r="D11711" t="s">
        <v>33476</v>
      </c>
      <c r="E11711"/>
      <c r="F11711"/>
      <c r="G11711"/>
      <c r="H11711"/>
      <c r="I11711"/>
      <c r="J11711"/>
      <c r="U11711" s="43"/>
      <c r="AE11711"/>
    </row>
    <row r="11712" spans="1:31">
      <c r="A11712">
        <v>29700</v>
      </c>
      <c r="B11712" t="s">
        <v>10320</v>
      </c>
      <c r="C11712" t="s">
        <v>33477</v>
      </c>
      <c r="D11712" t="s">
        <v>33476</v>
      </c>
      <c r="E11712"/>
      <c r="F11712"/>
      <c r="G11712"/>
      <c r="H11712"/>
      <c r="I11712"/>
      <c r="J11712"/>
      <c r="U11712" s="43"/>
      <c r="AE11712"/>
    </row>
    <row r="11713" spans="1:31">
      <c r="A11713">
        <v>29120</v>
      </c>
      <c r="B11713" t="s">
        <v>10321</v>
      </c>
      <c r="C11713" t="s">
        <v>33477</v>
      </c>
      <c r="D11713" t="s">
        <v>33476</v>
      </c>
      <c r="E11713"/>
      <c r="F11713"/>
      <c r="G11713"/>
      <c r="H11713"/>
      <c r="I11713"/>
      <c r="J11713"/>
      <c r="U11713" s="43"/>
      <c r="AE11713"/>
    </row>
    <row r="11714" spans="1:31">
      <c r="A11714">
        <v>29550</v>
      </c>
      <c r="B11714" t="s">
        <v>10322</v>
      </c>
      <c r="C11714" t="s">
        <v>33477</v>
      </c>
      <c r="D11714" t="s">
        <v>33476</v>
      </c>
      <c r="E11714"/>
      <c r="F11714"/>
      <c r="G11714"/>
      <c r="H11714"/>
      <c r="I11714"/>
      <c r="J11714"/>
      <c r="U11714" s="43"/>
      <c r="AE11714"/>
    </row>
    <row r="11715" spans="1:31">
      <c r="A11715">
        <v>29710</v>
      </c>
      <c r="B11715" t="s">
        <v>10323</v>
      </c>
      <c r="C11715" t="s">
        <v>33477</v>
      </c>
      <c r="D11715" t="s">
        <v>33476</v>
      </c>
      <c r="E11715"/>
      <c r="F11715"/>
      <c r="G11715"/>
      <c r="H11715"/>
      <c r="I11715"/>
      <c r="J11715"/>
      <c r="U11715" s="43"/>
      <c r="AE11715"/>
    </row>
    <row r="11716" spans="1:31">
      <c r="A11716">
        <v>29720</v>
      </c>
      <c r="B11716" t="s">
        <v>10324</v>
      </c>
      <c r="C11716" t="s">
        <v>33477</v>
      </c>
      <c r="D11716" t="s">
        <v>33476</v>
      </c>
      <c r="E11716"/>
      <c r="F11716"/>
      <c r="G11716"/>
      <c r="H11716"/>
      <c r="I11716"/>
      <c r="J11716"/>
      <c r="U11716" s="43"/>
      <c r="AE11716"/>
    </row>
    <row r="11717" spans="1:31">
      <c r="A11717">
        <v>29530</v>
      </c>
      <c r="B11717" t="s">
        <v>10325</v>
      </c>
      <c r="C11717" t="s">
        <v>33477</v>
      </c>
      <c r="D11717" t="s">
        <v>33476</v>
      </c>
      <c r="E11717"/>
      <c r="F11717"/>
      <c r="G11717"/>
      <c r="H11717"/>
      <c r="I11717"/>
      <c r="J11717"/>
      <c r="U11717" s="43"/>
      <c r="AE11717"/>
    </row>
    <row r="11718" spans="1:31">
      <c r="A11718">
        <v>29550</v>
      </c>
      <c r="B11718" t="s">
        <v>10326</v>
      </c>
      <c r="C11718" t="s">
        <v>33477</v>
      </c>
      <c r="D11718" t="s">
        <v>33476</v>
      </c>
      <c r="E11718"/>
      <c r="F11718"/>
      <c r="G11718"/>
      <c r="H11718"/>
      <c r="I11718"/>
      <c r="J11718"/>
      <c r="U11718" s="43"/>
      <c r="AE11718"/>
    </row>
    <row r="11719" spans="1:31">
      <c r="A11719">
        <v>29810</v>
      </c>
      <c r="B11719" t="s">
        <v>10327</v>
      </c>
      <c r="C11719" t="s">
        <v>33477</v>
      </c>
      <c r="D11719" t="s">
        <v>33476</v>
      </c>
      <c r="E11719"/>
      <c r="F11719"/>
      <c r="G11719"/>
      <c r="H11719"/>
      <c r="I11719"/>
      <c r="J11719"/>
      <c r="U11719" s="43"/>
      <c r="AE11719"/>
    </row>
    <row r="11720" spans="1:31">
      <c r="A11720">
        <v>29830</v>
      </c>
      <c r="B11720" t="s">
        <v>10328</v>
      </c>
      <c r="C11720" t="s">
        <v>33477</v>
      </c>
      <c r="D11720" t="s">
        <v>33476</v>
      </c>
      <c r="E11720"/>
      <c r="F11720"/>
      <c r="G11720"/>
      <c r="H11720"/>
      <c r="I11720"/>
      <c r="J11720"/>
      <c r="U11720" s="43"/>
      <c r="AE11720"/>
    </row>
    <row r="11721" spans="1:31">
      <c r="A11721">
        <v>29830</v>
      </c>
      <c r="B11721" t="s">
        <v>10328</v>
      </c>
      <c r="C11721" t="s">
        <v>33477</v>
      </c>
      <c r="D11721" t="s">
        <v>33476</v>
      </c>
      <c r="E11721"/>
      <c r="F11721"/>
      <c r="G11721"/>
      <c r="H11721"/>
      <c r="I11721"/>
      <c r="J11721"/>
      <c r="U11721" s="43"/>
      <c r="AE11721"/>
    </row>
    <row r="11722" spans="1:31">
      <c r="A11722">
        <v>29260</v>
      </c>
      <c r="B11722" t="s">
        <v>10329</v>
      </c>
      <c r="C11722" t="s">
        <v>33477</v>
      </c>
      <c r="D11722" t="s">
        <v>33476</v>
      </c>
      <c r="E11722"/>
      <c r="F11722"/>
      <c r="G11722"/>
      <c r="H11722"/>
      <c r="I11722"/>
      <c r="J11722"/>
      <c r="U11722" s="43"/>
      <c r="AE11722"/>
    </row>
    <row r="11723" spans="1:31">
      <c r="A11723">
        <v>29800</v>
      </c>
      <c r="B11723" t="s">
        <v>10330</v>
      </c>
      <c r="C11723" t="s">
        <v>33477</v>
      </c>
      <c r="D11723" t="s">
        <v>33476</v>
      </c>
      <c r="E11723"/>
      <c r="F11723"/>
      <c r="G11723"/>
      <c r="H11723"/>
      <c r="I11723"/>
      <c r="J11723"/>
      <c r="U11723" s="43"/>
      <c r="AE11723"/>
    </row>
    <row r="11724" spans="1:31">
      <c r="A11724">
        <v>29800</v>
      </c>
      <c r="B11724" t="s">
        <v>10331</v>
      </c>
      <c r="C11724" t="s">
        <v>33477</v>
      </c>
      <c r="D11724" t="s">
        <v>33476</v>
      </c>
      <c r="E11724"/>
      <c r="F11724"/>
      <c r="G11724"/>
      <c r="H11724"/>
      <c r="I11724"/>
      <c r="J11724"/>
      <c r="U11724" s="43"/>
      <c r="AE11724"/>
    </row>
    <row r="11725" spans="1:31">
      <c r="A11725">
        <v>29620</v>
      </c>
      <c r="B11725" t="s">
        <v>10332</v>
      </c>
      <c r="C11725" t="s">
        <v>33477</v>
      </c>
      <c r="D11725" t="s">
        <v>33476</v>
      </c>
      <c r="E11725"/>
      <c r="F11725"/>
      <c r="G11725"/>
      <c r="H11725"/>
      <c r="I11725"/>
      <c r="J11725"/>
      <c r="U11725" s="43"/>
      <c r="AE11725"/>
    </row>
    <row r="11726" spans="1:31">
      <c r="A11726">
        <v>29650</v>
      </c>
      <c r="B11726" t="s">
        <v>10333</v>
      </c>
      <c r="C11726" t="s">
        <v>33477</v>
      </c>
      <c r="D11726" t="s">
        <v>33476</v>
      </c>
      <c r="E11726"/>
      <c r="F11726"/>
      <c r="G11726"/>
      <c r="H11726"/>
      <c r="I11726"/>
      <c r="J11726"/>
      <c r="U11726" s="43"/>
      <c r="AE11726"/>
    </row>
    <row r="11727" spans="1:31">
      <c r="A11727">
        <v>29420</v>
      </c>
      <c r="B11727" t="s">
        <v>10334</v>
      </c>
      <c r="C11727" t="s">
        <v>33477</v>
      </c>
      <c r="D11727" t="s">
        <v>33476</v>
      </c>
      <c r="E11727"/>
      <c r="F11727"/>
      <c r="G11727"/>
      <c r="H11727"/>
      <c r="I11727"/>
      <c r="J11727"/>
      <c r="U11727" s="43"/>
      <c r="AE11727"/>
    </row>
    <row r="11728" spans="1:31">
      <c r="A11728">
        <v>29430</v>
      </c>
      <c r="B11728" t="s">
        <v>10335</v>
      </c>
      <c r="C11728" t="s">
        <v>33477</v>
      </c>
      <c r="D11728" t="s">
        <v>33476</v>
      </c>
      <c r="E11728"/>
      <c r="F11728"/>
      <c r="G11728"/>
      <c r="H11728"/>
      <c r="I11728"/>
      <c r="J11728"/>
      <c r="U11728" s="43"/>
      <c r="AE11728"/>
    </row>
    <row r="11729" spans="1:31">
      <c r="A11729">
        <v>29252</v>
      </c>
      <c r="B11729" t="s">
        <v>10336</v>
      </c>
      <c r="C11729" t="s">
        <v>33477</v>
      </c>
      <c r="D11729" t="e">
        <v>#N/A</v>
      </c>
      <c r="E11729"/>
      <c r="F11729"/>
      <c r="G11729"/>
      <c r="H11729"/>
      <c r="I11729"/>
      <c r="J11729"/>
      <c r="U11729" s="43"/>
      <c r="AE11729"/>
    </row>
    <row r="11730" spans="1:31">
      <c r="A11730">
        <v>29440</v>
      </c>
      <c r="B11730" t="s">
        <v>10337</v>
      </c>
      <c r="C11730" t="s">
        <v>33477</v>
      </c>
      <c r="D11730" t="s">
        <v>33476</v>
      </c>
      <c r="E11730"/>
      <c r="F11730"/>
      <c r="G11730"/>
      <c r="H11730"/>
      <c r="I11730"/>
      <c r="J11730"/>
      <c r="U11730" s="43"/>
      <c r="AE11730"/>
    </row>
    <row r="11731" spans="1:31">
      <c r="A11731">
        <v>29630</v>
      </c>
      <c r="B11731" t="s">
        <v>10338</v>
      </c>
      <c r="C11731" t="s">
        <v>33477</v>
      </c>
      <c r="D11731" t="e">
        <v>#N/A</v>
      </c>
      <c r="E11731"/>
      <c r="F11731"/>
      <c r="G11731"/>
      <c r="H11731"/>
      <c r="I11731"/>
      <c r="J11731"/>
      <c r="U11731" s="43"/>
      <c r="AE11731"/>
    </row>
    <row r="11732" spans="1:31">
      <c r="A11732">
        <v>29630</v>
      </c>
      <c r="B11732" t="s">
        <v>10338</v>
      </c>
      <c r="C11732" t="s">
        <v>33477</v>
      </c>
      <c r="D11732" t="e">
        <v>#N/A</v>
      </c>
      <c r="E11732"/>
      <c r="F11732"/>
      <c r="G11732"/>
      <c r="H11732"/>
      <c r="I11732"/>
      <c r="J11732"/>
      <c r="U11732" s="43"/>
      <c r="AE11732"/>
    </row>
    <row r="11733" spans="1:31">
      <c r="A11733">
        <v>29470</v>
      </c>
      <c r="B11733" t="s">
        <v>10339</v>
      </c>
      <c r="C11733" t="s">
        <v>33477</v>
      </c>
      <c r="D11733" t="e">
        <v>#N/A</v>
      </c>
      <c r="E11733"/>
      <c r="F11733"/>
      <c r="G11733"/>
      <c r="H11733"/>
      <c r="I11733"/>
      <c r="J11733"/>
      <c r="U11733" s="43"/>
      <c r="AE11733"/>
    </row>
    <row r="11734" spans="1:31">
      <c r="A11734">
        <v>29217</v>
      </c>
      <c r="B11734" t="s">
        <v>10340</v>
      </c>
      <c r="C11734" t="s">
        <v>33477</v>
      </c>
      <c r="D11734" t="e">
        <v>#N/A</v>
      </c>
      <c r="E11734"/>
      <c r="F11734"/>
      <c r="G11734"/>
      <c r="H11734"/>
      <c r="I11734"/>
      <c r="J11734"/>
      <c r="U11734" s="43"/>
      <c r="AE11734"/>
    </row>
    <row r="11735" spans="1:31">
      <c r="A11735">
        <v>29217</v>
      </c>
      <c r="B11735" t="s">
        <v>10340</v>
      </c>
      <c r="C11735" t="s">
        <v>33477</v>
      </c>
      <c r="D11735" t="e">
        <v>#N/A</v>
      </c>
      <c r="E11735"/>
      <c r="F11735"/>
      <c r="G11735"/>
      <c r="H11735"/>
      <c r="I11735"/>
      <c r="J11735"/>
      <c r="U11735" s="43"/>
      <c r="AE11735"/>
    </row>
    <row r="11736" spans="1:31">
      <c r="A11736">
        <v>29640</v>
      </c>
      <c r="B11736" t="s">
        <v>10341</v>
      </c>
      <c r="C11736" t="s">
        <v>33477</v>
      </c>
      <c r="D11736" t="s">
        <v>33476</v>
      </c>
      <c r="E11736"/>
      <c r="F11736"/>
      <c r="G11736"/>
      <c r="H11736"/>
      <c r="I11736"/>
      <c r="J11736"/>
      <c r="U11736" s="43"/>
      <c r="AE11736"/>
    </row>
    <row r="11737" spans="1:31">
      <c r="A11737">
        <v>29250</v>
      </c>
      <c r="B11737" t="s">
        <v>10342</v>
      </c>
      <c r="C11737" t="s">
        <v>33477</v>
      </c>
      <c r="D11737" t="e">
        <v>#N/A</v>
      </c>
      <c r="E11737"/>
      <c r="F11737"/>
      <c r="G11737"/>
      <c r="H11737"/>
      <c r="I11737"/>
      <c r="J11737"/>
      <c r="U11737" s="43"/>
      <c r="AE11737"/>
    </row>
    <row r="11738" spans="1:31">
      <c r="A11738">
        <v>29400</v>
      </c>
      <c r="B11738" t="s">
        <v>10343</v>
      </c>
      <c r="C11738" t="s">
        <v>33477</v>
      </c>
      <c r="D11738" t="s">
        <v>33476</v>
      </c>
      <c r="E11738"/>
      <c r="F11738"/>
      <c r="G11738"/>
      <c r="H11738"/>
      <c r="I11738"/>
      <c r="J11738"/>
      <c r="U11738" s="43"/>
      <c r="AE11738"/>
    </row>
    <row r="11739" spans="1:31">
      <c r="A11739">
        <v>29880</v>
      </c>
      <c r="B11739" t="s">
        <v>10344</v>
      </c>
      <c r="C11739" t="s">
        <v>33477</v>
      </c>
      <c r="D11739" t="e">
        <v>#N/A</v>
      </c>
      <c r="E11739"/>
      <c r="F11739"/>
      <c r="G11739"/>
      <c r="H11739"/>
      <c r="I11739"/>
      <c r="J11739"/>
      <c r="U11739" s="43"/>
      <c r="AE11739"/>
    </row>
    <row r="11740" spans="1:31">
      <c r="A11740">
        <v>29830</v>
      </c>
      <c r="B11740" t="s">
        <v>10345</v>
      </c>
      <c r="C11740" t="s">
        <v>33477</v>
      </c>
      <c r="D11740" t="s">
        <v>33476</v>
      </c>
      <c r="E11740"/>
      <c r="F11740"/>
      <c r="G11740"/>
      <c r="H11740"/>
      <c r="I11740"/>
      <c r="J11740"/>
      <c r="U11740" s="43"/>
      <c r="AE11740"/>
    </row>
    <row r="11741" spans="1:31">
      <c r="A11741">
        <v>29780</v>
      </c>
      <c r="B11741" t="s">
        <v>10346</v>
      </c>
      <c r="C11741" t="s">
        <v>33477</v>
      </c>
      <c r="D11741" t="e">
        <v>#N/A</v>
      </c>
      <c r="E11741"/>
      <c r="F11741"/>
      <c r="G11741"/>
      <c r="H11741"/>
      <c r="I11741"/>
      <c r="J11741"/>
      <c r="U11741" s="43"/>
      <c r="AE11741"/>
    </row>
    <row r="11742" spans="1:31">
      <c r="A11742">
        <v>29260</v>
      </c>
      <c r="B11742" t="s">
        <v>10347</v>
      </c>
      <c r="C11742" t="s">
        <v>33477</v>
      </c>
      <c r="D11742" t="s">
        <v>33476</v>
      </c>
      <c r="E11742"/>
      <c r="F11742"/>
      <c r="G11742"/>
      <c r="H11742"/>
      <c r="I11742"/>
      <c r="J11742"/>
      <c r="U11742" s="43"/>
      <c r="AE11742"/>
    </row>
    <row r="11743" spans="1:31">
      <c r="A11743">
        <v>29610</v>
      </c>
      <c r="B11743" t="s">
        <v>10348</v>
      </c>
      <c r="C11743" t="s">
        <v>33477</v>
      </c>
      <c r="D11743" t="e">
        <v>#N/A</v>
      </c>
      <c r="E11743"/>
      <c r="F11743"/>
      <c r="G11743"/>
      <c r="H11743"/>
      <c r="I11743"/>
      <c r="J11743"/>
      <c r="U11743" s="43"/>
      <c r="AE11743"/>
    </row>
    <row r="11744" spans="1:31">
      <c r="A11744">
        <v>29650</v>
      </c>
      <c r="B11744" t="s">
        <v>10348</v>
      </c>
      <c r="C11744" t="s">
        <v>33477</v>
      </c>
      <c r="D11744" t="s">
        <v>33476</v>
      </c>
      <c r="E11744"/>
      <c r="F11744"/>
      <c r="G11744"/>
      <c r="H11744"/>
      <c r="I11744"/>
      <c r="J11744"/>
      <c r="U11744" s="43"/>
      <c r="AE11744"/>
    </row>
    <row r="11745" spans="1:31">
      <c r="A11745">
        <v>29810</v>
      </c>
      <c r="B11745" t="s">
        <v>10349</v>
      </c>
      <c r="C11745" t="s">
        <v>33477</v>
      </c>
      <c r="D11745" t="s">
        <v>33476</v>
      </c>
      <c r="E11745"/>
      <c r="F11745"/>
      <c r="G11745"/>
      <c r="H11745"/>
      <c r="I11745"/>
      <c r="J11745"/>
      <c r="U11745" s="43"/>
      <c r="AE11745"/>
    </row>
    <row r="11746" spans="1:31">
      <c r="A11746">
        <v>29410</v>
      </c>
      <c r="B11746" t="s">
        <v>10350</v>
      </c>
      <c r="C11746" t="s">
        <v>33477</v>
      </c>
      <c r="D11746" t="s">
        <v>33476</v>
      </c>
      <c r="E11746"/>
      <c r="F11746"/>
      <c r="G11746"/>
      <c r="H11746"/>
      <c r="I11746"/>
      <c r="J11746"/>
      <c r="U11746" s="43"/>
      <c r="AE11746"/>
    </row>
    <row r="11747" spans="1:31">
      <c r="A11747">
        <v>29400</v>
      </c>
      <c r="B11747" t="s">
        <v>10351</v>
      </c>
      <c r="C11747" t="s">
        <v>33477</v>
      </c>
      <c r="D11747" t="s">
        <v>33476</v>
      </c>
      <c r="E11747"/>
      <c r="F11747"/>
      <c r="G11747"/>
      <c r="H11747"/>
      <c r="I11747"/>
      <c r="J11747"/>
      <c r="U11747" s="43"/>
      <c r="AE11747"/>
    </row>
    <row r="11748" spans="1:31">
      <c r="A11748">
        <v>29270</v>
      </c>
      <c r="B11748" t="s">
        <v>10352</v>
      </c>
      <c r="C11748" t="s">
        <v>33477</v>
      </c>
      <c r="D11748" t="s">
        <v>33476</v>
      </c>
      <c r="E11748"/>
      <c r="F11748"/>
      <c r="G11748"/>
      <c r="H11748"/>
      <c r="I11748"/>
      <c r="J11748"/>
      <c r="U11748" s="43"/>
      <c r="AE11748"/>
    </row>
    <row r="11749" spans="1:31">
      <c r="A11749">
        <v>29430</v>
      </c>
      <c r="B11749" t="s">
        <v>10353</v>
      </c>
      <c r="C11749" t="s">
        <v>33477</v>
      </c>
      <c r="D11749" t="s">
        <v>33476</v>
      </c>
      <c r="E11749"/>
      <c r="F11749"/>
      <c r="G11749"/>
      <c r="H11749"/>
      <c r="I11749"/>
      <c r="J11749"/>
      <c r="U11749" s="43"/>
      <c r="AE11749"/>
    </row>
    <row r="11750" spans="1:31">
      <c r="A11750">
        <v>29600</v>
      </c>
      <c r="B11750" t="s">
        <v>10354</v>
      </c>
      <c r="C11750" t="s">
        <v>33477</v>
      </c>
      <c r="D11750" t="s">
        <v>33476</v>
      </c>
      <c r="E11750"/>
      <c r="F11750"/>
      <c r="G11750"/>
      <c r="H11750"/>
      <c r="I11750"/>
      <c r="J11750"/>
      <c r="U11750" s="43"/>
      <c r="AE11750"/>
    </row>
    <row r="11751" spans="1:31">
      <c r="A11751">
        <v>29830</v>
      </c>
      <c r="B11751" t="s">
        <v>10355</v>
      </c>
      <c r="C11751" t="s">
        <v>33477</v>
      </c>
      <c r="D11751" t="s">
        <v>33476</v>
      </c>
      <c r="E11751"/>
      <c r="F11751"/>
      <c r="G11751"/>
      <c r="H11751"/>
      <c r="I11751"/>
      <c r="J11751"/>
      <c r="U11751" s="43"/>
      <c r="AE11751"/>
    </row>
    <row r="11752" spans="1:31">
      <c r="A11752">
        <v>29860</v>
      </c>
      <c r="B11752" t="s">
        <v>10356</v>
      </c>
      <c r="C11752" t="s">
        <v>33477</v>
      </c>
      <c r="D11752" t="s">
        <v>33476</v>
      </c>
      <c r="E11752"/>
      <c r="F11752"/>
      <c r="G11752"/>
      <c r="H11752"/>
      <c r="I11752"/>
      <c r="J11752"/>
      <c r="U11752" s="43"/>
      <c r="AE11752"/>
    </row>
    <row r="11753" spans="1:31">
      <c r="A11753">
        <v>29420</v>
      </c>
      <c r="B11753" t="s">
        <v>10357</v>
      </c>
      <c r="C11753" t="s">
        <v>33477</v>
      </c>
      <c r="D11753" t="s">
        <v>33476</v>
      </c>
      <c r="E11753"/>
      <c r="F11753"/>
      <c r="G11753"/>
      <c r="H11753"/>
      <c r="I11753"/>
      <c r="J11753"/>
      <c r="U11753" s="43"/>
      <c r="AE11753"/>
    </row>
    <row r="11754" spans="1:31">
      <c r="A11754">
        <v>29690</v>
      </c>
      <c r="B11754" t="s">
        <v>10358</v>
      </c>
      <c r="C11754" t="s">
        <v>33477</v>
      </c>
      <c r="D11754" t="s">
        <v>33476</v>
      </c>
      <c r="E11754"/>
      <c r="F11754"/>
      <c r="G11754"/>
      <c r="H11754"/>
      <c r="I11754"/>
      <c r="J11754"/>
      <c r="U11754" s="43"/>
      <c r="AE11754"/>
    </row>
    <row r="11755" spans="1:31">
      <c r="A11755">
        <v>29280</v>
      </c>
      <c r="B11755" t="s">
        <v>10359</v>
      </c>
      <c r="C11755" t="s">
        <v>33477</v>
      </c>
      <c r="D11755" t="s">
        <v>33476</v>
      </c>
      <c r="E11755"/>
      <c r="F11755"/>
      <c r="G11755"/>
      <c r="H11755"/>
      <c r="I11755"/>
      <c r="J11755"/>
      <c r="U11755" s="43"/>
      <c r="AE11755"/>
    </row>
    <row r="11756" spans="1:31">
      <c r="A11756">
        <v>29440</v>
      </c>
      <c r="B11756" t="s">
        <v>10360</v>
      </c>
      <c r="C11756" t="s">
        <v>33477</v>
      </c>
      <c r="D11756" t="s">
        <v>33476</v>
      </c>
      <c r="E11756"/>
      <c r="F11756"/>
      <c r="G11756"/>
      <c r="H11756"/>
      <c r="I11756"/>
      <c r="J11756"/>
      <c r="U11756" s="43"/>
      <c r="AE11756"/>
    </row>
    <row r="11757" spans="1:31">
      <c r="A11757">
        <v>29720</v>
      </c>
      <c r="B11757" t="s">
        <v>10361</v>
      </c>
      <c r="C11757" t="s">
        <v>33477</v>
      </c>
      <c r="D11757" t="s">
        <v>33476</v>
      </c>
      <c r="E11757"/>
      <c r="F11757"/>
      <c r="G11757"/>
      <c r="H11757"/>
      <c r="I11757"/>
      <c r="J11757"/>
      <c r="U11757" s="43"/>
      <c r="AE11757"/>
    </row>
    <row r="11758" spans="1:31">
      <c r="A11758">
        <v>29710</v>
      </c>
      <c r="B11758" t="s">
        <v>10362</v>
      </c>
      <c r="C11758" t="s">
        <v>33477</v>
      </c>
      <c r="D11758" t="s">
        <v>33476</v>
      </c>
      <c r="E11758"/>
      <c r="F11758"/>
      <c r="G11758"/>
      <c r="H11758"/>
      <c r="I11758"/>
      <c r="J11758"/>
      <c r="U11758" s="43"/>
      <c r="AE11758"/>
    </row>
    <row r="11759" spans="1:31">
      <c r="A11759">
        <v>29700</v>
      </c>
      <c r="B11759" t="s">
        <v>10363</v>
      </c>
      <c r="C11759" t="s">
        <v>33477</v>
      </c>
      <c r="D11759" t="s">
        <v>33476</v>
      </c>
      <c r="E11759"/>
      <c r="F11759"/>
      <c r="G11759"/>
      <c r="H11759"/>
      <c r="I11759"/>
      <c r="J11759"/>
      <c r="U11759" s="43"/>
      <c r="AE11759"/>
    </row>
    <row r="11760" spans="1:31">
      <c r="A11760">
        <v>29930</v>
      </c>
      <c r="B11760" t="s">
        <v>10364</v>
      </c>
      <c r="C11760" t="s">
        <v>33477</v>
      </c>
      <c r="D11760" t="s">
        <v>33476</v>
      </c>
      <c r="E11760"/>
      <c r="F11760"/>
      <c r="G11760"/>
      <c r="H11760"/>
      <c r="I11760"/>
      <c r="J11760"/>
      <c r="U11760" s="43"/>
      <c r="AE11760"/>
    </row>
    <row r="11761" spans="1:31">
      <c r="A11761">
        <v>29790</v>
      </c>
      <c r="B11761" t="s">
        <v>10365</v>
      </c>
      <c r="C11761" t="s">
        <v>33477</v>
      </c>
      <c r="D11761" t="s">
        <v>33476</v>
      </c>
      <c r="E11761"/>
      <c r="F11761"/>
      <c r="G11761"/>
      <c r="H11761"/>
      <c r="I11761"/>
      <c r="J11761"/>
      <c r="U11761" s="43"/>
      <c r="AE11761"/>
    </row>
    <row r="11762" spans="1:31">
      <c r="A11762">
        <v>29120</v>
      </c>
      <c r="B11762" t="s">
        <v>10366</v>
      </c>
      <c r="C11762" t="s">
        <v>33477</v>
      </c>
      <c r="D11762" t="s">
        <v>33476</v>
      </c>
      <c r="E11762"/>
      <c r="F11762"/>
      <c r="G11762"/>
      <c r="H11762"/>
      <c r="I11762"/>
      <c r="J11762"/>
      <c r="U11762" s="43"/>
      <c r="AE11762"/>
    </row>
    <row r="11763" spans="1:31">
      <c r="A11763">
        <v>29840</v>
      </c>
      <c r="B11763" t="s">
        <v>10367</v>
      </c>
      <c r="C11763" t="s">
        <v>33477</v>
      </c>
      <c r="D11763" t="e">
        <v>#N/A</v>
      </c>
      <c r="E11763"/>
      <c r="F11763"/>
      <c r="G11763"/>
      <c r="H11763"/>
      <c r="I11763"/>
      <c r="J11763"/>
      <c r="U11763" s="43"/>
      <c r="AE11763"/>
    </row>
    <row r="11764" spans="1:31">
      <c r="A11764">
        <v>29840</v>
      </c>
      <c r="B11764" t="s">
        <v>10367</v>
      </c>
      <c r="C11764" t="s">
        <v>33477</v>
      </c>
      <c r="D11764" t="e">
        <v>#N/A</v>
      </c>
      <c r="E11764"/>
      <c r="F11764"/>
      <c r="G11764"/>
      <c r="H11764"/>
      <c r="I11764"/>
      <c r="J11764"/>
      <c r="U11764" s="43"/>
      <c r="AE11764"/>
    </row>
    <row r="11765" spans="1:31">
      <c r="A11765">
        <v>29150</v>
      </c>
      <c r="B11765" t="s">
        <v>10368</v>
      </c>
      <c r="C11765" t="s">
        <v>33477</v>
      </c>
      <c r="D11765" t="s">
        <v>33476</v>
      </c>
      <c r="E11765"/>
      <c r="F11765"/>
      <c r="G11765"/>
      <c r="H11765"/>
      <c r="I11765"/>
      <c r="J11765"/>
      <c r="U11765" s="43"/>
      <c r="AE11765"/>
    </row>
    <row r="11766" spans="1:31">
      <c r="A11766">
        <v>29100</v>
      </c>
      <c r="B11766" t="s">
        <v>10369</v>
      </c>
      <c r="C11766" t="s">
        <v>33477</v>
      </c>
      <c r="D11766" t="s">
        <v>33476</v>
      </c>
      <c r="E11766"/>
      <c r="F11766"/>
      <c r="G11766"/>
      <c r="H11766"/>
      <c r="I11766"/>
      <c r="J11766"/>
      <c r="U11766" s="43"/>
      <c r="AE11766"/>
    </row>
    <row r="11767" spans="1:31">
      <c r="A11767">
        <v>29710</v>
      </c>
      <c r="B11767" t="s">
        <v>10370</v>
      </c>
      <c r="C11767" t="s">
        <v>33477</v>
      </c>
      <c r="D11767" t="s">
        <v>33476</v>
      </c>
      <c r="E11767"/>
      <c r="F11767"/>
      <c r="G11767"/>
      <c r="H11767"/>
      <c r="I11767"/>
      <c r="J11767"/>
      <c r="U11767" s="43"/>
      <c r="AE11767"/>
    </row>
    <row r="11768" spans="1:31">
      <c r="A11768">
        <v>29100</v>
      </c>
      <c r="B11768" t="s">
        <v>10371</v>
      </c>
      <c r="C11768" t="s">
        <v>33477</v>
      </c>
      <c r="D11768" t="s">
        <v>33476</v>
      </c>
      <c r="E11768"/>
      <c r="F11768"/>
      <c r="G11768"/>
      <c r="H11768"/>
      <c r="I11768"/>
      <c r="J11768"/>
      <c r="U11768" s="43"/>
      <c r="AE11768"/>
    </row>
    <row r="11769" spans="1:31">
      <c r="A11769">
        <v>29246</v>
      </c>
      <c r="B11769" t="s">
        <v>10372</v>
      </c>
      <c r="C11769" t="s">
        <v>33477</v>
      </c>
      <c r="D11769" t="s">
        <v>33476</v>
      </c>
      <c r="E11769"/>
      <c r="F11769"/>
      <c r="G11769"/>
      <c r="H11769"/>
      <c r="I11769"/>
      <c r="J11769"/>
      <c r="U11769" s="43"/>
      <c r="AE11769"/>
    </row>
    <row r="11770" spans="1:31">
      <c r="A11770">
        <v>29690</v>
      </c>
      <c r="B11770" t="s">
        <v>10372</v>
      </c>
      <c r="C11770" t="s">
        <v>33477</v>
      </c>
      <c r="D11770" t="s">
        <v>33476</v>
      </c>
      <c r="E11770"/>
      <c r="F11770"/>
      <c r="G11770"/>
      <c r="H11770"/>
      <c r="I11770"/>
      <c r="J11770"/>
      <c r="U11770" s="43"/>
      <c r="AE11770"/>
    </row>
    <row r="11771" spans="1:31">
      <c r="A11771">
        <v>29770</v>
      </c>
      <c r="B11771" t="s">
        <v>10373</v>
      </c>
      <c r="C11771" t="s">
        <v>33477</v>
      </c>
      <c r="D11771" t="s">
        <v>33476</v>
      </c>
      <c r="E11771"/>
      <c r="F11771"/>
      <c r="G11771"/>
      <c r="H11771"/>
      <c r="I11771"/>
      <c r="J11771"/>
      <c r="U11771" s="43"/>
      <c r="AE11771"/>
    </row>
    <row r="11772" spans="1:31">
      <c r="A11772">
        <v>29180</v>
      </c>
      <c r="B11772" t="s">
        <v>10374</v>
      </c>
      <c r="C11772" t="s">
        <v>33477</v>
      </c>
      <c r="D11772" t="s">
        <v>33476</v>
      </c>
      <c r="E11772"/>
      <c r="F11772"/>
      <c r="G11772"/>
      <c r="H11772"/>
      <c r="I11772"/>
      <c r="J11772"/>
      <c r="U11772" s="43"/>
      <c r="AE11772"/>
    </row>
    <row r="11773" spans="1:31">
      <c r="A11773">
        <v>29310</v>
      </c>
      <c r="B11773" t="s">
        <v>10375</v>
      </c>
      <c r="C11773" t="s">
        <v>33477</v>
      </c>
      <c r="D11773" t="s">
        <v>33476</v>
      </c>
      <c r="E11773"/>
      <c r="F11773"/>
      <c r="G11773"/>
      <c r="H11773"/>
      <c r="I11773"/>
      <c r="J11773"/>
      <c r="U11773" s="43"/>
      <c r="AE11773"/>
    </row>
    <row r="11774" spans="1:31">
      <c r="A11774">
        <v>29000</v>
      </c>
      <c r="B11774" t="s">
        <v>10376</v>
      </c>
      <c r="C11774" t="s">
        <v>33477</v>
      </c>
      <c r="D11774" t="s">
        <v>33476</v>
      </c>
      <c r="E11774"/>
      <c r="F11774"/>
      <c r="G11774"/>
      <c r="H11774"/>
      <c r="I11774"/>
      <c r="J11774"/>
      <c r="U11774" s="43"/>
      <c r="AE11774"/>
    </row>
    <row r="11775" spans="1:31">
      <c r="A11775">
        <v>29300</v>
      </c>
      <c r="B11775" t="s">
        <v>10377</v>
      </c>
      <c r="C11775" t="s">
        <v>33477</v>
      </c>
      <c r="D11775" t="s">
        <v>33476</v>
      </c>
      <c r="E11775"/>
      <c r="F11775"/>
      <c r="G11775"/>
      <c r="H11775"/>
      <c r="I11775"/>
      <c r="J11775"/>
      <c r="U11775" s="43"/>
      <c r="AE11775"/>
    </row>
    <row r="11776" spans="1:31">
      <c r="A11776">
        <v>29300</v>
      </c>
      <c r="B11776" t="s">
        <v>10378</v>
      </c>
      <c r="C11776" t="s">
        <v>33477</v>
      </c>
      <c r="D11776" t="s">
        <v>33476</v>
      </c>
      <c r="E11776"/>
      <c r="F11776"/>
      <c r="G11776"/>
      <c r="H11776"/>
      <c r="I11776"/>
      <c r="J11776"/>
      <c r="U11776" s="43"/>
      <c r="AE11776"/>
    </row>
    <row r="11777" spans="1:31">
      <c r="A11777">
        <v>29480</v>
      </c>
      <c r="B11777" t="s">
        <v>10379</v>
      </c>
      <c r="C11777" t="s">
        <v>33477</v>
      </c>
      <c r="D11777" t="e">
        <v>#N/A</v>
      </c>
      <c r="E11777"/>
      <c r="F11777"/>
      <c r="G11777"/>
      <c r="H11777"/>
      <c r="I11777"/>
      <c r="J11777"/>
      <c r="U11777" s="43"/>
      <c r="AE11777"/>
    </row>
    <row r="11778" spans="1:31">
      <c r="A11778">
        <v>29340</v>
      </c>
      <c r="B11778" t="s">
        <v>10380</v>
      </c>
      <c r="C11778" t="s">
        <v>33477</v>
      </c>
      <c r="D11778" t="e">
        <v>#N/A</v>
      </c>
      <c r="E11778"/>
      <c r="F11778"/>
      <c r="G11778"/>
      <c r="H11778"/>
      <c r="I11778"/>
      <c r="J11778"/>
      <c r="U11778" s="43"/>
      <c r="AE11778"/>
    </row>
    <row r="11779" spans="1:31">
      <c r="A11779">
        <v>29800</v>
      </c>
      <c r="B11779" t="s">
        <v>10381</v>
      </c>
      <c r="C11779" t="s">
        <v>33477</v>
      </c>
      <c r="D11779" t="s">
        <v>33476</v>
      </c>
      <c r="E11779"/>
      <c r="F11779"/>
      <c r="G11779"/>
      <c r="H11779"/>
      <c r="I11779"/>
      <c r="J11779"/>
      <c r="U11779" s="43"/>
      <c r="AE11779"/>
    </row>
    <row r="11780" spans="1:31">
      <c r="A11780">
        <v>29570</v>
      </c>
      <c r="B11780" t="s">
        <v>10382</v>
      </c>
      <c r="C11780" t="s">
        <v>33477</v>
      </c>
      <c r="D11780" t="e">
        <v>#N/A</v>
      </c>
      <c r="E11780"/>
      <c r="F11780"/>
      <c r="G11780"/>
      <c r="H11780"/>
      <c r="I11780"/>
      <c r="J11780"/>
      <c r="U11780" s="43"/>
      <c r="AE11780"/>
    </row>
    <row r="11781" spans="1:31">
      <c r="A11781">
        <v>29680</v>
      </c>
      <c r="B11781" t="s">
        <v>10383</v>
      </c>
      <c r="C11781" t="s">
        <v>33477</v>
      </c>
      <c r="D11781" t="e">
        <v>#N/A</v>
      </c>
      <c r="E11781"/>
      <c r="F11781"/>
      <c r="G11781"/>
      <c r="H11781"/>
      <c r="I11781"/>
      <c r="J11781"/>
      <c r="U11781" s="43"/>
      <c r="AE11781"/>
    </row>
    <row r="11782" spans="1:31">
      <c r="A11782">
        <v>29590</v>
      </c>
      <c r="B11782" t="s">
        <v>10384</v>
      </c>
      <c r="C11782" t="s">
        <v>33477</v>
      </c>
      <c r="D11782" t="s">
        <v>33476</v>
      </c>
      <c r="E11782"/>
      <c r="F11782"/>
      <c r="G11782"/>
      <c r="H11782"/>
      <c r="I11782"/>
      <c r="J11782"/>
      <c r="U11782" s="43"/>
      <c r="AE11782"/>
    </row>
    <row r="11783" spans="1:31">
      <c r="A11783">
        <v>29140</v>
      </c>
      <c r="B11783" t="s">
        <v>10385</v>
      </c>
      <c r="C11783" t="s">
        <v>33477</v>
      </c>
      <c r="D11783" t="s">
        <v>33476</v>
      </c>
      <c r="E11783"/>
      <c r="F11783"/>
      <c r="G11783"/>
      <c r="H11783"/>
      <c r="I11783"/>
      <c r="J11783"/>
      <c r="U11783" s="43"/>
      <c r="AE11783"/>
    </row>
    <row r="11784" spans="1:31">
      <c r="A11784">
        <v>29140</v>
      </c>
      <c r="B11784" t="s">
        <v>10385</v>
      </c>
      <c r="C11784" t="s">
        <v>33477</v>
      </c>
      <c r="D11784" t="s">
        <v>33476</v>
      </c>
      <c r="E11784"/>
      <c r="F11784"/>
      <c r="G11784"/>
      <c r="H11784"/>
      <c r="I11784"/>
      <c r="J11784"/>
      <c r="U11784" s="43"/>
      <c r="AE11784"/>
    </row>
    <row r="11785" spans="1:31">
      <c r="A11785">
        <v>29150</v>
      </c>
      <c r="B11785" t="s">
        <v>10386</v>
      </c>
      <c r="C11785" t="s">
        <v>33477</v>
      </c>
      <c r="D11785" t="s">
        <v>33476</v>
      </c>
      <c r="E11785"/>
      <c r="F11785"/>
      <c r="G11785"/>
      <c r="H11785"/>
      <c r="I11785"/>
      <c r="J11785"/>
      <c r="U11785" s="43"/>
      <c r="AE11785"/>
    </row>
    <row r="11786" spans="1:31">
      <c r="A11786">
        <v>29440</v>
      </c>
      <c r="B11786" t="s">
        <v>10387</v>
      </c>
      <c r="C11786" t="s">
        <v>33477</v>
      </c>
      <c r="D11786" t="s">
        <v>33476</v>
      </c>
      <c r="E11786"/>
      <c r="F11786"/>
      <c r="G11786"/>
      <c r="H11786"/>
      <c r="I11786"/>
      <c r="J11786"/>
      <c r="U11786" s="43"/>
      <c r="AE11786"/>
    </row>
    <row r="11787" spans="1:31">
      <c r="A11787">
        <v>29800</v>
      </c>
      <c r="B11787" t="s">
        <v>10388</v>
      </c>
      <c r="C11787" t="s">
        <v>33477</v>
      </c>
      <c r="D11787" t="s">
        <v>33476</v>
      </c>
      <c r="E11787"/>
      <c r="F11787"/>
      <c r="G11787"/>
      <c r="H11787"/>
      <c r="I11787"/>
      <c r="J11787"/>
      <c r="U11787" s="43"/>
      <c r="AE11787"/>
    </row>
    <row r="11788" spans="1:31">
      <c r="A11788">
        <v>29460</v>
      </c>
      <c r="B11788" t="s">
        <v>10389</v>
      </c>
      <c r="C11788" t="s">
        <v>33477</v>
      </c>
      <c r="D11788" t="s">
        <v>33476</v>
      </c>
      <c r="E11788"/>
      <c r="F11788"/>
      <c r="G11788"/>
      <c r="H11788"/>
      <c r="I11788"/>
      <c r="J11788"/>
      <c r="U11788" s="43"/>
      <c r="AE11788"/>
    </row>
    <row r="11789" spans="1:31">
      <c r="A11789">
        <v>29170</v>
      </c>
      <c r="B11789" t="s">
        <v>10390</v>
      </c>
      <c r="C11789" t="s">
        <v>33477</v>
      </c>
      <c r="D11789" t="e">
        <v>#N/A</v>
      </c>
      <c r="E11789"/>
      <c r="F11789"/>
      <c r="G11789"/>
      <c r="H11789"/>
      <c r="I11789"/>
      <c r="J11789"/>
      <c r="U11789" s="43"/>
      <c r="AE11789"/>
    </row>
    <row r="11790" spans="1:31">
      <c r="A11790">
        <v>29260</v>
      </c>
      <c r="B11790" t="s">
        <v>10391</v>
      </c>
      <c r="C11790" t="s">
        <v>33477</v>
      </c>
      <c r="D11790" t="s">
        <v>33476</v>
      </c>
      <c r="E11790"/>
      <c r="F11790"/>
      <c r="G11790"/>
      <c r="H11790"/>
      <c r="I11790"/>
      <c r="J11790"/>
      <c r="U11790" s="43"/>
      <c r="AE11790"/>
    </row>
    <row r="11791" spans="1:31">
      <c r="A11791">
        <v>29520</v>
      </c>
      <c r="B11791" t="s">
        <v>10392</v>
      </c>
      <c r="C11791" t="s">
        <v>33477</v>
      </c>
      <c r="D11791" t="s">
        <v>33476</v>
      </c>
      <c r="E11791"/>
      <c r="F11791"/>
      <c r="G11791"/>
      <c r="H11791"/>
      <c r="I11791"/>
      <c r="J11791"/>
      <c r="U11791" s="43"/>
      <c r="AE11791"/>
    </row>
    <row r="11792" spans="1:31">
      <c r="A11792">
        <v>29270</v>
      </c>
      <c r="B11792" t="s">
        <v>10393</v>
      </c>
      <c r="C11792" t="s">
        <v>33477</v>
      </c>
      <c r="D11792" t="s">
        <v>33476</v>
      </c>
      <c r="E11792"/>
      <c r="F11792"/>
      <c r="G11792"/>
      <c r="H11792"/>
      <c r="I11792"/>
      <c r="J11792"/>
      <c r="U11792" s="43"/>
      <c r="AE11792"/>
    </row>
    <row r="11793" spans="1:31">
      <c r="A11793">
        <v>29630</v>
      </c>
      <c r="B11793" t="s">
        <v>10394</v>
      </c>
      <c r="C11793" t="s">
        <v>33477</v>
      </c>
      <c r="D11793" t="e">
        <v>#N/A</v>
      </c>
      <c r="E11793"/>
      <c r="F11793"/>
      <c r="G11793"/>
      <c r="H11793"/>
      <c r="I11793"/>
      <c r="J11793"/>
      <c r="U11793" s="43"/>
      <c r="AE11793"/>
    </row>
    <row r="11794" spans="1:31">
      <c r="A11794">
        <v>29120</v>
      </c>
      <c r="B11794" t="s">
        <v>10395</v>
      </c>
      <c r="C11794" t="s">
        <v>33477</v>
      </c>
      <c r="D11794" t="s">
        <v>33476</v>
      </c>
      <c r="E11794"/>
      <c r="F11794"/>
      <c r="G11794"/>
      <c r="H11794"/>
      <c r="I11794"/>
      <c r="J11794"/>
      <c r="U11794" s="43"/>
      <c r="AE11794"/>
    </row>
    <row r="11795" spans="1:31">
      <c r="A11795">
        <v>29600</v>
      </c>
      <c r="B11795" t="s">
        <v>6287</v>
      </c>
      <c r="C11795" t="s">
        <v>33477</v>
      </c>
      <c r="D11795" t="s">
        <v>33476</v>
      </c>
      <c r="E11795"/>
      <c r="F11795"/>
      <c r="G11795"/>
      <c r="H11795"/>
      <c r="I11795"/>
      <c r="J11795"/>
      <c r="U11795" s="43"/>
      <c r="AE11795"/>
    </row>
    <row r="11796" spans="1:31">
      <c r="A11796">
        <v>29260</v>
      </c>
      <c r="B11796" t="s">
        <v>10396</v>
      </c>
      <c r="C11796" t="s">
        <v>33477</v>
      </c>
      <c r="D11796" t="s">
        <v>33476</v>
      </c>
      <c r="E11796"/>
      <c r="F11796"/>
      <c r="G11796"/>
      <c r="H11796"/>
      <c r="I11796"/>
      <c r="J11796"/>
      <c r="U11796" s="43"/>
      <c r="AE11796"/>
    </row>
    <row r="11797" spans="1:31">
      <c r="A11797">
        <v>29550</v>
      </c>
      <c r="B11797" t="s">
        <v>10397</v>
      </c>
      <c r="C11797" t="s">
        <v>33477</v>
      </c>
      <c r="D11797" t="s">
        <v>33476</v>
      </c>
      <c r="E11797"/>
      <c r="F11797"/>
      <c r="G11797"/>
      <c r="H11797"/>
      <c r="I11797"/>
      <c r="J11797"/>
      <c r="U11797" s="43"/>
      <c r="AE11797"/>
    </row>
    <row r="11798" spans="1:31">
      <c r="A11798">
        <v>29830</v>
      </c>
      <c r="B11798" t="s">
        <v>10398</v>
      </c>
      <c r="C11798" t="s">
        <v>33477</v>
      </c>
      <c r="D11798" t="s">
        <v>33476</v>
      </c>
      <c r="E11798"/>
      <c r="F11798"/>
      <c r="G11798"/>
      <c r="H11798"/>
      <c r="I11798"/>
      <c r="J11798"/>
      <c r="U11798" s="43"/>
      <c r="AE11798"/>
    </row>
    <row r="11799" spans="1:31">
      <c r="A11799">
        <v>29250</v>
      </c>
      <c r="B11799" t="s">
        <v>10399</v>
      </c>
      <c r="C11799" t="s">
        <v>33477</v>
      </c>
      <c r="D11799" t="e">
        <v>#N/A</v>
      </c>
      <c r="E11799"/>
      <c r="F11799"/>
      <c r="G11799"/>
      <c r="H11799"/>
      <c r="I11799"/>
      <c r="J11799"/>
      <c r="U11799" s="43"/>
      <c r="AE11799"/>
    </row>
    <row r="11800" spans="1:31">
      <c r="A11800">
        <v>29290</v>
      </c>
      <c r="B11800" t="s">
        <v>10400</v>
      </c>
      <c r="C11800" t="s">
        <v>33477</v>
      </c>
      <c r="D11800" t="s">
        <v>33476</v>
      </c>
      <c r="E11800"/>
      <c r="F11800"/>
      <c r="G11800"/>
      <c r="H11800"/>
      <c r="I11800"/>
      <c r="J11800"/>
      <c r="U11800" s="43"/>
      <c r="AE11800"/>
    </row>
    <row r="11801" spans="1:31">
      <c r="A11801">
        <v>29190</v>
      </c>
      <c r="B11801" t="s">
        <v>10401</v>
      </c>
      <c r="C11801" t="s">
        <v>33477</v>
      </c>
      <c r="D11801" t="s">
        <v>33476</v>
      </c>
      <c r="E11801"/>
      <c r="F11801"/>
      <c r="G11801"/>
      <c r="H11801"/>
      <c r="I11801"/>
      <c r="J11801"/>
      <c r="U11801" s="43"/>
      <c r="AE11801"/>
    </row>
    <row r="11802" spans="1:31">
      <c r="A11802">
        <v>29400</v>
      </c>
      <c r="B11802" t="s">
        <v>2048</v>
      </c>
      <c r="C11802" t="s">
        <v>33477</v>
      </c>
      <c r="D11802" t="s">
        <v>33476</v>
      </c>
      <c r="E11802"/>
      <c r="F11802"/>
      <c r="G11802"/>
      <c r="H11802"/>
      <c r="I11802"/>
      <c r="J11802"/>
      <c r="U11802" s="43"/>
      <c r="AE11802"/>
    </row>
    <row r="11803" spans="1:31">
      <c r="A11803">
        <v>29590</v>
      </c>
      <c r="B11803" t="s">
        <v>10402</v>
      </c>
      <c r="C11803" t="s">
        <v>33477</v>
      </c>
      <c r="D11803" t="s">
        <v>33476</v>
      </c>
      <c r="E11803"/>
      <c r="F11803"/>
      <c r="G11803"/>
      <c r="H11803"/>
      <c r="I11803"/>
      <c r="J11803"/>
      <c r="U11803" s="43"/>
      <c r="AE11803"/>
    </row>
    <row r="11804" spans="1:31">
      <c r="A11804">
        <v>29400</v>
      </c>
      <c r="B11804" t="s">
        <v>7573</v>
      </c>
      <c r="C11804" t="s">
        <v>33477</v>
      </c>
      <c r="D11804" t="s">
        <v>33476</v>
      </c>
      <c r="E11804"/>
      <c r="F11804"/>
      <c r="G11804"/>
      <c r="H11804"/>
      <c r="I11804"/>
      <c r="J11804"/>
      <c r="U11804" s="43"/>
      <c r="AE11804"/>
    </row>
    <row r="11805" spans="1:31">
      <c r="A11805">
        <v>29600</v>
      </c>
      <c r="B11805" t="s">
        <v>10403</v>
      </c>
      <c r="C11805" t="s">
        <v>33477</v>
      </c>
      <c r="D11805" t="s">
        <v>33476</v>
      </c>
      <c r="E11805"/>
      <c r="F11805"/>
      <c r="G11805"/>
      <c r="H11805"/>
      <c r="I11805"/>
      <c r="J11805"/>
      <c r="U11805" s="43"/>
      <c r="AE11805"/>
    </row>
    <row r="11806" spans="1:31">
      <c r="A11806">
        <v>29410</v>
      </c>
      <c r="B11806" t="s">
        <v>10404</v>
      </c>
      <c r="C11806" t="s">
        <v>33477</v>
      </c>
      <c r="D11806" t="s">
        <v>33476</v>
      </c>
      <c r="E11806"/>
      <c r="F11806"/>
      <c r="G11806"/>
      <c r="H11806"/>
      <c r="I11806"/>
      <c r="J11806"/>
      <c r="U11806" s="43"/>
      <c r="AE11806"/>
    </row>
    <row r="11807" spans="1:31">
      <c r="A11807">
        <v>29410</v>
      </c>
      <c r="B11807" t="s">
        <v>10404</v>
      </c>
      <c r="C11807" t="s">
        <v>33477</v>
      </c>
      <c r="D11807" t="s">
        <v>33476</v>
      </c>
      <c r="E11807"/>
      <c r="F11807"/>
      <c r="G11807"/>
      <c r="H11807"/>
      <c r="I11807"/>
      <c r="J11807"/>
      <c r="U11807" s="43"/>
      <c r="AE11807"/>
    </row>
    <row r="11808" spans="1:31">
      <c r="A11808">
        <v>29520</v>
      </c>
      <c r="B11808" t="s">
        <v>10405</v>
      </c>
      <c r="C11808" t="s">
        <v>33477</v>
      </c>
      <c r="D11808" t="s">
        <v>33476</v>
      </c>
      <c r="E11808"/>
      <c r="F11808"/>
      <c r="G11808"/>
      <c r="H11808"/>
      <c r="I11808"/>
      <c r="J11808"/>
      <c r="U11808" s="43"/>
      <c r="AE11808"/>
    </row>
    <row r="11809" spans="1:31">
      <c r="A11809">
        <v>29800</v>
      </c>
      <c r="B11809" t="s">
        <v>10406</v>
      </c>
      <c r="C11809" t="s">
        <v>33477</v>
      </c>
      <c r="D11809" t="s">
        <v>33476</v>
      </c>
      <c r="E11809"/>
      <c r="F11809"/>
      <c r="G11809"/>
      <c r="H11809"/>
      <c r="I11809"/>
      <c r="J11809"/>
      <c r="U11809" s="43"/>
      <c r="AE11809"/>
    </row>
    <row r="11810" spans="1:31">
      <c r="A11810">
        <v>29380</v>
      </c>
      <c r="B11810" t="s">
        <v>10407</v>
      </c>
      <c r="C11810" t="s">
        <v>33477</v>
      </c>
      <c r="D11810" t="s">
        <v>33476</v>
      </c>
      <c r="E11810"/>
      <c r="F11810"/>
      <c r="G11810"/>
      <c r="H11810"/>
      <c r="I11810"/>
      <c r="J11810"/>
      <c r="U11810" s="43"/>
      <c r="AE11810"/>
    </row>
    <row r="11811" spans="1:31">
      <c r="A11811">
        <v>29800</v>
      </c>
      <c r="B11811" t="s">
        <v>10408</v>
      </c>
      <c r="C11811" t="s">
        <v>33477</v>
      </c>
      <c r="D11811" t="s">
        <v>33476</v>
      </c>
      <c r="E11811"/>
      <c r="F11811"/>
      <c r="G11811"/>
      <c r="H11811"/>
      <c r="I11811"/>
      <c r="J11811"/>
      <c r="U11811" s="43"/>
      <c r="AE11811"/>
    </row>
    <row r="11812" spans="1:31">
      <c r="A11812">
        <v>29440</v>
      </c>
      <c r="B11812" t="s">
        <v>10409</v>
      </c>
      <c r="C11812" t="s">
        <v>33477</v>
      </c>
      <c r="D11812" t="s">
        <v>33476</v>
      </c>
      <c r="E11812"/>
      <c r="F11812"/>
      <c r="G11812"/>
      <c r="H11812"/>
      <c r="I11812"/>
      <c r="J11812"/>
      <c r="U11812" s="43"/>
      <c r="AE11812"/>
    </row>
    <row r="11813" spans="1:31">
      <c r="A11813">
        <v>29140</v>
      </c>
      <c r="B11813" t="s">
        <v>10410</v>
      </c>
      <c r="C11813" t="s">
        <v>33477</v>
      </c>
      <c r="D11813" t="s">
        <v>33476</v>
      </c>
      <c r="E11813"/>
      <c r="F11813"/>
      <c r="G11813"/>
      <c r="H11813"/>
      <c r="I11813"/>
      <c r="J11813"/>
      <c r="U11813" s="43"/>
      <c r="AE11813"/>
    </row>
    <row r="11814" spans="1:31">
      <c r="A11814">
        <v>29250</v>
      </c>
      <c r="B11814" t="s">
        <v>10411</v>
      </c>
      <c r="C11814" t="s">
        <v>33477</v>
      </c>
      <c r="D11814" t="e">
        <v>#N/A</v>
      </c>
      <c r="E11814"/>
      <c r="F11814"/>
      <c r="G11814"/>
      <c r="H11814"/>
      <c r="I11814"/>
      <c r="J11814"/>
      <c r="U11814" s="43"/>
      <c r="AE11814"/>
    </row>
    <row r="11815" spans="1:31">
      <c r="A11815">
        <v>29390</v>
      </c>
      <c r="B11815" t="s">
        <v>10412</v>
      </c>
      <c r="C11815" t="s">
        <v>33477</v>
      </c>
      <c r="D11815" t="s">
        <v>33476</v>
      </c>
      <c r="E11815"/>
      <c r="F11815"/>
      <c r="G11815"/>
      <c r="H11815"/>
      <c r="I11815"/>
      <c r="J11815"/>
      <c r="U11815" s="43"/>
      <c r="AE11815"/>
    </row>
    <row r="11816" spans="1:31">
      <c r="A11816">
        <v>29640</v>
      </c>
      <c r="B11816" t="s">
        <v>10413</v>
      </c>
      <c r="C11816" t="s">
        <v>33477</v>
      </c>
      <c r="D11816" t="s">
        <v>33476</v>
      </c>
      <c r="E11816"/>
      <c r="F11816"/>
      <c r="G11816"/>
      <c r="H11816"/>
      <c r="I11816"/>
      <c r="J11816"/>
      <c r="U11816" s="43"/>
      <c r="AE11816"/>
    </row>
    <row r="11817" spans="1:31">
      <c r="A11817">
        <v>29250</v>
      </c>
      <c r="B11817" t="s">
        <v>10414</v>
      </c>
      <c r="C11817" t="s">
        <v>33477</v>
      </c>
      <c r="D11817" t="e">
        <v>#N/A</v>
      </c>
      <c r="E11817"/>
      <c r="F11817"/>
      <c r="G11817"/>
      <c r="H11817"/>
      <c r="I11817"/>
      <c r="J11817"/>
      <c r="U11817" s="43"/>
      <c r="AE11817"/>
    </row>
    <row r="11818" spans="1:31">
      <c r="A11818">
        <v>29450</v>
      </c>
      <c r="B11818" t="s">
        <v>10415</v>
      </c>
      <c r="C11818" t="s">
        <v>33477</v>
      </c>
      <c r="D11818" t="s">
        <v>33476</v>
      </c>
      <c r="E11818"/>
      <c r="F11818"/>
      <c r="G11818"/>
      <c r="H11818"/>
      <c r="I11818"/>
      <c r="J11818"/>
      <c r="U11818" s="43"/>
      <c r="AE11818"/>
    </row>
    <row r="11819" spans="1:31">
      <c r="A11819">
        <v>29540</v>
      </c>
      <c r="B11819" t="s">
        <v>10416</v>
      </c>
      <c r="C11819" t="s">
        <v>33477</v>
      </c>
      <c r="D11819" t="s">
        <v>33482</v>
      </c>
      <c r="E11819"/>
      <c r="F11819"/>
      <c r="G11819"/>
      <c r="H11819"/>
      <c r="I11819"/>
      <c r="J11819"/>
      <c r="U11819" s="43"/>
      <c r="AE11819"/>
    </row>
    <row r="11820" spans="1:31">
      <c r="A11820">
        <v>29670</v>
      </c>
      <c r="B11820" t="s">
        <v>10417</v>
      </c>
      <c r="C11820" t="s">
        <v>33477</v>
      </c>
      <c r="D11820" t="s">
        <v>33476</v>
      </c>
      <c r="E11820"/>
      <c r="F11820"/>
      <c r="G11820"/>
      <c r="H11820"/>
      <c r="I11820"/>
      <c r="J11820"/>
      <c r="U11820" s="43"/>
      <c r="AE11820"/>
    </row>
    <row r="11821" spans="1:31">
      <c r="A11821">
        <v>29560</v>
      </c>
      <c r="B11821" t="s">
        <v>10418</v>
      </c>
      <c r="C11821" t="s">
        <v>33477</v>
      </c>
      <c r="D11821" t="s">
        <v>33476</v>
      </c>
      <c r="E11821"/>
      <c r="F11821"/>
      <c r="G11821"/>
      <c r="H11821"/>
      <c r="I11821"/>
      <c r="J11821"/>
      <c r="U11821" s="43"/>
      <c r="AE11821"/>
    </row>
    <row r="11822" spans="1:31">
      <c r="A11822">
        <v>29140</v>
      </c>
      <c r="B11822" t="s">
        <v>10419</v>
      </c>
      <c r="C11822" t="s">
        <v>33477</v>
      </c>
      <c r="D11822" t="s">
        <v>33476</v>
      </c>
      <c r="E11822"/>
      <c r="F11822"/>
      <c r="G11822"/>
      <c r="H11822"/>
      <c r="I11822"/>
      <c r="J11822"/>
      <c r="U11822" s="43"/>
      <c r="AE11822"/>
    </row>
    <row r="11823" spans="1:31">
      <c r="A11823">
        <v>29217</v>
      </c>
      <c r="B11823" t="s">
        <v>10420</v>
      </c>
      <c r="C11823" t="s">
        <v>33477</v>
      </c>
      <c r="D11823" t="e">
        <v>#N/A</v>
      </c>
      <c r="E11823"/>
      <c r="F11823"/>
      <c r="G11823"/>
      <c r="H11823"/>
      <c r="I11823"/>
      <c r="J11823"/>
      <c r="U11823" s="43"/>
      <c r="AE11823"/>
    </row>
    <row r="11824" spans="1:31">
      <c r="A11824">
        <v>29730</v>
      </c>
      <c r="B11824" t="s">
        <v>10421</v>
      </c>
      <c r="C11824" t="s">
        <v>33477</v>
      </c>
      <c r="D11824" t="e">
        <v>#N/A</v>
      </c>
      <c r="E11824"/>
      <c r="F11824"/>
      <c r="G11824"/>
      <c r="H11824"/>
      <c r="I11824"/>
      <c r="J11824"/>
      <c r="U11824" s="43"/>
      <c r="AE11824"/>
    </row>
    <row r="11825" spans="1:31">
      <c r="A11825">
        <v>29440</v>
      </c>
      <c r="B11825" t="s">
        <v>10422</v>
      </c>
      <c r="C11825" t="s">
        <v>33477</v>
      </c>
      <c r="D11825" t="s">
        <v>33476</v>
      </c>
      <c r="E11825"/>
      <c r="F11825"/>
      <c r="G11825"/>
      <c r="H11825"/>
      <c r="I11825"/>
      <c r="J11825"/>
      <c r="U11825" s="43"/>
      <c r="AE11825"/>
    </row>
    <row r="11826" spans="1:31">
      <c r="A11826">
        <v>29800</v>
      </c>
      <c r="B11826" t="s">
        <v>10423</v>
      </c>
      <c r="C11826" t="s">
        <v>33477</v>
      </c>
      <c r="D11826" t="s">
        <v>33476</v>
      </c>
      <c r="E11826"/>
      <c r="F11826"/>
      <c r="G11826"/>
      <c r="H11826"/>
      <c r="I11826"/>
      <c r="J11826"/>
      <c r="U11826" s="43"/>
      <c r="AE11826"/>
    </row>
    <row r="11827" spans="1:31">
      <c r="A11827">
        <v>29430</v>
      </c>
      <c r="B11827" t="s">
        <v>10424</v>
      </c>
      <c r="C11827" t="s">
        <v>33477</v>
      </c>
      <c r="D11827" t="s">
        <v>33476</v>
      </c>
      <c r="E11827"/>
      <c r="F11827"/>
      <c r="G11827"/>
      <c r="H11827"/>
      <c r="I11827"/>
      <c r="J11827"/>
      <c r="U11827" s="43"/>
      <c r="AE11827"/>
    </row>
    <row r="11828" spans="1:31">
      <c r="A11828">
        <v>29260</v>
      </c>
      <c r="B11828" t="s">
        <v>10425</v>
      </c>
      <c r="C11828" t="s">
        <v>33477</v>
      </c>
      <c r="D11828" t="s">
        <v>33476</v>
      </c>
      <c r="E11828"/>
      <c r="F11828"/>
      <c r="G11828"/>
      <c r="H11828"/>
      <c r="I11828"/>
      <c r="J11828"/>
      <c r="U11828" s="43"/>
      <c r="AE11828"/>
    </row>
    <row r="11829" spans="1:31">
      <c r="A11829">
        <v>29560</v>
      </c>
      <c r="B11829" t="s">
        <v>10426</v>
      </c>
      <c r="C11829" t="s">
        <v>33477</v>
      </c>
      <c r="D11829" t="s">
        <v>33476</v>
      </c>
      <c r="E11829"/>
      <c r="F11829"/>
      <c r="G11829"/>
      <c r="H11829"/>
      <c r="I11829"/>
      <c r="J11829"/>
      <c r="U11829" s="43"/>
      <c r="AE11829"/>
    </row>
    <row r="11830" spans="1:31">
      <c r="A11830">
        <v>29870</v>
      </c>
      <c r="B11830" t="s">
        <v>10427</v>
      </c>
      <c r="C11830" t="s">
        <v>33477</v>
      </c>
      <c r="D11830" t="s">
        <v>33476</v>
      </c>
      <c r="E11830"/>
      <c r="F11830"/>
      <c r="G11830"/>
      <c r="H11830"/>
      <c r="I11830"/>
      <c r="J11830"/>
      <c r="U11830" s="43"/>
      <c r="AE11830"/>
    </row>
    <row r="11831" spans="1:31">
      <c r="A11831">
        <v>29970</v>
      </c>
      <c r="B11831" t="s">
        <v>10428</v>
      </c>
      <c r="C11831" t="s">
        <v>33477</v>
      </c>
      <c r="D11831" t="s">
        <v>33476</v>
      </c>
      <c r="E11831"/>
      <c r="F11831"/>
      <c r="G11831"/>
      <c r="H11831"/>
      <c r="I11831"/>
      <c r="J11831"/>
      <c r="U11831" s="43"/>
      <c r="AE11831"/>
    </row>
    <row r="11832" spans="1:31">
      <c r="A11832">
        <v>29720</v>
      </c>
      <c r="B11832" t="s">
        <v>10429</v>
      </c>
      <c r="C11832" t="s">
        <v>33477</v>
      </c>
      <c r="D11832" t="s">
        <v>33476</v>
      </c>
      <c r="E11832"/>
      <c r="F11832"/>
      <c r="G11832"/>
      <c r="H11832"/>
      <c r="I11832"/>
      <c r="J11832"/>
      <c r="U11832" s="43"/>
      <c r="AE11832"/>
    </row>
    <row r="11833" spans="1:31">
      <c r="A11833">
        <v>29910</v>
      </c>
      <c r="B11833" t="s">
        <v>10430</v>
      </c>
      <c r="C11833" t="s">
        <v>33477</v>
      </c>
      <c r="D11833" t="e">
        <v>#N/A</v>
      </c>
      <c r="E11833"/>
      <c r="F11833"/>
      <c r="G11833"/>
      <c r="H11833"/>
      <c r="I11833"/>
      <c r="J11833"/>
      <c r="U11833" s="43"/>
      <c r="AE11833"/>
    </row>
    <row r="11834" spans="1:31">
      <c r="A11834">
        <v>29450</v>
      </c>
      <c r="B11834" t="s">
        <v>10431</v>
      </c>
      <c r="C11834" t="s">
        <v>33477</v>
      </c>
      <c r="D11834" t="s">
        <v>33476</v>
      </c>
      <c r="E11834"/>
      <c r="F11834"/>
      <c r="G11834"/>
      <c r="H11834"/>
      <c r="I11834"/>
      <c r="J11834"/>
      <c r="U11834" s="43"/>
      <c r="AE11834"/>
    </row>
    <row r="11835" spans="1:31">
      <c r="A11835">
        <v>29800</v>
      </c>
      <c r="B11835" t="s">
        <v>10432</v>
      </c>
      <c r="C11835" t="s">
        <v>33477</v>
      </c>
      <c r="D11835" t="s">
        <v>33476</v>
      </c>
      <c r="E11835"/>
      <c r="F11835"/>
      <c r="G11835"/>
      <c r="H11835"/>
      <c r="I11835"/>
      <c r="J11835"/>
      <c r="U11835" s="43"/>
      <c r="AE11835"/>
    </row>
    <row r="11836" spans="1:31">
      <c r="A11836">
        <v>29120</v>
      </c>
      <c r="B11836" t="s">
        <v>10433</v>
      </c>
      <c r="C11836" t="s">
        <v>33477</v>
      </c>
      <c r="D11836" t="s">
        <v>33476</v>
      </c>
      <c r="E11836"/>
      <c r="F11836"/>
      <c r="G11836"/>
      <c r="H11836"/>
      <c r="I11836"/>
      <c r="J11836"/>
      <c r="U11836" s="43"/>
      <c r="AE11836"/>
    </row>
    <row r="11837" spans="1:31">
      <c r="A11837">
        <v>29300</v>
      </c>
      <c r="B11837" t="s">
        <v>7610</v>
      </c>
      <c r="C11837" t="s">
        <v>33477</v>
      </c>
      <c r="D11837" t="s">
        <v>33476</v>
      </c>
      <c r="E11837"/>
      <c r="F11837"/>
      <c r="G11837"/>
      <c r="H11837"/>
      <c r="I11837"/>
      <c r="J11837"/>
      <c r="U11837" s="43"/>
      <c r="AE11837"/>
    </row>
    <row r="11838" spans="1:31">
      <c r="A11838">
        <v>29720</v>
      </c>
      <c r="B11838" t="s">
        <v>10434</v>
      </c>
      <c r="C11838" t="s">
        <v>33477</v>
      </c>
      <c r="D11838" t="s">
        <v>33476</v>
      </c>
      <c r="E11838"/>
      <c r="F11838"/>
      <c r="G11838"/>
      <c r="H11838"/>
      <c r="I11838"/>
      <c r="J11838"/>
      <c r="U11838" s="43"/>
      <c r="AE11838"/>
    </row>
    <row r="11839" spans="1:31">
      <c r="A11839">
        <v>29290</v>
      </c>
      <c r="B11839" t="s">
        <v>10435</v>
      </c>
      <c r="C11839" t="s">
        <v>33477</v>
      </c>
      <c r="D11839" t="s">
        <v>33476</v>
      </c>
      <c r="E11839"/>
      <c r="F11839"/>
      <c r="G11839"/>
      <c r="H11839"/>
      <c r="I11839"/>
      <c r="J11839"/>
      <c r="U11839" s="43"/>
      <c r="AE11839"/>
    </row>
    <row r="11840" spans="1:31">
      <c r="A11840">
        <v>29380</v>
      </c>
      <c r="B11840" t="s">
        <v>10436</v>
      </c>
      <c r="C11840" t="s">
        <v>33477</v>
      </c>
      <c r="D11840" t="s">
        <v>33476</v>
      </c>
      <c r="E11840"/>
      <c r="F11840"/>
      <c r="G11840"/>
      <c r="H11840"/>
      <c r="I11840"/>
      <c r="J11840"/>
      <c r="U11840" s="43"/>
      <c r="AE11840"/>
    </row>
    <row r="11841" spans="1:31">
      <c r="A11841">
        <v>29440</v>
      </c>
      <c r="B11841" t="s">
        <v>10437</v>
      </c>
      <c r="C11841" t="s">
        <v>33477</v>
      </c>
      <c r="D11841" t="s">
        <v>33476</v>
      </c>
      <c r="E11841"/>
      <c r="F11841"/>
      <c r="G11841"/>
      <c r="H11841"/>
      <c r="I11841"/>
      <c r="J11841"/>
      <c r="U11841" s="43"/>
      <c r="AE11841"/>
    </row>
    <row r="11842" spans="1:31">
      <c r="A11842">
        <v>29590</v>
      </c>
      <c r="B11842" t="s">
        <v>10438</v>
      </c>
      <c r="C11842" t="s">
        <v>33477</v>
      </c>
      <c r="D11842" t="s">
        <v>33476</v>
      </c>
      <c r="E11842"/>
      <c r="F11842"/>
      <c r="G11842"/>
      <c r="H11842"/>
      <c r="I11842"/>
      <c r="J11842"/>
      <c r="U11842" s="43"/>
      <c r="AE11842"/>
    </row>
    <row r="11843" spans="1:31">
      <c r="A11843">
        <v>29590</v>
      </c>
      <c r="B11843" t="s">
        <v>10438</v>
      </c>
      <c r="C11843" t="s">
        <v>33477</v>
      </c>
      <c r="D11843" t="s">
        <v>33476</v>
      </c>
      <c r="E11843"/>
      <c r="F11843"/>
      <c r="G11843"/>
      <c r="H11843"/>
      <c r="I11843"/>
      <c r="J11843"/>
      <c r="U11843" s="43"/>
      <c r="AE11843"/>
    </row>
    <row r="11844" spans="1:31">
      <c r="A11844">
        <v>20167</v>
      </c>
      <c r="B11844" t="s">
        <v>10439</v>
      </c>
      <c r="C11844" t="s">
        <v>33480</v>
      </c>
      <c r="D11844" t="s">
        <v>33476</v>
      </c>
      <c r="E11844"/>
      <c r="F11844"/>
      <c r="G11844"/>
      <c r="H11844"/>
      <c r="I11844"/>
      <c r="J11844"/>
      <c r="U11844" s="43"/>
      <c r="AE11844"/>
    </row>
    <row r="11845" spans="1:31">
      <c r="A11845">
        <v>20000</v>
      </c>
      <c r="B11845" t="s">
        <v>10440</v>
      </c>
      <c r="C11845" t="s">
        <v>33480</v>
      </c>
      <c r="D11845" t="e">
        <v>#N/A</v>
      </c>
      <c r="E11845"/>
      <c r="F11845"/>
      <c r="G11845"/>
      <c r="H11845"/>
      <c r="I11845"/>
      <c r="J11845"/>
      <c r="U11845" s="43"/>
      <c r="AE11845"/>
    </row>
    <row r="11846" spans="1:31">
      <c r="A11846">
        <v>20090</v>
      </c>
      <c r="B11846" t="s">
        <v>10440</v>
      </c>
      <c r="C11846" t="s">
        <v>33480</v>
      </c>
      <c r="D11846" t="e">
        <v>#N/A</v>
      </c>
      <c r="E11846"/>
      <c r="F11846"/>
      <c r="G11846"/>
      <c r="H11846"/>
      <c r="I11846"/>
      <c r="J11846"/>
      <c r="U11846" s="43"/>
      <c r="AE11846"/>
    </row>
    <row r="11847" spans="1:31">
      <c r="A11847">
        <v>20167</v>
      </c>
      <c r="B11847" t="s">
        <v>10440</v>
      </c>
      <c r="C11847" t="s">
        <v>33480</v>
      </c>
      <c r="D11847" t="s">
        <v>33476</v>
      </c>
      <c r="E11847"/>
      <c r="F11847"/>
      <c r="G11847"/>
      <c r="H11847"/>
      <c r="I11847"/>
      <c r="J11847"/>
      <c r="U11847" s="43"/>
      <c r="AE11847"/>
    </row>
    <row r="11848" spans="1:31">
      <c r="A11848">
        <v>20167</v>
      </c>
      <c r="B11848" t="s">
        <v>10441</v>
      </c>
      <c r="C11848" t="s">
        <v>33480</v>
      </c>
      <c r="D11848" t="s">
        <v>33476</v>
      </c>
      <c r="E11848"/>
      <c r="F11848"/>
      <c r="G11848"/>
      <c r="H11848"/>
      <c r="I11848"/>
      <c r="J11848"/>
      <c r="U11848" s="43"/>
      <c r="AE11848"/>
    </row>
    <row r="11849" spans="1:31">
      <c r="A11849">
        <v>20128</v>
      </c>
      <c r="B11849" t="s">
        <v>10442</v>
      </c>
      <c r="C11849" t="s">
        <v>33480</v>
      </c>
      <c r="D11849" t="s">
        <v>33476</v>
      </c>
      <c r="E11849"/>
      <c r="F11849"/>
      <c r="G11849"/>
      <c r="H11849"/>
      <c r="I11849"/>
      <c r="J11849"/>
      <c r="U11849" s="43"/>
      <c r="AE11849"/>
    </row>
    <row r="11850" spans="1:31">
      <c r="A11850">
        <v>20166</v>
      </c>
      <c r="B11850" t="s">
        <v>10442</v>
      </c>
      <c r="C11850" t="s">
        <v>33480</v>
      </c>
      <c r="D11850" t="e">
        <v>#N/A</v>
      </c>
      <c r="E11850"/>
      <c r="F11850"/>
      <c r="G11850"/>
      <c r="H11850"/>
      <c r="I11850"/>
      <c r="J11850"/>
      <c r="U11850" s="43"/>
      <c r="AE11850"/>
    </row>
    <row r="11851" spans="1:31">
      <c r="A11851">
        <v>20112</v>
      </c>
      <c r="B11851" t="s">
        <v>10443</v>
      </c>
      <c r="C11851" t="s">
        <v>33480</v>
      </c>
      <c r="D11851" t="s">
        <v>33476</v>
      </c>
      <c r="E11851"/>
      <c r="F11851"/>
      <c r="G11851"/>
      <c r="H11851"/>
      <c r="I11851"/>
      <c r="J11851"/>
      <c r="U11851" s="43"/>
      <c r="AE11851"/>
    </row>
    <row r="11852" spans="1:31">
      <c r="A11852">
        <v>20151</v>
      </c>
      <c r="B11852" t="s">
        <v>10444</v>
      </c>
      <c r="C11852" t="s">
        <v>33480</v>
      </c>
      <c r="D11852" t="s">
        <v>33476</v>
      </c>
      <c r="E11852"/>
      <c r="F11852"/>
      <c r="G11852"/>
      <c r="H11852"/>
      <c r="I11852"/>
      <c r="J11852"/>
      <c r="U11852" s="43"/>
      <c r="AE11852"/>
    </row>
    <row r="11853" spans="1:31">
      <c r="A11853">
        <v>20167</v>
      </c>
      <c r="B11853" t="s">
        <v>10445</v>
      </c>
      <c r="C11853" t="s">
        <v>33480</v>
      </c>
      <c r="D11853" t="s">
        <v>33476</v>
      </c>
      <c r="E11853"/>
      <c r="F11853"/>
      <c r="G11853"/>
      <c r="H11853"/>
      <c r="I11853"/>
      <c r="J11853"/>
      <c r="U11853" s="43"/>
      <c r="AE11853"/>
    </row>
    <row r="11854" spans="1:31">
      <c r="A11854">
        <v>20110</v>
      </c>
      <c r="B11854" t="s">
        <v>10446</v>
      </c>
      <c r="C11854" t="s">
        <v>33480</v>
      </c>
      <c r="D11854" t="s">
        <v>33476</v>
      </c>
      <c r="E11854"/>
      <c r="F11854"/>
      <c r="G11854"/>
      <c r="H11854"/>
      <c r="I11854"/>
      <c r="J11854"/>
      <c r="U11854" s="43"/>
      <c r="AE11854"/>
    </row>
    <row r="11855" spans="1:31">
      <c r="A11855">
        <v>20160</v>
      </c>
      <c r="B11855" t="s">
        <v>10447</v>
      </c>
      <c r="C11855" t="s">
        <v>33480</v>
      </c>
      <c r="D11855" t="s">
        <v>33476</v>
      </c>
      <c r="E11855"/>
      <c r="F11855"/>
      <c r="G11855"/>
      <c r="H11855"/>
      <c r="I11855"/>
      <c r="J11855"/>
      <c r="U11855" s="43"/>
      <c r="AE11855"/>
    </row>
    <row r="11856" spans="1:31">
      <c r="A11856">
        <v>20140</v>
      </c>
      <c r="B11856" t="s">
        <v>10448</v>
      </c>
      <c r="C11856" t="s">
        <v>33480</v>
      </c>
      <c r="D11856" t="s">
        <v>33476</v>
      </c>
      <c r="E11856"/>
      <c r="F11856"/>
      <c r="G11856"/>
      <c r="H11856"/>
      <c r="I11856"/>
      <c r="J11856"/>
      <c r="U11856" s="43"/>
      <c r="AE11856"/>
    </row>
    <row r="11857" spans="1:31">
      <c r="A11857">
        <v>20151</v>
      </c>
      <c r="B11857" t="s">
        <v>10449</v>
      </c>
      <c r="C11857" t="s">
        <v>33480</v>
      </c>
      <c r="D11857" t="s">
        <v>33476</v>
      </c>
      <c r="E11857"/>
      <c r="F11857"/>
      <c r="G11857"/>
      <c r="H11857"/>
      <c r="I11857"/>
      <c r="J11857"/>
      <c r="U11857" s="43"/>
      <c r="AE11857"/>
    </row>
    <row r="11858" spans="1:31">
      <c r="A11858">
        <v>20116</v>
      </c>
      <c r="B11858" t="s">
        <v>10450</v>
      </c>
      <c r="C11858" t="s">
        <v>33480</v>
      </c>
      <c r="D11858" t="e">
        <v>#N/A</v>
      </c>
      <c r="E11858"/>
      <c r="F11858"/>
      <c r="G11858"/>
      <c r="H11858"/>
      <c r="I11858"/>
      <c r="J11858"/>
      <c r="U11858" s="43"/>
      <c r="AE11858"/>
    </row>
    <row r="11859" spans="1:31">
      <c r="A11859">
        <v>20190</v>
      </c>
      <c r="B11859" t="s">
        <v>10451</v>
      </c>
      <c r="C11859" t="s">
        <v>33480</v>
      </c>
      <c r="D11859" t="e">
        <v>#N/A</v>
      </c>
      <c r="E11859"/>
      <c r="F11859"/>
      <c r="G11859"/>
      <c r="H11859"/>
      <c r="I11859"/>
      <c r="J11859"/>
      <c r="U11859" s="43"/>
      <c r="AE11859"/>
    </row>
    <row r="11860" spans="1:31">
      <c r="A11860">
        <v>20121</v>
      </c>
      <c r="B11860" t="s">
        <v>10452</v>
      </c>
      <c r="C11860" t="s">
        <v>33480</v>
      </c>
      <c r="D11860" t="s">
        <v>33476</v>
      </c>
      <c r="E11860"/>
      <c r="F11860"/>
      <c r="G11860"/>
      <c r="H11860"/>
      <c r="I11860"/>
      <c r="J11860"/>
      <c r="U11860" s="43"/>
      <c r="AE11860"/>
    </row>
    <row r="11861" spans="1:31">
      <c r="A11861">
        <v>20160</v>
      </c>
      <c r="B11861" t="s">
        <v>10453</v>
      </c>
      <c r="C11861" t="s">
        <v>33480</v>
      </c>
      <c r="D11861" t="s">
        <v>33476</v>
      </c>
      <c r="E11861"/>
      <c r="F11861"/>
      <c r="G11861"/>
      <c r="H11861"/>
      <c r="I11861"/>
      <c r="J11861"/>
      <c r="U11861" s="43"/>
      <c r="AE11861"/>
    </row>
    <row r="11862" spans="1:31">
      <c r="A11862">
        <v>20119</v>
      </c>
      <c r="B11862" t="s">
        <v>10454</v>
      </c>
      <c r="C11862" t="s">
        <v>33477</v>
      </c>
      <c r="D11862" t="e">
        <v>#N/A</v>
      </c>
      <c r="E11862"/>
      <c r="F11862"/>
      <c r="G11862"/>
      <c r="H11862"/>
      <c r="I11862"/>
      <c r="J11862"/>
      <c r="U11862" s="43"/>
      <c r="AE11862"/>
    </row>
    <row r="11863" spans="1:31">
      <c r="A11863">
        <v>20129</v>
      </c>
      <c r="B11863" t="s">
        <v>10455</v>
      </c>
      <c r="C11863" t="s">
        <v>33480</v>
      </c>
      <c r="D11863" t="e">
        <v>#N/A</v>
      </c>
      <c r="E11863"/>
      <c r="F11863"/>
      <c r="G11863"/>
      <c r="H11863"/>
      <c r="I11863"/>
      <c r="J11863"/>
      <c r="U11863" s="43"/>
      <c r="AE11863"/>
    </row>
    <row r="11864" spans="1:31">
      <c r="A11864">
        <v>20110</v>
      </c>
      <c r="B11864" t="s">
        <v>10456</v>
      </c>
      <c r="C11864" t="s">
        <v>33480</v>
      </c>
      <c r="D11864" t="s">
        <v>33476</v>
      </c>
      <c r="E11864"/>
      <c r="F11864"/>
      <c r="G11864"/>
      <c r="H11864"/>
      <c r="I11864"/>
      <c r="J11864"/>
      <c r="U11864" s="43"/>
      <c r="AE11864"/>
    </row>
    <row r="11865" spans="1:31">
      <c r="A11865">
        <v>20100</v>
      </c>
      <c r="B11865" t="s">
        <v>10457</v>
      </c>
      <c r="C11865" t="s">
        <v>33480</v>
      </c>
      <c r="D11865" t="s">
        <v>33476</v>
      </c>
      <c r="E11865"/>
      <c r="F11865"/>
      <c r="G11865"/>
      <c r="H11865"/>
      <c r="I11865"/>
      <c r="J11865"/>
      <c r="U11865" s="43"/>
      <c r="AE11865"/>
    </row>
    <row r="11866" spans="1:31">
      <c r="A11866">
        <v>20136</v>
      </c>
      <c r="B11866" t="s">
        <v>10458</v>
      </c>
      <c r="C11866" t="s">
        <v>33477</v>
      </c>
      <c r="D11866" t="s">
        <v>33482</v>
      </c>
      <c r="E11866"/>
      <c r="F11866"/>
      <c r="G11866"/>
      <c r="H11866"/>
      <c r="I11866"/>
      <c r="J11866"/>
      <c r="U11866" s="43"/>
      <c r="AE11866"/>
    </row>
    <row r="11867" spans="1:31">
      <c r="A11867">
        <v>20169</v>
      </c>
      <c r="B11867" t="s">
        <v>10459</v>
      </c>
      <c r="C11867" t="s">
        <v>33480</v>
      </c>
      <c r="D11867" t="e">
        <v>#N/A</v>
      </c>
      <c r="E11867"/>
      <c r="F11867"/>
      <c r="G11867"/>
      <c r="H11867"/>
      <c r="I11867"/>
      <c r="J11867"/>
      <c r="U11867" s="43"/>
      <c r="AE11867"/>
    </row>
    <row r="11868" spans="1:31">
      <c r="A11868">
        <v>20111</v>
      </c>
      <c r="B11868" t="s">
        <v>10460</v>
      </c>
      <c r="C11868" t="s">
        <v>33480</v>
      </c>
      <c r="D11868" t="e">
        <v>#N/A</v>
      </c>
      <c r="E11868"/>
      <c r="F11868"/>
      <c r="G11868"/>
      <c r="H11868"/>
      <c r="I11868"/>
      <c r="J11868"/>
      <c r="U11868" s="43"/>
      <c r="AE11868"/>
    </row>
    <row r="11869" spans="1:31">
      <c r="A11869">
        <v>20142</v>
      </c>
      <c r="B11869" t="s">
        <v>10461</v>
      </c>
      <c r="C11869" t="s">
        <v>33480</v>
      </c>
      <c r="D11869" t="e">
        <v>#N/A</v>
      </c>
      <c r="E11869"/>
      <c r="F11869"/>
      <c r="G11869"/>
      <c r="H11869"/>
      <c r="I11869"/>
      <c r="J11869"/>
      <c r="U11869" s="43"/>
      <c r="AE11869"/>
    </row>
    <row r="11870" spans="1:31">
      <c r="A11870">
        <v>20151</v>
      </c>
      <c r="B11870" t="s">
        <v>10462</v>
      </c>
      <c r="C11870" t="s">
        <v>33480</v>
      </c>
      <c r="D11870" t="s">
        <v>33476</v>
      </c>
      <c r="E11870"/>
      <c r="F11870"/>
      <c r="G11870"/>
      <c r="H11870"/>
      <c r="I11870"/>
      <c r="J11870"/>
      <c r="U11870" s="43"/>
      <c r="AE11870"/>
    </row>
    <row r="11871" spans="1:31">
      <c r="A11871">
        <v>20170</v>
      </c>
      <c r="B11871" t="s">
        <v>10463</v>
      </c>
      <c r="C11871" t="s">
        <v>33480</v>
      </c>
      <c r="D11871" t="s">
        <v>33476</v>
      </c>
      <c r="E11871"/>
      <c r="F11871"/>
      <c r="G11871"/>
      <c r="H11871"/>
      <c r="I11871"/>
      <c r="J11871"/>
      <c r="U11871" s="43"/>
      <c r="AE11871"/>
    </row>
    <row r="11872" spans="1:31">
      <c r="A11872">
        <v>20133</v>
      </c>
      <c r="B11872" t="s">
        <v>10464</v>
      </c>
      <c r="C11872" t="s">
        <v>33480</v>
      </c>
      <c r="D11872" t="s">
        <v>33476</v>
      </c>
      <c r="E11872"/>
      <c r="F11872"/>
      <c r="G11872"/>
      <c r="H11872"/>
      <c r="I11872"/>
      <c r="J11872"/>
      <c r="U11872" s="43"/>
      <c r="AE11872"/>
    </row>
    <row r="11873" spans="1:31">
      <c r="A11873">
        <v>20190</v>
      </c>
      <c r="B11873" t="s">
        <v>10465</v>
      </c>
      <c r="C11873" t="s">
        <v>33480</v>
      </c>
      <c r="D11873" t="e">
        <v>#N/A</v>
      </c>
      <c r="E11873"/>
      <c r="F11873"/>
      <c r="G11873"/>
      <c r="H11873"/>
      <c r="I11873"/>
      <c r="J11873"/>
      <c r="U11873" s="43"/>
      <c r="AE11873"/>
    </row>
    <row r="11874" spans="1:31">
      <c r="A11874">
        <v>20130</v>
      </c>
      <c r="B11874" t="s">
        <v>10466</v>
      </c>
      <c r="C11874" t="s">
        <v>33480</v>
      </c>
      <c r="D11874" t="s">
        <v>33476</v>
      </c>
      <c r="E11874"/>
      <c r="F11874"/>
      <c r="G11874"/>
      <c r="H11874"/>
      <c r="I11874"/>
      <c r="J11874"/>
      <c r="U11874" s="43"/>
      <c r="AE11874"/>
    </row>
    <row r="11875" spans="1:31">
      <c r="A11875">
        <v>20164</v>
      </c>
      <c r="B11875" t="s">
        <v>10467</v>
      </c>
      <c r="C11875" t="s">
        <v>33480</v>
      </c>
      <c r="D11875" t="e">
        <v>#N/A</v>
      </c>
      <c r="E11875"/>
      <c r="F11875"/>
      <c r="G11875"/>
      <c r="H11875"/>
      <c r="I11875"/>
      <c r="J11875"/>
      <c r="U11875" s="43"/>
      <c r="AE11875"/>
    </row>
    <row r="11876" spans="1:31">
      <c r="A11876">
        <v>20111</v>
      </c>
      <c r="B11876" t="s">
        <v>10468</v>
      </c>
      <c r="C11876" t="s">
        <v>33480</v>
      </c>
      <c r="D11876" t="e">
        <v>#N/A</v>
      </c>
      <c r="E11876"/>
      <c r="F11876"/>
      <c r="G11876"/>
      <c r="H11876"/>
      <c r="I11876"/>
      <c r="J11876"/>
      <c r="U11876" s="43"/>
      <c r="AE11876"/>
    </row>
    <row r="11877" spans="1:31">
      <c r="A11877">
        <v>20140</v>
      </c>
      <c r="B11877" t="s">
        <v>10469</v>
      </c>
      <c r="C11877" t="s">
        <v>33480</v>
      </c>
      <c r="D11877" t="s">
        <v>33476</v>
      </c>
      <c r="E11877"/>
      <c r="F11877"/>
      <c r="G11877"/>
      <c r="H11877"/>
      <c r="I11877"/>
      <c r="J11877"/>
      <c r="U11877" s="43"/>
      <c r="AE11877"/>
    </row>
    <row r="11878" spans="1:31">
      <c r="A11878">
        <v>20117</v>
      </c>
      <c r="B11878" t="s">
        <v>10470</v>
      </c>
      <c r="C11878" t="s">
        <v>33480</v>
      </c>
      <c r="D11878" t="s">
        <v>33476</v>
      </c>
      <c r="E11878"/>
      <c r="F11878"/>
      <c r="G11878"/>
      <c r="H11878"/>
      <c r="I11878"/>
      <c r="J11878"/>
      <c r="U11878" s="43"/>
      <c r="AE11878"/>
    </row>
    <row r="11879" spans="1:31">
      <c r="A11879">
        <v>20134</v>
      </c>
      <c r="B11879" t="s">
        <v>10471</v>
      </c>
      <c r="C11879" t="s">
        <v>33478</v>
      </c>
      <c r="D11879" t="s">
        <v>33476</v>
      </c>
      <c r="E11879"/>
      <c r="F11879"/>
      <c r="G11879"/>
      <c r="H11879"/>
      <c r="I11879"/>
      <c r="J11879"/>
      <c r="U11879" s="43"/>
      <c r="AE11879"/>
    </row>
    <row r="11880" spans="1:31">
      <c r="A11880">
        <v>20118</v>
      </c>
      <c r="B11880" t="s">
        <v>10472</v>
      </c>
      <c r="C11880" t="s">
        <v>33480</v>
      </c>
      <c r="D11880" t="s">
        <v>33476</v>
      </c>
      <c r="E11880"/>
      <c r="F11880"/>
      <c r="G11880"/>
      <c r="H11880"/>
      <c r="I11880"/>
      <c r="J11880"/>
      <c r="U11880" s="43"/>
      <c r="AE11880"/>
    </row>
    <row r="11881" spans="1:31">
      <c r="A11881">
        <v>20160</v>
      </c>
      <c r="B11881" t="s">
        <v>10472</v>
      </c>
      <c r="C11881" t="s">
        <v>33480</v>
      </c>
      <c r="D11881" t="s">
        <v>33476</v>
      </c>
      <c r="E11881"/>
      <c r="F11881"/>
      <c r="G11881"/>
      <c r="H11881"/>
      <c r="I11881"/>
      <c r="J11881"/>
      <c r="U11881" s="43"/>
      <c r="AE11881"/>
    </row>
    <row r="11882" spans="1:31">
      <c r="A11882">
        <v>20123</v>
      </c>
      <c r="B11882" t="s">
        <v>10473</v>
      </c>
      <c r="C11882" t="s">
        <v>33480</v>
      </c>
      <c r="D11882" t="s">
        <v>33476</v>
      </c>
      <c r="E11882"/>
      <c r="F11882"/>
      <c r="G11882"/>
      <c r="H11882"/>
      <c r="I11882"/>
      <c r="J11882"/>
      <c r="U11882" s="43"/>
      <c r="AE11882"/>
    </row>
    <row r="11883" spans="1:31">
      <c r="A11883">
        <v>20166</v>
      </c>
      <c r="B11883" t="s">
        <v>10473</v>
      </c>
      <c r="C11883" t="s">
        <v>33480</v>
      </c>
      <c r="D11883" t="e">
        <v>#N/A</v>
      </c>
      <c r="E11883"/>
      <c r="F11883"/>
      <c r="G11883"/>
      <c r="H11883"/>
      <c r="I11883"/>
      <c r="J11883"/>
      <c r="U11883" s="43"/>
      <c r="AE11883"/>
    </row>
    <row r="11884" spans="1:31">
      <c r="A11884">
        <v>20135</v>
      </c>
      <c r="B11884" t="s">
        <v>10474</v>
      </c>
      <c r="C11884" t="s">
        <v>33480</v>
      </c>
      <c r="D11884" t="e">
        <v>#N/A</v>
      </c>
      <c r="E11884"/>
      <c r="F11884"/>
      <c r="G11884"/>
      <c r="H11884"/>
      <c r="I11884"/>
      <c r="J11884"/>
      <c r="U11884" s="43"/>
      <c r="AE11884"/>
    </row>
    <row r="11885" spans="1:31">
      <c r="A11885">
        <v>20168</v>
      </c>
      <c r="B11885" t="s">
        <v>10475</v>
      </c>
      <c r="C11885" t="s">
        <v>33480</v>
      </c>
      <c r="D11885" t="e">
        <v>#N/A</v>
      </c>
      <c r="E11885"/>
      <c r="F11885"/>
      <c r="G11885"/>
      <c r="H11885"/>
      <c r="I11885"/>
      <c r="J11885"/>
      <c r="U11885" s="43"/>
      <c r="AE11885"/>
    </row>
    <row r="11886" spans="1:31">
      <c r="A11886">
        <v>20138</v>
      </c>
      <c r="B11886" t="s">
        <v>10476</v>
      </c>
      <c r="C11886" t="s">
        <v>33480</v>
      </c>
      <c r="D11886" t="e">
        <v>#N/A</v>
      </c>
      <c r="E11886"/>
      <c r="F11886"/>
      <c r="G11886"/>
      <c r="H11886"/>
      <c r="I11886"/>
      <c r="J11886"/>
      <c r="U11886" s="43"/>
      <c r="AE11886"/>
    </row>
    <row r="11887" spans="1:31">
      <c r="A11887">
        <v>20148</v>
      </c>
      <c r="B11887" t="s">
        <v>10477</v>
      </c>
      <c r="C11887" t="s">
        <v>33478</v>
      </c>
      <c r="D11887" t="e">
        <v>#N/A</v>
      </c>
      <c r="E11887"/>
      <c r="F11887"/>
      <c r="G11887"/>
      <c r="H11887"/>
      <c r="I11887"/>
      <c r="J11887"/>
      <c r="U11887" s="43"/>
      <c r="AE11887"/>
    </row>
    <row r="11888" spans="1:31">
      <c r="A11888">
        <v>20126</v>
      </c>
      <c r="B11888" t="s">
        <v>10478</v>
      </c>
      <c r="C11888" t="s">
        <v>33477</v>
      </c>
      <c r="D11888" t="e">
        <v>#N/A</v>
      </c>
      <c r="E11888"/>
      <c r="F11888"/>
      <c r="G11888"/>
      <c r="H11888"/>
      <c r="I11888"/>
      <c r="J11888"/>
      <c r="U11888" s="43"/>
      <c r="AE11888"/>
    </row>
    <row r="11889" spans="1:31">
      <c r="A11889">
        <v>20167</v>
      </c>
      <c r="B11889" t="s">
        <v>10479</v>
      </c>
      <c r="C11889" t="s">
        <v>33480</v>
      </c>
      <c r="D11889" t="s">
        <v>33476</v>
      </c>
      <c r="E11889"/>
      <c r="F11889"/>
      <c r="G11889"/>
      <c r="H11889"/>
      <c r="I11889"/>
      <c r="J11889"/>
      <c r="U11889" s="43"/>
      <c r="AE11889"/>
    </row>
    <row r="11890" spans="1:31">
      <c r="A11890">
        <v>20117</v>
      </c>
      <c r="B11890" t="s">
        <v>10480</v>
      </c>
      <c r="C11890" t="s">
        <v>33480</v>
      </c>
      <c r="D11890" t="s">
        <v>33476</v>
      </c>
      <c r="E11890"/>
      <c r="F11890"/>
      <c r="G11890"/>
      <c r="H11890"/>
      <c r="I11890"/>
      <c r="J11890"/>
      <c r="U11890" s="43"/>
      <c r="AE11890"/>
    </row>
    <row r="11891" spans="1:31">
      <c r="A11891">
        <v>20126</v>
      </c>
      <c r="B11891" t="s">
        <v>10481</v>
      </c>
      <c r="C11891" t="s">
        <v>33477</v>
      </c>
      <c r="D11891" t="e">
        <v>#N/A</v>
      </c>
      <c r="E11891"/>
      <c r="F11891"/>
      <c r="G11891"/>
      <c r="H11891"/>
      <c r="I11891"/>
      <c r="J11891"/>
      <c r="U11891" s="43"/>
      <c r="AE11891"/>
    </row>
    <row r="11892" spans="1:31">
      <c r="A11892">
        <v>20114</v>
      </c>
      <c r="B11892" t="s">
        <v>10482</v>
      </c>
      <c r="C11892" t="s">
        <v>33480</v>
      </c>
      <c r="D11892" t="e">
        <v>#N/A</v>
      </c>
      <c r="E11892"/>
      <c r="F11892"/>
      <c r="G11892"/>
      <c r="H11892"/>
      <c r="I11892"/>
      <c r="J11892"/>
      <c r="U11892" s="43"/>
      <c r="AE11892"/>
    </row>
    <row r="11893" spans="1:31">
      <c r="A11893">
        <v>20100</v>
      </c>
      <c r="B11893" t="s">
        <v>10483</v>
      </c>
      <c r="C11893" t="s">
        <v>33480</v>
      </c>
      <c r="D11893" t="s">
        <v>33476</v>
      </c>
      <c r="E11893"/>
      <c r="F11893"/>
      <c r="G11893"/>
      <c r="H11893"/>
      <c r="I11893"/>
      <c r="J11893"/>
      <c r="U11893" s="43"/>
      <c r="AE11893"/>
    </row>
    <row r="11894" spans="1:31">
      <c r="A11894">
        <v>20190</v>
      </c>
      <c r="B11894" t="s">
        <v>10484</v>
      </c>
      <c r="C11894" t="s">
        <v>33480</v>
      </c>
      <c r="D11894" t="e">
        <v>#N/A</v>
      </c>
      <c r="E11894"/>
      <c r="F11894"/>
      <c r="G11894"/>
      <c r="H11894"/>
      <c r="I11894"/>
      <c r="J11894"/>
      <c r="U11894" s="43"/>
      <c r="AE11894"/>
    </row>
    <row r="11895" spans="1:31">
      <c r="A11895">
        <v>20143</v>
      </c>
      <c r="B11895" t="s">
        <v>10485</v>
      </c>
      <c r="C11895" t="s">
        <v>33480</v>
      </c>
      <c r="D11895" t="e">
        <v>#N/A</v>
      </c>
      <c r="E11895"/>
      <c r="F11895"/>
      <c r="G11895"/>
      <c r="H11895"/>
      <c r="I11895"/>
      <c r="J11895"/>
      <c r="U11895" s="43"/>
      <c r="AE11895"/>
    </row>
    <row r="11896" spans="1:31">
      <c r="A11896">
        <v>20157</v>
      </c>
      <c r="B11896" t="s">
        <v>10486</v>
      </c>
      <c r="C11896" t="s">
        <v>33480</v>
      </c>
      <c r="D11896" t="e">
        <v>#N/A</v>
      </c>
      <c r="E11896"/>
      <c r="F11896"/>
      <c r="G11896"/>
      <c r="H11896"/>
      <c r="I11896"/>
      <c r="J11896"/>
      <c r="U11896" s="43"/>
      <c r="AE11896"/>
    </row>
    <row r="11897" spans="1:31">
      <c r="A11897">
        <v>20100</v>
      </c>
      <c r="B11897" t="s">
        <v>10487</v>
      </c>
      <c r="C11897" t="s">
        <v>33480</v>
      </c>
      <c r="D11897" t="s">
        <v>33476</v>
      </c>
      <c r="E11897"/>
      <c r="F11897"/>
      <c r="G11897"/>
      <c r="H11897"/>
      <c r="I11897"/>
      <c r="J11897"/>
      <c r="U11897" s="43"/>
      <c r="AE11897"/>
    </row>
    <row r="11898" spans="1:31">
      <c r="A11898">
        <v>20100</v>
      </c>
      <c r="B11898" t="s">
        <v>10488</v>
      </c>
      <c r="C11898" t="s">
        <v>33480</v>
      </c>
      <c r="D11898" t="s">
        <v>33476</v>
      </c>
      <c r="E11898"/>
      <c r="F11898"/>
      <c r="G11898"/>
      <c r="H11898"/>
      <c r="I11898"/>
      <c r="J11898"/>
      <c r="U11898" s="43"/>
      <c r="AE11898"/>
    </row>
    <row r="11899" spans="1:31">
      <c r="A11899">
        <v>20100</v>
      </c>
      <c r="B11899" t="s">
        <v>10489</v>
      </c>
      <c r="C11899" t="s">
        <v>33480</v>
      </c>
      <c r="D11899" t="s">
        <v>33476</v>
      </c>
      <c r="E11899"/>
      <c r="F11899"/>
      <c r="G11899"/>
      <c r="H11899"/>
      <c r="I11899"/>
      <c r="J11899"/>
      <c r="U11899" s="43"/>
      <c r="AE11899"/>
    </row>
    <row r="11900" spans="1:31">
      <c r="A11900">
        <v>20128</v>
      </c>
      <c r="B11900" t="s">
        <v>10490</v>
      </c>
      <c r="C11900" t="s">
        <v>33480</v>
      </c>
      <c r="D11900" t="s">
        <v>33476</v>
      </c>
      <c r="E11900"/>
      <c r="F11900"/>
      <c r="G11900"/>
      <c r="H11900"/>
      <c r="I11900"/>
      <c r="J11900"/>
      <c r="U11900" s="43"/>
      <c r="AE11900"/>
    </row>
    <row r="11901" spans="1:31">
      <c r="A11901">
        <v>20166</v>
      </c>
      <c r="B11901" t="s">
        <v>10490</v>
      </c>
      <c r="C11901" t="s">
        <v>33480</v>
      </c>
      <c r="D11901" t="e">
        <v>#N/A</v>
      </c>
      <c r="E11901"/>
      <c r="F11901"/>
      <c r="G11901"/>
      <c r="H11901"/>
      <c r="I11901"/>
      <c r="J11901"/>
      <c r="U11901" s="43"/>
      <c r="AE11901"/>
    </row>
    <row r="11902" spans="1:31">
      <c r="A11902">
        <v>20160</v>
      </c>
      <c r="B11902" t="s">
        <v>10491</v>
      </c>
      <c r="C11902" t="s">
        <v>33480</v>
      </c>
      <c r="D11902" t="s">
        <v>33476</v>
      </c>
      <c r="E11902"/>
      <c r="F11902"/>
      <c r="G11902"/>
      <c r="H11902"/>
      <c r="I11902"/>
      <c r="J11902"/>
      <c r="U11902" s="43"/>
      <c r="AE11902"/>
    </row>
    <row r="11903" spans="1:31">
      <c r="A11903">
        <v>20128</v>
      </c>
      <c r="B11903" t="s">
        <v>10492</v>
      </c>
      <c r="C11903" t="s">
        <v>33480</v>
      </c>
      <c r="D11903" t="s">
        <v>33476</v>
      </c>
      <c r="E11903"/>
      <c r="F11903"/>
      <c r="G11903"/>
      <c r="H11903"/>
      <c r="I11903"/>
      <c r="J11903"/>
      <c r="U11903" s="43"/>
      <c r="AE11903"/>
    </row>
    <row r="11904" spans="1:31">
      <c r="A11904">
        <v>20153</v>
      </c>
      <c r="B11904" t="s">
        <v>10493</v>
      </c>
      <c r="C11904" t="s">
        <v>33480</v>
      </c>
      <c r="D11904" t="e">
        <v>#N/A</v>
      </c>
      <c r="E11904"/>
      <c r="F11904"/>
      <c r="G11904"/>
      <c r="H11904"/>
      <c r="I11904"/>
      <c r="J11904"/>
      <c r="U11904" s="43"/>
      <c r="AE11904"/>
    </row>
    <row r="11905" spans="1:31">
      <c r="A11905">
        <v>20137</v>
      </c>
      <c r="B11905" t="s">
        <v>10494</v>
      </c>
      <c r="C11905" t="s">
        <v>33480</v>
      </c>
      <c r="D11905" t="e">
        <v>#N/A</v>
      </c>
      <c r="E11905"/>
      <c r="F11905"/>
      <c r="G11905"/>
      <c r="H11905"/>
      <c r="I11905"/>
      <c r="J11905"/>
      <c r="U11905" s="43"/>
      <c r="AE11905"/>
    </row>
    <row r="11906" spans="1:31">
      <c r="A11906">
        <v>20160</v>
      </c>
      <c r="B11906" t="s">
        <v>10495</v>
      </c>
      <c r="C11906" t="s">
        <v>33480</v>
      </c>
      <c r="D11906" t="s">
        <v>33476</v>
      </c>
      <c r="E11906"/>
      <c r="F11906"/>
      <c r="G11906"/>
      <c r="H11906"/>
      <c r="I11906"/>
      <c r="J11906"/>
      <c r="U11906" s="43"/>
      <c r="AE11906"/>
    </row>
    <row r="11907" spans="1:31">
      <c r="A11907">
        <v>20170</v>
      </c>
      <c r="B11907" t="s">
        <v>10496</v>
      </c>
      <c r="C11907" t="s">
        <v>33480</v>
      </c>
      <c r="D11907" t="s">
        <v>33476</v>
      </c>
      <c r="E11907"/>
      <c r="F11907"/>
      <c r="G11907"/>
      <c r="H11907"/>
      <c r="I11907"/>
      <c r="J11907"/>
      <c r="U11907" s="43"/>
      <c r="AE11907"/>
    </row>
    <row r="11908" spans="1:31">
      <c r="A11908">
        <v>20139</v>
      </c>
      <c r="B11908" t="s">
        <v>10497</v>
      </c>
      <c r="C11908" t="s">
        <v>33480</v>
      </c>
      <c r="D11908" t="e">
        <v>#N/A</v>
      </c>
      <c r="E11908"/>
      <c r="F11908"/>
      <c r="G11908"/>
      <c r="H11908"/>
      <c r="I11908"/>
      <c r="J11908"/>
      <c r="U11908" s="43"/>
      <c r="AE11908"/>
    </row>
    <row r="11909" spans="1:31">
      <c r="A11909">
        <v>20165</v>
      </c>
      <c r="B11909" t="s">
        <v>10498</v>
      </c>
      <c r="C11909" t="s">
        <v>33480</v>
      </c>
      <c r="D11909" t="e">
        <v>#N/A</v>
      </c>
      <c r="E11909"/>
      <c r="F11909"/>
      <c r="G11909"/>
      <c r="H11909"/>
      <c r="I11909"/>
      <c r="J11909"/>
      <c r="U11909" s="43"/>
      <c r="AE11909"/>
    </row>
    <row r="11910" spans="1:31">
      <c r="A11910">
        <v>20141</v>
      </c>
      <c r="B11910" t="s">
        <v>10499</v>
      </c>
      <c r="C11910" t="s">
        <v>33477</v>
      </c>
      <c r="D11910" t="s">
        <v>33476</v>
      </c>
      <c r="E11910"/>
      <c r="F11910"/>
      <c r="G11910"/>
      <c r="H11910"/>
      <c r="I11910"/>
      <c r="J11910"/>
      <c r="U11910" s="43"/>
      <c r="AE11910"/>
    </row>
    <row r="11911" spans="1:31">
      <c r="A11911">
        <v>20112</v>
      </c>
      <c r="B11911" t="s">
        <v>10500</v>
      </c>
      <c r="C11911" t="s">
        <v>33480</v>
      </c>
      <c r="D11911" t="s">
        <v>33476</v>
      </c>
      <c r="E11911"/>
      <c r="F11911"/>
      <c r="G11911"/>
      <c r="H11911"/>
      <c r="I11911"/>
      <c r="J11911"/>
      <c r="U11911" s="43"/>
      <c r="AE11911"/>
    </row>
    <row r="11912" spans="1:31">
      <c r="A11912">
        <v>20140</v>
      </c>
      <c r="B11912" t="s">
        <v>10501</v>
      </c>
      <c r="C11912" t="s">
        <v>33480</v>
      </c>
      <c r="D11912" t="s">
        <v>33476</v>
      </c>
      <c r="E11912"/>
      <c r="F11912"/>
      <c r="G11912"/>
      <c r="H11912"/>
      <c r="I11912"/>
      <c r="J11912"/>
      <c r="U11912" s="43"/>
      <c r="AE11912"/>
    </row>
    <row r="11913" spans="1:31">
      <c r="A11913">
        <v>20171</v>
      </c>
      <c r="B11913" t="s">
        <v>10502</v>
      </c>
      <c r="C11913" t="s">
        <v>33480</v>
      </c>
      <c r="D11913" t="s">
        <v>33476</v>
      </c>
      <c r="E11913"/>
      <c r="F11913"/>
      <c r="G11913"/>
      <c r="H11913"/>
      <c r="I11913"/>
      <c r="J11913"/>
      <c r="U11913" s="43"/>
      <c r="AE11913"/>
    </row>
    <row r="11914" spans="1:31">
      <c r="A11914">
        <v>20160</v>
      </c>
      <c r="B11914" t="s">
        <v>10503</v>
      </c>
      <c r="C11914" t="s">
        <v>33480</v>
      </c>
      <c r="D11914" t="s">
        <v>33476</v>
      </c>
      <c r="E11914"/>
      <c r="F11914"/>
      <c r="G11914"/>
      <c r="H11914"/>
      <c r="I11914"/>
      <c r="J11914"/>
      <c r="U11914" s="43"/>
      <c r="AE11914"/>
    </row>
    <row r="11915" spans="1:31">
      <c r="A11915">
        <v>20117</v>
      </c>
      <c r="B11915" t="s">
        <v>10504</v>
      </c>
      <c r="C11915" t="s">
        <v>33480</v>
      </c>
      <c r="D11915" t="s">
        <v>33476</v>
      </c>
      <c r="E11915"/>
      <c r="F11915"/>
      <c r="G11915"/>
      <c r="H11915"/>
      <c r="I11915"/>
      <c r="J11915"/>
      <c r="U11915" s="43"/>
      <c r="AE11915"/>
    </row>
    <row r="11916" spans="1:31">
      <c r="A11916">
        <v>20140</v>
      </c>
      <c r="B11916" t="s">
        <v>10505</v>
      </c>
      <c r="C11916" t="s">
        <v>33480</v>
      </c>
      <c r="D11916" t="s">
        <v>33476</v>
      </c>
      <c r="E11916"/>
      <c r="F11916"/>
      <c r="G11916"/>
      <c r="H11916"/>
      <c r="I11916"/>
      <c r="J11916"/>
      <c r="U11916" s="43"/>
      <c r="AE11916"/>
    </row>
    <row r="11917" spans="1:31">
      <c r="A11917">
        <v>20113</v>
      </c>
      <c r="B11917" t="s">
        <v>10506</v>
      </c>
      <c r="C11917" t="s">
        <v>33480</v>
      </c>
      <c r="D11917" t="s">
        <v>33476</v>
      </c>
      <c r="E11917"/>
      <c r="F11917"/>
      <c r="G11917"/>
      <c r="H11917"/>
      <c r="I11917"/>
      <c r="J11917"/>
      <c r="U11917" s="43"/>
      <c r="AE11917"/>
    </row>
    <row r="11918" spans="1:31">
      <c r="A11918">
        <v>20112</v>
      </c>
      <c r="B11918" t="s">
        <v>10507</v>
      </c>
      <c r="C11918" t="s">
        <v>33480</v>
      </c>
      <c r="D11918" t="s">
        <v>33476</v>
      </c>
      <c r="E11918"/>
      <c r="F11918"/>
      <c r="G11918"/>
      <c r="H11918"/>
      <c r="I11918"/>
      <c r="J11918"/>
      <c r="U11918" s="43"/>
      <c r="AE11918"/>
    </row>
    <row r="11919" spans="1:31">
      <c r="A11919">
        <v>20125</v>
      </c>
      <c r="B11919" t="s">
        <v>10508</v>
      </c>
      <c r="C11919" t="s">
        <v>33478</v>
      </c>
      <c r="D11919" t="s">
        <v>33482</v>
      </c>
      <c r="E11919"/>
      <c r="F11919"/>
      <c r="G11919"/>
      <c r="H11919"/>
      <c r="I11919"/>
      <c r="J11919"/>
      <c r="U11919" s="43"/>
      <c r="AE11919"/>
    </row>
    <row r="11920" spans="1:31">
      <c r="A11920">
        <v>20147</v>
      </c>
      <c r="B11920" t="s">
        <v>10509</v>
      </c>
      <c r="C11920" t="s">
        <v>33480</v>
      </c>
      <c r="D11920" t="s">
        <v>33476</v>
      </c>
      <c r="E11920"/>
      <c r="F11920"/>
      <c r="G11920"/>
      <c r="H11920"/>
      <c r="I11920"/>
      <c r="J11920"/>
      <c r="U11920" s="43"/>
      <c r="AE11920"/>
    </row>
    <row r="11921" spans="1:31">
      <c r="A11921">
        <v>20150</v>
      </c>
      <c r="B11921" t="s">
        <v>10510</v>
      </c>
      <c r="C11921" t="s">
        <v>33480</v>
      </c>
      <c r="D11921" t="e">
        <v>#N/A</v>
      </c>
      <c r="E11921"/>
      <c r="F11921"/>
      <c r="G11921"/>
      <c r="H11921"/>
      <c r="I11921"/>
      <c r="J11921"/>
      <c r="U11921" s="43"/>
      <c r="AE11921"/>
    </row>
    <row r="11922" spans="1:31">
      <c r="A11922">
        <v>20150</v>
      </c>
      <c r="B11922" t="s">
        <v>10510</v>
      </c>
      <c r="C11922" t="s">
        <v>33480</v>
      </c>
      <c r="D11922" t="e">
        <v>#N/A</v>
      </c>
      <c r="E11922"/>
      <c r="F11922"/>
      <c r="G11922"/>
      <c r="H11922"/>
      <c r="I11922"/>
      <c r="J11922"/>
      <c r="U11922" s="43"/>
      <c r="AE11922"/>
    </row>
    <row r="11923" spans="1:31">
      <c r="A11923">
        <v>20134</v>
      </c>
      <c r="B11923" t="s">
        <v>10511</v>
      </c>
      <c r="C11923" t="s">
        <v>33478</v>
      </c>
      <c r="D11923" t="s">
        <v>33476</v>
      </c>
      <c r="E11923"/>
      <c r="F11923"/>
      <c r="G11923"/>
      <c r="H11923"/>
      <c r="I11923"/>
      <c r="J11923"/>
      <c r="U11923" s="43"/>
      <c r="AE11923"/>
    </row>
    <row r="11924" spans="1:31">
      <c r="A11924">
        <v>20147</v>
      </c>
      <c r="B11924" t="s">
        <v>10512</v>
      </c>
      <c r="C11924" t="s">
        <v>33480</v>
      </c>
      <c r="D11924" t="s">
        <v>33476</v>
      </c>
      <c r="E11924"/>
      <c r="F11924"/>
      <c r="G11924"/>
      <c r="H11924"/>
      <c r="I11924"/>
      <c r="J11924"/>
      <c r="U11924" s="43"/>
      <c r="AE11924"/>
    </row>
    <row r="11925" spans="1:31">
      <c r="A11925">
        <v>20121</v>
      </c>
      <c r="B11925" t="s">
        <v>10513</v>
      </c>
      <c r="C11925" t="s">
        <v>33480</v>
      </c>
      <c r="D11925" t="s">
        <v>33476</v>
      </c>
      <c r="E11925"/>
      <c r="F11925"/>
      <c r="G11925"/>
      <c r="H11925"/>
      <c r="I11925"/>
      <c r="J11925"/>
      <c r="U11925" s="43"/>
      <c r="AE11925"/>
    </row>
    <row r="11926" spans="1:31">
      <c r="A11926">
        <v>20167</v>
      </c>
      <c r="B11926" t="s">
        <v>10514</v>
      </c>
      <c r="C11926" t="s">
        <v>33480</v>
      </c>
      <c r="D11926" t="s">
        <v>33476</v>
      </c>
      <c r="E11926"/>
      <c r="F11926"/>
      <c r="G11926"/>
      <c r="H11926"/>
      <c r="I11926"/>
      <c r="J11926"/>
      <c r="U11926" s="43"/>
      <c r="AE11926"/>
    </row>
    <row r="11927" spans="1:31">
      <c r="A11927">
        <v>20140</v>
      </c>
      <c r="B11927" t="s">
        <v>10515</v>
      </c>
      <c r="C11927" t="s">
        <v>33480</v>
      </c>
      <c r="D11927" t="s">
        <v>33476</v>
      </c>
      <c r="E11927"/>
      <c r="F11927"/>
      <c r="G11927"/>
      <c r="H11927"/>
      <c r="I11927"/>
      <c r="J11927"/>
      <c r="U11927" s="43"/>
      <c r="AE11927"/>
    </row>
    <row r="11928" spans="1:31">
      <c r="A11928">
        <v>20115</v>
      </c>
      <c r="B11928" t="s">
        <v>10516</v>
      </c>
      <c r="C11928" t="s">
        <v>33480</v>
      </c>
      <c r="D11928" t="s">
        <v>33476</v>
      </c>
      <c r="E11928"/>
      <c r="F11928"/>
      <c r="G11928"/>
      <c r="H11928"/>
      <c r="I11928"/>
      <c r="J11928"/>
      <c r="U11928" s="43"/>
      <c r="AE11928"/>
    </row>
    <row r="11929" spans="1:31">
      <c r="A11929">
        <v>20131</v>
      </c>
      <c r="B11929" t="s">
        <v>10517</v>
      </c>
      <c r="C11929" t="s">
        <v>33480</v>
      </c>
      <c r="D11929" t="e">
        <v>#N/A</v>
      </c>
      <c r="E11929"/>
      <c r="F11929"/>
      <c r="G11929"/>
      <c r="H11929"/>
      <c r="I11929"/>
      <c r="J11929"/>
      <c r="U11929" s="43"/>
      <c r="AE11929"/>
    </row>
    <row r="11930" spans="1:31">
      <c r="A11930">
        <v>20166</v>
      </c>
      <c r="B11930" t="s">
        <v>10518</v>
      </c>
      <c r="C11930" t="s">
        <v>33480</v>
      </c>
      <c r="D11930" t="e">
        <v>#N/A</v>
      </c>
      <c r="E11930"/>
      <c r="F11930"/>
      <c r="G11930"/>
      <c r="H11930"/>
      <c r="I11930"/>
      <c r="J11930"/>
      <c r="U11930" s="43"/>
      <c r="AE11930"/>
    </row>
    <row r="11931" spans="1:31">
      <c r="A11931">
        <v>20123</v>
      </c>
      <c r="B11931" t="s">
        <v>10519</v>
      </c>
      <c r="C11931" t="s">
        <v>33480</v>
      </c>
      <c r="D11931" t="s">
        <v>33476</v>
      </c>
      <c r="E11931"/>
      <c r="F11931"/>
      <c r="G11931"/>
      <c r="H11931"/>
      <c r="I11931"/>
      <c r="J11931"/>
      <c r="U11931" s="43"/>
      <c r="AE11931"/>
    </row>
    <row r="11932" spans="1:31">
      <c r="A11932">
        <v>20125</v>
      </c>
      <c r="B11932" t="s">
        <v>10520</v>
      </c>
      <c r="C11932" t="s">
        <v>33478</v>
      </c>
      <c r="D11932" t="s">
        <v>33482</v>
      </c>
      <c r="E11932"/>
      <c r="F11932"/>
      <c r="G11932"/>
      <c r="H11932"/>
      <c r="I11932"/>
      <c r="J11932"/>
      <c r="U11932" s="43"/>
      <c r="AE11932"/>
    </row>
    <row r="11933" spans="1:31">
      <c r="A11933">
        <v>20160</v>
      </c>
      <c r="B11933" t="s">
        <v>10520</v>
      </c>
      <c r="C11933" t="s">
        <v>33480</v>
      </c>
      <c r="D11933" t="s">
        <v>33476</v>
      </c>
      <c r="E11933"/>
      <c r="F11933"/>
      <c r="G11933"/>
      <c r="H11933"/>
      <c r="I11933"/>
      <c r="J11933"/>
      <c r="U11933" s="43"/>
      <c r="AE11933"/>
    </row>
    <row r="11934" spans="1:31">
      <c r="A11934">
        <v>20137</v>
      </c>
      <c r="B11934" t="s">
        <v>10521</v>
      </c>
      <c r="C11934" t="s">
        <v>33480</v>
      </c>
      <c r="D11934" t="e">
        <v>#N/A</v>
      </c>
      <c r="E11934"/>
      <c r="F11934"/>
      <c r="G11934"/>
      <c r="H11934"/>
      <c r="I11934"/>
      <c r="J11934"/>
      <c r="U11934" s="43"/>
      <c r="AE11934"/>
    </row>
    <row r="11935" spans="1:31">
      <c r="A11935">
        <v>20110</v>
      </c>
      <c r="B11935" t="s">
        <v>10522</v>
      </c>
      <c r="C11935" t="s">
        <v>33480</v>
      </c>
      <c r="D11935" t="s">
        <v>33476</v>
      </c>
      <c r="E11935"/>
      <c r="F11935"/>
      <c r="G11935"/>
      <c r="H11935"/>
      <c r="I11935"/>
      <c r="J11935"/>
      <c r="U11935" s="43"/>
      <c r="AE11935"/>
    </row>
    <row r="11936" spans="1:31">
      <c r="A11936">
        <v>20142</v>
      </c>
      <c r="B11936" t="s">
        <v>10523</v>
      </c>
      <c r="C11936" t="s">
        <v>33480</v>
      </c>
      <c r="D11936" t="e">
        <v>#N/A</v>
      </c>
      <c r="E11936"/>
      <c r="F11936"/>
      <c r="G11936"/>
      <c r="H11936"/>
      <c r="I11936"/>
      <c r="J11936"/>
      <c r="U11936" s="43"/>
      <c r="AE11936"/>
    </row>
    <row r="11937" spans="1:31">
      <c r="A11937">
        <v>20122</v>
      </c>
      <c r="B11937" t="s">
        <v>10524</v>
      </c>
      <c r="C11937" t="s">
        <v>33477</v>
      </c>
      <c r="D11937" t="s">
        <v>33476</v>
      </c>
      <c r="E11937"/>
      <c r="F11937"/>
      <c r="G11937"/>
      <c r="H11937"/>
      <c r="I11937"/>
      <c r="J11937"/>
      <c r="U11937" s="43"/>
      <c r="AE11937"/>
    </row>
    <row r="11938" spans="1:31">
      <c r="A11938">
        <v>20160</v>
      </c>
      <c r="B11938" t="s">
        <v>10525</v>
      </c>
      <c r="C11938" t="s">
        <v>33480</v>
      </c>
      <c r="D11938" t="s">
        <v>33476</v>
      </c>
      <c r="E11938"/>
      <c r="F11938"/>
      <c r="G11938"/>
      <c r="H11938"/>
      <c r="I11938"/>
      <c r="J11938"/>
      <c r="U11938" s="43"/>
      <c r="AE11938"/>
    </row>
    <row r="11939" spans="1:31">
      <c r="A11939">
        <v>20121</v>
      </c>
      <c r="B11939" t="s">
        <v>10526</v>
      </c>
      <c r="C11939" t="s">
        <v>33480</v>
      </c>
      <c r="D11939" t="s">
        <v>33476</v>
      </c>
      <c r="E11939"/>
      <c r="F11939"/>
      <c r="G11939"/>
      <c r="H11939"/>
      <c r="I11939"/>
      <c r="J11939"/>
      <c r="U11939" s="43"/>
      <c r="AE11939"/>
    </row>
    <row r="11940" spans="1:31">
      <c r="A11940">
        <v>20121</v>
      </c>
      <c r="B11940" t="s">
        <v>10527</v>
      </c>
      <c r="C11940" t="s">
        <v>33480</v>
      </c>
      <c r="D11940" t="s">
        <v>33476</v>
      </c>
      <c r="E11940"/>
      <c r="F11940"/>
      <c r="G11940"/>
      <c r="H11940"/>
      <c r="I11940"/>
      <c r="J11940"/>
      <c r="U11940" s="43"/>
      <c r="AE11940"/>
    </row>
    <row r="11941" spans="1:31">
      <c r="A11941">
        <v>20121</v>
      </c>
      <c r="B11941" t="s">
        <v>10528</v>
      </c>
      <c r="C11941" t="s">
        <v>33480</v>
      </c>
      <c r="D11941" t="s">
        <v>33476</v>
      </c>
      <c r="E11941"/>
      <c r="F11941"/>
      <c r="G11941"/>
      <c r="H11941"/>
      <c r="I11941"/>
      <c r="J11941"/>
      <c r="U11941" s="43"/>
      <c r="AE11941"/>
    </row>
    <row r="11942" spans="1:31">
      <c r="A11942">
        <v>20134</v>
      </c>
      <c r="B11942" t="s">
        <v>10529</v>
      </c>
      <c r="C11942" t="s">
        <v>33478</v>
      </c>
      <c r="D11942" t="s">
        <v>33476</v>
      </c>
      <c r="E11942"/>
      <c r="F11942"/>
      <c r="G11942"/>
      <c r="H11942"/>
      <c r="I11942"/>
      <c r="J11942"/>
      <c r="U11942" s="43"/>
      <c r="AE11942"/>
    </row>
    <row r="11943" spans="1:31">
      <c r="A11943">
        <v>20145</v>
      </c>
      <c r="B11943" t="s">
        <v>10530</v>
      </c>
      <c r="C11943" t="s">
        <v>33480</v>
      </c>
      <c r="D11943" t="s">
        <v>33476</v>
      </c>
      <c r="E11943"/>
      <c r="F11943"/>
      <c r="G11943"/>
      <c r="H11943"/>
      <c r="I11943"/>
      <c r="J11943"/>
      <c r="U11943" s="43"/>
      <c r="AE11943"/>
    </row>
    <row r="11944" spans="1:31">
      <c r="A11944">
        <v>20145</v>
      </c>
      <c r="B11944" t="s">
        <v>10530</v>
      </c>
      <c r="C11944" t="s">
        <v>33480</v>
      </c>
      <c r="D11944" t="s">
        <v>33476</v>
      </c>
      <c r="E11944"/>
      <c r="F11944"/>
      <c r="G11944"/>
      <c r="H11944"/>
      <c r="I11944"/>
      <c r="J11944"/>
      <c r="U11944" s="43"/>
      <c r="AE11944"/>
    </row>
    <row r="11945" spans="1:31">
      <c r="A11945">
        <v>20151</v>
      </c>
      <c r="B11945" t="s">
        <v>10531</v>
      </c>
      <c r="C11945" t="s">
        <v>33480</v>
      </c>
      <c r="D11945" t="s">
        <v>33476</v>
      </c>
      <c r="E11945"/>
      <c r="F11945"/>
      <c r="G11945"/>
      <c r="H11945"/>
      <c r="I11945"/>
      <c r="J11945"/>
      <c r="U11945" s="43"/>
      <c r="AE11945"/>
    </row>
    <row r="11946" spans="1:31">
      <c r="A11946">
        <v>20167</v>
      </c>
      <c r="B11946" t="s">
        <v>10532</v>
      </c>
      <c r="C11946" t="s">
        <v>33480</v>
      </c>
      <c r="D11946" t="s">
        <v>33476</v>
      </c>
      <c r="E11946"/>
      <c r="F11946"/>
      <c r="G11946"/>
      <c r="H11946"/>
      <c r="I11946"/>
      <c r="J11946"/>
      <c r="U11946" s="43"/>
      <c r="AE11946"/>
    </row>
    <row r="11947" spans="1:31">
      <c r="A11947">
        <v>20100</v>
      </c>
      <c r="B11947" t="s">
        <v>10533</v>
      </c>
      <c r="C11947" t="s">
        <v>33480</v>
      </c>
      <c r="D11947" t="s">
        <v>33476</v>
      </c>
      <c r="E11947"/>
      <c r="F11947"/>
      <c r="G11947"/>
      <c r="H11947"/>
      <c r="I11947"/>
      <c r="J11947"/>
      <c r="U11947" s="43"/>
      <c r="AE11947"/>
    </row>
    <row r="11948" spans="1:31">
      <c r="A11948">
        <v>20140</v>
      </c>
      <c r="B11948" t="s">
        <v>10534</v>
      </c>
      <c r="C11948" t="s">
        <v>33480</v>
      </c>
      <c r="D11948" t="s">
        <v>33476</v>
      </c>
      <c r="E11948"/>
      <c r="F11948"/>
      <c r="G11948"/>
      <c r="H11948"/>
      <c r="I11948"/>
      <c r="J11948"/>
      <c r="U11948" s="43"/>
      <c r="AE11948"/>
    </row>
    <row r="11949" spans="1:31">
      <c r="A11949">
        <v>20140</v>
      </c>
      <c r="B11949" t="s">
        <v>10534</v>
      </c>
      <c r="C11949" t="s">
        <v>33480</v>
      </c>
      <c r="D11949" t="s">
        <v>33476</v>
      </c>
      <c r="E11949"/>
      <c r="F11949"/>
      <c r="G11949"/>
      <c r="H11949"/>
      <c r="I11949"/>
      <c r="J11949"/>
      <c r="U11949" s="43"/>
      <c r="AE11949"/>
    </row>
    <row r="11950" spans="1:31">
      <c r="A11950">
        <v>20127</v>
      </c>
      <c r="B11950" t="s">
        <v>10535</v>
      </c>
      <c r="C11950" t="s">
        <v>33480</v>
      </c>
      <c r="D11950" t="e">
        <v>#N/A</v>
      </c>
      <c r="E11950"/>
      <c r="F11950"/>
      <c r="G11950"/>
      <c r="H11950"/>
      <c r="I11950"/>
      <c r="J11950"/>
      <c r="U11950" s="43"/>
      <c r="AE11950"/>
    </row>
    <row r="11951" spans="1:31">
      <c r="A11951">
        <v>20147</v>
      </c>
      <c r="B11951" t="s">
        <v>10536</v>
      </c>
      <c r="C11951" t="s">
        <v>33480</v>
      </c>
      <c r="D11951" t="s">
        <v>33476</v>
      </c>
      <c r="E11951"/>
      <c r="F11951"/>
      <c r="G11951"/>
      <c r="H11951"/>
      <c r="I11951"/>
      <c r="J11951"/>
      <c r="U11951" s="43"/>
      <c r="AE11951"/>
    </row>
    <row r="11952" spans="1:31">
      <c r="A11952">
        <v>20125</v>
      </c>
      <c r="B11952" t="s">
        <v>10537</v>
      </c>
      <c r="C11952" t="s">
        <v>33478</v>
      </c>
      <c r="D11952" t="s">
        <v>33482</v>
      </c>
      <c r="E11952"/>
      <c r="F11952"/>
      <c r="G11952"/>
      <c r="H11952"/>
      <c r="I11952"/>
      <c r="J11952"/>
      <c r="U11952" s="43"/>
      <c r="AE11952"/>
    </row>
    <row r="11953" spans="1:31">
      <c r="A11953">
        <v>20140</v>
      </c>
      <c r="B11953" t="s">
        <v>10538</v>
      </c>
      <c r="C11953" t="s">
        <v>33480</v>
      </c>
      <c r="D11953" t="s">
        <v>33476</v>
      </c>
      <c r="E11953"/>
      <c r="F11953"/>
      <c r="G11953"/>
      <c r="H11953"/>
      <c r="I11953"/>
      <c r="J11953"/>
      <c r="U11953" s="43"/>
      <c r="AE11953"/>
    </row>
    <row r="11954" spans="1:31">
      <c r="A11954">
        <v>20152</v>
      </c>
      <c r="B11954" t="s">
        <v>10539</v>
      </c>
      <c r="C11954" t="s">
        <v>33480</v>
      </c>
      <c r="D11954" t="e">
        <v>#N/A</v>
      </c>
      <c r="E11954"/>
      <c r="F11954"/>
      <c r="G11954"/>
      <c r="H11954"/>
      <c r="I11954"/>
      <c r="J11954"/>
      <c r="U11954" s="43"/>
      <c r="AE11954"/>
    </row>
    <row r="11955" spans="1:31">
      <c r="A11955">
        <v>20146</v>
      </c>
      <c r="B11955" t="s">
        <v>10540</v>
      </c>
      <c r="C11955" t="s">
        <v>33480</v>
      </c>
      <c r="D11955" t="s">
        <v>33476</v>
      </c>
      <c r="E11955"/>
      <c r="F11955"/>
      <c r="G11955"/>
      <c r="H11955"/>
      <c r="I11955"/>
      <c r="J11955"/>
      <c r="U11955" s="43"/>
      <c r="AE11955"/>
    </row>
    <row r="11956" spans="1:31">
      <c r="A11956">
        <v>20151</v>
      </c>
      <c r="B11956" t="s">
        <v>10541</v>
      </c>
      <c r="C11956" t="s">
        <v>33480</v>
      </c>
      <c r="D11956" t="s">
        <v>33476</v>
      </c>
      <c r="E11956"/>
      <c r="F11956"/>
      <c r="G11956"/>
      <c r="H11956"/>
      <c r="I11956"/>
      <c r="J11956"/>
      <c r="U11956" s="43"/>
      <c r="AE11956"/>
    </row>
    <row r="11957" spans="1:31">
      <c r="A11957">
        <v>20137</v>
      </c>
      <c r="B11957" t="s">
        <v>10542</v>
      </c>
      <c r="C11957" t="s">
        <v>33480</v>
      </c>
      <c r="D11957" t="e">
        <v>#N/A</v>
      </c>
      <c r="E11957"/>
      <c r="F11957"/>
      <c r="G11957"/>
      <c r="H11957"/>
      <c r="I11957"/>
      <c r="J11957"/>
      <c r="U11957" s="43"/>
      <c r="AE11957"/>
    </row>
    <row r="11958" spans="1:31">
      <c r="A11958">
        <v>20170</v>
      </c>
      <c r="B11958" t="s">
        <v>10542</v>
      </c>
      <c r="C11958" t="s">
        <v>33480</v>
      </c>
      <c r="D11958" t="s">
        <v>33476</v>
      </c>
      <c r="E11958"/>
      <c r="F11958"/>
      <c r="G11958"/>
      <c r="H11958"/>
      <c r="I11958"/>
      <c r="J11958"/>
      <c r="U11958" s="43"/>
      <c r="AE11958"/>
    </row>
    <row r="11959" spans="1:31">
      <c r="A11959">
        <v>20112</v>
      </c>
      <c r="B11959" t="s">
        <v>10543</v>
      </c>
      <c r="C11959" t="s">
        <v>33480</v>
      </c>
      <c r="D11959" t="s">
        <v>33476</v>
      </c>
      <c r="E11959"/>
      <c r="F11959"/>
      <c r="G11959"/>
      <c r="H11959"/>
      <c r="I11959"/>
      <c r="J11959"/>
      <c r="U11959" s="43"/>
      <c r="AE11959"/>
    </row>
    <row r="11960" spans="1:31">
      <c r="A11960">
        <v>20143</v>
      </c>
      <c r="B11960" t="s">
        <v>10544</v>
      </c>
      <c r="C11960" t="s">
        <v>33480</v>
      </c>
      <c r="D11960" t="e">
        <v>#N/A</v>
      </c>
      <c r="E11960"/>
      <c r="F11960"/>
      <c r="G11960"/>
      <c r="H11960"/>
      <c r="I11960"/>
      <c r="J11960"/>
      <c r="U11960" s="43"/>
      <c r="AE11960"/>
    </row>
    <row r="11961" spans="1:31">
      <c r="A11961">
        <v>20190</v>
      </c>
      <c r="B11961" t="s">
        <v>10545</v>
      </c>
      <c r="C11961" t="s">
        <v>33480</v>
      </c>
      <c r="D11961" t="e">
        <v>#N/A</v>
      </c>
      <c r="E11961"/>
      <c r="F11961"/>
      <c r="G11961"/>
      <c r="H11961"/>
      <c r="I11961"/>
      <c r="J11961"/>
      <c r="U11961" s="43"/>
      <c r="AE11961"/>
    </row>
    <row r="11962" spans="1:31">
      <c r="A11962">
        <v>20134</v>
      </c>
      <c r="B11962" t="s">
        <v>10546</v>
      </c>
      <c r="C11962" t="s">
        <v>33478</v>
      </c>
      <c r="D11962" t="s">
        <v>33476</v>
      </c>
      <c r="E11962"/>
      <c r="F11962"/>
      <c r="G11962"/>
      <c r="H11962"/>
      <c r="I11962"/>
      <c r="J11962"/>
      <c r="U11962" s="43"/>
      <c r="AE11962"/>
    </row>
    <row r="11963" spans="1:31">
      <c r="A11963">
        <v>20167</v>
      </c>
      <c r="B11963" t="s">
        <v>10547</v>
      </c>
      <c r="C11963" t="s">
        <v>33480</v>
      </c>
      <c r="D11963" t="s">
        <v>33476</v>
      </c>
      <c r="E11963"/>
      <c r="F11963"/>
      <c r="G11963"/>
      <c r="H11963"/>
      <c r="I11963"/>
      <c r="J11963"/>
      <c r="U11963" s="43"/>
      <c r="AE11963"/>
    </row>
    <row r="11964" spans="1:31">
      <c r="A11964">
        <v>20163</v>
      </c>
      <c r="B11964" t="s">
        <v>10548</v>
      </c>
      <c r="C11964" t="s">
        <v>33477</v>
      </c>
      <c r="D11964" t="s">
        <v>33482</v>
      </c>
      <c r="E11964"/>
      <c r="F11964"/>
      <c r="G11964"/>
      <c r="H11964"/>
      <c r="I11964"/>
      <c r="J11964"/>
      <c r="U11964" s="43"/>
      <c r="AE11964"/>
    </row>
    <row r="11965" spans="1:31">
      <c r="A11965">
        <v>20117</v>
      </c>
      <c r="B11965" t="s">
        <v>10549</v>
      </c>
      <c r="C11965" t="s">
        <v>33480</v>
      </c>
      <c r="D11965" t="s">
        <v>33476</v>
      </c>
      <c r="E11965"/>
      <c r="F11965"/>
      <c r="G11965"/>
      <c r="H11965"/>
      <c r="I11965"/>
      <c r="J11965"/>
      <c r="U11965" s="43"/>
      <c r="AE11965"/>
    </row>
    <row r="11966" spans="1:31">
      <c r="A11966">
        <v>20133</v>
      </c>
      <c r="B11966" t="s">
        <v>10550</v>
      </c>
      <c r="C11966" t="s">
        <v>33480</v>
      </c>
      <c r="D11966" t="s">
        <v>33476</v>
      </c>
      <c r="E11966"/>
      <c r="F11966"/>
      <c r="G11966"/>
      <c r="H11966"/>
      <c r="I11966"/>
      <c r="J11966"/>
      <c r="U11966" s="43"/>
      <c r="AE11966"/>
    </row>
    <row r="11967" spans="1:31">
      <c r="A11967">
        <v>20128</v>
      </c>
      <c r="B11967" t="s">
        <v>10551</v>
      </c>
      <c r="C11967" t="s">
        <v>33480</v>
      </c>
      <c r="D11967" t="s">
        <v>33476</v>
      </c>
      <c r="E11967"/>
      <c r="F11967"/>
      <c r="G11967"/>
      <c r="H11967"/>
      <c r="I11967"/>
      <c r="J11967"/>
      <c r="U11967" s="43"/>
      <c r="AE11967"/>
    </row>
    <row r="11968" spans="1:31">
      <c r="A11968">
        <v>20167</v>
      </c>
      <c r="B11968" t="s">
        <v>10552</v>
      </c>
      <c r="C11968" t="s">
        <v>33480</v>
      </c>
      <c r="D11968" t="s">
        <v>33476</v>
      </c>
      <c r="E11968"/>
      <c r="F11968"/>
      <c r="G11968"/>
      <c r="H11968"/>
      <c r="I11968"/>
      <c r="J11968"/>
      <c r="U11968" s="43"/>
      <c r="AE11968"/>
    </row>
    <row r="11969" spans="1:31">
      <c r="A11969">
        <v>20172</v>
      </c>
      <c r="B11969" t="s">
        <v>10553</v>
      </c>
      <c r="C11969" t="s">
        <v>33480</v>
      </c>
      <c r="D11969" t="e">
        <v>#N/A</v>
      </c>
      <c r="E11969"/>
      <c r="F11969"/>
      <c r="G11969"/>
      <c r="H11969"/>
      <c r="I11969"/>
      <c r="J11969"/>
      <c r="U11969" s="43"/>
      <c r="AE11969"/>
    </row>
    <row r="11970" spans="1:31">
      <c r="A11970">
        <v>20118</v>
      </c>
      <c r="B11970" t="s">
        <v>10554</v>
      </c>
      <c r="C11970" t="s">
        <v>33480</v>
      </c>
      <c r="D11970" t="s">
        <v>33476</v>
      </c>
      <c r="E11970"/>
      <c r="F11970"/>
      <c r="G11970"/>
      <c r="H11970"/>
      <c r="I11970"/>
      <c r="J11970"/>
      <c r="U11970" s="43"/>
      <c r="AE11970"/>
    </row>
    <row r="11971" spans="1:31">
      <c r="A11971">
        <v>20160</v>
      </c>
      <c r="B11971" t="s">
        <v>10554</v>
      </c>
      <c r="C11971" t="s">
        <v>33480</v>
      </c>
      <c r="D11971" t="s">
        <v>33476</v>
      </c>
      <c r="E11971"/>
      <c r="F11971"/>
      <c r="G11971"/>
      <c r="H11971"/>
      <c r="I11971"/>
      <c r="J11971"/>
      <c r="U11971" s="43"/>
      <c r="AE11971"/>
    </row>
    <row r="11972" spans="1:31">
      <c r="A11972">
        <v>20110</v>
      </c>
      <c r="B11972" t="s">
        <v>10555</v>
      </c>
      <c r="C11972" t="s">
        <v>33480</v>
      </c>
      <c r="D11972" t="s">
        <v>33476</v>
      </c>
      <c r="E11972"/>
      <c r="F11972"/>
      <c r="G11972"/>
      <c r="H11972"/>
      <c r="I11972"/>
      <c r="J11972"/>
      <c r="U11972" s="43"/>
      <c r="AE11972"/>
    </row>
    <row r="11973" spans="1:31">
      <c r="A11973">
        <v>20167</v>
      </c>
      <c r="B11973" t="s">
        <v>10556</v>
      </c>
      <c r="C11973" t="s">
        <v>33480</v>
      </c>
      <c r="D11973" t="s">
        <v>33476</v>
      </c>
      <c r="E11973"/>
      <c r="F11973"/>
      <c r="G11973"/>
      <c r="H11973"/>
      <c r="I11973"/>
      <c r="J11973"/>
      <c r="U11973" s="43"/>
      <c r="AE11973"/>
    </row>
    <row r="11974" spans="1:31">
      <c r="A11974">
        <v>20116</v>
      </c>
      <c r="B11974" t="s">
        <v>10557</v>
      </c>
      <c r="C11974" t="s">
        <v>33480</v>
      </c>
      <c r="D11974" t="e">
        <v>#N/A</v>
      </c>
      <c r="E11974"/>
      <c r="F11974"/>
      <c r="G11974"/>
      <c r="H11974"/>
      <c r="I11974"/>
      <c r="J11974"/>
      <c r="U11974" s="43"/>
      <c r="AE11974"/>
    </row>
    <row r="11975" spans="1:31">
      <c r="A11975">
        <v>20173</v>
      </c>
      <c r="B11975" t="s">
        <v>10558</v>
      </c>
      <c r="C11975" t="s">
        <v>33480</v>
      </c>
      <c r="D11975" t="s">
        <v>33482</v>
      </c>
      <c r="E11975"/>
      <c r="F11975"/>
      <c r="G11975"/>
      <c r="H11975"/>
      <c r="I11975"/>
      <c r="J11975"/>
      <c r="U11975" s="43"/>
      <c r="AE11975"/>
    </row>
    <row r="11976" spans="1:31">
      <c r="A11976">
        <v>20132</v>
      </c>
      <c r="B11976" t="s">
        <v>10559</v>
      </c>
      <c r="C11976" t="s">
        <v>33478</v>
      </c>
      <c r="D11976" t="e">
        <v>#N/A</v>
      </c>
      <c r="E11976"/>
      <c r="F11976"/>
      <c r="G11976"/>
      <c r="H11976"/>
      <c r="I11976"/>
      <c r="J11976"/>
      <c r="U11976" s="43"/>
      <c r="AE11976"/>
    </row>
    <row r="11977" spans="1:31">
      <c r="A11977">
        <v>20190</v>
      </c>
      <c r="B11977" t="s">
        <v>10560</v>
      </c>
      <c r="C11977" t="s">
        <v>33480</v>
      </c>
      <c r="D11977" t="e">
        <v>#N/A</v>
      </c>
      <c r="E11977"/>
      <c r="F11977"/>
      <c r="G11977"/>
      <c r="H11977"/>
      <c r="I11977"/>
      <c r="J11977"/>
      <c r="U11977" s="43"/>
      <c r="AE11977"/>
    </row>
    <row r="11978" spans="1:31">
      <c r="A11978">
        <v>20124</v>
      </c>
      <c r="B11978" t="s">
        <v>10561</v>
      </c>
      <c r="C11978" t="s">
        <v>33480</v>
      </c>
      <c r="D11978" t="e">
        <v>#N/A</v>
      </c>
      <c r="E11978"/>
      <c r="F11978"/>
      <c r="G11978"/>
      <c r="H11978"/>
      <c r="I11978"/>
      <c r="J11978"/>
      <c r="U11978" s="43"/>
      <c r="AE11978"/>
    </row>
    <row r="11979" spans="1:31">
      <c r="A11979">
        <v>20144</v>
      </c>
      <c r="B11979" t="s">
        <v>10561</v>
      </c>
      <c r="C11979" t="s">
        <v>33480</v>
      </c>
      <c r="D11979" t="e">
        <v>#N/A</v>
      </c>
      <c r="E11979"/>
      <c r="F11979"/>
      <c r="G11979"/>
      <c r="H11979"/>
      <c r="I11979"/>
      <c r="J11979"/>
      <c r="U11979" s="43"/>
      <c r="AE11979"/>
    </row>
    <row r="11980" spans="1:31">
      <c r="A11980">
        <v>20112</v>
      </c>
      <c r="B11980" t="s">
        <v>10562</v>
      </c>
      <c r="C11980" t="s">
        <v>33480</v>
      </c>
      <c r="D11980" t="s">
        <v>33476</v>
      </c>
      <c r="E11980"/>
      <c r="F11980"/>
      <c r="G11980"/>
      <c r="H11980"/>
      <c r="I11980"/>
      <c r="J11980"/>
      <c r="U11980" s="43"/>
      <c r="AE11980"/>
    </row>
    <row r="11981" spans="1:31">
      <c r="A11981">
        <v>20270</v>
      </c>
      <c r="B11981" t="s">
        <v>10563</v>
      </c>
      <c r="C11981" t="s">
        <v>33480</v>
      </c>
      <c r="D11981" t="s">
        <v>33476</v>
      </c>
      <c r="E11981"/>
      <c r="F11981"/>
      <c r="G11981"/>
      <c r="H11981"/>
      <c r="I11981"/>
      <c r="J11981"/>
      <c r="U11981" s="43"/>
      <c r="AE11981"/>
    </row>
    <row r="11982" spans="1:31">
      <c r="A11982">
        <v>20244</v>
      </c>
      <c r="B11982" t="s">
        <v>10564</v>
      </c>
      <c r="C11982" t="s">
        <v>33477</v>
      </c>
      <c r="D11982" t="s">
        <v>33476</v>
      </c>
      <c r="E11982"/>
      <c r="F11982"/>
      <c r="G11982"/>
      <c r="H11982"/>
      <c r="I11982"/>
      <c r="J11982"/>
      <c r="U11982" s="43"/>
      <c r="AE11982"/>
    </row>
    <row r="11983" spans="1:31">
      <c r="A11983">
        <v>20212</v>
      </c>
      <c r="B11983" t="s">
        <v>10565</v>
      </c>
      <c r="C11983" t="s">
        <v>33480</v>
      </c>
      <c r="D11983" t="s">
        <v>33476</v>
      </c>
      <c r="E11983"/>
      <c r="F11983"/>
      <c r="G11983"/>
      <c r="H11983"/>
      <c r="I11983"/>
      <c r="J11983"/>
      <c r="U11983" s="43"/>
      <c r="AE11983"/>
    </row>
    <row r="11984" spans="1:31">
      <c r="A11984">
        <v>20224</v>
      </c>
      <c r="B11984" t="s">
        <v>10566</v>
      </c>
      <c r="C11984" t="s">
        <v>33478</v>
      </c>
      <c r="D11984" t="s">
        <v>33476</v>
      </c>
      <c r="E11984"/>
      <c r="F11984"/>
      <c r="G11984"/>
      <c r="H11984"/>
      <c r="I11984"/>
      <c r="J11984"/>
      <c r="U11984" s="43"/>
      <c r="AE11984"/>
    </row>
    <row r="11985" spans="1:31">
      <c r="A11985">
        <v>20224</v>
      </c>
      <c r="B11985" t="s">
        <v>10566</v>
      </c>
      <c r="C11985" t="s">
        <v>33478</v>
      </c>
      <c r="D11985" t="s">
        <v>33476</v>
      </c>
      <c r="E11985"/>
      <c r="F11985"/>
      <c r="G11985"/>
      <c r="H11985"/>
      <c r="I11985"/>
      <c r="J11985"/>
      <c r="U11985" s="43"/>
      <c r="AE11985"/>
    </row>
    <row r="11986" spans="1:31">
      <c r="A11986">
        <v>20270</v>
      </c>
      <c r="B11986" t="s">
        <v>10567</v>
      </c>
      <c r="C11986" t="s">
        <v>33480</v>
      </c>
      <c r="D11986" t="s">
        <v>33476</v>
      </c>
      <c r="E11986"/>
      <c r="F11986"/>
      <c r="G11986"/>
      <c r="H11986"/>
      <c r="I11986"/>
      <c r="J11986"/>
      <c r="U11986" s="43"/>
      <c r="AE11986"/>
    </row>
    <row r="11987" spans="1:31">
      <c r="A11987">
        <v>20270</v>
      </c>
      <c r="B11987" t="s">
        <v>10567</v>
      </c>
      <c r="C11987" t="s">
        <v>33480</v>
      </c>
      <c r="D11987" t="s">
        <v>33476</v>
      </c>
      <c r="E11987"/>
      <c r="F11987"/>
      <c r="G11987"/>
      <c r="H11987"/>
      <c r="I11987"/>
      <c r="J11987"/>
      <c r="U11987" s="43"/>
      <c r="AE11987"/>
    </row>
    <row r="11988" spans="1:31">
      <c r="A11988">
        <v>20220</v>
      </c>
      <c r="B11988" t="s">
        <v>10568</v>
      </c>
      <c r="C11988" t="s">
        <v>33480</v>
      </c>
      <c r="D11988" t="s">
        <v>33476</v>
      </c>
      <c r="E11988"/>
      <c r="F11988"/>
      <c r="G11988"/>
      <c r="H11988"/>
      <c r="I11988"/>
      <c r="J11988"/>
      <c r="U11988" s="43"/>
      <c r="AE11988"/>
    </row>
    <row r="11989" spans="1:31">
      <c r="A11989">
        <v>20251</v>
      </c>
      <c r="B11989" t="s">
        <v>10569</v>
      </c>
      <c r="C11989" t="s">
        <v>33480</v>
      </c>
      <c r="D11989" t="s">
        <v>33476</v>
      </c>
      <c r="E11989"/>
      <c r="F11989"/>
      <c r="G11989"/>
      <c r="H11989"/>
      <c r="I11989"/>
      <c r="J11989"/>
      <c r="U11989" s="43"/>
      <c r="AE11989"/>
    </row>
    <row r="11990" spans="1:31">
      <c r="A11990">
        <v>20212</v>
      </c>
      <c r="B11990" t="s">
        <v>10570</v>
      </c>
      <c r="C11990" t="s">
        <v>33480</v>
      </c>
      <c r="D11990" t="s">
        <v>33476</v>
      </c>
      <c r="E11990"/>
      <c r="F11990"/>
      <c r="G11990"/>
      <c r="H11990"/>
      <c r="I11990"/>
      <c r="J11990"/>
      <c r="U11990" s="43"/>
      <c r="AE11990"/>
    </row>
    <row r="11991" spans="1:31">
      <c r="A11991">
        <v>20272</v>
      </c>
      <c r="B11991" t="s">
        <v>10571</v>
      </c>
      <c r="C11991" t="s">
        <v>33480</v>
      </c>
      <c r="D11991" t="s">
        <v>33476</v>
      </c>
      <c r="E11991"/>
      <c r="F11991"/>
      <c r="G11991"/>
      <c r="H11991"/>
      <c r="I11991"/>
      <c r="J11991"/>
      <c r="U11991" s="43"/>
      <c r="AE11991"/>
    </row>
    <row r="11992" spans="1:31">
      <c r="A11992">
        <v>20270</v>
      </c>
      <c r="B11992" t="s">
        <v>10572</v>
      </c>
      <c r="C11992" t="s">
        <v>33480</v>
      </c>
      <c r="D11992" t="s">
        <v>33476</v>
      </c>
      <c r="E11992"/>
      <c r="F11992"/>
      <c r="G11992"/>
      <c r="H11992"/>
      <c r="I11992"/>
      <c r="J11992"/>
      <c r="U11992" s="43"/>
      <c r="AE11992"/>
    </row>
    <row r="11993" spans="1:31">
      <c r="A11993">
        <v>20220</v>
      </c>
      <c r="B11993" t="s">
        <v>10573</v>
      </c>
      <c r="C11993" t="s">
        <v>33480</v>
      </c>
      <c r="D11993" t="s">
        <v>33476</v>
      </c>
      <c r="E11993"/>
      <c r="F11993"/>
      <c r="G11993"/>
      <c r="H11993"/>
      <c r="I11993"/>
      <c r="J11993"/>
      <c r="U11993" s="43"/>
      <c r="AE11993"/>
    </row>
    <row r="11994" spans="1:31">
      <c r="A11994">
        <v>20276</v>
      </c>
      <c r="B11994" t="s">
        <v>10574</v>
      </c>
      <c r="C11994" t="s">
        <v>33477</v>
      </c>
      <c r="D11994" t="s">
        <v>33476</v>
      </c>
      <c r="E11994"/>
      <c r="F11994"/>
      <c r="G11994"/>
      <c r="H11994"/>
      <c r="I11994"/>
      <c r="J11994"/>
      <c r="U11994" s="43"/>
      <c r="AE11994"/>
    </row>
    <row r="11995" spans="1:31">
      <c r="A11995">
        <v>20225</v>
      </c>
      <c r="B11995" t="s">
        <v>10575</v>
      </c>
      <c r="C11995" t="s">
        <v>33477</v>
      </c>
      <c r="D11995" t="s">
        <v>33476</v>
      </c>
      <c r="E11995"/>
      <c r="F11995"/>
      <c r="G11995"/>
      <c r="H11995"/>
      <c r="I11995"/>
      <c r="J11995"/>
      <c r="U11995" s="43"/>
      <c r="AE11995"/>
    </row>
    <row r="11996" spans="1:31">
      <c r="A11996">
        <v>20253</v>
      </c>
      <c r="B11996" t="s">
        <v>10576</v>
      </c>
      <c r="C11996" t="s">
        <v>33480</v>
      </c>
      <c r="D11996" t="s">
        <v>33476</v>
      </c>
      <c r="E11996"/>
      <c r="F11996"/>
      <c r="G11996"/>
      <c r="H11996"/>
      <c r="I11996"/>
      <c r="J11996"/>
      <c r="U11996" s="43"/>
      <c r="AE11996"/>
    </row>
    <row r="11997" spans="1:31">
      <c r="A11997">
        <v>20228</v>
      </c>
      <c r="B11997" t="s">
        <v>10577</v>
      </c>
      <c r="C11997" t="s">
        <v>33480</v>
      </c>
      <c r="D11997" t="s">
        <v>33476</v>
      </c>
      <c r="E11997"/>
      <c r="F11997"/>
      <c r="G11997"/>
      <c r="H11997"/>
      <c r="I11997"/>
      <c r="J11997"/>
      <c r="U11997" s="43"/>
      <c r="AE11997"/>
    </row>
    <row r="11998" spans="1:31">
      <c r="A11998">
        <v>20200</v>
      </c>
      <c r="B11998" t="s">
        <v>10578</v>
      </c>
      <c r="C11998" t="s">
        <v>33480</v>
      </c>
      <c r="D11998" t="e">
        <v>#N/A</v>
      </c>
      <c r="E11998"/>
      <c r="F11998"/>
      <c r="G11998"/>
      <c r="H11998"/>
      <c r="I11998"/>
      <c r="J11998"/>
      <c r="U11998" s="43"/>
      <c r="AE11998"/>
    </row>
    <row r="11999" spans="1:31">
      <c r="A11999">
        <v>20200</v>
      </c>
      <c r="B11999" t="s">
        <v>10578</v>
      </c>
      <c r="C11999" t="s">
        <v>33480</v>
      </c>
      <c r="D11999" t="e">
        <v>#N/A</v>
      </c>
      <c r="E11999"/>
      <c r="F11999"/>
      <c r="G11999"/>
      <c r="H11999"/>
      <c r="I11999"/>
      <c r="J11999"/>
      <c r="U11999" s="43"/>
      <c r="AE11999"/>
    </row>
    <row r="12000" spans="1:31">
      <c r="A12000">
        <v>20600</v>
      </c>
      <c r="B12000" t="s">
        <v>10578</v>
      </c>
      <c r="C12000" t="s">
        <v>33480</v>
      </c>
      <c r="D12000" t="e">
        <v>#N/A</v>
      </c>
      <c r="E12000"/>
      <c r="F12000"/>
      <c r="G12000"/>
      <c r="H12000"/>
      <c r="I12000"/>
      <c r="J12000"/>
      <c r="U12000" s="43"/>
      <c r="AE12000"/>
    </row>
    <row r="12001" spans="1:31">
      <c r="A12001">
        <v>20226</v>
      </c>
      <c r="B12001" t="s">
        <v>10579</v>
      </c>
      <c r="C12001" t="s">
        <v>33480</v>
      </c>
      <c r="D12001" t="s">
        <v>33476</v>
      </c>
      <c r="E12001"/>
      <c r="F12001"/>
      <c r="G12001"/>
      <c r="H12001"/>
      <c r="I12001"/>
      <c r="J12001"/>
      <c r="U12001" s="43"/>
      <c r="AE12001"/>
    </row>
    <row r="12002" spans="1:31">
      <c r="A12002">
        <v>20226</v>
      </c>
      <c r="B12002" t="s">
        <v>10579</v>
      </c>
      <c r="C12002" t="s">
        <v>33480</v>
      </c>
      <c r="D12002" t="s">
        <v>33476</v>
      </c>
      <c r="E12002"/>
      <c r="F12002"/>
      <c r="G12002"/>
      <c r="H12002"/>
      <c r="I12002"/>
      <c r="J12002"/>
      <c r="U12002" s="43"/>
      <c r="AE12002"/>
    </row>
    <row r="12003" spans="1:31">
      <c r="A12003">
        <v>20252</v>
      </c>
      <c r="B12003" t="s">
        <v>10580</v>
      </c>
      <c r="C12003" t="s">
        <v>33477</v>
      </c>
      <c r="D12003" t="s">
        <v>33476</v>
      </c>
      <c r="E12003"/>
      <c r="F12003"/>
      <c r="G12003"/>
      <c r="H12003"/>
      <c r="I12003"/>
      <c r="J12003"/>
      <c r="U12003" s="43"/>
      <c r="AE12003"/>
    </row>
    <row r="12004" spans="1:31">
      <c r="A12004">
        <v>20620</v>
      </c>
      <c r="B12004" t="s">
        <v>10581</v>
      </c>
      <c r="C12004" t="s">
        <v>33480</v>
      </c>
      <c r="D12004" t="s">
        <v>33476</v>
      </c>
      <c r="E12004"/>
      <c r="F12004"/>
      <c r="G12004"/>
      <c r="H12004"/>
      <c r="I12004"/>
      <c r="J12004"/>
      <c r="U12004" s="43"/>
      <c r="AE12004"/>
    </row>
    <row r="12005" spans="1:31">
      <c r="A12005">
        <v>20620</v>
      </c>
      <c r="B12005" t="s">
        <v>10581</v>
      </c>
      <c r="C12005" t="s">
        <v>33480</v>
      </c>
      <c r="D12005" t="s">
        <v>33476</v>
      </c>
      <c r="E12005"/>
      <c r="F12005"/>
      <c r="G12005"/>
      <c r="H12005"/>
      <c r="I12005"/>
      <c r="J12005"/>
      <c r="U12005" s="43"/>
      <c r="AE12005"/>
    </row>
    <row r="12006" spans="1:31">
      <c r="A12006">
        <v>20235</v>
      </c>
      <c r="B12006" t="s">
        <v>10582</v>
      </c>
      <c r="C12006" t="s">
        <v>33480</v>
      </c>
      <c r="D12006" t="s">
        <v>33476</v>
      </c>
      <c r="E12006"/>
      <c r="F12006"/>
      <c r="G12006"/>
      <c r="H12006"/>
      <c r="I12006"/>
      <c r="J12006"/>
      <c r="U12006" s="43"/>
      <c r="AE12006"/>
    </row>
    <row r="12007" spans="1:31">
      <c r="A12007">
        <v>20290</v>
      </c>
      <c r="B12007" t="s">
        <v>10583</v>
      </c>
      <c r="C12007" t="s">
        <v>33480</v>
      </c>
      <c r="D12007" t="s">
        <v>33476</v>
      </c>
      <c r="E12007"/>
      <c r="F12007"/>
      <c r="G12007"/>
      <c r="H12007"/>
      <c r="I12007"/>
      <c r="J12007"/>
      <c r="U12007" s="43"/>
      <c r="AE12007"/>
    </row>
    <row r="12008" spans="1:31">
      <c r="A12008">
        <v>20290</v>
      </c>
      <c r="B12008" t="s">
        <v>10583</v>
      </c>
      <c r="C12008" t="s">
        <v>33480</v>
      </c>
      <c r="D12008" t="s">
        <v>33476</v>
      </c>
      <c r="E12008"/>
      <c r="F12008"/>
      <c r="G12008"/>
      <c r="H12008"/>
      <c r="I12008"/>
      <c r="J12008"/>
      <c r="U12008" s="43"/>
      <c r="AE12008"/>
    </row>
    <row r="12009" spans="1:31">
      <c r="A12009">
        <v>20222</v>
      </c>
      <c r="B12009" t="s">
        <v>10584</v>
      </c>
      <c r="C12009" t="s">
        <v>33480</v>
      </c>
      <c r="D12009" t="s">
        <v>33476</v>
      </c>
      <c r="E12009"/>
      <c r="F12009"/>
      <c r="G12009"/>
      <c r="H12009"/>
      <c r="I12009"/>
      <c r="J12009"/>
      <c r="U12009" s="43"/>
      <c r="AE12009"/>
    </row>
    <row r="12010" spans="1:31">
      <c r="A12010">
        <v>20222</v>
      </c>
      <c r="B12010" t="s">
        <v>10584</v>
      </c>
      <c r="C12010" t="s">
        <v>33480</v>
      </c>
      <c r="D12010" t="s">
        <v>33476</v>
      </c>
      <c r="E12010"/>
      <c r="F12010"/>
      <c r="G12010"/>
      <c r="H12010"/>
      <c r="I12010"/>
      <c r="J12010"/>
      <c r="U12010" s="43"/>
      <c r="AE12010"/>
    </row>
    <row r="12011" spans="1:31">
      <c r="A12011">
        <v>20222</v>
      </c>
      <c r="B12011" t="s">
        <v>10584</v>
      </c>
      <c r="C12011" t="s">
        <v>33480</v>
      </c>
      <c r="D12011" t="s">
        <v>33476</v>
      </c>
      <c r="E12011"/>
      <c r="F12011"/>
      <c r="G12011"/>
      <c r="H12011"/>
      <c r="I12011"/>
      <c r="J12011"/>
      <c r="U12011" s="43"/>
      <c r="AE12011"/>
    </row>
    <row r="12012" spans="1:31">
      <c r="A12012">
        <v>20212</v>
      </c>
      <c r="B12012" t="s">
        <v>10585</v>
      </c>
      <c r="C12012" t="s">
        <v>33480</v>
      </c>
      <c r="D12012" t="s">
        <v>33476</v>
      </c>
      <c r="E12012"/>
      <c r="F12012"/>
      <c r="G12012"/>
      <c r="H12012"/>
      <c r="I12012"/>
      <c r="J12012"/>
      <c r="U12012" s="43"/>
      <c r="AE12012"/>
    </row>
    <row r="12013" spans="1:31">
      <c r="A12013">
        <v>20228</v>
      </c>
      <c r="B12013" t="s">
        <v>10586</v>
      </c>
      <c r="C12013" t="s">
        <v>33480</v>
      </c>
      <c r="D12013" t="s">
        <v>33476</v>
      </c>
      <c r="E12013"/>
      <c r="F12013"/>
      <c r="G12013"/>
      <c r="H12013"/>
      <c r="I12013"/>
      <c r="J12013"/>
      <c r="U12013" s="43"/>
      <c r="AE12013"/>
    </row>
    <row r="12014" spans="1:31">
      <c r="A12014">
        <v>20224</v>
      </c>
      <c r="B12014" t="s">
        <v>10587</v>
      </c>
      <c r="C12014" t="s">
        <v>33478</v>
      </c>
      <c r="D12014" t="s">
        <v>33476</v>
      </c>
      <c r="E12014"/>
      <c r="F12014"/>
      <c r="G12014"/>
      <c r="H12014"/>
      <c r="I12014"/>
      <c r="J12014"/>
      <c r="U12014" s="43"/>
      <c r="AE12014"/>
    </row>
    <row r="12015" spans="1:31">
      <c r="A12015">
        <v>20214</v>
      </c>
      <c r="B12015" t="s">
        <v>10588</v>
      </c>
      <c r="C12015" t="s">
        <v>33480</v>
      </c>
      <c r="D12015" t="s">
        <v>33476</v>
      </c>
      <c r="E12015"/>
      <c r="F12015"/>
      <c r="G12015"/>
      <c r="H12015"/>
      <c r="I12015"/>
      <c r="J12015"/>
      <c r="U12015" s="43"/>
      <c r="AE12015"/>
    </row>
    <row r="12016" spans="1:31">
      <c r="A12016">
        <v>20214</v>
      </c>
      <c r="B12016" t="s">
        <v>10588</v>
      </c>
      <c r="C12016" t="s">
        <v>33480</v>
      </c>
      <c r="D12016" t="s">
        <v>33476</v>
      </c>
      <c r="E12016"/>
      <c r="F12016"/>
      <c r="G12016"/>
      <c r="H12016"/>
      <c r="I12016"/>
      <c r="J12016"/>
      <c r="U12016" s="43"/>
      <c r="AE12016"/>
    </row>
    <row r="12017" spans="1:31">
      <c r="A12017">
        <v>20260</v>
      </c>
      <c r="B12017" t="s">
        <v>10588</v>
      </c>
      <c r="C12017" t="s">
        <v>33480</v>
      </c>
      <c r="D12017" t="s">
        <v>33476</v>
      </c>
      <c r="E12017"/>
      <c r="F12017"/>
      <c r="G12017"/>
      <c r="H12017"/>
      <c r="I12017"/>
      <c r="J12017"/>
      <c r="U12017" s="43"/>
      <c r="AE12017"/>
    </row>
    <row r="12018" spans="1:31">
      <c r="A12018">
        <v>20260</v>
      </c>
      <c r="B12018" t="s">
        <v>10589</v>
      </c>
      <c r="C12018" t="s">
        <v>33480</v>
      </c>
      <c r="D12018" t="s">
        <v>33476</v>
      </c>
      <c r="E12018"/>
      <c r="F12018"/>
      <c r="G12018"/>
      <c r="H12018"/>
      <c r="I12018"/>
      <c r="J12018"/>
      <c r="U12018" s="43"/>
      <c r="AE12018"/>
    </row>
    <row r="12019" spans="1:31">
      <c r="A12019">
        <v>20244</v>
      </c>
      <c r="B12019" t="s">
        <v>10590</v>
      </c>
      <c r="C12019" t="s">
        <v>33477</v>
      </c>
      <c r="D12019" t="s">
        <v>33476</v>
      </c>
      <c r="E12019"/>
      <c r="F12019"/>
      <c r="G12019"/>
      <c r="H12019"/>
      <c r="I12019"/>
      <c r="J12019"/>
      <c r="U12019" s="43"/>
      <c r="AE12019"/>
    </row>
    <row r="12020" spans="1:31">
      <c r="A12020">
        <v>20229</v>
      </c>
      <c r="B12020" t="s">
        <v>10591</v>
      </c>
      <c r="C12020" t="s">
        <v>33480</v>
      </c>
      <c r="D12020" t="s">
        <v>33476</v>
      </c>
      <c r="E12020"/>
      <c r="F12020"/>
      <c r="G12020"/>
      <c r="H12020"/>
      <c r="I12020"/>
      <c r="J12020"/>
      <c r="U12020" s="43"/>
      <c r="AE12020"/>
    </row>
    <row r="12021" spans="1:31">
      <c r="A12021">
        <v>20270</v>
      </c>
      <c r="B12021" t="s">
        <v>10592</v>
      </c>
      <c r="C12021" t="s">
        <v>33480</v>
      </c>
      <c r="D12021" t="s">
        <v>33476</v>
      </c>
      <c r="E12021"/>
      <c r="F12021"/>
      <c r="G12021"/>
      <c r="H12021"/>
      <c r="I12021"/>
      <c r="J12021"/>
      <c r="U12021" s="43"/>
      <c r="AE12021"/>
    </row>
    <row r="12022" spans="1:31">
      <c r="A12022">
        <v>20290</v>
      </c>
      <c r="B12022" t="s">
        <v>10593</v>
      </c>
      <c r="C12022" t="s">
        <v>33480</v>
      </c>
      <c r="D12022" t="s">
        <v>33476</v>
      </c>
      <c r="E12022"/>
      <c r="F12022"/>
      <c r="G12022"/>
      <c r="H12022"/>
      <c r="I12022"/>
      <c r="J12022"/>
      <c r="U12022" s="43"/>
      <c r="AE12022"/>
    </row>
    <row r="12023" spans="1:31">
      <c r="A12023">
        <v>20252</v>
      </c>
      <c r="B12023" t="s">
        <v>10594</v>
      </c>
      <c r="C12023" t="s">
        <v>33477</v>
      </c>
      <c r="D12023" t="s">
        <v>33476</v>
      </c>
      <c r="E12023"/>
      <c r="F12023"/>
      <c r="G12023"/>
      <c r="H12023"/>
      <c r="I12023"/>
      <c r="J12023"/>
      <c r="U12023" s="43"/>
      <c r="AE12023"/>
    </row>
    <row r="12024" spans="1:31">
      <c r="A12024">
        <v>20230</v>
      </c>
      <c r="B12024" t="s">
        <v>10595</v>
      </c>
      <c r="C12024" t="s">
        <v>33480</v>
      </c>
      <c r="D12024" t="s">
        <v>33476</v>
      </c>
      <c r="E12024"/>
      <c r="F12024"/>
      <c r="G12024"/>
      <c r="H12024"/>
      <c r="I12024"/>
      <c r="J12024"/>
      <c r="U12024" s="43"/>
      <c r="AE12024"/>
    </row>
    <row r="12025" spans="1:31">
      <c r="A12025">
        <v>20217</v>
      </c>
      <c r="B12025" t="s">
        <v>10596</v>
      </c>
      <c r="C12025" t="s">
        <v>33477</v>
      </c>
      <c r="D12025" t="s">
        <v>33476</v>
      </c>
      <c r="E12025"/>
      <c r="F12025"/>
      <c r="G12025"/>
      <c r="H12025"/>
      <c r="I12025"/>
      <c r="J12025"/>
      <c r="U12025" s="43"/>
      <c r="AE12025"/>
    </row>
    <row r="12026" spans="1:31">
      <c r="A12026">
        <v>20235</v>
      </c>
      <c r="B12026" t="s">
        <v>10597</v>
      </c>
      <c r="C12026" t="s">
        <v>33480</v>
      </c>
      <c r="D12026" t="s">
        <v>33476</v>
      </c>
      <c r="E12026"/>
      <c r="F12026"/>
      <c r="G12026"/>
      <c r="H12026"/>
      <c r="I12026"/>
      <c r="J12026"/>
      <c r="U12026" s="43"/>
      <c r="AE12026"/>
    </row>
    <row r="12027" spans="1:31">
      <c r="A12027">
        <v>20229</v>
      </c>
      <c r="B12027" t="s">
        <v>10598</v>
      </c>
      <c r="C12027" t="s">
        <v>33480</v>
      </c>
      <c r="D12027" t="s">
        <v>33476</v>
      </c>
      <c r="E12027"/>
      <c r="F12027"/>
      <c r="G12027"/>
      <c r="H12027"/>
      <c r="I12027"/>
      <c r="J12027"/>
      <c r="U12027" s="43"/>
      <c r="AE12027"/>
    </row>
    <row r="12028" spans="1:31">
      <c r="A12028">
        <v>20229</v>
      </c>
      <c r="B12028" t="s">
        <v>10599</v>
      </c>
      <c r="C12028" t="s">
        <v>33480</v>
      </c>
      <c r="D12028" t="s">
        <v>33476</v>
      </c>
      <c r="E12028"/>
      <c r="F12028"/>
      <c r="G12028"/>
      <c r="H12028"/>
      <c r="I12028"/>
      <c r="J12028"/>
      <c r="U12028" s="43"/>
      <c r="AE12028"/>
    </row>
    <row r="12029" spans="1:31">
      <c r="A12029">
        <v>20244</v>
      </c>
      <c r="B12029" t="s">
        <v>10600</v>
      </c>
      <c r="C12029" t="s">
        <v>33477</v>
      </c>
      <c r="D12029" t="s">
        <v>33476</v>
      </c>
      <c r="E12029"/>
      <c r="F12029"/>
      <c r="G12029"/>
      <c r="H12029"/>
      <c r="I12029"/>
      <c r="J12029"/>
      <c r="U12029" s="43"/>
      <c r="AE12029"/>
    </row>
    <row r="12030" spans="1:31">
      <c r="A12030">
        <v>20237</v>
      </c>
      <c r="B12030" t="s">
        <v>10601</v>
      </c>
      <c r="C12030" t="s">
        <v>33480</v>
      </c>
      <c r="D12030" t="e">
        <v>#N/A</v>
      </c>
      <c r="E12030"/>
      <c r="F12030"/>
      <c r="G12030"/>
      <c r="H12030"/>
      <c r="I12030"/>
      <c r="J12030"/>
      <c r="U12030" s="43"/>
      <c r="AE12030"/>
    </row>
    <row r="12031" spans="1:31">
      <c r="A12031">
        <v>20215</v>
      </c>
      <c r="B12031" t="s">
        <v>10602</v>
      </c>
      <c r="C12031" t="s">
        <v>33480</v>
      </c>
      <c r="D12031" t="e">
        <v>#N/A</v>
      </c>
      <c r="E12031"/>
      <c r="F12031"/>
      <c r="G12031"/>
      <c r="H12031"/>
      <c r="I12031"/>
      <c r="J12031"/>
      <c r="U12031" s="43"/>
      <c r="AE12031"/>
    </row>
    <row r="12032" spans="1:31">
      <c r="A12032">
        <v>20224</v>
      </c>
      <c r="B12032" t="s">
        <v>10603</v>
      </c>
      <c r="C12032" t="s">
        <v>33478</v>
      </c>
      <c r="D12032" t="s">
        <v>33476</v>
      </c>
      <c r="E12032"/>
      <c r="F12032"/>
      <c r="G12032"/>
      <c r="H12032"/>
      <c r="I12032"/>
      <c r="J12032"/>
      <c r="U12032" s="43"/>
      <c r="AE12032"/>
    </row>
    <row r="12033" spans="1:31">
      <c r="A12033">
        <v>20250</v>
      </c>
      <c r="B12033" t="s">
        <v>10604</v>
      </c>
      <c r="C12033" t="s">
        <v>33480</v>
      </c>
      <c r="D12033" t="s">
        <v>33476</v>
      </c>
      <c r="E12033"/>
      <c r="F12033"/>
      <c r="G12033"/>
      <c r="H12033"/>
      <c r="I12033"/>
      <c r="J12033"/>
      <c r="U12033" s="43"/>
      <c r="AE12033"/>
    </row>
    <row r="12034" spans="1:31">
      <c r="A12034">
        <v>20270</v>
      </c>
      <c r="B12034" t="s">
        <v>10605</v>
      </c>
      <c r="C12034" t="s">
        <v>33480</v>
      </c>
      <c r="D12034" t="s">
        <v>33476</v>
      </c>
      <c r="E12034"/>
      <c r="F12034"/>
      <c r="G12034"/>
      <c r="H12034"/>
      <c r="I12034"/>
      <c r="J12034"/>
      <c r="U12034" s="43"/>
      <c r="AE12034"/>
    </row>
    <row r="12035" spans="1:31">
      <c r="A12035">
        <v>20213</v>
      </c>
      <c r="B12035" t="s">
        <v>10606</v>
      </c>
      <c r="C12035" t="s">
        <v>33480</v>
      </c>
      <c r="D12035" t="s">
        <v>33476</v>
      </c>
      <c r="E12035"/>
      <c r="F12035"/>
      <c r="G12035"/>
      <c r="H12035"/>
      <c r="I12035"/>
      <c r="J12035"/>
      <c r="U12035" s="43"/>
      <c r="AE12035"/>
    </row>
    <row r="12036" spans="1:31">
      <c r="A12036">
        <v>20212</v>
      </c>
      <c r="B12036" t="s">
        <v>10607</v>
      </c>
      <c r="C12036" t="s">
        <v>33480</v>
      </c>
      <c r="D12036" t="s">
        <v>33476</v>
      </c>
      <c r="E12036"/>
      <c r="F12036"/>
      <c r="G12036"/>
      <c r="H12036"/>
      <c r="I12036"/>
      <c r="J12036"/>
      <c r="U12036" s="43"/>
      <c r="AE12036"/>
    </row>
    <row r="12037" spans="1:31">
      <c r="A12037">
        <v>20235</v>
      </c>
      <c r="B12037" t="s">
        <v>10608</v>
      </c>
      <c r="C12037" t="s">
        <v>33480</v>
      </c>
      <c r="D12037" t="s">
        <v>33476</v>
      </c>
      <c r="E12037"/>
      <c r="F12037"/>
      <c r="G12037"/>
      <c r="H12037"/>
      <c r="I12037"/>
      <c r="J12037"/>
      <c r="U12037" s="43"/>
      <c r="AE12037"/>
    </row>
    <row r="12038" spans="1:31">
      <c r="A12038">
        <v>20218</v>
      </c>
      <c r="B12038" t="s">
        <v>10609</v>
      </c>
      <c r="C12038" t="s">
        <v>33480</v>
      </c>
      <c r="D12038" t="s">
        <v>33476</v>
      </c>
      <c r="E12038"/>
      <c r="F12038"/>
      <c r="G12038"/>
      <c r="H12038"/>
      <c r="I12038"/>
      <c r="J12038"/>
      <c r="U12038" s="43"/>
      <c r="AE12038"/>
    </row>
    <row r="12039" spans="1:31">
      <c r="A12039">
        <v>20218</v>
      </c>
      <c r="B12039" t="s">
        <v>10610</v>
      </c>
      <c r="C12039" t="s">
        <v>33480</v>
      </c>
      <c r="D12039" t="s">
        <v>33476</v>
      </c>
      <c r="E12039"/>
      <c r="F12039"/>
      <c r="G12039"/>
      <c r="H12039"/>
      <c r="I12039"/>
      <c r="J12039"/>
      <c r="U12039" s="43"/>
      <c r="AE12039"/>
    </row>
    <row r="12040" spans="1:31">
      <c r="A12040">
        <v>20218</v>
      </c>
      <c r="B12040" t="s">
        <v>10611</v>
      </c>
      <c r="C12040" t="s">
        <v>33480</v>
      </c>
      <c r="D12040" t="s">
        <v>33476</v>
      </c>
      <c r="E12040"/>
      <c r="F12040"/>
      <c r="G12040"/>
      <c r="H12040"/>
      <c r="I12040"/>
      <c r="J12040"/>
      <c r="U12040" s="43"/>
      <c r="AE12040"/>
    </row>
    <row r="12041" spans="1:31">
      <c r="A12041">
        <v>20236</v>
      </c>
      <c r="B12041" t="s">
        <v>10612</v>
      </c>
      <c r="C12041" t="s">
        <v>33480</v>
      </c>
      <c r="D12041" t="s">
        <v>33476</v>
      </c>
      <c r="E12041"/>
      <c r="F12041"/>
      <c r="G12041"/>
      <c r="H12041"/>
      <c r="I12041"/>
      <c r="J12041"/>
      <c r="U12041" s="43"/>
      <c r="AE12041"/>
    </row>
    <row r="12042" spans="1:31">
      <c r="A12042">
        <v>20225</v>
      </c>
      <c r="B12042" t="s">
        <v>10613</v>
      </c>
      <c r="C12042" t="s">
        <v>33477</v>
      </c>
      <c r="D12042" t="s">
        <v>33476</v>
      </c>
      <c r="E12042"/>
      <c r="F12042"/>
      <c r="G12042"/>
      <c r="H12042"/>
      <c r="I12042"/>
      <c r="J12042"/>
      <c r="U12042" s="43"/>
      <c r="AE12042"/>
    </row>
    <row r="12043" spans="1:31">
      <c r="A12043">
        <v>20238</v>
      </c>
      <c r="B12043" t="s">
        <v>10614</v>
      </c>
      <c r="C12043" t="s">
        <v>33480</v>
      </c>
      <c r="D12043" t="e">
        <v>#N/A</v>
      </c>
      <c r="E12043"/>
      <c r="F12043"/>
      <c r="G12043"/>
      <c r="H12043"/>
      <c r="I12043"/>
      <c r="J12043"/>
      <c r="U12043" s="43"/>
      <c r="AE12043"/>
    </row>
    <row r="12044" spans="1:31">
      <c r="A12044">
        <v>20221</v>
      </c>
      <c r="B12044" t="s">
        <v>10615</v>
      </c>
      <c r="C12044" t="s">
        <v>33480</v>
      </c>
      <c r="D12044" t="e">
        <v>#N/A</v>
      </c>
      <c r="E12044"/>
      <c r="F12044"/>
      <c r="G12044"/>
      <c r="H12044"/>
      <c r="I12044"/>
      <c r="J12044"/>
      <c r="U12044" s="43"/>
      <c r="AE12044"/>
    </row>
    <row r="12045" spans="1:31">
      <c r="A12045">
        <v>20221</v>
      </c>
      <c r="B12045" t="s">
        <v>10615</v>
      </c>
      <c r="C12045" t="s">
        <v>33480</v>
      </c>
      <c r="D12045" t="e">
        <v>#N/A</v>
      </c>
      <c r="E12045"/>
      <c r="F12045"/>
      <c r="G12045"/>
      <c r="H12045"/>
      <c r="I12045"/>
      <c r="J12045"/>
      <c r="U12045" s="43"/>
      <c r="AE12045"/>
    </row>
    <row r="12046" spans="1:31">
      <c r="A12046">
        <v>20230</v>
      </c>
      <c r="B12046" t="s">
        <v>10616</v>
      </c>
      <c r="C12046" t="s">
        <v>33480</v>
      </c>
      <c r="D12046" t="s">
        <v>33476</v>
      </c>
      <c r="E12046"/>
      <c r="F12046"/>
      <c r="G12046"/>
      <c r="H12046"/>
      <c r="I12046"/>
      <c r="J12046"/>
      <c r="U12046" s="43"/>
      <c r="AE12046"/>
    </row>
    <row r="12047" spans="1:31">
      <c r="A12047">
        <v>20220</v>
      </c>
      <c r="B12047" t="s">
        <v>10617</v>
      </c>
      <c r="C12047" t="s">
        <v>33480</v>
      </c>
      <c r="D12047" t="s">
        <v>33476</v>
      </c>
      <c r="E12047"/>
      <c r="F12047"/>
      <c r="G12047"/>
      <c r="H12047"/>
      <c r="I12047"/>
      <c r="J12047"/>
      <c r="U12047" s="43"/>
      <c r="AE12047"/>
    </row>
    <row r="12048" spans="1:31">
      <c r="A12048">
        <v>20256</v>
      </c>
      <c r="B12048" t="s">
        <v>10617</v>
      </c>
      <c r="C12048" t="s">
        <v>33480</v>
      </c>
      <c r="D12048" t="e">
        <v>#N/A</v>
      </c>
      <c r="E12048"/>
      <c r="F12048"/>
      <c r="G12048"/>
      <c r="H12048"/>
      <c r="I12048"/>
      <c r="J12048"/>
      <c r="U12048" s="43"/>
      <c r="AE12048"/>
    </row>
    <row r="12049" spans="1:31">
      <c r="A12049">
        <v>20224</v>
      </c>
      <c r="B12049" t="s">
        <v>10618</v>
      </c>
      <c r="C12049" t="s">
        <v>33478</v>
      </c>
      <c r="D12049" t="s">
        <v>33476</v>
      </c>
      <c r="E12049"/>
      <c r="F12049"/>
      <c r="G12049"/>
      <c r="H12049"/>
      <c r="I12049"/>
      <c r="J12049"/>
      <c r="U12049" s="43"/>
      <c r="AE12049"/>
    </row>
    <row r="12050" spans="1:31">
      <c r="A12050">
        <v>20250</v>
      </c>
      <c r="B12050" t="s">
        <v>10619</v>
      </c>
      <c r="C12050" t="s">
        <v>33480</v>
      </c>
      <c r="D12050" t="s">
        <v>33476</v>
      </c>
      <c r="E12050"/>
      <c r="F12050"/>
      <c r="G12050"/>
      <c r="H12050"/>
      <c r="I12050"/>
      <c r="J12050"/>
      <c r="U12050" s="43"/>
      <c r="AE12050"/>
    </row>
    <row r="12051" spans="1:31">
      <c r="A12051">
        <v>20226</v>
      </c>
      <c r="B12051" t="s">
        <v>10620</v>
      </c>
      <c r="C12051" t="s">
        <v>33480</v>
      </c>
      <c r="D12051" t="s">
        <v>33476</v>
      </c>
      <c r="E12051"/>
      <c r="F12051"/>
      <c r="G12051"/>
      <c r="H12051"/>
      <c r="I12051"/>
      <c r="J12051"/>
      <c r="U12051" s="43"/>
      <c r="AE12051"/>
    </row>
    <row r="12052" spans="1:31">
      <c r="A12052">
        <v>20237</v>
      </c>
      <c r="B12052" t="s">
        <v>10621</v>
      </c>
      <c r="C12052" t="s">
        <v>33480</v>
      </c>
      <c r="D12052" t="e">
        <v>#N/A</v>
      </c>
      <c r="E12052"/>
      <c r="F12052"/>
      <c r="G12052"/>
      <c r="H12052"/>
      <c r="I12052"/>
      <c r="J12052"/>
      <c r="U12052" s="43"/>
      <c r="AE12052"/>
    </row>
    <row r="12053" spans="1:31">
      <c r="A12053">
        <v>20290</v>
      </c>
      <c r="B12053" t="s">
        <v>10622</v>
      </c>
      <c r="C12053" t="s">
        <v>33480</v>
      </c>
      <c r="D12053" t="s">
        <v>33476</v>
      </c>
      <c r="E12053"/>
      <c r="F12053"/>
      <c r="G12053"/>
      <c r="H12053"/>
      <c r="I12053"/>
      <c r="J12053"/>
      <c r="U12053" s="43"/>
      <c r="AE12053"/>
    </row>
    <row r="12054" spans="1:31">
      <c r="A12054">
        <v>20212</v>
      </c>
      <c r="B12054" t="s">
        <v>10623</v>
      </c>
      <c r="C12054" t="s">
        <v>33480</v>
      </c>
      <c r="D12054" t="s">
        <v>33476</v>
      </c>
      <c r="E12054"/>
      <c r="F12054"/>
      <c r="G12054"/>
      <c r="H12054"/>
      <c r="I12054"/>
      <c r="J12054"/>
      <c r="U12054" s="43"/>
      <c r="AE12054"/>
    </row>
    <row r="12055" spans="1:31">
      <c r="A12055">
        <v>20244</v>
      </c>
      <c r="B12055" t="s">
        <v>10624</v>
      </c>
      <c r="C12055" t="s">
        <v>33477</v>
      </c>
      <c r="D12055" t="s">
        <v>33476</v>
      </c>
      <c r="E12055"/>
      <c r="F12055"/>
      <c r="G12055"/>
      <c r="H12055"/>
      <c r="I12055"/>
      <c r="J12055"/>
      <c r="U12055" s="43"/>
      <c r="AE12055"/>
    </row>
    <row r="12056" spans="1:31">
      <c r="A12056">
        <v>20275</v>
      </c>
      <c r="B12056" t="s">
        <v>10625</v>
      </c>
      <c r="C12056" t="s">
        <v>33480</v>
      </c>
      <c r="D12056" t="e">
        <v>#N/A</v>
      </c>
      <c r="E12056"/>
      <c r="F12056"/>
      <c r="G12056"/>
      <c r="H12056"/>
      <c r="I12056"/>
      <c r="J12056"/>
      <c r="U12056" s="43"/>
      <c r="AE12056"/>
    </row>
    <row r="12057" spans="1:31">
      <c r="A12057">
        <v>20253</v>
      </c>
      <c r="B12057" t="s">
        <v>10626</v>
      </c>
      <c r="C12057" t="s">
        <v>33480</v>
      </c>
      <c r="D12057" t="s">
        <v>33476</v>
      </c>
      <c r="E12057"/>
      <c r="F12057"/>
      <c r="G12057"/>
      <c r="H12057"/>
      <c r="I12057"/>
      <c r="J12057"/>
      <c r="U12057" s="43"/>
      <c r="AE12057"/>
    </row>
    <row r="12058" spans="1:31">
      <c r="A12058">
        <v>20212</v>
      </c>
      <c r="B12058" t="s">
        <v>10627</v>
      </c>
      <c r="C12058" t="s">
        <v>33480</v>
      </c>
      <c r="D12058" t="s">
        <v>33476</v>
      </c>
      <c r="E12058"/>
      <c r="F12058"/>
      <c r="G12058"/>
      <c r="H12058"/>
      <c r="I12058"/>
      <c r="J12058"/>
      <c r="U12058" s="43"/>
      <c r="AE12058"/>
    </row>
    <row r="12059" spans="1:31">
      <c r="A12059">
        <v>20234</v>
      </c>
      <c r="B12059" t="s">
        <v>10628</v>
      </c>
      <c r="C12059" t="s">
        <v>33480</v>
      </c>
      <c r="D12059" t="e">
        <v>#N/A</v>
      </c>
      <c r="E12059"/>
      <c r="F12059"/>
      <c r="G12059"/>
      <c r="H12059"/>
      <c r="I12059"/>
      <c r="J12059"/>
      <c r="U12059" s="43"/>
      <c r="AE12059"/>
    </row>
    <row r="12060" spans="1:31">
      <c r="A12060">
        <v>20225</v>
      </c>
      <c r="B12060" t="s">
        <v>10629</v>
      </c>
      <c r="C12060" t="s">
        <v>33477</v>
      </c>
      <c r="D12060" t="s">
        <v>33476</v>
      </c>
      <c r="E12060"/>
      <c r="F12060"/>
      <c r="G12060"/>
      <c r="H12060"/>
      <c r="I12060"/>
      <c r="J12060"/>
      <c r="U12060" s="43"/>
      <c r="AE12060"/>
    </row>
    <row r="12061" spans="1:31">
      <c r="A12061">
        <v>20237</v>
      </c>
      <c r="B12061" t="s">
        <v>10630</v>
      </c>
      <c r="C12061" t="s">
        <v>33480</v>
      </c>
      <c r="D12061" t="e">
        <v>#N/A</v>
      </c>
      <c r="E12061"/>
      <c r="F12061"/>
      <c r="G12061"/>
      <c r="H12061"/>
      <c r="I12061"/>
      <c r="J12061"/>
      <c r="U12061" s="43"/>
      <c r="AE12061"/>
    </row>
    <row r="12062" spans="1:31">
      <c r="A12062">
        <v>20212</v>
      </c>
      <c r="B12062" t="s">
        <v>10631</v>
      </c>
      <c r="C12062" t="s">
        <v>33480</v>
      </c>
      <c r="D12062" t="s">
        <v>33476</v>
      </c>
      <c r="E12062"/>
      <c r="F12062"/>
      <c r="G12062"/>
      <c r="H12062"/>
      <c r="I12062"/>
      <c r="J12062"/>
      <c r="U12062" s="43"/>
      <c r="AE12062"/>
    </row>
    <row r="12063" spans="1:31">
      <c r="A12063">
        <v>20600</v>
      </c>
      <c r="B12063" t="s">
        <v>10632</v>
      </c>
      <c r="C12063" t="s">
        <v>33480</v>
      </c>
      <c r="D12063" t="e">
        <v>#N/A</v>
      </c>
      <c r="E12063"/>
      <c r="F12063"/>
      <c r="G12063"/>
      <c r="H12063"/>
      <c r="I12063"/>
      <c r="J12063"/>
      <c r="U12063" s="43"/>
      <c r="AE12063"/>
    </row>
    <row r="12064" spans="1:31">
      <c r="A12064">
        <v>20245</v>
      </c>
      <c r="B12064" t="s">
        <v>10633</v>
      </c>
      <c r="C12064" t="s">
        <v>33480</v>
      </c>
      <c r="D12064" t="s">
        <v>33476</v>
      </c>
      <c r="E12064"/>
      <c r="F12064"/>
      <c r="G12064"/>
      <c r="H12064"/>
      <c r="I12064"/>
      <c r="J12064"/>
      <c r="U12064" s="43"/>
      <c r="AE12064"/>
    </row>
    <row r="12065" spans="1:31">
      <c r="A12065">
        <v>20218</v>
      </c>
      <c r="B12065" t="s">
        <v>10634</v>
      </c>
      <c r="C12065" t="s">
        <v>33480</v>
      </c>
      <c r="D12065" t="s">
        <v>33476</v>
      </c>
      <c r="E12065"/>
      <c r="F12065"/>
      <c r="G12065"/>
      <c r="H12065"/>
      <c r="I12065"/>
      <c r="J12065"/>
      <c r="U12065" s="43"/>
      <c r="AE12065"/>
    </row>
    <row r="12066" spans="1:31">
      <c r="A12066">
        <v>20240</v>
      </c>
      <c r="B12066" t="s">
        <v>10635</v>
      </c>
      <c r="C12066" t="s">
        <v>33480</v>
      </c>
      <c r="D12066" t="s">
        <v>33476</v>
      </c>
      <c r="E12066"/>
      <c r="F12066"/>
      <c r="G12066"/>
      <c r="H12066"/>
      <c r="I12066"/>
      <c r="J12066"/>
      <c r="U12066" s="43"/>
      <c r="AE12066"/>
    </row>
    <row r="12067" spans="1:31">
      <c r="A12067">
        <v>20240</v>
      </c>
      <c r="B12067" t="s">
        <v>10635</v>
      </c>
      <c r="C12067" t="s">
        <v>33480</v>
      </c>
      <c r="D12067" t="s">
        <v>33476</v>
      </c>
      <c r="E12067"/>
      <c r="F12067"/>
      <c r="G12067"/>
      <c r="H12067"/>
      <c r="I12067"/>
      <c r="J12067"/>
      <c r="U12067" s="43"/>
      <c r="AE12067"/>
    </row>
    <row r="12068" spans="1:31">
      <c r="A12068">
        <v>20240</v>
      </c>
      <c r="B12068" t="s">
        <v>10635</v>
      </c>
      <c r="C12068" t="s">
        <v>33480</v>
      </c>
      <c r="D12068" t="s">
        <v>33476</v>
      </c>
      <c r="E12068"/>
      <c r="F12068"/>
      <c r="G12068"/>
      <c r="H12068"/>
      <c r="I12068"/>
      <c r="J12068"/>
      <c r="U12068" s="43"/>
      <c r="AE12068"/>
    </row>
    <row r="12069" spans="1:31">
      <c r="A12069">
        <v>20227</v>
      </c>
      <c r="B12069" t="s">
        <v>10636</v>
      </c>
      <c r="C12069" t="s">
        <v>33477</v>
      </c>
      <c r="D12069" t="s">
        <v>33476</v>
      </c>
      <c r="E12069"/>
      <c r="F12069"/>
      <c r="G12069"/>
      <c r="H12069"/>
      <c r="I12069"/>
      <c r="J12069"/>
      <c r="U12069" s="43"/>
      <c r="AE12069"/>
    </row>
    <row r="12070" spans="1:31">
      <c r="A12070">
        <v>20237</v>
      </c>
      <c r="B12070" t="s">
        <v>10637</v>
      </c>
      <c r="C12070" t="s">
        <v>33480</v>
      </c>
      <c r="D12070" t="e">
        <v>#N/A</v>
      </c>
      <c r="E12070"/>
      <c r="F12070"/>
      <c r="G12070"/>
      <c r="H12070"/>
      <c r="I12070"/>
      <c r="J12070"/>
      <c r="U12070" s="43"/>
      <c r="AE12070"/>
    </row>
    <row r="12071" spans="1:31">
      <c r="A12071">
        <v>20251</v>
      </c>
      <c r="B12071" t="s">
        <v>10638</v>
      </c>
      <c r="C12071" t="s">
        <v>33480</v>
      </c>
      <c r="D12071" t="s">
        <v>33476</v>
      </c>
      <c r="E12071"/>
      <c r="F12071"/>
      <c r="G12071"/>
      <c r="H12071"/>
      <c r="I12071"/>
      <c r="J12071"/>
      <c r="U12071" s="43"/>
      <c r="AE12071"/>
    </row>
    <row r="12072" spans="1:31">
      <c r="A12072">
        <v>20220</v>
      </c>
      <c r="B12072" t="s">
        <v>10639</v>
      </c>
      <c r="C12072" t="s">
        <v>33480</v>
      </c>
      <c r="D12072" t="s">
        <v>33476</v>
      </c>
      <c r="E12072"/>
      <c r="F12072"/>
      <c r="G12072"/>
      <c r="H12072"/>
      <c r="I12072"/>
      <c r="J12072"/>
      <c r="U12072" s="43"/>
      <c r="AE12072"/>
    </row>
    <row r="12073" spans="1:31">
      <c r="A12073">
        <v>20243</v>
      </c>
      <c r="B12073" t="s">
        <v>10640</v>
      </c>
      <c r="C12073" t="s">
        <v>33480</v>
      </c>
      <c r="D12073" t="s">
        <v>33476</v>
      </c>
      <c r="E12073"/>
      <c r="F12073"/>
      <c r="G12073"/>
      <c r="H12073"/>
      <c r="I12073"/>
      <c r="J12073"/>
      <c r="U12073" s="43"/>
      <c r="AE12073"/>
    </row>
    <row r="12074" spans="1:31">
      <c r="A12074">
        <v>20243</v>
      </c>
      <c r="B12074" t="s">
        <v>10640</v>
      </c>
      <c r="C12074" t="s">
        <v>33480</v>
      </c>
      <c r="D12074" t="s">
        <v>33476</v>
      </c>
      <c r="E12074"/>
      <c r="F12074"/>
      <c r="G12074"/>
      <c r="H12074"/>
      <c r="I12074"/>
      <c r="J12074"/>
      <c r="U12074" s="43"/>
      <c r="AE12074"/>
    </row>
    <row r="12075" spans="1:31">
      <c r="A12075">
        <v>20243</v>
      </c>
      <c r="B12075" t="s">
        <v>10640</v>
      </c>
      <c r="C12075" t="s">
        <v>33480</v>
      </c>
      <c r="D12075" t="s">
        <v>33476</v>
      </c>
      <c r="E12075"/>
      <c r="F12075"/>
      <c r="G12075"/>
      <c r="H12075"/>
      <c r="I12075"/>
      <c r="J12075"/>
      <c r="U12075" s="43"/>
      <c r="AE12075"/>
    </row>
    <row r="12076" spans="1:31">
      <c r="A12076">
        <v>20218</v>
      </c>
      <c r="B12076" t="s">
        <v>10641</v>
      </c>
      <c r="C12076" t="s">
        <v>33480</v>
      </c>
      <c r="D12076" t="s">
        <v>33476</v>
      </c>
      <c r="E12076"/>
      <c r="F12076"/>
      <c r="G12076"/>
      <c r="H12076"/>
      <c r="I12076"/>
      <c r="J12076"/>
      <c r="U12076" s="43"/>
      <c r="AE12076"/>
    </row>
    <row r="12077" spans="1:31">
      <c r="A12077">
        <v>20244</v>
      </c>
      <c r="B12077" t="s">
        <v>10642</v>
      </c>
      <c r="C12077" t="s">
        <v>33477</v>
      </c>
      <c r="D12077" t="s">
        <v>33476</v>
      </c>
      <c r="E12077"/>
      <c r="F12077"/>
      <c r="G12077"/>
      <c r="H12077"/>
      <c r="I12077"/>
      <c r="J12077"/>
      <c r="U12077" s="43"/>
      <c r="AE12077"/>
    </row>
    <row r="12078" spans="1:31">
      <c r="A12078">
        <v>20225</v>
      </c>
      <c r="B12078" t="s">
        <v>10643</v>
      </c>
      <c r="C12078" t="s">
        <v>33477</v>
      </c>
      <c r="D12078" t="s">
        <v>33476</v>
      </c>
      <c r="E12078"/>
      <c r="F12078"/>
      <c r="G12078"/>
      <c r="H12078"/>
      <c r="I12078"/>
      <c r="J12078"/>
      <c r="U12078" s="43"/>
      <c r="AE12078"/>
    </row>
    <row r="12079" spans="1:31">
      <c r="A12079">
        <v>20252</v>
      </c>
      <c r="B12079" t="s">
        <v>10644</v>
      </c>
      <c r="C12079" t="s">
        <v>33477</v>
      </c>
      <c r="D12079" t="s">
        <v>33476</v>
      </c>
      <c r="E12079"/>
      <c r="F12079"/>
      <c r="G12079"/>
      <c r="H12079"/>
      <c r="I12079"/>
      <c r="J12079"/>
      <c r="U12079" s="43"/>
      <c r="AE12079"/>
    </row>
    <row r="12080" spans="1:31">
      <c r="A12080">
        <v>20230</v>
      </c>
      <c r="B12080" t="s">
        <v>10645</v>
      </c>
      <c r="C12080" t="s">
        <v>33480</v>
      </c>
      <c r="D12080" t="s">
        <v>33476</v>
      </c>
      <c r="E12080"/>
      <c r="F12080"/>
      <c r="G12080"/>
      <c r="H12080"/>
      <c r="I12080"/>
      <c r="J12080"/>
      <c r="U12080" s="43"/>
      <c r="AE12080"/>
    </row>
    <row r="12081" spans="1:31">
      <c r="A12081">
        <v>20230</v>
      </c>
      <c r="B12081" t="s">
        <v>10645</v>
      </c>
      <c r="C12081" t="s">
        <v>33480</v>
      </c>
      <c r="D12081" t="s">
        <v>33476</v>
      </c>
      <c r="E12081"/>
      <c r="F12081"/>
      <c r="G12081"/>
      <c r="H12081"/>
      <c r="I12081"/>
      <c r="J12081"/>
      <c r="U12081" s="43"/>
      <c r="AE12081"/>
    </row>
    <row r="12082" spans="1:31">
      <c r="A12082">
        <v>20215</v>
      </c>
      <c r="B12082" t="s">
        <v>10646</v>
      </c>
      <c r="C12082" t="s">
        <v>33480</v>
      </c>
      <c r="D12082" t="e">
        <v>#N/A</v>
      </c>
      <c r="E12082"/>
      <c r="F12082"/>
      <c r="G12082"/>
      <c r="H12082"/>
      <c r="I12082"/>
      <c r="J12082"/>
      <c r="U12082" s="43"/>
      <c r="AE12082"/>
    </row>
    <row r="12083" spans="1:31">
      <c r="A12083">
        <v>20224</v>
      </c>
      <c r="B12083" t="s">
        <v>10647</v>
      </c>
      <c r="C12083" t="s">
        <v>33478</v>
      </c>
      <c r="D12083" t="s">
        <v>33476</v>
      </c>
      <c r="E12083"/>
      <c r="F12083"/>
      <c r="G12083"/>
      <c r="H12083"/>
      <c r="I12083"/>
      <c r="J12083"/>
      <c r="U12083" s="43"/>
      <c r="AE12083"/>
    </row>
    <row r="12084" spans="1:31">
      <c r="A12084">
        <v>20290</v>
      </c>
      <c r="B12084" t="s">
        <v>10648</v>
      </c>
      <c r="C12084" t="s">
        <v>33480</v>
      </c>
      <c r="D12084" t="s">
        <v>33476</v>
      </c>
      <c r="E12084"/>
      <c r="F12084"/>
      <c r="G12084"/>
      <c r="H12084"/>
      <c r="I12084"/>
      <c r="J12084"/>
      <c r="U12084" s="43"/>
      <c r="AE12084"/>
    </row>
    <row r="12085" spans="1:31">
      <c r="A12085">
        <v>20290</v>
      </c>
      <c r="B12085" t="s">
        <v>10648</v>
      </c>
      <c r="C12085" t="s">
        <v>33480</v>
      </c>
      <c r="D12085" t="s">
        <v>33476</v>
      </c>
      <c r="E12085"/>
      <c r="F12085"/>
      <c r="G12085"/>
      <c r="H12085"/>
      <c r="I12085"/>
      <c r="J12085"/>
      <c r="U12085" s="43"/>
      <c r="AE12085"/>
    </row>
    <row r="12086" spans="1:31">
      <c r="A12086">
        <v>20290</v>
      </c>
      <c r="B12086" t="s">
        <v>10648</v>
      </c>
      <c r="C12086" t="s">
        <v>33480</v>
      </c>
      <c r="D12086" t="s">
        <v>33476</v>
      </c>
      <c r="E12086"/>
      <c r="F12086"/>
      <c r="G12086"/>
      <c r="H12086"/>
      <c r="I12086"/>
      <c r="J12086"/>
      <c r="U12086" s="43"/>
      <c r="AE12086"/>
    </row>
    <row r="12087" spans="1:31">
      <c r="A12087">
        <v>20240</v>
      </c>
      <c r="B12087" t="s">
        <v>10649</v>
      </c>
      <c r="C12087" t="s">
        <v>33480</v>
      </c>
      <c r="D12087" t="s">
        <v>33476</v>
      </c>
      <c r="E12087"/>
      <c r="F12087"/>
      <c r="G12087"/>
      <c r="H12087"/>
      <c r="I12087"/>
      <c r="J12087"/>
      <c r="U12087" s="43"/>
      <c r="AE12087"/>
    </row>
    <row r="12088" spans="1:31">
      <c r="A12088">
        <v>20260</v>
      </c>
      <c r="B12088" t="s">
        <v>10650</v>
      </c>
      <c r="C12088" t="s">
        <v>33480</v>
      </c>
      <c r="D12088" t="s">
        <v>33476</v>
      </c>
      <c r="E12088"/>
      <c r="F12088"/>
      <c r="G12088"/>
      <c r="H12088"/>
      <c r="I12088"/>
      <c r="J12088"/>
      <c r="U12088" s="43"/>
      <c r="AE12088"/>
    </row>
    <row r="12089" spans="1:31">
      <c r="A12089">
        <v>20228</v>
      </c>
      <c r="B12089" t="s">
        <v>10651</v>
      </c>
      <c r="C12089" t="s">
        <v>33480</v>
      </c>
      <c r="D12089" t="s">
        <v>33476</v>
      </c>
      <c r="E12089"/>
      <c r="F12089"/>
      <c r="G12089"/>
      <c r="H12089"/>
      <c r="I12089"/>
      <c r="J12089"/>
      <c r="U12089" s="43"/>
      <c r="AE12089"/>
    </row>
    <row r="12090" spans="1:31">
      <c r="A12090">
        <v>20228</v>
      </c>
      <c r="B12090" t="s">
        <v>10651</v>
      </c>
      <c r="C12090" t="s">
        <v>33480</v>
      </c>
      <c r="D12090" t="s">
        <v>33476</v>
      </c>
      <c r="E12090"/>
      <c r="F12090"/>
      <c r="G12090"/>
      <c r="H12090"/>
      <c r="I12090"/>
      <c r="J12090"/>
      <c r="U12090" s="43"/>
      <c r="AE12090"/>
    </row>
    <row r="12091" spans="1:31">
      <c r="A12091">
        <v>20245</v>
      </c>
      <c r="B12091" t="s">
        <v>10652</v>
      </c>
      <c r="C12091" t="s">
        <v>33480</v>
      </c>
      <c r="D12091" t="s">
        <v>33476</v>
      </c>
      <c r="E12091"/>
      <c r="F12091"/>
      <c r="G12091"/>
      <c r="H12091"/>
      <c r="I12091"/>
      <c r="J12091"/>
      <c r="U12091" s="43"/>
      <c r="AE12091"/>
    </row>
    <row r="12092" spans="1:31">
      <c r="A12092">
        <v>20270</v>
      </c>
      <c r="B12092" t="s">
        <v>10653</v>
      </c>
      <c r="C12092" t="s">
        <v>33480</v>
      </c>
      <c r="D12092" t="s">
        <v>33476</v>
      </c>
      <c r="E12092"/>
      <c r="F12092"/>
      <c r="G12092"/>
      <c r="H12092"/>
      <c r="I12092"/>
      <c r="J12092"/>
      <c r="U12092" s="43"/>
      <c r="AE12092"/>
    </row>
    <row r="12093" spans="1:31">
      <c r="A12093">
        <v>20259</v>
      </c>
      <c r="B12093" t="s">
        <v>10654</v>
      </c>
      <c r="C12093" t="s">
        <v>33477</v>
      </c>
      <c r="D12093" t="e">
        <v>#N/A</v>
      </c>
      <c r="E12093"/>
      <c r="F12093"/>
      <c r="G12093"/>
      <c r="H12093"/>
      <c r="I12093"/>
      <c r="J12093"/>
      <c r="U12093" s="43"/>
      <c r="AE12093"/>
    </row>
    <row r="12094" spans="1:31">
      <c r="A12094">
        <v>20212</v>
      </c>
      <c r="B12094" t="s">
        <v>10655</v>
      </c>
      <c r="C12094" t="s">
        <v>33480</v>
      </c>
      <c r="D12094" t="s">
        <v>33476</v>
      </c>
      <c r="E12094"/>
      <c r="F12094"/>
      <c r="G12094"/>
      <c r="H12094"/>
      <c r="I12094"/>
      <c r="J12094"/>
      <c r="U12094" s="43"/>
      <c r="AE12094"/>
    </row>
    <row r="12095" spans="1:31">
      <c r="A12095">
        <v>20287</v>
      </c>
      <c r="B12095" t="s">
        <v>10656</v>
      </c>
      <c r="C12095" t="s">
        <v>33480</v>
      </c>
      <c r="D12095" t="e">
        <v>#N/A</v>
      </c>
      <c r="E12095"/>
      <c r="F12095"/>
      <c r="G12095"/>
      <c r="H12095"/>
      <c r="I12095"/>
      <c r="J12095"/>
      <c r="U12095" s="43"/>
      <c r="AE12095"/>
    </row>
    <row r="12096" spans="1:31">
      <c r="A12096">
        <v>20270</v>
      </c>
      <c r="B12096" t="s">
        <v>10657</v>
      </c>
      <c r="C12096" t="s">
        <v>33480</v>
      </c>
      <c r="D12096" t="s">
        <v>33476</v>
      </c>
      <c r="E12096"/>
      <c r="F12096"/>
      <c r="G12096"/>
      <c r="H12096"/>
      <c r="I12096"/>
      <c r="J12096"/>
      <c r="U12096" s="43"/>
      <c r="AE12096"/>
    </row>
    <row r="12097" spans="1:31">
      <c r="A12097">
        <v>20218</v>
      </c>
      <c r="B12097" t="s">
        <v>10658</v>
      </c>
      <c r="C12097" t="s">
        <v>33480</v>
      </c>
      <c r="D12097" t="s">
        <v>33476</v>
      </c>
      <c r="E12097"/>
      <c r="F12097"/>
      <c r="G12097"/>
      <c r="H12097"/>
      <c r="I12097"/>
      <c r="J12097"/>
      <c r="U12097" s="43"/>
      <c r="AE12097"/>
    </row>
    <row r="12098" spans="1:31">
      <c r="A12098">
        <v>20229</v>
      </c>
      <c r="B12098" t="s">
        <v>10659</v>
      </c>
      <c r="C12098" t="s">
        <v>33480</v>
      </c>
      <c r="D12098" t="s">
        <v>33476</v>
      </c>
      <c r="E12098"/>
      <c r="F12098"/>
      <c r="G12098"/>
      <c r="H12098"/>
      <c r="I12098"/>
      <c r="J12098"/>
      <c r="U12098" s="43"/>
      <c r="AE12098"/>
    </row>
    <row r="12099" spans="1:31">
      <c r="A12099">
        <v>20214</v>
      </c>
      <c r="B12099" t="s">
        <v>10660</v>
      </c>
      <c r="C12099" t="s">
        <v>33480</v>
      </c>
      <c r="D12099" t="s">
        <v>33476</v>
      </c>
      <c r="E12099"/>
      <c r="F12099"/>
      <c r="G12099"/>
      <c r="H12099"/>
      <c r="I12099"/>
      <c r="J12099"/>
      <c r="U12099" s="43"/>
      <c r="AE12099"/>
    </row>
    <row r="12100" spans="1:31">
      <c r="A12100">
        <v>20290</v>
      </c>
      <c r="B12100" t="s">
        <v>10661</v>
      </c>
      <c r="C12100" t="s">
        <v>33480</v>
      </c>
      <c r="D12100" t="s">
        <v>33476</v>
      </c>
      <c r="E12100"/>
      <c r="F12100"/>
      <c r="G12100"/>
      <c r="H12100"/>
      <c r="I12100"/>
      <c r="J12100"/>
      <c r="U12100" s="43"/>
      <c r="AE12100"/>
    </row>
    <row r="12101" spans="1:31">
      <c r="A12101">
        <v>20214</v>
      </c>
      <c r="B12101" t="s">
        <v>10662</v>
      </c>
      <c r="C12101" t="s">
        <v>33480</v>
      </c>
      <c r="D12101" t="s">
        <v>33476</v>
      </c>
      <c r="E12101"/>
      <c r="F12101"/>
      <c r="G12101"/>
      <c r="H12101"/>
      <c r="I12101"/>
      <c r="J12101"/>
      <c r="U12101" s="43"/>
      <c r="AE12101"/>
    </row>
    <row r="12102" spans="1:31">
      <c r="A12102">
        <v>20214</v>
      </c>
      <c r="B12102" t="s">
        <v>10662</v>
      </c>
      <c r="C12102" t="s">
        <v>33480</v>
      </c>
      <c r="D12102" t="s">
        <v>33476</v>
      </c>
      <c r="E12102"/>
      <c r="F12102"/>
      <c r="G12102"/>
      <c r="H12102"/>
      <c r="I12102"/>
      <c r="J12102"/>
      <c r="U12102" s="43"/>
      <c r="AE12102"/>
    </row>
    <row r="12103" spans="1:31">
      <c r="A12103">
        <v>20214</v>
      </c>
      <c r="B12103" t="s">
        <v>10662</v>
      </c>
      <c r="C12103" t="s">
        <v>33480</v>
      </c>
      <c r="D12103" t="s">
        <v>33476</v>
      </c>
      <c r="E12103"/>
      <c r="F12103"/>
      <c r="G12103"/>
      <c r="H12103"/>
      <c r="I12103"/>
      <c r="J12103"/>
      <c r="U12103" s="43"/>
      <c r="AE12103"/>
    </row>
    <row r="12104" spans="1:31">
      <c r="A12104">
        <v>20214</v>
      </c>
      <c r="B12104" t="s">
        <v>10662</v>
      </c>
      <c r="C12104" t="s">
        <v>33480</v>
      </c>
      <c r="D12104" t="s">
        <v>33476</v>
      </c>
      <c r="E12104"/>
      <c r="F12104"/>
      <c r="G12104"/>
      <c r="H12104"/>
      <c r="I12104"/>
      <c r="J12104"/>
      <c r="U12104" s="43"/>
      <c r="AE12104"/>
    </row>
    <row r="12105" spans="1:31">
      <c r="A12105">
        <v>20220</v>
      </c>
      <c r="B12105" t="s">
        <v>10663</v>
      </c>
      <c r="C12105" t="s">
        <v>33480</v>
      </c>
      <c r="D12105" t="s">
        <v>33476</v>
      </c>
      <c r="E12105"/>
      <c r="F12105"/>
      <c r="G12105"/>
      <c r="H12105"/>
      <c r="I12105"/>
      <c r="J12105"/>
      <c r="U12105" s="43"/>
      <c r="AE12105"/>
    </row>
    <row r="12106" spans="1:31">
      <c r="A12106">
        <v>20218</v>
      </c>
      <c r="B12106" t="s">
        <v>10664</v>
      </c>
      <c r="C12106" t="s">
        <v>33480</v>
      </c>
      <c r="D12106" t="s">
        <v>33476</v>
      </c>
      <c r="E12106"/>
      <c r="F12106"/>
      <c r="G12106"/>
      <c r="H12106"/>
      <c r="I12106"/>
      <c r="J12106"/>
      <c r="U12106" s="43"/>
      <c r="AE12106"/>
    </row>
    <row r="12107" spans="1:31">
      <c r="A12107">
        <v>20218</v>
      </c>
      <c r="B12107" t="s">
        <v>10664</v>
      </c>
      <c r="C12107" t="s">
        <v>33480</v>
      </c>
      <c r="D12107" t="s">
        <v>33476</v>
      </c>
      <c r="E12107"/>
      <c r="F12107"/>
      <c r="G12107"/>
      <c r="H12107"/>
      <c r="I12107"/>
      <c r="J12107"/>
      <c r="U12107" s="43"/>
      <c r="AE12107"/>
    </row>
    <row r="12108" spans="1:31">
      <c r="A12108">
        <v>20238</v>
      </c>
      <c r="B12108" t="s">
        <v>10665</v>
      </c>
      <c r="C12108" t="s">
        <v>33480</v>
      </c>
      <c r="D12108" t="e">
        <v>#N/A</v>
      </c>
      <c r="E12108"/>
      <c r="F12108"/>
      <c r="G12108"/>
      <c r="H12108"/>
      <c r="I12108"/>
      <c r="J12108"/>
      <c r="U12108" s="43"/>
      <c r="AE12108"/>
    </row>
    <row r="12109" spans="1:31">
      <c r="A12109">
        <v>20219</v>
      </c>
      <c r="B12109" t="s">
        <v>10666</v>
      </c>
      <c r="C12109" t="s">
        <v>33478</v>
      </c>
      <c r="D12109" t="s">
        <v>33482</v>
      </c>
      <c r="E12109"/>
      <c r="F12109"/>
      <c r="G12109"/>
      <c r="H12109"/>
      <c r="I12109"/>
      <c r="J12109"/>
      <c r="U12109" s="43"/>
      <c r="AE12109"/>
    </row>
    <row r="12110" spans="1:31">
      <c r="A12110">
        <v>20239</v>
      </c>
      <c r="B12110" t="s">
        <v>10667</v>
      </c>
      <c r="C12110" t="s">
        <v>33480</v>
      </c>
      <c r="D12110" t="e">
        <v>#N/A</v>
      </c>
      <c r="E12110"/>
      <c r="F12110"/>
      <c r="G12110"/>
      <c r="H12110"/>
      <c r="I12110"/>
      <c r="J12110"/>
      <c r="U12110" s="43"/>
      <c r="AE12110"/>
    </row>
    <row r="12111" spans="1:31">
      <c r="A12111">
        <v>20225</v>
      </c>
      <c r="B12111" t="s">
        <v>10668</v>
      </c>
      <c r="C12111" t="s">
        <v>33477</v>
      </c>
      <c r="D12111" t="s">
        <v>33476</v>
      </c>
      <c r="E12111"/>
      <c r="F12111"/>
      <c r="G12111"/>
      <c r="H12111"/>
      <c r="I12111"/>
      <c r="J12111"/>
      <c r="U12111" s="43"/>
      <c r="AE12111"/>
    </row>
    <row r="12112" spans="1:31">
      <c r="A12112">
        <v>20225</v>
      </c>
      <c r="B12112" t="s">
        <v>10669</v>
      </c>
      <c r="C12112" t="s">
        <v>33477</v>
      </c>
      <c r="D12112" t="s">
        <v>33476</v>
      </c>
      <c r="E12112"/>
      <c r="F12112"/>
      <c r="G12112"/>
      <c r="H12112"/>
      <c r="I12112"/>
      <c r="J12112"/>
      <c r="U12112" s="43"/>
      <c r="AE12112"/>
    </row>
    <row r="12113" spans="1:31">
      <c r="A12113">
        <v>20229</v>
      </c>
      <c r="B12113" t="s">
        <v>10670</v>
      </c>
      <c r="C12113" t="s">
        <v>33480</v>
      </c>
      <c r="D12113" t="s">
        <v>33476</v>
      </c>
      <c r="E12113"/>
      <c r="F12113"/>
      <c r="G12113"/>
      <c r="H12113"/>
      <c r="I12113"/>
      <c r="J12113"/>
      <c r="U12113" s="43"/>
      <c r="AE12113"/>
    </row>
    <row r="12114" spans="1:31">
      <c r="A12114">
        <v>20242</v>
      </c>
      <c r="B12114" t="s">
        <v>10671</v>
      </c>
      <c r="C12114" t="s">
        <v>33480</v>
      </c>
      <c r="D12114" t="s">
        <v>33476</v>
      </c>
      <c r="E12114"/>
      <c r="F12114"/>
      <c r="G12114"/>
      <c r="H12114"/>
      <c r="I12114"/>
      <c r="J12114"/>
      <c r="U12114" s="43"/>
      <c r="AE12114"/>
    </row>
    <row r="12115" spans="1:31">
      <c r="A12115">
        <v>20217</v>
      </c>
      <c r="B12115" t="s">
        <v>10672</v>
      </c>
      <c r="C12115" t="s">
        <v>33477</v>
      </c>
      <c r="D12115" t="s">
        <v>33476</v>
      </c>
      <c r="E12115"/>
      <c r="F12115"/>
      <c r="G12115"/>
      <c r="H12115"/>
      <c r="I12115"/>
      <c r="J12115"/>
      <c r="U12115" s="43"/>
      <c r="AE12115"/>
    </row>
    <row r="12116" spans="1:31">
      <c r="A12116">
        <v>20234</v>
      </c>
      <c r="B12116" t="s">
        <v>10673</v>
      </c>
      <c r="C12116" t="s">
        <v>33480</v>
      </c>
      <c r="D12116" t="e">
        <v>#N/A</v>
      </c>
      <c r="E12116"/>
      <c r="F12116"/>
      <c r="G12116"/>
      <c r="H12116"/>
      <c r="I12116"/>
      <c r="J12116"/>
      <c r="U12116" s="43"/>
      <c r="AE12116"/>
    </row>
    <row r="12117" spans="1:31">
      <c r="A12117">
        <v>20226</v>
      </c>
      <c r="B12117" t="s">
        <v>10674</v>
      </c>
      <c r="C12117" t="s">
        <v>33480</v>
      </c>
      <c r="D12117" t="s">
        <v>33476</v>
      </c>
      <c r="E12117"/>
      <c r="F12117"/>
      <c r="G12117"/>
      <c r="H12117"/>
      <c r="I12117"/>
      <c r="J12117"/>
      <c r="U12117" s="43"/>
      <c r="AE12117"/>
    </row>
    <row r="12118" spans="1:31">
      <c r="A12118">
        <v>20226</v>
      </c>
      <c r="B12118" t="s">
        <v>10675</v>
      </c>
      <c r="C12118" t="s">
        <v>33480</v>
      </c>
      <c r="D12118" t="s">
        <v>33476</v>
      </c>
      <c r="E12118"/>
      <c r="F12118"/>
      <c r="G12118"/>
      <c r="H12118"/>
      <c r="I12118"/>
      <c r="J12118"/>
      <c r="U12118" s="43"/>
      <c r="AE12118"/>
    </row>
    <row r="12119" spans="1:31">
      <c r="A12119">
        <v>20217</v>
      </c>
      <c r="B12119" t="s">
        <v>10676</v>
      </c>
      <c r="C12119" t="s">
        <v>33477</v>
      </c>
      <c r="D12119" t="s">
        <v>33476</v>
      </c>
      <c r="E12119"/>
      <c r="F12119"/>
      <c r="G12119"/>
      <c r="H12119"/>
      <c r="I12119"/>
      <c r="J12119"/>
      <c r="U12119" s="43"/>
      <c r="AE12119"/>
    </row>
    <row r="12120" spans="1:31">
      <c r="A12120">
        <v>20217</v>
      </c>
      <c r="B12120" t="s">
        <v>10677</v>
      </c>
      <c r="C12120" t="s">
        <v>33477</v>
      </c>
      <c r="D12120" t="s">
        <v>33476</v>
      </c>
      <c r="E12120"/>
      <c r="F12120"/>
      <c r="G12120"/>
      <c r="H12120"/>
      <c r="I12120"/>
      <c r="J12120"/>
      <c r="U12120" s="43"/>
      <c r="AE12120"/>
    </row>
    <row r="12121" spans="1:31">
      <c r="A12121">
        <v>20232</v>
      </c>
      <c r="B12121" t="s">
        <v>10678</v>
      </c>
      <c r="C12121" t="s">
        <v>33480</v>
      </c>
      <c r="D12121" t="s">
        <v>33476</v>
      </c>
      <c r="E12121"/>
      <c r="F12121"/>
      <c r="G12121"/>
      <c r="H12121"/>
      <c r="I12121"/>
      <c r="J12121"/>
      <c r="U12121" s="43"/>
      <c r="AE12121"/>
    </row>
    <row r="12122" spans="1:31">
      <c r="A12122">
        <v>20217</v>
      </c>
      <c r="B12122" t="s">
        <v>10679</v>
      </c>
      <c r="C12122" t="s">
        <v>33477</v>
      </c>
      <c r="D12122" t="s">
        <v>33476</v>
      </c>
      <c r="E12122"/>
      <c r="F12122"/>
      <c r="G12122"/>
      <c r="H12122"/>
      <c r="I12122"/>
      <c r="J12122"/>
      <c r="U12122" s="43"/>
      <c r="AE12122"/>
    </row>
    <row r="12123" spans="1:31">
      <c r="A12123">
        <v>20232</v>
      </c>
      <c r="B12123" t="s">
        <v>10680</v>
      </c>
      <c r="C12123" t="s">
        <v>33480</v>
      </c>
      <c r="D12123" t="s">
        <v>33476</v>
      </c>
      <c r="E12123"/>
      <c r="F12123"/>
      <c r="G12123"/>
      <c r="H12123"/>
      <c r="I12123"/>
      <c r="J12123"/>
      <c r="U12123" s="43"/>
      <c r="AE12123"/>
    </row>
    <row r="12124" spans="1:31">
      <c r="A12124">
        <v>20259</v>
      </c>
      <c r="B12124" t="s">
        <v>10681</v>
      </c>
      <c r="C12124" t="s">
        <v>33477</v>
      </c>
      <c r="D12124" t="e">
        <v>#N/A</v>
      </c>
      <c r="E12124"/>
      <c r="F12124"/>
      <c r="G12124"/>
      <c r="H12124"/>
      <c r="I12124"/>
      <c r="J12124"/>
      <c r="U12124" s="43"/>
      <c r="AE12124"/>
    </row>
    <row r="12125" spans="1:31">
      <c r="A12125">
        <v>20290</v>
      </c>
      <c r="B12125" t="s">
        <v>10682</v>
      </c>
      <c r="C12125" t="s">
        <v>33480</v>
      </c>
      <c r="D12125" t="s">
        <v>33476</v>
      </c>
      <c r="E12125"/>
      <c r="F12125"/>
      <c r="G12125"/>
      <c r="H12125"/>
      <c r="I12125"/>
      <c r="J12125"/>
      <c r="U12125" s="43"/>
      <c r="AE12125"/>
    </row>
    <row r="12126" spans="1:31">
      <c r="A12126">
        <v>20236</v>
      </c>
      <c r="B12126" t="s">
        <v>10683</v>
      </c>
      <c r="C12126" t="s">
        <v>33480</v>
      </c>
      <c r="D12126" t="s">
        <v>33476</v>
      </c>
      <c r="E12126"/>
      <c r="F12126"/>
      <c r="G12126"/>
      <c r="H12126"/>
      <c r="I12126"/>
      <c r="J12126"/>
      <c r="U12126" s="43"/>
      <c r="AE12126"/>
    </row>
    <row r="12127" spans="1:31">
      <c r="A12127">
        <v>20236</v>
      </c>
      <c r="B12127" t="s">
        <v>10683</v>
      </c>
      <c r="C12127" t="s">
        <v>33480</v>
      </c>
      <c r="D12127" t="s">
        <v>33476</v>
      </c>
      <c r="E12127"/>
      <c r="F12127"/>
      <c r="G12127"/>
      <c r="H12127"/>
      <c r="I12127"/>
      <c r="J12127"/>
      <c r="U12127" s="43"/>
      <c r="AE12127"/>
    </row>
    <row r="12128" spans="1:31">
      <c r="A12128">
        <v>20234</v>
      </c>
      <c r="B12128" t="s">
        <v>10684</v>
      </c>
      <c r="C12128" t="s">
        <v>33480</v>
      </c>
      <c r="D12128" t="e">
        <v>#N/A</v>
      </c>
      <c r="E12128"/>
      <c r="F12128"/>
      <c r="G12128"/>
      <c r="H12128"/>
      <c r="I12128"/>
      <c r="J12128"/>
      <c r="U12128" s="43"/>
      <c r="AE12128"/>
    </row>
    <row r="12129" spans="1:31">
      <c r="A12129">
        <v>20290</v>
      </c>
      <c r="B12129" t="s">
        <v>10685</v>
      </c>
      <c r="C12129" t="s">
        <v>33480</v>
      </c>
      <c r="D12129" t="s">
        <v>33476</v>
      </c>
      <c r="E12129"/>
      <c r="F12129"/>
      <c r="G12129"/>
      <c r="H12129"/>
      <c r="I12129"/>
      <c r="J12129"/>
      <c r="U12129" s="43"/>
      <c r="AE12129"/>
    </row>
    <row r="12130" spans="1:31">
      <c r="A12130">
        <v>20226</v>
      </c>
      <c r="B12130" t="s">
        <v>10686</v>
      </c>
      <c r="C12130" t="s">
        <v>33480</v>
      </c>
      <c r="D12130" t="s">
        <v>33476</v>
      </c>
      <c r="E12130"/>
      <c r="F12130"/>
      <c r="G12130"/>
      <c r="H12130"/>
      <c r="I12130"/>
      <c r="J12130"/>
      <c r="U12130" s="43"/>
      <c r="AE12130"/>
    </row>
    <row r="12131" spans="1:31">
      <c r="A12131">
        <v>20251</v>
      </c>
      <c r="B12131" t="s">
        <v>10687</v>
      </c>
      <c r="C12131" t="s">
        <v>33480</v>
      </c>
      <c r="D12131" t="s">
        <v>33476</v>
      </c>
      <c r="E12131"/>
      <c r="F12131"/>
      <c r="G12131"/>
      <c r="H12131"/>
      <c r="I12131"/>
      <c r="J12131"/>
      <c r="U12131" s="43"/>
      <c r="AE12131"/>
    </row>
    <row r="12132" spans="1:31">
      <c r="A12132">
        <v>20270</v>
      </c>
      <c r="B12132" t="s">
        <v>10687</v>
      </c>
      <c r="C12132" t="s">
        <v>33480</v>
      </c>
      <c r="D12132" t="s">
        <v>33476</v>
      </c>
      <c r="E12132"/>
      <c r="F12132"/>
      <c r="G12132"/>
      <c r="H12132"/>
      <c r="I12132"/>
      <c r="J12132"/>
      <c r="U12132" s="43"/>
      <c r="AE12132"/>
    </row>
    <row r="12133" spans="1:31">
      <c r="A12133">
        <v>20229</v>
      </c>
      <c r="B12133" t="s">
        <v>10688</v>
      </c>
      <c r="C12133" t="s">
        <v>33480</v>
      </c>
      <c r="D12133" t="s">
        <v>33476</v>
      </c>
      <c r="E12133"/>
      <c r="F12133"/>
      <c r="G12133"/>
      <c r="H12133"/>
      <c r="I12133"/>
      <c r="J12133"/>
      <c r="U12133" s="43"/>
      <c r="AE12133"/>
    </row>
    <row r="12134" spans="1:31">
      <c r="A12134">
        <v>20253</v>
      </c>
      <c r="B12134" t="s">
        <v>10689</v>
      </c>
      <c r="C12134" t="s">
        <v>33480</v>
      </c>
      <c r="D12134" t="s">
        <v>33476</v>
      </c>
      <c r="E12134"/>
      <c r="F12134"/>
      <c r="G12134"/>
      <c r="H12134"/>
      <c r="I12134"/>
      <c r="J12134"/>
      <c r="U12134" s="43"/>
      <c r="AE12134"/>
    </row>
    <row r="12135" spans="1:31">
      <c r="A12135">
        <v>20290</v>
      </c>
      <c r="B12135" t="s">
        <v>10690</v>
      </c>
      <c r="C12135" t="s">
        <v>33480</v>
      </c>
      <c r="D12135" t="s">
        <v>33476</v>
      </c>
      <c r="E12135"/>
      <c r="F12135"/>
      <c r="G12135"/>
      <c r="H12135"/>
      <c r="I12135"/>
      <c r="J12135"/>
      <c r="U12135" s="43"/>
      <c r="AE12135"/>
    </row>
    <row r="12136" spans="1:31">
      <c r="A12136">
        <v>20213</v>
      </c>
      <c r="B12136" t="s">
        <v>10691</v>
      </c>
      <c r="C12136" t="s">
        <v>33480</v>
      </c>
      <c r="D12136" t="s">
        <v>33476</v>
      </c>
      <c r="E12136"/>
      <c r="F12136"/>
      <c r="G12136"/>
      <c r="H12136"/>
      <c r="I12136"/>
      <c r="J12136"/>
      <c r="U12136" s="43"/>
      <c r="AE12136"/>
    </row>
    <row r="12137" spans="1:31">
      <c r="A12137">
        <v>20213</v>
      </c>
      <c r="B12137" t="s">
        <v>10691</v>
      </c>
      <c r="C12137" t="s">
        <v>33480</v>
      </c>
      <c r="D12137" t="s">
        <v>33476</v>
      </c>
      <c r="E12137"/>
      <c r="F12137"/>
      <c r="G12137"/>
      <c r="H12137"/>
      <c r="I12137"/>
      <c r="J12137"/>
      <c r="U12137" s="43"/>
      <c r="AE12137"/>
    </row>
    <row r="12138" spans="1:31">
      <c r="A12138">
        <v>20234</v>
      </c>
      <c r="B12138" t="s">
        <v>10692</v>
      </c>
      <c r="C12138" t="s">
        <v>33480</v>
      </c>
      <c r="D12138" t="e">
        <v>#N/A</v>
      </c>
      <c r="E12138"/>
      <c r="F12138"/>
      <c r="G12138"/>
      <c r="H12138"/>
      <c r="I12138"/>
      <c r="J12138"/>
      <c r="U12138" s="43"/>
      <c r="AE12138"/>
    </row>
    <row r="12139" spans="1:31">
      <c r="A12139">
        <v>20230</v>
      </c>
      <c r="B12139" t="s">
        <v>10693</v>
      </c>
      <c r="C12139" t="s">
        <v>33480</v>
      </c>
      <c r="D12139" t="s">
        <v>33476</v>
      </c>
      <c r="E12139"/>
      <c r="F12139"/>
      <c r="G12139"/>
      <c r="H12139"/>
      <c r="I12139"/>
      <c r="J12139"/>
      <c r="U12139" s="43"/>
      <c r="AE12139"/>
    </row>
    <row r="12140" spans="1:31">
      <c r="A12140">
        <v>20272</v>
      </c>
      <c r="B12140" t="s">
        <v>10694</v>
      </c>
      <c r="C12140" t="s">
        <v>33480</v>
      </c>
      <c r="D12140" t="s">
        <v>33476</v>
      </c>
      <c r="E12140"/>
      <c r="F12140"/>
      <c r="G12140"/>
      <c r="H12140"/>
      <c r="I12140"/>
      <c r="J12140"/>
      <c r="U12140" s="43"/>
      <c r="AE12140"/>
    </row>
    <row r="12141" spans="1:31">
      <c r="A12141">
        <v>20215</v>
      </c>
      <c r="B12141" t="s">
        <v>10695</v>
      </c>
      <c r="C12141" t="s">
        <v>33480</v>
      </c>
      <c r="D12141" t="e">
        <v>#N/A</v>
      </c>
      <c r="E12141"/>
      <c r="F12141"/>
      <c r="G12141"/>
      <c r="H12141"/>
      <c r="I12141"/>
      <c r="J12141"/>
      <c r="U12141" s="43"/>
      <c r="AE12141"/>
    </row>
    <row r="12142" spans="1:31">
      <c r="A12142">
        <v>20234</v>
      </c>
      <c r="B12142" t="s">
        <v>10696</v>
      </c>
      <c r="C12142" t="s">
        <v>33480</v>
      </c>
      <c r="D12142" t="e">
        <v>#N/A</v>
      </c>
      <c r="E12142"/>
      <c r="F12142"/>
      <c r="G12142"/>
      <c r="H12142"/>
      <c r="I12142"/>
      <c r="J12142"/>
      <c r="U12142" s="43"/>
      <c r="AE12142"/>
    </row>
    <row r="12143" spans="1:31">
      <c r="A12143">
        <v>20229</v>
      </c>
      <c r="B12143" t="s">
        <v>10697</v>
      </c>
      <c r="C12143" t="s">
        <v>33480</v>
      </c>
      <c r="D12143" t="s">
        <v>33476</v>
      </c>
      <c r="E12143"/>
      <c r="F12143"/>
      <c r="G12143"/>
      <c r="H12143"/>
      <c r="I12143"/>
      <c r="J12143"/>
      <c r="U12143" s="43"/>
      <c r="AE12143"/>
    </row>
    <row r="12144" spans="1:31">
      <c r="A12144">
        <v>20251</v>
      </c>
      <c r="B12144" t="s">
        <v>10698</v>
      </c>
      <c r="C12144" t="s">
        <v>33480</v>
      </c>
      <c r="D12144" t="s">
        <v>33476</v>
      </c>
      <c r="E12144"/>
      <c r="F12144"/>
      <c r="G12144"/>
      <c r="H12144"/>
      <c r="I12144"/>
      <c r="J12144"/>
      <c r="U12144" s="43"/>
      <c r="AE12144"/>
    </row>
    <row r="12145" spans="1:31">
      <c r="A12145">
        <v>20229</v>
      </c>
      <c r="B12145" t="s">
        <v>10699</v>
      </c>
      <c r="C12145" t="s">
        <v>33480</v>
      </c>
      <c r="D12145" t="s">
        <v>33476</v>
      </c>
      <c r="E12145"/>
      <c r="F12145"/>
      <c r="G12145"/>
      <c r="H12145"/>
      <c r="I12145"/>
      <c r="J12145"/>
      <c r="U12145" s="43"/>
      <c r="AE12145"/>
    </row>
    <row r="12146" spans="1:31">
      <c r="A12146">
        <v>20218</v>
      </c>
      <c r="B12146" t="s">
        <v>10700</v>
      </c>
      <c r="C12146" t="s">
        <v>33480</v>
      </c>
      <c r="D12146" t="s">
        <v>33476</v>
      </c>
      <c r="E12146"/>
      <c r="F12146"/>
      <c r="G12146"/>
      <c r="H12146"/>
      <c r="I12146"/>
      <c r="J12146"/>
      <c r="U12146" s="43"/>
      <c r="AE12146"/>
    </row>
    <row r="12147" spans="1:31">
      <c r="A12147">
        <v>20229</v>
      </c>
      <c r="B12147" t="s">
        <v>10701</v>
      </c>
      <c r="C12147" t="s">
        <v>33480</v>
      </c>
      <c r="D12147" t="s">
        <v>33476</v>
      </c>
      <c r="E12147"/>
      <c r="F12147"/>
      <c r="G12147"/>
      <c r="H12147"/>
      <c r="I12147"/>
      <c r="J12147"/>
      <c r="U12147" s="43"/>
      <c r="AE12147"/>
    </row>
    <row r="12148" spans="1:31">
      <c r="A12148">
        <v>20229</v>
      </c>
      <c r="B12148" t="s">
        <v>10702</v>
      </c>
      <c r="C12148" t="s">
        <v>33480</v>
      </c>
      <c r="D12148" t="s">
        <v>33476</v>
      </c>
      <c r="E12148"/>
      <c r="F12148"/>
      <c r="G12148"/>
      <c r="H12148"/>
      <c r="I12148"/>
      <c r="J12148"/>
      <c r="U12148" s="43"/>
      <c r="AE12148"/>
    </row>
    <row r="12149" spans="1:31">
      <c r="A12149">
        <v>20218</v>
      </c>
      <c r="B12149" t="s">
        <v>10703</v>
      </c>
      <c r="C12149" t="s">
        <v>33480</v>
      </c>
      <c r="D12149" t="s">
        <v>33476</v>
      </c>
      <c r="E12149"/>
      <c r="F12149"/>
      <c r="G12149"/>
      <c r="H12149"/>
      <c r="I12149"/>
      <c r="J12149"/>
      <c r="U12149" s="43"/>
      <c r="AE12149"/>
    </row>
    <row r="12150" spans="1:31">
      <c r="A12150">
        <v>20233</v>
      </c>
      <c r="B12150" t="s">
        <v>10704</v>
      </c>
      <c r="C12150" t="s">
        <v>33480</v>
      </c>
      <c r="D12150" t="e">
        <v>#N/A</v>
      </c>
      <c r="E12150"/>
      <c r="F12150"/>
      <c r="G12150"/>
      <c r="H12150"/>
      <c r="I12150"/>
      <c r="J12150"/>
      <c r="U12150" s="43"/>
      <c r="AE12150"/>
    </row>
    <row r="12151" spans="1:31">
      <c r="A12151">
        <v>20230</v>
      </c>
      <c r="B12151" t="s">
        <v>10705</v>
      </c>
      <c r="C12151" t="s">
        <v>33480</v>
      </c>
      <c r="D12151" t="s">
        <v>33476</v>
      </c>
      <c r="E12151"/>
      <c r="F12151"/>
      <c r="G12151"/>
      <c r="H12151"/>
      <c r="I12151"/>
      <c r="J12151"/>
      <c r="U12151" s="43"/>
      <c r="AE12151"/>
    </row>
    <row r="12152" spans="1:31">
      <c r="A12152">
        <v>20251</v>
      </c>
      <c r="B12152" t="s">
        <v>10706</v>
      </c>
      <c r="C12152" t="s">
        <v>33480</v>
      </c>
      <c r="D12152" t="s">
        <v>33476</v>
      </c>
      <c r="E12152"/>
      <c r="F12152"/>
      <c r="G12152"/>
      <c r="H12152"/>
      <c r="I12152"/>
      <c r="J12152"/>
      <c r="U12152" s="43"/>
      <c r="AE12152"/>
    </row>
    <row r="12153" spans="1:31">
      <c r="A12153">
        <v>20234</v>
      </c>
      <c r="B12153" t="s">
        <v>10707</v>
      </c>
      <c r="C12153" t="s">
        <v>33480</v>
      </c>
      <c r="D12153" t="e">
        <v>#N/A</v>
      </c>
      <c r="E12153"/>
      <c r="F12153"/>
      <c r="G12153"/>
      <c r="H12153"/>
      <c r="I12153"/>
      <c r="J12153"/>
      <c r="U12153" s="43"/>
      <c r="AE12153"/>
    </row>
    <row r="12154" spans="1:31">
      <c r="A12154">
        <v>20242</v>
      </c>
      <c r="B12154" t="s">
        <v>10708</v>
      </c>
      <c r="C12154" t="s">
        <v>33480</v>
      </c>
      <c r="D12154" t="s">
        <v>33476</v>
      </c>
      <c r="E12154"/>
      <c r="F12154"/>
      <c r="G12154"/>
      <c r="H12154"/>
      <c r="I12154"/>
      <c r="J12154"/>
      <c r="U12154" s="43"/>
      <c r="AE12154"/>
    </row>
    <row r="12155" spans="1:31">
      <c r="A12155">
        <v>20246</v>
      </c>
      <c r="B12155" t="s">
        <v>10709</v>
      </c>
      <c r="C12155" t="s">
        <v>33480</v>
      </c>
      <c r="D12155" t="s">
        <v>33476</v>
      </c>
      <c r="E12155"/>
      <c r="F12155"/>
      <c r="G12155"/>
      <c r="H12155"/>
      <c r="I12155"/>
      <c r="J12155"/>
      <c r="U12155" s="43"/>
      <c r="AE12155"/>
    </row>
    <row r="12156" spans="1:31">
      <c r="A12156">
        <v>20220</v>
      </c>
      <c r="B12156" t="s">
        <v>10710</v>
      </c>
      <c r="C12156" t="s">
        <v>33480</v>
      </c>
      <c r="D12156" t="s">
        <v>33476</v>
      </c>
      <c r="E12156"/>
      <c r="F12156"/>
      <c r="G12156"/>
      <c r="H12156"/>
      <c r="I12156"/>
      <c r="J12156"/>
      <c r="U12156" s="43"/>
      <c r="AE12156"/>
    </row>
    <row r="12157" spans="1:31">
      <c r="A12157">
        <v>20228</v>
      </c>
      <c r="B12157" t="s">
        <v>10711</v>
      </c>
      <c r="C12157" t="s">
        <v>33480</v>
      </c>
      <c r="D12157" t="s">
        <v>33476</v>
      </c>
      <c r="E12157"/>
      <c r="F12157"/>
      <c r="G12157"/>
      <c r="H12157"/>
      <c r="I12157"/>
      <c r="J12157"/>
      <c r="U12157" s="43"/>
      <c r="AE12157"/>
    </row>
    <row r="12158" spans="1:31">
      <c r="A12158">
        <v>20234</v>
      </c>
      <c r="B12158" t="s">
        <v>10712</v>
      </c>
      <c r="C12158" t="s">
        <v>33480</v>
      </c>
      <c r="D12158" t="e">
        <v>#N/A</v>
      </c>
      <c r="E12158"/>
      <c r="F12158"/>
      <c r="G12158"/>
      <c r="H12158"/>
      <c r="I12158"/>
      <c r="J12158"/>
      <c r="U12158" s="43"/>
      <c r="AE12158"/>
    </row>
    <row r="12159" spans="1:31">
      <c r="A12159">
        <v>20259</v>
      </c>
      <c r="B12159" t="s">
        <v>10713</v>
      </c>
      <c r="C12159" t="s">
        <v>33477</v>
      </c>
      <c r="D12159" t="e">
        <v>#N/A</v>
      </c>
      <c r="E12159"/>
      <c r="F12159"/>
      <c r="G12159"/>
      <c r="H12159"/>
      <c r="I12159"/>
      <c r="J12159"/>
      <c r="U12159" s="43"/>
      <c r="AE12159"/>
    </row>
    <row r="12160" spans="1:31">
      <c r="A12160">
        <v>20240</v>
      </c>
      <c r="B12160" t="s">
        <v>10714</v>
      </c>
      <c r="C12160" t="s">
        <v>33480</v>
      </c>
      <c r="D12160" t="s">
        <v>33476</v>
      </c>
      <c r="E12160"/>
      <c r="F12160"/>
      <c r="G12160"/>
      <c r="H12160"/>
      <c r="I12160"/>
      <c r="J12160"/>
      <c r="U12160" s="43"/>
      <c r="AE12160"/>
    </row>
    <row r="12161" spans="1:31">
      <c r="A12161">
        <v>20250</v>
      </c>
      <c r="B12161" t="s">
        <v>10715</v>
      </c>
      <c r="C12161" t="s">
        <v>33480</v>
      </c>
      <c r="D12161" t="s">
        <v>33476</v>
      </c>
      <c r="E12161"/>
      <c r="F12161"/>
      <c r="G12161"/>
      <c r="H12161"/>
      <c r="I12161"/>
      <c r="J12161"/>
      <c r="U12161" s="43"/>
      <c r="AE12161"/>
    </row>
    <row r="12162" spans="1:31">
      <c r="A12162">
        <v>20232</v>
      </c>
      <c r="B12162" t="s">
        <v>10716</v>
      </c>
      <c r="C12162" t="s">
        <v>33480</v>
      </c>
      <c r="D12162" t="s">
        <v>33476</v>
      </c>
      <c r="E12162"/>
      <c r="F12162"/>
      <c r="G12162"/>
      <c r="H12162"/>
      <c r="I12162"/>
      <c r="J12162"/>
      <c r="U12162" s="43"/>
      <c r="AE12162"/>
    </row>
    <row r="12163" spans="1:31">
      <c r="A12163">
        <v>20237</v>
      </c>
      <c r="B12163" t="s">
        <v>10717</v>
      </c>
      <c r="C12163" t="s">
        <v>33480</v>
      </c>
      <c r="D12163" t="e">
        <v>#N/A</v>
      </c>
      <c r="E12163"/>
      <c r="F12163"/>
      <c r="G12163"/>
      <c r="H12163"/>
      <c r="I12163"/>
      <c r="J12163"/>
      <c r="U12163" s="43"/>
      <c r="AE12163"/>
    </row>
    <row r="12164" spans="1:31">
      <c r="A12164">
        <v>20230</v>
      </c>
      <c r="B12164" t="s">
        <v>10718</v>
      </c>
      <c r="C12164" t="s">
        <v>33480</v>
      </c>
      <c r="D12164" t="s">
        <v>33476</v>
      </c>
      <c r="E12164"/>
      <c r="F12164"/>
      <c r="G12164"/>
      <c r="H12164"/>
      <c r="I12164"/>
      <c r="J12164"/>
      <c r="U12164" s="43"/>
      <c r="AE12164"/>
    </row>
    <row r="12165" spans="1:31">
      <c r="A12165">
        <v>20229</v>
      </c>
      <c r="B12165" t="s">
        <v>10719</v>
      </c>
      <c r="C12165" t="s">
        <v>33480</v>
      </c>
      <c r="D12165" t="s">
        <v>33476</v>
      </c>
      <c r="E12165"/>
      <c r="F12165"/>
      <c r="G12165"/>
      <c r="H12165"/>
      <c r="I12165"/>
      <c r="J12165"/>
      <c r="U12165" s="43"/>
      <c r="AE12165"/>
    </row>
    <row r="12166" spans="1:31">
      <c r="A12166">
        <v>20218</v>
      </c>
      <c r="B12166" t="s">
        <v>10720</v>
      </c>
      <c r="C12166" t="s">
        <v>33480</v>
      </c>
      <c r="D12166" t="s">
        <v>33476</v>
      </c>
      <c r="E12166"/>
      <c r="F12166"/>
      <c r="G12166"/>
      <c r="H12166"/>
      <c r="I12166"/>
      <c r="J12166"/>
      <c r="U12166" s="43"/>
      <c r="AE12166"/>
    </row>
    <row r="12167" spans="1:31">
      <c r="A12167">
        <v>20215</v>
      </c>
      <c r="B12167" t="s">
        <v>10721</v>
      </c>
      <c r="C12167" t="s">
        <v>33480</v>
      </c>
      <c r="D12167" t="e">
        <v>#N/A</v>
      </c>
      <c r="E12167"/>
      <c r="F12167"/>
      <c r="G12167"/>
      <c r="H12167"/>
      <c r="I12167"/>
      <c r="J12167"/>
      <c r="U12167" s="43"/>
      <c r="AE12167"/>
    </row>
    <row r="12168" spans="1:31">
      <c r="A12168">
        <v>20237</v>
      </c>
      <c r="B12168" t="s">
        <v>10722</v>
      </c>
      <c r="C12168" t="s">
        <v>33480</v>
      </c>
      <c r="D12168" t="e">
        <v>#N/A</v>
      </c>
      <c r="E12168"/>
      <c r="F12168"/>
      <c r="G12168"/>
      <c r="H12168"/>
      <c r="I12168"/>
      <c r="J12168"/>
      <c r="U12168" s="43"/>
      <c r="AE12168"/>
    </row>
    <row r="12169" spans="1:31">
      <c r="A12169">
        <v>20218</v>
      </c>
      <c r="B12169" t="s">
        <v>10723</v>
      </c>
      <c r="C12169" t="s">
        <v>33480</v>
      </c>
      <c r="D12169" t="s">
        <v>33476</v>
      </c>
      <c r="E12169"/>
      <c r="F12169"/>
      <c r="G12169"/>
      <c r="H12169"/>
      <c r="I12169"/>
      <c r="J12169"/>
      <c r="U12169" s="43"/>
      <c r="AE12169"/>
    </row>
    <row r="12170" spans="1:31">
      <c r="A12170">
        <v>20290</v>
      </c>
      <c r="B12170" t="s">
        <v>10724</v>
      </c>
      <c r="C12170" t="s">
        <v>33480</v>
      </c>
      <c r="D12170" t="s">
        <v>33476</v>
      </c>
      <c r="E12170"/>
      <c r="F12170"/>
      <c r="G12170"/>
      <c r="H12170"/>
      <c r="I12170"/>
      <c r="J12170"/>
      <c r="U12170" s="43"/>
      <c r="AE12170"/>
    </row>
    <row r="12171" spans="1:31">
      <c r="A12171">
        <v>20243</v>
      </c>
      <c r="B12171" t="s">
        <v>10725</v>
      </c>
      <c r="C12171" t="s">
        <v>33480</v>
      </c>
      <c r="D12171" t="s">
        <v>33476</v>
      </c>
      <c r="E12171"/>
      <c r="F12171"/>
      <c r="G12171"/>
      <c r="H12171"/>
      <c r="I12171"/>
      <c r="J12171"/>
      <c r="U12171" s="43"/>
      <c r="AE12171"/>
    </row>
    <row r="12172" spans="1:31">
      <c r="A12172">
        <v>20243</v>
      </c>
      <c r="B12172" t="s">
        <v>10725</v>
      </c>
      <c r="C12172" t="s">
        <v>33480</v>
      </c>
      <c r="D12172" t="s">
        <v>33476</v>
      </c>
      <c r="E12172"/>
      <c r="F12172"/>
      <c r="G12172"/>
      <c r="H12172"/>
      <c r="I12172"/>
      <c r="J12172"/>
      <c r="U12172" s="43"/>
      <c r="AE12172"/>
    </row>
    <row r="12173" spans="1:31">
      <c r="A12173">
        <v>20243</v>
      </c>
      <c r="B12173" t="s">
        <v>10725</v>
      </c>
      <c r="C12173" t="s">
        <v>33480</v>
      </c>
      <c r="D12173" t="s">
        <v>33476</v>
      </c>
      <c r="E12173"/>
      <c r="F12173"/>
      <c r="G12173"/>
      <c r="H12173"/>
      <c r="I12173"/>
      <c r="J12173"/>
      <c r="U12173" s="43"/>
      <c r="AE12173"/>
    </row>
    <row r="12174" spans="1:31">
      <c r="A12174">
        <v>20213</v>
      </c>
      <c r="B12174" t="s">
        <v>10726</v>
      </c>
      <c r="C12174" t="s">
        <v>33480</v>
      </c>
      <c r="D12174" t="s">
        <v>33476</v>
      </c>
      <c r="E12174"/>
      <c r="F12174"/>
      <c r="G12174"/>
      <c r="H12174"/>
      <c r="I12174"/>
      <c r="J12174"/>
      <c r="U12174" s="43"/>
      <c r="AE12174"/>
    </row>
    <row r="12175" spans="1:31">
      <c r="A12175">
        <v>20213</v>
      </c>
      <c r="B12175" t="s">
        <v>10726</v>
      </c>
      <c r="C12175" t="s">
        <v>33480</v>
      </c>
      <c r="D12175" t="s">
        <v>33476</v>
      </c>
      <c r="E12175"/>
      <c r="F12175"/>
      <c r="G12175"/>
      <c r="H12175"/>
      <c r="I12175"/>
      <c r="J12175"/>
      <c r="U12175" s="43"/>
      <c r="AE12175"/>
    </row>
    <row r="12176" spans="1:31">
      <c r="A12176">
        <v>20237</v>
      </c>
      <c r="B12176" t="s">
        <v>10727</v>
      </c>
      <c r="C12176" t="s">
        <v>33480</v>
      </c>
      <c r="D12176" t="e">
        <v>#N/A</v>
      </c>
      <c r="E12176"/>
      <c r="F12176"/>
      <c r="G12176"/>
      <c r="H12176"/>
      <c r="I12176"/>
      <c r="J12176"/>
      <c r="U12176" s="43"/>
      <c r="AE12176"/>
    </row>
    <row r="12177" spans="1:31">
      <c r="A12177">
        <v>20229</v>
      </c>
      <c r="B12177" t="s">
        <v>10728</v>
      </c>
      <c r="C12177" t="s">
        <v>33480</v>
      </c>
      <c r="D12177" t="s">
        <v>33476</v>
      </c>
      <c r="E12177"/>
      <c r="F12177"/>
      <c r="G12177"/>
      <c r="H12177"/>
      <c r="I12177"/>
      <c r="J12177"/>
      <c r="U12177" s="43"/>
      <c r="AE12177"/>
    </row>
    <row r="12178" spans="1:31">
      <c r="A12178">
        <v>20246</v>
      </c>
      <c r="B12178" t="s">
        <v>10729</v>
      </c>
      <c r="C12178" t="s">
        <v>33480</v>
      </c>
      <c r="D12178" t="s">
        <v>33476</v>
      </c>
      <c r="E12178"/>
      <c r="F12178"/>
      <c r="G12178"/>
      <c r="H12178"/>
      <c r="I12178"/>
      <c r="J12178"/>
      <c r="U12178" s="43"/>
      <c r="AE12178"/>
    </row>
    <row r="12179" spans="1:31">
      <c r="A12179">
        <v>20250</v>
      </c>
      <c r="B12179" t="s">
        <v>10730</v>
      </c>
      <c r="C12179" t="s">
        <v>33480</v>
      </c>
      <c r="D12179" t="s">
        <v>33476</v>
      </c>
      <c r="E12179"/>
      <c r="F12179"/>
      <c r="G12179"/>
      <c r="H12179"/>
      <c r="I12179"/>
      <c r="J12179"/>
      <c r="U12179" s="43"/>
      <c r="AE12179"/>
    </row>
    <row r="12180" spans="1:31">
      <c r="A12180">
        <v>20247</v>
      </c>
      <c r="B12180" t="s">
        <v>10731</v>
      </c>
      <c r="C12180" t="s">
        <v>33480</v>
      </c>
      <c r="D12180" t="e">
        <v>#N/A</v>
      </c>
      <c r="E12180"/>
      <c r="F12180"/>
      <c r="G12180"/>
      <c r="H12180"/>
      <c r="I12180"/>
      <c r="J12180"/>
      <c r="U12180" s="43"/>
      <c r="AE12180"/>
    </row>
    <row r="12181" spans="1:31">
      <c r="A12181">
        <v>20248</v>
      </c>
      <c r="B12181" t="s">
        <v>10731</v>
      </c>
      <c r="C12181" t="s">
        <v>33480</v>
      </c>
      <c r="D12181" t="e">
        <v>#N/A</v>
      </c>
      <c r="E12181"/>
      <c r="F12181"/>
      <c r="G12181"/>
      <c r="H12181"/>
      <c r="I12181"/>
      <c r="J12181"/>
      <c r="U12181" s="43"/>
      <c r="AE12181"/>
    </row>
    <row r="12182" spans="1:31">
      <c r="A12182">
        <v>20242</v>
      </c>
      <c r="B12182" t="s">
        <v>10732</v>
      </c>
      <c r="C12182" t="s">
        <v>33480</v>
      </c>
      <c r="D12182" t="s">
        <v>33476</v>
      </c>
      <c r="E12182"/>
      <c r="F12182"/>
      <c r="G12182"/>
      <c r="H12182"/>
      <c r="I12182"/>
      <c r="J12182"/>
      <c r="U12182" s="43"/>
      <c r="AE12182"/>
    </row>
    <row r="12183" spans="1:31">
      <c r="A12183">
        <v>20244</v>
      </c>
      <c r="B12183" t="s">
        <v>10733</v>
      </c>
      <c r="C12183" t="s">
        <v>33477</v>
      </c>
      <c r="D12183" t="s">
        <v>33476</v>
      </c>
      <c r="E12183"/>
      <c r="F12183"/>
      <c r="G12183"/>
      <c r="H12183"/>
      <c r="I12183"/>
      <c r="J12183"/>
      <c r="U12183" s="43"/>
      <c r="AE12183"/>
    </row>
    <row r="12184" spans="1:31">
      <c r="A12184">
        <v>20239</v>
      </c>
      <c r="B12184" t="s">
        <v>10734</v>
      </c>
      <c r="C12184" t="s">
        <v>33480</v>
      </c>
      <c r="D12184" t="e">
        <v>#N/A</v>
      </c>
      <c r="E12184"/>
      <c r="F12184"/>
      <c r="G12184"/>
      <c r="H12184"/>
      <c r="I12184"/>
      <c r="J12184"/>
      <c r="U12184" s="43"/>
      <c r="AE12184"/>
    </row>
    <row r="12185" spans="1:31">
      <c r="A12185">
        <v>20218</v>
      </c>
      <c r="B12185" t="s">
        <v>10735</v>
      </c>
      <c r="C12185" t="s">
        <v>33480</v>
      </c>
      <c r="D12185" t="s">
        <v>33476</v>
      </c>
      <c r="E12185"/>
      <c r="F12185"/>
      <c r="G12185"/>
      <c r="H12185"/>
      <c r="I12185"/>
      <c r="J12185"/>
      <c r="U12185" s="43"/>
      <c r="AE12185"/>
    </row>
    <row r="12186" spans="1:31">
      <c r="A12186">
        <v>20213</v>
      </c>
      <c r="B12186" t="s">
        <v>10736</v>
      </c>
      <c r="C12186" t="s">
        <v>33480</v>
      </c>
      <c r="D12186" t="s">
        <v>33476</v>
      </c>
      <c r="E12186"/>
      <c r="F12186"/>
      <c r="G12186"/>
      <c r="H12186"/>
      <c r="I12186"/>
      <c r="J12186"/>
      <c r="U12186" s="43"/>
      <c r="AE12186"/>
    </row>
    <row r="12187" spans="1:31">
      <c r="A12187">
        <v>20290</v>
      </c>
      <c r="B12187" t="s">
        <v>10737</v>
      </c>
      <c r="C12187" t="s">
        <v>33480</v>
      </c>
      <c r="D12187" t="s">
        <v>33476</v>
      </c>
      <c r="E12187"/>
      <c r="F12187"/>
      <c r="G12187"/>
      <c r="H12187"/>
      <c r="I12187"/>
      <c r="J12187"/>
      <c r="U12187" s="43"/>
      <c r="AE12187"/>
    </row>
    <row r="12188" spans="1:31">
      <c r="A12188">
        <v>20212</v>
      </c>
      <c r="B12188" t="s">
        <v>10738</v>
      </c>
      <c r="C12188" t="s">
        <v>33480</v>
      </c>
      <c r="D12188" t="s">
        <v>33476</v>
      </c>
      <c r="E12188"/>
      <c r="F12188"/>
      <c r="G12188"/>
      <c r="H12188"/>
      <c r="I12188"/>
      <c r="J12188"/>
      <c r="U12188" s="43"/>
      <c r="AE12188"/>
    </row>
    <row r="12189" spans="1:31">
      <c r="A12189">
        <v>20243</v>
      </c>
      <c r="B12189" t="s">
        <v>10739</v>
      </c>
      <c r="C12189" t="s">
        <v>33480</v>
      </c>
      <c r="D12189" t="s">
        <v>33476</v>
      </c>
      <c r="E12189"/>
      <c r="F12189"/>
      <c r="G12189"/>
      <c r="H12189"/>
      <c r="I12189"/>
      <c r="J12189"/>
      <c r="U12189" s="43"/>
      <c r="AE12189"/>
    </row>
    <row r="12190" spans="1:31">
      <c r="A12190">
        <v>20215</v>
      </c>
      <c r="B12190" t="s">
        <v>10740</v>
      </c>
      <c r="C12190" t="s">
        <v>33480</v>
      </c>
      <c r="D12190" t="e">
        <v>#N/A</v>
      </c>
      <c r="E12190"/>
      <c r="F12190"/>
      <c r="G12190"/>
      <c r="H12190"/>
      <c r="I12190"/>
      <c r="J12190"/>
      <c r="U12190" s="43"/>
      <c r="AE12190"/>
    </row>
    <row r="12191" spans="1:31">
      <c r="A12191">
        <v>20233</v>
      </c>
      <c r="B12191" t="s">
        <v>10741</v>
      </c>
      <c r="C12191" t="s">
        <v>33480</v>
      </c>
      <c r="D12191" t="e">
        <v>#N/A</v>
      </c>
      <c r="E12191"/>
      <c r="F12191"/>
      <c r="G12191"/>
      <c r="H12191"/>
      <c r="I12191"/>
      <c r="J12191"/>
      <c r="U12191" s="43"/>
      <c r="AE12191"/>
    </row>
    <row r="12192" spans="1:31">
      <c r="A12192">
        <v>20240</v>
      </c>
      <c r="B12192" t="s">
        <v>10742</v>
      </c>
      <c r="C12192" t="s">
        <v>33480</v>
      </c>
      <c r="D12192" t="s">
        <v>33476</v>
      </c>
      <c r="E12192"/>
      <c r="F12192"/>
      <c r="G12192"/>
      <c r="H12192"/>
      <c r="I12192"/>
      <c r="J12192"/>
      <c r="U12192" s="43"/>
      <c r="AE12192"/>
    </row>
    <row r="12193" spans="1:31">
      <c r="A12193">
        <v>20213</v>
      </c>
      <c r="B12193" t="s">
        <v>10743</v>
      </c>
      <c r="C12193" t="s">
        <v>33480</v>
      </c>
      <c r="D12193" t="s">
        <v>33476</v>
      </c>
      <c r="E12193"/>
      <c r="F12193"/>
      <c r="G12193"/>
      <c r="H12193"/>
      <c r="I12193"/>
      <c r="J12193"/>
      <c r="U12193" s="43"/>
      <c r="AE12193"/>
    </row>
    <row r="12194" spans="1:31">
      <c r="A12194">
        <v>20213</v>
      </c>
      <c r="B12194" t="s">
        <v>10743</v>
      </c>
      <c r="C12194" t="s">
        <v>33480</v>
      </c>
      <c r="D12194" t="s">
        <v>33476</v>
      </c>
      <c r="E12194"/>
      <c r="F12194"/>
      <c r="G12194"/>
      <c r="H12194"/>
      <c r="I12194"/>
      <c r="J12194"/>
      <c r="U12194" s="43"/>
      <c r="AE12194"/>
    </row>
    <row r="12195" spans="1:31">
      <c r="A12195">
        <v>20246</v>
      </c>
      <c r="B12195" t="s">
        <v>10744</v>
      </c>
      <c r="C12195" t="s">
        <v>33480</v>
      </c>
      <c r="D12195" t="s">
        <v>33476</v>
      </c>
      <c r="E12195"/>
      <c r="F12195"/>
      <c r="G12195"/>
      <c r="H12195"/>
      <c r="I12195"/>
      <c r="J12195"/>
      <c r="U12195" s="43"/>
      <c r="AE12195"/>
    </row>
    <row r="12196" spans="1:31">
      <c r="A12196">
        <v>20250</v>
      </c>
      <c r="B12196" t="s">
        <v>10745</v>
      </c>
      <c r="C12196" t="s">
        <v>33480</v>
      </c>
      <c r="D12196" t="s">
        <v>33476</v>
      </c>
      <c r="E12196"/>
      <c r="F12196"/>
      <c r="G12196"/>
      <c r="H12196"/>
      <c r="I12196"/>
      <c r="J12196"/>
      <c r="U12196" s="43"/>
      <c r="AE12196"/>
    </row>
    <row r="12197" spans="1:31">
      <c r="A12197">
        <v>20226</v>
      </c>
      <c r="B12197" t="s">
        <v>10746</v>
      </c>
      <c r="C12197" t="s">
        <v>33480</v>
      </c>
      <c r="D12197" t="s">
        <v>33476</v>
      </c>
      <c r="E12197"/>
      <c r="F12197"/>
      <c r="G12197"/>
      <c r="H12197"/>
      <c r="I12197"/>
      <c r="J12197"/>
      <c r="U12197" s="43"/>
      <c r="AE12197"/>
    </row>
    <row r="12198" spans="1:31">
      <c r="A12198">
        <v>20229</v>
      </c>
      <c r="B12198" t="s">
        <v>10747</v>
      </c>
      <c r="C12198" t="s">
        <v>33480</v>
      </c>
      <c r="D12198" t="s">
        <v>33476</v>
      </c>
      <c r="E12198"/>
      <c r="F12198"/>
      <c r="G12198"/>
      <c r="H12198"/>
      <c r="I12198"/>
      <c r="J12198"/>
      <c r="U12198" s="43"/>
      <c r="AE12198"/>
    </row>
    <row r="12199" spans="1:31">
      <c r="A12199">
        <v>20212</v>
      </c>
      <c r="B12199" t="s">
        <v>10748</v>
      </c>
      <c r="C12199" t="s">
        <v>33480</v>
      </c>
      <c r="D12199" t="s">
        <v>33476</v>
      </c>
      <c r="E12199"/>
      <c r="F12199"/>
      <c r="G12199"/>
      <c r="H12199"/>
      <c r="I12199"/>
      <c r="J12199"/>
      <c r="U12199" s="43"/>
      <c r="AE12199"/>
    </row>
    <row r="12200" spans="1:31">
      <c r="A12200">
        <v>20221</v>
      </c>
      <c r="B12200" t="s">
        <v>10749</v>
      </c>
      <c r="C12200" t="s">
        <v>33480</v>
      </c>
      <c r="D12200" t="e">
        <v>#N/A</v>
      </c>
      <c r="E12200"/>
      <c r="F12200"/>
      <c r="G12200"/>
      <c r="H12200"/>
      <c r="I12200"/>
      <c r="J12200"/>
      <c r="U12200" s="43"/>
      <c r="AE12200"/>
    </row>
    <row r="12201" spans="1:31">
      <c r="A12201">
        <v>20220</v>
      </c>
      <c r="B12201" t="s">
        <v>10750</v>
      </c>
      <c r="C12201" t="s">
        <v>33480</v>
      </c>
      <c r="D12201" t="s">
        <v>33476</v>
      </c>
      <c r="E12201"/>
      <c r="F12201"/>
      <c r="G12201"/>
      <c r="H12201"/>
      <c r="I12201"/>
      <c r="J12201"/>
      <c r="U12201" s="43"/>
      <c r="AE12201"/>
    </row>
    <row r="12202" spans="1:31">
      <c r="A12202">
        <v>20213</v>
      </c>
      <c r="B12202" t="s">
        <v>10751</v>
      </c>
      <c r="C12202" t="s">
        <v>33480</v>
      </c>
      <c r="D12202" t="s">
        <v>33476</v>
      </c>
      <c r="E12202"/>
      <c r="F12202"/>
      <c r="G12202"/>
      <c r="H12202"/>
      <c r="I12202"/>
      <c r="J12202"/>
      <c r="U12202" s="43"/>
      <c r="AE12202"/>
    </row>
    <row r="12203" spans="1:31">
      <c r="A12203">
        <v>20217</v>
      </c>
      <c r="B12203" t="s">
        <v>10752</v>
      </c>
      <c r="C12203" t="s">
        <v>33477</v>
      </c>
      <c r="D12203" t="s">
        <v>33476</v>
      </c>
      <c r="E12203"/>
      <c r="F12203"/>
      <c r="G12203"/>
      <c r="H12203"/>
      <c r="I12203"/>
      <c r="J12203"/>
      <c r="U12203" s="43"/>
      <c r="AE12203"/>
    </row>
    <row r="12204" spans="1:31">
      <c r="A12204">
        <v>20213</v>
      </c>
      <c r="B12204" t="s">
        <v>10753</v>
      </c>
      <c r="C12204" t="s">
        <v>33480</v>
      </c>
      <c r="D12204" t="s">
        <v>33476</v>
      </c>
      <c r="E12204"/>
      <c r="F12204"/>
      <c r="G12204"/>
      <c r="H12204"/>
      <c r="I12204"/>
      <c r="J12204"/>
      <c r="U12204" s="43"/>
      <c r="AE12204"/>
    </row>
    <row r="12205" spans="1:31">
      <c r="A12205">
        <v>20246</v>
      </c>
      <c r="B12205" t="s">
        <v>10754</v>
      </c>
      <c r="C12205" t="s">
        <v>33480</v>
      </c>
      <c r="D12205" t="s">
        <v>33476</v>
      </c>
      <c r="E12205"/>
      <c r="F12205"/>
      <c r="G12205"/>
      <c r="H12205"/>
      <c r="I12205"/>
      <c r="J12205"/>
      <c r="U12205" s="43"/>
      <c r="AE12205"/>
    </row>
    <row r="12206" spans="1:31">
      <c r="A12206">
        <v>20230</v>
      </c>
      <c r="B12206" t="s">
        <v>10755</v>
      </c>
      <c r="C12206" t="s">
        <v>33480</v>
      </c>
      <c r="D12206" t="s">
        <v>33476</v>
      </c>
      <c r="E12206"/>
      <c r="F12206"/>
      <c r="G12206"/>
      <c r="H12206"/>
      <c r="I12206"/>
      <c r="J12206"/>
      <c r="U12206" s="43"/>
      <c r="AE12206"/>
    </row>
    <row r="12207" spans="1:31">
      <c r="A12207">
        <v>20230</v>
      </c>
      <c r="B12207" t="s">
        <v>10756</v>
      </c>
      <c r="C12207" t="s">
        <v>33480</v>
      </c>
      <c r="D12207" t="s">
        <v>33476</v>
      </c>
      <c r="E12207"/>
      <c r="F12207"/>
      <c r="G12207"/>
      <c r="H12207"/>
      <c r="I12207"/>
      <c r="J12207"/>
      <c r="U12207" s="43"/>
      <c r="AE12207"/>
    </row>
    <row r="12208" spans="1:31">
      <c r="A12208">
        <v>20230</v>
      </c>
      <c r="B12208" t="s">
        <v>10756</v>
      </c>
      <c r="C12208" t="s">
        <v>33480</v>
      </c>
      <c r="D12208" t="s">
        <v>33476</v>
      </c>
      <c r="E12208"/>
      <c r="F12208"/>
      <c r="G12208"/>
      <c r="H12208"/>
      <c r="I12208"/>
      <c r="J12208"/>
      <c r="U12208" s="43"/>
      <c r="AE12208"/>
    </row>
    <row r="12209" spans="1:31">
      <c r="A12209">
        <v>20244</v>
      </c>
      <c r="B12209" t="s">
        <v>10757</v>
      </c>
      <c r="C12209" t="s">
        <v>33477</v>
      </c>
      <c r="D12209" t="s">
        <v>33476</v>
      </c>
      <c r="E12209"/>
      <c r="F12209"/>
      <c r="G12209"/>
      <c r="H12209"/>
      <c r="I12209"/>
      <c r="J12209"/>
      <c r="U12209" s="43"/>
      <c r="AE12209"/>
    </row>
    <row r="12210" spans="1:31">
      <c r="A12210">
        <v>20200</v>
      </c>
      <c r="B12210" t="s">
        <v>10758</v>
      </c>
      <c r="C12210" t="s">
        <v>33480</v>
      </c>
      <c r="D12210" t="e">
        <v>#N/A</v>
      </c>
      <c r="E12210"/>
      <c r="F12210"/>
      <c r="G12210"/>
      <c r="H12210"/>
      <c r="I12210"/>
      <c r="J12210"/>
      <c r="U12210" s="43"/>
      <c r="AE12210"/>
    </row>
    <row r="12211" spans="1:31">
      <c r="A12211">
        <v>20200</v>
      </c>
      <c r="B12211" t="s">
        <v>10758</v>
      </c>
      <c r="C12211" t="s">
        <v>33480</v>
      </c>
      <c r="D12211" t="e">
        <v>#N/A</v>
      </c>
      <c r="E12211"/>
      <c r="F12211"/>
      <c r="G12211"/>
      <c r="H12211"/>
      <c r="I12211"/>
      <c r="J12211"/>
      <c r="U12211" s="43"/>
      <c r="AE12211"/>
    </row>
    <row r="12212" spans="1:31">
      <c r="A12212">
        <v>20250</v>
      </c>
      <c r="B12212" t="s">
        <v>10759</v>
      </c>
      <c r="C12212" t="s">
        <v>33480</v>
      </c>
      <c r="D12212" t="s">
        <v>33476</v>
      </c>
      <c r="E12212"/>
      <c r="F12212"/>
      <c r="G12212"/>
      <c r="H12212"/>
      <c r="I12212"/>
      <c r="J12212"/>
      <c r="U12212" s="43"/>
      <c r="AE12212"/>
    </row>
    <row r="12213" spans="1:31">
      <c r="A12213">
        <v>20230</v>
      </c>
      <c r="B12213" t="s">
        <v>10760</v>
      </c>
      <c r="C12213" t="s">
        <v>33480</v>
      </c>
      <c r="D12213" t="s">
        <v>33476</v>
      </c>
      <c r="E12213"/>
      <c r="F12213"/>
      <c r="G12213"/>
      <c r="H12213"/>
      <c r="I12213"/>
      <c r="J12213"/>
      <c r="U12213" s="43"/>
      <c r="AE12213"/>
    </row>
    <row r="12214" spans="1:31">
      <c r="A12214">
        <v>20200</v>
      </c>
      <c r="B12214" t="s">
        <v>10761</v>
      </c>
      <c r="C12214" t="s">
        <v>33480</v>
      </c>
      <c r="D12214" t="e">
        <v>#N/A</v>
      </c>
      <c r="E12214"/>
      <c r="F12214"/>
      <c r="G12214"/>
      <c r="H12214"/>
      <c r="I12214"/>
      <c r="J12214"/>
      <c r="U12214" s="43"/>
      <c r="AE12214"/>
    </row>
    <row r="12215" spans="1:31">
      <c r="A12215">
        <v>20200</v>
      </c>
      <c r="B12215" t="s">
        <v>10761</v>
      </c>
      <c r="C12215" t="s">
        <v>33480</v>
      </c>
      <c r="D12215" t="e">
        <v>#N/A</v>
      </c>
      <c r="E12215"/>
      <c r="F12215"/>
      <c r="G12215"/>
      <c r="H12215"/>
      <c r="I12215"/>
      <c r="J12215"/>
      <c r="U12215" s="43"/>
      <c r="AE12215"/>
    </row>
    <row r="12216" spans="1:31">
      <c r="A12216">
        <v>20221</v>
      </c>
      <c r="B12216" t="s">
        <v>10762</v>
      </c>
      <c r="C12216" t="s">
        <v>33480</v>
      </c>
      <c r="D12216" t="e">
        <v>#N/A</v>
      </c>
      <c r="E12216"/>
      <c r="F12216"/>
      <c r="G12216"/>
      <c r="H12216"/>
      <c r="I12216"/>
      <c r="J12216"/>
      <c r="U12216" s="43"/>
      <c r="AE12216"/>
    </row>
    <row r="12217" spans="1:31">
      <c r="A12217">
        <v>20230</v>
      </c>
      <c r="B12217" t="s">
        <v>10763</v>
      </c>
      <c r="C12217" t="s">
        <v>33480</v>
      </c>
      <c r="D12217" t="s">
        <v>33476</v>
      </c>
      <c r="E12217"/>
      <c r="F12217"/>
      <c r="G12217"/>
      <c r="H12217"/>
      <c r="I12217"/>
      <c r="J12217"/>
      <c r="U12217" s="43"/>
      <c r="AE12217"/>
    </row>
    <row r="12218" spans="1:31">
      <c r="A12218">
        <v>20230</v>
      </c>
      <c r="B12218" t="s">
        <v>10763</v>
      </c>
      <c r="C12218" t="s">
        <v>33480</v>
      </c>
      <c r="D12218" t="s">
        <v>33476</v>
      </c>
      <c r="E12218"/>
      <c r="F12218"/>
      <c r="G12218"/>
      <c r="H12218"/>
      <c r="I12218"/>
      <c r="J12218"/>
      <c r="U12218" s="43"/>
      <c r="AE12218"/>
    </row>
    <row r="12219" spans="1:31">
      <c r="A12219">
        <v>20230</v>
      </c>
      <c r="B12219" t="s">
        <v>10763</v>
      </c>
      <c r="C12219" t="s">
        <v>33480</v>
      </c>
      <c r="D12219" t="s">
        <v>33476</v>
      </c>
      <c r="E12219"/>
      <c r="F12219"/>
      <c r="G12219"/>
      <c r="H12219"/>
      <c r="I12219"/>
      <c r="J12219"/>
      <c r="U12219" s="43"/>
      <c r="AE12219"/>
    </row>
    <row r="12220" spans="1:31">
      <c r="A12220">
        <v>20217</v>
      </c>
      <c r="B12220" t="s">
        <v>10764</v>
      </c>
      <c r="C12220" t="s">
        <v>33477</v>
      </c>
      <c r="D12220" t="s">
        <v>33476</v>
      </c>
      <c r="E12220"/>
      <c r="F12220"/>
      <c r="G12220"/>
      <c r="H12220"/>
      <c r="I12220"/>
      <c r="J12220"/>
      <c r="U12220" s="43"/>
      <c r="AE12220"/>
    </row>
    <row r="12221" spans="1:31">
      <c r="A12221">
        <v>20246</v>
      </c>
      <c r="B12221" t="s">
        <v>10764</v>
      </c>
      <c r="C12221" t="s">
        <v>33480</v>
      </c>
      <c r="D12221" t="s">
        <v>33476</v>
      </c>
      <c r="E12221"/>
      <c r="F12221"/>
      <c r="G12221"/>
      <c r="H12221"/>
      <c r="I12221"/>
      <c r="J12221"/>
      <c r="U12221" s="43"/>
      <c r="AE12221"/>
    </row>
    <row r="12222" spans="1:31">
      <c r="A12222">
        <v>20250</v>
      </c>
      <c r="B12222" t="s">
        <v>10765</v>
      </c>
      <c r="C12222" t="s">
        <v>33480</v>
      </c>
      <c r="D12222" t="s">
        <v>33476</v>
      </c>
      <c r="E12222"/>
      <c r="F12222"/>
      <c r="G12222"/>
      <c r="H12222"/>
      <c r="I12222"/>
      <c r="J12222"/>
      <c r="U12222" s="43"/>
      <c r="AE12222"/>
    </row>
    <row r="12223" spans="1:31">
      <c r="A12223">
        <v>20220</v>
      </c>
      <c r="B12223" t="s">
        <v>10766</v>
      </c>
      <c r="C12223" t="s">
        <v>33480</v>
      </c>
      <c r="D12223" t="s">
        <v>33476</v>
      </c>
      <c r="E12223"/>
      <c r="F12223"/>
      <c r="G12223"/>
      <c r="H12223"/>
      <c r="I12223"/>
      <c r="J12223"/>
      <c r="U12223" s="43"/>
      <c r="AE12223"/>
    </row>
    <row r="12224" spans="1:31">
      <c r="A12224">
        <v>20230</v>
      </c>
      <c r="B12224" t="s">
        <v>10767</v>
      </c>
      <c r="C12224" t="s">
        <v>33480</v>
      </c>
      <c r="D12224" t="s">
        <v>33476</v>
      </c>
      <c r="E12224"/>
      <c r="F12224"/>
      <c r="G12224"/>
      <c r="H12224"/>
      <c r="I12224"/>
      <c r="J12224"/>
      <c r="U12224" s="43"/>
      <c r="AE12224"/>
    </row>
    <row r="12225" spans="1:31">
      <c r="A12225">
        <v>20230</v>
      </c>
      <c r="B12225" t="s">
        <v>10768</v>
      </c>
      <c r="C12225" t="s">
        <v>33480</v>
      </c>
      <c r="D12225" t="s">
        <v>33476</v>
      </c>
      <c r="E12225"/>
      <c r="F12225"/>
      <c r="G12225"/>
      <c r="H12225"/>
      <c r="I12225"/>
      <c r="J12225"/>
      <c r="U12225" s="43"/>
      <c r="AE12225"/>
    </row>
    <row r="12226" spans="1:31">
      <c r="A12226">
        <v>20230</v>
      </c>
      <c r="B12226" t="s">
        <v>10769</v>
      </c>
      <c r="C12226" t="s">
        <v>33480</v>
      </c>
      <c r="D12226" t="s">
        <v>33476</v>
      </c>
      <c r="E12226"/>
      <c r="F12226"/>
      <c r="G12226"/>
      <c r="H12226"/>
      <c r="I12226"/>
      <c r="J12226"/>
      <c r="U12226" s="43"/>
      <c r="AE12226"/>
    </row>
    <row r="12227" spans="1:31">
      <c r="A12227">
        <v>20230</v>
      </c>
      <c r="B12227" t="s">
        <v>10769</v>
      </c>
      <c r="C12227" t="s">
        <v>33480</v>
      </c>
      <c r="D12227" t="s">
        <v>33476</v>
      </c>
      <c r="E12227"/>
      <c r="F12227"/>
      <c r="G12227"/>
      <c r="H12227"/>
      <c r="I12227"/>
      <c r="J12227"/>
      <c r="U12227" s="43"/>
      <c r="AE12227"/>
    </row>
    <row r="12228" spans="1:31">
      <c r="A12228">
        <v>20270</v>
      </c>
      <c r="B12228" t="s">
        <v>10770</v>
      </c>
      <c r="C12228" t="s">
        <v>33480</v>
      </c>
      <c r="D12228" t="s">
        <v>33476</v>
      </c>
      <c r="E12228"/>
      <c r="F12228"/>
      <c r="G12228"/>
      <c r="H12228"/>
      <c r="I12228"/>
      <c r="J12228"/>
      <c r="U12228" s="43"/>
      <c r="AE12228"/>
    </row>
    <row r="12229" spans="1:31">
      <c r="A12229">
        <v>20270</v>
      </c>
      <c r="B12229" t="s">
        <v>10770</v>
      </c>
      <c r="C12229" t="s">
        <v>33480</v>
      </c>
      <c r="D12229" t="s">
        <v>33476</v>
      </c>
      <c r="E12229"/>
      <c r="F12229"/>
      <c r="G12229"/>
      <c r="H12229"/>
      <c r="I12229"/>
      <c r="J12229"/>
      <c r="U12229" s="43"/>
      <c r="AE12229"/>
    </row>
    <row r="12230" spans="1:31">
      <c r="A12230">
        <v>20234</v>
      </c>
      <c r="B12230" t="s">
        <v>10771</v>
      </c>
      <c r="C12230" t="s">
        <v>33480</v>
      </c>
      <c r="D12230" t="e">
        <v>#N/A</v>
      </c>
      <c r="E12230"/>
      <c r="F12230"/>
      <c r="G12230"/>
      <c r="H12230"/>
      <c r="I12230"/>
      <c r="J12230"/>
      <c r="U12230" s="43"/>
      <c r="AE12230"/>
    </row>
    <row r="12231" spans="1:31">
      <c r="A12231">
        <v>20248</v>
      </c>
      <c r="B12231" t="s">
        <v>10772</v>
      </c>
      <c r="C12231" t="s">
        <v>33480</v>
      </c>
      <c r="D12231" t="e">
        <v>#N/A</v>
      </c>
      <c r="E12231"/>
      <c r="F12231"/>
      <c r="G12231"/>
      <c r="H12231"/>
      <c r="I12231"/>
      <c r="J12231"/>
      <c r="U12231" s="43"/>
      <c r="AE12231"/>
    </row>
    <row r="12232" spans="1:31">
      <c r="A12232">
        <v>20270</v>
      </c>
      <c r="B12232" t="s">
        <v>10773</v>
      </c>
      <c r="C12232" t="s">
        <v>33480</v>
      </c>
      <c r="D12232" t="s">
        <v>33476</v>
      </c>
      <c r="E12232"/>
      <c r="F12232"/>
      <c r="G12232"/>
      <c r="H12232"/>
      <c r="I12232"/>
      <c r="J12232"/>
      <c r="U12232" s="43"/>
      <c r="AE12232"/>
    </row>
    <row r="12233" spans="1:31">
      <c r="A12233">
        <v>20250</v>
      </c>
      <c r="B12233" t="s">
        <v>10774</v>
      </c>
      <c r="C12233" t="s">
        <v>33480</v>
      </c>
      <c r="D12233" t="s">
        <v>33476</v>
      </c>
      <c r="E12233"/>
      <c r="F12233"/>
      <c r="G12233"/>
      <c r="H12233"/>
      <c r="I12233"/>
      <c r="J12233"/>
      <c r="U12233" s="43"/>
      <c r="AE12233"/>
    </row>
    <row r="12234" spans="1:31">
      <c r="A12234">
        <v>20218</v>
      </c>
      <c r="B12234" t="s">
        <v>10775</v>
      </c>
      <c r="C12234" t="s">
        <v>33480</v>
      </c>
      <c r="D12234" t="s">
        <v>33476</v>
      </c>
      <c r="E12234"/>
      <c r="F12234"/>
      <c r="G12234"/>
      <c r="H12234"/>
      <c r="I12234"/>
      <c r="J12234"/>
      <c r="U12234" s="43"/>
      <c r="AE12234"/>
    </row>
    <row r="12235" spans="1:31">
      <c r="A12235">
        <v>20232</v>
      </c>
      <c r="B12235" t="s">
        <v>10776</v>
      </c>
      <c r="C12235" t="s">
        <v>33480</v>
      </c>
      <c r="D12235" t="s">
        <v>33476</v>
      </c>
      <c r="E12235"/>
      <c r="F12235"/>
      <c r="G12235"/>
      <c r="H12235"/>
      <c r="I12235"/>
      <c r="J12235"/>
      <c r="U12235" s="43"/>
      <c r="AE12235"/>
    </row>
    <row r="12236" spans="1:31">
      <c r="A12236">
        <v>20234</v>
      </c>
      <c r="B12236" t="s">
        <v>10777</v>
      </c>
      <c r="C12236" t="s">
        <v>33480</v>
      </c>
      <c r="D12236" t="e">
        <v>#N/A</v>
      </c>
      <c r="E12236"/>
      <c r="F12236"/>
      <c r="G12236"/>
      <c r="H12236"/>
      <c r="I12236"/>
      <c r="J12236"/>
      <c r="U12236" s="43"/>
      <c r="AE12236"/>
    </row>
    <row r="12237" spans="1:31">
      <c r="A12237">
        <v>20221</v>
      </c>
      <c r="B12237" t="s">
        <v>10778</v>
      </c>
      <c r="C12237" t="s">
        <v>33480</v>
      </c>
      <c r="D12237" t="e">
        <v>#N/A</v>
      </c>
      <c r="E12237"/>
      <c r="F12237"/>
      <c r="G12237"/>
      <c r="H12237"/>
      <c r="I12237"/>
      <c r="J12237"/>
      <c r="U12237" s="43"/>
      <c r="AE12237"/>
    </row>
    <row r="12238" spans="1:31">
      <c r="A12238">
        <v>20235</v>
      </c>
      <c r="B12238" t="s">
        <v>10779</v>
      </c>
      <c r="C12238" t="s">
        <v>33480</v>
      </c>
      <c r="D12238" t="s">
        <v>33476</v>
      </c>
      <c r="E12238"/>
      <c r="F12238"/>
      <c r="G12238"/>
      <c r="H12238"/>
      <c r="I12238"/>
      <c r="J12238"/>
      <c r="U12238" s="43"/>
      <c r="AE12238"/>
    </row>
    <row r="12239" spans="1:31">
      <c r="A12239">
        <v>20229</v>
      </c>
      <c r="B12239" t="s">
        <v>10780</v>
      </c>
      <c r="C12239" t="s">
        <v>33480</v>
      </c>
      <c r="D12239" t="s">
        <v>33476</v>
      </c>
      <c r="E12239"/>
      <c r="F12239"/>
      <c r="G12239"/>
      <c r="H12239"/>
      <c r="I12239"/>
      <c r="J12239"/>
      <c r="U12239" s="43"/>
      <c r="AE12239"/>
    </row>
    <row r="12240" spans="1:31">
      <c r="A12240">
        <v>20259</v>
      </c>
      <c r="B12240" t="s">
        <v>10781</v>
      </c>
      <c r="C12240" t="s">
        <v>33477</v>
      </c>
      <c r="D12240" t="e">
        <v>#N/A</v>
      </c>
      <c r="E12240"/>
      <c r="F12240"/>
      <c r="G12240"/>
      <c r="H12240"/>
      <c r="I12240"/>
      <c r="J12240"/>
      <c r="U12240" s="43"/>
      <c r="AE12240"/>
    </row>
    <row r="12241" spans="1:31">
      <c r="A12241">
        <v>20230</v>
      </c>
      <c r="B12241" t="s">
        <v>10782</v>
      </c>
      <c r="C12241" t="s">
        <v>33480</v>
      </c>
      <c r="D12241" t="s">
        <v>33476</v>
      </c>
      <c r="E12241"/>
      <c r="F12241"/>
      <c r="G12241"/>
      <c r="H12241"/>
      <c r="I12241"/>
      <c r="J12241"/>
      <c r="U12241" s="43"/>
      <c r="AE12241"/>
    </row>
    <row r="12242" spans="1:31">
      <c r="A12242">
        <v>20231</v>
      </c>
      <c r="B12242" t="s">
        <v>10783</v>
      </c>
      <c r="C12242" t="s">
        <v>33478</v>
      </c>
      <c r="D12242" t="s">
        <v>33476</v>
      </c>
      <c r="E12242"/>
      <c r="F12242"/>
      <c r="G12242"/>
      <c r="H12242"/>
      <c r="I12242"/>
      <c r="J12242"/>
      <c r="U12242" s="43"/>
      <c r="AE12242"/>
    </row>
    <row r="12243" spans="1:31">
      <c r="A12243">
        <v>20240</v>
      </c>
      <c r="B12243" t="s">
        <v>10784</v>
      </c>
      <c r="C12243" t="s">
        <v>33480</v>
      </c>
      <c r="D12243" t="s">
        <v>33476</v>
      </c>
      <c r="E12243"/>
      <c r="F12243"/>
      <c r="G12243"/>
      <c r="H12243"/>
      <c r="I12243"/>
      <c r="J12243"/>
      <c r="U12243" s="43"/>
      <c r="AE12243"/>
    </row>
    <row r="12244" spans="1:31">
      <c r="A12244">
        <v>20240</v>
      </c>
      <c r="B12244" t="s">
        <v>10784</v>
      </c>
      <c r="C12244" t="s">
        <v>33480</v>
      </c>
      <c r="D12244" t="s">
        <v>33476</v>
      </c>
      <c r="E12244"/>
      <c r="F12244"/>
      <c r="G12244"/>
      <c r="H12244"/>
      <c r="I12244"/>
      <c r="J12244"/>
      <c r="U12244" s="43"/>
      <c r="AE12244"/>
    </row>
    <row r="12245" spans="1:31">
      <c r="A12245">
        <v>20240</v>
      </c>
      <c r="B12245" t="s">
        <v>10784</v>
      </c>
      <c r="C12245" t="s">
        <v>33480</v>
      </c>
      <c r="D12245" t="s">
        <v>33476</v>
      </c>
      <c r="E12245"/>
      <c r="F12245"/>
      <c r="G12245"/>
      <c r="H12245"/>
      <c r="I12245"/>
      <c r="J12245"/>
      <c r="U12245" s="43"/>
      <c r="AE12245"/>
    </row>
    <row r="12246" spans="1:31">
      <c r="A12246">
        <v>20215</v>
      </c>
      <c r="B12246" t="s">
        <v>10785</v>
      </c>
      <c r="C12246" t="s">
        <v>33480</v>
      </c>
      <c r="D12246" t="e">
        <v>#N/A</v>
      </c>
      <c r="E12246"/>
      <c r="F12246"/>
      <c r="G12246"/>
      <c r="H12246"/>
      <c r="I12246"/>
      <c r="J12246"/>
      <c r="U12246" s="43"/>
      <c r="AE12246"/>
    </row>
    <row r="12247" spans="1:31">
      <c r="A12247">
        <v>20229</v>
      </c>
      <c r="B12247" t="s">
        <v>10786</v>
      </c>
      <c r="C12247" t="s">
        <v>33480</v>
      </c>
      <c r="D12247" t="s">
        <v>33476</v>
      </c>
      <c r="E12247"/>
      <c r="F12247"/>
      <c r="G12247"/>
      <c r="H12247"/>
      <c r="I12247"/>
      <c r="J12247"/>
      <c r="U12247" s="43"/>
      <c r="AE12247"/>
    </row>
    <row r="12248" spans="1:31">
      <c r="A12248">
        <v>20215</v>
      </c>
      <c r="B12248" t="s">
        <v>10787</v>
      </c>
      <c r="C12248" t="s">
        <v>33480</v>
      </c>
      <c r="D12248" t="e">
        <v>#N/A</v>
      </c>
      <c r="E12248"/>
      <c r="F12248"/>
      <c r="G12248"/>
      <c r="H12248"/>
      <c r="I12248"/>
      <c r="J12248"/>
      <c r="U12248" s="43"/>
      <c r="AE12248"/>
    </row>
    <row r="12249" spans="1:31">
      <c r="A12249">
        <v>20242</v>
      </c>
      <c r="B12249" t="s">
        <v>10788</v>
      </c>
      <c r="C12249" t="s">
        <v>33480</v>
      </c>
      <c r="D12249" t="s">
        <v>33476</v>
      </c>
      <c r="E12249"/>
      <c r="F12249"/>
      <c r="G12249"/>
      <c r="H12249"/>
      <c r="I12249"/>
      <c r="J12249"/>
      <c r="U12249" s="43"/>
      <c r="AE12249"/>
    </row>
    <row r="12250" spans="1:31">
      <c r="A12250">
        <v>20290</v>
      </c>
      <c r="B12250" t="s">
        <v>10789</v>
      </c>
      <c r="C12250" t="s">
        <v>33480</v>
      </c>
      <c r="D12250" t="s">
        <v>33476</v>
      </c>
      <c r="E12250"/>
      <c r="F12250"/>
      <c r="G12250"/>
      <c r="H12250"/>
      <c r="I12250"/>
      <c r="J12250"/>
      <c r="U12250" s="43"/>
      <c r="AE12250"/>
    </row>
    <row r="12251" spans="1:31">
      <c r="A12251">
        <v>20279</v>
      </c>
      <c r="B12251" t="s">
        <v>10790</v>
      </c>
      <c r="C12251" t="s">
        <v>33480</v>
      </c>
      <c r="D12251" t="e">
        <v>#N/A</v>
      </c>
      <c r="E12251"/>
      <c r="F12251"/>
      <c r="G12251"/>
      <c r="H12251"/>
      <c r="I12251"/>
      <c r="J12251"/>
      <c r="U12251" s="43"/>
      <c r="AE12251"/>
    </row>
    <row r="12252" spans="1:31">
      <c r="A12252">
        <v>20200</v>
      </c>
      <c r="B12252" t="s">
        <v>10791</v>
      </c>
      <c r="C12252" t="s">
        <v>33480</v>
      </c>
      <c r="D12252" t="e">
        <v>#N/A</v>
      </c>
      <c r="E12252"/>
      <c r="F12252"/>
      <c r="G12252"/>
      <c r="H12252"/>
      <c r="I12252"/>
      <c r="J12252"/>
      <c r="U12252" s="43"/>
      <c r="AE12252"/>
    </row>
    <row r="12253" spans="1:31">
      <c r="A12253">
        <v>20219</v>
      </c>
      <c r="B12253" t="s">
        <v>10792</v>
      </c>
      <c r="C12253" t="s">
        <v>33478</v>
      </c>
      <c r="D12253" t="s">
        <v>33482</v>
      </c>
      <c r="E12253"/>
      <c r="F12253"/>
      <c r="G12253"/>
      <c r="H12253"/>
      <c r="I12253"/>
      <c r="J12253"/>
      <c r="U12253" s="43"/>
      <c r="AE12253"/>
    </row>
    <row r="12254" spans="1:31">
      <c r="A12254">
        <v>20219</v>
      </c>
      <c r="B12254" t="s">
        <v>10792</v>
      </c>
      <c r="C12254" t="s">
        <v>33478</v>
      </c>
      <c r="D12254" t="s">
        <v>33482</v>
      </c>
      <c r="E12254"/>
      <c r="F12254"/>
      <c r="G12254"/>
      <c r="H12254"/>
      <c r="I12254"/>
      <c r="J12254"/>
      <c r="U12254" s="43"/>
      <c r="AE12254"/>
    </row>
    <row r="12255" spans="1:31">
      <c r="A12255">
        <v>20219</v>
      </c>
      <c r="B12255" t="s">
        <v>10792</v>
      </c>
      <c r="C12255" t="s">
        <v>33478</v>
      </c>
      <c r="D12255" t="s">
        <v>33482</v>
      </c>
      <c r="E12255"/>
      <c r="F12255"/>
      <c r="G12255"/>
      <c r="H12255"/>
      <c r="I12255"/>
      <c r="J12255"/>
      <c r="U12255" s="43"/>
      <c r="AE12255"/>
    </row>
    <row r="12256" spans="1:31">
      <c r="A12256">
        <v>20290</v>
      </c>
      <c r="B12256" t="s">
        <v>10793</v>
      </c>
      <c r="C12256" t="s">
        <v>33480</v>
      </c>
      <c r="D12256" t="s">
        <v>33476</v>
      </c>
      <c r="E12256"/>
      <c r="F12256"/>
      <c r="G12256"/>
      <c r="H12256"/>
      <c r="I12256"/>
      <c r="J12256"/>
      <c r="U12256" s="43"/>
      <c r="AE12256"/>
    </row>
    <row r="12257" spans="1:31">
      <c r="A12257">
        <v>20290</v>
      </c>
      <c r="B12257" t="s">
        <v>10793</v>
      </c>
      <c r="C12257" t="s">
        <v>33480</v>
      </c>
      <c r="D12257" t="s">
        <v>33476</v>
      </c>
      <c r="E12257"/>
      <c r="F12257"/>
      <c r="G12257"/>
      <c r="H12257"/>
      <c r="I12257"/>
      <c r="J12257"/>
      <c r="U12257" s="43"/>
      <c r="AE12257"/>
    </row>
    <row r="12258" spans="1:31">
      <c r="A12258">
        <v>20272</v>
      </c>
      <c r="B12258" t="s">
        <v>10794</v>
      </c>
      <c r="C12258" t="s">
        <v>33480</v>
      </c>
      <c r="D12258" t="s">
        <v>33476</v>
      </c>
      <c r="E12258"/>
      <c r="F12258"/>
      <c r="G12258"/>
      <c r="H12258"/>
      <c r="I12258"/>
      <c r="J12258"/>
      <c r="U12258" s="43"/>
      <c r="AE12258"/>
    </row>
    <row r="12259" spans="1:31">
      <c r="A12259">
        <v>20214</v>
      </c>
      <c r="B12259" t="s">
        <v>10795</v>
      </c>
      <c r="C12259" t="s">
        <v>33480</v>
      </c>
      <c r="D12259" t="s">
        <v>33476</v>
      </c>
      <c r="E12259"/>
      <c r="F12259"/>
      <c r="G12259"/>
      <c r="H12259"/>
      <c r="I12259"/>
      <c r="J12259"/>
      <c r="U12259" s="43"/>
      <c r="AE12259"/>
    </row>
    <row r="12260" spans="1:31">
      <c r="A12260">
        <v>20272</v>
      </c>
      <c r="B12260" t="s">
        <v>10796</v>
      </c>
      <c r="C12260" t="s">
        <v>33480</v>
      </c>
      <c r="D12260" t="s">
        <v>33476</v>
      </c>
      <c r="E12260"/>
      <c r="F12260"/>
      <c r="G12260"/>
      <c r="H12260"/>
      <c r="I12260"/>
      <c r="J12260"/>
      <c r="U12260" s="43"/>
      <c r="AE12260"/>
    </row>
    <row r="12261" spans="1:31">
      <c r="A12261">
        <v>20243</v>
      </c>
      <c r="B12261" t="s">
        <v>10797</v>
      </c>
      <c r="C12261" t="s">
        <v>33480</v>
      </c>
      <c r="D12261" t="s">
        <v>33476</v>
      </c>
      <c r="E12261"/>
      <c r="F12261"/>
      <c r="G12261"/>
      <c r="H12261"/>
      <c r="I12261"/>
      <c r="J12261"/>
      <c r="U12261" s="43"/>
      <c r="AE12261"/>
    </row>
    <row r="12262" spans="1:31">
      <c r="A12262">
        <v>20240</v>
      </c>
      <c r="B12262" t="s">
        <v>10798</v>
      </c>
      <c r="C12262" t="s">
        <v>33480</v>
      </c>
      <c r="D12262" t="s">
        <v>33476</v>
      </c>
      <c r="E12262"/>
      <c r="F12262"/>
      <c r="G12262"/>
      <c r="H12262"/>
      <c r="I12262"/>
      <c r="J12262"/>
      <c r="U12262" s="43"/>
      <c r="AE12262"/>
    </row>
    <row r="12263" spans="1:31">
      <c r="A12263">
        <v>30700</v>
      </c>
      <c r="B12263" t="s">
        <v>10799</v>
      </c>
      <c r="C12263" t="s">
        <v>33480</v>
      </c>
      <c r="D12263" t="s">
        <v>33476</v>
      </c>
      <c r="E12263"/>
      <c r="F12263"/>
      <c r="G12263"/>
      <c r="H12263"/>
      <c r="I12263"/>
      <c r="J12263"/>
      <c r="U12263" s="43"/>
      <c r="AE12263"/>
    </row>
    <row r="12264" spans="1:31">
      <c r="A12264">
        <v>30350</v>
      </c>
      <c r="B12264" t="s">
        <v>10800</v>
      </c>
      <c r="C12264" t="s">
        <v>33480</v>
      </c>
      <c r="D12264" t="s">
        <v>33476</v>
      </c>
      <c r="E12264"/>
      <c r="F12264"/>
      <c r="G12264"/>
      <c r="H12264"/>
      <c r="I12264"/>
      <c r="J12264"/>
      <c r="U12264" s="43"/>
      <c r="AE12264"/>
    </row>
    <row r="12265" spans="1:31">
      <c r="A12265">
        <v>30220</v>
      </c>
      <c r="B12265" t="s">
        <v>10801</v>
      </c>
      <c r="C12265" t="s">
        <v>33480</v>
      </c>
      <c r="D12265" t="s">
        <v>33476</v>
      </c>
      <c r="E12265"/>
      <c r="F12265"/>
      <c r="G12265"/>
      <c r="H12265"/>
      <c r="I12265"/>
      <c r="J12265"/>
      <c r="U12265" s="43"/>
      <c r="AE12265"/>
    </row>
    <row r="12266" spans="1:31">
      <c r="A12266">
        <v>30670</v>
      </c>
      <c r="B12266" t="s">
        <v>2996</v>
      </c>
      <c r="C12266" t="s">
        <v>33480</v>
      </c>
      <c r="D12266" t="s">
        <v>33476</v>
      </c>
      <c r="E12266"/>
      <c r="F12266"/>
      <c r="G12266"/>
      <c r="H12266"/>
      <c r="I12266"/>
      <c r="J12266"/>
      <c r="U12266" s="43"/>
      <c r="AE12266"/>
    </row>
    <row r="12267" spans="1:31">
      <c r="A12267">
        <v>30760</v>
      </c>
      <c r="B12267" t="s">
        <v>10802</v>
      </c>
      <c r="C12267" t="s">
        <v>33480</v>
      </c>
      <c r="D12267" t="s">
        <v>33476</v>
      </c>
      <c r="E12267"/>
      <c r="F12267"/>
      <c r="G12267"/>
      <c r="H12267"/>
      <c r="I12267"/>
      <c r="J12267"/>
      <c r="U12267" s="43"/>
      <c r="AE12267"/>
    </row>
    <row r="12268" spans="1:31">
      <c r="A12268">
        <v>30470</v>
      </c>
      <c r="B12268" t="s">
        <v>10803</v>
      </c>
      <c r="C12268" t="s">
        <v>33480</v>
      </c>
      <c r="D12268" t="e">
        <v>#N/A</v>
      </c>
      <c r="E12268"/>
      <c r="F12268"/>
      <c r="G12268"/>
      <c r="H12268"/>
      <c r="I12268"/>
      <c r="J12268"/>
      <c r="U12268" s="43"/>
      <c r="AE12268"/>
    </row>
    <row r="12269" spans="1:31">
      <c r="A12269">
        <v>30100</v>
      </c>
      <c r="B12269" t="s">
        <v>10804</v>
      </c>
      <c r="C12269" t="s">
        <v>33480</v>
      </c>
      <c r="D12269" t="e">
        <v>#N/A</v>
      </c>
      <c r="E12269"/>
      <c r="F12269"/>
      <c r="G12269"/>
      <c r="H12269"/>
      <c r="I12269"/>
      <c r="J12269"/>
      <c r="U12269" s="43"/>
      <c r="AE12269"/>
    </row>
    <row r="12270" spans="1:31">
      <c r="A12270">
        <v>30500</v>
      </c>
      <c r="B12270" t="s">
        <v>10805</v>
      </c>
      <c r="C12270" t="s">
        <v>33480</v>
      </c>
      <c r="D12270" t="s">
        <v>33476</v>
      </c>
      <c r="E12270"/>
      <c r="F12270"/>
      <c r="G12270"/>
      <c r="H12270"/>
      <c r="I12270"/>
      <c r="J12270"/>
      <c r="U12270" s="43"/>
      <c r="AE12270"/>
    </row>
    <row r="12271" spans="1:31">
      <c r="A12271">
        <v>30770</v>
      </c>
      <c r="B12271" t="s">
        <v>10806</v>
      </c>
      <c r="C12271" t="s">
        <v>33477</v>
      </c>
      <c r="D12271" t="s">
        <v>33476</v>
      </c>
      <c r="E12271"/>
      <c r="F12271"/>
      <c r="G12271"/>
      <c r="H12271"/>
      <c r="I12271"/>
      <c r="J12271"/>
      <c r="U12271" s="43"/>
      <c r="AE12271"/>
    </row>
    <row r="12272" spans="1:31">
      <c r="A12272">
        <v>30140</v>
      </c>
      <c r="B12272" t="s">
        <v>10807</v>
      </c>
      <c r="C12272" t="s">
        <v>33480</v>
      </c>
      <c r="D12272" t="s">
        <v>33476</v>
      </c>
      <c r="E12272"/>
      <c r="F12272"/>
      <c r="G12272"/>
      <c r="H12272"/>
      <c r="I12272"/>
      <c r="J12272"/>
      <c r="U12272" s="43"/>
      <c r="AE12272"/>
    </row>
    <row r="12273" spans="1:31">
      <c r="A12273">
        <v>30133</v>
      </c>
      <c r="B12273" t="s">
        <v>10808</v>
      </c>
      <c r="C12273" t="s">
        <v>33480</v>
      </c>
      <c r="D12273" t="e">
        <v>#N/A</v>
      </c>
      <c r="E12273"/>
      <c r="F12273"/>
      <c r="G12273"/>
      <c r="H12273"/>
      <c r="I12273"/>
      <c r="J12273"/>
      <c r="U12273" s="43"/>
      <c r="AE12273"/>
    </row>
    <row r="12274" spans="1:31">
      <c r="A12274">
        <v>30390</v>
      </c>
      <c r="B12274" t="s">
        <v>10809</v>
      </c>
      <c r="C12274" t="s">
        <v>33480</v>
      </c>
      <c r="D12274" t="e">
        <v>#N/A</v>
      </c>
      <c r="E12274"/>
      <c r="F12274"/>
      <c r="G12274"/>
      <c r="H12274"/>
      <c r="I12274"/>
      <c r="J12274"/>
      <c r="U12274" s="43"/>
      <c r="AE12274"/>
    </row>
    <row r="12275" spans="1:31">
      <c r="A12275">
        <v>30210</v>
      </c>
      <c r="B12275" t="s">
        <v>10810</v>
      </c>
      <c r="C12275" t="s">
        <v>33480</v>
      </c>
      <c r="D12275" t="s">
        <v>33476</v>
      </c>
      <c r="E12275"/>
      <c r="F12275"/>
      <c r="G12275"/>
      <c r="H12275"/>
      <c r="I12275"/>
      <c r="J12275"/>
      <c r="U12275" s="43"/>
      <c r="AE12275"/>
    </row>
    <row r="12276" spans="1:31">
      <c r="A12276">
        <v>30700</v>
      </c>
      <c r="B12276" t="s">
        <v>10811</v>
      </c>
      <c r="C12276" t="s">
        <v>33480</v>
      </c>
      <c r="D12276" t="s">
        <v>33476</v>
      </c>
      <c r="E12276"/>
      <c r="F12276"/>
      <c r="G12276"/>
      <c r="H12276"/>
      <c r="I12276"/>
      <c r="J12276"/>
      <c r="U12276" s="43"/>
      <c r="AE12276"/>
    </row>
    <row r="12277" spans="1:31">
      <c r="A12277">
        <v>30120</v>
      </c>
      <c r="B12277" t="s">
        <v>10812</v>
      </c>
      <c r="C12277" t="s">
        <v>33477</v>
      </c>
      <c r="D12277" t="s">
        <v>33476</v>
      </c>
      <c r="E12277"/>
      <c r="F12277"/>
      <c r="G12277"/>
      <c r="H12277"/>
      <c r="I12277"/>
      <c r="J12277"/>
      <c r="U12277" s="43"/>
      <c r="AE12277"/>
    </row>
    <row r="12278" spans="1:31">
      <c r="A12278">
        <v>30120</v>
      </c>
      <c r="B12278" t="s">
        <v>10813</v>
      </c>
      <c r="C12278" t="s">
        <v>33477</v>
      </c>
      <c r="D12278" t="s">
        <v>33476</v>
      </c>
      <c r="E12278"/>
      <c r="F12278"/>
      <c r="G12278"/>
      <c r="H12278"/>
      <c r="I12278"/>
      <c r="J12278"/>
      <c r="U12278" s="43"/>
      <c r="AE12278"/>
    </row>
    <row r="12279" spans="1:31">
      <c r="A12279">
        <v>30770</v>
      </c>
      <c r="B12279" t="s">
        <v>10814</v>
      </c>
      <c r="C12279" t="s">
        <v>33477</v>
      </c>
      <c r="D12279" t="s">
        <v>33476</v>
      </c>
      <c r="E12279"/>
      <c r="F12279"/>
      <c r="G12279"/>
      <c r="H12279"/>
      <c r="I12279"/>
      <c r="J12279"/>
      <c r="U12279" s="43"/>
      <c r="AE12279"/>
    </row>
    <row r="12280" spans="1:31">
      <c r="A12280">
        <v>30250</v>
      </c>
      <c r="B12280" t="s">
        <v>10815</v>
      </c>
      <c r="C12280" t="s">
        <v>33480</v>
      </c>
      <c r="D12280" t="s">
        <v>33476</v>
      </c>
      <c r="E12280"/>
      <c r="F12280"/>
      <c r="G12280"/>
      <c r="H12280"/>
      <c r="I12280"/>
      <c r="J12280"/>
      <c r="U12280" s="43"/>
      <c r="AE12280"/>
    </row>
    <row r="12281" spans="1:31">
      <c r="A12281">
        <v>30250</v>
      </c>
      <c r="B12281" t="s">
        <v>10816</v>
      </c>
      <c r="C12281" t="s">
        <v>33480</v>
      </c>
      <c r="D12281" t="s">
        <v>33476</v>
      </c>
      <c r="E12281"/>
      <c r="F12281"/>
      <c r="G12281"/>
      <c r="H12281"/>
      <c r="I12281"/>
      <c r="J12281"/>
      <c r="U12281" s="43"/>
      <c r="AE12281"/>
    </row>
    <row r="12282" spans="1:31">
      <c r="A12282">
        <v>30620</v>
      </c>
      <c r="B12282" t="s">
        <v>10817</v>
      </c>
      <c r="C12282" t="s">
        <v>33480</v>
      </c>
      <c r="D12282" t="e">
        <v>#N/A</v>
      </c>
      <c r="E12282"/>
      <c r="F12282"/>
      <c r="G12282"/>
      <c r="H12282"/>
      <c r="I12282"/>
      <c r="J12282"/>
      <c r="U12282" s="43"/>
      <c r="AE12282"/>
    </row>
    <row r="12283" spans="1:31">
      <c r="A12283">
        <v>30190</v>
      </c>
      <c r="B12283" t="s">
        <v>10818</v>
      </c>
      <c r="C12283" t="s">
        <v>33480</v>
      </c>
      <c r="D12283" t="s">
        <v>33476</v>
      </c>
      <c r="E12283"/>
      <c r="F12283"/>
      <c r="G12283"/>
      <c r="H12283"/>
      <c r="I12283"/>
      <c r="J12283"/>
      <c r="U12283" s="43"/>
      <c r="AE12283"/>
    </row>
    <row r="12284" spans="1:31">
      <c r="A12284">
        <v>30450</v>
      </c>
      <c r="B12284" t="s">
        <v>5671</v>
      </c>
      <c r="C12284" t="s">
        <v>33477</v>
      </c>
      <c r="D12284" t="s">
        <v>33476</v>
      </c>
      <c r="E12284"/>
      <c r="F12284"/>
      <c r="G12284"/>
      <c r="H12284"/>
      <c r="I12284"/>
      <c r="J12284"/>
      <c r="U12284" s="43"/>
      <c r="AE12284"/>
    </row>
    <row r="12285" spans="1:31">
      <c r="A12285">
        <v>30250</v>
      </c>
      <c r="B12285" t="s">
        <v>10819</v>
      </c>
      <c r="C12285" t="s">
        <v>33480</v>
      </c>
      <c r="D12285" t="s">
        <v>33476</v>
      </c>
      <c r="E12285"/>
      <c r="F12285"/>
      <c r="G12285"/>
      <c r="H12285"/>
      <c r="I12285"/>
      <c r="J12285"/>
      <c r="U12285" s="43"/>
      <c r="AE12285"/>
    </row>
    <row r="12286" spans="1:31">
      <c r="A12286">
        <v>30120</v>
      </c>
      <c r="B12286" t="s">
        <v>10820</v>
      </c>
      <c r="C12286" t="s">
        <v>33477</v>
      </c>
      <c r="D12286" t="s">
        <v>33476</v>
      </c>
      <c r="E12286"/>
      <c r="F12286"/>
      <c r="G12286"/>
      <c r="H12286"/>
      <c r="I12286"/>
      <c r="J12286"/>
      <c r="U12286" s="43"/>
      <c r="AE12286"/>
    </row>
    <row r="12287" spans="1:31">
      <c r="A12287">
        <v>30770</v>
      </c>
      <c r="B12287" t="s">
        <v>10821</v>
      </c>
      <c r="C12287" t="s">
        <v>33477</v>
      </c>
      <c r="D12287" t="s">
        <v>33476</v>
      </c>
      <c r="E12287"/>
      <c r="F12287"/>
      <c r="G12287"/>
      <c r="H12287"/>
      <c r="I12287"/>
      <c r="J12287"/>
      <c r="U12287" s="43"/>
      <c r="AE12287"/>
    </row>
    <row r="12288" spans="1:31">
      <c r="A12288">
        <v>30120</v>
      </c>
      <c r="B12288" t="s">
        <v>10822</v>
      </c>
      <c r="C12288" t="s">
        <v>33477</v>
      </c>
      <c r="D12288" t="s">
        <v>33476</v>
      </c>
      <c r="E12288"/>
      <c r="F12288"/>
      <c r="G12288"/>
      <c r="H12288"/>
      <c r="I12288"/>
      <c r="J12288"/>
      <c r="U12288" s="43"/>
      <c r="AE12288"/>
    </row>
    <row r="12289" spans="1:31">
      <c r="A12289">
        <v>30140</v>
      </c>
      <c r="B12289" t="s">
        <v>10823</v>
      </c>
      <c r="C12289" t="s">
        <v>33480</v>
      </c>
      <c r="D12289" t="s">
        <v>33476</v>
      </c>
      <c r="E12289"/>
      <c r="F12289"/>
      <c r="G12289"/>
      <c r="H12289"/>
      <c r="I12289"/>
      <c r="J12289"/>
      <c r="U12289" s="43"/>
      <c r="AE12289"/>
    </row>
    <row r="12290" spans="1:31">
      <c r="A12290">
        <v>30200</v>
      </c>
      <c r="B12290" t="s">
        <v>10824</v>
      </c>
      <c r="C12290" t="s">
        <v>33480</v>
      </c>
      <c r="D12290" t="s">
        <v>33476</v>
      </c>
      <c r="E12290"/>
      <c r="F12290"/>
      <c r="G12290"/>
      <c r="H12290"/>
      <c r="I12290"/>
      <c r="J12290"/>
      <c r="U12290" s="43"/>
      <c r="AE12290"/>
    </row>
    <row r="12291" spans="1:31">
      <c r="A12291">
        <v>30430</v>
      </c>
      <c r="B12291" t="s">
        <v>3028</v>
      </c>
      <c r="C12291" t="s">
        <v>33480</v>
      </c>
      <c r="D12291" t="s">
        <v>33476</v>
      </c>
      <c r="E12291"/>
      <c r="F12291"/>
      <c r="G12291"/>
      <c r="H12291"/>
      <c r="I12291"/>
      <c r="J12291"/>
      <c r="U12291" s="43"/>
      <c r="AE12291"/>
    </row>
    <row r="12292" spans="1:31">
      <c r="A12292">
        <v>30700</v>
      </c>
      <c r="B12292" t="s">
        <v>10825</v>
      </c>
      <c r="C12292" t="s">
        <v>33480</v>
      </c>
      <c r="D12292" t="s">
        <v>33476</v>
      </c>
      <c r="E12292"/>
      <c r="F12292"/>
      <c r="G12292"/>
      <c r="H12292"/>
      <c r="I12292"/>
      <c r="J12292"/>
      <c r="U12292" s="43"/>
      <c r="AE12292"/>
    </row>
    <row r="12293" spans="1:31">
      <c r="A12293">
        <v>30330</v>
      </c>
      <c r="B12293" t="s">
        <v>10826</v>
      </c>
      <c r="C12293" t="s">
        <v>33480</v>
      </c>
      <c r="D12293" t="s">
        <v>33476</v>
      </c>
      <c r="E12293"/>
      <c r="F12293"/>
      <c r="G12293"/>
      <c r="H12293"/>
      <c r="I12293"/>
      <c r="J12293"/>
      <c r="U12293" s="43"/>
      <c r="AE12293"/>
    </row>
    <row r="12294" spans="1:31">
      <c r="A12294">
        <v>30300</v>
      </c>
      <c r="B12294" t="s">
        <v>10827</v>
      </c>
      <c r="C12294" t="s">
        <v>33480</v>
      </c>
      <c r="D12294" t="s">
        <v>33476</v>
      </c>
      <c r="E12294"/>
      <c r="F12294"/>
      <c r="G12294"/>
      <c r="H12294"/>
      <c r="I12294"/>
      <c r="J12294"/>
      <c r="U12294" s="43"/>
      <c r="AE12294"/>
    </row>
    <row r="12295" spans="1:31">
      <c r="A12295">
        <v>30640</v>
      </c>
      <c r="B12295" t="s">
        <v>8941</v>
      </c>
      <c r="C12295" t="s">
        <v>33480</v>
      </c>
      <c r="D12295" t="e">
        <v>#N/A</v>
      </c>
      <c r="E12295"/>
      <c r="F12295"/>
      <c r="G12295"/>
      <c r="H12295"/>
      <c r="I12295"/>
      <c r="J12295"/>
      <c r="U12295" s="43"/>
      <c r="AE12295"/>
    </row>
    <row r="12296" spans="1:31">
      <c r="A12296">
        <v>30640</v>
      </c>
      <c r="B12296" t="s">
        <v>8941</v>
      </c>
      <c r="C12296" t="s">
        <v>33480</v>
      </c>
      <c r="D12296" t="e">
        <v>#N/A</v>
      </c>
      <c r="E12296"/>
      <c r="F12296"/>
      <c r="G12296"/>
      <c r="H12296"/>
      <c r="I12296"/>
      <c r="J12296"/>
      <c r="U12296" s="43"/>
      <c r="AE12296"/>
    </row>
    <row r="12297" spans="1:31">
      <c r="A12297">
        <v>30127</v>
      </c>
      <c r="B12297" t="s">
        <v>10828</v>
      </c>
      <c r="C12297" t="s">
        <v>33480</v>
      </c>
      <c r="D12297" t="e">
        <v>#N/A</v>
      </c>
      <c r="E12297"/>
      <c r="F12297"/>
      <c r="G12297"/>
      <c r="H12297"/>
      <c r="I12297"/>
      <c r="J12297"/>
      <c r="U12297" s="43"/>
      <c r="AE12297"/>
    </row>
    <row r="12298" spans="1:31">
      <c r="A12298">
        <v>30580</v>
      </c>
      <c r="B12298" t="s">
        <v>10829</v>
      </c>
      <c r="C12298" t="s">
        <v>33480</v>
      </c>
      <c r="D12298" t="s">
        <v>33476</v>
      </c>
      <c r="E12298"/>
      <c r="F12298"/>
      <c r="G12298"/>
      <c r="H12298"/>
      <c r="I12298"/>
      <c r="J12298"/>
      <c r="U12298" s="43"/>
      <c r="AE12298"/>
    </row>
    <row r="12299" spans="1:31">
      <c r="A12299">
        <v>30620</v>
      </c>
      <c r="B12299" t="s">
        <v>10830</v>
      </c>
      <c r="C12299" t="s">
        <v>33480</v>
      </c>
      <c r="D12299" t="e">
        <v>#N/A</v>
      </c>
      <c r="E12299"/>
      <c r="F12299"/>
      <c r="G12299"/>
      <c r="H12299"/>
      <c r="I12299"/>
      <c r="J12299"/>
      <c r="U12299" s="43"/>
      <c r="AE12299"/>
    </row>
    <row r="12300" spans="1:31">
      <c r="A12300">
        <v>30160</v>
      </c>
      <c r="B12300" t="s">
        <v>10831</v>
      </c>
      <c r="C12300" t="s">
        <v>33480</v>
      </c>
      <c r="D12300" t="s">
        <v>33476</v>
      </c>
      <c r="E12300"/>
      <c r="F12300"/>
      <c r="G12300"/>
      <c r="H12300"/>
      <c r="I12300"/>
      <c r="J12300"/>
      <c r="U12300" s="43"/>
      <c r="AE12300"/>
    </row>
    <row r="12301" spans="1:31">
      <c r="A12301">
        <v>30160</v>
      </c>
      <c r="B12301" t="s">
        <v>10831</v>
      </c>
      <c r="C12301" t="s">
        <v>33480</v>
      </c>
      <c r="D12301" t="s">
        <v>33476</v>
      </c>
      <c r="E12301"/>
      <c r="F12301"/>
      <c r="G12301"/>
      <c r="H12301"/>
      <c r="I12301"/>
      <c r="J12301"/>
      <c r="U12301" s="43"/>
      <c r="AE12301"/>
    </row>
    <row r="12302" spans="1:31">
      <c r="A12302">
        <v>30120</v>
      </c>
      <c r="B12302" t="s">
        <v>10832</v>
      </c>
      <c r="C12302" t="s">
        <v>33477</v>
      </c>
      <c r="D12302" t="s">
        <v>33476</v>
      </c>
      <c r="E12302"/>
      <c r="F12302"/>
      <c r="G12302"/>
      <c r="H12302"/>
      <c r="I12302"/>
      <c r="J12302"/>
      <c r="U12302" s="43"/>
      <c r="AE12302"/>
    </row>
    <row r="12303" spans="1:31">
      <c r="A12303">
        <v>30320</v>
      </c>
      <c r="B12303" t="s">
        <v>10833</v>
      </c>
      <c r="C12303" t="s">
        <v>33480</v>
      </c>
      <c r="D12303" t="s">
        <v>33476</v>
      </c>
      <c r="E12303"/>
      <c r="F12303"/>
      <c r="G12303"/>
      <c r="H12303"/>
      <c r="I12303"/>
      <c r="J12303"/>
      <c r="U12303" s="43"/>
      <c r="AE12303"/>
    </row>
    <row r="12304" spans="1:31">
      <c r="A12304">
        <v>30770</v>
      </c>
      <c r="B12304" t="s">
        <v>10834</v>
      </c>
      <c r="C12304" t="s">
        <v>33477</v>
      </c>
      <c r="D12304" t="s">
        <v>33476</v>
      </c>
      <c r="E12304"/>
      <c r="F12304"/>
      <c r="G12304"/>
      <c r="H12304"/>
      <c r="I12304"/>
      <c r="J12304"/>
      <c r="U12304" s="43"/>
      <c r="AE12304"/>
    </row>
    <row r="12305" spans="1:31">
      <c r="A12305">
        <v>30700</v>
      </c>
      <c r="B12305" t="s">
        <v>10835</v>
      </c>
      <c r="C12305" t="s">
        <v>33480</v>
      </c>
      <c r="D12305" t="s">
        <v>33476</v>
      </c>
      <c r="E12305"/>
      <c r="F12305"/>
      <c r="G12305"/>
      <c r="H12305"/>
      <c r="I12305"/>
      <c r="J12305"/>
      <c r="U12305" s="43"/>
      <c r="AE12305"/>
    </row>
    <row r="12306" spans="1:31">
      <c r="A12306">
        <v>30140</v>
      </c>
      <c r="B12306" t="s">
        <v>10836</v>
      </c>
      <c r="C12306" t="s">
        <v>33480</v>
      </c>
      <c r="D12306" t="s">
        <v>33476</v>
      </c>
      <c r="E12306"/>
      <c r="F12306"/>
      <c r="G12306"/>
      <c r="H12306"/>
      <c r="I12306"/>
      <c r="J12306"/>
      <c r="U12306" s="43"/>
      <c r="AE12306"/>
    </row>
    <row r="12307" spans="1:31">
      <c r="A12307">
        <v>30114</v>
      </c>
      <c r="B12307" t="s">
        <v>10837</v>
      </c>
      <c r="C12307" t="s">
        <v>33480</v>
      </c>
      <c r="D12307" t="e">
        <v>#N/A</v>
      </c>
      <c r="E12307"/>
      <c r="F12307"/>
      <c r="G12307"/>
      <c r="H12307"/>
      <c r="I12307"/>
      <c r="J12307"/>
      <c r="U12307" s="43"/>
      <c r="AE12307"/>
    </row>
    <row r="12308" spans="1:31">
      <c r="A12308">
        <v>30450</v>
      </c>
      <c r="B12308" t="s">
        <v>8407</v>
      </c>
      <c r="C12308" t="s">
        <v>33477</v>
      </c>
      <c r="D12308" t="s">
        <v>33476</v>
      </c>
      <c r="E12308"/>
      <c r="F12308"/>
      <c r="G12308"/>
      <c r="H12308"/>
      <c r="I12308"/>
      <c r="J12308"/>
      <c r="U12308" s="43"/>
      <c r="AE12308"/>
    </row>
    <row r="12309" spans="1:31">
      <c r="A12309">
        <v>30160</v>
      </c>
      <c r="B12309" t="s">
        <v>10838</v>
      </c>
      <c r="C12309" t="s">
        <v>33480</v>
      </c>
      <c r="D12309" t="s">
        <v>33476</v>
      </c>
      <c r="E12309"/>
      <c r="F12309"/>
      <c r="G12309"/>
      <c r="H12309"/>
      <c r="I12309"/>
      <c r="J12309"/>
      <c r="U12309" s="43"/>
      <c r="AE12309"/>
    </row>
    <row r="12310" spans="1:31">
      <c r="A12310">
        <v>30190</v>
      </c>
      <c r="B12310" t="s">
        <v>10839</v>
      </c>
      <c r="C12310" t="s">
        <v>33480</v>
      </c>
      <c r="D12310" t="s">
        <v>33476</v>
      </c>
      <c r="E12310"/>
      <c r="F12310"/>
      <c r="G12310"/>
      <c r="H12310"/>
      <c r="I12310"/>
      <c r="J12310"/>
      <c r="U12310" s="43"/>
      <c r="AE12310"/>
    </row>
    <row r="12311" spans="1:31">
      <c r="A12311">
        <v>30230</v>
      </c>
      <c r="B12311" t="s">
        <v>10840</v>
      </c>
      <c r="C12311" t="s">
        <v>33480</v>
      </c>
      <c r="D12311" t="s">
        <v>33476</v>
      </c>
      <c r="E12311"/>
      <c r="F12311"/>
      <c r="G12311"/>
      <c r="H12311"/>
      <c r="I12311"/>
      <c r="J12311"/>
      <c r="U12311" s="43"/>
      <c r="AE12311"/>
    </row>
    <row r="12312" spans="1:31">
      <c r="A12312">
        <v>30580</v>
      </c>
      <c r="B12312" t="s">
        <v>10841</v>
      </c>
      <c r="C12312" t="s">
        <v>33480</v>
      </c>
      <c r="D12312" t="s">
        <v>33476</v>
      </c>
      <c r="E12312"/>
      <c r="F12312"/>
      <c r="G12312"/>
      <c r="H12312"/>
      <c r="I12312"/>
      <c r="J12312"/>
      <c r="U12312" s="43"/>
      <c r="AE12312"/>
    </row>
    <row r="12313" spans="1:31">
      <c r="A12313">
        <v>30190</v>
      </c>
      <c r="B12313" t="s">
        <v>10842</v>
      </c>
      <c r="C12313" t="s">
        <v>33480</v>
      </c>
      <c r="D12313" t="s">
        <v>33476</v>
      </c>
      <c r="E12313"/>
      <c r="F12313"/>
      <c r="G12313"/>
      <c r="H12313"/>
      <c r="I12313"/>
      <c r="J12313"/>
      <c r="U12313" s="43"/>
      <c r="AE12313"/>
    </row>
    <row r="12314" spans="1:31">
      <c r="A12314">
        <v>30260</v>
      </c>
      <c r="B12314" t="s">
        <v>10843</v>
      </c>
      <c r="C12314" t="s">
        <v>33480</v>
      </c>
      <c r="D12314" t="s">
        <v>33476</v>
      </c>
      <c r="E12314"/>
      <c r="F12314"/>
      <c r="G12314"/>
      <c r="H12314"/>
      <c r="I12314"/>
      <c r="J12314"/>
      <c r="U12314" s="43"/>
      <c r="AE12314"/>
    </row>
    <row r="12315" spans="1:31">
      <c r="A12315">
        <v>30110</v>
      </c>
      <c r="B12315" t="s">
        <v>10844</v>
      </c>
      <c r="C12315" t="s">
        <v>33480</v>
      </c>
      <c r="D12315" t="s">
        <v>33476</v>
      </c>
      <c r="E12315"/>
      <c r="F12315"/>
      <c r="G12315"/>
      <c r="H12315"/>
      <c r="I12315"/>
      <c r="J12315"/>
      <c r="U12315" s="43"/>
      <c r="AE12315"/>
    </row>
    <row r="12316" spans="1:31">
      <c r="A12316">
        <v>30120</v>
      </c>
      <c r="B12316" t="s">
        <v>10845</v>
      </c>
      <c r="C12316" t="s">
        <v>33477</v>
      </c>
      <c r="D12316" t="s">
        <v>33476</v>
      </c>
      <c r="E12316"/>
      <c r="F12316"/>
      <c r="G12316"/>
      <c r="H12316"/>
      <c r="I12316"/>
      <c r="J12316"/>
      <c r="U12316" s="43"/>
      <c r="AE12316"/>
    </row>
    <row r="12317" spans="1:31">
      <c r="A12317">
        <v>30120</v>
      </c>
      <c r="B12317" t="s">
        <v>10845</v>
      </c>
      <c r="C12317" t="s">
        <v>33477</v>
      </c>
      <c r="D12317" t="s">
        <v>33476</v>
      </c>
      <c r="E12317"/>
      <c r="F12317"/>
      <c r="G12317"/>
      <c r="H12317"/>
      <c r="I12317"/>
      <c r="J12317"/>
      <c r="U12317" s="43"/>
      <c r="AE12317"/>
    </row>
    <row r="12318" spans="1:31">
      <c r="A12318">
        <v>30190</v>
      </c>
      <c r="B12318" t="s">
        <v>10846</v>
      </c>
      <c r="C12318" t="s">
        <v>33480</v>
      </c>
      <c r="D12318" t="s">
        <v>33476</v>
      </c>
      <c r="E12318"/>
      <c r="F12318"/>
      <c r="G12318"/>
      <c r="H12318"/>
      <c r="I12318"/>
      <c r="J12318"/>
      <c r="U12318" s="43"/>
      <c r="AE12318"/>
    </row>
    <row r="12319" spans="1:31">
      <c r="A12319">
        <v>30260</v>
      </c>
      <c r="B12319" t="s">
        <v>10847</v>
      </c>
      <c r="C12319" t="s">
        <v>33480</v>
      </c>
      <c r="D12319" t="s">
        <v>33476</v>
      </c>
      <c r="E12319"/>
      <c r="F12319"/>
      <c r="G12319"/>
      <c r="H12319"/>
      <c r="I12319"/>
      <c r="J12319"/>
      <c r="U12319" s="43"/>
      <c r="AE12319"/>
    </row>
    <row r="12320" spans="1:31">
      <c r="A12320">
        <v>30580</v>
      </c>
      <c r="B12320" t="s">
        <v>10848</v>
      </c>
      <c r="C12320" t="s">
        <v>33480</v>
      </c>
      <c r="D12320" t="s">
        <v>33476</v>
      </c>
      <c r="E12320"/>
      <c r="F12320"/>
      <c r="G12320"/>
      <c r="H12320"/>
      <c r="I12320"/>
      <c r="J12320"/>
      <c r="U12320" s="43"/>
      <c r="AE12320"/>
    </row>
    <row r="12321" spans="1:31">
      <c r="A12321">
        <v>30580</v>
      </c>
      <c r="B12321" t="s">
        <v>10849</v>
      </c>
      <c r="C12321" t="s">
        <v>33480</v>
      </c>
      <c r="D12321" t="s">
        <v>33476</v>
      </c>
      <c r="E12321"/>
      <c r="F12321"/>
      <c r="G12321"/>
      <c r="H12321"/>
      <c r="I12321"/>
      <c r="J12321"/>
      <c r="U12321" s="43"/>
      <c r="AE12321"/>
    </row>
    <row r="12322" spans="1:31">
      <c r="A12322">
        <v>30210</v>
      </c>
      <c r="B12322" t="s">
        <v>10850</v>
      </c>
      <c r="C12322" t="s">
        <v>33480</v>
      </c>
      <c r="D12322" t="s">
        <v>33476</v>
      </c>
      <c r="E12322"/>
      <c r="F12322"/>
      <c r="G12322"/>
      <c r="H12322"/>
      <c r="I12322"/>
      <c r="J12322"/>
      <c r="U12322" s="43"/>
      <c r="AE12322"/>
    </row>
    <row r="12323" spans="1:31">
      <c r="A12323">
        <v>30170</v>
      </c>
      <c r="B12323" t="s">
        <v>10851</v>
      </c>
      <c r="C12323" t="s">
        <v>33480</v>
      </c>
      <c r="D12323" t="s">
        <v>33476</v>
      </c>
      <c r="E12323"/>
      <c r="F12323"/>
      <c r="G12323"/>
      <c r="H12323"/>
      <c r="I12323"/>
      <c r="J12323"/>
      <c r="U12323" s="43"/>
      <c r="AE12323"/>
    </row>
    <row r="12324" spans="1:31">
      <c r="A12324">
        <v>30740</v>
      </c>
      <c r="B12324" t="s">
        <v>10852</v>
      </c>
      <c r="C12324" t="s">
        <v>33480</v>
      </c>
      <c r="D12324" t="e">
        <v>#N/A</v>
      </c>
      <c r="E12324"/>
      <c r="F12324"/>
      <c r="G12324"/>
      <c r="H12324"/>
      <c r="I12324"/>
      <c r="J12324"/>
      <c r="U12324" s="43"/>
      <c r="AE12324"/>
    </row>
    <row r="12325" spans="1:31">
      <c r="A12325">
        <v>30132</v>
      </c>
      <c r="B12325" t="s">
        <v>10853</v>
      </c>
      <c r="C12325" t="s">
        <v>33480</v>
      </c>
      <c r="D12325" t="e">
        <v>#N/A</v>
      </c>
      <c r="E12325"/>
      <c r="F12325"/>
      <c r="G12325"/>
      <c r="H12325"/>
      <c r="I12325"/>
      <c r="J12325"/>
      <c r="U12325" s="43"/>
      <c r="AE12325"/>
    </row>
    <row r="12326" spans="1:31">
      <c r="A12326">
        <v>30190</v>
      </c>
      <c r="B12326" t="s">
        <v>10854</v>
      </c>
      <c r="C12326" t="s">
        <v>33480</v>
      </c>
      <c r="D12326" t="s">
        <v>33476</v>
      </c>
      <c r="E12326"/>
      <c r="F12326"/>
      <c r="G12326"/>
      <c r="H12326"/>
      <c r="I12326"/>
      <c r="J12326"/>
      <c r="U12326" s="43"/>
      <c r="AE12326"/>
    </row>
    <row r="12327" spans="1:31">
      <c r="A12327">
        <v>30420</v>
      </c>
      <c r="B12327" t="s">
        <v>10855</v>
      </c>
      <c r="C12327" t="s">
        <v>33480</v>
      </c>
      <c r="D12327" t="s">
        <v>33476</v>
      </c>
      <c r="E12327"/>
      <c r="F12327"/>
      <c r="G12327"/>
      <c r="H12327"/>
      <c r="I12327"/>
      <c r="J12327"/>
      <c r="U12327" s="43"/>
      <c r="AE12327"/>
    </row>
    <row r="12328" spans="1:31">
      <c r="A12328">
        <v>30770</v>
      </c>
      <c r="B12328" t="s">
        <v>10856</v>
      </c>
      <c r="C12328" t="s">
        <v>33477</v>
      </c>
      <c r="D12328" t="s">
        <v>33476</v>
      </c>
      <c r="E12328"/>
      <c r="F12328"/>
      <c r="G12328"/>
      <c r="H12328"/>
      <c r="I12328"/>
      <c r="J12328"/>
      <c r="U12328" s="43"/>
      <c r="AE12328"/>
    </row>
    <row r="12329" spans="1:31">
      <c r="A12329">
        <v>30350</v>
      </c>
      <c r="B12329" t="s">
        <v>10857</v>
      </c>
      <c r="C12329" t="s">
        <v>33480</v>
      </c>
      <c r="D12329" t="s">
        <v>33476</v>
      </c>
      <c r="E12329"/>
      <c r="F12329"/>
      <c r="G12329"/>
      <c r="H12329"/>
      <c r="I12329"/>
      <c r="J12329"/>
      <c r="U12329" s="43"/>
      <c r="AE12329"/>
    </row>
    <row r="12330" spans="1:31">
      <c r="A12330">
        <v>30260</v>
      </c>
      <c r="B12330" t="s">
        <v>10858</v>
      </c>
      <c r="C12330" t="s">
        <v>33480</v>
      </c>
      <c r="D12330" t="s">
        <v>33476</v>
      </c>
      <c r="E12330"/>
      <c r="F12330"/>
      <c r="G12330"/>
      <c r="H12330"/>
      <c r="I12330"/>
      <c r="J12330"/>
      <c r="U12330" s="43"/>
      <c r="AE12330"/>
    </row>
    <row r="12331" spans="1:31">
      <c r="A12331">
        <v>30700</v>
      </c>
      <c r="B12331" t="s">
        <v>10859</v>
      </c>
      <c r="C12331" t="s">
        <v>33480</v>
      </c>
      <c r="D12331" t="s">
        <v>33476</v>
      </c>
      <c r="E12331"/>
      <c r="F12331"/>
      <c r="G12331"/>
      <c r="H12331"/>
      <c r="I12331"/>
      <c r="J12331"/>
      <c r="U12331" s="43"/>
      <c r="AE12331"/>
    </row>
    <row r="12332" spans="1:31">
      <c r="A12332">
        <v>30350</v>
      </c>
      <c r="B12332" t="s">
        <v>10860</v>
      </c>
      <c r="C12332" t="s">
        <v>33480</v>
      </c>
      <c r="D12332" t="s">
        <v>33476</v>
      </c>
      <c r="E12332"/>
      <c r="F12332"/>
      <c r="G12332"/>
      <c r="H12332"/>
      <c r="I12332"/>
      <c r="J12332"/>
      <c r="U12332" s="43"/>
      <c r="AE12332"/>
    </row>
    <row r="12333" spans="1:31">
      <c r="A12333">
        <v>30260</v>
      </c>
      <c r="B12333" t="s">
        <v>10861</v>
      </c>
      <c r="C12333" t="s">
        <v>33480</v>
      </c>
      <c r="D12333" t="s">
        <v>33476</v>
      </c>
      <c r="E12333"/>
      <c r="F12333"/>
      <c r="G12333"/>
      <c r="H12333"/>
      <c r="I12333"/>
      <c r="J12333"/>
      <c r="U12333" s="43"/>
      <c r="AE12333"/>
    </row>
    <row r="12334" spans="1:31">
      <c r="A12334">
        <v>30130</v>
      </c>
      <c r="B12334" t="s">
        <v>10862</v>
      </c>
      <c r="C12334" t="s">
        <v>33480</v>
      </c>
      <c r="D12334" t="e">
        <v>#N/A</v>
      </c>
      <c r="E12334"/>
      <c r="F12334"/>
      <c r="G12334"/>
      <c r="H12334"/>
      <c r="I12334"/>
      <c r="J12334"/>
      <c r="U12334" s="43"/>
      <c r="AE12334"/>
    </row>
    <row r="12335" spans="1:31">
      <c r="A12335">
        <v>30350</v>
      </c>
      <c r="B12335" t="s">
        <v>10863</v>
      </c>
      <c r="C12335" t="s">
        <v>33480</v>
      </c>
      <c r="D12335" t="s">
        <v>33476</v>
      </c>
      <c r="E12335"/>
      <c r="F12335"/>
      <c r="G12335"/>
      <c r="H12335"/>
      <c r="I12335"/>
      <c r="J12335"/>
      <c r="U12335" s="43"/>
      <c r="AE12335"/>
    </row>
    <row r="12336" spans="1:31">
      <c r="A12336">
        <v>30190</v>
      </c>
      <c r="B12336" t="s">
        <v>10864</v>
      </c>
      <c r="C12336" t="s">
        <v>33480</v>
      </c>
      <c r="D12336" t="s">
        <v>33476</v>
      </c>
      <c r="E12336"/>
      <c r="F12336"/>
      <c r="G12336"/>
      <c r="H12336"/>
      <c r="I12336"/>
      <c r="J12336"/>
      <c r="U12336" s="43"/>
      <c r="AE12336"/>
    </row>
    <row r="12337" spans="1:31">
      <c r="A12337">
        <v>30210</v>
      </c>
      <c r="B12337" t="s">
        <v>10865</v>
      </c>
      <c r="C12337" t="s">
        <v>33480</v>
      </c>
      <c r="D12337" t="s">
        <v>33476</v>
      </c>
      <c r="E12337"/>
      <c r="F12337"/>
      <c r="G12337"/>
      <c r="H12337"/>
      <c r="I12337"/>
      <c r="J12337"/>
      <c r="U12337" s="43"/>
      <c r="AE12337"/>
    </row>
    <row r="12338" spans="1:31">
      <c r="A12338">
        <v>30750</v>
      </c>
      <c r="B12338" t="s">
        <v>10866</v>
      </c>
      <c r="C12338" t="s">
        <v>33478</v>
      </c>
      <c r="D12338" t="s">
        <v>33476</v>
      </c>
      <c r="E12338"/>
      <c r="F12338"/>
      <c r="G12338"/>
      <c r="H12338"/>
      <c r="I12338"/>
      <c r="J12338"/>
      <c r="U12338" s="43"/>
      <c r="AE12338"/>
    </row>
    <row r="12339" spans="1:31">
      <c r="A12339">
        <v>30820</v>
      </c>
      <c r="B12339" t="s">
        <v>10867</v>
      </c>
      <c r="C12339" t="s">
        <v>33480</v>
      </c>
      <c r="D12339" t="e">
        <v>#N/A</v>
      </c>
      <c r="E12339"/>
      <c r="F12339"/>
      <c r="G12339"/>
      <c r="H12339"/>
      <c r="I12339"/>
      <c r="J12339"/>
      <c r="U12339" s="43"/>
      <c r="AE12339"/>
    </row>
    <row r="12340" spans="1:31">
      <c r="A12340">
        <v>30330</v>
      </c>
      <c r="B12340" t="s">
        <v>10868</v>
      </c>
      <c r="C12340" t="s">
        <v>33480</v>
      </c>
      <c r="D12340" t="s">
        <v>33476</v>
      </c>
      <c r="E12340"/>
      <c r="F12340"/>
      <c r="G12340"/>
      <c r="H12340"/>
      <c r="I12340"/>
      <c r="J12340"/>
      <c r="U12340" s="43"/>
      <c r="AE12340"/>
    </row>
    <row r="12341" spans="1:31">
      <c r="A12341">
        <v>30480</v>
      </c>
      <c r="B12341" t="s">
        <v>10869</v>
      </c>
      <c r="C12341" t="s">
        <v>33480</v>
      </c>
      <c r="D12341" t="e">
        <v>#N/A</v>
      </c>
      <c r="E12341"/>
      <c r="F12341"/>
      <c r="G12341"/>
      <c r="H12341"/>
      <c r="I12341"/>
      <c r="J12341"/>
      <c r="U12341" s="43"/>
      <c r="AE12341"/>
    </row>
    <row r="12342" spans="1:31">
      <c r="A12342">
        <v>30450</v>
      </c>
      <c r="B12342" t="s">
        <v>5724</v>
      </c>
      <c r="C12342" t="s">
        <v>33477</v>
      </c>
      <c r="D12342" t="s">
        <v>33476</v>
      </c>
      <c r="E12342"/>
      <c r="F12342"/>
      <c r="G12342"/>
      <c r="H12342"/>
      <c r="I12342"/>
      <c r="J12342"/>
      <c r="U12342" s="43"/>
      <c r="AE12342"/>
    </row>
    <row r="12343" spans="1:31">
      <c r="A12343">
        <v>30530</v>
      </c>
      <c r="B12343" t="s">
        <v>10870</v>
      </c>
      <c r="C12343" t="s">
        <v>33477</v>
      </c>
      <c r="D12343" t="s">
        <v>33476</v>
      </c>
      <c r="E12343"/>
      <c r="F12343"/>
      <c r="G12343"/>
      <c r="H12343"/>
      <c r="I12343"/>
      <c r="J12343"/>
      <c r="U12343" s="43"/>
      <c r="AE12343"/>
    </row>
    <row r="12344" spans="1:31">
      <c r="A12344">
        <v>30200</v>
      </c>
      <c r="B12344" t="s">
        <v>10871</v>
      </c>
      <c r="C12344" t="s">
        <v>33480</v>
      </c>
      <c r="D12344" t="s">
        <v>33476</v>
      </c>
      <c r="E12344"/>
      <c r="F12344"/>
      <c r="G12344"/>
      <c r="H12344"/>
      <c r="I12344"/>
      <c r="J12344"/>
      <c r="U12344" s="43"/>
      <c r="AE12344"/>
    </row>
    <row r="12345" spans="1:31">
      <c r="A12345">
        <v>30200</v>
      </c>
      <c r="B12345" t="s">
        <v>10871</v>
      </c>
      <c r="C12345" t="s">
        <v>33480</v>
      </c>
      <c r="D12345" t="s">
        <v>33476</v>
      </c>
      <c r="E12345"/>
      <c r="F12345"/>
      <c r="G12345"/>
      <c r="H12345"/>
      <c r="I12345"/>
      <c r="J12345"/>
      <c r="U12345" s="43"/>
      <c r="AE12345"/>
    </row>
    <row r="12346" spans="1:31">
      <c r="A12346">
        <v>30870</v>
      </c>
      <c r="B12346" t="s">
        <v>10872</v>
      </c>
      <c r="C12346" t="s">
        <v>33480</v>
      </c>
      <c r="D12346" t="e">
        <v>#N/A</v>
      </c>
      <c r="E12346"/>
      <c r="F12346"/>
      <c r="G12346"/>
      <c r="H12346"/>
      <c r="I12346"/>
      <c r="J12346"/>
      <c r="U12346" s="43"/>
      <c r="AE12346"/>
    </row>
    <row r="12347" spans="1:31">
      <c r="A12347">
        <v>30920</v>
      </c>
      <c r="B12347" t="s">
        <v>10873</v>
      </c>
      <c r="C12347" t="s">
        <v>33480</v>
      </c>
      <c r="D12347" t="e">
        <v>#N/A</v>
      </c>
      <c r="E12347"/>
      <c r="F12347"/>
      <c r="G12347"/>
      <c r="H12347"/>
      <c r="I12347"/>
      <c r="J12347"/>
      <c r="U12347" s="43"/>
      <c r="AE12347"/>
    </row>
    <row r="12348" spans="1:31">
      <c r="A12348">
        <v>30200</v>
      </c>
      <c r="B12348" t="s">
        <v>10874</v>
      </c>
      <c r="C12348" t="s">
        <v>33480</v>
      </c>
      <c r="D12348" t="s">
        <v>33476</v>
      </c>
      <c r="E12348"/>
      <c r="F12348"/>
      <c r="G12348"/>
      <c r="H12348"/>
      <c r="I12348"/>
      <c r="J12348"/>
      <c r="U12348" s="43"/>
      <c r="AE12348"/>
    </row>
    <row r="12349" spans="1:31">
      <c r="A12349">
        <v>30210</v>
      </c>
      <c r="B12349" t="s">
        <v>10875</v>
      </c>
      <c r="C12349" t="s">
        <v>33480</v>
      </c>
      <c r="D12349" t="s">
        <v>33476</v>
      </c>
      <c r="E12349"/>
      <c r="F12349"/>
      <c r="G12349"/>
      <c r="H12349"/>
      <c r="I12349"/>
      <c r="J12349"/>
      <c r="U12349" s="43"/>
      <c r="AE12349"/>
    </row>
    <row r="12350" spans="1:31">
      <c r="A12350">
        <v>30190</v>
      </c>
      <c r="B12350" t="s">
        <v>10876</v>
      </c>
      <c r="C12350" t="s">
        <v>33480</v>
      </c>
      <c r="D12350" t="s">
        <v>33476</v>
      </c>
      <c r="E12350"/>
      <c r="F12350"/>
      <c r="G12350"/>
      <c r="H12350"/>
      <c r="I12350"/>
      <c r="J12350"/>
      <c r="U12350" s="43"/>
      <c r="AE12350"/>
    </row>
    <row r="12351" spans="1:31">
      <c r="A12351">
        <v>30460</v>
      </c>
      <c r="B12351" t="s">
        <v>10877</v>
      </c>
      <c r="C12351" t="s">
        <v>33480</v>
      </c>
      <c r="D12351" t="s">
        <v>33476</v>
      </c>
      <c r="E12351"/>
      <c r="F12351"/>
      <c r="G12351"/>
      <c r="H12351"/>
      <c r="I12351"/>
      <c r="J12351"/>
      <c r="U12351" s="43"/>
      <c r="AE12351"/>
    </row>
    <row r="12352" spans="1:31">
      <c r="A12352">
        <v>30250</v>
      </c>
      <c r="B12352" t="s">
        <v>10878</v>
      </c>
      <c r="C12352" t="s">
        <v>33480</v>
      </c>
      <c r="D12352" t="s">
        <v>33476</v>
      </c>
      <c r="E12352"/>
      <c r="F12352"/>
      <c r="G12352"/>
      <c r="H12352"/>
      <c r="I12352"/>
      <c r="J12352"/>
      <c r="U12352" s="43"/>
      <c r="AE12352"/>
    </row>
    <row r="12353" spans="1:31">
      <c r="A12353">
        <v>30300</v>
      </c>
      <c r="B12353" t="s">
        <v>8996</v>
      </c>
      <c r="C12353" t="s">
        <v>33480</v>
      </c>
      <c r="D12353" t="s">
        <v>33476</v>
      </c>
      <c r="E12353"/>
      <c r="F12353"/>
      <c r="G12353"/>
      <c r="H12353"/>
      <c r="I12353"/>
      <c r="J12353"/>
      <c r="U12353" s="43"/>
      <c r="AE12353"/>
    </row>
    <row r="12354" spans="1:31">
      <c r="A12354">
        <v>30450</v>
      </c>
      <c r="B12354" t="s">
        <v>10879</v>
      </c>
      <c r="C12354" t="s">
        <v>33477</v>
      </c>
      <c r="D12354" t="s">
        <v>33476</v>
      </c>
      <c r="E12354"/>
      <c r="F12354"/>
      <c r="G12354"/>
      <c r="H12354"/>
      <c r="I12354"/>
      <c r="J12354"/>
      <c r="U12354" s="43"/>
      <c r="AE12354"/>
    </row>
    <row r="12355" spans="1:31">
      <c r="A12355">
        <v>30111</v>
      </c>
      <c r="B12355" t="s">
        <v>10880</v>
      </c>
      <c r="C12355" t="s">
        <v>33480</v>
      </c>
      <c r="D12355" t="e">
        <v>#N/A</v>
      </c>
      <c r="E12355"/>
      <c r="F12355"/>
      <c r="G12355"/>
      <c r="H12355"/>
      <c r="I12355"/>
      <c r="J12355"/>
      <c r="U12355" s="43"/>
      <c r="AE12355"/>
    </row>
    <row r="12356" spans="1:31">
      <c r="A12356">
        <v>30330</v>
      </c>
      <c r="B12356" t="s">
        <v>10881</v>
      </c>
      <c r="C12356" t="s">
        <v>33480</v>
      </c>
      <c r="D12356" t="s">
        <v>33476</v>
      </c>
      <c r="E12356"/>
      <c r="F12356"/>
      <c r="G12356"/>
      <c r="H12356"/>
      <c r="I12356"/>
      <c r="J12356"/>
      <c r="U12356" s="43"/>
      <c r="AE12356"/>
    </row>
    <row r="12357" spans="1:31">
      <c r="A12357">
        <v>30170</v>
      </c>
      <c r="B12357" t="s">
        <v>10882</v>
      </c>
      <c r="C12357" t="s">
        <v>33480</v>
      </c>
      <c r="D12357" t="s">
        <v>33476</v>
      </c>
      <c r="E12357"/>
      <c r="F12357"/>
      <c r="G12357"/>
      <c r="H12357"/>
      <c r="I12357"/>
      <c r="J12357"/>
      <c r="U12357" s="43"/>
      <c r="AE12357"/>
    </row>
    <row r="12358" spans="1:31">
      <c r="A12358">
        <v>30140</v>
      </c>
      <c r="B12358" t="s">
        <v>10883</v>
      </c>
      <c r="C12358" t="s">
        <v>33480</v>
      </c>
      <c r="D12358" t="s">
        <v>33476</v>
      </c>
      <c r="E12358"/>
      <c r="F12358"/>
      <c r="G12358"/>
      <c r="H12358"/>
      <c r="I12358"/>
      <c r="J12358"/>
      <c r="U12358" s="43"/>
      <c r="AE12358"/>
    </row>
    <row r="12359" spans="1:31">
      <c r="A12359">
        <v>30260</v>
      </c>
      <c r="B12359" t="s">
        <v>10884</v>
      </c>
      <c r="C12359" t="s">
        <v>33480</v>
      </c>
      <c r="D12359" t="s">
        <v>33476</v>
      </c>
      <c r="E12359"/>
      <c r="F12359"/>
      <c r="G12359"/>
      <c r="H12359"/>
      <c r="I12359"/>
      <c r="J12359"/>
      <c r="U12359" s="43"/>
      <c r="AE12359"/>
    </row>
    <row r="12360" spans="1:31">
      <c r="A12360">
        <v>30630</v>
      </c>
      <c r="B12360" t="s">
        <v>10885</v>
      </c>
      <c r="C12360" t="s">
        <v>33480</v>
      </c>
      <c r="D12360" t="s">
        <v>33476</v>
      </c>
      <c r="E12360"/>
      <c r="F12360"/>
      <c r="G12360"/>
      <c r="H12360"/>
      <c r="I12360"/>
      <c r="J12360"/>
      <c r="U12360" s="43"/>
      <c r="AE12360"/>
    </row>
    <row r="12361" spans="1:31">
      <c r="A12361">
        <v>30500</v>
      </c>
      <c r="B12361" t="s">
        <v>10886</v>
      </c>
      <c r="C12361" t="s">
        <v>33480</v>
      </c>
      <c r="D12361" t="s">
        <v>33476</v>
      </c>
      <c r="E12361"/>
      <c r="F12361"/>
      <c r="G12361"/>
      <c r="H12361"/>
      <c r="I12361"/>
      <c r="J12361"/>
      <c r="U12361" s="43"/>
      <c r="AE12361"/>
    </row>
    <row r="12362" spans="1:31">
      <c r="A12362">
        <v>30260</v>
      </c>
      <c r="B12362" t="s">
        <v>10887</v>
      </c>
      <c r="C12362" t="s">
        <v>33480</v>
      </c>
      <c r="D12362" t="s">
        <v>33476</v>
      </c>
      <c r="E12362"/>
      <c r="F12362"/>
      <c r="G12362"/>
      <c r="H12362"/>
      <c r="I12362"/>
      <c r="J12362"/>
      <c r="U12362" s="43"/>
      <c r="AE12362"/>
    </row>
    <row r="12363" spans="1:31">
      <c r="A12363">
        <v>30170</v>
      </c>
      <c r="B12363" t="s">
        <v>10888</v>
      </c>
      <c r="C12363" t="s">
        <v>33480</v>
      </c>
      <c r="D12363" t="s">
        <v>33476</v>
      </c>
      <c r="E12363"/>
      <c r="F12363"/>
      <c r="G12363"/>
      <c r="H12363"/>
      <c r="I12363"/>
      <c r="J12363"/>
      <c r="U12363" s="43"/>
      <c r="AE12363"/>
    </row>
    <row r="12364" spans="1:31">
      <c r="A12364">
        <v>30360</v>
      </c>
      <c r="B12364" t="s">
        <v>10889</v>
      </c>
      <c r="C12364" t="s">
        <v>33480</v>
      </c>
      <c r="D12364" t="s">
        <v>33476</v>
      </c>
      <c r="E12364"/>
      <c r="F12364"/>
      <c r="G12364"/>
      <c r="H12364"/>
      <c r="I12364"/>
      <c r="J12364"/>
      <c r="U12364" s="43"/>
      <c r="AE12364"/>
    </row>
    <row r="12365" spans="1:31">
      <c r="A12365">
        <v>30360</v>
      </c>
      <c r="B12365" t="s">
        <v>10890</v>
      </c>
      <c r="C12365" t="s">
        <v>33480</v>
      </c>
      <c r="D12365" t="s">
        <v>33476</v>
      </c>
      <c r="E12365"/>
      <c r="F12365"/>
      <c r="G12365"/>
      <c r="H12365"/>
      <c r="I12365"/>
      <c r="J12365"/>
      <c r="U12365" s="43"/>
      <c r="AE12365"/>
    </row>
    <row r="12366" spans="1:31">
      <c r="A12366">
        <v>30190</v>
      </c>
      <c r="B12366" t="s">
        <v>10891</v>
      </c>
      <c r="C12366" t="s">
        <v>33480</v>
      </c>
      <c r="D12366" t="s">
        <v>33476</v>
      </c>
      <c r="E12366"/>
      <c r="F12366"/>
      <c r="G12366"/>
      <c r="H12366"/>
      <c r="I12366"/>
      <c r="J12366"/>
      <c r="U12366" s="43"/>
      <c r="AE12366"/>
    </row>
    <row r="12367" spans="1:31">
      <c r="A12367">
        <v>30390</v>
      </c>
      <c r="B12367" t="s">
        <v>10892</v>
      </c>
      <c r="C12367" t="s">
        <v>33480</v>
      </c>
      <c r="D12367" t="e">
        <v>#N/A</v>
      </c>
      <c r="E12367"/>
      <c r="F12367"/>
      <c r="G12367"/>
      <c r="H12367"/>
      <c r="I12367"/>
      <c r="J12367"/>
      <c r="U12367" s="43"/>
      <c r="AE12367"/>
    </row>
    <row r="12368" spans="1:31">
      <c r="A12368">
        <v>30350</v>
      </c>
      <c r="B12368" t="s">
        <v>10893</v>
      </c>
      <c r="C12368" t="s">
        <v>33480</v>
      </c>
      <c r="D12368" t="s">
        <v>33476</v>
      </c>
      <c r="E12368"/>
      <c r="F12368"/>
      <c r="G12368"/>
      <c r="H12368"/>
      <c r="I12368"/>
      <c r="J12368"/>
      <c r="U12368" s="43"/>
      <c r="AE12368"/>
    </row>
    <row r="12369" spans="1:31">
      <c r="A12369">
        <v>30750</v>
      </c>
      <c r="B12369" t="s">
        <v>10894</v>
      </c>
      <c r="C12369" t="s">
        <v>33478</v>
      </c>
      <c r="D12369" t="s">
        <v>33476</v>
      </c>
      <c r="E12369"/>
      <c r="F12369"/>
      <c r="G12369"/>
      <c r="H12369"/>
      <c r="I12369"/>
      <c r="J12369"/>
      <c r="U12369" s="43"/>
      <c r="AE12369"/>
    </row>
    <row r="12370" spans="1:31">
      <c r="A12370">
        <v>30170</v>
      </c>
      <c r="B12370" t="s">
        <v>10895</v>
      </c>
      <c r="C12370" t="s">
        <v>33480</v>
      </c>
      <c r="D12370" t="s">
        <v>33476</v>
      </c>
      <c r="E12370"/>
      <c r="F12370"/>
      <c r="G12370"/>
      <c r="H12370"/>
      <c r="I12370"/>
      <c r="J12370"/>
      <c r="U12370" s="43"/>
      <c r="AE12370"/>
    </row>
    <row r="12371" spans="1:31">
      <c r="A12371">
        <v>30390</v>
      </c>
      <c r="B12371" t="s">
        <v>10896</v>
      </c>
      <c r="C12371" t="s">
        <v>33480</v>
      </c>
      <c r="D12371" t="e">
        <v>#N/A</v>
      </c>
      <c r="E12371"/>
      <c r="F12371"/>
      <c r="G12371"/>
      <c r="H12371"/>
      <c r="I12371"/>
      <c r="J12371"/>
      <c r="U12371" s="43"/>
      <c r="AE12371"/>
    </row>
    <row r="12372" spans="1:31">
      <c r="A12372">
        <v>30124</v>
      </c>
      <c r="B12372" t="s">
        <v>10897</v>
      </c>
      <c r="C12372" t="s">
        <v>33480</v>
      </c>
      <c r="D12372" t="e">
        <v>#N/A</v>
      </c>
      <c r="E12372"/>
      <c r="F12372"/>
      <c r="G12372"/>
      <c r="H12372"/>
      <c r="I12372"/>
      <c r="J12372"/>
      <c r="U12372" s="43"/>
      <c r="AE12372"/>
    </row>
    <row r="12373" spans="1:31">
      <c r="A12373">
        <v>30360</v>
      </c>
      <c r="B12373" t="s">
        <v>10898</v>
      </c>
      <c r="C12373" t="s">
        <v>33480</v>
      </c>
      <c r="D12373" t="s">
        <v>33476</v>
      </c>
      <c r="E12373"/>
      <c r="F12373"/>
      <c r="G12373"/>
      <c r="H12373"/>
      <c r="I12373"/>
      <c r="J12373"/>
      <c r="U12373" s="43"/>
      <c r="AE12373"/>
    </row>
    <row r="12374" spans="1:31">
      <c r="A12374">
        <v>30700</v>
      </c>
      <c r="B12374" t="s">
        <v>10899</v>
      </c>
      <c r="C12374" t="s">
        <v>33480</v>
      </c>
      <c r="D12374" t="s">
        <v>33476</v>
      </c>
      <c r="E12374"/>
      <c r="F12374"/>
      <c r="G12374"/>
      <c r="H12374"/>
      <c r="I12374"/>
      <c r="J12374"/>
      <c r="U12374" s="43"/>
      <c r="AE12374"/>
    </row>
    <row r="12375" spans="1:31">
      <c r="A12375">
        <v>30700</v>
      </c>
      <c r="B12375" t="s">
        <v>4256</v>
      </c>
      <c r="C12375" t="s">
        <v>33480</v>
      </c>
      <c r="D12375" t="s">
        <v>33476</v>
      </c>
      <c r="E12375"/>
      <c r="F12375"/>
      <c r="G12375"/>
      <c r="H12375"/>
      <c r="I12375"/>
      <c r="J12375"/>
      <c r="U12375" s="43"/>
      <c r="AE12375"/>
    </row>
    <row r="12376" spans="1:31">
      <c r="A12376">
        <v>30730</v>
      </c>
      <c r="B12376" t="s">
        <v>2320</v>
      </c>
      <c r="C12376" t="s">
        <v>33480</v>
      </c>
      <c r="D12376" t="s">
        <v>33476</v>
      </c>
      <c r="E12376"/>
      <c r="F12376"/>
      <c r="G12376"/>
      <c r="H12376"/>
      <c r="I12376"/>
      <c r="J12376"/>
      <c r="U12376" s="43"/>
      <c r="AE12376"/>
    </row>
    <row r="12377" spans="1:31">
      <c r="A12377">
        <v>30580</v>
      </c>
      <c r="B12377" t="s">
        <v>10900</v>
      </c>
      <c r="C12377" t="s">
        <v>33480</v>
      </c>
      <c r="D12377" t="s">
        <v>33476</v>
      </c>
      <c r="E12377"/>
      <c r="F12377"/>
      <c r="G12377"/>
      <c r="H12377"/>
      <c r="I12377"/>
      <c r="J12377"/>
      <c r="U12377" s="43"/>
      <c r="AE12377"/>
    </row>
    <row r="12378" spans="1:31">
      <c r="A12378">
        <v>30250</v>
      </c>
      <c r="B12378" t="s">
        <v>10901</v>
      </c>
      <c r="C12378" t="s">
        <v>33480</v>
      </c>
      <c r="D12378" t="s">
        <v>33476</v>
      </c>
      <c r="E12378"/>
      <c r="F12378"/>
      <c r="G12378"/>
      <c r="H12378"/>
      <c r="I12378"/>
      <c r="J12378"/>
      <c r="U12378" s="43"/>
      <c r="AE12378"/>
    </row>
    <row r="12379" spans="1:31">
      <c r="A12379">
        <v>30580</v>
      </c>
      <c r="B12379" t="s">
        <v>10902</v>
      </c>
      <c r="C12379" t="s">
        <v>33480</v>
      </c>
      <c r="D12379" t="s">
        <v>33476</v>
      </c>
      <c r="E12379"/>
      <c r="F12379"/>
      <c r="G12379"/>
      <c r="H12379"/>
      <c r="I12379"/>
      <c r="J12379"/>
      <c r="U12379" s="43"/>
      <c r="AE12379"/>
    </row>
    <row r="12380" spans="1:31">
      <c r="A12380">
        <v>30210</v>
      </c>
      <c r="B12380" t="s">
        <v>10903</v>
      </c>
      <c r="C12380" t="s">
        <v>33480</v>
      </c>
      <c r="D12380" t="s">
        <v>33476</v>
      </c>
      <c r="E12380"/>
      <c r="F12380"/>
      <c r="G12380"/>
      <c r="H12380"/>
      <c r="I12380"/>
      <c r="J12380"/>
      <c r="U12380" s="43"/>
      <c r="AE12380"/>
    </row>
    <row r="12381" spans="1:31">
      <c r="A12381">
        <v>30300</v>
      </c>
      <c r="B12381" t="s">
        <v>10904</v>
      </c>
      <c r="C12381" t="s">
        <v>33480</v>
      </c>
      <c r="D12381" t="s">
        <v>33476</v>
      </c>
      <c r="E12381"/>
      <c r="F12381"/>
      <c r="G12381"/>
      <c r="H12381"/>
      <c r="I12381"/>
      <c r="J12381"/>
      <c r="U12381" s="43"/>
      <c r="AE12381"/>
    </row>
    <row r="12382" spans="1:31">
      <c r="A12382">
        <v>30170</v>
      </c>
      <c r="B12382" t="s">
        <v>10905</v>
      </c>
      <c r="C12382" t="s">
        <v>33480</v>
      </c>
      <c r="D12382" t="s">
        <v>33476</v>
      </c>
      <c r="E12382"/>
      <c r="F12382"/>
      <c r="G12382"/>
      <c r="H12382"/>
      <c r="I12382"/>
      <c r="J12382"/>
      <c r="U12382" s="43"/>
      <c r="AE12382"/>
    </row>
    <row r="12383" spans="1:31">
      <c r="A12383">
        <v>30160</v>
      </c>
      <c r="B12383" t="s">
        <v>10906</v>
      </c>
      <c r="C12383" t="s">
        <v>33480</v>
      </c>
      <c r="D12383" t="s">
        <v>33476</v>
      </c>
      <c r="E12383"/>
      <c r="F12383"/>
      <c r="G12383"/>
      <c r="H12383"/>
      <c r="I12383"/>
      <c r="J12383"/>
      <c r="U12383" s="43"/>
      <c r="AE12383"/>
    </row>
    <row r="12384" spans="1:31">
      <c r="A12384">
        <v>30260</v>
      </c>
      <c r="B12384" t="s">
        <v>10907</v>
      </c>
      <c r="C12384" t="s">
        <v>33480</v>
      </c>
      <c r="D12384" t="s">
        <v>33476</v>
      </c>
      <c r="E12384"/>
      <c r="F12384"/>
      <c r="G12384"/>
      <c r="H12384"/>
      <c r="I12384"/>
      <c r="J12384"/>
      <c r="U12384" s="43"/>
      <c r="AE12384"/>
    </row>
    <row r="12385" spans="1:31">
      <c r="A12385">
        <v>30730</v>
      </c>
      <c r="B12385" t="s">
        <v>3116</v>
      </c>
      <c r="C12385" t="s">
        <v>33480</v>
      </c>
      <c r="D12385" t="s">
        <v>33476</v>
      </c>
      <c r="E12385"/>
      <c r="F12385"/>
      <c r="G12385"/>
      <c r="H12385"/>
      <c r="I12385"/>
      <c r="J12385"/>
      <c r="U12385" s="43"/>
      <c r="AE12385"/>
    </row>
    <row r="12386" spans="1:31">
      <c r="A12386">
        <v>30660</v>
      </c>
      <c r="B12386" t="s">
        <v>10908</v>
      </c>
      <c r="C12386" t="s">
        <v>33480</v>
      </c>
      <c r="D12386" t="e">
        <v>#N/A</v>
      </c>
      <c r="E12386"/>
      <c r="F12386"/>
      <c r="G12386"/>
      <c r="H12386"/>
      <c r="I12386"/>
      <c r="J12386"/>
      <c r="U12386" s="43"/>
      <c r="AE12386"/>
    </row>
    <row r="12387" spans="1:31">
      <c r="A12387">
        <v>30760</v>
      </c>
      <c r="B12387" t="s">
        <v>10909</v>
      </c>
      <c r="C12387" t="s">
        <v>33480</v>
      </c>
      <c r="D12387" t="s">
        <v>33476</v>
      </c>
      <c r="E12387"/>
      <c r="F12387"/>
      <c r="G12387"/>
      <c r="H12387"/>
      <c r="I12387"/>
      <c r="J12387"/>
      <c r="U12387" s="43"/>
      <c r="AE12387"/>
    </row>
    <row r="12388" spans="1:31">
      <c r="A12388">
        <v>30128</v>
      </c>
      <c r="B12388" t="s">
        <v>10910</v>
      </c>
      <c r="C12388" t="s">
        <v>33480</v>
      </c>
      <c r="D12388" t="e">
        <v>#N/A</v>
      </c>
      <c r="E12388"/>
      <c r="F12388"/>
      <c r="G12388"/>
      <c r="H12388"/>
      <c r="I12388"/>
      <c r="J12388"/>
      <c r="U12388" s="43"/>
      <c r="AE12388"/>
    </row>
    <row r="12389" spans="1:31">
      <c r="A12389">
        <v>30190</v>
      </c>
      <c r="B12389" t="s">
        <v>10911</v>
      </c>
      <c r="C12389" t="s">
        <v>33480</v>
      </c>
      <c r="D12389" t="s">
        <v>33476</v>
      </c>
      <c r="E12389"/>
      <c r="F12389"/>
      <c r="G12389"/>
      <c r="H12389"/>
      <c r="I12389"/>
      <c r="J12389"/>
      <c r="U12389" s="43"/>
      <c r="AE12389"/>
    </row>
    <row r="12390" spans="1:31">
      <c r="A12390">
        <v>30330</v>
      </c>
      <c r="B12390" t="s">
        <v>10912</v>
      </c>
      <c r="C12390" t="s">
        <v>33480</v>
      </c>
      <c r="D12390" t="s">
        <v>33476</v>
      </c>
      <c r="E12390"/>
      <c r="F12390"/>
      <c r="G12390"/>
      <c r="H12390"/>
      <c r="I12390"/>
      <c r="J12390"/>
      <c r="U12390" s="43"/>
      <c r="AE12390"/>
    </row>
    <row r="12391" spans="1:31">
      <c r="A12391">
        <v>30510</v>
      </c>
      <c r="B12391" t="s">
        <v>10913</v>
      </c>
      <c r="C12391" t="s">
        <v>33480</v>
      </c>
      <c r="D12391" t="s">
        <v>33476</v>
      </c>
      <c r="E12391"/>
      <c r="F12391"/>
      <c r="G12391"/>
      <c r="H12391"/>
      <c r="I12391"/>
      <c r="J12391"/>
      <c r="U12391" s="43"/>
      <c r="AE12391"/>
    </row>
    <row r="12392" spans="1:31">
      <c r="A12392">
        <v>30140</v>
      </c>
      <c r="B12392" t="s">
        <v>10914</v>
      </c>
      <c r="C12392" t="s">
        <v>33480</v>
      </c>
      <c r="D12392" t="s">
        <v>33476</v>
      </c>
      <c r="E12392"/>
      <c r="F12392"/>
      <c r="G12392"/>
      <c r="H12392"/>
      <c r="I12392"/>
      <c r="J12392"/>
      <c r="U12392" s="43"/>
      <c r="AE12392"/>
    </row>
    <row r="12393" spans="1:31">
      <c r="A12393">
        <v>30450</v>
      </c>
      <c r="B12393" t="s">
        <v>10915</v>
      </c>
      <c r="C12393" t="s">
        <v>33477</v>
      </c>
      <c r="D12393" t="s">
        <v>33476</v>
      </c>
      <c r="E12393"/>
      <c r="F12393"/>
      <c r="G12393"/>
      <c r="H12393"/>
      <c r="I12393"/>
      <c r="J12393"/>
      <c r="U12393" s="43"/>
      <c r="AE12393"/>
    </row>
    <row r="12394" spans="1:31">
      <c r="A12394">
        <v>30450</v>
      </c>
      <c r="B12394" t="s">
        <v>10915</v>
      </c>
      <c r="C12394" t="s">
        <v>33477</v>
      </c>
      <c r="D12394" t="s">
        <v>33476</v>
      </c>
      <c r="E12394"/>
      <c r="F12394"/>
      <c r="G12394"/>
      <c r="H12394"/>
      <c r="I12394"/>
      <c r="J12394"/>
      <c r="U12394" s="43"/>
      <c r="AE12394"/>
    </row>
    <row r="12395" spans="1:31">
      <c r="A12395">
        <v>30630</v>
      </c>
      <c r="B12395" t="s">
        <v>10916</v>
      </c>
      <c r="C12395" t="s">
        <v>33480</v>
      </c>
      <c r="D12395" t="s">
        <v>33476</v>
      </c>
      <c r="E12395"/>
      <c r="F12395"/>
      <c r="G12395"/>
      <c r="H12395"/>
      <c r="I12395"/>
      <c r="J12395"/>
      <c r="U12395" s="43"/>
      <c r="AE12395"/>
    </row>
    <row r="12396" spans="1:31">
      <c r="A12396">
        <v>30110</v>
      </c>
      <c r="B12396" t="s">
        <v>10917</v>
      </c>
      <c r="C12396" t="s">
        <v>33480</v>
      </c>
      <c r="D12396" t="s">
        <v>33476</v>
      </c>
      <c r="E12396"/>
      <c r="F12396"/>
      <c r="G12396"/>
      <c r="H12396"/>
      <c r="I12396"/>
      <c r="J12396"/>
      <c r="U12396" s="43"/>
      <c r="AE12396"/>
    </row>
    <row r="12397" spans="1:31">
      <c r="A12397">
        <v>30110</v>
      </c>
      <c r="B12397" t="s">
        <v>10917</v>
      </c>
      <c r="C12397" t="s">
        <v>33480</v>
      </c>
      <c r="D12397" t="s">
        <v>33476</v>
      </c>
      <c r="E12397"/>
      <c r="F12397"/>
      <c r="G12397"/>
      <c r="H12397"/>
      <c r="I12397"/>
      <c r="J12397"/>
      <c r="U12397" s="43"/>
      <c r="AE12397"/>
    </row>
    <row r="12398" spans="1:31">
      <c r="A12398">
        <v>30240</v>
      </c>
      <c r="B12398" t="s">
        <v>10918</v>
      </c>
      <c r="C12398" t="s">
        <v>33480</v>
      </c>
      <c r="D12398" t="e">
        <v>#N/A</v>
      </c>
      <c r="E12398"/>
      <c r="F12398"/>
      <c r="G12398"/>
      <c r="H12398"/>
      <c r="I12398"/>
      <c r="J12398"/>
      <c r="U12398" s="43"/>
      <c r="AE12398"/>
    </row>
    <row r="12399" spans="1:31">
      <c r="A12399">
        <v>30240</v>
      </c>
      <c r="B12399" t="s">
        <v>10918</v>
      </c>
      <c r="C12399" t="s">
        <v>33480</v>
      </c>
      <c r="D12399" t="e">
        <v>#N/A</v>
      </c>
      <c r="E12399"/>
      <c r="F12399"/>
      <c r="G12399"/>
      <c r="H12399"/>
      <c r="I12399"/>
      <c r="J12399"/>
      <c r="U12399" s="43"/>
      <c r="AE12399"/>
    </row>
    <row r="12400" spans="1:31">
      <c r="A12400">
        <v>30760</v>
      </c>
      <c r="B12400" t="s">
        <v>10919</v>
      </c>
      <c r="C12400" t="s">
        <v>33480</v>
      </c>
      <c r="D12400" t="s">
        <v>33476</v>
      </c>
      <c r="E12400"/>
      <c r="F12400"/>
      <c r="G12400"/>
      <c r="H12400"/>
      <c r="I12400"/>
      <c r="J12400"/>
      <c r="U12400" s="43"/>
      <c r="AE12400"/>
    </row>
    <row r="12401" spans="1:31">
      <c r="A12401">
        <v>30300</v>
      </c>
      <c r="B12401" t="s">
        <v>10920</v>
      </c>
      <c r="C12401" t="s">
        <v>33480</v>
      </c>
      <c r="D12401" t="s">
        <v>33476</v>
      </c>
      <c r="E12401"/>
      <c r="F12401"/>
      <c r="G12401"/>
      <c r="H12401"/>
      <c r="I12401"/>
      <c r="J12401"/>
      <c r="U12401" s="43"/>
      <c r="AE12401"/>
    </row>
    <row r="12402" spans="1:31">
      <c r="A12402">
        <v>30250</v>
      </c>
      <c r="B12402" t="s">
        <v>10921</v>
      </c>
      <c r="C12402" t="s">
        <v>33480</v>
      </c>
      <c r="D12402" t="s">
        <v>33476</v>
      </c>
      <c r="E12402"/>
      <c r="F12402"/>
      <c r="G12402"/>
      <c r="H12402"/>
      <c r="I12402"/>
      <c r="J12402"/>
      <c r="U12402" s="43"/>
      <c r="AE12402"/>
    </row>
    <row r="12403" spans="1:31">
      <c r="A12403">
        <v>30110</v>
      </c>
      <c r="B12403" t="s">
        <v>10922</v>
      </c>
      <c r="C12403" t="s">
        <v>33480</v>
      </c>
      <c r="D12403" t="s">
        <v>33476</v>
      </c>
      <c r="E12403"/>
      <c r="F12403"/>
      <c r="G12403"/>
      <c r="H12403"/>
      <c r="I12403"/>
      <c r="J12403"/>
      <c r="U12403" s="43"/>
      <c r="AE12403"/>
    </row>
    <row r="12404" spans="1:31">
      <c r="A12404">
        <v>30980</v>
      </c>
      <c r="B12404" t="s">
        <v>10923</v>
      </c>
      <c r="C12404" t="s">
        <v>33480</v>
      </c>
      <c r="D12404" t="e">
        <v>#N/A</v>
      </c>
      <c r="E12404"/>
      <c r="F12404"/>
      <c r="G12404"/>
      <c r="H12404"/>
      <c r="I12404"/>
      <c r="J12404"/>
      <c r="U12404" s="43"/>
      <c r="AE12404"/>
    </row>
    <row r="12405" spans="1:31">
      <c r="A12405">
        <v>30750</v>
      </c>
      <c r="B12405" t="s">
        <v>10924</v>
      </c>
      <c r="C12405" t="s">
        <v>33478</v>
      </c>
      <c r="D12405" t="s">
        <v>33476</v>
      </c>
      <c r="E12405"/>
      <c r="F12405"/>
      <c r="G12405"/>
      <c r="H12405"/>
      <c r="I12405"/>
      <c r="J12405"/>
      <c r="U12405" s="43"/>
      <c r="AE12405"/>
    </row>
    <row r="12406" spans="1:31">
      <c r="A12406">
        <v>30460</v>
      </c>
      <c r="B12406" t="s">
        <v>10925</v>
      </c>
      <c r="C12406" t="s">
        <v>33480</v>
      </c>
      <c r="D12406" t="s">
        <v>33476</v>
      </c>
      <c r="E12406"/>
      <c r="F12406"/>
      <c r="G12406"/>
      <c r="H12406"/>
      <c r="I12406"/>
      <c r="J12406"/>
      <c r="U12406" s="43"/>
      <c r="AE12406"/>
    </row>
    <row r="12407" spans="1:31">
      <c r="A12407">
        <v>30290</v>
      </c>
      <c r="B12407" t="s">
        <v>10926</v>
      </c>
      <c r="C12407" t="s">
        <v>33480</v>
      </c>
      <c r="D12407" t="s">
        <v>33476</v>
      </c>
      <c r="E12407"/>
      <c r="F12407"/>
      <c r="G12407"/>
      <c r="H12407"/>
      <c r="I12407"/>
      <c r="J12407"/>
      <c r="U12407" s="43"/>
      <c r="AE12407"/>
    </row>
    <row r="12408" spans="1:31">
      <c r="A12408">
        <v>30290</v>
      </c>
      <c r="B12408" t="s">
        <v>10926</v>
      </c>
      <c r="C12408" t="s">
        <v>33480</v>
      </c>
      <c r="D12408" t="s">
        <v>33476</v>
      </c>
      <c r="E12408"/>
      <c r="F12408"/>
      <c r="G12408"/>
      <c r="H12408"/>
      <c r="I12408"/>
      <c r="J12408"/>
      <c r="U12408" s="43"/>
      <c r="AE12408"/>
    </row>
    <row r="12409" spans="1:31">
      <c r="A12409">
        <v>30110</v>
      </c>
      <c r="B12409" t="s">
        <v>10927</v>
      </c>
      <c r="C12409" t="s">
        <v>33480</v>
      </c>
      <c r="D12409" t="s">
        <v>33476</v>
      </c>
      <c r="E12409"/>
      <c r="F12409"/>
      <c r="G12409"/>
      <c r="H12409"/>
      <c r="I12409"/>
      <c r="J12409"/>
      <c r="U12409" s="43"/>
      <c r="AE12409"/>
    </row>
    <row r="12410" spans="1:31">
      <c r="A12410">
        <v>30760</v>
      </c>
      <c r="B12410" t="s">
        <v>10928</v>
      </c>
      <c r="C12410" t="s">
        <v>33480</v>
      </c>
      <c r="D12410" t="s">
        <v>33476</v>
      </c>
      <c r="E12410"/>
      <c r="F12410"/>
      <c r="G12410"/>
      <c r="H12410"/>
      <c r="I12410"/>
      <c r="J12410"/>
      <c r="U12410" s="43"/>
      <c r="AE12410"/>
    </row>
    <row r="12411" spans="1:31">
      <c r="A12411">
        <v>30250</v>
      </c>
      <c r="B12411" t="s">
        <v>10929</v>
      </c>
      <c r="C12411" t="s">
        <v>33480</v>
      </c>
      <c r="D12411" t="s">
        <v>33476</v>
      </c>
      <c r="E12411"/>
      <c r="F12411"/>
      <c r="G12411"/>
      <c r="H12411"/>
      <c r="I12411"/>
      <c r="J12411"/>
      <c r="U12411" s="43"/>
      <c r="AE12411"/>
    </row>
    <row r="12412" spans="1:31">
      <c r="A12412">
        <v>30210</v>
      </c>
      <c r="B12412" t="s">
        <v>10930</v>
      </c>
      <c r="C12412" t="s">
        <v>33480</v>
      </c>
      <c r="D12412" t="s">
        <v>33476</v>
      </c>
      <c r="E12412"/>
      <c r="F12412"/>
      <c r="G12412"/>
      <c r="H12412"/>
      <c r="I12412"/>
      <c r="J12412"/>
      <c r="U12412" s="43"/>
      <c r="AE12412"/>
    </row>
    <row r="12413" spans="1:31">
      <c r="A12413">
        <v>30350</v>
      </c>
      <c r="B12413" t="s">
        <v>10931</v>
      </c>
      <c r="C12413" t="s">
        <v>33480</v>
      </c>
      <c r="D12413" t="s">
        <v>33476</v>
      </c>
      <c r="E12413"/>
      <c r="F12413"/>
      <c r="G12413"/>
      <c r="H12413"/>
      <c r="I12413"/>
      <c r="J12413"/>
      <c r="U12413" s="43"/>
      <c r="AE12413"/>
    </row>
    <row r="12414" spans="1:31">
      <c r="A12414">
        <v>30350</v>
      </c>
      <c r="B12414" t="s">
        <v>10932</v>
      </c>
      <c r="C12414" t="s">
        <v>33480</v>
      </c>
      <c r="D12414" t="s">
        <v>33476</v>
      </c>
      <c r="E12414"/>
      <c r="F12414"/>
      <c r="G12414"/>
      <c r="H12414"/>
      <c r="I12414"/>
      <c r="J12414"/>
      <c r="U12414" s="43"/>
      <c r="AE12414"/>
    </row>
    <row r="12415" spans="1:31">
      <c r="A12415">
        <v>30260</v>
      </c>
      <c r="B12415" t="s">
        <v>10933</v>
      </c>
      <c r="C12415" t="s">
        <v>33480</v>
      </c>
      <c r="D12415" t="s">
        <v>33476</v>
      </c>
      <c r="E12415"/>
      <c r="F12415"/>
      <c r="G12415"/>
      <c r="H12415"/>
      <c r="I12415"/>
      <c r="J12415"/>
      <c r="U12415" s="43"/>
      <c r="AE12415"/>
    </row>
    <row r="12416" spans="1:31">
      <c r="A12416">
        <v>30126</v>
      </c>
      <c r="B12416" t="s">
        <v>10934</v>
      </c>
      <c r="C12416" t="s">
        <v>33480</v>
      </c>
      <c r="D12416" t="s">
        <v>33476</v>
      </c>
      <c r="E12416"/>
      <c r="F12416"/>
      <c r="G12416"/>
      <c r="H12416"/>
      <c r="I12416"/>
      <c r="J12416"/>
      <c r="U12416" s="43"/>
      <c r="AE12416"/>
    </row>
    <row r="12417" spans="1:31">
      <c r="A12417">
        <v>30610</v>
      </c>
      <c r="B12417" t="s">
        <v>10935</v>
      </c>
      <c r="C12417" t="s">
        <v>33480</v>
      </c>
      <c r="D12417" t="s">
        <v>33476</v>
      </c>
      <c r="E12417"/>
      <c r="F12417"/>
      <c r="G12417"/>
      <c r="H12417"/>
      <c r="I12417"/>
      <c r="J12417"/>
      <c r="U12417" s="43"/>
      <c r="AE12417"/>
    </row>
    <row r="12418" spans="1:31">
      <c r="A12418">
        <v>30580</v>
      </c>
      <c r="B12418" t="s">
        <v>10936</v>
      </c>
      <c r="C12418" t="s">
        <v>33480</v>
      </c>
      <c r="D12418" t="s">
        <v>33476</v>
      </c>
      <c r="E12418"/>
      <c r="F12418"/>
      <c r="G12418"/>
      <c r="H12418"/>
      <c r="I12418"/>
      <c r="J12418"/>
      <c r="U12418" s="43"/>
      <c r="AE12418"/>
    </row>
    <row r="12419" spans="1:31">
      <c r="A12419">
        <v>30960</v>
      </c>
      <c r="B12419" t="s">
        <v>10937</v>
      </c>
      <c r="C12419" t="s">
        <v>33480</v>
      </c>
      <c r="D12419" t="e">
        <v>#N/A</v>
      </c>
      <c r="E12419"/>
      <c r="F12419"/>
      <c r="G12419"/>
      <c r="H12419"/>
      <c r="I12419"/>
      <c r="J12419"/>
      <c r="U12419" s="43"/>
      <c r="AE12419"/>
    </row>
    <row r="12420" spans="1:31">
      <c r="A12420">
        <v>30450</v>
      </c>
      <c r="B12420" t="s">
        <v>10938</v>
      </c>
      <c r="C12420" t="s">
        <v>33477</v>
      </c>
      <c r="D12420" t="s">
        <v>33476</v>
      </c>
      <c r="E12420"/>
      <c r="F12420"/>
      <c r="G12420"/>
      <c r="H12420"/>
      <c r="I12420"/>
      <c r="J12420"/>
      <c r="U12420" s="43"/>
      <c r="AE12420"/>
    </row>
    <row r="12421" spans="1:31">
      <c r="A12421">
        <v>30120</v>
      </c>
      <c r="B12421" t="s">
        <v>10939</v>
      </c>
      <c r="C12421" t="s">
        <v>33477</v>
      </c>
      <c r="D12421" t="s">
        <v>33476</v>
      </c>
      <c r="E12421"/>
      <c r="F12421"/>
      <c r="G12421"/>
      <c r="H12421"/>
      <c r="I12421"/>
      <c r="J12421"/>
      <c r="U12421" s="43"/>
      <c r="AE12421"/>
    </row>
    <row r="12422" spans="1:31">
      <c r="A12422">
        <v>30129</v>
      </c>
      <c r="B12422" t="s">
        <v>10940</v>
      </c>
      <c r="C12422" t="s">
        <v>33480</v>
      </c>
      <c r="D12422" t="e">
        <v>#N/A</v>
      </c>
      <c r="E12422"/>
      <c r="F12422"/>
      <c r="G12422"/>
      <c r="H12422"/>
      <c r="I12422"/>
      <c r="J12422"/>
      <c r="U12422" s="43"/>
      <c r="AE12422"/>
    </row>
    <row r="12423" spans="1:31">
      <c r="A12423">
        <v>30320</v>
      </c>
      <c r="B12423" t="s">
        <v>10941</v>
      </c>
      <c r="C12423" t="s">
        <v>33480</v>
      </c>
      <c r="D12423" t="s">
        <v>33476</v>
      </c>
      <c r="E12423"/>
      <c r="F12423"/>
      <c r="G12423"/>
      <c r="H12423"/>
      <c r="I12423"/>
      <c r="J12423"/>
      <c r="U12423" s="43"/>
      <c r="AE12423"/>
    </row>
    <row r="12424" spans="1:31">
      <c r="A12424">
        <v>30360</v>
      </c>
      <c r="B12424" t="s">
        <v>10942</v>
      </c>
      <c r="C12424" t="s">
        <v>33480</v>
      </c>
      <c r="D12424" t="s">
        <v>33476</v>
      </c>
      <c r="E12424"/>
      <c r="F12424"/>
      <c r="G12424"/>
      <c r="H12424"/>
      <c r="I12424"/>
      <c r="J12424"/>
      <c r="U12424" s="43"/>
      <c r="AE12424"/>
    </row>
    <row r="12425" spans="1:31">
      <c r="A12425">
        <v>30960</v>
      </c>
      <c r="B12425" t="s">
        <v>10943</v>
      </c>
      <c r="C12425" t="s">
        <v>33480</v>
      </c>
      <c r="D12425" t="e">
        <v>#N/A</v>
      </c>
      <c r="E12425"/>
      <c r="F12425"/>
      <c r="G12425"/>
      <c r="H12425"/>
      <c r="I12425"/>
      <c r="J12425"/>
      <c r="U12425" s="43"/>
      <c r="AE12425"/>
    </row>
    <row r="12426" spans="1:31">
      <c r="A12426">
        <v>30350</v>
      </c>
      <c r="B12426" t="s">
        <v>10944</v>
      </c>
      <c r="C12426" t="s">
        <v>33480</v>
      </c>
      <c r="D12426" t="s">
        <v>33476</v>
      </c>
      <c r="E12426"/>
      <c r="F12426"/>
      <c r="G12426"/>
      <c r="H12426"/>
      <c r="I12426"/>
      <c r="J12426"/>
      <c r="U12426" s="43"/>
      <c r="AE12426"/>
    </row>
    <row r="12427" spans="1:31">
      <c r="A12427">
        <v>30350</v>
      </c>
      <c r="B12427" t="s">
        <v>10945</v>
      </c>
      <c r="C12427" t="s">
        <v>33480</v>
      </c>
      <c r="D12427" t="s">
        <v>33476</v>
      </c>
      <c r="E12427"/>
      <c r="F12427"/>
      <c r="G12427"/>
      <c r="H12427"/>
      <c r="I12427"/>
      <c r="J12427"/>
      <c r="U12427" s="43"/>
      <c r="AE12427"/>
    </row>
    <row r="12428" spans="1:31">
      <c r="A12428">
        <v>30140</v>
      </c>
      <c r="B12428" t="s">
        <v>10946</v>
      </c>
      <c r="C12428" t="s">
        <v>33480</v>
      </c>
      <c r="D12428" t="s">
        <v>33476</v>
      </c>
      <c r="E12428"/>
      <c r="F12428"/>
      <c r="G12428"/>
      <c r="H12428"/>
      <c r="I12428"/>
      <c r="J12428"/>
      <c r="U12428" s="43"/>
      <c r="AE12428"/>
    </row>
    <row r="12429" spans="1:31">
      <c r="A12429">
        <v>30350</v>
      </c>
      <c r="B12429" t="s">
        <v>10947</v>
      </c>
      <c r="C12429" t="s">
        <v>33480</v>
      </c>
      <c r="D12429" t="s">
        <v>33476</v>
      </c>
      <c r="E12429"/>
      <c r="F12429"/>
      <c r="G12429"/>
      <c r="H12429"/>
      <c r="I12429"/>
      <c r="J12429"/>
      <c r="U12429" s="43"/>
      <c r="AE12429"/>
    </row>
    <row r="12430" spans="1:31">
      <c r="A12430">
        <v>30430</v>
      </c>
      <c r="B12430" t="s">
        <v>10948</v>
      </c>
      <c r="C12430" t="s">
        <v>33480</v>
      </c>
      <c r="D12430" t="s">
        <v>33476</v>
      </c>
      <c r="E12430"/>
      <c r="F12430"/>
      <c r="G12430"/>
      <c r="H12430"/>
      <c r="I12430"/>
      <c r="J12430"/>
      <c r="U12430" s="43"/>
      <c r="AE12430"/>
    </row>
    <row r="12431" spans="1:31">
      <c r="A12431">
        <v>30340</v>
      </c>
      <c r="B12431" t="s">
        <v>10949</v>
      </c>
      <c r="C12431" t="s">
        <v>33480</v>
      </c>
      <c r="D12431" t="s">
        <v>33476</v>
      </c>
      <c r="E12431"/>
      <c r="F12431"/>
      <c r="G12431"/>
      <c r="H12431"/>
      <c r="I12431"/>
      <c r="J12431"/>
      <c r="U12431" s="43"/>
      <c r="AE12431"/>
    </row>
    <row r="12432" spans="1:31">
      <c r="A12432">
        <v>30840</v>
      </c>
      <c r="B12432" t="s">
        <v>10950</v>
      </c>
      <c r="C12432" t="s">
        <v>33480</v>
      </c>
      <c r="D12432" t="s">
        <v>33476</v>
      </c>
      <c r="E12432"/>
      <c r="F12432"/>
      <c r="G12432"/>
      <c r="H12432"/>
      <c r="I12432"/>
      <c r="J12432"/>
      <c r="U12432" s="43"/>
      <c r="AE12432"/>
    </row>
    <row r="12433" spans="1:31">
      <c r="A12433">
        <v>30410</v>
      </c>
      <c r="B12433" t="s">
        <v>10951</v>
      </c>
      <c r="C12433" t="s">
        <v>33480</v>
      </c>
      <c r="D12433" t="e">
        <v>#N/A</v>
      </c>
      <c r="E12433"/>
      <c r="F12433"/>
      <c r="G12433"/>
      <c r="H12433"/>
      <c r="I12433"/>
      <c r="J12433"/>
      <c r="U12433" s="43"/>
      <c r="AE12433"/>
    </row>
    <row r="12434" spans="1:31">
      <c r="A12434">
        <v>30140</v>
      </c>
      <c r="B12434" t="s">
        <v>8087</v>
      </c>
      <c r="C12434" t="s">
        <v>33480</v>
      </c>
      <c r="D12434" t="s">
        <v>33476</v>
      </c>
      <c r="E12434"/>
      <c r="F12434"/>
      <c r="G12434"/>
      <c r="H12434"/>
      <c r="I12434"/>
      <c r="J12434"/>
      <c r="U12434" s="43"/>
      <c r="AE12434"/>
    </row>
    <row r="12435" spans="1:31">
      <c r="A12435">
        <v>30540</v>
      </c>
      <c r="B12435" t="s">
        <v>10952</v>
      </c>
      <c r="C12435" t="s">
        <v>33480</v>
      </c>
      <c r="D12435" t="s">
        <v>33476</v>
      </c>
      <c r="E12435"/>
      <c r="F12435"/>
      <c r="G12435"/>
      <c r="H12435"/>
      <c r="I12435"/>
      <c r="J12435"/>
      <c r="U12435" s="43"/>
      <c r="AE12435"/>
    </row>
    <row r="12436" spans="1:31">
      <c r="A12436">
        <v>30120</v>
      </c>
      <c r="B12436" t="s">
        <v>10953</v>
      </c>
      <c r="C12436" t="s">
        <v>33477</v>
      </c>
      <c r="D12436" t="s">
        <v>33476</v>
      </c>
      <c r="E12436"/>
      <c r="F12436"/>
      <c r="G12436"/>
      <c r="H12436"/>
      <c r="I12436"/>
      <c r="J12436"/>
      <c r="U12436" s="43"/>
      <c r="AE12436"/>
    </row>
    <row r="12437" spans="1:31">
      <c r="A12437">
        <v>30410</v>
      </c>
      <c r="B12437" t="s">
        <v>10954</v>
      </c>
      <c r="C12437" t="s">
        <v>33480</v>
      </c>
      <c r="D12437" t="e">
        <v>#N/A</v>
      </c>
      <c r="E12437"/>
      <c r="F12437"/>
      <c r="G12437"/>
      <c r="H12437"/>
      <c r="I12437"/>
      <c r="J12437"/>
      <c r="U12437" s="43"/>
      <c r="AE12437"/>
    </row>
    <row r="12438" spans="1:31">
      <c r="A12438">
        <v>30170</v>
      </c>
      <c r="B12438" t="s">
        <v>10955</v>
      </c>
      <c r="C12438" t="s">
        <v>33480</v>
      </c>
      <c r="D12438" t="s">
        <v>33476</v>
      </c>
      <c r="E12438"/>
      <c r="F12438"/>
      <c r="G12438"/>
      <c r="H12438"/>
      <c r="I12438"/>
      <c r="J12438"/>
      <c r="U12438" s="43"/>
      <c r="AE12438"/>
    </row>
    <row r="12439" spans="1:31">
      <c r="A12439">
        <v>30340</v>
      </c>
      <c r="B12439" t="s">
        <v>5496</v>
      </c>
      <c r="C12439" t="s">
        <v>33480</v>
      </c>
      <c r="D12439" t="s">
        <v>33476</v>
      </c>
      <c r="E12439"/>
      <c r="F12439"/>
      <c r="G12439"/>
      <c r="H12439"/>
      <c r="I12439"/>
      <c r="J12439"/>
      <c r="U12439" s="43"/>
      <c r="AE12439"/>
    </row>
    <row r="12440" spans="1:31">
      <c r="A12440">
        <v>30700</v>
      </c>
      <c r="B12440" t="s">
        <v>10956</v>
      </c>
      <c r="C12440" t="s">
        <v>33480</v>
      </c>
      <c r="D12440" t="s">
        <v>33476</v>
      </c>
      <c r="E12440"/>
      <c r="F12440"/>
      <c r="G12440"/>
      <c r="H12440"/>
      <c r="I12440"/>
      <c r="J12440"/>
      <c r="U12440" s="43"/>
      <c r="AE12440"/>
    </row>
    <row r="12441" spans="1:31">
      <c r="A12441">
        <v>30630</v>
      </c>
      <c r="B12441" t="s">
        <v>1983</v>
      </c>
      <c r="C12441" t="s">
        <v>33480</v>
      </c>
      <c r="D12441" t="s">
        <v>33476</v>
      </c>
      <c r="E12441"/>
      <c r="F12441"/>
      <c r="G12441"/>
      <c r="H12441"/>
      <c r="I12441"/>
      <c r="J12441"/>
      <c r="U12441" s="43"/>
      <c r="AE12441"/>
    </row>
    <row r="12442" spans="1:31">
      <c r="A12442">
        <v>30120</v>
      </c>
      <c r="B12442" t="s">
        <v>10957</v>
      </c>
      <c r="C12442" t="s">
        <v>33477</v>
      </c>
      <c r="D12442" t="s">
        <v>33476</v>
      </c>
      <c r="E12442"/>
      <c r="F12442"/>
      <c r="G12442"/>
      <c r="H12442"/>
      <c r="I12442"/>
      <c r="J12442"/>
      <c r="U12442" s="43"/>
      <c r="AE12442"/>
    </row>
    <row r="12443" spans="1:31">
      <c r="A12443">
        <v>30360</v>
      </c>
      <c r="B12443" t="s">
        <v>4295</v>
      </c>
      <c r="C12443" t="s">
        <v>33480</v>
      </c>
      <c r="D12443" t="s">
        <v>33476</v>
      </c>
      <c r="E12443"/>
      <c r="F12443"/>
      <c r="G12443"/>
      <c r="H12443"/>
      <c r="I12443"/>
      <c r="J12443"/>
      <c r="U12443" s="43"/>
      <c r="AE12443"/>
    </row>
    <row r="12444" spans="1:31">
      <c r="A12444">
        <v>30150</v>
      </c>
      <c r="B12444" t="s">
        <v>1091</v>
      </c>
      <c r="C12444" t="s">
        <v>33480</v>
      </c>
      <c r="D12444" t="s">
        <v>33476</v>
      </c>
      <c r="E12444"/>
      <c r="F12444"/>
      <c r="G12444"/>
      <c r="H12444"/>
      <c r="I12444"/>
      <c r="J12444"/>
      <c r="U12444" s="43"/>
      <c r="AE12444"/>
    </row>
    <row r="12445" spans="1:31">
      <c r="A12445">
        <v>30490</v>
      </c>
      <c r="B12445" t="s">
        <v>10958</v>
      </c>
      <c r="C12445" t="s">
        <v>33480</v>
      </c>
      <c r="D12445" t="e">
        <v>#N/A</v>
      </c>
      <c r="E12445"/>
      <c r="F12445"/>
      <c r="G12445"/>
      <c r="H12445"/>
      <c r="I12445"/>
      <c r="J12445"/>
      <c r="U12445" s="43"/>
      <c r="AE12445"/>
    </row>
    <row r="12446" spans="1:31">
      <c r="A12446">
        <v>30190</v>
      </c>
      <c r="B12446" t="s">
        <v>10959</v>
      </c>
      <c r="C12446" t="s">
        <v>33480</v>
      </c>
      <c r="D12446" t="s">
        <v>33476</v>
      </c>
      <c r="E12446"/>
      <c r="F12446"/>
      <c r="G12446"/>
      <c r="H12446"/>
      <c r="I12446"/>
      <c r="J12446"/>
      <c r="U12446" s="43"/>
      <c r="AE12446"/>
    </row>
    <row r="12447" spans="1:31">
      <c r="A12447">
        <v>30260</v>
      </c>
      <c r="B12447" t="s">
        <v>10960</v>
      </c>
      <c r="C12447" t="s">
        <v>33480</v>
      </c>
      <c r="D12447" t="s">
        <v>33476</v>
      </c>
      <c r="E12447"/>
      <c r="F12447"/>
      <c r="G12447"/>
      <c r="H12447"/>
      <c r="I12447"/>
      <c r="J12447"/>
      <c r="U12447" s="43"/>
      <c r="AE12447"/>
    </row>
    <row r="12448" spans="1:31">
      <c r="A12448">
        <v>30730</v>
      </c>
      <c r="B12448" t="s">
        <v>10961</v>
      </c>
      <c r="C12448" t="s">
        <v>33480</v>
      </c>
      <c r="D12448" t="s">
        <v>33476</v>
      </c>
      <c r="E12448"/>
      <c r="F12448"/>
      <c r="G12448"/>
      <c r="H12448"/>
      <c r="I12448"/>
      <c r="J12448"/>
      <c r="U12448" s="43"/>
      <c r="AE12448"/>
    </row>
    <row r="12449" spans="1:31">
      <c r="A12449">
        <v>30350</v>
      </c>
      <c r="B12449" t="s">
        <v>10962</v>
      </c>
      <c r="C12449" t="s">
        <v>33480</v>
      </c>
      <c r="D12449" t="s">
        <v>33476</v>
      </c>
      <c r="E12449"/>
      <c r="F12449"/>
      <c r="G12449"/>
      <c r="H12449"/>
      <c r="I12449"/>
      <c r="J12449"/>
      <c r="U12449" s="43"/>
      <c r="AE12449"/>
    </row>
    <row r="12450" spans="1:31">
      <c r="A12450">
        <v>30190</v>
      </c>
      <c r="B12450" t="s">
        <v>10963</v>
      </c>
      <c r="C12450" t="s">
        <v>33480</v>
      </c>
      <c r="D12450" t="s">
        <v>33476</v>
      </c>
      <c r="E12450"/>
      <c r="F12450"/>
      <c r="G12450"/>
      <c r="H12450"/>
      <c r="I12450"/>
      <c r="J12450"/>
      <c r="U12450" s="43"/>
      <c r="AE12450"/>
    </row>
    <row r="12451" spans="1:31">
      <c r="A12451">
        <v>30121</v>
      </c>
      <c r="B12451" t="s">
        <v>10964</v>
      </c>
      <c r="C12451" t="s">
        <v>33480</v>
      </c>
      <c r="D12451" t="e">
        <v>#N/A</v>
      </c>
      <c r="E12451"/>
      <c r="F12451"/>
      <c r="G12451"/>
      <c r="H12451"/>
      <c r="I12451"/>
      <c r="J12451"/>
      <c r="U12451" s="43"/>
      <c r="AE12451"/>
    </row>
    <row r="12452" spans="1:31">
      <c r="A12452">
        <v>30114</v>
      </c>
      <c r="B12452" t="s">
        <v>10965</v>
      </c>
      <c r="C12452" t="s">
        <v>33480</v>
      </c>
      <c r="D12452" t="e">
        <v>#N/A</v>
      </c>
      <c r="E12452"/>
      <c r="F12452"/>
      <c r="G12452"/>
      <c r="H12452"/>
      <c r="I12452"/>
      <c r="J12452"/>
      <c r="U12452" s="43"/>
      <c r="AE12452"/>
    </row>
    <row r="12453" spans="1:31">
      <c r="A12453">
        <v>30580</v>
      </c>
      <c r="B12453" t="s">
        <v>10966</v>
      </c>
      <c r="C12453" t="s">
        <v>33480</v>
      </c>
      <c r="D12453" t="s">
        <v>33476</v>
      </c>
      <c r="E12453"/>
      <c r="F12453"/>
      <c r="G12453"/>
      <c r="H12453"/>
      <c r="I12453"/>
      <c r="J12453"/>
      <c r="U12453" s="43"/>
      <c r="AE12453"/>
    </row>
    <row r="12454" spans="1:31">
      <c r="A12454">
        <v>30360</v>
      </c>
      <c r="B12454" t="s">
        <v>10967</v>
      </c>
      <c r="C12454" t="s">
        <v>33480</v>
      </c>
      <c r="D12454" t="s">
        <v>33476</v>
      </c>
      <c r="E12454"/>
      <c r="F12454"/>
      <c r="G12454"/>
      <c r="H12454"/>
      <c r="I12454"/>
      <c r="J12454"/>
      <c r="U12454" s="43"/>
      <c r="AE12454"/>
    </row>
    <row r="12455" spans="1:31">
      <c r="A12455">
        <v>30000</v>
      </c>
      <c r="B12455" t="s">
        <v>10968</v>
      </c>
      <c r="C12455" t="s">
        <v>33480</v>
      </c>
      <c r="D12455" t="s">
        <v>33476</v>
      </c>
      <c r="E12455"/>
      <c r="F12455"/>
      <c r="G12455"/>
      <c r="H12455"/>
      <c r="I12455"/>
      <c r="J12455"/>
      <c r="U12455" s="43"/>
      <c r="AE12455"/>
    </row>
    <row r="12456" spans="1:31">
      <c r="A12456">
        <v>30900</v>
      </c>
      <c r="B12456" t="s">
        <v>10968</v>
      </c>
      <c r="C12456" t="s">
        <v>33480</v>
      </c>
      <c r="D12456" t="e">
        <v>#N/A</v>
      </c>
      <c r="E12456"/>
      <c r="F12456"/>
      <c r="G12456"/>
      <c r="H12456"/>
      <c r="I12456"/>
      <c r="J12456"/>
      <c r="U12456" s="43"/>
      <c r="AE12456"/>
    </row>
    <row r="12457" spans="1:31">
      <c r="A12457">
        <v>30900</v>
      </c>
      <c r="B12457" t="s">
        <v>10968</v>
      </c>
      <c r="C12457" t="s">
        <v>33480</v>
      </c>
      <c r="D12457" t="e">
        <v>#N/A</v>
      </c>
      <c r="E12457"/>
      <c r="F12457"/>
      <c r="G12457"/>
      <c r="H12457"/>
      <c r="I12457"/>
      <c r="J12457"/>
      <c r="U12457" s="43"/>
      <c r="AE12457"/>
    </row>
    <row r="12458" spans="1:31">
      <c r="A12458">
        <v>30200</v>
      </c>
      <c r="B12458" t="s">
        <v>10969</v>
      </c>
      <c r="C12458" t="s">
        <v>33480</v>
      </c>
      <c r="D12458" t="s">
        <v>33476</v>
      </c>
      <c r="E12458"/>
      <c r="F12458"/>
      <c r="G12458"/>
      <c r="H12458"/>
      <c r="I12458"/>
      <c r="J12458"/>
      <c r="U12458" s="43"/>
      <c r="AE12458"/>
    </row>
    <row r="12459" spans="1:31">
      <c r="A12459">
        <v>30260</v>
      </c>
      <c r="B12459" t="s">
        <v>10970</v>
      </c>
      <c r="C12459" t="s">
        <v>33480</v>
      </c>
      <c r="D12459" t="s">
        <v>33476</v>
      </c>
      <c r="E12459"/>
      <c r="F12459"/>
      <c r="G12459"/>
      <c r="H12459"/>
      <c r="I12459"/>
      <c r="J12459"/>
      <c r="U12459" s="43"/>
      <c r="AE12459"/>
    </row>
    <row r="12460" spans="1:31">
      <c r="A12460">
        <v>30730</v>
      </c>
      <c r="B12460" t="s">
        <v>10971</v>
      </c>
      <c r="C12460" t="s">
        <v>33480</v>
      </c>
      <c r="D12460" t="s">
        <v>33476</v>
      </c>
      <c r="E12460"/>
      <c r="F12460"/>
      <c r="G12460"/>
      <c r="H12460"/>
      <c r="I12460"/>
      <c r="J12460"/>
      <c r="U12460" s="43"/>
      <c r="AE12460"/>
    </row>
    <row r="12461" spans="1:31">
      <c r="A12461">
        <v>30160</v>
      </c>
      <c r="B12461" t="s">
        <v>10972</v>
      </c>
      <c r="C12461" t="s">
        <v>33480</v>
      </c>
      <c r="D12461" t="s">
        <v>33476</v>
      </c>
      <c r="E12461"/>
      <c r="F12461"/>
      <c r="G12461"/>
      <c r="H12461"/>
      <c r="I12461"/>
      <c r="J12461"/>
      <c r="U12461" s="43"/>
      <c r="AE12461"/>
    </row>
    <row r="12462" spans="1:31">
      <c r="A12462">
        <v>30124</v>
      </c>
      <c r="B12462" t="s">
        <v>4015</v>
      </c>
      <c r="C12462" t="s">
        <v>33480</v>
      </c>
      <c r="D12462" t="e">
        <v>#N/A</v>
      </c>
      <c r="E12462"/>
      <c r="F12462"/>
      <c r="G12462"/>
      <c r="H12462"/>
      <c r="I12462"/>
      <c r="J12462"/>
      <c r="U12462" s="43"/>
      <c r="AE12462"/>
    </row>
    <row r="12463" spans="1:31">
      <c r="A12463">
        <v>30330</v>
      </c>
      <c r="B12463" t="s">
        <v>1606</v>
      </c>
      <c r="C12463" t="s">
        <v>33480</v>
      </c>
      <c r="D12463" t="s">
        <v>33476</v>
      </c>
      <c r="E12463"/>
      <c r="F12463"/>
      <c r="G12463"/>
      <c r="H12463"/>
      <c r="I12463"/>
      <c r="J12463"/>
      <c r="U12463" s="43"/>
      <c r="AE12463"/>
    </row>
    <row r="12464" spans="1:31">
      <c r="A12464">
        <v>30340</v>
      </c>
      <c r="B12464" t="s">
        <v>10973</v>
      </c>
      <c r="C12464" t="s">
        <v>33480</v>
      </c>
      <c r="D12464" t="s">
        <v>33476</v>
      </c>
      <c r="E12464"/>
      <c r="F12464"/>
      <c r="G12464"/>
      <c r="H12464"/>
      <c r="I12464"/>
      <c r="J12464"/>
      <c r="U12464" s="43"/>
      <c r="AE12464"/>
    </row>
    <row r="12465" spans="1:31">
      <c r="A12465">
        <v>30122</v>
      </c>
      <c r="B12465" t="s">
        <v>10974</v>
      </c>
      <c r="C12465" t="s">
        <v>33477</v>
      </c>
      <c r="D12465" t="s">
        <v>33476</v>
      </c>
      <c r="E12465"/>
      <c r="F12465"/>
      <c r="G12465"/>
      <c r="H12465"/>
      <c r="I12465"/>
      <c r="J12465"/>
      <c r="U12465" s="43"/>
      <c r="AE12465"/>
    </row>
    <row r="12466" spans="1:31">
      <c r="A12466">
        <v>30120</v>
      </c>
      <c r="B12466" t="s">
        <v>1194</v>
      </c>
      <c r="C12466" t="s">
        <v>33477</v>
      </c>
      <c r="D12466" t="s">
        <v>33476</v>
      </c>
      <c r="E12466"/>
      <c r="F12466"/>
      <c r="G12466"/>
      <c r="H12466"/>
      <c r="I12466"/>
      <c r="J12466"/>
      <c r="U12466" s="43"/>
      <c r="AE12466"/>
    </row>
    <row r="12467" spans="1:31">
      <c r="A12467">
        <v>30170</v>
      </c>
      <c r="B12467" t="s">
        <v>10975</v>
      </c>
      <c r="C12467" t="s">
        <v>33480</v>
      </c>
      <c r="D12467" t="s">
        <v>33476</v>
      </c>
      <c r="E12467"/>
      <c r="F12467"/>
      <c r="G12467"/>
      <c r="H12467"/>
      <c r="I12467"/>
      <c r="J12467"/>
      <c r="U12467" s="43"/>
      <c r="AE12467"/>
    </row>
    <row r="12468" spans="1:31">
      <c r="A12468">
        <v>30450</v>
      </c>
      <c r="B12468" t="s">
        <v>10976</v>
      </c>
      <c r="C12468" t="s">
        <v>33477</v>
      </c>
      <c r="D12468" t="s">
        <v>33476</v>
      </c>
      <c r="E12468"/>
      <c r="F12468"/>
      <c r="G12468"/>
      <c r="H12468"/>
      <c r="I12468"/>
      <c r="J12468"/>
      <c r="U12468" s="43"/>
      <c r="AE12468"/>
    </row>
    <row r="12469" spans="1:31">
      <c r="A12469">
        <v>30130</v>
      </c>
      <c r="B12469" t="s">
        <v>10977</v>
      </c>
      <c r="C12469" t="s">
        <v>33480</v>
      </c>
      <c r="D12469" t="e">
        <v>#N/A</v>
      </c>
      <c r="E12469"/>
      <c r="F12469"/>
      <c r="G12469"/>
      <c r="H12469"/>
      <c r="I12469"/>
      <c r="J12469"/>
      <c r="U12469" s="43"/>
      <c r="AE12469"/>
    </row>
    <row r="12470" spans="1:31">
      <c r="A12470">
        <v>30530</v>
      </c>
      <c r="B12470" t="s">
        <v>9642</v>
      </c>
      <c r="C12470" t="s">
        <v>33477</v>
      </c>
      <c r="D12470" t="s">
        <v>33476</v>
      </c>
      <c r="E12470"/>
      <c r="F12470"/>
      <c r="G12470"/>
      <c r="H12470"/>
      <c r="I12470"/>
      <c r="J12470"/>
      <c r="U12470" s="43"/>
      <c r="AE12470"/>
    </row>
    <row r="12471" spans="1:31">
      <c r="A12471">
        <v>30500</v>
      </c>
      <c r="B12471" t="s">
        <v>10978</v>
      </c>
      <c r="C12471" t="s">
        <v>33480</v>
      </c>
      <c r="D12471" t="s">
        <v>33476</v>
      </c>
      <c r="E12471"/>
      <c r="F12471"/>
      <c r="G12471"/>
      <c r="H12471"/>
      <c r="I12471"/>
      <c r="J12471"/>
      <c r="U12471" s="43"/>
      <c r="AE12471"/>
    </row>
    <row r="12472" spans="1:31">
      <c r="A12472">
        <v>30330</v>
      </c>
      <c r="B12472" t="s">
        <v>10979</v>
      </c>
      <c r="C12472" t="s">
        <v>33480</v>
      </c>
      <c r="D12472" t="s">
        <v>33476</v>
      </c>
      <c r="E12472"/>
      <c r="F12472"/>
      <c r="G12472"/>
      <c r="H12472"/>
      <c r="I12472"/>
      <c r="J12472"/>
      <c r="U12472" s="43"/>
      <c r="AE12472"/>
    </row>
    <row r="12473" spans="1:31">
      <c r="A12473">
        <v>30320</v>
      </c>
      <c r="B12473" t="s">
        <v>10980</v>
      </c>
      <c r="C12473" t="s">
        <v>33480</v>
      </c>
      <c r="D12473" t="s">
        <v>33476</v>
      </c>
      <c r="E12473"/>
      <c r="F12473"/>
      <c r="G12473"/>
      <c r="H12473"/>
      <c r="I12473"/>
      <c r="J12473"/>
      <c r="U12473" s="43"/>
      <c r="AE12473"/>
    </row>
    <row r="12474" spans="1:31">
      <c r="A12474">
        <v>30210</v>
      </c>
      <c r="B12474" t="s">
        <v>10981</v>
      </c>
      <c r="C12474" t="s">
        <v>33480</v>
      </c>
      <c r="D12474" t="s">
        <v>33476</v>
      </c>
      <c r="E12474"/>
      <c r="F12474"/>
      <c r="G12474"/>
      <c r="H12474"/>
      <c r="I12474"/>
      <c r="J12474"/>
      <c r="U12474" s="43"/>
      <c r="AE12474"/>
    </row>
    <row r="12475" spans="1:31">
      <c r="A12475">
        <v>30610</v>
      </c>
      <c r="B12475" t="s">
        <v>10982</v>
      </c>
      <c r="C12475" t="s">
        <v>33480</v>
      </c>
      <c r="D12475" t="s">
        <v>33476</v>
      </c>
      <c r="E12475"/>
      <c r="F12475"/>
      <c r="G12475"/>
      <c r="H12475"/>
      <c r="I12475"/>
      <c r="J12475"/>
      <c r="U12475" s="43"/>
      <c r="AE12475"/>
    </row>
    <row r="12476" spans="1:31">
      <c r="A12476">
        <v>30131</v>
      </c>
      <c r="B12476" t="s">
        <v>10983</v>
      </c>
      <c r="C12476" t="s">
        <v>33480</v>
      </c>
      <c r="D12476" t="e">
        <v>#N/A</v>
      </c>
      <c r="E12476"/>
      <c r="F12476"/>
      <c r="G12476"/>
      <c r="H12476"/>
      <c r="I12476"/>
      <c r="J12476"/>
      <c r="U12476" s="43"/>
      <c r="AE12476"/>
    </row>
    <row r="12477" spans="1:31">
      <c r="A12477">
        <v>30260</v>
      </c>
      <c r="B12477" t="s">
        <v>10984</v>
      </c>
      <c r="C12477" t="s">
        <v>33480</v>
      </c>
      <c r="D12477" t="s">
        <v>33476</v>
      </c>
      <c r="E12477"/>
      <c r="F12477"/>
      <c r="G12477"/>
      <c r="H12477"/>
      <c r="I12477"/>
      <c r="J12477"/>
      <c r="U12477" s="43"/>
      <c r="AE12477"/>
    </row>
    <row r="12478" spans="1:31">
      <c r="A12478">
        <v>30129</v>
      </c>
      <c r="B12478" t="s">
        <v>10985</v>
      </c>
      <c r="C12478" t="s">
        <v>33480</v>
      </c>
      <c r="D12478" t="e">
        <v>#N/A</v>
      </c>
      <c r="E12478"/>
      <c r="F12478"/>
      <c r="G12478"/>
      <c r="H12478"/>
      <c r="I12478"/>
      <c r="J12478"/>
      <c r="U12478" s="43"/>
      <c r="AE12478"/>
    </row>
    <row r="12479" spans="1:31">
      <c r="A12479">
        <v>30210</v>
      </c>
      <c r="B12479" t="s">
        <v>10986</v>
      </c>
      <c r="C12479" t="s">
        <v>33480</v>
      </c>
      <c r="D12479" t="s">
        <v>33476</v>
      </c>
      <c r="E12479"/>
      <c r="F12479"/>
      <c r="G12479"/>
      <c r="H12479"/>
      <c r="I12479"/>
      <c r="J12479"/>
      <c r="U12479" s="43"/>
      <c r="AE12479"/>
    </row>
    <row r="12480" spans="1:31">
      <c r="A12480">
        <v>30750</v>
      </c>
      <c r="B12480" t="s">
        <v>10987</v>
      </c>
      <c r="C12480" t="s">
        <v>33478</v>
      </c>
      <c r="D12480" t="s">
        <v>33476</v>
      </c>
      <c r="E12480"/>
      <c r="F12480"/>
      <c r="G12480"/>
      <c r="H12480"/>
      <c r="I12480"/>
      <c r="J12480"/>
      <c r="U12480" s="43"/>
      <c r="AE12480"/>
    </row>
    <row r="12481" spans="1:31">
      <c r="A12481">
        <v>30720</v>
      </c>
      <c r="B12481" t="s">
        <v>10988</v>
      </c>
      <c r="C12481" t="s">
        <v>33480</v>
      </c>
      <c r="D12481" t="e">
        <v>#N/A</v>
      </c>
      <c r="E12481"/>
      <c r="F12481"/>
      <c r="G12481"/>
      <c r="H12481"/>
      <c r="I12481"/>
      <c r="J12481"/>
      <c r="U12481" s="43"/>
      <c r="AE12481"/>
    </row>
    <row r="12482" spans="1:31">
      <c r="A12482">
        <v>30430</v>
      </c>
      <c r="B12482" t="s">
        <v>5544</v>
      </c>
      <c r="C12482" t="s">
        <v>33480</v>
      </c>
      <c r="D12482" t="s">
        <v>33476</v>
      </c>
      <c r="E12482"/>
      <c r="F12482"/>
      <c r="G12482"/>
      <c r="H12482"/>
      <c r="I12482"/>
      <c r="J12482"/>
      <c r="U12482" s="43"/>
      <c r="AE12482"/>
    </row>
    <row r="12483" spans="1:31">
      <c r="A12483">
        <v>30160</v>
      </c>
      <c r="B12483" t="s">
        <v>10989</v>
      </c>
      <c r="C12483" t="s">
        <v>33480</v>
      </c>
      <c r="D12483" t="s">
        <v>33476</v>
      </c>
      <c r="E12483"/>
      <c r="F12483"/>
      <c r="G12483"/>
      <c r="H12483"/>
      <c r="I12483"/>
      <c r="J12483"/>
      <c r="U12483" s="43"/>
      <c r="AE12483"/>
    </row>
    <row r="12484" spans="1:31">
      <c r="A12484">
        <v>30650</v>
      </c>
      <c r="B12484" t="s">
        <v>10990</v>
      </c>
      <c r="C12484" t="s">
        <v>33480</v>
      </c>
      <c r="D12484" t="s">
        <v>33476</v>
      </c>
      <c r="E12484"/>
      <c r="F12484"/>
      <c r="G12484"/>
      <c r="H12484"/>
      <c r="I12484"/>
      <c r="J12484"/>
      <c r="U12484" s="43"/>
      <c r="AE12484"/>
    </row>
    <row r="12485" spans="1:31">
      <c r="A12485">
        <v>30430</v>
      </c>
      <c r="B12485" t="s">
        <v>9156</v>
      </c>
      <c r="C12485" t="s">
        <v>33480</v>
      </c>
      <c r="D12485" t="s">
        <v>33476</v>
      </c>
      <c r="E12485"/>
      <c r="F12485"/>
      <c r="G12485"/>
      <c r="H12485"/>
      <c r="I12485"/>
      <c r="J12485"/>
      <c r="U12485" s="43"/>
      <c r="AE12485"/>
    </row>
    <row r="12486" spans="1:31">
      <c r="A12486">
        <v>30120</v>
      </c>
      <c r="B12486" t="s">
        <v>10991</v>
      </c>
      <c r="C12486" t="s">
        <v>33477</v>
      </c>
      <c r="D12486" t="s">
        <v>33476</v>
      </c>
      <c r="E12486"/>
      <c r="F12486"/>
      <c r="G12486"/>
      <c r="H12486"/>
      <c r="I12486"/>
      <c r="J12486"/>
      <c r="U12486" s="43"/>
      <c r="AE12486"/>
    </row>
    <row r="12487" spans="1:31">
      <c r="A12487">
        <v>30440</v>
      </c>
      <c r="B12487" t="s">
        <v>10992</v>
      </c>
      <c r="C12487" t="s">
        <v>33480</v>
      </c>
      <c r="D12487" t="s">
        <v>33476</v>
      </c>
      <c r="E12487"/>
      <c r="F12487"/>
      <c r="G12487"/>
      <c r="H12487"/>
      <c r="I12487"/>
      <c r="J12487"/>
      <c r="U12487" s="43"/>
      <c r="AE12487"/>
    </row>
    <row r="12488" spans="1:31">
      <c r="A12488">
        <v>30150</v>
      </c>
      <c r="B12488" t="s">
        <v>10993</v>
      </c>
      <c r="C12488" t="s">
        <v>33480</v>
      </c>
      <c r="D12488" t="s">
        <v>33476</v>
      </c>
      <c r="E12488"/>
      <c r="F12488"/>
      <c r="G12488"/>
      <c r="H12488"/>
      <c r="I12488"/>
      <c r="J12488"/>
      <c r="U12488" s="43"/>
      <c r="AE12488"/>
    </row>
    <row r="12489" spans="1:31">
      <c r="A12489">
        <v>30200</v>
      </c>
      <c r="B12489" t="s">
        <v>10994</v>
      </c>
      <c r="C12489" t="s">
        <v>33480</v>
      </c>
      <c r="D12489" t="s">
        <v>33476</v>
      </c>
      <c r="E12489"/>
      <c r="F12489"/>
      <c r="G12489"/>
      <c r="H12489"/>
      <c r="I12489"/>
      <c r="J12489"/>
      <c r="U12489" s="43"/>
      <c r="AE12489"/>
    </row>
    <row r="12490" spans="1:31">
      <c r="A12490">
        <v>30340</v>
      </c>
      <c r="B12490" t="s">
        <v>10995</v>
      </c>
      <c r="C12490" t="s">
        <v>33480</v>
      </c>
      <c r="D12490" t="s">
        <v>33476</v>
      </c>
      <c r="E12490"/>
      <c r="F12490"/>
      <c r="G12490"/>
      <c r="H12490"/>
      <c r="I12490"/>
      <c r="J12490"/>
      <c r="U12490" s="43"/>
      <c r="AE12490"/>
    </row>
    <row r="12491" spans="1:31">
      <c r="A12491">
        <v>30190</v>
      </c>
      <c r="B12491" t="s">
        <v>10996</v>
      </c>
      <c r="C12491" t="s">
        <v>33480</v>
      </c>
      <c r="D12491" t="s">
        <v>33476</v>
      </c>
      <c r="E12491"/>
      <c r="F12491"/>
      <c r="G12491"/>
      <c r="H12491"/>
      <c r="I12491"/>
      <c r="J12491"/>
      <c r="U12491" s="43"/>
      <c r="AE12491"/>
    </row>
    <row r="12492" spans="1:31">
      <c r="A12492">
        <v>30200</v>
      </c>
      <c r="B12492" t="s">
        <v>10997</v>
      </c>
      <c r="C12492" t="s">
        <v>33480</v>
      </c>
      <c r="D12492" t="s">
        <v>33476</v>
      </c>
      <c r="E12492"/>
      <c r="F12492"/>
      <c r="G12492"/>
      <c r="H12492"/>
      <c r="I12492"/>
      <c r="J12492"/>
      <c r="U12492" s="43"/>
      <c r="AE12492"/>
    </row>
    <row r="12493" spans="1:31">
      <c r="A12493">
        <v>30130</v>
      </c>
      <c r="B12493" t="s">
        <v>10998</v>
      </c>
      <c r="C12493" t="s">
        <v>33480</v>
      </c>
      <c r="D12493" t="e">
        <v>#N/A</v>
      </c>
      <c r="E12493"/>
      <c r="F12493"/>
      <c r="G12493"/>
      <c r="H12493"/>
      <c r="I12493"/>
      <c r="J12493"/>
      <c r="U12493" s="43"/>
      <c r="AE12493"/>
    </row>
    <row r="12494" spans="1:31">
      <c r="A12494">
        <v>30500</v>
      </c>
      <c r="B12494" t="s">
        <v>6265</v>
      </c>
      <c r="C12494" t="s">
        <v>33480</v>
      </c>
      <c r="D12494" t="s">
        <v>33476</v>
      </c>
      <c r="E12494"/>
      <c r="F12494"/>
      <c r="G12494"/>
      <c r="H12494"/>
      <c r="I12494"/>
      <c r="J12494"/>
      <c r="U12494" s="43"/>
      <c r="AE12494"/>
    </row>
    <row r="12495" spans="1:31">
      <c r="A12495">
        <v>30190</v>
      </c>
      <c r="B12495" t="s">
        <v>10999</v>
      </c>
      <c r="C12495" t="s">
        <v>33480</v>
      </c>
      <c r="D12495" t="s">
        <v>33476</v>
      </c>
      <c r="E12495"/>
      <c r="F12495"/>
      <c r="G12495"/>
      <c r="H12495"/>
      <c r="I12495"/>
      <c r="J12495"/>
      <c r="U12495" s="43"/>
      <c r="AE12495"/>
    </row>
    <row r="12496" spans="1:31">
      <c r="A12496">
        <v>30570</v>
      </c>
      <c r="B12496" t="s">
        <v>11000</v>
      </c>
      <c r="C12496" t="s">
        <v>33477</v>
      </c>
      <c r="D12496" t="s">
        <v>33476</v>
      </c>
      <c r="E12496"/>
      <c r="F12496"/>
      <c r="G12496"/>
      <c r="H12496"/>
      <c r="I12496"/>
      <c r="J12496"/>
      <c r="U12496" s="43"/>
      <c r="AE12496"/>
    </row>
    <row r="12497" spans="1:31">
      <c r="A12497">
        <v>30630</v>
      </c>
      <c r="B12497" t="s">
        <v>11001</v>
      </c>
      <c r="C12497" t="s">
        <v>33480</v>
      </c>
      <c r="D12497" t="s">
        <v>33476</v>
      </c>
      <c r="E12497"/>
      <c r="F12497"/>
      <c r="G12497"/>
      <c r="H12497"/>
      <c r="I12497"/>
      <c r="J12497"/>
      <c r="U12497" s="43"/>
      <c r="AE12497"/>
    </row>
    <row r="12498" spans="1:31">
      <c r="A12498">
        <v>30940</v>
      </c>
      <c r="B12498" t="s">
        <v>11002</v>
      </c>
      <c r="C12498" t="s">
        <v>33477</v>
      </c>
      <c r="D12498" t="e">
        <v>#N/A</v>
      </c>
      <c r="E12498"/>
      <c r="F12498"/>
      <c r="G12498"/>
      <c r="H12498"/>
      <c r="I12498"/>
      <c r="J12498"/>
      <c r="U12498" s="43"/>
      <c r="AE12498"/>
    </row>
    <row r="12499" spans="1:31">
      <c r="A12499">
        <v>30330</v>
      </c>
      <c r="B12499" t="s">
        <v>11003</v>
      </c>
      <c r="C12499" t="s">
        <v>33480</v>
      </c>
      <c r="D12499" t="s">
        <v>33476</v>
      </c>
      <c r="E12499"/>
      <c r="F12499"/>
      <c r="G12499"/>
      <c r="H12499"/>
      <c r="I12499"/>
      <c r="J12499"/>
      <c r="U12499" s="43"/>
      <c r="AE12499"/>
    </row>
    <row r="12500" spans="1:31">
      <c r="A12500">
        <v>30730</v>
      </c>
      <c r="B12500" t="s">
        <v>11004</v>
      </c>
      <c r="C12500" t="s">
        <v>33480</v>
      </c>
      <c r="D12500" t="s">
        <v>33476</v>
      </c>
      <c r="E12500"/>
      <c r="F12500"/>
      <c r="G12500"/>
      <c r="H12500"/>
      <c r="I12500"/>
      <c r="J12500"/>
      <c r="U12500" s="43"/>
      <c r="AE12500"/>
    </row>
    <row r="12501" spans="1:31">
      <c r="A12501">
        <v>30350</v>
      </c>
      <c r="B12501" t="s">
        <v>11005</v>
      </c>
      <c r="C12501" t="s">
        <v>33480</v>
      </c>
      <c r="D12501" t="s">
        <v>33476</v>
      </c>
      <c r="E12501"/>
      <c r="F12501"/>
      <c r="G12501"/>
      <c r="H12501"/>
      <c r="I12501"/>
      <c r="J12501"/>
      <c r="U12501" s="43"/>
      <c r="AE12501"/>
    </row>
    <row r="12502" spans="1:31">
      <c r="A12502">
        <v>30210</v>
      </c>
      <c r="B12502" t="s">
        <v>11006</v>
      </c>
      <c r="C12502" t="s">
        <v>33480</v>
      </c>
      <c r="D12502" t="s">
        <v>33476</v>
      </c>
      <c r="E12502"/>
      <c r="F12502"/>
      <c r="G12502"/>
      <c r="H12502"/>
      <c r="I12502"/>
      <c r="J12502"/>
      <c r="U12502" s="43"/>
      <c r="AE12502"/>
    </row>
    <row r="12503" spans="1:31">
      <c r="A12503">
        <v>30460</v>
      </c>
      <c r="B12503" t="s">
        <v>11007</v>
      </c>
      <c r="C12503" t="s">
        <v>33480</v>
      </c>
      <c r="D12503" t="s">
        <v>33476</v>
      </c>
      <c r="E12503"/>
      <c r="F12503"/>
      <c r="G12503"/>
      <c r="H12503"/>
      <c r="I12503"/>
      <c r="J12503"/>
      <c r="U12503" s="43"/>
      <c r="AE12503"/>
    </row>
    <row r="12504" spans="1:31">
      <c r="A12504">
        <v>30500</v>
      </c>
      <c r="B12504" t="s">
        <v>11008</v>
      </c>
      <c r="C12504" t="s">
        <v>33480</v>
      </c>
      <c r="D12504" t="s">
        <v>33476</v>
      </c>
      <c r="E12504"/>
      <c r="F12504"/>
      <c r="G12504"/>
      <c r="H12504"/>
      <c r="I12504"/>
      <c r="J12504"/>
      <c r="U12504" s="43"/>
      <c r="AE12504"/>
    </row>
    <row r="12505" spans="1:31">
      <c r="A12505">
        <v>30440</v>
      </c>
      <c r="B12505" t="s">
        <v>11009</v>
      </c>
      <c r="C12505" t="s">
        <v>33480</v>
      </c>
      <c r="D12505" t="s">
        <v>33476</v>
      </c>
      <c r="E12505"/>
      <c r="F12505"/>
      <c r="G12505"/>
      <c r="H12505"/>
      <c r="I12505"/>
      <c r="J12505"/>
      <c r="U12505" s="43"/>
      <c r="AE12505"/>
    </row>
    <row r="12506" spans="1:31">
      <c r="A12506">
        <v>30110</v>
      </c>
      <c r="B12506" t="s">
        <v>11010</v>
      </c>
      <c r="C12506" t="s">
        <v>33480</v>
      </c>
      <c r="D12506" t="s">
        <v>33476</v>
      </c>
      <c r="E12506"/>
      <c r="F12506"/>
      <c r="G12506"/>
      <c r="H12506"/>
      <c r="I12506"/>
      <c r="J12506"/>
      <c r="U12506" s="43"/>
      <c r="AE12506"/>
    </row>
    <row r="12507" spans="1:31">
      <c r="A12507">
        <v>30360</v>
      </c>
      <c r="B12507" t="s">
        <v>11011</v>
      </c>
      <c r="C12507" t="s">
        <v>33480</v>
      </c>
      <c r="D12507" t="s">
        <v>33476</v>
      </c>
      <c r="E12507"/>
      <c r="F12507"/>
      <c r="G12507"/>
      <c r="H12507"/>
      <c r="I12507"/>
      <c r="J12507"/>
      <c r="U12507" s="43"/>
      <c r="AE12507"/>
    </row>
    <row r="12508" spans="1:31">
      <c r="A12508">
        <v>30190</v>
      </c>
      <c r="B12508" t="s">
        <v>11012</v>
      </c>
      <c r="C12508" t="s">
        <v>33480</v>
      </c>
      <c r="D12508" t="s">
        <v>33476</v>
      </c>
      <c r="E12508"/>
      <c r="F12508"/>
      <c r="G12508"/>
      <c r="H12508"/>
      <c r="I12508"/>
      <c r="J12508"/>
      <c r="U12508" s="43"/>
      <c r="AE12508"/>
    </row>
    <row r="12509" spans="1:31">
      <c r="A12509">
        <v>30760</v>
      </c>
      <c r="B12509" t="s">
        <v>11013</v>
      </c>
      <c r="C12509" t="s">
        <v>33480</v>
      </c>
      <c r="D12509" t="s">
        <v>33476</v>
      </c>
      <c r="E12509"/>
      <c r="F12509"/>
      <c r="G12509"/>
      <c r="H12509"/>
      <c r="I12509"/>
      <c r="J12509"/>
      <c r="U12509" s="43"/>
      <c r="AE12509"/>
    </row>
    <row r="12510" spans="1:31">
      <c r="A12510">
        <v>30380</v>
      </c>
      <c r="B12510" t="s">
        <v>11014</v>
      </c>
      <c r="C12510" t="s">
        <v>33480</v>
      </c>
      <c r="D12510" t="e">
        <v>#N/A</v>
      </c>
      <c r="E12510"/>
      <c r="F12510"/>
      <c r="G12510"/>
      <c r="H12510"/>
      <c r="I12510"/>
      <c r="J12510"/>
      <c r="U12510" s="43"/>
      <c r="AE12510"/>
    </row>
    <row r="12511" spans="1:31">
      <c r="A12511">
        <v>30260</v>
      </c>
      <c r="B12511" t="s">
        <v>1254</v>
      </c>
      <c r="C12511" t="s">
        <v>33480</v>
      </c>
      <c r="D12511" t="s">
        <v>33476</v>
      </c>
      <c r="E12511"/>
      <c r="F12511"/>
      <c r="G12511"/>
      <c r="H12511"/>
      <c r="I12511"/>
      <c r="J12511"/>
      <c r="U12511" s="43"/>
      <c r="AE12511"/>
    </row>
    <row r="12512" spans="1:31">
      <c r="A12512">
        <v>30870</v>
      </c>
      <c r="B12512" t="s">
        <v>11015</v>
      </c>
      <c r="C12512" t="s">
        <v>33480</v>
      </c>
      <c r="D12512" t="e">
        <v>#N/A</v>
      </c>
      <c r="E12512"/>
      <c r="F12512"/>
      <c r="G12512"/>
      <c r="H12512"/>
      <c r="I12512"/>
      <c r="J12512"/>
      <c r="U12512" s="43"/>
      <c r="AE12512"/>
    </row>
    <row r="12513" spans="1:31">
      <c r="A12513">
        <v>30460</v>
      </c>
      <c r="B12513" t="s">
        <v>11016</v>
      </c>
      <c r="C12513" t="s">
        <v>33480</v>
      </c>
      <c r="D12513" t="s">
        <v>33476</v>
      </c>
      <c r="E12513"/>
      <c r="F12513"/>
      <c r="G12513"/>
      <c r="H12513"/>
      <c r="I12513"/>
      <c r="J12513"/>
      <c r="U12513" s="43"/>
      <c r="AE12513"/>
    </row>
    <row r="12514" spans="1:31">
      <c r="A12514">
        <v>30500</v>
      </c>
      <c r="B12514" t="s">
        <v>4064</v>
      </c>
      <c r="C12514" t="s">
        <v>33480</v>
      </c>
      <c r="D12514" t="s">
        <v>33476</v>
      </c>
      <c r="E12514"/>
      <c r="F12514"/>
      <c r="G12514"/>
      <c r="H12514"/>
      <c r="I12514"/>
      <c r="J12514"/>
      <c r="U12514" s="43"/>
      <c r="AE12514"/>
    </row>
    <row r="12515" spans="1:31">
      <c r="A12515">
        <v>30190</v>
      </c>
      <c r="B12515" t="s">
        <v>11017</v>
      </c>
      <c r="C12515" t="s">
        <v>33480</v>
      </c>
      <c r="D12515" t="s">
        <v>33476</v>
      </c>
      <c r="E12515"/>
      <c r="F12515"/>
      <c r="G12515"/>
      <c r="H12515"/>
      <c r="I12515"/>
      <c r="J12515"/>
      <c r="U12515" s="43"/>
      <c r="AE12515"/>
    </row>
    <row r="12516" spans="1:31">
      <c r="A12516">
        <v>30980</v>
      </c>
      <c r="B12516" t="s">
        <v>11018</v>
      </c>
      <c r="C12516" t="s">
        <v>33480</v>
      </c>
      <c r="D12516" t="e">
        <v>#N/A</v>
      </c>
      <c r="E12516"/>
      <c r="F12516"/>
      <c r="G12516"/>
      <c r="H12516"/>
      <c r="I12516"/>
      <c r="J12516"/>
      <c r="U12516" s="43"/>
      <c r="AE12516"/>
    </row>
    <row r="12517" spans="1:31">
      <c r="A12517">
        <v>30360</v>
      </c>
      <c r="B12517" t="s">
        <v>11019</v>
      </c>
      <c r="C12517" t="s">
        <v>33480</v>
      </c>
      <c r="D12517" t="s">
        <v>33476</v>
      </c>
      <c r="E12517"/>
      <c r="F12517"/>
      <c r="G12517"/>
      <c r="H12517"/>
      <c r="I12517"/>
      <c r="J12517"/>
      <c r="U12517" s="43"/>
      <c r="AE12517"/>
    </row>
    <row r="12518" spans="1:31">
      <c r="A12518">
        <v>30200</v>
      </c>
      <c r="B12518" t="s">
        <v>11020</v>
      </c>
      <c r="C12518" t="s">
        <v>33480</v>
      </c>
      <c r="D12518" t="s">
        <v>33476</v>
      </c>
      <c r="E12518"/>
      <c r="F12518"/>
      <c r="G12518"/>
      <c r="H12518"/>
      <c r="I12518"/>
      <c r="J12518"/>
      <c r="U12518" s="43"/>
      <c r="AE12518"/>
    </row>
    <row r="12519" spans="1:31">
      <c r="A12519">
        <v>30140</v>
      </c>
      <c r="B12519" t="s">
        <v>11021</v>
      </c>
      <c r="C12519" t="s">
        <v>33480</v>
      </c>
      <c r="D12519" t="s">
        <v>33476</v>
      </c>
      <c r="E12519"/>
      <c r="F12519"/>
      <c r="G12519"/>
      <c r="H12519"/>
      <c r="I12519"/>
      <c r="J12519"/>
      <c r="U12519" s="43"/>
      <c r="AE12519"/>
    </row>
    <row r="12520" spans="1:31">
      <c r="A12520">
        <v>30960</v>
      </c>
      <c r="B12520" t="s">
        <v>11022</v>
      </c>
      <c r="C12520" t="s">
        <v>33480</v>
      </c>
      <c r="D12520" t="e">
        <v>#N/A</v>
      </c>
      <c r="E12520"/>
      <c r="F12520"/>
      <c r="G12520"/>
      <c r="H12520"/>
      <c r="I12520"/>
      <c r="J12520"/>
      <c r="U12520" s="43"/>
      <c r="AE12520"/>
    </row>
    <row r="12521" spans="1:31">
      <c r="A12521">
        <v>30150</v>
      </c>
      <c r="B12521" t="s">
        <v>11023</v>
      </c>
      <c r="C12521" t="s">
        <v>33480</v>
      </c>
      <c r="D12521" t="s">
        <v>33476</v>
      </c>
      <c r="E12521"/>
      <c r="F12521"/>
      <c r="G12521"/>
      <c r="H12521"/>
      <c r="I12521"/>
      <c r="J12521"/>
      <c r="U12521" s="43"/>
      <c r="AE12521"/>
    </row>
    <row r="12522" spans="1:31">
      <c r="A12522">
        <v>30190</v>
      </c>
      <c r="B12522" t="s">
        <v>11024</v>
      </c>
      <c r="C12522" t="s">
        <v>33480</v>
      </c>
      <c r="D12522" t="s">
        <v>33476</v>
      </c>
      <c r="E12522"/>
      <c r="F12522"/>
      <c r="G12522"/>
      <c r="H12522"/>
      <c r="I12522"/>
      <c r="J12522"/>
      <c r="U12522" s="43"/>
      <c r="AE12522"/>
    </row>
    <row r="12523" spans="1:31">
      <c r="A12523">
        <v>30200</v>
      </c>
      <c r="B12523" t="s">
        <v>11025</v>
      </c>
      <c r="C12523" t="s">
        <v>33480</v>
      </c>
      <c r="D12523" t="s">
        <v>33476</v>
      </c>
      <c r="E12523"/>
      <c r="F12523"/>
      <c r="G12523"/>
      <c r="H12523"/>
      <c r="I12523"/>
      <c r="J12523"/>
      <c r="U12523" s="43"/>
      <c r="AE12523"/>
    </row>
    <row r="12524" spans="1:31">
      <c r="A12524">
        <v>30320</v>
      </c>
      <c r="B12524" t="s">
        <v>11026</v>
      </c>
      <c r="C12524" t="s">
        <v>33480</v>
      </c>
      <c r="D12524" t="s">
        <v>33476</v>
      </c>
      <c r="E12524"/>
      <c r="F12524"/>
      <c r="G12524"/>
      <c r="H12524"/>
      <c r="I12524"/>
      <c r="J12524"/>
      <c r="U12524" s="43"/>
      <c r="AE12524"/>
    </row>
    <row r="12525" spans="1:31">
      <c r="A12525">
        <v>30800</v>
      </c>
      <c r="B12525" t="s">
        <v>11027</v>
      </c>
      <c r="C12525" t="s">
        <v>33480</v>
      </c>
      <c r="D12525" t="s">
        <v>33476</v>
      </c>
      <c r="E12525"/>
      <c r="F12525"/>
      <c r="G12525"/>
      <c r="H12525"/>
      <c r="I12525"/>
      <c r="J12525"/>
      <c r="U12525" s="43"/>
      <c r="AE12525"/>
    </row>
    <row r="12526" spans="1:31">
      <c r="A12526">
        <v>30560</v>
      </c>
      <c r="B12526" t="s">
        <v>11028</v>
      </c>
      <c r="C12526" t="s">
        <v>33480</v>
      </c>
      <c r="D12526" t="e">
        <v>#N/A</v>
      </c>
      <c r="E12526"/>
      <c r="F12526"/>
      <c r="G12526"/>
      <c r="H12526"/>
      <c r="I12526"/>
      <c r="J12526"/>
      <c r="U12526" s="43"/>
      <c r="AE12526"/>
    </row>
    <row r="12527" spans="1:31">
      <c r="A12527">
        <v>30210</v>
      </c>
      <c r="B12527" t="s">
        <v>11029</v>
      </c>
      <c r="C12527" t="s">
        <v>33480</v>
      </c>
      <c r="D12527" t="s">
        <v>33476</v>
      </c>
      <c r="E12527"/>
      <c r="F12527"/>
      <c r="G12527"/>
      <c r="H12527"/>
      <c r="I12527"/>
      <c r="J12527"/>
      <c r="U12527" s="43"/>
      <c r="AE12527"/>
    </row>
    <row r="12528" spans="1:31">
      <c r="A12528">
        <v>30360</v>
      </c>
      <c r="B12528" t="s">
        <v>11030</v>
      </c>
      <c r="C12528" t="s">
        <v>33480</v>
      </c>
      <c r="D12528" t="s">
        <v>33476</v>
      </c>
      <c r="E12528"/>
      <c r="F12528"/>
      <c r="G12528"/>
      <c r="H12528"/>
      <c r="I12528"/>
      <c r="J12528"/>
      <c r="U12528" s="43"/>
      <c r="AE12528"/>
    </row>
    <row r="12529" spans="1:31">
      <c r="A12529">
        <v>30700</v>
      </c>
      <c r="B12529" t="s">
        <v>11031</v>
      </c>
      <c r="C12529" t="s">
        <v>33480</v>
      </c>
      <c r="D12529" t="s">
        <v>33476</v>
      </c>
      <c r="E12529"/>
      <c r="F12529"/>
      <c r="G12529"/>
      <c r="H12529"/>
      <c r="I12529"/>
      <c r="J12529"/>
      <c r="U12529" s="43"/>
      <c r="AE12529"/>
    </row>
    <row r="12530" spans="1:31">
      <c r="A12530">
        <v>30170</v>
      </c>
      <c r="B12530" t="s">
        <v>11032</v>
      </c>
      <c r="C12530" t="s">
        <v>33480</v>
      </c>
      <c r="D12530" t="s">
        <v>33476</v>
      </c>
      <c r="E12530"/>
      <c r="F12530"/>
      <c r="G12530"/>
      <c r="H12530"/>
      <c r="I12530"/>
      <c r="J12530"/>
      <c r="U12530" s="43"/>
      <c r="AE12530"/>
    </row>
    <row r="12531" spans="1:31">
      <c r="A12531">
        <v>30360</v>
      </c>
      <c r="B12531" t="s">
        <v>11033</v>
      </c>
      <c r="C12531" t="s">
        <v>33480</v>
      </c>
      <c r="D12531" t="s">
        <v>33476</v>
      </c>
      <c r="E12531"/>
      <c r="F12531"/>
      <c r="G12531"/>
      <c r="H12531"/>
      <c r="I12531"/>
      <c r="J12531"/>
      <c r="U12531" s="43"/>
      <c r="AE12531"/>
    </row>
    <row r="12532" spans="1:31">
      <c r="A12532">
        <v>30610</v>
      </c>
      <c r="B12532" t="s">
        <v>11034</v>
      </c>
      <c r="C12532" t="s">
        <v>33480</v>
      </c>
      <c r="D12532" t="s">
        <v>33476</v>
      </c>
      <c r="E12532"/>
      <c r="F12532"/>
      <c r="G12532"/>
      <c r="H12532"/>
      <c r="I12532"/>
      <c r="J12532"/>
      <c r="U12532" s="43"/>
      <c r="AE12532"/>
    </row>
    <row r="12533" spans="1:31">
      <c r="A12533">
        <v>30430</v>
      </c>
      <c r="B12533" t="s">
        <v>11035</v>
      </c>
      <c r="C12533" t="s">
        <v>33480</v>
      </c>
      <c r="D12533" t="s">
        <v>33476</v>
      </c>
      <c r="E12533"/>
      <c r="F12533"/>
      <c r="G12533"/>
      <c r="H12533"/>
      <c r="I12533"/>
      <c r="J12533"/>
      <c r="U12533" s="43"/>
      <c r="AE12533"/>
    </row>
    <row r="12534" spans="1:31">
      <c r="A12534">
        <v>30350</v>
      </c>
      <c r="B12534" t="s">
        <v>11036</v>
      </c>
      <c r="C12534" t="s">
        <v>33480</v>
      </c>
      <c r="D12534" t="s">
        <v>33476</v>
      </c>
      <c r="E12534"/>
      <c r="F12534"/>
      <c r="G12534"/>
      <c r="H12534"/>
      <c r="I12534"/>
      <c r="J12534"/>
      <c r="U12534" s="43"/>
      <c r="AE12534"/>
    </row>
    <row r="12535" spans="1:31">
      <c r="A12535">
        <v>30960</v>
      </c>
      <c r="B12535" t="s">
        <v>11037</v>
      </c>
      <c r="C12535" t="s">
        <v>33480</v>
      </c>
      <c r="D12535" t="e">
        <v>#N/A</v>
      </c>
      <c r="E12535"/>
      <c r="F12535"/>
      <c r="G12535"/>
      <c r="H12535"/>
      <c r="I12535"/>
      <c r="J12535"/>
      <c r="U12535" s="43"/>
      <c r="AE12535"/>
    </row>
    <row r="12536" spans="1:31">
      <c r="A12536">
        <v>30270</v>
      </c>
      <c r="B12536" t="s">
        <v>11038</v>
      </c>
      <c r="C12536" t="s">
        <v>33480</v>
      </c>
      <c r="D12536" t="s">
        <v>33476</v>
      </c>
      <c r="E12536"/>
      <c r="F12536"/>
      <c r="G12536"/>
      <c r="H12536"/>
      <c r="I12536"/>
      <c r="J12536"/>
      <c r="U12536" s="43"/>
      <c r="AE12536"/>
    </row>
    <row r="12537" spans="1:31">
      <c r="A12537">
        <v>30140</v>
      </c>
      <c r="B12537" t="s">
        <v>11039</v>
      </c>
      <c r="C12537" t="s">
        <v>33480</v>
      </c>
      <c r="D12537" t="s">
        <v>33476</v>
      </c>
      <c r="E12537"/>
      <c r="F12537"/>
      <c r="G12537"/>
      <c r="H12537"/>
      <c r="I12537"/>
      <c r="J12537"/>
      <c r="U12537" s="43"/>
      <c r="AE12537"/>
    </row>
    <row r="12538" spans="1:31">
      <c r="A12538">
        <v>30500</v>
      </c>
      <c r="B12538" t="s">
        <v>11040</v>
      </c>
      <c r="C12538" t="s">
        <v>33480</v>
      </c>
      <c r="D12538" t="s">
        <v>33476</v>
      </c>
      <c r="E12538"/>
      <c r="F12538"/>
      <c r="G12538"/>
      <c r="H12538"/>
      <c r="I12538"/>
      <c r="J12538"/>
      <c r="U12538" s="43"/>
      <c r="AE12538"/>
    </row>
    <row r="12539" spans="1:31">
      <c r="A12539">
        <v>30440</v>
      </c>
      <c r="B12539" t="s">
        <v>11041</v>
      </c>
      <c r="C12539" t="s">
        <v>33480</v>
      </c>
      <c r="D12539" t="s">
        <v>33476</v>
      </c>
      <c r="E12539"/>
      <c r="F12539"/>
      <c r="G12539"/>
      <c r="H12539"/>
      <c r="I12539"/>
      <c r="J12539"/>
      <c r="U12539" s="43"/>
      <c r="AE12539"/>
    </row>
    <row r="12540" spans="1:31">
      <c r="A12540">
        <v>30760</v>
      </c>
      <c r="B12540" t="s">
        <v>11042</v>
      </c>
      <c r="C12540" t="s">
        <v>33480</v>
      </c>
      <c r="D12540" t="s">
        <v>33476</v>
      </c>
      <c r="E12540"/>
      <c r="F12540"/>
      <c r="G12540"/>
      <c r="H12540"/>
      <c r="I12540"/>
      <c r="J12540"/>
      <c r="U12540" s="43"/>
      <c r="AE12540"/>
    </row>
    <row r="12541" spans="1:31">
      <c r="A12541">
        <v>30340</v>
      </c>
      <c r="B12541" t="s">
        <v>11043</v>
      </c>
      <c r="C12541" t="s">
        <v>33480</v>
      </c>
      <c r="D12541" t="s">
        <v>33476</v>
      </c>
      <c r="E12541"/>
      <c r="F12541"/>
      <c r="G12541"/>
      <c r="H12541"/>
      <c r="I12541"/>
      <c r="J12541"/>
      <c r="U12541" s="43"/>
      <c r="AE12541"/>
    </row>
    <row r="12542" spans="1:31">
      <c r="A12542">
        <v>30580</v>
      </c>
      <c r="B12542" t="s">
        <v>11044</v>
      </c>
      <c r="C12542" t="s">
        <v>33480</v>
      </c>
      <c r="D12542" t="s">
        <v>33476</v>
      </c>
      <c r="E12542"/>
      <c r="F12542"/>
      <c r="G12542"/>
      <c r="H12542"/>
      <c r="I12542"/>
      <c r="J12542"/>
      <c r="U12542" s="43"/>
      <c r="AE12542"/>
    </row>
    <row r="12543" spans="1:31">
      <c r="A12543">
        <v>30220</v>
      </c>
      <c r="B12543" t="s">
        <v>11045</v>
      </c>
      <c r="C12543" t="s">
        <v>33480</v>
      </c>
      <c r="D12543" t="s">
        <v>33476</v>
      </c>
      <c r="E12543"/>
      <c r="F12543"/>
      <c r="G12543"/>
      <c r="H12543"/>
      <c r="I12543"/>
      <c r="J12543"/>
      <c r="U12543" s="43"/>
      <c r="AE12543"/>
    </row>
    <row r="12544" spans="1:31">
      <c r="A12544">
        <v>30200</v>
      </c>
      <c r="B12544" t="s">
        <v>11046</v>
      </c>
      <c r="C12544" t="s">
        <v>33480</v>
      </c>
      <c r="D12544" t="s">
        <v>33476</v>
      </c>
      <c r="E12544"/>
      <c r="F12544"/>
      <c r="G12544"/>
      <c r="H12544"/>
      <c r="I12544"/>
      <c r="J12544"/>
      <c r="U12544" s="43"/>
      <c r="AE12544"/>
    </row>
    <row r="12545" spans="1:31">
      <c r="A12545">
        <v>30126</v>
      </c>
      <c r="B12545" t="s">
        <v>11047</v>
      </c>
      <c r="C12545" t="s">
        <v>33480</v>
      </c>
      <c r="D12545" t="s">
        <v>33476</v>
      </c>
      <c r="E12545"/>
      <c r="F12545"/>
      <c r="G12545"/>
      <c r="H12545"/>
      <c r="I12545"/>
      <c r="J12545"/>
      <c r="U12545" s="43"/>
      <c r="AE12545"/>
    </row>
    <row r="12546" spans="1:31">
      <c r="A12546">
        <v>30330</v>
      </c>
      <c r="B12546" t="s">
        <v>11048</v>
      </c>
      <c r="C12546" t="s">
        <v>33480</v>
      </c>
      <c r="D12546" t="s">
        <v>33476</v>
      </c>
      <c r="E12546"/>
      <c r="F12546"/>
      <c r="G12546"/>
      <c r="H12546"/>
      <c r="I12546"/>
      <c r="J12546"/>
      <c r="U12546" s="43"/>
      <c r="AE12546"/>
    </row>
    <row r="12547" spans="1:31">
      <c r="A12547">
        <v>30440</v>
      </c>
      <c r="B12547" t="s">
        <v>11049</v>
      </c>
      <c r="C12547" t="s">
        <v>33480</v>
      </c>
      <c r="D12547" t="s">
        <v>33476</v>
      </c>
      <c r="E12547"/>
      <c r="F12547"/>
      <c r="G12547"/>
      <c r="H12547"/>
      <c r="I12547"/>
      <c r="J12547"/>
      <c r="U12547" s="43"/>
      <c r="AE12547"/>
    </row>
    <row r="12548" spans="1:31">
      <c r="A12548">
        <v>30730</v>
      </c>
      <c r="B12548" t="s">
        <v>11050</v>
      </c>
      <c r="C12548" t="s">
        <v>33480</v>
      </c>
      <c r="D12548" t="s">
        <v>33476</v>
      </c>
      <c r="E12548"/>
      <c r="F12548"/>
      <c r="G12548"/>
      <c r="H12548"/>
      <c r="I12548"/>
      <c r="J12548"/>
      <c r="U12548" s="43"/>
      <c r="AE12548"/>
    </row>
    <row r="12549" spans="1:31">
      <c r="A12549">
        <v>30330</v>
      </c>
      <c r="B12549" t="s">
        <v>11051</v>
      </c>
      <c r="C12549" t="s">
        <v>33480</v>
      </c>
      <c r="D12549" t="s">
        <v>33476</v>
      </c>
      <c r="E12549"/>
      <c r="F12549"/>
      <c r="G12549"/>
      <c r="H12549"/>
      <c r="I12549"/>
      <c r="J12549"/>
      <c r="U12549" s="43"/>
      <c r="AE12549"/>
    </row>
    <row r="12550" spans="1:31">
      <c r="A12550">
        <v>30440</v>
      </c>
      <c r="B12550" t="s">
        <v>2484</v>
      </c>
      <c r="C12550" t="s">
        <v>33480</v>
      </c>
      <c r="D12550" t="s">
        <v>33476</v>
      </c>
      <c r="E12550"/>
      <c r="F12550"/>
      <c r="G12550"/>
      <c r="H12550"/>
      <c r="I12550"/>
      <c r="J12550"/>
      <c r="U12550" s="43"/>
      <c r="AE12550"/>
    </row>
    <row r="12551" spans="1:31">
      <c r="A12551">
        <v>30520</v>
      </c>
      <c r="B12551" t="s">
        <v>11052</v>
      </c>
      <c r="C12551" t="s">
        <v>33480</v>
      </c>
      <c r="D12551" t="e">
        <v>#N/A</v>
      </c>
      <c r="E12551"/>
      <c r="F12551"/>
      <c r="G12551"/>
      <c r="H12551"/>
      <c r="I12551"/>
      <c r="J12551"/>
      <c r="U12551" s="43"/>
      <c r="AE12551"/>
    </row>
    <row r="12552" spans="1:31">
      <c r="A12552">
        <v>30360</v>
      </c>
      <c r="B12552" t="s">
        <v>11053</v>
      </c>
      <c r="C12552" t="s">
        <v>33480</v>
      </c>
      <c r="D12552" t="s">
        <v>33476</v>
      </c>
      <c r="E12552"/>
      <c r="F12552"/>
      <c r="G12552"/>
      <c r="H12552"/>
      <c r="I12552"/>
      <c r="J12552"/>
      <c r="U12552" s="43"/>
      <c r="AE12552"/>
    </row>
    <row r="12553" spans="1:31">
      <c r="A12553">
        <v>30700</v>
      </c>
      <c r="B12553" t="s">
        <v>11054</v>
      </c>
      <c r="C12553" t="s">
        <v>33480</v>
      </c>
      <c r="D12553" t="s">
        <v>33476</v>
      </c>
      <c r="E12553"/>
      <c r="F12553"/>
      <c r="G12553"/>
      <c r="H12553"/>
      <c r="I12553"/>
      <c r="J12553"/>
      <c r="U12553" s="43"/>
      <c r="AE12553"/>
    </row>
    <row r="12554" spans="1:31">
      <c r="A12554">
        <v>30200</v>
      </c>
      <c r="B12554" t="s">
        <v>11055</v>
      </c>
      <c r="C12554" t="s">
        <v>33480</v>
      </c>
      <c r="D12554" t="s">
        <v>33476</v>
      </c>
      <c r="E12554"/>
      <c r="F12554"/>
      <c r="G12554"/>
      <c r="H12554"/>
      <c r="I12554"/>
      <c r="J12554"/>
      <c r="U12554" s="43"/>
      <c r="AE12554"/>
    </row>
    <row r="12555" spans="1:31">
      <c r="A12555">
        <v>30200</v>
      </c>
      <c r="B12555" t="s">
        <v>11056</v>
      </c>
      <c r="C12555" t="s">
        <v>33480</v>
      </c>
      <c r="D12555" t="s">
        <v>33476</v>
      </c>
      <c r="E12555"/>
      <c r="F12555"/>
      <c r="G12555"/>
      <c r="H12555"/>
      <c r="I12555"/>
      <c r="J12555"/>
      <c r="U12555" s="43"/>
      <c r="AE12555"/>
    </row>
    <row r="12556" spans="1:31">
      <c r="A12556">
        <v>30610</v>
      </c>
      <c r="B12556" t="s">
        <v>11057</v>
      </c>
      <c r="C12556" t="s">
        <v>33480</v>
      </c>
      <c r="D12556" t="s">
        <v>33476</v>
      </c>
      <c r="E12556"/>
      <c r="F12556"/>
      <c r="G12556"/>
      <c r="H12556"/>
      <c r="I12556"/>
      <c r="J12556"/>
      <c r="U12556" s="43"/>
      <c r="AE12556"/>
    </row>
    <row r="12557" spans="1:31">
      <c r="A12557">
        <v>30130</v>
      </c>
      <c r="B12557" t="s">
        <v>11058</v>
      </c>
      <c r="C12557" t="s">
        <v>33480</v>
      </c>
      <c r="D12557" t="e">
        <v>#N/A</v>
      </c>
      <c r="E12557"/>
      <c r="F12557"/>
      <c r="G12557"/>
      <c r="H12557"/>
      <c r="I12557"/>
      <c r="J12557"/>
      <c r="U12557" s="43"/>
      <c r="AE12557"/>
    </row>
    <row r="12558" spans="1:31">
      <c r="A12558">
        <v>30480</v>
      </c>
      <c r="B12558" t="s">
        <v>11059</v>
      </c>
      <c r="C12558" t="s">
        <v>33480</v>
      </c>
      <c r="D12558" t="e">
        <v>#N/A</v>
      </c>
      <c r="E12558"/>
      <c r="F12558"/>
      <c r="G12558"/>
      <c r="H12558"/>
      <c r="I12558"/>
      <c r="J12558"/>
      <c r="U12558" s="43"/>
      <c r="AE12558"/>
    </row>
    <row r="12559" spans="1:31">
      <c r="A12559">
        <v>30330</v>
      </c>
      <c r="B12559" t="s">
        <v>11060</v>
      </c>
      <c r="C12559" t="s">
        <v>33480</v>
      </c>
      <c r="D12559" t="s">
        <v>33476</v>
      </c>
      <c r="E12559"/>
      <c r="F12559"/>
      <c r="G12559"/>
      <c r="H12559"/>
      <c r="I12559"/>
      <c r="J12559"/>
      <c r="U12559" s="43"/>
      <c r="AE12559"/>
    </row>
    <row r="12560" spans="1:31">
      <c r="A12560">
        <v>30430</v>
      </c>
      <c r="B12560" t="s">
        <v>11061</v>
      </c>
      <c r="C12560" t="s">
        <v>33480</v>
      </c>
      <c r="D12560" t="s">
        <v>33476</v>
      </c>
      <c r="E12560"/>
      <c r="F12560"/>
      <c r="G12560"/>
      <c r="H12560"/>
      <c r="I12560"/>
      <c r="J12560"/>
      <c r="U12560" s="43"/>
      <c r="AE12560"/>
    </row>
    <row r="12561" spans="1:31">
      <c r="A12561">
        <v>30340</v>
      </c>
      <c r="B12561" t="s">
        <v>11062</v>
      </c>
      <c r="C12561" t="s">
        <v>33480</v>
      </c>
      <c r="D12561" t="s">
        <v>33476</v>
      </c>
      <c r="E12561"/>
      <c r="F12561"/>
      <c r="G12561"/>
      <c r="H12561"/>
      <c r="I12561"/>
      <c r="J12561"/>
      <c r="U12561" s="43"/>
      <c r="AE12561"/>
    </row>
    <row r="12562" spans="1:31">
      <c r="A12562">
        <v>30700</v>
      </c>
      <c r="B12562" t="s">
        <v>11063</v>
      </c>
      <c r="C12562" t="s">
        <v>33480</v>
      </c>
      <c r="D12562" t="s">
        <v>33476</v>
      </c>
      <c r="E12562"/>
      <c r="F12562"/>
      <c r="G12562"/>
      <c r="H12562"/>
      <c r="I12562"/>
      <c r="J12562"/>
      <c r="U12562" s="43"/>
      <c r="AE12562"/>
    </row>
    <row r="12563" spans="1:31">
      <c r="A12563">
        <v>30440</v>
      </c>
      <c r="B12563" t="s">
        <v>11064</v>
      </c>
      <c r="C12563" t="s">
        <v>33480</v>
      </c>
      <c r="D12563" t="s">
        <v>33476</v>
      </c>
      <c r="E12563"/>
      <c r="F12563"/>
      <c r="G12563"/>
      <c r="H12563"/>
      <c r="I12563"/>
      <c r="J12563"/>
      <c r="U12563" s="43"/>
      <c r="AE12563"/>
    </row>
    <row r="12564" spans="1:31">
      <c r="A12564">
        <v>30750</v>
      </c>
      <c r="B12564" t="s">
        <v>11065</v>
      </c>
      <c r="C12564" t="s">
        <v>33478</v>
      </c>
      <c r="D12564" t="s">
        <v>33476</v>
      </c>
      <c r="E12564"/>
      <c r="F12564"/>
      <c r="G12564"/>
      <c r="H12564"/>
      <c r="I12564"/>
      <c r="J12564"/>
      <c r="U12564" s="43"/>
      <c r="AE12564"/>
    </row>
    <row r="12565" spans="1:31">
      <c r="A12565">
        <v>30750</v>
      </c>
      <c r="B12565" t="s">
        <v>11065</v>
      </c>
      <c r="C12565" t="s">
        <v>33478</v>
      </c>
      <c r="D12565" t="s">
        <v>33476</v>
      </c>
      <c r="E12565"/>
      <c r="F12565"/>
      <c r="G12565"/>
      <c r="H12565"/>
      <c r="I12565"/>
      <c r="J12565"/>
      <c r="U12565" s="43"/>
      <c r="AE12565"/>
    </row>
    <row r="12566" spans="1:31">
      <c r="A12566">
        <v>30140</v>
      </c>
      <c r="B12566" t="s">
        <v>11066</v>
      </c>
      <c r="C12566" t="s">
        <v>33480</v>
      </c>
      <c r="D12566" t="s">
        <v>33476</v>
      </c>
      <c r="E12566"/>
      <c r="F12566"/>
      <c r="G12566"/>
      <c r="H12566"/>
      <c r="I12566"/>
      <c r="J12566"/>
      <c r="U12566" s="43"/>
      <c r="AE12566"/>
    </row>
    <row r="12567" spans="1:31">
      <c r="A12567">
        <v>30700</v>
      </c>
      <c r="B12567" t="s">
        <v>11067</v>
      </c>
      <c r="C12567" t="s">
        <v>33480</v>
      </c>
      <c r="D12567" t="s">
        <v>33476</v>
      </c>
      <c r="E12567"/>
      <c r="F12567"/>
      <c r="G12567"/>
      <c r="H12567"/>
      <c r="I12567"/>
      <c r="J12567"/>
      <c r="U12567" s="43"/>
      <c r="AE12567"/>
    </row>
    <row r="12568" spans="1:31">
      <c r="A12568">
        <v>30260</v>
      </c>
      <c r="B12568" t="s">
        <v>11068</v>
      </c>
      <c r="C12568" t="s">
        <v>33480</v>
      </c>
      <c r="D12568" t="s">
        <v>33476</v>
      </c>
      <c r="E12568"/>
      <c r="F12568"/>
      <c r="G12568"/>
      <c r="H12568"/>
      <c r="I12568"/>
      <c r="J12568"/>
      <c r="U12568" s="43"/>
      <c r="AE12568"/>
    </row>
    <row r="12569" spans="1:31">
      <c r="A12569">
        <v>30700</v>
      </c>
      <c r="B12569" t="s">
        <v>11069</v>
      </c>
      <c r="C12569" t="s">
        <v>33480</v>
      </c>
      <c r="D12569" t="s">
        <v>33476</v>
      </c>
      <c r="E12569"/>
      <c r="F12569"/>
      <c r="G12569"/>
      <c r="H12569"/>
      <c r="I12569"/>
      <c r="J12569"/>
      <c r="U12569" s="43"/>
      <c r="AE12569"/>
    </row>
    <row r="12570" spans="1:31">
      <c r="A12570">
        <v>30290</v>
      </c>
      <c r="B12570" t="s">
        <v>11070</v>
      </c>
      <c r="C12570" t="s">
        <v>33480</v>
      </c>
      <c r="D12570" t="s">
        <v>33476</v>
      </c>
      <c r="E12570"/>
      <c r="F12570"/>
      <c r="G12570"/>
      <c r="H12570"/>
      <c r="I12570"/>
      <c r="J12570"/>
      <c r="U12570" s="43"/>
      <c r="AE12570"/>
    </row>
    <row r="12571" spans="1:31">
      <c r="A12571">
        <v>30500</v>
      </c>
      <c r="B12571" t="s">
        <v>11071</v>
      </c>
      <c r="C12571" t="s">
        <v>33480</v>
      </c>
      <c r="D12571" t="s">
        <v>33476</v>
      </c>
      <c r="E12571"/>
      <c r="F12571"/>
      <c r="G12571"/>
      <c r="H12571"/>
      <c r="I12571"/>
      <c r="J12571"/>
      <c r="U12571" s="43"/>
      <c r="AE12571"/>
    </row>
    <row r="12572" spans="1:31">
      <c r="A12572">
        <v>30760</v>
      </c>
      <c r="B12572" t="s">
        <v>11072</v>
      </c>
      <c r="C12572" t="s">
        <v>33480</v>
      </c>
      <c r="D12572" t="s">
        <v>33476</v>
      </c>
      <c r="E12572"/>
      <c r="F12572"/>
      <c r="G12572"/>
      <c r="H12572"/>
      <c r="I12572"/>
      <c r="J12572"/>
      <c r="U12572" s="43"/>
      <c r="AE12572"/>
    </row>
    <row r="12573" spans="1:31">
      <c r="A12573">
        <v>30340</v>
      </c>
      <c r="B12573" t="s">
        <v>11073</v>
      </c>
      <c r="C12573" t="s">
        <v>33480</v>
      </c>
      <c r="D12573" t="s">
        <v>33476</v>
      </c>
      <c r="E12573"/>
      <c r="F12573"/>
      <c r="G12573"/>
      <c r="H12573"/>
      <c r="I12573"/>
      <c r="J12573"/>
      <c r="U12573" s="43"/>
      <c r="AE12573"/>
    </row>
    <row r="12574" spans="1:31">
      <c r="A12574">
        <v>30250</v>
      </c>
      <c r="B12574" t="s">
        <v>11074</v>
      </c>
      <c r="C12574" t="s">
        <v>33480</v>
      </c>
      <c r="D12574" t="s">
        <v>33476</v>
      </c>
      <c r="E12574"/>
      <c r="F12574"/>
      <c r="G12574"/>
      <c r="H12574"/>
      <c r="I12574"/>
      <c r="J12574"/>
      <c r="U12574" s="43"/>
      <c r="AE12574"/>
    </row>
    <row r="12575" spans="1:31">
      <c r="A12575">
        <v>30110</v>
      </c>
      <c r="B12575" t="s">
        <v>11075</v>
      </c>
      <c r="C12575" t="s">
        <v>33480</v>
      </c>
      <c r="D12575" t="s">
        <v>33476</v>
      </c>
      <c r="E12575"/>
      <c r="F12575"/>
      <c r="G12575"/>
      <c r="H12575"/>
      <c r="I12575"/>
      <c r="J12575"/>
      <c r="U12575" s="43"/>
      <c r="AE12575"/>
    </row>
    <row r="12576" spans="1:31">
      <c r="A12576">
        <v>30700</v>
      </c>
      <c r="B12576" t="s">
        <v>11076</v>
      </c>
      <c r="C12576" t="s">
        <v>33480</v>
      </c>
      <c r="D12576" t="s">
        <v>33476</v>
      </c>
      <c r="E12576"/>
      <c r="F12576"/>
      <c r="G12576"/>
      <c r="H12576"/>
      <c r="I12576"/>
      <c r="J12576"/>
      <c r="U12576" s="43"/>
      <c r="AE12576"/>
    </row>
    <row r="12577" spans="1:31">
      <c r="A12577">
        <v>30260</v>
      </c>
      <c r="B12577" t="s">
        <v>11077</v>
      </c>
      <c r="C12577" t="s">
        <v>33480</v>
      </c>
      <c r="D12577" t="s">
        <v>33476</v>
      </c>
      <c r="E12577"/>
      <c r="F12577"/>
      <c r="G12577"/>
      <c r="H12577"/>
      <c r="I12577"/>
      <c r="J12577"/>
      <c r="U12577" s="43"/>
      <c r="AE12577"/>
    </row>
    <row r="12578" spans="1:31">
      <c r="A12578">
        <v>30125</v>
      </c>
      <c r="B12578" t="s">
        <v>1881</v>
      </c>
      <c r="C12578" t="s">
        <v>33477</v>
      </c>
      <c r="D12578" t="s">
        <v>33476</v>
      </c>
      <c r="E12578"/>
      <c r="F12578"/>
      <c r="G12578"/>
      <c r="H12578"/>
      <c r="I12578"/>
      <c r="J12578"/>
      <c r="U12578" s="43"/>
      <c r="AE12578"/>
    </row>
    <row r="12579" spans="1:31">
      <c r="A12579">
        <v>30610</v>
      </c>
      <c r="B12579" t="s">
        <v>11078</v>
      </c>
      <c r="C12579" t="s">
        <v>33480</v>
      </c>
      <c r="D12579" t="s">
        <v>33476</v>
      </c>
      <c r="E12579"/>
      <c r="F12579"/>
      <c r="G12579"/>
      <c r="H12579"/>
      <c r="I12579"/>
      <c r="J12579"/>
      <c r="U12579" s="43"/>
      <c r="AE12579"/>
    </row>
    <row r="12580" spans="1:31">
      <c r="A12580">
        <v>30150</v>
      </c>
      <c r="B12580" t="s">
        <v>11079</v>
      </c>
      <c r="C12580" t="s">
        <v>33480</v>
      </c>
      <c r="D12580" t="s">
        <v>33476</v>
      </c>
      <c r="E12580"/>
      <c r="F12580"/>
      <c r="G12580"/>
      <c r="H12580"/>
      <c r="I12580"/>
      <c r="J12580"/>
      <c r="U12580" s="43"/>
      <c r="AE12580"/>
    </row>
    <row r="12581" spans="1:31">
      <c r="A12581">
        <v>30190</v>
      </c>
      <c r="B12581" t="s">
        <v>9214</v>
      </c>
      <c r="C12581" t="s">
        <v>33480</v>
      </c>
      <c r="D12581" t="s">
        <v>33476</v>
      </c>
      <c r="E12581"/>
      <c r="F12581"/>
      <c r="G12581"/>
      <c r="H12581"/>
      <c r="I12581"/>
      <c r="J12581"/>
      <c r="U12581" s="43"/>
      <c r="AE12581"/>
    </row>
    <row r="12582" spans="1:31">
      <c r="A12582">
        <v>30350</v>
      </c>
      <c r="B12582" t="s">
        <v>11080</v>
      </c>
      <c r="C12582" t="s">
        <v>33480</v>
      </c>
      <c r="D12582" t="s">
        <v>33476</v>
      </c>
      <c r="E12582"/>
      <c r="F12582"/>
      <c r="G12582"/>
      <c r="H12582"/>
      <c r="I12582"/>
      <c r="J12582"/>
      <c r="U12582" s="43"/>
      <c r="AE12582"/>
    </row>
    <row r="12583" spans="1:31">
      <c r="A12583">
        <v>30650</v>
      </c>
      <c r="B12583" t="s">
        <v>11081</v>
      </c>
      <c r="C12583" t="s">
        <v>33480</v>
      </c>
      <c r="D12583" t="s">
        <v>33476</v>
      </c>
      <c r="E12583"/>
      <c r="F12583"/>
      <c r="G12583"/>
      <c r="H12583"/>
      <c r="I12583"/>
      <c r="J12583"/>
      <c r="U12583" s="43"/>
      <c r="AE12583"/>
    </row>
    <row r="12584" spans="1:31">
      <c r="A12584">
        <v>30450</v>
      </c>
      <c r="B12584" t="s">
        <v>11082</v>
      </c>
      <c r="C12584" t="s">
        <v>33477</v>
      </c>
      <c r="D12584" t="s">
        <v>33476</v>
      </c>
      <c r="E12584"/>
      <c r="F12584"/>
      <c r="G12584"/>
      <c r="H12584"/>
      <c r="I12584"/>
      <c r="J12584"/>
      <c r="U12584" s="43"/>
      <c r="AE12584"/>
    </row>
    <row r="12585" spans="1:31">
      <c r="A12585">
        <v>30210</v>
      </c>
      <c r="B12585" t="s">
        <v>11083</v>
      </c>
      <c r="C12585" t="s">
        <v>33480</v>
      </c>
      <c r="D12585" t="s">
        <v>33476</v>
      </c>
      <c r="E12585"/>
      <c r="F12585"/>
      <c r="G12585"/>
      <c r="H12585"/>
      <c r="I12585"/>
      <c r="J12585"/>
      <c r="U12585" s="43"/>
      <c r="AE12585"/>
    </row>
    <row r="12586" spans="1:31">
      <c r="A12586">
        <v>30340</v>
      </c>
      <c r="B12586" t="s">
        <v>565</v>
      </c>
      <c r="C12586" t="s">
        <v>33480</v>
      </c>
      <c r="D12586" t="s">
        <v>33476</v>
      </c>
      <c r="E12586"/>
      <c r="F12586"/>
      <c r="G12586"/>
      <c r="H12586"/>
      <c r="I12586"/>
      <c r="J12586"/>
      <c r="U12586" s="43"/>
      <c r="AE12586"/>
    </row>
    <row r="12587" spans="1:31">
      <c r="A12587">
        <v>30700</v>
      </c>
      <c r="B12587" t="s">
        <v>11084</v>
      </c>
      <c r="C12587" t="s">
        <v>33480</v>
      </c>
      <c r="D12587" t="s">
        <v>33476</v>
      </c>
      <c r="E12587"/>
      <c r="F12587"/>
      <c r="G12587"/>
      <c r="H12587"/>
      <c r="I12587"/>
      <c r="J12587"/>
      <c r="U12587" s="43"/>
      <c r="AE12587"/>
    </row>
    <row r="12588" spans="1:31">
      <c r="A12588">
        <v>30580</v>
      </c>
      <c r="B12588" t="s">
        <v>11085</v>
      </c>
      <c r="C12588" t="s">
        <v>33480</v>
      </c>
      <c r="D12588" t="s">
        <v>33476</v>
      </c>
      <c r="E12588"/>
      <c r="F12588"/>
      <c r="G12588"/>
      <c r="H12588"/>
      <c r="I12588"/>
      <c r="J12588"/>
      <c r="U12588" s="43"/>
      <c r="AE12588"/>
    </row>
    <row r="12589" spans="1:31">
      <c r="A12589">
        <v>30250</v>
      </c>
      <c r="B12589" t="s">
        <v>11086</v>
      </c>
      <c r="C12589" t="s">
        <v>33480</v>
      </c>
      <c r="D12589" t="s">
        <v>33476</v>
      </c>
      <c r="E12589"/>
      <c r="F12589"/>
      <c r="G12589"/>
      <c r="H12589"/>
      <c r="I12589"/>
      <c r="J12589"/>
      <c r="U12589" s="43"/>
      <c r="AE12589"/>
    </row>
    <row r="12590" spans="1:31">
      <c r="A12590">
        <v>30460</v>
      </c>
      <c r="B12590" t="s">
        <v>11087</v>
      </c>
      <c r="C12590" t="s">
        <v>33480</v>
      </c>
      <c r="D12590" t="s">
        <v>33476</v>
      </c>
      <c r="E12590"/>
      <c r="F12590"/>
      <c r="G12590"/>
      <c r="H12590"/>
      <c r="I12590"/>
      <c r="J12590"/>
      <c r="U12590" s="43"/>
      <c r="AE12590"/>
    </row>
    <row r="12591" spans="1:31">
      <c r="A12591">
        <v>30110</v>
      </c>
      <c r="B12591" t="s">
        <v>11088</v>
      </c>
      <c r="C12591" t="s">
        <v>33480</v>
      </c>
      <c r="D12591" t="s">
        <v>33476</v>
      </c>
      <c r="E12591"/>
      <c r="F12591"/>
      <c r="G12591"/>
      <c r="H12591"/>
      <c r="I12591"/>
      <c r="J12591"/>
      <c r="U12591" s="43"/>
      <c r="AE12591"/>
    </row>
    <row r="12592" spans="1:31">
      <c r="A12592">
        <v>30250</v>
      </c>
      <c r="B12592" t="s">
        <v>11089</v>
      </c>
      <c r="C12592" t="s">
        <v>33480</v>
      </c>
      <c r="D12592" t="s">
        <v>33476</v>
      </c>
      <c r="E12592"/>
      <c r="F12592"/>
      <c r="G12592"/>
      <c r="H12592"/>
      <c r="I12592"/>
      <c r="J12592"/>
      <c r="U12592" s="43"/>
      <c r="AE12592"/>
    </row>
    <row r="12593" spans="1:31">
      <c r="A12593">
        <v>30440</v>
      </c>
      <c r="B12593" t="s">
        <v>11090</v>
      </c>
      <c r="C12593" t="s">
        <v>33480</v>
      </c>
      <c r="D12593" t="s">
        <v>33476</v>
      </c>
      <c r="E12593"/>
      <c r="F12593"/>
      <c r="G12593"/>
      <c r="H12593"/>
      <c r="I12593"/>
      <c r="J12593"/>
      <c r="U12593" s="43"/>
      <c r="AE12593"/>
    </row>
    <row r="12594" spans="1:31">
      <c r="A12594">
        <v>30440</v>
      </c>
      <c r="B12594" t="s">
        <v>11090</v>
      </c>
      <c r="C12594" t="s">
        <v>33480</v>
      </c>
      <c r="D12594" t="s">
        <v>33476</v>
      </c>
      <c r="E12594"/>
      <c r="F12594"/>
      <c r="G12594"/>
      <c r="H12594"/>
      <c r="I12594"/>
      <c r="J12594"/>
      <c r="U12594" s="43"/>
      <c r="AE12594"/>
    </row>
    <row r="12595" spans="1:31">
      <c r="A12595">
        <v>30126</v>
      </c>
      <c r="B12595" t="s">
        <v>11091</v>
      </c>
      <c r="C12595" t="s">
        <v>33480</v>
      </c>
      <c r="D12595" t="s">
        <v>33476</v>
      </c>
      <c r="E12595"/>
      <c r="F12595"/>
      <c r="G12595"/>
      <c r="H12595"/>
      <c r="I12595"/>
      <c r="J12595"/>
      <c r="U12595" s="43"/>
      <c r="AE12595"/>
    </row>
    <row r="12596" spans="1:31">
      <c r="A12596">
        <v>30430</v>
      </c>
      <c r="B12596" t="s">
        <v>11092</v>
      </c>
      <c r="C12596" t="s">
        <v>33480</v>
      </c>
      <c r="D12596" t="s">
        <v>33476</v>
      </c>
      <c r="E12596"/>
      <c r="F12596"/>
      <c r="G12596"/>
      <c r="H12596"/>
      <c r="I12596"/>
      <c r="J12596"/>
      <c r="U12596" s="43"/>
      <c r="AE12596"/>
    </row>
    <row r="12597" spans="1:31">
      <c r="A12597">
        <v>30390</v>
      </c>
      <c r="B12597" t="s">
        <v>11093</v>
      </c>
      <c r="C12597" t="s">
        <v>33480</v>
      </c>
      <c r="D12597" t="e">
        <v>#N/A</v>
      </c>
      <c r="E12597"/>
      <c r="F12597"/>
      <c r="G12597"/>
      <c r="H12597"/>
      <c r="I12597"/>
      <c r="J12597"/>
      <c r="U12597" s="43"/>
      <c r="AE12597"/>
    </row>
    <row r="12598" spans="1:31">
      <c r="A12598">
        <v>30140</v>
      </c>
      <c r="B12598" t="s">
        <v>11094</v>
      </c>
      <c r="C12598" t="s">
        <v>33480</v>
      </c>
      <c r="D12598" t="s">
        <v>33476</v>
      </c>
      <c r="E12598"/>
      <c r="F12598"/>
      <c r="G12598"/>
      <c r="H12598"/>
      <c r="I12598"/>
      <c r="J12598"/>
      <c r="U12598" s="43"/>
      <c r="AE12598"/>
    </row>
    <row r="12599" spans="1:31">
      <c r="A12599">
        <v>30140</v>
      </c>
      <c r="B12599" t="s">
        <v>11095</v>
      </c>
      <c r="C12599" t="s">
        <v>33480</v>
      </c>
      <c r="D12599" t="s">
        <v>33476</v>
      </c>
      <c r="E12599"/>
      <c r="F12599"/>
      <c r="G12599"/>
      <c r="H12599"/>
      <c r="I12599"/>
      <c r="J12599"/>
      <c r="U12599" s="43"/>
      <c r="AE12599"/>
    </row>
    <row r="12600" spans="1:31">
      <c r="A12600">
        <v>30330</v>
      </c>
      <c r="B12600" t="s">
        <v>11096</v>
      </c>
      <c r="C12600" t="s">
        <v>33480</v>
      </c>
      <c r="D12600" t="s">
        <v>33476</v>
      </c>
      <c r="E12600"/>
      <c r="F12600"/>
      <c r="G12600"/>
      <c r="H12600"/>
      <c r="I12600"/>
      <c r="J12600"/>
      <c r="U12600" s="43"/>
      <c r="AE12600"/>
    </row>
    <row r="12601" spans="1:31">
      <c r="A12601">
        <v>30750</v>
      </c>
      <c r="B12601" t="s">
        <v>11097</v>
      </c>
      <c r="C12601" t="s">
        <v>33478</v>
      </c>
      <c r="D12601" t="s">
        <v>33476</v>
      </c>
      <c r="E12601"/>
      <c r="F12601"/>
      <c r="G12601"/>
      <c r="H12601"/>
      <c r="I12601"/>
      <c r="J12601"/>
      <c r="U12601" s="43"/>
      <c r="AE12601"/>
    </row>
    <row r="12602" spans="1:31">
      <c r="A12602">
        <v>30620</v>
      </c>
      <c r="B12602" t="s">
        <v>11098</v>
      </c>
      <c r="C12602" t="s">
        <v>33480</v>
      </c>
      <c r="D12602" t="e">
        <v>#N/A</v>
      </c>
      <c r="E12602"/>
      <c r="F12602"/>
      <c r="G12602"/>
      <c r="H12602"/>
      <c r="I12602"/>
      <c r="J12602"/>
      <c r="U12602" s="43"/>
      <c r="AE12602"/>
    </row>
    <row r="12603" spans="1:31">
      <c r="A12603">
        <v>30700</v>
      </c>
      <c r="B12603" t="s">
        <v>11099</v>
      </c>
      <c r="C12603" t="s">
        <v>33480</v>
      </c>
      <c r="D12603" t="s">
        <v>33476</v>
      </c>
      <c r="E12603"/>
      <c r="F12603"/>
      <c r="G12603"/>
      <c r="H12603"/>
      <c r="I12603"/>
      <c r="J12603"/>
      <c r="U12603" s="43"/>
      <c r="AE12603"/>
    </row>
    <row r="12604" spans="1:31">
      <c r="A12604">
        <v>30460</v>
      </c>
      <c r="B12604" t="s">
        <v>5281</v>
      </c>
      <c r="C12604" t="s">
        <v>33480</v>
      </c>
      <c r="D12604" t="s">
        <v>33476</v>
      </c>
      <c r="E12604"/>
      <c r="F12604"/>
      <c r="G12604"/>
      <c r="H12604"/>
      <c r="I12604"/>
      <c r="J12604"/>
      <c r="U12604" s="43"/>
      <c r="AE12604"/>
    </row>
    <row r="12605" spans="1:31">
      <c r="A12605">
        <v>30300</v>
      </c>
      <c r="B12605" t="s">
        <v>11100</v>
      </c>
      <c r="C12605" t="s">
        <v>33480</v>
      </c>
      <c r="D12605" t="s">
        <v>33476</v>
      </c>
      <c r="E12605"/>
      <c r="F12605"/>
      <c r="G12605"/>
      <c r="H12605"/>
      <c r="I12605"/>
      <c r="J12605"/>
      <c r="U12605" s="43"/>
      <c r="AE12605"/>
    </row>
    <row r="12606" spans="1:31">
      <c r="A12606">
        <v>30700</v>
      </c>
      <c r="B12606" t="s">
        <v>11101</v>
      </c>
      <c r="C12606" t="s">
        <v>33480</v>
      </c>
      <c r="D12606" t="s">
        <v>33476</v>
      </c>
      <c r="E12606"/>
      <c r="F12606"/>
      <c r="G12606"/>
      <c r="H12606"/>
      <c r="I12606"/>
      <c r="J12606"/>
      <c r="U12606" s="43"/>
      <c r="AE12606"/>
    </row>
    <row r="12607" spans="1:31">
      <c r="A12607">
        <v>30580</v>
      </c>
      <c r="B12607" t="s">
        <v>11102</v>
      </c>
      <c r="C12607" t="s">
        <v>33480</v>
      </c>
      <c r="D12607" t="s">
        <v>33476</v>
      </c>
      <c r="E12607"/>
      <c r="F12607"/>
      <c r="G12607"/>
      <c r="H12607"/>
      <c r="I12607"/>
      <c r="J12607"/>
      <c r="U12607" s="43"/>
      <c r="AE12607"/>
    </row>
    <row r="12608" spans="1:31">
      <c r="A12608">
        <v>30570</v>
      </c>
      <c r="B12608" t="s">
        <v>11103</v>
      </c>
      <c r="C12608" t="s">
        <v>33477</v>
      </c>
      <c r="D12608" t="s">
        <v>33476</v>
      </c>
      <c r="E12608"/>
      <c r="F12608"/>
      <c r="G12608"/>
      <c r="H12608"/>
      <c r="I12608"/>
      <c r="J12608"/>
      <c r="U12608" s="43"/>
      <c r="AE12608"/>
    </row>
    <row r="12609" spans="1:31">
      <c r="A12609">
        <v>30570</v>
      </c>
      <c r="B12609" t="s">
        <v>11103</v>
      </c>
      <c r="C12609" t="s">
        <v>33477</v>
      </c>
      <c r="D12609" t="s">
        <v>33476</v>
      </c>
      <c r="E12609"/>
      <c r="F12609"/>
      <c r="G12609"/>
      <c r="H12609"/>
      <c r="I12609"/>
      <c r="J12609"/>
      <c r="U12609" s="43"/>
      <c r="AE12609"/>
    </row>
    <row r="12610" spans="1:31">
      <c r="A12610">
        <v>30570</v>
      </c>
      <c r="B12610" t="s">
        <v>11103</v>
      </c>
      <c r="C12610" t="s">
        <v>33477</v>
      </c>
      <c r="D12610" t="s">
        <v>33476</v>
      </c>
      <c r="E12610"/>
      <c r="F12610"/>
      <c r="G12610"/>
      <c r="H12610"/>
      <c r="I12610"/>
      <c r="J12610"/>
      <c r="U12610" s="43"/>
      <c r="AE12610"/>
    </row>
    <row r="12611" spans="1:31">
      <c r="A12611">
        <v>30570</v>
      </c>
      <c r="B12611" t="s">
        <v>11103</v>
      </c>
      <c r="C12611" t="s">
        <v>33477</v>
      </c>
      <c r="D12611" t="s">
        <v>33476</v>
      </c>
      <c r="E12611"/>
      <c r="F12611"/>
      <c r="G12611"/>
      <c r="H12611"/>
      <c r="I12611"/>
      <c r="J12611"/>
      <c r="U12611" s="43"/>
      <c r="AE12611"/>
    </row>
    <row r="12612" spans="1:31">
      <c r="A12612">
        <v>30210</v>
      </c>
      <c r="B12612" t="s">
        <v>11104</v>
      </c>
      <c r="C12612" t="s">
        <v>33480</v>
      </c>
      <c r="D12612" t="s">
        <v>33476</v>
      </c>
      <c r="E12612"/>
      <c r="F12612"/>
      <c r="G12612"/>
      <c r="H12612"/>
      <c r="I12612"/>
      <c r="J12612"/>
      <c r="U12612" s="43"/>
      <c r="AE12612"/>
    </row>
    <row r="12613" spans="1:31">
      <c r="A12613">
        <v>30600</v>
      </c>
      <c r="B12613" t="s">
        <v>11105</v>
      </c>
      <c r="C12613" t="s">
        <v>33480</v>
      </c>
      <c r="D12613" t="s">
        <v>33476</v>
      </c>
      <c r="E12613"/>
      <c r="F12613"/>
      <c r="G12613"/>
      <c r="H12613"/>
      <c r="I12613"/>
      <c r="J12613"/>
      <c r="U12613" s="43"/>
      <c r="AE12613"/>
    </row>
    <row r="12614" spans="1:31">
      <c r="A12614">
        <v>30600</v>
      </c>
      <c r="B12614" t="s">
        <v>11105</v>
      </c>
      <c r="C12614" t="s">
        <v>33480</v>
      </c>
      <c r="D12614" t="s">
        <v>33476</v>
      </c>
      <c r="E12614"/>
      <c r="F12614"/>
      <c r="G12614"/>
      <c r="H12614"/>
      <c r="I12614"/>
      <c r="J12614"/>
      <c r="U12614" s="43"/>
      <c r="AE12614"/>
    </row>
    <row r="12615" spans="1:31">
      <c r="A12615">
        <v>30600</v>
      </c>
      <c r="B12615" t="s">
        <v>11105</v>
      </c>
      <c r="C12615" t="s">
        <v>33480</v>
      </c>
      <c r="D12615" t="s">
        <v>33476</v>
      </c>
      <c r="E12615"/>
      <c r="F12615"/>
      <c r="G12615"/>
      <c r="H12615"/>
      <c r="I12615"/>
      <c r="J12615"/>
      <c r="U12615" s="43"/>
      <c r="AE12615"/>
    </row>
    <row r="12616" spans="1:31">
      <c r="A12616">
        <v>30600</v>
      </c>
      <c r="B12616" t="s">
        <v>11105</v>
      </c>
      <c r="C12616" t="s">
        <v>33480</v>
      </c>
      <c r="D12616" t="s">
        <v>33476</v>
      </c>
      <c r="E12616"/>
      <c r="F12616"/>
      <c r="G12616"/>
      <c r="H12616"/>
      <c r="I12616"/>
      <c r="J12616"/>
      <c r="U12616" s="43"/>
      <c r="AE12616"/>
    </row>
    <row r="12617" spans="1:31">
      <c r="A12617">
        <v>30200</v>
      </c>
      <c r="B12617" t="s">
        <v>11106</v>
      </c>
      <c r="C12617" t="s">
        <v>33480</v>
      </c>
      <c r="D12617" t="s">
        <v>33476</v>
      </c>
      <c r="E12617"/>
      <c r="F12617"/>
      <c r="G12617"/>
      <c r="H12617"/>
      <c r="I12617"/>
      <c r="J12617"/>
      <c r="U12617" s="43"/>
      <c r="AE12617"/>
    </row>
    <row r="12618" spans="1:31">
      <c r="A12618">
        <v>30630</v>
      </c>
      <c r="B12618" t="s">
        <v>11107</v>
      </c>
      <c r="C12618" t="s">
        <v>33480</v>
      </c>
      <c r="D12618" t="s">
        <v>33476</v>
      </c>
      <c r="E12618"/>
      <c r="F12618"/>
      <c r="G12618"/>
      <c r="H12618"/>
      <c r="I12618"/>
      <c r="J12618"/>
      <c r="U12618" s="43"/>
      <c r="AE12618"/>
    </row>
    <row r="12619" spans="1:31">
      <c r="A12619">
        <v>30310</v>
      </c>
      <c r="B12619" t="s">
        <v>11108</v>
      </c>
      <c r="C12619" t="s">
        <v>33480</v>
      </c>
      <c r="D12619" t="e">
        <v>#N/A</v>
      </c>
      <c r="E12619"/>
      <c r="F12619"/>
      <c r="G12619"/>
      <c r="H12619"/>
      <c r="I12619"/>
      <c r="J12619"/>
      <c r="U12619" s="43"/>
      <c r="AE12619"/>
    </row>
    <row r="12620" spans="1:31">
      <c r="A12620">
        <v>30530</v>
      </c>
      <c r="B12620" t="s">
        <v>11109</v>
      </c>
      <c r="C12620" t="s">
        <v>33477</v>
      </c>
      <c r="D12620" t="s">
        <v>33476</v>
      </c>
      <c r="E12620"/>
      <c r="F12620"/>
      <c r="G12620"/>
      <c r="H12620"/>
      <c r="I12620"/>
      <c r="J12620"/>
      <c r="U12620" s="43"/>
      <c r="AE12620"/>
    </row>
    <row r="12621" spans="1:31">
      <c r="A12621">
        <v>30210</v>
      </c>
      <c r="B12621" t="s">
        <v>11110</v>
      </c>
      <c r="C12621" t="s">
        <v>33480</v>
      </c>
      <c r="D12621" t="s">
        <v>33476</v>
      </c>
      <c r="E12621"/>
      <c r="F12621"/>
      <c r="G12621"/>
      <c r="H12621"/>
      <c r="I12621"/>
      <c r="J12621"/>
      <c r="U12621" s="43"/>
      <c r="AE12621"/>
    </row>
    <row r="12622" spans="1:31">
      <c r="A12622">
        <v>30600</v>
      </c>
      <c r="B12622" t="s">
        <v>11111</v>
      </c>
      <c r="C12622" t="s">
        <v>33480</v>
      </c>
      <c r="D12622" t="s">
        <v>33476</v>
      </c>
      <c r="E12622"/>
      <c r="F12622"/>
      <c r="G12622"/>
      <c r="H12622"/>
      <c r="I12622"/>
      <c r="J12622"/>
      <c r="U12622" s="43"/>
      <c r="AE12622"/>
    </row>
    <row r="12623" spans="1:31">
      <c r="A12623">
        <v>30360</v>
      </c>
      <c r="B12623" t="s">
        <v>11112</v>
      </c>
      <c r="C12623" t="s">
        <v>33480</v>
      </c>
      <c r="D12623" t="s">
        <v>33476</v>
      </c>
      <c r="E12623"/>
      <c r="F12623"/>
      <c r="G12623"/>
      <c r="H12623"/>
      <c r="I12623"/>
      <c r="J12623"/>
      <c r="U12623" s="43"/>
      <c r="AE12623"/>
    </row>
    <row r="12624" spans="1:31">
      <c r="A12624">
        <v>30260</v>
      </c>
      <c r="B12624" t="s">
        <v>11113</v>
      </c>
      <c r="C12624" t="s">
        <v>33480</v>
      </c>
      <c r="D12624" t="s">
        <v>33476</v>
      </c>
      <c r="E12624"/>
      <c r="F12624"/>
      <c r="G12624"/>
      <c r="H12624"/>
      <c r="I12624"/>
      <c r="J12624"/>
      <c r="U12624" s="43"/>
      <c r="AE12624"/>
    </row>
    <row r="12625" spans="1:31">
      <c r="A12625">
        <v>30120</v>
      </c>
      <c r="B12625" t="s">
        <v>11114</v>
      </c>
      <c r="C12625" t="s">
        <v>33477</v>
      </c>
      <c r="D12625" t="s">
        <v>33476</v>
      </c>
      <c r="E12625"/>
      <c r="F12625"/>
      <c r="G12625"/>
      <c r="H12625"/>
      <c r="I12625"/>
      <c r="J12625"/>
      <c r="U12625" s="43"/>
      <c r="AE12625"/>
    </row>
    <row r="12626" spans="1:31">
      <c r="A12626">
        <v>30400</v>
      </c>
      <c r="B12626" t="s">
        <v>11115</v>
      </c>
      <c r="C12626" t="s">
        <v>33480</v>
      </c>
      <c r="D12626" t="s">
        <v>33476</v>
      </c>
      <c r="E12626"/>
      <c r="F12626"/>
      <c r="G12626"/>
      <c r="H12626"/>
      <c r="I12626"/>
      <c r="J12626"/>
      <c r="U12626" s="43"/>
      <c r="AE12626"/>
    </row>
    <row r="12627" spans="1:31">
      <c r="A12627">
        <v>30250</v>
      </c>
      <c r="B12627" t="s">
        <v>11116</v>
      </c>
      <c r="C12627" t="s">
        <v>33480</v>
      </c>
      <c r="D12627" t="s">
        <v>33476</v>
      </c>
      <c r="E12627"/>
      <c r="F12627"/>
      <c r="G12627"/>
      <c r="H12627"/>
      <c r="I12627"/>
      <c r="J12627"/>
      <c r="U12627" s="43"/>
      <c r="AE12627"/>
    </row>
    <row r="12628" spans="1:31">
      <c r="A12628">
        <v>30770</v>
      </c>
      <c r="B12628" t="s">
        <v>11117</v>
      </c>
      <c r="C12628" t="s">
        <v>33477</v>
      </c>
      <c r="D12628" t="s">
        <v>33476</v>
      </c>
      <c r="E12628"/>
      <c r="F12628"/>
      <c r="G12628"/>
      <c r="H12628"/>
      <c r="I12628"/>
      <c r="J12628"/>
      <c r="U12628" s="43"/>
      <c r="AE12628"/>
    </row>
    <row r="12629" spans="1:31">
      <c r="A12629">
        <v>30350</v>
      </c>
      <c r="B12629" t="s">
        <v>11118</v>
      </c>
      <c r="C12629" t="s">
        <v>33480</v>
      </c>
      <c r="D12629" t="s">
        <v>33476</v>
      </c>
      <c r="E12629"/>
      <c r="F12629"/>
      <c r="G12629"/>
      <c r="H12629"/>
      <c r="I12629"/>
      <c r="J12629"/>
      <c r="U12629" s="43"/>
      <c r="AE12629"/>
    </row>
    <row r="12630" spans="1:31">
      <c r="A12630">
        <v>30330</v>
      </c>
      <c r="B12630" t="s">
        <v>11119</v>
      </c>
      <c r="C12630" t="s">
        <v>33480</v>
      </c>
      <c r="D12630" t="s">
        <v>33476</v>
      </c>
      <c r="E12630"/>
      <c r="F12630"/>
      <c r="G12630"/>
      <c r="H12630"/>
      <c r="I12630"/>
      <c r="J12630"/>
      <c r="U12630" s="43"/>
      <c r="AE12630"/>
    </row>
    <row r="12631" spans="1:31">
      <c r="A12631">
        <v>30230</v>
      </c>
      <c r="B12631" t="s">
        <v>11120</v>
      </c>
      <c r="C12631" t="s">
        <v>33480</v>
      </c>
      <c r="D12631" t="s">
        <v>33476</v>
      </c>
      <c r="E12631"/>
      <c r="F12631"/>
      <c r="G12631"/>
      <c r="H12631"/>
      <c r="I12631"/>
      <c r="J12631"/>
      <c r="U12631" s="43"/>
      <c r="AE12631"/>
    </row>
    <row r="12632" spans="1:31">
      <c r="A12632">
        <v>31230</v>
      </c>
      <c r="B12632" t="s">
        <v>11121</v>
      </c>
      <c r="C12632" t="s">
        <v>33480</v>
      </c>
      <c r="D12632" t="s">
        <v>33476</v>
      </c>
      <c r="E12632"/>
      <c r="F12632"/>
      <c r="G12632"/>
      <c r="H12632"/>
      <c r="I12632"/>
      <c r="J12632"/>
      <c r="U12632" s="43"/>
      <c r="AE12632"/>
    </row>
    <row r="12633" spans="1:31">
      <c r="A12633">
        <v>31550</v>
      </c>
      <c r="B12633" t="s">
        <v>11122</v>
      </c>
      <c r="C12633" t="s">
        <v>33480</v>
      </c>
      <c r="D12633" t="s">
        <v>33476</v>
      </c>
      <c r="E12633"/>
      <c r="F12633"/>
      <c r="G12633"/>
      <c r="H12633"/>
      <c r="I12633"/>
      <c r="J12633"/>
      <c r="U12633" s="43"/>
      <c r="AE12633"/>
    </row>
    <row r="12634" spans="1:31">
      <c r="A12634">
        <v>31280</v>
      </c>
      <c r="B12634" t="s">
        <v>11123</v>
      </c>
      <c r="C12634" t="s">
        <v>33480</v>
      </c>
      <c r="D12634" t="e">
        <v>#N/A</v>
      </c>
      <c r="E12634"/>
      <c r="F12634"/>
      <c r="G12634"/>
      <c r="H12634"/>
      <c r="I12634"/>
      <c r="J12634"/>
      <c r="U12634" s="43"/>
      <c r="AE12634"/>
    </row>
    <row r="12635" spans="1:31">
      <c r="A12635">
        <v>31450</v>
      </c>
      <c r="B12635" t="s">
        <v>11124</v>
      </c>
      <c r="C12635" t="s">
        <v>33480</v>
      </c>
      <c r="D12635" t="s">
        <v>33476</v>
      </c>
      <c r="E12635"/>
      <c r="F12635"/>
      <c r="G12635"/>
      <c r="H12635"/>
      <c r="I12635"/>
      <c r="J12635"/>
      <c r="U12635" s="43"/>
      <c r="AE12635"/>
    </row>
    <row r="12636" spans="1:31">
      <c r="A12636">
        <v>31420</v>
      </c>
      <c r="B12636" t="s">
        <v>11125</v>
      </c>
      <c r="C12636" t="s">
        <v>33477</v>
      </c>
      <c r="D12636" t="s">
        <v>33476</v>
      </c>
      <c r="E12636"/>
      <c r="F12636"/>
      <c r="G12636"/>
      <c r="H12636"/>
      <c r="I12636"/>
      <c r="J12636"/>
      <c r="U12636" s="43"/>
      <c r="AE12636"/>
    </row>
    <row r="12637" spans="1:31">
      <c r="A12637">
        <v>31460</v>
      </c>
      <c r="B12637" t="s">
        <v>11126</v>
      </c>
      <c r="C12637" t="s">
        <v>33480</v>
      </c>
      <c r="D12637" t="s">
        <v>33476</v>
      </c>
      <c r="E12637"/>
      <c r="F12637"/>
      <c r="G12637"/>
      <c r="H12637"/>
      <c r="I12637"/>
      <c r="J12637"/>
      <c r="U12637" s="43"/>
      <c r="AE12637"/>
    </row>
    <row r="12638" spans="1:31">
      <c r="A12638">
        <v>31230</v>
      </c>
      <c r="B12638" t="s">
        <v>11127</v>
      </c>
      <c r="C12638" t="s">
        <v>33480</v>
      </c>
      <c r="D12638" t="s">
        <v>33476</v>
      </c>
      <c r="E12638"/>
      <c r="F12638"/>
      <c r="G12638"/>
      <c r="H12638"/>
      <c r="I12638"/>
      <c r="J12638"/>
      <c r="U12638" s="43"/>
      <c r="AE12638"/>
    </row>
    <row r="12639" spans="1:31">
      <c r="A12639">
        <v>31230</v>
      </c>
      <c r="B12639" t="s">
        <v>11128</v>
      </c>
      <c r="C12639" t="s">
        <v>33480</v>
      </c>
      <c r="D12639" t="s">
        <v>33476</v>
      </c>
      <c r="E12639"/>
      <c r="F12639"/>
      <c r="G12639"/>
      <c r="H12639"/>
      <c r="I12639"/>
      <c r="J12639"/>
      <c r="U12639" s="43"/>
      <c r="AE12639"/>
    </row>
    <row r="12640" spans="1:31">
      <c r="A12640">
        <v>31510</v>
      </c>
      <c r="B12640" t="s">
        <v>11129</v>
      </c>
      <c r="C12640" t="s">
        <v>33477</v>
      </c>
      <c r="D12640" t="s">
        <v>33476</v>
      </c>
      <c r="E12640"/>
      <c r="F12640"/>
      <c r="G12640"/>
      <c r="H12640"/>
      <c r="I12640"/>
      <c r="J12640"/>
      <c r="U12640" s="43"/>
      <c r="AE12640"/>
    </row>
    <row r="12641" spans="1:31">
      <c r="A12641">
        <v>31110</v>
      </c>
      <c r="B12641" t="s">
        <v>5081</v>
      </c>
      <c r="C12641" t="s">
        <v>33478</v>
      </c>
      <c r="D12641" t="s">
        <v>33476</v>
      </c>
      <c r="E12641"/>
      <c r="F12641"/>
      <c r="G12641"/>
      <c r="H12641"/>
      <c r="I12641"/>
      <c r="J12641"/>
      <c r="U12641" s="43"/>
      <c r="AE12641"/>
    </row>
    <row r="12642" spans="1:31">
      <c r="A12642">
        <v>31160</v>
      </c>
      <c r="B12642" t="s">
        <v>11130</v>
      </c>
      <c r="C12642" t="s">
        <v>33477</v>
      </c>
      <c r="D12642" t="s">
        <v>33476</v>
      </c>
      <c r="E12642"/>
      <c r="F12642"/>
      <c r="G12642"/>
      <c r="H12642"/>
      <c r="I12642"/>
      <c r="J12642"/>
      <c r="U12642" s="43"/>
      <c r="AE12642"/>
    </row>
    <row r="12643" spans="1:31">
      <c r="A12643">
        <v>31160</v>
      </c>
      <c r="B12643" t="s">
        <v>11131</v>
      </c>
      <c r="C12643" t="s">
        <v>33477</v>
      </c>
      <c r="D12643" t="s">
        <v>33476</v>
      </c>
      <c r="E12643"/>
      <c r="F12643"/>
      <c r="G12643"/>
      <c r="H12643"/>
      <c r="I12643"/>
      <c r="J12643"/>
      <c r="U12643" s="43"/>
      <c r="AE12643"/>
    </row>
    <row r="12644" spans="1:31">
      <c r="A12644">
        <v>31210</v>
      </c>
      <c r="B12644" t="s">
        <v>11132</v>
      </c>
      <c r="C12644" t="s">
        <v>33477</v>
      </c>
      <c r="D12644" t="s">
        <v>33482</v>
      </c>
      <c r="E12644"/>
      <c r="F12644"/>
      <c r="G12644"/>
      <c r="H12644"/>
      <c r="I12644"/>
      <c r="J12644"/>
      <c r="U12644" s="43"/>
      <c r="AE12644"/>
    </row>
    <row r="12645" spans="1:31">
      <c r="A12645">
        <v>31160</v>
      </c>
      <c r="B12645" t="s">
        <v>11133</v>
      </c>
      <c r="C12645" t="s">
        <v>33477</v>
      </c>
      <c r="D12645" t="s">
        <v>33476</v>
      </c>
      <c r="E12645"/>
      <c r="F12645"/>
      <c r="G12645"/>
      <c r="H12645"/>
      <c r="I12645"/>
      <c r="J12645"/>
      <c r="U12645" s="43"/>
      <c r="AE12645"/>
    </row>
    <row r="12646" spans="1:31">
      <c r="A12646">
        <v>31440</v>
      </c>
      <c r="B12646" t="s">
        <v>11134</v>
      </c>
      <c r="C12646" t="s">
        <v>33478</v>
      </c>
      <c r="D12646" t="s">
        <v>33476</v>
      </c>
      <c r="E12646"/>
      <c r="F12646"/>
      <c r="G12646"/>
      <c r="H12646"/>
      <c r="I12646"/>
      <c r="J12646"/>
      <c r="U12646" s="43"/>
      <c r="AE12646"/>
    </row>
    <row r="12647" spans="1:31">
      <c r="A12647">
        <v>31440</v>
      </c>
      <c r="B12647" t="s">
        <v>11135</v>
      </c>
      <c r="C12647" t="s">
        <v>33478</v>
      </c>
      <c r="D12647" t="s">
        <v>33476</v>
      </c>
      <c r="E12647"/>
      <c r="F12647"/>
      <c r="G12647"/>
      <c r="H12647"/>
      <c r="I12647"/>
      <c r="J12647"/>
      <c r="U12647" s="43"/>
      <c r="AE12647"/>
    </row>
    <row r="12648" spans="1:31">
      <c r="A12648">
        <v>31360</v>
      </c>
      <c r="B12648" t="s">
        <v>11136</v>
      </c>
      <c r="C12648" t="s">
        <v>33477</v>
      </c>
      <c r="D12648" t="s">
        <v>33476</v>
      </c>
      <c r="E12648"/>
      <c r="F12648"/>
      <c r="G12648"/>
      <c r="H12648"/>
      <c r="I12648"/>
      <c r="J12648"/>
      <c r="U12648" s="43"/>
      <c r="AE12648"/>
    </row>
    <row r="12649" spans="1:31">
      <c r="A12649">
        <v>31110</v>
      </c>
      <c r="B12649" t="s">
        <v>11137</v>
      </c>
      <c r="C12649" t="s">
        <v>33478</v>
      </c>
      <c r="D12649" t="s">
        <v>33476</v>
      </c>
      <c r="E12649"/>
      <c r="F12649"/>
      <c r="G12649"/>
      <c r="H12649"/>
      <c r="I12649"/>
      <c r="J12649"/>
      <c r="U12649" s="43"/>
      <c r="AE12649"/>
    </row>
    <row r="12650" spans="1:31">
      <c r="A12650">
        <v>31160</v>
      </c>
      <c r="B12650" t="s">
        <v>11138</v>
      </c>
      <c r="C12650" t="s">
        <v>33477</v>
      </c>
      <c r="D12650" t="s">
        <v>33476</v>
      </c>
      <c r="E12650"/>
      <c r="F12650"/>
      <c r="G12650"/>
      <c r="H12650"/>
      <c r="I12650"/>
      <c r="J12650"/>
      <c r="U12650" s="43"/>
      <c r="AE12650"/>
    </row>
    <row r="12651" spans="1:31">
      <c r="A12651">
        <v>31800</v>
      </c>
      <c r="B12651" t="s">
        <v>11139</v>
      </c>
      <c r="C12651" t="s">
        <v>33477</v>
      </c>
      <c r="D12651" t="s">
        <v>33476</v>
      </c>
      <c r="E12651"/>
      <c r="F12651"/>
      <c r="G12651"/>
      <c r="H12651"/>
      <c r="I12651"/>
      <c r="J12651"/>
      <c r="U12651" s="43"/>
      <c r="AE12651"/>
    </row>
    <row r="12652" spans="1:31">
      <c r="A12652">
        <v>31140</v>
      </c>
      <c r="B12652" t="s">
        <v>11140</v>
      </c>
      <c r="C12652" t="s">
        <v>33480</v>
      </c>
      <c r="D12652" t="s">
        <v>33482</v>
      </c>
      <c r="E12652"/>
      <c r="F12652"/>
      <c r="G12652"/>
      <c r="H12652"/>
      <c r="I12652"/>
      <c r="J12652"/>
      <c r="U12652" s="43"/>
      <c r="AE12652"/>
    </row>
    <row r="12653" spans="1:31">
      <c r="A12653">
        <v>31420</v>
      </c>
      <c r="B12653" t="s">
        <v>7637</v>
      </c>
      <c r="C12653" t="s">
        <v>33477</v>
      </c>
      <c r="D12653" t="s">
        <v>33476</v>
      </c>
      <c r="E12653"/>
      <c r="F12653"/>
      <c r="G12653"/>
      <c r="H12653"/>
      <c r="I12653"/>
      <c r="J12653"/>
      <c r="U12653" s="43"/>
      <c r="AE12653"/>
    </row>
    <row r="12654" spans="1:31">
      <c r="A12654">
        <v>31190</v>
      </c>
      <c r="B12654" t="s">
        <v>11141</v>
      </c>
      <c r="C12654" t="s">
        <v>33480</v>
      </c>
      <c r="D12654" t="s">
        <v>33476</v>
      </c>
      <c r="E12654"/>
      <c r="F12654"/>
      <c r="G12654"/>
      <c r="H12654"/>
      <c r="I12654"/>
      <c r="J12654"/>
      <c r="U12654" s="43"/>
      <c r="AE12654"/>
    </row>
    <row r="12655" spans="1:31">
      <c r="A12655">
        <v>31320</v>
      </c>
      <c r="B12655" t="s">
        <v>11142</v>
      </c>
      <c r="C12655" t="s">
        <v>33480</v>
      </c>
      <c r="D12655" t="e">
        <v>#N/A</v>
      </c>
      <c r="E12655"/>
      <c r="F12655"/>
      <c r="G12655"/>
      <c r="H12655"/>
      <c r="I12655"/>
      <c r="J12655"/>
      <c r="U12655" s="43"/>
      <c r="AE12655"/>
    </row>
    <row r="12656" spans="1:31">
      <c r="A12656">
        <v>31460</v>
      </c>
      <c r="B12656" t="s">
        <v>11143</v>
      </c>
      <c r="C12656" t="s">
        <v>33480</v>
      </c>
      <c r="D12656" t="s">
        <v>33476</v>
      </c>
      <c r="E12656"/>
      <c r="F12656"/>
      <c r="G12656"/>
      <c r="H12656"/>
      <c r="I12656"/>
      <c r="J12656"/>
      <c r="U12656" s="43"/>
      <c r="AE12656"/>
    </row>
    <row r="12657" spans="1:31">
      <c r="A12657">
        <v>31190</v>
      </c>
      <c r="B12657" t="s">
        <v>11144</v>
      </c>
      <c r="C12657" t="s">
        <v>33480</v>
      </c>
      <c r="D12657" t="s">
        <v>33476</v>
      </c>
      <c r="E12657"/>
      <c r="F12657"/>
      <c r="G12657"/>
      <c r="H12657"/>
      <c r="I12657"/>
      <c r="J12657"/>
      <c r="U12657" s="43"/>
      <c r="AE12657"/>
    </row>
    <row r="12658" spans="1:31">
      <c r="A12658">
        <v>31420</v>
      </c>
      <c r="B12658" t="s">
        <v>11145</v>
      </c>
      <c r="C12658" t="s">
        <v>33477</v>
      </c>
      <c r="D12658" t="s">
        <v>33476</v>
      </c>
      <c r="E12658"/>
      <c r="F12658"/>
      <c r="G12658"/>
      <c r="H12658"/>
      <c r="I12658"/>
      <c r="J12658"/>
      <c r="U12658" s="43"/>
      <c r="AE12658"/>
    </row>
    <row r="12659" spans="1:31">
      <c r="A12659">
        <v>31570</v>
      </c>
      <c r="B12659" t="s">
        <v>11146</v>
      </c>
      <c r="C12659" t="s">
        <v>33480</v>
      </c>
      <c r="D12659" t="s">
        <v>33476</v>
      </c>
      <c r="E12659"/>
      <c r="F12659"/>
      <c r="G12659"/>
      <c r="H12659"/>
      <c r="I12659"/>
      <c r="J12659"/>
      <c r="U12659" s="43"/>
      <c r="AE12659"/>
    </row>
    <row r="12660" spans="1:31">
      <c r="A12660">
        <v>31260</v>
      </c>
      <c r="B12660" t="s">
        <v>11147</v>
      </c>
      <c r="C12660" t="s">
        <v>33480</v>
      </c>
      <c r="D12660" t="s">
        <v>33476</v>
      </c>
      <c r="E12660"/>
      <c r="F12660"/>
      <c r="G12660"/>
      <c r="H12660"/>
      <c r="I12660"/>
      <c r="J12660"/>
      <c r="U12660" s="43"/>
      <c r="AE12660"/>
    </row>
    <row r="12661" spans="1:31">
      <c r="A12661">
        <v>31210</v>
      </c>
      <c r="B12661" t="s">
        <v>11148</v>
      </c>
      <c r="C12661" t="s">
        <v>33477</v>
      </c>
      <c r="D12661" t="s">
        <v>33482</v>
      </c>
      <c r="E12661"/>
      <c r="F12661"/>
      <c r="G12661"/>
      <c r="H12661"/>
      <c r="I12661"/>
      <c r="J12661"/>
      <c r="U12661" s="43"/>
      <c r="AE12661"/>
    </row>
    <row r="12662" spans="1:31">
      <c r="A12662">
        <v>31840</v>
      </c>
      <c r="B12662" t="s">
        <v>11149</v>
      </c>
      <c r="C12662" t="s">
        <v>33480</v>
      </c>
      <c r="D12662" t="e">
        <v>#N/A</v>
      </c>
      <c r="E12662"/>
      <c r="F12662"/>
      <c r="G12662"/>
      <c r="H12662"/>
      <c r="I12662"/>
      <c r="J12662"/>
      <c r="U12662" s="43"/>
      <c r="AE12662"/>
    </row>
    <row r="12663" spans="1:31">
      <c r="A12663">
        <v>31190</v>
      </c>
      <c r="B12663" t="s">
        <v>11150</v>
      </c>
      <c r="C12663" t="s">
        <v>33480</v>
      </c>
      <c r="D12663" t="s">
        <v>33476</v>
      </c>
      <c r="E12663"/>
      <c r="F12663"/>
      <c r="G12663"/>
      <c r="H12663"/>
      <c r="I12663"/>
      <c r="J12663"/>
      <c r="U12663" s="43"/>
      <c r="AE12663"/>
    </row>
    <row r="12664" spans="1:31">
      <c r="A12664">
        <v>31360</v>
      </c>
      <c r="B12664" t="s">
        <v>11151</v>
      </c>
      <c r="C12664" t="s">
        <v>33477</v>
      </c>
      <c r="D12664" t="s">
        <v>33476</v>
      </c>
      <c r="E12664"/>
      <c r="F12664"/>
      <c r="G12664"/>
      <c r="H12664"/>
      <c r="I12664"/>
      <c r="J12664"/>
      <c r="U12664" s="43"/>
      <c r="AE12664"/>
    </row>
    <row r="12665" spans="1:31">
      <c r="A12665">
        <v>31320</v>
      </c>
      <c r="B12665" t="s">
        <v>11152</v>
      </c>
      <c r="C12665" t="s">
        <v>33480</v>
      </c>
      <c r="D12665" t="e">
        <v>#N/A</v>
      </c>
      <c r="E12665"/>
      <c r="F12665"/>
      <c r="G12665"/>
      <c r="H12665"/>
      <c r="I12665"/>
      <c r="J12665"/>
      <c r="U12665" s="43"/>
      <c r="AE12665"/>
    </row>
    <row r="12666" spans="1:31">
      <c r="A12666">
        <v>31650</v>
      </c>
      <c r="B12666" t="s">
        <v>11153</v>
      </c>
      <c r="C12666" t="s">
        <v>33480</v>
      </c>
      <c r="D12666" t="s">
        <v>33476</v>
      </c>
      <c r="E12666"/>
      <c r="F12666"/>
      <c r="G12666"/>
      <c r="H12666"/>
      <c r="I12666"/>
      <c r="J12666"/>
      <c r="U12666" s="43"/>
      <c r="AE12666"/>
    </row>
    <row r="12667" spans="1:31">
      <c r="A12667">
        <v>31290</v>
      </c>
      <c r="B12667" t="s">
        <v>11154</v>
      </c>
      <c r="C12667" t="s">
        <v>33480</v>
      </c>
      <c r="D12667" t="s">
        <v>33476</v>
      </c>
      <c r="E12667"/>
      <c r="F12667"/>
      <c r="G12667"/>
      <c r="H12667"/>
      <c r="I12667"/>
      <c r="J12667"/>
      <c r="U12667" s="43"/>
      <c r="AE12667"/>
    </row>
    <row r="12668" spans="1:31">
      <c r="A12668">
        <v>31380</v>
      </c>
      <c r="B12668" t="s">
        <v>11155</v>
      </c>
      <c r="C12668" t="s">
        <v>33480</v>
      </c>
      <c r="D12668" t="s">
        <v>33476</v>
      </c>
      <c r="E12668"/>
      <c r="F12668"/>
      <c r="G12668"/>
      <c r="H12668"/>
      <c r="I12668"/>
      <c r="J12668"/>
      <c r="U12668" s="43"/>
      <c r="AE12668"/>
    </row>
    <row r="12669" spans="1:31">
      <c r="A12669">
        <v>31420</v>
      </c>
      <c r="B12669" t="s">
        <v>11156</v>
      </c>
      <c r="C12669" t="s">
        <v>33477</v>
      </c>
      <c r="D12669" t="s">
        <v>33476</v>
      </c>
      <c r="E12669"/>
      <c r="F12669"/>
      <c r="G12669"/>
      <c r="H12669"/>
      <c r="I12669"/>
      <c r="J12669"/>
      <c r="U12669" s="43"/>
      <c r="AE12669"/>
    </row>
    <row r="12670" spans="1:31">
      <c r="A12670">
        <v>31440</v>
      </c>
      <c r="B12670" t="s">
        <v>11157</v>
      </c>
      <c r="C12670" t="s">
        <v>33478</v>
      </c>
      <c r="D12670" t="s">
        <v>33476</v>
      </c>
      <c r="E12670"/>
      <c r="F12670"/>
      <c r="G12670"/>
      <c r="H12670"/>
      <c r="I12670"/>
      <c r="J12670"/>
      <c r="U12670" s="43"/>
      <c r="AE12670"/>
    </row>
    <row r="12671" spans="1:31">
      <c r="A12671">
        <v>31510</v>
      </c>
      <c r="B12671" t="s">
        <v>11158</v>
      </c>
      <c r="C12671" t="s">
        <v>33477</v>
      </c>
      <c r="D12671" t="s">
        <v>33476</v>
      </c>
      <c r="E12671"/>
      <c r="F12671"/>
      <c r="G12671"/>
      <c r="H12671"/>
      <c r="I12671"/>
      <c r="J12671"/>
      <c r="U12671" s="43"/>
      <c r="AE12671"/>
    </row>
    <row r="12672" spans="1:31">
      <c r="A12672">
        <v>31110</v>
      </c>
      <c r="B12672" t="s">
        <v>11159</v>
      </c>
      <c r="C12672" t="s">
        <v>33478</v>
      </c>
      <c r="D12672" t="s">
        <v>33476</v>
      </c>
      <c r="E12672"/>
      <c r="F12672"/>
      <c r="G12672"/>
      <c r="H12672"/>
      <c r="I12672"/>
      <c r="J12672"/>
      <c r="U12672" s="43"/>
      <c r="AE12672"/>
    </row>
    <row r="12673" spans="1:31">
      <c r="A12673">
        <v>31110</v>
      </c>
      <c r="B12673" t="s">
        <v>11159</v>
      </c>
      <c r="C12673" t="s">
        <v>33478</v>
      </c>
      <c r="D12673" t="s">
        <v>33476</v>
      </c>
      <c r="E12673"/>
      <c r="F12673"/>
      <c r="G12673"/>
      <c r="H12673"/>
      <c r="I12673"/>
      <c r="J12673"/>
      <c r="U12673" s="43"/>
      <c r="AE12673"/>
    </row>
    <row r="12674" spans="1:31">
      <c r="A12674">
        <v>31580</v>
      </c>
      <c r="B12674" t="s">
        <v>11160</v>
      </c>
      <c r="C12674" t="s">
        <v>33477</v>
      </c>
      <c r="D12674" t="s">
        <v>33476</v>
      </c>
      <c r="E12674"/>
      <c r="F12674"/>
      <c r="G12674"/>
      <c r="H12674"/>
      <c r="I12674"/>
      <c r="J12674"/>
      <c r="U12674" s="43"/>
      <c r="AE12674"/>
    </row>
    <row r="12675" spans="1:31">
      <c r="A12675">
        <v>31130</v>
      </c>
      <c r="B12675" t="s">
        <v>11161</v>
      </c>
      <c r="C12675" t="s">
        <v>33480</v>
      </c>
      <c r="D12675" t="s">
        <v>33476</v>
      </c>
      <c r="E12675"/>
      <c r="F12675"/>
      <c r="G12675"/>
      <c r="H12675"/>
      <c r="I12675"/>
      <c r="J12675"/>
      <c r="U12675" s="43"/>
      <c r="AE12675"/>
    </row>
    <row r="12676" spans="1:31">
      <c r="A12676">
        <v>31510</v>
      </c>
      <c r="B12676" t="s">
        <v>11162</v>
      </c>
      <c r="C12676" t="s">
        <v>33477</v>
      </c>
      <c r="D12676" t="s">
        <v>33476</v>
      </c>
      <c r="E12676"/>
      <c r="F12676"/>
      <c r="G12676"/>
      <c r="H12676"/>
      <c r="I12676"/>
      <c r="J12676"/>
      <c r="U12676" s="43"/>
      <c r="AE12676"/>
    </row>
    <row r="12677" spans="1:31">
      <c r="A12677">
        <v>31440</v>
      </c>
      <c r="B12677" t="s">
        <v>11163</v>
      </c>
      <c r="C12677" t="s">
        <v>33478</v>
      </c>
      <c r="D12677" t="s">
        <v>33476</v>
      </c>
      <c r="E12677"/>
      <c r="F12677"/>
      <c r="G12677"/>
      <c r="H12677"/>
      <c r="I12677"/>
      <c r="J12677"/>
      <c r="U12677" s="43"/>
      <c r="AE12677"/>
    </row>
    <row r="12678" spans="1:31">
      <c r="A12678">
        <v>31310</v>
      </c>
      <c r="B12678" t="s">
        <v>11164</v>
      </c>
      <c r="C12678" t="s">
        <v>33480</v>
      </c>
      <c r="D12678" t="s">
        <v>33476</v>
      </c>
      <c r="E12678"/>
      <c r="F12678"/>
      <c r="G12678"/>
      <c r="H12678"/>
      <c r="I12678"/>
      <c r="J12678"/>
      <c r="U12678" s="43"/>
      <c r="AE12678"/>
    </row>
    <row r="12679" spans="1:31">
      <c r="A12679">
        <v>31450</v>
      </c>
      <c r="B12679" t="s">
        <v>11165</v>
      </c>
      <c r="C12679" t="s">
        <v>33480</v>
      </c>
      <c r="D12679" t="s">
        <v>33476</v>
      </c>
      <c r="E12679"/>
      <c r="F12679"/>
      <c r="G12679"/>
      <c r="H12679"/>
      <c r="I12679"/>
      <c r="J12679"/>
      <c r="U12679" s="43"/>
      <c r="AE12679"/>
    </row>
    <row r="12680" spans="1:31">
      <c r="A12680">
        <v>31380</v>
      </c>
      <c r="B12680" t="s">
        <v>11166</v>
      </c>
      <c r="C12680" t="s">
        <v>33480</v>
      </c>
      <c r="D12680" t="s">
        <v>33476</v>
      </c>
      <c r="E12680"/>
      <c r="F12680"/>
      <c r="G12680"/>
      <c r="H12680"/>
      <c r="I12680"/>
      <c r="J12680"/>
      <c r="U12680" s="43"/>
      <c r="AE12680"/>
    </row>
    <row r="12681" spans="1:31">
      <c r="A12681">
        <v>31360</v>
      </c>
      <c r="B12681" t="s">
        <v>11167</v>
      </c>
      <c r="C12681" t="s">
        <v>33477</v>
      </c>
      <c r="D12681" t="s">
        <v>33476</v>
      </c>
      <c r="E12681"/>
      <c r="F12681"/>
      <c r="G12681"/>
      <c r="H12681"/>
      <c r="I12681"/>
      <c r="J12681"/>
      <c r="U12681" s="43"/>
      <c r="AE12681"/>
    </row>
    <row r="12682" spans="1:31">
      <c r="A12682">
        <v>31370</v>
      </c>
      <c r="B12682" t="s">
        <v>11168</v>
      </c>
      <c r="C12682" t="s">
        <v>33480</v>
      </c>
      <c r="D12682" t="s">
        <v>33476</v>
      </c>
      <c r="E12682"/>
      <c r="F12682"/>
      <c r="G12682"/>
      <c r="H12682"/>
      <c r="I12682"/>
      <c r="J12682"/>
      <c r="U12682" s="43"/>
      <c r="AE12682"/>
    </row>
    <row r="12683" spans="1:31">
      <c r="A12683">
        <v>31870</v>
      </c>
      <c r="B12683" t="s">
        <v>11169</v>
      </c>
      <c r="C12683" t="s">
        <v>33480</v>
      </c>
      <c r="D12683" t="s">
        <v>33476</v>
      </c>
      <c r="E12683"/>
      <c r="F12683"/>
      <c r="G12683"/>
      <c r="H12683"/>
      <c r="I12683"/>
      <c r="J12683"/>
      <c r="U12683" s="43"/>
      <c r="AE12683"/>
    </row>
    <row r="12684" spans="1:31">
      <c r="A12684">
        <v>31850</v>
      </c>
      <c r="B12684" t="s">
        <v>11170</v>
      </c>
      <c r="C12684" t="s">
        <v>33480</v>
      </c>
      <c r="D12684" t="e">
        <v>#N/A</v>
      </c>
      <c r="E12684"/>
      <c r="F12684"/>
      <c r="G12684"/>
      <c r="H12684"/>
      <c r="I12684"/>
      <c r="J12684"/>
      <c r="U12684" s="43"/>
      <c r="AE12684"/>
    </row>
    <row r="12685" spans="1:31">
      <c r="A12685">
        <v>31290</v>
      </c>
      <c r="B12685" t="s">
        <v>11171</v>
      </c>
      <c r="C12685" t="s">
        <v>33480</v>
      </c>
      <c r="D12685" t="s">
        <v>33476</v>
      </c>
      <c r="E12685"/>
      <c r="F12685"/>
      <c r="G12685"/>
      <c r="H12685"/>
      <c r="I12685"/>
      <c r="J12685"/>
      <c r="U12685" s="43"/>
      <c r="AE12685"/>
    </row>
    <row r="12686" spans="1:31">
      <c r="A12686">
        <v>31460</v>
      </c>
      <c r="B12686" t="s">
        <v>11172</v>
      </c>
      <c r="C12686" t="s">
        <v>33480</v>
      </c>
      <c r="D12686" t="s">
        <v>33476</v>
      </c>
      <c r="E12686"/>
      <c r="F12686"/>
      <c r="G12686"/>
      <c r="H12686"/>
      <c r="I12686"/>
      <c r="J12686"/>
      <c r="U12686" s="43"/>
      <c r="AE12686"/>
    </row>
    <row r="12687" spans="1:31">
      <c r="A12687">
        <v>31700</v>
      </c>
      <c r="B12687" t="s">
        <v>11173</v>
      </c>
      <c r="C12687" t="s">
        <v>33480</v>
      </c>
      <c r="D12687" t="e">
        <v>#N/A</v>
      </c>
      <c r="E12687"/>
      <c r="F12687"/>
      <c r="G12687"/>
      <c r="H12687"/>
      <c r="I12687"/>
      <c r="J12687"/>
      <c r="U12687" s="43"/>
      <c r="AE12687"/>
    </row>
    <row r="12688" spans="1:31">
      <c r="A12688">
        <v>31450</v>
      </c>
      <c r="B12688" t="s">
        <v>11174</v>
      </c>
      <c r="C12688" t="s">
        <v>33480</v>
      </c>
      <c r="D12688" t="s">
        <v>33476</v>
      </c>
      <c r="E12688"/>
      <c r="F12688"/>
      <c r="G12688"/>
      <c r="H12688"/>
      <c r="I12688"/>
      <c r="J12688"/>
      <c r="U12688" s="43"/>
      <c r="AE12688"/>
    </row>
    <row r="12689" spans="1:31">
      <c r="A12689">
        <v>31450</v>
      </c>
      <c r="B12689" t="s">
        <v>11175</v>
      </c>
      <c r="C12689" t="s">
        <v>33480</v>
      </c>
      <c r="D12689" t="s">
        <v>33476</v>
      </c>
      <c r="E12689"/>
      <c r="F12689"/>
      <c r="G12689"/>
      <c r="H12689"/>
      <c r="I12689"/>
      <c r="J12689"/>
      <c r="U12689" s="43"/>
      <c r="AE12689"/>
    </row>
    <row r="12690" spans="1:31">
      <c r="A12690">
        <v>31260</v>
      </c>
      <c r="B12690" t="s">
        <v>11176</v>
      </c>
      <c r="C12690" t="s">
        <v>33480</v>
      </c>
      <c r="D12690" t="s">
        <v>33476</v>
      </c>
      <c r="E12690"/>
      <c r="F12690"/>
      <c r="G12690"/>
      <c r="H12690"/>
      <c r="I12690"/>
      <c r="J12690"/>
      <c r="U12690" s="43"/>
      <c r="AE12690"/>
    </row>
    <row r="12691" spans="1:31">
      <c r="A12691">
        <v>31540</v>
      </c>
      <c r="B12691" t="s">
        <v>11177</v>
      </c>
      <c r="C12691" t="s">
        <v>33480</v>
      </c>
      <c r="D12691" t="s">
        <v>33476</v>
      </c>
      <c r="E12691"/>
      <c r="F12691"/>
      <c r="G12691"/>
      <c r="H12691"/>
      <c r="I12691"/>
      <c r="J12691"/>
      <c r="U12691" s="43"/>
      <c r="AE12691"/>
    </row>
    <row r="12692" spans="1:31">
      <c r="A12692">
        <v>31530</v>
      </c>
      <c r="B12692" t="s">
        <v>11178</v>
      </c>
      <c r="C12692" t="s">
        <v>33480</v>
      </c>
      <c r="D12692" t="s">
        <v>33476</v>
      </c>
      <c r="E12692"/>
      <c r="F12692"/>
      <c r="G12692"/>
      <c r="H12692"/>
      <c r="I12692"/>
      <c r="J12692"/>
      <c r="U12692" s="43"/>
      <c r="AE12692"/>
    </row>
    <row r="12693" spans="1:31">
      <c r="A12693">
        <v>31480</v>
      </c>
      <c r="B12693" t="s">
        <v>11179</v>
      </c>
      <c r="C12693" t="s">
        <v>33480</v>
      </c>
      <c r="D12693" t="s">
        <v>33476</v>
      </c>
      <c r="E12693"/>
      <c r="F12693"/>
      <c r="G12693"/>
      <c r="H12693"/>
      <c r="I12693"/>
      <c r="J12693"/>
      <c r="U12693" s="43"/>
      <c r="AE12693"/>
    </row>
    <row r="12694" spans="1:31">
      <c r="A12694">
        <v>31420</v>
      </c>
      <c r="B12694" t="s">
        <v>11180</v>
      </c>
      <c r="C12694" t="s">
        <v>33477</v>
      </c>
      <c r="D12694" t="s">
        <v>33476</v>
      </c>
      <c r="E12694"/>
      <c r="F12694"/>
      <c r="G12694"/>
      <c r="H12694"/>
      <c r="I12694"/>
      <c r="J12694"/>
      <c r="U12694" s="43"/>
      <c r="AE12694"/>
    </row>
    <row r="12695" spans="1:31">
      <c r="A12695">
        <v>31110</v>
      </c>
      <c r="B12695" t="s">
        <v>11181</v>
      </c>
      <c r="C12695" t="s">
        <v>33478</v>
      </c>
      <c r="D12695" t="s">
        <v>33476</v>
      </c>
      <c r="E12695"/>
      <c r="F12695"/>
      <c r="G12695"/>
      <c r="H12695"/>
      <c r="I12695"/>
      <c r="J12695"/>
      <c r="U12695" s="43"/>
      <c r="AE12695"/>
    </row>
    <row r="12696" spans="1:31">
      <c r="A12696">
        <v>31370</v>
      </c>
      <c r="B12696" t="s">
        <v>11182</v>
      </c>
      <c r="C12696" t="s">
        <v>33480</v>
      </c>
      <c r="D12696" t="s">
        <v>33476</v>
      </c>
      <c r="E12696"/>
      <c r="F12696"/>
      <c r="G12696"/>
      <c r="H12696"/>
      <c r="I12696"/>
      <c r="J12696"/>
      <c r="U12696" s="43"/>
      <c r="AE12696"/>
    </row>
    <row r="12697" spans="1:31">
      <c r="A12697">
        <v>31660</v>
      </c>
      <c r="B12697" t="s">
        <v>11183</v>
      </c>
      <c r="C12697" t="s">
        <v>33480</v>
      </c>
      <c r="D12697" t="s">
        <v>33476</v>
      </c>
      <c r="E12697"/>
      <c r="F12697"/>
      <c r="G12697"/>
      <c r="H12697"/>
      <c r="I12697"/>
      <c r="J12697"/>
      <c r="U12697" s="43"/>
      <c r="AE12697"/>
    </row>
    <row r="12698" spans="1:31">
      <c r="A12698">
        <v>31440</v>
      </c>
      <c r="B12698" t="s">
        <v>11184</v>
      </c>
      <c r="C12698" t="s">
        <v>33478</v>
      </c>
      <c r="D12698" t="s">
        <v>33476</v>
      </c>
      <c r="E12698"/>
      <c r="F12698"/>
      <c r="G12698"/>
      <c r="H12698"/>
      <c r="I12698"/>
      <c r="J12698"/>
      <c r="U12698" s="43"/>
      <c r="AE12698"/>
    </row>
    <row r="12699" spans="1:31">
      <c r="A12699">
        <v>31110</v>
      </c>
      <c r="B12699" t="s">
        <v>11185</v>
      </c>
      <c r="C12699" t="s">
        <v>33478</v>
      </c>
      <c r="D12699" t="s">
        <v>33476</v>
      </c>
      <c r="E12699"/>
      <c r="F12699"/>
      <c r="G12699"/>
      <c r="H12699"/>
      <c r="I12699"/>
      <c r="J12699"/>
      <c r="U12699" s="43"/>
      <c r="AE12699"/>
    </row>
    <row r="12700" spans="1:31">
      <c r="A12700">
        <v>31700</v>
      </c>
      <c r="B12700" t="s">
        <v>11186</v>
      </c>
      <c r="C12700" t="s">
        <v>33480</v>
      </c>
      <c r="D12700" t="e">
        <v>#N/A</v>
      </c>
      <c r="E12700"/>
      <c r="F12700"/>
      <c r="G12700"/>
      <c r="H12700"/>
      <c r="I12700"/>
      <c r="J12700"/>
      <c r="U12700" s="43"/>
      <c r="AE12700"/>
    </row>
    <row r="12701" spans="1:31">
      <c r="A12701">
        <v>31350</v>
      </c>
      <c r="B12701" t="s">
        <v>11187</v>
      </c>
      <c r="C12701" t="s">
        <v>33477</v>
      </c>
      <c r="D12701" t="s">
        <v>33476</v>
      </c>
      <c r="E12701"/>
      <c r="F12701"/>
      <c r="G12701"/>
      <c r="H12701"/>
      <c r="I12701"/>
      <c r="J12701"/>
      <c r="U12701" s="43"/>
      <c r="AE12701"/>
    </row>
    <row r="12702" spans="1:31">
      <c r="A12702">
        <v>31390</v>
      </c>
      <c r="B12702" t="s">
        <v>11188</v>
      </c>
      <c r="C12702" t="s">
        <v>33480</v>
      </c>
      <c r="D12702" t="s">
        <v>33476</v>
      </c>
      <c r="E12702"/>
      <c r="F12702"/>
      <c r="G12702"/>
      <c r="H12702"/>
      <c r="I12702"/>
      <c r="J12702"/>
      <c r="U12702" s="43"/>
      <c r="AE12702"/>
    </row>
    <row r="12703" spans="1:31">
      <c r="A12703">
        <v>31230</v>
      </c>
      <c r="B12703" t="s">
        <v>11189</v>
      </c>
      <c r="C12703" t="s">
        <v>33480</v>
      </c>
      <c r="D12703" t="s">
        <v>33476</v>
      </c>
      <c r="E12703"/>
      <c r="F12703"/>
      <c r="G12703"/>
      <c r="H12703"/>
      <c r="I12703"/>
      <c r="J12703"/>
      <c r="U12703" s="43"/>
      <c r="AE12703"/>
    </row>
    <row r="12704" spans="1:31">
      <c r="A12704">
        <v>31340</v>
      </c>
      <c r="B12704" t="s">
        <v>11190</v>
      </c>
      <c r="C12704" t="s">
        <v>33480</v>
      </c>
      <c r="D12704" t="s">
        <v>33476</v>
      </c>
      <c r="E12704"/>
      <c r="F12704"/>
      <c r="G12704"/>
      <c r="H12704"/>
      <c r="I12704"/>
      <c r="J12704"/>
      <c r="U12704" s="43"/>
      <c r="AE12704"/>
    </row>
    <row r="12705" spans="1:31">
      <c r="A12705">
        <v>31590</v>
      </c>
      <c r="B12705" t="s">
        <v>11191</v>
      </c>
      <c r="C12705" t="s">
        <v>33480</v>
      </c>
      <c r="D12705" t="s">
        <v>33476</v>
      </c>
      <c r="E12705"/>
      <c r="F12705"/>
      <c r="G12705"/>
      <c r="H12705"/>
      <c r="I12705"/>
      <c r="J12705"/>
      <c r="U12705" s="43"/>
      <c r="AE12705"/>
    </row>
    <row r="12706" spans="1:31">
      <c r="A12706">
        <v>31470</v>
      </c>
      <c r="B12706" t="s">
        <v>11192</v>
      </c>
      <c r="C12706" t="s">
        <v>33480</v>
      </c>
      <c r="D12706" t="s">
        <v>33482</v>
      </c>
      <c r="E12706"/>
      <c r="F12706"/>
      <c r="G12706"/>
      <c r="H12706"/>
      <c r="I12706"/>
      <c r="J12706"/>
      <c r="U12706" s="43"/>
      <c r="AE12706"/>
    </row>
    <row r="12707" spans="1:31">
      <c r="A12707">
        <v>31210</v>
      </c>
      <c r="B12707" t="s">
        <v>11193</v>
      </c>
      <c r="C12707" t="s">
        <v>33477</v>
      </c>
      <c r="D12707" t="s">
        <v>33482</v>
      </c>
      <c r="E12707"/>
      <c r="F12707"/>
      <c r="G12707"/>
      <c r="H12707"/>
      <c r="I12707"/>
      <c r="J12707"/>
      <c r="U12707" s="43"/>
      <c r="AE12707"/>
    </row>
    <row r="12708" spans="1:31">
      <c r="A12708">
        <v>31340</v>
      </c>
      <c r="B12708" t="s">
        <v>11194</v>
      </c>
      <c r="C12708" t="s">
        <v>33480</v>
      </c>
      <c r="D12708" t="s">
        <v>33476</v>
      </c>
      <c r="E12708"/>
      <c r="F12708"/>
      <c r="G12708"/>
      <c r="H12708"/>
      <c r="I12708"/>
      <c r="J12708"/>
      <c r="U12708" s="43"/>
      <c r="AE12708"/>
    </row>
    <row r="12709" spans="1:31">
      <c r="A12709">
        <v>31580</v>
      </c>
      <c r="B12709" t="s">
        <v>11195</v>
      </c>
      <c r="C12709" t="s">
        <v>33477</v>
      </c>
      <c r="D12709" t="s">
        <v>33476</v>
      </c>
      <c r="E12709"/>
      <c r="F12709"/>
      <c r="G12709"/>
      <c r="H12709"/>
      <c r="I12709"/>
      <c r="J12709"/>
      <c r="U12709" s="43"/>
      <c r="AE12709"/>
    </row>
    <row r="12710" spans="1:31">
      <c r="A12710">
        <v>31620</v>
      </c>
      <c r="B12710" t="s">
        <v>11196</v>
      </c>
      <c r="C12710" t="s">
        <v>33480</v>
      </c>
      <c r="D12710" t="s">
        <v>33476</v>
      </c>
      <c r="E12710"/>
      <c r="F12710"/>
      <c r="G12710"/>
      <c r="H12710"/>
      <c r="I12710"/>
      <c r="J12710"/>
      <c r="U12710" s="43"/>
      <c r="AE12710"/>
    </row>
    <row r="12711" spans="1:31">
      <c r="A12711">
        <v>31350</v>
      </c>
      <c r="B12711" t="s">
        <v>11197</v>
      </c>
      <c r="C12711" t="s">
        <v>33477</v>
      </c>
      <c r="D12711" t="s">
        <v>33476</v>
      </c>
      <c r="E12711"/>
      <c r="F12711"/>
      <c r="G12711"/>
      <c r="H12711"/>
      <c r="I12711"/>
      <c r="J12711"/>
      <c r="U12711" s="43"/>
      <c r="AE12711"/>
    </row>
    <row r="12712" spans="1:31">
      <c r="A12712">
        <v>31110</v>
      </c>
      <c r="B12712" t="s">
        <v>11198</v>
      </c>
      <c r="C12712" t="s">
        <v>33478</v>
      </c>
      <c r="D12712" t="s">
        <v>33476</v>
      </c>
      <c r="E12712"/>
      <c r="F12712"/>
      <c r="G12712"/>
      <c r="H12712"/>
      <c r="I12712"/>
      <c r="J12712"/>
      <c r="U12712" s="43"/>
      <c r="AE12712"/>
    </row>
    <row r="12713" spans="1:31">
      <c r="A12713">
        <v>31570</v>
      </c>
      <c r="B12713" t="s">
        <v>11199</v>
      </c>
      <c r="C12713" t="s">
        <v>33480</v>
      </c>
      <c r="D12713" t="s">
        <v>33476</v>
      </c>
      <c r="E12713"/>
      <c r="F12713"/>
      <c r="G12713"/>
      <c r="H12713"/>
      <c r="I12713"/>
      <c r="J12713"/>
      <c r="U12713" s="43"/>
      <c r="AE12713"/>
    </row>
    <row r="12714" spans="1:31">
      <c r="A12714">
        <v>31420</v>
      </c>
      <c r="B12714" t="s">
        <v>11200</v>
      </c>
      <c r="C12714" t="s">
        <v>33477</v>
      </c>
      <c r="D12714" t="s">
        <v>33476</v>
      </c>
      <c r="E12714"/>
      <c r="F12714"/>
      <c r="G12714"/>
      <c r="H12714"/>
      <c r="I12714"/>
      <c r="J12714"/>
      <c r="U12714" s="43"/>
      <c r="AE12714"/>
    </row>
    <row r="12715" spans="1:31">
      <c r="A12715">
        <v>31360</v>
      </c>
      <c r="B12715" t="s">
        <v>11201</v>
      </c>
      <c r="C12715" t="s">
        <v>33477</v>
      </c>
      <c r="D12715" t="s">
        <v>33476</v>
      </c>
      <c r="E12715"/>
      <c r="F12715"/>
      <c r="G12715"/>
      <c r="H12715"/>
      <c r="I12715"/>
      <c r="J12715"/>
      <c r="U12715" s="43"/>
      <c r="AE12715"/>
    </row>
    <row r="12716" spans="1:31">
      <c r="A12716">
        <v>31160</v>
      </c>
      <c r="B12716" t="s">
        <v>11202</v>
      </c>
      <c r="C12716" t="s">
        <v>33477</v>
      </c>
      <c r="D12716" t="s">
        <v>33476</v>
      </c>
      <c r="E12716"/>
      <c r="F12716"/>
      <c r="G12716"/>
      <c r="H12716"/>
      <c r="I12716"/>
      <c r="J12716"/>
      <c r="U12716" s="43"/>
      <c r="AE12716"/>
    </row>
    <row r="12717" spans="1:31">
      <c r="A12717">
        <v>31160</v>
      </c>
      <c r="B12717" t="s">
        <v>11202</v>
      </c>
      <c r="C12717" t="s">
        <v>33477</v>
      </c>
      <c r="D12717" t="s">
        <v>33476</v>
      </c>
      <c r="E12717"/>
      <c r="F12717"/>
      <c r="G12717"/>
      <c r="H12717"/>
      <c r="I12717"/>
      <c r="J12717"/>
      <c r="U12717" s="43"/>
      <c r="AE12717"/>
    </row>
    <row r="12718" spans="1:31">
      <c r="A12718">
        <v>31440</v>
      </c>
      <c r="B12718" t="s">
        <v>11202</v>
      </c>
      <c r="C12718" t="s">
        <v>33478</v>
      </c>
      <c r="D12718" t="s">
        <v>33476</v>
      </c>
      <c r="E12718"/>
      <c r="F12718"/>
      <c r="G12718"/>
      <c r="H12718"/>
      <c r="I12718"/>
      <c r="J12718"/>
      <c r="U12718" s="43"/>
      <c r="AE12718"/>
    </row>
    <row r="12719" spans="1:31">
      <c r="A12719">
        <v>31440</v>
      </c>
      <c r="B12719" t="s">
        <v>11202</v>
      </c>
      <c r="C12719" t="s">
        <v>33478</v>
      </c>
      <c r="D12719" t="s">
        <v>33476</v>
      </c>
      <c r="E12719"/>
      <c r="F12719"/>
      <c r="G12719"/>
      <c r="H12719"/>
      <c r="I12719"/>
      <c r="J12719"/>
      <c r="U12719" s="43"/>
      <c r="AE12719"/>
    </row>
    <row r="12720" spans="1:31">
      <c r="A12720">
        <v>31420</v>
      </c>
      <c r="B12720" t="s">
        <v>11203</v>
      </c>
      <c r="C12720" t="s">
        <v>33477</v>
      </c>
      <c r="D12720" t="s">
        <v>33476</v>
      </c>
      <c r="E12720"/>
      <c r="F12720"/>
      <c r="G12720"/>
      <c r="H12720"/>
      <c r="I12720"/>
      <c r="J12720"/>
      <c r="U12720" s="43"/>
      <c r="AE12720"/>
    </row>
    <row r="12721" spans="1:31">
      <c r="A12721">
        <v>31470</v>
      </c>
      <c r="B12721" t="s">
        <v>11204</v>
      </c>
      <c r="C12721" t="s">
        <v>33480</v>
      </c>
      <c r="D12721" t="s">
        <v>33482</v>
      </c>
      <c r="E12721"/>
      <c r="F12721"/>
      <c r="G12721"/>
      <c r="H12721"/>
      <c r="I12721"/>
      <c r="J12721"/>
      <c r="U12721" s="43"/>
      <c r="AE12721"/>
    </row>
    <row r="12722" spans="1:31">
      <c r="A12722">
        <v>31490</v>
      </c>
      <c r="B12722" t="s">
        <v>11205</v>
      </c>
      <c r="C12722" t="s">
        <v>33480</v>
      </c>
      <c r="D12722" t="s">
        <v>33482</v>
      </c>
      <c r="E12722"/>
      <c r="F12722"/>
      <c r="G12722"/>
      <c r="H12722"/>
      <c r="I12722"/>
      <c r="J12722"/>
      <c r="U12722" s="43"/>
      <c r="AE12722"/>
    </row>
    <row r="12723" spans="1:31">
      <c r="A12723">
        <v>31530</v>
      </c>
      <c r="B12723" t="s">
        <v>11206</v>
      </c>
      <c r="C12723" t="s">
        <v>33480</v>
      </c>
      <c r="D12723" t="s">
        <v>33476</v>
      </c>
      <c r="E12723"/>
      <c r="F12723"/>
      <c r="G12723"/>
      <c r="H12723"/>
      <c r="I12723"/>
      <c r="J12723"/>
      <c r="U12723" s="43"/>
      <c r="AE12723"/>
    </row>
    <row r="12724" spans="1:31">
      <c r="A12724">
        <v>31480</v>
      </c>
      <c r="B12724" t="s">
        <v>11207</v>
      </c>
      <c r="C12724" t="s">
        <v>33480</v>
      </c>
      <c r="D12724" t="s">
        <v>33476</v>
      </c>
      <c r="E12724"/>
      <c r="F12724"/>
      <c r="G12724"/>
      <c r="H12724"/>
      <c r="I12724"/>
      <c r="J12724"/>
      <c r="U12724" s="43"/>
      <c r="AE12724"/>
    </row>
    <row r="12725" spans="1:31">
      <c r="A12725">
        <v>31150</v>
      </c>
      <c r="B12725" t="s">
        <v>11208</v>
      </c>
      <c r="C12725" t="s">
        <v>33480</v>
      </c>
      <c r="D12725" t="s">
        <v>33476</v>
      </c>
      <c r="E12725"/>
      <c r="F12725"/>
      <c r="G12725"/>
      <c r="H12725"/>
      <c r="I12725"/>
      <c r="J12725"/>
      <c r="U12725" s="43"/>
      <c r="AE12725"/>
    </row>
    <row r="12726" spans="1:31">
      <c r="A12726">
        <v>31440</v>
      </c>
      <c r="B12726" t="s">
        <v>11209</v>
      </c>
      <c r="C12726" t="s">
        <v>33478</v>
      </c>
      <c r="D12726" t="s">
        <v>33476</v>
      </c>
      <c r="E12726"/>
      <c r="F12726"/>
      <c r="G12726"/>
      <c r="H12726"/>
      <c r="I12726"/>
      <c r="J12726"/>
      <c r="U12726" s="43"/>
      <c r="AE12726"/>
    </row>
    <row r="12727" spans="1:31">
      <c r="A12727">
        <v>31330</v>
      </c>
      <c r="B12727" t="s">
        <v>11210</v>
      </c>
      <c r="C12727" t="s">
        <v>33480</v>
      </c>
      <c r="D12727" t="s">
        <v>33476</v>
      </c>
      <c r="E12727"/>
      <c r="F12727"/>
      <c r="G12727"/>
      <c r="H12727"/>
      <c r="I12727"/>
      <c r="J12727"/>
      <c r="U12727" s="43"/>
      <c r="AE12727"/>
    </row>
    <row r="12728" spans="1:31">
      <c r="A12728">
        <v>31660</v>
      </c>
      <c r="B12728" t="s">
        <v>11211</v>
      </c>
      <c r="C12728" t="s">
        <v>33480</v>
      </c>
      <c r="D12728" t="s">
        <v>33476</v>
      </c>
      <c r="E12728"/>
      <c r="F12728"/>
      <c r="G12728"/>
      <c r="H12728"/>
      <c r="I12728"/>
      <c r="J12728"/>
      <c r="U12728" s="43"/>
      <c r="AE12728"/>
    </row>
    <row r="12729" spans="1:31">
      <c r="A12729">
        <v>31160</v>
      </c>
      <c r="B12729" t="s">
        <v>11212</v>
      </c>
      <c r="C12729" t="s">
        <v>33477</v>
      </c>
      <c r="D12729" t="s">
        <v>33476</v>
      </c>
      <c r="E12729"/>
      <c r="F12729"/>
      <c r="G12729"/>
      <c r="H12729"/>
      <c r="I12729"/>
      <c r="J12729"/>
      <c r="U12729" s="43"/>
      <c r="AE12729"/>
    </row>
    <row r="12730" spans="1:31">
      <c r="A12730">
        <v>31480</v>
      </c>
      <c r="B12730" t="s">
        <v>11213</v>
      </c>
      <c r="C12730" t="s">
        <v>33480</v>
      </c>
      <c r="D12730" t="s">
        <v>33476</v>
      </c>
      <c r="E12730"/>
      <c r="F12730"/>
      <c r="G12730"/>
      <c r="H12730"/>
      <c r="I12730"/>
      <c r="J12730"/>
      <c r="U12730" s="43"/>
      <c r="AE12730"/>
    </row>
    <row r="12731" spans="1:31">
      <c r="A12731">
        <v>31460</v>
      </c>
      <c r="B12731" t="s">
        <v>11214</v>
      </c>
      <c r="C12731" t="s">
        <v>33480</v>
      </c>
      <c r="D12731" t="s">
        <v>33476</v>
      </c>
      <c r="E12731"/>
      <c r="F12731"/>
      <c r="G12731"/>
      <c r="H12731"/>
      <c r="I12731"/>
      <c r="J12731"/>
      <c r="U12731" s="43"/>
      <c r="AE12731"/>
    </row>
    <row r="12732" spans="1:31">
      <c r="A12732">
        <v>31480</v>
      </c>
      <c r="B12732" t="s">
        <v>11215</v>
      </c>
      <c r="C12732" t="s">
        <v>33480</v>
      </c>
      <c r="D12732" t="s">
        <v>33476</v>
      </c>
      <c r="E12732"/>
      <c r="F12732"/>
      <c r="G12732"/>
      <c r="H12732"/>
      <c r="I12732"/>
      <c r="J12732"/>
      <c r="U12732" s="43"/>
      <c r="AE12732"/>
    </row>
    <row r="12733" spans="1:31">
      <c r="A12733">
        <v>31560</v>
      </c>
      <c r="B12733" t="s">
        <v>11216</v>
      </c>
      <c r="C12733" t="s">
        <v>33480</v>
      </c>
      <c r="D12733" t="s">
        <v>33476</v>
      </c>
      <c r="E12733"/>
      <c r="F12733"/>
      <c r="G12733"/>
      <c r="H12733"/>
      <c r="I12733"/>
      <c r="J12733"/>
      <c r="U12733" s="43"/>
      <c r="AE12733"/>
    </row>
    <row r="12734" spans="1:31">
      <c r="A12734">
        <v>31560</v>
      </c>
      <c r="B12734" t="s">
        <v>4198</v>
      </c>
      <c r="C12734" t="s">
        <v>33480</v>
      </c>
      <c r="D12734" t="s">
        <v>33476</v>
      </c>
      <c r="E12734"/>
      <c r="F12734"/>
      <c r="G12734"/>
      <c r="H12734"/>
      <c r="I12734"/>
      <c r="J12734"/>
      <c r="U12734" s="43"/>
      <c r="AE12734"/>
    </row>
    <row r="12735" spans="1:31">
      <c r="A12735">
        <v>31470</v>
      </c>
      <c r="B12735" t="s">
        <v>11217</v>
      </c>
      <c r="C12735" t="s">
        <v>33480</v>
      </c>
      <c r="D12735" t="s">
        <v>33482</v>
      </c>
      <c r="E12735"/>
      <c r="F12735"/>
      <c r="G12735"/>
      <c r="H12735"/>
      <c r="I12735"/>
      <c r="J12735"/>
      <c r="U12735" s="43"/>
      <c r="AE12735"/>
    </row>
    <row r="12736" spans="1:31">
      <c r="A12736">
        <v>31460</v>
      </c>
      <c r="B12736" t="s">
        <v>11218</v>
      </c>
      <c r="C12736" t="s">
        <v>33480</v>
      </c>
      <c r="D12736" t="s">
        <v>33476</v>
      </c>
      <c r="E12736"/>
      <c r="F12736"/>
      <c r="G12736"/>
      <c r="H12736"/>
      <c r="I12736"/>
      <c r="J12736"/>
      <c r="U12736" s="43"/>
      <c r="AE12736"/>
    </row>
    <row r="12737" spans="1:31">
      <c r="A12737">
        <v>31310</v>
      </c>
      <c r="B12737" t="s">
        <v>11219</v>
      </c>
      <c r="C12737" t="s">
        <v>33480</v>
      </c>
      <c r="D12737" t="s">
        <v>33476</v>
      </c>
      <c r="E12737"/>
      <c r="F12737"/>
      <c r="G12737"/>
      <c r="H12737"/>
      <c r="I12737"/>
      <c r="J12737"/>
      <c r="U12737" s="43"/>
      <c r="AE12737"/>
    </row>
    <row r="12738" spans="1:31">
      <c r="A12738">
        <v>31410</v>
      </c>
      <c r="B12738" t="s">
        <v>11220</v>
      </c>
      <c r="C12738" t="s">
        <v>33480</v>
      </c>
      <c r="D12738" t="s">
        <v>33476</v>
      </c>
      <c r="E12738"/>
      <c r="F12738"/>
      <c r="G12738"/>
      <c r="H12738"/>
      <c r="I12738"/>
      <c r="J12738"/>
      <c r="U12738" s="43"/>
      <c r="AE12738"/>
    </row>
    <row r="12739" spans="1:31">
      <c r="A12739">
        <v>31460</v>
      </c>
      <c r="B12739" t="s">
        <v>11221</v>
      </c>
      <c r="C12739" t="s">
        <v>33480</v>
      </c>
      <c r="D12739" t="s">
        <v>33476</v>
      </c>
      <c r="E12739"/>
      <c r="F12739"/>
      <c r="G12739"/>
      <c r="H12739"/>
      <c r="I12739"/>
      <c r="J12739"/>
      <c r="U12739" s="43"/>
      <c r="AE12739"/>
    </row>
    <row r="12740" spans="1:31">
      <c r="A12740">
        <v>31460</v>
      </c>
      <c r="B12740" t="s">
        <v>11222</v>
      </c>
      <c r="C12740" t="s">
        <v>33480</v>
      </c>
      <c r="D12740" t="s">
        <v>33476</v>
      </c>
      <c r="E12740"/>
      <c r="F12740"/>
      <c r="G12740"/>
      <c r="H12740"/>
      <c r="I12740"/>
      <c r="J12740"/>
      <c r="U12740" s="43"/>
      <c r="AE12740"/>
    </row>
    <row r="12741" spans="1:31">
      <c r="A12741">
        <v>31390</v>
      </c>
      <c r="B12741" t="s">
        <v>11223</v>
      </c>
      <c r="C12741" t="s">
        <v>33480</v>
      </c>
      <c r="D12741" t="s">
        <v>33476</v>
      </c>
      <c r="E12741"/>
      <c r="F12741"/>
      <c r="G12741"/>
      <c r="H12741"/>
      <c r="I12741"/>
      <c r="J12741"/>
      <c r="U12741" s="43"/>
      <c r="AE12741"/>
    </row>
    <row r="12742" spans="1:31">
      <c r="A12742">
        <v>31350</v>
      </c>
      <c r="B12742" t="s">
        <v>11224</v>
      </c>
      <c r="C12742" t="s">
        <v>33477</v>
      </c>
      <c r="D12742" t="s">
        <v>33476</v>
      </c>
      <c r="E12742"/>
      <c r="F12742"/>
      <c r="G12742"/>
      <c r="H12742"/>
      <c r="I12742"/>
      <c r="J12742"/>
      <c r="U12742" s="43"/>
      <c r="AE12742"/>
    </row>
    <row r="12743" spans="1:31">
      <c r="A12743">
        <v>31420</v>
      </c>
      <c r="B12743" t="s">
        <v>11225</v>
      </c>
      <c r="C12743" t="s">
        <v>33477</v>
      </c>
      <c r="D12743" t="s">
        <v>33476</v>
      </c>
      <c r="E12743"/>
      <c r="F12743"/>
      <c r="G12743"/>
      <c r="H12743"/>
      <c r="I12743"/>
      <c r="J12743"/>
      <c r="U12743" s="43"/>
      <c r="AE12743"/>
    </row>
    <row r="12744" spans="1:31">
      <c r="A12744">
        <v>31260</v>
      </c>
      <c r="B12744" t="s">
        <v>11226</v>
      </c>
      <c r="C12744" t="s">
        <v>33480</v>
      </c>
      <c r="D12744" t="s">
        <v>33476</v>
      </c>
      <c r="E12744"/>
      <c r="F12744"/>
      <c r="G12744"/>
      <c r="H12744"/>
      <c r="I12744"/>
      <c r="J12744"/>
      <c r="U12744" s="43"/>
      <c r="AE12744"/>
    </row>
    <row r="12745" spans="1:31">
      <c r="A12745">
        <v>31310</v>
      </c>
      <c r="B12745" t="s">
        <v>11227</v>
      </c>
      <c r="C12745" t="s">
        <v>33480</v>
      </c>
      <c r="D12745" t="s">
        <v>33476</v>
      </c>
      <c r="E12745"/>
      <c r="F12745"/>
      <c r="G12745"/>
      <c r="H12745"/>
      <c r="I12745"/>
      <c r="J12745"/>
      <c r="U12745" s="43"/>
      <c r="AE12745"/>
    </row>
    <row r="12746" spans="1:31">
      <c r="A12746">
        <v>31260</v>
      </c>
      <c r="B12746" t="s">
        <v>11228</v>
      </c>
      <c r="C12746" t="s">
        <v>33480</v>
      </c>
      <c r="D12746" t="s">
        <v>33476</v>
      </c>
      <c r="E12746"/>
      <c r="F12746"/>
      <c r="G12746"/>
      <c r="H12746"/>
      <c r="I12746"/>
      <c r="J12746"/>
      <c r="U12746" s="43"/>
      <c r="AE12746"/>
    </row>
    <row r="12747" spans="1:31">
      <c r="A12747">
        <v>31320</v>
      </c>
      <c r="B12747" t="s">
        <v>11229</v>
      </c>
      <c r="C12747" t="s">
        <v>33480</v>
      </c>
      <c r="D12747" t="e">
        <v>#N/A</v>
      </c>
      <c r="E12747"/>
      <c r="F12747"/>
      <c r="G12747"/>
      <c r="H12747"/>
      <c r="I12747"/>
      <c r="J12747"/>
      <c r="U12747" s="43"/>
      <c r="AE12747"/>
    </row>
    <row r="12748" spans="1:31">
      <c r="A12748">
        <v>31160</v>
      </c>
      <c r="B12748" t="s">
        <v>11230</v>
      </c>
      <c r="C12748" t="s">
        <v>33477</v>
      </c>
      <c r="D12748" t="s">
        <v>33476</v>
      </c>
      <c r="E12748"/>
      <c r="F12748"/>
      <c r="G12748"/>
      <c r="H12748"/>
      <c r="I12748"/>
      <c r="J12748"/>
      <c r="U12748" s="43"/>
      <c r="AE12748"/>
    </row>
    <row r="12749" spans="1:31">
      <c r="A12749">
        <v>31230</v>
      </c>
      <c r="B12749" t="s">
        <v>11231</v>
      </c>
      <c r="C12749" t="s">
        <v>33480</v>
      </c>
      <c r="D12749" t="s">
        <v>33476</v>
      </c>
      <c r="E12749"/>
      <c r="F12749"/>
      <c r="G12749"/>
      <c r="H12749"/>
      <c r="I12749"/>
      <c r="J12749"/>
      <c r="U12749" s="43"/>
      <c r="AE12749"/>
    </row>
    <row r="12750" spans="1:31">
      <c r="A12750">
        <v>31780</v>
      </c>
      <c r="B12750" t="s">
        <v>11232</v>
      </c>
      <c r="C12750" t="s">
        <v>33480</v>
      </c>
      <c r="D12750" t="e">
        <v>#N/A</v>
      </c>
      <c r="E12750"/>
      <c r="F12750"/>
      <c r="G12750"/>
      <c r="H12750"/>
      <c r="I12750"/>
      <c r="J12750"/>
      <c r="U12750" s="43"/>
      <c r="AE12750"/>
    </row>
    <row r="12751" spans="1:31">
      <c r="A12751">
        <v>31180</v>
      </c>
      <c r="B12751" t="s">
        <v>11233</v>
      </c>
      <c r="C12751" t="s">
        <v>33480</v>
      </c>
      <c r="D12751" t="e">
        <v>#N/A</v>
      </c>
      <c r="E12751"/>
      <c r="F12751"/>
      <c r="G12751"/>
      <c r="H12751"/>
      <c r="I12751"/>
      <c r="J12751"/>
      <c r="U12751" s="43"/>
      <c r="AE12751"/>
    </row>
    <row r="12752" spans="1:31">
      <c r="A12752">
        <v>31620</v>
      </c>
      <c r="B12752" t="s">
        <v>11234</v>
      </c>
      <c r="C12752" t="s">
        <v>33480</v>
      </c>
      <c r="D12752" t="s">
        <v>33476</v>
      </c>
      <c r="E12752"/>
      <c r="F12752"/>
      <c r="G12752"/>
      <c r="H12752"/>
      <c r="I12752"/>
      <c r="J12752"/>
      <c r="U12752" s="43"/>
      <c r="AE12752"/>
    </row>
    <row r="12753" spans="1:31">
      <c r="A12753">
        <v>31430</v>
      </c>
      <c r="B12753" t="s">
        <v>11235</v>
      </c>
      <c r="C12753" t="s">
        <v>33480</v>
      </c>
      <c r="D12753" t="s">
        <v>33476</v>
      </c>
      <c r="E12753"/>
      <c r="F12753"/>
      <c r="G12753"/>
      <c r="H12753"/>
      <c r="I12753"/>
      <c r="J12753"/>
      <c r="U12753" s="43"/>
      <c r="AE12753"/>
    </row>
    <row r="12754" spans="1:31">
      <c r="A12754">
        <v>31530</v>
      </c>
      <c r="B12754" t="s">
        <v>11236</v>
      </c>
      <c r="C12754" t="s">
        <v>33480</v>
      </c>
      <c r="D12754" t="s">
        <v>33476</v>
      </c>
      <c r="E12754"/>
      <c r="F12754"/>
      <c r="G12754"/>
      <c r="H12754"/>
      <c r="I12754"/>
      <c r="J12754"/>
      <c r="U12754" s="43"/>
      <c r="AE12754"/>
    </row>
    <row r="12755" spans="1:31">
      <c r="A12755">
        <v>31350</v>
      </c>
      <c r="B12755" t="s">
        <v>11237</v>
      </c>
      <c r="C12755" t="s">
        <v>33477</v>
      </c>
      <c r="D12755" t="s">
        <v>33476</v>
      </c>
      <c r="E12755"/>
      <c r="F12755"/>
      <c r="G12755"/>
      <c r="H12755"/>
      <c r="I12755"/>
      <c r="J12755"/>
      <c r="U12755" s="43"/>
      <c r="AE12755"/>
    </row>
    <row r="12756" spans="1:31">
      <c r="A12756">
        <v>31430</v>
      </c>
      <c r="B12756" t="s">
        <v>11238</v>
      </c>
      <c r="C12756" t="s">
        <v>33480</v>
      </c>
      <c r="D12756" t="s">
        <v>33476</v>
      </c>
      <c r="E12756"/>
      <c r="F12756"/>
      <c r="G12756"/>
      <c r="H12756"/>
      <c r="I12756"/>
      <c r="J12756"/>
      <c r="U12756" s="43"/>
      <c r="AE12756"/>
    </row>
    <row r="12757" spans="1:31">
      <c r="A12757">
        <v>31110</v>
      </c>
      <c r="B12757" t="s">
        <v>11239</v>
      </c>
      <c r="C12757" t="s">
        <v>33478</v>
      </c>
      <c r="D12757" t="s">
        <v>33476</v>
      </c>
      <c r="E12757"/>
      <c r="F12757"/>
      <c r="G12757"/>
      <c r="H12757"/>
      <c r="I12757"/>
      <c r="J12757"/>
      <c r="U12757" s="43"/>
      <c r="AE12757"/>
    </row>
    <row r="12758" spans="1:31">
      <c r="A12758">
        <v>31360</v>
      </c>
      <c r="B12758" t="s">
        <v>11240</v>
      </c>
      <c r="C12758" t="s">
        <v>33477</v>
      </c>
      <c r="D12758" t="s">
        <v>33476</v>
      </c>
      <c r="E12758"/>
      <c r="F12758"/>
      <c r="G12758"/>
      <c r="H12758"/>
      <c r="I12758"/>
      <c r="J12758"/>
      <c r="U12758" s="43"/>
      <c r="AE12758"/>
    </row>
    <row r="12759" spans="1:31">
      <c r="A12759">
        <v>31110</v>
      </c>
      <c r="B12759" t="s">
        <v>11241</v>
      </c>
      <c r="C12759" t="s">
        <v>33478</v>
      </c>
      <c r="D12759" t="s">
        <v>33476</v>
      </c>
      <c r="E12759"/>
      <c r="F12759"/>
      <c r="G12759"/>
      <c r="H12759"/>
      <c r="I12759"/>
      <c r="J12759"/>
      <c r="U12759" s="43"/>
      <c r="AE12759"/>
    </row>
    <row r="12760" spans="1:31">
      <c r="A12760">
        <v>31480</v>
      </c>
      <c r="B12760" t="s">
        <v>11242</v>
      </c>
      <c r="C12760" t="s">
        <v>33480</v>
      </c>
      <c r="D12760" t="s">
        <v>33476</v>
      </c>
      <c r="E12760"/>
      <c r="F12760"/>
      <c r="G12760"/>
      <c r="H12760"/>
      <c r="I12760"/>
      <c r="J12760"/>
      <c r="U12760" s="43"/>
      <c r="AE12760"/>
    </row>
    <row r="12761" spans="1:31">
      <c r="A12761">
        <v>31110</v>
      </c>
      <c r="B12761" t="s">
        <v>11243</v>
      </c>
      <c r="C12761" t="s">
        <v>33478</v>
      </c>
      <c r="D12761" t="s">
        <v>33476</v>
      </c>
      <c r="E12761"/>
      <c r="F12761"/>
      <c r="G12761"/>
      <c r="H12761"/>
      <c r="I12761"/>
      <c r="J12761"/>
      <c r="U12761" s="43"/>
      <c r="AE12761"/>
    </row>
    <row r="12762" spans="1:31">
      <c r="A12762">
        <v>31190</v>
      </c>
      <c r="B12762" t="s">
        <v>11244</v>
      </c>
      <c r="C12762" t="s">
        <v>33480</v>
      </c>
      <c r="D12762" t="s">
        <v>33476</v>
      </c>
      <c r="E12762"/>
      <c r="F12762"/>
      <c r="G12762"/>
      <c r="H12762"/>
      <c r="I12762"/>
      <c r="J12762"/>
      <c r="U12762" s="43"/>
      <c r="AE12762"/>
    </row>
    <row r="12763" spans="1:31">
      <c r="A12763">
        <v>31110</v>
      </c>
      <c r="B12763" t="s">
        <v>11245</v>
      </c>
      <c r="C12763" t="s">
        <v>33478</v>
      </c>
      <c r="D12763" t="s">
        <v>33476</v>
      </c>
      <c r="E12763"/>
      <c r="F12763"/>
      <c r="G12763"/>
      <c r="H12763"/>
      <c r="I12763"/>
      <c r="J12763"/>
      <c r="U12763" s="43"/>
      <c r="AE12763"/>
    </row>
    <row r="12764" spans="1:31">
      <c r="A12764">
        <v>31580</v>
      </c>
      <c r="B12764" t="s">
        <v>11246</v>
      </c>
      <c r="C12764" t="s">
        <v>33477</v>
      </c>
      <c r="D12764" t="s">
        <v>33476</v>
      </c>
      <c r="E12764"/>
      <c r="F12764"/>
      <c r="G12764"/>
      <c r="H12764"/>
      <c r="I12764"/>
      <c r="J12764"/>
      <c r="U12764" s="43"/>
      <c r="AE12764"/>
    </row>
    <row r="12765" spans="1:31">
      <c r="A12765">
        <v>31160</v>
      </c>
      <c r="B12765" t="s">
        <v>11247</v>
      </c>
      <c r="C12765" t="s">
        <v>33477</v>
      </c>
      <c r="D12765" t="s">
        <v>33476</v>
      </c>
      <c r="E12765"/>
      <c r="F12765"/>
      <c r="G12765"/>
      <c r="H12765"/>
      <c r="I12765"/>
      <c r="J12765"/>
      <c r="U12765" s="43"/>
      <c r="AE12765"/>
    </row>
    <row r="12766" spans="1:31">
      <c r="A12766">
        <v>31440</v>
      </c>
      <c r="B12766" t="s">
        <v>11248</v>
      </c>
      <c r="C12766" t="s">
        <v>33478</v>
      </c>
      <c r="D12766" t="s">
        <v>33476</v>
      </c>
      <c r="E12766"/>
      <c r="F12766"/>
      <c r="G12766"/>
      <c r="H12766"/>
      <c r="I12766"/>
      <c r="J12766"/>
      <c r="U12766" s="43"/>
      <c r="AE12766"/>
    </row>
    <row r="12767" spans="1:31">
      <c r="A12767">
        <v>31110</v>
      </c>
      <c r="B12767" t="s">
        <v>11249</v>
      </c>
      <c r="C12767" t="s">
        <v>33478</v>
      </c>
      <c r="D12767" t="s">
        <v>33476</v>
      </c>
      <c r="E12767"/>
      <c r="F12767"/>
      <c r="G12767"/>
      <c r="H12767"/>
      <c r="I12767"/>
      <c r="J12767"/>
      <c r="U12767" s="43"/>
      <c r="AE12767"/>
    </row>
    <row r="12768" spans="1:31">
      <c r="A12768">
        <v>31420</v>
      </c>
      <c r="B12768" t="s">
        <v>11250</v>
      </c>
      <c r="C12768" t="s">
        <v>33477</v>
      </c>
      <c r="D12768" t="s">
        <v>33476</v>
      </c>
      <c r="E12768"/>
      <c r="F12768"/>
      <c r="G12768"/>
      <c r="H12768"/>
      <c r="I12768"/>
      <c r="J12768"/>
      <c r="U12768" s="43"/>
      <c r="AE12768"/>
    </row>
    <row r="12769" spans="1:31">
      <c r="A12769">
        <v>31220</v>
      </c>
      <c r="B12769" t="s">
        <v>11251</v>
      </c>
      <c r="C12769" t="s">
        <v>33480</v>
      </c>
      <c r="D12769" t="s">
        <v>33476</v>
      </c>
      <c r="E12769"/>
      <c r="F12769"/>
      <c r="G12769"/>
      <c r="H12769"/>
      <c r="I12769"/>
      <c r="J12769"/>
      <c r="U12769" s="43"/>
      <c r="AE12769"/>
    </row>
    <row r="12770" spans="1:31">
      <c r="A12770">
        <v>31620</v>
      </c>
      <c r="B12770" t="s">
        <v>11252</v>
      </c>
      <c r="C12770" t="s">
        <v>33480</v>
      </c>
      <c r="D12770" t="s">
        <v>33476</v>
      </c>
      <c r="E12770"/>
      <c r="F12770"/>
      <c r="G12770"/>
      <c r="H12770"/>
      <c r="I12770"/>
      <c r="J12770"/>
      <c r="U12770" s="43"/>
      <c r="AE12770"/>
    </row>
    <row r="12771" spans="1:31">
      <c r="A12771">
        <v>31290</v>
      </c>
      <c r="B12771" t="s">
        <v>11253</v>
      </c>
      <c r="C12771" t="s">
        <v>33480</v>
      </c>
      <c r="D12771" t="s">
        <v>33476</v>
      </c>
      <c r="E12771"/>
      <c r="F12771"/>
      <c r="G12771"/>
      <c r="H12771"/>
      <c r="I12771"/>
      <c r="J12771"/>
      <c r="U12771" s="43"/>
      <c r="AE12771"/>
    </row>
    <row r="12772" spans="1:31">
      <c r="A12772">
        <v>31350</v>
      </c>
      <c r="B12772" t="s">
        <v>11254</v>
      </c>
      <c r="C12772" t="s">
        <v>33477</v>
      </c>
      <c r="D12772" t="s">
        <v>33476</v>
      </c>
      <c r="E12772"/>
      <c r="F12772"/>
      <c r="G12772"/>
      <c r="H12772"/>
      <c r="I12772"/>
      <c r="J12772"/>
      <c r="U12772" s="43"/>
      <c r="AE12772"/>
    </row>
    <row r="12773" spans="1:31">
      <c r="A12773">
        <v>31440</v>
      </c>
      <c r="B12773" t="s">
        <v>11255</v>
      </c>
      <c r="C12773" t="s">
        <v>33478</v>
      </c>
      <c r="D12773" t="s">
        <v>33476</v>
      </c>
      <c r="E12773"/>
      <c r="F12773"/>
      <c r="G12773"/>
      <c r="H12773"/>
      <c r="I12773"/>
      <c r="J12773"/>
      <c r="U12773" s="43"/>
      <c r="AE12773"/>
    </row>
    <row r="12774" spans="1:31">
      <c r="A12774">
        <v>31160</v>
      </c>
      <c r="B12774" t="s">
        <v>11256</v>
      </c>
      <c r="C12774" t="s">
        <v>33477</v>
      </c>
      <c r="D12774" t="s">
        <v>33476</v>
      </c>
      <c r="E12774"/>
      <c r="F12774"/>
      <c r="G12774"/>
      <c r="H12774"/>
      <c r="I12774"/>
      <c r="J12774"/>
      <c r="U12774" s="43"/>
      <c r="AE12774"/>
    </row>
    <row r="12775" spans="1:31">
      <c r="A12775">
        <v>31350</v>
      </c>
      <c r="B12775" t="s">
        <v>11257</v>
      </c>
      <c r="C12775" t="s">
        <v>33477</v>
      </c>
      <c r="D12775" t="s">
        <v>33476</v>
      </c>
      <c r="E12775"/>
      <c r="F12775"/>
      <c r="G12775"/>
      <c r="H12775"/>
      <c r="I12775"/>
      <c r="J12775"/>
      <c r="U12775" s="43"/>
      <c r="AE12775"/>
    </row>
    <row r="12776" spans="1:31">
      <c r="A12776">
        <v>31110</v>
      </c>
      <c r="B12776" t="s">
        <v>11258</v>
      </c>
      <c r="C12776" t="s">
        <v>33478</v>
      </c>
      <c r="D12776" t="s">
        <v>33476</v>
      </c>
      <c r="E12776"/>
      <c r="F12776"/>
      <c r="G12776"/>
      <c r="H12776"/>
      <c r="I12776"/>
      <c r="J12776"/>
      <c r="U12776" s="43"/>
      <c r="AE12776"/>
    </row>
    <row r="12777" spans="1:31">
      <c r="A12777">
        <v>31510</v>
      </c>
      <c r="B12777" t="s">
        <v>11259</v>
      </c>
      <c r="C12777" t="s">
        <v>33477</v>
      </c>
      <c r="D12777" t="s">
        <v>33476</v>
      </c>
      <c r="E12777"/>
      <c r="F12777"/>
      <c r="G12777"/>
      <c r="H12777"/>
      <c r="I12777"/>
      <c r="J12777"/>
      <c r="U12777" s="43"/>
      <c r="AE12777"/>
    </row>
    <row r="12778" spans="1:31">
      <c r="A12778">
        <v>31440</v>
      </c>
      <c r="B12778" t="s">
        <v>11260</v>
      </c>
      <c r="C12778" t="s">
        <v>33478</v>
      </c>
      <c r="D12778" t="s">
        <v>33476</v>
      </c>
      <c r="E12778"/>
      <c r="F12778"/>
      <c r="G12778"/>
      <c r="H12778"/>
      <c r="I12778"/>
      <c r="J12778"/>
      <c r="U12778" s="43"/>
      <c r="AE12778"/>
    </row>
    <row r="12779" spans="1:31">
      <c r="A12779">
        <v>31440</v>
      </c>
      <c r="B12779" t="s">
        <v>11260</v>
      </c>
      <c r="C12779" t="s">
        <v>33478</v>
      </c>
      <c r="D12779" t="s">
        <v>33476</v>
      </c>
      <c r="E12779"/>
      <c r="F12779"/>
      <c r="G12779"/>
      <c r="H12779"/>
      <c r="I12779"/>
      <c r="J12779"/>
      <c r="U12779" s="43"/>
      <c r="AE12779"/>
    </row>
    <row r="12780" spans="1:31">
      <c r="A12780">
        <v>31550</v>
      </c>
      <c r="B12780" t="s">
        <v>11261</v>
      </c>
      <c r="C12780" t="s">
        <v>33480</v>
      </c>
      <c r="D12780" t="s">
        <v>33476</v>
      </c>
      <c r="E12780"/>
      <c r="F12780"/>
      <c r="G12780"/>
      <c r="H12780"/>
      <c r="I12780"/>
      <c r="J12780"/>
      <c r="U12780" s="43"/>
      <c r="AE12780"/>
    </row>
    <row r="12781" spans="1:31">
      <c r="A12781">
        <v>31110</v>
      </c>
      <c r="B12781" t="s">
        <v>11262</v>
      </c>
      <c r="C12781" t="s">
        <v>33478</v>
      </c>
      <c r="D12781" t="s">
        <v>33476</v>
      </c>
      <c r="E12781"/>
      <c r="F12781"/>
      <c r="G12781"/>
      <c r="H12781"/>
      <c r="I12781"/>
      <c r="J12781"/>
      <c r="U12781" s="43"/>
      <c r="AE12781"/>
    </row>
    <row r="12782" spans="1:31">
      <c r="A12782">
        <v>31210</v>
      </c>
      <c r="B12782" t="s">
        <v>11263</v>
      </c>
      <c r="C12782" t="s">
        <v>33477</v>
      </c>
      <c r="D12782" t="s">
        <v>33482</v>
      </c>
      <c r="E12782"/>
      <c r="F12782"/>
      <c r="G12782"/>
      <c r="H12782"/>
      <c r="I12782"/>
      <c r="J12782"/>
      <c r="U12782" s="43"/>
      <c r="AE12782"/>
    </row>
    <row r="12783" spans="1:31">
      <c r="A12783">
        <v>31810</v>
      </c>
      <c r="B12783" t="s">
        <v>11264</v>
      </c>
      <c r="C12783" t="s">
        <v>33480</v>
      </c>
      <c r="D12783" t="s">
        <v>33476</v>
      </c>
      <c r="E12783"/>
      <c r="F12783"/>
      <c r="G12783"/>
      <c r="H12783"/>
      <c r="I12783"/>
      <c r="J12783"/>
      <c r="U12783" s="43"/>
      <c r="AE12783"/>
    </row>
    <row r="12784" spans="1:31">
      <c r="A12784">
        <v>31770</v>
      </c>
      <c r="B12784" t="s">
        <v>11265</v>
      </c>
      <c r="C12784" t="s">
        <v>33480</v>
      </c>
      <c r="D12784" t="e">
        <v>#N/A</v>
      </c>
      <c r="E12784"/>
      <c r="F12784"/>
      <c r="G12784"/>
      <c r="H12784"/>
      <c r="I12784"/>
      <c r="J12784"/>
      <c r="U12784" s="43"/>
      <c r="AE12784"/>
    </row>
    <row r="12785" spans="1:31">
      <c r="A12785">
        <v>31700</v>
      </c>
      <c r="B12785" t="s">
        <v>11266</v>
      </c>
      <c r="C12785" t="s">
        <v>33480</v>
      </c>
      <c r="D12785" t="e">
        <v>#N/A</v>
      </c>
      <c r="E12785"/>
      <c r="F12785"/>
      <c r="G12785"/>
      <c r="H12785"/>
      <c r="I12785"/>
      <c r="J12785"/>
      <c r="U12785" s="43"/>
      <c r="AE12785"/>
    </row>
    <row r="12786" spans="1:31">
      <c r="A12786">
        <v>31450</v>
      </c>
      <c r="B12786" t="s">
        <v>11267</v>
      </c>
      <c r="C12786" t="s">
        <v>33480</v>
      </c>
      <c r="D12786" t="s">
        <v>33476</v>
      </c>
      <c r="E12786"/>
      <c r="F12786"/>
      <c r="G12786"/>
      <c r="H12786"/>
      <c r="I12786"/>
      <c r="J12786"/>
      <c r="U12786" s="43"/>
      <c r="AE12786"/>
    </row>
    <row r="12787" spans="1:31">
      <c r="A12787">
        <v>31230</v>
      </c>
      <c r="B12787" t="s">
        <v>11268</v>
      </c>
      <c r="C12787" t="s">
        <v>33480</v>
      </c>
      <c r="D12787" t="s">
        <v>33476</v>
      </c>
      <c r="E12787"/>
      <c r="F12787"/>
      <c r="G12787"/>
      <c r="H12787"/>
      <c r="I12787"/>
      <c r="J12787"/>
      <c r="U12787" s="43"/>
      <c r="AE12787"/>
    </row>
    <row r="12788" spans="1:31">
      <c r="A12788">
        <v>31220</v>
      </c>
      <c r="B12788" t="s">
        <v>11269</v>
      </c>
      <c r="C12788" t="s">
        <v>33480</v>
      </c>
      <c r="D12788" t="s">
        <v>33476</v>
      </c>
      <c r="E12788"/>
      <c r="F12788"/>
      <c r="G12788"/>
      <c r="H12788"/>
      <c r="I12788"/>
      <c r="J12788"/>
      <c r="U12788" s="43"/>
      <c r="AE12788"/>
    </row>
    <row r="12789" spans="1:31">
      <c r="A12789">
        <v>31160</v>
      </c>
      <c r="B12789" t="s">
        <v>11270</v>
      </c>
      <c r="C12789" t="s">
        <v>33477</v>
      </c>
      <c r="D12789" t="s">
        <v>33476</v>
      </c>
      <c r="E12789"/>
      <c r="F12789"/>
      <c r="G12789"/>
      <c r="H12789"/>
      <c r="I12789"/>
      <c r="J12789"/>
      <c r="U12789" s="43"/>
      <c r="AE12789"/>
    </row>
    <row r="12790" spans="1:31">
      <c r="A12790">
        <v>31480</v>
      </c>
      <c r="B12790" t="s">
        <v>11271</v>
      </c>
      <c r="C12790" t="s">
        <v>33480</v>
      </c>
      <c r="D12790" t="s">
        <v>33476</v>
      </c>
      <c r="E12790"/>
      <c r="F12790"/>
      <c r="G12790"/>
      <c r="H12790"/>
      <c r="I12790"/>
      <c r="J12790"/>
      <c r="U12790" s="43"/>
      <c r="AE12790"/>
    </row>
    <row r="12791" spans="1:31">
      <c r="A12791">
        <v>31270</v>
      </c>
      <c r="B12791" t="s">
        <v>11272</v>
      </c>
      <c r="C12791" t="s">
        <v>33480</v>
      </c>
      <c r="D12791" t="e">
        <v>#N/A</v>
      </c>
      <c r="E12791"/>
      <c r="F12791"/>
      <c r="G12791"/>
      <c r="H12791"/>
      <c r="I12791"/>
      <c r="J12791"/>
      <c r="U12791" s="43"/>
      <c r="AE12791"/>
    </row>
    <row r="12792" spans="1:31">
      <c r="A12792">
        <v>31210</v>
      </c>
      <c r="B12792" t="s">
        <v>11273</v>
      </c>
      <c r="C12792" t="s">
        <v>33477</v>
      </c>
      <c r="D12792" t="s">
        <v>33482</v>
      </c>
      <c r="E12792"/>
      <c r="F12792"/>
      <c r="G12792"/>
      <c r="H12792"/>
      <c r="I12792"/>
      <c r="J12792"/>
      <c r="U12792" s="43"/>
      <c r="AE12792"/>
    </row>
    <row r="12793" spans="1:31">
      <c r="A12793">
        <v>31210</v>
      </c>
      <c r="B12793" t="s">
        <v>11274</v>
      </c>
      <c r="C12793" t="s">
        <v>33477</v>
      </c>
      <c r="D12793" t="s">
        <v>33482</v>
      </c>
      <c r="E12793"/>
      <c r="F12793"/>
      <c r="G12793"/>
      <c r="H12793"/>
      <c r="I12793"/>
      <c r="J12793"/>
      <c r="U12793" s="43"/>
      <c r="AE12793"/>
    </row>
    <row r="12794" spans="1:31">
      <c r="A12794">
        <v>31700</v>
      </c>
      <c r="B12794" t="s">
        <v>11275</v>
      </c>
      <c r="C12794" t="s">
        <v>33480</v>
      </c>
      <c r="D12794" t="e">
        <v>#N/A</v>
      </c>
      <c r="E12794"/>
      <c r="F12794"/>
      <c r="G12794"/>
      <c r="H12794"/>
      <c r="I12794"/>
      <c r="J12794"/>
      <c r="U12794" s="43"/>
      <c r="AE12794"/>
    </row>
    <row r="12795" spans="1:31">
      <c r="A12795">
        <v>31450</v>
      </c>
      <c r="B12795" t="s">
        <v>11276</v>
      </c>
      <c r="C12795" t="s">
        <v>33480</v>
      </c>
      <c r="D12795" t="s">
        <v>33476</v>
      </c>
      <c r="E12795"/>
      <c r="F12795"/>
      <c r="G12795"/>
      <c r="H12795"/>
      <c r="I12795"/>
      <c r="J12795"/>
      <c r="U12795" s="43"/>
      <c r="AE12795"/>
    </row>
    <row r="12796" spans="1:31">
      <c r="A12796">
        <v>31450</v>
      </c>
      <c r="B12796" t="s">
        <v>11277</v>
      </c>
      <c r="C12796" t="s">
        <v>33480</v>
      </c>
      <c r="D12796" t="s">
        <v>33476</v>
      </c>
      <c r="E12796"/>
      <c r="F12796"/>
      <c r="G12796"/>
      <c r="H12796"/>
      <c r="I12796"/>
      <c r="J12796"/>
      <c r="U12796" s="43"/>
      <c r="AE12796"/>
    </row>
    <row r="12797" spans="1:31">
      <c r="A12797">
        <v>31280</v>
      </c>
      <c r="B12797" t="s">
        <v>11278</v>
      </c>
      <c r="C12797" t="s">
        <v>33480</v>
      </c>
      <c r="D12797" t="e">
        <v>#N/A</v>
      </c>
      <c r="E12797"/>
      <c r="F12797"/>
      <c r="G12797"/>
      <c r="H12797"/>
      <c r="I12797"/>
      <c r="J12797"/>
      <c r="U12797" s="43"/>
      <c r="AE12797"/>
    </row>
    <row r="12798" spans="1:31">
      <c r="A12798">
        <v>31480</v>
      </c>
      <c r="B12798" t="s">
        <v>11279</v>
      </c>
      <c r="C12798" t="s">
        <v>33480</v>
      </c>
      <c r="D12798" t="s">
        <v>33476</v>
      </c>
      <c r="E12798"/>
      <c r="F12798"/>
      <c r="G12798"/>
      <c r="H12798"/>
      <c r="I12798"/>
      <c r="J12798"/>
      <c r="U12798" s="43"/>
      <c r="AE12798"/>
    </row>
    <row r="12799" spans="1:31">
      <c r="A12799">
        <v>31600</v>
      </c>
      <c r="B12799" t="s">
        <v>11280</v>
      </c>
      <c r="C12799" t="s">
        <v>33480</v>
      </c>
      <c r="D12799" t="s">
        <v>33476</v>
      </c>
      <c r="E12799"/>
      <c r="F12799"/>
      <c r="G12799"/>
      <c r="H12799"/>
      <c r="I12799"/>
      <c r="J12799"/>
      <c r="U12799" s="43"/>
      <c r="AE12799"/>
    </row>
    <row r="12800" spans="1:31">
      <c r="A12800">
        <v>31470</v>
      </c>
      <c r="B12800" t="s">
        <v>11281</v>
      </c>
      <c r="C12800" t="s">
        <v>33480</v>
      </c>
      <c r="D12800" t="s">
        <v>33482</v>
      </c>
      <c r="E12800"/>
      <c r="F12800"/>
      <c r="G12800"/>
      <c r="H12800"/>
      <c r="I12800"/>
      <c r="J12800"/>
      <c r="U12800" s="43"/>
      <c r="AE12800"/>
    </row>
    <row r="12801" spans="1:31">
      <c r="A12801">
        <v>31160</v>
      </c>
      <c r="B12801" t="s">
        <v>11282</v>
      </c>
      <c r="C12801" t="s">
        <v>33477</v>
      </c>
      <c r="D12801" t="s">
        <v>33476</v>
      </c>
      <c r="E12801"/>
      <c r="F12801"/>
      <c r="G12801"/>
      <c r="H12801"/>
      <c r="I12801"/>
      <c r="J12801"/>
      <c r="U12801" s="43"/>
      <c r="AE12801"/>
    </row>
    <row r="12802" spans="1:31">
      <c r="A12802">
        <v>31420</v>
      </c>
      <c r="B12802" t="s">
        <v>11283</v>
      </c>
      <c r="C12802" t="s">
        <v>33477</v>
      </c>
      <c r="D12802" t="s">
        <v>33476</v>
      </c>
      <c r="E12802"/>
      <c r="F12802"/>
      <c r="G12802"/>
      <c r="H12802"/>
      <c r="I12802"/>
      <c r="J12802"/>
      <c r="U12802" s="43"/>
      <c r="AE12802"/>
    </row>
    <row r="12803" spans="1:31">
      <c r="A12803">
        <v>31750</v>
      </c>
      <c r="B12803" t="s">
        <v>11284</v>
      </c>
      <c r="C12803" t="s">
        <v>33480</v>
      </c>
      <c r="D12803" t="e">
        <v>#N/A</v>
      </c>
      <c r="E12803"/>
      <c r="F12803"/>
      <c r="G12803"/>
      <c r="H12803"/>
      <c r="I12803"/>
      <c r="J12803"/>
      <c r="U12803" s="43"/>
      <c r="AE12803"/>
    </row>
    <row r="12804" spans="1:31">
      <c r="A12804">
        <v>31350</v>
      </c>
      <c r="B12804" t="s">
        <v>11285</v>
      </c>
      <c r="C12804" t="s">
        <v>33477</v>
      </c>
      <c r="D12804" t="s">
        <v>33476</v>
      </c>
      <c r="E12804"/>
      <c r="F12804"/>
      <c r="G12804"/>
      <c r="H12804"/>
      <c r="I12804"/>
      <c r="J12804"/>
      <c r="U12804" s="43"/>
      <c r="AE12804"/>
    </row>
    <row r="12805" spans="1:31">
      <c r="A12805">
        <v>31450</v>
      </c>
      <c r="B12805" t="s">
        <v>11286</v>
      </c>
      <c r="C12805" t="s">
        <v>33480</v>
      </c>
      <c r="D12805" t="s">
        <v>33476</v>
      </c>
      <c r="E12805"/>
      <c r="F12805"/>
      <c r="G12805"/>
      <c r="H12805"/>
      <c r="I12805"/>
      <c r="J12805"/>
      <c r="U12805" s="43"/>
      <c r="AE12805"/>
    </row>
    <row r="12806" spans="1:31">
      <c r="A12806">
        <v>31420</v>
      </c>
      <c r="B12806" t="s">
        <v>1953</v>
      </c>
      <c r="C12806" t="s">
        <v>33477</v>
      </c>
      <c r="D12806" t="s">
        <v>33476</v>
      </c>
      <c r="E12806"/>
      <c r="F12806"/>
      <c r="G12806"/>
      <c r="H12806"/>
      <c r="I12806"/>
      <c r="J12806"/>
      <c r="U12806" s="43"/>
      <c r="AE12806"/>
    </row>
    <row r="12807" spans="1:31">
      <c r="A12807">
        <v>31190</v>
      </c>
      <c r="B12807" t="s">
        <v>11287</v>
      </c>
      <c r="C12807" t="s">
        <v>33480</v>
      </c>
      <c r="D12807" t="s">
        <v>33476</v>
      </c>
      <c r="E12807"/>
      <c r="F12807"/>
      <c r="G12807"/>
      <c r="H12807"/>
      <c r="I12807"/>
      <c r="J12807"/>
      <c r="U12807" s="43"/>
      <c r="AE12807"/>
    </row>
    <row r="12808" spans="1:31">
      <c r="A12808">
        <v>31160</v>
      </c>
      <c r="B12808" t="s">
        <v>11288</v>
      </c>
      <c r="C12808" t="s">
        <v>33477</v>
      </c>
      <c r="D12808" t="s">
        <v>33476</v>
      </c>
      <c r="E12808"/>
      <c r="F12808"/>
      <c r="G12808"/>
      <c r="H12808"/>
      <c r="I12808"/>
      <c r="J12808"/>
      <c r="U12808" s="43"/>
      <c r="AE12808"/>
    </row>
    <row r="12809" spans="1:31">
      <c r="A12809">
        <v>31800</v>
      </c>
      <c r="B12809" t="s">
        <v>11289</v>
      </c>
      <c r="C12809" t="s">
        <v>33477</v>
      </c>
      <c r="D12809" t="s">
        <v>33476</v>
      </c>
      <c r="E12809"/>
      <c r="F12809"/>
      <c r="G12809"/>
      <c r="H12809"/>
      <c r="I12809"/>
      <c r="J12809"/>
      <c r="U12809" s="43"/>
      <c r="AE12809"/>
    </row>
    <row r="12810" spans="1:31">
      <c r="A12810">
        <v>31440</v>
      </c>
      <c r="B12810" t="s">
        <v>11290</v>
      </c>
      <c r="C12810" t="s">
        <v>33478</v>
      </c>
      <c r="D12810" t="s">
        <v>33476</v>
      </c>
      <c r="E12810"/>
      <c r="F12810"/>
      <c r="G12810"/>
      <c r="H12810"/>
      <c r="I12810"/>
      <c r="J12810"/>
      <c r="U12810" s="43"/>
      <c r="AE12810"/>
    </row>
    <row r="12811" spans="1:31">
      <c r="A12811">
        <v>31440</v>
      </c>
      <c r="B12811" t="s">
        <v>11291</v>
      </c>
      <c r="C12811" t="s">
        <v>33478</v>
      </c>
      <c r="D12811" t="s">
        <v>33476</v>
      </c>
      <c r="E12811"/>
      <c r="F12811"/>
      <c r="G12811"/>
      <c r="H12811"/>
      <c r="I12811"/>
      <c r="J12811"/>
      <c r="U12811" s="43"/>
      <c r="AE12811"/>
    </row>
    <row r="12812" spans="1:31">
      <c r="A12812">
        <v>31230</v>
      </c>
      <c r="B12812" t="s">
        <v>3108</v>
      </c>
      <c r="C12812" t="s">
        <v>33480</v>
      </c>
      <c r="D12812" t="s">
        <v>33476</v>
      </c>
      <c r="E12812"/>
      <c r="F12812"/>
      <c r="G12812"/>
      <c r="H12812"/>
      <c r="I12812"/>
      <c r="J12812"/>
      <c r="U12812" s="43"/>
      <c r="AE12812"/>
    </row>
    <row r="12813" spans="1:31">
      <c r="A12813">
        <v>31460</v>
      </c>
      <c r="B12813" t="s">
        <v>11292</v>
      </c>
      <c r="C12813" t="s">
        <v>33480</v>
      </c>
      <c r="D12813" t="s">
        <v>33476</v>
      </c>
      <c r="E12813"/>
      <c r="F12813"/>
      <c r="G12813"/>
      <c r="H12813"/>
      <c r="I12813"/>
      <c r="J12813"/>
      <c r="U12813" s="43"/>
      <c r="AE12813"/>
    </row>
    <row r="12814" spans="1:31">
      <c r="A12814">
        <v>31540</v>
      </c>
      <c r="B12814" t="s">
        <v>11293</v>
      </c>
      <c r="C12814" t="s">
        <v>33480</v>
      </c>
      <c r="D12814" t="s">
        <v>33476</v>
      </c>
      <c r="E12814"/>
      <c r="F12814"/>
      <c r="G12814"/>
      <c r="H12814"/>
      <c r="I12814"/>
      <c r="J12814"/>
      <c r="U12814" s="43"/>
      <c r="AE12814"/>
    </row>
    <row r="12815" spans="1:31">
      <c r="A12815">
        <v>31410</v>
      </c>
      <c r="B12815" t="s">
        <v>11294</v>
      </c>
      <c r="C12815" t="s">
        <v>33480</v>
      </c>
      <c r="D12815" t="s">
        <v>33476</v>
      </c>
      <c r="E12815"/>
      <c r="F12815"/>
      <c r="G12815"/>
      <c r="H12815"/>
      <c r="I12815"/>
      <c r="J12815"/>
      <c r="U12815" s="43"/>
      <c r="AE12815"/>
    </row>
    <row r="12816" spans="1:31">
      <c r="A12816">
        <v>31150</v>
      </c>
      <c r="B12816" t="s">
        <v>11295</v>
      </c>
      <c r="C12816" t="s">
        <v>33480</v>
      </c>
      <c r="D12816" t="s">
        <v>33476</v>
      </c>
      <c r="E12816"/>
      <c r="F12816"/>
      <c r="G12816"/>
      <c r="H12816"/>
      <c r="I12816"/>
      <c r="J12816"/>
      <c r="U12816" s="43"/>
      <c r="AE12816"/>
    </row>
    <row r="12817" spans="1:31">
      <c r="A12817">
        <v>31260</v>
      </c>
      <c r="B12817" t="s">
        <v>11296</v>
      </c>
      <c r="C12817" t="s">
        <v>33480</v>
      </c>
      <c r="D12817" t="s">
        <v>33476</v>
      </c>
      <c r="E12817"/>
      <c r="F12817"/>
      <c r="G12817"/>
      <c r="H12817"/>
      <c r="I12817"/>
      <c r="J12817"/>
      <c r="U12817" s="43"/>
      <c r="AE12817"/>
    </row>
    <row r="12818" spans="1:31">
      <c r="A12818">
        <v>31130</v>
      </c>
      <c r="B12818" t="s">
        <v>11297</v>
      </c>
      <c r="C12818" t="s">
        <v>33480</v>
      </c>
      <c r="D12818" t="s">
        <v>33476</v>
      </c>
      <c r="E12818"/>
      <c r="F12818"/>
      <c r="G12818"/>
      <c r="H12818"/>
      <c r="I12818"/>
      <c r="J12818"/>
      <c r="U12818" s="43"/>
      <c r="AE12818"/>
    </row>
    <row r="12819" spans="1:31">
      <c r="A12819">
        <v>31290</v>
      </c>
      <c r="B12819" t="s">
        <v>11298</v>
      </c>
      <c r="C12819" t="s">
        <v>33480</v>
      </c>
      <c r="D12819" t="s">
        <v>33476</v>
      </c>
      <c r="E12819"/>
      <c r="F12819"/>
      <c r="G12819"/>
      <c r="H12819"/>
      <c r="I12819"/>
      <c r="J12819"/>
      <c r="U12819" s="43"/>
      <c r="AE12819"/>
    </row>
    <row r="12820" spans="1:31">
      <c r="A12820">
        <v>31140</v>
      </c>
      <c r="B12820" t="s">
        <v>11299</v>
      </c>
      <c r="C12820" t="s">
        <v>33480</v>
      </c>
      <c r="D12820" t="s">
        <v>33482</v>
      </c>
      <c r="E12820"/>
      <c r="F12820"/>
      <c r="G12820"/>
      <c r="H12820"/>
      <c r="I12820"/>
      <c r="J12820"/>
      <c r="U12820" s="43"/>
      <c r="AE12820"/>
    </row>
    <row r="12821" spans="1:31">
      <c r="A12821">
        <v>31470</v>
      </c>
      <c r="B12821" t="s">
        <v>11300</v>
      </c>
      <c r="C12821" t="s">
        <v>33480</v>
      </c>
      <c r="D12821" t="s">
        <v>33482</v>
      </c>
      <c r="E12821"/>
      <c r="F12821"/>
      <c r="G12821"/>
      <c r="H12821"/>
      <c r="I12821"/>
      <c r="J12821"/>
      <c r="U12821" s="43"/>
      <c r="AE12821"/>
    </row>
    <row r="12822" spans="1:31">
      <c r="A12822">
        <v>31470</v>
      </c>
      <c r="B12822" t="s">
        <v>11301</v>
      </c>
      <c r="C12822" t="s">
        <v>33480</v>
      </c>
      <c r="D12822" t="s">
        <v>33482</v>
      </c>
      <c r="E12822"/>
      <c r="F12822"/>
      <c r="G12822"/>
      <c r="H12822"/>
      <c r="I12822"/>
      <c r="J12822"/>
      <c r="U12822" s="43"/>
      <c r="AE12822"/>
    </row>
    <row r="12823" spans="1:31">
      <c r="A12823">
        <v>31370</v>
      </c>
      <c r="B12823" t="s">
        <v>11302</v>
      </c>
      <c r="C12823" t="s">
        <v>33480</v>
      </c>
      <c r="D12823" t="s">
        <v>33476</v>
      </c>
      <c r="E12823"/>
      <c r="F12823"/>
      <c r="G12823"/>
      <c r="H12823"/>
      <c r="I12823"/>
      <c r="J12823"/>
      <c r="U12823" s="43"/>
      <c r="AE12823"/>
    </row>
    <row r="12824" spans="1:31">
      <c r="A12824">
        <v>31440</v>
      </c>
      <c r="B12824" t="s">
        <v>11303</v>
      </c>
      <c r="C12824" t="s">
        <v>33478</v>
      </c>
      <c r="D12824" t="s">
        <v>33476</v>
      </c>
      <c r="E12824"/>
      <c r="F12824"/>
      <c r="G12824"/>
      <c r="H12824"/>
      <c r="I12824"/>
      <c r="J12824"/>
      <c r="U12824" s="43"/>
      <c r="AE12824"/>
    </row>
    <row r="12825" spans="1:31">
      <c r="A12825">
        <v>31160</v>
      </c>
      <c r="B12825" t="s">
        <v>11304</v>
      </c>
      <c r="C12825" t="s">
        <v>33477</v>
      </c>
      <c r="D12825" t="s">
        <v>33476</v>
      </c>
      <c r="E12825"/>
      <c r="F12825"/>
      <c r="G12825"/>
      <c r="H12825"/>
      <c r="I12825"/>
      <c r="J12825"/>
      <c r="U12825" s="43"/>
      <c r="AE12825"/>
    </row>
    <row r="12826" spans="1:31">
      <c r="A12826">
        <v>31450</v>
      </c>
      <c r="B12826" t="s">
        <v>11305</v>
      </c>
      <c r="C12826" t="s">
        <v>33480</v>
      </c>
      <c r="D12826" t="s">
        <v>33476</v>
      </c>
      <c r="E12826"/>
      <c r="F12826"/>
      <c r="G12826"/>
      <c r="H12826"/>
      <c r="I12826"/>
      <c r="J12826"/>
      <c r="U12826" s="43"/>
      <c r="AE12826"/>
    </row>
    <row r="12827" spans="1:31">
      <c r="A12827">
        <v>31430</v>
      </c>
      <c r="B12827" t="s">
        <v>11306</v>
      </c>
      <c r="C12827" t="s">
        <v>33480</v>
      </c>
      <c r="D12827" t="s">
        <v>33476</v>
      </c>
      <c r="E12827"/>
      <c r="F12827"/>
      <c r="G12827"/>
      <c r="H12827"/>
      <c r="I12827"/>
      <c r="J12827"/>
      <c r="U12827" s="43"/>
      <c r="AE12827"/>
    </row>
    <row r="12828" spans="1:31">
      <c r="A12828">
        <v>31460</v>
      </c>
      <c r="B12828" t="s">
        <v>11307</v>
      </c>
      <c r="C12828" t="s">
        <v>33480</v>
      </c>
      <c r="D12828" t="s">
        <v>33476</v>
      </c>
      <c r="E12828"/>
      <c r="F12828"/>
      <c r="G12828"/>
      <c r="H12828"/>
      <c r="I12828"/>
      <c r="J12828"/>
      <c r="U12828" s="43"/>
      <c r="AE12828"/>
    </row>
    <row r="12829" spans="1:31">
      <c r="A12829">
        <v>31260</v>
      </c>
      <c r="B12829" t="s">
        <v>11308</v>
      </c>
      <c r="C12829" t="s">
        <v>33480</v>
      </c>
      <c r="D12829" t="s">
        <v>33476</v>
      </c>
      <c r="E12829"/>
      <c r="F12829"/>
      <c r="G12829"/>
      <c r="H12829"/>
      <c r="I12829"/>
      <c r="J12829"/>
      <c r="U12829" s="43"/>
      <c r="AE12829"/>
    </row>
    <row r="12830" spans="1:31">
      <c r="A12830">
        <v>31420</v>
      </c>
      <c r="B12830" t="s">
        <v>11309</v>
      </c>
      <c r="C12830" t="s">
        <v>33477</v>
      </c>
      <c r="D12830" t="s">
        <v>33476</v>
      </c>
      <c r="E12830"/>
      <c r="F12830"/>
      <c r="G12830"/>
      <c r="H12830"/>
      <c r="I12830"/>
      <c r="J12830"/>
      <c r="U12830" s="43"/>
      <c r="AE12830"/>
    </row>
    <row r="12831" spans="1:31">
      <c r="A12831">
        <v>31210</v>
      </c>
      <c r="B12831" t="s">
        <v>11310</v>
      </c>
      <c r="C12831" t="s">
        <v>33477</v>
      </c>
      <c r="D12831" t="s">
        <v>33482</v>
      </c>
      <c r="E12831"/>
      <c r="F12831"/>
      <c r="G12831"/>
      <c r="H12831"/>
      <c r="I12831"/>
      <c r="J12831"/>
      <c r="U12831" s="43"/>
      <c r="AE12831"/>
    </row>
    <row r="12832" spans="1:31">
      <c r="A12832">
        <v>31360</v>
      </c>
      <c r="B12832" t="s">
        <v>11311</v>
      </c>
      <c r="C12832" t="s">
        <v>33477</v>
      </c>
      <c r="D12832" t="s">
        <v>33476</v>
      </c>
      <c r="E12832"/>
      <c r="F12832"/>
      <c r="G12832"/>
      <c r="H12832"/>
      <c r="I12832"/>
      <c r="J12832"/>
      <c r="U12832" s="43"/>
      <c r="AE12832"/>
    </row>
    <row r="12833" spans="1:31">
      <c r="A12833">
        <v>31440</v>
      </c>
      <c r="B12833" t="s">
        <v>11312</v>
      </c>
      <c r="C12833" t="s">
        <v>33478</v>
      </c>
      <c r="D12833" t="s">
        <v>33476</v>
      </c>
      <c r="E12833"/>
      <c r="F12833"/>
      <c r="G12833"/>
      <c r="H12833"/>
      <c r="I12833"/>
      <c r="J12833"/>
      <c r="U12833" s="43"/>
      <c r="AE12833"/>
    </row>
    <row r="12834" spans="1:31">
      <c r="A12834">
        <v>31510</v>
      </c>
      <c r="B12834" t="s">
        <v>11313</v>
      </c>
      <c r="C12834" t="s">
        <v>33477</v>
      </c>
      <c r="D12834" t="s">
        <v>33476</v>
      </c>
      <c r="E12834"/>
      <c r="F12834"/>
      <c r="G12834"/>
      <c r="H12834"/>
      <c r="I12834"/>
      <c r="J12834"/>
      <c r="U12834" s="43"/>
      <c r="AE12834"/>
    </row>
    <row r="12835" spans="1:31">
      <c r="A12835">
        <v>31230</v>
      </c>
      <c r="B12835" t="s">
        <v>11314</v>
      </c>
      <c r="C12835" t="s">
        <v>33480</v>
      </c>
      <c r="D12835" t="s">
        <v>33476</v>
      </c>
      <c r="E12835"/>
      <c r="F12835"/>
      <c r="G12835"/>
      <c r="H12835"/>
      <c r="I12835"/>
      <c r="J12835"/>
      <c r="U12835" s="43"/>
      <c r="AE12835"/>
    </row>
    <row r="12836" spans="1:31">
      <c r="A12836">
        <v>31620</v>
      </c>
      <c r="B12836" t="s">
        <v>11315</v>
      </c>
      <c r="C12836" t="s">
        <v>33480</v>
      </c>
      <c r="D12836" t="s">
        <v>33476</v>
      </c>
      <c r="E12836"/>
      <c r="F12836"/>
      <c r="G12836"/>
      <c r="H12836"/>
      <c r="I12836"/>
      <c r="J12836"/>
      <c r="U12836" s="43"/>
      <c r="AE12836"/>
    </row>
    <row r="12837" spans="1:31">
      <c r="A12837">
        <v>31270</v>
      </c>
      <c r="B12837" t="s">
        <v>11316</v>
      </c>
      <c r="C12837" t="s">
        <v>33480</v>
      </c>
      <c r="D12837" t="e">
        <v>#N/A</v>
      </c>
      <c r="E12837"/>
      <c r="F12837"/>
      <c r="G12837"/>
      <c r="H12837"/>
      <c r="I12837"/>
      <c r="J12837"/>
      <c r="U12837" s="43"/>
      <c r="AE12837"/>
    </row>
    <row r="12838" spans="1:31">
      <c r="A12838">
        <v>31430</v>
      </c>
      <c r="B12838" t="s">
        <v>11317</v>
      </c>
      <c r="C12838" t="s">
        <v>33480</v>
      </c>
      <c r="D12838" t="s">
        <v>33476</v>
      </c>
      <c r="E12838"/>
      <c r="F12838"/>
      <c r="G12838"/>
      <c r="H12838"/>
      <c r="I12838"/>
      <c r="J12838"/>
      <c r="U12838" s="43"/>
      <c r="AE12838"/>
    </row>
    <row r="12839" spans="1:31">
      <c r="A12839">
        <v>31150</v>
      </c>
      <c r="B12839" t="s">
        <v>11318</v>
      </c>
      <c r="C12839" t="s">
        <v>33480</v>
      </c>
      <c r="D12839" t="s">
        <v>33476</v>
      </c>
      <c r="E12839"/>
      <c r="F12839"/>
      <c r="G12839"/>
      <c r="H12839"/>
      <c r="I12839"/>
      <c r="J12839"/>
      <c r="U12839" s="43"/>
      <c r="AE12839"/>
    </row>
    <row r="12840" spans="1:31">
      <c r="A12840">
        <v>31550</v>
      </c>
      <c r="B12840" t="s">
        <v>11319</v>
      </c>
      <c r="C12840" t="s">
        <v>33480</v>
      </c>
      <c r="D12840" t="s">
        <v>33476</v>
      </c>
      <c r="E12840"/>
      <c r="F12840"/>
      <c r="G12840"/>
      <c r="H12840"/>
      <c r="I12840"/>
      <c r="J12840"/>
      <c r="U12840" s="43"/>
      <c r="AE12840"/>
    </row>
    <row r="12841" spans="1:31">
      <c r="A12841">
        <v>31510</v>
      </c>
      <c r="B12841" t="s">
        <v>11320</v>
      </c>
      <c r="C12841" t="s">
        <v>33477</v>
      </c>
      <c r="D12841" t="s">
        <v>33476</v>
      </c>
      <c r="E12841"/>
      <c r="F12841"/>
      <c r="G12841"/>
      <c r="H12841"/>
      <c r="I12841"/>
      <c r="J12841"/>
      <c r="U12841" s="43"/>
      <c r="AE12841"/>
    </row>
    <row r="12842" spans="1:31">
      <c r="A12842">
        <v>31160</v>
      </c>
      <c r="B12842" t="s">
        <v>11321</v>
      </c>
      <c r="C12842" t="s">
        <v>33477</v>
      </c>
      <c r="D12842" t="s">
        <v>33476</v>
      </c>
      <c r="E12842"/>
      <c r="F12842"/>
      <c r="G12842"/>
      <c r="H12842"/>
      <c r="I12842"/>
      <c r="J12842"/>
      <c r="U12842" s="43"/>
      <c r="AE12842"/>
    </row>
    <row r="12843" spans="1:31">
      <c r="A12843">
        <v>31480</v>
      </c>
      <c r="B12843" t="s">
        <v>11322</v>
      </c>
      <c r="C12843" t="s">
        <v>33480</v>
      </c>
      <c r="D12843" t="s">
        <v>33476</v>
      </c>
      <c r="E12843"/>
      <c r="F12843"/>
      <c r="G12843"/>
      <c r="H12843"/>
      <c r="I12843"/>
      <c r="J12843"/>
      <c r="U12843" s="43"/>
      <c r="AE12843"/>
    </row>
    <row r="12844" spans="1:31">
      <c r="A12844">
        <v>31290</v>
      </c>
      <c r="B12844" t="s">
        <v>11323</v>
      </c>
      <c r="C12844" t="s">
        <v>33480</v>
      </c>
      <c r="D12844" t="s">
        <v>33476</v>
      </c>
      <c r="E12844"/>
      <c r="F12844"/>
      <c r="G12844"/>
      <c r="H12844"/>
      <c r="I12844"/>
      <c r="J12844"/>
      <c r="U12844" s="43"/>
      <c r="AE12844"/>
    </row>
    <row r="12845" spans="1:31">
      <c r="A12845">
        <v>31620</v>
      </c>
      <c r="B12845" t="s">
        <v>11324</v>
      </c>
      <c r="C12845" t="s">
        <v>33480</v>
      </c>
      <c r="D12845" t="s">
        <v>33476</v>
      </c>
      <c r="E12845"/>
      <c r="F12845"/>
      <c r="G12845"/>
      <c r="H12845"/>
      <c r="I12845"/>
      <c r="J12845"/>
      <c r="U12845" s="43"/>
      <c r="AE12845"/>
    </row>
    <row r="12846" spans="1:31">
      <c r="A12846">
        <v>31380</v>
      </c>
      <c r="B12846" t="s">
        <v>11325</v>
      </c>
      <c r="C12846" t="s">
        <v>33480</v>
      </c>
      <c r="D12846" t="s">
        <v>33476</v>
      </c>
      <c r="E12846"/>
      <c r="F12846"/>
      <c r="G12846"/>
      <c r="H12846"/>
      <c r="I12846"/>
      <c r="J12846"/>
      <c r="U12846" s="43"/>
      <c r="AE12846"/>
    </row>
    <row r="12847" spans="1:31">
      <c r="A12847">
        <v>31110</v>
      </c>
      <c r="B12847" t="s">
        <v>11326</v>
      </c>
      <c r="C12847" t="s">
        <v>33478</v>
      </c>
      <c r="D12847" t="s">
        <v>33476</v>
      </c>
      <c r="E12847"/>
      <c r="F12847"/>
      <c r="G12847"/>
      <c r="H12847"/>
      <c r="I12847"/>
      <c r="J12847"/>
      <c r="U12847" s="43"/>
      <c r="AE12847"/>
    </row>
    <row r="12848" spans="1:31">
      <c r="A12848">
        <v>31590</v>
      </c>
      <c r="B12848" t="s">
        <v>11327</v>
      </c>
      <c r="C12848" t="s">
        <v>33480</v>
      </c>
      <c r="D12848" t="s">
        <v>33476</v>
      </c>
      <c r="E12848"/>
      <c r="F12848"/>
      <c r="G12848"/>
      <c r="H12848"/>
      <c r="I12848"/>
      <c r="J12848"/>
      <c r="U12848" s="43"/>
      <c r="AE12848"/>
    </row>
    <row r="12849" spans="1:31">
      <c r="A12849">
        <v>31380</v>
      </c>
      <c r="B12849" t="s">
        <v>11328</v>
      </c>
      <c r="C12849" t="s">
        <v>33480</v>
      </c>
      <c r="D12849" t="s">
        <v>33476</v>
      </c>
      <c r="E12849"/>
      <c r="F12849"/>
      <c r="G12849"/>
      <c r="H12849"/>
      <c r="I12849"/>
      <c r="J12849"/>
      <c r="U12849" s="43"/>
      <c r="AE12849"/>
    </row>
    <row r="12850" spans="1:31">
      <c r="A12850">
        <v>31510</v>
      </c>
      <c r="B12850" t="s">
        <v>11329</v>
      </c>
      <c r="C12850" t="s">
        <v>33477</v>
      </c>
      <c r="D12850" t="s">
        <v>33476</v>
      </c>
      <c r="E12850"/>
      <c r="F12850"/>
      <c r="G12850"/>
      <c r="H12850"/>
      <c r="I12850"/>
      <c r="J12850"/>
      <c r="U12850" s="43"/>
      <c r="AE12850"/>
    </row>
    <row r="12851" spans="1:31">
      <c r="A12851">
        <v>31350</v>
      </c>
      <c r="B12851" t="s">
        <v>11330</v>
      </c>
      <c r="C12851" t="s">
        <v>33477</v>
      </c>
      <c r="D12851" t="s">
        <v>33476</v>
      </c>
      <c r="E12851"/>
      <c r="F12851"/>
      <c r="G12851"/>
      <c r="H12851"/>
      <c r="I12851"/>
      <c r="J12851"/>
      <c r="U12851" s="43"/>
      <c r="AE12851"/>
    </row>
    <row r="12852" spans="1:31">
      <c r="A12852">
        <v>31310</v>
      </c>
      <c r="B12852" t="s">
        <v>11331</v>
      </c>
      <c r="C12852" t="s">
        <v>33480</v>
      </c>
      <c r="D12852" t="s">
        <v>33476</v>
      </c>
      <c r="E12852"/>
      <c r="F12852"/>
      <c r="G12852"/>
      <c r="H12852"/>
      <c r="I12852"/>
      <c r="J12852"/>
      <c r="U12852" s="43"/>
      <c r="AE12852"/>
    </row>
    <row r="12853" spans="1:31">
      <c r="A12853">
        <v>31560</v>
      </c>
      <c r="B12853" t="s">
        <v>11332</v>
      </c>
      <c r="C12853" t="s">
        <v>33480</v>
      </c>
      <c r="D12853" t="s">
        <v>33476</v>
      </c>
      <c r="E12853"/>
      <c r="F12853"/>
      <c r="G12853"/>
      <c r="H12853"/>
      <c r="I12853"/>
      <c r="J12853"/>
      <c r="U12853" s="43"/>
      <c r="AE12853"/>
    </row>
    <row r="12854" spans="1:31">
      <c r="A12854">
        <v>31110</v>
      </c>
      <c r="B12854" t="s">
        <v>11333</v>
      </c>
      <c r="C12854" t="s">
        <v>33478</v>
      </c>
      <c r="D12854" t="s">
        <v>33476</v>
      </c>
      <c r="E12854"/>
      <c r="F12854"/>
      <c r="G12854"/>
      <c r="H12854"/>
      <c r="I12854"/>
      <c r="J12854"/>
      <c r="U12854" s="43"/>
      <c r="AE12854"/>
    </row>
    <row r="12855" spans="1:31">
      <c r="A12855">
        <v>31110</v>
      </c>
      <c r="B12855" t="s">
        <v>11334</v>
      </c>
      <c r="C12855" t="s">
        <v>33478</v>
      </c>
      <c r="D12855" t="s">
        <v>33476</v>
      </c>
      <c r="E12855"/>
      <c r="F12855"/>
      <c r="G12855"/>
      <c r="H12855"/>
      <c r="I12855"/>
      <c r="J12855"/>
      <c r="U12855" s="43"/>
      <c r="AE12855"/>
    </row>
    <row r="12856" spans="1:31">
      <c r="A12856">
        <v>31230</v>
      </c>
      <c r="B12856" t="s">
        <v>11335</v>
      </c>
      <c r="C12856" t="s">
        <v>33480</v>
      </c>
      <c r="D12856" t="s">
        <v>33476</v>
      </c>
      <c r="E12856"/>
      <c r="F12856"/>
      <c r="G12856"/>
      <c r="H12856"/>
      <c r="I12856"/>
      <c r="J12856"/>
      <c r="U12856" s="43"/>
      <c r="AE12856"/>
    </row>
    <row r="12857" spans="1:31">
      <c r="A12857">
        <v>31210</v>
      </c>
      <c r="B12857" t="s">
        <v>11336</v>
      </c>
      <c r="C12857" t="s">
        <v>33477</v>
      </c>
      <c r="D12857" t="s">
        <v>33482</v>
      </c>
      <c r="E12857"/>
      <c r="F12857"/>
      <c r="G12857"/>
      <c r="H12857"/>
      <c r="I12857"/>
      <c r="J12857"/>
      <c r="U12857" s="43"/>
      <c r="AE12857"/>
    </row>
    <row r="12858" spans="1:31">
      <c r="A12858">
        <v>31310</v>
      </c>
      <c r="B12858" t="s">
        <v>11337</v>
      </c>
      <c r="C12858" t="s">
        <v>33480</v>
      </c>
      <c r="D12858" t="s">
        <v>33476</v>
      </c>
      <c r="E12858"/>
      <c r="F12858"/>
      <c r="G12858"/>
      <c r="H12858"/>
      <c r="I12858"/>
      <c r="J12858"/>
      <c r="U12858" s="43"/>
      <c r="AE12858"/>
    </row>
    <row r="12859" spans="1:31">
      <c r="A12859">
        <v>31310</v>
      </c>
      <c r="B12859" t="s">
        <v>11338</v>
      </c>
      <c r="C12859" t="s">
        <v>33480</v>
      </c>
      <c r="D12859" t="s">
        <v>33476</v>
      </c>
      <c r="E12859"/>
      <c r="F12859"/>
      <c r="G12859"/>
      <c r="H12859"/>
      <c r="I12859"/>
      <c r="J12859"/>
      <c r="U12859" s="43"/>
      <c r="AE12859"/>
    </row>
    <row r="12860" spans="1:31">
      <c r="A12860">
        <v>31120</v>
      </c>
      <c r="B12860" t="s">
        <v>11339</v>
      </c>
      <c r="C12860" t="s">
        <v>33480</v>
      </c>
      <c r="D12860" t="s">
        <v>33476</v>
      </c>
      <c r="E12860"/>
      <c r="F12860"/>
      <c r="G12860"/>
      <c r="H12860"/>
      <c r="I12860"/>
      <c r="J12860"/>
      <c r="U12860" s="43"/>
      <c r="AE12860"/>
    </row>
    <row r="12861" spans="1:31">
      <c r="A12861">
        <v>31380</v>
      </c>
      <c r="B12861" t="s">
        <v>11340</v>
      </c>
      <c r="C12861" t="s">
        <v>33480</v>
      </c>
      <c r="D12861" t="s">
        <v>33476</v>
      </c>
      <c r="E12861"/>
      <c r="F12861"/>
      <c r="G12861"/>
      <c r="H12861"/>
      <c r="I12861"/>
      <c r="J12861"/>
      <c r="U12861" s="43"/>
      <c r="AE12861"/>
    </row>
    <row r="12862" spans="1:31">
      <c r="A12862">
        <v>31430</v>
      </c>
      <c r="B12862" t="s">
        <v>11341</v>
      </c>
      <c r="C12862" t="s">
        <v>33480</v>
      </c>
      <c r="D12862" t="s">
        <v>33476</v>
      </c>
      <c r="E12862"/>
      <c r="F12862"/>
      <c r="G12862"/>
      <c r="H12862"/>
      <c r="I12862"/>
      <c r="J12862"/>
      <c r="U12862" s="43"/>
      <c r="AE12862"/>
    </row>
    <row r="12863" spans="1:31">
      <c r="A12863">
        <v>31150</v>
      </c>
      <c r="B12863" t="s">
        <v>11342</v>
      </c>
      <c r="C12863" t="s">
        <v>33480</v>
      </c>
      <c r="D12863" t="s">
        <v>33476</v>
      </c>
      <c r="E12863"/>
      <c r="F12863"/>
      <c r="G12863"/>
      <c r="H12863"/>
      <c r="I12863"/>
      <c r="J12863"/>
      <c r="U12863" s="43"/>
      <c r="AE12863"/>
    </row>
    <row r="12864" spans="1:31">
      <c r="A12864">
        <v>31190</v>
      </c>
      <c r="B12864" t="s">
        <v>11343</v>
      </c>
      <c r="C12864" t="s">
        <v>33480</v>
      </c>
      <c r="D12864" t="s">
        <v>33476</v>
      </c>
      <c r="E12864"/>
      <c r="F12864"/>
      <c r="G12864"/>
      <c r="H12864"/>
      <c r="I12864"/>
      <c r="J12864"/>
      <c r="U12864" s="43"/>
      <c r="AE12864"/>
    </row>
    <row r="12865" spans="1:31">
      <c r="A12865">
        <v>31330</v>
      </c>
      <c r="B12865" t="s">
        <v>11344</v>
      </c>
      <c r="C12865" t="s">
        <v>33480</v>
      </c>
      <c r="D12865" t="s">
        <v>33476</v>
      </c>
      <c r="E12865"/>
      <c r="F12865"/>
      <c r="G12865"/>
      <c r="H12865"/>
      <c r="I12865"/>
      <c r="J12865"/>
      <c r="U12865" s="43"/>
      <c r="AE12865"/>
    </row>
    <row r="12866" spans="1:31">
      <c r="A12866">
        <v>31190</v>
      </c>
      <c r="B12866" t="s">
        <v>11345</v>
      </c>
      <c r="C12866" t="s">
        <v>33480</v>
      </c>
      <c r="D12866" t="s">
        <v>33476</v>
      </c>
      <c r="E12866"/>
      <c r="F12866"/>
      <c r="G12866"/>
      <c r="H12866"/>
      <c r="I12866"/>
      <c r="J12866"/>
      <c r="U12866" s="43"/>
      <c r="AE12866"/>
    </row>
    <row r="12867" spans="1:31">
      <c r="A12867">
        <v>31480</v>
      </c>
      <c r="B12867" t="s">
        <v>11346</v>
      </c>
      <c r="C12867" t="s">
        <v>33480</v>
      </c>
      <c r="D12867" t="s">
        <v>33476</v>
      </c>
      <c r="E12867"/>
      <c r="F12867"/>
      <c r="G12867"/>
      <c r="H12867"/>
      <c r="I12867"/>
      <c r="J12867"/>
      <c r="U12867" s="43"/>
      <c r="AE12867"/>
    </row>
    <row r="12868" spans="1:31">
      <c r="A12868">
        <v>31440</v>
      </c>
      <c r="B12868" t="s">
        <v>11347</v>
      </c>
      <c r="C12868" t="s">
        <v>33478</v>
      </c>
      <c r="D12868" t="s">
        <v>33476</v>
      </c>
      <c r="E12868"/>
      <c r="F12868"/>
      <c r="G12868"/>
      <c r="H12868"/>
      <c r="I12868"/>
      <c r="J12868"/>
      <c r="U12868" s="43"/>
      <c r="AE12868"/>
    </row>
    <row r="12869" spans="1:31">
      <c r="A12869">
        <v>31160</v>
      </c>
      <c r="B12869" t="s">
        <v>11348</v>
      </c>
      <c r="C12869" t="s">
        <v>33477</v>
      </c>
      <c r="D12869" t="s">
        <v>33476</v>
      </c>
      <c r="E12869"/>
      <c r="F12869"/>
      <c r="G12869"/>
      <c r="H12869"/>
      <c r="I12869"/>
      <c r="J12869"/>
      <c r="U12869" s="43"/>
      <c r="AE12869"/>
    </row>
    <row r="12870" spans="1:31">
      <c r="A12870">
        <v>31260</v>
      </c>
      <c r="B12870" t="s">
        <v>11349</v>
      </c>
      <c r="C12870" t="s">
        <v>33480</v>
      </c>
      <c r="D12870" t="s">
        <v>33476</v>
      </c>
      <c r="E12870"/>
      <c r="F12870"/>
      <c r="G12870"/>
      <c r="H12870"/>
      <c r="I12870"/>
      <c r="J12870"/>
      <c r="U12870" s="43"/>
      <c r="AE12870"/>
    </row>
    <row r="12871" spans="1:31">
      <c r="A12871">
        <v>31210</v>
      </c>
      <c r="B12871" t="s">
        <v>11350</v>
      </c>
      <c r="C12871" t="s">
        <v>33477</v>
      </c>
      <c r="D12871" t="s">
        <v>33482</v>
      </c>
      <c r="E12871"/>
      <c r="F12871"/>
      <c r="G12871"/>
      <c r="H12871"/>
      <c r="I12871"/>
      <c r="J12871"/>
      <c r="U12871" s="43"/>
      <c r="AE12871"/>
    </row>
    <row r="12872" spans="1:31">
      <c r="A12872">
        <v>31230</v>
      </c>
      <c r="B12872" t="s">
        <v>11351</v>
      </c>
      <c r="C12872" t="s">
        <v>33480</v>
      </c>
      <c r="D12872" t="s">
        <v>33476</v>
      </c>
      <c r="E12872"/>
      <c r="F12872"/>
      <c r="G12872"/>
      <c r="H12872"/>
      <c r="I12872"/>
      <c r="J12872"/>
      <c r="U12872" s="43"/>
      <c r="AE12872"/>
    </row>
    <row r="12873" spans="1:31">
      <c r="A12873">
        <v>31450</v>
      </c>
      <c r="B12873" t="s">
        <v>11352</v>
      </c>
      <c r="C12873" t="s">
        <v>33480</v>
      </c>
      <c r="D12873" t="s">
        <v>33476</v>
      </c>
      <c r="E12873"/>
      <c r="F12873"/>
      <c r="G12873"/>
      <c r="H12873"/>
      <c r="I12873"/>
      <c r="J12873"/>
      <c r="U12873" s="43"/>
      <c r="AE12873"/>
    </row>
    <row r="12874" spans="1:31">
      <c r="A12874">
        <v>31160</v>
      </c>
      <c r="B12874" t="s">
        <v>11353</v>
      </c>
      <c r="C12874" t="s">
        <v>33477</v>
      </c>
      <c r="D12874" t="s">
        <v>33476</v>
      </c>
      <c r="E12874"/>
      <c r="F12874"/>
      <c r="G12874"/>
      <c r="H12874"/>
      <c r="I12874"/>
      <c r="J12874"/>
      <c r="U12874" s="43"/>
      <c r="AE12874"/>
    </row>
    <row r="12875" spans="1:31">
      <c r="A12875">
        <v>31110</v>
      </c>
      <c r="B12875" t="s">
        <v>11354</v>
      </c>
      <c r="C12875" t="s">
        <v>33478</v>
      </c>
      <c r="D12875" t="s">
        <v>33476</v>
      </c>
      <c r="E12875"/>
      <c r="F12875"/>
      <c r="G12875"/>
      <c r="H12875"/>
      <c r="I12875"/>
      <c r="J12875"/>
      <c r="U12875" s="43"/>
      <c r="AE12875"/>
    </row>
    <row r="12876" spans="1:31">
      <c r="A12876">
        <v>31540</v>
      </c>
      <c r="B12876" t="s">
        <v>11355</v>
      </c>
      <c r="C12876" t="s">
        <v>33480</v>
      </c>
      <c r="D12876" t="s">
        <v>33476</v>
      </c>
      <c r="E12876"/>
      <c r="F12876"/>
      <c r="G12876"/>
      <c r="H12876"/>
      <c r="I12876"/>
      <c r="J12876"/>
      <c r="U12876" s="43"/>
      <c r="AE12876"/>
    </row>
    <row r="12877" spans="1:31">
      <c r="A12877">
        <v>31110</v>
      </c>
      <c r="B12877" t="s">
        <v>11356</v>
      </c>
      <c r="C12877" t="s">
        <v>33478</v>
      </c>
      <c r="D12877" t="s">
        <v>33476</v>
      </c>
      <c r="E12877"/>
      <c r="F12877"/>
      <c r="G12877"/>
      <c r="H12877"/>
      <c r="I12877"/>
      <c r="J12877"/>
      <c r="U12877" s="43"/>
      <c r="AE12877"/>
    </row>
    <row r="12878" spans="1:31">
      <c r="A12878">
        <v>31160</v>
      </c>
      <c r="B12878" t="s">
        <v>11357</v>
      </c>
      <c r="C12878" t="s">
        <v>33477</v>
      </c>
      <c r="D12878" t="s">
        <v>33476</v>
      </c>
      <c r="E12878"/>
      <c r="F12878"/>
      <c r="G12878"/>
      <c r="H12878"/>
      <c r="I12878"/>
      <c r="J12878"/>
      <c r="U12878" s="43"/>
      <c r="AE12878"/>
    </row>
    <row r="12879" spans="1:31">
      <c r="A12879">
        <v>31800</v>
      </c>
      <c r="B12879" t="s">
        <v>11358</v>
      </c>
      <c r="C12879" t="s">
        <v>33477</v>
      </c>
      <c r="D12879" t="s">
        <v>33476</v>
      </c>
      <c r="E12879"/>
      <c r="F12879"/>
      <c r="G12879"/>
      <c r="H12879"/>
      <c r="I12879"/>
      <c r="J12879"/>
      <c r="U12879" s="43"/>
      <c r="AE12879"/>
    </row>
    <row r="12880" spans="1:31">
      <c r="A12880">
        <v>31800</v>
      </c>
      <c r="B12880" t="s">
        <v>11359</v>
      </c>
      <c r="C12880" t="s">
        <v>33477</v>
      </c>
      <c r="D12880" t="s">
        <v>33476</v>
      </c>
      <c r="E12880"/>
      <c r="F12880"/>
      <c r="G12880"/>
      <c r="H12880"/>
      <c r="I12880"/>
      <c r="J12880"/>
      <c r="U12880" s="43"/>
      <c r="AE12880"/>
    </row>
    <row r="12881" spans="1:31">
      <c r="A12881">
        <v>31860</v>
      </c>
      <c r="B12881" t="s">
        <v>11360</v>
      </c>
      <c r="C12881" t="s">
        <v>33480</v>
      </c>
      <c r="D12881" t="e">
        <v>#N/A</v>
      </c>
      <c r="E12881"/>
      <c r="F12881"/>
      <c r="G12881"/>
      <c r="H12881"/>
      <c r="I12881"/>
      <c r="J12881"/>
      <c r="U12881" s="43"/>
      <c r="AE12881"/>
    </row>
    <row r="12882" spans="1:31">
      <c r="A12882">
        <v>31450</v>
      </c>
      <c r="B12882" t="s">
        <v>11361</v>
      </c>
      <c r="C12882" t="s">
        <v>33480</v>
      </c>
      <c r="D12882" t="s">
        <v>33476</v>
      </c>
      <c r="E12882"/>
      <c r="F12882"/>
      <c r="G12882"/>
      <c r="H12882"/>
      <c r="I12882"/>
      <c r="J12882"/>
      <c r="U12882" s="43"/>
      <c r="AE12882"/>
    </row>
    <row r="12883" spans="1:31">
      <c r="A12883">
        <v>31370</v>
      </c>
      <c r="B12883" t="s">
        <v>11362</v>
      </c>
      <c r="C12883" t="s">
        <v>33480</v>
      </c>
      <c r="D12883" t="s">
        <v>33476</v>
      </c>
      <c r="E12883"/>
      <c r="F12883"/>
      <c r="G12883"/>
      <c r="H12883"/>
      <c r="I12883"/>
      <c r="J12883"/>
      <c r="U12883" s="43"/>
      <c r="AE12883"/>
    </row>
    <row r="12884" spans="1:31">
      <c r="A12884">
        <v>31230</v>
      </c>
      <c r="B12884" t="s">
        <v>11363</v>
      </c>
      <c r="C12884" t="s">
        <v>33480</v>
      </c>
      <c r="D12884" t="s">
        <v>33476</v>
      </c>
      <c r="E12884"/>
      <c r="F12884"/>
      <c r="G12884"/>
      <c r="H12884"/>
      <c r="I12884"/>
      <c r="J12884"/>
      <c r="U12884" s="43"/>
      <c r="AE12884"/>
    </row>
    <row r="12885" spans="1:31">
      <c r="A12885">
        <v>31620</v>
      </c>
      <c r="B12885" t="s">
        <v>11364</v>
      </c>
      <c r="C12885" t="s">
        <v>33480</v>
      </c>
      <c r="D12885" t="s">
        <v>33476</v>
      </c>
      <c r="E12885"/>
      <c r="F12885"/>
      <c r="G12885"/>
      <c r="H12885"/>
      <c r="I12885"/>
      <c r="J12885"/>
      <c r="U12885" s="43"/>
      <c r="AE12885"/>
    </row>
    <row r="12886" spans="1:31">
      <c r="A12886">
        <v>31600</v>
      </c>
      <c r="B12886" t="s">
        <v>11365</v>
      </c>
      <c r="C12886" t="s">
        <v>33480</v>
      </c>
      <c r="D12886" t="s">
        <v>33476</v>
      </c>
      <c r="E12886"/>
      <c r="F12886"/>
      <c r="G12886"/>
      <c r="H12886"/>
      <c r="I12886"/>
      <c r="J12886"/>
      <c r="U12886" s="43"/>
      <c r="AE12886"/>
    </row>
    <row r="12887" spans="1:31">
      <c r="A12887">
        <v>31670</v>
      </c>
      <c r="B12887" t="s">
        <v>11366</v>
      </c>
      <c r="C12887" t="s">
        <v>33480</v>
      </c>
      <c r="D12887" t="e">
        <v>#N/A</v>
      </c>
      <c r="E12887"/>
      <c r="F12887"/>
      <c r="G12887"/>
      <c r="H12887"/>
      <c r="I12887"/>
      <c r="J12887"/>
      <c r="U12887" s="43"/>
      <c r="AE12887"/>
    </row>
    <row r="12888" spans="1:31">
      <c r="A12888">
        <v>31510</v>
      </c>
      <c r="B12888" t="s">
        <v>11367</v>
      </c>
      <c r="C12888" t="s">
        <v>33477</v>
      </c>
      <c r="D12888" t="s">
        <v>33476</v>
      </c>
      <c r="E12888"/>
      <c r="F12888"/>
      <c r="G12888"/>
      <c r="H12888"/>
      <c r="I12888"/>
      <c r="J12888"/>
      <c r="U12888" s="43"/>
      <c r="AE12888"/>
    </row>
    <row r="12889" spans="1:31">
      <c r="A12889">
        <v>31190</v>
      </c>
      <c r="B12889" t="s">
        <v>11368</v>
      </c>
      <c r="C12889" t="s">
        <v>33480</v>
      </c>
      <c r="D12889" t="s">
        <v>33476</v>
      </c>
      <c r="E12889"/>
      <c r="F12889"/>
      <c r="G12889"/>
      <c r="H12889"/>
      <c r="I12889"/>
      <c r="J12889"/>
      <c r="U12889" s="43"/>
      <c r="AE12889"/>
    </row>
    <row r="12890" spans="1:31">
      <c r="A12890">
        <v>31390</v>
      </c>
      <c r="B12890" t="s">
        <v>11369</v>
      </c>
      <c r="C12890" t="s">
        <v>33480</v>
      </c>
      <c r="D12890" t="s">
        <v>33476</v>
      </c>
      <c r="E12890"/>
      <c r="F12890"/>
      <c r="G12890"/>
      <c r="H12890"/>
      <c r="I12890"/>
      <c r="J12890"/>
      <c r="U12890" s="43"/>
      <c r="AE12890"/>
    </row>
    <row r="12891" spans="1:31">
      <c r="A12891">
        <v>31120</v>
      </c>
      <c r="B12891" t="s">
        <v>11370</v>
      </c>
      <c r="C12891" t="s">
        <v>33480</v>
      </c>
      <c r="D12891" t="s">
        <v>33476</v>
      </c>
      <c r="E12891"/>
      <c r="F12891"/>
      <c r="G12891"/>
      <c r="H12891"/>
      <c r="I12891"/>
      <c r="J12891"/>
      <c r="U12891" s="43"/>
      <c r="AE12891"/>
    </row>
    <row r="12892" spans="1:31">
      <c r="A12892">
        <v>31360</v>
      </c>
      <c r="B12892" t="s">
        <v>11371</v>
      </c>
      <c r="C12892" t="s">
        <v>33477</v>
      </c>
      <c r="D12892" t="s">
        <v>33476</v>
      </c>
      <c r="E12892"/>
      <c r="F12892"/>
      <c r="G12892"/>
      <c r="H12892"/>
      <c r="I12892"/>
      <c r="J12892"/>
      <c r="U12892" s="43"/>
      <c r="AE12892"/>
    </row>
    <row r="12893" spans="1:31">
      <c r="A12893">
        <v>31390</v>
      </c>
      <c r="B12893" t="s">
        <v>11372</v>
      </c>
      <c r="C12893" t="s">
        <v>33480</v>
      </c>
      <c r="D12893" t="s">
        <v>33476</v>
      </c>
      <c r="E12893"/>
      <c r="F12893"/>
      <c r="G12893"/>
      <c r="H12893"/>
      <c r="I12893"/>
      <c r="J12893"/>
      <c r="U12893" s="43"/>
      <c r="AE12893"/>
    </row>
    <row r="12894" spans="1:31">
      <c r="A12894">
        <v>31290</v>
      </c>
      <c r="B12894" t="s">
        <v>3136</v>
      </c>
      <c r="C12894" t="s">
        <v>33480</v>
      </c>
      <c r="D12894" t="s">
        <v>33476</v>
      </c>
      <c r="E12894"/>
      <c r="F12894"/>
      <c r="G12894"/>
      <c r="H12894"/>
      <c r="I12894"/>
      <c r="J12894"/>
      <c r="U12894" s="43"/>
      <c r="AE12894"/>
    </row>
    <row r="12895" spans="1:31">
      <c r="A12895">
        <v>31870</v>
      </c>
      <c r="B12895" t="s">
        <v>11373</v>
      </c>
      <c r="C12895" t="s">
        <v>33480</v>
      </c>
      <c r="D12895" t="s">
        <v>33476</v>
      </c>
      <c r="E12895"/>
      <c r="F12895"/>
      <c r="G12895"/>
      <c r="H12895"/>
      <c r="I12895"/>
      <c r="J12895"/>
      <c r="U12895" s="43"/>
      <c r="AE12895"/>
    </row>
    <row r="12896" spans="1:31">
      <c r="A12896">
        <v>31190</v>
      </c>
      <c r="B12896" t="s">
        <v>11374</v>
      </c>
      <c r="C12896" t="s">
        <v>33480</v>
      </c>
      <c r="D12896" t="s">
        <v>33476</v>
      </c>
      <c r="E12896"/>
      <c r="F12896"/>
      <c r="G12896"/>
      <c r="H12896"/>
      <c r="I12896"/>
      <c r="J12896"/>
      <c r="U12896" s="43"/>
      <c r="AE12896"/>
    </row>
    <row r="12897" spans="1:31">
      <c r="A12897">
        <v>31480</v>
      </c>
      <c r="B12897" t="s">
        <v>11375</v>
      </c>
      <c r="C12897" t="s">
        <v>33480</v>
      </c>
      <c r="D12897" t="s">
        <v>33476</v>
      </c>
      <c r="E12897"/>
      <c r="F12897"/>
      <c r="G12897"/>
      <c r="H12897"/>
      <c r="I12897"/>
      <c r="J12897"/>
      <c r="U12897" s="43"/>
      <c r="AE12897"/>
    </row>
    <row r="12898" spans="1:31">
      <c r="A12898">
        <v>31370</v>
      </c>
      <c r="B12898" t="s">
        <v>11376</v>
      </c>
      <c r="C12898" t="s">
        <v>33480</v>
      </c>
      <c r="D12898" t="s">
        <v>33476</v>
      </c>
      <c r="E12898"/>
      <c r="F12898"/>
      <c r="G12898"/>
      <c r="H12898"/>
      <c r="I12898"/>
      <c r="J12898"/>
      <c r="U12898" s="43"/>
      <c r="AE12898"/>
    </row>
    <row r="12899" spans="1:31">
      <c r="A12899">
        <v>31310</v>
      </c>
      <c r="B12899" t="s">
        <v>11377</v>
      </c>
      <c r="C12899" t="s">
        <v>33480</v>
      </c>
      <c r="D12899" t="s">
        <v>33476</v>
      </c>
      <c r="E12899"/>
      <c r="F12899"/>
      <c r="G12899"/>
      <c r="H12899"/>
      <c r="I12899"/>
      <c r="J12899"/>
      <c r="U12899" s="43"/>
      <c r="AE12899"/>
    </row>
    <row r="12900" spans="1:31">
      <c r="A12900">
        <v>31800</v>
      </c>
      <c r="B12900" t="s">
        <v>11378</v>
      </c>
      <c r="C12900" t="s">
        <v>33477</v>
      </c>
      <c r="D12900" t="s">
        <v>33476</v>
      </c>
      <c r="E12900"/>
      <c r="F12900"/>
      <c r="G12900"/>
      <c r="H12900"/>
      <c r="I12900"/>
      <c r="J12900"/>
      <c r="U12900" s="43"/>
      <c r="AE12900"/>
    </row>
    <row r="12901" spans="1:31">
      <c r="A12901">
        <v>31600</v>
      </c>
      <c r="B12901" t="s">
        <v>11379</v>
      </c>
      <c r="C12901" t="s">
        <v>33480</v>
      </c>
      <c r="D12901" t="s">
        <v>33476</v>
      </c>
      <c r="E12901"/>
      <c r="F12901"/>
      <c r="G12901"/>
      <c r="H12901"/>
      <c r="I12901"/>
      <c r="J12901"/>
      <c r="U12901" s="43"/>
      <c r="AE12901"/>
    </row>
    <row r="12902" spans="1:31">
      <c r="A12902">
        <v>31800</v>
      </c>
      <c r="B12902" t="s">
        <v>11380</v>
      </c>
      <c r="C12902" t="s">
        <v>33477</v>
      </c>
      <c r="D12902" t="s">
        <v>33476</v>
      </c>
      <c r="E12902"/>
      <c r="F12902"/>
      <c r="G12902"/>
      <c r="H12902"/>
      <c r="I12902"/>
      <c r="J12902"/>
      <c r="U12902" s="43"/>
      <c r="AE12902"/>
    </row>
    <row r="12903" spans="1:31">
      <c r="A12903">
        <v>31570</v>
      </c>
      <c r="B12903" t="s">
        <v>11381</v>
      </c>
      <c r="C12903" t="s">
        <v>33480</v>
      </c>
      <c r="D12903" t="s">
        <v>33476</v>
      </c>
      <c r="E12903"/>
      <c r="F12903"/>
      <c r="G12903"/>
      <c r="H12903"/>
      <c r="I12903"/>
      <c r="J12903"/>
      <c r="U12903" s="43"/>
      <c r="AE12903"/>
    </row>
    <row r="12904" spans="1:31">
      <c r="A12904">
        <v>31310</v>
      </c>
      <c r="B12904" t="s">
        <v>11382</v>
      </c>
      <c r="C12904" t="s">
        <v>33480</v>
      </c>
      <c r="D12904" t="s">
        <v>33476</v>
      </c>
      <c r="E12904"/>
      <c r="F12904"/>
      <c r="G12904"/>
      <c r="H12904"/>
      <c r="I12904"/>
      <c r="J12904"/>
      <c r="U12904" s="43"/>
      <c r="AE12904"/>
    </row>
    <row r="12905" spans="1:31">
      <c r="A12905">
        <v>31180</v>
      </c>
      <c r="B12905" t="s">
        <v>11383</v>
      </c>
      <c r="C12905" t="s">
        <v>33480</v>
      </c>
      <c r="D12905" t="e">
        <v>#N/A</v>
      </c>
      <c r="E12905"/>
      <c r="F12905"/>
      <c r="G12905"/>
      <c r="H12905"/>
      <c r="I12905"/>
      <c r="J12905"/>
      <c r="U12905" s="43"/>
      <c r="AE12905"/>
    </row>
    <row r="12906" spans="1:31">
      <c r="A12906">
        <v>31800</v>
      </c>
      <c r="B12906" t="s">
        <v>11384</v>
      </c>
      <c r="C12906" t="s">
        <v>33477</v>
      </c>
      <c r="D12906" t="s">
        <v>33476</v>
      </c>
      <c r="E12906"/>
      <c r="F12906"/>
      <c r="G12906"/>
      <c r="H12906"/>
      <c r="I12906"/>
      <c r="J12906"/>
      <c r="U12906" s="43"/>
      <c r="AE12906"/>
    </row>
    <row r="12907" spans="1:31">
      <c r="A12907">
        <v>31480</v>
      </c>
      <c r="B12907" t="s">
        <v>11385</v>
      </c>
      <c r="C12907" t="s">
        <v>33480</v>
      </c>
      <c r="D12907" t="s">
        <v>33476</v>
      </c>
      <c r="E12907"/>
      <c r="F12907"/>
      <c r="G12907"/>
      <c r="H12907"/>
      <c r="I12907"/>
      <c r="J12907"/>
      <c r="U12907" s="43"/>
      <c r="AE12907"/>
    </row>
    <row r="12908" spans="1:31">
      <c r="A12908">
        <v>31580</v>
      </c>
      <c r="B12908" t="s">
        <v>11386</v>
      </c>
      <c r="C12908" t="s">
        <v>33477</v>
      </c>
      <c r="D12908" t="s">
        <v>33476</v>
      </c>
      <c r="E12908"/>
      <c r="F12908"/>
      <c r="G12908"/>
      <c r="H12908"/>
      <c r="I12908"/>
      <c r="J12908"/>
      <c r="U12908" s="43"/>
      <c r="AE12908"/>
    </row>
    <row r="12909" spans="1:31">
      <c r="A12909">
        <v>31530</v>
      </c>
      <c r="B12909" t="s">
        <v>11387</v>
      </c>
      <c r="C12909" t="s">
        <v>33480</v>
      </c>
      <c r="D12909" t="s">
        <v>33476</v>
      </c>
      <c r="E12909"/>
      <c r="F12909"/>
      <c r="G12909"/>
      <c r="H12909"/>
      <c r="I12909"/>
      <c r="J12909"/>
      <c r="U12909" s="43"/>
      <c r="AE12909"/>
    </row>
    <row r="12910" spans="1:31">
      <c r="A12910">
        <v>31530</v>
      </c>
      <c r="B12910" t="s">
        <v>11387</v>
      </c>
      <c r="C12910" t="s">
        <v>33480</v>
      </c>
      <c r="D12910" t="s">
        <v>33476</v>
      </c>
      <c r="E12910"/>
      <c r="F12910"/>
      <c r="G12910"/>
      <c r="H12910"/>
      <c r="I12910"/>
      <c r="J12910"/>
      <c r="U12910" s="43"/>
      <c r="AE12910"/>
    </row>
    <row r="12911" spans="1:31">
      <c r="A12911">
        <v>31800</v>
      </c>
      <c r="B12911" t="s">
        <v>11388</v>
      </c>
      <c r="C12911" t="s">
        <v>33477</v>
      </c>
      <c r="D12911" t="s">
        <v>33476</v>
      </c>
      <c r="E12911"/>
      <c r="F12911"/>
      <c r="G12911"/>
      <c r="H12911"/>
      <c r="I12911"/>
      <c r="J12911"/>
      <c r="U12911" s="43"/>
      <c r="AE12911"/>
    </row>
    <row r="12912" spans="1:31">
      <c r="A12912">
        <v>31310</v>
      </c>
      <c r="B12912" t="s">
        <v>11389</v>
      </c>
      <c r="C12912" t="s">
        <v>33480</v>
      </c>
      <c r="D12912" t="s">
        <v>33476</v>
      </c>
      <c r="E12912"/>
      <c r="F12912"/>
      <c r="G12912"/>
      <c r="H12912"/>
      <c r="I12912"/>
      <c r="J12912"/>
      <c r="U12912" s="43"/>
      <c r="AE12912"/>
    </row>
    <row r="12913" spans="1:31">
      <c r="A12913">
        <v>31310</v>
      </c>
      <c r="B12913" t="s">
        <v>11390</v>
      </c>
      <c r="C12913" t="s">
        <v>33480</v>
      </c>
      <c r="D12913" t="s">
        <v>33476</v>
      </c>
      <c r="E12913"/>
      <c r="F12913"/>
      <c r="G12913"/>
      <c r="H12913"/>
      <c r="I12913"/>
      <c r="J12913"/>
      <c r="U12913" s="43"/>
      <c r="AE12913"/>
    </row>
    <row r="12914" spans="1:31">
      <c r="A12914">
        <v>31330</v>
      </c>
      <c r="B12914" t="s">
        <v>11391</v>
      </c>
      <c r="C12914" t="s">
        <v>33480</v>
      </c>
      <c r="D12914" t="s">
        <v>33476</v>
      </c>
      <c r="E12914"/>
      <c r="F12914"/>
      <c r="G12914"/>
      <c r="H12914"/>
      <c r="I12914"/>
      <c r="J12914"/>
      <c r="U12914" s="43"/>
      <c r="AE12914"/>
    </row>
    <row r="12915" spans="1:31">
      <c r="A12915">
        <v>31140</v>
      </c>
      <c r="B12915" t="s">
        <v>11392</v>
      </c>
      <c r="C12915" t="s">
        <v>33480</v>
      </c>
      <c r="D12915" t="s">
        <v>33482</v>
      </c>
      <c r="E12915"/>
      <c r="F12915"/>
      <c r="G12915"/>
      <c r="H12915"/>
      <c r="I12915"/>
      <c r="J12915"/>
      <c r="U12915" s="43"/>
      <c r="AE12915"/>
    </row>
    <row r="12916" spans="1:31">
      <c r="A12916">
        <v>31370</v>
      </c>
      <c r="B12916" t="s">
        <v>11393</v>
      </c>
      <c r="C12916" t="s">
        <v>33480</v>
      </c>
      <c r="D12916" t="s">
        <v>33476</v>
      </c>
      <c r="E12916"/>
      <c r="F12916"/>
      <c r="G12916"/>
      <c r="H12916"/>
      <c r="I12916"/>
      <c r="J12916"/>
      <c r="U12916" s="43"/>
      <c r="AE12916"/>
    </row>
    <row r="12917" spans="1:31">
      <c r="A12917">
        <v>31650</v>
      </c>
      <c r="B12917" t="s">
        <v>11394</v>
      </c>
      <c r="C12917" t="s">
        <v>33480</v>
      </c>
      <c r="D12917" t="s">
        <v>33476</v>
      </c>
      <c r="E12917"/>
      <c r="F12917"/>
      <c r="G12917"/>
      <c r="H12917"/>
      <c r="I12917"/>
      <c r="J12917"/>
      <c r="U12917" s="43"/>
      <c r="AE12917"/>
    </row>
    <row r="12918" spans="1:31">
      <c r="A12918">
        <v>31590</v>
      </c>
      <c r="B12918" t="s">
        <v>3931</v>
      </c>
      <c r="C12918" t="s">
        <v>33480</v>
      </c>
      <c r="D12918" t="s">
        <v>33476</v>
      </c>
      <c r="E12918"/>
      <c r="F12918"/>
      <c r="G12918"/>
      <c r="H12918"/>
      <c r="I12918"/>
      <c r="J12918"/>
      <c r="U12918" s="43"/>
      <c r="AE12918"/>
    </row>
    <row r="12919" spans="1:31">
      <c r="A12919">
        <v>31220</v>
      </c>
      <c r="B12919" t="s">
        <v>11395</v>
      </c>
      <c r="C12919" t="s">
        <v>33480</v>
      </c>
      <c r="D12919" t="s">
        <v>33476</v>
      </c>
      <c r="E12919"/>
      <c r="F12919"/>
      <c r="G12919"/>
      <c r="H12919"/>
      <c r="I12919"/>
      <c r="J12919"/>
      <c r="U12919" s="43"/>
      <c r="AE12919"/>
    </row>
    <row r="12920" spans="1:31">
      <c r="A12920">
        <v>31410</v>
      </c>
      <c r="B12920" t="s">
        <v>11396</v>
      </c>
      <c r="C12920" t="s">
        <v>33480</v>
      </c>
      <c r="D12920" t="s">
        <v>33476</v>
      </c>
      <c r="E12920"/>
      <c r="F12920"/>
      <c r="G12920"/>
      <c r="H12920"/>
      <c r="I12920"/>
      <c r="J12920"/>
      <c r="U12920" s="43"/>
      <c r="AE12920"/>
    </row>
    <row r="12921" spans="1:31">
      <c r="A12921">
        <v>31340</v>
      </c>
      <c r="B12921" t="s">
        <v>11397</v>
      </c>
      <c r="C12921" t="s">
        <v>33480</v>
      </c>
      <c r="D12921" t="s">
        <v>33476</v>
      </c>
      <c r="E12921"/>
      <c r="F12921"/>
      <c r="G12921"/>
      <c r="H12921"/>
      <c r="I12921"/>
      <c r="J12921"/>
      <c r="U12921" s="43"/>
      <c r="AE12921"/>
    </row>
    <row r="12922" spans="1:31">
      <c r="A12922">
        <v>31580</v>
      </c>
      <c r="B12922" t="s">
        <v>11398</v>
      </c>
      <c r="C12922" t="s">
        <v>33477</v>
      </c>
      <c r="D12922" t="s">
        <v>33476</v>
      </c>
      <c r="E12922"/>
      <c r="F12922"/>
      <c r="G12922"/>
      <c r="H12922"/>
      <c r="I12922"/>
      <c r="J12922"/>
      <c r="U12922" s="43"/>
      <c r="AE12922"/>
    </row>
    <row r="12923" spans="1:31">
      <c r="A12923">
        <v>31440</v>
      </c>
      <c r="B12923" t="s">
        <v>11399</v>
      </c>
      <c r="C12923" t="s">
        <v>33478</v>
      </c>
      <c r="D12923" t="s">
        <v>33476</v>
      </c>
      <c r="E12923"/>
      <c r="F12923"/>
      <c r="G12923"/>
      <c r="H12923"/>
      <c r="I12923"/>
      <c r="J12923"/>
      <c r="U12923" s="43"/>
      <c r="AE12923"/>
    </row>
    <row r="12924" spans="1:31">
      <c r="A12924">
        <v>31490</v>
      </c>
      <c r="B12924" t="s">
        <v>11400</v>
      </c>
      <c r="C12924" t="s">
        <v>33480</v>
      </c>
      <c r="D12924" t="s">
        <v>33482</v>
      </c>
      <c r="E12924"/>
      <c r="F12924"/>
      <c r="G12924"/>
      <c r="H12924"/>
      <c r="I12924"/>
      <c r="J12924"/>
      <c r="U12924" s="43"/>
      <c r="AE12924"/>
    </row>
    <row r="12925" spans="1:31">
      <c r="A12925">
        <v>31220</v>
      </c>
      <c r="B12925" t="s">
        <v>11401</v>
      </c>
      <c r="C12925" t="s">
        <v>33480</v>
      </c>
      <c r="D12925" t="s">
        <v>33476</v>
      </c>
      <c r="E12925"/>
      <c r="F12925"/>
      <c r="G12925"/>
      <c r="H12925"/>
      <c r="I12925"/>
      <c r="J12925"/>
      <c r="U12925" s="43"/>
      <c r="AE12925"/>
    </row>
    <row r="12926" spans="1:31">
      <c r="A12926">
        <v>31150</v>
      </c>
      <c r="B12926" t="s">
        <v>11402</v>
      </c>
      <c r="C12926" t="s">
        <v>33480</v>
      </c>
      <c r="D12926" t="s">
        <v>33476</v>
      </c>
      <c r="E12926"/>
      <c r="F12926"/>
      <c r="G12926"/>
      <c r="H12926"/>
      <c r="I12926"/>
      <c r="J12926"/>
      <c r="U12926" s="43"/>
      <c r="AE12926"/>
    </row>
    <row r="12927" spans="1:31">
      <c r="A12927">
        <v>31160</v>
      </c>
      <c r="B12927" t="s">
        <v>11403</v>
      </c>
      <c r="C12927" t="s">
        <v>33477</v>
      </c>
      <c r="D12927" t="s">
        <v>33476</v>
      </c>
      <c r="E12927"/>
      <c r="F12927"/>
      <c r="G12927"/>
      <c r="H12927"/>
      <c r="I12927"/>
      <c r="J12927"/>
      <c r="U12927" s="43"/>
      <c r="AE12927"/>
    </row>
    <row r="12928" spans="1:31">
      <c r="A12928">
        <v>31350</v>
      </c>
      <c r="B12928" t="s">
        <v>11404</v>
      </c>
      <c r="C12928" t="s">
        <v>33477</v>
      </c>
      <c r="D12928" t="s">
        <v>33476</v>
      </c>
      <c r="E12928"/>
      <c r="F12928"/>
      <c r="G12928"/>
      <c r="H12928"/>
      <c r="I12928"/>
      <c r="J12928"/>
      <c r="U12928" s="43"/>
      <c r="AE12928"/>
    </row>
    <row r="12929" spans="1:31">
      <c r="A12929">
        <v>31360</v>
      </c>
      <c r="B12929" t="s">
        <v>11405</v>
      </c>
      <c r="C12929" t="s">
        <v>33477</v>
      </c>
      <c r="D12929" t="s">
        <v>33476</v>
      </c>
      <c r="E12929"/>
      <c r="F12929"/>
      <c r="G12929"/>
      <c r="H12929"/>
      <c r="I12929"/>
      <c r="J12929"/>
      <c r="U12929" s="43"/>
      <c r="AE12929"/>
    </row>
    <row r="12930" spans="1:31">
      <c r="A12930">
        <v>31530</v>
      </c>
      <c r="B12930" t="s">
        <v>11406</v>
      </c>
      <c r="C12930" t="s">
        <v>33480</v>
      </c>
      <c r="D12930" t="s">
        <v>33476</v>
      </c>
      <c r="E12930"/>
      <c r="F12930"/>
      <c r="G12930"/>
      <c r="H12930"/>
      <c r="I12930"/>
      <c r="J12930"/>
      <c r="U12930" s="43"/>
      <c r="AE12930"/>
    </row>
    <row r="12931" spans="1:31">
      <c r="A12931">
        <v>31600</v>
      </c>
      <c r="B12931" t="s">
        <v>11407</v>
      </c>
      <c r="C12931" t="s">
        <v>33480</v>
      </c>
      <c r="D12931" t="s">
        <v>33476</v>
      </c>
      <c r="E12931"/>
      <c r="F12931"/>
      <c r="G12931"/>
      <c r="H12931"/>
      <c r="I12931"/>
      <c r="J12931"/>
      <c r="U12931" s="43"/>
      <c r="AE12931"/>
    </row>
    <row r="12932" spans="1:31">
      <c r="A12932">
        <v>31800</v>
      </c>
      <c r="B12932" t="s">
        <v>11408</v>
      </c>
      <c r="C12932" t="s">
        <v>33477</v>
      </c>
      <c r="D12932" t="s">
        <v>33476</v>
      </c>
      <c r="E12932"/>
      <c r="F12932"/>
      <c r="G12932"/>
      <c r="H12932"/>
      <c r="I12932"/>
      <c r="J12932"/>
      <c r="U12932" s="43"/>
      <c r="AE12932"/>
    </row>
    <row r="12933" spans="1:31">
      <c r="A12933">
        <v>31230</v>
      </c>
      <c r="B12933" t="s">
        <v>11409</v>
      </c>
      <c r="C12933" t="s">
        <v>33480</v>
      </c>
      <c r="D12933" t="s">
        <v>33476</v>
      </c>
      <c r="E12933"/>
      <c r="F12933"/>
      <c r="G12933"/>
      <c r="H12933"/>
      <c r="I12933"/>
      <c r="J12933"/>
      <c r="U12933" s="43"/>
      <c r="AE12933"/>
    </row>
    <row r="12934" spans="1:31">
      <c r="A12934">
        <v>31800</v>
      </c>
      <c r="B12934" t="s">
        <v>11410</v>
      </c>
      <c r="C12934" t="s">
        <v>33477</v>
      </c>
      <c r="D12934" t="s">
        <v>33476</v>
      </c>
      <c r="E12934"/>
      <c r="F12934"/>
      <c r="G12934"/>
      <c r="H12934"/>
      <c r="I12934"/>
      <c r="J12934"/>
      <c r="U12934" s="43"/>
      <c r="AE12934"/>
    </row>
    <row r="12935" spans="1:31">
      <c r="A12935">
        <v>31410</v>
      </c>
      <c r="B12935" t="s">
        <v>11411</v>
      </c>
      <c r="C12935" t="s">
        <v>33480</v>
      </c>
      <c r="D12935" t="s">
        <v>33476</v>
      </c>
      <c r="E12935"/>
      <c r="F12935"/>
      <c r="G12935"/>
      <c r="H12935"/>
      <c r="I12935"/>
      <c r="J12935"/>
      <c r="U12935" s="43"/>
      <c r="AE12935"/>
    </row>
    <row r="12936" spans="1:31">
      <c r="A12936">
        <v>31460</v>
      </c>
      <c r="B12936" t="s">
        <v>11412</v>
      </c>
      <c r="C12936" t="s">
        <v>33480</v>
      </c>
      <c r="D12936" t="s">
        <v>33476</v>
      </c>
      <c r="E12936"/>
      <c r="F12936"/>
      <c r="G12936"/>
      <c r="H12936"/>
      <c r="I12936"/>
      <c r="J12936"/>
      <c r="U12936" s="43"/>
      <c r="AE12936"/>
    </row>
    <row r="12937" spans="1:31">
      <c r="A12937">
        <v>31580</v>
      </c>
      <c r="B12937" t="s">
        <v>11413</v>
      </c>
      <c r="C12937" t="s">
        <v>33477</v>
      </c>
      <c r="D12937" t="s">
        <v>33476</v>
      </c>
      <c r="E12937"/>
      <c r="F12937"/>
      <c r="G12937"/>
      <c r="H12937"/>
      <c r="I12937"/>
      <c r="J12937"/>
      <c r="U12937" s="43"/>
      <c r="AE12937"/>
    </row>
    <row r="12938" spans="1:31">
      <c r="A12938">
        <v>31510</v>
      </c>
      <c r="B12938" t="s">
        <v>11414</v>
      </c>
      <c r="C12938" t="s">
        <v>33477</v>
      </c>
      <c r="D12938" t="s">
        <v>33476</v>
      </c>
      <c r="E12938"/>
      <c r="F12938"/>
      <c r="G12938"/>
      <c r="H12938"/>
      <c r="I12938"/>
      <c r="J12938"/>
      <c r="U12938" s="43"/>
      <c r="AE12938"/>
    </row>
    <row r="12939" spans="1:31">
      <c r="A12939">
        <v>31510</v>
      </c>
      <c r="B12939" t="s">
        <v>11415</v>
      </c>
      <c r="C12939" t="s">
        <v>33477</v>
      </c>
      <c r="D12939" t="s">
        <v>33476</v>
      </c>
      <c r="E12939"/>
      <c r="F12939"/>
      <c r="G12939"/>
      <c r="H12939"/>
      <c r="I12939"/>
      <c r="J12939"/>
      <c r="U12939" s="43"/>
      <c r="AE12939"/>
    </row>
    <row r="12940" spans="1:31">
      <c r="A12940">
        <v>31430</v>
      </c>
      <c r="B12940" t="s">
        <v>11416</v>
      </c>
      <c r="C12940" t="s">
        <v>33480</v>
      </c>
      <c r="D12940" t="s">
        <v>33476</v>
      </c>
      <c r="E12940"/>
      <c r="F12940"/>
      <c r="G12940"/>
      <c r="H12940"/>
      <c r="I12940"/>
      <c r="J12940"/>
      <c r="U12940" s="43"/>
      <c r="AE12940"/>
    </row>
    <row r="12941" spans="1:31">
      <c r="A12941">
        <v>31290</v>
      </c>
      <c r="B12941" t="s">
        <v>6957</v>
      </c>
      <c r="C12941" t="s">
        <v>33480</v>
      </c>
      <c r="D12941" t="s">
        <v>33476</v>
      </c>
      <c r="E12941"/>
      <c r="F12941"/>
      <c r="G12941"/>
      <c r="H12941"/>
      <c r="I12941"/>
      <c r="J12941"/>
      <c r="U12941" s="43"/>
      <c r="AE12941"/>
    </row>
    <row r="12942" spans="1:31">
      <c r="A12942">
        <v>31340</v>
      </c>
      <c r="B12942" t="s">
        <v>11417</v>
      </c>
      <c r="C12942" t="s">
        <v>33480</v>
      </c>
      <c r="D12942" t="s">
        <v>33476</v>
      </c>
      <c r="E12942"/>
      <c r="F12942"/>
      <c r="G12942"/>
      <c r="H12942"/>
      <c r="I12942"/>
      <c r="J12942"/>
      <c r="U12942" s="43"/>
      <c r="AE12942"/>
    </row>
    <row r="12943" spans="1:31">
      <c r="A12943">
        <v>31310</v>
      </c>
      <c r="B12943" t="s">
        <v>11418</v>
      </c>
      <c r="C12943" t="s">
        <v>33480</v>
      </c>
      <c r="D12943" t="s">
        <v>33476</v>
      </c>
      <c r="E12943"/>
      <c r="F12943"/>
      <c r="G12943"/>
      <c r="H12943"/>
      <c r="I12943"/>
      <c r="J12943"/>
      <c r="U12943" s="43"/>
      <c r="AE12943"/>
    </row>
    <row r="12944" spans="1:31">
      <c r="A12944">
        <v>31510</v>
      </c>
      <c r="B12944" t="s">
        <v>11419</v>
      </c>
      <c r="C12944" t="s">
        <v>33477</v>
      </c>
      <c r="D12944" t="s">
        <v>33476</v>
      </c>
      <c r="E12944"/>
      <c r="F12944"/>
      <c r="G12944"/>
      <c r="H12944"/>
      <c r="I12944"/>
      <c r="J12944"/>
      <c r="U12944" s="43"/>
      <c r="AE12944"/>
    </row>
    <row r="12945" spans="1:31">
      <c r="A12945">
        <v>31360</v>
      </c>
      <c r="B12945" t="s">
        <v>11420</v>
      </c>
      <c r="C12945" t="s">
        <v>33477</v>
      </c>
      <c r="D12945" t="s">
        <v>33476</v>
      </c>
      <c r="E12945"/>
      <c r="F12945"/>
      <c r="G12945"/>
      <c r="H12945"/>
      <c r="I12945"/>
      <c r="J12945"/>
      <c r="U12945" s="43"/>
      <c r="AE12945"/>
    </row>
    <row r="12946" spans="1:31">
      <c r="A12946">
        <v>31260</v>
      </c>
      <c r="B12946" t="s">
        <v>1804</v>
      </c>
      <c r="C12946" t="s">
        <v>33480</v>
      </c>
      <c r="D12946" t="s">
        <v>33476</v>
      </c>
      <c r="E12946"/>
      <c r="F12946"/>
      <c r="G12946"/>
      <c r="H12946"/>
      <c r="I12946"/>
      <c r="J12946"/>
      <c r="U12946" s="43"/>
      <c r="AE12946"/>
    </row>
    <row r="12947" spans="1:31">
      <c r="A12947">
        <v>31440</v>
      </c>
      <c r="B12947" t="s">
        <v>5849</v>
      </c>
      <c r="C12947" t="s">
        <v>33478</v>
      </c>
      <c r="D12947" t="s">
        <v>33476</v>
      </c>
      <c r="E12947"/>
      <c r="F12947"/>
      <c r="G12947"/>
      <c r="H12947"/>
      <c r="I12947"/>
      <c r="J12947"/>
      <c r="U12947" s="43"/>
      <c r="AE12947"/>
    </row>
    <row r="12948" spans="1:31">
      <c r="A12948">
        <v>31430</v>
      </c>
      <c r="B12948" t="s">
        <v>11421</v>
      </c>
      <c r="C12948" t="s">
        <v>33480</v>
      </c>
      <c r="D12948" t="s">
        <v>33476</v>
      </c>
      <c r="E12948"/>
      <c r="F12948"/>
      <c r="G12948"/>
      <c r="H12948"/>
      <c r="I12948"/>
      <c r="J12948"/>
      <c r="U12948" s="43"/>
      <c r="AE12948"/>
    </row>
    <row r="12949" spans="1:31">
      <c r="A12949">
        <v>31220</v>
      </c>
      <c r="B12949" t="s">
        <v>11422</v>
      </c>
      <c r="C12949" t="s">
        <v>33480</v>
      </c>
      <c r="D12949" t="s">
        <v>33476</v>
      </c>
      <c r="E12949"/>
      <c r="F12949"/>
      <c r="G12949"/>
      <c r="H12949"/>
      <c r="I12949"/>
      <c r="J12949"/>
      <c r="U12949" s="43"/>
      <c r="AE12949"/>
    </row>
    <row r="12950" spans="1:31">
      <c r="A12950">
        <v>31550</v>
      </c>
      <c r="B12950" t="s">
        <v>11423</v>
      </c>
      <c r="C12950" t="s">
        <v>33480</v>
      </c>
      <c r="D12950" t="s">
        <v>33476</v>
      </c>
      <c r="E12950"/>
      <c r="F12950"/>
      <c r="G12950"/>
      <c r="H12950"/>
      <c r="I12950"/>
      <c r="J12950"/>
      <c r="U12950" s="43"/>
      <c r="AE12950"/>
    </row>
    <row r="12951" spans="1:31">
      <c r="A12951">
        <v>31390</v>
      </c>
      <c r="B12951" t="s">
        <v>11424</v>
      </c>
      <c r="C12951" t="s">
        <v>33480</v>
      </c>
      <c r="D12951" t="s">
        <v>33476</v>
      </c>
      <c r="E12951"/>
      <c r="F12951"/>
      <c r="G12951"/>
      <c r="H12951"/>
      <c r="I12951"/>
      <c r="J12951"/>
      <c r="U12951" s="43"/>
      <c r="AE12951"/>
    </row>
    <row r="12952" spans="1:31">
      <c r="A12952">
        <v>31260</v>
      </c>
      <c r="B12952" t="s">
        <v>11425</v>
      </c>
      <c r="C12952" t="s">
        <v>33480</v>
      </c>
      <c r="D12952" t="s">
        <v>33476</v>
      </c>
      <c r="E12952"/>
      <c r="F12952"/>
      <c r="G12952"/>
      <c r="H12952"/>
      <c r="I12952"/>
      <c r="J12952"/>
      <c r="U12952" s="43"/>
      <c r="AE12952"/>
    </row>
    <row r="12953" spans="1:31">
      <c r="A12953">
        <v>31230</v>
      </c>
      <c r="B12953" t="s">
        <v>11426</v>
      </c>
      <c r="C12953" t="s">
        <v>33480</v>
      </c>
      <c r="D12953" t="s">
        <v>33476</v>
      </c>
      <c r="E12953"/>
      <c r="F12953"/>
      <c r="G12953"/>
      <c r="H12953"/>
      <c r="I12953"/>
      <c r="J12953"/>
      <c r="U12953" s="43"/>
      <c r="AE12953"/>
    </row>
    <row r="12954" spans="1:31">
      <c r="A12954">
        <v>31210</v>
      </c>
      <c r="B12954" t="s">
        <v>11427</v>
      </c>
      <c r="C12954" t="s">
        <v>33477</v>
      </c>
      <c r="D12954" t="s">
        <v>33482</v>
      </c>
      <c r="E12954"/>
      <c r="F12954"/>
      <c r="G12954"/>
      <c r="H12954"/>
      <c r="I12954"/>
      <c r="J12954"/>
      <c r="U12954" s="43"/>
      <c r="AE12954"/>
    </row>
    <row r="12955" spans="1:31">
      <c r="A12955">
        <v>31220</v>
      </c>
      <c r="B12955" t="s">
        <v>11428</v>
      </c>
      <c r="C12955" t="s">
        <v>33480</v>
      </c>
      <c r="D12955" t="s">
        <v>33476</v>
      </c>
      <c r="E12955"/>
      <c r="F12955"/>
      <c r="G12955"/>
      <c r="H12955"/>
      <c r="I12955"/>
      <c r="J12955"/>
      <c r="U12955" s="43"/>
      <c r="AE12955"/>
    </row>
    <row r="12956" spans="1:31">
      <c r="A12956">
        <v>31460</v>
      </c>
      <c r="B12956" t="s">
        <v>11429</v>
      </c>
      <c r="C12956" t="s">
        <v>33480</v>
      </c>
      <c r="D12956" t="s">
        <v>33476</v>
      </c>
      <c r="E12956"/>
      <c r="F12956"/>
      <c r="G12956"/>
      <c r="H12956"/>
      <c r="I12956"/>
      <c r="J12956"/>
      <c r="U12956" s="43"/>
      <c r="AE12956"/>
    </row>
    <row r="12957" spans="1:31">
      <c r="A12957">
        <v>31310</v>
      </c>
      <c r="B12957" t="s">
        <v>11430</v>
      </c>
      <c r="C12957" t="s">
        <v>33480</v>
      </c>
      <c r="D12957" t="s">
        <v>33476</v>
      </c>
      <c r="E12957"/>
      <c r="F12957"/>
      <c r="G12957"/>
      <c r="H12957"/>
      <c r="I12957"/>
      <c r="J12957"/>
      <c r="U12957" s="43"/>
      <c r="AE12957"/>
    </row>
    <row r="12958" spans="1:31">
      <c r="A12958">
        <v>31220</v>
      </c>
      <c r="B12958" t="s">
        <v>11431</v>
      </c>
      <c r="C12958" t="s">
        <v>33480</v>
      </c>
      <c r="D12958" t="s">
        <v>33476</v>
      </c>
      <c r="E12958"/>
      <c r="F12958"/>
      <c r="G12958"/>
      <c r="H12958"/>
      <c r="I12958"/>
      <c r="J12958"/>
      <c r="U12958" s="43"/>
      <c r="AE12958"/>
    </row>
    <row r="12959" spans="1:31">
      <c r="A12959">
        <v>31290</v>
      </c>
      <c r="B12959" t="s">
        <v>11432</v>
      </c>
      <c r="C12959" t="s">
        <v>33480</v>
      </c>
      <c r="D12959" t="s">
        <v>33476</v>
      </c>
      <c r="E12959"/>
      <c r="F12959"/>
      <c r="G12959"/>
      <c r="H12959"/>
      <c r="I12959"/>
      <c r="J12959"/>
      <c r="U12959" s="43"/>
      <c r="AE12959"/>
    </row>
    <row r="12960" spans="1:31">
      <c r="A12960">
        <v>31540</v>
      </c>
      <c r="B12960" t="s">
        <v>11433</v>
      </c>
      <c r="C12960" t="s">
        <v>33480</v>
      </c>
      <c r="D12960" t="s">
        <v>33476</v>
      </c>
      <c r="E12960"/>
      <c r="F12960"/>
      <c r="G12960"/>
      <c r="H12960"/>
      <c r="I12960"/>
      <c r="J12960"/>
      <c r="U12960" s="43"/>
      <c r="AE12960"/>
    </row>
    <row r="12961" spans="1:31">
      <c r="A12961">
        <v>31190</v>
      </c>
      <c r="B12961" t="s">
        <v>11434</v>
      </c>
      <c r="C12961" t="s">
        <v>33480</v>
      </c>
      <c r="D12961" t="s">
        <v>33476</v>
      </c>
      <c r="E12961"/>
      <c r="F12961"/>
      <c r="G12961"/>
      <c r="H12961"/>
      <c r="I12961"/>
      <c r="J12961"/>
      <c r="U12961" s="43"/>
      <c r="AE12961"/>
    </row>
    <row r="12962" spans="1:31">
      <c r="A12962">
        <v>31460</v>
      </c>
      <c r="B12962" t="s">
        <v>11435</v>
      </c>
      <c r="C12962" t="s">
        <v>33480</v>
      </c>
      <c r="D12962" t="s">
        <v>33476</v>
      </c>
      <c r="E12962"/>
      <c r="F12962"/>
      <c r="G12962"/>
      <c r="H12962"/>
      <c r="I12962"/>
      <c r="J12962"/>
      <c r="U12962" s="43"/>
      <c r="AE12962"/>
    </row>
    <row r="12963" spans="1:31">
      <c r="A12963">
        <v>31190</v>
      </c>
      <c r="B12963" t="s">
        <v>11436</v>
      </c>
      <c r="C12963" t="s">
        <v>33480</v>
      </c>
      <c r="D12963" t="s">
        <v>33476</v>
      </c>
      <c r="E12963"/>
      <c r="F12963"/>
      <c r="G12963"/>
      <c r="H12963"/>
      <c r="I12963"/>
      <c r="J12963"/>
      <c r="U12963" s="43"/>
      <c r="AE12963"/>
    </row>
    <row r="12964" spans="1:31">
      <c r="A12964">
        <v>31230</v>
      </c>
      <c r="B12964" t="s">
        <v>11437</v>
      </c>
      <c r="C12964" t="s">
        <v>33480</v>
      </c>
      <c r="D12964" t="s">
        <v>33476</v>
      </c>
      <c r="E12964"/>
      <c r="F12964"/>
      <c r="G12964"/>
      <c r="H12964"/>
      <c r="I12964"/>
      <c r="J12964"/>
      <c r="U12964" s="43"/>
      <c r="AE12964"/>
    </row>
    <row r="12965" spans="1:31">
      <c r="A12965">
        <v>31410</v>
      </c>
      <c r="B12965" t="s">
        <v>11438</v>
      </c>
      <c r="C12965" t="s">
        <v>33480</v>
      </c>
      <c r="D12965" t="s">
        <v>33476</v>
      </c>
      <c r="E12965"/>
      <c r="F12965"/>
      <c r="G12965"/>
      <c r="H12965"/>
      <c r="I12965"/>
      <c r="J12965"/>
      <c r="U12965" s="43"/>
      <c r="AE12965"/>
    </row>
    <row r="12966" spans="1:31">
      <c r="A12966">
        <v>31110</v>
      </c>
      <c r="B12966" t="s">
        <v>11439</v>
      </c>
      <c r="C12966" t="s">
        <v>33478</v>
      </c>
      <c r="D12966" t="s">
        <v>33476</v>
      </c>
      <c r="E12966"/>
      <c r="F12966"/>
      <c r="G12966"/>
      <c r="H12966"/>
      <c r="I12966"/>
      <c r="J12966"/>
      <c r="U12966" s="43"/>
      <c r="AE12966"/>
    </row>
    <row r="12967" spans="1:31">
      <c r="A12967">
        <v>31260</v>
      </c>
      <c r="B12967" t="s">
        <v>11440</v>
      </c>
      <c r="C12967" t="s">
        <v>33480</v>
      </c>
      <c r="D12967" t="s">
        <v>33476</v>
      </c>
      <c r="E12967"/>
      <c r="F12967"/>
      <c r="G12967"/>
      <c r="H12967"/>
      <c r="I12967"/>
      <c r="J12967"/>
      <c r="U12967" s="43"/>
      <c r="AE12967"/>
    </row>
    <row r="12968" spans="1:31">
      <c r="A12968">
        <v>31440</v>
      </c>
      <c r="B12968" t="s">
        <v>11441</v>
      </c>
      <c r="C12968" t="s">
        <v>33478</v>
      </c>
      <c r="D12968" t="s">
        <v>33476</v>
      </c>
      <c r="E12968"/>
      <c r="F12968"/>
      <c r="G12968"/>
      <c r="H12968"/>
      <c r="I12968"/>
      <c r="J12968"/>
      <c r="U12968" s="43"/>
      <c r="AE12968"/>
    </row>
    <row r="12969" spans="1:31">
      <c r="A12969">
        <v>31530</v>
      </c>
      <c r="B12969" t="s">
        <v>11442</v>
      </c>
      <c r="C12969" t="s">
        <v>33480</v>
      </c>
      <c r="D12969" t="s">
        <v>33476</v>
      </c>
      <c r="E12969"/>
      <c r="F12969"/>
      <c r="G12969"/>
      <c r="H12969"/>
      <c r="I12969"/>
      <c r="J12969"/>
      <c r="U12969" s="43"/>
      <c r="AE12969"/>
    </row>
    <row r="12970" spans="1:31">
      <c r="A12970">
        <v>31530</v>
      </c>
      <c r="B12970" t="s">
        <v>11443</v>
      </c>
      <c r="C12970" t="s">
        <v>33480</v>
      </c>
      <c r="D12970" t="s">
        <v>33476</v>
      </c>
      <c r="E12970"/>
      <c r="F12970"/>
      <c r="G12970"/>
      <c r="H12970"/>
      <c r="I12970"/>
      <c r="J12970"/>
      <c r="U12970" s="43"/>
      <c r="AE12970"/>
    </row>
    <row r="12971" spans="1:31">
      <c r="A12971">
        <v>31320</v>
      </c>
      <c r="B12971" t="s">
        <v>11444</v>
      </c>
      <c r="C12971" t="s">
        <v>33480</v>
      </c>
      <c r="D12971" t="e">
        <v>#N/A</v>
      </c>
      <c r="E12971"/>
      <c r="F12971"/>
      <c r="G12971"/>
      <c r="H12971"/>
      <c r="I12971"/>
      <c r="J12971"/>
      <c r="U12971" s="43"/>
      <c r="AE12971"/>
    </row>
    <row r="12972" spans="1:31">
      <c r="A12972">
        <v>31330</v>
      </c>
      <c r="B12972" t="s">
        <v>11445</v>
      </c>
      <c r="C12972" t="s">
        <v>33480</v>
      </c>
      <c r="D12972" t="s">
        <v>33476</v>
      </c>
      <c r="E12972"/>
      <c r="F12972"/>
      <c r="G12972"/>
      <c r="H12972"/>
      <c r="I12972"/>
      <c r="J12972"/>
      <c r="U12972" s="43"/>
      <c r="AE12972"/>
    </row>
    <row r="12973" spans="1:31">
      <c r="A12973">
        <v>31160</v>
      </c>
      <c r="B12973" t="s">
        <v>11446</v>
      </c>
      <c r="C12973" t="s">
        <v>33477</v>
      </c>
      <c r="D12973" t="s">
        <v>33476</v>
      </c>
      <c r="E12973"/>
      <c r="F12973"/>
      <c r="G12973"/>
      <c r="H12973"/>
      <c r="I12973"/>
      <c r="J12973"/>
      <c r="U12973" s="43"/>
      <c r="AE12973"/>
    </row>
    <row r="12974" spans="1:31">
      <c r="A12974">
        <v>31230</v>
      </c>
      <c r="B12974" t="s">
        <v>5862</v>
      </c>
      <c r="C12974" t="s">
        <v>33480</v>
      </c>
      <c r="D12974" t="s">
        <v>33476</v>
      </c>
      <c r="E12974"/>
      <c r="F12974"/>
      <c r="G12974"/>
      <c r="H12974"/>
      <c r="I12974"/>
      <c r="J12974"/>
      <c r="U12974" s="43"/>
      <c r="AE12974"/>
    </row>
    <row r="12975" spans="1:31">
      <c r="A12975">
        <v>31800</v>
      </c>
      <c r="B12975" t="s">
        <v>11447</v>
      </c>
      <c r="C12975" t="s">
        <v>33477</v>
      </c>
      <c r="D12975" t="s">
        <v>33476</v>
      </c>
      <c r="E12975"/>
      <c r="F12975"/>
      <c r="G12975"/>
      <c r="H12975"/>
      <c r="I12975"/>
      <c r="J12975"/>
      <c r="U12975" s="43"/>
      <c r="AE12975"/>
    </row>
    <row r="12976" spans="1:31">
      <c r="A12976">
        <v>31190</v>
      </c>
      <c r="B12976" t="s">
        <v>11448</v>
      </c>
      <c r="C12976" t="s">
        <v>33480</v>
      </c>
      <c r="D12976" t="s">
        <v>33476</v>
      </c>
      <c r="E12976"/>
      <c r="F12976"/>
      <c r="G12976"/>
      <c r="H12976"/>
      <c r="I12976"/>
      <c r="J12976"/>
      <c r="U12976" s="43"/>
      <c r="AE12976"/>
    </row>
    <row r="12977" spans="1:31">
      <c r="A12977">
        <v>31340</v>
      </c>
      <c r="B12977" t="s">
        <v>11449</v>
      </c>
      <c r="C12977" t="s">
        <v>33480</v>
      </c>
      <c r="D12977" t="s">
        <v>33476</v>
      </c>
      <c r="E12977"/>
      <c r="F12977"/>
      <c r="G12977"/>
      <c r="H12977"/>
      <c r="I12977"/>
      <c r="J12977"/>
      <c r="U12977" s="43"/>
      <c r="AE12977"/>
    </row>
    <row r="12978" spans="1:31">
      <c r="A12978">
        <v>31230</v>
      </c>
      <c r="B12978" t="s">
        <v>11450</v>
      </c>
      <c r="C12978" t="s">
        <v>33480</v>
      </c>
      <c r="D12978" t="s">
        <v>33476</v>
      </c>
      <c r="E12978"/>
      <c r="F12978"/>
      <c r="G12978"/>
      <c r="H12978"/>
      <c r="I12978"/>
      <c r="J12978"/>
      <c r="U12978" s="43"/>
      <c r="AE12978"/>
    </row>
    <row r="12979" spans="1:31">
      <c r="A12979">
        <v>31160</v>
      </c>
      <c r="B12979" t="s">
        <v>11451</v>
      </c>
      <c r="C12979" t="s">
        <v>33477</v>
      </c>
      <c r="D12979" t="s">
        <v>33476</v>
      </c>
      <c r="E12979"/>
      <c r="F12979"/>
      <c r="G12979"/>
      <c r="H12979"/>
      <c r="I12979"/>
      <c r="J12979"/>
      <c r="U12979" s="43"/>
      <c r="AE12979"/>
    </row>
    <row r="12980" spans="1:31">
      <c r="A12980">
        <v>31220</v>
      </c>
      <c r="B12980" t="s">
        <v>11452</v>
      </c>
      <c r="C12980" t="s">
        <v>33480</v>
      </c>
      <c r="D12980" t="s">
        <v>33476</v>
      </c>
      <c r="E12980"/>
      <c r="F12980"/>
      <c r="G12980"/>
      <c r="H12980"/>
      <c r="I12980"/>
      <c r="J12980"/>
      <c r="U12980" s="43"/>
      <c r="AE12980"/>
    </row>
    <row r="12981" spans="1:31">
      <c r="A12981">
        <v>31350</v>
      </c>
      <c r="B12981" t="s">
        <v>11453</v>
      </c>
      <c r="C12981" t="s">
        <v>33477</v>
      </c>
      <c r="D12981" t="s">
        <v>33476</v>
      </c>
      <c r="E12981"/>
      <c r="F12981"/>
      <c r="G12981"/>
      <c r="H12981"/>
      <c r="I12981"/>
      <c r="J12981"/>
      <c r="U12981" s="43"/>
      <c r="AE12981"/>
    </row>
    <row r="12982" spans="1:31">
      <c r="A12982">
        <v>31700</v>
      </c>
      <c r="B12982" t="s">
        <v>11454</v>
      </c>
      <c r="C12982" t="s">
        <v>33480</v>
      </c>
      <c r="D12982" t="e">
        <v>#N/A</v>
      </c>
      <c r="E12982"/>
      <c r="F12982"/>
      <c r="G12982"/>
      <c r="H12982"/>
      <c r="I12982"/>
      <c r="J12982"/>
      <c r="U12982" s="43"/>
      <c r="AE12982"/>
    </row>
    <row r="12983" spans="1:31">
      <c r="A12983">
        <v>31850</v>
      </c>
      <c r="B12983" t="s">
        <v>11455</v>
      </c>
      <c r="C12983" t="s">
        <v>33480</v>
      </c>
      <c r="D12983" t="e">
        <v>#N/A</v>
      </c>
      <c r="E12983"/>
      <c r="F12983"/>
      <c r="G12983"/>
      <c r="H12983"/>
      <c r="I12983"/>
      <c r="J12983"/>
      <c r="U12983" s="43"/>
      <c r="AE12983"/>
    </row>
    <row r="12984" spans="1:31">
      <c r="A12984">
        <v>31370</v>
      </c>
      <c r="B12984" t="s">
        <v>11456</v>
      </c>
      <c r="C12984" t="s">
        <v>33480</v>
      </c>
      <c r="D12984" t="s">
        <v>33476</v>
      </c>
      <c r="E12984"/>
      <c r="F12984"/>
      <c r="G12984"/>
      <c r="H12984"/>
      <c r="I12984"/>
      <c r="J12984"/>
      <c r="U12984" s="43"/>
      <c r="AE12984"/>
    </row>
    <row r="12985" spans="1:31">
      <c r="A12985">
        <v>31560</v>
      </c>
      <c r="B12985" t="s">
        <v>11457</v>
      </c>
      <c r="C12985" t="s">
        <v>33480</v>
      </c>
      <c r="D12985" t="s">
        <v>33476</v>
      </c>
      <c r="E12985"/>
      <c r="F12985"/>
      <c r="G12985"/>
      <c r="H12985"/>
      <c r="I12985"/>
      <c r="J12985"/>
      <c r="U12985" s="43"/>
      <c r="AE12985"/>
    </row>
    <row r="12986" spans="1:31">
      <c r="A12986">
        <v>31280</v>
      </c>
      <c r="B12986" t="s">
        <v>5496</v>
      </c>
      <c r="C12986" t="s">
        <v>33480</v>
      </c>
      <c r="D12986" t="e">
        <v>#N/A</v>
      </c>
      <c r="E12986"/>
      <c r="F12986"/>
      <c r="G12986"/>
      <c r="H12986"/>
      <c r="I12986"/>
      <c r="J12986"/>
      <c r="U12986" s="43"/>
      <c r="AE12986"/>
    </row>
    <row r="12987" spans="1:31">
      <c r="A12987">
        <v>31530</v>
      </c>
      <c r="B12987" t="s">
        <v>11458</v>
      </c>
      <c r="C12987" t="s">
        <v>33480</v>
      </c>
      <c r="D12987" t="s">
        <v>33476</v>
      </c>
      <c r="E12987"/>
      <c r="F12987"/>
      <c r="G12987"/>
      <c r="H12987"/>
      <c r="I12987"/>
      <c r="J12987"/>
      <c r="U12987" s="43"/>
      <c r="AE12987"/>
    </row>
    <row r="12988" spans="1:31">
      <c r="A12988">
        <v>31160</v>
      </c>
      <c r="B12988" t="s">
        <v>11459</v>
      </c>
      <c r="C12988" t="s">
        <v>33477</v>
      </c>
      <c r="D12988" t="s">
        <v>33476</v>
      </c>
      <c r="E12988"/>
      <c r="F12988"/>
      <c r="G12988"/>
      <c r="H12988"/>
      <c r="I12988"/>
      <c r="J12988"/>
      <c r="U12988" s="43"/>
      <c r="AE12988"/>
    </row>
    <row r="12989" spans="1:31">
      <c r="A12989">
        <v>31380</v>
      </c>
      <c r="B12989" t="s">
        <v>11460</v>
      </c>
      <c r="C12989" t="s">
        <v>33480</v>
      </c>
      <c r="D12989" t="s">
        <v>33476</v>
      </c>
      <c r="E12989"/>
      <c r="F12989"/>
      <c r="G12989"/>
      <c r="H12989"/>
      <c r="I12989"/>
      <c r="J12989"/>
      <c r="U12989" s="43"/>
      <c r="AE12989"/>
    </row>
    <row r="12990" spans="1:31">
      <c r="A12990">
        <v>31370</v>
      </c>
      <c r="B12990" t="s">
        <v>11461</v>
      </c>
      <c r="C12990" t="s">
        <v>33480</v>
      </c>
      <c r="D12990" t="s">
        <v>33476</v>
      </c>
      <c r="E12990"/>
      <c r="F12990"/>
      <c r="G12990"/>
      <c r="H12990"/>
      <c r="I12990"/>
      <c r="J12990"/>
      <c r="U12990" s="43"/>
      <c r="AE12990"/>
    </row>
    <row r="12991" spans="1:31">
      <c r="A12991">
        <v>31110</v>
      </c>
      <c r="B12991" t="s">
        <v>11462</v>
      </c>
      <c r="C12991" t="s">
        <v>33478</v>
      </c>
      <c r="D12991" t="s">
        <v>33476</v>
      </c>
      <c r="E12991"/>
      <c r="F12991"/>
      <c r="G12991"/>
      <c r="H12991"/>
      <c r="I12991"/>
      <c r="J12991"/>
      <c r="U12991" s="43"/>
      <c r="AE12991"/>
    </row>
    <row r="12992" spans="1:31">
      <c r="A12992">
        <v>31410</v>
      </c>
      <c r="B12992" t="s">
        <v>3184</v>
      </c>
      <c r="C12992" t="s">
        <v>33480</v>
      </c>
      <c r="D12992" t="s">
        <v>33476</v>
      </c>
      <c r="E12992"/>
      <c r="F12992"/>
      <c r="G12992"/>
      <c r="H12992"/>
      <c r="I12992"/>
      <c r="J12992"/>
      <c r="U12992" s="43"/>
      <c r="AE12992"/>
    </row>
    <row r="12993" spans="1:31">
      <c r="A12993">
        <v>31220</v>
      </c>
      <c r="B12993" t="s">
        <v>11463</v>
      </c>
      <c r="C12993" t="s">
        <v>33480</v>
      </c>
      <c r="D12993" t="s">
        <v>33476</v>
      </c>
      <c r="E12993"/>
      <c r="F12993"/>
      <c r="G12993"/>
      <c r="H12993"/>
      <c r="I12993"/>
      <c r="J12993"/>
      <c r="U12993" s="43"/>
      <c r="AE12993"/>
    </row>
    <row r="12994" spans="1:31">
      <c r="A12994">
        <v>31230</v>
      </c>
      <c r="B12994" t="s">
        <v>11464</v>
      </c>
      <c r="C12994" t="s">
        <v>33480</v>
      </c>
      <c r="D12994" t="s">
        <v>33476</v>
      </c>
      <c r="E12994"/>
      <c r="F12994"/>
      <c r="G12994"/>
      <c r="H12994"/>
      <c r="I12994"/>
      <c r="J12994"/>
      <c r="U12994" s="43"/>
      <c r="AE12994"/>
    </row>
    <row r="12995" spans="1:31">
      <c r="A12995">
        <v>31140</v>
      </c>
      <c r="B12995" t="s">
        <v>11465</v>
      </c>
      <c r="C12995" t="s">
        <v>33480</v>
      </c>
      <c r="D12995" t="s">
        <v>33482</v>
      </c>
      <c r="E12995"/>
      <c r="F12995"/>
      <c r="G12995"/>
      <c r="H12995"/>
      <c r="I12995"/>
      <c r="J12995"/>
      <c r="U12995" s="43"/>
      <c r="AE12995"/>
    </row>
    <row r="12996" spans="1:31">
      <c r="A12996">
        <v>31310</v>
      </c>
      <c r="B12996" t="s">
        <v>11466</v>
      </c>
      <c r="C12996" t="s">
        <v>33480</v>
      </c>
      <c r="D12996" t="s">
        <v>33476</v>
      </c>
      <c r="E12996"/>
      <c r="F12996"/>
      <c r="G12996"/>
      <c r="H12996"/>
      <c r="I12996"/>
      <c r="J12996"/>
      <c r="U12996" s="43"/>
      <c r="AE12996"/>
    </row>
    <row r="12997" spans="1:31">
      <c r="A12997">
        <v>31450</v>
      </c>
      <c r="B12997" t="s">
        <v>11467</v>
      </c>
      <c r="C12997" t="s">
        <v>33480</v>
      </c>
      <c r="D12997" t="s">
        <v>33476</v>
      </c>
      <c r="E12997"/>
      <c r="F12997"/>
      <c r="G12997"/>
      <c r="H12997"/>
      <c r="I12997"/>
      <c r="J12997"/>
      <c r="U12997" s="43"/>
      <c r="AE12997"/>
    </row>
    <row r="12998" spans="1:31">
      <c r="A12998">
        <v>31220</v>
      </c>
      <c r="B12998" t="s">
        <v>11468</v>
      </c>
      <c r="C12998" t="s">
        <v>33480</v>
      </c>
      <c r="D12998" t="s">
        <v>33476</v>
      </c>
      <c r="E12998"/>
      <c r="F12998"/>
      <c r="G12998"/>
      <c r="H12998"/>
      <c r="I12998"/>
      <c r="J12998"/>
      <c r="U12998" s="43"/>
      <c r="AE12998"/>
    </row>
    <row r="12999" spans="1:31">
      <c r="A12999">
        <v>31290</v>
      </c>
      <c r="B12999" t="s">
        <v>11469</v>
      </c>
      <c r="C12999" t="s">
        <v>33480</v>
      </c>
      <c r="D12999" t="s">
        <v>33476</v>
      </c>
      <c r="E12999"/>
      <c r="F12999"/>
      <c r="G12999"/>
      <c r="H12999"/>
      <c r="I12999"/>
      <c r="J12999"/>
      <c r="U12999" s="43"/>
      <c r="AE12999"/>
    </row>
    <row r="13000" spans="1:31">
      <c r="A13000">
        <v>31510</v>
      </c>
      <c r="B13000" t="s">
        <v>11470</v>
      </c>
      <c r="C13000" t="s">
        <v>33477</v>
      </c>
      <c r="D13000" t="s">
        <v>33476</v>
      </c>
      <c r="E13000"/>
      <c r="F13000"/>
      <c r="G13000"/>
      <c r="H13000"/>
      <c r="I13000"/>
      <c r="J13000"/>
      <c r="U13000" s="43"/>
      <c r="AE13000"/>
    </row>
    <row r="13001" spans="1:31">
      <c r="A13001">
        <v>31430</v>
      </c>
      <c r="B13001" t="s">
        <v>11471</v>
      </c>
      <c r="C13001" t="s">
        <v>33480</v>
      </c>
      <c r="D13001" t="s">
        <v>33476</v>
      </c>
      <c r="E13001"/>
      <c r="F13001"/>
      <c r="G13001"/>
      <c r="H13001"/>
      <c r="I13001"/>
      <c r="J13001"/>
      <c r="U13001" s="43"/>
      <c r="AE13001"/>
    </row>
    <row r="13002" spans="1:31">
      <c r="A13002">
        <v>31540</v>
      </c>
      <c r="B13002" t="s">
        <v>11472</v>
      </c>
      <c r="C13002" t="s">
        <v>33480</v>
      </c>
      <c r="D13002" t="s">
        <v>33476</v>
      </c>
      <c r="E13002"/>
      <c r="F13002"/>
      <c r="G13002"/>
      <c r="H13002"/>
      <c r="I13002"/>
      <c r="J13002"/>
      <c r="U13002" s="43"/>
      <c r="AE13002"/>
    </row>
    <row r="13003" spans="1:31">
      <c r="A13003">
        <v>31260</v>
      </c>
      <c r="B13003" t="s">
        <v>11473</v>
      </c>
      <c r="C13003" t="s">
        <v>33480</v>
      </c>
      <c r="D13003" t="s">
        <v>33476</v>
      </c>
      <c r="E13003"/>
      <c r="F13003"/>
      <c r="G13003"/>
      <c r="H13003"/>
      <c r="I13003"/>
      <c r="J13003"/>
      <c r="U13003" s="43"/>
      <c r="AE13003"/>
    </row>
    <row r="13004" spans="1:31">
      <c r="A13004">
        <v>31230</v>
      </c>
      <c r="B13004" t="s">
        <v>11474</v>
      </c>
      <c r="C13004" t="s">
        <v>33480</v>
      </c>
      <c r="D13004" t="s">
        <v>33476</v>
      </c>
      <c r="E13004"/>
      <c r="F13004"/>
      <c r="G13004"/>
      <c r="H13004"/>
      <c r="I13004"/>
      <c r="J13004"/>
      <c r="U13004" s="43"/>
      <c r="AE13004"/>
    </row>
    <row r="13005" spans="1:31">
      <c r="A13005">
        <v>31450</v>
      </c>
      <c r="B13005" t="s">
        <v>11475</v>
      </c>
      <c r="C13005" t="s">
        <v>33480</v>
      </c>
      <c r="D13005" t="s">
        <v>33476</v>
      </c>
      <c r="E13005"/>
      <c r="F13005"/>
      <c r="G13005"/>
      <c r="H13005"/>
      <c r="I13005"/>
      <c r="J13005"/>
      <c r="U13005" s="43"/>
      <c r="AE13005"/>
    </row>
    <row r="13006" spans="1:31">
      <c r="A13006">
        <v>31310</v>
      </c>
      <c r="B13006" t="s">
        <v>11476</v>
      </c>
      <c r="C13006" t="s">
        <v>33480</v>
      </c>
      <c r="D13006" t="s">
        <v>33476</v>
      </c>
      <c r="E13006"/>
      <c r="F13006"/>
      <c r="G13006"/>
      <c r="H13006"/>
      <c r="I13006"/>
      <c r="J13006"/>
      <c r="U13006" s="43"/>
      <c r="AE13006"/>
    </row>
    <row r="13007" spans="1:31">
      <c r="A13007">
        <v>31260</v>
      </c>
      <c r="B13007" t="s">
        <v>11477</v>
      </c>
      <c r="C13007" t="s">
        <v>33480</v>
      </c>
      <c r="D13007" t="s">
        <v>33476</v>
      </c>
      <c r="E13007"/>
      <c r="F13007"/>
      <c r="G13007"/>
      <c r="H13007"/>
      <c r="I13007"/>
      <c r="J13007"/>
      <c r="U13007" s="43"/>
      <c r="AE13007"/>
    </row>
    <row r="13008" spans="1:31">
      <c r="A13008">
        <v>31290</v>
      </c>
      <c r="B13008" t="s">
        <v>11478</v>
      </c>
      <c r="C13008" t="s">
        <v>33480</v>
      </c>
      <c r="D13008" t="s">
        <v>33476</v>
      </c>
      <c r="E13008"/>
      <c r="F13008"/>
      <c r="G13008"/>
      <c r="H13008"/>
      <c r="I13008"/>
      <c r="J13008"/>
      <c r="U13008" s="43"/>
      <c r="AE13008"/>
    </row>
    <row r="13009" spans="1:31">
      <c r="A13009">
        <v>31350</v>
      </c>
      <c r="B13009" t="s">
        <v>11479</v>
      </c>
      <c r="C13009" t="s">
        <v>33477</v>
      </c>
      <c r="D13009" t="s">
        <v>33476</v>
      </c>
      <c r="E13009"/>
      <c r="F13009"/>
      <c r="G13009"/>
      <c r="H13009"/>
      <c r="I13009"/>
      <c r="J13009"/>
      <c r="U13009" s="43"/>
      <c r="AE13009"/>
    </row>
    <row r="13010" spans="1:31">
      <c r="A13010">
        <v>31410</v>
      </c>
      <c r="B13010" t="s">
        <v>11480</v>
      </c>
      <c r="C13010" t="s">
        <v>33480</v>
      </c>
      <c r="D13010" t="s">
        <v>33476</v>
      </c>
      <c r="E13010"/>
      <c r="F13010"/>
      <c r="G13010"/>
      <c r="H13010"/>
      <c r="I13010"/>
      <c r="J13010"/>
      <c r="U13010" s="43"/>
      <c r="AE13010"/>
    </row>
    <row r="13011" spans="1:31">
      <c r="A13011">
        <v>31560</v>
      </c>
      <c r="B13011" t="s">
        <v>11481</v>
      </c>
      <c r="C13011" t="s">
        <v>33480</v>
      </c>
      <c r="D13011" t="s">
        <v>33476</v>
      </c>
      <c r="E13011"/>
      <c r="F13011"/>
      <c r="G13011"/>
      <c r="H13011"/>
      <c r="I13011"/>
      <c r="J13011"/>
      <c r="U13011" s="43"/>
      <c r="AE13011"/>
    </row>
    <row r="13012" spans="1:31">
      <c r="A13012">
        <v>31450</v>
      </c>
      <c r="B13012" t="s">
        <v>11482</v>
      </c>
      <c r="C13012" t="s">
        <v>33480</v>
      </c>
      <c r="D13012" t="s">
        <v>33476</v>
      </c>
      <c r="E13012"/>
      <c r="F13012"/>
      <c r="G13012"/>
      <c r="H13012"/>
      <c r="I13012"/>
      <c r="J13012"/>
      <c r="U13012" s="43"/>
      <c r="AE13012"/>
    </row>
    <row r="13013" spans="1:31">
      <c r="A13013">
        <v>31370</v>
      </c>
      <c r="B13013" t="s">
        <v>11483</v>
      </c>
      <c r="C13013" t="s">
        <v>33480</v>
      </c>
      <c r="D13013" t="s">
        <v>33476</v>
      </c>
      <c r="E13013"/>
      <c r="F13013"/>
      <c r="G13013"/>
      <c r="H13013"/>
      <c r="I13013"/>
      <c r="J13013"/>
      <c r="U13013" s="43"/>
      <c r="AE13013"/>
    </row>
    <row r="13014" spans="1:31">
      <c r="A13014">
        <v>31380</v>
      </c>
      <c r="B13014" t="s">
        <v>11484</v>
      </c>
      <c r="C13014" t="s">
        <v>33480</v>
      </c>
      <c r="D13014" t="s">
        <v>33476</v>
      </c>
      <c r="E13014"/>
      <c r="F13014"/>
      <c r="G13014"/>
      <c r="H13014"/>
      <c r="I13014"/>
      <c r="J13014"/>
      <c r="U13014" s="43"/>
      <c r="AE13014"/>
    </row>
    <row r="13015" spans="1:31">
      <c r="A13015">
        <v>31450</v>
      </c>
      <c r="B13015" t="s">
        <v>4299</v>
      </c>
      <c r="C13015" t="s">
        <v>33480</v>
      </c>
      <c r="D13015" t="s">
        <v>33476</v>
      </c>
      <c r="E13015"/>
      <c r="F13015"/>
      <c r="G13015"/>
      <c r="H13015"/>
      <c r="I13015"/>
      <c r="J13015"/>
      <c r="U13015" s="43"/>
      <c r="AE13015"/>
    </row>
    <row r="13016" spans="1:31">
      <c r="A13016">
        <v>31350</v>
      </c>
      <c r="B13016" t="s">
        <v>11485</v>
      </c>
      <c r="C13016" t="s">
        <v>33477</v>
      </c>
      <c r="D13016" t="s">
        <v>33476</v>
      </c>
      <c r="E13016"/>
      <c r="F13016"/>
      <c r="G13016"/>
      <c r="H13016"/>
      <c r="I13016"/>
      <c r="J13016"/>
      <c r="U13016" s="43"/>
      <c r="AE13016"/>
    </row>
    <row r="13017" spans="1:31">
      <c r="A13017">
        <v>31420</v>
      </c>
      <c r="B13017" t="s">
        <v>11486</v>
      </c>
      <c r="C13017" t="s">
        <v>33477</v>
      </c>
      <c r="D13017" t="s">
        <v>33476</v>
      </c>
      <c r="E13017"/>
      <c r="F13017"/>
      <c r="G13017"/>
      <c r="H13017"/>
      <c r="I13017"/>
      <c r="J13017"/>
      <c r="U13017" s="43"/>
      <c r="AE13017"/>
    </row>
    <row r="13018" spans="1:31">
      <c r="A13018">
        <v>31430</v>
      </c>
      <c r="B13018" t="s">
        <v>11487</v>
      </c>
      <c r="C13018" t="s">
        <v>33480</v>
      </c>
      <c r="D13018" t="s">
        <v>33476</v>
      </c>
      <c r="E13018"/>
      <c r="F13018"/>
      <c r="G13018"/>
      <c r="H13018"/>
      <c r="I13018"/>
      <c r="J13018"/>
      <c r="U13018" s="43"/>
      <c r="AE13018"/>
    </row>
    <row r="13019" spans="1:31">
      <c r="A13019">
        <v>31380</v>
      </c>
      <c r="B13019" t="s">
        <v>11488</v>
      </c>
      <c r="C13019" t="s">
        <v>33480</v>
      </c>
      <c r="D13019" t="s">
        <v>33476</v>
      </c>
      <c r="E13019"/>
      <c r="F13019"/>
      <c r="G13019"/>
      <c r="H13019"/>
      <c r="I13019"/>
      <c r="J13019"/>
      <c r="U13019" s="43"/>
      <c r="AE13019"/>
    </row>
    <row r="13020" spans="1:31">
      <c r="A13020">
        <v>31850</v>
      </c>
      <c r="B13020" t="s">
        <v>11489</v>
      </c>
      <c r="C13020" t="s">
        <v>33480</v>
      </c>
      <c r="D13020" t="e">
        <v>#N/A</v>
      </c>
      <c r="E13020"/>
      <c r="F13020"/>
      <c r="G13020"/>
      <c r="H13020"/>
      <c r="I13020"/>
      <c r="J13020"/>
      <c r="U13020" s="43"/>
      <c r="AE13020"/>
    </row>
    <row r="13021" spans="1:31">
      <c r="A13021">
        <v>31210</v>
      </c>
      <c r="B13021" t="s">
        <v>11490</v>
      </c>
      <c r="C13021" t="s">
        <v>33477</v>
      </c>
      <c r="D13021" t="s">
        <v>33482</v>
      </c>
      <c r="E13021"/>
      <c r="F13021"/>
      <c r="G13021"/>
      <c r="H13021"/>
      <c r="I13021"/>
      <c r="J13021"/>
      <c r="U13021" s="43"/>
      <c r="AE13021"/>
    </row>
    <row r="13022" spans="1:31">
      <c r="A13022">
        <v>31260</v>
      </c>
      <c r="B13022" t="s">
        <v>11491</v>
      </c>
      <c r="C13022" t="s">
        <v>33480</v>
      </c>
      <c r="D13022" t="s">
        <v>33476</v>
      </c>
      <c r="E13022"/>
      <c r="F13022"/>
      <c r="G13022"/>
      <c r="H13022"/>
      <c r="I13022"/>
      <c r="J13022"/>
      <c r="U13022" s="43"/>
      <c r="AE13022"/>
    </row>
    <row r="13023" spans="1:31">
      <c r="A13023">
        <v>31460</v>
      </c>
      <c r="B13023" t="s">
        <v>11492</v>
      </c>
      <c r="C13023" t="s">
        <v>33480</v>
      </c>
      <c r="D13023" t="s">
        <v>33476</v>
      </c>
      <c r="E13023"/>
      <c r="F13023"/>
      <c r="G13023"/>
      <c r="H13023"/>
      <c r="I13023"/>
      <c r="J13023"/>
      <c r="U13023" s="43"/>
      <c r="AE13023"/>
    </row>
    <row r="13024" spans="1:31">
      <c r="A13024">
        <v>31540</v>
      </c>
      <c r="B13024" t="s">
        <v>11493</v>
      </c>
      <c r="C13024" t="s">
        <v>33480</v>
      </c>
      <c r="D13024" t="s">
        <v>33476</v>
      </c>
      <c r="E13024"/>
      <c r="F13024"/>
      <c r="G13024"/>
      <c r="H13024"/>
      <c r="I13024"/>
      <c r="J13024"/>
      <c r="U13024" s="43"/>
      <c r="AE13024"/>
    </row>
    <row r="13025" spans="1:31">
      <c r="A13025">
        <v>31110</v>
      </c>
      <c r="B13025" t="s">
        <v>11494</v>
      </c>
      <c r="C13025" t="s">
        <v>33478</v>
      </c>
      <c r="D13025" t="s">
        <v>33476</v>
      </c>
      <c r="E13025"/>
      <c r="F13025"/>
      <c r="G13025"/>
      <c r="H13025"/>
      <c r="I13025"/>
      <c r="J13025"/>
      <c r="U13025" s="43"/>
      <c r="AE13025"/>
    </row>
    <row r="13026" spans="1:31">
      <c r="A13026">
        <v>31600</v>
      </c>
      <c r="B13026" t="s">
        <v>11495</v>
      </c>
      <c r="C13026" t="s">
        <v>33480</v>
      </c>
      <c r="D13026" t="s">
        <v>33476</v>
      </c>
      <c r="E13026"/>
      <c r="F13026"/>
      <c r="G13026"/>
      <c r="H13026"/>
      <c r="I13026"/>
      <c r="J13026"/>
      <c r="U13026" s="43"/>
      <c r="AE13026"/>
    </row>
    <row r="13027" spans="1:31">
      <c r="A13027">
        <v>31560</v>
      </c>
      <c r="B13027" t="s">
        <v>11496</v>
      </c>
      <c r="C13027" t="s">
        <v>33480</v>
      </c>
      <c r="D13027" t="s">
        <v>33476</v>
      </c>
      <c r="E13027"/>
      <c r="F13027"/>
      <c r="G13027"/>
      <c r="H13027"/>
      <c r="I13027"/>
      <c r="J13027"/>
      <c r="U13027" s="43"/>
      <c r="AE13027"/>
    </row>
    <row r="13028" spans="1:31">
      <c r="A13028">
        <v>31350</v>
      </c>
      <c r="B13028" t="s">
        <v>11497</v>
      </c>
      <c r="C13028" t="s">
        <v>33477</v>
      </c>
      <c r="D13028" t="s">
        <v>33476</v>
      </c>
      <c r="E13028"/>
      <c r="F13028"/>
      <c r="G13028"/>
      <c r="H13028"/>
      <c r="I13028"/>
      <c r="J13028"/>
      <c r="U13028" s="43"/>
      <c r="AE13028"/>
    </row>
    <row r="13029" spans="1:31">
      <c r="A13029">
        <v>31350</v>
      </c>
      <c r="B13029" t="s">
        <v>11498</v>
      </c>
      <c r="C13029" t="s">
        <v>33477</v>
      </c>
      <c r="D13029" t="s">
        <v>33476</v>
      </c>
      <c r="E13029"/>
      <c r="F13029"/>
      <c r="G13029"/>
      <c r="H13029"/>
      <c r="I13029"/>
      <c r="J13029"/>
      <c r="U13029" s="43"/>
      <c r="AE13029"/>
    </row>
    <row r="13030" spans="1:31">
      <c r="A13030">
        <v>31410</v>
      </c>
      <c r="B13030" t="s">
        <v>11499</v>
      </c>
      <c r="C13030" t="s">
        <v>33480</v>
      </c>
      <c r="D13030" t="s">
        <v>33476</v>
      </c>
      <c r="E13030"/>
      <c r="F13030"/>
      <c r="G13030"/>
      <c r="H13030"/>
      <c r="I13030"/>
      <c r="J13030"/>
      <c r="U13030" s="43"/>
      <c r="AE13030"/>
    </row>
    <row r="13031" spans="1:31">
      <c r="A13031">
        <v>31540</v>
      </c>
      <c r="B13031" t="s">
        <v>11500</v>
      </c>
      <c r="C13031" t="s">
        <v>33480</v>
      </c>
      <c r="D13031" t="s">
        <v>33476</v>
      </c>
      <c r="E13031"/>
      <c r="F13031"/>
      <c r="G13031"/>
      <c r="H13031"/>
      <c r="I13031"/>
      <c r="J13031"/>
      <c r="U13031" s="43"/>
      <c r="AE13031"/>
    </row>
    <row r="13032" spans="1:31">
      <c r="A13032">
        <v>31450</v>
      </c>
      <c r="B13032" t="s">
        <v>11501</v>
      </c>
      <c r="C13032" t="s">
        <v>33480</v>
      </c>
      <c r="D13032" t="s">
        <v>33476</v>
      </c>
      <c r="E13032"/>
      <c r="F13032"/>
      <c r="G13032"/>
      <c r="H13032"/>
      <c r="I13032"/>
      <c r="J13032"/>
      <c r="U13032" s="43"/>
      <c r="AE13032"/>
    </row>
    <row r="13033" spans="1:31">
      <c r="A13033">
        <v>31450</v>
      </c>
      <c r="B13033" t="s">
        <v>11502</v>
      </c>
      <c r="C13033" t="s">
        <v>33480</v>
      </c>
      <c r="D13033" t="s">
        <v>33476</v>
      </c>
      <c r="E13033"/>
      <c r="F13033"/>
      <c r="G13033"/>
      <c r="H13033"/>
      <c r="I13033"/>
      <c r="J13033"/>
      <c r="U13033" s="43"/>
      <c r="AE13033"/>
    </row>
    <row r="13034" spans="1:31">
      <c r="A13034">
        <v>31330</v>
      </c>
      <c r="B13034" t="s">
        <v>11503</v>
      </c>
      <c r="C13034" t="s">
        <v>33480</v>
      </c>
      <c r="D13034" t="s">
        <v>33476</v>
      </c>
      <c r="E13034"/>
      <c r="F13034"/>
      <c r="G13034"/>
      <c r="H13034"/>
      <c r="I13034"/>
      <c r="J13034"/>
      <c r="U13034" s="43"/>
      <c r="AE13034"/>
    </row>
    <row r="13035" spans="1:31">
      <c r="A13035">
        <v>31110</v>
      </c>
      <c r="B13035" t="s">
        <v>11504</v>
      </c>
      <c r="C13035" t="s">
        <v>33478</v>
      </c>
      <c r="D13035" t="s">
        <v>33476</v>
      </c>
      <c r="E13035"/>
      <c r="F13035"/>
      <c r="G13035"/>
      <c r="H13035"/>
      <c r="I13035"/>
      <c r="J13035"/>
      <c r="U13035" s="43"/>
      <c r="AE13035"/>
    </row>
    <row r="13036" spans="1:31">
      <c r="A13036">
        <v>31510</v>
      </c>
      <c r="B13036" t="s">
        <v>11505</v>
      </c>
      <c r="C13036" t="s">
        <v>33477</v>
      </c>
      <c r="D13036" t="s">
        <v>33476</v>
      </c>
      <c r="E13036"/>
      <c r="F13036"/>
      <c r="G13036"/>
      <c r="H13036"/>
      <c r="I13036"/>
      <c r="J13036"/>
      <c r="U13036" s="43"/>
      <c r="AE13036"/>
    </row>
    <row r="13037" spans="1:31">
      <c r="A13037">
        <v>31220</v>
      </c>
      <c r="B13037" t="s">
        <v>11506</v>
      </c>
      <c r="C13037" t="s">
        <v>33480</v>
      </c>
      <c r="D13037" t="s">
        <v>33476</v>
      </c>
      <c r="E13037"/>
      <c r="F13037"/>
      <c r="G13037"/>
      <c r="H13037"/>
      <c r="I13037"/>
      <c r="J13037"/>
      <c r="U13037" s="43"/>
      <c r="AE13037"/>
    </row>
    <row r="13038" spans="1:31">
      <c r="A13038">
        <v>31380</v>
      </c>
      <c r="B13038" t="s">
        <v>5203</v>
      </c>
      <c r="C13038" t="s">
        <v>33480</v>
      </c>
      <c r="D13038" t="s">
        <v>33476</v>
      </c>
      <c r="E13038"/>
      <c r="F13038"/>
      <c r="G13038"/>
      <c r="H13038"/>
      <c r="I13038"/>
      <c r="J13038"/>
      <c r="U13038" s="43"/>
      <c r="AE13038"/>
    </row>
    <row r="13039" spans="1:31">
      <c r="A13039">
        <v>31510</v>
      </c>
      <c r="B13039" t="s">
        <v>11507</v>
      </c>
      <c r="C13039" t="s">
        <v>33477</v>
      </c>
      <c r="D13039" t="s">
        <v>33476</v>
      </c>
      <c r="E13039"/>
      <c r="F13039"/>
      <c r="G13039"/>
      <c r="H13039"/>
      <c r="I13039"/>
      <c r="J13039"/>
      <c r="U13039" s="43"/>
      <c r="AE13039"/>
    </row>
    <row r="13040" spans="1:31">
      <c r="A13040">
        <v>31320</v>
      </c>
      <c r="B13040" t="s">
        <v>11508</v>
      </c>
      <c r="C13040" t="s">
        <v>33480</v>
      </c>
      <c r="D13040" t="e">
        <v>#N/A</v>
      </c>
      <c r="E13040"/>
      <c r="F13040"/>
      <c r="G13040"/>
      <c r="H13040"/>
      <c r="I13040"/>
      <c r="J13040"/>
      <c r="U13040" s="43"/>
      <c r="AE13040"/>
    </row>
    <row r="13041" spans="1:31">
      <c r="A13041">
        <v>31140</v>
      </c>
      <c r="B13041" t="s">
        <v>11509</v>
      </c>
      <c r="C13041" t="s">
        <v>33480</v>
      </c>
      <c r="D13041" t="s">
        <v>33482</v>
      </c>
      <c r="E13041"/>
      <c r="F13041"/>
      <c r="G13041"/>
      <c r="H13041"/>
      <c r="I13041"/>
      <c r="J13041"/>
      <c r="U13041" s="43"/>
      <c r="AE13041"/>
    </row>
    <row r="13042" spans="1:31">
      <c r="A13042">
        <v>31320</v>
      </c>
      <c r="B13042" t="s">
        <v>11510</v>
      </c>
      <c r="C13042" t="s">
        <v>33480</v>
      </c>
      <c r="D13042" t="e">
        <v>#N/A</v>
      </c>
      <c r="E13042"/>
      <c r="F13042"/>
      <c r="G13042"/>
      <c r="H13042"/>
      <c r="I13042"/>
      <c r="J13042"/>
      <c r="U13042" s="43"/>
      <c r="AE13042"/>
    </row>
    <row r="13043" spans="1:31">
      <c r="A13043">
        <v>31350</v>
      </c>
      <c r="B13043" t="s">
        <v>11511</v>
      </c>
      <c r="C13043" t="s">
        <v>33477</v>
      </c>
      <c r="D13043" t="s">
        <v>33476</v>
      </c>
      <c r="E13043"/>
      <c r="F13043"/>
      <c r="G13043"/>
      <c r="H13043"/>
      <c r="I13043"/>
      <c r="J13043"/>
      <c r="U13043" s="43"/>
      <c r="AE13043"/>
    </row>
    <row r="13044" spans="1:31">
      <c r="A13044">
        <v>31350</v>
      </c>
      <c r="B13044" t="s">
        <v>11511</v>
      </c>
      <c r="C13044" t="s">
        <v>33477</v>
      </c>
      <c r="D13044" t="s">
        <v>33476</v>
      </c>
      <c r="E13044"/>
      <c r="F13044"/>
      <c r="G13044"/>
      <c r="H13044"/>
      <c r="I13044"/>
      <c r="J13044"/>
      <c r="U13044" s="43"/>
      <c r="AE13044"/>
    </row>
    <row r="13045" spans="1:31">
      <c r="A13045">
        <v>31480</v>
      </c>
      <c r="B13045" t="s">
        <v>11512</v>
      </c>
      <c r="C13045" t="s">
        <v>33480</v>
      </c>
      <c r="D13045" t="s">
        <v>33476</v>
      </c>
      <c r="E13045"/>
      <c r="F13045"/>
      <c r="G13045"/>
      <c r="H13045"/>
      <c r="I13045"/>
      <c r="J13045"/>
      <c r="U13045" s="43"/>
      <c r="AE13045"/>
    </row>
    <row r="13046" spans="1:31">
      <c r="A13046">
        <v>31420</v>
      </c>
      <c r="B13046" t="s">
        <v>11513</v>
      </c>
      <c r="C13046" t="s">
        <v>33477</v>
      </c>
      <c r="D13046" t="s">
        <v>33476</v>
      </c>
      <c r="E13046"/>
      <c r="F13046"/>
      <c r="G13046"/>
      <c r="H13046"/>
      <c r="I13046"/>
      <c r="J13046"/>
      <c r="U13046" s="43"/>
      <c r="AE13046"/>
    </row>
    <row r="13047" spans="1:31">
      <c r="A13047">
        <v>31420</v>
      </c>
      <c r="B13047" t="s">
        <v>11514</v>
      </c>
      <c r="C13047" t="s">
        <v>33477</v>
      </c>
      <c r="D13047" t="s">
        <v>33476</v>
      </c>
      <c r="E13047"/>
      <c r="F13047"/>
      <c r="G13047"/>
      <c r="H13047"/>
      <c r="I13047"/>
      <c r="J13047"/>
      <c r="U13047" s="43"/>
      <c r="AE13047"/>
    </row>
    <row r="13048" spans="1:31">
      <c r="A13048">
        <v>31390</v>
      </c>
      <c r="B13048" t="s">
        <v>11515</v>
      </c>
      <c r="C13048" t="s">
        <v>33480</v>
      </c>
      <c r="D13048" t="s">
        <v>33476</v>
      </c>
      <c r="E13048"/>
      <c r="F13048"/>
      <c r="G13048"/>
      <c r="H13048"/>
      <c r="I13048"/>
      <c r="J13048"/>
      <c r="U13048" s="43"/>
      <c r="AE13048"/>
    </row>
    <row r="13049" spans="1:31">
      <c r="A13049">
        <v>31820</v>
      </c>
      <c r="B13049" t="s">
        <v>11516</v>
      </c>
      <c r="C13049" t="s">
        <v>33480</v>
      </c>
      <c r="D13049" t="s">
        <v>33476</v>
      </c>
      <c r="E13049"/>
      <c r="F13049"/>
      <c r="G13049"/>
      <c r="H13049"/>
      <c r="I13049"/>
      <c r="J13049"/>
      <c r="U13049" s="43"/>
      <c r="AE13049"/>
    </row>
    <row r="13050" spans="1:31">
      <c r="A13050">
        <v>31130</v>
      </c>
      <c r="B13050" t="s">
        <v>11517</v>
      </c>
      <c r="C13050" t="s">
        <v>33480</v>
      </c>
      <c r="D13050" t="s">
        <v>33476</v>
      </c>
      <c r="E13050"/>
      <c r="F13050"/>
      <c r="G13050"/>
      <c r="H13050"/>
      <c r="I13050"/>
      <c r="J13050"/>
      <c r="U13050" s="43"/>
      <c r="AE13050"/>
    </row>
    <row r="13051" spans="1:31">
      <c r="A13051">
        <v>31370</v>
      </c>
      <c r="B13051" t="s">
        <v>11518</v>
      </c>
      <c r="C13051" t="s">
        <v>33480</v>
      </c>
      <c r="D13051" t="s">
        <v>33476</v>
      </c>
      <c r="E13051"/>
      <c r="F13051"/>
      <c r="G13051"/>
      <c r="H13051"/>
      <c r="I13051"/>
      <c r="J13051"/>
      <c r="U13051" s="43"/>
      <c r="AE13051"/>
    </row>
    <row r="13052" spans="1:31">
      <c r="A13052">
        <v>31120</v>
      </c>
      <c r="B13052" t="s">
        <v>11519</v>
      </c>
      <c r="C13052" t="s">
        <v>33480</v>
      </c>
      <c r="D13052" t="s">
        <v>33476</v>
      </c>
      <c r="E13052"/>
      <c r="F13052"/>
      <c r="G13052"/>
      <c r="H13052"/>
      <c r="I13052"/>
      <c r="J13052"/>
      <c r="U13052" s="43"/>
      <c r="AE13052"/>
    </row>
    <row r="13053" spans="1:31">
      <c r="A13053">
        <v>31860</v>
      </c>
      <c r="B13053" t="s">
        <v>11520</v>
      </c>
      <c r="C13053" t="s">
        <v>33480</v>
      </c>
      <c r="D13053" t="e">
        <v>#N/A</v>
      </c>
      <c r="E13053"/>
      <c r="F13053"/>
      <c r="G13053"/>
      <c r="H13053"/>
      <c r="I13053"/>
      <c r="J13053"/>
      <c r="U13053" s="43"/>
      <c r="AE13053"/>
    </row>
    <row r="13054" spans="1:31">
      <c r="A13054">
        <v>31220</v>
      </c>
      <c r="B13054" t="s">
        <v>470</v>
      </c>
      <c r="C13054" t="s">
        <v>33480</v>
      </c>
      <c r="D13054" t="s">
        <v>33476</v>
      </c>
      <c r="E13054"/>
      <c r="F13054"/>
      <c r="G13054"/>
      <c r="H13054"/>
      <c r="I13054"/>
      <c r="J13054"/>
      <c r="U13054" s="43"/>
      <c r="AE13054"/>
    </row>
    <row r="13055" spans="1:31">
      <c r="A13055">
        <v>31370</v>
      </c>
      <c r="B13055" t="s">
        <v>11521</v>
      </c>
      <c r="C13055" t="s">
        <v>33480</v>
      </c>
      <c r="D13055" t="s">
        <v>33476</v>
      </c>
      <c r="E13055"/>
      <c r="F13055"/>
      <c r="G13055"/>
      <c r="H13055"/>
      <c r="I13055"/>
      <c r="J13055"/>
      <c r="U13055" s="43"/>
      <c r="AE13055"/>
    </row>
    <row r="13056" spans="1:31">
      <c r="A13056">
        <v>31830</v>
      </c>
      <c r="B13056" t="s">
        <v>11522</v>
      </c>
      <c r="C13056" t="s">
        <v>33480</v>
      </c>
      <c r="D13056" t="s">
        <v>33476</v>
      </c>
      <c r="E13056"/>
      <c r="F13056"/>
      <c r="G13056"/>
      <c r="H13056"/>
      <c r="I13056"/>
      <c r="J13056"/>
      <c r="U13056" s="43"/>
      <c r="AE13056"/>
    </row>
    <row r="13057" spans="1:31">
      <c r="A13057">
        <v>31220</v>
      </c>
      <c r="B13057" t="s">
        <v>11523</v>
      </c>
      <c r="C13057" t="s">
        <v>33480</v>
      </c>
      <c r="D13057" t="s">
        <v>33476</v>
      </c>
      <c r="E13057"/>
      <c r="F13057"/>
      <c r="G13057"/>
      <c r="H13057"/>
      <c r="I13057"/>
      <c r="J13057"/>
      <c r="U13057" s="43"/>
      <c r="AE13057"/>
    </row>
    <row r="13058" spans="1:31">
      <c r="A13058">
        <v>31210</v>
      </c>
      <c r="B13058" t="s">
        <v>11524</v>
      </c>
      <c r="C13058" t="s">
        <v>33477</v>
      </c>
      <c r="D13058" t="s">
        <v>33482</v>
      </c>
      <c r="E13058"/>
      <c r="F13058"/>
      <c r="G13058"/>
      <c r="H13058"/>
      <c r="I13058"/>
      <c r="J13058"/>
      <c r="U13058" s="43"/>
      <c r="AE13058"/>
    </row>
    <row r="13059" spans="1:31">
      <c r="A13059">
        <v>31800</v>
      </c>
      <c r="B13059" t="s">
        <v>11525</v>
      </c>
      <c r="C13059" t="s">
        <v>33477</v>
      </c>
      <c r="D13059" t="s">
        <v>33476</v>
      </c>
      <c r="E13059"/>
      <c r="F13059"/>
      <c r="G13059"/>
      <c r="H13059"/>
      <c r="I13059"/>
      <c r="J13059"/>
      <c r="U13059" s="43"/>
      <c r="AE13059"/>
    </row>
    <row r="13060" spans="1:31">
      <c r="A13060">
        <v>31430</v>
      </c>
      <c r="B13060" t="s">
        <v>11526</v>
      </c>
      <c r="C13060" t="s">
        <v>33480</v>
      </c>
      <c r="D13060" t="s">
        <v>33476</v>
      </c>
      <c r="E13060"/>
      <c r="F13060"/>
      <c r="G13060"/>
      <c r="H13060"/>
      <c r="I13060"/>
      <c r="J13060"/>
      <c r="U13060" s="43"/>
      <c r="AE13060"/>
    </row>
    <row r="13061" spans="1:31">
      <c r="A13061">
        <v>31450</v>
      </c>
      <c r="B13061" t="s">
        <v>11527</v>
      </c>
      <c r="C13061" t="s">
        <v>33480</v>
      </c>
      <c r="D13061" t="s">
        <v>33476</v>
      </c>
      <c r="E13061"/>
      <c r="F13061"/>
      <c r="G13061"/>
      <c r="H13061"/>
      <c r="I13061"/>
      <c r="J13061"/>
      <c r="U13061" s="43"/>
      <c r="AE13061"/>
    </row>
    <row r="13062" spans="1:31">
      <c r="A13062">
        <v>31210</v>
      </c>
      <c r="B13062" t="s">
        <v>11528</v>
      </c>
      <c r="C13062" t="s">
        <v>33477</v>
      </c>
      <c r="D13062" t="s">
        <v>33482</v>
      </c>
      <c r="E13062"/>
      <c r="F13062"/>
      <c r="G13062"/>
      <c r="H13062"/>
      <c r="I13062"/>
      <c r="J13062"/>
      <c r="U13062" s="43"/>
      <c r="AE13062"/>
    </row>
    <row r="13063" spans="1:31">
      <c r="A13063">
        <v>31160</v>
      </c>
      <c r="B13063" t="s">
        <v>11529</v>
      </c>
      <c r="C13063" t="s">
        <v>33477</v>
      </c>
      <c r="D13063" t="s">
        <v>33476</v>
      </c>
      <c r="E13063"/>
      <c r="F13063"/>
      <c r="G13063"/>
      <c r="H13063"/>
      <c r="I13063"/>
      <c r="J13063"/>
      <c r="U13063" s="43"/>
      <c r="AE13063"/>
    </row>
    <row r="13064" spans="1:31">
      <c r="A13064">
        <v>31110</v>
      </c>
      <c r="B13064" t="s">
        <v>11530</v>
      </c>
      <c r="C13064" t="s">
        <v>33478</v>
      </c>
      <c r="D13064" t="s">
        <v>33476</v>
      </c>
      <c r="E13064"/>
      <c r="F13064"/>
      <c r="G13064"/>
      <c r="H13064"/>
      <c r="I13064"/>
      <c r="J13064"/>
      <c r="U13064" s="43"/>
      <c r="AE13064"/>
    </row>
    <row r="13065" spans="1:31">
      <c r="A13065">
        <v>31120</v>
      </c>
      <c r="B13065" t="s">
        <v>11531</v>
      </c>
      <c r="C13065" t="s">
        <v>33480</v>
      </c>
      <c r="D13065" t="s">
        <v>33476</v>
      </c>
      <c r="E13065"/>
      <c r="F13065"/>
      <c r="G13065"/>
      <c r="H13065"/>
      <c r="I13065"/>
      <c r="J13065"/>
      <c r="U13065" s="43"/>
      <c r="AE13065"/>
    </row>
    <row r="13066" spans="1:31">
      <c r="A13066">
        <v>31110</v>
      </c>
      <c r="B13066" t="s">
        <v>11532</v>
      </c>
      <c r="C13066" t="s">
        <v>33478</v>
      </c>
      <c r="D13066" t="s">
        <v>33476</v>
      </c>
      <c r="E13066"/>
      <c r="F13066"/>
      <c r="G13066"/>
      <c r="H13066"/>
      <c r="I13066"/>
      <c r="J13066"/>
      <c r="U13066" s="43"/>
      <c r="AE13066"/>
    </row>
    <row r="13067" spans="1:31">
      <c r="A13067">
        <v>31370</v>
      </c>
      <c r="B13067" t="s">
        <v>11533</v>
      </c>
      <c r="C13067" t="s">
        <v>33480</v>
      </c>
      <c r="D13067" t="s">
        <v>33476</v>
      </c>
      <c r="E13067"/>
      <c r="F13067"/>
      <c r="G13067"/>
      <c r="H13067"/>
      <c r="I13067"/>
      <c r="J13067"/>
      <c r="U13067" s="43"/>
      <c r="AE13067"/>
    </row>
    <row r="13068" spans="1:31">
      <c r="A13068">
        <v>31430</v>
      </c>
      <c r="B13068" t="s">
        <v>11534</v>
      </c>
      <c r="C13068" t="s">
        <v>33480</v>
      </c>
      <c r="D13068" t="s">
        <v>33476</v>
      </c>
      <c r="E13068"/>
      <c r="F13068"/>
      <c r="G13068"/>
      <c r="H13068"/>
      <c r="I13068"/>
      <c r="J13068"/>
      <c r="U13068" s="43"/>
      <c r="AE13068"/>
    </row>
    <row r="13069" spans="1:31">
      <c r="A13069">
        <v>31450</v>
      </c>
      <c r="B13069" t="s">
        <v>11535</v>
      </c>
      <c r="C13069" t="s">
        <v>33480</v>
      </c>
      <c r="D13069" t="s">
        <v>33476</v>
      </c>
      <c r="E13069"/>
      <c r="F13069"/>
      <c r="G13069"/>
      <c r="H13069"/>
      <c r="I13069"/>
      <c r="J13069"/>
      <c r="U13069" s="43"/>
      <c r="AE13069"/>
    </row>
    <row r="13070" spans="1:31">
      <c r="A13070">
        <v>31570</v>
      </c>
      <c r="B13070" t="s">
        <v>11536</v>
      </c>
      <c r="C13070" t="s">
        <v>33480</v>
      </c>
      <c r="D13070" t="s">
        <v>33476</v>
      </c>
      <c r="E13070"/>
      <c r="F13070"/>
      <c r="G13070"/>
      <c r="H13070"/>
      <c r="I13070"/>
      <c r="J13070"/>
      <c r="U13070" s="43"/>
      <c r="AE13070"/>
    </row>
    <row r="13071" spans="1:31">
      <c r="A13071">
        <v>31360</v>
      </c>
      <c r="B13071" t="s">
        <v>11537</v>
      </c>
      <c r="C13071" t="s">
        <v>33477</v>
      </c>
      <c r="D13071" t="s">
        <v>33476</v>
      </c>
      <c r="E13071"/>
      <c r="F13071"/>
      <c r="G13071"/>
      <c r="H13071"/>
      <c r="I13071"/>
      <c r="J13071"/>
      <c r="U13071" s="43"/>
      <c r="AE13071"/>
    </row>
    <row r="13072" spans="1:31">
      <c r="A13072">
        <v>31460</v>
      </c>
      <c r="B13072" t="s">
        <v>2410</v>
      </c>
      <c r="C13072" t="s">
        <v>33480</v>
      </c>
      <c r="D13072" t="s">
        <v>33476</v>
      </c>
      <c r="E13072"/>
      <c r="F13072"/>
      <c r="G13072"/>
      <c r="H13072"/>
      <c r="I13072"/>
      <c r="J13072"/>
      <c r="U13072" s="43"/>
      <c r="AE13072"/>
    </row>
    <row r="13073" spans="1:31">
      <c r="A13073">
        <v>31190</v>
      </c>
      <c r="B13073" t="s">
        <v>11538</v>
      </c>
      <c r="C13073" t="s">
        <v>33480</v>
      </c>
      <c r="D13073" t="s">
        <v>33476</v>
      </c>
      <c r="E13073"/>
      <c r="F13073"/>
      <c r="G13073"/>
      <c r="H13073"/>
      <c r="I13073"/>
      <c r="J13073"/>
      <c r="U13073" s="43"/>
      <c r="AE13073"/>
    </row>
    <row r="13074" spans="1:31">
      <c r="A13074">
        <v>31230</v>
      </c>
      <c r="B13074" t="s">
        <v>11539</v>
      </c>
      <c r="C13074" t="s">
        <v>33480</v>
      </c>
      <c r="D13074" t="s">
        <v>33476</v>
      </c>
      <c r="E13074"/>
      <c r="F13074"/>
      <c r="G13074"/>
      <c r="H13074"/>
      <c r="I13074"/>
      <c r="J13074"/>
      <c r="U13074" s="43"/>
      <c r="AE13074"/>
    </row>
    <row r="13075" spans="1:31">
      <c r="A13075">
        <v>31480</v>
      </c>
      <c r="B13075" t="s">
        <v>11540</v>
      </c>
      <c r="C13075" t="s">
        <v>33480</v>
      </c>
      <c r="D13075" t="s">
        <v>33476</v>
      </c>
      <c r="E13075"/>
      <c r="F13075"/>
      <c r="G13075"/>
      <c r="H13075"/>
      <c r="I13075"/>
      <c r="J13075"/>
      <c r="U13075" s="43"/>
      <c r="AE13075"/>
    </row>
    <row r="13076" spans="1:31">
      <c r="A13076">
        <v>31130</v>
      </c>
      <c r="B13076" t="s">
        <v>11541</v>
      </c>
      <c r="C13076" t="s">
        <v>33480</v>
      </c>
      <c r="D13076" t="s">
        <v>33476</v>
      </c>
      <c r="E13076"/>
      <c r="F13076"/>
      <c r="G13076"/>
      <c r="H13076"/>
      <c r="I13076"/>
      <c r="J13076"/>
      <c r="U13076" s="43"/>
      <c r="AE13076"/>
    </row>
    <row r="13077" spans="1:31">
      <c r="A13077">
        <v>31520</v>
      </c>
      <c r="B13077" t="s">
        <v>11542</v>
      </c>
      <c r="C13077" t="s">
        <v>33480</v>
      </c>
      <c r="D13077" t="s">
        <v>33476</v>
      </c>
      <c r="E13077"/>
      <c r="F13077"/>
      <c r="G13077"/>
      <c r="H13077"/>
      <c r="I13077"/>
      <c r="J13077"/>
      <c r="U13077" s="43"/>
      <c r="AE13077"/>
    </row>
    <row r="13078" spans="1:31">
      <c r="A13078">
        <v>31160</v>
      </c>
      <c r="B13078" t="s">
        <v>11543</v>
      </c>
      <c r="C13078" t="s">
        <v>33477</v>
      </c>
      <c r="D13078" t="s">
        <v>33476</v>
      </c>
      <c r="E13078"/>
      <c r="F13078"/>
      <c r="G13078"/>
      <c r="H13078"/>
      <c r="I13078"/>
      <c r="J13078"/>
      <c r="U13078" s="43"/>
      <c r="AE13078"/>
    </row>
    <row r="13079" spans="1:31">
      <c r="A13079">
        <v>31320</v>
      </c>
      <c r="B13079" t="s">
        <v>11544</v>
      </c>
      <c r="C13079" t="s">
        <v>33480</v>
      </c>
      <c r="D13079" t="e">
        <v>#N/A</v>
      </c>
      <c r="E13079"/>
      <c r="F13079"/>
      <c r="G13079"/>
      <c r="H13079"/>
      <c r="I13079"/>
      <c r="J13079"/>
      <c r="U13079" s="43"/>
      <c r="AE13079"/>
    </row>
    <row r="13080" spans="1:31">
      <c r="A13080">
        <v>31800</v>
      </c>
      <c r="B13080" t="s">
        <v>11545</v>
      </c>
      <c r="C13080" t="s">
        <v>33477</v>
      </c>
      <c r="D13080" t="s">
        <v>33476</v>
      </c>
      <c r="E13080"/>
      <c r="F13080"/>
      <c r="G13080"/>
      <c r="H13080"/>
      <c r="I13080"/>
      <c r="J13080"/>
      <c r="U13080" s="43"/>
      <c r="AE13080"/>
    </row>
    <row r="13081" spans="1:31">
      <c r="A13081">
        <v>31290</v>
      </c>
      <c r="B13081" t="s">
        <v>2865</v>
      </c>
      <c r="C13081" t="s">
        <v>33480</v>
      </c>
      <c r="D13081" t="s">
        <v>33476</v>
      </c>
      <c r="E13081"/>
      <c r="F13081"/>
      <c r="G13081"/>
      <c r="H13081"/>
      <c r="I13081"/>
      <c r="J13081"/>
      <c r="U13081" s="43"/>
      <c r="AE13081"/>
    </row>
    <row r="13082" spans="1:31">
      <c r="A13082">
        <v>31250</v>
      </c>
      <c r="B13082" t="s">
        <v>11546</v>
      </c>
      <c r="C13082" t="s">
        <v>33480</v>
      </c>
      <c r="D13082" t="e">
        <v>#N/A</v>
      </c>
      <c r="E13082"/>
      <c r="F13082"/>
      <c r="G13082"/>
      <c r="H13082"/>
      <c r="I13082"/>
      <c r="J13082"/>
      <c r="U13082" s="43"/>
      <c r="AE13082"/>
    </row>
    <row r="13083" spans="1:31">
      <c r="A13083">
        <v>31250</v>
      </c>
      <c r="B13083" t="s">
        <v>11546</v>
      </c>
      <c r="C13083" t="s">
        <v>33480</v>
      </c>
      <c r="D13083" t="e">
        <v>#N/A</v>
      </c>
      <c r="E13083"/>
      <c r="F13083"/>
      <c r="G13083"/>
      <c r="H13083"/>
      <c r="I13083"/>
      <c r="J13083"/>
      <c r="U13083" s="43"/>
      <c r="AE13083"/>
    </row>
    <row r="13084" spans="1:31">
      <c r="A13084">
        <v>31800</v>
      </c>
      <c r="B13084" t="s">
        <v>11547</v>
      </c>
      <c r="C13084" t="s">
        <v>33477</v>
      </c>
      <c r="D13084" t="s">
        <v>33476</v>
      </c>
      <c r="E13084"/>
      <c r="F13084"/>
      <c r="G13084"/>
      <c r="H13084"/>
      <c r="I13084"/>
      <c r="J13084"/>
      <c r="U13084" s="43"/>
      <c r="AE13084"/>
    </row>
    <row r="13085" spans="1:31">
      <c r="A13085">
        <v>31290</v>
      </c>
      <c r="B13085" t="s">
        <v>11548</v>
      </c>
      <c r="C13085" t="s">
        <v>33480</v>
      </c>
      <c r="D13085" t="s">
        <v>33476</v>
      </c>
      <c r="E13085"/>
      <c r="F13085"/>
      <c r="G13085"/>
      <c r="H13085"/>
      <c r="I13085"/>
      <c r="J13085"/>
      <c r="U13085" s="43"/>
      <c r="AE13085"/>
    </row>
    <row r="13086" spans="1:31">
      <c r="A13086">
        <v>31370</v>
      </c>
      <c r="B13086" t="s">
        <v>11549</v>
      </c>
      <c r="C13086" t="s">
        <v>33480</v>
      </c>
      <c r="D13086" t="s">
        <v>33476</v>
      </c>
      <c r="E13086"/>
      <c r="F13086"/>
      <c r="G13086"/>
      <c r="H13086"/>
      <c r="I13086"/>
      <c r="J13086"/>
      <c r="U13086" s="43"/>
      <c r="AE13086"/>
    </row>
    <row r="13087" spans="1:31">
      <c r="A13087">
        <v>31310</v>
      </c>
      <c r="B13087" t="s">
        <v>11550</v>
      </c>
      <c r="C13087" t="s">
        <v>33480</v>
      </c>
      <c r="D13087" t="s">
        <v>33476</v>
      </c>
      <c r="E13087"/>
      <c r="F13087"/>
      <c r="G13087"/>
      <c r="H13087"/>
      <c r="I13087"/>
      <c r="J13087"/>
      <c r="U13087" s="43"/>
      <c r="AE13087"/>
    </row>
    <row r="13088" spans="1:31">
      <c r="A13088">
        <v>31230</v>
      </c>
      <c r="B13088" t="s">
        <v>11551</v>
      </c>
      <c r="C13088" t="s">
        <v>33480</v>
      </c>
      <c r="D13088" t="s">
        <v>33476</v>
      </c>
      <c r="E13088"/>
      <c r="F13088"/>
      <c r="G13088"/>
      <c r="H13088"/>
      <c r="I13088"/>
      <c r="J13088"/>
      <c r="U13088" s="43"/>
      <c r="AE13088"/>
    </row>
    <row r="13089" spans="1:31">
      <c r="A13089">
        <v>31360</v>
      </c>
      <c r="B13089" t="s">
        <v>11552</v>
      </c>
      <c r="C13089" t="s">
        <v>33477</v>
      </c>
      <c r="D13089" t="s">
        <v>33476</v>
      </c>
      <c r="E13089"/>
      <c r="F13089"/>
      <c r="G13089"/>
      <c r="H13089"/>
      <c r="I13089"/>
      <c r="J13089"/>
      <c r="U13089" s="43"/>
      <c r="AE13089"/>
    </row>
    <row r="13090" spans="1:31">
      <c r="A13090">
        <v>31120</v>
      </c>
      <c r="B13090" t="s">
        <v>11553</v>
      </c>
      <c r="C13090" t="s">
        <v>33480</v>
      </c>
      <c r="D13090" t="s">
        <v>33476</v>
      </c>
      <c r="E13090"/>
      <c r="F13090"/>
      <c r="G13090"/>
      <c r="H13090"/>
      <c r="I13090"/>
      <c r="J13090"/>
      <c r="U13090" s="43"/>
      <c r="AE13090"/>
    </row>
    <row r="13091" spans="1:31">
      <c r="A13091">
        <v>31380</v>
      </c>
      <c r="B13091" t="s">
        <v>11554</v>
      </c>
      <c r="C13091" t="s">
        <v>33480</v>
      </c>
      <c r="D13091" t="s">
        <v>33476</v>
      </c>
      <c r="E13091"/>
      <c r="F13091"/>
      <c r="G13091"/>
      <c r="H13091"/>
      <c r="I13091"/>
      <c r="J13091"/>
      <c r="U13091" s="43"/>
      <c r="AE13091"/>
    </row>
    <row r="13092" spans="1:31">
      <c r="A13092">
        <v>31120</v>
      </c>
      <c r="B13092" t="s">
        <v>11555</v>
      </c>
      <c r="C13092" t="s">
        <v>33480</v>
      </c>
      <c r="D13092" t="s">
        <v>33476</v>
      </c>
      <c r="E13092"/>
      <c r="F13092"/>
      <c r="G13092"/>
      <c r="H13092"/>
      <c r="I13092"/>
      <c r="J13092"/>
      <c r="U13092" s="43"/>
      <c r="AE13092"/>
    </row>
    <row r="13093" spans="1:31">
      <c r="A13093">
        <v>31160</v>
      </c>
      <c r="B13093" t="s">
        <v>11556</v>
      </c>
      <c r="C13093" t="s">
        <v>33477</v>
      </c>
      <c r="D13093" t="s">
        <v>33476</v>
      </c>
      <c r="E13093"/>
      <c r="F13093"/>
      <c r="G13093"/>
      <c r="H13093"/>
      <c r="I13093"/>
      <c r="J13093"/>
      <c r="U13093" s="43"/>
      <c r="AE13093"/>
    </row>
    <row r="13094" spans="1:31">
      <c r="A13094">
        <v>31180</v>
      </c>
      <c r="B13094" t="s">
        <v>11557</v>
      </c>
      <c r="C13094" t="s">
        <v>33480</v>
      </c>
      <c r="D13094" t="e">
        <v>#N/A</v>
      </c>
      <c r="E13094"/>
      <c r="F13094"/>
      <c r="G13094"/>
      <c r="H13094"/>
      <c r="I13094"/>
      <c r="J13094"/>
      <c r="U13094" s="43"/>
      <c r="AE13094"/>
    </row>
    <row r="13095" spans="1:31">
      <c r="A13095">
        <v>31540</v>
      </c>
      <c r="B13095" t="s">
        <v>11558</v>
      </c>
      <c r="C13095" t="s">
        <v>33480</v>
      </c>
      <c r="D13095" t="s">
        <v>33476</v>
      </c>
      <c r="E13095"/>
      <c r="F13095"/>
      <c r="G13095"/>
      <c r="H13095"/>
      <c r="I13095"/>
      <c r="J13095"/>
      <c r="U13095" s="43"/>
      <c r="AE13095"/>
    </row>
    <row r="13096" spans="1:31">
      <c r="A13096">
        <v>31370</v>
      </c>
      <c r="B13096" t="s">
        <v>11559</v>
      </c>
      <c r="C13096" t="s">
        <v>33480</v>
      </c>
      <c r="D13096" t="s">
        <v>33476</v>
      </c>
      <c r="E13096"/>
      <c r="F13096"/>
      <c r="G13096"/>
      <c r="H13096"/>
      <c r="I13096"/>
      <c r="J13096"/>
      <c r="U13096" s="43"/>
      <c r="AE13096"/>
    </row>
    <row r="13097" spans="1:31">
      <c r="A13097">
        <v>31110</v>
      </c>
      <c r="B13097" t="s">
        <v>11560</v>
      </c>
      <c r="C13097" t="s">
        <v>33478</v>
      </c>
      <c r="D13097" t="s">
        <v>33476</v>
      </c>
      <c r="E13097"/>
      <c r="F13097"/>
      <c r="G13097"/>
      <c r="H13097"/>
      <c r="I13097"/>
      <c r="J13097"/>
      <c r="U13097" s="43"/>
      <c r="AE13097"/>
    </row>
    <row r="13098" spans="1:31">
      <c r="A13098">
        <v>31470</v>
      </c>
      <c r="B13098" t="s">
        <v>11561</v>
      </c>
      <c r="C13098" t="s">
        <v>33480</v>
      </c>
      <c r="D13098" t="s">
        <v>33482</v>
      </c>
      <c r="E13098"/>
      <c r="F13098"/>
      <c r="G13098"/>
      <c r="H13098"/>
      <c r="I13098"/>
      <c r="J13098"/>
      <c r="U13098" s="43"/>
      <c r="AE13098"/>
    </row>
    <row r="13099" spans="1:31">
      <c r="A13099">
        <v>31140</v>
      </c>
      <c r="B13099" t="s">
        <v>496</v>
      </c>
      <c r="C13099" t="s">
        <v>33480</v>
      </c>
      <c r="D13099" t="s">
        <v>33482</v>
      </c>
      <c r="E13099"/>
      <c r="F13099"/>
      <c r="G13099"/>
      <c r="H13099"/>
      <c r="I13099"/>
      <c r="J13099"/>
      <c r="U13099" s="43"/>
      <c r="AE13099"/>
    </row>
    <row r="13100" spans="1:31">
      <c r="A13100">
        <v>31420</v>
      </c>
      <c r="B13100" t="s">
        <v>11562</v>
      </c>
      <c r="C13100" t="s">
        <v>33477</v>
      </c>
      <c r="D13100" t="s">
        <v>33476</v>
      </c>
      <c r="E13100"/>
      <c r="F13100"/>
      <c r="G13100"/>
      <c r="H13100"/>
      <c r="I13100"/>
      <c r="J13100"/>
      <c r="U13100" s="43"/>
      <c r="AE13100"/>
    </row>
    <row r="13101" spans="1:31">
      <c r="A13101">
        <v>31430</v>
      </c>
      <c r="B13101" t="s">
        <v>11563</v>
      </c>
      <c r="C13101" t="s">
        <v>33480</v>
      </c>
      <c r="D13101" t="s">
        <v>33476</v>
      </c>
      <c r="E13101"/>
      <c r="F13101"/>
      <c r="G13101"/>
      <c r="H13101"/>
      <c r="I13101"/>
      <c r="J13101"/>
      <c r="U13101" s="43"/>
      <c r="AE13101"/>
    </row>
    <row r="13102" spans="1:31">
      <c r="A13102">
        <v>31110</v>
      </c>
      <c r="B13102" t="s">
        <v>11564</v>
      </c>
      <c r="C13102" t="s">
        <v>33478</v>
      </c>
      <c r="D13102" t="s">
        <v>33476</v>
      </c>
      <c r="E13102"/>
      <c r="F13102"/>
      <c r="G13102"/>
      <c r="H13102"/>
      <c r="I13102"/>
      <c r="J13102"/>
      <c r="U13102" s="43"/>
      <c r="AE13102"/>
    </row>
    <row r="13103" spans="1:31">
      <c r="A13103">
        <v>31440</v>
      </c>
      <c r="B13103" t="s">
        <v>11565</v>
      </c>
      <c r="C13103" t="s">
        <v>33478</v>
      </c>
      <c r="D13103" t="s">
        <v>33476</v>
      </c>
      <c r="E13103"/>
      <c r="F13103"/>
      <c r="G13103"/>
      <c r="H13103"/>
      <c r="I13103"/>
      <c r="J13103"/>
      <c r="U13103" s="43"/>
      <c r="AE13103"/>
    </row>
    <row r="13104" spans="1:31">
      <c r="A13104">
        <v>31440</v>
      </c>
      <c r="B13104" t="s">
        <v>11565</v>
      </c>
      <c r="C13104" t="s">
        <v>33478</v>
      </c>
      <c r="D13104" t="s">
        <v>33476</v>
      </c>
      <c r="E13104"/>
      <c r="F13104"/>
      <c r="G13104"/>
      <c r="H13104"/>
      <c r="I13104"/>
      <c r="J13104"/>
      <c r="U13104" s="43"/>
      <c r="AE13104"/>
    </row>
    <row r="13105" spans="1:31">
      <c r="A13105">
        <v>31510</v>
      </c>
      <c r="B13105" t="s">
        <v>11566</v>
      </c>
      <c r="C13105" t="s">
        <v>33477</v>
      </c>
      <c r="D13105" t="s">
        <v>33476</v>
      </c>
      <c r="E13105"/>
      <c r="F13105"/>
      <c r="G13105"/>
      <c r="H13105"/>
      <c r="I13105"/>
      <c r="J13105"/>
      <c r="U13105" s="43"/>
      <c r="AE13105"/>
    </row>
    <row r="13106" spans="1:31">
      <c r="A13106">
        <v>31330</v>
      </c>
      <c r="B13106" t="s">
        <v>11567</v>
      </c>
      <c r="C13106" t="s">
        <v>33480</v>
      </c>
      <c r="D13106" t="s">
        <v>33476</v>
      </c>
      <c r="E13106"/>
      <c r="F13106"/>
      <c r="G13106"/>
      <c r="H13106"/>
      <c r="I13106"/>
      <c r="J13106"/>
      <c r="U13106" s="43"/>
      <c r="AE13106"/>
    </row>
    <row r="13107" spans="1:31">
      <c r="A13107">
        <v>31310</v>
      </c>
      <c r="B13107" t="s">
        <v>11568</v>
      </c>
      <c r="C13107" t="s">
        <v>33480</v>
      </c>
      <c r="D13107" t="s">
        <v>33476</v>
      </c>
      <c r="E13107"/>
      <c r="F13107"/>
      <c r="G13107"/>
      <c r="H13107"/>
      <c r="I13107"/>
      <c r="J13107"/>
      <c r="U13107" s="43"/>
      <c r="AE13107"/>
    </row>
    <row r="13108" spans="1:31">
      <c r="A13108">
        <v>31600</v>
      </c>
      <c r="B13108" t="s">
        <v>11569</v>
      </c>
      <c r="C13108" t="s">
        <v>33480</v>
      </c>
      <c r="D13108" t="s">
        <v>33476</v>
      </c>
      <c r="E13108"/>
      <c r="F13108"/>
      <c r="G13108"/>
      <c r="H13108"/>
      <c r="I13108"/>
      <c r="J13108"/>
      <c r="U13108" s="43"/>
      <c r="AE13108"/>
    </row>
    <row r="13109" spans="1:31">
      <c r="A13109">
        <v>31430</v>
      </c>
      <c r="B13109" t="s">
        <v>11570</v>
      </c>
      <c r="C13109" t="s">
        <v>33480</v>
      </c>
      <c r="D13109" t="s">
        <v>33476</v>
      </c>
      <c r="E13109"/>
      <c r="F13109"/>
      <c r="G13109"/>
      <c r="H13109"/>
      <c r="I13109"/>
      <c r="J13109"/>
      <c r="U13109" s="43"/>
      <c r="AE13109"/>
    </row>
    <row r="13110" spans="1:31">
      <c r="A13110">
        <v>31420</v>
      </c>
      <c r="B13110" t="s">
        <v>11571</v>
      </c>
      <c r="C13110" t="s">
        <v>33477</v>
      </c>
      <c r="D13110" t="s">
        <v>33476</v>
      </c>
      <c r="E13110"/>
      <c r="F13110"/>
      <c r="G13110"/>
      <c r="H13110"/>
      <c r="I13110"/>
      <c r="J13110"/>
      <c r="U13110" s="43"/>
      <c r="AE13110"/>
    </row>
    <row r="13111" spans="1:31">
      <c r="A13111">
        <v>31540</v>
      </c>
      <c r="B13111" t="s">
        <v>11572</v>
      </c>
      <c r="C13111" t="s">
        <v>33480</v>
      </c>
      <c r="D13111" t="s">
        <v>33476</v>
      </c>
      <c r="E13111"/>
      <c r="F13111"/>
      <c r="G13111"/>
      <c r="H13111"/>
      <c r="I13111"/>
      <c r="J13111"/>
      <c r="U13111" s="43"/>
      <c r="AE13111"/>
    </row>
    <row r="13112" spans="1:31">
      <c r="A13112">
        <v>31350</v>
      </c>
      <c r="B13112" t="s">
        <v>11573</v>
      </c>
      <c r="C13112" t="s">
        <v>33477</v>
      </c>
      <c r="D13112" t="s">
        <v>33476</v>
      </c>
      <c r="E13112"/>
      <c r="F13112"/>
      <c r="G13112"/>
      <c r="H13112"/>
      <c r="I13112"/>
      <c r="J13112"/>
      <c r="U13112" s="43"/>
      <c r="AE13112"/>
    </row>
    <row r="13113" spans="1:31">
      <c r="A13113">
        <v>31570</v>
      </c>
      <c r="B13113" t="s">
        <v>11574</v>
      </c>
      <c r="C13113" t="s">
        <v>33480</v>
      </c>
      <c r="D13113" t="s">
        <v>33476</v>
      </c>
      <c r="E13113"/>
      <c r="F13113"/>
      <c r="G13113"/>
      <c r="H13113"/>
      <c r="I13113"/>
      <c r="J13113"/>
      <c r="U13113" s="43"/>
      <c r="AE13113"/>
    </row>
    <row r="13114" spans="1:31">
      <c r="A13114">
        <v>31470</v>
      </c>
      <c r="B13114" t="s">
        <v>11575</v>
      </c>
      <c r="C13114" t="s">
        <v>33480</v>
      </c>
      <c r="D13114" t="s">
        <v>33482</v>
      </c>
      <c r="E13114"/>
      <c r="F13114"/>
      <c r="G13114"/>
      <c r="H13114"/>
      <c r="I13114"/>
      <c r="J13114"/>
      <c r="U13114" s="43"/>
      <c r="AE13114"/>
    </row>
    <row r="13115" spans="1:31">
      <c r="A13115">
        <v>31230</v>
      </c>
      <c r="B13115" t="s">
        <v>11576</v>
      </c>
      <c r="C13115" t="s">
        <v>33480</v>
      </c>
      <c r="D13115" t="s">
        <v>33476</v>
      </c>
      <c r="E13115"/>
      <c r="F13115"/>
      <c r="G13115"/>
      <c r="H13115"/>
      <c r="I13115"/>
      <c r="J13115"/>
      <c r="U13115" s="43"/>
      <c r="AE13115"/>
    </row>
    <row r="13116" spans="1:31">
      <c r="A13116">
        <v>31800</v>
      </c>
      <c r="B13116" t="s">
        <v>11577</v>
      </c>
      <c r="C13116" t="s">
        <v>33477</v>
      </c>
      <c r="D13116" t="s">
        <v>33476</v>
      </c>
      <c r="E13116"/>
      <c r="F13116"/>
      <c r="G13116"/>
      <c r="H13116"/>
      <c r="I13116"/>
      <c r="J13116"/>
      <c r="U13116" s="43"/>
      <c r="AE13116"/>
    </row>
    <row r="13117" spans="1:31">
      <c r="A13117">
        <v>31180</v>
      </c>
      <c r="B13117" t="s">
        <v>11578</v>
      </c>
      <c r="C13117" t="s">
        <v>33480</v>
      </c>
      <c r="D13117" t="e">
        <v>#N/A</v>
      </c>
      <c r="E13117"/>
      <c r="F13117"/>
      <c r="G13117"/>
      <c r="H13117"/>
      <c r="I13117"/>
      <c r="J13117"/>
      <c r="U13117" s="43"/>
      <c r="AE13117"/>
    </row>
    <row r="13118" spans="1:31">
      <c r="A13118">
        <v>31290</v>
      </c>
      <c r="B13118" t="s">
        <v>11579</v>
      </c>
      <c r="C13118" t="s">
        <v>33480</v>
      </c>
      <c r="D13118" t="s">
        <v>33476</v>
      </c>
      <c r="E13118"/>
      <c r="F13118"/>
      <c r="G13118"/>
      <c r="H13118"/>
      <c r="I13118"/>
      <c r="J13118"/>
      <c r="U13118" s="43"/>
      <c r="AE13118"/>
    </row>
    <row r="13119" spans="1:31">
      <c r="A13119">
        <v>31410</v>
      </c>
      <c r="B13119" t="s">
        <v>1635</v>
      </c>
      <c r="C13119" t="s">
        <v>33480</v>
      </c>
      <c r="D13119" t="s">
        <v>33476</v>
      </c>
      <c r="E13119"/>
      <c r="F13119"/>
      <c r="G13119"/>
      <c r="H13119"/>
      <c r="I13119"/>
      <c r="J13119"/>
      <c r="U13119" s="43"/>
      <c r="AE13119"/>
    </row>
    <row r="13120" spans="1:31">
      <c r="A13120">
        <v>31800</v>
      </c>
      <c r="B13120" t="s">
        <v>11580</v>
      </c>
      <c r="C13120" t="s">
        <v>33477</v>
      </c>
      <c r="D13120" t="s">
        <v>33476</v>
      </c>
      <c r="E13120"/>
      <c r="F13120"/>
      <c r="G13120"/>
      <c r="H13120"/>
      <c r="I13120"/>
      <c r="J13120"/>
      <c r="U13120" s="43"/>
      <c r="AE13120"/>
    </row>
    <row r="13121" spans="1:31">
      <c r="A13121">
        <v>31240</v>
      </c>
      <c r="B13121" t="s">
        <v>11581</v>
      </c>
      <c r="C13121" t="s">
        <v>33480</v>
      </c>
      <c r="D13121" t="e">
        <v>#N/A</v>
      </c>
      <c r="E13121"/>
      <c r="F13121"/>
      <c r="G13121"/>
      <c r="H13121"/>
      <c r="I13121"/>
      <c r="J13121"/>
      <c r="U13121" s="43"/>
      <c r="AE13121"/>
    </row>
    <row r="13122" spans="1:31">
      <c r="A13122">
        <v>31380</v>
      </c>
      <c r="B13122" t="s">
        <v>11582</v>
      </c>
      <c r="C13122" t="s">
        <v>33480</v>
      </c>
      <c r="D13122" t="s">
        <v>33476</v>
      </c>
      <c r="E13122"/>
      <c r="F13122"/>
      <c r="G13122"/>
      <c r="H13122"/>
      <c r="I13122"/>
      <c r="J13122"/>
      <c r="U13122" s="43"/>
      <c r="AE13122"/>
    </row>
    <row r="13123" spans="1:31">
      <c r="A13123">
        <v>31790</v>
      </c>
      <c r="B13123" t="s">
        <v>11583</v>
      </c>
      <c r="C13123" t="s">
        <v>33480</v>
      </c>
      <c r="D13123" t="e">
        <v>#N/A</v>
      </c>
      <c r="E13123"/>
      <c r="F13123"/>
      <c r="G13123"/>
      <c r="H13123"/>
      <c r="I13123"/>
      <c r="J13123"/>
      <c r="U13123" s="43"/>
      <c r="AE13123"/>
    </row>
    <row r="13124" spans="1:31">
      <c r="A13124">
        <v>31540</v>
      </c>
      <c r="B13124" t="s">
        <v>11584</v>
      </c>
      <c r="C13124" t="s">
        <v>33480</v>
      </c>
      <c r="D13124" t="s">
        <v>33476</v>
      </c>
      <c r="E13124"/>
      <c r="F13124"/>
      <c r="G13124"/>
      <c r="H13124"/>
      <c r="I13124"/>
      <c r="J13124"/>
      <c r="U13124" s="43"/>
      <c r="AE13124"/>
    </row>
    <row r="13125" spans="1:31">
      <c r="A13125">
        <v>31220</v>
      </c>
      <c r="B13125" t="s">
        <v>11585</v>
      </c>
      <c r="C13125" t="s">
        <v>33480</v>
      </c>
      <c r="D13125" t="s">
        <v>33476</v>
      </c>
      <c r="E13125"/>
      <c r="F13125"/>
      <c r="G13125"/>
      <c r="H13125"/>
      <c r="I13125"/>
      <c r="J13125"/>
      <c r="U13125" s="43"/>
      <c r="AE13125"/>
    </row>
    <row r="13126" spans="1:31">
      <c r="A13126">
        <v>31350</v>
      </c>
      <c r="B13126" t="s">
        <v>11586</v>
      </c>
      <c r="C13126" t="s">
        <v>33477</v>
      </c>
      <c r="D13126" t="s">
        <v>33476</v>
      </c>
      <c r="E13126"/>
      <c r="F13126"/>
      <c r="G13126"/>
      <c r="H13126"/>
      <c r="I13126"/>
      <c r="J13126"/>
      <c r="U13126" s="43"/>
      <c r="AE13126"/>
    </row>
    <row r="13127" spans="1:31">
      <c r="A13127">
        <v>31230</v>
      </c>
      <c r="B13127" t="s">
        <v>2888</v>
      </c>
      <c r="C13127" t="s">
        <v>33480</v>
      </c>
      <c r="D13127" t="s">
        <v>33476</v>
      </c>
      <c r="E13127"/>
      <c r="F13127"/>
      <c r="G13127"/>
      <c r="H13127"/>
      <c r="I13127"/>
      <c r="J13127"/>
      <c r="U13127" s="43"/>
      <c r="AE13127"/>
    </row>
    <row r="13128" spans="1:31">
      <c r="A13128">
        <v>31560</v>
      </c>
      <c r="B13128" t="s">
        <v>1637</v>
      </c>
      <c r="C13128" t="s">
        <v>33480</v>
      </c>
      <c r="D13128" t="s">
        <v>33476</v>
      </c>
      <c r="E13128"/>
      <c r="F13128"/>
      <c r="G13128"/>
      <c r="H13128"/>
      <c r="I13128"/>
      <c r="J13128"/>
      <c r="U13128" s="43"/>
      <c r="AE13128"/>
    </row>
    <row r="13129" spans="1:31">
      <c r="A13129">
        <v>31530</v>
      </c>
      <c r="B13129" t="s">
        <v>11587</v>
      </c>
      <c r="C13129" t="s">
        <v>33480</v>
      </c>
      <c r="D13129" t="s">
        <v>33476</v>
      </c>
      <c r="E13129"/>
      <c r="F13129"/>
      <c r="G13129"/>
      <c r="H13129"/>
      <c r="I13129"/>
      <c r="J13129"/>
      <c r="U13129" s="43"/>
      <c r="AE13129"/>
    </row>
    <row r="13130" spans="1:31">
      <c r="A13130">
        <v>31140</v>
      </c>
      <c r="B13130" t="s">
        <v>11588</v>
      </c>
      <c r="C13130" t="s">
        <v>33480</v>
      </c>
      <c r="D13130" t="s">
        <v>33482</v>
      </c>
      <c r="E13130"/>
      <c r="F13130"/>
      <c r="G13130"/>
      <c r="H13130"/>
      <c r="I13130"/>
      <c r="J13130"/>
      <c r="U13130" s="43"/>
      <c r="AE13130"/>
    </row>
    <row r="13131" spans="1:31">
      <c r="A13131">
        <v>31350</v>
      </c>
      <c r="B13131" t="s">
        <v>11589</v>
      </c>
      <c r="C13131" t="s">
        <v>33477</v>
      </c>
      <c r="D13131" t="s">
        <v>33476</v>
      </c>
      <c r="E13131"/>
      <c r="F13131"/>
      <c r="G13131"/>
      <c r="H13131"/>
      <c r="I13131"/>
      <c r="J13131"/>
      <c r="U13131" s="43"/>
      <c r="AE13131"/>
    </row>
    <row r="13132" spans="1:31">
      <c r="A13132">
        <v>31470</v>
      </c>
      <c r="B13132" t="s">
        <v>11590</v>
      </c>
      <c r="C13132" t="s">
        <v>33480</v>
      </c>
      <c r="D13132" t="s">
        <v>33482</v>
      </c>
      <c r="E13132"/>
      <c r="F13132"/>
      <c r="G13132"/>
      <c r="H13132"/>
      <c r="I13132"/>
      <c r="J13132"/>
      <c r="U13132" s="43"/>
      <c r="AE13132"/>
    </row>
    <row r="13133" spans="1:31">
      <c r="A13133">
        <v>31110</v>
      </c>
      <c r="B13133" t="s">
        <v>11591</v>
      </c>
      <c r="C13133" t="s">
        <v>33478</v>
      </c>
      <c r="D13133" t="s">
        <v>33476</v>
      </c>
      <c r="E13133"/>
      <c r="F13133"/>
      <c r="G13133"/>
      <c r="H13133"/>
      <c r="I13133"/>
      <c r="J13133"/>
      <c r="U13133" s="43"/>
      <c r="AE13133"/>
    </row>
    <row r="13134" spans="1:31">
      <c r="A13134">
        <v>31590</v>
      </c>
      <c r="B13134" t="s">
        <v>11592</v>
      </c>
      <c r="C13134" t="s">
        <v>33480</v>
      </c>
      <c r="D13134" t="s">
        <v>33476</v>
      </c>
      <c r="E13134"/>
      <c r="F13134"/>
      <c r="G13134"/>
      <c r="H13134"/>
      <c r="I13134"/>
      <c r="J13134"/>
      <c r="U13134" s="43"/>
      <c r="AE13134"/>
    </row>
    <row r="13135" spans="1:31">
      <c r="A13135">
        <v>31800</v>
      </c>
      <c r="B13135" t="s">
        <v>11593</v>
      </c>
      <c r="C13135" t="s">
        <v>33477</v>
      </c>
      <c r="D13135" t="s">
        <v>33476</v>
      </c>
      <c r="E13135"/>
      <c r="F13135"/>
      <c r="G13135"/>
      <c r="H13135"/>
      <c r="I13135"/>
      <c r="J13135"/>
      <c r="U13135" s="43"/>
      <c r="AE13135"/>
    </row>
    <row r="13136" spans="1:31">
      <c r="A13136">
        <v>31360</v>
      </c>
      <c r="B13136" t="s">
        <v>11594</v>
      </c>
      <c r="C13136" t="s">
        <v>33477</v>
      </c>
      <c r="D13136" t="s">
        <v>33476</v>
      </c>
      <c r="E13136"/>
      <c r="F13136"/>
      <c r="G13136"/>
      <c r="H13136"/>
      <c r="I13136"/>
      <c r="J13136"/>
      <c r="U13136" s="43"/>
      <c r="AE13136"/>
    </row>
    <row r="13137" spans="1:31">
      <c r="A13137">
        <v>31360</v>
      </c>
      <c r="B13137" t="s">
        <v>5581</v>
      </c>
      <c r="C13137" t="s">
        <v>33477</v>
      </c>
      <c r="D13137" t="s">
        <v>33476</v>
      </c>
      <c r="E13137"/>
      <c r="F13137"/>
      <c r="G13137"/>
      <c r="H13137"/>
      <c r="I13137"/>
      <c r="J13137"/>
      <c r="U13137" s="43"/>
      <c r="AE13137"/>
    </row>
    <row r="13138" spans="1:31">
      <c r="A13138">
        <v>31220</v>
      </c>
      <c r="B13138" t="s">
        <v>1263</v>
      </c>
      <c r="C13138" t="s">
        <v>33480</v>
      </c>
      <c r="D13138" t="s">
        <v>33476</v>
      </c>
      <c r="E13138"/>
      <c r="F13138"/>
      <c r="G13138"/>
      <c r="H13138"/>
      <c r="I13138"/>
      <c r="J13138"/>
      <c r="U13138" s="43"/>
      <c r="AE13138"/>
    </row>
    <row r="13139" spans="1:31">
      <c r="A13139">
        <v>31650</v>
      </c>
      <c r="B13139" t="s">
        <v>11595</v>
      </c>
      <c r="C13139" t="s">
        <v>33480</v>
      </c>
      <c r="D13139" t="s">
        <v>33476</v>
      </c>
      <c r="E13139"/>
      <c r="F13139"/>
      <c r="G13139"/>
      <c r="H13139"/>
      <c r="I13139"/>
      <c r="J13139"/>
      <c r="U13139" s="43"/>
      <c r="AE13139"/>
    </row>
    <row r="13140" spans="1:31">
      <c r="A13140">
        <v>31530</v>
      </c>
      <c r="B13140" t="s">
        <v>11596</v>
      </c>
      <c r="C13140" t="s">
        <v>33480</v>
      </c>
      <c r="D13140" t="s">
        <v>33476</v>
      </c>
      <c r="E13140"/>
      <c r="F13140"/>
      <c r="G13140"/>
      <c r="H13140"/>
      <c r="I13140"/>
      <c r="J13140"/>
      <c r="U13140" s="43"/>
      <c r="AE13140"/>
    </row>
    <row r="13141" spans="1:31">
      <c r="A13141">
        <v>31110</v>
      </c>
      <c r="B13141" t="s">
        <v>11597</v>
      </c>
      <c r="C13141" t="s">
        <v>33478</v>
      </c>
      <c r="D13141" t="s">
        <v>33476</v>
      </c>
      <c r="E13141"/>
      <c r="F13141"/>
      <c r="G13141"/>
      <c r="H13141"/>
      <c r="I13141"/>
      <c r="J13141"/>
      <c r="U13141" s="43"/>
      <c r="AE13141"/>
    </row>
    <row r="13142" spans="1:31">
      <c r="A13142">
        <v>31510</v>
      </c>
      <c r="B13142" t="s">
        <v>11598</v>
      </c>
      <c r="C13142" t="s">
        <v>33477</v>
      </c>
      <c r="D13142" t="s">
        <v>33476</v>
      </c>
      <c r="E13142"/>
      <c r="F13142"/>
      <c r="G13142"/>
      <c r="H13142"/>
      <c r="I13142"/>
      <c r="J13142"/>
      <c r="U13142" s="43"/>
      <c r="AE13142"/>
    </row>
    <row r="13143" spans="1:31">
      <c r="A13143">
        <v>31350</v>
      </c>
      <c r="B13143" t="s">
        <v>11599</v>
      </c>
      <c r="C13143" t="s">
        <v>33477</v>
      </c>
      <c r="D13143" t="s">
        <v>33476</v>
      </c>
      <c r="E13143"/>
      <c r="F13143"/>
      <c r="G13143"/>
      <c r="H13143"/>
      <c r="I13143"/>
      <c r="J13143"/>
      <c r="U13143" s="43"/>
      <c r="AE13143"/>
    </row>
    <row r="13144" spans="1:31">
      <c r="A13144">
        <v>31590</v>
      </c>
      <c r="B13144" t="s">
        <v>1876</v>
      </c>
      <c r="C13144" t="s">
        <v>33480</v>
      </c>
      <c r="D13144" t="s">
        <v>33476</v>
      </c>
      <c r="E13144"/>
      <c r="F13144"/>
      <c r="G13144"/>
      <c r="H13144"/>
      <c r="I13144"/>
      <c r="J13144"/>
      <c r="U13144" s="43"/>
      <c r="AE13144"/>
    </row>
    <row r="13145" spans="1:31">
      <c r="A13145">
        <v>31570</v>
      </c>
      <c r="B13145" t="s">
        <v>11600</v>
      </c>
      <c r="C13145" t="s">
        <v>33480</v>
      </c>
      <c r="D13145" t="s">
        <v>33476</v>
      </c>
      <c r="E13145"/>
      <c r="F13145"/>
      <c r="G13145"/>
      <c r="H13145"/>
      <c r="I13145"/>
      <c r="J13145"/>
      <c r="U13145" s="43"/>
      <c r="AE13145"/>
    </row>
    <row r="13146" spans="1:31">
      <c r="A13146">
        <v>31580</v>
      </c>
      <c r="B13146" t="s">
        <v>11601</v>
      </c>
      <c r="C13146" t="s">
        <v>33477</v>
      </c>
      <c r="D13146" t="s">
        <v>33476</v>
      </c>
      <c r="E13146"/>
      <c r="F13146"/>
      <c r="G13146"/>
      <c r="H13146"/>
      <c r="I13146"/>
      <c r="J13146"/>
      <c r="U13146" s="43"/>
      <c r="AE13146"/>
    </row>
    <row r="13147" spans="1:31">
      <c r="A13147">
        <v>31290</v>
      </c>
      <c r="B13147" t="s">
        <v>11602</v>
      </c>
      <c r="C13147" t="s">
        <v>33480</v>
      </c>
      <c r="D13147" t="s">
        <v>33476</v>
      </c>
      <c r="E13147"/>
      <c r="F13147"/>
      <c r="G13147"/>
      <c r="H13147"/>
      <c r="I13147"/>
      <c r="J13147"/>
      <c r="U13147" s="43"/>
      <c r="AE13147"/>
    </row>
    <row r="13148" spans="1:31">
      <c r="A13148">
        <v>31620</v>
      </c>
      <c r="B13148" t="s">
        <v>11603</v>
      </c>
      <c r="C13148" t="s">
        <v>33480</v>
      </c>
      <c r="D13148" t="s">
        <v>33476</v>
      </c>
      <c r="E13148"/>
      <c r="F13148"/>
      <c r="G13148"/>
      <c r="H13148"/>
      <c r="I13148"/>
      <c r="J13148"/>
      <c r="U13148" s="43"/>
      <c r="AE13148"/>
    </row>
    <row r="13149" spans="1:31">
      <c r="A13149">
        <v>31790</v>
      </c>
      <c r="B13149" t="s">
        <v>2048</v>
      </c>
      <c r="C13149" t="s">
        <v>33480</v>
      </c>
      <c r="D13149" t="e">
        <v>#N/A</v>
      </c>
      <c r="E13149"/>
      <c r="F13149"/>
      <c r="G13149"/>
      <c r="H13149"/>
      <c r="I13149"/>
      <c r="J13149"/>
      <c r="U13149" s="43"/>
      <c r="AE13149"/>
    </row>
    <row r="13150" spans="1:31">
      <c r="A13150">
        <v>31410</v>
      </c>
      <c r="B13150" t="s">
        <v>11604</v>
      </c>
      <c r="C13150" t="s">
        <v>33480</v>
      </c>
      <c r="D13150" t="s">
        <v>33476</v>
      </c>
      <c r="E13150"/>
      <c r="F13150"/>
      <c r="G13150"/>
      <c r="H13150"/>
      <c r="I13150"/>
      <c r="J13150"/>
      <c r="U13150" s="43"/>
      <c r="AE13150"/>
    </row>
    <row r="13151" spans="1:31">
      <c r="A13151">
        <v>31470</v>
      </c>
      <c r="B13151" t="s">
        <v>1273</v>
      </c>
      <c r="C13151" t="s">
        <v>33480</v>
      </c>
      <c r="D13151" t="s">
        <v>33482</v>
      </c>
      <c r="E13151"/>
      <c r="F13151"/>
      <c r="G13151"/>
      <c r="H13151"/>
      <c r="I13151"/>
      <c r="J13151"/>
      <c r="U13151" s="43"/>
      <c r="AE13151"/>
    </row>
    <row r="13152" spans="1:31">
      <c r="A13152">
        <v>31290</v>
      </c>
      <c r="B13152" t="s">
        <v>11605</v>
      </c>
      <c r="C13152" t="s">
        <v>33480</v>
      </c>
      <c r="D13152" t="s">
        <v>33476</v>
      </c>
      <c r="E13152"/>
      <c r="F13152"/>
      <c r="G13152"/>
      <c r="H13152"/>
      <c r="I13152"/>
      <c r="J13152"/>
      <c r="U13152" s="43"/>
      <c r="AE13152"/>
    </row>
    <row r="13153" spans="1:31">
      <c r="A13153">
        <v>31370</v>
      </c>
      <c r="B13153" t="s">
        <v>11606</v>
      </c>
      <c r="C13153" t="s">
        <v>33480</v>
      </c>
      <c r="D13153" t="s">
        <v>33476</v>
      </c>
      <c r="E13153"/>
      <c r="F13153"/>
      <c r="G13153"/>
      <c r="H13153"/>
      <c r="I13153"/>
      <c r="J13153"/>
      <c r="U13153" s="43"/>
      <c r="AE13153"/>
    </row>
    <row r="13154" spans="1:31">
      <c r="A13154">
        <v>31260</v>
      </c>
      <c r="B13154" t="s">
        <v>11607</v>
      </c>
      <c r="C13154" t="s">
        <v>33480</v>
      </c>
      <c r="D13154" t="s">
        <v>33476</v>
      </c>
      <c r="E13154"/>
      <c r="F13154"/>
      <c r="G13154"/>
      <c r="H13154"/>
      <c r="I13154"/>
      <c r="J13154"/>
      <c r="U13154" s="43"/>
      <c r="AE13154"/>
    </row>
    <row r="13155" spans="1:31">
      <c r="A13155">
        <v>31230</v>
      </c>
      <c r="B13155" t="s">
        <v>11608</v>
      </c>
      <c r="C13155" t="s">
        <v>33480</v>
      </c>
      <c r="D13155" t="s">
        <v>33476</v>
      </c>
      <c r="E13155"/>
      <c r="F13155"/>
      <c r="G13155"/>
      <c r="H13155"/>
      <c r="I13155"/>
      <c r="J13155"/>
      <c r="U13155" s="43"/>
      <c r="AE13155"/>
    </row>
    <row r="13156" spans="1:31">
      <c r="A13156">
        <v>31260</v>
      </c>
      <c r="B13156" t="s">
        <v>11609</v>
      </c>
      <c r="C13156" t="s">
        <v>33480</v>
      </c>
      <c r="D13156" t="s">
        <v>33476</v>
      </c>
      <c r="E13156"/>
      <c r="F13156"/>
      <c r="G13156"/>
      <c r="H13156"/>
      <c r="I13156"/>
      <c r="J13156"/>
      <c r="U13156" s="43"/>
      <c r="AE13156"/>
    </row>
    <row r="13157" spans="1:31">
      <c r="A13157">
        <v>31110</v>
      </c>
      <c r="B13157" t="s">
        <v>11610</v>
      </c>
      <c r="C13157" t="s">
        <v>33478</v>
      </c>
      <c r="D13157" t="s">
        <v>33476</v>
      </c>
      <c r="E13157"/>
      <c r="F13157"/>
      <c r="G13157"/>
      <c r="H13157"/>
      <c r="I13157"/>
      <c r="J13157"/>
      <c r="U13157" s="43"/>
      <c r="AE13157"/>
    </row>
    <row r="13158" spans="1:31">
      <c r="A13158">
        <v>31390</v>
      </c>
      <c r="B13158" t="s">
        <v>11611</v>
      </c>
      <c r="C13158" t="s">
        <v>33480</v>
      </c>
      <c r="D13158" t="s">
        <v>33476</v>
      </c>
      <c r="E13158"/>
      <c r="F13158"/>
      <c r="G13158"/>
      <c r="H13158"/>
      <c r="I13158"/>
      <c r="J13158"/>
      <c r="U13158" s="43"/>
      <c r="AE13158"/>
    </row>
    <row r="13159" spans="1:31">
      <c r="A13159">
        <v>31880</v>
      </c>
      <c r="B13159" t="s">
        <v>11612</v>
      </c>
      <c r="C13159" t="s">
        <v>33480</v>
      </c>
      <c r="D13159" t="e">
        <v>#N/A</v>
      </c>
      <c r="E13159"/>
      <c r="F13159"/>
      <c r="G13159"/>
      <c r="H13159"/>
      <c r="I13159"/>
      <c r="J13159"/>
      <c r="U13159" s="43"/>
      <c r="AE13159"/>
    </row>
    <row r="13160" spans="1:31">
      <c r="A13160">
        <v>31460</v>
      </c>
      <c r="B13160" t="s">
        <v>11613</v>
      </c>
      <c r="C13160" t="s">
        <v>33480</v>
      </c>
      <c r="D13160" t="s">
        <v>33476</v>
      </c>
      <c r="E13160"/>
      <c r="F13160"/>
      <c r="G13160"/>
      <c r="H13160"/>
      <c r="I13160"/>
      <c r="J13160"/>
      <c r="U13160" s="43"/>
      <c r="AE13160"/>
    </row>
    <row r="13161" spans="1:31">
      <c r="A13161">
        <v>31350</v>
      </c>
      <c r="B13161" t="s">
        <v>11614</v>
      </c>
      <c r="C13161" t="s">
        <v>33477</v>
      </c>
      <c r="D13161" t="s">
        <v>33476</v>
      </c>
      <c r="E13161"/>
      <c r="F13161"/>
      <c r="G13161"/>
      <c r="H13161"/>
      <c r="I13161"/>
      <c r="J13161"/>
      <c r="U13161" s="43"/>
      <c r="AE13161"/>
    </row>
    <row r="13162" spans="1:31">
      <c r="A13162">
        <v>31420</v>
      </c>
      <c r="B13162" t="s">
        <v>11615</v>
      </c>
      <c r="C13162" t="s">
        <v>33477</v>
      </c>
      <c r="D13162" t="s">
        <v>33476</v>
      </c>
      <c r="E13162"/>
      <c r="F13162"/>
      <c r="G13162"/>
      <c r="H13162"/>
      <c r="I13162"/>
      <c r="J13162"/>
      <c r="U13162" s="43"/>
      <c r="AE13162"/>
    </row>
    <row r="13163" spans="1:31">
      <c r="A13163">
        <v>31220</v>
      </c>
      <c r="B13163" t="s">
        <v>11616</v>
      </c>
      <c r="C13163" t="s">
        <v>33480</v>
      </c>
      <c r="D13163" t="s">
        <v>33476</v>
      </c>
      <c r="E13163"/>
      <c r="F13163"/>
      <c r="G13163"/>
      <c r="H13163"/>
      <c r="I13163"/>
      <c r="J13163"/>
      <c r="U13163" s="43"/>
      <c r="AE13163"/>
    </row>
    <row r="13164" spans="1:31">
      <c r="A13164">
        <v>31350</v>
      </c>
      <c r="B13164" t="s">
        <v>11617</v>
      </c>
      <c r="C13164" t="s">
        <v>33477</v>
      </c>
      <c r="D13164" t="s">
        <v>33476</v>
      </c>
      <c r="E13164"/>
      <c r="F13164"/>
      <c r="G13164"/>
      <c r="H13164"/>
      <c r="I13164"/>
      <c r="J13164"/>
      <c r="U13164" s="43"/>
      <c r="AE13164"/>
    </row>
    <row r="13165" spans="1:31">
      <c r="A13165">
        <v>31350</v>
      </c>
      <c r="B13165" t="s">
        <v>11618</v>
      </c>
      <c r="C13165" t="s">
        <v>33477</v>
      </c>
      <c r="D13165" t="s">
        <v>33476</v>
      </c>
      <c r="E13165"/>
      <c r="F13165"/>
      <c r="G13165"/>
      <c r="H13165"/>
      <c r="I13165"/>
      <c r="J13165"/>
      <c r="U13165" s="43"/>
      <c r="AE13165"/>
    </row>
    <row r="13166" spans="1:31">
      <c r="A13166">
        <v>31600</v>
      </c>
      <c r="B13166" t="s">
        <v>11619</v>
      </c>
      <c r="C13166" t="s">
        <v>33480</v>
      </c>
      <c r="D13166" t="s">
        <v>33476</v>
      </c>
      <c r="E13166"/>
      <c r="F13166"/>
      <c r="G13166"/>
      <c r="H13166"/>
      <c r="I13166"/>
      <c r="J13166"/>
      <c r="U13166" s="43"/>
      <c r="AE13166"/>
    </row>
    <row r="13167" spans="1:31">
      <c r="A13167">
        <v>31460</v>
      </c>
      <c r="B13167" t="s">
        <v>11620</v>
      </c>
      <c r="C13167" t="s">
        <v>33480</v>
      </c>
      <c r="D13167" t="s">
        <v>33476</v>
      </c>
      <c r="E13167"/>
      <c r="F13167"/>
      <c r="G13167"/>
      <c r="H13167"/>
      <c r="I13167"/>
      <c r="J13167"/>
      <c r="U13167" s="43"/>
      <c r="AE13167"/>
    </row>
    <row r="13168" spans="1:31">
      <c r="A13168">
        <v>31510</v>
      </c>
      <c r="B13168" t="s">
        <v>11621</v>
      </c>
      <c r="C13168" t="s">
        <v>33477</v>
      </c>
      <c r="D13168" t="s">
        <v>33476</v>
      </c>
      <c r="E13168"/>
      <c r="F13168"/>
      <c r="G13168"/>
      <c r="H13168"/>
      <c r="I13168"/>
      <c r="J13168"/>
      <c r="U13168" s="43"/>
      <c r="AE13168"/>
    </row>
    <row r="13169" spans="1:31">
      <c r="A13169">
        <v>31800</v>
      </c>
      <c r="B13169" t="s">
        <v>11622</v>
      </c>
      <c r="C13169" t="s">
        <v>33477</v>
      </c>
      <c r="D13169" t="s">
        <v>33476</v>
      </c>
      <c r="E13169"/>
      <c r="F13169"/>
      <c r="G13169"/>
      <c r="H13169"/>
      <c r="I13169"/>
      <c r="J13169"/>
      <c r="U13169" s="43"/>
      <c r="AE13169"/>
    </row>
    <row r="13170" spans="1:31">
      <c r="A13170">
        <v>31800</v>
      </c>
      <c r="B13170" t="s">
        <v>11623</v>
      </c>
      <c r="C13170" t="s">
        <v>33477</v>
      </c>
      <c r="D13170" t="s">
        <v>33476</v>
      </c>
      <c r="E13170"/>
      <c r="F13170"/>
      <c r="G13170"/>
      <c r="H13170"/>
      <c r="I13170"/>
      <c r="J13170"/>
      <c r="U13170" s="43"/>
      <c r="AE13170"/>
    </row>
    <row r="13171" spans="1:31">
      <c r="A13171">
        <v>31370</v>
      </c>
      <c r="B13171" t="s">
        <v>11624</v>
      </c>
      <c r="C13171" t="s">
        <v>33480</v>
      </c>
      <c r="D13171" t="s">
        <v>33476</v>
      </c>
      <c r="E13171"/>
      <c r="F13171"/>
      <c r="G13171"/>
      <c r="H13171"/>
      <c r="I13171"/>
      <c r="J13171"/>
      <c r="U13171" s="43"/>
      <c r="AE13171"/>
    </row>
    <row r="13172" spans="1:31">
      <c r="A13172">
        <v>31580</v>
      </c>
      <c r="B13172" t="s">
        <v>11625</v>
      </c>
      <c r="C13172" t="s">
        <v>33477</v>
      </c>
      <c r="D13172" t="s">
        <v>33476</v>
      </c>
      <c r="E13172"/>
      <c r="F13172"/>
      <c r="G13172"/>
      <c r="H13172"/>
      <c r="I13172"/>
      <c r="J13172"/>
      <c r="U13172" s="43"/>
      <c r="AE13172"/>
    </row>
    <row r="13173" spans="1:31">
      <c r="A13173">
        <v>31460</v>
      </c>
      <c r="B13173" t="s">
        <v>11626</v>
      </c>
      <c r="C13173" t="s">
        <v>33480</v>
      </c>
      <c r="D13173" t="s">
        <v>33476</v>
      </c>
      <c r="E13173"/>
      <c r="F13173"/>
      <c r="G13173"/>
      <c r="H13173"/>
      <c r="I13173"/>
      <c r="J13173"/>
      <c r="U13173" s="43"/>
      <c r="AE13173"/>
    </row>
    <row r="13174" spans="1:31">
      <c r="A13174">
        <v>31840</v>
      </c>
      <c r="B13174" t="s">
        <v>11627</v>
      </c>
      <c r="C13174" t="s">
        <v>33480</v>
      </c>
      <c r="D13174" t="e">
        <v>#N/A</v>
      </c>
      <c r="E13174"/>
      <c r="F13174"/>
      <c r="G13174"/>
      <c r="H13174"/>
      <c r="I13174"/>
      <c r="J13174"/>
      <c r="U13174" s="43"/>
      <c r="AE13174"/>
    </row>
    <row r="13175" spans="1:31">
      <c r="A13175">
        <v>31510</v>
      </c>
      <c r="B13175" t="s">
        <v>11628</v>
      </c>
      <c r="C13175" t="s">
        <v>33477</v>
      </c>
      <c r="D13175" t="s">
        <v>33476</v>
      </c>
      <c r="E13175"/>
      <c r="F13175"/>
      <c r="G13175"/>
      <c r="H13175"/>
      <c r="I13175"/>
      <c r="J13175"/>
      <c r="U13175" s="43"/>
      <c r="AE13175"/>
    </row>
    <row r="13176" spans="1:31">
      <c r="A13176">
        <v>31430</v>
      </c>
      <c r="B13176" t="s">
        <v>11629</v>
      </c>
      <c r="C13176" t="s">
        <v>33480</v>
      </c>
      <c r="D13176" t="s">
        <v>33476</v>
      </c>
      <c r="E13176"/>
      <c r="F13176"/>
      <c r="G13176"/>
      <c r="H13176"/>
      <c r="I13176"/>
      <c r="J13176"/>
      <c r="U13176" s="43"/>
      <c r="AE13176"/>
    </row>
    <row r="13177" spans="1:31">
      <c r="A13177">
        <v>31160</v>
      </c>
      <c r="B13177" t="s">
        <v>11630</v>
      </c>
      <c r="C13177" t="s">
        <v>33477</v>
      </c>
      <c r="D13177" t="s">
        <v>33476</v>
      </c>
      <c r="E13177"/>
      <c r="F13177"/>
      <c r="G13177"/>
      <c r="H13177"/>
      <c r="I13177"/>
      <c r="J13177"/>
      <c r="U13177" s="43"/>
      <c r="AE13177"/>
    </row>
    <row r="13178" spans="1:31">
      <c r="A13178">
        <v>31360</v>
      </c>
      <c r="B13178" t="s">
        <v>11631</v>
      </c>
      <c r="C13178" t="s">
        <v>33477</v>
      </c>
      <c r="D13178" t="s">
        <v>33476</v>
      </c>
      <c r="E13178"/>
      <c r="F13178"/>
      <c r="G13178"/>
      <c r="H13178"/>
      <c r="I13178"/>
      <c r="J13178"/>
      <c r="U13178" s="43"/>
      <c r="AE13178"/>
    </row>
    <row r="13179" spans="1:31">
      <c r="A13179">
        <v>31560</v>
      </c>
      <c r="B13179" t="s">
        <v>11632</v>
      </c>
      <c r="C13179" t="s">
        <v>33480</v>
      </c>
      <c r="D13179" t="s">
        <v>33476</v>
      </c>
      <c r="E13179"/>
      <c r="F13179"/>
      <c r="G13179"/>
      <c r="H13179"/>
      <c r="I13179"/>
      <c r="J13179"/>
      <c r="U13179" s="43"/>
      <c r="AE13179"/>
    </row>
    <row r="13180" spans="1:31">
      <c r="A13180">
        <v>31600</v>
      </c>
      <c r="B13180" t="s">
        <v>11633</v>
      </c>
      <c r="C13180" t="s">
        <v>33480</v>
      </c>
      <c r="D13180" t="s">
        <v>33476</v>
      </c>
      <c r="E13180"/>
      <c r="F13180"/>
      <c r="G13180"/>
      <c r="H13180"/>
      <c r="I13180"/>
      <c r="J13180"/>
      <c r="U13180" s="43"/>
      <c r="AE13180"/>
    </row>
    <row r="13181" spans="1:31">
      <c r="A13181">
        <v>31440</v>
      </c>
      <c r="B13181" t="s">
        <v>11634</v>
      </c>
      <c r="C13181" t="s">
        <v>33478</v>
      </c>
      <c r="D13181" t="s">
        <v>33476</v>
      </c>
      <c r="E13181"/>
      <c r="F13181"/>
      <c r="G13181"/>
      <c r="H13181"/>
      <c r="I13181"/>
      <c r="J13181"/>
      <c r="U13181" s="43"/>
      <c r="AE13181"/>
    </row>
    <row r="13182" spans="1:31">
      <c r="A13182">
        <v>31110</v>
      </c>
      <c r="B13182" t="s">
        <v>11635</v>
      </c>
      <c r="C13182" t="s">
        <v>33478</v>
      </c>
      <c r="D13182" t="s">
        <v>33476</v>
      </c>
      <c r="E13182"/>
      <c r="F13182"/>
      <c r="G13182"/>
      <c r="H13182"/>
      <c r="I13182"/>
      <c r="J13182"/>
      <c r="U13182" s="43"/>
      <c r="AE13182"/>
    </row>
    <row r="13183" spans="1:31">
      <c r="A13183">
        <v>31160</v>
      </c>
      <c r="B13183" t="s">
        <v>11636</v>
      </c>
      <c r="C13183" t="s">
        <v>33477</v>
      </c>
      <c r="D13183" t="s">
        <v>33476</v>
      </c>
      <c r="E13183"/>
      <c r="F13183"/>
      <c r="G13183"/>
      <c r="H13183"/>
      <c r="I13183"/>
      <c r="J13183"/>
      <c r="U13183" s="43"/>
      <c r="AE13183"/>
    </row>
    <row r="13184" spans="1:31">
      <c r="A13184">
        <v>31570</v>
      </c>
      <c r="B13184" t="s">
        <v>11637</v>
      </c>
      <c r="C13184" t="s">
        <v>33480</v>
      </c>
      <c r="D13184" t="s">
        <v>33476</v>
      </c>
      <c r="E13184"/>
      <c r="F13184"/>
      <c r="G13184"/>
      <c r="H13184"/>
      <c r="I13184"/>
      <c r="J13184"/>
      <c r="U13184" s="43"/>
      <c r="AE13184"/>
    </row>
    <row r="13185" spans="1:31">
      <c r="A13185">
        <v>31420</v>
      </c>
      <c r="B13185" t="s">
        <v>11638</v>
      </c>
      <c r="C13185" t="s">
        <v>33477</v>
      </c>
      <c r="D13185" t="s">
        <v>33476</v>
      </c>
      <c r="E13185"/>
      <c r="F13185"/>
      <c r="G13185"/>
      <c r="H13185"/>
      <c r="I13185"/>
      <c r="J13185"/>
      <c r="U13185" s="43"/>
      <c r="AE13185"/>
    </row>
    <row r="13186" spans="1:31">
      <c r="A13186">
        <v>31530</v>
      </c>
      <c r="B13186" t="s">
        <v>574</v>
      </c>
      <c r="C13186" t="s">
        <v>33480</v>
      </c>
      <c r="D13186" t="s">
        <v>33476</v>
      </c>
      <c r="E13186"/>
      <c r="F13186"/>
      <c r="G13186"/>
      <c r="H13186"/>
      <c r="I13186"/>
      <c r="J13186"/>
      <c r="U13186" s="43"/>
      <c r="AE13186"/>
    </row>
    <row r="13187" spans="1:31">
      <c r="A13187">
        <v>31260</v>
      </c>
      <c r="B13187" t="s">
        <v>11639</v>
      </c>
      <c r="C13187" t="s">
        <v>33480</v>
      </c>
      <c r="D13187" t="s">
        <v>33476</v>
      </c>
      <c r="E13187"/>
      <c r="F13187"/>
      <c r="G13187"/>
      <c r="H13187"/>
      <c r="I13187"/>
      <c r="J13187"/>
      <c r="U13187" s="43"/>
      <c r="AE13187"/>
    </row>
    <row r="13188" spans="1:31">
      <c r="A13188">
        <v>31000</v>
      </c>
      <c r="B13188" t="s">
        <v>11640</v>
      </c>
      <c r="C13188" t="s">
        <v>33480</v>
      </c>
      <c r="D13188" t="s">
        <v>203</v>
      </c>
      <c r="E13188"/>
      <c r="F13188"/>
      <c r="G13188"/>
      <c r="H13188"/>
      <c r="I13188"/>
      <c r="J13188"/>
      <c r="U13188" s="43"/>
      <c r="AE13188"/>
    </row>
    <row r="13189" spans="1:31">
      <c r="A13189">
        <v>31100</v>
      </c>
      <c r="B13189" t="s">
        <v>11640</v>
      </c>
      <c r="C13189" t="s">
        <v>33480</v>
      </c>
      <c r="D13189" t="e">
        <v>#N/A</v>
      </c>
      <c r="E13189"/>
      <c r="F13189"/>
      <c r="G13189"/>
      <c r="H13189"/>
      <c r="I13189"/>
      <c r="J13189"/>
      <c r="U13189" s="43"/>
      <c r="AE13189"/>
    </row>
    <row r="13190" spans="1:31">
      <c r="A13190">
        <v>31200</v>
      </c>
      <c r="B13190" t="s">
        <v>11640</v>
      </c>
      <c r="C13190" t="s">
        <v>33480</v>
      </c>
      <c r="D13190" t="e">
        <v>#N/A</v>
      </c>
      <c r="E13190"/>
      <c r="F13190"/>
      <c r="G13190"/>
      <c r="H13190"/>
      <c r="I13190"/>
      <c r="J13190"/>
      <c r="U13190" s="43"/>
      <c r="AE13190"/>
    </row>
    <row r="13191" spans="1:31">
      <c r="A13191">
        <v>31300</v>
      </c>
      <c r="B13191" t="s">
        <v>11640</v>
      </c>
      <c r="C13191" t="s">
        <v>33480</v>
      </c>
      <c r="D13191" t="e">
        <v>#N/A</v>
      </c>
      <c r="E13191"/>
      <c r="F13191"/>
      <c r="G13191"/>
      <c r="H13191"/>
      <c r="I13191"/>
      <c r="J13191"/>
      <c r="U13191" s="43"/>
      <c r="AE13191"/>
    </row>
    <row r="13192" spans="1:31">
      <c r="A13192">
        <v>31400</v>
      </c>
      <c r="B13192" t="s">
        <v>11640</v>
      </c>
      <c r="C13192" t="s">
        <v>33480</v>
      </c>
      <c r="D13192" t="e">
        <v>#N/A</v>
      </c>
      <c r="E13192"/>
      <c r="F13192"/>
      <c r="G13192"/>
      <c r="H13192"/>
      <c r="I13192"/>
      <c r="J13192"/>
      <c r="U13192" s="43"/>
      <c r="AE13192"/>
    </row>
    <row r="13193" spans="1:31">
      <c r="A13193">
        <v>31500</v>
      </c>
      <c r="B13193" t="s">
        <v>11640</v>
      </c>
      <c r="C13193" t="s">
        <v>33480</v>
      </c>
      <c r="D13193" t="e">
        <v>#N/A</v>
      </c>
      <c r="E13193"/>
      <c r="F13193"/>
      <c r="G13193"/>
      <c r="H13193"/>
      <c r="I13193"/>
      <c r="J13193"/>
      <c r="U13193" s="43"/>
      <c r="AE13193"/>
    </row>
    <row r="13194" spans="1:31">
      <c r="A13194">
        <v>31210</v>
      </c>
      <c r="B13194" t="s">
        <v>11641</v>
      </c>
      <c r="C13194" t="s">
        <v>33477</v>
      </c>
      <c r="D13194" t="s">
        <v>33482</v>
      </c>
      <c r="E13194"/>
      <c r="F13194"/>
      <c r="G13194"/>
      <c r="H13194"/>
      <c r="I13194"/>
      <c r="J13194"/>
      <c r="U13194" s="43"/>
      <c r="AE13194"/>
    </row>
    <row r="13195" spans="1:31">
      <c r="A13195">
        <v>31170</v>
      </c>
      <c r="B13195" t="s">
        <v>11642</v>
      </c>
      <c r="C13195" t="s">
        <v>33480</v>
      </c>
      <c r="D13195" t="e">
        <v>#N/A</v>
      </c>
      <c r="E13195"/>
      <c r="F13195"/>
      <c r="G13195"/>
      <c r="H13195"/>
      <c r="I13195"/>
      <c r="J13195"/>
      <c r="U13195" s="43"/>
      <c r="AE13195"/>
    </row>
    <row r="13196" spans="1:31">
      <c r="A13196">
        <v>31460</v>
      </c>
      <c r="B13196" t="s">
        <v>11643</v>
      </c>
      <c r="C13196" t="s">
        <v>33480</v>
      </c>
      <c r="D13196" t="s">
        <v>33476</v>
      </c>
      <c r="E13196"/>
      <c r="F13196"/>
      <c r="G13196"/>
      <c r="H13196"/>
      <c r="I13196"/>
      <c r="J13196"/>
      <c r="U13196" s="43"/>
      <c r="AE13196"/>
    </row>
    <row r="13197" spans="1:31">
      <c r="A13197">
        <v>31110</v>
      </c>
      <c r="B13197" t="s">
        <v>11644</v>
      </c>
      <c r="C13197" t="s">
        <v>33478</v>
      </c>
      <c r="D13197" t="s">
        <v>33476</v>
      </c>
      <c r="E13197"/>
      <c r="F13197"/>
      <c r="G13197"/>
      <c r="H13197"/>
      <c r="I13197"/>
      <c r="J13197"/>
      <c r="U13197" s="43"/>
      <c r="AE13197"/>
    </row>
    <row r="13198" spans="1:31">
      <c r="A13198">
        <v>31290</v>
      </c>
      <c r="B13198" t="s">
        <v>11645</v>
      </c>
      <c r="C13198" t="s">
        <v>33480</v>
      </c>
      <c r="D13198" t="s">
        <v>33476</v>
      </c>
      <c r="E13198"/>
      <c r="F13198"/>
      <c r="G13198"/>
      <c r="H13198"/>
      <c r="I13198"/>
      <c r="J13198"/>
      <c r="U13198" s="43"/>
      <c r="AE13198"/>
    </row>
    <row r="13199" spans="1:31">
      <c r="A13199">
        <v>31240</v>
      </c>
      <c r="B13199" t="s">
        <v>11646</v>
      </c>
      <c r="C13199" t="s">
        <v>33480</v>
      </c>
      <c r="D13199" t="e">
        <v>#N/A</v>
      </c>
      <c r="E13199"/>
      <c r="F13199"/>
      <c r="G13199"/>
      <c r="H13199"/>
      <c r="I13199"/>
      <c r="J13199"/>
      <c r="U13199" s="43"/>
      <c r="AE13199"/>
    </row>
    <row r="13200" spans="1:31">
      <c r="A13200">
        <v>31260</v>
      </c>
      <c r="B13200" t="s">
        <v>11647</v>
      </c>
      <c r="C13200" t="s">
        <v>33480</v>
      </c>
      <c r="D13200" t="s">
        <v>33476</v>
      </c>
      <c r="E13200"/>
      <c r="F13200"/>
      <c r="G13200"/>
      <c r="H13200"/>
      <c r="I13200"/>
      <c r="J13200"/>
      <c r="U13200" s="43"/>
      <c r="AE13200"/>
    </row>
    <row r="13201" spans="1:31">
      <c r="A13201">
        <v>31340</v>
      </c>
      <c r="B13201" t="s">
        <v>11648</v>
      </c>
      <c r="C13201" t="s">
        <v>33480</v>
      </c>
      <c r="D13201" t="s">
        <v>33476</v>
      </c>
      <c r="E13201"/>
      <c r="F13201"/>
      <c r="G13201"/>
      <c r="H13201"/>
      <c r="I13201"/>
      <c r="J13201"/>
      <c r="U13201" s="43"/>
      <c r="AE13201"/>
    </row>
    <row r="13202" spans="1:31">
      <c r="A13202">
        <v>31510</v>
      </c>
      <c r="B13202" t="s">
        <v>11649</v>
      </c>
      <c r="C13202" t="s">
        <v>33477</v>
      </c>
      <c r="D13202" t="s">
        <v>33476</v>
      </c>
      <c r="E13202"/>
      <c r="F13202"/>
      <c r="G13202"/>
      <c r="H13202"/>
      <c r="I13202"/>
      <c r="J13202"/>
      <c r="U13202" s="43"/>
      <c r="AE13202"/>
    </row>
    <row r="13203" spans="1:31">
      <c r="A13203">
        <v>31800</v>
      </c>
      <c r="B13203" t="s">
        <v>11650</v>
      </c>
      <c r="C13203" t="s">
        <v>33477</v>
      </c>
      <c r="D13203" t="s">
        <v>33476</v>
      </c>
      <c r="E13203"/>
      <c r="F13203"/>
      <c r="G13203"/>
      <c r="H13203"/>
      <c r="I13203"/>
      <c r="J13203"/>
      <c r="U13203" s="43"/>
      <c r="AE13203"/>
    </row>
    <row r="13204" spans="1:31">
      <c r="A13204">
        <v>31290</v>
      </c>
      <c r="B13204" t="s">
        <v>11651</v>
      </c>
      <c r="C13204" t="s">
        <v>33480</v>
      </c>
      <c r="D13204" t="s">
        <v>33476</v>
      </c>
      <c r="E13204"/>
      <c r="F13204"/>
      <c r="G13204"/>
      <c r="H13204"/>
      <c r="I13204"/>
      <c r="J13204"/>
      <c r="U13204" s="43"/>
      <c r="AE13204"/>
    </row>
    <row r="13205" spans="1:31">
      <c r="A13205">
        <v>31570</v>
      </c>
      <c r="B13205" t="s">
        <v>11652</v>
      </c>
      <c r="C13205" t="s">
        <v>33480</v>
      </c>
      <c r="D13205" t="s">
        <v>33476</v>
      </c>
      <c r="E13205"/>
      <c r="F13205"/>
      <c r="G13205"/>
      <c r="H13205"/>
      <c r="I13205"/>
      <c r="J13205"/>
      <c r="U13205" s="43"/>
      <c r="AE13205"/>
    </row>
    <row r="13206" spans="1:31">
      <c r="A13206">
        <v>31450</v>
      </c>
      <c r="B13206" t="s">
        <v>8326</v>
      </c>
      <c r="C13206" t="s">
        <v>33480</v>
      </c>
      <c r="D13206" t="s">
        <v>33476</v>
      </c>
      <c r="E13206"/>
      <c r="F13206"/>
      <c r="G13206"/>
      <c r="H13206"/>
      <c r="I13206"/>
      <c r="J13206"/>
      <c r="U13206" s="43"/>
      <c r="AE13206"/>
    </row>
    <row r="13207" spans="1:31">
      <c r="A13207">
        <v>31250</v>
      </c>
      <c r="B13207" t="s">
        <v>11653</v>
      </c>
      <c r="C13207" t="s">
        <v>33480</v>
      </c>
      <c r="D13207" t="e">
        <v>#N/A</v>
      </c>
      <c r="E13207"/>
      <c r="F13207"/>
      <c r="G13207"/>
      <c r="H13207"/>
      <c r="I13207"/>
      <c r="J13207"/>
      <c r="U13207" s="43"/>
      <c r="AE13207"/>
    </row>
    <row r="13208" spans="1:31">
      <c r="A13208">
        <v>31540</v>
      </c>
      <c r="B13208" t="s">
        <v>1698</v>
      </c>
      <c r="C13208" t="s">
        <v>33480</v>
      </c>
      <c r="D13208" t="s">
        <v>33476</v>
      </c>
      <c r="E13208"/>
      <c r="F13208"/>
      <c r="G13208"/>
      <c r="H13208"/>
      <c r="I13208"/>
      <c r="J13208"/>
      <c r="U13208" s="43"/>
      <c r="AE13208"/>
    </row>
    <row r="13209" spans="1:31">
      <c r="A13209">
        <v>31460</v>
      </c>
      <c r="B13209" t="s">
        <v>11654</v>
      </c>
      <c r="C13209" t="s">
        <v>33480</v>
      </c>
      <c r="D13209" t="s">
        <v>33476</v>
      </c>
      <c r="E13209"/>
      <c r="F13209"/>
      <c r="G13209"/>
      <c r="H13209"/>
      <c r="I13209"/>
      <c r="J13209"/>
      <c r="U13209" s="43"/>
      <c r="AE13209"/>
    </row>
    <row r="13210" spans="1:31">
      <c r="A13210">
        <v>31810</v>
      </c>
      <c r="B13210" t="s">
        <v>11655</v>
      </c>
      <c r="C13210" t="s">
        <v>33480</v>
      </c>
      <c r="D13210" t="s">
        <v>33476</v>
      </c>
      <c r="E13210"/>
      <c r="F13210"/>
      <c r="G13210"/>
      <c r="H13210"/>
      <c r="I13210"/>
      <c r="J13210"/>
      <c r="U13210" s="43"/>
      <c r="AE13210"/>
    </row>
    <row r="13211" spans="1:31">
      <c r="A13211">
        <v>31590</v>
      </c>
      <c r="B13211" t="s">
        <v>11656</v>
      </c>
      <c r="C13211" t="s">
        <v>33480</v>
      </c>
      <c r="D13211" t="s">
        <v>33476</v>
      </c>
      <c r="E13211"/>
      <c r="F13211"/>
      <c r="G13211"/>
      <c r="H13211"/>
      <c r="I13211"/>
      <c r="J13211"/>
      <c r="U13211" s="43"/>
      <c r="AE13211"/>
    </row>
    <row r="13212" spans="1:31">
      <c r="A13212">
        <v>31810</v>
      </c>
      <c r="B13212" t="s">
        <v>11657</v>
      </c>
      <c r="C13212" t="s">
        <v>33480</v>
      </c>
      <c r="D13212" t="s">
        <v>33476</v>
      </c>
      <c r="E13212"/>
      <c r="F13212"/>
      <c r="G13212"/>
      <c r="H13212"/>
      <c r="I13212"/>
      <c r="J13212"/>
      <c r="U13212" s="43"/>
      <c r="AE13212"/>
    </row>
    <row r="13213" spans="1:31">
      <c r="A13213">
        <v>31320</v>
      </c>
      <c r="B13213" t="s">
        <v>11658</v>
      </c>
      <c r="C13213" t="s">
        <v>33480</v>
      </c>
      <c r="D13213" t="e">
        <v>#N/A</v>
      </c>
      <c r="E13213"/>
      <c r="F13213"/>
      <c r="G13213"/>
      <c r="H13213"/>
      <c r="I13213"/>
      <c r="J13213"/>
      <c r="U13213" s="43"/>
      <c r="AE13213"/>
    </row>
    <row r="13214" spans="1:31">
      <c r="A13214">
        <v>31290</v>
      </c>
      <c r="B13214" t="s">
        <v>11659</v>
      </c>
      <c r="C13214" t="s">
        <v>33480</v>
      </c>
      <c r="D13214" t="s">
        <v>33476</v>
      </c>
      <c r="E13214"/>
      <c r="F13214"/>
      <c r="G13214"/>
      <c r="H13214"/>
      <c r="I13214"/>
      <c r="J13214"/>
      <c r="U13214" s="43"/>
      <c r="AE13214"/>
    </row>
    <row r="13215" spans="1:31">
      <c r="A13215">
        <v>31480</v>
      </c>
      <c r="B13215" t="s">
        <v>11660</v>
      </c>
      <c r="C13215" t="s">
        <v>33480</v>
      </c>
      <c r="D13215" t="s">
        <v>33476</v>
      </c>
      <c r="E13215"/>
      <c r="F13215"/>
      <c r="G13215"/>
      <c r="H13215"/>
      <c r="I13215"/>
      <c r="J13215"/>
      <c r="U13215" s="43"/>
      <c r="AE13215"/>
    </row>
    <row r="13216" spans="1:31">
      <c r="A13216">
        <v>31320</v>
      </c>
      <c r="B13216" t="s">
        <v>11661</v>
      </c>
      <c r="C13216" t="s">
        <v>33480</v>
      </c>
      <c r="D13216" t="e">
        <v>#N/A</v>
      </c>
      <c r="E13216"/>
      <c r="F13216"/>
      <c r="G13216"/>
      <c r="H13216"/>
      <c r="I13216"/>
      <c r="J13216"/>
      <c r="U13216" s="43"/>
      <c r="AE13216"/>
    </row>
    <row r="13217" spans="1:31">
      <c r="A13217">
        <v>31380</v>
      </c>
      <c r="B13217" t="s">
        <v>11662</v>
      </c>
      <c r="C13217" t="s">
        <v>33480</v>
      </c>
      <c r="D13217" t="s">
        <v>33476</v>
      </c>
      <c r="E13217"/>
      <c r="F13217"/>
      <c r="G13217"/>
      <c r="H13217"/>
      <c r="I13217"/>
      <c r="J13217"/>
      <c r="U13217" s="43"/>
      <c r="AE13217"/>
    </row>
    <row r="13218" spans="1:31">
      <c r="A13218">
        <v>31860</v>
      </c>
      <c r="B13218" t="s">
        <v>11663</v>
      </c>
      <c r="C13218" t="s">
        <v>33480</v>
      </c>
      <c r="D13218" t="e">
        <v>#N/A</v>
      </c>
      <c r="E13218"/>
      <c r="F13218"/>
      <c r="G13218"/>
      <c r="H13218"/>
      <c r="I13218"/>
      <c r="J13218"/>
      <c r="U13218" s="43"/>
      <c r="AE13218"/>
    </row>
    <row r="13219" spans="1:31">
      <c r="A13219">
        <v>31620</v>
      </c>
      <c r="B13219" t="s">
        <v>11664</v>
      </c>
      <c r="C13219" t="s">
        <v>33480</v>
      </c>
      <c r="D13219" t="s">
        <v>33476</v>
      </c>
      <c r="E13219"/>
      <c r="F13219"/>
      <c r="G13219"/>
      <c r="H13219"/>
      <c r="I13219"/>
      <c r="J13219"/>
      <c r="U13219" s="43"/>
      <c r="AE13219"/>
    </row>
    <row r="13220" spans="1:31">
      <c r="A13220">
        <v>31290</v>
      </c>
      <c r="B13220" t="s">
        <v>11665</v>
      </c>
      <c r="C13220" t="s">
        <v>33480</v>
      </c>
      <c r="D13220" t="s">
        <v>33476</v>
      </c>
      <c r="E13220"/>
      <c r="F13220"/>
      <c r="G13220"/>
      <c r="H13220"/>
      <c r="I13220"/>
      <c r="J13220"/>
      <c r="U13220" s="43"/>
      <c r="AE13220"/>
    </row>
    <row r="13221" spans="1:31">
      <c r="A13221">
        <v>31340</v>
      </c>
      <c r="B13221" t="s">
        <v>11666</v>
      </c>
      <c r="C13221" t="s">
        <v>33480</v>
      </c>
      <c r="D13221" t="s">
        <v>33476</v>
      </c>
      <c r="E13221"/>
      <c r="F13221"/>
      <c r="G13221"/>
      <c r="H13221"/>
      <c r="I13221"/>
      <c r="J13221"/>
      <c r="U13221" s="43"/>
      <c r="AE13221"/>
    </row>
    <row r="13222" spans="1:31">
      <c r="A13222">
        <v>31340</v>
      </c>
      <c r="B13222" t="s">
        <v>11667</v>
      </c>
      <c r="C13222" t="s">
        <v>33480</v>
      </c>
      <c r="D13222" t="s">
        <v>33476</v>
      </c>
      <c r="E13222"/>
      <c r="F13222"/>
      <c r="G13222"/>
      <c r="H13222"/>
      <c r="I13222"/>
      <c r="J13222"/>
      <c r="U13222" s="43"/>
      <c r="AE13222"/>
    </row>
    <row r="13223" spans="1:31">
      <c r="A13223">
        <v>31800</v>
      </c>
      <c r="B13223" t="s">
        <v>11668</v>
      </c>
      <c r="C13223" t="s">
        <v>33477</v>
      </c>
      <c r="D13223" t="s">
        <v>33476</v>
      </c>
      <c r="E13223"/>
      <c r="F13223"/>
      <c r="G13223"/>
      <c r="H13223"/>
      <c r="I13223"/>
      <c r="J13223"/>
      <c r="U13223" s="43"/>
      <c r="AE13223"/>
    </row>
    <row r="13224" spans="1:31">
      <c r="A13224">
        <v>31580</v>
      </c>
      <c r="B13224" t="s">
        <v>11669</v>
      </c>
      <c r="C13224" t="s">
        <v>33477</v>
      </c>
      <c r="D13224" t="s">
        <v>33476</v>
      </c>
      <c r="E13224"/>
      <c r="F13224"/>
      <c r="G13224"/>
      <c r="H13224"/>
      <c r="I13224"/>
      <c r="J13224"/>
      <c r="U13224" s="43"/>
      <c r="AE13224"/>
    </row>
    <row r="13225" spans="1:31">
      <c r="A13225">
        <v>31620</v>
      </c>
      <c r="B13225" t="s">
        <v>11670</v>
      </c>
      <c r="C13225" t="s">
        <v>33480</v>
      </c>
      <c r="D13225" t="s">
        <v>33476</v>
      </c>
      <c r="E13225"/>
      <c r="F13225"/>
      <c r="G13225"/>
      <c r="H13225"/>
      <c r="I13225"/>
      <c r="J13225"/>
      <c r="U13225" s="43"/>
      <c r="AE13225"/>
    </row>
    <row r="13226" spans="1:31">
      <c r="A13226">
        <v>31270</v>
      </c>
      <c r="B13226" t="s">
        <v>11671</v>
      </c>
      <c r="C13226" t="s">
        <v>33480</v>
      </c>
      <c r="D13226" t="e">
        <v>#N/A</v>
      </c>
      <c r="E13226"/>
      <c r="F13226"/>
      <c r="G13226"/>
      <c r="H13226"/>
      <c r="I13226"/>
      <c r="J13226"/>
      <c r="U13226" s="43"/>
      <c r="AE13226"/>
    </row>
    <row r="13227" spans="1:31">
      <c r="A13227">
        <v>31290</v>
      </c>
      <c r="B13227" t="s">
        <v>11672</v>
      </c>
      <c r="C13227" t="s">
        <v>33480</v>
      </c>
      <c r="D13227" t="s">
        <v>33476</v>
      </c>
      <c r="E13227"/>
      <c r="F13227"/>
      <c r="G13227"/>
      <c r="H13227"/>
      <c r="I13227"/>
      <c r="J13227"/>
      <c r="U13227" s="43"/>
      <c r="AE13227"/>
    </row>
    <row r="13228" spans="1:31">
      <c r="A13228">
        <v>31440</v>
      </c>
      <c r="B13228" t="s">
        <v>11673</v>
      </c>
      <c r="C13228" t="s">
        <v>33478</v>
      </c>
      <c r="D13228" t="s">
        <v>33476</v>
      </c>
      <c r="E13228"/>
      <c r="F13228"/>
      <c r="G13228"/>
      <c r="H13228"/>
      <c r="I13228"/>
      <c r="J13228"/>
      <c r="U13228" s="43"/>
      <c r="AE13228"/>
    </row>
    <row r="13229" spans="1:31">
      <c r="A13229">
        <v>31260</v>
      </c>
      <c r="B13229" t="s">
        <v>11674</v>
      </c>
      <c r="C13229" t="s">
        <v>33480</v>
      </c>
      <c r="D13229" t="s">
        <v>33476</v>
      </c>
      <c r="E13229"/>
      <c r="F13229"/>
      <c r="G13229"/>
      <c r="H13229"/>
      <c r="I13229"/>
      <c r="J13229"/>
      <c r="U13229" s="43"/>
      <c r="AE13229"/>
    </row>
    <row r="13230" spans="1:31">
      <c r="A13230">
        <v>31330</v>
      </c>
      <c r="B13230" t="s">
        <v>11675</v>
      </c>
      <c r="C13230" t="s">
        <v>33480</v>
      </c>
      <c r="D13230" t="s">
        <v>33476</v>
      </c>
      <c r="E13230"/>
      <c r="F13230"/>
      <c r="G13230"/>
      <c r="H13230"/>
      <c r="I13230"/>
      <c r="J13230"/>
      <c r="U13230" s="43"/>
      <c r="AE13230"/>
    </row>
    <row r="13231" spans="1:31">
      <c r="A13231">
        <v>31230</v>
      </c>
      <c r="B13231" t="s">
        <v>11676</v>
      </c>
      <c r="C13231" t="s">
        <v>33480</v>
      </c>
      <c r="D13231" t="s">
        <v>33476</v>
      </c>
      <c r="E13231"/>
      <c r="F13231"/>
      <c r="G13231"/>
      <c r="H13231"/>
      <c r="I13231"/>
      <c r="J13231"/>
      <c r="U13231" s="43"/>
      <c r="AE13231"/>
    </row>
    <row r="13232" spans="1:31">
      <c r="A13232">
        <v>32290</v>
      </c>
      <c r="B13232" t="s">
        <v>11677</v>
      </c>
      <c r="C13232" t="s">
        <v>33477</v>
      </c>
      <c r="D13232" t="s">
        <v>33476</v>
      </c>
      <c r="E13232"/>
      <c r="F13232"/>
      <c r="G13232"/>
      <c r="H13232"/>
      <c r="I13232"/>
      <c r="J13232"/>
      <c r="U13232" s="43"/>
      <c r="AE13232"/>
    </row>
    <row r="13233" spans="1:31">
      <c r="A13233">
        <v>32270</v>
      </c>
      <c r="B13233" t="s">
        <v>11678</v>
      </c>
      <c r="C13233" t="s">
        <v>33480</v>
      </c>
      <c r="D13233" t="s">
        <v>33476</v>
      </c>
      <c r="E13233"/>
      <c r="F13233"/>
      <c r="G13233"/>
      <c r="H13233"/>
      <c r="I13233"/>
      <c r="J13233"/>
      <c r="U13233" s="43"/>
      <c r="AE13233"/>
    </row>
    <row r="13234" spans="1:31">
      <c r="A13234">
        <v>32360</v>
      </c>
      <c r="B13234" t="s">
        <v>3004</v>
      </c>
      <c r="C13234" t="s">
        <v>33477</v>
      </c>
      <c r="D13234" t="s">
        <v>33476</v>
      </c>
      <c r="E13234"/>
      <c r="F13234"/>
      <c r="G13234"/>
      <c r="H13234"/>
      <c r="I13234"/>
      <c r="J13234"/>
      <c r="U13234" s="43"/>
      <c r="AE13234"/>
    </row>
    <row r="13235" spans="1:31">
      <c r="A13235">
        <v>32720</v>
      </c>
      <c r="B13235" t="s">
        <v>11679</v>
      </c>
      <c r="C13235" t="s">
        <v>33477</v>
      </c>
      <c r="D13235" t="s">
        <v>33476</v>
      </c>
      <c r="E13235"/>
      <c r="F13235"/>
      <c r="G13235"/>
      <c r="H13235"/>
      <c r="I13235"/>
      <c r="J13235"/>
      <c r="U13235" s="43"/>
      <c r="AE13235"/>
    </row>
    <row r="13236" spans="1:31">
      <c r="A13236">
        <v>32110</v>
      </c>
      <c r="B13236" t="s">
        <v>11680</v>
      </c>
      <c r="C13236" t="s">
        <v>33477</v>
      </c>
      <c r="D13236" t="s">
        <v>33476</v>
      </c>
      <c r="E13236"/>
      <c r="F13236"/>
      <c r="G13236"/>
      <c r="H13236"/>
      <c r="I13236"/>
      <c r="J13236"/>
      <c r="U13236" s="43"/>
      <c r="AE13236"/>
    </row>
    <row r="13237" spans="1:31">
      <c r="A13237">
        <v>32430</v>
      </c>
      <c r="B13237" t="s">
        <v>11681</v>
      </c>
      <c r="C13237" t="s">
        <v>33480</v>
      </c>
      <c r="D13237" t="s">
        <v>33476</v>
      </c>
      <c r="E13237"/>
      <c r="F13237"/>
      <c r="G13237"/>
      <c r="H13237"/>
      <c r="I13237"/>
      <c r="J13237"/>
      <c r="U13237" s="43"/>
      <c r="AE13237"/>
    </row>
    <row r="13238" spans="1:31">
      <c r="A13238">
        <v>32230</v>
      </c>
      <c r="B13238" t="s">
        <v>11682</v>
      </c>
      <c r="C13238" t="s">
        <v>33477</v>
      </c>
      <c r="D13238" t="s">
        <v>33476</v>
      </c>
      <c r="E13238"/>
      <c r="F13238"/>
      <c r="G13238"/>
      <c r="H13238"/>
      <c r="I13238"/>
      <c r="J13238"/>
      <c r="U13238" s="43"/>
      <c r="AE13238"/>
    </row>
    <row r="13239" spans="1:31">
      <c r="A13239">
        <v>32230</v>
      </c>
      <c r="B13239" t="s">
        <v>11683</v>
      </c>
      <c r="C13239" t="s">
        <v>33477</v>
      </c>
      <c r="D13239" t="s">
        <v>33476</v>
      </c>
      <c r="E13239"/>
      <c r="F13239"/>
      <c r="G13239"/>
      <c r="H13239"/>
      <c r="I13239"/>
      <c r="J13239"/>
      <c r="U13239" s="43"/>
      <c r="AE13239"/>
    </row>
    <row r="13240" spans="1:31">
      <c r="A13240">
        <v>32140</v>
      </c>
      <c r="B13240" t="s">
        <v>11684</v>
      </c>
      <c r="C13240" t="s">
        <v>33477</v>
      </c>
      <c r="D13240" t="s">
        <v>33476</v>
      </c>
      <c r="E13240"/>
      <c r="F13240"/>
      <c r="G13240"/>
      <c r="H13240"/>
      <c r="I13240"/>
      <c r="J13240"/>
      <c r="U13240" s="43"/>
      <c r="AE13240"/>
    </row>
    <row r="13241" spans="1:31">
      <c r="A13241">
        <v>32270</v>
      </c>
      <c r="B13241" t="s">
        <v>11685</v>
      </c>
      <c r="C13241" t="s">
        <v>33480</v>
      </c>
      <c r="D13241" t="s">
        <v>33476</v>
      </c>
      <c r="E13241"/>
      <c r="F13241"/>
      <c r="G13241"/>
      <c r="H13241"/>
      <c r="I13241"/>
      <c r="J13241"/>
      <c r="U13241" s="43"/>
      <c r="AE13241"/>
    </row>
    <row r="13242" spans="1:31">
      <c r="A13242">
        <v>32000</v>
      </c>
      <c r="B13242" t="s">
        <v>11686</v>
      </c>
      <c r="C13242" t="s">
        <v>33477</v>
      </c>
      <c r="D13242" t="s">
        <v>33476</v>
      </c>
      <c r="E13242"/>
      <c r="F13242"/>
      <c r="G13242"/>
      <c r="H13242"/>
      <c r="I13242"/>
      <c r="J13242"/>
      <c r="U13242" s="43"/>
      <c r="AE13242"/>
    </row>
    <row r="13243" spans="1:31">
      <c r="A13243">
        <v>32120</v>
      </c>
      <c r="B13243" t="s">
        <v>11687</v>
      </c>
      <c r="C13243" t="s">
        <v>33480</v>
      </c>
      <c r="D13243" t="s">
        <v>33476</v>
      </c>
      <c r="E13243"/>
      <c r="F13243"/>
      <c r="G13243"/>
      <c r="H13243"/>
      <c r="I13243"/>
      <c r="J13243"/>
      <c r="U13243" s="43"/>
      <c r="AE13243"/>
    </row>
    <row r="13244" spans="1:31">
      <c r="A13244">
        <v>32300</v>
      </c>
      <c r="B13244" t="s">
        <v>11688</v>
      </c>
      <c r="C13244" t="s">
        <v>33477</v>
      </c>
      <c r="D13244" t="s">
        <v>33476</v>
      </c>
      <c r="E13244"/>
      <c r="F13244"/>
      <c r="G13244"/>
      <c r="H13244"/>
      <c r="I13244"/>
      <c r="J13244"/>
      <c r="U13244" s="43"/>
      <c r="AE13244"/>
    </row>
    <row r="13245" spans="1:31">
      <c r="A13245">
        <v>32600</v>
      </c>
      <c r="B13245" t="s">
        <v>11689</v>
      </c>
      <c r="C13245" t="s">
        <v>33480</v>
      </c>
      <c r="D13245" t="s">
        <v>33476</v>
      </c>
      <c r="E13245"/>
      <c r="F13245"/>
      <c r="G13245"/>
      <c r="H13245"/>
      <c r="I13245"/>
      <c r="J13245"/>
      <c r="U13245" s="43"/>
      <c r="AE13245"/>
    </row>
    <row r="13246" spans="1:31">
      <c r="A13246">
        <v>32400</v>
      </c>
      <c r="B13246" t="s">
        <v>11690</v>
      </c>
      <c r="C13246" t="s">
        <v>33477</v>
      </c>
      <c r="D13246" t="s">
        <v>33476</v>
      </c>
      <c r="E13246"/>
      <c r="F13246"/>
      <c r="G13246"/>
      <c r="H13246"/>
      <c r="I13246"/>
      <c r="J13246"/>
      <c r="U13246" s="43"/>
      <c r="AE13246"/>
    </row>
    <row r="13247" spans="1:31">
      <c r="A13247">
        <v>32450</v>
      </c>
      <c r="B13247" t="s">
        <v>11691</v>
      </c>
      <c r="C13247" t="s">
        <v>33480</v>
      </c>
      <c r="D13247" t="s">
        <v>33482</v>
      </c>
      <c r="E13247"/>
      <c r="F13247"/>
      <c r="G13247"/>
      <c r="H13247"/>
      <c r="I13247"/>
      <c r="J13247"/>
      <c r="U13247" s="43"/>
      <c r="AE13247"/>
    </row>
    <row r="13248" spans="1:31">
      <c r="A13248">
        <v>32550</v>
      </c>
      <c r="B13248" t="s">
        <v>11150</v>
      </c>
      <c r="C13248" t="s">
        <v>33480</v>
      </c>
      <c r="D13248" t="s">
        <v>33476</v>
      </c>
      <c r="E13248"/>
      <c r="F13248"/>
      <c r="G13248"/>
      <c r="H13248"/>
      <c r="I13248"/>
      <c r="J13248"/>
      <c r="U13248" s="43"/>
      <c r="AE13248"/>
    </row>
    <row r="13249" spans="1:31">
      <c r="A13249">
        <v>32170</v>
      </c>
      <c r="B13249" t="s">
        <v>11692</v>
      </c>
      <c r="C13249" t="s">
        <v>33477</v>
      </c>
      <c r="D13249" t="s">
        <v>33476</v>
      </c>
      <c r="E13249"/>
      <c r="F13249"/>
      <c r="G13249"/>
      <c r="H13249"/>
      <c r="I13249"/>
      <c r="J13249"/>
      <c r="U13249" s="43"/>
      <c r="AE13249"/>
    </row>
    <row r="13250" spans="1:31">
      <c r="A13250">
        <v>32120</v>
      </c>
      <c r="B13250" t="s">
        <v>11693</v>
      </c>
      <c r="C13250" t="s">
        <v>33480</v>
      </c>
      <c r="D13250" t="s">
        <v>33476</v>
      </c>
      <c r="E13250"/>
      <c r="F13250"/>
      <c r="G13250"/>
      <c r="H13250"/>
      <c r="I13250"/>
      <c r="J13250"/>
      <c r="U13250" s="43"/>
      <c r="AE13250"/>
    </row>
    <row r="13251" spans="1:31">
      <c r="A13251">
        <v>32290</v>
      </c>
      <c r="B13251" t="s">
        <v>11694</v>
      </c>
      <c r="C13251" t="s">
        <v>33477</v>
      </c>
      <c r="D13251" t="s">
        <v>33476</v>
      </c>
      <c r="E13251"/>
      <c r="F13251"/>
      <c r="G13251"/>
      <c r="H13251"/>
      <c r="I13251"/>
      <c r="J13251"/>
      <c r="U13251" s="43"/>
      <c r="AE13251"/>
    </row>
    <row r="13252" spans="1:31">
      <c r="A13252">
        <v>32380</v>
      </c>
      <c r="B13252" t="s">
        <v>11695</v>
      </c>
      <c r="C13252" t="s">
        <v>33480</v>
      </c>
      <c r="D13252" t="s">
        <v>33476</v>
      </c>
      <c r="E13252"/>
      <c r="F13252"/>
      <c r="G13252"/>
      <c r="H13252"/>
      <c r="I13252"/>
      <c r="J13252"/>
      <c r="U13252" s="43"/>
      <c r="AE13252"/>
    </row>
    <row r="13253" spans="1:31">
      <c r="A13253">
        <v>32410</v>
      </c>
      <c r="B13253" t="s">
        <v>11696</v>
      </c>
      <c r="C13253" t="s">
        <v>33477</v>
      </c>
      <c r="D13253" t="s">
        <v>33476</v>
      </c>
      <c r="E13253"/>
      <c r="F13253"/>
      <c r="G13253"/>
      <c r="H13253"/>
      <c r="I13253"/>
      <c r="J13253"/>
      <c r="U13253" s="43"/>
      <c r="AE13253"/>
    </row>
    <row r="13254" spans="1:31">
      <c r="A13254">
        <v>32800</v>
      </c>
      <c r="B13254" t="s">
        <v>11697</v>
      </c>
      <c r="C13254" t="s">
        <v>33477</v>
      </c>
      <c r="D13254" t="s">
        <v>33476</v>
      </c>
      <c r="E13254"/>
      <c r="F13254"/>
      <c r="G13254"/>
      <c r="H13254"/>
      <c r="I13254"/>
      <c r="J13254"/>
      <c r="U13254" s="43"/>
      <c r="AE13254"/>
    </row>
    <row r="13255" spans="1:31">
      <c r="A13255">
        <v>32120</v>
      </c>
      <c r="B13255" t="s">
        <v>11698</v>
      </c>
      <c r="C13255" t="s">
        <v>33480</v>
      </c>
      <c r="D13255" t="s">
        <v>33476</v>
      </c>
      <c r="E13255"/>
      <c r="F13255"/>
      <c r="G13255"/>
      <c r="H13255"/>
      <c r="I13255"/>
      <c r="J13255"/>
      <c r="U13255" s="43"/>
      <c r="AE13255"/>
    </row>
    <row r="13256" spans="1:31">
      <c r="A13256">
        <v>32720</v>
      </c>
      <c r="B13256" t="s">
        <v>11699</v>
      </c>
      <c r="C13256" t="s">
        <v>33477</v>
      </c>
      <c r="D13256" t="s">
        <v>33476</v>
      </c>
      <c r="E13256"/>
      <c r="F13256"/>
      <c r="G13256"/>
      <c r="H13256"/>
      <c r="I13256"/>
      <c r="J13256"/>
      <c r="U13256" s="43"/>
      <c r="AE13256"/>
    </row>
    <row r="13257" spans="1:31">
      <c r="A13257">
        <v>32170</v>
      </c>
      <c r="B13257" t="s">
        <v>11700</v>
      </c>
      <c r="C13257" t="s">
        <v>33477</v>
      </c>
      <c r="D13257" t="s">
        <v>33476</v>
      </c>
      <c r="E13257"/>
      <c r="F13257"/>
      <c r="G13257"/>
      <c r="H13257"/>
      <c r="I13257"/>
      <c r="J13257"/>
      <c r="U13257" s="43"/>
      <c r="AE13257"/>
    </row>
    <row r="13258" spans="1:31">
      <c r="A13258">
        <v>32350</v>
      </c>
      <c r="B13258" t="s">
        <v>11701</v>
      </c>
      <c r="C13258" t="s">
        <v>33477</v>
      </c>
      <c r="D13258" t="s">
        <v>33476</v>
      </c>
      <c r="E13258"/>
      <c r="F13258"/>
      <c r="G13258"/>
      <c r="H13258"/>
      <c r="I13258"/>
      <c r="J13258"/>
      <c r="U13258" s="43"/>
      <c r="AE13258"/>
    </row>
    <row r="13259" spans="1:31">
      <c r="A13259">
        <v>32300</v>
      </c>
      <c r="B13259" t="s">
        <v>7893</v>
      </c>
      <c r="C13259" t="s">
        <v>33477</v>
      </c>
      <c r="D13259" t="s">
        <v>33476</v>
      </c>
      <c r="E13259"/>
      <c r="F13259"/>
      <c r="G13259"/>
      <c r="H13259"/>
      <c r="I13259"/>
      <c r="J13259"/>
      <c r="U13259" s="43"/>
      <c r="AE13259"/>
    </row>
    <row r="13260" spans="1:31">
      <c r="A13260">
        <v>32190</v>
      </c>
      <c r="B13260" t="s">
        <v>11702</v>
      </c>
      <c r="C13260" t="s">
        <v>33477</v>
      </c>
      <c r="D13260" t="s">
        <v>33476</v>
      </c>
      <c r="E13260"/>
      <c r="F13260"/>
      <c r="G13260"/>
      <c r="H13260"/>
      <c r="I13260"/>
      <c r="J13260"/>
      <c r="U13260" s="43"/>
      <c r="AE13260"/>
    </row>
    <row r="13261" spans="1:31">
      <c r="A13261">
        <v>32320</v>
      </c>
      <c r="B13261" t="s">
        <v>11703</v>
      </c>
      <c r="C13261" t="s">
        <v>33477</v>
      </c>
      <c r="D13261" t="s">
        <v>33476</v>
      </c>
      <c r="E13261"/>
      <c r="F13261"/>
      <c r="G13261"/>
      <c r="H13261"/>
      <c r="I13261"/>
      <c r="J13261"/>
      <c r="U13261" s="43"/>
      <c r="AE13261"/>
    </row>
    <row r="13262" spans="1:31">
      <c r="A13262">
        <v>32320</v>
      </c>
      <c r="B13262" t="s">
        <v>11704</v>
      </c>
      <c r="C13262" t="s">
        <v>33477</v>
      </c>
      <c r="D13262" t="s">
        <v>33476</v>
      </c>
      <c r="E13262"/>
      <c r="F13262"/>
      <c r="G13262"/>
      <c r="H13262"/>
      <c r="I13262"/>
      <c r="J13262"/>
      <c r="U13262" s="43"/>
      <c r="AE13262"/>
    </row>
    <row r="13263" spans="1:31">
      <c r="A13263">
        <v>32170</v>
      </c>
      <c r="B13263" t="s">
        <v>11705</v>
      </c>
      <c r="C13263" t="s">
        <v>33477</v>
      </c>
      <c r="D13263" t="s">
        <v>33476</v>
      </c>
      <c r="E13263"/>
      <c r="F13263"/>
      <c r="G13263"/>
      <c r="H13263"/>
      <c r="I13263"/>
      <c r="J13263"/>
      <c r="U13263" s="43"/>
      <c r="AE13263"/>
    </row>
    <row r="13264" spans="1:31">
      <c r="A13264">
        <v>32410</v>
      </c>
      <c r="B13264" t="s">
        <v>10827</v>
      </c>
      <c r="C13264" t="s">
        <v>33477</v>
      </c>
      <c r="D13264" t="s">
        <v>33476</v>
      </c>
      <c r="E13264"/>
      <c r="F13264"/>
      <c r="G13264"/>
      <c r="H13264"/>
      <c r="I13264"/>
      <c r="J13264"/>
      <c r="U13264" s="43"/>
      <c r="AE13264"/>
    </row>
    <row r="13265" spans="1:31">
      <c r="A13265">
        <v>32160</v>
      </c>
      <c r="B13265" t="s">
        <v>11706</v>
      </c>
      <c r="C13265" t="s">
        <v>33477</v>
      </c>
      <c r="D13265" t="s">
        <v>33476</v>
      </c>
      <c r="E13265"/>
      <c r="F13265"/>
      <c r="G13265"/>
      <c r="H13265"/>
      <c r="I13265"/>
      <c r="J13265"/>
      <c r="U13265" s="43"/>
      <c r="AE13265"/>
    </row>
    <row r="13266" spans="1:31">
      <c r="A13266">
        <v>32100</v>
      </c>
      <c r="B13266" t="s">
        <v>2261</v>
      </c>
      <c r="C13266" t="s">
        <v>33477</v>
      </c>
      <c r="D13266" t="s">
        <v>33476</v>
      </c>
      <c r="E13266"/>
      <c r="F13266"/>
      <c r="G13266"/>
      <c r="H13266"/>
      <c r="I13266"/>
      <c r="J13266"/>
      <c r="U13266" s="43"/>
      <c r="AE13266"/>
    </row>
    <row r="13267" spans="1:31">
      <c r="A13267">
        <v>32600</v>
      </c>
      <c r="B13267" t="s">
        <v>11170</v>
      </c>
      <c r="C13267" t="s">
        <v>33480</v>
      </c>
      <c r="D13267" t="s">
        <v>33476</v>
      </c>
      <c r="E13267"/>
      <c r="F13267"/>
      <c r="G13267"/>
      <c r="H13267"/>
      <c r="I13267"/>
      <c r="J13267"/>
      <c r="U13267" s="43"/>
      <c r="AE13267"/>
    </row>
    <row r="13268" spans="1:31">
      <c r="A13268">
        <v>32730</v>
      </c>
      <c r="B13268" t="s">
        <v>11707</v>
      </c>
      <c r="C13268" t="s">
        <v>33477</v>
      </c>
      <c r="D13268" t="s">
        <v>33482</v>
      </c>
      <c r="E13268"/>
      <c r="F13268"/>
      <c r="G13268"/>
      <c r="H13268"/>
      <c r="I13268"/>
      <c r="J13268"/>
      <c r="U13268" s="43"/>
      <c r="AE13268"/>
    </row>
    <row r="13269" spans="1:31">
      <c r="A13269">
        <v>32450</v>
      </c>
      <c r="B13269" t="s">
        <v>11708</v>
      </c>
      <c r="C13269" t="s">
        <v>33480</v>
      </c>
      <c r="D13269" t="s">
        <v>33482</v>
      </c>
      <c r="E13269"/>
      <c r="F13269"/>
      <c r="G13269"/>
      <c r="H13269"/>
      <c r="I13269"/>
      <c r="J13269"/>
      <c r="U13269" s="43"/>
      <c r="AE13269"/>
    </row>
    <row r="13270" spans="1:31">
      <c r="A13270">
        <v>32140</v>
      </c>
      <c r="B13270" t="s">
        <v>10828</v>
      </c>
      <c r="C13270" t="s">
        <v>33477</v>
      </c>
      <c r="D13270" t="s">
        <v>33476</v>
      </c>
      <c r="E13270"/>
      <c r="F13270"/>
      <c r="G13270"/>
      <c r="H13270"/>
      <c r="I13270"/>
      <c r="J13270"/>
      <c r="U13270" s="43"/>
      <c r="AE13270"/>
    </row>
    <row r="13271" spans="1:31">
      <c r="A13271">
        <v>32300</v>
      </c>
      <c r="B13271" t="s">
        <v>11709</v>
      </c>
      <c r="C13271" t="s">
        <v>33477</v>
      </c>
      <c r="D13271" t="s">
        <v>33476</v>
      </c>
      <c r="E13271"/>
      <c r="F13271"/>
      <c r="G13271"/>
      <c r="H13271"/>
      <c r="I13271"/>
      <c r="J13271"/>
      <c r="U13271" s="43"/>
      <c r="AE13271"/>
    </row>
    <row r="13272" spans="1:31">
      <c r="A13272">
        <v>32190</v>
      </c>
      <c r="B13272" t="s">
        <v>8387</v>
      </c>
      <c r="C13272" t="s">
        <v>33477</v>
      </c>
      <c r="D13272" t="s">
        <v>33476</v>
      </c>
      <c r="E13272"/>
      <c r="F13272"/>
      <c r="G13272"/>
      <c r="H13272"/>
      <c r="I13272"/>
      <c r="J13272"/>
      <c r="U13272" s="43"/>
      <c r="AE13272"/>
    </row>
    <row r="13273" spans="1:31">
      <c r="A13273">
        <v>32100</v>
      </c>
      <c r="B13273" t="s">
        <v>11710</v>
      </c>
      <c r="C13273" t="s">
        <v>33477</v>
      </c>
      <c r="D13273" t="s">
        <v>33476</v>
      </c>
      <c r="E13273"/>
      <c r="F13273"/>
      <c r="G13273"/>
      <c r="H13273"/>
      <c r="I13273"/>
      <c r="J13273"/>
      <c r="U13273" s="43"/>
      <c r="AE13273"/>
    </row>
    <row r="13274" spans="1:31">
      <c r="A13274">
        <v>32300</v>
      </c>
      <c r="B13274" t="s">
        <v>11711</v>
      </c>
      <c r="C13274" t="s">
        <v>33477</v>
      </c>
      <c r="D13274" t="s">
        <v>33476</v>
      </c>
      <c r="E13274"/>
      <c r="F13274"/>
      <c r="G13274"/>
      <c r="H13274"/>
      <c r="I13274"/>
      <c r="J13274"/>
      <c r="U13274" s="43"/>
      <c r="AE13274"/>
    </row>
    <row r="13275" spans="1:31">
      <c r="A13275">
        <v>32400</v>
      </c>
      <c r="B13275" t="s">
        <v>11712</v>
      </c>
      <c r="C13275" t="s">
        <v>33477</v>
      </c>
      <c r="D13275" t="s">
        <v>33476</v>
      </c>
      <c r="E13275"/>
      <c r="F13275"/>
      <c r="G13275"/>
      <c r="H13275"/>
      <c r="I13275"/>
      <c r="J13275"/>
      <c r="U13275" s="43"/>
      <c r="AE13275"/>
    </row>
    <row r="13276" spans="1:31">
      <c r="A13276">
        <v>32480</v>
      </c>
      <c r="B13276" t="s">
        <v>11713</v>
      </c>
      <c r="C13276" t="s">
        <v>33477</v>
      </c>
      <c r="D13276" t="s">
        <v>33476</v>
      </c>
      <c r="E13276"/>
      <c r="F13276"/>
      <c r="G13276"/>
      <c r="H13276"/>
      <c r="I13276"/>
      <c r="J13276"/>
      <c r="U13276" s="43"/>
      <c r="AE13276"/>
    </row>
    <row r="13277" spans="1:31">
      <c r="A13277">
        <v>32420</v>
      </c>
      <c r="B13277" t="s">
        <v>11714</v>
      </c>
      <c r="C13277" t="s">
        <v>33480</v>
      </c>
      <c r="D13277" t="s">
        <v>33476</v>
      </c>
      <c r="E13277"/>
      <c r="F13277"/>
      <c r="G13277"/>
      <c r="H13277"/>
      <c r="I13277"/>
      <c r="J13277"/>
      <c r="U13277" s="43"/>
      <c r="AE13277"/>
    </row>
    <row r="13278" spans="1:31">
      <c r="A13278">
        <v>32110</v>
      </c>
      <c r="B13278" t="s">
        <v>11715</v>
      </c>
      <c r="C13278" t="s">
        <v>33477</v>
      </c>
      <c r="D13278" t="s">
        <v>33476</v>
      </c>
      <c r="E13278"/>
      <c r="F13278"/>
      <c r="G13278"/>
      <c r="H13278"/>
      <c r="I13278"/>
      <c r="J13278"/>
      <c r="U13278" s="43"/>
      <c r="AE13278"/>
    </row>
    <row r="13279" spans="1:31">
      <c r="A13279">
        <v>32730</v>
      </c>
      <c r="B13279" t="s">
        <v>11716</v>
      </c>
      <c r="C13279" t="s">
        <v>33477</v>
      </c>
      <c r="D13279" t="s">
        <v>33482</v>
      </c>
      <c r="E13279"/>
      <c r="F13279"/>
      <c r="G13279"/>
      <c r="H13279"/>
      <c r="I13279"/>
      <c r="J13279"/>
      <c r="U13279" s="43"/>
      <c r="AE13279"/>
    </row>
    <row r="13280" spans="1:31">
      <c r="A13280">
        <v>32130</v>
      </c>
      <c r="B13280" t="s">
        <v>11717</v>
      </c>
      <c r="C13280" t="s">
        <v>33480</v>
      </c>
      <c r="D13280" t="s">
        <v>33476</v>
      </c>
      <c r="E13280"/>
      <c r="F13280"/>
      <c r="G13280"/>
      <c r="H13280"/>
      <c r="I13280"/>
      <c r="J13280"/>
      <c r="U13280" s="43"/>
      <c r="AE13280"/>
    </row>
    <row r="13281" spans="1:31">
      <c r="A13281">
        <v>32310</v>
      </c>
      <c r="B13281" t="s">
        <v>11718</v>
      </c>
      <c r="C13281" t="s">
        <v>33477</v>
      </c>
      <c r="D13281" t="s">
        <v>33476</v>
      </c>
      <c r="E13281"/>
      <c r="F13281"/>
      <c r="G13281"/>
      <c r="H13281"/>
      <c r="I13281"/>
      <c r="J13281"/>
      <c r="U13281" s="43"/>
      <c r="AE13281"/>
    </row>
    <row r="13282" spans="1:31">
      <c r="A13282">
        <v>32140</v>
      </c>
      <c r="B13282" t="s">
        <v>11719</v>
      </c>
      <c r="C13282" t="s">
        <v>33477</v>
      </c>
      <c r="D13282" t="s">
        <v>33476</v>
      </c>
      <c r="E13282"/>
      <c r="F13282"/>
      <c r="G13282"/>
      <c r="H13282"/>
      <c r="I13282"/>
      <c r="J13282"/>
      <c r="U13282" s="43"/>
      <c r="AE13282"/>
    </row>
    <row r="13283" spans="1:31">
      <c r="A13283">
        <v>32350</v>
      </c>
      <c r="B13283" t="s">
        <v>11720</v>
      </c>
      <c r="C13283" t="s">
        <v>33477</v>
      </c>
      <c r="D13283" t="s">
        <v>33476</v>
      </c>
      <c r="E13283"/>
      <c r="F13283"/>
      <c r="G13283"/>
      <c r="H13283"/>
      <c r="I13283"/>
      <c r="J13283"/>
      <c r="U13283" s="43"/>
      <c r="AE13283"/>
    </row>
    <row r="13284" spans="1:31">
      <c r="A13284">
        <v>32380</v>
      </c>
      <c r="B13284" t="s">
        <v>11721</v>
      </c>
      <c r="C13284" t="s">
        <v>33480</v>
      </c>
      <c r="D13284" t="s">
        <v>33476</v>
      </c>
      <c r="E13284"/>
      <c r="F13284"/>
      <c r="G13284"/>
      <c r="H13284"/>
      <c r="I13284"/>
      <c r="J13284"/>
      <c r="U13284" s="43"/>
      <c r="AE13284"/>
    </row>
    <row r="13285" spans="1:31">
      <c r="A13285">
        <v>32270</v>
      </c>
      <c r="B13285" t="s">
        <v>11722</v>
      </c>
      <c r="C13285" t="s">
        <v>33480</v>
      </c>
      <c r="D13285" t="s">
        <v>33476</v>
      </c>
      <c r="E13285"/>
      <c r="F13285"/>
      <c r="G13285"/>
      <c r="H13285"/>
      <c r="I13285"/>
      <c r="J13285"/>
      <c r="U13285" s="43"/>
      <c r="AE13285"/>
    </row>
    <row r="13286" spans="1:31">
      <c r="A13286">
        <v>32100</v>
      </c>
      <c r="B13286" t="s">
        <v>11723</v>
      </c>
      <c r="C13286" t="s">
        <v>33477</v>
      </c>
      <c r="D13286" t="s">
        <v>33476</v>
      </c>
      <c r="E13286"/>
      <c r="F13286"/>
      <c r="G13286"/>
      <c r="H13286"/>
      <c r="I13286"/>
      <c r="J13286"/>
      <c r="U13286" s="43"/>
      <c r="AE13286"/>
    </row>
    <row r="13287" spans="1:31">
      <c r="A13287">
        <v>32230</v>
      </c>
      <c r="B13287" t="s">
        <v>11724</v>
      </c>
      <c r="C13287" t="s">
        <v>33477</v>
      </c>
      <c r="D13287" t="s">
        <v>33476</v>
      </c>
      <c r="E13287"/>
      <c r="F13287"/>
      <c r="G13287"/>
      <c r="H13287"/>
      <c r="I13287"/>
      <c r="J13287"/>
      <c r="U13287" s="43"/>
      <c r="AE13287"/>
    </row>
    <row r="13288" spans="1:31">
      <c r="A13288">
        <v>32410</v>
      </c>
      <c r="B13288" t="s">
        <v>11725</v>
      </c>
      <c r="C13288" t="s">
        <v>33477</v>
      </c>
      <c r="D13288" t="s">
        <v>33476</v>
      </c>
      <c r="E13288"/>
      <c r="F13288"/>
      <c r="G13288"/>
      <c r="H13288"/>
      <c r="I13288"/>
      <c r="J13288"/>
      <c r="U13288" s="43"/>
      <c r="AE13288"/>
    </row>
    <row r="13289" spans="1:31">
      <c r="A13289">
        <v>32550</v>
      </c>
      <c r="B13289" t="s">
        <v>11726</v>
      </c>
      <c r="C13289" t="s">
        <v>33480</v>
      </c>
      <c r="D13289" t="s">
        <v>33476</v>
      </c>
      <c r="E13289"/>
      <c r="F13289"/>
      <c r="G13289"/>
      <c r="H13289"/>
      <c r="I13289"/>
      <c r="J13289"/>
      <c r="U13289" s="43"/>
      <c r="AE13289"/>
    </row>
    <row r="13290" spans="1:31">
      <c r="A13290">
        <v>32450</v>
      </c>
      <c r="B13290" t="s">
        <v>11727</v>
      </c>
      <c r="C13290" t="s">
        <v>33480</v>
      </c>
      <c r="D13290" t="s">
        <v>33482</v>
      </c>
      <c r="E13290"/>
      <c r="F13290"/>
      <c r="G13290"/>
      <c r="H13290"/>
      <c r="I13290"/>
      <c r="J13290"/>
      <c r="U13290" s="43"/>
      <c r="AE13290"/>
    </row>
    <row r="13291" spans="1:31">
      <c r="A13291">
        <v>32370</v>
      </c>
      <c r="B13291" t="s">
        <v>11728</v>
      </c>
      <c r="C13291" t="s">
        <v>33477</v>
      </c>
      <c r="D13291" t="s">
        <v>33476</v>
      </c>
      <c r="E13291"/>
      <c r="F13291"/>
      <c r="G13291"/>
      <c r="H13291"/>
      <c r="I13291"/>
      <c r="J13291"/>
      <c r="U13291" s="43"/>
      <c r="AE13291"/>
    </row>
    <row r="13292" spans="1:31">
      <c r="A13292">
        <v>32290</v>
      </c>
      <c r="B13292" t="s">
        <v>11729</v>
      </c>
      <c r="C13292" t="s">
        <v>33477</v>
      </c>
      <c r="D13292" t="s">
        <v>33476</v>
      </c>
      <c r="E13292"/>
      <c r="F13292"/>
      <c r="G13292"/>
      <c r="H13292"/>
      <c r="I13292"/>
      <c r="J13292"/>
      <c r="U13292" s="43"/>
      <c r="AE13292"/>
    </row>
    <row r="13293" spans="1:31">
      <c r="A13293">
        <v>32800</v>
      </c>
      <c r="B13293" t="s">
        <v>11730</v>
      </c>
      <c r="C13293" t="s">
        <v>33477</v>
      </c>
      <c r="D13293" t="s">
        <v>33476</v>
      </c>
      <c r="E13293"/>
      <c r="F13293"/>
      <c r="G13293"/>
      <c r="H13293"/>
      <c r="I13293"/>
      <c r="J13293"/>
      <c r="U13293" s="43"/>
      <c r="AE13293"/>
    </row>
    <row r="13294" spans="1:31">
      <c r="A13294">
        <v>32350</v>
      </c>
      <c r="B13294" t="s">
        <v>11731</v>
      </c>
      <c r="C13294" t="s">
        <v>33477</v>
      </c>
      <c r="D13294" t="s">
        <v>33476</v>
      </c>
      <c r="E13294"/>
      <c r="F13294"/>
      <c r="G13294"/>
      <c r="H13294"/>
      <c r="I13294"/>
      <c r="J13294"/>
      <c r="U13294" s="43"/>
      <c r="AE13294"/>
    </row>
    <row r="13295" spans="1:31">
      <c r="A13295">
        <v>32350</v>
      </c>
      <c r="B13295" t="s">
        <v>11731</v>
      </c>
      <c r="C13295" t="s">
        <v>33477</v>
      </c>
      <c r="D13295" t="s">
        <v>33476</v>
      </c>
      <c r="E13295"/>
      <c r="F13295"/>
      <c r="G13295"/>
      <c r="H13295"/>
      <c r="I13295"/>
      <c r="J13295"/>
      <c r="U13295" s="43"/>
      <c r="AE13295"/>
    </row>
    <row r="13296" spans="1:31">
      <c r="A13296">
        <v>32500</v>
      </c>
      <c r="B13296" t="s">
        <v>11732</v>
      </c>
      <c r="C13296" t="s">
        <v>33480</v>
      </c>
      <c r="D13296" t="s">
        <v>33476</v>
      </c>
      <c r="E13296"/>
      <c r="F13296"/>
      <c r="G13296"/>
      <c r="H13296"/>
      <c r="I13296"/>
      <c r="J13296"/>
      <c r="U13296" s="43"/>
      <c r="AE13296"/>
    </row>
    <row r="13297" spans="1:31">
      <c r="A13297">
        <v>32140</v>
      </c>
      <c r="B13297" t="s">
        <v>11733</v>
      </c>
      <c r="C13297" t="s">
        <v>33477</v>
      </c>
      <c r="D13297" t="s">
        <v>33476</v>
      </c>
      <c r="E13297"/>
      <c r="F13297"/>
      <c r="G13297"/>
      <c r="H13297"/>
      <c r="I13297"/>
      <c r="J13297"/>
      <c r="U13297" s="43"/>
      <c r="AE13297"/>
    </row>
    <row r="13298" spans="1:31">
      <c r="A13298">
        <v>32380</v>
      </c>
      <c r="B13298" t="s">
        <v>11734</v>
      </c>
      <c r="C13298" t="s">
        <v>33480</v>
      </c>
      <c r="D13298" t="s">
        <v>33476</v>
      </c>
      <c r="E13298"/>
      <c r="F13298"/>
      <c r="G13298"/>
      <c r="H13298"/>
      <c r="I13298"/>
      <c r="J13298"/>
      <c r="U13298" s="43"/>
      <c r="AE13298"/>
    </row>
    <row r="13299" spans="1:31">
      <c r="A13299">
        <v>32220</v>
      </c>
      <c r="B13299" t="s">
        <v>11735</v>
      </c>
      <c r="C13299" t="s">
        <v>33480</v>
      </c>
      <c r="D13299" t="s">
        <v>33476</v>
      </c>
      <c r="E13299"/>
      <c r="F13299"/>
      <c r="G13299"/>
      <c r="H13299"/>
      <c r="I13299"/>
      <c r="J13299"/>
      <c r="U13299" s="43"/>
      <c r="AE13299"/>
    </row>
    <row r="13300" spans="1:31">
      <c r="A13300">
        <v>32400</v>
      </c>
      <c r="B13300" t="s">
        <v>11736</v>
      </c>
      <c r="C13300" t="s">
        <v>33477</v>
      </c>
      <c r="D13300" t="s">
        <v>33476</v>
      </c>
      <c r="E13300"/>
      <c r="F13300"/>
      <c r="G13300"/>
      <c r="H13300"/>
      <c r="I13300"/>
      <c r="J13300"/>
      <c r="U13300" s="43"/>
      <c r="AE13300"/>
    </row>
    <row r="13301" spans="1:31">
      <c r="A13301">
        <v>32190</v>
      </c>
      <c r="B13301" t="s">
        <v>11737</v>
      </c>
      <c r="C13301" t="s">
        <v>33477</v>
      </c>
      <c r="D13301" t="s">
        <v>33476</v>
      </c>
      <c r="E13301"/>
      <c r="F13301"/>
      <c r="G13301"/>
      <c r="H13301"/>
      <c r="I13301"/>
      <c r="J13301"/>
      <c r="U13301" s="43"/>
      <c r="AE13301"/>
    </row>
    <row r="13302" spans="1:31">
      <c r="A13302">
        <v>32190</v>
      </c>
      <c r="B13302" t="s">
        <v>11738</v>
      </c>
      <c r="C13302" t="s">
        <v>33477</v>
      </c>
      <c r="D13302" t="s">
        <v>33476</v>
      </c>
      <c r="E13302"/>
      <c r="F13302"/>
      <c r="G13302"/>
      <c r="H13302"/>
      <c r="I13302"/>
      <c r="J13302"/>
      <c r="U13302" s="43"/>
      <c r="AE13302"/>
    </row>
    <row r="13303" spans="1:31">
      <c r="A13303">
        <v>32800</v>
      </c>
      <c r="B13303" t="s">
        <v>11739</v>
      </c>
      <c r="C13303" t="s">
        <v>33477</v>
      </c>
      <c r="D13303" t="s">
        <v>33476</v>
      </c>
      <c r="E13303"/>
      <c r="F13303"/>
      <c r="G13303"/>
      <c r="H13303"/>
      <c r="I13303"/>
      <c r="J13303"/>
      <c r="U13303" s="43"/>
      <c r="AE13303"/>
    </row>
    <row r="13304" spans="1:31">
      <c r="A13304">
        <v>32100</v>
      </c>
      <c r="B13304" t="s">
        <v>11740</v>
      </c>
      <c r="C13304" t="s">
        <v>33477</v>
      </c>
      <c r="D13304" t="s">
        <v>33476</v>
      </c>
      <c r="E13304"/>
      <c r="F13304"/>
      <c r="G13304"/>
      <c r="H13304"/>
      <c r="I13304"/>
      <c r="J13304"/>
      <c r="U13304" s="43"/>
      <c r="AE13304"/>
    </row>
    <row r="13305" spans="1:31">
      <c r="A13305">
        <v>32450</v>
      </c>
      <c r="B13305" t="s">
        <v>11741</v>
      </c>
      <c r="C13305" t="s">
        <v>33480</v>
      </c>
      <c r="D13305" t="s">
        <v>33482</v>
      </c>
      <c r="E13305"/>
      <c r="F13305"/>
      <c r="G13305"/>
      <c r="H13305"/>
      <c r="I13305"/>
      <c r="J13305"/>
      <c r="U13305" s="43"/>
      <c r="AE13305"/>
    </row>
    <row r="13306" spans="1:31">
      <c r="A13306">
        <v>32320</v>
      </c>
      <c r="B13306" t="s">
        <v>11742</v>
      </c>
      <c r="C13306" t="s">
        <v>33477</v>
      </c>
      <c r="D13306" t="s">
        <v>33476</v>
      </c>
      <c r="E13306"/>
      <c r="F13306"/>
      <c r="G13306"/>
      <c r="H13306"/>
      <c r="I13306"/>
      <c r="J13306"/>
      <c r="U13306" s="43"/>
      <c r="AE13306"/>
    </row>
    <row r="13307" spans="1:31">
      <c r="A13307">
        <v>32500</v>
      </c>
      <c r="B13307" t="s">
        <v>11743</v>
      </c>
      <c r="C13307" t="s">
        <v>33480</v>
      </c>
      <c r="D13307" t="s">
        <v>33476</v>
      </c>
      <c r="E13307"/>
      <c r="F13307"/>
      <c r="G13307"/>
      <c r="H13307"/>
      <c r="I13307"/>
      <c r="J13307"/>
      <c r="U13307" s="43"/>
      <c r="AE13307"/>
    </row>
    <row r="13308" spans="1:31">
      <c r="A13308">
        <v>32250</v>
      </c>
      <c r="B13308" t="s">
        <v>11744</v>
      </c>
      <c r="C13308" t="s">
        <v>33477</v>
      </c>
      <c r="D13308" t="s">
        <v>33482</v>
      </c>
      <c r="E13308"/>
      <c r="F13308"/>
      <c r="G13308"/>
      <c r="H13308"/>
      <c r="I13308"/>
      <c r="J13308"/>
      <c r="U13308" s="43"/>
      <c r="AE13308"/>
    </row>
    <row r="13309" spans="1:31">
      <c r="A13309">
        <v>32440</v>
      </c>
      <c r="B13309" t="s">
        <v>11744</v>
      </c>
      <c r="C13309" t="s">
        <v>33477</v>
      </c>
      <c r="D13309" t="e">
        <v>#N/A</v>
      </c>
      <c r="E13309"/>
      <c r="F13309"/>
      <c r="G13309"/>
      <c r="H13309"/>
      <c r="I13309"/>
      <c r="J13309"/>
      <c r="U13309" s="43"/>
      <c r="AE13309"/>
    </row>
    <row r="13310" spans="1:31">
      <c r="A13310">
        <v>32100</v>
      </c>
      <c r="B13310" t="s">
        <v>11745</v>
      </c>
      <c r="C13310" t="s">
        <v>33477</v>
      </c>
      <c r="D13310" t="s">
        <v>33476</v>
      </c>
      <c r="E13310"/>
      <c r="F13310"/>
      <c r="G13310"/>
      <c r="H13310"/>
      <c r="I13310"/>
      <c r="J13310"/>
      <c r="U13310" s="43"/>
      <c r="AE13310"/>
    </row>
    <row r="13311" spans="1:31">
      <c r="A13311">
        <v>32290</v>
      </c>
      <c r="B13311" t="s">
        <v>11746</v>
      </c>
      <c r="C13311" t="s">
        <v>33477</v>
      </c>
      <c r="D13311" t="s">
        <v>33476</v>
      </c>
      <c r="E13311"/>
      <c r="F13311"/>
      <c r="G13311"/>
      <c r="H13311"/>
      <c r="I13311"/>
      <c r="J13311"/>
      <c r="U13311" s="43"/>
      <c r="AE13311"/>
    </row>
    <row r="13312" spans="1:31">
      <c r="A13312">
        <v>32700</v>
      </c>
      <c r="B13312" t="s">
        <v>11747</v>
      </c>
      <c r="C13312" t="s">
        <v>33480</v>
      </c>
      <c r="D13312" t="s">
        <v>203</v>
      </c>
      <c r="E13312"/>
      <c r="F13312"/>
      <c r="G13312"/>
      <c r="H13312"/>
      <c r="I13312"/>
      <c r="J13312"/>
      <c r="U13312" s="43"/>
      <c r="AE13312"/>
    </row>
    <row r="13313" spans="1:31">
      <c r="A13313">
        <v>32410</v>
      </c>
      <c r="B13313" t="s">
        <v>11748</v>
      </c>
      <c r="C13313" t="s">
        <v>33477</v>
      </c>
      <c r="D13313" t="s">
        <v>33476</v>
      </c>
      <c r="E13313"/>
      <c r="F13313"/>
      <c r="G13313"/>
      <c r="H13313"/>
      <c r="I13313"/>
      <c r="J13313"/>
      <c r="U13313" s="43"/>
      <c r="AE13313"/>
    </row>
    <row r="13314" spans="1:31">
      <c r="A13314">
        <v>32380</v>
      </c>
      <c r="B13314" t="s">
        <v>11749</v>
      </c>
      <c r="C13314" t="s">
        <v>33480</v>
      </c>
      <c r="D13314" t="s">
        <v>33476</v>
      </c>
      <c r="E13314"/>
      <c r="F13314"/>
      <c r="G13314"/>
      <c r="H13314"/>
      <c r="I13314"/>
      <c r="J13314"/>
      <c r="U13314" s="43"/>
      <c r="AE13314"/>
    </row>
    <row r="13315" spans="1:31">
      <c r="A13315">
        <v>32340</v>
      </c>
      <c r="B13315" t="s">
        <v>11750</v>
      </c>
      <c r="C13315" t="s">
        <v>33480</v>
      </c>
      <c r="D13315" t="s">
        <v>33482</v>
      </c>
      <c r="E13315"/>
      <c r="F13315"/>
      <c r="G13315"/>
      <c r="H13315"/>
      <c r="I13315"/>
      <c r="J13315"/>
      <c r="U13315" s="43"/>
      <c r="AE13315"/>
    </row>
    <row r="13316" spans="1:31">
      <c r="A13316">
        <v>32170</v>
      </c>
      <c r="B13316" t="s">
        <v>3074</v>
      </c>
      <c r="C13316" t="s">
        <v>33477</v>
      </c>
      <c r="D13316" t="s">
        <v>33476</v>
      </c>
      <c r="E13316"/>
      <c r="F13316"/>
      <c r="G13316"/>
      <c r="H13316"/>
      <c r="I13316"/>
      <c r="J13316"/>
      <c r="U13316" s="43"/>
      <c r="AE13316"/>
    </row>
    <row r="13317" spans="1:31">
      <c r="A13317">
        <v>32240</v>
      </c>
      <c r="B13317" t="s">
        <v>11751</v>
      </c>
      <c r="C13317" t="s">
        <v>33477</v>
      </c>
      <c r="D13317" t="s">
        <v>33482</v>
      </c>
      <c r="E13317"/>
      <c r="F13317"/>
      <c r="G13317"/>
      <c r="H13317"/>
      <c r="I13317"/>
      <c r="J13317"/>
      <c r="U13317" s="43"/>
      <c r="AE13317"/>
    </row>
    <row r="13318" spans="1:31">
      <c r="A13318">
        <v>32190</v>
      </c>
      <c r="B13318" t="s">
        <v>11752</v>
      </c>
      <c r="C13318" t="s">
        <v>33477</v>
      </c>
      <c r="D13318" t="s">
        <v>33476</v>
      </c>
      <c r="E13318"/>
      <c r="F13318"/>
      <c r="G13318"/>
      <c r="H13318"/>
      <c r="I13318"/>
      <c r="J13318"/>
      <c r="U13318" s="43"/>
      <c r="AE13318"/>
    </row>
    <row r="13319" spans="1:31">
      <c r="A13319">
        <v>32360</v>
      </c>
      <c r="B13319" t="s">
        <v>11753</v>
      </c>
      <c r="C13319" t="s">
        <v>33477</v>
      </c>
      <c r="D13319" t="s">
        <v>33476</v>
      </c>
      <c r="E13319"/>
      <c r="F13319"/>
      <c r="G13319"/>
      <c r="H13319"/>
      <c r="I13319"/>
      <c r="J13319"/>
      <c r="U13319" s="43"/>
      <c r="AE13319"/>
    </row>
    <row r="13320" spans="1:31">
      <c r="A13320">
        <v>32490</v>
      </c>
      <c r="B13320" t="s">
        <v>11754</v>
      </c>
      <c r="C13320" t="s">
        <v>33480</v>
      </c>
      <c r="D13320" t="s">
        <v>33476</v>
      </c>
      <c r="E13320"/>
      <c r="F13320"/>
      <c r="G13320"/>
      <c r="H13320"/>
      <c r="I13320"/>
      <c r="J13320"/>
      <c r="U13320" s="43"/>
      <c r="AE13320"/>
    </row>
    <row r="13321" spans="1:31">
      <c r="A13321">
        <v>32810</v>
      </c>
      <c r="B13321" t="s">
        <v>11755</v>
      </c>
      <c r="C13321" t="s">
        <v>33480</v>
      </c>
      <c r="D13321" t="s">
        <v>33476</v>
      </c>
      <c r="E13321"/>
      <c r="F13321"/>
      <c r="G13321"/>
      <c r="H13321"/>
      <c r="I13321"/>
      <c r="J13321"/>
      <c r="U13321" s="43"/>
      <c r="AE13321"/>
    </row>
    <row r="13322" spans="1:31">
      <c r="A13322">
        <v>32200</v>
      </c>
      <c r="B13322" t="s">
        <v>11756</v>
      </c>
      <c r="C13322" t="s">
        <v>33480</v>
      </c>
      <c r="D13322" t="s">
        <v>33476</v>
      </c>
      <c r="E13322"/>
      <c r="F13322"/>
      <c r="G13322"/>
      <c r="H13322"/>
      <c r="I13322"/>
      <c r="J13322"/>
      <c r="U13322" s="43"/>
      <c r="AE13322"/>
    </row>
    <row r="13323" spans="1:31">
      <c r="A13323">
        <v>32400</v>
      </c>
      <c r="B13323" t="s">
        <v>749</v>
      </c>
      <c r="C13323" t="s">
        <v>33477</v>
      </c>
      <c r="D13323" t="s">
        <v>33476</v>
      </c>
      <c r="E13323"/>
      <c r="F13323"/>
      <c r="G13323"/>
      <c r="H13323"/>
      <c r="I13323"/>
      <c r="J13323"/>
      <c r="U13323" s="43"/>
      <c r="AE13323"/>
    </row>
    <row r="13324" spans="1:31">
      <c r="A13324">
        <v>32110</v>
      </c>
      <c r="B13324" t="s">
        <v>11757</v>
      </c>
      <c r="C13324" t="s">
        <v>33477</v>
      </c>
      <c r="D13324" t="s">
        <v>33476</v>
      </c>
      <c r="E13324"/>
      <c r="F13324"/>
      <c r="G13324"/>
      <c r="H13324"/>
      <c r="I13324"/>
      <c r="J13324"/>
      <c r="U13324" s="43"/>
      <c r="AE13324"/>
    </row>
    <row r="13325" spans="1:31">
      <c r="A13325">
        <v>32100</v>
      </c>
      <c r="B13325" t="s">
        <v>11758</v>
      </c>
      <c r="C13325" t="s">
        <v>33477</v>
      </c>
      <c r="D13325" t="s">
        <v>33476</v>
      </c>
      <c r="E13325"/>
      <c r="F13325"/>
      <c r="G13325"/>
      <c r="H13325"/>
      <c r="I13325"/>
      <c r="J13325"/>
      <c r="U13325" s="43"/>
      <c r="AE13325"/>
    </row>
    <row r="13326" spans="1:31">
      <c r="A13326">
        <v>32150</v>
      </c>
      <c r="B13326" t="s">
        <v>11759</v>
      </c>
      <c r="C13326" t="s">
        <v>33477</v>
      </c>
      <c r="D13326" t="s">
        <v>33476</v>
      </c>
      <c r="E13326"/>
      <c r="F13326"/>
      <c r="G13326"/>
      <c r="H13326"/>
      <c r="I13326"/>
      <c r="J13326"/>
      <c r="U13326" s="43"/>
      <c r="AE13326"/>
    </row>
    <row r="13327" spans="1:31">
      <c r="A13327">
        <v>32150</v>
      </c>
      <c r="B13327" t="s">
        <v>11759</v>
      </c>
      <c r="C13327" t="s">
        <v>33477</v>
      </c>
      <c r="D13327" t="s">
        <v>33476</v>
      </c>
      <c r="E13327"/>
      <c r="F13327"/>
      <c r="G13327"/>
      <c r="H13327"/>
      <c r="I13327"/>
      <c r="J13327"/>
      <c r="U13327" s="43"/>
      <c r="AE13327"/>
    </row>
    <row r="13328" spans="1:31">
      <c r="A13328">
        <v>32190</v>
      </c>
      <c r="B13328" t="s">
        <v>11760</v>
      </c>
      <c r="C13328" t="s">
        <v>33477</v>
      </c>
      <c r="D13328" t="s">
        <v>33476</v>
      </c>
      <c r="E13328"/>
      <c r="F13328"/>
      <c r="G13328"/>
      <c r="H13328"/>
      <c r="I13328"/>
      <c r="J13328"/>
      <c r="U13328" s="43"/>
      <c r="AE13328"/>
    </row>
    <row r="13329" spans="1:31">
      <c r="A13329">
        <v>32130</v>
      </c>
      <c r="B13329" t="s">
        <v>11761</v>
      </c>
      <c r="C13329" t="s">
        <v>33480</v>
      </c>
      <c r="D13329" t="s">
        <v>33476</v>
      </c>
      <c r="E13329"/>
      <c r="F13329"/>
      <c r="G13329"/>
      <c r="H13329"/>
      <c r="I13329"/>
      <c r="J13329"/>
      <c r="U13329" s="43"/>
      <c r="AE13329"/>
    </row>
    <row r="13330" spans="1:31">
      <c r="A13330">
        <v>32230</v>
      </c>
      <c r="B13330" t="s">
        <v>11762</v>
      </c>
      <c r="C13330" t="s">
        <v>33477</v>
      </c>
      <c r="D13330" t="s">
        <v>33476</v>
      </c>
      <c r="E13330"/>
      <c r="F13330"/>
      <c r="G13330"/>
      <c r="H13330"/>
      <c r="I13330"/>
      <c r="J13330"/>
      <c r="U13330" s="43"/>
      <c r="AE13330"/>
    </row>
    <row r="13331" spans="1:31">
      <c r="A13331">
        <v>32800</v>
      </c>
      <c r="B13331" t="s">
        <v>11763</v>
      </c>
      <c r="C13331" t="s">
        <v>33477</v>
      </c>
      <c r="D13331" t="s">
        <v>33476</v>
      </c>
      <c r="E13331"/>
      <c r="F13331"/>
      <c r="G13331"/>
      <c r="H13331"/>
      <c r="I13331"/>
      <c r="J13331"/>
      <c r="U13331" s="43"/>
      <c r="AE13331"/>
    </row>
    <row r="13332" spans="1:31">
      <c r="A13332">
        <v>32500</v>
      </c>
      <c r="B13332" t="s">
        <v>11764</v>
      </c>
      <c r="C13332" t="s">
        <v>33480</v>
      </c>
      <c r="D13332" t="s">
        <v>33476</v>
      </c>
      <c r="E13332"/>
      <c r="F13332"/>
      <c r="G13332"/>
      <c r="H13332"/>
      <c r="I13332"/>
      <c r="J13332"/>
      <c r="U13332" s="43"/>
      <c r="AE13332"/>
    </row>
    <row r="13333" spans="1:31">
      <c r="A13333">
        <v>32410</v>
      </c>
      <c r="B13333" t="s">
        <v>11765</v>
      </c>
      <c r="C13333" t="s">
        <v>33477</v>
      </c>
      <c r="D13333" t="s">
        <v>33476</v>
      </c>
      <c r="E13333"/>
      <c r="F13333"/>
      <c r="G13333"/>
      <c r="H13333"/>
      <c r="I13333"/>
      <c r="J13333"/>
      <c r="U13333" s="43"/>
      <c r="AE13333"/>
    </row>
    <row r="13334" spans="1:31">
      <c r="A13334">
        <v>32140</v>
      </c>
      <c r="B13334" t="s">
        <v>11766</v>
      </c>
      <c r="C13334" t="s">
        <v>33477</v>
      </c>
      <c r="D13334" t="s">
        <v>33476</v>
      </c>
      <c r="E13334"/>
      <c r="F13334"/>
      <c r="G13334"/>
      <c r="H13334"/>
      <c r="I13334"/>
      <c r="J13334"/>
      <c r="U13334" s="43"/>
      <c r="AE13334"/>
    </row>
    <row r="13335" spans="1:31">
      <c r="A13335">
        <v>32300</v>
      </c>
      <c r="B13335" t="s">
        <v>11767</v>
      </c>
      <c r="C13335" t="s">
        <v>33477</v>
      </c>
      <c r="D13335" t="s">
        <v>33476</v>
      </c>
      <c r="E13335"/>
      <c r="F13335"/>
      <c r="G13335"/>
      <c r="H13335"/>
      <c r="I13335"/>
      <c r="J13335"/>
      <c r="U13335" s="43"/>
      <c r="AE13335"/>
    </row>
    <row r="13336" spans="1:31">
      <c r="A13336">
        <v>32600</v>
      </c>
      <c r="B13336" t="s">
        <v>11768</v>
      </c>
      <c r="C13336" t="s">
        <v>33480</v>
      </c>
      <c r="D13336" t="s">
        <v>33476</v>
      </c>
      <c r="E13336"/>
      <c r="F13336"/>
      <c r="G13336"/>
      <c r="H13336"/>
      <c r="I13336"/>
      <c r="J13336"/>
      <c r="U13336" s="43"/>
      <c r="AE13336"/>
    </row>
    <row r="13337" spans="1:31">
      <c r="A13337">
        <v>32430</v>
      </c>
      <c r="B13337" t="s">
        <v>11769</v>
      </c>
      <c r="C13337" t="s">
        <v>33480</v>
      </c>
      <c r="D13337" t="s">
        <v>33476</v>
      </c>
      <c r="E13337"/>
      <c r="F13337"/>
      <c r="G13337"/>
      <c r="H13337"/>
      <c r="I13337"/>
      <c r="J13337"/>
      <c r="U13337" s="43"/>
      <c r="AE13337"/>
    </row>
    <row r="13338" spans="1:31">
      <c r="A13338">
        <v>32100</v>
      </c>
      <c r="B13338" t="s">
        <v>11770</v>
      </c>
      <c r="C13338" t="s">
        <v>33477</v>
      </c>
      <c r="D13338" t="s">
        <v>33476</v>
      </c>
      <c r="E13338"/>
      <c r="F13338"/>
      <c r="G13338"/>
      <c r="H13338"/>
      <c r="I13338"/>
      <c r="J13338"/>
      <c r="U13338" s="43"/>
      <c r="AE13338"/>
    </row>
    <row r="13339" spans="1:31">
      <c r="A13339">
        <v>32400</v>
      </c>
      <c r="B13339" t="s">
        <v>11771</v>
      </c>
      <c r="C13339" t="s">
        <v>33477</v>
      </c>
      <c r="D13339" t="s">
        <v>33476</v>
      </c>
      <c r="E13339"/>
      <c r="F13339"/>
      <c r="G13339"/>
      <c r="H13339"/>
      <c r="I13339"/>
      <c r="J13339"/>
      <c r="U13339" s="43"/>
      <c r="AE13339"/>
    </row>
    <row r="13340" spans="1:31">
      <c r="A13340">
        <v>32160</v>
      </c>
      <c r="B13340" t="s">
        <v>11772</v>
      </c>
      <c r="C13340" t="s">
        <v>33477</v>
      </c>
      <c r="D13340" t="s">
        <v>33476</v>
      </c>
      <c r="E13340"/>
      <c r="F13340"/>
      <c r="G13340"/>
      <c r="H13340"/>
      <c r="I13340"/>
      <c r="J13340"/>
      <c r="U13340" s="43"/>
      <c r="AE13340"/>
    </row>
    <row r="13341" spans="1:31">
      <c r="A13341">
        <v>32330</v>
      </c>
      <c r="B13341" t="s">
        <v>11773</v>
      </c>
      <c r="C13341" t="s">
        <v>33477</v>
      </c>
      <c r="D13341" t="s">
        <v>33476</v>
      </c>
      <c r="E13341"/>
      <c r="F13341"/>
      <c r="G13341"/>
      <c r="H13341"/>
      <c r="I13341"/>
      <c r="J13341"/>
      <c r="U13341" s="43"/>
      <c r="AE13341"/>
    </row>
    <row r="13342" spans="1:31">
      <c r="A13342">
        <v>32230</v>
      </c>
      <c r="B13342" t="s">
        <v>11774</v>
      </c>
      <c r="C13342" t="s">
        <v>33477</v>
      </c>
      <c r="D13342" t="s">
        <v>33476</v>
      </c>
      <c r="E13342"/>
      <c r="F13342"/>
      <c r="G13342"/>
      <c r="H13342"/>
      <c r="I13342"/>
      <c r="J13342"/>
      <c r="U13342" s="43"/>
      <c r="AE13342"/>
    </row>
    <row r="13343" spans="1:31">
      <c r="A13343">
        <v>32270</v>
      </c>
      <c r="B13343" t="s">
        <v>11775</v>
      </c>
      <c r="C13343" t="s">
        <v>33480</v>
      </c>
      <c r="D13343" t="s">
        <v>33476</v>
      </c>
      <c r="E13343"/>
      <c r="F13343"/>
      <c r="G13343"/>
      <c r="H13343"/>
      <c r="I13343"/>
      <c r="J13343"/>
      <c r="U13343" s="43"/>
      <c r="AE13343"/>
    </row>
    <row r="13344" spans="1:31">
      <c r="A13344">
        <v>32110</v>
      </c>
      <c r="B13344" t="s">
        <v>11776</v>
      </c>
      <c r="C13344" t="s">
        <v>33477</v>
      </c>
      <c r="D13344" t="s">
        <v>33476</v>
      </c>
      <c r="E13344"/>
      <c r="F13344"/>
      <c r="G13344"/>
      <c r="H13344"/>
      <c r="I13344"/>
      <c r="J13344"/>
      <c r="U13344" s="43"/>
      <c r="AE13344"/>
    </row>
    <row r="13345" spans="1:31">
      <c r="A13345">
        <v>32300</v>
      </c>
      <c r="B13345" t="s">
        <v>11777</v>
      </c>
      <c r="C13345" t="s">
        <v>33477</v>
      </c>
      <c r="D13345" t="s">
        <v>33476</v>
      </c>
      <c r="E13345"/>
      <c r="F13345"/>
      <c r="G13345"/>
      <c r="H13345"/>
      <c r="I13345"/>
      <c r="J13345"/>
      <c r="U13345" s="43"/>
      <c r="AE13345"/>
    </row>
    <row r="13346" spans="1:31">
      <c r="A13346">
        <v>32190</v>
      </c>
      <c r="B13346" t="s">
        <v>11778</v>
      </c>
      <c r="C13346" t="s">
        <v>33477</v>
      </c>
      <c r="D13346" t="s">
        <v>33476</v>
      </c>
      <c r="E13346"/>
      <c r="F13346"/>
      <c r="G13346"/>
      <c r="H13346"/>
      <c r="I13346"/>
      <c r="J13346"/>
      <c r="U13346" s="43"/>
      <c r="AE13346"/>
    </row>
    <row r="13347" spans="1:31">
      <c r="A13347">
        <v>32170</v>
      </c>
      <c r="B13347" t="s">
        <v>11779</v>
      </c>
      <c r="C13347" t="s">
        <v>33477</v>
      </c>
      <c r="D13347" t="s">
        <v>33476</v>
      </c>
      <c r="E13347"/>
      <c r="F13347"/>
      <c r="G13347"/>
      <c r="H13347"/>
      <c r="I13347"/>
      <c r="J13347"/>
      <c r="U13347" s="43"/>
      <c r="AE13347"/>
    </row>
    <row r="13348" spans="1:31">
      <c r="A13348">
        <v>32810</v>
      </c>
      <c r="B13348" t="s">
        <v>11780</v>
      </c>
      <c r="C13348" t="s">
        <v>33480</v>
      </c>
      <c r="D13348" t="s">
        <v>33476</v>
      </c>
      <c r="E13348"/>
      <c r="F13348"/>
      <c r="G13348"/>
      <c r="H13348"/>
      <c r="I13348"/>
      <c r="J13348"/>
      <c r="U13348" s="43"/>
      <c r="AE13348"/>
    </row>
    <row r="13349" spans="1:31">
      <c r="A13349">
        <v>32260</v>
      </c>
      <c r="B13349" t="s">
        <v>11781</v>
      </c>
      <c r="C13349" t="s">
        <v>33477</v>
      </c>
      <c r="D13349" t="s">
        <v>33476</v>
      </c>
      <c r="E13349"/>
      <c r="F13349"/>
      <c r="G13349"/>
      <c r="H13349"/>
      <c r="I13349"/>
      <c r="J13349"/>
      <c r="U13349" s="43"/>
      <c r="AE13349"/>
    </row>
    <row r="13350" spans="1:31">
      <c r="A13350">
        <v>32800</v>
      </c>
      <c r="B13350" t="s">
        <v>11782</v>
      </c>
      <c r="C13350" t="s">
        <v>33477</v>
      </c>
      <c r="D13350" t="s">
        <v>33476</v>
      </c>
      <c r="E13350"/>
      <c r="F13350"/>
      <c r="G13350"/>
      <c r="H13350"/>
      <c r="I13350"/>
      <c r="J13350"/>
      <c r="U13350" s="43"/>
      <c r="AE13350"/>
    </row>
    <row r="13351" spans="1:31">
      <c r="A13351">
        <v>32430</v>
      </c>
      <c r="B13351" t="s">
        <v>11783</v>
      </c>
      <c r="C13351" t="s">
        <v>33480</v>
      </c>
      <c r="D13351" t="s">
        <v>33476</v>
      </c>
      <c r="E13351"/>
      <c r="F13351"/>
      <c r="G13351"/>
      <c r="H13351"/>
      <c r="I13351"/>
      <c r="J13351"/>
      <c r="U13351" s="43"/>
      <c r="AE13351"/>
    </row>
    <row r="13352" spans="1:31">
      <c r="A13352">
        <v>32600</v>
      </c>
      <c r="B13352" t="s">
        <v>11784</v>
      </c>
      <c r="C13352" t="s">
        <v>33480</v>
      </c>
      <c r="D13352" t="s">
        <v>33476</v>
      </c>
      <c r="E13352"/>
      <c r="F13352"/>
      <c r="G13352"/>
      <c r="H13352"/>
      <c r="I13352"/>
      <c r="J13352"/>
      <c r="U13352" s="43"/>
      <c r="AE13352"/>
    </row>
    <row r="13353" spans="1:31">
      <c r="A13353">
        <v>32140</v>
      </c>
      <c r="B13353" t="s">
        <v>11785</v>
      </c>
      <c r="C13353" t="s">
        <v>33477</v>
      </c>
      <c r="D13353" t="s">
        <v>33476</v>
      </c>
      <c r="E13353"/>
      <c r="F13353"/>
      <c r="G13353"/>
      <c r="H13353"/>
      <c r="I13353"/>
      <c r="J13353"/>
      <c r="U13353" s="43"/>
      <c r="AE13353"/>
    </row>
    <row r="13354" spans="1:31">
      <c r="A13354">
        <v>32200</v>
      </c>
      <c r="B13354" t="s">
        <v>11786</v>
      </c>
      <c r="C13354" t="s">
        <v>33480</v>
      </c>
      <c r="D13354" t="s">
        <v>33476</v>
      </c>
      <c r="E13354"/>
      <c r="F13354"/>
      <c r="G13354"/>
      <c r="H13354"/>
      <c r="I13354"/>
      <c r="J13354"/>
      <c r="U13354" s="43"/>
      <c r="AE13354"/>
    </row>
    <row r="13355" spans="1:31">
      <c r="A13355">
        <v>32220</v>
      </c>
      <c r="B13355" t="s">
        <v>11787</v>
      </c>
      <c r="C13355" t="s">
        <v>33480</v>
      </c>
      <c r="D13355" t="s">
        <v>33476</v>
      </c>
      <c r="E13355"/>
      <c r="F13355"/>
      <c r="G13355"/>
      <c r="H13355"/>
      <c r="I13355"/>
      <c r="J13355"/>
      <c r="U13355" s="43"/>
      <c r="AE13355"/>
    </row>
    <row r="13356" spans="1:31">
      <c r="A13356">
        <v>32370</v>
      </c>
      <c r="B13356" t="s">
        <v>11788</v>
      </c>
      <c r="C13356" t="s">
        <v>33477</v>
      </c>
      <c r="D13356" t="s">
        <v>33476</v>
      </c>
      <c r="E13356"/>
      <c r="F13356"/>
      <c r="G13356"/>
      <c r="H13356"/>
      <c r="I13356"/>
      <c r="J13356"/>
      <c r="U13356" s="43"/>
      <c r="AE13356"/>
    </row>
    <row r="13357" spans="1:31">
      <c r="A13357">
        <v>32170</v>
      </c>
      <c r="B13357" t="s">
        <v>11789</v>
      </c>
      <c r="C13357" t="s">
        <v>33477</v>
      </c>
      <c r="D13357" t="s">
        <v>33476</v>
      </c>
      <c r="E13357"/>
      <c r="F13357"/>
      <c r="G13357"/>
      <c r="H13357"/>
      <c r="I13357"/>
      <c r="J13357"/>
      <c r="U13357" s="43"/>
      <c r="AE13357"/>
    </row>
    <row r="13358" spans="1:31">
      <c r="A13358">
        <v>32240</v>
      </c>
      <c r="B13358" t="s">
        <v>11790</v>
      </c>
      <c r="C13358" t="s">
        <v>33477</v>
      </c>
      <c r="D13358" t="s">
        <v>33482</v>
      </c>
      <c r="E13358"/>
      <c r="F13358"/>
      <c r="G13358"/>
      <c r="H13358"/>
      <c r="I13358"/>
      <c r="J13358"/>
      <c r="U13358" s="43"/>
      <c r="AE13358"/>
    </row>
    <row r="13359" spans="1:31">
      <c r="A13359">
        <v>32300</v>
      </c>
      <c r="B13359" t="s">
        <v>11791</v>
      </c>
      <c r="C13359" t="s">
        <v>33477</v>
      </c>
      <c r="D13359" t="s">
        <v>33476</v>
      </c>
      <c r="E13359"/>
      <c r="F13359"/>
      <c r="G13359"/>
      <c r="H13359"/>
      <c r="I13359"/>
      <c r="J13359"/>
      <c r="U13359" s="43"/>
      <c r="AE13359"/>
    </row>
    <row r="13360" spans="1:31">
      <c r="A13360">
        <v>32380</v>
      </c>
      <c r="B13360" t="s">
        <v>11792</v>
      </c>
      <c r="C13360" t="s">
        <v>33480</v>
      </c>
      <c r="D13360" t="s">
        <v>33476</v>
      </c>
      <c r="E13360"/>
      <c r="F13360"/>
      <c r="G13360"/>
      <c r="H13360"/>
      <c r="I13360"/>
      <c r="J13360"/>
      <c r="U13360" s="43"/>
      <c r="AE13360"/>
    </row>
    <row r="13361" spans="1:31">
      <c r="A13361">
        <v>32450</v>
      </c>
      <c r="B13361" t="s">
        <v>11793</v>
      </c>
      <c r="C13361" t="s">
        <v>33480</v>
      </c>
      <c r="D13361" t="s">
        <v>33482</v>
      </c>
      <c r="E13361"/>
      <c r="F13361"/>
      <c r="G13361"/>
      <c r="H13361"/>
      <c r="I13361"/>
      <c r="J13361"/>
      <c r="U13361" s="43"/>
      <c r="AE13361"/>
    </row>
    <row r="13362" spans="1:31">
      <c r="A13362">
        <v>32340</v>
      </c>
      <c r="B13362" t="s">
        <v>11794</v>
      </c>
      <c r="C13362" t="s">
        <v>33480</v>
      </c>
      <c r="D13362" t="s">
        <v>33482</v>
      </c>
      <c r="E13362"/>
      <c r="F13362"/>
      <c r="G13362"/>
      <c r="H13362"/>
      <c r="I13362"/>
      <c r="J13362"/>
      <c r="U13362" s="43"/>
      <c r="AE13362"/>
    </row>
    <row r="13363" spans="1:31">
      <c r="A13363">
        <v>32500</v>
      </c>
      <c r="B13363" t="s">
        <v>11795</v>
      </c>
      <c r="C13363" t="s">
        <v>33480</v>
      </c>
      <c r="D13363" t="s">
        <v>33476</v>
      </c>
      <c r="E13363"/>
      <c r="F13363"/>
      <c r="G13363"/>
      <c r="H13363"/>
      <c r="I13363"/>
      <c r="J13363"/>
      <c r="U13363" s="43"/>
      <c r="AE13363"/>
    </row>
    <row r="13364" spans="1:31">
      <c r="A13364">
        <v>32250</v>
      </c>
      <c r="B13364" t="s">
        <v>11796</v>
      </c>
      <c r="C13364" t="s">
        <v>33477</v>
      </c>
      <c r="D13364" t="s">
        <v>33482</v>
      </c>
      <c r="E13364"/>
      <c r="F13364"/>
      <c r="G13364"/>
      <c r="H13364"/>
      <c r="I13364"/>
      <c r="J13364"/>
      <c r="U13364" s="43"/>
      <c r="AE13364"/>
    </row>
    <row r="13365" spans="1:31">
      <c r="A13365">
        <v>32490</v>
      </c>
      <c r="B13365" t="s">
        <v>11797</v>
      </c>
      <c r="C13365" t="s">
        <v>33480</v>
      </c>
      <c r="D13365" t="s">
        <v>33476</v>
      </c>
      <c r="E13365"/>
      <c r="F13365"/>
      <c r="G13365"/>
      <c r="H13365"/>
      <c r="I13365"/>
      <c r="J13365"/>
      <c r="U13365" s="43"/>
      <c r="AE13365"/>
    </row>
    <row r="13366" spans="1:31">
      <c r="A13366">
        <v>32400</v>
      </c>
      <c r="B13366" t="s">
        <v>11798</v>
      </c>
      <c r="C13366" t="s">
        <v>33477</v>
      </c>
      <c r="D13366" t="s">
        <v>33476</v>
      </c>
      <c r="E13366"/>
      <c r="F13366"/>
      <c r="G13366"/>
      <c r="H13366"/>
      <c r="I13366"/>
      <c r="J13366"/>
      <c r="U13366" s="43"/>
      <c r="AE13366"/>
    </row>
    <row r="13367" spans="1:31">
      <c r="A13367">
        <v>32160</v>
      </c>
      <c r="B13367" t="s">
        <v>11799</v>
      </c>
      <c r="C13367" t="s">
        <v>33477</v>
      </c>
      <c r="D13367" t="s">
        <v>33476</v>
      </c>
      <c r="E13367"/>
      <c r="F13367"/>
      <c r="G13367"/>
      <c r="H13367"/>
      <c r="I13367"/>
      <c r="J13367"/>
      <c r="U13367" s="43"/>
      <c r="AE13367"/>
    </row>
    <row r="13368" spans="1:31">
      <c r="A13368">
        <v>32220</v>
      </c>
      <c r="B13368" t="s">
        <v>11800</v>
      </c>
      <c r="C13368" t="s">
        <v>33480</v>
      </c>
      <c r="D13368" t="s">
        <v>33476</v>
      </c>
      <c r="E13368"/>
      <c r="F13368"/>
      <c r="G13368"/>
      <c r="H13368"/>
      <c r="I13368"/>
      <c r="J13368"/>
      <c r="U13368" s="43"/>
      <c r="AE13368"/>
    </row>
    <row r="13369" spans="1:31">
      <c r="A13369">
        <v>32380</v>
      </c>
      <c r="B13369" t="s">
        <v>11801</v>
      </c>
      <c r="C13369" t="s">
        <v>33480</v>
      </c>
      <c r="D13369" t="s">
        <v>33476</v>
      </c>
      <c r="E13369"/>
      <c r="F13369"/>
      <c r="G13369"/>
      <c r="H13369"/>
      <c r="I13369"/>
      <c r="J13369"/>
      <c r="U13369" s="43"/>
      <c r="AE13369"/>
    </row>
    <row r="13370" spans="1:31">
      <c r="A13370">
        <v>32220</v>
      </c>
      <c r="B13370" t="s">
        <v>10912</v>
      </c>
      <c r="C13370" t="s">
        <v>33480</v>
      </c>
      <c r="D13370" t="s">
        <v>33476</v>
      </c>
      <c r="E13370"/>
      <c r="F13370"/>
      <c r="G13370"/>
      <c r="H13370"/>
      <c r="I13370"/>
      <c r="J13370"/>
      <c r="U13370" s="43"/>
      <c r="AE13370"/>
    </row>
    <row r="13371" spans="1:31">
      <c r="A13371">
        <v>32420</v>
      </c>
      <c r="B13371" t="s">
        <v>11802</v>
      </c>
      <c r="C13371" t="s">
        <v>33480</v>
      </c>
      <c r="D13371" t="s">
        <v>33476</v>
      </c>
      <c r="E13371"/>
      <c r="F13371"/>
      <c r="G13371"/>
      <c r="H13371"/>
      <c r="I13371"/>
      <c r="J13371"/>
      <c r="U13371" s="43"/>
      <c r="AE13371"/>
    </row>
    <row r="13372" spans="1:31">
      <c r="A13372">
        <v>32390</v>
      </c>
      <c r="B13372" t="s">
        <v>11803</v>
      </c>
      <c r="C13372" t="s">
        <v>33480</v>
      </c>
      <c r="D13372" t="s">
        <v>33476</v>
      </c>
      <c r="E13372"/>
      <c r="F13372"/>
      <c r="G13372"/>
      <c r="H13372"/>
      <c r="I13372"/>
      <c r="J13372"/>
      <c r="U13372" s="43"/>
      <c r="AE13372"/>
    </row>
    <row r="13373" spans="1:31">
      <c r="A13373">
        <v>32480</v>
      </c>
      <c r="B13373" t="s">
        <v>11804</v>
      </c>
      <c r="C13373" t="s">
        <v>33477</v>
      </c>
      <c r="D13373" t="s">
        <v>33476</v>
      </c>
      <c r="E13373"/>
      <c r="F13373"/>
      <c r="G13373"/>
      <c r="H13373"/>
      <c r="I13373"/>
      <c r="J13373"/>
      <c r="U13373" s="43"/>
      <c r="AE13373"/>
    </row>
    <row r="13374" spans="1:31">
      <c r="A13374">
        <v>32230</v>
      </c>
      <c r="B13374" t="s">
        <v>11805</v>
      </c>
      <c r="C13374" t="s">
        <v>33477</v>
      </c>
      <c r="D13374" t="s">
        <v>33476</v>
      </c>
      <c r="E13374"/>
      <c r="F13374"/>
      <c r="G13374"/>
      <c r="H13374"/>
      <c r="I13374"/>
      <c r="J13374"/>
      <c r="U13374" s="43"/>
      <c r="AE13374"/>
    </row>
    <row r="13375" spans="1:31">
      <c r="A13375">
        <v>32720</v>
      </c>
      <c r="B13375" t="s">
        <v>11806</v>
      </c>
      <c r="C13375" t="s">
        <v>33477</v>
      </c>
      <c r="D13375" t="s">
        <v>33476</v>
      </c>
      <c r="E13375"/>
      <c r="F13375"/>
      <c r="G13375"/>
      <c r="H13375"/>
      <c r="I13375"/>
      <c r="J13375"/>
      <c r="U13375" s="43"/>
      <c r="AE13375"/>
    </row>
    <row r="13376" spans="1:31">
      <c r="A13376">
        <v>32340</v>
      </c>
      <c r="B13376" t="s">
        <v>11807</v>
      </c>
      <c r="C13376" t="s">
        <v>33480</v>
      </c>
      <c r="D13376" t="s">
        <v>33482</v>
      </c>
      <c r="E13376"/>
      <c r="F13376"/>
      <c r="G13376"/>
      <c r="H13376"/>
      <c r="I13376"/>
      <c r="J13376"/>
      <c r="U13376" s="43"/>
      <c r="AE13376"/>
    </row>
    <row r="13377" spans="1:31">
      <c r="A13377">
        <v>32200</v>
      </c>
      <c r="B13377" t="s">
        <v>11808</v>
      </c>
      <c r="C13377" t="s">
        <v>33480</v>
      </c>
      <c r="D13377" t="s">
        <v>33476</v>
      </c>
      <c r="E13377"/>
      <c r="F13377"/>
      <c r="G13377"/>
      <c r="H13377"/>
      <c r="I13377"/>
      <c r="J13377"/>
      <c r="U13377" s="43"/>
      <c r="AE13377"/>
    </row>
    <row r="13378" spans="1:31">
      <c r="A13378">
        <v>32200</v>
      </c>
      <c r="B13378" t="s">
        <v>11809</v>
      </c>
      <c r="C13378" t="s">
        <v>33480</v>
      </c>
      <c r="D13378" t="s">
        <v>33476</v>
      </c>
      <c r="E13378"/>
      <c r="F13378"/>
      <c r="G13378"/>
      <c r="H13378"/>
      <c r="I13378"/>
      <c r="J13378"/>
      <c r="U13378" s="43"/>
      <c r="AE13378"/>
    </row>
    <row r="13379" spans="1:31">
      <c r="A13379">
        <v>32330</v>
      </c>
      <c r="B13379" t="s">
        <v>11810</v>
      </c>
      <c r="C13379" t="s">
        <v>33477</v>
      </c>
      <c r="D13379" t="s">
        <v>33476</v>
      </c>
      <c r="E13379"/>
      <c r="F13379"/>
      <c r="G13379"/>
      <c r="H13379"/>
      <c r="I13379"/>
      <c r="J13379"/>
      <c r="U13379" s="43"/>
      <c r="AE13379"/>
    </row>
    <row r="13380" spans="1:31">
      <c r="A13380">
        <v>32500</v>
      </c>
      <c r="B13380" t="s">
        <v>11811</v>
      </c>
      <c r="C13380" t="s">
        <v>33480</v>
      </c>
      <c r="D13380" t="s">
        <v>33476</v>
      </c>
      <c r="E13380"/>
      <c r="F13380"/>
      <c r="G13380"/>
      <c r="H13380"/>
      <c r="I13380"/>
      <c r="J13380"/>
      <c r="U13380" s="43"/>
      <c r="AE13380"/>
    </row>
    <row r="13381" spans="1:31">
      <c r="A13381">
        <v>32400</v>
      </c>
      <c r="B13381" t="s">
        <v>11812</v>
      </c>
      <c r="C13381" t="s">
        <v>33477</v>
      </c>
      <c r="D13381" t="s">
        <v>33476</v>
      </c>
      <c r="E13381"/>
      <c r="F13381"/>
      <c r="G13381"/>
      <c r="H13381"/>
      <c r="I13381"/>
      <c r="J13381"/>
      <c r="U13381" s="43"/>
      <c r="AE13381"/>
    </row>
    <row r="13382" spans="1:31">
      <c r="A13382">
        <v>32730</v>
      </c>
      <c r="B13382" t="s">
        <v>11813</v>
      </c>
      <c r="C13382" t="s">
        <v>33477</v>
      </c>
      <c r="D13382" t="s">
        <v>33482</v>
      </c>
      <c r="E13382"/>
      <c r="F13382"/>
      <c r="G13382"/>
      <c r="H13382"/>
      <c r="I13382"/>
      <c r="J13382"/>
      <c r="U13382" s="43"/>
      <c r="AE13382"/>
    </row>
    <row r="13383" spans="1:31">
      <c r="A13383">
        <v>32550</v>
      </c>
      <c r="B13383" t="s">
        <v>11814</v>
      </c>
      <c r="C13383" t="s">
        <v>33480</v>
      </c>
      <c r="D13383" t="s">
        <v>33476</v>
      </c>
      <c r="E13383"/>
      <c r="F13383"/>
      <c r="G13383"/>
      <c r="H13383"/>
      <c r="I13383"/>
      <c r="J13383"/>
      <c r="U13383" s="43"/>
      <c r="AE13383"/>
    </row>
    <row r="13384" spans="1:31">
      <c r="A13384">
        <v>32120</v>
      </c>
      <c r="B13384" t="s">
        <v>3904</v>
      </c>
      <c r="C13384" t="s">
        <v>33480</v>
      </c>
      <c r="D13384" t="s">
        <v>33476</v>
      </c>
      <c r="E13384"/>
      <c r="F13384"/>
      <c r="G13384"/>
      <c r="H13384"/>
      <c r="I13384"/>
      <c r="J13384"/>
      <c r="U13384" s="43"/>
      <c r="AE13384"/>
    </row>
    <row r="13385" spans="1:31">
      <c r="A13385">
        <v>32460</v>
      </c>
      <c r="B13385" t="s">
        <v>11815</v>
      </c>
      <c r="C13385" t="s">
        <v>33477</v>
      </c>
      <c r="D13385" t="s">
        <v>33482</v>
      </c>
      <c r="E13385"/>
      <c r="F13385"/>
      <c r="G13385"/>
      <c r="H13385"/>
      <c r="I13385"/>
      <c r="J13385"/>
      <c r="U13385" s="43"/>
      <c r="AE13385"/>
    </row>
    <row r="13386" spans="1:31">
      <c r="A13386">
        <v>32300</v>
      </c>
      <c r="B13386" t="s">
        <v>11816</v>
      </c>
      <c r="C13386" t="s">
        <v>33477</v>
      </c>
      <c r="D13386" t="s">
        <v>33476</v>
      </c>
      <c r="E13386"/>
      <c r="F13386"/>
      <c r="G13386"/>
      <c r="H13386"/>
      <c r="I13386"/>
      <c r="J13386"/>
      <c r="U13386" s="43"/>
      <c r="AE13386"/>
    </row>
    <row r="13387" spans="1:31">
      <c r="A13387">
        <v>32270</v>
      </c>
      <c r="B13387" t="s">
        <v>11817</v>
      </c>
      <c r="C13387" t="s">
        <v>33480</v>
      </c>
      <c r="D13387" t="s">
        <v>33476</v>
      </c>
      <c r="E13387"/>
      <c r="F13387"/>
      <c r="G13387"/>
      <c r="H13387"/>
      <c r="I13387"/>
      <c r="J13387"/>
      <c r="U13387" s="43"/>
      <c r="AE13387"/>
    </row>
    <row r="13388" spans="1:31">
      <c r="A13388">
        <v>32380</v>
      </c>
      <c r="B13388" t="s">
        <v>11818</v>
      </c>
      <c r="C13388" t="s">
        <v>33480</v>
      </c>
      <c r="D13388" t="s">
        <v>33476</v>
      </c>
      <c r="E13388"/>
      <c r="F13388"/>
      <c r="G13388"/>
      <c r="H13388"/>
      <c r="I13388"/>
      <c r="J13388"/>
      <c r="U13388" s="43"/>
      <c r="AE13388"/>
    </row>
    <row r="13389" spans="1:31">
      <c r="A13389">
        <v>32300</v>
      </c>
      <c r="B13389" t="s">
        <v>11819</v>
      </c>
      <c r="C13389" t="s">
        <v>33477</v>
      </c>
      <c r="D13389" t="s">
        <v>33476</v>
      </c>
      <c r="E13389"/>
      <c r="F13389"/>
      <c r="G13389"/>
      <c r="H13389"/>
      <c r="I13389"/>
      <c r="J13389"/>
      <c r="U13389" s="43"/>
      <c r="AE13389"/>
    </row>
    <row r="13390" spans="1:31">
      <c r="A13390">
        <v>32600</v>
      </c>
      <c r="B13390" t="s">
        <v>11820</v>
      </c>
      <c r="C13390" t="s">
        <v>33480</v>
      </c>
      <c r="D13390" t="s">
        <v>33476</v>
      </c>
      <c r="E13390"/>
      <c r="F13390"/>
      <c r="G13390"/>
      <c r="H13390"/>
      <c r="I13390"/>
      <c r="J13390"/>
      <c r="U13390" s="43"/>
      <c r="AE13390"/>
    </row>
    <row r="13391" spans="1:31">
      <c r="A13391">
        <v>32400</v>
      </c>
      <c r="B13391" t="s">
        <v>11821</v>
      </c>
      <c r="C13391" t="s">
        <v>33477</v>
      </c>
      <c r="D13391" t="s">
        <v>33476</v>
      </c>
      <c r="E13391"/>
      <c r="F13391"/>
      <c r="G13391"/>
      <c r="H13391"/>
      <c r="I13391"/>
      <c r="J13391"/>
      <c r="U13391" s="43"/>
      <c r="AE13391"/>
    </row>
    <row r="13392" spans="1:31">
      <c r="A13392">
        <v>32360</v>
      </c>
      <c r="B13392" t="s">
        <v>11822</v>
      </c>
      <c r="C13392" t="s">
        <v>33477</v>
      </c>
      <c r="D13392" t="s">
        <v>33476</v>
      </c>
      <c r="E13392"/>
      <c r="F13392"/>
      <c r="G13392"/>
      <c r="H13392"/>
      <c r="I13392"/>
      <c r="J13392"/>
      <c r="U13392" s="43"/>
      <c r="AE13392"/>
    </row>
    <row r="13393" spans="1:31">
      <c r="A13393">
        <v>32160</v>
      </c>
      <c r="B13393" t="s">
        <v>11823</v>
      </c>
      <c r="C13393" t="s">
        <v>33477</v>
      </c>
      <c r="D13393" t="s">
        <v>33476</v>
      </c>
      <c r="E13393"/>
      <c r="F13393"/>
      <c r="G13393"/>
      <c r="H13393"/>
      <c r="I13393"/>
      <c r="J13393"/>
      <c r="U13393" s="43"/>
      <c r="AE13393"/>
    </row>
    <row r="13394" spans="1:31">
      <c r="A13394">
        <v>32230</v>
      </c>
      <c r="B13394" t="s">
        <v>6438</v>
      </c>
      <c r="C13394" t="s">
        <v>33477</v>
      </c>
      <c r="D13394" t="s">
        <v>33476</v>
      </c>
      <c r="E13394"/>
      <c r="F13394"/>
      <c r="G13394"/>
      <c r="H13394"/>
      <c r="I13394"/>
      <c r="J13394"/>
      <c r="U13394" s="43"/>
      <c r="AE13394"/>
    </row>
    <row r="13395" spans="1:31">
      <c r="A13395">
        <v>32200</v>
      </c>
      <c r="B13395" t="s">
        <v>11824</v>
      </c>
      <c r="C13395" t="s">
        <v>33480</v>
      </c>
      <c r="D13395" t="s">
        <v>33476</v>
      </c>
      <c r="E13395"/>
      <c r="F13395"/>
      <c r="G13395"/>
      <c r="H13395"/>
      <c r="I13395"/>
      <c r="J13395"/>
      <c r="U13395" s="43"/>
      <c r="AE13395"/>
    </row>
    <row r="13396" spans="1:31">
      <c r="A13396">
        <v>32190</v>
      </c>
      <c r="B13396" t="s">
        <v>11825</v>
      </c>
      <c r="C13396" t="s">
        <v>33477</v>
      </c>
      <c r="D13396" t="s">
        <v>33476</v>
      </c>
      <c r="E13396"/>
      <c r="F13396"/>
      <c r="G13396"/>
      <c r="H13396"/>
      <c r="I13396"/>
      <c r="J13396"/>
      <c r="U13396" s="43"/>
      <c r="AE13396"/>
    </row>
    <row r="13397" spans="1:31">
      <c r="A13397">
        <v>32170</v>
      </c>
      <c r="B13397" t="s">
        <v>11826</v>
      </c>
      <c r="C13397" t="s">
        <v>33477</v>
      </c>
      <c r="D13397" t="s">
        <v>33476</v>
      </c>
      <c r="E13397"/>
      <c r="F13397"/>
      <c r="G13397"/>
      <c r="H13397"/>
      <c r="I13397"/>
      <c r="J13397"/>
      <c r="U13397" s="43"/>
      <c r="AE13397"/>
    </row>
    <row r="13398" spans="1:31">
      <c r="A13398">
        <v>32260</v>
      </c>
      <c r="B13398" t="s">
        <v>11827</v>
      </c>
      <c r="C13398" t="s">
        <v>33477</v>
      </c>
      <c r="D13398" t="s">
        <v>33476</v>
      </c>
      <c r="E13398"/>
      <c r="F13398"/>
      <c r="G13398"/>
      <c r="H13398"/>
      <c r="I13398"/>
      <c r="J13398"/>
      <c r="U13398" s="43"/>
      <c r="AE13398"/>
    </row>
    <row r="13399" spans="1:31">
      <c r="A13399">
        <v>32400</v>
      </c>
      <c r="B13399" t="s">
        <v>11828</v>
      </c>
      <c r="C13399" t="s">
        <v>33477</v>
      </c>
      <c r="D13399" t="s">
        <v>33476</v>
      </c>
      <c r="E13399"/>
      <c r="F13399"/>
      <c r="G13399"/>
      <c r="H13399"/>
      <c r="I13399"/>
      <c r="J13399"/>
      <c r="U13399" s="43"/>
      <c r="AE13399"/>
    </row>
    <row r="13400" spans="1:31">
      <c r="A13400">
        <v>32130</v>
      </c>
      <c r="B13400" t="s">
        <v>11829</v>
      </c>
      <c r="C13400" t="s">
        <v>33480</v>
      </c>
      <c r="D13400" t="s">
        <v>33476</v>
      </c>
      <c r="E13400"/>
      <c r="F13400"/>
      <c r="G13400"/>
      <c r="H13400"/>
      <c r="I13400"/>
      <c r="J13400"/>
      <c r="U13400" s="43"/>
      <c r="AE13400"/>
    </row>
    <row r="13401" spans="1:31">
      <c r="A13401">
        <v>32300</v>
      </c>
      <c r="B13401" t="s">
        <v>11830</v>
      </c>
      <c r="C13401" t="s">
        <v>33477</v>
      </c>
      <c r="D13401" t="s">
        <v>33476</v>
      </c>
      <c r="E13401"/>
      <c r="F13401"/>
      <c r="G13401"/>
      <c r="H13401"/>
      <c r="I13401"/>
      <c r="J13401"/>
      <c r="U13401" s="43"/>
      <c r="AE13401"/>
    </row>
    <row r="13402" spans="1:31">
      <c r="A13402">
        <v>32120</v>
      </c>
      <c r="B13402" t="s">
        <v>11831</v>
      </c>
      <c r="C13402" t="s">
        <v>33480</v>
      </c>
      <c r="D13402" t="s">
        <v>33476</v>
      </c>
      <c r="E13402"/>
      <c r="F13402"/>
      <c r="G13402"/>
      <c r="H13402"/>
      <c r="I13402"/>
      <c r="J13402"/>
      <c r="U13402" s="43"/>
      <c r="AE13402"/>
    </row>
    <row r="13403" spans="1:31">
      <c r="A13403">
        <v>32230</v>
      </c>
      <c r="B13403" t="s">
        <v>11832</v>
      </c>
      <c r="C13403" t="s">
        <v>33477</v>
      </c>
      <c r="D13403" t="s">
        <v>33476</v>
      </c>
      <c r="E13403"/>
      <c r="F13403"/>
      <c r="G13403"/>
      <c r="H13403"/>
      <c r="I13403"/>
      <c r="J13403"/>
      <c r="U13403" s="43"/>
      <c r="AE13403"/>
    </row>
    <row r="13404" spans="1:31">
      <c r="A13404">
        <v>32230</v>
      </c>
      <c r="B13404" t="s">
        <v>11833</v>
      </c>
      <c r="C13404" t="s">
        <v>33477</v>
      </c>
      <c r="D13404" t="s">
        <v>33476</v>
      </c>
      <c r="E13404"/>
      <c r="F13404"/>
      <c r="G13404"/>
      <c r="H13404"/>
      <c r="I13404"/>
      <c r="J13404"/>
      <c r="U13404" s="43"/>
      <c r="AE13404"/>
    </row>
    <row r="13405" spans="1:31">
      <c r="A13405">
        <v>32700</v>
      </c>
      <c r="B13405" t="s">
        <v>11834</v>
      </c>
      <c r="C13405" t="s">
        <v>33480</v>
      </c>
      <c r="D13405" t="s">
        <v>203</v>
      </c>
      <c r="E13405"/>
      <c r="F13405"/>
      <c r="G13405"/>
      <c r="H13405"/>
      <c r="I13405"/>
      <c r="J13405"/>
      <c r="U13405" s="43"/>
      <c r="AE13405"/>
    </row>
    <row r="13406" spans="1:31">
      <c r="A13406">
        <v>32300</v>
      </c>
      <c r="B13406" t="s">
        <v>11835</v>
      </c>
      <c r="C13406" t="s">
        <v>33477</v>
      </c>
      <c r="D13406" t="s">
        <v>33476</v>
      </c>
      <c r="E13406"/>
      <c r="F13406"/>
      <c r="G13406"/>
      <c r="H13406"/>
      <c r="I13406"/>
      <c r="J13406"/>
      <c r="U13406" s="43"/>
      <c r="AE13406"/>
    </row>
    <row r="13407" spans="1:31">
      <c r="A13407">
        <v>32310</v>
      </c>
      <c r="B13407" t="s">
        <v>11836</v>
      </c>
      <c r="C13407" t="s">
        <v>33477</v>
      </c>
      <c r="D13407" t="s">
        <v>33476</v>
      </c>
      <c r="E13407"/>
      <c r="F13407"/>
      <c r="G13407"/>
      <c r="H13407"/>
      <c r="I13407"/>
      <c r="J13407"/>
      <c r="U13407" s="43"/>
      <c r="AE13407"/>
    </row>
    <row r="13408" spans="1:31">
      <c r="A13408">
        <v>32330</v>
      </c>
      <c r="B13408" t="s">
        <v>11837</v>
      </c>
      <c r="C13408" t="s">
        <v>33477</v>
      </c>
      <c r="D13408" t="s">
        <v>33476</v>
      </c>
      <c r="E13408"/>
      <c r="F13408"/>
      <c r="G13408"/>
      <c r="H13408"/>
      <c r="I13408"/>
      <c r="J13408"/>
      <c r="U13408" s="43"/>
      <c r="AE13408"/>
    </row>
    <row r="13409" spans="1:31">
      <c r="A13409">
        <v>32170</v>
      </c>
      <c r="B13409" t="s">
        <v>11838</v>
      </c>
      <c r="C13409" t="s">
        <v>33477</v>
      </c>
      <c r="D13409" t="s">
        <v>33476</v>
      </c>
      <c r="E13409"/>
      <c r="F13409"/>
      <c r="G13409"/>
      <c r="H13409"/>
      <c r="I13409"/>
      <c r="J13409"/>
      <c r="U13409" s="43"/>
      <c r="AE13409"/>
    </row>
    <row r="13410" spans="1:31">
      <c r="A13410">
        <v>32130</v>
      </c>
      <c r="B13410" t="s">
        <v>11839</v>
      </c>
      <c r="C13410" t="s">
        <v>33480</v>
      </c>
      <c r="D13410" t="s">
        <v>33476</v>
      </c>
      <c r="E13410"/>
      <c r="F13410"/>
      <c r="G13410"/>
      <c r="H13410"/>
      <c r="I13410"/>
      <c r="J13410"/>
      <c r="U13410" s="43"/>
      <c r="AE13410"/>
    </row>
    <row r="13411" spans="1:31">
      <c r="A13411">
        <v>32810</v>
      </c>
      <c r="B13411" t="s">
        <v>11840</v>
      </c>
      <c r="C13411" t="s">
        <v>33480</v>
      </c>
      <c r="D13411" t="s">
        <v>33476</v>
      </c>
      <c r="E13411"/>
      <c r="F13411"/>
      <c r="G13411"/>
      <c r="H13411"/>
      <c r="I13411"/>
      <c r="J13411"/>
      <c r="U13411" s="43"/>
      <c r="AE13411"/>
    </row>
    <row r="13412" spans="1:31">
      <c r="A13412">
        <v>32500</v>
      </c>
      <c r="B13412" t="s">
        <v>11841</v>
      </c>
      <c r="C13412" t="s">
        <v>33480</v>
      </c>
      <c r="D13412" t="s">
        <v>33476</v>
      </c>
      <c r="E13412"/>
      <c r="F13412"/>
      <c r="G13412"/>
      <c r="H13412"/>
      <c r="I13412"/>
      <c r="J13412"/>
      <c r="U13412" s="43"/>
      <c r="AE13412"/>
    </row>
    <row r="13413" spans="1:31">
      <c r="A13413">
        <v>32140</v>
      </c>
      <c r="B13413" t="s">
        <v>11842</v>
      </c>
      <c r="C13413" t="s">
        <v>33477</v>
      </c>
      <c r="D13413" t="s">
        <v>33476</v>
      </c>
      <c r="E13413"/>
      <c r="F13413"/>
      <c r="G13413"/>
      <c r="H13413"/>
      <c r="I13413"/>
      <c r="J13413"/>
      <c r="U13413" s="43"/>
      <c r="AE13413"/>
    </row>
    <row r="13414" spans="1:31">
      <c r="A13414">
        <v>32260</v>
      </c>
      <c r="B13414" t="s">
        <v>11843</v>
      </c>
      <c r="C13414" t="s">
        <v>33477</v>
      </c>
      <c r="D13414" t="s">
        <v>33476</v>
      </c>
      <c r="E13414"/>
      <c r="F13414"/>
      <c r="G13414"/>
      <c r="H13414"/>
      <c r="I13414"/>
      <c r="J13414"/>
      <c r="U13414" s="43"/>
      <c r="AE13414"/>
    </row>
    <row r="13415" spans="1:31">
      <c r="A13415">
        <v>32300</v>
      </c>
      <c r="B13415" t="s">
        <v>11844</v>
      </c>
      <c r="C13415" t="s">
        <v>33477</v>
      </c>
      <c r="D13415" t="s">
        <v>33476</v>
      </c>
      <c r="E13415"/>
      <c r="F13415"/>
      <c r="G13415"/>
      <c r="H13415"/>
      <c r="I13415"/>
      <c r="J13415"/>
      <c r="U13415" s="43"/>
      <c r="AE13415"/>
    </row>
    <row r="13416" spans="1:31">
      <c r="A13416">
        <v>32500</v>
      </c>
      <c r="B13416" t="s">
        <v>11845</v>
      </c>
      <c r="C13416" t="s">
        <v>33480</v>
      </c>
      <c r="D13416" t="s">
        <v>33476</v>
      </c>
      <c r="E13416"/>
      <c r="F13416"/>
      <c r="G13416"/>
      <c r="H13416"/>
      <c r="I13416"/>
      <c r="J13416"/>
      <c r="U13416" s="43"/>
      <c r="AE13416"/>
    </row>
    <row r="13417" spans="1:31">
      <c r="A13417">
        <v>32240</v>
      </c>
      <c r="B13417" t="s">
        <v>11846</v>
      </c>
      <c r="C13417" t="s">
        <v>33477</v>
      </c>
      <c r="D13417" t="s">
        <v>33482</v>
      </c>
      <c r="E13417"/>
      <c r="F13417"/>
      <c r="G13417"/>
      <c r="H13417"/>
      <c r="I13417"/>
      <c r="J13417"/>
      <c r="U13417" s="43"/>
      <c r="AE13417"/>
    </row>
    <row r="13418" spans="1:31">
      <c r="A13418">
        <v>32190</v>
      </c>
      <c r="B13418" t="s">
        <v>11847</v>
      </c>
      <c r="C13418" t="s">
        <v>33477</v>
      </c>
      <c r="D13418" t="s">
        <v>33476</v>
      </c>
      <c r="E13418"/>
      <c r="F13418"/>
      <c r="G13418"/>
      <c r="H13418"/>
      <c r="I13418"/>
      <c r="J13418"/>
      <c r="U13418" s="43"/>
      <c r="AE13418"/>
    </row>
    <row r="13419" spans="1:31">
      <c r="A13419">
        <v>32110</v>
      </c>
      <c r="B13419" t="s">
        <v>11848</v>
      </c>
      <c r="C13419" t="s">
        <v>33477</v>
      </c>
      <c r="D13419" t="s">
        <v>33476</v>
      </c>
      <c r="E13419"/>
      <c r="F13419"/>
      <c r="G13419"/>
      <c r="H13419"/>
      <c r="I13419"/>
      <c r="J13419"/>
      <c r="U13419" s="43"/>
      <c r="AE13419"/>
    </row>
    <row r="13420" spans="1:31">
      <c r="A13420">
        <v>32400</v>
      </c>
      <c r="B13420" t="s">
        <v>11849</v>
      </c>
      <c r="C13420" t="s">
        <v>33477</v>
      </c>
      <c r="D13420" t="s">
        <v>33476</v>
      </c>
      <c r="E13420"/>
      <c r="F13420"/>
      <c r="G13420"/>
      <c r="H13420"/>
      <c r="I13420"/>
      <c r="J13420"/>
      <c r="U13420" s="43"/>
      <c r="AE13420"/>
    </row>
    <row r="13421" spans="1:31">
      <c r="A13421">
        <v>32150</v>
      </c>
      <c r="B13421" t="s">
        <v>11850</v>
      </c>
      <c r="C13421" t="s">
        <v>33477</v>
      </c>
      <c r="D13421" t="s">
        <v>33476</v>
      </c>
      <c r="E13421"/>
      <c r="F13421"/>
      <c r="G13421"/>
      <c r="H13421"/>
      <c r="I13421"/>
      <c r="J13421"/>
      <c r="U13421" s="43"/>
      <c r="AE13421"/>
    </row>
    <row r="13422" spans="1:31">
      <c r="A13422">
        <v>32100</v>
      </c>
      <c r="B13422" t="s">
        <v>11851</v>
      </c>
      <c r="C13422" t="s">
        <v>33477</v>
      </c>
      <c r="D13422" t="s">
        <v>33476</v>
      </c>
      <c r="E13422"/>
      <c r="F13422"/>
      <c r="G13422"/>
      <c r="H13422"/>
      <c r="I13422"/>
      <c r="J13422"/>
      <c r="U13422" s="43"/>
      <c r="AE13422"/>
    </row>
    <row r="13423" spans="1:31">
      <c r="A13423">
        <v>32480</v>
      </c>
      <c r="B13423" t="s">
        <v>11852</v>
      </c>
      <c r="C13423" t="s">
        <v>33477</v>
      </c>
      <c r="D13423" t="s">
        <v>33476</v>
      </c>
      <c r="E13423"/>
      <c r="F13423"/>
      <c r="G13423"/>
      <c r="H13423"/>
      <c r="I13423"/>
      <c r="J13423"/>
      <c r="U13423" s="43"/>
      <c r="AE13423"/>
    </row>
    <row r="13424" spans="1:31">
      <c r="A13424">
        <v>32410</v>
      </c>
      <c r="B13424" t="s">
        <v>11853</v>
      </c>
      <c r="C13424" t="s">
        <v>33477</v>
      </c>
      <c r="D13424" t="s">
        <v>33476</v>
      </c>
      <c r="E13424"/>
      <c r="F13424"/>
      <c r="G13424"/>
      <c r="H13424"/>
      <c r="I13424"/>
      <c r="J13424"/>
      <c r="U13424" s="43"/>
      <c r="AE13424"/>
    </row>
    <row r="13425" spans="1:31">
      <c r="A13425">
        <v>32100</v>
      </c>
      <c r="B13425" t="s">
        <v>11854</v>
      </c>
      <c r="C13425" t="s">
        <v>33477</v>
      </c>
      <c r="D13425" t="s">
        <v>33476</v>
      </c>
      <c r="E13425"/>
      <c r="F13425"/>
      <c r="G13425"/>
      <c r="H13425"/>
      <c r="I13425"/>
      <c r="J13425"/>
      <c r="U13425" s="43"/>
      <c r="AE13425"/>
    </row>
    <row r="13426" spans="1:31">
      <c r="A13426">
        <v>32450</v>
      </c>
      <c r="B13426" t="s">
        <v>11855</v>
      </c>
      <c r="C13426" t="s">
        <v>33480</v>
      </c>
      <c r="D13426" t="s">
        <v>33482</v>
      </c>
      <c r="E13426"/>
      <c r="F13426"/>
      <c r="G13426"/>
      <c r="H13426"/>
      <c r="I13426"/>
      <c r="J13426"/>
      <c r="U13426" s="43"/>
      <c r="AE13426"/>
    </row>
    <row r="13427" spans="1:31">
      <c r="A13427">
        <v>32160</v>
      </c>
      <c r="B13427" t="s">
        <v>11856</v>
      </c>
      <c r="C13427" t="s">
        <v>33477</v>
      </c>
      <c r="D13427" t="s">
        <v>33476</v>
      </c>
      <c r="E13427"/>
      <c r="F13427"/>
      <c r="G13427"/>
      <c r="H13427"/>
      <c r="I13427"/>
      <c r="J13427"/>
      <c r="U13427" s="43"/>
      <c r="AE13427"/>
    </row>
    <row r="13428" spans="1:31">
      <c r="A13428">
        <v>32550</v>
      </c>
      <c r="B13428" t="s">
        <v>11857</v>
      </c>
      <c r="C13428" t="s">
        <v>33480</v>
      </c>
      <c r="D13428" t="s">
        <v>33476</v>
      </c>
      <c r="E13428"/>
      <c r="F13428"/>
      <c r="G13428"/>
      <c r="H13428"/>
      <c r="I13428"/>
      <c r="J13428"/>
      <c r="U13428" s="43"/>
      <c r="AE13428"/>
    </row>
    <row r="13429" spans="1:31">
      <c r="A13429">
        <v>32550</v>
      </c>
      <c r="B13429" t="s">
        <v>11858</v>
      </c>
      <c r="C13429" t="s">
        <v>33480</v>
      </c>
      <c r="D13429" t="s">
        <v>33476</v>
      </c>
      <c r="E13429"/>
      <c r="F13429"/>
      <c r="G13429"/>
      <c r="H13429"/>
      <c r="I13429"/>
      <c r="J13429"/>
      <c r="U13429" s="43"/>
      <c r="AE13429"/>
    </row>
    <row r="13430" spans="1:31">
      <c r="A13430">
        <v>32110</v>
      </c>
      <c r="B13430" t="s">
        <v>11859</v>
      </c>
      <c r="C13430" t="s">
        <v>33477</v>
      </c>
      <c r="D13430" t="s">
        <v>33476</v>
      </c>
      <c r="E13430"/>
      <c r="F13430"/>
      <c r="G13430"/>
      <c r="H13430"/>
      <c r="I13430"/>
      <c r="J13430"/>
      <c r="U13430" s="43"/>
      <c r="AE13430"/>
    </row>
    <row r="13431" spans="1:31">
      <c r="A13431">
        <v>32330</v>
      </c>
      <c r="B13431" t="s">
        <v>11860</v>
      </c>
      <c r="C13431" t="s">
        <v>33477</v>
      </c>
      <c r="D13431" t="s">
        <v>33476</v>
      </c>
      <c r="E13431"/>
      <c r="F13431"/>
      <c r="G13431"/>
      <c r="H13431"/>
      <c r="I13431"/>
      <c r="J13431"/>
      <c r="U13431" s="43"/>
      <c r="AE13431"/>
    </row>
    <row r="13432" spans="1:31">
      <c r="A13432">
        <v>32360</v>
      </c>
      <c r="B13432" t="s">
        <v>11861</v>
      </c>
      <c r="C13432" t="s">
        <v>33477</v>
      </c>
      <c r="D13432" t="s">
        <v>33476</v>
      </c>
      <c r="E13432"/>
      <c r="F13432"/>
      <c r="G13432"/>
      <c r="H13432"/>
      <c r="I13432"/>
      <c r="J13432"/>
      <c r="U13432" s="43"/>
      <c r="AE13432"/>
    </row>
    <row r="13433" spans="1:31">
      <c r="A13433">
        <v>32230</v>
      </c>
      <c r="B13433" t="s">
        <v>11862</v>
      </c>
      <c r="C13433" t="s">
        <v>33477</v>
      </c>
      <c r="D13433" t="s">
        <v>33476</v>
      </c>
      <c r="E13433"/>
      <c r="F13433"/>
      <c r="G13433"/>
      <c r="H13433"/>
      <c r="I13433"/>
      <c r="J13433"/>
      <c r="U13433" s="43"/>
      <c r="AE13433"/>
    </row>
    <row r="13434" spans="1:31">
      <c r="A13434">
        <v>32220</v>
      </c>
      <c r="B13434" t="s">
        <v>11863</v>
      </c>
      <c r="C13434" t="s">
        <v>33480</v>
      </c>
      <c r="D13434" t="s">
        <v>33476</v>
      </c>
      <c r="E13434"/>
      <c r="F13434"/>
      <c r="G13434"/>
      <c r="H13434"/>
      <c r="I13434"/>
      <c r="J13434"/>
      <c r="U13434" s="43"/>
      <c r="AE13434"/>
    </row>
    <row r="13435" spans="1:31">
      <c r="A13435">
        <v>32810</v>
      </c>
      <c r="B13435" t="s">
        <v>11864</v>
      </c>
      <c r="C13435" t="s">
        <v>33480</v>
      </c>
      <c r="D13435" t="s">
        <v>33476</v>
      </c>
      <c r="E13435"/>
      <c r="F13435"/>
      <c r="G13435"/>
      <c r="H13435"/>
      <c r="I13435"/>
      <c r="J13435"/>
      <c r="U13435" s="43"/>
      <c r="AE13435"/>
    </row>
    <row r="13436" spans="1:31">
      <c r="A13436">
        <v>32700</v>
      </c>
      <c r="B13436" t="s">
        <v>11865</v>
      </c>
      <c r="C13436" t="s">
        <v>33480</v>
      </c>
      <c r="D13436" t="s">
        <v>203</v>
      </c>
      <c r="E13436"/>
      <c r="F13436"/>
      <c r="G13436"/>
      <c r="H13436"/>
      <c r="I13436"/>
      <c r="J13436"/>
      <c r="U13436" s="43"/>
      <c r="AE13436"/>
    </row>
    <row r="13437" spans="1:31">
      <c r="A13437">
        <v>32400</v>
      </c>
      <c r="B13437" t="s">
        <v>11866</v>
      </c>
      <c r="C13437" t="s">
        <v>33477</v>
      </c>
      <c r="D13437" t="s">
        <v>33476</v>
      </c>
      <c r="E13437"/>
      <c r="F13437"/>
      <c r="G13437"/>
      <c r="H13437"/>
      <c r="I13437"/>
      <c r="J13437"/>
      <c r="U13437" s="43"/>
      <c r="AE13437"/>
    </row>
    <row r="13438" spans="1:31">
      <c r="A13438">
        <v>32600</v>
      </c>
      <c r="B13438" t="s">
        <v>11867</v>
      </c>
      <c r="C13438" t="s">
        <v>33480</v>
      </c>
      <c r="D13438" t="s">
        <v>33476</v>
      </c>
      <c r="E13438"/>
      <c r="F13438"/>
      <c r="G13438"/>
      <c r="H13438"/>
      <c r="I13438"/>
      <c r="J13438"/>
      <c r="U13438" s="43"/>
      <c r="AE13438"/>
    </row>
    <row r="13439" spans="1:31">
      <c r="A13439">
        <v>32240</v>
      </c>
      <c r="B13439" t="s">
        <v>11868</v>
      </c>
      <c r="C13439" t="s">
        <v>33477</v>
      </c>
      <c r="D13439" t="s">
        <v>33482</v>
      </c>
      <c r="E13439"/>
      <c r="F13439"/>
      <c r="G13439"/>
      <c r="H13439"/>
      <c r="I13439"/>
      <c r="J13439"/>
      <c r="U13439" s="43"/>
      <c r="AE13439"/>
    </row>
    <row r="13440" spans="1:31">
      <c r="A13440">
        <v>32480</v>
      </c>
      <c r="B13440" t="s">
        <v>11869</v>
      </c>
      <c r="C13440" t="s">
        <v>33477</v>
      </c>
      <c r="D13440" t="s">
        <v>33476</v>
      </c>
      <c r="E13440"/>
      <c r="F13440"/>
      <c r="G13440"/>
      <c r="H13440"/>
      <c r="I13440"/>
      <c r="J13440"/>
      <c r="U13440" s="43"/>
      <c r="AE13440"/>
    </row>
    <row r="13441" spans="1:31">
      <c r="A13441">
        <v>32220</v>
      </c>
      <c r="B13441" t="s">
        <v>11870</v>
      </c>
      <c r="C13441" t="s">
        <v>33480</v>
      </c>
      <c r="D13441" t="s">
        <v>33476</v>
      </c>
      <c r="E13441"/>
      <c r="F13441"/>
      <c r="G13441"/>
      <c r="H13441"/>
      <c r="I13441"/>
      <c r="J13441"/>
      <c r="U13441" s="43"/>
      <c r="AE13441"/>
    </row>
    <row r="13442" spans="1:31">
      <c r="A13442">
        <v>32110</v>
      </c>
      <c r="B13442" t="s">
        <v>11871</v>
      </c>
      <c r="C13442" t="s">
        <v>33477</v>
      </c>
      <c r="D13442" t="s">
        <v>33476</v>
      </c>
      <c r="E13442"/>
      <c r="F13442"/>
      <c r="G13442"/>
      <c r="H13442"/>
      <c r="I13442"/>
      <c r="J13442"/>
      <c r="U13442" s="43"/>
      <c r="AE13442"/>
    </row>
    <row r="13443" spans="1:31">
      <c r="A13443">
        <v>32300</v>
      </c>
      <c r="B13443" t="s">
        <v>11872</v>
      </c>
      <c r="C13443" t="s">
        <v>33477</v>
      </c>
      <c r="D13443" t="s">
        <v>33476</v>
      </c>
      <c r="E13443"/>
      <c r="F13443"/>
      <c r="G13443"/>
      <c r="H13443"/>
      <c r="I13443"/>
      <c r="J13443"/>
      <c r="U13443" s="43"/>
      <c r="AE13443"/>
    </row>
    <row r="13444" spans="1:31">
      <c r="A13444">
        <v>32140</v>
      </c>
      <c r="B13444" t="s">
        <v>11873</v>
      </c>
      <c r="C13444" t="s">
        <v>33477</v>
      </c>
      <c r="D13444" t="s">
        <v>33476</v>
      </c>
      <c r="E13444"/>
      <c r="F13444"/>
      <c r="G13444"/>
      <c r="H13444"/>
      <c r="I13444"/>
      <c r="J13444"/>
      <c r="U13444" s="43"/>
      <c r="AE13444"/>
    </row>
    <row r="13445" spans="1:31">
      <c r="A13445">
        <v>32230</v>
      </c>
      <c r="B13445" t="s">
        <v>11874</v>
      </c>
      <c r="C13445" t="s">
        <v>33477</v>
      </c>
      <c r="D13445" t="s">
        <v>33476</v>
      </c>
      <c r="E13445"/>
      <c r="F13445"/>
      <c r="G13445"/>
      <c r="H13445"/>
      <c r="I13445"/>
      <c r="J13445"/>
      <c r="U13445" s="43"/>
      <c r="AE13445"/>
    </row>
    <row r="13446" spans="1:31">
      <c r="A13446">
        <v>32290</v>
      </c>
      <c r="B13446" t="s">
        <v>11875</v>
      </c>
      <c r="C13446" t="s">
        <v>33477</v>
      </c>
      <c r="D13446" t="s">
        <v>33476</v>
      </c>
      <c r="E13446"/>
      <c r="F13446"/>
      <c r="G13446"/>
      <c r="H13446"/>
      <c r="I13446"/>
      <c r="J13446"/>
      <c r="U13446" s="43"/>
      <c r="AE13446"/>
    </row>
    <row r="13447" spans="1:31">
      <c r="A13447">
        <v>32290</v>
      </c>
      <c r="B13447" t="s">
        <v>11876</v>
      </c>
      <c r="C13447" t="s">
        <v>33477</v>
      </c>
      <c r="D13447" t="s">
        <v>33476</v>
      </c>
      <c r="E13447"/>
      <c r="F13447"/>
      <c r="G13447"/>
      <c r="H13447"/>
      <c r="I13447"/>
      <c r="J13447"/>
      <c r="U13447" s="43"/>
      <c r="AE13447"/>
    </row>
    <row r="13448" spans="1:31">
      <c r="A13448">
        <v>32110</v>
      </c>
      <c r="B13448" t="s">
        <v>11877</v>
      </c>
      <c r="C13448" t="s">
        <v>33477</v>
      </c>
      <c r="D13448" t="s">
        <v>33476</v>
      </c>
      <c r="E13448"/>
      <c r="F13448"/>
      <c r="G13448"/>
      <c r="H13448"/>
      <c r="I13448"/>
      <c r="J13448"/>
      <c r="U13448" s="43"/>
      <c r="AE13448"/>
    </row>
    <row r="13449" spans="1:31">
      <c r="A13449">
        <v>32270</v>
      </c>
      <c r="B13449" t="s">
        <v>10936</v>
      </c>
      <c r="C13449" t="s">
        <v>33480</v>
      </c>
      <c r="D13449" t="s">
        <v>33476</v>
      </c>
      <c r="E13449"/>
      <c r="F13449"/>
      <c r="G13449"/>
      <c r="H13449"/>
      <c r="I13449"/>
      <c r="J13449"/>
      <c r="U13449" s="43"/>
      <c r="AE13449"/>
    </row>
    <row r="13450" spans="1:31">
      <c r="A13450">
        <v>32110</v>
      </c>
      <c r="B13450" t="s">
        <v>11878</v>
      </c>
      <c r="C13450" t="s">
        <v>33477</v>
      </c>
      <c r="D13450" t="s">
        <v>33476</v>
      </c>
      <c r="E13450"/>
      <c r="F13450"/>
      <c r="G13450"/>
      <c r="H13450"/>
      <c r="I13450"/>
      <c r="J13450"/>
      <c r="U13450" s="43"/>
      <c r="AE13450"/>
    </row>
    <row r="13451" spans="1:31">
      <c r="A13451">
        <v>32380</v>
      </c>
      <c r="B13451" t="s">
        <v>11879</v>
      </c>
      <c r="C13451" t="s">
        <v>33480</v>
      </c>
      <c r="D13451" t="s">
        <v>33476</v>
      </c>
      <c r="E13451"/>
      <c r="F13451"/>
      <c r="G13451"/>
      <c r="H13451"/>
      <c r="I13451"/>
      <c r="J13451"/>
      <c r="U13451" s="43"/>
      <c r="AE13451"/>
    </row>
    <row r="13452" spans="1:31">
      <c r="A13452">
        <v>32310</v>
      </c>
      <c r="B13452" t="s">
        <v>11880</v>
      </c>
      <c r="C13452" t="s">
        <v>33477</v>
      </c>
      <c r="D13452" t="s">
        <v>33476</v>
      </c>
      <c r="E13452"/>
      <c r="F13452"/>
      <c r="G13452"/>
      <c r="H13452"/>
      <c r="I13452"/>
      <c r="J13452"/>
      <c r="U13452" s="43"/>
      <c r="AE13452"/>
    </row>
    <row r="13453" spans="1:31">
      <c r="A13453">
        <v>32730</v>
      </c>
      <c r="B13453" t="s">
        <v>11881</v>
      </c>
      <c r="C13453" t="s">
        <v>33477</v>
      </c>
      <c r="D13453" t="s">
        <v>33482</v>
      </c>
      <c r="E13453"/>
      <c r="F13453"/>
      <c r="G13453"/>
      <c r="H13453"/>
      <c r="I13453"/>
      <c r="J13453"/>
      <c r="U13453" s="43"/>
      <c r="AE13453"/>
    </row>
    <row r="13454" spans="1:31">
      <c r="A13454">
        <v>32170</v>
      </c>
      <c r="B13454" t="s">
        <v>11882</v>
      </c>
      <c r="C13454" t="s">
        <v>33477</v>
      </c>
      <c r="D13454" t="s">
        <v>33476</v>
      </c>
      <c r="E13454"/>
      <c r="F13454"/>
      <c r="G13454"/>
      <c r="H13454"/>
      <c r="I13454"/>
      <c r="J13454"/>
      <c r="U13454" s="43"/>
      <c r="AE13454"/>
    </row>
    <row r="13455" spans="1:31">
      <c r="A13455">
        <v>32370</v>
      </c>
      <c r="B13455" t="s">
        <v>11883</v>
      </c>
      <c r="C13455" t="s">
        <v>33477</v>
      </c>
      <c r="D13455" t="s">
        <v>33476</v>
      </c>
      <c r="E13455"/>
      <c r="F13455"/>
      <c r="G13455"/>
      <c r="H13455"/>
      <c r="I13455"/>
      <c r="J13455"/>
      <c r="U13455" s="43"/>
      <c r="AE13455"/>
    </row>
    <row r="13456" spans="1:31">
      <c r="A13456">
        <v>32140</v>
      </c>
      <c r="B13456" t="s">
        <v>11884</v>
      </c>
      <c r="C13456" t="s">
        <v>33477</v>
      </c>
      <c r="D13456" t="s">
        <v>33476</v>
      </c>
      <c r="E13456"/>
      <c r="F13456"/>
      <c r="G13456"/>
      <c r="H13456"/>
      <c r="I13456"/>
      <c r="J13456"/>
      <c r="U13456" s="43"/>
      <c r="AE13456"/>
    </row>
    <row r="13457" spans="1:31">
      <c r="A13457">
        <v>32120</v>
      </c>
      <c r="B13457" t="s">
        <v>11885</v>
      </c>
      <c r="C13457" t="s">
        <v>33480</v>
      </c>
      <c r="D13457" t="s">
        <v>33476</v>
      </c>
      <c r="E13457"/>
      <c r="F13457"/>
      <c r="G13457"/>
      <c r="H13457"/>
      <c r="I13457"/>
      <c r="J13457"/>
      <c r="U13457" s="43"/>
      <c r="AE13457"/>
    </row>
    <row r="13458" spans="1:31">
      <c r="A13458">
        <v>32310</v>
      </c>
      <c r="B13458" t="s">
        <v>11886</v>
      </c>
      <c r="C13458" t="s">
        <v>33477</v>
      </c>
      <c r="D13458" t="s">
        <v>33476</v>
      </c>
      <c r="E13458"/>
      <c r="F13458"/>
      <c r="G13458"/>
      <c r="H13458"/>
      <c r="I13458"/>
      <c r="J13458"/>
      <c r="U13458" s="43"/>
      <c r="AE13458"/>
    </row>
    <row r="13459" spans="1:31">
      <c r="A13459">
        <v>32190</v>
      </c>
      <c r="B13459" t="s">
        <v>11887</v>
      </c>
      <c r="C13459" t="s">
        <v>33477</v>
      </c>
      <c r="D13459" t="s">
        <v>33476</v>
      </c>
      <c r="E13459"/>
      <c r="F13459"/>
      <c r="G13459"/>
      <c r="H13459"/>
      <c r="I13459"/>
      <c r="J13459"/>
      <c r="U13459" s="43"/>
      <c r="AE13459"/>
    </row>
    <row r="13460" spans="1:31">
      <c r="A13460">
        <v>32120</v>
      </c>
      <c r="B13460" t="s">
        <v>11888</v>
      </c>
      <c r="C13460" t="s">
        <v>33480</v>
      </c>
      <c r="D13460" t="s">
        <v>33476</v>
      </c>
      <c r="E13460"/>
      <c r="F13460"/>
      <c r="G13460"/>
      <c r="H13460"/>
      <c r="I13460"/>
      <c r="J13460"/>
      <c r="U13460" s="43"/>
      <c r="AE13460"/>
    </row>
    <row r="13461" spans="1:31">
      <c r="A13461">
        <v>32230</v>
      </c>
      <c r="B13461" t="s">
        <v>11889</v>
      </c>
      <c r="C13461" t="s">
        <v>33477</v>
      </c>
      <c r="D13461" t="s">
        <v>33476</v>
      </c>
      <c r="E13461"/>
      <c r="F13461"/>
      <c r="G13461"/>
      <c r="H13461"/>
      <c r="I13461"/>
      <c r="J13461"/>
      <c r="U13461" s="43"/>
      <c r="AE13461"/>
    </row>
    <row r="13462" spans="1:31">
      <c r="A13462">
        <v>32490</v>
      </c>
      <c r="B13462" t="s">
        <v>11890</v>
      </c>
      <c r="C13462" t="s">
        <v>33480</v>
      </c>
      <c r="D13462" t="s">
        <v>33476</v>
      </c>
      <c r="E13462"/>
      <c r="F13462"/>
      <c r="G13462"/>
      <c r="H13462"/>
      <c r="I13462"/>
      <c r="J13462"/>
      <c r="U13462" s="43"/>
      <c r="AE13462"/>
    </row>
    <row r="13463" spans="1:31">
      <c r="A13463">
        <v>32290</v>
      </c>
      <c r="B13463" t="s">
        <v>11891</v>
      </c>
      <c r="C13463" t="s">
        <v>33477</v>
      </c>
      <c r="D13463" t="s">
        <v>33476</v>
      </c>
      <c r="E13463"/>
      <c r="F13463"/>
      <c r="G13463"/>
      <c r="H13463"/>
      <c r="I13463"/>
      <c r="J13463"/>
      <c r="U13463" s="43"/>
      <c r="AE13463"/>
    </row>
    <row r="13464" spans="1:31">
      <c r="A13464">
        <v>32150</v>
      </c>
      <c r="B13464" t="s">
        <v>11892</v>
      </c>
      <c r="C13464" t="s">
        <v>33477</v>
      </c>
      <c r="D13464" t="s">
        <v>33476</v>
      </c>
      <c r="E13464"/>
      <c r="F13464"/>
      <c r="G13464"/>
      <c r="H13464"/>
      <c r="I13464"/>
      <c r="J13464"/>
      <c r="U13464" s="43"/>
      <c r="AE13464"/>
    </row>
    <row r="13465" spans="1:31">
      <c r="A13465">
        <v>32270</v>
      </c>
      <c r="B13465" t="s">
        <v>11893</v>
      </c>
      <c r="C13465" t="s">
        <v>33480</v>
      </c>
      <c r="D13465" t="s">
        <v>33476</v>
      </c>
      <c r="E13465"/>
      <c r="F13465"/>
      <c r="G13465"/>
      <c r="H13465"/>
      <c r="I13465"/>
      <c r="J13465"/>
      <c r="U13465" s="43"/>
      <c r="AE13465"/>
    </row>
    <row r="13466" spans="1:31">
      <c r="A13466">
        <v>32170</v>
      </c>
      <c r="B13466" t="s">
        <v>11894</v>
      </c>
      <c r="C13466" t="s">
        <v>33477</v>
      </c>
      <c r="D13466" t="s">
        <v>33476</v>
      </c>
      <c r="E13466"/>
      <c r="F13466"/>
      <c r="G13466"/>
      <c r="H13466"/>
      <c r="I13466"/>
      <c r="J13466"/>
      <c r="U13466" s="43"/>
      <c r="AE13466"/>
    </row>
    <row r="13467" spans="1:31">
      <c r="A13467">
        <v>32700</v>
      </c>
      <c r="B13467" t="s">
        <v>11895</v>
      </c>
      <c r="C13467" t="s">
        <v>33480</v>
      </c>
      <c r="D13467" t="s">
        <v>203</v>
      </c>
      <c r="E13467"/>
      <c r="F13467"/>
      <c r="G13467"/>
      <c r="H13467"/>
      <c r="I13467"/>
      <c r="J13467"/>
      <c r="U13467" s="43"/>
      <c r="AE13467"/>
    </row>
    <row r="13468" spans="1:31">
      <c r="A13468">
        <v>32230</v>
      </c>
      <c r="B13468" t="s">
        <v>11896</v>
      </c>
      <c r="C13468" t="s">
        <v>33477</v>
      </c>
      <c r="D13468" t="s">
        <v>33476</v>
      </c>
      <c r="E13468"/>
      <c r="F13468"/>
      <c r="G13468"/>
      <c r="H13468"/>
      <c r="I13468"/>
      <c r="J13468"/>
      <c r="U13468" s="43"/>
      <c r="AE13468"/>
    </row>
    <row r="13469" spans="1:31">
      <c r="A13469">
        <v>32700</v>
      </c>
      <c r="B13469" t="s">
        <v>11897</v>
      </c>
      <c r="C13469" t="s">
        <v>33480</v>
      </c>
      <c r="D13469" t="s">
        <v>203</v>
      </c>
      <c r="E13469"/>
      <c r="F13469"/>
      <c r="G13469"/>
      <c r="H13469"/>
      <c r="I13469"/>
      <c r="J13469"/>
      <c r="U13469" s="43"/>
      <c r="AE13469"/>
    </row>
    <row r="13470" spans="1:31">
      <c r="A13470">
        <v>32140</v>
      </c>
      <c r="B13470" t="s">
        <v>11898</v>
      </c>
      <c r="C13470" t="s">
        <v>33477</v>
      </c>
      <c r="D13470" t="s">
        <v>33476</v>
      </c>
      <c r="E13470"/>
      <c r="F13470"/>
      <c r="G13470"/>
      <c r="H13470"/>
      <c r="I13470"/>
      <c r="J13470"/>
      <c r="U13470" s="43"/>
      <c r="AE13470"/>
    </row>
    <row r="13471" spans="1:31">
      <c r="A13471">
        <v>32240</v>
      </c>
      <c r="B13471" t="s">
        <v>11899</v>
      </c>
      <c r="C13471" t="s">
        <v>33477</v>
      </c>
      <c r="D13471" t="s">
        <v>33482</v>
      </c>
      <c r="E13471"/>
      <c r="F13471"/>
      <c r="G13471"/>
      <c r="H13471"/>
      <c r="I13471"/>
      <c r="J13471"/>
      <c r="U13471" s="43"/>
      <c r="AE13471"/>
    </row>
    <row r="13472" spans="1:31">
      <c r="A13472">
        <v>32400</v>
      </c>
      <c r="B13472" t="s">
        <v>11900</v>
      </c>
      <c r="C13472" t="s">
        <v>33477</v>
      </c>
      <c r="D13472" t="s">
        <v>33476</v>
      </c>
      <c r="E13472"/>
      <c r="F13472"/>
      <c r="G13472"/>
      <c r="H13472"/>
      <c r="I13472"/>
      <c r="J13472"/>
      <c r="U13472" s="43"/>
      <c r="AE13472"/>
    </row>
    <row r="13473" spans="1:31">
      <c r="A13473">
        <v>32400</v>
      </c>
      <c r="B13473" t="s">
        <v>11901</v>
      </c>
      <c r="C13473" t="s">
        <v>33477</v>
      </c>
      <c r="D13473" t="s">
        <v>33476</v>
      </c>
      <c r="E13473"/>
      <c r="F13473"/>
      <c r="G13473"/>
      <c r="H13473"/>
      <c r="I13473"/>
      <c r="J13473"/>
      <c r="U13473" s="43"/>
      <c r="AE13473"/>
    </row>
    <row r="13474" spans="1:31">
      <c r="A13474">
        <v>32240</v>
      </c>
      <c r="B13474" t="s">
        <v>3536</v>
      </c>
      <c r="C13474" t="s">
        <v>33477</v>
      </c>
      <c r="D13474" t="s">
        <v>33482</v>
      </c>
      <c r="E13474"/>
      <c r="F13474"/>
      <c r="G13474"/>
      <c r="H13474"/>
      <c r="I13474"/>
      <c r="J13474"/>
      <c r="U13474" s="43"/>
      <c r="AE13474"/>
    </row>
    <row r="13475" spans="1:31">
      <c r="A13475">
        <v>32200</v>
      </c>
      <c r="B13475" t="s">
        <v>11433</v>
      </c>
      <c r="C13475" t="s">
        <v>33480</v>
      </c>
      <c r="D13475" t="s">
        <v>33476</v>
      </c>
      <c r="E13475"/>
      <c r="F13475"/>
      <c r="G13475"/>
      <c r="H13475"/>
      <c r="I13475"/>
      <c r="J13475"/>
      <c r="U13475" s="43"/>
      <c r="AE13475"/>
    </row>
    <row r="13476" spans="1:31">
      <c r="A13476">
        <v>32380</v>
      </c>
      <c r="B13476" t="s">
        <v>11902</v>
      </c>
      <c r="C13476" t="s">
        <v>33480</v>
      </c>
      <c r="D13476" t="s">
        <v>33476</v>
      </c>
      <c r="E13476"/>
      <c r="F13476"/>
      <c r="G13476"/>
      <c r="H13476"/>
      <c r="I13476"/>
      <c r="J13476"/>
      <c r="U13476" s="43"/>
      <c r="AE13476"/>
    </row>
    <row r="13477" spans="1:31">
      <c r="A13477">
        <v>32120</v>
      </c>
      <c r="B13477" t="s">
        <v>11437</v>
      </c>
      <c r="C13477" t="s">
        <v>33480</v>
      </c>
      <c r="D13477" t="s">
        <v>33476</v>
      </c>
      <c r="E13477"/>
      <c r="F13477"/>
      <c r="G13477"/>
      <c r="H13477"/>
      <c r="I13477"/>
      <c r="J13477"/>
      <c r="U13477" s="43"/>
      <c r="AE13477"/>
    </row>
    <row r="13478" spans="1:31">
      <c r="A13478">
        <v>32420</v>
      </c>
      <c r="B13478" t="s">
        <v>11903</v>
      </c>
      <c r="C13478" t="s">
        <v>33480</v>
      </c>
      <c r="D13478" t="s">
        <v>33476</v>
      </c>
      <c r="E13478"/>
      <c r="F13478"/>
      <c r="G13478"/>
      <c r="H13478"/>
      <c r="I13478"/>
      <c r="J13478"/>
      <c r="U13478" s="43"/>
      <c r="AE13478"/>
    </row>
    <row r="13479" spans="1:31">
      <c r="A13479">
        <v>32360</v>
      </c>
      <c r="B13479" t="s">
        <v>11904</v>
      </c>
      <c r="C13479" t="s">
        <v>33477</v>
      </c>
      <c r="D13479" t="s">
        <v>33476</v>
      </c>
      <c r="E13479"/>
      <c r="F13479"/>
      <c r="G13479"/>
      <c r="H13479"/>
      <c r="I13479"/>
      <c r="J13479"/>
      <c r="U13479" s="43"/>
      <c r="AE13479"/>
    </row>
    <row r="13480" spans="1:31">
      <c r="A13480">
        <v>32170</v>
      </c>
      <c r="B13480" t="s">
        <v>11905</v>
      </c>
      <c r="C13480" t="s">
        <v>33477</v>
      </c>
      <c r="D13480" t="s">
        <v>33476</v>
      </c>
      <c r="E13480"/>
      <c r="F13480"/>
      <c r="G13480"/>
      <c r="H13480"/>
      <c r="I13480"/>
      <c r="J13480"/>
      <c r="U13480" s="43"/>
      <c r="AE13480"/>
    </row>
    <row r="13481" spans="1:31">
      <c r="A13481">
        <v>32340</v>
      </c>
      <c r="B13481" t="s">
        <v>11906</v>
      </c>
      <c r="C13481" t="s">
        <v>33480</v>
      </c>
      <c r="D13481" t="s">
        <v>33482</v>
      </c>
      <c r="E13481"/>
      <c r="F13481"/>
      <c r="G13481"/>
      <c r="H13481"/>
      <c r="I13481"/>
      <c r="J13481"/>
      <c r="U13481" s="43"/>
      <c r="AE13481"/>
    </row>
    <row r="13482" spans="1:31">
      <c r="A13482">
        <v>32300</v>
      </c>
      <c r="B13482" t="s">
        <v>11907</v>
      </c>
      <c r="C13482" t="s">
        <v>33477</v>
      </c>
      <c r="D13482" t="s">
        <v>33476</v>
      </c>
      <c r="E13482"/>
      <c r="F13482"/>
      <c r="G13482"/>
      <c r="H13482"/>
      <c r="I13482"/>
      <c r="J13482"/>
      <c r="U13482" s="43"/>
      <c r="AE13482"/>
    </row>
    <row r="13483" spans="1:31">
      <c r="A13483">
        <v>32390</v>
      </c>
      <c r="B13483" t="s">
        <v>11908</v>
      </c>
      <c r="C13483" t="s">
        <v>33480</v>
      </c>
      <c r="D13483" t="s">
        <v>33476</v>
      </c>
      <c r="E13483"/>
      <c r="F13483"/>
      <c r="G13483"/>
      <c r="H13483"/>
      <c r="I13483"/>
      <c r="J13483"/>
      <c r="U13483" s="43"/>
      <c r="AE13483"/>
    </row>
    <row r="13484" spans="1:31">
      <c r="A13484">
        <v>32300</v>
      </c>
      <c r="B13484" t="s">
        <v>11909</v>
      </c>
      <c r="C13484" t="s">
        <v>33477</v>
      </c>
      <c r="D13484" t="s">
        <v>33476</v>
      </c>
      <c r="E13484"/>
      <c r="F13484"/>
      <c r="G13484"/>
      <c r="H13484"/>
      <c r="I13484"/>
      <c r="J13484"/>
      <c r="U13484" s="43"/>
      <c r="AE13484"/>
    </row>
    <row r="13485" spans="1:31">
      <c r="A13485">
        <v>32350</v>
      </c>
      <c r="B13485" t="s">
        <v>11910</v>
      </c>
      <c r="C13485" t="s">
        <v>33477</v>
      </c>
      <c r="D13485" t="s">
        <v>33476</v>
      </c>
      <c r="E13485"/>
      <c r="F13485"/>
      <c r="G13485"/>
      <c r="H13485"/>
      <c r="I13485"/>
      <c r="J13485"/>
      <c r="U13485" s="43"/>
      <c r="AE13485"/>
    </row>
    <row r="13486" spans="1:31">
      <c r="A13486">
        <v>32390</v>
      </c>
      <c r="B13486" t="s">
        <v>3179</v>
      </c>
      <c r="C13486" t="s">
        <v>33480</v>
      </c>
      <c r="D13486" t="s">
        <v>33476</v>
      </c>
      <c r="E13486"/>
      <c r="F13486"/>
      <c r="G13486"/>
      <c r="H13486"/>
      <c r="I13486"/>
      <c r="J13486"/>
      <c r="U13486" s="43"/>
      <c r="AE13486"/>
    </row>
    <row r="13487" spans="1:31">
      <c r="A13487">
        <v>32420</v>
      </c>
      <c r="B13487" t="s">
        <v>11911</v>
      </c>
      <c r="C13487" t="s">
        <v>33480</v>
      </c>
      <c r="D13487" t="s">
        <v>33476</v>
      </c>
      <c r="E13487"/>
      <c r="F13487"/>
      <c r="G13487"/>
      <c r="H13487"/>
      <c r="I13487"/>
      <c r="J13487"/>
      <c r="U13487" s="43"/>
      <c r="AE13487"/>
    </row>
    <row r="13488" spans="1:31">
      <c r="A13488">
        <v>32130</v>
      </c>
      <c r="B13488" t="s">
        <v>11912</v>
      </c>
      <c r="C13488" t="s">
        <v>33480</v>
      </c>
      <c r="D13488" t="s">
        <v>33476</v>
      </c>
      <c r="E13488"/>
      <c r="F13488"/>
      <c r="G13488"/>
      <c r="H13488"/>
      <c r="I13488"/>
      <c r="J13488"/>
      <c r="U13488" s="43"/>
      <c r="AE13488"/>
    </row>
    <row r="13489" spans="1:31">
      <c r="A13489">
        <v>32600</v>
      </c>
      <c r="B13489" t="s">
        <v>11913</v>
      </c>
      <c r="C13489" t="s">
        <v>33480</v>
      </c>
      <c r="D13489" t="s">
        <v>33476</v>
      </c>
      <c r="E13489"/>
      <c r="F13489"/>
      <c r="G13489"/>
      <c r="H13489"/>
      <c r="I13489"/>
      <c r="J13489"/>
      <c r="U13489" s="43"/>
      <c r="AE13489"/>
    </row>
    <row r="13490" spans="1:31">
      <c r="A13490">
        <v>32300</v>
      </c>
      <c r="B13490" t="s">
        <v>11914</v>
      </c>
      <c r="C13490" t="s">
        <v>33477</v>
      </c>
      <c r="D13490" t="s">
        <v>33476</v>
      </c>
      <c r="E13490"/>
      <c r="F13490"/>
      <c r="G13490"/>
      <c r="H13490"/>
      <c r="I13490"/>
      <c r="J13490"/>
      <c r="U13490" s="43"/>
      <c r="AE13490"/>
    </row>
    <row r="13491" spans="1:31">
      <c r="A13491">
        <v>32150</v>
      </c>
      <c r="B13491" t="s">
        <v>11916</v>
      </c>
      <c r="C13491" t="s">
        <v>33477</v>
      </c>
      <c r="D13491" t="s">
        <v>33476</v>
      </c>
      <c r="E13491"/>
      <c r="F13491"/>
      <c r="G13491"/>
      <c r="H13491"/>
      <c r="I13491"/>
      <c r="J13491"/>
      <c r="U13491" s="43"/>
      <c r="AE13491"/>
    </row>
    <row r="13492" spans="1:31">
      <c r="A13492">
        <v>32300</v>
      </c>
      <c r="B13492" t="s">
        <v>11917</v>
      </c>
      <c r="C13492" t="s">
        <v>33477</v>
      </c>
      <c r="D13492" t="s">
        <v>33476</v>
      </c>
      <c r="E13492"/>
      <c r="F13492"/>
      <c r="G13492"/>
      <c r="H13492"/>
      <c r="I13492"/>
      <c r="J13492"/>
      <c r="U13492" s="43"/>
      <c r="AE13492"/>
    </row>
    <row r="13493" spans="1:31">
      <c r="A13493">
        <v>32260</v>
      </c>
      <c r="B13493" t="s">
        <v>11918</v>
      </c>
      <c r="C13493" t="s">
        <v>33477</v>
      </c>
      <c r="D13493" t="s">
        <v>33476</v>
      </c>
      <c r="E13493"/>
      <c r="F13493"/>
      <c r="G13493"/>
      <c r="H13493"/>
      <c r="I13493"/>
      <c r="J13493"/>
      <c r="U13493" s="43"/>
      <c r="AE13493"/>
    </row>
    <row r="13494" spans="1:31">
      <c r="A13494">
        <v>32260</v>
      </c>
      <c r="B13494" t="s">
        <v>11919</v>
      </c>
      <c r="C13494" t="s">
        <v>33477</v>
      </c>
      <c r="D13494" t="s">
        <v>33476</v>
      </c>
      <c r="E13494"/>
      <c r="F13494"/>
      <c r="G13494"/>
      <c r="H13494"/>
      <c r="I13494"/>
      <c r="J13494"/>
      <c r="U13494" s="43"/>
      <c r="AE13494"/>
    </row>
    <row r="13495" spans="1:31">
      <c r="A13495">
        <v>32490</v>
      </c>
      <c r="B13495" t="s">
        <v>11920</v>
      </c>
      <c r="C13495" t="s">
        <v>33480</v>
      </c>
      <c r="D13495" t="s">
        <v>33476</v>
      </c>
      <c r="E13495"/>
      <c r="F13495"/>
      <c r="G13495"/>
      <c r="H13495"/>
      <c r="I13495"/>
      <c r="J13495"/>
      <c r="U13495" s="43"/>
      <c r="AE13495"/>
    </row>
    <row r="13496" spans="1:31">
      <c r="A13496">
        <v>32120</v>
      </c>
      <c r="B13496" t="s">
        <v>11921</v>
      </c>
      <c r="C13496" t="s">
        <v>33480</v>
      </c>
      <c r="D13496" t="s">
        <v>33476</v>
      </c>
      <c r="E13496"/>
      <c r="F13496"/>
      <c r="G13496"/>
      <c r="H13496"/>
      <c r="I13496"/>
      <c r="J13496"/>
      <c r="U13496" s="43"/>
      <c r="AE13496"/>
    </row>
    <row r="13497" spans="1:31">
      <c r="A13497">
        <v>32220</v>
      </c>
      <c r="B13497" t="s">
        <v>11922</v>
      </c>
      <c r="C13497" t="s">
        <v>33480</v>
      </c>
      <c r="D13497" t="s">
        <v>33476</v>
      </c>
      <c r="E13497"/>
      <c r="F13497"/>
      <c r="G13497"/>
      <c r="H13497"/>
      <c r="I13497"/>
      <c r="J13497"/>
      <c r="U13497" s="43"/>
      <c r="AE13497"/>
    </row>
    <row r="13498" spans="1:31">
      <c r="A13498">
        <v>32240</v>
      </c>
      <c r="B13498" t="s">
        <v>11923</v>
      </c>
      <c r="C13498" t="s">
        <v>33477</v>
      </c>
      <c r="D13498" t="s">
        <v>33482</v>
      </c>
      <c r="E13498"/>
      <c r="F13498"/>
      <c r="G13498"/>
      <c r="H13498"/>
      <c r="I13498"/>
      <c r="J13498"/>
      <c r="U13498" s="43"/>
      <c r="AE13498"/>
    </row>
    <row r="13499" spans="1:31">
      <c r="A13499">
        <v>32140</v>
      </c>
      <c r="B13499" t="s">
        <v>11924</v>
      </c>
      <c r="C13499" t="s">
        <v>33477</v>
      </c>
      <c r="D13499" t="s">
        <v>33476</v>
      </c>
      <c r="E13499"/>
      <c r="F13499"/>
      <c r="G13499"/>
      <c r="H13499"/>
      <c r="I13499"/>
      <c r="J13499"/>
      <c r="U13499" s="43"/>
      <c r="AE13499"/>
    </row>
    <row r="13500" spans="1:31">
      <c r="A13500">
        <v>32230</v>
      </c>
      <c r="B13500" t="s">
        <v>11925</v>
      </c>
      <c r="C13500" t="s">
        <v>33477</v>
      </c>
      <c r="D13500" t="s">
        <v>33476</v>
      </c>
      <c r="E13500"/>
      <c r="F13500"/>
      <c r="G13500"/>
      <c r="H13500"/>
      <c r="I13500"/>
      <c r="J13500"/>
      <c r="U13500" s="43"/>
      <c r="AE13500"/>
    </row>
    <row r="13501" spans="1:31">
      <c r="A13501">
        <v>32240</v>
      </c>
      <c r="B13501" t="s">
        <v>11926</v>
      </c>
      <c r="C13501" t="s">
        <v>33477</v>
      </c>
      <c r="D13501" t="s">
        <v>33482</v>
      </c>
      <c r="E13501"/>
      <c r="F13501"/>
      <c r="G13501"/>
      <c r="H13501"/>
      <c r="I13501"/>
      <c r="J13501"/>
      <c r="U13501" s="43"/>
      <c r="AE13501"/>
    </row>
    <row r="13502" spans="1:31">
      <c r="A13502">
        <v>32170</v>
      </c>
      <c r="B13502" t="s">
        <v>11927</v>
      </c>
      <c r="C13502" t="s">
        <v>33477</v>
      </c>
      <c r="D13502" t="s">
        <v>33476</v>
      </c>
      <c r="E13502"/>
      <c r="F13502"/>
      <c r="G13502"/>
      <c r="H13502"/>
      <c r="I13502"/>
      <c r="J13502"/>
      <c r="U13502" s="43"/>
      <c r="AE13502"/>
    </row>
    <row r="13503" spans="1:31">
      <c r="A13503">
        <v>32220</v>
      </c>
      <c r="B13503" t="s">
        <v>11928</v>
      </c>
      <c r="C13503" t="s">
        <v>33480</v>
      </c>
      <c r="D13503" t="s">
        <v>33476</v>
      </c>
      <c r="E13503"/>
      <c r="F13503"/>
      <c r="G13503"/>
      <c r="H13503"/>
      <c r="I13503"/>
      <c r="J13503"/>
      <c r="U13503" s="43"/>
      <c r="AE13503"/>
    </row>
    <row r="13504" spans="1:31">
      <c r="A13504">
        <v>32220</v>
      </c>
      <c r="B13504" t="s">
        <v>11929</v>
      </c>
      <c r="C13504" t="s">
        <v>33480</v>
      </c>
      <c r="D13504" t="s">
        <v>33476</v>
      </c>
      <c r="E13504"/>
      <c r="F13504"/>
      <c r="G13504"/>
      <c r="H13504"/>
      <c r="I13504"/>
      <c r="J13504"/>
      <c r="U13504" s="43"/>
      <c r="AE13504"/>
    </row>
    <row r="13505" spans="1:31">
      <c r="A13505">
        <v>32300</v>
      </c>
      <c r="B13505" t="s">
        <v>3184</v>
      </c>
      <c r="C13505" t="s">
        <v>33477</v>
      </c>
      <c r="D13505" t="s">
        <v>33476</v>
      </c>
      <c r="E13505"/>
      <c r="F13505"/>
      <c r="G13505"/>
      <c r="H13505"/>
      <c r="I13505"/>
      <c r="J13505"/>
      <c r="U13505" s="43"/>
      <c r="AE13505"/>
    </row>
    <row r="13506" spans="1:31">
      <c r="A13506">
        <v>32810</v>
      </c>
      <c r="B13506" t="s">
        <v>11930</v>
      </c>
      <c r="C13506" t="s">
        <v>33480</v>
      </c>
      <c r="D13506" t="s">
        <v>33476</v>
      </c>
      <c r="E13506"/>
      <c r="F13506"/>
      <c r="G13506"/>
      <c r="H13506"/>
      <c r="I13506"/>
      <c r="J13506"/>
      <c r="U13506" s="43"/>
      <c r="AE13506"/>
    </row>
    <row r="13507" spans="1:31">
      <c r="A13507">
        <v>32140</v>
      </c>
      <c r="B13507" t="s">
        <v>11931</v>
      </c>
      <c r="C13507" t="s">
        <v>33477</v>
      </c>
      <c r="D13507" t="s">
        <v>33476</v>
      </c>
      <c r="E13507"/>
      <c r="F13507"/>
      <c r="G13507"/>
      <c r="H13507"/>
      <c r="I13507"/>
      <c r="J13507"/>
      <c r="U13507" s="43"/>
      <c r="AE13507"/>
    </row>
    <row r="13508" spans="1:31">
      <c r="A13508">
        <v>32170</v>
      </c>
      <c r="B13508" t="s">
        <v>11932</v>
      </c>
      <c r="C13508" t="s">
        <v>33477</v>
      </c>
      <c r="D13508" t="s">
        <v>33476</v>
      </c>
      <c r="E13508"/>
      <c r="F13508"/>
      <c r="G13508"/>
      <c r="H13508"/>
      <c r="I13508"/>
      <c r="J13508"/>
      <c r="U13508" s="43"/>
      <c r="AE13508"/>
    </row>
    <row r="13509" spans="1:31">
      <c r="A13509">
        <v>32550</v>
      </c>
      <c r="B13509" t="s">
        <v>11933</v>
      </c>
      <c r="C13509" t="s">
        <v>33480</v>
      </c>
      <c r="D13509" t="s">
        <v>33476</v>
      </c>
      <c r="E13509"/>
      <c r="F13509"/>
      <c r="G13509"/>
      <c r="H13509"/>
      <c r="I13509"/>
      <c r="J13509"/>
      <c r="U13509" s="43"/>
      <c r="AE13509"/>
    </row>
    <row r="13510" spans="1:31">
      <c r="A13510">
        <v>32730</v>
      </c>
      <c r="B13510" t="s">
        <v>11934</v>
      </c>
      <c r="C13510" t="s">
        <v>33477</v>
      </c>
      <c r="D13510" t="s">
        <v>33482</v>
      </c>
      <c r="E13510"/>
      <c r="F13510"/>
      <c r="G13510"/>
      <c r="H13510"/>
      <c r="I13510"/>
      <c r="J13510"/>
      <c r="U13510" s="43"/>
      <c r="AE13510"/>
    </row>
    <row r="13511" spans="1:31">
      <c r="A13511">
        <v>32220</v>
      </c>
      <c r="B13511" t="s">
        <v>11935</v>
      </c>
      <c r="C13511" t="s">
        <v>33480</v>
      </c>
      <c r="D13511" t="s">
        <v>33476</v>
      </c>
      <c r="E13511"/>
      <c r="F13511"/>
      <c r="G13511"/>
      <c r="H13511"/>
      <c r="I13511"/>
      <c r="J13511"/>
      <c r="U13511" s="43"/>
      <c r="AE13511"/>
    </row>
    <row r="13512" spans="1:31">
      <c r="A13512">
        <v>32320</v>
      </c>
      <c r="B13512" t="s">
        <v>11936</v>
      </c>
      <c r="C13512" t="s">
        <v>33477</v>
      </c>
      <c r="D13512" t="s">
        <v>33476</v>
      </c>
      <c r="E13512"/>
      <c r="F13512"/>
      <c r="G13512"/>
      <c r="H13512"/>
      <c r="I13512"/>
      <c r="J13512"/>
      <c r="U13512" s="43"/>
      <c r="AE13512"/>
    </row>
    <row r="13513" spans="1:31">
      <c r="A13513">
        <v>32390</v>
      </c>
      <c r="B13513" t="s">
        <v>11937</v>
      </c>
      <c r="C13513" t="s">
        <v>33480</v>
      </c>
      <c r="D13513" t="s">
        <v>33476</v>
      </c>
      <c r="E13513"/>
      <c r="F13513"/>
      <c r="G13513"/>
      <c r="H13513"/>
      <c r="I13513"/>
      <c r="J13513"/>
      <c r="U13513" s="43"/>
      <c r="AE13513"/>
    </row>
    <row r="13514" spans="1:31">
      <c r="A13514">
        <v>32420</v>
      </c>
      <c r="B13514" t="s">
        <v>11938</v>
      </c>
      <c r="C13514" t="s">
        <v>33480</v>
      </c>
      <c r="D13514" t="s">
        <v>33476</v>
      </c>
      <c r="E13514"/>
      <c r="F13514"/>
      <c r="G13514"/>
      <c r="H13514"/>
      <c r="I13514"/>
      <c r="J13514"/>
      <c r="U13514" s="43"/>
      <c r="AE13514"/>
    </row>
    <row r="13515" spans="1:31">
      <c r="A13515">
        <v>32200</v>
      </c>
      <c r="B13515" t="s">
        <v>11939</v>
      </c>
      <c r="C13515" t="s">
        <v>33480</v>
      </c>
      <c r="D13515" t="s">
        <v>33476</v>
      </c>
      <c r="E13515"/>
      <c r="F13515"/>
      <c r="G13515"/>
      <c r="H13515"/>
      <c r="I13515"/>
      <c r="J13515"/>
      <c r="U13515" s="43"/>
      <c r="AE13515"/>
    </row>
    <row r="13516" spans="1:31">
      <c r="A13516">
        <v>32220</v>
      </c>
      <c r="B13516" t="s">
        <v>10961</v>
      </c>
      <c r="C13516" t="s">
        <v>33480</v>
      </c>
      <c r="D13516" t="s">
        <v>33476</v>
      </c>
      <c r="E13516"/>
      <c r="F13516"/>
      <c r="G13516"/>
      <c r="H13516"/>
      <c r="I13516"/>
      <c r="J13516"/>
      <c r="U13516" s="43"/>
      <c r="AE13516"/>
    </row>
    <row r="13517" spans="1:31">
      <c r="A13517">
        <v>32250</v>
      </c>
      <c r="B13517" t="s">
        <v>11940</v>
      </c>
      <c r="C13517" t="s">
        <v>33477</v>
      </c>
      <c r="D13517" t="s">
        <v>33482</v>
      </c>
      <c r="E13517"/>
      <c r="F13517"/>
      <c r="G13517"/>
      <c r="H13517"/>
      <c r="I13517"/>
      <c r="J13517"/>
      <c r="U13517" s="43"/>
      <c r="AE13517"/>
    </row>
    <row r="13518" spans="1:31">
      <c r="A13518">
        <v>32240</v>
      </c>
      <c r="B13518" t="s">
        <v>11941</v>
      </c>
      <c r="C13518" t="s">
        <v>33477</v>
      </c>
      <c r="D13518" t="s">
        <v>33482</v>
      </c>
      <c r="E13518"/>
      <c r="F13518"/>
      <c r="G13518"/>
      <c r="H13518"/>
      <c r="I13518"/>
      <c r="J13518"/>
      <c r="U13518" s="43"/>
      <c r="AE13518"/>
    </row>
    <row r="13519" spans="1:31">
      <c r="A13519">
        <v>32330</v>
      </c>
      <c r="B13519" t="s">
        <v>11942</v>
      </c>
      <c r="C13519" t="s">
        <v>33477</v>
      </c>
      <c r="D13519" t="s">
        <v>33476</v>
      </c>
      <c r="E13519"/>
      <c r="F13519"/>
      <c r="G13519"/>
      <c r="H13519"/>
      <c r="I13519"/>
      <c r="J13519"/>
      <c r="U13519" s="43"/>
      <c r="AE13519"/>
    </row>
    <row r="13520" spans="1:31">
      <c r="A13520">
        <v>32300</v>
      </c>
      <c r="B13520" t="s">
        <v>11943</v>
      </c>
      <c r="C13520" t="s">
        <v>33477</v>
      </c>
      <c r="D13520" t="s">
        <v>33476</v>
      </c>
      <c r="E13520"/>
      <c r="F13520"/>
      <c r="G13520"/>
      <c r="H13520"/>
      <c r="I13520"/>
      <c r="J13520"/>
      <c r="U13520" s="43"/>
      <c r="AE13520"/>
    </row>
    <row r="13521" spans="1:31">
      <c r="A13521">
        <v>32190</v>
      </c>
      <c r="B13521" t="s">
        <v>11944</v>
      </c>
      <c r="C13521" t="s">
        <v>33477</v>
      </c>
      <c r="D13521" t="s">
        <v>33476</v>
      </c>
      <c r="E13521"/>
      <c r="F13521"/>
      <c r="G13521"/>
      <c r="H13521"/>
      <c r="I13521"/>
      <c r="J13521"/>
      <c r="U13521" s="43"/>
      <c r="AE13521"/>
    </row>
    <row r="13522" spans="1:31">
      <c r="A13522">
        <v>32130</v>
      </c>
      <c r="B13522" t="s">
        <v>11945</v>
      </c>
      <c r="C13522" t="s">
        <v>33480</v>
      </c>
      <c r="D13522" t="s">
        <v>33476</v>
      </c>
      <c r="E13522"/>
      <c r="F13522"/>
      <c r="G13522"/>
      <c r="H13522"/>
      <c r="I13522"/>
      <c r="J13522"/>
      <c r="U13522" s="43"/>
      <c r="AE13522"/>
    </row>
    <row r="13523" spans="1:31">
      <c r="A13523">
        <v>32110</v>
      </c>
      <c r="B13523" t="s">
        <v>11946</v>
      </c>
      <c r="C13523" t="s">
        <v>33477</v>
      </c>
      <c r="D13523" t="s">
        <v>33476</v>
      </c>
      <c r="E13523"/>
      <c r="F13523"/>
      <c r="G13523"/>
      <c r="H13523"/>
      <c r="I13523"/>
      <c r="J13523"/>
      <c r="U13523" s="43"/>
      <c r="AE13523"/>
    </row>
    <row r="13524" spans="1:31">
      <c r="A13524">
        <v>32130</v>
      </c>
      <c r="B13524" t="s">
        <v>11947</v>
      </c>
      <c r="C13524" t="s">
        <v>33480</v>
      </c>
      <c r="D13524" t="s">
        <v>33476</v>
      </c>
      <c r="E13524"/>
      <c r="F13524"/>
      <c r="G13524"/>
      <c r="H13524"/>
      <c r="I13524"/>
      <c r="J13524"/>
      <c r="U13524" s="43"/>
      <c r="AE13524"/>
    </row>
    <row r="13525" spans="1:31">
      <c r="A13525">
        <v>32270</v>
      </c>
      <c r="B13525" t="s">
        <v>11948</v>
      </c>
      <c r="C13525" t="s">
        <v>33480</v>
      </c>
      <c r="D13525" t="s">
        <v>33476</v>
      </c>
      <c r="E13525"/>
      <c r="F13525"/>
      <c r="G13525"/>
      <c r="H13525"/>
      <c r="I13525"/>
      <c r="J13525"/>
      <c r="U13525" s="43"/>
      <c r="AE13525"/>
    </row>
    <row r="13526" spans="1:31">
      <c r="A13526">
        <v>32800</v>
      </c>
      <c r="B13526" t="s">
        <v>11949</v>
      </c>
      <c r="C13526" t="s">
        <v>33477</v>
      </c>
      <c r="D13526" t="s">
        <v>33476</v>
      </c>
      <c r="E13526"/>
      <c r="F13526"/>
      <c r="G13526"/>
      <c r="H13526"/>
      <c r="I13526"/>
      <c r="J13526"/>
      <c r="U13526" s="43"/>
      <c r="AE13526"/>
    </row>
    <row r="13527" spans="1:31">
      <c r="A13527">
        <v>32260</v>
      </c>
      <c r="B13527" t="s">
        <v>11950</v>
      </c>
      <c r="C13527" t="s">
        <v>33477</v>
      </c>
      <c r="D13527" t="s">
        <v>33476</v>
      </c>
      <c r="E13527"/>
      <c r="F13527"/>
      <c r="G13527"/>
      <c r="H13527"/>
      <c r="I13527"/>
      <c r="J13527"/>
      <c r="U13527" s="43"/>
      <c r="AE13527"/>
    </row>
    <row r="13528" spans="1:31">
      <c r="A13528">
        <v>32350</v>
      </c>
      <c r="B13528" t="s">
        <v>11951</v>
      </c>
      <c r="C13528" t="s">
        <v>33477</v>
      </c>
      <c r="D13528" t="s">
        <v>33476</v>
      </c>
      <c r="E13528"/>
      <c r="F13528"/>
      <c r="G13528"/>
      <c r="H13528"/>
      <c r="I13528"/>
      <c r="J13528"/>
      <c r="U13528" s="43"/>
      <c r="AE13528"/>
    </row>
    <row r="13529" spans="1:31">
      <c r="A13529">
        <v>32260</v>
      </c>
      <c r="B13529" t="s">
        <v>11952</v>
      </c>
      <c r="C13529" t="s">
        <v>33477</v>
      </c>
      <c r="D13529" t="s">
        <v>33476</v>
      </c>
      <c r="E13529"/>
      <c r="F13529"/>
      <c r="G13529"/>
      <c r="H13529"/>
      <c r="I13529"/>
      <c r="J13529"/>
      <c r="U13529" s="43"/>
      <c r="AE13529"/>
    </row>
    <row r="13530" spans="1:31">
      <c r="A13530">
        <v>32230</v>
      </c>
      <c r="B13530" t="s">
        <v>11953</v>
      </c>
      <c r="C13530" t="s">
        <v>33477</v>
      </c>
      <c r="D13530" t="s">
        <v>33476</v>
      </c>
      <c r="E13530"/>
      <c r="F13530"/>
      <c r="G13530"/>
      <c r="H13530"/>
      <c r="I13530"/>
      <c r="J13530"/>
      <c r="U13530" s="43"/>
      <c r="AE13530"/>
    </row>
    <row r="13531" spans="1:31">
      <c r="A13531">
        <v>32140</v>
      </c>
      <c r="B13531" t="s">
        <v>11954</v>
      </c>
      <c r="C13531" t="s">
        <v>33477</v>
      </c>
      <c r="D13531" t="s">
        <v>33476</v>
      </c>
      <c r="E13531"/>
      <c r="F13531"/>
      <c r="G13531"/>
      <c r="H13531"/>
      <c r="I13531"/>
      <c r="J13531"/>
      <c r="U13531" s="43"/>
      <c r="AE13531"/>
    </row>
    <row r="13532" spans="1:31">
      <c r="A13532">
        <v>32110</v>
      </c>
      <c r="B13532" t="s">
        <v>11955</v>
      </c>
      <c r="C13532" t="s">
        <v>33477</v>
      </c>
      <c r="D13532" t="s">
        <v>33476</v>
      </c>
      <c r="E13532"/>
      <c r="F13532"/>
      <c r="G13532"/>
      <c r="H13532"/>
      <c r="I13532"/>
      <c r="J13532"/>
      <c r="U13532" s="43"/>
      <c r="AE13532"/>
    </row>
    <row r="13533" spans="1:31">
      <c r="A13533">
        <v>32500</v>
      </c>
      <c r="B13533" t="s">
        <v>11956</v>
      </c>
      <c r="C13533" t="s">
        <v>33480</v>
      </c>
      <c r="D13533" t="s">
        <v>33476</v>
      </c>
      <c r="E13533"/>
      <c r="F13533"/>
      <c r="G13533"/>
      <c r="H13533"/>
      <c r="I13533"/>
      <c r="J13533"/>
      <c r="U13533" s="43"/>
      <c r="AE13533"/>
    </row>
    <row r="13534" spans="1:31">
      <c r="A13534">
        <v>32550</v>
      </c>
      <c r="B13534" t="s">
        <v>11957</v>
      </c>
      <c r="C13534" t="s">
        <v>33480</v>
      </c>
      <c r="D13534" t="s">
        <v>33476</v>
      </c>
      <c r="E13534"/>
      <c r="F13534"/>
      <c r="G13534"/>
      <c r="H13534"/>
      <c r="I13534"/>
      <c r="J13534"/>
      <c r="U13534" s="43"/>
      <c r="AE13534"/>
    </row>
    <row r="13535" spans="1:31">
      <c r="A13535">
        <v>32130</v>
      </c>
      <c r="B13535" t="s">
        <v>11958</v>
      </c>
      <c r="C13535" t="s">
        <v>33480</v>
      </c>
      <c r="D13535" t="s">
        <v>33476</v>
      </c>
      <c r="E13535"/>
      <c r="F13535"/>
      <c r="G13535"/>
      <c r="H13535"/>
      <c r="I13535"/>
      <c r="J13535"/>
      <c r="U13535" s="43"/>
      <c r="AE13535"/>
    </row>
    <row r="13536" spans="1:31">
      <c r="A13536">
        <v>32420</v>
      </c>
      <c r="B13536" t="s">
        <v>11959</v>
      </c>
      <c r="C13536" t="s">
        <v>33480</v>
      </c>
      <c r="D13536" t="s">
        <v>33476</v>
      </c>
      <c r="E13536"/>
      <c r="F13536"/>
      <c r="G13536"/>
      <c r="H13536"/>
      <c r="I13536"/>
      <c r="J13536"/>
      <c r="U13536" s="43"/>
      <c r="AE13536"/>
    </row>
    <row r="13537" spans="1:31">
      <c r="A13537">
        <v>32460</v>
      </c>
      <c r="B13537" t="s">
        <v>11960</v>
      </c>
      <c r="C13537" t="s">
        <v>33477</v>
      </c>
      <c r="D13537" t="s">
        <v>33482</v>
      </c>
      <c r="E13537"/>
      <c r="F13537"/>
      <c r="G13537"/>
      <c r="H13537"/>
      <c r="I13537"/>
      <c r="J13537"/>
      <c r="U13537" s="43"/>
      <c r="AE13537"/>
    </row>
    <row r="13538" spans="1:31">
      <c r="A13538">
        <v>32700</v>
      </c>
      <c r="B13538" t="s">
        <v>11961</v>
      </c>
      <c r="C13538" t="s">
        <v>33480</v>
      </c>
      <c r="D13538" t="s">
        <v>203</v>
      </c>
      <c r="E13538"/>
      <c r="F13538"/>
      <c r="G13538"/>
      <c r="H13538"/>
      <c r="I13538"/>
      <c r="J13538"/>
      <c r="U13538" s="43"/>
      <c r="AE13538"/>
    </row>
    <row r="13539" spans="1:31">
      <c r="A13539">
        <v>32550</v>
      </c>
      <c r="B13539" t="s">
        <v>11962</v>
      </c>
      <c r="C13539" t="s">
        <v>33480</v>
      </c>
      <c r="D13539" t="s">
        <v>33476</v>
      </c>
      <c r="E13539"/>
      <c r="F13539"/>
      <c r="G13539"/>
      <c r="H13539"/>
      <c r="I13539"/>
      <c r="J13539"/>
      <c r="U13539" s="43"/>
      <c r="AE13539"/>
    </row>
    <row r="13540" spans="1:31">
      <c r="A13540">
        <v>32380</v>
      </c>
      <c r="B13540" t="s">
        <v>11963</v>
      </c>
      <c r="C13540" t="s">
        <v>33480</v>
      </c>
      <c r="D13540" t="s">
        <v>33476</v>
      </c>
      <c r="E13540"/>
      <c r="F13540"/>
      <c r="G13540"/>
      <c r="H13540"/>
      <c r="I13540"/>
      <c r="J13540"/>
      <c r="U13540" s="43"/>
      <c r="AE13540"/>
    </row>
    <row r="13541" spans="1:31">
      <c r="A13541">
        <v>32340</v>
      </c>
      <c r="B13541" t="s">
        <v>11964</v>
      </c>
      <c r="C13541" t="s">
        <v>33480</v>
      </c>
      <c r="D13541" t="s">
        <v>33482</v>
      </c>
      <c r="E13541"/>
      <c r="F13541"/>
      <c r="G13541"/>
      <c r="H13541"/>
      <c r="I13541"/>
      <c r="J13541"/>
      <c r="U13541" s="43"/>
      <c r="AE13541"/>
    </row>
    <row r="13542" spans="1:31">
      <c r="A13542">
        <v>32320</v>
      </c>
      <c r="B13542" t="s">
        <v>11965</v>
      </c>
      <c r="C13542" t="s">
        <v>33477</v>
      </c>
      <c r="D13542" t="s">
        <v>33476</v>
      </c>
      <c r="E13542"/>
      <c r="F13542"/>
      <c r="G13542"/>
      <c r="H13542"/>
      <c r="I13542"/>
      <c r="J13542"/>
      <c r="U13542" s="43"/>
      <c r="AE13542"/>
    </row>
    <row r="13543" spans="1:31">
      <c r="A13543">
        <v>32360</v>
      </c>
      <c r="B13543" t="s">
        <v>11966</v>
      </c>
      <c r="C13543" t="s">
        <v>33477</v>
      </c>
      <c r="D13543" t="s">
        <v>33476</v>
      </c>
      <c r="E13543"/>
      <c r="F13543"/>
      <c r="G13543"/>
      <c r="H13543"/>
      <c r="I13543"/>
      <c r="J13543"/>
      <c r="U13543" s="43"/>
      <c r="AE13543"/>
    </row>
    <row r="13544" spans="1:31">
      <c r="A13544">
        <v>32230</v>
      </c>
      <c r="B13544" t="s">
        <v>11967</v>
      </c>
      <c r="C13544" t="s">
        <v>33477</v>
      </c>
      <c r="D13544" t="s">
        <v>33476</v>
      </c>
      <c r="E13544"/>
      <c r="F13544"/>
      <c r="G13544"/>
      <c r="H13544"/>
      <c r="I13544"/>
      <c r="J13544"/>
      <c r="U13544" s="43"/>
      <c r="AE13544"/>
    </row>
    <row r="13545" spans="1:31">
      <c r="A13545">
        <v>32500</v>
      </c>
      <c r="B13545" t="s">
        <v>11968</v>
      </c>
      <c r="C13545" t="s">
        <v>33480</v>
      </c>
      <c r="D13545" t="s">
        <v>33476</v>
      </c>
      <c r="E13545"/>
      <c r="F13545"/>
      <c r="G13545"/>
      <c r="H13545"/>
      <c r="I13545"/>
      <c r="J13545"/>
      <c r="U13545" s="43"/>
      <c r="AE13545"/>
    </row>
    <row r="13546" spans="1:31">
      <c r="A13546">
        <v>32160</v>
      </c>
      <c r="B13546" t="s">
        <v>4327</v>
      </c>
      <c r="C13546" t="s">
        <v>33477</v>
      </c>
      <c r="D13546" t="s">
        <v>33476</v>
      </c>
      <c r="E13546"/>
      <c r="F13546"/>
      <c r="G13546"/>
      <c r="H13546"/>
      <c r="I13546"/>
      <c r="J13546"/>
      <c r="U13546" s="43"/>
      <c r="AE13546"/>
    </row>
    <row r="13547" spans="1:31">
      <c r="A13547">
        <v>32340</v>
      </c>
      <c r="B13547" t="s">
        <v>11969</v>
      </c>
      <c r="C13547" t="s">
        <v>33480</v>
      </c>
      <c r="D13547" t="s">
        <v>33482</v>
      </c>
      <c r="E13547"/>
      <c r="F13547"/>
      <c r="G13547"/>
      <c r="H13547"/>
      <c r="I13547"/>
      <c r="J13547"/>
      <c r="U13547" s="43"/>
      <c r="AE13547"/>
    </row>
    <row r="13548" spans="1:31">
      <c r="A13548">
        <v>32130</v>
      </c>
      <c r="B13548" t="s">
        <v>11526</v>
      </c>
      <c r="C13548" t="s">
        <v>33480</v>
      </c>
      <c r="D13548" t="s">
        <v>33476</v>
      </c>
      <c r="E13548"/>
      <c r="F13548"/>
      <c r="G13548"/>
      <c r="H13548"/>
      <c r="I13548"/>
      <c r="J13548"/>
      <c r="U13548" s="43"/>
      <c r="AE13548"/>
    </row>
    <row r="13549" spans="1:31">
      <c r="A13549">
        <v>32130</v>
      </c>
      <c r="B13549" t="s">
        <v>11970</v>
      </c>
      <c r="C13549" t="s">
        <v>33480</v>
      </c>
      <c r="D13549" t="s">
        <v>33476</v>
      </c>
      <c r="E13549"/>
      <c r="F13549"/>
      <c r="G13549"/>
      <c r="H13549"/>
      <c r="I13549"/>
      <c r="J13549"/>
      <c r="U13549" s="43"/>
      <c r="AE13549"/>
    </row>
    <row r="13550" spans="1:31">
      <c r="A13550">
        <v>32300</v>
      </c>
      <c r="B13550" t="s">
        <v>11971</v>
      </c>
      <c r="C13550" t="s">
        <v>33477</v>
      </c>
      <c r="D13550" t="s">
        <v>33476</v>
      </c>
      <c r="E13550"/>
      <c r="F13550"/>
      <c r="G13550"/>
      <c r="H13550"/>
      <c r="I13550"/>
      <c r="J13550"/>
      <c r="U13550" s="43"/>
      <c r="AE13550"/>
    </row>
    <row r="13551" spans="1:31">
      <c r="A13551">
        <v>32300</v>
      </c>
      <c r="B13551" t="s">
        <v>11972</v>
      </c>
      <c r="C13551" t="s">
        <v>33477</v>
      </c>
      <c r="D13551" t="s">
        <v>33476</v>
      </c>
      <c r="E13551"/>
      <c r="F13551"/>
      <c r="G13551"/>
      <c r="H13551"/>
      <c r="I13551"/>
      <c r="J13551"/>
      <c r="U13551" s="43"/>
      <c r="AE13551"/>
    </row>
    <row r="13552" spans="1:31">
      <c r="A13552">
        <v>32290</v>
      </c>
      <c r="B13552" t="s">
        <v>11973</v>
      </c>
      <c r="C13552" t="s">
        <v>33477</v>
      </c>
      <c r="D13552" t="s">
        <v>33476</v>
      </c>
      <c r="E13552"/>
      <c r="F13552"/>
      <c r="G13552"/>
      <c r="H13552"/>
      <c r="I13552"/>
      <c r="J13552"/>
      <c r="U13552" s="43"/>
      <c r="AE13552"/>
    </row>
    <row r="13553" spans="1:31">
      <c r="A13553">
        <v>32320</v>
      </c>
      <c r="B13553" t="s">
        <v>11974</v>
      </c>
      <c r="C13553" t="s">
        <v>33477</v>
      </c>
      <c r="D13553" t="s">
        <v>33476</v>
      </c>
      <c r="E13553"/>
      <c r="F13553"/>
      <c r="G13553"/>
      <c r="H13553"/>
      <c r="I13553"/>
      <c r="J13553"/>
      <c r="U13553" s="43"/>
      <c r="AE13553"/>
    </row>
    <row r="13554" spans="1:31">
      <c r="A13554">
        <v>32260</v>
      </c>
      <c r="B13554" t="s">
        <v>11975</v>
      </c>
      <c r="C13554" t="s">
        <v>33477</v>
      </c>
      <c r="D13554" t="s">
        <v>33476</v>
      </c>
      <c r="E13554"/>
      <c r="F13554"/>
      <c r="G13554"/>
      <c r="H13554"/>
      <c r="I13554"/>
      <c r="J13554"/>
      <c r="U13554" s="43"/>
      <c r="AE13554"/>
    </row>
    <row r="13555" spans="1:31">
      <c r="A13555">
        <v>32480</v>
      </c>
      <c r="B13555" t="s">
        <v>11976</v>
      </c>
      <c r="C13555" t="s">
        <v>33477</v>
      </c>
      <c r="D13555" t="s">
        <v>33476</v>
      </c>
      <c r="E13555"/>
      <c r="F13555"/>
      <c r="G13555"/>
      <c r="H13555"/>
      <c r="I13555"/>
      <c r="J13555"/>
      <c r="U13555" s="43"/>
      <c r="AE13555"/>
    </row>
    <row r="13556" spans="1:31">
      <c r="A13556">
        <v>32390</v>
      </c>
      <c r="B13556" t="s">
        <v>11977</v>
      </c>
      <c r="C13556" t="s">
        <v>33480</v>
      </c>
      <c r="D13556" t="s">
        <v>33476</v>
      </c>
      <c r="E13556"/>
      <c r="F13556"/>
      <c r="G13556"/>
      <c r="H13556"/>
      <c r="I13556"/>
      <c r="J13556"/>
      <c r="U13556" s="43"/>
      <c r="AE13556"/>
    </row>
    <row r="13557" spans="1:31">
      <c r="A13557">
        <v>32160</v>
      </c>
      <c r="B13557" t="s">
        <v>11978</v>
      </c>
      <c r="C13557" t="s">
        <v>33477</v>
      </c>
      <c r="D13557" t="s">
        <v>33476</v>
      </c>
      <c r="E13557"/>
      <c r="F13557"/>
      <c r="G13557"/>
      <c r="H13557"/>
      <c r="I13557"/>
      <c r="J13557"/>
      <c r="U13557" s="43"/>
      <c r="AE13557"/>
    </row>
    <row r="13558" spans="1:31">
      <c r="A13558">
        <v>32810</v>
      </c>
      <c r="B13558" t="s">
        <v>11979</v>
      </c>
      <c r="C13558" t="s">
        <v>33480</v>
      </c>
      <c r="D13558" t="s">
        <v>33476</v>
      </c>
      <c r="E13558"/>
      <c r="F13558"/>
      <c r="G13558"/>
      <c r="H13558"/>
      <c r="I13558"/>
      <c r="J13558"/>
      <c r="U13558" s="43"/>
      <c r="AE13558"/>
    </row>
    <row r="13559" spans="1:31">
      <c r="A13559">
        <v>32190</v>
      </c>
      <c r="B13559" t="s">
        <v>11980</v>
      </c>
      <c r="C13559" t="s">
        <v>33477</v>
      </c>
      <c r="D13559" t="s">
        <v>33476</v>
      </c>
      <c r="E13559"/>
      <c r="F13559"/>
      <c r="G13559"/>
      <c r="H13559"/>
      <c r="I13559"/>
      <c r="J13559"/>
      <c r="U13559" s="43"/>
      <c r="AE13559"/>
    </row>
    <row r="13560" spans="1:31">
      <c r="A13560">
        <v>32400</v>
      </c>
      <c r="B13560" t="s">
        <v>11981</v>
      </c>
      <c r="C13560" t="s">
        <v>33477</v>
      </c>
      <c r="D13560" t="s">
        <v>33476</v>
      </c>
      <c r="E13560"/>
      <c r="F13560"/>
      <c r="G13560"/>
      <c r="H13560"/>
      <c r="I13560"/>
      <c r="J13560"/>
      <c r="U13560" s="43"/>
      <c r="AE13560"/>
    </row>
    <row r="13561" spans="1:31">
      <c r="A13561">
        <v>32600</v>
      </c>
      <c r="B13561" t="s">
        <v>11982</v>
      </c>
      <c r="C13561" t="s">
        <v>33480</v>
      </c>
      <c r="D13561" t="s">
        <v>33476</v>
      </c>
      <c r="E13561"/>
      <c r="F13561"/>
      <c r="G13561"/>
      <c r="H13561"/>
      <c r="I13561"/>
      <c r="J13561"/>
      <c r="U13561" s="43"/>
      <c r="AE13561"/>
    </row>
    <row r="13562" spans="1:31">
      <c r="A13562">
        <v>32120</v>
      </c>
      <c r="B13562" t="s">
        <v>11983</v>
      </c>
      <c r="C13562" t="s">
        <v>33480</v>
      </c>
      <c r="D13562" t="s">
        <v>33476</v>
      </c>
      <c r="E13562"/>
      <c r="F13562"/>
      <c r="G13562"/>
      <c r="H13562"/>
      <c r="I13562"/>
      <c r="J13562"/>
      <c r="U13562" s="43"/>
      <c r="AE13562"/>
    </row>
    <row r="13563" spans="1:31">
      <c r="A13563">
        <v>32220</v>
      </c>
      <c r="B13563" t="s">
        <v>11984</v>
      </c>
      <c r="C13563" t="s">
        <v>33480</v>
      </c>
      <c r="D13563" t="s">
        <v>33476</v>
      </c>
      <c r="E13563"/>
      <c r="F13563"/>
      <c r="G13563"/>
      <c r="H13563"/>
      <c r="I13563"/>
      <c r="J13563"/>
      <c r="U13563" s="43"/>
      <c r="AE13563"/>
    </row>
    <row r="13564" spans="1:31">
      <c r="A13564">
        <v>32390</v>
      </c>
      <c r="B13564" t="s">
        <v>11985</v>
      </c>
      <c r="C13564" t="s">
        <v>33480</v>
      </c>
      <c r="D13564" t="s">
        <v>33476</v>
      </c>
      <c r="E13564"/>
      <c r="F13564"/>
      <c r="G13564"/>
      <c r="H13564"/>
      <c r="I13564"/>
      <c r="J13564"/>
      <c r="U13564" s="43"/>
      <c r="AE13564"/>
    </row>
    <row r="13565" spans="1:31">
      <c r="A13565">
        <v>32800</v>
      </c>
      <c r="B13565" t="s">
        <v>11986</v>
      </c>
      <c r="C13565" t="s">
        <v>33477</v>
      </c>
      <c r="D13565" t="s">
        <v>33476</v>
      </c>
      <c r="E13565"/>
      <c r="F13565"/>
      <c r="G13565"/>
      <c r="H13565"/>
      <c r="I13565"/>
      <c r="J13565"/>
      <c r="U13565" s="43"/>
      <c r="AE13565"/>
    </row>
    <row r="13566" spans="1:31">
      <c r="A13566">
        <v>32600</v>
      </c>
      <c r="B13566" t="s">
        <v>11987</v>
      </c>
      <c r="C13566" t="s">
        <v>33480</v>
      </c>
      <c r="D13566" t="s">
        <v>33476</v>
      </c>
      <c r="E13566"/>
      <c r="F13566"/>
      <c r="G13566"/>
      <c r="H13566"/>
      <c r="I13566"/>
      <c r="J13566"/>
      <c r="U13566" s="43"/>
      <c r="AE13566"/>
    </row>
    <row r="13567" spans="1:31">
      <c r="A13567">
        <v>32800</v>
      </c>
      <c r="B13567" t="s">
        <v>11988</v>
      </c>
      <c r="C13567" t="s">
        <v>33477</v>
      </c>
      <c r="D13567" t="s">
        <v>33476</v>
      </c>
      <c r="E13567"/>
      <c r="F13567"/>
      <c r="G13567"/>
      <c r="H13567"/>
      <c r="I13567"/>
      <c r="J13567"/>
      <c r="U13567" s="43"/>
      <c r="AE13567"/>
    </row>
    <row r="13568" spans="1:31">
      <c r="A13568">
        <v>32390</v>
      </c>
      <c r="B13568" t="s">
        <v>11989</v>
      </c>
      <c r="C13568" t="s">
        <v>33480</v>
      </c>
      <c r="D13568" t="s">
        <v>33476</v>
      </c>
      <c r="E13568"/>
      <c r="F13568"/>
      <c r="G13568"/>
      <c r="H13568"/>
      <c r="I13568"/>
      <c r="J13568"/>
      <c r="U13568" s="43"/>
      <c r="AE13568"/>
    </row>
    <row r="13569" spans="1:31">
      <c r="A13569">
        <v>32230</v>
      </c>
      <c r="B13569" t="s">
        <v>11990</v>
      </c>
      <c r="C13569" t="s">
        <v>33477</v>
      </c>
      <c r="D13569" t="s">
        <v>33476</v>
      </c>
      <c r="E13569"/>
      <c r="F13569"/>
      <c r="G13569"/>
      <c r="H13569"/>
      <c r="I13569"/>
      <c r="J13569"/>
      <c r="U13569" s="43"/>
      <c r="AE13569"/>
    </row>
    <row r="13570" spans="1:31">
      <c r="A13570">
        <v>32320</v>
      </c>
      <c r="B13570" t="s">
        <v>11991</v>
      </c>
      <c r="C13570" t="s">
        <v>33477</v>
      </c>
      <c r="D13570" t="s">
        <v>33476</v>
      </c>
      <c r="E13570"/>
      <c r="F13570"/>
      <c r="G13570"/>
      <c r="H13570"/>
      <c r="I13570"/>
      <c r="J13570"/>
      <c r="U13570" s="43"/>
      <c r="AE13570"/>
    </row>
    <row r="13571" spans="1:31">
      <c r="A13571">
        <v>32400</v>
      </c>
      <c r="B13571" t="s">
        <v>11992</v>
      </c>
      <c r="C13571" t="s">
        <v>33477</v>
      </c>
      <c r="D13571" t="s">
        <v>33476</v>
      </c>
      <c r="E13571"/>
      <c r="F13571"/>
      <c r="G13571"/>
      <c r="H13571"/>
      <c r="I13571"/>
      <c r="J13571"/>
      <c r="U13571" s="43"/>
      <c r="AE13571"/>
    </row>
    <row r="13572" spans="1:31">
      <c r="A13572">
        <v>32400</v>
      </c>
      <c r="B13572" t="s">
        <v>11992</v>
      </c>
      <c r="C13572" t="s">
        <v>33477</v>
      </c>
      <c r="D13572" t="s">
        <v>33476</v>
      </c>
      <c r="E13572"/>
      <c r="F13572"/>
      <c r="G13572"/>
      <c r="H13572"/>
      <c r="I13572"/>
      <c r="J13572"/>
      <c r="U13572" s="43"/>
      <c r="AE13572"/>
    </row>
    <row r="13573" spans="1:31">
      <c r="A13573">
        <v>32480</v>
      </c>
      <c r="B13573" t="s">
        <v>11993</v>
      </c>
      <c r="C13573" t="s">
        <v>33477</v>
      </c>
      <c r="D13573" t="s">
        <v>33476</v>
      </c>
      <c r="E13573"/>
      <c r="F13573"/>
      <c r="G13573"/>
      <c r="H13573"/>
      <c r="I13573"/>
      <c r="J13573"/>
      <c r="U13573" s="43"/>
      <c r="AE13573"/>
    </row>
    <row r="13574" spans="1:31">
      <c r="A13574">
        <v>32190</v>
      </c>
      <c r="B13574" t="s">
        <v>11994</v>
      </c>
      <c r="C13574" t="s">
        <v>33477</v>
      </c>
      <c r="D13574" t="s">
        <v>33476</v>
      </c>
      <c r="E13574"/>
      <c r="F13574"/>
      <c r="G13574"/>
      <c r="H13574"/>
      <c r="I13574"/>
      <c r="J13574"/>
      <c r="U13574" s="43"/>
      <c r="AE13574"/>
    </row>
    <row r="13575" spans="1:31">
      <c r="A13575">
        <v>32390</v>
      </c>
      <c r="B13575" t="s">
        <v>11995</v>
      </c>
      <c r="C13575" t="s">
        <v>33480</v>
      </c>
      <c r="D13575" t="s">
        <v>33476</v>
      </c>
      <c r="E13575"/>
      <c r="F13575"/>
      <c r="G13575"/>
      <c r="H13575"/>
      <c r="I13575"/>
      <c r="J13575"/>
      <c r="U13575" s="43"/>
      <c r="AE13575"/>
    </row>
    <row r="13576" spans="1:31">
      <c r="A13576">
        <v>32810</v>
      </c>
      <c r="B13576" t="s">
        <v>11996</v>
      </c>
      <c r="C13576" t="s">
        <v>33480</v>
      </c>
      <c r="D13576" t="s">
        <v>33476</v>
      </c>
      <c r="E13576"/>
      <c r="F13576"/>
      <c r="G13576"/>
      <c r="H13576"/>
      <c r="I13576"/>
      <c r="J13576"/>
      <c r="U13576" s="43"/>
      <c r="AE13576"/>
    </row>
    <row r="13577" spans="1:31">
      <c r="A13577">
        <v>32430</v>
      </c>
      <c r="B13577" t="s">
        <v>11997</v>
      </c>
      <c r="C13577" t="s">
        <v>33480</v>
      </c>
      <c r="D13577" t="s">
        <v>33476</v>
      </c>
      <c r="E13577"/>
      <c r="F13577"/>
      <c r="G13577"/>
      <c r="H13577"/>
      <c r="I13577"/>
      <c r="J13577"/>
      <c r="U13577" s="43"/>
      <c r="AE13577"/>
    </row>
    <row r="13578" spans="1:31">
      <c r="A13578">
        <v>32100</v>
      </c>
      <c r="B13578" t="s">
        <v>11998</v>
      </c>
      <c r="C13578" t="s">
        <v>33477</v>
      </c>
      <c r="D13578" t="s">
        <v>33476</v>
      </c>
      <c r="E13578"/>
      <c r="F13578"/>
      <c r="G13578"/>
      <c r="H13578"/>
      <c r="I13578"/>
      <c r="J13578"/>
      <c r="U13578" s="43"/>
      <c r="AE13578"/>
    </row>
    <row r="13579" spans="1:31">
      <c r="A13579">
        <v>32310</v>
      </c>
      <c r="B13579" t="s">
        <v>11553</v>
      </c>
      <c r="C13579" t="s">
        <v>33477</v>
      </c>
      <c r="D13579" t="s">
        <v>33476</v>
      </c>
      <c r="E13579"/>
      <c r="F13579"/>
      <c r="G13579"/>
      <c r="H13579"/>
      <c r="I13579"/>
      <c r="J13579"/>
      <c r="U13579" s="43"/>
      <c r="AE13579"/>
    </row>
    <row r="13580" spans="1:31">
      <c r="A13580">
        <v>32190</v>
      </c>
      <c r="B13580" t="s">
        <v>11999</v>
      </c>
      <c r="C13580" t="s">
        <v>33477</v>
      </c>
      <c r="D13580" t="s">
        <v>33476</v>
      </c>
      <c r="E13580"/>
      <c r="F13580"/>
      <c r="G13580"/>
      <c r="H13580"/>
      <c r="I13580"/>
      <c r="J13580"/>
      <c r="U13580" s="43"/>
      <c r="AE13580"/>
    </row>
    <row r="13581" spans="1:31">
      <c r="A13581">
        <v>32420</v>
      </c>
      <c r="B13581" t="s">
        <v>12000</v>
      </c>
      <c r="C13581" t="s">
        <v>33480</v>
      </c>
      <c r="D13581" t="s">
        <v>33476</v>
      </c>
      <c r="E13581"/>
      <c r="F13581"/>
      <c r="G13581"/>
      <c r="H13581"/>
      <c r="I13581"/>
      <c r="J13581"/>
      <c r="U13581" s="43"/>
      <c r="AE13581"/>
    </row>
    <row r="13582" spans="1:31">
      <c r="A13582">
        <v>32290</v>
      </c>
      <c r="B13582" t="s">
        <v>12001</v>
      </c>
      <c r="C13582" t="s">
        <v>33477</v>
      </c>
      <c r="D13582" t="s">
        <v>33476</v>
      </c>
      <c r="E13582"/>
      <c r="F13582"/>
      <c r="G13582"/>
      <c r="H13582"/>
      <c r="I13582"/>
      <c r="J13582"/>
      <c r="U13582" s="43"/>
      <c r="AE13582"/>
    </row>
    <row r="13583" spans="1:31">
      <c r="A13583">
        <v>32170</v>
      </c>
      <c r="B13583" t="s">
        <v>12002</v>
      </c>
      <c r="C13583" t="s">
        <v>33477</v>
      </c>
      <c r="D13583" t="s">
        <v>33476</v>
      </c>
      <c r="E13583"/>
      <c r="F13583"/>
      <c r="G13583"/>
      <c r="H13583"/>
      <c r="I13583"/>
      <c r="J13583"/>
      <c r="U13583" s="43"/>
      <c r="AE13583"/>
    </row>
    <row r="13584" spans="1:31">
      <c r="A13584">
        <v>32200</v>
      </c>
      <c r="B13584" t="s">
        <v>11562</v>
      </c>
      <c r="C13584" t="s">
        <v>33480</v>
      </c>
      <c r="D13584" t="s">
        <v>33476</v>
      </c>
      <c r="E13584"/>
      <c r="F13584"/>
      <c r="G13584"/>
      <c r="H13584"/>
      <c r="I13584"/>
      <c r="J13584"/>
      <c r="U13584" s="43"/>
      <c r="AE13584"/>
    </row>
    <row r="13585" spans="1:31">
      <c r="A13585">
        <v>32430</v>
      </c>
      <c r="B13585" t="s">
        <v>8798</v>
      </c>
      <c r="C13585" t="s">
        <v>33480</v>
      </c>
      <c r="D13585" t="s">
        <v>33476</v>
      </c>
      <c r="E13585"/>
      <c r="F13585"/>
      <c r="G13585"/>
      <c r="H13585"/>
      <c r="I13585"/>
      <c r="J13585"/>
      <c r="U13585" s="43"/>
      <c r="AE13585"/>
    </row>
    <row r="13586" spans="1:31">
      <c r="A13586">
        <v>32340</v>
      </c>
      <c r="B13586" t="s">
        <v>5224</v>
      </c>
      <c r="C13586" t="s">
        <v>33480</v>
      </c>
      <c r="D13586" t="s">
        <v>33482</v>
      </c>
      <c r="E13586"/>
      <c r="F13586"/>
      <c r="G13586"/>
      <c r="H13586"/>
      <c r="I13586"/>
      <c r="J13586"/>
      <c r="U13586" s="43"/>
      <c r="AE13586"/>
    </row>
    <row r="13587" spans="1:31">
      <c r="A13587">
        <v>32120</v>
      </c>
      <c r="B13587" t="s">
        <v>2187</v>
      </c>
      <c r="C13587" t="s">
        <v>33480</v>
      </c>
      <c r="D13587" t="s">
        <v>33476</v>
      </c>
      <c r="E13587"/>
      <c r="F13587"/>
      <c r="G13587"/>
      <c r="H13587"/>
      <c r="I13587"/>
      <c r="J13587"/>
      <c r="U13587" s="43"/>
      <c r="AE13587"/>
    </row>
    <row r="13588" spans="1:31">
      <c r="A13588">
        <v>32350</v>
      </c>
      <c r="B13588" t="s">
        <v>12003</v>
      </c>
      <c r="C13588" t="s">
        <v>33477</v>
      </c>
      <c r="D13588" t="s">
        <v>33476</v>
      </c>
      <c r="E13588"/>
      <c r="F13588"/>
      <c r="G13588"/>
      <c r="H13588"/>
      <c r="I13588"/>
      <c r="J13588"/>
      <c r="U13588" s="43"/>
      <c r="AE13588"/>
    </row>
    <row r="13589" spans="1:31">
      <c r="A13589">
        <v>32300</v>
      </c>
      <c r="B13589" t="s">
        <v>12004</v>
      </c>
      <c r="C13589" t="s">
        <v>33477</v>
      </c>
      <c r="D13589" t="s">
        <v>33476</v>
      </c>
      <c r="E13589"/>
      <c r="F13589"/>
      <c r="G13589"/>
      <c r="H13589"/>
      <c r="I13589"/>
      <c r="J13589"/>
      <c r="U13589" s="43"/>
      <c r="AE13589"/>
    </row>
    <row r="13590" spans="1:31">
      <c r="A13590">
        <v>32160</v>
      </c>
      <c r="B13590" t="s">
        <v>12005</v>
      </c>
      <c r="C13590" t="s">
        <v>33477</v>
      </c>
      <c r="D13590" t="s">
        <v>33476</v>
      </c>
      <c r="E13590"/>
      <c r="F13590"/>
      <c r="G13590"/>
      <c r="H13590"/>
      <c r="I13590"/>
      <c r="J13590"/>
      <c r="U13590" s="43"/>
      <c r="AE13590"/>
    </row>
    <row r="13591" spans="1:31">
      <c r="A13591">
        <v>32300</v>
      </c>
      <c r="B13591" t="s">
        <v>12006</v>
      </c>
      <c r="C13591" t="s">
        <v>33477</v>
      </c>
      <c r="D13591" t="s">
        <v>33476</v>
      </c>
      <c r="E13591"/>
      <c r="F13591"/>
      <c r="G13591"/>
      <c r="H13591"/>
      <c r="I13591"/>
      <c r="J13591"/>
      <c r="U13591" s="43"/>
      <c r="AE13591"/>
    </row>
    <row r="13592" spans="1:31">
      <c r="A13592">
        <v>32700</v>
      </c>
      <c r="B13592" t="s">
        <v>12007</v>
      </c>
      <c r="C13592" t="s">
        <v>33480</v>
      </c>
      <c r="D13592" t="s">
        <v>203</v>
      </c>
      <c r="E13592"/>
      <c r="F13592"/>
      <c r="G13592"/>
      <c r="H13592"/>
      <c r="I13592"/>
      <c r="J13592"/>
      <c r="U13592" s="43"/>
      <c r="AE13592"/>
    </row>
    <row r="13593" spans="1:31">
      <c r="A13593">
        <v>32140</v>
      </c>
      <c r="B13593" t="s">
        <v>12008</v>
      </c>
      <c r="C13593" t="s">
        <v>33477</v>
      </c>
      <c r="D13593" t="s">
        <v>33476</v>
      </c>
      <c r="E13593"/>
      <c r="F13593"/>
      <c r="G13593"/>
      <c r="H13593"/>
      <c r="I13593"/>
      <c r="J13593"/>
      <c r="U13593" s="43"/>
      <c r="AE13593"/>
    </row>
    <row r="13594" spans="1:31">
      <c r="A13594">
        <v>32120</v>
      </c>
      <c r="B13594" t="s">
        <v>11008</v>
      </c>
      <c r="C13594" t="s">
        <v>33480</v>
      </c>
      <c r="D13594" t="s">
        <v>33476</v>
      </c>
      <c r="E13594"/>
      <c r="F13594"/>
      <c r="G13594"/>
      <c r="H13594"/>
      <c r="I13594"/>
      <c r="J13594"/>
      <c r="U13594" s="43"/>
      <c r="AE13594"/>
    </row>
    <row r="13595" spans="1:31">
      <c r="A13595">
        <v>32320</v>
      </c>
      <c r="B13595" t="s">
        <v>11568</v>
      </c>
      <c r="C13595" t="s">
        <v>33477</v>
      </c>
      <c r="D13595" t="s">
        <v>33476</v>
      </c>
      <c r="E13595"/>
      <c r="F13595"/>
      <c r="G13595"/>
      <c r="H13595"/>
      <c r="I13595"/>
      <c r="J13595"/>
      <c r="U13595" s="43"/>
      <c r="AE13595"/>
    </row>
    <row r="13596" spans="1:31">
      <c r="A13596">
        <v>32390</v>
      </c>
      <c r="B13596" t="s">
        <v>12009</v>
      </c>
      <c r="C13596" t="s">
        <v>33480</v>
      </c>
      <c r="D13596" t="s">
        <v>33476</v>
      </c>
      <c r="E13596"/>
      <c r="F13596"/>
      <c r="G13596"/>
      <c r="H13596"/>
      <c r="I13596"/>
      <c r="J13596"/>
      <c r="U13596" s="43"/>
      <c r="AE13596"/>
    </row>
    <row r="13597" spans="1:31">
      <c r="A13597">
        <v>32370</v>
      </c>
      <c r="B13597" t="s">
        <v>12010</v>
      </c>
      <c r="C13597" t="s">
        <v>33477</v>
      </c>
      <c r="D13597" t="s">
        <v>33476</v>
      </c>
      <c r="E13597"/>
      <c r="F13597"/>
      <c r="G13597"/>
      <c r="H13597"/>
      <c r="I13597"/>
      <c r="J13597"/>
      <c r="U13597" s="43"/>
      <c r="AE13597"/>
    </row>
    <row r="13598" spans="1:31">
      <c r="A13598">
        <v>32380</v>
      </c>
      <c r="B13598" t="s">
        <v>12011</v>
      </c>
      <c r="C13598" t="s">
        <v>33480</v>
      </c>
      <c r="D13598" t="s">
        <v>33476</v>
      </c>
      <c r="E13598"/>
      <c r="F13598"/>
      <c r="G13598"/>
      <c r="H13598"/>
      <c r="I13598"/>
      <c r="J13598"/>
      <c r="U13598" s="43"/>
      <c r="AE13598"/>
    </row>
    <row r="13599" spans="1:31">
      <c r="A13599">
        <v>32380</v>
      </c>
      <c r="B13599" t="s">
        <v>12012</v>
      </c>
      <c r="C13599" t="s">
        <v>33480</v>
      </c>
      <c r="D13599" t="s">
        <v>33476</v>
      </c>
      <c r="E13599"/>
      <c r="F13599"/>
      <c r="G13599"/>
      <c r="H13599"/>
      <c r="I13599"/>
      <c r="J13599"/>
      <c r="U13599" s="43"/>
      <c r="AE13599"/>
    </row>
    <row r="13600" spans="1:31">
      <c r="A13600">
        <v>32430</v>
      </c>
      <c r="B13600" t="s">
        <v>12013</v>
      </c>
      <c r="C13600" t="s">
        <v>33480</v>
      </c>
      <c r="D13600" t="s">
        <v>33476</v>
      </c>
      <c r="E13600"/>
      <c r="F13600"/>
      <c r="G13600"/>
      <c r="H13600"/>
      <c r="I13600"/>
      <c r="J13600"/>
      <c r="U13600" s="43"/>
      <c r="AE13600"/>
    </row>
    <row r="13601" spans="1:31">
      <c r="A13601">
        <v>32170</v>
      </c>
      <c r="B13601" t="s">
        <v>12014</v>
      </c>
      <c r="C13601" t="s">
        <v>33477</v>
      </c>
      <c r="D13601" t="s">
        <v>33476</v>
      </c>
      <c r="E13601"/>
      <c r="F13601"/>
      <c r="G13601"/>
      <c r="H13601"/>
      <c r="I13601"/>
      <c r="J13601"/>
      <c r="U13601" s="43"/>
      <c r="AE13601"/>
    </row>
    <row r="13602" spans="1:31">
      <c r="A13602">
        <v>32450</v>
      </c>
      <c r="B13602" t="s">
        <v>12015</v>
      </c>
      <c r="C13602" t="s">
        <v>33480</v>
      </c>
      <c r="D13602" t="s">
        <v>33482</v>
      </c>
      <c r="E13602"/>
      <c r="F13602"/>
      <c r="G13602"/>
      <c r="H13602"/>
      <c r="I13602"/>
      <c r="J13602"/>
      <c r="U13602" s="43"/>
      <c r="AE13602"/>
    </row>
    <row r="13603" spans="1:31">
      <c r="A13603">
        <v>32300</v>
      </c>
      <c r="B13603" t="s">
        <v>12016</v>
      </c>
      <c r="C13603" t="s">
        <v>33477</v>
      </c>
      <c r="D13603" t="s">
        <v>33476</v>
      </c>
      <c r="E13603"/>
      <c r="F13603"/>
      <c r="G13603"/>
      <c r="H13603"/>
      <c r="I13603"/>
      <c r="J13603"/>
      <c r="U13603" s="43"/>
      <c r="AE13603"/>
    </row>
    <row r="13604" spans="1:31">
      <c r="A13604">
        <v>32120</v>
      </c>
      <c r="B13604" t="s">
        <v>5942</v>
      </c>
      <c r="C13604" t="s">
        <v>33480</v>
      </c>
      <c r="D13604" t="s">
        <v>33476</v>
      </c>
      <c r="E13604"/>
      <c r="F13604"/>
      <c r="G13604"/>
      <c r="H13604"/>
      <c r="I13604"/>
      <c r="J13604"/>
      <c r="U13604" s="43"/>
      <c r="AE13604"/>
    </row>
    <row r="13605" spans="1:31">
      <c r="A13605">
        <v>32430</v>
      </c>
      <c r="B13605" t="s">
        <v>5237</v>
      </c>
      <c r="C13605" t="s">
        <v>33480</v>
      </c>
      <c r="D13605" t="s">
        <v>33476</v>
      </c>
      <c r="E13605"/>
      <c r="F13605"/>
      <c r="G13605"/>
      <c r="H13605"/>
      <c r="I13605"/>
      <c r="J13605"/>
      <c r="U13605" s="43"/>
      <c r="AE13605"/>
    </row>
    <row r="13606" spans="1:31">
      <c r="A13606">
        <v>32400</v>
      </c>
      <c r="B13606" t="s">
        <v>12017</v>
      </c>
      <c r="C13606" t="s">
        <v>33477</v>
      </c>
      <c r="D13606" t="s">
        <v>33476</v>
      </c>
      <c r="E13606"/>
      <c r="F13606"/>
      <c r="G13606"/>
      <c r="H13606"/>
      <c r="I13606"/>
      <c r="J13606"/>
      <c r="U13606" s="43"/>
      <c r="AE13606"/>
    </row>
    <row r="13607" spans="1:31">
      <c r="A13607">
        <v>32200</v>
      </c>
      <c r="B13607" t="s">
        <v>11579</v>
      </c>
      <c r="C13607" t="s">
        <v>33480</v>
      </c>
      <c r="D13607" t="s">
        <v>33476</v>
      </c>
      <c r="E13607"/>
      <c r="F13607"/>
      <c r="G13607"/>
      <c r="H13607"/>
      <c r="I13607"/>
      <c r="J13607"/>
      <c r="U13607" s="43"/>
      <c r="AE13607"/>
    </row>
    <row r="13608" spans="1:31">
      <c r="A13608">
        <v>32110</v>
      </c>
      <c r="B13608" t="s">
        <v>12018</v>
      </c>
      <c r="C13608" t="s">
        <v>33477</v>
      </c>
      <c r="D13608" t="s">
        <v>33476</v>
      </c>
      <c r="E13608"/>
      <c r="F13608"/>
      <c r="G13608"/>
      <c r="H13608"/>
      <c r="I13608"/>
      <c r="J13608"/>
      <c r="U13608" s="43"/>
      <c r="AE13608"/>
    </row>
    <row r="13609" spans="1:31">
      <c r="A13609">
        <v>32550</v>
      </c>
      <c r="B13609" t="s">
        <v>12019</v>
      </c>
      <c r="C13609" t="s">
        <v>33480</v>
      </c>
      <c r="D13609" t="s">
        <v>33476</v>
      </c>
      <c r="E13609"/>
      <c r="F13609"/>
      <c r="G13609"/>
      <c r="H13609"/>
      <c r="I13609"/>
      <c r="J13609"/>
      <c r="U13609" s="43"/>
      <c r="AE13609"/>
    </row>
    <row r="13610" spans="1:31">
      <c r="A13610">
        <v>32190</v>
      </c>
      <c r="B13610" t="s">
        <v>12020</v>
      </c>
      <c r="C13610" t="s">
        <v>33477</v>
      </c>
      <c r="D13610" t="s">
        <v>33476</v>
      </c>
      <c r="E13610"/>
      <c r="F13610"/>
      <c r="G13610"/>
      <c r="H13610"/>
      <c r="I13610"/>
      <c r="J13610"/>
      <c r="U13610" s="43"/>
      <c r="AE13610"/>
    </row>
    <row r="13611" spans="1:31">
      <c r="A13611">
        <v>32230</v>
      </c>
      <c r="B13611" t="s">
        <v>12021</v>
      </c>
      <c r="C13611" t="s">
        <v>33477</v>
      </c>
      <c r="D13611" t="s">
        <v>33476</v>
      </c>
      <c r="E13611"/>
      <c r="F13611"/>
      <c r="G13611"/>
      <c r="H13611"/>
      <c r="I13611"/>
      <c r="J13611"/>
      <c r="U13611" s="43"/>
      <c r="AE13611"/>
    </row>
    <row r="13612" spans="1:31">
      <c r="A13612">
        <v>32360</v>
      </c>
      <c r="B13612" t="s">
        <v>3249</v>
      </c>
      <c r="C13612" t="s">
        <v>33477</v>
      </c>
      <c r="D13612" t="s">
        <v>33476</v>
      </c>
      <c r="E13612"/>
      <c r="F13612"/>
      <c r="G13612"/>
      <c r="H13612"/>
      <c r="I13612"/>
      <c r="J13612"/>
      <c r="U13612" s="43"/>
      <c r="AE13612"/>
    </row>
    <row r="13613" spans="1:31">
      <c r="A13613">
        <v>32380</v>
      </c>
      <c r="B13613" t="s">
        <v>12022</v>
      </c>
      <c r="C13613" t="s">
        <v>33480</v>
      </c>
      <c r="D13613" t="s">
        <v>33476</v>
      </c>
      <c r="E13613"/>
      <c r="F13613"/>
      <c r="G13613"/>
      <c r="H13613"/>
      <c r="I13613"/>
      <c r="J13613"/>
      <c r="U13613" s="43"/>
      <c r="AE13613"/>
    </row>
    <row r="13614" spans="1:31">
      <c r="A13614">
        <v>32220</v>
      </c>
      <c r="B13614" t="s">
        <v>12023</v>
      </c>
      <c r="C13614" t="s">
        <v>33480</v>
      </c>
      <c r="D13614" t="s">
        <v>33476</v>
      </c>
      <c r="E13614"/>
      <c r="F13614"/>
      <c r="G13614"/>
      <c r="H13614"/>
      <c r="I13614"/>
      <c r="J13614"/>
      <c r="U13614" s="43"/>
      <c r="AE13614"/>
    </row>
    <row r="13615" spans="1:31">
      <c r="A13615">
        <v>32220</v>
      </c>
      <c r="B13615" t="s">
        <v>12024</v>
      </c>
      <c r="C13615" t="s">
        <v>33480</v>
      </c>
      <c r="D13615" t="s">
        <v>33476</v>
      </c>
      <c r="E13615"/>
      <c r="F13615"/>
      <c r="G13615"/>
      <c r="H13615"/>
      <c r="I13615"/>
      <c r="J13615"/>
      <c r="U13615" s="43"/>
      <c r="AE13615"/>
    </row>
    <row r="13616" spans="1:31">
      <c r="A13616">
        <v>32200</v>
      </c>
      <c r="B13616" t="s">
        <v>2892</v>
      </c>
      <c r="C13616" t="s">
        <v>33480</v>
      </c>
      <c r="D13616" t="s">
        <v>33476</v>
      </c>
      <c r="E13616"/>
      <c r="F13616"/>
      <c r="G13616"/>
      <c r="H13616"/>
      <c r="I13616"/>
      <c r="J13616"/>
      <c r="U13616" s="43"/>
      <c r="AE13616"/>
    </row>
    <row r="13617" spans="1:31">
      <c r="A13617">
        <v>32300</v>
      </c>
      <c r="B13617" t="s">
        <v>12025</v>
      </c>
      <c r="C13617" t="s">
        <v>33477</v>
      </c>
      <c r="D13617" t="s">
        <v>33476</v>
      </c>
      <c r="E13617"/>
      <c r="F13617"/>
      <c r="G13617"/>
      <c r="H13617"/>
      <c r="I13617"/>
      <c r="J13617"/>
      <c r="U13617" s="43"/>
      <c r="AE13617"/>
    </row>
    <row r="13618" spans="1:31">
      <c r="A13618">
        <v>32110</v>
      </c>
      <c r="B13618" t="s">
        <v>12026</v>
      </c>
      <c r="C13618" t="s">
        <v>33477</v>
      </c>
      <c r="D13618" t="s">
        <v>33476</v>
      </c>
      <c r="E13618"/>
      <c r="F13618"/>
      <c r="G13618"/>
      <c r="H13618"/>
      <c r="I13618"/>
      <c r="J13618"/>
      <c r="U13618" s="43"/>
      <c r="AE13618"/>
    </row>
    <row r="13619" spans="1:31">
      <c r="A13619">
        <v>32480</v>
      </c>
      <c r="B13619" t="s">
        <v>12027</v>
      </c>
      <c r="C13619" t="s">
        <v>33477</v>
      </c>
      <c r="D13619" t="s">
        <v>33476</v>
      </c>
      <c r="E13619"/>
      <c r="F13619"/>
      <c r="G13619"/>
      <c r="H13619"/>
      <c r="I13619"/>
      <c r="J13619"/>
      <c r="U13619" s="43"/>
      <c r="AE13619"/>
    </row>
    <row r="13620" spans="1:31">
      <c r="A13620">
        <v>32450</v>
      </c>
      <c r="B13620" t="s">
        <v>12028</v>
      </c>
      <c r="C13620" t="s">
        <v>33480</v>
      </c>
      <c r="D13620" t="s">
        <v>33482</v>
      </c>
      <c r="E13620"/>
      <c r="F13620"/>
      <c r="G13620"/>
      <c r="H13620"/>
      <c r="I13620"/>
      <c r="J13620"/>
      <c r="U13620" s="43"/>
      <c r="AE13620"/>
    </row>
    <row r="13621" spans="1:31">
      <c r="A13621">
        <v>32300</v>
      </c>
      <c r="B13621" t="s">
        <v>6288</v>
      </c>
      <c r="C13621" t="s">
        <v>33477</v>
      </c>
      <c r="D13621" t="s">
        <v>33476</v>
      </c>
      <c r="E13621"/>
      <c r="F13621"/>
      <c r="G13621"/>
      <c r="H13621"/>
      <c r="I13621"/>
      <c r="J13621"/>
      <c r="U13621" s="43"/>
      <c r="AE13621"/>
    </row>
    <row r="13622" spans="1:31">
      <c r="A13622">
        <v>32300</v>
      </c>
      <c r="B13622" t="s">
        <v>5581</v>
      </c>
      <c r="C13622" t="s">
        <v>33477</v>
      </c>
      <c r="D13622" t="s">
        <v>33476</v>
      </c>
      <c r="E13622"/>
      <c r="F13622"/>
      <c r="G13622"/>
      <c r="H13622"/>
      <c r="I13622"/>
      <c r="J13622"/>
      <c r="U13622" s="43"/>
      <c r="AE13622"/>
    </row>
    <row r="13623" spans="1:31">
      <c r="A13623">
        <v>32700</v>
      </c>
      <c r="B13623" t="s">
        <v>12029</v>
      </c>
      <c r="C13623" t="s">
        <v>33480</v>
      </c>
      <c r="D13623" t="s">
        <v>203</v>
      </c>
      <c r="E13623"/>
      <c r="F13623"/>
      <c r="G13623"/>
      <c r="H13623"/>
      <c r="I13623"/>
      <c r="J13623"/>
      <c r="U13623" s="43"/>
      <c r="AE13623"/>
    </row>
    <row r="13624" spans="1:31">
      <c r="A13624">
        <v>32700</v>
      </c>
      <c r="B13624" t="s">
        <v>12030</v>
      </c>
      <c r="C13624" t="s">
        <v>33480</v>
      </c>
      <c r="D13624" t="s">
        <v>203</v>
      </c>
      <c r="E13624"/>
      <c r="F13624"/>
      <c r="G13624"/>
      <c r="H13624"/>
      <c r="I13624"/>
      <c r="J13624"/>
      <c r="U13624" s="43"/>
      <c r="AE13624"/>
    </row>
    <row r="13625" spans="1:31">
      <c r="A13625">
        <v>32300</v>
      </c>
      <c r="B13625" t="s">
        <v>1263</v>
      </c>
      <c r="C13625" t="s">
        <v>33477</v>
      </c>
      <c r="D13625" t="s">
        <v>33476</v>
      </c>
      <c r="E13625"/>
      <c r="F13625"/>
      <c r="G13625"/>
      <c r="H13625"/>
      <c r="I13625"/>
      <c r="J13625"/>
      <c r="U13625" s="43"/>
      <c r="AE13625"/>
    </row>
    <row r="13626" spans="1:31">
      <c r="A13626">
        <v>32400</v>
      </c>
      <c r="B13626" t="s">
        <v>12031</v>
      </c>
      <c r="C13626" t="s">
        <v>33477</v>
      </c>
      <c r="D13626" t="s">
        <v>33476</v>
      </c>
      <c r="E13626"/>
      <c r="F13626"/>
      <c r="G13626"/>
      <c r="H13626"/>
      <c r="I13626"/>
      <c r="J13626"/>
      <c r="U13626" s="43"/>
      <c r="AE13626"/>
    </row>
    <row r="13627" spans="1:31">
      <c r="A13627">
        <v>32120</v>
      </c>
      <c r="B13627" t="s">
        <v>12032</v>
      </c>
      <c r="C13627" t="s">
        <v>33480</v>
      </c>
      <c r="D13627" t="s">
        <v>33476</v>
      </c>
      <c r="E13627"/>
      <c r="F13627"/>
      <c r="G13627"/>
      <c r="H13627"/>
      <c r="I13627"/>
      <c r="J13627"/>
      <c r="U13627" s="43"/>
      <c r="AE13627"/>
    </row>
    <row r="13628" spans="1:31">
      <c r="A13628">
        <v>32100</v>
      </c>
      <c r="B13628" t="s">
        <v>12033</v>
      </c>
      <c r="C13628" t="s">
        <v>33477</v>
      </c>
      <c r="D13628" t="s">
        <v>33476</v>
      </c>
      <c r="E13628"/>
      <c r="F13628"/>
      <c r="G13628"/>
      <c r="H13628"/>
      <c r="I13628"/>
      <c r="J13628"/>
      <c r="U13628" s="43"/>
      <c r="AE13628"/>
    </row>
    <row r="13629" spans="1:31">
      <c r="A13629">
        <v>32300</v>
      </c>
      <c r="B13629" t="s">
        <v>12034</v>
      </c>
      <c r="C13629" t="s">
        <v>33477</v>
      </c>
      <c r="D13629" t="s">
        <v>33476</v>
      </c>
      <c r="E13629"/>
      <c r="F13629"/>
      <c r="G13629"/>
      <c r="H13629"/>
      <c r="I13629"/>
      <c r="J13629"/>
      <c r="U13629" s="43"/>
      <c r="AE13629"/>
    </row>
    <row r="13630" spans="1:31">
      <c r="A13630">
        <v>32190</v>
      </c>
      <c r="B13630" t="s">
        <v>12035</v>
      </c>
      <c r="C13630" t="s">
        <v>33477</v>
      </c>
      <c r="D13630" t="s">
        <v>33476</v>
      </c>
      <c r="E13630"/>
      <c r="F13630"/>
      <c r="G13630"/>
      <c r="H13630"/>
      <c r="I13630"/>
      <c r="J13630"/>
      <c r="U13630" s="43"/>
      <c r="AE13630"/>
    </row>
    <row r="13631" spans="1:31">
      <c r="A13631">
        <v>32290</v>
      </c>
      <c r="B13631" t="s">
        <v>12036</v>
      </c>
      <c r="C13631" t="s">
        <v>33477</v>
      </c>
      <c r="D13631" t="s">
        <v>33476</v>
      </c>
      <c r="E13631"/>
      <c r="F13631"/>
      <c r="G13631"/>
      <c r="H13631"/>
      <c r="I13631"/>
      <c r="J13631"/>
      <c r="U13631" s="43"/>
      <c r="AE13631"/>
    </row>
    <row r="13632" spans="1:31">
      <c r="A13632">
        <v>32310</v>
      </c>
      <c r="B13632" t="s">
        <v>12037</v>
      </c>
      <c r="C13632" t="s">
        <v>33477</v>
      </c>
      <c r="D13632" t="s">
        <v>33476</v>
      </c>
      <c r="E13632"/>
      <c r="F13632"/>
      <c r="G13632"/>
      <c r="H13632"/>
      <c r="I13632"/>
      <c r="J13632"/>
      <c r="U13632" s="43"/>
      <c r="AE13632"/>
    </row>
    <row r="13633" spans="1:31">
      <c r="A13633">
        <v>32500</v>
      </c>
      <c r="B13633" t="s">
        <v>4382</v>
      </c>
      <c r="C13633" t="s">
        <v>33480</v>
      </c>
      <c r="D13633" t="s">
        <v>33476</v>
      </c>
      <c r="E13633"/>
      <c r="F13633"/>
      <c r="G13633"/>
      <c r="H13633"/>
      <c r="I13633"/>
      <c r="J13633"/>
      <c r="U13633" s="43"/>
      <c r="AE13633"/>
    </row>
    <row r="13634" spans="1:31">
      <c r="A13634">
        <v>32270</v>
      </c>
      <c r="B13634" t="s">
        <v>12038</v>
      </c>
      <c r="C13634" t="s">
        <v>33480</v>
      </c>
      <c r="D13634" t="s">
        <v>33476</v>
      </c>
      <c r="E13634"/>
      <c r="F13634"/>
      <c r="G13634"/>
      <c r="H13634"/>
      <c r="I13634"/>
      <c r="J13634"/>
      <c r="U13634" s="43"/>
      <c r="AE13634"/>
    </row>
    <row r="13635" spans="1:31">
      <c r="A13635">
        <v>32220</v>
      </c>
      <c r="B13635" t="s">
        <v>12039</v>
      </c>
      <c r="C13635" t="s">
        <v>33480</v>
      </c>
      <c r="D13635" t="s">
        <v>33476</v>
      </c>
      <c r="E13635"/>
      <c r="F13635"/>
      <c r="G13635"/>
      <c r="H13635"/>
      <c r="I13635"/>
      <c r="J13635"/>
      <c r="U13635" s="43"/>
      <c r="AE13635"/>
    </row>
    <row r="13636" spans="1:31">
      <c r="A13636">
        <v>32370</v>
      </c>
      <c r="B13636" t="s">
        <v>12040</v>
      </c>
      <c r="C13636" t="s">
        <v>33477</v>
      </c>
      <c r="D13636" t="s">
        <v>33476</v>
      </c>
      <c r="E13636"/>
      <c r="F13636"/>
      <c r="G13636"/>
      <c r="H13636"/>
      <c r="I13636"/>
      <c r="J13636"/>
      <c r="U13636" s="43"/>
      <c r="AE13636"/>
    </row>
    <row r="13637" spans="1:31">
      <c r="A13637">
        <v>32140</v>
      </c>
      <c r="B13637" t="s">
        <v>12041</v>
      </c>
      <c r="C13637" t="s">
        <v>33477</v>
      </c>
      <c r="D13637" t="s">
        <v>33476</v>
      </c>
      <c r="E13637"/>
      <c r="F13637"/>
      <c r="G13637"/>
      <c r="H13637"/>
      <c r="I13637"/>
      <c r="J13637"/>
      <c r="U13637" s="43"/>
      <c r="AE13637"/>
    </row>
    <row r="13638" spans="1:31">
      <c r="A13638">
        <v>32130</v>
      </c>
      <c r="B13638" t="s">
        <v>12042</v>
      </c>
      <c r="C13638" t="s">
        <v>33480</v>
      </c>
      <c r="D13638" t="s">
        <v>33476</v>
      </c>
      <c r="E13638"/>
      <c r="F13638"/>
      <c r="G13638"/>
      <c r="H13638"/>
      <c r="I13638"/>
      <c r="J13638"/>
      <c r="U13638" s="43"/>
      <c r="AE13638"/>
    </row>
    <row r="13639" spans="1:31">
      <c r="A13639">
        <v>32260</v>
      </c>
      <c r="B13639" t="s">
        <v>12043</v>
      </c>
      <c r="C13639" t="s">
        <v>33477</v>
      </c>
      <c r="D13639" t="s">
        <v>33476</v>
      </c>
      <c r="E13639"/>
      <c r="F13639"/>
      <c r="G13639"/>
      <c r="H13639"/>
      <c r="I13639"/>
      <c r="J13639"/>
      <c r="U13639" s="43"/>
      <c r="AE13639"/>
    </row>
    <row r="13640" spans="1:31">
      <c r="A13640">
        <v>32450</v>
      </c>
      <c r="B13640" t="s">
        <v>12044</v>
      </c>
      <c r="C13640" t="s">
        <v>33480</v>
      </c>
      <c r="D13640" t="s">
        <v>33482</v>
      </c>
      <c r="E13640"/>
      <c r="F13640"/>
      <c r="G13640"/>
      <c r="H13640"/>
      <c r="I13640"/>
      <c r="J13640"/>
      <c r="U13640" s="43"/>
      <c r="AE13640"/>
    </row>
    <row r="13641" spans="1:31">
      <c r="A13641">
        <v>32420</v>
      </c>
      <c r="B13641" t="s">
        <v>12045</v>
      </c>
      <c r="C13641" t="s">
        <v>33480</v>
      </c>
      <c r="D13641" t="s">
        <v>33476</v>
      </c>
      <c r="E13641"/>
      <c r="F13641"/>
      <c r="G13641"/>
      <c r="H13641"/>
      <c r="I13641"/>
      <c r="J13641"/>
      <c r="U13641" s="43"/>
      <c r="AE13641"/>
    </row>
    <row r="13642" spans="1:31">
      <c r="A13642">
        <v>32400</v>
      </c>
      <c r="B13642" t="s">
        <v>12046</v>
      </c>
      <c r="C13642" t="s">
        <v>33477</v>
      </c>
      <c r="D13642" t="s">
        <v>33476</v>
      </c>
      <c r="E13642"/>
      <c r="F13642"/>
      <c r="G13642"/>
      <c r="H13642"/>
      <c r="I13642"/>
      <c r="J13642"/>
      <c r="U13642" s="43"/>
      <c r="AE13642"/>
    </row>
    <row r="13643" spans="1:31">
      <c r="A13643">
        <v>32170</v>
      </c>
      <c r="B13643" t="s">
        <v>12047</v>
      </c>
      <c r="C13643" t="s">
        <v>33477</v>
      </c>
      <c r="D13643" t="s">
        <v>33476</v>
      </c>
      <c r="E13643"/>
      <c r="F13643"/>
      <c r="G13643"/>
      <c r="H13643"/>
      <c r="I13643"/>
      <c r="J13643"/>
      <c r="U13643" s="43"/>
      <c r="AE13643"/>
    </row>
    <row r="13644" spans="1:31">
      <c r="A13644">
        <v>32120</v>
      </c>
      <c r="B13644" t="s">
        <v>12048</v>
      </c>
      <c r="C13644" t="s">
        <v>33480</v>
      </c>
      <c r="D13644" t="s">
        <v>33476</v>
      </c>
      <c r="E13644"/>
      <c r="F13644"/>
      <c r="G13644"/>
      <c r="H13644"/>
      <c r="I13644"/>
      <c r="J13644"/>
      <c r="U13644" s="43"/>
      <c r="AE13644"/>
    </row>
    <row r="13645" spans="1:31">
      <c r="A13645">
        <v>32500</v>
      </c>
      <c r="B13645" t="s">
        <v>12049</v>
      </c>
      <c r="C13645" t="s">
        <v>33480</v>
      </c>
      <c r="D13645" t="s">
        <v>33476</v>
      </c>
      <c r="E13645"/>
      <c r="F13645"/>
      <c r="G13645"/>
      <c r="H13645"/>
      <c r="I13645"/>
      <c r="J13645"/>
      <c r="U13645" s="43"/>
      <c r="AE13645"/>
    </row>
    <row r="13646" spans="1:31">
      <c r="A13646">
        <v>32220</v>
      </c>
      <c r="B13646" t="s">
        <v>11079</v>
      </c>
      <c r="C13646" t="s">
        <v>33480</v>
      </c>
      <c r="D13646" t="s">
        <v>33476</v>
      </c>
      <c r="E13646"/>
      <c r="F13646"/>
      <c r="G13646"/>
      <c r="H13646"/>
      <c r="I13646"/>
      <c r="J13646"/>
      <c r="U13646" s="43"/>
      <c r="AE13646"/>
    </row>
    <row r="13647" spans="1:31">
      <c r="A13647">
        <v>32300</v>
      </c>
      <c r="B13647" t="s">
        <v>12050</v>
      </c>
      <c r="C13647" t="s">
        <v>33477</v>
      </c>
      <c r="D13647" t="s">
        <v>33476</v>
      </c>
      <c r="E13647"/>
      <c r="F13647"/>
      <c r="G13647"/>
      <c r="H13647"/>
      <c r="I13647"/>
      <c r="J13647"/>
      <c r="U13647" s="43"/>
      <c r="AE13647"/>
    </row>
    <row r="13648" spans="1:31">
      <c r="A13648">
        <v>32220</v>
      </c>
      <c r="B13648" t="s">
        <v>12051</v>
      </c>
      <c r="C13648" t="s">
        <v>33480</v>
      </c>
      <c r="D13648" t="s">
        <v>33476</v>
      </c>
      <c r="E13648"/>
      <c r="F13648"/>
      <c r="G13648"/>
      <c r="H13648"/>
      <c r="I13648"/>
      <c r="J13648"/>
      <c r="U13648" s="43"/>
      <c r="AE13648"/>
    </row>
    <row r="13649" spans="1:31">
      <c r="A13649">
        <v>32130</v>
      </c>
      <c r="B13649" t="s">
        <v>12052</v>
      </c>
      <c r="C13649" t="s">
        <v>33480</v>
      </c>
      <c r="D13649" t="s">
        <v>33476</v>
      </c>
      <c r="E13649"/>
      <c r="F13649"/>
      <c r="G13649"/>
      <c r="H13649"/>
      <c r="I13649"/>
      <c r="J13649"/>
      <c r="U13649" s="43"/>
      <c r="AE13649"/>
    </row>
    <row r="13650" spans="1:31">
      <c r="A13650">
        <v>32230</v>
      </c>
      <c r="B13650" t="s">
        <v>12053</v>
      </c>
      <c r="C13650" t="s">
        <v>33477</v>
      </c>
      <c r="D13650" t="s">
        <v>33476</v>
      </c>
      <c r="E13650"/>
      <c r="F13650"/>
      <c r="G13650"/>
      <c r="H13650"/>
      <c r="I13650"/>
      <c r="J13650"/>
      <c r="U13650" s="43"/>
      <c r="AE13650"/>
    </row>
    <row r="13651" spans="1:31">
      <c r="A13651">
        <v>32190</v>
      </c>
      <c r="B13651" t="s">
        <v>12054</v>
      </c>
      <c r="C13651" t="s">
        <v>33477</v>
      </c>
      <c r="D13651" t="s">
        <v>33476</v>
      </c>
      <c r="E13651"/>
      <c r="F13651"/>
      <c r="G13651"/>
      <c r="H13651"/>
      <c r="I13651"/>
      <c r="J13651"/>
      <c r="U13651" s="43"/>
      <c r="AE13651"/>
    </row>
    <row r="13652" spans="1:31">
      <c r="A13652">
        <v>32400</v>
      </c>
      <c r="B13652" t="s">
        <v>12055</v>
      </c>
      <c r="C13652" t="s">
        <v>33477</v>
      </c>
      <c r="D13652" t="s">
        <v>33476</v>
      </c>
      <c r="E13652"/>
      <c r="F13652"/>
      <c r="G13652"/>
      <c r="H13652"/>
      <c r="I13652"/>
      <c r="J13652"/>
      <c r="U13652" s="43"/>
      <c r="AE13652"/>
    </row>
    <row r="13653" spans="1:31">
      <c r="A13653">
        <v>32600</v>
      </c>
      <c r="B13653" t="s">
        <v>12056</v>
      </c>
      <c r="C13653" t="s">
        <v>33480</v>
      </c>
      <c r="D13653" t="s">
        <v>33476</v>
      </c>
      <c r="E13653"/>
      <c r="F13653"/>
      <c r="G13653"/>
      <c r="H13653"/>
      <c r="I13653"/>
      <c r="J13653"/>
      <c r="U13653" s="43"/>
      <c r="AE13653"/>
    </row>
    <row r="13654" spans="1:31">
      <c r="A13654">
        <v>32260</v>
      </c>
      <c r="B13654" t="s">
        <v>12057</v>
      </c>
      <c r="C13654" t="s">
        <v>33477</v>
      </c>
      <c r="D13654" t="s">
        <v>33476</v>
      </c>
      <c r="E13654"/>
      <c r="F13654"/>
      <c r="G13654"/>
      <c r="H13654"/>
      <c r="I13654"/>
      <c r="J13654"/>
      <c r="U13654" s="43"/>
      <c r="AE13654"/>
    </row>
    <row r="13655" spans="1:31">
      <c r="A13655">
        <v>32260</v>
      </c>
      <c r="B13655" t="s">
        <v>12057</v>
      </c>
      <c r="C13655" t="s">
        <v>33477</v>
      </c>
      <c r="D13655" t="s">
        <v>33476</v>
      </c>
      <c r="E13655"/>
      <c r="F13655"/>
      <c r="G13655"/>
      <c r="H13655"/>
      <c r="I13655"/>
      <c r="J13655"/>
      <c r="U13655" s="43"/>
      <c r="AE13655"/>
    </row>
    <row r="13656" spans="1:31">
      <c r="A13656">
        <v>32230</v>
      </c>
      <c r="B13656" t="s">
        <v>12058</v>
      </c>
      <c r="C13656" t="s">
        <v>33477</v>
      </c>
      <c r="D13656" t="s">
        <v>33476</v>
      </c>
      <c r="E13656"/>
      <c r="F13656"/>
      <c r="G13656"/>
      <c r="H13656"/>
      <c r="I13656"/>
      <c r="J13656"/>
      <c r="U13656" s="43"/>
      <c r="AE13656"/>
    </row>
    <row r="13657" spans="1:31">
      <c r="A13657">
        <v>32450</v>
      </c>
      <c r="B13657" t="s">
        <v>12059</v>
      </c>
      <c r="C13657" t="s">
        <v>33480</v>
      </c>
      <c r="D13657" t="s">
        <v>33482</v>
      </c>
      <c r="E13657"/>
      <c r="F13657"/>
      <c r="G13657"/>
      <c r="H13657"/>
      <c r="I13657"/>
      <c r="J13657"/>
      <c r="U13657" s="43"/>
      <c r="AE13657"/>
    </row>
    <row r="13658" spans="1:31">
      <c r="A13658">
        <v>32700</v>
      </c>
      <c r="B13658" t="s">
        <v>12060</v>
      </c>
      <c r="C13658" t="s">
        <v>33480</v>
      </c>
      <c r="D13658" t="s">
        <v>203</v>
      </c>
      <c r="E13658"/>
      <c r="F13658"/>
      <c r="G13658"/>
      <c r="H13658"/>
      <c r="I13658"/>
      <c r="J13658"/>
      <c r="U13658" s="43"/>
      <c r="AE13658"/>
    </row>
    <row r="13659" spans="1:31">
      <c r="A13659">
        <v>32140</v>
      </c>
      <c r="B13659" t="s">
        <v>12061</v>
      </c>
      <c r="C13659" t="s">
        <v>33477</v>
      </c>
      <c r="D13659" t="s">
        <v>33476</v>
      </c>
      <c r="E13659"/>
      <c r="F13659"/>
      <c r="G13659"/>
      <c r="H13659"/>
      <c r="I13659"/>
      <c r="J13659"/>
      <c r="U13659" s="43"/>
      <c r="AE13659"/>
    </row>
    <row r="13660" spans="1:31">
      <c r="A13660">
        <v>32120</v>
      </c>
      <c r="B13660" t="s">
        <v>12062</v>
      </c>
      <c r="C13660" t="s">
        <v>33480</v>
      </c>
      <c r="D13660" t="s">
        <v>33476</v>
      </c>
      <c r="E13660"/>
      <c r="F13660"/>
      <c r="G13660"/>
      <c r="H13660"/>
      <c r="I13660"/>
      <c r="J13660"/>
      <c r="U13660" s="43"/>
      <c r="AE13660"/>
    </row>
    <row r="13661" spans="1:31">
      <c r="A13661">
        <v>32130</v>
      </c>
      <c r="B13661" t="s">
        <v>12063</v>
      </c>
      <c r="C13661" t="s">
        <v>33480</v>
      </c>
      <c r="D13661" t="s">
        <v>33476</v>
      </c>
      <c r="E13661"/>
      <c r="F13661"/>
      <c r="G13661"/>
      <c r="H13661"/>
      <c r="I13661"/>
      <c r="J13661"/>
      <c r="U13661" s="43"/>
      <c r="AE13661"/>
    </row>
    <row r="13662" spans="1:31">
      <c r="A13662">
        <v>32420</v>
      </c>
      <c r="B13662" t="s">
        <v>12064</v>
      </c>
      <c r="C13662" t="s">
        <v>33480</v>
      </c>
      <c r="D13662" t="s">
        <v>33476</v>
      </c>
      <c r="E13662"/>
      <c r="F13662"/>
      <c r="G13662"/>
      <c r="H13662"/>
      <c r="I13662"/>
      <c r="J13662"/>
      <c r="U13662" s="43"/>
      <c r="AE13662"/>
    </row>
    <row r="13663" spans="1:31">
      <c r="A13663">
        <v>32110</v>
      </c>
      <c r="B13663" t="s">
        <v>12065</v>
      </c>
      <c r="C13663" t="s">
        <v>33477</v>
      </c>
      <c r="D13663" t="s">
        <v>33476</v>
      </c>
      <c r="E13663"/>
      <c r="F13663"/>
      <c r="G13663"/>
      <c r="H13663"/>
      <c r="I13663"/>
      <c r="J13663"/>
      <c r="U13663" s="43"/>
      <c r="AE13663"/>
    </row>
    <row r="13664" spans="1:31">
      <c r="A13664">
        <v>32430</v>
      </c>
      <c r="B13664" t="s">
        <v>12066</v>
      </c>
      <c r="C13664" t="s">
        <v>33480</v>
      </c>
      <c r="D13664" t="s">
        <v>33476</v>
      </c>
      <c r="E13664"/>
      <c r="F13664"/>
      <c r="G13664"/>
      <c r="H13664"/>
      <c r="I13664"/>
      <c r="J13664"/>
      <c r="U13664" s="43"/>
      <c r="AE13664"/>
    </row>
    <row r="13665" spans="1:31">
      <c r="A13665">
        <v>32120</v>
      </c>
      <c r="B13665" t="s">
        <v>12067</v>
      </c>
      <c r="C13665" t="s">
        <v>33480</v>
      </c>
      <c r="D13665" t="s">
        <v>33476</v>
      </c>
      <c r="E13665"/>
      <c r="F13665"/>
      <c r="G13665"/>
      <c r="H13665"/>
      <c r="I13665"/>
      <c r="J13665"/>
      <c r="U13665" s="43"/>
      <c r="AE13665"/>
    </row>
    <row r="13666" spans="1:31">
      <c r="A13666">
        <v>32110</v>
      </c>
      <c r="B13666" t="s">
        <v>12068</v>
      </c>
      <c r="C13666" t="s">
        <v>33477</v>
      </c>
      <c r="D13666" t="s">
        <v>33476</v>
      </c>
      <c r="E13666"/>
      <c r="F13666"/>
      <c r="G13666"/>
      <c r="H13666"/>
      <c r="I13666"/>
      <c r="J13666"/>
      <c r="U13666" s="43"/>
      <c r="AE13666"/>
    </row>
    <row r="13667" spans="1:31">
      <c r="A13667">
        <v>32260</v>
      </c>
      <c r="B13667" t="s">
        <v>12069</v>
      </c>
      <c r="C13667" t="s">
        <v>33477</v>
      </c>
      <c r="D13667" t="s">
        <v>33476</v>
      </c>
      <c r="E13667"/>
      <c r="F13667"/>
      <c r="G13667"/>
      <c r="H13667"/>
      <c r="I13667"/>
      <c r="J13667"/>
      <c r="U13667" s="43"/>
      <c r="AE13667"/>
    </row>
    <row r="13668" spans="1:31">
      <c r="A13668">
        <v>32400</v>
      </c>
      <c r="B13668" t="s">
        <v>12070</v>
      </c>
      <c r="C13668" t="s">
        <v>33477</v>
      </c>
      <c r="D13668" t="s">
        <v>33476</v>
      </c>
      <c r="E13668"/>
      <c r="F13668"/>
      <c r="G13668"/>
      <c r="H13668"/>
      <c r="I13668"/>
      <c r="J13668"/>
      <c r="U13668" s="43"/>
      <c r="AE13668"/>
    </row>
    <row r="13669" spans="1:31">
      <c r="A13669">
        <v>32160</v>
      </c>
      <c r="B13669" t="s">
        <v>12071</v>
      </c>
      <c r="C13669" t="s">
        <v>33477</v>
      </c>
      <c r="D13669" t="s">
        <v>33476</v>
      </c>
      <c r="E13669"/>
      <c r="F13669"/>
      <c r="G13669"/>
      <c r="H13669"/>
      <c r="I13669"/>
      <c r="J13669"/>
      <c r="U13669" s="43"/>
      <c r="AE13669"/>
    </row>
    <row r="13670" spans="1:31">
      <c r="A13670">
        <v>32120</v>
      </c>
      <c r="B13670" t="s">
        <v>12072</v>
      </c>
      <c r="C13670" t="s">
        <v>33480</v>
      </c>
      <c r="D13670" t="s">
        <v>33476</v>
      </c>
      <c r="E13670"/>
      <c r="F13670"/>
      <c r="G13670"/>
      <c r="H13670"/>
      <c r="I13670"/>
      <c r="J13670"/>
      <c r="U13670" s="43"/>
      <c r="AE13670"/>
    </row>
    <row r="13671" spans="1:31">
      <c r="A13671">
        <v>32700</v>
      </c>
      <c r="B13671" t="s">
        <v>12073</v>
      </c>
      <c r="C13671" t="s">
        <v>33480</v>
      </c>
      <c r="D13671" t="s">
        <v>203</v>
      </c>
      <c r="E13671"/>
      <c r="F13671"/>
      <c r="G13671"/>
      <c r="H13671"/>
      <c r="I13671"/>
      <c r="J13671"/>
      <c r="U13671" s="43"/>
      <c r="AE13671"/>
    </row>
    <row r="13672" spans="1:31">
      <c r="A13672">
        <v>32400</v>
      </c>
      <c r="B13672" t="s">
        <v>12074</v>
      </c>
      <c r="C13672" t="s">
        <v>33477</v>
      </c>
      <c r="D13672" t="s">
        <v>33476</v>
      </c>
      <c r="E13672"/>
      <c r="F13672"/>
      <c r="G13672"/>
      <c r="H13672"/>
      <c r="I13672"/>
      <c r="J13672"/>
      <c r="U13672" s="43"/>
      <c r="AE13672"/>
    </row>
    <row r="13673" spans="1:31">
      <c r="A13673">
        <v>32430</v>
      </c>
      <c r="B13673" t="s">
        <v>12075</v>
      </c>
      <c r="C13673" t="s">
        <v>33480</v>
      </c>
      <c r="D13673" t="s">
        <v>33476</v>
      </c>
      <c r="E13673"/>
      <c r="F13673"/>
      <c r="G13673"/>
      <c r="H13673"/>
      <c r="I13673"/>
      <c r="J13673"/>
      <c r="U13673" s="43"/>
      <c r="AE13673"/>
    </row>
    <row r="13674" spans="1:31">
      <c r="A13674">
        <v>32160</v>
      </c>
      <c r="B13674" t="s">
        <v>12076</v>
      </c>
      <c r="C13674" t="s">
        <v>33477</v>
      </c>
      <c r="D13674" t="s">
        <v>33476</v>
      </c>
      <c r="E13674"/>
      <c r="F13674"/>
      <c r="G13674"/>
      <c r="H13674"/>
      <c r="I13674"/>
      <c r="J13674"/>
      <c r="U13674" s="43"/>
      <c r="AE13674"/>
    </row>
    <row r="13675" spans="1:31">
      <c r="A13675">
        <v>32170</v>
      </c>
      <c r="B13675" t="s">
        <v>12077</v>
      </c>
      <c r="C13675" t="s">
        <v>33477</v>
      </c>
      <c r="D13675" t="s">
        <v>33476</v>
      </c>
      <c r="E13675"/>
      <c r="F13675"/>
      <c r="G13675"/>
      <c r="H13675"/>
      <c r="I13675"/>
      <c r="J13675"/>
      <c r="U13675" s="43"/>
      <c r="AE13675"/>
    </row>
    <row r="13676" spans="1:31">
      <c r="A13676">
        <v>32450</v>
      </c>
      <c r="B13676" t="s">
        <v>12078</v>
      </c>
      <c r="C13676" t="s">
        <v>33480</v>
      </c>
      <c r="D13676" t="s">
        <v>33482</v>
      </c>
      <c r="E13676"/>
      <c r="F13676"/>
      <c r="G13676"/>
      <c r="H13676"/>
      <c r="I13676"/>
      <c r="J13676"/>
      <c r="U13676" s="43"/>
      <c r="AE13676"/>
    </row>
    <row r="13677" spans="1:31">
      <c r="A13677">
        <v>32430</v>
      </c>
      <c r="B13677" t="s">
        <v>12079</v>
      </c>
      <c r="C13677" t="s">
        <v>33480</v>
      </c>
      <c r="D13677" t="s">
        <v>33476</v>
      </c>
      <c r="E13677"/>
      <c r="F13677"/>
      <c r="G13677"/>
      <c r="H13677"/>
      <c r="I13677"/>
      <c r="J13677"/>
      <c r="U13677" s="43"/>
      <c r="AE13677"/>
    </row>
    <row r="13678" spans="1:31">
      <c r="A13678">
        <v>32240</v>
      </c>
      <c r="B13678" t="s">
        <v>12080</v>
      </c>
      <c r="C13678" t="s">
        <v>33477</v>
      </c>
      <c r="D13678" t="s">
        <v>33482</v>
      </c>
      <c r="E13678"/>
      <c r="F13678"/>
      <c r="G13678"/>
      <c r="H13678"/>
      <c r="I13678"/>
      <c r="J13678"/>
      <c r="U13678" s="43"/>
      <c r="AE13678"/>
    </row>
    <row r="13679" spans="1:31">
      <c r="A13679">
        <v>32230</v>
      </c>
      <c r="B13679" t="s">
        <v>12081</v>
      </c>
      <c r="C13679" t="s">
        <v>33477</v>
      </c>
      <c r="D13679" t="s">
        <v>33476</v>
      </c>
      <c r="E13679"/>
      <c r="F13679"/>
      <c r="G13679"/>
      <c r="H13679"/>
      <c r="I13679"/>
      <c r="J13679"/>
      <c r="U13679" s="43"/>
      <c r="AE13679"/>
    </row>
    <row r="13680" spans="1:31">
      <c r="A13680">
        <v>32420</v>
      </c>
      <c r="B13680" t="s">
        <v>12082</v>
      </c>
      <c r="C13680" t="s">
        <v>33480</v>
      </c>
      <c r="D13680" t="s">
        <v>33476</v>
      </c>
      <c r="E13680"/>
      <c r="F13680"/>
      <c r="G13680"/>
      <c r="H13680"/>
      <c r="I13680"/>
      <c r="J13680"/>
      <c r="U13680" s="43"/>
      <c r="AE13680"/>
    </row>
    <row r="13681" spans="1:31">
      <c r="A13681">
        <v>32380</v>
      </c>
      <c r="B13681" t="s">
        <v>12083</v>
      </c>
      <c r="C13681" t="s">
        <v>33480</v>
      </c>
      <c r="D13681" t="s">
        <v>33476</v>
      </c>
      <c r="E13681"/>
      <c r="F13681"/>
      <c r="G13681"/>
      <c r="H13681"/>
      <c r="I13681"/>
      <c r="J13681"/>
      <c r="U13681" s="43"/>
      <c r="AE13681"/>
    </row>
    <row r="13682" spans="1:31">
      <c r="A13682">
        <v>32390</v>
      </c>
      <c r="B13682" t="s">
        <v>12084</v>
      </c>
      <c r="C13682" t="s">
        <v>33480</v>
      </c>
      <c r="D13682" t="s">
        <v>33476</v>
      </c>
      <c r="E13682"/>
      <c r="F13682"/>
      <c r="G13682"/>
      <c r="H13682"/>
      <c r="I13682"/>
      <c r="J13682"/>
      <c r="U13682" s="43"/>
      <c r="AE13682"/>
    </row>
    <row r="13683" spans="1:31">
      <c r="A13683">
        <v>32450</v>
      </c>
      <c r="B13683" t="s">
        <v>12085</v>
      </c>
      <c r="C13683" t="s">
        <v>33480</v>
      </c>
      <c r="D13683" t="s">
        <v>33482</v>
      </c>
      <c r="E13683"/>
      <c r="F13683"/>
      <c r="G13683"/>
      <c r="H13683"/>
      <c r="I13683"/>
      <c r="J13683"/>
      <c r="U13683" s="43"/>
      <c r="AE13683"/>
    </row>
    <row r="13684" spans="1:31">
      <c r="A13684">
        <v>32230</v>
      </c>
      <c r="B13684" t="s">
        <v>12086</v>
      </c>
      <c r="C13684" t="s">
        <v>33477</v>
      </c>
      <c r="D13684" t="s">
        <v>33476</v>
      </c>
      <c r="E13684"/>
      <c r="F13684"/>
      <c r="G13684"/>
      <c r="H13684"/>
      <c r="I13684"/>
      <c r="J13684"/>
      <c r="U13684" s="43"/>
      <c r="AE13684"/>
    </row>
    <row r="13685" spans="1:31">
      <c r="A13685">
        <v>32190</v>
      </c>
      <c r="B13685" t="s">
        <v>12087</v>
      </c>
      <c r="C13685" t="s">
        <v>33477</v>
      </c>
      <c r="D13685" t="s">
        <v>33476</v>
      </c>
      <c r="E13685"/>
      <c r="F13685"/>
      <c r="G13685"/>
      <c r="H13685"/>
      <c r="I13685"/>
      <c r="J13685"/>
      <c r="U13685" s="43"/>
      <c r="AE13685"/>
    </row>
    <row r="13686" spans="1:31">
      <c r="A13686">
        <v>32500</v>
      </c>
      <c r="B13686" t="s">
        <v>12088</v>
      </c>
      <c r="C13686" t="s">
        <v>33480</v>
      </c>
      <c r="D13686" t="s">
        <v>33476</v>
      </c>
      <c r="E13686"/>
      <c r="F13686"/>
      <c r="G13686"/>
      <c r="H13686"/>
      <c r="I13686"/>
      <c r="J13686"/>
      <c r="U13686" s="43"/>
      <c r="AE13686"/>
    </row>
    <row r="13687" spans="1:31">
      <c r="A13687">
        <v>32110</v>
      </c>
      <c r="B13687" t="s">
        <v>12089</v>
      </c>
      <c r="C13687" t="s">
        <v>33477</v>
      </c>
      <c r="D13687" t="s">
        <v>33476</v>
      </c>
      <c r="E13687"/>
      <c r="F13687"/>
      <c r="G13687"/>
      <c r="H13687"/>
      <c r="I13687"/>
      <c r="J13687"/>
      <c r="U13687" s="43"/>
      <c r="AE13687"/>
    </row>
    <row r="13688" spans="1:31">
      <c r="A13688">
        <v>32310</v>
      </c>
      <c r="B13688" t="s">
        <v>12090</v>
      </c>
      <c r="C13688" t="s">
        <v>33477</v>
      </c>
      <c r="D13688" t="s">
        <v>33476</v>
      </c>
      <c r="E13688"/>
      <c r="F13688"/>
      <c r="G13688"/>
      <c r="H13688"/>
      <c r="I13688"/>
      <c r="J13688"/>
      <c r="U13688" s="43"/>
      <c r="AE13688"/>
    </row>
    <row r="13689" spans="1:31">
      <c r="A13689">
        <v>32720</v>
      </c>
      <c r="B13689" t="s">
        <v>12091</v>
      </c>
      <c r="C13689" t="s">
        <v>33477</v>
      </c>
      <c r="D13689" t="s">
        <v>33476</v>
      </c>
      <c r="E13689"/>
      <c r="F13689"/>
      <c r="G13689"/>
      <c r="H13689"/>
      <c r="I13689"/>
      <c r="J13689"/>
      <c r="U13689" s="43"/>
      <c r="AE13689"/>
    </row>
    <row r="13690" spans="1:31">
      <c r="A13690">
        <v>32400</v>
      </c>
      <c r="B13690" t="s">
        <v>12092</v>
      </c>
      <c r="C13690" t="s">
        <v>33477</v>
      </c>
      <c r="D13690" t="s">
        <v>33476</v>
      </c>
      <c r="E13690"/>
      <c r="F13690"/>
      <c r="G13690"/>
      <c r="H13690"/>
      <c r="I13690"/>
      <c r="J13690"/>
      <c r="U13690" s="43"/>
      <c r="AE13690"/>
    </row>
    <row r="13691" spans="1:31">
      <c r="A13691">
        <v>32190</v>
      </c>
      <c r="B13691" t="s">
        <v>12093</v>
      </c>
      <c r="C13691" t="s">
        <v>33477</v>
      </c>
      <c r="D13691" t="s">
        <v>33476</v>
      </c>
      <c r="E13691"/>
      <c r="F13691"/>
      <c r="G13691"/>
      <c r="H13691"/>
      <c r="I13691"/>
      <c r="J13691"/>
      <c r="U13691" s="43"/>
      <c r="AE13691"/>
    </row>
    <row r="13692" spans="1:31">
      <c r="A13692">
        <v>32190</v>
      </c>
      <c r="B13692" t="s">
        <v>12093</v>
      </c>
      <c r="C13692" t="s">
        <v>33477</v>
      </c>
      <c r="D13692" t="s">
        <v>33476</v>
      </c>
      <c r="E13692"/>
      <c r="F13692"/>
      <c r="G13692"/>
      <c r="H13692"/>
      <c r="I13692"/>
      <c r="J13692"/>
      <c r="U13692" s="43"/>
      <c r="AE13692"/>
    </row>
    <row r="13693" spans="1:31">
      <c r="A13693">
        <v>32400</v>
      </c>
      <c r="B13693" t="s">
        <v>12094</v>
      </c>
      <c r="C13693" t="s">
        <v>33477</v>
      </c>
      <c r="D13693" t="s">
        <v>33476</v>
      </c>
      <c r="E13693"/>
      <c r="F13693"/>
      <c r="G13693"/>
      <c r="H13693"/>
      <c r="I13693"/>
      <c r="J13693"/>
      <c r="U13693" s="43"/>
      <c r="AE13693"/>
    </row>
    <row r="13694" spans="1:31">
      <c r="A13694">
        <v>32730</v>
      </c>
      <c r="B13694" t="s">
        <v>12095</v>
      </c>
      <c r="C13694" t="s">
        <v>33477</v>
      </c>
      <c r="D13694" t="s">
        <v>33482</v>
      </c>
      <c r="E13694"/>
      <c r="F13694"/>
      <c r="G13694"/>
      <c r="H13694"/>
      <c r="I13694"/>
      <c r="J13694"/>
      <c r="U13694" s="43"/>
      <c r="AE13694"/>
    </row>
    <row r="13695" spans="1:31">
      <c r="A13695">
        <v>32420</v>
      </c>
      <c r="B13695" t="s">
        <v>12096</v>
      </c>
      <c r="C13695" t="s">
        <v>33480</v>
      </c>
      <c r="D13695" t="s">
        <v>33476</v>
      </c>
      <c r="E13695"/>
      <c r="F13695"/>
      <c r="G13695"/>
      <c r="H13695"/>
      <c r="I13695"/>
      <c r="J13695"/>
      <c r="U13695" s="43"/>
      <c r="AE13695"/>
    </row>
    <row r="13696" spans="1:31">
      <c r="A13696">
        <v>32300</v>
      </c>
      <c r="B13696" t="s">
        <v>12097</v>
      </c>
      <c r="C13696" t="s">
        <v>33477</v>
      </c>
      <c r="D13696" t="s">
        <v>33476</v>
      </c>
      <c r="E13696"/>
      <c r="F13696"/>
      <c r="G13696"/>
      <c r="H13696"/>
      <c r="I13696"/>
      <c r="J13696"/>
      <c r="U13696" s="43"/>
      <c r="AE13696"/>
    </row>
    <row r="13697" spans="1:31">
      <c r="A13697">
        <v>32200</v>
      </c>
      <c r="B13697" t="s">
        <v>1620</v>
      </c>
      <c r="C13697" t="s">
        <v>33480</v>
      </c>
      <c r="D13697" t="s">
        <v>33476</v>
      </c>
      <c r="E13697"/>
      <c r="F13697"/>
      <c r="G13697"/>
      <c r="H13697"/>
      <c r="I13697"/>
      <c r="J13697"/>
      <c r="U13697" s="43"/>
      <c r="AE13697"/>
    </row>
    <row r="13698" spans="1:31">
      <c r="A13698">
        <v>32140</v>
      </c>
      <c r="B13698" t="s">
        <v>12098</v>
      </c>
      <c r="C13698" t="s">
        <v>33477</v>
      </c>
      <c r="D13698" t="s">
        <v>33476</v>
      </c>
      <c r="E13698"/>
      <c r="F13698"/>
      <c r="G13698"/>
      <c r="H13698"/>
      <c r="I13698"/>
      <c r="J13698"/>
      <c r="U13698" s="43"/>
      <c r="AE13698"/>
    </row>
    <row r="13699" spans="1:31">
      <c r="A13699">
        <v>33230</v>
      </c>
      <c r="B13699" t="s">
        <v>5306</v>
      </c>
      <c r="C13699" t="s">
        <v>33477</v>
      </c>
      <c r="D13699" t="s">
        <v>33481</v>
      </c>
      <c r="E13699"/>
      <c r="F13699"/>
      <c r="G13699"/>
      <c r="H13699"/>
      <c r="I13699"/>
      <c r="J13699"/>
      <c r="U13699" s="43"/>
      <c r="AE13699"/>
    </row>
    <row r="13700" spans="1:31">
      <c r="A13700">
        <v>33124</v>
      </c>
      <c r="B13700" t="s">
        <v>12099</v>
      </c>
      <c r="C13700" t="s">
        <v>33477</v>
      </c>
      <c r="D13700" t="s">
        <v>33476</v>
      </c>
      <c r="E13700"/>
      <c r="F13700"/>
      <c r="G13700"/>
      <c r="H13700"/>
      <c r="I13700"/>
      <c r="J13700"/>
      <c r="U13700" s="43"/>
      <c r="AE13700"/>
    </row>
    <row r="13701" spans="1:31">
      <c r="A13701">
        <v>33440</v>
      </c>
      <c r="B13701" t="s">
        <v>12100</v>
      </c>
      <c r="C13701" t="s">
        <v>33477</v>
      </c>
      <c r="D13701" t="e">
        <v>#N/A</v>
      </c>
      <c r="E13701"/>
      <c r="F13701"/>
      <c r="G13701"/>
      <c r="H13701"/>
      <c r="I13701"/>
      <c r="J13701"/>
      <c r="U13701" s="43"/>
      <c r="AE13701"/>
    </row>
    <row r="13702" spans="1:31">
      <c r="A13702">
        <v>33810</v>
      </c>
      <c r="B13702" t="s">
        <v>12101</v>
      </c>
      <c r="C13702" t="s">
        <v>33477</v>
      </c>
      <c r="D13702" t="e">
        <v>#N/A</v>
      </c>
      <c r="E13702"/>
      <c r="F13702"/>
      <c r="G13702"/>
      <c r="H13702"/>
      <c r="I13702"/>
      <c r="J13702"/>
      <c r="U13702" s="43"/>
      <c r="AE13702"/>
    </row>
    <row r="13703" spans="1:31">
      <c r="A13703">
        <v>33510</v>
      </c>
      <c r="B13703" t="s">
        <v>12102</v>
      </c>
      <c r="C13703" t="s">
        <v>33477</v>
      </c>
      <c r="D13703" t="e">
        <v>#N/A</v>
      </c>
      <c r="E13703"/>
      <c r="F13703"/>
      <c r="G13703"/>
      <c r="H13703"/>
      <c r="I13703"/>
      <c r="J13703"/>
      <c r="U13703" s="43"/>
      <c r="AE13703"/>
    </row>
    <row r="13704" spans="1:31">
      <c r="A13704">
        <v>33390</v>
      </c>
      <c r="B13704" t="s">
        <v>12103</v>
      </c>
      <c r="C13704" t="s">
        <v>33477</v>
      </c>
      <c r="D13704" t="s">
        <v>33481</v>
      </c>
      <c r="E13704"/>
      <c r="F13704"/>
      <c r="G13704"/>
      <c r="H13704"/>
      <c r="I13704"/>
      <c r="J13704"/>
      <c r="U13704" s="43"/>
      <c r="AE13704"/>
    </row>
    <row r="13705" spans="1:31">
      <c r="A13705">
        <v>33640</v>
      </c>
      <c r="B13705" t="s">
        <v>12104</v>
      </c>
      <c r="C13705" t="s">
        <v>33477</v>
      </c>
      <c r="D13705" t="s">
        <v>33481</v>
      </c>
      <c r="E13705"/>
      <c r="F13705"/>
      <c r="G13705"/>
      <c r="H13705"/>
      <c r="I13705"/>
      <c r="J13705"/>
      <c r="U13705" s="43"/>
      <c r="AE13705"/>
    </row>
    <row r="13706" spans="1:31">
      <c r="A13706">
        <v>33760</v>
      </c>
      <c r="B13706" t="s">
        <v>12105</v>
      </c>
      <c r="C13706" t="s">
        <v>33477</v>
      </c>
      <c r="D13706" t="s">
        <v>33476</v>
      </c>
      <c r="E13706"/>
      <c r="F13706"/>
      <c r="G13706"/>
      <c r="H13706"/>
      <c r="I13706"/>
      <c r="J13706"/>
      <c r="U13706" s="43"/>
      <c r="AE13706"/>
    </row>
    <row r="13707" spans="1:31">
      <c r="A13707">
        <v>33760</v>
      </c>
      <c r="B13707" t="s">
        <v>12105</v>
      </c>
      <c r="C13707" t="s">
        <v>33477</v>
      </c>
      <c r="D13707" t="s">
        <v>33476</v>
      </c>
      <c r="E13707"/>
      <c r="F13707"/>
      <c r="G13707"/>
      <c r="H13707"/>
      <c r="I13707"/>
      <c r="J13707"/>
      <c r="U13707" s="43"/>
      <c r="AE13707"/>
    </row>
    <row r="13708" spans="1:31">
      <c r="A13708">
        <v>33120</v>
      </c>
      <c r="B13708" t="s">
        <v>12106</v>
      </c>
      <c r="C13708" t="s">
        <v>33477</v>
      </c>
      <c r="D13708" t="e">
        <v>#N/A</v>
      </c>
      <c r="E13708"/>
      <c r="F13708"/>
      <c r="G13708"/>
      <c r="H13708"/>
      <c r="I13708"/>
      <c r="J13708"/>
      <c r="U13708" s="43"/>
      <c r="AE13708"/>
    </row>
    <row r="13709" spans="1:31">
      <c r="A13709">
        <v>33460</v>
      </c>
      <c r="B13709" t="s">
        <v>12107</v>
      </c>
      <c r="C13709" t="s">
        <v>33477</v>
      </c>
      <c r="D13709" t="s">
        <v>33481</v>
      </c>
      <c r="E13709"/>
      <c r="F13709"/>
      <c r="G13709"/>
      <c r="H13709"/>
      <c r="I13709"/>
      <c r="J13709"/>
      <c r="U13709" s="43"/>
      <c r="AE13709"/>
    </row>
    <row r="13710" spans="1:31">
      <c r="A13710">
        <v>33740</v>
      </c>
      <c r="B13710" t="s">
        <v>12108</v>
      </c>
      <c r="C13710" t="s">
        <v>33477</v>
      </c>
      <c r="D13710" t="s">
        <v>33482</v>
      </c>
      <c r="E13710"/>
      <c r="F13710"/>
      <c r="G13710"/>
      <c r="H13710"/>
      <c r="I13710"/>
      <c r="J13710"/>
      <c r="U13710" s="43"/>
      <c r="AE13710"/>
    </row>
    <row r="13711" spans="1:31">
      <c r="A13711">
        <v>33460</v>
      </c>
      <c r="B13711" t="s">
        <v>12109</v>
      </c>
      <c r="C13711" t="s">
        <v>33477</v>
      </c>
      <c r="D13711" t="s">
        <v>33481</v>
      </c>
      <c r="E13711"/>
      <c r="F13711"/>
      <c r="G13711"/>
      <c r="H13711"/>
      <c r="I13711"/>
      <c r="J13711"/>
      <c r="U13711" s="43"/>
      <c r="AE13711"/>
    </row>
    <row r="13712" spans="1:31">
      <c r="A13712">
        <v>33370</v>
      </c>
      <c r="B13712" t="s">
        <v>12110</v>
      </c>
      <c r="C13712" t="s">
        <v>33477</v>
      </c>
      <c r="D13712" t="s">
        <v>33476</v>
      </c>
      <c r="E13712"/>
      <c r="F13712"/>
      <c r="G13712"/>
      <c r="H13712"/>
      <c r="I13712"/>
      <c r="J13712"/>
      <c r="U13712" s="43"/>
      <c r="AE13712"/>
    </row>
    <row r="13713" spans="1:31">
      <c r="A13713">
        <v>33570</v>
      </c>
      <c r="B13713" t="s">
        <v>12111</v>
      </c>
      <c r="C13713" t="s">
        <v>33477</v>
      </c>
      <c r="D13713" t="s">
        <v>33476</v>
      </c>
      <c r="E13713"/>
      <c r="F13713"/>
      <c r="G13713"/>
      <c r="H13713"/>
      <c r="I13713"/>
      <c r="J13713"/>
      <c r="U13713" s="43"/>
      <c r="AE13713"/>
    </row>
    <row r="13714" spans="1:31">
      <c r="A13714">
        <v>33500</v>
      </c>
      <c r="B13714" t="s">
        <v>12112</v>
      </c>
      <c r="C13714" t="s">
        <v>33477</v>
      </c>
      <c r="D13714" t="s">
        <v>33476</v>
      </c>
      <c r="E13714"/>
      <c r="F13714"/>
      <c r="G13714"/>
      <c r="H13714"/>
      <c r="I13714"/>
      <c r="J13714"/>
      <c r="U13714" s="43"/>
      <c r="AE13714"/>
    </row>
    <row r="13715" spans="1:31">
      <c r="A13715">
        <v>33240</v>
      </c>
      <c r="B13715" t="s">
        <v>12113</v>
      </c>
      <c r="C13715" t="s">
        <v>33477</v>
      </c>
      <c r="D13715" t="s">
        <v>33476</v>
      </c>
      <c r="E13715"/>
      <c r="F13715"/>
      <c r="G13715"/>
      <c r="H13715"/>
      <c r="I13715"/>
      <c r="J13715"/>
      <c r="U13715" s="43"/>
      <c r="AE13715"/>
    </row>
    <row r="13716" spans="1:31">
      <c r="A13716">
        <v>33430</v>
      </c>
      <c r="B13716" t="s">
        <v>12114</v>
      </c>
      <c r="C13716" t="s">
        <v>33477</v>
      </c>
      <c r="D13716" t="s">
        <v>33476</v>
      </c>
      <c r="E13716"/>
      <c r="F13716"/>
      <c r="G13716"/>
      <c r="H13716"/>
      <c r="I13716"/>
      <c r="J13716"/>
      <c r="U13716" s="43"/>
      <c r="AE13716"/>
    </row>
    <row r="13717" spans="1:31">
      <c r="A13717">
        <v>33240</v>
      </c>
      <c r="B13717" t="s">
        <v>12115</v>
      </c>
      <c r="C13717" t="s">
        <v>33477</v>
      </c>
      <c r="D13717" t="s">
        <v>33476</v>
      </c>
      <c r="E13717"/>
      <c r="F13717"/>
      <c r="G13717"/>
      <c r="H13717"/>
      <c r="I13717"/>
      <c r="J13717"/>
      <c r="U13717" s="43"/>
      <c r="AE13717"/>
    </row>
    <row r="13718" spans="1:31">
      <c r="A13718">
        <v>33240</v>
      </c>
      <c r="B13718" t="s">
        <v>12115</v>
      </c>
      <c r="C13718" t="s">
        <v>33477</v>
      </c>
      <c r="D13718" t="s">
        <v>33476</v>
      </c>
      <c r="E13718"/>
      <c r="F13718"/>
      <c r="G13718"/>
      <c r="H13718"/>
      <c r="I13718"/>
      <c r="J13718"/>
      <c r="U13718" s="43"/>
      <c r="AE13718"/>
    </row>
    <row r="13719" spans="1:31">
      <c r="A13719">
        <v>33240</v>
      </c>
      <c r="B13719" t="s">
        <v>12115</v>
      </c>
      <c r="C13719" t="s">
        <v>33477</v>
      </c>
      <c r="D13719" t="s">
        <v>33476</v>
      </c>
      <c r="E13719"/>
      <c r="F13719"/>
      <c r="G13719"/>
      <c r="H13719"/>
      <c r="I13719"/>
      <c r="J13719"/>
      <c r="U13719" s="43"/>
      <c r="AE13719"/>
    </row>
    <row r="13720" spans="1:31">
      <c r="A13720">
        <v>33980</v>
      </c>
      <c r="B13720" t="s">
        <v>12116</v>
      </c>
      <c r="C13720" t="s">
        <v>33477</v>
      </c>
      <c r="D13720" t="s">
        <v>33482</v>
      </c>
      <c r="E13720"/>
      <c r="F13720"/>
      <c r="G13720"/>
      <c r="H13720"/>
      <c r="I13720"/>
      <c r="J13720"/>
      <c r="U13720" s="43"/>
      <c r="AE13720"/>
    </row>
    <row r="13721" spans="1:31">
      <c r="A13721">
        <v>33790</v>
      </c>
      <c r="B13721" t="s">
        <v>12117</v>
      </c>
      <c r="C13721" t="s">
        <v>33477</v>
      </c>
      <c r="D13721" t="s">
        <v>33476</v>
      </c>
      <c r="E13721"/>
      <c r="F13721"/>
      <c r="G13721"/>
      <c r="H13721"/>
      <c r="I13721"/>
      <c r="J13721"/>
      <c r="U13721" s="43"/>
      <c r="AE13721"/>
    </row>
    <row r="13722" spans="1:31">
      <c r="A13722">
        <v>33124</v>
      </c>
      <c r="B13722" t="s">
        <v>12118</v>
      </c>
      <c r="C13722" t="s">
        <v>33477</v>
      </c>
      <c r="D13722" t="s">
        <v>33476</v>
      </c>
      <c r="E13722"/>
      <c r="F13722"/>
      <c r="G13722"/>
      <c r="H13722"/>
      <c r="I13722"/>
      <c r="J13722"/>
      <c r="U13722" s="43"/>
      <c r="AE13722"/>
    </row>
    <row r="13723" spans="1:31">
      <c r="A13723">
        <v>33480</v>
      </c>
      <c r="B13723" t="s">
        <v>12119</v>
      </c>
      <c r="C13723" t="s">
        <v>33477</v>
      </c>
      <c r="D13723" t="s">
        <v>33481</v>
      </c>
      <c r="E13723"/>
      <c r="F13723"/>
      <c r="G13723"/>
      <c r="H13723"/>
      <c r="I13723"/>
      <c r="J13723"/>
      <c r="U13723" s="43"/>
      <c r="AE13723"/>
    </row>
    <row r="13724" spans="1:31">
      <c r="A13724">
        <v>33640</v>
      </c>
      <c r="B13724" t="s">
        <v>12120</v>
      </c>
      <c r="C13724" t="s">
        <v>33477</v>
      </c>
      <c r="D13724" t="s">
        <v>33481</v>
      </c>
      <c r="E13724"/>
      <c r="F13724"/>
      <c r="G13724"/>
      <c r="H13724"/>
      <c r="I13724"/>
      <c r="J13724"/>
      <c r="U13724" s="43"/>
      <c r="AE13724"/>
    </row>
    <row r="13725" spans="1:31">
      <c r="A13725">
        <v>33190</v>
      </c>
      <c r="B13725" t="s">
        <v>12121</v>
      </c>
      <c r="C13725" t="s">
        <v>33477</v>
      </c>
      <c r="D13725" t="s">
        <v>33476</v>
      </c>
      <c r="E13725"/>
      <c r="F13725"/>
      <c r="G13725"/>
      <c r="H13725"/>
      <c r="I13725"/>
      <c r="J13725"/>
      <c r="U13725" s="43"/>
      <c r="AE13725"/>
    </row>
    <row r="13726" spans="1:31">
      <c r="A13726">
        <v>33760</v>
      </c>
      <c r="B13726" t="s">
        <v>9831</v>
      </c>
      <c r="C13726" t="s">
        <v>33477</v>
      </c>
      <c r="D13726" t="s">
        <v>33476</v>
      </c>
      <c r="E13726"/>
      <c r="F13726"/>
      <c r="G13726"/>
      <c r="H13726"/>
      <c r="I13726"/>
      <c r="J13726"/>
      <c r="U13726" s="43"/>
      <c r="AE13726"/>
    </row>
    <row r="13727" spans="1:31">
      <c r="A13727">
        <v>33730</v>
      </c>
      <c r="B13727" t="s">
        <v>12122</v>
      </c>
      <c r="C13727" t="s">
        <v>33477</v>
      </c>
      <c r="D13727" t="s">
        <v>33476</v>
      </c>
      <c r="E13727"/>
      <c r="F13727"/>
      <c r="G13727"/>
      <c r="H13727"/>
      <c r="I13727"/>
      <c r="J13727"/>
      <c r="U13727" s="43"/>
      <c r="AE13727"/>
    </row>
    <row r="13728" spans="1:31">
      <c r="A13728">
        <v>33190</v>
      </c>
      <c r="B13728" t="s">
        <v>12123</v>
      </c>
      <c r="C13728" t="s">
        <v>33477</v>
      </c>
      <c r="D13728" t="s">
        <v>33476</v>
      </c>
      <c r="E13728"/>
      <c r="F13728"/>
      <c r="G13728"/>
      <c r="H13728"/>
      <c r="I13728"/>
      <c r="J13728"/>
      <c r="U13728" s="43"/>
      <c r="AE13728"/>
    </row>
    <row r="13729" spans="1:31">
      <c r="A13729">
        <v>33750</v>
      </c>
      <c r="B13729" t="s">
        <v>10825</v>
      </c>
      <c r="C13729" t="s">
        <v>33477</v>
      </c>
      <c r="D13729" t="s">
        <v>33482</v>
      </c>
      <c r="E13729"/>
      <c r="F13729"/>
      <c r="G13729"/>
      <c r="H13729"/>
      <c r="I13729"/>
      <c r="J13729"/>
      <c r="U13729" s="43"/>
      <c r="AE13729"/>
    </row>
    <row r="13730" spans="1:31">
      <c r="A13730">
        <v>33114</v>
      </c>
      <c r="B13730" t="s">
        <v>12124</v>
      </c>
      <c r="C13730" t="s">
        <v>33477</v>
      </c>
      <c r="D13730" t="s">
        <v>33482</v>
      </c>
      <c r="E13730"/>
      <c r="F13730"/>
      <c r="G13730"/>
      <c r="H13730"/>
      <c r="I13730"/>
      <c r="J13730"/>
      <c r="U13730" s="43"/>
      <c r="AE13730"/>
    </row>
    <row r="13731" spans="1:31">
      <c r="A13731">
        <v>33720</v>
      </c>
      <c r="B13731" t="s">
        <v>8926</v>
      </c>
      <c r="C13731" t="s">
        <v>33477</v>
      </c>
      <c r="D13731" t="s">
        <v>33476</v>
      </c>
      <c r="E13731"/>
      <c r="F13731"/>
      <c r="G13731"/>
      <c r="H13731"/>
      <c r="I13731"/>
      <c r="J13731"/>
      <c r="U13731" s="43"/>
      <c r="AE13731"/>
    </row>
    <row r="13732" spans="1:31">
      <c r="A13732">
        <v>33190</v>
      </c>
      <c r="B13732" t="s">
        <v>12125</v>
      </c>
      <c r="C13732" t="s">
        <v>33477</v>
      </c>
      <c r="D13732" t="s">
        <v>33476</v>
      </c>
      <c r="E13732"/>
      <c r="F13732"/>
      <c r="G13732"/>
      <c r="H13732"/>
      <c r="I13732"/>
      <c r="J13732"/>
      <c r="U13732" s="43"/>
      <c r="AE13732"/>
    </row>
    <row r="13733" spans="1:31">
      <c r="A13733">
        <v>33530</v>
      </c>
      <c r="B13733" t="s">
        <v>12126</v>
      </c>
      <c r="C13733" t="s">
        <v>33477</v>
      </c>
      <c r="D13733" t="e">
        <v>#N/A</v>
      </c>
      <c r="E13733"/>
      <c r="F13733"/>
      <c r="G13733"/>
      <c r="H13733"/>
      <c r="I13733"/>
      <c r="J13733"/>
      <c r="U13733" s="43"/>
      <c r="AE13733"/>
    </row>
    <row r="13734" spans="1:31">
      <c r="A13734">
        <v>33880</v>
      </c>
      <c r="B13734" t="s">
        <v>12127</v>
      </c>
      <c r="C13734" t="s">
        <v>33477</v>
      </c>
      <c r="D13734" t="e">
        <v>#N/A</v>
      </c>
      <c r="E13734"/>
      <c r="F13734"/>
      <c r="G13734"/>
      <c r="H13734"/>
      <c r="I13734"/>
      <c r="J13734"/>
      <c r="U13734" s="43"/>
      <c r="AE13734"/>
    </row>
    <row r="13735" spans="1:31">
      <c r="A13735">
        <v>33230</v>
      </c>
      <c r="B13735" t="s">
        <v>12128</v>
      </c>
      <c r="C13735" t="s">
        <v>33477</v>
      </c>
      <c r="D13735" t="s">
        <v>33481</v>
      </c>
      <c r="E13735"/>
      <c r="F13735"/>
      <c r="G13735"/>
      <c r="H13735"/>
      <c r="I13735"/>
      <c r="J13735"/>
      <c r="U13735" s="43"/>
      <c r="AE13735"/>
    </row>
    <row r="13736" spans="1:31">
      <c r="A13736">
        <v>33710</v>
      </c>
      <c r="B13736" t="s">
        <v>12129</v>
      </c>
      <c r="C13736" t="s">
        <v>33477</v>
      </c>
      <c r="D13736" t="e">
        <v>#N/A</v>
      </c>
      <c r="E13736"/>
      <c r="F13736"/>
      <c r="G13736"/>
      <c r="H13736"/>
      <c r="I13736"/>
      <c r="J13736"/>
      <c r="U13736" s="43"/>
      <c r="AE13736"/>
    </row>
    <row r="13737" spans="1:31">
      <c r="A13737">
        <v>33430</v>
      </c>
      <c r="B13737" t="s">
        <v>12130</v>
      </c>
      <c r="C13737" t="s">
        <v>33477</v>
      </c>
      <c r="D13737" t="s">
        <v>33476</v>
      </c>
      <c r="E13737"/>
      <c r="F13737"/>
      <c r="G13737"/>
      <c r="H13737"/>
      <c r="I13737"/>
      <c r="J13737"/>
      <c r="U13737" s="43"/>
      <c r="AE13737"/>
    </row>
    <row r="13738" spans="1:31">
      <c r="A13738">
        <v>33640</v>
      </c>
      <c r="B13738" t="s">
        <v>12131</v>
      </c>
      <c r="C13738" t="s">
        <v>33477</v>
      </c>
      <c r="D13738" t="s">
        <v>33481</v>
      </c>
      <c r="E13738"/>
      <c r="F13738"/>
      <c r="G13738"/>
      <c r="H13738"/>
      <c r="I13738"/>
      <c r="J13738"/>
      <c r="U13738" s="43"/>
      <c r="AE13738"/>
    </row>
    <row r="13739" spans="1:31">
      <c r="A13739">
        <v>33340</v>
      </c>
      <c r="B13739" t="s">
        <v>12132</v>
      </c>
      <c r="C13739" t="s">
        <v>33477</v>
      </c>
      <c r="D13739" t="s">
        <v>33481</v>
      </c>
      <c r="E13739"/>
      <c r="F13739"/>
      <c r="G13739"/>
      <c r="H13739"/>
      <c r="I13739"/>
      <c r="J13739"/>
      <c r="U13739" s="43"/>
      <c r="AE13739"/>
    </row>
    <row r="13740" spans="1:31">
      <c r="A13740">
        <v>33130</v>
      </c>
      <c r="B13740" t="s">
        <v>12133</v>
      </c>
      <c r="C13740" t="s">
        <v>33477</v>
      </c>
      <c r="D13740" t="e">
        <v>#N/A</v>
      </c>
      <c r="E13740"/>
      <c r="F13740"/>
      <c r="G13740"/>
      <c r="H13740"/>
      <c r="I13740"/>
      <c r="J13740"/>
      <c r="U13740" s="43"/>
      <c r="AE13740"/>
    </row>
    <row r="13741" spans="1:31">
      <c r="A13741">
        <v>33410</v>
      </c>
      <c r="B13741" t="s">
        <v>12134</v>
      </c>
      <c r="C13741" t="s">
        <v>33477</v>
      </c>
      <c r="D13741" t="s">
        <v>33476</v>
      </c>
      <c r="E13741"/>
      <c r="F13741"/>
      <c r="G13741"/>
      <c r="H13741"/>
      <c r="I13741"/>
      <c r="J13741"/>
      <c r="U13741" s="43"/>
      <c r="AE13741"/>
    </row>
    <row r="13742" spans="1:31">
      <c r="A13742">
        <v>33830</v>
      </c>
      <c r="B13742" t="s">
        <v>12135</v>
      </c>
      <c r="C13742" t="s">
        <v>33477</v>
      </c>
      <c r="D13742" t="s">
        <v>33482</v>
      </c>
      <c r="E13742"/>
      <c r="F13742"/>
      <c r="G13742"/>
      <c r="H13742"/>
      <c r="I13742"/>
      <c r="J13742"/>
      <c r="U13742" s="43"/>
      <c r="AE13742"/>
    </row>
    <row r="13743" spans="1:31">
      <c r="A13743">
        <v>33830</v>
      </c>
      <c r="B13743" t="s">
        <v>12135</v>
      </c>
      <c r="C13743" t="s">
        <v>33477</v>
      </c>
      <c r="D13743" t="s">
        <v>33482</v>
      </c>
      <c r="E13743"/>
      <c r="F13743"/>
      <c r="G13743"/>
      <c r="H13743"/>
      <c r="I13743"/>
      <c r="J13743"/>
      <c r="U13743" s="43"/>
      <c r="AE13743"/>
    </row>
    <row r="13744" spans="1:31">
      <c r="A13744">
        <v>33760</v>
      </c>
      <c r="B13744" t="s">
        <v>12136</v>
      </c>
      <c r="C13744" t="s">
        <v>33477</v>
      </c>
      <c r="D13744" t="s">
        <v>33476</v>
      </c>
      <c r="E13744"/>
      <c r="F13744"/>
      <c r="G13744"/>
      <c r="H13744"/>
      <c r="I13744"/>
      <c r="J13744"/>
      <c r="U13744" s="43"/>
      <c r="AE13744"/>
    </row>
    <row r="13745" spans="1:31">
      <c r="A13745">
        <v>33760</v>
      </c>
      <c r="B13745" t="s">
        <v>6671</v>
      </c>
      <c r="C13745" t="s">
        <v>33477</v>
      </c>
      <c r="D13745" t="s">
        <v>33476</v>
      </c>
      <c r="E13745"/>
      <c r="F13745"/>
      <c r="G13745"/>
      <c r="H13745"/>
      <c r="I13745"/>
      <c r="J13745"/>
      <c r="U13745" s="43"/>
      <c r="AE13745"/>
    </row>
    <row r="13746" spans="1:31">
      <c r="A13746">
        <v>33350</v>
      </c>
      <c r="B13746" t="s">
        <v>12137</v>
      </c>
      <c r="C13746" t="s">
        <v>33477</v>
      </c>
      <c r="D13746" t="s">
        <v>33476</v>
      </c>
      <c r="E13746"/>
      <c r="F13746"/>
      <c r="G13746"/>
      <c r="H13746"/>
      <c r="I13746"/>
      <c r="J13746"/>
      <c r="U13746" s="43"/>
      <c r="AE13746"/>
    </row>
    <row r="13747" spans="1:31">
      <c r="A13747">
        <v>33430</v>
      </c>
      <c r="B13747" t="s">
        <v>12138</v>
      </c>
      <c r="C13747" t="s">
        <v>33477</v>
      </c>
      <c r="D13747" t="s">
        <v>33476</v>
      </c>
      <c r="E13747"/>
      <c r="F13747"/>
      <c r="G13747"/>
      <c r="H13747"/>
      <c r="I13747"/>
      <c r="J13747"/>
      <c r="U13747" s="43"/>
      <c r="AE13747"/>
    </row>
    <row r="13748" spans="1:31">
      <c r="A13748">
        <v>33390</v>
      </c>
      <c r="B13748" t="s">
        <v>12139</v>
      </c>
      <c r="C13748" t="s">
        <v>33477</v>
      </c>
      <c r="D13748" t="s">
        <v>33481</v>
      </c>
      <c r="E13748"/>
      <c r="F13748"/>
      <c r="G13748"/>
      <c r="H13748"/>
      <c r="I13748"/>
      <c r="J13748"/>
      <c r="U13748" s="43"/>
      <c r="AE13748"/>
    </row>
    <row r="13749" spans="1:31">
      <c r="A13749">
        <v>33124</v>
      </c>
      <c r="B13749" t="s">
        <v>12140</v>
      </c>
      <c r="C13749" t="s">
        <v>33477</v>
      </c>
      <c r="D13749" t="s">
        <v>33476</v>
      </c>
      <c r="E13749"/>
      <c r="F13749"/>
      <c r="G13749"/>
      <c r="H13749"/>
      <c r="I13749"/>
      <c r="J13749"/>
      <c r="U13749" s="43"/>
      <c r="AE13749"/>
    </row>
    <row r="13750" spans="1:31">
      <c r="A13750">
        <v>33750</v>
      </c>
      <c r="B13750" t="s">
        <v>12141</v>
      </c>
      <c r="C13750" t="s">
        <v>33477</v>
      </c>
      <c r="D13750" t="s">
        <v>33482</v>
      </c>
      <c r="E13750"/>
      <c r="F13750"/>
      <c r="G13750"/>
      <c r="H13750"/>
      <c r="I13750"/>
      <c r="J13750"/>
      <c r="U13750" s="43"/>
      <c r="AE13750"/>
    </row>
    <row r="13751" spans="1:31">
      <c r="A13751">
        <v>33210</v>
      </c>
      <c r="B13751" t="s">
        <v>12142</v>
      </c>
      <c r="C13751" t="s">
        <v>33477</v>
      </c>
      <c r="D13751" t="s">
        <v>33476</v>
      </c>
      <c r="E13751"/>
      <c r="F13751"/>
      <c r="G13751"/>
      <c r="H13751"/>
      <c r="I13751"/>
      <c r="J13751"/>
      <c r="U13751" s="43"/>
      <c r="AE13751"/>
    </row>
    <row r="13752" spans="1:31">
      <c r="A13752">
        <v>33380</v>
      </c>
      <c r="B13752" t="s">
        <v>12143</v>
      </c>
      <c r="C13752" t="s">
        <v>33477</v>
      </c>
      <c r="D13752" t="s">
        <v>33482</v>
      </c>
      <c r="E13752"/>
      <c r="F13752"/>
      <c r="G13752"/>
      <c r="H13752"/>
      <c r="I13752"/>
      <c r="J13752"/>
      <c r="U13752" s="43"/>
      <c r="AE13752"/>
    </row>
    <row r="13753" spans="1:31">
      <c r="A13753">
        <v>33380</v>
      </c>
      <c r="B13753" t="s">
        <v>12143</v>
      </c>
      <c r="C13753" t="s">
        <v>33477</v>
      </c>
      <c r="D13753" t="s">
        <v>33482</v>
      </c>
      <c r="E13753"/>
      <c r="F13753"/>
      <c r="G13753"/>
      <c r="H13753"/>
      <c r="I13753"/>
      <c r="J13753"/>
      <c r="U13753" s="43"/>
      <c r="AE13753"/>
    </row>
    <row r="13754" spans="1:31">
      <c r="A13754">
        <v>33500</v>
      </c>
      <c r="B13754" t="s">
        <v>12144</v>
      </c>
      <c r="C13754" t="s">
        <v>33477</v>
      </c>
      <c r="D13754" t="s">
        <v>33476</v>
      </c>
      <c r="E13754"/>
      <c r="F13754"/>
      <c r="G13754"/>
      <c r="H13754"/>
      <c r="I13754"/>
      <c r="J13754"/>
      <c r="U13754" s="43"/>
      <c r="AE13754"/>
    </row>
    <row r="13755" spans="1:31">
      <c r="A13755">
        <v>33430</v>
      </c>
      <c r="B13755" t="s">
        <v>5341</v>
      </c>
      <c r="C13755" t="s">
        <v>33477</v>
      </c>
      <c r="D13755" t="s">
        <v>33476</v>
      </c>
      <c r="E13755"/>
      <c r="F13755"/>
      <c r="G13755"/>
      <c r="H13755"/>
      <c r="I13755"/>
      <c r="J13755"/>
      <c r="U13755" s="43"/>
      <c r="AE13755"/>
    </row>
    <row r="13756" spans="1:31">
      <c r="A13756">
        <v>33190</v>
      </c>
      <c r="B13756" t="s">
        <v>12145</v>
      </c>
      <c r="C13756" t="s">
        <v>33477</v>
      </c>
      <c r="D13756" t="s">
        <v>33476</v>
      </c>
      <c r="E13756"/>
      <c r="F13756"/>
      <c r="G13756"/>
      <c r="H13756"/>
      <c r="I13756"/>
      <c r="J13756"/>
      <c r="U13756" s="43"/>
      <c r="AE13756"/>
    </row>
    <row r="13757" spans="1:31">
      <c r="A13757">
        <v>33340</v>
      </c>
      <c r="B13757" t="s">
        <v>12146</v>
      </c>
      <c r="C13757" t="s">
        <v>33477</v>
      </c>
      <c r="D13757" t="s">
        <v>33481</v>
      </c>
      <c r="E13757"/>
      <c r="F13757"/>
      <c r="G13757"/>
      <c r="H13757"/>
      <c r="I13757"/>
      <c r="J13757"/>
      <c r="U13757" s="43"/>
      <c r="AE13757"/>
    </row>
    <row r="13758" spans="1:31">
      <c r="A13758">
        <v>33340</v>
      </c>
      <c r="B13758" t="s">
        <v>12146</v>
      </c>
      <c r="C13758" t="s">
        <v>33477</v>
      </c>
      <c r="D13758" t="s">
        <v>33481</v>
      </c>
      <c r="E13758"/>
      <c r="F13758"/>
      <c r="G13758"/>
      <c r="H13758"/>
      <c r="I13758"/>
      <c r="J13758"/>
      <c r="U13758" s="43"/>
      <c r="AE13758"/>
    </row>
    <row r="13759" spans="1:31">
      <c r="A13759">
        <v>33290</v>
      </c>
      <c r="B13759" t="s">
        <v>11722</v>
      </c>
      <c r="C13759" t="s">
        <v>33477</v>
      </c>
      <c r="D13759" t="s">
        <v>33481</v>
      </c>
      <c r="E13759"/>
      <c r="F13759"/>
      <c r="G13759"/>
      <c r="H13759"/>
      <c r="I13759"/>
      <c r="J13759"/>
      <c r="U13759" s="43"/>
      <c r="AE13759"/>
    </row>
    <row r="13760" spans="1:31">
      <c r="A13760">
        <v>33540</v>
      </c>
      <c r="B13760" t="s">
        <v>12147</v>
      </c>
      <c r="C13760" t="s">
        <v>33477</v>
      </c>
      <c r="D13760" t="s">
        <v>33482</v>
      </c>
      <c r="E13760"/>
      <c r="F13760"/>
      <c r="G13760"/>
      <c r="H13760"/>
      <c r="I13760"/>
      <c r="J13760"/>
      <c r="U13760" s="43"/>
      <c r="AE13760"/>
    </row>
    <row r="13761" spans="1:31">
      <c r="A13761">
        <v>33390</v>
      </c>
      <c r="B13761" t="s">
        <v>12148</v>
      </c>
      <c r="C13761" t="s">
        <v>33477</v>
      </c>
      <c r="D13761" t="s">
        <v>33481</v>
      </c>
      <c r="E13761"/>
      <c r="F13761"/>
      <c r="G13761"/>
      <c r="H13761"/>
      <c r="I13761"/>
      <c r="J13761"/>
      <c r="U13761" s="43"/>
      <c r="AE13761"/>
    </row>
    <row r="13762" spans="1:31">
      <c r="A13762">
        <v>33670</v>
      </c>
      <c r="B13762" t="s">
        <v>12149</v>
      </c>
      <c r="C13762" t="s">
        <v>33477</v>
      </c>
      <c r="D13762" t="s">
        <v>33482</v>
      </c>
      <c r="E13762"/>
      <c r="F13762"/>
      <c r="G13762"/>
      <c r="H13762"/>
      <c r="I13762"/>
      <c r="J13762"/>
      <c r="U13762" s="43"/>
      <c r="AE13762"/>
    </row>
    <row r="13763" spans="1:31">
      <c r="A13763">
        <v>33210</v>
      </c>
      <c r="B13763" t="s">
        <v>12150</v>
      </c>
      <c r="C13763" t="s">
        <v>33477</v>
      </c>
      <c r="D13763" t="s">
        <v>33476</v>
      </c>
      <c r="E13763"/>
      <c r="F13763"/>
      <c r="G13763"/>
      <c r="H13763"/>
      <c r="I13763"/>
      <c r="J13763"/>
      <c r="U13763" s="43"/>
      <c r="AE13763"/>
    </row>
    <row r="13764" spans="1:31">
      <c r="A13764">
        <v>33370</v>
      </c>
      <c r="B13764" t="s">
        <v>12151</v>
      </c>
      <c r="C13764" t="s">
        <v>33477</v>
      </c>
      <c r="D13764" t="s">
        <v>33476</v>
      </c>
      <c r="E13764"/>
      <c r="F13764"/>
      <c r="G13764"/>
      <c r="H13764"/>
      <c r="I13764"/>
      <c r="J13764"/>
      <c r="U13764" s="43"/>
      <c r="AE13764"/>
    </row>
    <row r="13765" spans="1:31">
      <c r="A13765">
        <v>33910</v>
      </c>
      <c r="B13765" t="s">
        <v>12152</v>
      </c>
      <c r="C13765" t="s">
        <v>33477</v>
      </c>
      <c r="D13765" t="s">
        <v>33476</v>
      </c>
      <c r="E13765"/>
      <c r="F13765"/>
      <c r="G13765"/>
      <c r="H13765"/>
      <c r="I13765"/>
      <c r="J13765"/>
      <c r="U13765" s="43"/>
      <c r="AE13765"/>
    </row>
    <row r="13766" spans="1:31">
      <c r="A13766">
        <v>33000</v>
      </c>
      <c r="B13766" t="s">
        <v>12153</v>
      </c>
      <c r="C13766" t="s">
        <v>33477</v>
      </c>
      <c r="D13766" t="s">
        <v>33476</v>
      </c>
      <c r="E13766"/>
      <c r="F13766"/>
      <c r="G13766"/>
      <c r="H13766"/>
      <c r="I13766"/>
      <c r="J13766"/>
      <c r="U13766" s="43"/>
      <c r="AE13766"/>
    </row>
    <row r="13767" spans="1:31">
      <c r="A13767">
        <v>33100</v>
      </c>
      <c r="B13767" t="s">
        <v>12153</v>
      </c>
      <c r="C13767" t="s">
        <v>33477</v>
      </c>
      <c r="D13767" t="e">
        <v>#N/A</v>
      </c>
      <c r="E13767"/>
      <c r="F13767"/>
      <c r="G13767"/>
      <c r="H13767"/>
      <c r="I13767"/>
      <c r="J13767"/>
      <c r="U13767" s="43"/>
      <c r="AE13767"/>
    </row>
    <row r="13768" spans="1:31">
      <c r="A13768">
        <v>33200</v>
      </c>
      <c r="B13768" t="s">
        <v>12153</v>
      </c>
      <c r="C13768" t="s">
        <v>33477</v>
      </c>
      <c r="D13768" t="e">
        <v>#N/A</v>
      </c>
      <c r="E13768"/>
      <c r="F13768"/>
      <c r="G13768"/>
      <c r="H13768"/>
      <c r="I13768"/>
      <c r="J13768"/>
      <c r="U13768" s="43"/>
      <c r="AE13768"/>
    </row>
    <row r="13769" spans="1:31">
      <c r="A13769">
        <v>33300</v>
      </c>
      <c r="B13769" t="s">
        <v>12153</v>
      </c>
      <c r="C13769" t="s">
        <v>33477</v>
      </c>
      <c r="D13769" t="e">
        <v>#N/A</v>
      </c>
      <c r="E13769"/>
      <c r="F13769"/>
      <c r="G13769"/>
      <c r="H13769"/>
      <c r="I13769"/>
      <c r="J13769"/>
      <c r="U13769" s="43"/>
      <c r="AE13769"/>
    </row>
    <row r="13770" spans="1:31">
      <c r="A13770">
        <v>33800</v>
      </c>
      <c r="B13770" t="s">
        <v>12153</v>
      </c>
      <c r="C13770" t="s">
        <v>33477</v>
      </c>
      <c r="D13770" t="e">
        <v>#N/A</v>
      </c>
      <c r="E13770"/>
      <c r="F13770"/>
      <c r="G13770"/>
      <c r="H13770"/>
      <c r="I13770"/>
      <c r="J13770"/>
      <c r="U13770" s="43"/>
      <c r="AE13770"/>
    </row>
    <row r="13771" spans="1:31">
      <c r="A13771">
        <v>33350</v>
      </c>
      <c r="B13771" t="s">
        <v>12154</v>
      </c>
      <c r="C13771" t="s">
        <v>33477</v>
      </c>
      <c r="D13771" t="s">
        <v>33476</v>
      </c>
      <c r="E13771"/>
      <c r="F13771"/>
      <c r="G13771"/>
      <c r="H13771"/>
      <c r="I13771"/>
      <c r="J13771"/>
      <c r="U13771" s="43"/>
      <c r="AE13771"/>
    </row>
    <row r="13772" spans="1:31">
      <c r="A13772">
        <v>33270</v>
      </c>
      <c r="B13772" t="s">
        <v>12155</v>
      </c>
      <c r="C13772" t="s">
        <v>33477</v>
      </c>
      <c r="D13772" t="e">
        <v>#N/A</v>
      </c>
      <c r="E13772"/>
      <c r="F13772"/>
      <c r="G13772"/>
      <c r="H13772"/>
      <c r="I13772"/>
      <c r="J13772"/>
      <c r="U13772" s="43"/>
      <c r="AE13772"/>
    </row>
    <row r="13773" spans="1:31">
      <c r="A13773">
        <v>33190</v>
      </c>
      <c r="B13773" t="s">
        <v>12156</v>
      </c>
      <c r="C13773" t="s">
        <v>33477</v>
      </c>
      <c r="D13773" t="s">
        <v>33476</v>
      </c>
      <c r="E13773"/>
      <c r="F13773"/>
      <c r="G13773"/>
      <c r="H13773"/>
      <c r="I13773"/>
      <c r="J13773"/>
      <c r="U13773" s="43"/>
      <c r="AE13773"/>
    </row>
    <row r="13774" spans="1:31">
      <c r="A13774">
        <v>33710</v>
      </c>
      <c r="B13774" t="s">
        <v>12158</v>
      </c>
      <c r="C13774" t="s">
        <v>33477</v>
      </c>
      <c r="D13774" t="e">
        <v>#N/A</v>
      </c>
      <c r="E13774"/>
      <c r="F13774"/>
      <c r="G13774"/>
      <c r="H13774"/>
      <c r="I13774"/>
      <c r="J13774"/>
      <c r="U13774" s="43"/>
      <c r="AE13774"/>
    </row>
    <row r="13775" spans="1:31">
      <c r="A13775">
        <v>33113</v>
      </c>
      <c r="B13775" t="s">
        <v>12159</v>
      </c>
      <c r="C13775" t="s">
        <v>33477</v>
      </c>
      <c r="D13775" t="s">
        <v>33482</v>
      </c>
      <c r="E13775"/>
      <c r="F13775"/>
      <c r="G13775"/>
      <c r="H13775"/>
      <c r="I13775"/>
      <c r="J13775"/>
      <c r="U13775" s="43"/>
      <c r="AE13775"/>
    </row>
    <row r="13776" spans="1:31">
      <c r="A13776">
        <v>33110</v>
      </c>
      <c r="B13776" t="s">
        <v>12160</v>
      </c>
      <c r="C13776" t="s">
        <v>33477</v>
      </c>
      <c r="D13776" t="s">
        <v>33476</v>
      </c>
      <c r="E13776"/>
      <c r="F13776"/>
      <c r="G13776"/>
      <c r="H13776"/>
      <c r="I13776"/>
      <c r="J13776"/>
      <c r="U13776" s="43"/>
      <c r="AE13776"/>
    </row>
    <row r="13777" spans="1:31">
      <c r="A13777">
        <v>33480</v>
      </c>
      <c r="B13777" t="s">
        <v>12161</v>
      </c>
      <c r="C13777" t="s">
        <v>33477</v>
      </c>
      <c r="D13777" t="s">
        <v>33481</v>
      </c>
      <c r="E13777"/>
      <c r="F13777"/>
      <c r="G13777"/>
      <c r="H13777"/>
      <c r="I13777"/>
      <c r="J13777"/>
      <c r="U13777" s="43"/>
      <c r="AE13777"/>
    </row>
    <row r="13778" spans="1:31">
      <c r="A13778">
        <v>33420</v>
      </c>
      <c r="B13778" t="s">
        <v>8416</v>
      </c>
      <c r="C13778" t="s">
        <v>33477</v>
      </c>
      <c r="D13778" t="s">
        <v>33476</v>
      </c>
      <c r="E13778"/>
      <c r="F13778"/>
      <c r="G13778"/>
      <c r="H13778"/>
      <c r="I13778"/>
      <c r="J13778"/>
      <c r="U13778" s="43"/>
      <c r="AE13778"/>
    </row>
    <row r="13779" spans="1:31">
      <c r="A13779">
        <v>33124</v>
      </c>
      <c r="B13779" t="s">
        <v>12162</v>
      </c>
      <c r="C13779" t="s">
        <v>33477</v>
      </c>
      <c r="D13779" t="s">
        <v>33476</v>
      </c>
      <c r="E13779"/>
      <c r="F13779"/>
      <c r="G13779"/>
      <c r="H13779"/>
      <c r="I13779"/>
      <c r="J13779"/>
      <c r="U13779" s="43"/>
      <c r="AE13779"/>
    </row>
    <row r="13780" spans="1:31">
      <c r="A13780">
        <v>33820</v>
      </c>
      <c r="B13780" t="s">
        <v>12163</v>
      </c>
      <c r="C13780" t="s">
        <v>33477</v>
      </c>
      <c r="D13780" t="s">
        <v>33476</v>
      </c>
      <c r="E13780"/>
      <c r="F13780"/>
      <c r="G13780"/>
      <c r="H13780"/>
      <c r="I13780"/>
      <c r="J13780"/>
      <c r="U13780" s="43"/>
      <c r="AE13780"/>
    </row>
    <row r="13781" spans="1:31">
      <c r="A13781">
        <v>33124</v>
      </c>
      <c r="B13781" t="s">
        <v>12164</v>
      </c>
      <c r="C13781" t="s">
        <v>33477</v>
      </c>
      <c r="D13781" t="s">
        <v>33476</v>
      </c>
      <c r="E13781"/>
      <c r="F13781"/>
      <c r="G13781"/>
      <c r="H13781"/>
      <c r="I13781"/>
      <c r="J13781"/>
      <c r="U13781" s="43"/>
      <c r="AE13781"/>
    </row>
    <row r="13782" spans="1:31">
      <c r="A13782">
        <v>33520</v>
      </c>
      <c r="B13782" t="s">
        <v>12165</v>
      </c>
      <c r="C13782" t="s">
        <v>33477</v>
      </c>
      <c r="D13782" t="e">
        <v>#N/A</v>
      </c>
      <c r="E13782"/>
      <c r="F13782"/>
      <c r="G13782"/>
      <c r="H13782"/>
      <c r="I13782"/>
      <c r="J13782"/>
      <c r="U13782" s="43"/>
      <c r="AE13782"/>
    </row>
    <row r="13783" spans="1:31">
      <c r="A13783">
        <v>33720</v>
      </c>
      <c r="B13783" t="s">
        <v>12166</v>
      </c>
      <c r="C13783" t="s">
        <v>33477</v>
      </c>
      <c r="D13783" t="s">
        <v>33476</v>
      </c>
      <c r="E13783"/>
      <c r="F13783"/>
      <c r="G13783"/>
      <c r="H13783"/>
      <c r="I13783"/>
      <c r="J13783"/>
      <c r="U13783" s="43"/>
      <c r="AE13783"/>
    </row>
    <row r="13784" spans="1:31">
      <c r="A13784">
        <v>33650</v>
      </c>
      <c r="B13784" t="s">
        <v>12167</v>
      </c>
      <c r="C13784" t="s">
        <v>33477</v>
      </c>
      <c r="D13784" t="e">
        <v>#N/A</v>
      </c>
      <c r="E13784"/>
      <c r="F13784"/>
      <c r="G13784"/>
      <c r="H13784"/>
      <c r="I13784"/>
      <c r="J13784"/>
      <c r="U13784" s="43"/>
      <c r="AE13784"/>
    </row>
    <row r="13785" spans="1:31">
      <c r="A13785">
        <v>33420</v>
      </c>
      <c r="B13785" t="s">
        <v>12168</v>
      </c>
      <c r="C13785" t="s">
        <v>33477</v>
      </c>
      <c r="D13785" t="s">
        <v>33476</v>
      </c>
      <c r="E13785"/>
      <c r="F13785"/>
      <c r="G13785"/>
      <c r="H13785"/>
      <c r="I13785"/>
      <c r="J13785"/>
      <c r="U13785" s="43"/>
      <c r="AE13785"/>
    </row>
    <row r="13786" spans="1:31">
      <c r="A13786">
        <v>33750</v>
      </c>
      <c r="B13786" t="s">
        <v>12169</v>
      </c>
      <c r="C13786" t="s">
        <v>33477</v>
      </c>
      <c r="D13786" t="s">
        <v>33482</v>
      </c>
      <c r="E13786"/>
      <c r="F13786"/>
      <c r="G13786"/>
      <c r="H13786"/>
      <c r="I13786"/>
      <c r="J13786"/>
      <c r="U13786" s="43"/>
      <c r="AE13786"/>
    </row>
    <row r="13787" spans="1:31">
      <c r="A13787">
        <v>33140</v>
      </c>
      <c r="B13787" t="s">
        <v>12170</v>
      </c>
      <c r="C13787" t="s">
        <v>33477</v>
      </c>
      <c r="D13787" t="e">
        <v>#N/A</v>
      </c>
      <c r="E13787"/>
      <c r="F13787"/>
      <c r="G13787"/>
      <c r="H13787"/>
      <c r="I13787"/>
      <c r="J13787"/>
      <c r="U13787" s="43"/>
      <c r="AE13787"/>
    </row>
    <row r="13788" spans="1:31">
      <c r="A13788">
        <v>33410</v>
      </c>
      <c r="B13788" t="s">
        <v>12171</v>
      </c>
      <c r="C13788" t="s">
        <v>33477</v>
      </c>
      <c r="D13788" t="s">
        <v>33476</v>
      </c>
      <c r="E13788"/>
      <c r="F13788"/>
      <c r="G13788"/>
      <c r="H13788"/>
      <c r="I13788"/>
      <c r="J13788"/>
      <c r="U13788" s="43"/>
      <c r="AE13788"/>
    </row>
    <row r="13789" spans="1:31">
      <c r="A13789">
        <v>33240</v>
      </c>
      <c r="B13789" t="s">
        <v>12172</v>
      </c>
      <c r="C13789" t="s">
        <v>33477</v>
      </c>
      <c r="D13789" t="s">
        <v>33476</v>
      </c>
      <c r="E13789"/>
      <c r="F13789"/>
      <c r="G13789"/>
      <c r="H13789"/>
      <c r="I13789"/>
      <c r="J13789"/>
      <c r="U13789" s="43"/>
      <c r="AE13789"/>
    </row>
    <row r="13790" spans="1:31">
      <c r="A13790">
        <v>33750</v>
      </c>
      <c r="B13790" t="s">
        <v>12173</v>
      </c>
      <c r="C13790" t="s">
        <v>33477</v>
      </c>
      <c r="D13790" t="s">
        <v>33482</v>
      </c>
      <c r="E13790"/>
      <c r="F13790"/>
      <c r="G13790"/>
      <c r="H13790"/>
      <c r="I13790"/>
      <c r="J13790"/>
      <c r="U13790" s="43"/>
      <c r="AE13790"/>
    </row>
    <row r="13791" spans="1:31">
      <c r="A13791">
        <v>33880</v>
      </c>
      <c r="B13791" t="s">
        <v>12174</v>
      </c>
      <c r="C13791" t="s">
        <v>33477</v>
      </c>
      <c r="D13791" t="e">
        <v>#N/A</v>
      </c>
      <c r="E13791"/>
      <c r="F13791"/>
      <c r="G13791"/>
      <c r="H13791"/>
      <c r="I13791"/>
      <c r="J13791"/>
      <c r="U13791" s="43"/>
      <c r="AE13791"/>
    </row>
    <row r="13792" spans="1:31">
      <c r="A13792">
        <v>33360</v>
      </c>
      <c r="B13792" t="s">
        <v>12175</v>
      </c>
      <c r="C13792" t="s">
        <v>33477</v>
      </c>
      <c r="D13792" t="s">
        <v>33482</v>
      </c>
      <c r="E13792"/>
      <c r="F13792"/>
      <c r="G13792"/>
      <c r="H13792"/>
      <c r="I13792"/>
      <c r="J13792"/>
      <c r="U13792" s="43"/>
      <c r="AE13792"/>
    </row>
    <row r="13793" spans="1:31">
      <c r="A13793">
        <v>33420</v>
      </c>
      <c r="B13793" t="s">
        <v>12176</v>
      </c>
      <c r="C13793" t="s">
        <v>33477</v>
      </c>
      <c r="D13793" t="s">
        <v>33476</v>
      </c>
      <c r="E13793"/>
      <c r="F13793"/>
      <c r="G13793"/>
      <c r="H13793"/>
      <c r="I13793"/>
      <c r="J13793"/>
      <c r="U13793" s="43"/>
      <c r="AE13793"/>
    </row>
    <row r="13794" spans="1:31">
      <c r="A13794">
        <v>33190</v>
      </c>
      <c r="B13794" t="s">
        <v>12177</v>
      </c>
      <c r="C13794" t="s">
        <v>33477</v>
      </c>
      <c r="D13794" t="s">
        <v>33476</v>
      </c>
      <c r="E13794"/>
      <c r="F13794"/>
      <c r="G13794"/>
      <c r="H13794"/>
      <c r="I13794"/>
      <c r="J13794"/>
      <c r="U13794" s="43"/>
      <c r="AE13794"/>
    </row>
    <row r="13795" spans="1:31">
      <c r="A13795">
        <v>33660</v>
      </c>
      <c r="B13795" t="s">
        <v>12178</v>
      </c>
      <c r="C13795" t="s">
        <v>33477</v>
      </c>
      <c r="D13795" t="s">
        <v>33476</v>
      </c>
      <c r="E13795"/>
      <c r="F13795"/>
      <c r="G13795"/>
      <c r="H13795"/>
      <c r="I13795"/>
      <c r="J13795"/>
      <c r="U13795" s="43"/>
      <c r="AE13795"/>
    </row>
    <row r="13796" spans="1:31">
      <c r="A13796">
        <v>33390</v>
      </c>
      <c r="B13796" t="s">
        <v>12179</v>
      </c>
      <c r="C13796" t="s">
        <v>33477</v>
      </c>
      <c r="D13796" t="s">
        <v>33481</v>
      </c>
      <c r="E13796"/>
      <c r="F13796"/>
      <c r="G13796"/>
      <c r="H13796"/>
      <c r="I13796"/>
      <c r="J13796"/>
      <c r="U13796" s="43"/>
      <c r="AE13796"/>
    </row>
    <row r="13797" spans="1:31">
      <c r="A13797">
        <v>33610</v>
      </c>
      <c r="B13797" t="s">
        <v>12180</v>
      </c>
      <c r="C13797" t="s">
        <v>33477</v>
      </c>
      <c r="D13797" t="s">
        <v>33482</v>
      </c>
      <c r="E13797"/>
      <c r="F13797"/>
      <c r="G13797"/>
      <c r="H13797"/>
      <c r="I13797"/>
      <c r="J13797"/>
      <c r="U13797" s="43"/>
      <c r="AE13797"/>
    </row>
    <row r="13798" spans="1:31">
      <c r="A13798">
        <v>33550</v>
      </c>
      <c r="B13798" t="s">
        <v>12181</v>
      </c>
      <c r="C13798" t="s">
        <v>33477</v>
      </c>
      <c r="D13798" t="s">
        <v>33482</v>
      </c>
      <c r="E13798"/>
      <c r="F13798"/>
      <c r="G13798"/>
      <c r="H13798"/>
      <c r="I13798"/>
      <c r="J13798"/>
      <c r="U13798" s="43"/>
      <c r="AE13798"/>
    </row>
    <row r="13799" spans="1:31">
      <c r="A13799">
        <v>33220</v>
      </c>
      <c r="B13799" t="s">
        <v>12182</v>
      </c>
      <c r="C13799" t="s">
        <v>33477</v>
      </c>
      <c r="D13799" t="s">
        <v>33476</v>
      </c>
      <c r="E13799"/>
      <c r="F13799"/>
      <c r="G13799"/>
      <c r="H13799"/>
      <c r="I13799"/>
      <c r="J13799"/>
      <c r="U13799" s="43"/>
      <c r="AE13799"/>
    </row>
    <row r="13800" spans="1:31">
      <c r="A13800">
        <v>33840</v>
      </c>
      <c r="B13800" t="s">
        <v>12183</v>
      </c>
      <c r="C13800" t="s">
        <v>33477</v>
      </c>
      <c r="D13800" t="s">
        <v>33482</v>
      </c>
      <c r="E13800"/>
      <c r="F13800"/>
      <c r="G13800"/>
      <c r="H13800"/>
      <c r="I13800"/>
      <c r="J13800"/>
      <c r="U13800" s="43"/>
      <c r="AE13800"/>
    </row>
    <row r="13801" spans="1:31">
      <c r="A13801">
        <v>33560</v>
      </c>
      <c r="B13801" t="s">
        <v>12184</v>
      </c>
      <c r="C13801" t="s">
        <v>33477</v>
      </c>
      <c r="D13801" t="e">
        <v>#N/A</v>
      </c>
      <c r="E13801"/>
      <c r="F13801"/>
      <c r="G13801"/>
      <c r="H13801"/>
      <c r="I13801"/>
      <c r="J13801"/>
      <c r="U13801" s="43"/>
      <c r="AE13801"/>
    </row>
    <row r="13802" spans="1:31">
      <c r="A13802">
        <v>33121</v>
      </c>
      <c r="B13802" t="s">
        <v>12185</v>
      </c>
      <c r="C13802" t="s">
        <v>33477</v>
      </c>
      <c r="D13802" t="s">
        <v>33482</v>
      </c>
      <c r="E13802"/>
      <c r="F13802"/>
      <c r="G13802"/>
      <c r="H13802"/>
      <c r="I13802"/>
      <c r="J13802"/>
      <c r="U13802" s="43"/>
      <c r="AE13802"/>
    </row>
    <row r="13803" spans="1:31">
      <c r="A13803">
        <v>33121</v>
      </c>
      <c r="B13803" t="s">
        <v>12185</v>
      </c>
      <c r="C13803" t="s">
        <v>33477</v>
      </c>
      <c r="D13803" t="s">
        <v>33482</v>
      </c>
      <c r="E13803"/>
      <c r="F13803"/>
      <c r="G13803"/>
      <c r="H13803"/>
      <c r="I13803"/>
      <c r="J13803"/>
      <c r="U13803" s="43"/>
      <c r="AE13803"/>
    </row>
    <row r="13804" spans="1:31">
      <c r="A13804">
        <v>33410</v>
      </c>
      <c r="B13804" t="s">
        <v>12186</v>
      </c>
      <c r="C13804" t="s">
        <v>33477</v>
      </c>
      <c r="D13804" t="s">
        <v>33476</v>
      </c>
      <c r="E13804"/>
      <c r="F13804"/>
      <c r="G13804"/>
      <c r="H13804"/>
      <c r="I13804"/>
      <c r="J13804"/>
      <c r="U13804" s="43"/>
      <c r="AE13804"/>
    </row>
    <row r="13805" spans="1:31">
      <c r="A13805">
        <v>33360</v>
      </c>
      <c r="B13805" t="s">
        <v>12187</v>
      </c>
      <c r="C13805" t="s">
        <v>33477</v>
      </c>
      <c r="D13805" t="s">
        <v>33482</v>
      </c>
      <c r="E13805"/>
      <c r="F13805"/>
      <c r="G13805"/>
      <c r="H13805"/>
      <c r="I13805"/>
      <c r="J13805"/>
      <c r="U13805" s="43"/>
      <c r="AE13805"/>
    </row>
    <row r="13806" spans="1:31">
      <c r="A13806">
        <v>33390</v>
      </c>
      <c r="B13806" t="s">
        <v>12188</v>
      </c>
      <c r="C13806" t="s">
        <v>33477</v>
      </c>
      <c r="D13806" t="s">
        <v>33481</v>
      </c>
      <c r="E13806"/>
      <c r="F13806"/>
      <c r="G13806"/>
      <c r="H13806"/>
      <c r="I13806"/>
      <c r="J13806"/>
      <c r="U13806" s="43"/>
      <c r="AE13806"/>
    </row>
    <row r="13807" spans="1:31">
      <c r="A13807">
        <v>33390</v>
      </c>
      <c r="B13807" t="s">
        <v>12189</v>
      </c>
      <c r="C13807" t="s">
        <v>33477</v>
      </c>
      <c r="D13807" t="s">
        <v>33481</v>
      </c>
      <c r="E13807"/>
      <c r="F13807"/>
      <c r="G13807"/>
      <c r="H13807"/>
      <c r="I13807"/>
      <c r="J13807"/>
      <c r="U13807" s="43"/>
      <c r="AE13807"/>
    </row>
    <row r="13808" spans="1:31">
      <c r="A13808">
        <v>33190</v>
      </c>
      <c r="B13808" t="s">
        <v>12190</v>
      </c>
      <c r="C13808" t="s">
        <v>33477</v>
      </c>
      <c r="D13808" t="s">
        <v>33476</v>
      </c>
      <c r="E13808"/>
      <c r="F13808"/>
      <c r="G13808"/>
      <c r="H13808"/>
      <c r="I13808"/>
      <c r="J13808"/>
      <c r="U13808" s="43"/>
      <c r="AE13808"/>
    </row>
    <row r="13809" spans="1:31">
      <c r="A13809">
        <v>33540</v>
      </c>
      <c r="B13809" t="s">
        <v>12191</v>
      </c>
      <c r="C13809" t="s">
        <v>33477</v>
      </c>
      <c r="D13809" t="s">
        <v>33482</v>
      </c>
      <c r="E13809"/>
      <c r="F13809"/>
      <c r="G13809"/>
      <c r="H13809"/>
      <c r="I13809"/>
      <c r="J13809"/>
      <c r="U13809" s="43"/>
      <c r="AE13809"/>
    </row>
    <row r="13810" spans="1:31">
      <c r="A13810">
        <v>33480</v>
      </c>
      <c r="B13810" t="s">
        <v>12192</v>
      </c>
      <c r="C13810" t="s">
        <v>33477</v>
      </c>
      <c r="D13810" t="s">
        <v>33481</v>
      </c>
      <c r="E13810"/>
      <c r="F13810"/>
      <c r="G13810"/>
      <c r="H13810"/>
      <c r="I13810"/>
      <c r="J13810"/>
      <c r="U13810" s="43"/>
      <c r="AE13810"/>
    </row>
    <row r="13811" spans="1:31">
      <c r="A13811">
        <v>33540</v>
      </c>
      <c r="B13811" t="s">
        <v>12193</v>
      </c>
      <c r="C13811" t="s">
        <v>33477</v>
      </c>
      <c r="D13811" t="s">
        <v>33482</v>
      </c>
      <c r="E13811"/>
      <c r="F13811"/>
      <c r="G13811"/>
      <c r="H13811"/>
      <c r="I13811"/>
      <c r="J13811"/>
      <c r="U13811" s="43"/>
      <c r="AE13811"/>
    </row>
    <row r="13812" spans="1:31">
      <c r="A13812">
        <v>33210</v>
      </c>
      <c r="B13812" t="s">
        <v>12194</v>
      </c>
      <c r="C13812" t="s">
        <v>33477</v>
      </c>
      <c r="D13812" t="s">
        <v>33476</v>
      </c>
      <c r="E13812"/>
      <c r="F13812"/>
      <c r="G13812"/>
      <c r="H13812"/>
      <c r="I13812"/>
      <c r="J13812"/>
      <c r="U13812" s="43"/>
      <c r="AE13812"/>
    </row>
    <row r="13813" spans="1:31">
      <c r="A13813">
        <v>33210</v>
      </c>
      <c r="B13813" t="s">
        <v>12194</v>
      </c>
      <c r="C13813" t="s">
        <v>33477</v>
      </c>
      <c r="D13813" t="s">
        <v>33476</v>
      </c>
      <c r="E13813"/>
      <c r="F13813"/>
      <c r="G13813"/>
      <c r="H13813"/>
      <c r="I13813"/>
      <c r="J13813"/>
      <c r="U13813" s="43"/>
      <c r="AE13813"/>
    </row>
    <row r="13814" spans="1:31">
      <c r="A13814">
        <v>33350</v>
      </c>
      <c r="B13814" t="s">
        <v>12195</v>
      </c>
      <c r="C13814" t="s">
        <v>33477</v>
      </c>
      <c r="D13814" t="s">
        <v>33476</v>
      </c>
      <c r="E13814"/>
      <c r="F13814"/>
      <c r="G13814"/>
      <c r="H13814"/>
      <c r="I13814"/>
      <c r="J13814"/>
      <c r="U13814" s="43"/>
      <c r="AE13814"/>
    </row>
    <row r="13815" spans="1:31">
      <c r="A13815">
        <v>33640</v>
      </c>
      <c r="B13815" t="s">
        <v>12196</v>
      </c>
      <c r="C13815" t="s">
        <v>33477</v>
      </c>
      <c r="D13815" t="s">
        <v>33481</v>
      </c>
      <c r="E13815"/>
      <c r="F13815"/>
      <c r="G13815"/>
      <c r="H13815"/>
      <c r="I13815"/>
      <c r="J13815"/>
      <c r="U13815" s="43"/>
      <c r="AE13815"/>
    </row>
    <row r="13816" spans="1:31">
      <c r="A13816">
        <v>33490</v>
      </c>
      <c r="B13816" t="s">
        <v>12197</v>
      </c>
      <c r="C13816" t="s">
        <v>33477</v>
      </c>
      <c r="D13816" t="s">
        <v>33476</v>
      </c>
      <c r="E13816"/>
      <c r="F13816"/>
      <c r="G13816"/>
      <c r="H13816"/>
      <c r="I13816"/>
      <c r="J13816"/>
      <c r="U13816" s="43"/>
      <c r="AE13816"/>
    </row>
    <row r="13817" spans="1:31">
      <c r="A13817">
        <v>33540</v>
      </c>
      <c r="B13817" t="s">
        <v>749</v>
      </c>
      <c r="C13817" t="s">
        <v>33477</v>
      </c>
      <c r="D13817" t="s">
        <v>33482</v>
      </c>
      <c r="E13817"/>
      <c r="F13817"/>
      <c r="G13817"/>
      <c r="H13817"/>
      <c r="I13817"/>
      <c r="J13817"/>
      <c r="U13817" s="43"/>
      <c r="AE13817"/>
    </row>
    <row r="13818" spans="1:31">
      <c r="A13818">
        <v>33690</v>
      </c>
      <c r="B13818" t="s">
        <v>12198</v>
      </c>
      <c r="C13818" t="s">
        <v>33477</v>
      </c>
      <c r="D13818" t="s">
        <v>33476</v>
      </c>
      <c r="E13818"/>
      <c r="F13818"/>
      <c r="G13818"/>
      <c r="H13818"/>
      <c r="I13818"/>
      <c r="J13818"/>
      <c r="U13818" s="43"/>
      <c r="AE13818"/>
    </row>
    <row r="13819" spans="1:31">
      <c r="A13819">
        <v>33620</v>
      </c>
      <c r="B13819" t="s">
        <v>12199</v>
      </c>
      <c r="C13819" t="s">
        <v>33477</v>
      </c>
      <c r="D13819" t="s">
        <v>33476</v>
      </c>
      <c r="E13819"/>
      <c r="F13819"/>
      <c r="G13819"/>
      <c r="H13819"/>
      <c r="I13819"/>
      <c r="J13819"/>
      <c r="U13819" s="43"/>
      <c r="AE13819"/>
    </row>
    <row r="13820" spans="1:31">
      <c r="A13820">
        <v>33113</v>
      </c>
      <c r="B13820" t="s">
        <v>12200</v>
      </c>
      <c r="C13820" t="s">
        <v>33477</v>
      </c>
      <c r="D13820" t="s">
        <v>33482</v>
      </c>
      <c r="E13820"/>
      <c r="F13820"/>
      <c r="G13820"/>
      <c r="H13820"/>
      <c r="I13820"/>
      <c r="J13820"/>
      <c r="U13820" s="43"/>
      <c r="AE13820"/>
    </row>
    <row r="13821" spans="1:31">
      <c r="A13821">
        <v>33430</v>
      </c>
      <c r="B13821" t="s">
        <v>12201</v>
      </c>
      <c r="C13821" t="s">
        <v>33477</v>
      </c>
      <c r="D13821" t="s">
        <v>33476</v>
      </c>
      <c r="E13821"/>
      <c r="F13821"/>
      <c r="G13821"/>
      <c r="H13821"/>
      <c r="I13821"/>
      <c r="J13821"/>
      <c r="U13821" s="43"/>
      <c r="AE13821"/>
    </row>
    <row r="13822" spans="1:31">
      <c r="A13822">
        <v>33790</v>
      </c>
      <c r="B13822" t="s">
        <v>12202</v>
      </c>
      <c r="C13822" t="s">
        <v>33477</v>
      </c>
      <c r="D13822" t="s">
        <v>33476</v>
      </c>
      <c r="E13822"/>
      <c r="F13822"/>
      <c r="G13822"/>
      <c r="H13822"/>
      <c r="I13822"/>
      <c r="J13822"/>
      <c r="U13822" s="43"/>
      <c r="AE13822"/>
    </row>
    <row r="13823" spans="1:31">
      <c r="A13823">
        <v>33360</v>
      </c>
      <c r="B13823" t="s">
        <v>12203</v>
      </c>
      <c r="C13823" t="s">
        <v>33477</v>
      </c>
      <c r="D13823" t="s">
        <v>33482</v>
      </c>
      <c r="E13823"/>
      <c r="F13823"/>
      <c r="G13823"/>
      <c r="H13823"/>
      <c r="I13823"/>
      <c r="J13823"/>
      <c r="U13823" s="43"/>
      <c r="AE13823"/>
    </row>
    <row r="13824" spans="1:31">
      <c r="A13824">
        <v>33150</v>
      </c>
      <c r="B13824" t="s">
        <v>12204</v>
      </c>
      <c r="C13824" t="s">
        <v>33477</v>
      </c>
      <c r="D13824" t="e">
        <v>#N/A</v>
      </c>
      <c r="E13824"/>
      <c r="F13824"/>
      <c r="G13824"/>
      <c r="H13824"/>
      <c r="I13824"/>
      <c r="J13824"/>
      <c r="U13824" s="43"/>
      <c r="AE13824"/>
    </row>
    <row r="13825" spans="1:31">
      <c r="A13825">
        <v>33720</v>
      </c>
      <c r="B13825" t="s">
        <v>12205</v>
      </c>
      <c r="C13825" t="s">
        <v>33477</v>
      </c>
      <c r="D13825" t="s">
        <v>33476</v>
      </c>
      <c r="E13825"/>
      <c r="F13825"/>
      <c r="G13825"/>
      <c r="H13825"/>
      <c r="I13825"/>
      <c r="J13825"/>
      <c r="U13825" s="43"/>
      <c r="AE13825"/>
    </row>
    <row r="13826" spans="1:31">
      <c r="A13826">
        <v>33760</v>
      </c>
      <c r="B13826" t="s">
        <v>12206</v>
      </c>
      <c r="C13826" t="s">
        <v>33477</v>
      </c>
      <c r="D13826" t="s">
        <v>33476</v>
      </c>
      <c r="E13826"/>
      <c r="F13826"/>
      <c r="G13826"/>
      <c r="H13826"/>
      <c r="I13826"/>
      <c r="J13826"/>
      <c r="U13826" s="43"/>
      <c r="AE13826"/>
    </row>
    <row r="13827" spans="1:31">
      <c r="A13827">
        <v>33610</v>
      </c>
      <c r="B13827" t="s">
        <v>12207</v>
      </c>
      <c r="C13827" t="s">
        <v>33477</v>
      </c>
      <c r="D13827" t="s">
        <v>33482</v>
      </c>
      <c r="E13827"/>
      <c r="F13827"/>
      <c r="G13827"/>
      <c r="H13827"/>
      <c r="I13827"/>
      <c r="J13827"/>
      <c r="U13827" s="43"/>
      <c r="AE13827"/>
    </row>
    <row r="13828" spans="1:31">
      <c r="A13828">
        <v>33610</v>
      </c>
      <c r="B13828" t="s">
        <v>12207</v>
      </c>
      <c r="C13828" t="s">
        <v>33477</v>
      </c>
      <c r="D13828" t="s">
        <v>33482</v>
      </c>
      <c r="E13828"/>
      <c r="F13828"/>
      <c r="G13828"/>
      <c r="H13828"/>
      <c r="I13828"/>
      <c r="J13828"/>
      <c r="U13828" s="43"/>
      <c r="AE13828"/>
    </row>
    <row r="13829" spans="1:31">
      <c r="A13829">
        <v>33620</v>
      </c>
      <c r="B13829" t="s">
        <v>12208</v>
      </c>
      <c r="C13829" t="s">
        <v>33477</v>
      </c>
      <c r="D13829" t="s">
        <v>33476</v>
      </c>
      <c r="E13829"/>
      <c r="F13829"/>
      <c r="G13829"/>
      <c r="H13829"/>
      <c r="I13829"/>
      <c r="J13829"/>
      <c r="U13829" s="43"/>
      <c r="AE13829"/>
    </row>
    <row r="13830" spans="1:31">
      <c r="A13830">
        <v>33230</v>
      </c>
      <c r="B13830" t="s">
        <v>12209</v>
      </c>
      <c r="C13830" t="s">
        <v>33477</v>
      </c>
      <c r="D13830" t="s">
        <v>33481</v>
      </c>
      <c r="E13830"/>
      <c r="F13830"/>
      <c r="G13830"/>
      <c r="H13830"/>
      <c r="I13830"/>
      <c r="J13830"/>
      <c r="U13830" s="43"/>
      <c r="AE13830"/>
    </row>
    <row r="13831" spans="1:31">
      <c r="A13831">
        <v>33250</v>
      </c>
      <c r="B13831" t="s">
        <v>12210</v>
      </c>
      <c r="C13831" t="s">
        <v>33477</v>
      </c>
      <c r="D13831" t="s">
        <v>33481</v>
      </c>
      <c r="E13831"/>
      <c r="F13831"/>
      <c r="G13831"/>
      <c r="H13831"/>
      <c r="I13831"/>
      <c r="J13831"/>
      <c r="U13831" s="43"/>
      <c r="AE13831"/>
    </row>
    <row r="13832" spans="1:31">
      <c r="A13832">
        <v>33920</v>
      </c>
      <c r="B13832" t="s">
        <v>12211</v>
      </c>
      <c r="C13832" t="s">
        <v>33477</v>
      </c>
      <c r="D13832" t="s">
        <v>33481</v>
      </c>
      <c r="E13832"/>
      <c r="F13832"/>
      <c r="G13832"/>
      <c r="H13832"/>
      <c r="I13832"/>
      <c r="J13832"/>
      <c r="U13832" s="43"/>
      <c r="AE13832"/>
    </row>
    <row r="13833" spans="1:31">
      <c r="A13833">
        <v>33350</v>
      </c>
      <c r="B13833" t="s">
        <v>12212</v>
      </c>
      <c r="C13833" t="s">
        <v>33477</v>
      </c>
      <c r="D13833" t="s">
        <v>33476</v>
      </c>
      <c r="E13833"/>
      <c r="F13833"/>
      <c r="G13833"/>
      <c r="H13833"/>
      <c r="I13833"/>
      <c r="J13833"/>
      <c r="U13833" s="43"/>
      <c r="AE13833"/>
    </row>
    <row r="13834" spans="1:31">
      <c r="A13834">
        <v>33340</v>
      </c>
      <c r="B13834" t="s">
        <v>12213</v>
      </c>
      <c r="C13834" t="s">
        <v>33477</v>
      </c>
      <c r="D13834" t="s">
        <v>33481</v>
      </c>
      <c r="E13834"/>
      <c r="F13834"/>
      <c r="G13834"/>
      <c r="H13834"/>
      <c r="I13834"/>
      <c r="J13834"/>
      <c r="U13834" s="43"/>
      <c r="AE13834"/>
    </row>
    <row r="13835" spans="1:31">
      <c r="A13835">
        <v>33540</v>
      </c>
      <c r="B13835" t="s">
        <v>12214</v>
      </c>
      <c r="C13835" t="s">
        <v>33477</v>
      </c>
      <c r="D13835" t="s">
        <v>33482</v>
      </c>
      <c r="E13835"/>
      <c r="F13835"/>
      <c r="G13835"/>
      <c r="H13835"/>
      <c r="I13835"/>
      <c r="J13835"/>
      <c r="U13835" s="43"/>
      <c r="AE13835"/>
    </row>
    <row r="13836" spans="1:31">
      <c r="A13836">
        <v>33210</v>
      </c>
      <c r="B13836" t="s">
        <v>12215</v>
      </c>
      <c r="C13836" t="s">
        <v>33477</v>
      </c>
      <c r="D13836" t="s">
        <v>33476</v>
      </c>
      <c r="E13836"/>
      <c r="F13836"/>
      <c r="G13836"/>
      <c r="H13836"/>
      <c r="I13836"/>
      <c r="J13836"/>
      <c r="U13836" s="43"/>
      <c r="AE13836"/>
    </row>
    <row r="13837" spans="1:31">
      <c r="A13837">
        <v>33540</v>
      </c>
      <c r="B13837" t="s">
        <v>12216</v>
      </c>
      <c r="C13837" t="s">
        <v>33477</v>
      </c>
      <c r="D13837" t="s">
        <v>33482</v>
      </c>
      <c r="E13837"/>
      <c r="F13837"/>
      <c r="G13837"/>
      <c r="H13837"/>
      <c r="I13837"/>
      <c r="J13837"/>
      <c r="U13837" s="43"/>
      <c r="AE13837"/>
    </row>
    <row r="13838" spans="1:31">
      <c r="A13838">
        <v>33710</v>
      </c>
      <c r="B13838" t="s">
        <v>8996</v>
      </c>
      <c r="C13838" t="s">
        <v>33477</v>
      </c>
      <c r="D13838" t="e">
        <v>#N/A</v>
      </c>
      <c r="E13838"/>
      <c r="F13838"/>
      <c r="G13838"/>
      <c r="H13838"/>
      <c r="I13838"/>
      <c r="J13838"/>
      <c r="U13838" s="43"/>
      <c r="AE13838"/>
    </row>
    <row r="13839" spans="1:31">
      <c r="A13839">
        <v>33890</v>
      </c>
      <c r="B13839" t="s">
        <v>12217</v>
      </c>
      <c r="C13839" t="s">
        <v>33477</v>
      </c>
      <c r="D13839" t="s">
        <v>33476</v>
      </c>
      <c r="E13839"/>
      <c r="F13839"/>
      <c r="G13839"/>
      <c r="H13839"/>
      <c r="I13839"/>
      <c r="J13839"/>
      <c r="U13839" s="43"/>
      <c r="AE13839"/>
    </row>
    <row r="13840" spans="1:31">
      <c r="A13840">
        <v>33340</v>
      </c>
      <c r="B13840" t="s">
        <v>12218</v>
      </c>
      <c r="C13840" t="s">
        <v>33477</v>
      </c>
      <c r="D13840" t="s">
        <v>33481</v>
      </c>
      <c r="E13840"/>
      <c r="F13840"/>
      <c r="G13840"/>
      <c r="H13840"/>
      <c r="I13840"/>
      <c r="J13840"/>
      <c r="U13840" s="43"/>
      <c r="AE13840"/>
    </row>
    <row r="13841" spans="1:31">
      <c r="A13841">
        <v>33760</v>
      </c>
      <c r="B13841" t="s">
        <v>12219</v>
      </c>
      <c r="C13841" t="s">
        <v>33477</v>
      </c>
      <c r="D13841" t="s">
        <v>33476</v>
      </c>
      <c r="E13841"/>
      <c r="F13841"/>
      <c r="G13841"/>
      <c r="H13841"/>
      <c r="I13841"/>
      <c r="J13841"/>
      <c r="U13841" s="43"/>
      <c r="AE13841"/>
    </row>
    <row r="13842" spans="1:31">
      <c r="A13842">
        <v>33580</v>
      </c>
      <c r="B13842" t="s">
        <v>12220</v>
      </c>
      <c r="C13842" t="s">
        <v>33477</v>
      </c>
      <c r="D13842" t="s">
        <v>33482</v>
      </c>
      <c r="E13842"/>
      <c r="F13842"/>
      <c r="G13842"/>
      <c r="H13842"/>
      <c r="I13842"/>
      <c r="J13842"/>
      <c r="U13842" s="43"/>
      <c r="AE13842"/>
    </row>
    <row r="13843" spans="1:31">
      <c r="A13843">
        <v>33690</v>
      </c>
      <c r="B13843" t="s">
        <v>12221</v>
      </c>
      <c r="C13843" t="s">
        <v>33477</v>
      </c>
      <c r="D13843" t="s">
        <v>33476</v>
      </c>
      <c r="E13843"/>
      <c r="F13843"/>
      <c r="G13843"/>
      <c r="H13843"/>
      <c r="I13843"/>
      <c r="J13843"/>
      <c r="U13843" s="43"/>
      <c r="AE13843"/>
    </row>
    <row r="13844" spans="1:31">
      <c r="A13844">
        <v>33230</v>
      </c>
      <c r="B13844" t="s">
        <v>12222</v>
      </c>
      <c r="C13844" t="s">
        <v>33477</v>
      </c>
      <c r="D13844" t="s">
        <v>33481</v>
      </c>
      <c r="E13844"/>
      <c r="F13844"/>
      <c r="G13844"/>
      <c r="H13844"/>
      <c r="I13844"/>
      <c r="J13844"/>
      <c r="U13844" s="43"/>
      <c r="AE13844"/>
    </row>
    <row r="13845" spans="1:31">
      <c r="A13845">
        <v>33580</v>
      </c>
      <c r="B13845" t="s">
        <v>7984</v>
      </c>
      <c r="C13845" t="s">
        <v>33477</v>
      </c>
      <c r="D13845" t="s">
        <v>33482</v>
      </c>
      <c r="E13845"/>
      <c r="F13845"/>
      <c r="G13845"/>
      <c r="H13845"/>
      <c r="I13845"/>
      <c r="J13845"/>
      <c r="U13845" s="43"/>
      <c r="AE13845"/>
    </row>
    <row r="13846" spans="1:31">
      <c r="A13846">
        <v>33670</v>
      </c>
      <c r="B13846" t="s">
        <v>12223</v>
      </c>
      <c r="C13846" t="s">
        <v>33477</v>
      </c>
      <c r="D13846" t="s">
        <v>33482</v>
      </c>
      <c r="E13846"/>
      <c r="F13846"/>
      <c r="G13846"/>
      <c r="H13846"/>
      <c r="I13846"/>
      <c r="J13846"/>
      <c r="U13846" s="43"/>
      <c r="AE13846"/>
    </row>
    <row r="13847" spans="1:31">
      <c r="A13847">
        <v>33750</v>
      </c>
      <c r="B13847" t="s">
        <v>12224</v>
      </c>
      <c r="C13847" t="s">
        <v>33477</v>
      </c>
      <c r="D13847" t="s">
        <v>33482</v>
      </c>
      <c r="E13847"/>
      <c r="F13847"/>
      <c r="G13847"/>
      <c r="H13847"/>
      <c r="I13847"/>
      <c r="J13847"/>
      <c r="U13847" s="43"/>
      <c r="AE13847"/>
    </row>
    <row r="13848" spans="1:31">
      <c r="A13848">
        <v>33620</v>
      </c>
      <c r="B13848" t="s">
        <v>12225</v>
      </c>
      <c r="C13848" t="s">
        <v>33477</v>
      </c>
      <c r="D13848" t="s">
        <v>33476</v>
      </c>
      <c r="E13848"/>
      <c r="F13848"/>
      <c r="G13848"/>
      <c r="H13848"/>
      <c r="I13848"/>
      <c r="J13848"/>
      <c r="U13848" s="43"/>
      <c r="AE13848"/>
    </row>
    <row r="13849" spans="1:31">
      <c r="A13849">
        <v>33240</v>
      </c>
      <c r="B13849" t="s">
        <v>12226</v>
      </c>
      <c r="C13849" t="s">
        <v>33477</v>
      </c>
      <c r="D13849" t="s">
        <v>33476</v>
      </c>
      <c r="E13849"/>
      <c r="F13849"/>
      <c r="G13849"/>
      <c r="H13849"/>
      <c r="I13849"/>
      <c r="J13849"/>
      <c r="U13849" s="43"/>
      <c r="AE13849"/>
    </row>
    <row r="13850" spans="1:31">
      <c r="A13850">
        <v>33430</v>
      </c>
      <c r="B13850" t="s">
        <v>12227</v>
      </c>
      <c r="C13850" t="s">
        <v>33477</v>
      </c>
      <c r="D13850" t="s">
        <v>33476</v>
      </c>
      <c r="E13850"/>
      <c r="F13850"/>
      <c r="G13850"/>
      <c r="H13850"/>
      <c r="I13850"/>
      <c r="J13850"/>
      <c r="U13850" s="43"/>
      <c r="AE13850"/>
    </row>
    <row r="13851" spans="1:31">
      <c r="A13851">
        <v>33670</v>
      </c>
      <c r="B13851" t="s">
        <v>12228</v>
      </c>
      <c r="C13851" t="s">
        <v>33477</v>
      </c>
      <c r="D13851" t="s">
        <v>33482</v>
      </c>
      <c r="E13851"/>
      <c r="F13851"/>
      <c r="G13851"/>
      <c r="H13851"/>
      <c r="I13851"/>
      <c r="J13851"/>
      <c r="U13851" s="43"/>
      <c r="AE13851"/>
    </row>
    <row r="13852" spans="1:31">
      <c r="A13852">
        <v>33460</v>
      </c>
      <c r="B13852" t="s">
        <v>12229</v>
      </c>
      <c r="C13852" t="s">
        <v>33477</v>
      </c>
      <c r="D13852" t="s">
        <v>33481</v>
      </c>
      <c r="E13852"/>
      <c r="F13852"/>
      <c r="G13852"/>
      <c r="H13852"/>
      <c r="I13852"/>
      <c r="J13852"/>
      <c r="U13852" s="43"/>
      <c r="AE13852"/>
    </row>
    <row r="13853" spans="1:31">
      <c r="A13853">
        <v>33420</v>
      </c>
      <c r="B13853" t="s">
        <v>12230</v>
      </c>
      <c r="C13853" t="s">
        <v>33477</v>
      </c>
      <c r="D13853" t="s">
        <v>33476</v>
      </c>
      <c r="E13853"/>
      <c r="F13853"/>
      <c r="G13853"/>
      <c r="H13853"/>
      <c r="I13853"/>
      <c r="J13853"/>
      <c r="U13853" s="43"/>
      <c r="AE13853"/>
    </row>
    <row r="13854" spans="1:31">
      <c r="A13854">
        <v>33420</v>
      </c>
      <c r="B13854" t="s">
        <v>12231</v>
      </c>
      <c r="C13854" t="s">
        <v>33477</v>
      </c>
      <c r="D13854" t="s">
        <v>33476</v>
      </c>
      <c r="E13854"/>
      <c r="F13854"/>
      <c r="G13854"/>
      <c r="H13854"/>
      <c r="I13854"/>
      <c r="J13854"/>
      <c r="U13854" s="43"/>
      <c r="AE13854"/>
    </row>
    <row r="13855" spans="1:31">
      <c r="A13855">
        <v>33540</v>
      </c>
      <c r="B13855" t="s">
        <v>12232</v>
      </c>
      <c r="C13855" t="s">
        <v>33477</v>
      </c>
      <c r="D13855" t="s">
        <v>33482</v>
      </c>
      <c r="E13855"/>
      <c r="F13855"/>
      <c r="G13855"/>
      <c r="H13855"/>
      <c r="I13855"/>
      <c r="J13855"/>
      <c r="U13855" s="43"/>
      <c r="AE13855"/>
    </row>
    <row r="13856" spans="1:31">
      <c r="A13856">
        <v>33580</v>
      </c>
      <c r="B13856" t="s">
        <v>12233</v>
      </c>
      <c r="C13856" t="s">
        <v>33477</v>
      </c>
      <c r="D13856" t="s">
        <v>33482</v>
      </c>
      <c r="E13856"/>
      <c r="F13856"/>
      <c r="G13856"/>
      <c r="H13856"/>
      <c r="I13856"/>
      <c r="J13856"/>
      <c r="U13856" s="43"/>
      <c r="AE13856"/>
    </row>
    <row r="13857" spans="1:31">
      <c r="A13857">
        <v>33860</v>
      </c>
      <c r="B13857" t="s">
        <v>12234</v>
      </c>
      <c r="C13857" t="s">
        <v>33477</v>
      </c>
      <c r="D13857" t="s">
        <v>33481</v>
      </c>
      <c r="E13857"/>
      <c r="F13857"/>
      <c r="G13857"/>
      <c r="H13857"/>
      <c r="I13857"/>
      <c r="J13857"/>
      <c r="U13857" s="43"/>
      <c r="AE13857"/>
    </row>
    <row r="13858" spans="1:31">
      <c r="A13858">
        <v>33410</v>
      </c>
      <c r="B13858" t="s">
        <v>12235</v>
      </c>
      <c r="C13858" t="s">
        <v>33477</v>
      </c>
      <c r="D13858" t="s">
        <v>33476</v>
      </c>
      <c r="E13858"/>
      <c r="F13858"/>
      <c r="G13858"/>
      <c r="H13858"/>
      <c r="I13858"/>
      <c r="J13858"/>
      <c r="U13858" s="43"/>
      <c r="AE13858"/>
    </row>
    <row r="13859" spans="1:31">
      <c r="A13859">
        <v>33350</v>
      </c>
      <c r="B13859" t="s">
        <v>12236</v>
      </c>
      <c r="C13859" t="s">
        <v>33477</v>
      </c>
      <c r="D13859" t="s">
        <v>33476</v>
      </c>
      <c r="E13859"/>
      <c r="F13859"/>
      <c r="G13859"/>
      <c r="H13859"/>
      <c r="I13859"/>
      <c r="J13859"/>
      <c r="U13859" s="43"/>
      <c r="AE13859"/>
    </row>
    <row r="13860" spans="1:31">
      <c r="A13860">
        <v>33230</v>
      </c>
      <c r="B13860" t="s">
        <v>12237</v>
      </c>
      <c r="C13860" t="s">
        <v>33477</v>
      </c>
      <c r="D13860" t="s">
        <v>33481</v>
      </c>
      <c r="E13860"/>
      <c r="F13860"/>
      <c r="G13860"/>
      <c r="H13860"/>
      <c r="I13860"/>
      <c r="J13860"/>
      <c r="U13860" s="43"/>
      <c r="AE13860"/>
    </row>
    <row r="13861" spans="1:31">
      <c r="A13861">
        <v>33840</v>
      </c>
      <c r="B13861" t="s">
        <v>12238</v>
      </c>
      <c r="C13861" t="s">
        <v>33477</v>
      </c>
      <c r="D13861" t="s">
        <v>33482</v>
      </c>
      <c r="E13861"/>
      <c r="F13861"/>
      <c r="G13861"/>
      <c r="H13861"/>
      <c r="I13861"/>
      <c r="J13861"/>
      <c r="U13861" s="43"/>
      <c r="AE13861"/>
    </row>
    <row r="13862" spans="1:31">
      <c r="A13862">
        <v>33760</v>
      </c>
      <c r="B13862" t="s">
        <v>12239</v>
      </c>
      <c r="C13862" t="s">
        <v>33477</v>
      </c>
      <c r="D13862" t="s">
        <v>33476</v>
      </c>
      <c r="E13862"/>
      <c r="F13862"/>
      <c r="G13862"/>
      <c r="H13862"/>
      <c r="I13862"/>
      <c r="J13862"/>
      <c r="U13862" s="43"/>
      <c r="AE13862"/>
    </row>
    <row r="13863" spans="1:31">
      <c r="A13863">
        <v>33420</v>
      </c>
      <c r="B13863" t="s">
        <v>12240</v>
      </c>
      <c r="C13863" t="s">
        <v>33477</v>
      </c>
      <c r="D13863" t="s">
        <v>33476</v>
      </c>
      <c r="E13863"/>
      <c r="F13863"/>
      <c r="G13863"/>
      <c r="H13863"/>
      <c r="I13863"/>
      <c r="J13863"/>
      <c r="U13863" s="43"/>
      <c r="AE13863"/>
    </row>
    <row r="13864" spans="1:31">
      <c r="A13864">
        <v>33190</v>
      </c>
      <c r="B13864" t="s">
        <v>12241</v>
      </c>
      <c r="C13864" t="s">
        <v>33477</v>
      </c>
      <c r="D13864" t="s">
        <v>33476</v>
      </c>
      <c r="E13864"/>
      <c r="F13864"/>
      <c r="G13864"/>
      <c r="H13864"/>
      <c r="I13864"/>
      <c r="J13864"/>
      <c r="U13864" s="43"/>
      <c r="AE13864"/>
    </row>
    <row r="13865" spans="1:31">
      <c r="A13865">
        <v>33820</v>
      </c>
      <c r="B13865" t="s">
        <v>12242</v>
      </c>
      <c r="C13865" t="s">
        <v>33477</v>
      </c>
      <c r="D13865" t="s">
        <v>33476</v>
      </c>
      <c r="E13865"/>
      <c r="F13865"/>
      <c r="G13865"/>
      <c r="H13865"/>
      <c r="I13865"/>
      <c r="J13865"/>
      <c r="U13865" s="43"/>
      <c r="AE13865"/>
    </row>
    <row r="13866" spans="1:31">
      <c r="A13866">
        <v>33220</v>
      </c>
      <c r="B13866" t="s">
        <v>12243</v>
      </c>
      <c r="C13866" t="s">
        <v>33477</v>
      </c>
      <c r="D13866" t="s">
        <v>33476</v>
      </c>
      <c r="E13866"/>
      <c r="F13866"/>
      <c r="G13866"/>
      <c r="H13866"/>
      <c r="I13866"/>
      <c r="J13866"/>
      <c r="U13866" s="43"/>
      <c r="AE13866"/>
    </row>
    <row r="13867" spans="1:31">
      <c r="A13867">
        <v>33390</v>
      </c>
      <c r="B13867" t="s">
        <v>12244</v>
      </c>
      <c r="C13867" t="s">
        <v>33477</v>
      </c>
      <c r="D13867" t="s">
        <v>33481</v>
      </c>
      <c r="E13867"/>
      <c r="F13867"/>
      <c r="G13867"/>
      <c r="H13867"/>
      <c r="I13867"/>
      <c r="J13867"/>
      <c r="U13867" s="43"/>
      <c r="AE13867"/>
    </row>
    <row r="13868" spans="1:31">
      <c r="A13868">
        <v>33320</v>
      </c>
      <c r="B13868" t="s">
        <v>12245</v>
      </c>
      <c r="C13868" t="s">
        <v>33477</v>
      </c>
      <c r="D13868" t="e">
        <v>#N/A</v>
      </c>
      <c r="E13868"/>
      <c r="F13868"/>
      <c r="G13868"/>
      <c r="H13868"/>
      <c r="I13868"/>
      <c r="J13868"/>
      <c r="U13868" s="43"/>
      <c r="AE13868"/>
    </row>
    <row r="13869" spans="1:31">
      <c r="A13869">
        <v>33760</v>
      </c>
      <c r="B13869" t="s">
        <v>12246</v>
      </c>
      <c r="C13869" t="s">
        <v>33477</v>
      </c>
      <c r="D13869" t="s">
        <v>33476</v>
      </c>
      <c r="E13869"/>
      <c r="F13869"/>
      <c r="G13869"/>
      <c r="H13869"/>
      <c r="I13869"/>
      <c r="J13869"/>
      <c r="U13869" s="43"/>
      <c r="AE13869"/>
    </row>
    <row r="13870" spans="1:31">
      <c r="A13870">
        <v>33210</v>
      </c>
      <c r="B13870" t="s">
        <v>12247</v>
      </c>
      <c r="C13870" t="s">
        <v>33477</v>
      </c>
      <c r="D13870" t="s">
        <v>33476</v>
      </c>
      <c r="E13870"/>
      <c r="F13870"/>
      <c r="G13870"/>
      <c r="H13870"/>
      <c r="I13870"/>
      <c r="J13870"/>
      <c r="U13870" s="43"/>
      <c r="AE13870"/>
    </row>
    <row r="13871" spans="1:31">
      <c r="A13871">
        <v>33370</v>
      </c>
      <c r="B13871" t="s">
        <v>12248</v>
      </c>
      <c r="C13871" t="s">
        <v>33477</v>
      </c>
      <c r="D13871" t="s">
        <v>33476</v>
      </c>
      <c r="E13871"/>
      <c r="F13871"/>
      <c r="G13871"/>
      <c r="H13871"/>
      <c r="I13871"/>
      <c r="J13871"/>
      <c r="U13871" s="43"/>
      <c r="AE13871"/>
    </row>
    <row r="13872" spans="1:31">
      <c r="A13872">
        <v>33230</v>
      </c>
      <c r="B13872" t="s">
        <v>12249</v>
      </c>
      <c r="C13872" t="s">
        <v>33477</v>
      </c>
      <c r="D13872" t="s">
        <v>33481</v>
      </c>
      <c r="E13872"/>
      <c r="F13872"/>
      <c r="G13872"/>
      <c r="H13872"/>
      <c r="I13872"/>
      <c r="J13872"/>
      <c r="U13872" s="43"/>
      <c r="AE13872"/>
    </row>
    <row r="13873" spans="1:31">
      <c r="A13873">
        <v>33270</v>
      </c>
      <c r="B13873" t="s">
        <v>5794</v>
      </c>
      <c r="C13873" t="s">
        <v>33477</v>
      </c>
      <c r="D13873" t="e">
        <v>#N/A</v>
      </c>
      <c r="E13873"/>
      <c r="F13873"/>
      <c r="G13873"/>
      <c r="H13873"/>
      <c r="I13873"/>
      <c r="J13873"/>
      <c r="U13873" s="43"/>
      <c r="AE13873"/>
    </row>
    <row r="13874" spans="1:31">
      <c r="A13874">
        <v>33350</v>
      </c>
      <c r="B13874" t="s">
        <v>12250</v>
      </c>
      <c r="C13874" t="s">
        <v>33477</v>
      </c>
      <c r="D13874" t="s">
        <v>33476</v>
      </c>
      <c r="E13874"/>
      <c r="F13874"/>
      <c r="G13874"/>
      <c r="H13874"/>
      <c r="I13874"/>
      <c r="J13874"/>
      <c r="U13874" s="43"/>
      <c r="AE13874"/>
    </row>
    <row r="13875" spans="1:31">
      <c r="A13875">
        <v>33190</v>
      </c>
      <c r="B13875" t="s">
        <v>12251</v>
      </c>
      <c r="C13875" t="s">
        <v>33477</v>
      </c>
      <c r="D13875" t="s">
        <v>33476</v>
      </c>
      <c r="E13875"/>
      <c r="F13875"/>
      <c r="G13875"/>
      <c r="H13875"/>
      <c r="I13875"/>
      <c r="J13875"/>
      <c r="U13875" s="43"/>
      <c r="AE13875"/>
    </row>
    <row r="13876" spans="1:31">
      <c r="A13876">
        <v>33190</v>
      </c>
      <c r="B13876" t="s">
        <v>12252</v>
      </c>
      <c r="C13876" t="s">
        <v>33477</v>
      </c>
      <c r="D13876" t="s">
        <v>33476</v>
      </c>
      <c r="E13876"/>
      <c r="F13876"/>
      <c r="G13876"/>
      <c r="H13876"/>
      <c r="I13876"/>
      <c r="J13876"/>
      <c r="U13876" s="43"/>
      <c r="AE13876"/>
    </row>
    <row r="13877" spans="1:31">
      <c r="A13877">
        <v>33190</v>
      </c>
      <c r="B13877" t="s">
        <v>12253</v>
      </c>
      <c r="C13877" t="s">
        <v>33477</v>
      </c>
      <c r="D13877" t="s">
        <v>33476</v>
      </c>
      <c r="E13877"/>
      <c r="F13877"/>
      <c r="G13877"/>
      <c r="H13877"/>
      <c r="I13877"/>
      <c r="J13877"/>
      <c r="U13877" s="43"/>
      <c r="AE13877"/>
    </row>
    <row r="13878" spans="1:31">
      <c r="A13878">
        <v>33390</v>
      </c>
      <c r="B13878" t="s">
        <v>12254</v>
      </c>
      <c r="C13878" t="s">
        <v>33477</v>
      </c>
      <c r="D13878" t="s">
        <v>33481</v>
      </c>
      <c r="E13878"/>
      <c r="F13878"/>
      <c r="G13878"/>
      <c r="H13878"/>
      <c r="I13878"/>
      <c r="J13878"/>
      <c r="U13878" s="43"/>
      <c r="AE13878"/>
    </row>
    <row r="13879" spans="1:31">
      <c r="A13879">
        <v>33570</v>
      </c>
      <c r="B13879" t="s">
        <v>12255</v>
      </c>
      <c r="C13879" t="s">
        <v>33477</v>
      </c>
      <c r="D13879" t="s">
        <v>33476</v>
      </c>
      <c r="E13879"/>
      <c r="F13879"/>
      <c r="G13879"/>
      <c r="H13879"/>
      <c r="I13879"/>
      <c r="J13879"/>
      <c r="U13879" s="43"/>
      <c r="AE13879"/>
    </row>
    <row r="13880" spans="1:31">
      <c r="A13880">
        <v>33126</v>
      </c>
      <c r="B13880" t="s">
        <v>11312</v>
      </c>
      <c r="C13880" t="s">
        <v>33477</v>
      </c>
      <c r="D13880" t="e">
        <v>#N/A</v>
      </c>
      <c r="E13880"/>
      <c r="F13880"/>
      <c r="G13880"/>
      <c r="H13880"/>
      <c r="I13880"/>
      <c r="J13880"/>
      <c r="U13880" s="43"/>
      <c r="AE13880"/>
    </row>
    <row r="13881" spans="1:31">
      <c r="A13881">
        <v>33760</v>
      </c>
      <c r="B13881" t="s">
        <v>12256</v>
      </c>
      <c r="C13881" t="s">
        <v>33477</v>
      </c>
      <c r="D13881" t="s">
        <v>33476</v>
      </c>
      <c r="E13881"/>
      <c r="F13881"/>
      <c r="G13881"/>
      <c r="H13881"/>
      <c r="I13881"/>
      <c r="J13881"/>
      <c r="U13881" s="43"/>
      <c r="AE13881"/>
    </row>
    <row r="13882" spans="1:31">
      <c r="A13882">
        <v>33410</v>
      </c>
      <c r="B13882" t="s">
        <v>12257</v>
      </c>
      <c r="C13882" t="s">
        <v>33477</v>
      </c>
      <c r="D13882" t="s">
        <v>33476</v>
      </c>
      <c r="E13882"/>
      <c r="F13882"/>
      <c r="G13882"/>
      <c r="H13882"/>
      <c r="I13882"/>
      <c r="J13882"/>
      <c r="U13882" s="43"/>
      <c r="AE13882"/>
    </row>
    <row r="13883" spans="1:31">
      <c r="A13883">
        <v>33340</v>
      </c>
      <c r="B13883" t="s">
        <v>12258</v>
      </c>
      <c r="C13883" t="s">
        <v>33477</v>
      </c>
      <c r="D13883" t="s">
        <v>33481</v>
      </c>
      <c r="E13883"/>
      <c r="F13883"/>
      <c r="G13883"/>
      <c r="H13883"/>
      <c r="I13883"/>
      <c r="J13883"/>
      <c r="U13883" s="43"/>
      <c r="AE13883"/>
    </row>
    <row r="13884" spans="1:31">
      <c r="A13884">
        <v>33430</v>
      </c>
      <c r="B13884" t="s">
        <v>12259</v>
      </c>
      <c r="C13884" t="s">
        <v>33477</v>
      </c>
      <c r="D13884" t="s">
        <v>33476</v>
      </c>
      <c r="E13884"/>
      <c r="F13884"/>
      <c r="G13884"/>
      <c r="H13884"/>
      <c r="I13884"/>
      <c r="J13884"/>
      <c r="U13884" s="43"/>
      <c r="AE13884"/>
    </row>
    <row r="13885" spans="1:31">
      <c r="A13885">
        <v>33133</v>
      </c>
      <c r="B13885" t="s">
        <v>12260</v>
      </c>
      <c r="C13885" t="s">
        <v>33477</v>
      </c>
      <c r="D13885" t="e">
        <v>#N/A</v>
      </c>
      <c r="E13885"/>
      <c r="F13885"/>
      <c r="G13885"/>
      <c r="H13885"/>
      <c r="I13885"/>
      <c r="J13885"/>
      <c r="U13885" s="43"/>
      <c r="AE13885"/>
    </row>
    <row r="13886" spans="1:31">
      <c r="A13886">
        <v>33430</v>
      </c>
      <c r="B13886" t="s">
        <v>12261</v>
      </c>
      <c r="C13886" t="s">
        <v>33477</v>
      </c>
      <c r="D13886" t="s">
        <v>33476</v>
      </c>
      <c r="E13886"/>
      <c r="F13886"/>
      <c r="G13886"/>
      <c r="H13886"/>
      <c r="I13886"/>
      <c r="J13886"/>
      <c r="U13886" s="43"/>
      <c r="AE13886"/>
    </row>
    <row r="13887" spans="1:31">
      <c r="A13887">
        <v>33350</v>
      </c>
      <c r="B13887" t="s">
        <v>12262</v>
      </c>
      <c r="C13887" t="s">
        <v>33477</v>
      </c>
      <c r="D13887" t="s">
        <v>33476</v>
      </c>
      <c r="E13887"/>
      <c r="F13887"/>
      <c r="G13887"/>
      <c r="H13887"/>
      <c r="I13887"/>
      <c r="J13887"/>
      <c r="U13887" s="43"/>
      <c r="AE13887"/>
    </row>
    <row r="13888" spans="1:31">
      <c r="A13888">
        <v>33710</v>
      </c>
      <c r="B13888" t="s">
        <v>12263</v>
      </c>
      <c r="C13888" t="s">
        <v>33477</v>
      </c>
      <c r="D13888" t="e">
        <v>#N/A</v>
      </c>
      <c r="E13888"/>
      <c r="F13888"/>
      <c r="G13888"/>
      <c r="H13888"/>
      <c r="I13888"/>
      <c r="J13888"/>
      <c r="U13888" s="43"/>
      <c r="AE13888"/>
    </row>
    <row r="13889" spans="1:31">
      <c r="A13889">
        <v>33240</v>
      </c>
      <c r="B13889" t="s">
        <v>12264</v>
      </c>
      <c r="C13889" t="s">
        <v>33477</v>
      </c>
      <c r="D13889" t="s">
        <v>33476</v>
      </c>
      <c r="E13889"/>
      <c r="F13889"/>
      <c r="G13889"/>
      <c r="H13889"/>
      <c r="I13889"/>
      <c r="J13889"/>
      <c r="U13889" s="43"/>
      <c r="AE13889"/>
    </row>
    <row r="13890" spans="1:31">
      <c r="A13890">
        <v>33920</v>
      </c>
      <c r="B13890" t="s">
        <v>10913</v>
      </c>
      <c r="C13890" t="s">
        <v>33477</v>
      </c>
      <c r="D13890" t="s">
        <v>33481</v>
      </c>
      <c r="E13890"/>
      <c r="F13890"/>
      <c r="G13890"/>
      <c r="H13890"/>
      <c r="I13890"/>
      <c r="J13890"/>
      <c r="U13890" s="43"/>
      <c r="AE13890"/>
    </row>
    <row r="13891" spans="1:31">
      <c r="A13891">
        <v>33420</v>
      </c>
      <c r="B13891" t="s">
        <v>12265</v>
      </c>
      <c r="C13891" t="s">
        <v>33477</v>
      </c>
      <c r="D13891" t="s">
        <v>33476</v>
      </c>
      <c r="E13891"/>
      <c r="F13891"/>
      <c r="G13891"/>
      <c r="H13891"/>
      <c r="I13891"/>
      <c r="J13891"/>
      <c r="U13891" s="43"/>
      <c r="AE13891"/>
    </row>
    <row r="13892" spans="1:31">
      <c r="A13892">
        <v>33890</v>
      </c>
      <c r="B13892" t="s">
        <v>12266</v>
      </c>
      <c r="C13892" t="s">
        <v>33477</v>
      </c>
      <c r="D13892" t="s">
        <v>33476</v>
      </c>
      <c r="E13892"/>
      <c r="F13892"/>
      <c r="G13892"/>
      <c r="H13892"/>
      <c r="I13892"/>
      <c r="J13892"/>
      <c r="U13892" s="43"/>
      <c r="AE13892"/>
    </row>
    <row r="13893" spans="1:31">
      <c r="A13893">
        <v>33190</v>
      </c>
      <c r="B13893" t="s">
        <v>12267</v>
      </c>
      <c r="C13893" t="s">
        <v>33477</v>
      </c>
      <c r="D13893" t="s">
        <v>33476</v>
      </c>
      <c r="E13893"/>
      <c r="F13893"/>
      <c r="G13893"/>
      <c r="H13893"/>
      <c r="I13893"/>
      <c r="J13893"/>
      <c r="U13893" s="43"/>
      <c r="AE13893"/>
    </row>
    <row r="13894" spans="1:31">
      <c r="A13894">
        <v>33840</v>
      </c>
      <c r="B13894" t="s">
        <v>12268</v>
      </c>
      <c r="C13894" t="s">
        <v>33477</v>
      </c>
      <c r="D13894" t="s">
        <v>33482</v>
      </c>
      <c r="E13894"/>
      <c r="F13894"/>
      <c r="G13894"/>
      <c r="H13894"/>
      <c r="I13894"/>
      <c r="J13894"/>
      <c r="U13894" s="43"/>
      <c r="AE13894"/>
    </row>
    <row r="13895" spans="1:31">
      <c r="A13895">
        <v>33540</v>
      </c>
      <c r="B13895" t="s">
        <v>12269</v>
      </c>
      <c r="C13895" t="s">
        <v>33477</v>
      </c>
      <c r="D13895" t="s">
        <v>33482</v>
      </c>
      <c r="E13895"/>
      <c r="F13895"/>
      <c r="G13895"/>
      <c r="H13895"/>
      <c r="I13895"/>
      <c r="J13895"/>
      <c r="U13895" s="43"/>
      <c r="AE13895"/>
    </row>
    <row r="13896" spans="1:31">
      <c r="A13896">
        <v>33840</v>
      </c>
      <c r="B13896" t="s">
        <v>12270</v>
      </c>
      <c r="C13896" t="s">
        <v>33477</v>
      </c>
      <c r="D13896" t="s">
        <v>33482</v>
      </c>
      <c r="E13896"/>
      <c r="F13896"/>
      <c r="G13896"/>
      <c r="H13896"/>
      <c r="I13896"/>
      <c r="J13896"/>
      <c r="U13896" s="43"/>
      <c r="AE13896"/>
    </row>
    <row r="13897" spans="1:31">
      <c r="A13897">
        <v>33660</v>
      </c>
      <c r="B13897" t="s">
        <v>12271</v>
      </c>
      <c r="C13897" t="s">
        <v>33477</v>
      </c>
      <c r="D13897" t="s">
        <v>33476</v>
      </c>
      <c r="E13897"/>
      <c r="F13897"/>
      <c r="G13897"/>
      <c r="H13897"/>
      <c r="I13897"/>
      <c r="J13897"/>
      <c r="U13897" s="43"/>
      <c r="AE13897"/>
    </row>
    <row r="13898" spans="1:31">
      <c r="A13898">
        <v>33170</v>
      </c>
      <c r="B13898" t="s">
        <v>12272</v>
      </c>
      <c r="C13898" t="s">
        <v>33477</v>
      </c>
      <c r="D13898" t="e">
        <v>#N/A</v>
      </c>
      <c r="E13898"/>
      <c r="F13898"/>
      <c r="G13898"/>
      <c r="H13898"/>
      <c r="I13898"/>
      <c r="J13898"/>
      <c r="U13898" s="43"/>
      <c r="AE13898"/>
    </row>
    <row r="13899" spans="1:31">
      <c r="A13899">
        <v>33590</v>
      </c>
      <c r="B13899" t="s">
        <v>12273</v>
      </c>
      <c r="C13899" t="s">
        <v>33477</v>
      </c>
      <c r="D13899" t="e">
        <v>#N/A</v>
      </c>
      <c r="E13899"/>
      <c r="F13899"/>
      <c r="G13899"/>
      <c r="H13899"/>
      <c r="I13899"/>
      <c r="J13899"/>
      <c r="U13899" s="43"/>
      <c r="AE13899"/>
    </row>
    <row r="13900" spans="1:31">
      <c r="A13900">
        <v>33420</v>
      </c>
      <c r="B13900" t="s">
        <v>12274</v>
      </c>
      <c r="C13900" t="s">
        <v>33477</v>
      </c>
      <c r="D13900" t="s">
        <v>33476</v>
      </c>
      <c r="E13900"/>
      <c r="F13900"/>
      <c r="G13900"/>
      <c r="H13900"/>
      <c r="I13900"/>
      <c r="J13900"/>
      <c r="U13900" s="43"/>
      <c r="AE13900"/>
    </row>
    <row r="13901" spans="1:31">
      <c r="A13901">
        <v>33690</v>
      </c>
      <c r="B13901" t="s">
        <v>8032</v>
      </c>
      <c r="C13901" t="s">
        <v>33477</v>
      </c>
      <c r="D13901" t="s">
        <v>33476</v>
      </c>
      <c r="E13901"/>
      <c r="F13901"/>
      <c r="G13901"/>
      <c r="H13901"/>
      <c r="I13901"/>
      <c r="J13901"/>
      <c r="U13901" s="43"/>
      <c r="AE13901"/>
    </row>
    <row r="13902" spans="1:31">
      <c r="A13902">
        <v>33420</v>
      </c>
      <c r="B13902" t="s">
        <v>12275</v>
      </c>
      <c r="C13902" t="s">
        <v>33477</v>
      </c>
      <c r="D13902" t="s">
        <v>33476</v>
      </c>
      <c r="E13902"/>
      <c r="F13902"/>
      <c r="G13902"/>
      <c r="H13902"/>
      <c r="I13902"/>
      <c r="J13902"/>
      <c r="U13902" s="43"/>
      <c r="AE13902"/>
    </row>
    <row r="13903" spans="1:31">
      <c r="A13903">
        <v>33720</v>
      </c>
      <c r="B13903" t="s">
        <v>12276</v>
      </c>
      <c r="C13903" t="s">
        <v>33477</v>
      </c>
      <c r="D13903" t="s">
        <v>33476</v>
      </c>
      <c r="E13903"/>
      <c r="F13903"/>
      <c r="G13903"/>
      <c r="H13903"/>
      <c r="I13903"/>
      <c r="J13903"/>
      <c r="U13903" s="43"/>
      <c r="AE13903"/>
    </row>
    <row r="13904" spans="1:31">
      <c r="A13904">
        <v>33230</v>
      </c>
      <c r="B13904" t="s">
        <v>12277</v>
      </c>
      <c r="C13904" t="s">
        <v>33477</v>
      </c>
      <c r="D13904" t="s">
        <v>33481</v>
      </c>
      <c r="E13904"/>
      <c r="F13904"/>
      <c r="G13904"/>
      <c r="H13904"/>
      <c r="I13904"/>
      <c r="J13904"/>
      <c r="U13904" s="43"/>
      <c r="AE13904"/>
    </row>
    <row r="13905" spans="1:31">
      <c r="A13905">
        <v>33470</v>
      </c>
      <c r="B13905" t="s">
        <v>12278</v>
      </c>
      <c r="C13905" t="s">
        <v>33477</v>
      </c>
      <c r="D13905" t="e">
        <v>#N/A</v>
      </c>
      <c r="E13905"/>
      <c r="F13905"/>
      <c r="G13905"/>
      <c r="H13905"/>
      <c r="I13905"/>
      <c r="J13905"/>
      <c r="U13905" s="43"/>
      <c r="AE13905"/>
    </row>
    <row r="13906" spans="1:31">
      <c r="A13906">
        <v>33185</v>
      </c>
      <c r="B13906" t="s">
        <v>12279</v>
      </c>
      <c r="C13906" t="s">
        <v>33477</v>
      </c>
      <c r="D13906" t="e">
        <v>#N/A</v>
      </c>
      <c r="E13906"/>
      <c r="F13906"/>
      <c r="G13906"/>
      <c r="H13906"/>
      <c r="I13906"/>
      <c r="J13906"/>
      <c r="U13906" s="43"/>
      <c r="AE13906"/>
    </row>
    <row r="13907" spans="1:31">
      <c r="A13907">
        <v>33550</v>
      </c>
      <c r="B13907" t="s">
        <v>12280</v>
      </c>
      <c r="C13907" t="s">
        <v>33477</v>
      </c>
      <c r="D13907" t="s">
        <v>33482</v>
      </c>
      <c r="E13907"/>
      <c r="F13907"/>
      <c r="G13907"/>
      <c r="H13907"/>
      <c r="I13907"/>
      <c r="J13907"/>
      <c r="U13907" s="43"/>
      <c r="AE13907"/>
    </row>
    <row r="13908" spans="1:31">
      <c r="A13908">
        <v>33125</v>
      </c>
      <c r="B13908" t="s">
        <v>12281</v>
      </c>
      <c r="C13908" t="s">
        <v>33477</v>
      </c>
      <c r="D13908" t="s">
        <v>33482</v>
      </c>
      <c r="E13908"/>
      <c r="F13908"/>
      <c r="G13908"/>
      <c r="H13908"/>
      <c r="I13908"/>
      <c r="J13908"/>
      <c r="U13908" s="43"/>
      <c r="AE13908"/>
    </row>
    <row r="13909" spans="1:31">
      <c r="A13909">
        <v>33990</v>
      </c>
      <c r="B13909" t="s">
        <v>12282</v>
      </c>
      <c r="C13909" t="s">
        <v>33477</v>
      </c>
      <c r="D13909" t="s">
        <v>33482</v>
      </c>
      <c r="E13909"/>
      <c r="F13909"/>
      <c r="G13909"/>
      <c r="H13909"/>
      <c r="I13909"/>
      <c r="J13909"/>
      <c r="U13909" s="43"/>
      <c r="AE13909"/>
    </row>
    <row r="13910" spans="1:31">
      <c r="A13910">
        <v>33190</v>
      </c>
      <c r="B13910" t="s">
        <v>12283</v>
      </c>
      <c r="C13910" t="s">
        <v>33477</v>
      </c>
      <c r="D13910" t="s">
        <v>33476</v>
      </c>
      <c r="E13910"/>
      <c r="F13910"/>
      <c r="G13910"/>
      <c r="H13910"/>
      <c r="I13910"/>
      <c r="J13910"/>
      <c r="U13910" s="43"/>
      <c r="AE13910"/>
    </row>
    <row r="13911" spans="1:31">
      <c r="A13911">
        <v>33720</v>
      </c>
      <c r="B13911" t="s">
        <v>12284</v>
      </c>
      <c r="C13911" t="s">
        <v>33477</v>
      </c>
      <c r="D13911" t="s">
        <v>33476</v>
      </c>
      <c r="E13911"/>
      <c r="F13911"/>
      <c r="G13911"/>
      <c r="H13911"/>
      <c r="I13911"/>
      <c r="J13911"/>
      <c r="U13911" s="43"/>
      <c r="AE13911"/>
    </row>
    <row r="13912" spans="1:31">
      <c r="A13912">
        <v>33640</v>
      </c>
      <c r="B13912" t="s">
        <v>12285</v>
      </c>
      <c r="C13912" t="s">
        <v>33477</v>
      </c>
      <c r="D13912" t="s">
        <v>33481</v>
      </c>
      <c r="E13912"/>
      <c r="F13912"/>
      <c r="G13912"/>
      <c r="H13912"/>
      <c r="I13912"/>
      <c r="J13912"/>
      <c r="U13912" s="43"/>
      <c r="AE13912"/>
    </row>
    <row r="13913" spans="1:31">
      <c r="A13913">
        <v>33450</v>
      </c>
      <c r="B13913" t="s">
        <v>12286</v>
      </c>
      <c r="C13913" t="s">
        <v>33477</v>
      </c>
      <c r="D13913" t="e">
        <v>#N/A</v>
      </c>
      <c r="E13913"/>
      <c r="F13913"/>
      <c r="G13913"/>
      <c r="H13913"/>
      <c r="I13913"/>
      <c r="J13913"/>
      <c r="U13913" s="43"/>
      <c r="AE13913"/>
    </row>
    <row r="13914" spans="1:31">
      <c r="A13914">
        <v>33590</v>
      </c>
      <c r="B13914" t="s">
        <v>12287</v>
      </c>
      <c r="C13914" t="s">
        <v>33477</v>
      </c>
      <c r="D13914" t="e">
        <v>#N/A</v>
      </c>
      <c r="E13914"/>
      <c r="F13914"/>
      <c r="G13914"/>
      <c r="H13914"/>
      <c r="I13914"/>
      <c r="J13914"/>
      <c r="U13914" s="43"/>
      <c r="AE13914"/>
    </row>
    <row r="13915" spans="1:31">
      <c r="A13915">
        <v>33420</v>
      </c>
      <c r="B13915" t="s">
        <v>12288</v>
      </c>
      <c r="C13915" t="s">
        <v>33477</v>
      </c>
      <c r="D13915" t="s">
        <v>33476</v>
      </c>
      <c r="E13915"/>
      <c r="F13915"/>
      <c r="G13915"/>
      <c r="H13915"/>
      <c r="I13915"/>
      <c r="J13915"/>
      <c r="U13915" s="43"/>
      <c r="AE13915"/>
    </row>
    <row r="13916" spans="1:31">
      <c r="A13916">
        <v>33890</v>
      </c>
      <c r="B13916" t="s">
        <v>6438</v>
      </c>
      <c r="C13916" t="s">
        <v>33477</v>
      </c>
      <c r="D13916" t="s">
        <v>33476</v>
      </c>
      <c r="E13916"/>
      <c r="F13916"/>
      <c r="G13916"/>
      <c r="H13916"/>
      <c r="I13916"/>
      <c r="J13916"/>
      <c r="U13916" s="43"/>
      <c r="AE13916"/>
    </row>
    <row r="13917" spans="1:31">
      <c r="A13917">
        <v>33460</v>
      </c>
      <c r="B13917" t="s">
        <v>12289</v>
      </c>
      <c r="C13917" t="s">
        <v>33477</v>
      </c>
      <c r="D13917" t="s">
        <v>33481</v>
      </c>
      <c r="E13917"/>
      <c r="F13917"/>
      <c r="G13917"/>
      <c r="H13917"/>
      <c r="I13917"/>
      <c r="J13917"/>
      <c r="U13917" s="43"/>
      <c r="AE13917"/>
    </row>
    <row r="13918" spans="1:31">
      <c r="A13918">
        <v>33690</v>
      </c>
      <c r="B13918" t="s">
        <v>12290</v>
      </c>
      <c r="C13918" t="s">
        <v>33477</v>
      </c>
      <c r="D13918" t="s">
        <v>33476</v>
      </c>
      <c r="E13918"/>
      <c r="F13918"/>
      <c r="G13918"/>
      <c r="H13918"/>
      <c r="I13918"/>
      <c r="J13918"/>
      <c r="U13918" s="43"/>
      <c r="AE13918"/>
    </row>
    <row r="13919" spans="1:31">
      <c r="A13919">
        <v>33650</v>
      </c>
      <c r="B13919" t="s">
        <v>12291</v>
      </c>
      <c r="C13919" t="s">
        <v>33477</v>
      </c>
      <c r="D13919" t="e">
        <v>#N/A</v>
      </c>
      <c r="E13919"/>
      <c r="F13919"/>
      <c r="G13919"/>
      <c r="H13919"/>
      <c r="I13919"/>
      <c r="J13919"/>
      <c r="U13919" s="43"/>
      <c r="AE13919"/>
    </row>
    <row r="13920" spans="1:31">
      <c r="A13920">
        <v>33680</v>
      </c>
      <c r="B13920" t="s">
        <v>12292</v>
      </c>
      <c r="C13920" t="s">
        <v>33477</v>
      </c>
      <c r="D13920" t="s">
        <v>33482</v>
      </c>
      <c r="E13920"/>
      <c r="F13920"/>
      <c r="G13920"/>
      <c r="H13920"/>
      <c r="I13920"/>
      <c r="J13920"/>
      <c r="U13920" s="43"/>
      <c r="AE13920"/>
    </row>
    <row r="13921" spans="1:31">
      <c r="A13921">
        <v>33680</v>
      </c>
      <c r="B13921" t="s">
        <v>12292</v>
      </c>
      <c r="C13921" t="s">
        <v>33477</v>
      </c>
      <c r="D13921" t="s">
        <v>33482</v>
      </c>
      <c r="E13921"/>
      <c r="F13921"/>
      <c r="G13921"/>
      <c r="H13921"/>
      <c r="I13921"/>
      <c r="J13921"/>
      <c r="U13921" s="43"/>
      <c r="AE13921"/>
    </row>
    <row r="13922" spans="1:31">
      <c r="A13922">
        <v>33760</v>
      </c>
      <c r="B13922" t="s">
        <v>12293</v>
      </c>
      <c r="C13922" t="s">
        <v>33477</v>
      </c>
      <c r="D13922" t="s">
        <v>33476</v>
      </c>
      <c r="E13922"/>
      <c r="F13922"/>
      <c r="G13922"/>
      <c r="H13922"/>
      <c r="I13922"/>
      <c r="J13922"/>
      <c r="U13922" s="43"/>
      <c r="AE13922"/>
    </row>
    <row r="13923" spans="1:31">
      <c r="A13923">
        <v>33124</v>
      </c>
      <c r="B13923" t="s">
        <v>12294</v>
      </c>
      <c r="C13923" t="s">
        <v>33477</v>
      </c>
      <c r="D13923" t="s">
        <v>33476</v>
      </c>
      <c r="E13923"/>
      <c r="F13923"/>
      <c r="G13923"/>
      <c r="H13923"/>
      <c r="I13923"/>
      <c r="J13923"/>
      <c r="U13923" s="43"/>
      <c r="AE13923"/>
    </row>
    <row r="13924" spans="1:31">
      <c r="A13924">
        <v>33230</v>
      </c>
      <c r="B13924" t="s">
        <v>2353</v>
      </c>
      <c r="C13924" t="s">
        <v>33477</v>
      </c>
      <c r="D13924" t="s">
        <v>33481</v>
      </c>
      <c r="E13924"/>
      <c r="F13924"/>
      <c r="G13924"/>
      <c r="H13924"/>
      <c r="I13924"/>
      <c r="J13924"/>
      <c r="U13924" s="43"/>
      <c r="AE13924"/>
    </row>
    <row r="13925" spans="1:31">
      <c r="A13925">
        <v>33240</v>
      </c>
      <c r="B13925" t="s">
        <v>12295</v>
      </c>
      <c r="C13925" t="s">
        <v>33477</v>
      </c>
      <c r="D13925" t="s">
        <v>33476</v>
      </c>
      <c r="E13925"/>
      <c r="F13925"/>
      <c r="G13925"/>
      <c r="H13925"/>
      <c r="I13925"/>
      <c r="J13925"/>
      <c r="U13925" s="43"/>
      <c r="AE13925"/>
    </row>
    <row r="13926" spans="1:31">
      <c r="A13926">
        <v>33460</v>
      </c>
      <c r="B13926" t="s">
        <v>12296</v>
      </c>
      <c r="C13926" t="s">
        <v>33477</v>
      </c>
      <c r="D13926" t="s">
        <v>33481</v>
      </c>
      <c r="E13926"/>
      <c r="F13926"/>
      <c r="G13926"/>
      <c r="H13926"/>
      <c r="I13926"/>
      <c r="J13926"/>
      <c r="U13926" s="43"/>
      <c r="AE13926"/>
    </row>
    <row r="13927" spans="1:31">
      <c r="A13927">
        <v>33190</v>
      </c>
      <c r="B13927" t="s">
        <v>12297</v>
      </c>
      <c r="C13927" t="s">
        <v>33477</v>
      </c>
      <c r="D13927" t="s">
        <v>33476</v>
      </c>
      <c r="E13927"/>
      <c r="F13927"/>
      <c r="G13927"/>
      <c r="H13927"/>
      <c r="I13927"/>
      <c r="J13927"/>
      <c r="U13927" s="43"/>
      <c r="AE13927"/>
    </row>
    <row r="13928" spans="1:31">
      <c r="A13928">
        <v>33500</v>
      </c>
      <c r="B13928" t="s">
        <v>12298</v>
      </c>
      <c r="C13928" t="s">
        <v>33477</v>
      </c>
      <c r="D13928" t="s">
        <v>33476</v>
      </c>
      <c r="E13928"/>
      <c r="F13928"/>
      <c r="G13928"/>
      <c r="H13928"/>
      <c r="I13928"/>
      <c r="J13928"/>
      <c r="U13928" s="43"/>
      <c r="AE13928"/>
    </row>
    <row r="13929" spans="1:31">
      <c r="A13929">
        <v>33790</v>
      </c>
      <c r="B13929" t="s">
        <v>12299</v>
      </c>
      <c r="C13929" t="s">
        <v>33477</v>
      </c>
      <c r="D13929" t="s">
        <v>33476</v>
      </c>
      <c r="E13929"/>
      <c r="F13929"/>
      <c r="G13929"/>
      <c r="H13929"/>
      <c r="I13929"/>
      <c r="J13929"/>
      <c r="U13929" s="43"/>
      <c r="AE13929"/>
    </row>
    <row r="13930" spans="1:31">
      <c r="A13930">
        <v>33540</v>
      </c>
      <c r="B13930" t="s">
        <v>12300</v>
      </c>
      <c r="C13930" t="s">
        <v>33477</v>
      </c>
      <c r="D13930" t="s">
        <v>33482</v>
      </c>
      <c r="E13930"/>
      <c r="F13930"/>
      <c r="G13930"/>
      <c r="H13930"/>
      <c r="I13930"/>
      <c r="J13930"/>
      <c r="U13930" s="43"/>
      <c r="AE13930"/>
    </row>
    <row r="13931" spans="1:31">
      <c r="A13931">
        <v>33720</v>
      </c>
      <c r="B13931" t="s">
        <v>12301</v>
      </c>
      <c r="C13931" t="s">
        <v>33477</v>
      </c>
      <c r="D13931" t="s">
        <v>33476</v>
      </c>
      <c r="E13931"/>
      <c r="F13931"/>
      <c r="G13931"/>
      <c r="H13931"/>
      <c r="I13931"/>
      <c r="J13931"/>
      <c r="U13931" s="43"/>
      <c r="AE13931"/>
    </row>
    <row r="13932" spans="1:31">
      <c r="A13932">
        <v>33550</v>
      </c>
      <c r="B13932" t="s">
        <v>12302</v>
      </c>
      <c r="C13932" t="s">
        <v>33477</v>
      </c>
      <c r="D13932" t="s">
        <v>33482</v>
      </c>
      <c r="E13932"/>
      <c r="F13932"/>
      <c r="G13932"/>
      <c r="H13932"/>
      <c r="I13932"/>
      <c r="J13932"/>
      <c r="U13932" s="43"/>
      <c r="AE13932"/>
    </row>
    <row r="13933" spans="1:31">
      <c r="A13933">
        <v>33210</v>
      </c>
      <c r="B13933" t="s">
        <v>12303</v>
      </c>
      <c r="C13933" t="s">
        <v>33477</v>
      </c>
      <c r="D13933" t="s">
        <v>33476</v>
      </c>
      <c r="E13933"/>
      <c r="F13933"/>
      <c r="G13933"/>
      <c r="H13933"/>
      <c r="I13933"/>
      <c r="J13933"/>
      <c r="U13933" s="43"/>
      <c r="AE13933"/>
    </row>
    <row r="13934" spans="1:31">
      <c r="A13934">
        <v>33710</v>
      </c>
      <c r="B13934" t="s">
        <v>12304</v>
      </c>
      <c r="C13934" t="s">
        <v>33477</v>
      </c>
      <c r="D13934" t="e">
        <v>#N/A</v>
      </c>
      <c r="E13934"/>
      <c r="F13934"/>
      <c r="G13934"/>
      <c r="H13934"/>
      <c r="I13934"/>
      <c r="J13934"/>
      <c r="U13934" s="43"/>
      <c r="AE13934"/>
    </row>
    <row r="13935" spans="1:31">
      <c r="A13935">
        <v>33138</v>
      </c>
      <c r="B13935" t="s">
        <v>12305</v>
      </c>
      <c r="C13935" t="s">
        <v>33477</v>
      </c>
      <c r="D13935" t="s">
        <v>33482</v>
      </c>
      <c r="E13935"/>
      <c r="F13935"/>
      <c r="G13935"/>
      <c r="H13935"/>
      <c r="I13935"/>
      <c r="J13935"/>
      <c r="U13935" s="43"/>
      <c r="AE13935"/>
    </row>
    <row r="13936" spans="1:31">
      <c r="A13936">
        <v>33138</v>
      </c>
      <c r="B13936" t="s">
        <v>12305</v>
      </c>
      <c r="C13936" t="s">
        <v>33477</v>
      </c>
      <c r="D13936" t="s">
        <v>33482</v>
      </c>
      <c r="E13936"/>
      <c r="F13936"/>
      <c r="G13936"/>
      <c r="H13936"/>
      <c r="I13936"/>
      <c r="J13936"/>
      <c r="U13936" s="43"/>
      <c r="AE13936"/>
    </row>
    <row r="13937" spans="1:31">
      <c r="A13937">
        <v>33620</v>
      </c>
      <c r="B13937" t="s">
        <v>12306</v>
      </c>
      <c r="C13937" t="s">
        <v>33477</v>
      </c>
      <c r="D13937" t="s">
        <v>33476</v>
      </c>
      <c r="E13937"/>
      <c r="F13937"/>
      <c r="G13937"/>
      <c r="H13937"/>
      <c r="I13937"/>
      <c r="J13937"/>
      <c r="U13937" s="43"/>
      <c r="AE13937"/>
    </row>
    <row r="13938" spans="1:31">
      <c r="A13938">
        <v>33410</v>
      </c>
      <c r="B13938" t="s">
        <v>12307</v>
      </c>
      <c r="C13938" t="s">
        <v>33477</v>
      </c>
      <c r="D13938" t="s">
        <v>33476</v>
      </c>
      <c r="E13938"/>
      <c r="F13938"/>
      <c r="G13938"/>
      <c r="H13938"/>
      <c r="I13938"/>
      <c r="J13938"/>
      <c r="U13938" s="43"/>
      <c r="AE13938"/>
    </row>
    <row r="13939" spans="1:31">
      <c r="A13939">
        <v>33840</v>
      </c>
      <c r="B13939" t="s">
        <v>11855</v>
      </c>
      <c r="C13939" t="s">
        <v>33477</v>
      </c>
      <c r="D13939" t="s">
        <v>33482</v>
      </c>
      <c r="E13939"/>
      <c r="F13939"/>
      <c r="G13939"/>
      <c r="H13939"/>
      <c r="I13939"/>
      <c r="J13939"/>
      <c r="U13939" s="43"/>
      <c r="AE13939"/>
    </row>
    <row r="13940" spans="1:31">
      <c r="A13940">
        <v>33620</v>
      </c>
      <c r="B13940" t="s">
        <v>12308</v>
      </c>
      <c r="C13940" t="s">
        <v>33477</v>
      </c>
      <c r="D13940" t="s">
        <v>33476</v>
      </c>
      <c r="E13940"/>
      <c r="F13940"/>
      <c r="G13940"/>
      <c r="H13940"/>
      <c r="I13940"/>
      <c r="J13940"/>
      <c r="U13940" s="43"/>
      <c r="AE13940"/>
    </row>
    <row r="13941" spans="1:31">
      <c r="A13941">
        <v>33360</v>
      </c>
      <c r="B13941" t="s">
        <v>12309</v>
      </c>
      <c r="C13941" t="s">
        <v>33477</v>
      </c>
      <c r="D13941" t="s">
        <v>33482</v>
      </c>
      <c r="E13941"/>
      <c r="F13941"/>
      <c r="G13941"/>
      <c r="H13941"/>
      <c r="I13941"/>
      <c r="J13941"/>
      <c r="U13941" s="43"/>
      <c r="AE13941"/>
    </row>
    <row r="13942" spans="1:31">
      <c r="A13942">
        <v>33690</v>
      </c>
      <c r="B13942" t="s">
        <v>12310</v>
      </c>
      <c r="C13942" t="s">
        <v>33477</v>
      </c>
      <c r="D13942" t="s">
        <v>33476</v>
      </c>
      <c r="E13942"/>
      <c r="F13942"/>
      <c r="G13942"/>
      <c r="H13942"/>
      <c r="I13942"/>
      <c r="J13942"/>
      <c r="U13942" s="43"/>
      <c r="AE13942"/>
    </row>
    <row r="13943" spans="1:31">
      <c r="A13943">
        <v>33950</v>
      </c>
      <c r="B13943" t="s">
        <v>12311</v>
      </c>
      <c r="C13943" t="s">
        <v>33477</v>
      </c>
      <c r="D13943" t="s">
        <v>33482</v>
      </c>
      <c r="E13943"/>
      <c r="F13943"/>
      <c r="G13943"/>
      <c r="H13943"/>
      <c r="I13943"/>
      <c r="J13943"/>
      <c r="U13943" s="43"/>
      <c r="AE13943"/>
    </row>
    <row r="13944" spans="1:31">
      <c r="A13944">
        <v>33950</v>
      </c>
      <c r="B13944" t="s">
        <v>12311</v>
      </c>
      <c r="C13944" t="s">
        <v>33477</v>
      </c>
      <c r="D13944" t="s">
        <v>33482</v>
      </c>
      <c r="E13944"/>
      <c r="F13944"/>
      <c r="G13944"/>
      <c r="H13944"/>
      <c r="I13944"/>
      <c r="J13944"/>
      <c r="U13944" s="43"/>
      <c r="AE13944"/>
    </row>
    <row r="13945" spans="1:31">
      <c r="A13945">
        <v>33970</v>
      </c>
      <c r="B13945" t="s">
        <v>12311</v>
      </c>
      <c r="C13945" t="s">
        <v>33477</v>
      </c>
      <c r="D13945" t="e">
        <v>#N/A</v>
      </c>
      <c r="E13945"/>
      <c r="F13945"/>
      <c r="G13945"/>
      <c r="H13945"/>
      <c r="I13945"/>
      <c r="J13945"/>
      <c r="U13945" s="43"/>
      <c r="AE13945"/>
    </row>
    <row r="13946" spans="1:31">
      <c r="A13946">
        <v>33970</v>
      </c>
      <c r="B13946" t="s">
        <v>12311</v>
      </c>
      <c r="C13946" t="s">
        <v>33477</v>
      </c>
      <c r="D13946" t="e">
        <v>#N/A</v>
      </c>
      <c r="E13946"/>
      <c r="F13946"/>
      <c r="G13946"/>
      <c r="H13946"/>
      <c r="I13946"/>
      <c r="J13946"/>
      <c r="U13946" s="43"/>
      <c r="AE13946"/>
    </row>
    <row r="13947" spans="1:31">
      <c r="A13947">
        <v>33210</v>
      </c>
      <c r="B13947" t="s">
        <v>12312</v>
      </c>
      <c r="C13947" t="s">
        <v>33477</v>
      </c>
      <c r="D13947" t="s">
        <v>33476</v>
      </c>
      <c r="E13947"/>
      <c r="F13947"/>
      <c r="G13947"/>
      <c r="H13947"/>
      <c r="I13947"/>
      <c r="J13947"/>
      <c r="U13947" s="43"/>
      <c r="AE13947"/>
    </row>
    <row r="13948" spans="1:31">
      <c r="A13948">
        <v>33850</v>
      </c>
      <c r="B13948" t="s">
        <v>12313</v>
      </c>
      <c r="C13948" t="s">
        <v>33477</v>
      </c>
      <c r="D13948" t="s">
        <v>33482</v>
      </c>
      <c r="E13948"/>
      <c r="F13948"/>
      <c r="G13948"/>
      <c r="H13948"/>
      <c r="I13948"/>
      <c r="J13948"/>
      <c r="U13948" s="43"/>
      <c r="AE13948"/>
    </row>
    <row r="13949" spans="1:31">
      <c r="A13949">
        <v>33840</v>
      </c>
      <c r="B13949" t="s">
        <v>12314</v>
      </c>
      <c r="C13949" t="s">
        <v>33477</v>
      </c>
      <c r="D13949" t="s">
        <v>33482</v>
      </c>
      <c r="E13949"/>
      <c r="F13949"/>
      <c r="G13949"/>
      <c r="H13949"/>
      <c r="I13949"/>
      <c r="J13949"/>
      <c r="U13949" s="43"/>
      <c r="AE13949"/>
    </row>
    <row r="13950" spans="1:31">
      <c r="A13950">
        <v>33340</v>
      </c>
      <c r="B13950" t="s">
        <v>12315</v>
      </c>
      <c r="C13950" t="s">
        <v>33477</v>
      </c>
      <c r="D13950" t="s">
        <v>33481</v>
      </c>
      <c r="E13950"/>
      <c r="F13950"/>
      <c r="G13950"/>
      <c r="H13950"/>
      <c r="I13950"/>
      <c r="J13950"/>
      <c r="U13950" s="43"/>
      <c r="AE13950"/>
    </row>
    <row r="13951" spans="1:31">
      <c r="A13951">
        <v>33550</v>
      </c>
      <c r="B13951" t="s">
        <v>12316</v>
      </c>
      <c r="C13951" t="s">
        <v>33477</v>
      </c>
      <c r="D13951" t="s">
        <v>33482</v>
      </c>
      <c r="E13951"/>
      <c r="F13951"/>
      <c r="G13951"/>
      <c r="H13951"/>
      <c r="I13951"/>
      <c r="J13951"/>
      <c r="U13951" s="43"/>
      <c r="AE13951"/>
    </row>
    <row r="13952" spans="1:31">
      <c r="A13952">
        <v>33220</v>
      </c>
      <c r="B13952" t="s">
        <v>12317</v>
      </c>
      <c r="C13952" t="s">
        <v>33477</v>
      </c>
      <c r="D13952" t="s">
        <v>33476</v>
      </c>
      <c r="E13952"/>
      <c r="F13952"/>
      <c r="G13952"/>
      <c r="H13952"/>
      <c r="I13952"/>
      <c r="J13952"/>
      <c r="U13952" s="43"/>
      <c r="AE13952"/>
    </row>
    <row r="13953" spans="1:31">
      <c r="A13953">
        <v>33500</v>
      </c>
      <c r="B13953" t="s">
        <v>12318</v>
      </c>
      <c r="C13953" t="s">
        <v>33477</v>
      </c>
      <c r="D13953" t="s">
        <v>33476</v>
      </c>
      <c r="E13953"/>
      <c r="F13953"/>
      <c r="G13953"/>
      <c r="H13953"/>
      <c r="I13953"/>
      <c r="J13953"/>
      <c r="U13953" s="43"/>
      <c r="AE13953"/>
    </row>
    <row r="13954" spans="1:31">
      <c r="A13954">
        <v>33430</v>
      </c>
      <c r="B13954" t="s">
        <v>12319</v>
      </c>
      <c r="C13954" t="s">
        <v>33477</v>
      </c>
      <c r="D13954" t="s">
        <v>33476</v>
      </c>
      <c r="E13954"/>
      <c r="F13954"/>
      <c r="G13954"/>
      <c r="H13954"/>
      <c r="I13954"/>
      <c r="J13954"/>
      <c r="U13954" s="43"/>
      <c r="AE13954"/>
    </row>
    <row r="13955" spans="1:31">
      <c r="A13955">
        <v>33360</v>
      </c>
      <c r="B13955" t="s">
        <v>12320</v>
      </c>
      <c r="C13955" t="s">
        <v>33477</v>
      </c>
      <c r="D13955" t="s">
        <v>33482</v>
      </c>
      <c r="E13955"/>
      <c r="F13955"/>
      <c r="G13955"/>
      <c r="H13955"/>
      <c r="I13955"/>
      <c r="J13955"/>
      <c r="U13955" s="43"/>
      <c r="AE13955"/>
    </row>
    <row r="13956" spans="1:31">
      <c r="A13956">
        <v>33220</v>
      </c>
      <c r="B13956" t="s">
        <v>12321</v>
      </c>
      <c r="C13956" t="s">
        <v>33477</v>
      </c>
      <c r="D13956" t="s">
        <v>33476</v>
      </c>
      <c r="E13956"/>
      <c r="F13956"/>
      <c r="G13956"/>
      <c r="H13956"/>
      <c r="I13956"/>
      <c r="J13956"/>
      <c r="U13956" s="43"/>
      <c r="AE13956"/>
    </row>
    <row r="13957" spans="1:31">
      <c r="A13957">
        <v>33790</v>
      </c>
      <c r="B13957" t="s">
        <v>12322</v>
      </c>
      <c r="C13957" t="s">
        <v>33477</v>
      </c>
      <c r="D13957" t="s">
        <v>33476</v>
      </c>
      <c r="E13957"/>
      <c r="F13957"/>
      <c r="G13957"/>
      <c r="H13957"/>
      <c r="I13957"/>
      <c r="J13957"/>
      <c r="U13957" s="43"/>
      <c r="AE13957"/>
    </row>
    <row r="13958" spans="1:31">
      <c r="A13958">
        <v>33480</v>
      </c>
      <c r="B13958" t="s">
        <v>12323</v>
      </c>
      <c r="C13958" t="s">
        <v>33477</v>
      </c>
      <c r="D13958" t="s">
        <v>33481</v>
      </c>
      <c r="E13958"/>
      <c r="F13958"/>
      <c r="G13958"/>
      <c r="H13958"/>
      <c r="I13958"/>
      <c r="J13958"/>
      <c r="U13958" s="43"/>
      <c r="AE13958"/>
    </row>
    <row r="13959" spans="1:31">
      <c r="A13959">
        <v>33310</v>
      </c>
      <c r="B13959" t="s">
        <v>12324</v>
      </c>
      <c r="C13959" t="s">
        <v>33477</v>
      </c>
      <c r="D13959" t="e">
        <v>#N/A</v>
      </c>
      <c r="E13959"/>
      <c r="F13959"/>
      <c r="G13959"/>
      <c r="H13959"/>
      <c r="I13959"/>
      <c r="J13959"/>
      <c r="U13959" s="43"/>
      <c r="AE13959"/>
    </row>
    <row r="13960" spans="1:31">
      <c r="A13960">
        <v>33190</v>
      </c>
      <c r="B13960" t="s">
        <v>3159</v>
      </c>
      <c r="C13960" t="s">
        <v>33477</v>
      </c>
      <c r="D13960" t="s">
        <v>33476</v>
      </c>
      <c r="E13960"/>
      <c r="F13960"/>
      <c r="G13960"/>
      <c r="H13960"/>
      <c r="I13960"/>
      <c r="J13960"/>
      <c r="U13960" s="43"/>
      <c r="AE13960"/>
    </row>
    <row r="13961" spans="1:31">
      <c r="A13961">
        <v>33125</v>
      </c>
      <c r="B13961" t="s">
        <v>12325</v>
      </c>
      <c r="C13961" t="s">
        <v>33477</v>
      </c>
      <c r="D13961" t="s">
        <v>33482</v>
      </c>
      <c r="E13961"/>
      <c r="F13961"/>
      <c r="G13961"/>
      <c r="H13961"/>
      <c r="I13961"/>
      <c r="J13961"/>
      <c r="U13961" s="43"/>
      <c r="AE13961"/>
    </row>
    <row r="13962" spans="1:31">
      <c r="A13962">
        <v>33370</v>
      </c>
      <c r="B13962" t="s">
        <v>12326</v>
      </c>
      <c r="C13962" t="s">
        <v>33477</v>
      </c>
      <c r="D13962" t="s">
        <v>33476</v>
      </c>
      <c r="E13962"/>
      <c r="F13962"/>
      <c r="G13962"/>
      <c r="H13962"/>
      <c r="I13962"/>
      <c r="J13962"/>
      <c r="U13962" s="43"/>
      <c r="AE13962"/>
    </row>
    <row r="13963" spans="1:31">
      <c r="A13963">
        <v>33410</v>
      </c>
      <c r="B13963" t="s">
        <v>12327</v>
      </c>
      <c r="C13963" t="s">
        <v>33477</v>
      </c>
      <c r="D13963" t="s">
        <v>33476</v>
      </c>
      <c r="E13963"/>
      <c r="F13963"/>
      <c r="G13963"/>
      <c r="H13963"/>
      <c r="I13963"/>
      <c r="J13963"/>
      <c r="U13963" s="43"/>
      <c r="AE13963"/>
    </row>
    <row r="13964" spans="1:31">
      <c r="A13964">
        <v>33190</v>
      </c>
      <c r="B13964" t="s">
        <v>12328</v>
      </c>
      <c r="C13964" t="s">
        <v>33477</v>
      </c>
      <c r="D13964" t="s">
        <v>33476</v>
      </c>
      <c r="E13964"/>
      <c r="F13964"/>
      <c r="G13964"/>
      <c r="H13964"/>
      <c r="I13964"/>
      <c r="J13964"/>
      <c r="U13964" s="43"/>
      <c r="AE13964"/>
    </row>
    <row r="13965" spans="1:31">
      <c r="A13965">
        <v>33840</v>
      </c>
      <c r="B13965" t="s">
        <v>12329</v>
      </c>
      <c r="C13965" t="s">
        <v>33477</v>
      </c>
      <c r="D13965" t="s">
        <v>33482</v>
      </c>
      <c r="E13965"/>
      <c r="F13965"/>
      <c r="G13965"/>
      <c r="H13965"/>
      <c r="I13965"/>
      <c r="J13965"/>
      <c r="U13965" s="43"/>
      <c r="AE13965"/>
    </row>
    <row r="13966" spans="1:31">
      <c r="A13966">
        <v>33290</v>
      </c>
      <c r="B13966" t="s">
        <v>12330</v>
      </c>
      <c r="C13966" t="s">
        <v>33477</v>
      </c>
      <c r="D13966" t="s">
        <v>33481</v>
      </c>
      <c r="E13966"/>
      <c r="F13966"/>
      <c r="G13966"/>
      <c r="H13966"/>
      <c r="I13966"/>
      <c r="J13966"/>
      <c r="U13966" s="43"/>
      <c r="AE13966"/>
    </row>
    <row r="13967" spans="1:31">
      <c r="A13967">
        <v>33420</v>
      </c>
      <c r="B13967" t="s">
        <v>12331</v>
      </c>
      <c r="C13967" t="s">
        <v>33477</v>
      </c>
      <c r="D13967" t="s">
        <v>33476</v>
      </c>
      <c r="E13967"/>
      <c r="F13967"/>
      <c r="G13967"/>
      <c r="H13967"/>
      <c r="I13967"/>
      <c r="J13967"/>
      <c r="U13967" s="43"/>
      <c r="AE13967"/>
    </row>
    <row r="13968" spans="1:31">
      <c r="A13968">
        <v>33760</v>
      </c>
      <c r="B13968" t="s">
        <v>12332</v>
      </c>
      <c r="C13968" t="s">
        <v>33477</v>
      </c>
      <c r="D13968" t="s">
        <v>33476</v>
      </c>
      <c r="E13968"/>
      <c r="F13968"/>
      <c r="G13968"/>
      <c r="H13968"/>
      <c r="I13968"/>
      <c r="J13968"/>
      <c r="U13968" s="43"/>
      <c r="AE13968"/>
    </row>
    <row r="13969" spans="1:31">
      <c r="A13969">
        <v>33240</v>
      </c>
      <c r="B13969" t="s">
        <v>12333</v>
      </c>
      <c r="C13969" t="s">
        <v>33477</v>
      </c>
      <c r="D13969" t="s">
        <v>33476</v>
      </c>
      <c r="E13969"/>
      <c r="F13969"/>
      <c r="G13969"/>
      <c r="H13969"/>
      <c r="I13969"/>
      <c r="J13969"/>
      <c r="U13969" s="43"/>
      <c r="AE13969"/>
    </row>
    <row r="13970" spans="1:31">
      <c r="A13970">
        <v>33830</v>
      </c>
      <c r="B13970" t="s">
        <v>12334</v>
      </c>
      <c r="C13970" t="s">
        <v>33477</v>
      </c>
      <c r="D13970" t="s">
        <v>33482</v>
      </c>
      <c r="E13970"/>
      <c r="F13970"/>
      <c r="G13970"/>
      <c r="H13970"/>
      <c r="I13970"/>
      <c r="J13970"/>
      <c r="U13970" s="43"/>
      <c r="AE13970"/>
    </row>
    <row r="13971" spans="1:31">
      <c r="A13971">
        <v>33570</v>
      </c>
      <c r="B13971" t="s">
        <v>5474</v>
      </c>
      <c r="C13971" t="s">
        <v>33477</v>
      </c>
      <c r="D13971" t="s">
        <v>33476</v>
      </c>
      <c r="E13971"/>
      <c r="F13971"/>
      <c r="G13971"/>
      <c r="H13971"/>
      <c r="I13971"/>
      <c r="J13971"/>
      <c r="U13971" s="43"/>
      <c r="AE13971"/>
    </row>
    <row r="13972" spans="1:31">
      <c r="A13972">
        <v>33460</v>
      </c>
      <c r="B13972" t="s">
        <v>12335</v>
      </c>
      <c r="C13972" t="s">
        <v>33477</v>
      </c>
      <c r="D13972" t="s">
        <v>33481</v>
      </c>
      <c r="E13972"/>
      <c r="F13972"/>
      <c r="G13972"/>
      <c r="H13972"/>
      <c r="I13972"/>
      <c r="J13972"/>
      <c r="U13972" s="43"/>
      <c r="AE13972"/>
    </row>
    <row r="13973" spans="1:31">
      <c r="A13973">
        <v>33670</v>
      </c>
      <c r="B13973" t="s">
        <v>12336</v>
      </c>
      <c r="C13973" t="s">
        <v>33477</v>
      </c>
      <c r="D13973" t="s">
        <v>33482</v>
      </c>
      <c r="E13973"/>
      <c r="F13973"/>
      <c r="G13973"/>
      <c r="H13973"/>
      <c r="I13973"/>
      <c r="J13973"/>
      <c r="U13973" s="43"/>
      <c r="AE13973"/>
    </row>
    <row r="13974" spans="1:31">
      <c r="A13974">
        <v>33230</v>
      </c>
      <c r="B13974" t="s">
        <v>12337</v>
      </c>
      <c r="C13974" t="s">
        <v>33477</v>
      </c>
      <c r="D13974" t="s">
        <v>33481</v>
      </c>
      <c r="E13974"/>
      <c r="F13974"/>
      <c r="G13974"/>
      <c r="H13974"/>
      <c r="I13974"/>
      <c r="J13974"/>
      <c r="U13974" s="43"/>
      <c r="AE13974"/>
    </row>
    <row r="13975" spans="1:31">
      <c r="A13975">
        <v>33620</v>
      </c>
      <c r="B13975" t="s">
        <v>12338</v>
      </c>
      <c r="C13975" t="s">
        <v>33477</v>
      </c>
      <c r="D13975" t="s">
        <v>33476</v>
      </c>
      <c r="E13975"/>
      <c r="F13975"/>
      <c r="G13975"/>
      <c r="H13975"/>
      <c r="I13975"/>
      <c r="J13975"/>
      <c r="U13975" s="43"/>
      <c r="AE13975"/>
    </row>
    <row r="13976" spans="1:31">
      <c r="A13976">
        <v>33460</v>
      </c>
      <c r="B13976" t="s">
        <v>12339</v>
      </c>
      <c r="C13976" t="s">
        <v>33477</v>
      </c>
      <c r="D13976" t="s">
        <v>33481</v>
      </c>
      <c r="E13976"/>
      <c r="F13976"/>
      <c r="G13976"/>
      <c r="H13976"/>
      <c r="I13976"/>
      <c r="J13976"/>
      <c r="U13976" s="43"/>
      <c r="AE13976"/>
    </row>
    <row r="13977" spans="1:31">
      <c r="A13977">
        <v>33460</v>
      </c>
      <c r="B13977" t="s">
        <v>12339</v>
      </c>
      <c r="C13977" t="s">
        <v>33477</v>
      </c>
      <c r="D13977" t="s">
        <v>33481</v>
      </c>
      <c r="E13977"/>
      <c r="F13977"/>
      <c r="G13977"/>
      <c r="H13977"/>
      <c r="I13977"/>
      <c r="J13977"/>
      <c r="U13977" s="43"/>
      <c r="AE13977"/>
    </row>
    <row r="13978" spans="1:31">
      <c r="A13978">
        <v>33220</v>
      </c>
      <c r="B13978" t="s">
        <v>12340</v>
      </c>
      <c r="C13978" t="s">
        <v>33477</v>
      </c>
      <c r="D13978" t="s">
        <v>33476</v>
      </c>
      <c r="E13978"/>
      <c r="F13978"/>
      <c r="G13978"/>
      <c r="H13978"/>
      <c r="I13978"/>
      <c r="J13978"/>
      <c r="U13978" s="43"/>
      <c r="AE13978"/>
    </row>
    <row r="13979" spans="1:31">
      <c r="A13979">
        <v>33430</v>
      </c>
      <c r="B13979" t="s">
        <v>12341</v>
      </c>
      <c r="C13979" t="s">
        <v>33477</v>
      </c>
      <c r="D13979" t="s">
        <v>33476</v>
      </c>
      <c r="E13979"/>
      <c r="F13979"/>
      <c r="G13979"/>
      <c r="H13979"/>
      <c r="I13979"/>
      <c r="J13979"/>
      <c r="U13979" s="43"/>
      <c r="AE13979"/>
    </row>
    <row r="13980" spans="1:31">
      <c r="A13980">
        <v>33690</v>
      </c>
      <c r="B13980" t="s">
        <v>12342</v>
      </c>
      <c r="C13980" t="s">
        <v>33477</v>
      </c>
      <c r="D13980" t="s">
        <v>33476</v>
      </c>
      <c r="E13980"/>
      <c r="F13980"/>
      <c r="G13980"/>
      <c r="H13980"/>
      <c r="I13980"/>
      <c r="J13980"/>
      <c r="U13980" s="43"/>
      <c r="AE13980"/>
    </row>
    <row r="13981" spans="1:31">
      <c r="A13981">
        <v>33620</v>
      </c>
      <c r="B13981" t="s">
        <v>12343</v>
      </c>
      <c r="C13981" t="s">
        <v>33477</v>
      </c>
      <c r="D13981" t="s">
        <v>33476</v>
      </c>
      <c r="E13981"/>
      <c r="F13981"/>
      <c r="G13981"/>
      <c r="H13981"/>
      <c r="I13981"/>
      <c r="J13981"/>
      <c r="U13981" s="43"/>
      <c r="AE13981"/>
    </row>
    <row r="13982" spans="1:31">
      <c r="A13982">
        <v>33127</v>
      </c>
      <c r="B13982" t="s">
        <v>12344</v>
      </c>
      <c r="C13982" t="s">
        <v>33477</v>
      </c>
      <c r="D13982" t="s">
        <v>33482</v>
      </c>
      <c r="E13982"/>
      <c r="F13982"/>
      <c r="G13982"/>
      <c r="H13982"/>
      <c r="I13982"/>
      <c r="J13982"/>
      <c r="U13982" s="43"/>
      <c r="AE13982"/>
    </row>
    <row r="13983" spans="1:31">
      <c r="A13983">
        <v>33650</v>
      </c>
      <c r="B13983" t="s">
        <v>12345</v>
      </c>
      <c r="C13983" t="s">
        <v>33477</v>
      </c>
      <c r="D13983" t="e">
        <v>#N/A</v>
      </c>
      <c r="E13983"/>
      <c r="F13983"/>
      <c r="G13983"/>
      <c r="H13983"/>
      <c r="I13983"/>
      <c r="J13983"/>
      <c r="U13983" s="43"/>
      <c r="AE13983"/>
    </row>
    <row r="13984" spans="1:31">
      <c r="A13984">
        <v>33760</v>
      </c>
      <c r="B13984" t="s">
        <v>12346</v>
      </c>
      <c r="C13984" t="s">
        <v>33477</v>
      </c>
      <c r="D13984" t="s">
        <v>33476</v>
      </c>
      <c r="E13984"/>
      <c r="F13984"/>
      <c r="G13984"/>
      <c r="H13984"/>
      <c r="I13984"/>
      <c r="J13984"/>
      <c r="U13984" s="43"/>
      <c r="AE13984"/>
    </row>
    <row r="13985" spans="1:31">
      <c r="A13985">
        <v>33690</v>
      </c>
      <c r="B13985" t="s">
        <v>12347</v>
      </c>
      <c r="C13985" t="s">
        <v>33477</v>
      </c>
      <c r="D13985" t="s">
        <v>33476</v>
      </c>
      <c r="E13985"/>
      <c r="F13985"/>
      <c r="G13985"/>
      <c r="H13985"/>
      <c r="I13985"/>
      <c r="J13985"/>
      <c r="U13985" s="43"/>
      <c r="AE13985"/>
    </row>
    <row r="13986" spans="1:31">
      <c r="A13986">
        <v>33790</v>
      </c>
      <c r="B13986" t="s">
        <v>12348</v>
      </c>
      <c r="C13986" t="s">
        <v>33477</v>
      </c>
      <c r="D13986" t="s">
        <v>33476</v>
      </c>
      <c r="E13986"/>
      <c r="F13986"/>
      <c r="G13986"/>
      <c r="H13986"/>
      <c r="I13986"/>
      <c r="J13986"/>
      <c r="U13986" s="43"/>
      <c r="AE13986"/>
    </row>
    <row r="13987" spans="1:31">
      <c r="A13987">
        <v>33540</v>
      </c>
      <c r="B13987" t="s">
        <v>5178</v>
      </c>
      <c r="C13987" t="s">
        <v>33477</v>
      </c>
      <c r="D13987" t="s">
        <v>33482</v>
      </c>
      <c r="E13987"/>
      <c r="F13987"/>
      <c r="G13987"/>
      <c r="H13987"/>
      <c r="I13987"/>
      <c r="J13987"/>
      <c r="U13987" s="43"/>
      <c r="AE13987"/>
    </row>
    <row r="13988" spans="1:31">
      <c r="A13988">
        <v>33210</v>
      </c>
      <c r="B13988" t="s">
        <v>3171</v>
      </c>
      <c r="C13988" t="s">
        <v>33477</v>
      </c>
      <c r="D13988" t="s">
        <v>33476</v>
      </c>
      <c r="E13988"/>
      <c r="F13988"/>
      <c r="G13988"/>
      <c r="H13988"/>
      <c r="I13988"/>
      <c r="J13988"/>
      <c r="U13988" s="43"/>
      <c r="AE13988"/>
    </row>
    <row r="13989" spans="1:31">
      <c r="A13989">
        <v>33390</v>
      </c>
      <c r="B13989" t="s">
        <v>12349</v>
      </c>
      <c r="C13989" t="s">
        <v>33477</v>
      </c>
      <c r="D13989" t="s">
        <v>33481</v>
      </c>
      <c r="E13989"/>
      <c r="F13989"/>
      <c r="G13989"/>
      <c r="H13989"/>
      <c r="I13989"/>
      <c r="J13989"/>
      <c r="U13989" s="43"/>
      <c r="AE13989"/>
    </row>
    <row r="13990" spans="1:31">
      <c r="A13990">
        <v>33700</v>
      </c>
      <c r="B13990" t="s">
        <v>5492</v>
      </c>
      <c r="C13990" t="s">
        <v>33477</v>
      </c>
      <c r="D13990" t="e">
        <v>#N/A</v>
      </c>
      <c r="E13990"/>
      <c r="F13990"/>
      <c r="G13990"/>
      <c r="H13990"/>
      <c r="I13990"/>
      <c r="J13990"/>
      <c r="U13990" s="43"/>
      <c r="AE13990"/>
    </row>
    <row r="13991" spans="1:31">
      <c r="A13991">
        <v>33350</v>
      </c>
      <c r="B13991" t="s">
        <v>12350</v>
      </c>
      <c r="C13991" t="s">
        <v>33477</v>
      </c>
      <c r="D13991" t="s">
        <v>33476</v>
      </c>
      <c r="E13991"/>
      <c r="F13991"/>
      <c r="G13991"/>
      <c r="H13991"/>
      <c r="I13991"/>
      <c r="J13991"/>
      <c r="U13991" s="43"/>
      <c r="AE13991"/>
    </row>
    <row r="13992" spans="1:31">
      <c r="A13992">
        <v>33540</v>
      </c>
      <c r="B13992" t="s">
        <v>12351</v>
      </c>
      <c r="C13992" t="s">
        <v>33477</v>
      </c>
      <c r="D13992" t="s">
        <v>33482</v>
      </c>
      <c r="E13992"/>
      <c r="F13992"/>
      <c r="G13992"/>
      <c r="H13992"/>
      <c r="I13992"/>
      <c r="J13992"/>
      <c r="U13992" s="43"/>
      <c r="AE13992"/>
    </row>
    <row r="13993" spans="1:31">
      <c r="A13993">
        <v>33380</v>
      </c>
      <c r="B13993" t="s">
        <v>12352</v>
      </c>
      <c r="C13993" t="s">
        <v>33477</v>
      </c>
      <c r="D13993" t="s">
        <v>33482</v>
      </c>
      <c r="E13993"/>
      <c r="F13993"/>
      <c r="G13993"/>
      <c r="H13993"/>
      <c r="I13993"/>
      <c r="J13993"/>
      <c r="U13993" s="43"/>
      <c r="AE13993"/>
    </row>
    <row r="13994" spans="1:31">
      <c r="A13994">
        <v>33380</v>
      </c>
      <c r="B13994" t="s">
        <v>12352</v>
      </c>
      <c r="C13994" t="s">
        <v>33477</v>
      </c>
      <c r="D13994" t="s">
        <v>33482</v>
      </c>
      <c r="E13994"/>
      <c r="F13994"/>
      <c r="G13994"/>
      <c r="H13994"/>
      <c r="I13994"/>
      <c r="J13994"/>
      <c r="U13994" s="43"/>
      <c r="AE13994"/>
    </row>
    <row r="13995" spans="1:31">
      <c r="A13995">
        <v>33710</v>
      </c>
      <c r="B13995" t="s">
        <v>12353</v>
      </c>
      <c r="C13995" t="s">
        <v>33477</v>
      </c>
      <c r="D13995" t="e">
        <v>#N/A</v>
      </c>
      <c r="E13995"/>
      <c r="F13995"/>
      <c r="G13995"/>
      <c r="H13995"/>
      <c r="I13995"/>
      <c r="J13995"/>
      <c r="U13995" s="43"/>
      <c r="AE13995"/>
    </row>
    <row r="13996" spans="1:31">
      <c r="A13996">
        <v>33190</v>
      </c>
      <c r="B13996" t="s">
        <v>12354</v>
      </c>
      <c r="C13996" t="s">
        <v>33477</v>
      </c>
      <c r="D13996" t="s">
        <v>33476</v>
      </c>
      <c r="E13996"/>
      <c r="F13996"/>
      <c r="G13996"/>
      <c r="H13996"/>
      <c r="I13996"/>
      <c r="J13996"/>
      <c r="U13996" s="43"/>
      <c r="AE13996"/>
    </row>
    <row r="13997" spans="1:31">
      <c r="A13997">
        <v>33410</v>
      </c>
      <c r="B13997" t="s">
        <v>12355</v>
      </c>
      <c r="C13997" t="s">
        <v>33477</v>
      </c>
      <c r="D13997" t="s">
        <v>33476</v>
      </c>
      <c r="E13997"/>
      <c r="F13997"/>
      <c r="G13997"/>
      <c r="H13997"/>
      <c r="I13997"/>
      <c r="J13997"/>
      <c r="U13997" s="43"/>
      <c r="AE13997"/>
    </row>
    <row r="13998" spans="1:31">
      <c r="A13998">
        <v>33580</v>
      </c>
      <c r="B13998" t="s">
        <v>12356</v>
      </c>
      <c r="C13998" t="s">
        <v>33477</v>
      </c>
      <c r="D13998" t="s">
        <v>33482</v>
      </c>
      <c r="E13998"/>
      <c r="F13998"/>
      <c r="G13998"/>
      <c r="H13998"/>
      <c r="I13998"/>
      <c r="J13998"/>
      <c r="U13998" s="43"/>
      <c r="AE13998"/>
    </row>
    <row r="13999" spans="1:31">
      <c r="A13999">
        <v>33570</v>
      </c>
      <c r="B13999" t="s">
        <v>12357</v>
      </c>
      <c r="C13999" t="s">
        <v>33477</v>
      </c>
      <c r="D13999" t="s">
        <v>33476</v>
      </c>
      <c r="E13999"/>
      <c r="F13999"/>
      <c r="G13999"/>
      <c r="H13999"/>
      <c r="I13999"/>
      <c r="J13999"/>
      <c r="U13999" s="43"/>
      <c r="AE13999"/>
    </row>
    <row r="14000" spans="1:31">
      <c r="A14000">
        <v>33570</v>
      </c>
      <c r="B14000" t="s">
        <v>12357</v>
      </c>
      <c r="C14000" t="s">
        <v>33477</v>
      </c>
      <c r="D14000" t="s">
        <v>33476</v>
      </c>
      <c r="E14000"/>
      <c r="F14000"/>
      <c r="G14000"/>
      <c r="H14000"/>
      <c r="I14000"/>
      <c r="J14000"/>
      <c r="U14000" s="43"/>
      <c r="AE14000"/>
    </row>
    <row r="14001" spans="1:31">
      <c r="A14001">
        <v>33570</v>
      </c>
      <c r="B14001" t="s">
        <v>12357</v>
      </c>
      <c r="C14001" t="s">
        <v>33477</v>
      </c>
      <c r="D14001" t="s">
        <v>33476</v>
      </c>
      <c r="E14001"/>
      <c r="F14001"/>
      <c r="G14001"/>
      <c r="H14001"/>
      <c r="I14001"/>
      <c r="J14001"/>
      <c r="U14001" s="43"/>
      <c r="AE14001"/>
    </row>
    <row r="14002" spans="1:31">
      <c r="A14002">
        <v>33190</v>
      </c>
      <c r="B14002" t="s">
        <v>12358</v>
      </c>
      <c r="C14002" t="s">
        <v>33477</v>
      </c>
      <c r="D14002" t="s">
        <v>33476</v>
      </c>
      <c r="E14002"/>
      <c r="F14002"/>
      <c r="G14002"/>
      <c r="H14002"/>
      <c r="I14002"/>
      <c r="J14002"/>
      <c r="U14002" s="43"/>
      <c r="AE14002"/>
    </row>
    <row r="14003" spans="1:31">
      <c r="A14003">
        <v>33760</v>
      </c>
      <c r="B14003" t="s">
        <v>12359</v>
      </c>
      <c r="C14003" t="s">
        <v>33477</v>
      </c>
      <c r="D14003" t="s">
        <v>33476</v>
      </c>
      <c r="E14003"/>
      <c r="F14003"/>
      <c r="G14003"/>
      <c r="H14003"/>
      <c r="I14003"/>
      <c r="J14003"/>
      <c r="U14003" s="43"/>
      <c r="AE14003"/>
    </row>
    <row r="14004" spans="1:31">
      <c r="A14004">
        <v>33450</v>
      </c>
      <c r="B14004" t="s">
        <v>12360</v>
      </c>
      <c r="C14004" t="s">
        <v>33477</v>
      </c>
      <c r="D14004" t="e">
        <v>#N/A</v>
      </c>
      <c r="E14004"/>
      <c r="F14004"/>
      <c r="G14004"/>
      <c r="H14004"/>
      <c r="I14004"/>
      <c r="J14004"/>
      <c r="U14004" s="43"/>
      <c r="AE14004"/>
    </row>
    <row r="14005" spans="1:31">
      <c r="A14005">
        <v>33190</v>
      </c>
      <c r="B14005" t="s">
        <v>12361</v>
      </c>
      <c r="C14005" t="s">
        <v>33477</v>
      </c>
      <c r="D14005" t="s">
        <v>33476</v>
      </c>
      <c r="E14005"/>
      <c r="F14005"/>
      <c r="G14005"/>
      <c r="H14005"/>
      <c r="I14005"/>
      <c r="J14005"/>
      <c r="U14005" s="43"/>
      <c r="AE14005"/>
    </row>
    <row r="14006" spans="1:31">
      <c r="A14006">
        <v>33240</v>
      </c>
      <c r="B14006" t="s">
        <v>12362</v>
      </c>
      <c r="C14006" t="s">
        <v>33477</v>
      </c>
      <c r="D14006" t="s">
        <v>33476</v>
      </c>
      <c r="E14006"/>
      <c r="F14006"/>
      <c r="G14006"/>
      <c r="H14006"/>
      <c r="I14006"/>
      <c r="J14006"/>
      <c r="U14006" s="43"/>
      <c r="AE14006"/>
    </row>
    <row r="14007" spans="1:31">
      <c r="A14007">
        <v>33350</v>
      </c>
      <c r="B14007" t="s">
        <v>12363</v>
      </c>
      <c r="C14007" t="s">
        <v>33477</v>
      </c>
      <c r="D14007" t="s">
        <v>33476</v>
      </c>
      <c r="E14007"/>
      <c r="F14007"/>
      <c r="G14007"/>
      <c r="H14007"/>
      <c r="I14007"/>
      <c r="J14007"/>
      <c r="U14007" s="43"/>
      <c r="AE14007"/>
    </row>
    <row r="14008" spans="1:31">
      <c r="A14008">
        <v>33480</v>
      </c>
      <c r="B14008" t="s">
        <v>12364</v>
      </c>
      <c r="C14008" t="s">
        <v>33477</v>
      </c>
      <c r="D14008" t="s">
        <v>33481</v>
      </c>
      <c r="E14008"/>
      <c r="F14008"/>
      <c r="G14008"/>
      <c r="H14008"/>
      <c r="I14008"/>
      <c r="J14008"/>
      <c r="U14008" s="43"/>
      <c r="AE14008"/>
    </row>
    <row r="14009" spans="1:31">
      <c r="A14009">
        <v>33420</v>
      </c>
      <c r="B14009" t="s">
        <v>12365</v>
      </c>
      <c r="C14009" t="s">
        <v>33477</v>
      </c>
      <c r="D14009" t="s">
        <v>33476</v>
      </c>
      <c r="E14009"/>
      <c r="F14009"/>
      <c r="G14009"/>
      <c r="H14009"/>
      <c r="I14009"/>
      <c r="J14009"/>
      <c r="U14009" s="43"/>
      <c r="AE14009"/>
    </row>
    <row r="14010" spans="1:31">
      <c r="A14010">
        <v>33410</v>
      </c>
      <c r="B14010" t="s">
        <v>12366</v>
      </c>
      <c r="C14010" t="s">
        <v>33477</v>
      </c>
      <c r="D14010" t="s">
        <v>33476</v>
      </c>
      <c r="E14010"/>
      <c r="F14010"/>
      <c r="G14010"/>
      <c r="H14010"/>
      <c r="I14010"/>
      <c r="J14010"/>
      <c r="U14010" s="43"/>
      <c r="AE14010"/>
    </row>
    <row r="14011" spans="1:31">
      <c r="A14011">
        <v>33990</v>
      </c>
      <c r="B14011" t="s">
        <v>12367</v>
      </c>
      <c r="C14011" t="s">
        <v>33477</v>
      </c>
      <c r="D14011" t="s">
        <v>33482</v>
      </c>
      <c r="E14011"/>
      <c r="F14011"/>
      <c r="G14011"/>
      <c r="H14011"/>
      <c r="I14011"/>
      <c r="J14011"/>
      <c r="U14011" s="43"/>
      <c r="AE14011"/>
    </row>
    <row r="14012" spans="1:31">
      <c r="A14012">
        <v>33420</v>
      </c>
      <c r="B14012" t="s">
        <v>12368</v>
      </c>
      <c r="C14012" t="s">
        <v>33477</v>
      </c>
      <c r="D14012" t="s">
        <v>33476</v>
      </c>
      <c r="E14012"/>
      <c r="F14012"/>
      <c r="G14012"/>
      <c r="H14012"/>
      <c r="I14012"/>
      <c r="J14012"/>
      <c r="U14012" s="43"/>
      <c r="AE14012"/>
    </row>
    <row r="14013" spans="1:31">
      <c r="A14013">
        <v>33500</v>
      </c>
      <c r="B14013" t="s">
        <v>12369</v>
      </c>
      <c r="C14013" t="s">
        <v>33477</v>
      </c>
      <c r="D14013" t="s">
        <v>33476</v>
      </c>
      <c r="E14013"/>
      <c r="F14013"/>
      <c r="G14013"/>
      <c r="H14013"/>
      <c r="I14013"/>
      <c r="J14013"/>
      <c r="U14013" s="43"/>
      <c r="AE14013"/>
    </row>
    <row r="14014" spans="1:31">
      <c r="A14014">
        <v>33750</v>
      </c>
      <c r="B14014" t="s">
        <v>12370</v>
      </c>
      <c r="C14014" t="s">
        <v>33477</v>
      </c>
      <c r="D14014" t="s">
        <v>33482</v>
      </c>
      <c r="E14014"/>
      <c r="F14014"/>
      <c r="G14014"/>
      <c r="H14014"/>
      <c r="I14014"/>
      <c r="J14014"/>
      <c r="U14014" s="43"/>
      <c r="AE14014"/>
    </row>
    <row r="14015" spans="1:31">
      <c r="A14015">
        <v>33580</v>
      </c>
      <c r="B14015" t="s">
        <v>12371</v>
      </c>
      <c r="C14015" t="s">
        <v>33477</v>
      </c>
      <c r="D14015" t="s">
        <v>33482</v>
      </c>
      <c r="E14015"/>
      <c r="F14015"/>
      <c r="G14015"/>
      <c r="H14015"/>
      <c r="I14015"/>
      <c r="J14015"/>
      <c r="U14015" s="43"/>
      <c r="AE14015"/>
    </row>
    <row r="14016" spans="1:31">
      <c r="A14016">
        <v>33430</v>
      </c>
      <c r="B14016" t="s">
        <v>12372</v>
      </c>
      <c r="C14016" t="s">
        <v>33477</v>
      </c>
      <c r="D14016" t="s">
        <v>33476</v>
      </c>
      <c r="E14016"/>
      <c r="F14016"/>
      <c r="G14016"/>
      <c r="H14016"/>
      <c r="I14016"/>
      <c r="J14016"/>
      <c r="U14016" s="43"/>
      <c r="AE14016"/>
    </row>
    <row r="14017" spans="1:31">
      <c r="A14017">
        <v>33190</v>
      </c>
      <c r="B14017" t="s">
        <v>12373</v>
      </c>
      <c r="C14017" t="s">
        <v>33477</v>
      </c>
      <c r="D14017" t="s">
        <v>33476</v>
      </c>
      <c r="E14017"/>
      <c r="F14017"/>
      <c r="G14017"/>
      <c r="H14017"/>
      <c r="I14017"/>
      <c r="J14017"/>
      <c r="U14017" s="43"/>
      <c r="AE14017"/>
    </row>
    <row r="14018" spans="1:31">
      <c r="A14018">
        <v>33730</v>
      </c>
      <c r="B14018" t="s">
        <v>12374</v>
      </c>
      <c r="C14018" t="s">
        <v>33477</v>
      </c>
      <c r="D14018" t="s">
        <v>33476</v>
      </c>
      <c r="E14018"/>
      <c r="F14018"/>
      <c r="G14018"/>
      <c r="H14018"/>
      <c r="I14018"/>
      <c r="J14018"/>
      <c r="U14018" s="43"/>
      <c r="AE14018"/>
    </row>
    <row r="14019" spans="1:31">
      <c r="A14019">
        <v>33410</v>
      </c>
      <c r="B14019" t="s">
        <v>12375</v>
      </c>
      <c r="C14019" t="s">
        <v>33477</v>
      </c>
      <c r="D14019" t="s">
        <v>33476</v>
      </c>
      <c r="E14019"/>
      <c r="F14019"/>
      <c r="G14019"/>
      <c r="H14019"/>
      <c r="I14019"/>
      <c r="J14019"/>
      <c r="U14019" s="43"/>
      <c r="AE14019"/>
    </row>
    <row r="14020" spans="1:31">
      <c r="A14020">
        <v>33340</v>
      </c>
      <c r="B14020" t="s">
        <v>12376</v>
      </c>
      <c r="C14020" t="s">
        <v>33477</v>
      </c>
      <c r="D14020" t="s">
        <v>33481</v>
      </c>
      <c r="E14020"/>
      <c r="F14020"/>
      <c r="G14020"/>
      <c r="H14020"/>
      <c r="I14020"/>
      <c r="J14020"/>
      <c r="U14020" s="43"/>
      <c r="AE14020"/>
    </row>
    <row r="14021" spans="1:31">
      <c r="A14021">
        <v>33113</v>
      </c>
      <c r="B14021" t="s">
        <v>12377</v>
      </c>
      <c r="C14021" t="s">
        <v>33477</v>
      </c>
      <c r="D14021" t="s">
        <v>33482</v>
      </c>
      <c r="E14021"/>
      <c r="F14021"/>
      <c r="G14021"/>
      <c r="H14021"/>
      <c r="I14021"/>
      <c r="J14021"/>
      <c r="U14021" s="43"/>
      <c r="AE14021"/>
    </row>
    <row r="14022" spans="1:31">
      <c r="A14022">
        <v>33550</v>
      </c>
      <c r="B14022" t="s">
        <v>12378</v>
      </c>
      <c r="C14022" t="s">
        <v>33477</v>
      </c>
      <c r="D14022" t="s">
        <v>33482</v>
      </c>
      <c r="E14022"/>
      <c r="F14022"/>
      <c r="G14022"/>
      <c r="H14022"/>
      <c r="I14022"/>
      <c r="J14022"/>
      <c r="U14022" s="43"/>
      <c r="AE14022"/>
    </row>
    <row r="14023" spans="1:31">
      <c r="A14023">
        <v>33290</v>
      </c>
      <c r="B14023" t="s">
        <v>12379</v>
      </c>
      <c r="C14023" t="s">
        <v>33477</v>
      </c>
      <c r="D14023" t="s">
        <v>33481</v>
      </c>
      <c r="E14023"/>
      <c r="F14023"/>
      <c r="G14023"/>
      <c r="H14023"/>
      <c r="I14023"/>
      <c r="J14023"/>
      <c r="U14023" s="43"/>
      <c r="AE14023"/>
    </row>
    <row r="14024" spans="1:31">
      <c r="A14024">
        <v>33250</v>
      </c>
      <c r="B14024" t="s">
        <v>12380</v>
      </c>
      <c r="C14024" t="s">
        <v>33477</v>
      </c>
      <c r="D14024" t="s">
        <v>33481</v>
      </c>
      <c r="E14024"/>
      <c r="F14024"/>
      <c r="G14024"/>
      <c r="H14024"/>
      <c r="I14024"/>
      <c r="J14024"/>
      <c r="U14024" s="43"/>
      <c r="AE14024"/>
    </row>
    <row r="14025" spans="1:31">
      <c r="A14025">
        <v>33230</v>
      </c>
      <c r="B14025" t="s">
        <v>12381</v>
      </c>
      <c r="C14025" t="s">
        <v>33477</v>
      </c>
      <c r="D14025" t="s">
        <v>33481</v>
      </c>
      <c r="E14025"/>
      <c r="F14025"/>
      <c r="G14025"/>
      <c r="H14025"/>
      <c r="I14025"/>
      <c r="J14025"/>
      <c r="U14025" s="43"/>
      <c r="AE14025"/>
    </row>
    <row r="14026" spans="1:31">
      <c r="A14026">
        <v>33790</v>
      </c>
      <c r="B14026" t="s">
        <v>12382</v>
      </c>
      <c r="C14026" t="s">
        <v>33477</v>
      </c>
      <c r="D14026" t="s">
        <v>33476</v>
      </c>
      <c r="E14026"/>
      <c r="F14026"/>
      <c r="G14026"/>
      <c r="H14026"/>
      <c r="I14026"/>
      <c r="J14026"/>
      <c r="U14026" s="43"/>
      <c r="AE14026"/>
    </row>
    <row r="14027" spans="1:31">
      <c r="A14027">
        <v>33240</v>
      </c>
      <c r="B14027" t="s">
        <v>12383</v>
      </c>
      <c r="C14027" t="s">
        <v>33477</v>
      </c>
      <c r="D14027" t="s">
        <v>33476</v>
      </c>
      <c r="E14027"/>
      <c r="F14027"/>
      <c r="G14027"/>
      <c r="H14027"/>
      <c r="I14027"/>
      <c r="J14027"/>
      <c r="U14027" s="43"/>
      <c r="AE14027"/>
    </row>
    <row r="14028" spans="1:31">
      <c r="A14028">
        <v>33600</v>
      </c>
      <c r="B14028" t="s">
        <v>12384</v>
      </c>
      <c r="C14028" t="s">
        <v>33477</v>
      </c>
      <c r="D14028" t="s">
        <v>33482</v>
      </c>
      <c r="E14028"/>
      <c r="F14028"/>
      <c r="G14028"/>
      <c r="H14028"/>
      <c r="I14028"/>
      <c r="J14028"/>
      <c r="U14028" s="43"/>
      <c r="AE14028"/>
    </row>
    <row r="14029" spans="1:31">
      <c r="A14029">
        <v>33890</v>
      </c>
      <c r="B14029" t="s">
        <v>12385</v>
      </c>
      <c r="C14029" t="s">
        <v>33477</v>
      </c>
      <c r="D14029" t="s">
        <v>33476</v>
      </c>
      <c r="E14029"/>
      <c r="F14029"/>
      <c r="G14029"/>
      <c r="H14029"/>
      <c r="I14029"/>
      <c r="J14029"/>
      <c r="U14029" s="43"/>
      <c r="AE14029"/>
    </row>
    <row r="14030" spans="1:31">
      <c r="A14030">
        <v>33570</v>
      </c>
      <c r="B14030" t="s">
        <v>12386</v>
      </c>
      <c r="C14030" t="s">
        <v>33477</v>
      </c>
      <c r="D14030" t="s">
        <v>33476</v>
      </c>
      <c r="E14030"/>
      <c r="F14030"/>
      <c r="G14030"/>
      <c r="H14030"/>
      <c r="I14030"/>
      <c r="J14030"/>
      <c r="U14030" s="43"/>
      <c r="AE14030"/>
    </row>
    <row r="14031" spans="1:31">
      <c r="A14031">
        <v>33240</v>
      </c>
      <c r="B14031" t="s">
        <v>12387</v>
      </c>
      <c r="C14031" t="s">
        <v>33477</v>
      </c>
      <c r="D14031" t="s">
        <v>33476</v>
      </c>
      <c r="E14031"/>
      <c r="F14031"/>
      <c r="G14031"/>
      <c r="H14031"/>
      <c r="I14031"/>
      <c r="J14031"/>
      <c r="U14031" s="43"/>
      <c r="AE14031"/>
    </row>
    <row r="14032" spans="1:31">
      <c r="A14032">
        <v>33290</v>
      </c>
      <c r="B14032" t="s">
        <v>12388</v>
      </c>
      <c r="C14032" t="s">
        <v>33477</v>
      </c>
      <c r="D14032" t="s">
        <v>33481</v>
      </c>
      <c r="E14032"/>
      <c r="F14032"/>
      <c r="G14032"/>
      <c r="H14032"/>
      <c r="I14032"/>
      <c r="J14032"/>
      <c r="U14032" s="43"/>
      <c r="AE14032"/>
    </row>
    <row r="14033" spans="1:31">
      <c r="A14033">
        <v>33490</v>
      </c>
      <c r="B14033" t="s">
        <v>12389</v>
      </c>
      <c r="C14033" t="s">
        <v>33477</v>
      </c>
      <c r="D14033" t="s">
        <v>33476</v>
      </c>
      <c r="E14033"/>
      <c r="F14033"/>
      <c r="G14033"/>
      <c r="H14033"/>
      <c r="I14033"/>
      <c r="J14033"/>
      <c r="U14033" s="43"/>
      <c r="AE14033"/>
    </row>
    <row r="14034" spans="1:31">
      <c r="A14034">
        <v>33220</v>
      </c>
      <c r="B14034" t="s">
        <v>12390</v>
      </c>
      <c r="C14034" t="s">
        <v>33477</v>
      </c>
      <c r="D14034" t="s">
        <v>33476</v>
      </c>
      <c r="E14034"/>
      <c r="F14034"/>
      <c r="G14034"/>
      <c r="H14034"/>
      <c r="I14034"/>
      <c r="J14034"/>
      <c r="U14034" s="43"/>
      <c r="AE14034"/>
    </row>
    <row r="14035" spans="1:31">
      <c r="A14035">
        <v>33390</v>
      </c>
      <c r="B14035" t="s">
        <v>5897</v>
      </c>
      <c r="C14035" t="s">
        <v>33477</v>
      </c>
      <c r="D14035" t="s">
        <v>33481</v>
      </c>
      <c r="E14035"/>
      <c r="F14035"/>
      <c r="G14035"/>
      <c r="H14035"/>
      <c r="I14035"/>
      <c r="J14035"/>
      <c r="U14035" s="43"/>
      <c r="AE14035"/>
    </row>
    <row r="14036" spans="1:31">
      <c r="A14036">
        <v>33820</v>
      </c>
      <c r="B14036" t="s">
        <v>1189</v>
      </c>
      <c r="C14036" t="s">
        <v>33477</v>
      </c>
      <c r="D14036" t="s">
        <v>33476</v>
      </c>
      <c r="E14036"/>
      <c r="F14036"/>
      <c r="G14036"/>
      <c r="H14036"/>
      <c r="I14036"/>
      <c r="J14036"/>
      <c r="U14036" s="43"/>
      <c r="AE14036"/>
    </row>
    <row r="14037" spans="1:31">
      <c r="A14037">
        <v>33720</v>
      </c>
      <c r="B14037" t="s">
        <v>12391</v>
      </c>
      <c r="C14037" t="s">
        <v>33477</v>
      </c>
      <c r="D14037" t="s">
        <v>33476</v>
      </c>
      <c r="E14037"/>
      <c r="F14037"/>
      <c r="G14037"/>
      <c r="H14037"/>
      <c r="I14037"/>
      <c r="J14037"/>
      <c r="U14037" s="43"/>
      <c r="AE14037"/>
    </row>
    <row r="14038" spans="1:31">
      <c r="A14038">
        <v>33500</v>
      </c>
      <c r="B14038" t="s">
        <v>12392</v>
      </c>
      <c r="C14038" t="s">
        <v>33477</v>
      </c>
      <c r="D14038" t="s">
        <v>33476</v>
      </c>
      <c r="E14038"/>
      <c r="F14038"/>
      <c r="G14038"/>
      <c r="H14038"/>
      <c r="I14038"/>
      <c r="J14038"/>
      <c r="U14038" s="43"/>
      <c r="AE14038"/>
    </row>
    <row r="14039" spans="1:31">
      <c r="A14039">
        <v>33730</v>
      </c>
      <c r="B14039" t="s">
        <v>12393</v>
      </c>
      <c r="C14039" t="s">
        <v>33477</v>
      </c>
      <c r="D14039" t="s">
        <v>33476</v>
      </c>
      <c r="E14039"/>
      <c r="F14039"/>
      <c r="G14039"/>
      <c r="H14039"/>
      <c r="I14039"/>
      <c r="J14039"/>
      <c r="U14039" s="43"/>
      <c r="AE14039"/>
    </row>
    <row r="14040" spans="1:31">
      <c r="A14040">
        <v>33370</v>
      </c>
      <c r="B14040" t="s">
        <v>12394</v>
      </c>
      <c r="C14040" t="s">
        <v>33477</v>
      </c>
      <c r="D14040" t="s">
        <v>33476</v>
      </c>
      <c r="E14040"/>
      <c r="F14040"/>
      <c r="G14040"/>
      <c r="H14040"/>
      <c r="I14040"/>
      <c r="J14040"/>
      <c r="U14040" s="43"/>
      <c r="AE14040"/>
    </row>
    <row r="14041" spans="1:31">
      <c r="A14041">
        <v>33190</v>
      </c>
      <c r="B14041" t="s">
        <v>12395</v>
      </c>
      <c r="C14041" t="s">
        <v>33477</v>
      </c>
      <c r="D14041" t="s">
        <v>33476</v>
      </c>
      <c r="E14041"/>
      <c r="F14041"/>
      <c r="G14041"/>
      <c r="H14041"/>
      <c r="I14041"/>
      <c r="J14041"/>
      <c r="U14041" s="43"/>
      <c r="AE14041"/>
    </row>
    <row r="14042" spans="1:31">
      <c r="A14042">
        <v>33660</v>
      </c>
      <c r="B14042" t="s">
        <v>12396</v>
      </c>
      <c r="C14042" t="s">
        <v>33477</v>
      </c>
      <c r="D14042" t="s">
        <v>33476</v>
      </c>
      <c r="E14042"/>
      <c r="F14042"/>
      <c r="G14042"/>
      <c r="H14042"/>
      <c r="I14042"/>
      <c r="J14042"/>
      <c r="U14042" s="43"/>
      <c r="AE14042"/>
    </row>
    <row r="14043" spans="1:31">
      <c r="A14043">
        <v>33680</v>
      </c>
      <c r="B14043" t="s">
        <v>12397</v>
      </c>
      <c r="C14043" t="s">
        <v>33477</v>
      </c>
      <c r="D14043" t="s">
        <v>33482</v>
      </c>
      <c r="E14043"/>
      <c r="F14043"/>
      <c r="G14043"/>
      <c r="H14043"/>
      <c r="I14043"/>
      <c r="J14043"/>
      <c r="U14043" s="43"/>
      <c r="AE14043"/>
    </row>
    <row r="14044" spans="1:31">
      <c r="A14044">
        <v>33640</v>
      </c>
      <c r="B14044" t="s">
        <v>12398</v>
      </c>
      <c r="C14044" t="s">
        <v>33477</v>
      </c>
      <c r="D14044" t="s">
        <v>33481</v>
      </c>
      <c r="E14044"/>
      <c r="F14044"/>
      <c r="G14044"/>
      <c r="H14044"/>
      <c r="I14044"/>
      <c r="J14044"/>
      <c r="U14044" s="43"/>
      <c r="AE14044"/>
    </row>
    <row r="14045" spans="1:31">
      <c r="A14045">
        <v>33670</v>
      </c>
      <c r="B14045" t="s">
        <v>12399</v>
      </c>
      <c r="C14045" t="s">
        <v>33477</v>
      </c>
      <c r="D14045" t="s">
        <v>33482</v>
      </c>
      <c r="E14045"/>
      <c r="F14045"/>
      <c r="G14045"/>
      <c r="H14045"/>
      <c r="I14045"/>
      <c r="J14045"/>
      <c r="U14045" s="43"/>
      <c r="AE14045"/>
    </row>
    <row r="14046" spans="1:31">
      <c r="A14046">
        <v>33730</v>
      </c>
      <c r="B14046" t="s">
        <v>11977</v>
      </c>
      <c r="C14046" t="s">
        <v>33477</v>
      </c>
      <c r="D14046" t="s">
        <v>33476</v>
      </c>
      <c r="E14046"/>
      <c r="F14046"/>
      <c r="G14046"/>
      <c r="H14046"/>
      <c r="I14046"/>
      <c r="J14046"/>
      <c r="U14046" s="43"/>
      <c r="AE14046"/>
    </row>
    <row r="14047" spans="1:31">
      <c r="A14047">
        <v>33210</v>
      </c>
      <c r="B14047" t="s">
        <v>12400</v>
      </c>
      <c r="C14047" t="s">
        <v>33477</v>
      </c>
      <c r="D14047" t="s">
        <v>33476</v>
      </c>
      <c r="E14047"/>
      <c r="F14047"/>
      <c r="G14047"/>
      <c r="H14047"/>
      <c r="I14047"/>
      <c r="J14047"/>
      <c r="U14047" s="43"/>
      <c r="AE14047"/>
    </row>
    <row r="14048" spans="1:31">
      <c r="A14048">
        <v>33710</v>
      </c>
      <c r="B14048" t="s">
        <v>12401</v>
      </c>
      <c r="C14048" t="s">
        <v>33477</v>
      </c>
      <c r="D14048" t="e">
        <v>#N/A</v>
      </c>
      <c r="E14048"/>
      <c r="F14048"/>
      <c r="G14048"/>
      <c r="H14048"/>
      <c r="I14048"/>
      <c r="J14048"/>
      <c r="U14048" s="43"/>
      <c r="AE14048"/>
    </row>
    <row r="14049" spans="1:31">
      <c r="A14049">
        <v>33710</v>
      </c>
      <c r="B14049" t="s">
        <v>12402</v>
      </c>
      <c r="C14049" t="s">
        <v>33477</v>
      </c>
      <c r="D14049" t="e">
        <v>#N/A</v>
      </c>
      <c r="E14049"/>
      <c r="F14049"/>
      <c r="G14049"/>
      <c r="H14049"/>
      <c r="I14049"/>
      <c r="J14049"/>
      <c r="U14049" s="43"/>
      <c r="AE14049"/>
    </row>
    <row r="14050" spans="1:31">
      <c r="A14050">
        <v>33710</v>
      </c>
      <c r="B14050" t="s">
        <v>12402</v>
      </c>
      <c r="C14050" t="s">
        <v>33477</v>
      </c>
      <c r="D14050" t="e">
        <v>#N/A</v>
      </c>
      <c r="E14050"/>
      <c r="F14050"/>
      <c r="G14050"/>
      <c r="H14050"/>
      <c r="I14050"/>
      <c r="J14050"/>
      <c r="U14050" s="43"/>
      <c r="AE14050"/>
    </row>
    <row r="14051" spans="1:31">
      <c r="A14051">
        <v>33570</v>
      </c>
      <c r="B14051" t="s">
        <v>12403</v>
      </c>
      <c r="C14051" t="s">
        <v>33477</v>
      </c>
      <c r="D14051" t="s">
        <v>33476</v>
      </c>
      <c r="E14051"/>
      <c r="F14051"/>
      <c r="G14051"/>
      <c r="H14051"/>
      <c r="I14051"/>
      <c r="J14051"/>
      <c r="U14051" s="43"/>
      <c r="AE14051"/>
    </row>
    <row r="14052" spans="1:31">
      <c r="A14052">
        <v>33570</v>
      </c>
      <c r="B14052" t="s">
        <v>12403</v>
      </c>
      <c r="C14052" t="s">
        <v>33477</v>
      </c>
      <c r="D14052" t="s">
        <v>33476</v>
      </c>
      <c r="E14052"/>
      <c r="F14052"/>
      <c r="G14052"/>
      <c r="H14052"/>
      <c r="I14052"/>
      <c r="J14052"/>
      <c r="U14052" s="43"/>
      <c r="AE14052"/>
    </row>
    <row r="14053" spans="1:31">
      <c r="A14053">
        <v>33210</v>
      </c>
      <c r="B14053" t="s">
        <v>12404</v>
      </c>
      <c r="C14053" t="s">
        <v>33477</v>
      </c>
      <c r="D14053" t="s">
        <v>33476</v>
      </c>
      <c r="E14053"/>
      <c r="F14053"/>
      <c r="G14053"/>
      <c r="H14053"/>
      <c r="I14053"/>
      <c r="J14053"/>
      <c r="U14053" s="43"/>
      <c r="AE14053"/>
    </row>
    <row r="14054" spans="1:31">
      <c r="A14054">
        <v>33350</v>
      </c>
      <c r="B14054" t="s">
        <v>12405</v>
      </c>
      <c r="C14054" t="s">
        <v>33477</v>
      </c>
      <c r="D14054" t="s">
        <v>33476</v>
      </c>
      <c r="E14054"/>
      <c r="F14054"/>
      <c r="G14054"/>
      <c r="H14054"/>
      <c r="I14054"/>
      <c r="J14054"/>
      <c r="U14054" s="43"/>
      <c r="AE14054"/>
    </row>
    <row r="14055" spans="1:31">
      <c r="A14055">
        <v>33580</v>
      </c>
      <c r="B14055" t="s">
        <v>8763</v>
      </c>
      <c r="C14055" t="s">
        <v>33477</v>
      </c>
      <c r="D14055" t="s">
        <v>33482</v>
      </c>
      <c r="E14055"/>
      <c r="F14055"/>
      <c r="G14055"/>
      <c r="H14055"/>
      <c r="I14055"/>
      <c r="J14055"/>
      <c r="U14055" s="43"/>
      <c r="AE14055"/>
    </row>
    <row r="14056" spans="1:31">
      <c r="A14056">
        <v>33190</v>
      </c>
      <c r="B14056" t="s">
        <v>12406</v>
      </c>
      <c r="C14056" t="s">
        <v>33477</v>
      </c>
      <c r="D14056" t="s">
        <v>33476</v>
      </c>
      <c r="E14056"/>
      <c r="F14056"/>
      <c r="G14056"/>
      <c r="H14056"/>
      <c r="I14056"/>
      <c r="J14056"/>
      <c r="U14056" s="43"/>
      <c r="AE14056"/>
    </row>
    <row r="14057" spans="1:31">
      <c r="A14057">
        <v>33660</v>
      </c>
      <c r="B14057" t="s">
        <v>12407</v>
      </c>
      <c r="C14057" t="s">
        <v>33477</v>
      </c>
      <c r="D14057" t="s">
        <v>33476</v>
      </c>
      <c r="E14057"/>
      <c r="F14057"/>
      <c r="G14057"/>
      <c r="H14057"/>
      <c r="I14057"/>
      <c r="J14057"/>
      <c r="U14057" s="43"/>
      <c r="AE14057"/>
    </row>
    <row r="14058" spans="1:31">
      <c r="A14058">
        <v>33340</v>
      </c>
      <c r="B14058" t="s">
        <v>12408</v>
      </c>
      <c r="C14058" t="s">
        <v>33477</v>
      </c>
      <c r="D14058" t="s">
        <v>33481</v>
      </c>
      <c r="E14058"/>
      <c r="F14058"/>
      <c r="G14058"/>
      <c r="H14058"/>
      <c r="I14058"/>
      <c r="J14058"/>
      <c r="U14058" s="43"/>
      <c r="AE14058"/>
    </row>
    <row r="14059" spans="1:31">
      <c r="A14059">
        <v>33360</v>
      </c>
      <c r="B14059" t="s">
        <v>8145</v>
      </c>
      <c r="C14059" t="s">
        <v>33477</v>
      </c>
      <c r="D14059" t="s">
        <v>33482</v>
      </c>
      <c r="E14059"/>
      <c r="F14059"/>
      <c r="G14059"/>
      <c r="H14059"/>
      <c r="I14059"/>
      <c r="J14059"/>
      <c r="U14059" s="43"/>
      <c r="AE14059"/>
    </row>
    <row r="14060" spans="1:31">
      <c r="A14060">
        <v>33420</v>
      </c>
      <c r="B14060" t="s">
        <v>12409</v>
      </c>
      <c r="C14060" t="s">
        <v>33477</v>
      </c>
      <c r="D14060" t="s">
        <v>33476</v>
      </c>
      <c r="E14060"/>
      <c r="F14060"/>
      <c r="G14060"/>
      <c r="H14060"/>
      <c r="I14060"/>
      <c r="J14060"/>
      <c r="U14060" s="43"/>
      <c r="AE14060"/>
    </row>
    <row r="14061" spans="1:31">
      <c r="A14061">
        <v>33860</v>
      </c>
      <c r="B14061" t="s">
        <v>5541</v>
      </c>
      <c r="C14061" t="s">
        <v>33477</v>
      </c>
      <c r="D14061" t="s">
        <v>33481</v>
      </c>
      <c r="E14061"/>
      <c r="F14061"/>
      <c r="G14061"/>
      <c r="H14061"/>
      <c r="I14061"/>
      <c r="J14061"/>
      <c r="U14061" s="43"/>
      <c r="AE14061"/>
    </row>
    <row r="14062" spans="1:31">
      <c r="A14062">
        <v>33190</v>
      </c>
      <c r="B14062" t="s">
        <v>12410</v>
      </c>
      <c r="C14062" t="s">
        <v>33477</v>
      </c>
      <c r="D14062" t="s">
        <v>33476</v>
      </c>
      <c r="E14062"/>
      <c r="F14062"/>
      <c r="G14062"/>
      <c r="H14062"/>
      <c r="I14062"/>
      <c r="J14062"/>
      <c r="U14062" s="43"/>
      <c r="AE14062"/>
    </row>
    <row r="14063" spans="1:31">
      <c r="A14063">
        <v>33580</v>
      </c>
      <c r="B14063" t="s">
        <v>12411</v>
      </c>
      <c r="C14063" t="s">
        <v>33477</v>
      </c>
      <c r="D14063" t="s">
        <v>33482</v>
      </c>
      <c r="E14063"/>
      <c r="F14063"/>
      <c r="G14063"/>
      <c r="H14063"/>
      <c r="I14063"/>
      <c r="J14063"/>
      <c r="U14063" s="43"/>
      <c r="AE14063"/>
    </row>
    <row r="14064" spans="1:31">
      <c r="A14064">
        <v>33220</v>
      </c>
      <c r="B14064" t="s">
        <v>12412</v>
      </c>
      <c r="C14064" t="s">
        <v>33477</v>
      </c>
      <c r="D14064" t="s">
        <v>33476</v>
      </c>
      <c r="E14064"/>
      <c r="F14064"/>
      <c r="G14064"/>
      <c r="H14064"/>
      <c r="I14064"/>
      <c r="J14064"/>
      <c r="U14064" s="43"/>
      <c r="AE14064"/>
    </row>
    <row r="14065" spans="1:31">
      <c r="A14065">
        <v>33410</v>
      </c>
      <c r="B14065" t="s">
        <v>12413</v>
      </c>
      <c r="C14065" t="s">
        <v>33477</v>
      </c>
      <c r="D14065" t="s">
        <v>33476</v>
      </c>
      <c r="E14065"/>
      <c r="F14065"/>
      <c r="G14065"/>
      <c r="H14065"/>
      <c r="I14065"/>
      <c r="J14065"/>
      <c r="U14065" s="43"/>
      <c r="AE14065"/>
    </row>
    <row r="14066" spans="1:31">
      <c r="A14066">
        <v>33126</v>
      </c>
      <c r="B14066" t="s">
        <v>12414</v>
      </c>
      <c r="C14066" t="s">
        <v>33477</v>
      </c>
      <c r="D14066" t="e">
        <v>#N/A</v>
      </c>
      <c r="E14066"/>
      <c r="F14066"/>
      <c r="G14066"/>
      <c r="H14066"/>
      <c r="I14066"/>
      <c r="J14066"/>
      <c r="U14066" s="43"/>
      <c r="AE14066"/>
    </row>
    <row r="14067" spans="1:31">
      <c r="A14067">
        <v>33210</v>
      </c>
      <c r="B14067" t="s">
        <v>12415</v>
      </c>
      <c r="C14067" t="s">
        <v>33477</v>
      </c>
      <c r="D14067" t="s">
        <v>33476</v>
      </c>
      <c r="E14067"/>
      <c r="F14067"/>
      <c r="G14067"/>
      <c r="H14067"/>
      <c r="I14067"/>
      <c r="J14067"/>
      <c r="U14067" s="43"/>
      <c r="AE14067"/>
    </row>
    <row r="14068" spans="1:31">
      <c r="A14068">
        <v>33760</v>
      </c>
      <c r="B14068" t="s">
        <v>12416</v>
      </c>
      <c r="C14068" t="s">
        <v>33477</v>
      </c>
      <c r="D14068" t="s">
        <v>33476</v>
      </c>
      <c r="E14068"/>
      <c r="F14068"/>
      <c r="G14068"/>
      <c r="H14068"/>
      <c r="I14068"/>
      <c r="J14068"/>
      <c r="U14068" s="43"/>
      <c r="AE14068"/>
    </row>
    <row r="14069" spans="1:31">
      <c r="A14069">
        <v>33580</v>
      </c>
      <c r="B14069" t="s">
        <v>11994</v>
      </c>
      <c r="C14069" t="s">
        <v>33477</v>
      </c>
      <c r="D14069" t="s">
        <v>33482</v>
      </c>
      <c r="E14069"/>
      <c r="F14069"/>
      <c r="G14069"/>
      <c r="H14069"/>
      <c r="I14069"/>
      <c r="J14069"/>
      <c r="U14069" s="43"/>
      <c r="AE14069"/>
    </row>
    <row r="14070" spans="1:31">
      <c r="A14070">
        <v>33220</v>
      </c>
      <c r="B14070" t="s">
        <v>12417</v>
      </c>
      <c r="C14070" t="s">
        <v>33477</v>
      </c>
      <c r="D14070" t="s">
        <v>33476</v>
      </c>
      <c r="E14070"/>
      <c r="F14070"/>
      <c r="G14070"/>
      <c r="H14070"/>
      <c r="I14070"/>
      <c r="J14070"/>
      <c r="U14070" s="43"/>
      <c r="AE14070"/>
    </row>
    <row r="14071" spans="1:31">
      <c r="A14071">
        <v>33350</v>
      </c>
      <c r="B14071" t="s">
        <v>12418</v>
      </c>
      <c r="C14071" t="s">
        <v>33477</v>
      </c>
      <c r="D14071" t="s">
        <v>33476</v>
      </c>
      <c r="E14071"/>
      <c r="F14071"/>
      <c r="G14071"/>
      <c r="H14071"/>
      <c r="I14071"/>
      <c r="J14071"/>
      <c r="U14071" s="43"/>
      <c r="AE14071"/>
    </row>
    <row r="14072" spans="1:31">
      <c r="A14072">
        <v>33910</v>
      </c>
      <c r="B14072" t="s">
        <v>12419</v>
      </c>
      <c r="C14072" t="s">
        <v>33477</v>
      </c>
      <c r="D14072" t="s">
        <v>33476</v>
      </c>
      <c r="E14072"/>
      <c r="F14072"/>
      <c r="G14072"/>
      <c r="H14072"/>
      <c r="I14072"/>
      <c r="J14072"/>
      <c r="U14072" s="43"/>
      <c r="AE14072"/>
    </row>
    <row r="14073" spans="1:31">
      <c r="A14073">
        <v>33670</v>
      </c>
      <c r="B14073" t="s">
        <v>12420</v>
      </c>
      <c r="C14073" t="s">
        <v>33477</v>
      </c>
      <c r="D14073" t="s">
        <v>33482</v>
      </c>
      <c r="E14073"/>
      <c r="F14073"/>
      <c r="G14073"/>
      <c r="H14073"/>
      <c r="I14073"/>
      <c r="J14073"/>
      <c r="U14073" s="43"/>
      <c r="AE14073"/>
    </row>
    <row r="14074" spans="1:31">
      <c r="A14074">
        <v>33141</v>
      </c>
      <c r="B14074" t="s">
        <v>9169</v>
      </c>
      <c r="C14074" t="s">
        <v>33477</v>
      </c>
      <c r="D14074" t="s">
        <v>33481</v>
      </c>
      <c r="E14074"/>
      <c r="F14074"/>
      <c r="G14074"/>
      <c r="H14074"/>
      <c r="I14074"/>
      <c r="J14074"/>
      <c r="U14074" s="43"/>
      <c r="AE14074"/>
    </row>
    <row r="14075" spans="1:31">
      <c r="A14075">
        <v>33126</v>
      </c>
      <c r="B14075" t="s">
        <v>2880</v>
      </c>
      <c r="C14075" t="s">
        <v>33477</v>
      </c>
      <c r="D14075" t="e">
        <v>#N/A</v>
      </c>
      <c r="E14075"/>
      <c r="F14075"/>
      <c r="G14075"/>
      <c r="H14075"/>
      <c r="I14075"/>
      <c r="J14075"/>
      <c r="U14075" s="43"/>
      <c r="AE14075"/>
    </row>
    <row r="14076" spans="1:31">
      <c r="A14076">
        <v>33240</v>
      </c>
      <c r="B14076" t="s">
        <v>12421</v>
      </c>
      <c r="C14076" t="s">
        <v>33477</v>
      </c>
      <c r="D14076" t="s">
        <v>33476</v>
      </c>
      <c r="E14076"/>
      <c r="F14076"/>
      <c r="G14076"/>
      <c r="H14076"/>
      <c r="I14076"/>
      <c r="J14076"/>
      <c r="U14076" s="43"/>
      <c r="AE14076"/>
    </row>
    <row r="14077" spans="1:31">
      <c r="A14077">
        <v>33490</v>
      </c>
      <c r="B14077" t="s">
        <v>12422</v>
      </c>
      <c r="C14077" t="s">
        <v>33477</v>
      </c>
      <c r="D14077" t="s">
        <v>33476</v>
      </c>
      <c r="E14077"/>
      <c r="F14077"/>
      <c r="G14077"/>
      <c r="H14077"/>
      <c r="I14077"/>
      <c r="J14077"/>
      <c r="U14077" s="43"/>
      <c r="AE14077"/>
    </row>
    <row r="14078" spans="1:31">
      <c r="A14078">
        <v>33220</v>
      </c>
      <c r="B14078" t="s">
        <v>12423</v>
      </c>
      <c r="C14078" t="s">
        <v>33477</v>
      </c>
      <c r="D14078" t="s">
        <v>33476</v>
      </c>
      <c r="E14078"/>
      <c r="F14078"/>
      <c r="G14078"/>
      <c r="H14078"/>
      <c r="I14078"/>
      <c r="J14078"/>
      <c r="U14078" s="43"/>
      <c r="AE14078"/>
    </row>
    <row r="14079" spans="1:31">
      <c r="A14079">
        <v>33390</v>
      </c>
      <c r="B14079" t="s">
        <v>12424</v>
      </c>
      <c r="C14079" t="s">
        <v>33477</v>
      </c>
      <c r="D14079" t="s">
        <v>33481</v>
      </c>
      <c r="E14079"/>
      <c r="F14079"/>
      <c r="G14079"/>
      <c r="H14079"/>
      <c r="I14079"/>
      <c r="J14079"/>
      <c r="U14079" s="43"/>
      <c r="AE14079"/>
    </row>
    <row r="14080" spans="1:31">
      <c r="A14080">
        <v>33790</v>
      </c>
      <c r="B14080" t="s">
        <v>12425</v>
      </c>
      <c r="C14080" t="s">
        <v>33477</v>
      </c>
      <c r="D14080" t="s">
        <v>33476</v>
      </c>
      <c r="E14080"/>
      <c r="F14080"/>
      <c r="G14080"/>
      <c r="H14080"/>
      <c r="I14080"/>
      <c r="J14080"/>
      <c r="U14080" s="43"/>
      <c r="AE14080"/>
    </row>
    <row r="14081" spans="1:31">
      <c r="A14081">
        <v>33660</v>
      </c>
      <c r="B14081" t="s">
        <v>12426</v>
      </c>
      <c r="C14081" t="s">
        <v>33477</v>
      </c>
      <c r="D14081" t="s">
        <v>33476</v>
      </c>
      <c r="E14081"/>
      <c r="F14081"/>
      <c r="G14081"/>
      <c r="H14081"/>
      <c r="I14081"/>
      <c r="J14081"/>
      <c r="U14081" s="43"/>
      <c r="AE14081"/>
    </row>
    <row r="14082" spans="1:31">
      <c r="A14082">
        <v>33820</v>
      </c>
      <c r="B14082" t="s">
        <v>12427</v>
      </c>
      <c r="C14082" t="s">
        <v>33477</v>
      </c>
      <c r="D14082" t="s">
        <v>33476</v>
      </c>
      <c r="E14082"/>
      <c r="F14082"/>
      <c r="G14082"/>
      <c r="H14082"/>
      <c r="I14082"/>
      <c r="J14082"/>
      <c r="U14082" s="43"/>
      <c r="AE14082"/>
    </row>
    <row r="14083" spans="1:31">
      <c r="A14083">
        <v>33420</v>
      </c>
      <c r="B14083" t="s">
        <v>12428</v>
      </c>
      <c r="C14083" t="s">
        <v>33477</v>
      </c>
      <c r="D14083" t="s">
        <v>33476</v>
      </c>
      <c r="E14083"/>
      <c r="F14083"/>
      <c r="G14083"/>
      <c r="H14083"/>
      <c r="I14083"/>
      <c r="J14083"/>
      <c r="U14083" s="43"/>
      <c r="AE14083"/>
    </row>
    <row r="14084" spans="1:31">
      <c r="A14084">
        <v>33160</v>
      </c>
      <c r="B14084" t="s">
        <v>12429</v>
      </c>
      <c r="C14084" t="s">
        <v>33477</v>
      </c>
      <c r="D14084" t="s">
        <v>33482</v>
      </c>
      <c r="E14084"/>
      <c r="F14084"/>
      <c r="G14084"/>
      <c r="H14084"/>
      <c r="I14084"/>
      <c r="J14084"/>
      <c r="U14084" s="43"/>
      <c r="AE14084"/>
    </row>
    <row r="14085" spans="1:31">
      <c r="A14085">
        <v>33220</v>
      </c>
      <c r="B14085" t="s">
        <v>12430</v>
      </c>
      <c r="C14085" t="s">
        <v>33477</v>
      </c>
      <c r="D14085" t="s">
        <v>33476</v>
      </c>
      <c r="E14085"/>
      <c r="F14085"/>
      <c r="G14085"/>
      <c r="H14085"/>
      <c r="I14085"/>
      <c r="J14085"/>
      <c r="U14085" s="43"/>
      <c r="AE14085"/>
    </row>
    <row r="14086" spans="1:31">
      <c r="A14086">
        <v>33220</v>
      </c>
      <c r="B14086" t="s">
        <v>12431</v>
      </c>
      <c r="C14086" t="s">
        <v>33477</v>
      </c>
      <c r="D14086" t="s">
        <v>33476</v>
      </c>
      <c r="E14086"/>
      <c r="F14086"/>
      <c r="G14086"/>
      <c r="H14086"/>
      <c r="I14086"/>
      <c r="J14086"/>
      <c r="U14086" s="43"/>
      <c r="AE14086"/>
    </row>
    <row r="14087" spans="1:31">
      <c r="A14087">
        <v>33220</v>
      </c>
      <c r="B14087" t="s">
        <v>12431</v>
      </c>
      <c r="C14087" t="s">
        <v>33477</v>
      </c>
      <c r="D14087" t="s">
        <v>33476</v>
      </c>
      <c r="E14087"/>
      <c r="F14087"/>
      <c r="G14087"/>
      <c r="H14087"/>
      <c r="I14087"/>
      <c r="J14087"/>
      <c r="U14087" s="43"/>
      <c r="AE14087"/>
    </row>
    <row r="14088" spans="1:31">
      <c r="A14088">
        <v>33540</v>
      </c>
      <c r="B14088" t="s">
        <v>5562</v>
      </c>
      <c r="C14088" t="s">
        <v>33477</v>
      </c>
      <c r="D14088" t="s">
        <v>33482</v>
      </c>
      <c r="E14088"/>
      <c r="F14088"/>
      <c r="G14088"/>
      <c r="H14088"/>
      <c r="I14088"/>
      <c r="J14088"/>
      <c r="U14088" s="43"/>
      <c r="AE14088"/>
    </row>
    <row r="14089" spans="1:31">
      <c r="A14089">
        <v>33820</v>
      </c>
      <c r="B14089" t="s">
        <v>12432</v>
      </c>
      <c r="C14089" t="s">
        <v>33477</v>
      </c>
      <c r="D14089" t="s">
        <v>33476</v>
      </c>
      <c r="E14089"/>
      <c r="F14089"/>
      <c r="G14089"/>
      <c r="H14089"/>
      <c r="I14089"/>
      <c r="J14089"/>
      <c r="U14089" s="43"/>
      <c r="AE14089"/>
    </row>
    <row r="14090" spans="1:31">
      <c r="A14090">
        <v>33860</v>
      </c>
      <c r="B14090" t="s">
        <v>12432</v>
      </c>
      <c r="C14090" t="s">
        <v>33477</v>
      </c>
      <c r="D14090" t="s">
        <v>33481</v>
      </c>
      <c r="E14090"/>
      <c r="F14090"/>
      <c r="G14090"/>
      <c r="H14090"/>
      <c r="I14090"/>
      <c r="J14090"/>
      <c r="U14090" s="43"/>
      <c r="AE14090"/>
    </row>
    <row r="14091" spans="1:31">
      <c r="A14091">
        <v>33880</v>
      </c>
      <c r="B14091" t="s">
        <v>12433</v>
      </c>
      <c r="C14091" t="s">
        <v>33477</v>
      </c>
      <c r="D14091" t="e">
        <v>#N/A</v>
      </c>
      <c r="E14091"/>
      <c r="F14091"/>
      <c r="G14091"/>
      <c r="H14091"/>
      <c r="I14091"/>
      <c r="J14091"/>
      <c r="U14091" s="43"/>
      <c r="AE14091"/>
    </row>
    <row r="14092" spans="1:31">
      <c r="A14092">
        <v>33920</v>
      </c>
      <c r="B14092" t="s">
        <v>12434</v>
      </c>
      <c r="C14092" t="s">
        <v>33477</v>
      </c>
      <c r="D14092" t="s">
        <v>33481</v>
      </c>
      <c r="E14092"/>
      <c r="F14092"/>
      <c r="G14092"/>
      <c r="H14092"/>
      <c r="I14092"/>
      <c r="J14092"/>
      <c r="U14092" s="43"/>
      <c r="AE14092"/>
    </row>
    <row r="14093" spans="1:31">
      <c r="A14093">
        <v>33340</v>
      </c>
      <c r="B14093" t="s">
        <v>12435</v>
      </c>
      <c r="C14093" t="s">
        <v>33477</v>
      </c>
      <c r="D14093" t="s">
        <v>33481</v>
      </c>
      <c r="E14093"/>
      <c r="F14093"/>
      <c r="G14093"/>
      <c r="H14093"/>
      <c r="I14093"/>
      <c r="J14093"/>
      <c r="U14093" s="43"/>
      <c r="AE14093"/>
    </row>
    <row r="14094" spans="1:31">
      <c r="A14094">
        <v>33330</v>
      </c>
      <c r="B14094" t="s">
        <v>12436</v>
      </c>
      <c r="C14094" t="s">
        <v>33477</v>
      </c>
      <c r="D14094" t="s">
        <v>33476</v>
      </c>
      <c r="E14094"/>
      <c r="F14094"/>
      <c r="G14094"/>
      <c r="H14094"/>
      <c r="I14094"/>
      <c r="J14094"/>
      <c r="U14094" s="43"/>
      <c r="AE14094"/>
    </row>
    <row r="14095" spans="1:31">
      <c r="A14095">
        <v>33230</v>
      </c>
      <c r="B14095" t="s">
        <v>12437</v>
      </c>
      <c r="C14095" t="s">
        <v>33477</v>
      </c>
      <c r="D14095" t="s">
        <v>33481</v>
      </c>
      <c r="E14095"/>
      <c r="F14095"/>
      <c r="G14095"/>
      <c r="H14095"/>
      <c r="I14095"/>
      <c r="J14095"/>
      <c r="U14095" s="43"/>
      <c r="AE14095"/>
    </row>
    <row r="14096" spans="1:31">
      <c r="A14096">
        <v>33570</v>
      </c>
      <c r="B14096" t="s">
        <v>12438</v>
      </c>
      <c r="C14096" t="s">
        <v>33477</v>
      </c>
      <c r="D14096" t="s">
        <v>33476</v>
      </c>
      <c r="E14096"/>
      <c r="F14096"/>
      <c r="G14096"/>
      <c r="H14096"/>
      <c r="I14096"/>
      <c r="J14096"/>
      <c r="U14096" s="43"/>
      <c r="AE14096"/>
    </row>
    <row r="14097" spans="1:31">
      <c r="A14097">
        <v>33910</v>
      </c>
      <c r="B14097" t="s">
        <v>12439</v>
      </c>
      <c r="C14097" t="s">
        <v>33477</v>
      </c>
      <c r="D14097" t="s">
        <v>33476</v>
      </c>
      <c r="E14097"/>
      <c r="F14097"/>
      <c r="G14097"/>
      <c r="H14097"/>
      <c r="I14097"/>
      <c r="J14097"/>
      <c r="U14097" s="43"/>
      <c r="AE14097"/>
    </row>
    <row r="14098" spans="1:31">
      <c r="A14098">
        <v>33710</v>
      </c>
      <c r="B14098" t="s">
        <v>12440</v>
      </c>
      <c r="C14098" t="s">
        <v>33477</v>
      </c>
      <c r="D14098" t="e">
        <v>#N/A</v>
      </c>
      <c r="E14098"/>
      <c r="F14098"/>
      <c r="G14098"/>
      <c r="H14098"/>
      <c r="I14098"/>
      <c r="J14098"/>
      <c r="U14098" s="43"/>
      <c r="AE14098"/>
    </row>
    <row r="14099" spans="1:31">
      <c r="A14099">
        <v>33820</v>
      </c>
      <c r="B14099" t="s">
        <v>12441</v>
      </c>
      <c r="C14099" t="s">
        <v>33477</v>
      </c>
      <c r="D14099" t="s">
        <v>33476</v>
      </c>
      <c r="E14099"/>
      <c r="F14099"/>
      <c r="G14099"/>
      <c r="H14099"/>
      <c r="I14099"/>
      <c r="J14099"/>
      <c r="U14099" s="43"/>
      <c r="AE14099"/>
    </row>
    <row r="14100" spans="1:31">
      <c r="A14100">
        <v>33350</v>
      </c>
      <c r="B14100" t="s">
        <v>2031</v>
      </c>
      <c r="C14100" t="s">
        <v>33477</v>
      </c>
      <c r="D14100" t="s">
        <v>33476</v>
      </c>
      <c r="E14100"/>
      <c r="F14100"/>
      <c r="G14100"/>
      <c r="H14100"/>
      <c r="I14100"/>
      <c r="J14100"/>
      <c r="U14100" s="43"/>
      <c r="AE14100"/>
    </row>
    <row r="14101" spans="1:31">
      <c r="A14101">
        <v>33430</v>
      </c>
      <c r="B14101" t="s">
        <v>12442</v>
      </c>
      <c r="C14101" t="s">
        <v>33477</v>
      </c>
      <c r="D14101" t="s">
        <v>33476</v>
      </c>
      <c r="E14101"/>
      <c r="F14101"/>
      <c r="G14101"/>
      <c r="H14101"/>
      <c r="I14101"/>
      <c r="J14101"/>
      <c r="U14101" s="43"/>
      <c r="AE14101"/>
    </row>
    <row r="14102" spans="1:31">
      <c r="A14102">
        <v>33410</v>
      </c>
      <c r="B14102" t="s">
        <v>12443</v>
      </c>
      <c r="C14102" t="s">
        <v>33477</v>
      </c>
      <c r="D14102" t="s">
        <v>33476</v>
      </c>
      <c r="E14102"/>
      <c r="F14102"/>
      <c r="G14102"/>
      <c r="H14102"/>
      <c r="I14102"/>
      <c r="J14102"/>
      <c r="U14102" s="43"/>
      <c r="AE14102"/>
    </row>
    <row r="14103" spans="1:31">
      <c r="A14103">
        <v>33910</v>
      </c>
      <c r="B14103" t="s">
        <v>12444</v>
      </c>
      <c r="C14103" t="s">
        <v>33477</v>
      </c>
      <c r="D14103" t="s">
        <v>33476</v>
      </c>
      <c r="E14103"/>
      <c r="F14103"/>
      <c r="G14103"/>
      <c r="H14103"/>
      <c r="I14103"/>
      <c r="J14103"/>
      <c r="U14103" s="43"/>
      <c r="AE14103"/>
    </row>
    <row r="14104" spans="1:31">
      <c r="A14104">
        <v>33330</v>
      </c>
      <c r="B14104" t="s">
        <v>12445</v>
      </c>
      <c r="C14104" t="s">
        <v>33477</v>
      </c>
      <c r="D14104" t="s">
        <v>33476</v>
      </c>
      <c r="E14104"/>
      <c r="F14104"/>
      <c r="G14104"/>
      <c r="H14104"/>
      <c r="I14104"/>
      <c r="J14104"/>
      <c r="U14104" s="43"/>
      <c r="AE14104"/>
    </row>
    <row r="14105" spans="1:31">
      <c r="A14105">
        <v>33180</v>
      </c>
      <c r="B14105" t="s">
        <v>8188</v>
      </c>
      <c r="C14105" t="s">
        <v>33477</v>
      </c>
      <c r="D14105" t="e">
        <v>#N/A</v>
      </c>
      <c r="E14105"/>
      <c r="F14105"/>
      <c r="G14105"/>
      <c r="H14105"/>
      <c r="I14105"/>
      <c r="J14105"/>
      <c r="U14105" s="43"/>
      <c r="AE14105"/>
    </row>
    <row r="14106" spans="1:31">
      <c r="A14106">
        <v>33330</v>
      </c>
      <c r="B14106" t="s">
        <v>12446</v>
      </c>
      <c r="C14106" t="s">
        <v>33477</v>
      </c>
      <c r="D14106" t="s">
        <v>33476</v>
      </c>
      <c r="E14106"/>
      <c r="F14106"/>
      <c r="G14106"/>
      <c r="H14106"/>
      <c r="I14106"/>
      <c r="J14106"/>
      <c r="U14106" s="43"/>
      <c r="AE14106"/>
    </row>
    <row r="14107" spans="1:31">
      <c r="A14107">
        <v>33560</v>
      </c>
      <c r="B14107" t="s">
        <v>2455</v>
      </c>
      <c r="C14107" t="s">
        <v>33477</v>
      </c>
      <c r="D14107" t="e">
        <v>#N/A</v>
      </c>
      <c r="E14107"/>
      <c r="F14107"/>
      <c r="G14107"/>
      <c r="H14107"/>
      <c r="I14107"/>
      <c r="J14107"/>
      <c r="U14107" s="43"/>
      <c r="AE14107"/>
    </row>
    <row r="14108" spans="1:31">
      <c r="A14108">
        <v>33190</v>
      </c>
      <c r="B14108" t="s">
        <v>12447</v>
      </c>
      <c r="C14108" t="s">
        <v>33477</v>
      </c>
      <c r="D14108" t="s">
        <v>33476</v>
      </c>
      <c r="E14108"/>
      <c r="F14108"/>
      <c r="G14108"/>
      <c r="H14108"/>
      <c r="I14108"/>
      <c r="J14108"/>
      <c r="U14108" s="43"/>
      <c r="AE14108"/>
    </row>
    <row r="14109" spans="1:31">
      <c r="A14109">
        <v>33540</v>
      </c>
      <c r="B14109" t="s">
        <v>12448</v>
      </c>
      <c r="C14109" t="s">
        <v>33477</v>
      </c>
      <c r="D14109" t="s">
        <v>33482</v>
      </c>
      <c r="E14109"/>
      <c r="F14109"/>
      <c r="G14109"/>
      <c r="H14109"/>
      <c r="I14109"/>
      <c r="J14109"/>
      <c r="U14109" s="43"/>
      <c r="AE14109"/>
    </row>
    <row r="14110" spans="1:31">
      <c r="A14110">
        <v>33580</v>
      </c>
      <c r="B14110" t="s">
        <v>12449</v>
      </c>
      <c r="C14110" t="s">
        <v>33477</v>
      </c>
      <c r="D14110" t="s">
        <v>33482</v>
      </c>
      <c r="E14110"/>
      <c r="F14110"/>
      <c r="G14110"/>
      <c r="H14110"/>
      <c r="I14110"/>
      <c r="J14110"/>
      <c r="U14110" s="43"/>
      <c r="AE14110"/>
    </row>
    <row r="14111" spans="1:31">
      <c r="A14111">
        <v>33350</v>
      </c>
      <c r="B14111" t="s">
        <v>12450</v>
      </c>
      <c r="C14111" t="s">
        <v>33477</v>
      </c>
      <c r="D14111" t="s">
        <v>33476</v>
      </c>
      <c r="E14111"/>
      <c r="F14111"/>
      <c r="G14111"/>
      <c r="H14111"/>
      <c r="I14111"/>
      <c r="J14111"/>
      <c r="U14111" s="43"/>
      <c r="AE14111"/>
    </row>
    <row r="14112" spans="1:31">
      <c r="A14112">
        <v>33220</v>
      </c>
      <c r="B14112" t="s">
        <v>12451</v>
      </c>
      <c r="C14112" t="s">
        <v>33477</v>
      </c>
      <c r="D14112" t="s">
        <v>33476</v>
      </c>
      <c r="E14112"/>
      <c r="F14112"/>
      <c r="G14112"/>
      <c r="H14112"/>
      <c r="I14112"/>
      <c r="J14112"/>
      <c r="U14112" s="43"/>
      <c r="AE14112"/>
    </row>
    <row r="14113" spans="1:31">
      <c r="A14113">
        <v>33490</v>
      </c>
      <c r="B14113" t="s">
        <v>12452</v>
      </c>
      <c r="C14113" t="s">
        <v>33477</v>
      </c>
      <c r="D14113" t="s">
        <v>33476</v>
      </c>
      <c r="E14113"/>
      <c r="F14113"/>
      <c r="G14113"/>
      <c r="H14113"/>
      <c r="I14113"/>
      <c r="J14113"/>
      <c r="U14113" s="43"/>
      <c r="AE14113"/>
    </row>
    <row r="14114" spans="1:31">
      <c r="A14114">
        <v>33580</v>
      </c>
      <c r="B14114" t="s">
        <v>5942</v>
      </c>
      <c r="C14114" t="s">
        <v>33477</v>
      </c>
      <c r="D14114" t="s">
        <v>33482</v>
      </c>
      <c r="E14114"/>
      <c r="F14114"/>
      <c r="G14114"/>
      <c r="H14114"/>
      <c r="I14114"/>
      <c r="J14114"/>
      <c r="U14114" s="43"/>
      <c r="AE14114"/>
    </row>
    <row r="14115" spans="1:31">
      <c r="A14115">
        <v>33390</v>
      </c>
      <c r="B14115" t="s">
        <v>12453</v>
      </c>
      <c r="C14115" t="s">
        <v>33477</v>
      </c>
      <c r="D14115" t="s">
        <v>33481</v>
      </c>
      <c r="E14115"/>
      <c r="F14115"/>
      <c r="G14115"/>
      <c r="H14115"/>
      <c r="I14115"/>
      <c r="J14115"/>
      <c r="U14115" s="43"/>
      <c r="AE14115"/>
    </row>
    <row r="14116" spans="1:31">
      <c r="A14116">
        <v>33350</v>
      </c>
      <c r="B14116" t="s">
        <v>12454</v>
      </c>
      <c r="C14116" t="s">
        <v>33477</v>
      </c>
      <c r="D14116" t="s">
        <v>33476</v>
      </c>
      <c r="E14116"/>
      <c r="F14116"/>
      <c r="G14116"/>
      <c r="H14116"/>
      <c r="I14116"/>
      <c r="J14116"/>
      <c r="U14116" s="43"/>
      <c r="AE14116"/>
    </row>
    <row r="14117" spans="1:31">
      <c r="A14117">
        <v>33240</v>
      </c>
      <c r="B14117" t="s">
        <v>12455</v>
      </c>
      <c r="C14117" t="s">
        <v>33477</v>
      </c>
      <c r="D14117" t="s">
        <v>33476</v>
      </c>
      <c r="E14117"/>
      <c r="F14117"/>
      <c r="G14117"/>
      <c r="H14117"/>
      <c r="I14117"/>
      <c r="J14117"/>
      <c r="U14117" s="43"/>
      <c r="AE14117"/>
    </row>
    <row r="14118" spans="1:31">
      <c r="A14118">
        <v>33670</v>
      </c>
      <c r="B14118" t="s">
        <v>12456</v>
      </c>
      <c r="C14118" t="s">
        <v>33477</v>
      </c>
      <c r="D14118" t="s">
        <v>33482</v>
      </c>
      <c r="E14118"/>
      <c r="F14118"/>
      <c r="G14118"/>
      <c r="H14118"/>
      <c r="I14118"/>
      <c r="J14118"/>
      <c r="U14118" s="43"/>
      <c r="AE14118"/>
    </row>
    <row r="14119" spans="1:31">
      <c r="A14119">
        <v>33760</v>
      </c>
      <c r="B14119" t="s">
        <v>12457</v>
      </c>
      <c r="C14119" t="s">
        <v>33477</v>
      </c>
      <c r="D14119" t="s">
        <v>33476</v>
      </c>
      <c r="E14119"/>
      <c r="F14119"/>
      <c r="G14119"/>
      <c r="H14119"/>
      <c r="I14119"/>
      <c r="J14119"/>
      <c r="U14119" s="43"/>
      <c r="AE14119"/>
    </row>
    <row r="14120" spans="1:31">
      <c r="A14120">
        <v>33490</v>
      </c>
      <c r="B14120" t="s">
        <v>12458</v>
      </c>
      <c r="C14120" t="s">
        <v>33477</v>
      </c>
      <c r="D14120" t="s">
        <v>33476</v>
      </c>
      <c r="E14120"/>
      <c r="F14120"/>
      <c r="G14120"/>
      <c r="H14120"/>
      <c r="I14120"/>
      <c r="J14120"/>
      <c r="U14120" s="43"/>
      <c r="AE14120"/>
    </row>
    <row r="14121" spans="1:31">
      <c r="A14121">
        <v>33340</v>
      </c>
      <c r="B14121" t="s">
        <v>12459</v>
      </c>
      <c r="C14121" t="s">
        <v>33477</v>
      </c>
      <c r="D14121" t="s">
        <v>33481</v>
      </c>
      <c r="E14121"/>
      <c r="F14121"/>
      <c r="G14121"/>
      <c r="H14121"/>
      <c r="I14121"/>
      <c r="J14121"/>
      <c r="U14121" s="43"/>
      <c r="AE14121"/>
    </row>
    <row r="14122" spans="1:31">
      <c r="A14122">
        <v>33750</v>
      </c>
      <c r="B14122" t="s">
        <v>12460</v>
      </c>
      <c r="C14122" t="s">
        <v>33477</v>
      </c>
      <c r="D14122" t="s">
        <v>33482</v>
      </c>
      <c r="E14122"/>
      <c r="F14122"/>
      <c r="G14122"/>
      <c r="H14122"/>
      <c r="I14122"/>
      <c r="J14122"/>
      <c r="U14122" s="43"/>
      <c r="AE14122"/>
    </row>
    <row r="14123" spans="1:31">
      <c r="A14123">
        <v>33240</v>
      </c>
      <c r="B14123" t="s">
        <v>12461</v>
      </c>
      <c r="C14123" t="s">
        <v>33477</v>
      </c>
      <c r="D14123" t="s">
        <v>33476</v>
      </c>
      <c r="E14123"/>
      <c r="F14123"/>
      <c r="G14123"/>
      <c r="H14123"/>
      <c r="I14123"/>
      <c r="J14123"/>
      <c r="U14123" s="43"/>
      <c r="AE14123"/>
    </row>
    <row r="14124" spans="1:31">
      <c r="A14124">
        <v>33240</v>
      </c>
      <c r="B14124" t="s">
        <v>11025</v>
      </c>
      <c r="C14124" t="s">
        <v>33477</v>
      </c>
      <c r="D14124" t="s">
        <v>33476</v>
      </c>
      <c r="E14124"/>
      <c r="F14124"/>
      <c r="G14124"/>
      <c r="H14124"/>
      <c r="I14124"/>
      <c r="J14124"/>
      <c r="U14124" s="43"/>
      <c r="AE14124"/>
    </row>
    <row r="14125" spans="1:31">
      <c r="A14125">
        <v>33920</v>
      </c>
      <c r="B14125" t="s">
        <v>12462</v>
      </c>
      <c r="C14125" t="s">
        <v>33477</v>
      </c>
      <c r="D14125" t="s">
        <v>33481</v>
      </c>
      <c r="E14125"/>
      <c r="F14125"/>
      <c r="G14125"/>
      <c r="H14125"/>
      <c r="I14125"/>
      <c r="J14125"/>
      <c r="U14125" s="43"/>
      <c r="AE14125"/>
    </row>
    <row r="14126" spans="1:31">
      <c r="A14126">
        <v>33480</v>
      </c>
      <c r="B14126" t="s">
        <v>12463</v>
      </c>
      <c r="C14126" t="s">
        <v>33477</v>
      </c>
      <c r="D14126" t="s">
        <v>33481</v>
      </c>
      <c r="E14126"/>
      <c r="F14126"/>
      <c r="G14126"/>
      <c r="H14126"/>
      <c r="I14126"/>
      <c r="J14126"/>
      <c r="U14126" s="43"/>
      <c r="AE14126"/>
    </row>
    <row r="14127" spans="1:31">
      <c r="A14127">
        <v>33190</v>
      </c>
      <c r="B14127" t="s">
        <v>12464</v>
      </c>
      <c r="C14127" t="s">
        <v>33477</v>
      </c>
      <c r="D14127" t="s">
        <v>33476</v>
      </c>
      <c r="E14127"/>
      <c r="F14127"/>
      <c r="G14127"/>
      <c r="H14127"/>
      <c r="I14127"/>
      <c r="J14127"/>
      <c r="U14127" s="43"/>
      <c r="AE14127"/>
    </row>
    <row r="14128" spans="1:31">
      <c r="A14128">
        <v>33540</v>
      </c>
      <c r="B14128" t="s">
        <v>5957</v>
      </c>
      <c r="C14128" t="s">
        <v>33477</v>
      </c>
      <c r="D14128" t="s">
        <v>33482</v>
      </c>
      <c r="E14128"/>
      <c r="F14128"/>
      <c r="G14128"/>
      <c r="H14128"/>
      <c r="I14128"/>
      <c r="J14128"/>
      <c r="U14128" s="43"/>
      <c r="AE14128"/>
    </row>
    <row r="14129" spans="1:31">
      <c r="A14129">
        <v>33330</v>
      </c>
      <c r="B14129" t="s">
        <v>4367</v>
      </c>
      <c r="C14129" t="s">
        <v>33477</v>
      </c>
      <c r="D14129" t="s">
        <v>33476</v>
      </c>
      <c r="E14129"/>
      <c r="F14129"/>
      <c r="G14129"/>
      <c r="H14129"/>
      <c r="I14129"/>
      <c r="J14129"/>
      <c r="U14129" s="43"/>
      <c r="AE14129"/>
    </row>
    <row r="14130" spans="1:31">
      <c r="A14130">
        <v>33420</v>
      </c>
      <c r="B14130" t="s">
        <v>12465</v>
      </c>
      <c r="C14130" t="s">
        <v>33477</v>
      </c>
      <c r="D14130" t="s">
        <v>33476</v>
      </c>
      <c r="E14130"/>
      <c r="F14130"/>
      <c r="G14130"/>
      <c r="H14130"/>
      <c r="I14130"/>
      <c r="J14130"/>
      <c r="U14130" s="43"/>
      <c r="AE14130"/>
    </row>
    <row r="14131" spans="1:31">
      <c r="A14131">
        <v>33127</v>
      </c>
      <c r="B14131" t="s">
        <v>12466</v>
      </c>
      <c r="C14131" t="s">
        <v>33477</v>
      </c>
      <c r="D14131" t="s">
        <v>33482</v>
      </c>
      <c r="E14131"/>
      <c r="F14131"/>
      <c r="G14131"/>
      <c r="H14131"/>
      <c r="I14131"/>
      <c r="J14131"/>
      <c r="U14131" s="43"/>
      <c r="AE14131"/>
    </row>
    <row r="14132" spans="1:31">
      <c r="A14132">
        <v>33250</v>
      </c>
      <c r="B14132" t="s">
        <v>12467</v>
      </c>
      <c r="C14132" t="s">
        <v>33477</v>
      </c>
      <c r="D14132" t="s">
        <v>33481</v>
      </c>
      <c r="E14132"/>
      <c r="F14132"/>
      <c r="G14132"/>
      <c r="H14132"/>
      <c r="I14132"/>
      <c r="J14132"/>
      <c r="U14132" s="43"/>
      <c r="AE14132"/>
    </row>
    <row r="14133" spans="1:31">
      <c r="A14133">
        <v>33112</v>
      </c>
      <c r="B14133" t="s">
        <v>12468</v>
      </c>
      <c r="C14133" t="s">
        <v>33477</v>
      </c>
      <c r="D14133" t="s">
        <v>33489</v>
      </c>
      <c r="E14133"/>
      <c r="F14133"/>
      <c r="G14133"/>
      <c r="H14133"/>
      <c r="I14133"/>
      <c r="J14133"/>
      <c r="U14133" s="43"/>
      <c r="AE14133"/>
    </row>
    <row r="14134" spans="1:31">
      <c r="A14134">
        <v>33240</v>
      </c>
      <c r="B14134" t="s">
        <v>12469</v>
      </c>
      <c r="C14134" t="s">
        <v>33477</v>
      </c>
      <c r="D14134" t="s">
        <v>33476</v>
      </c>
      <c r="E14134"/>
      <c r="F14134"/>
      <c r="G14134"/>
      <c r="H14134"/>
      <c r="I14134"/>
      <c r="J14134"/>
      <c r="U14134" s="43"/>
      <c r="AE14134"/>
    </row>
    <row r="14135" spans="1:31">
      <c r="A14135">
        <v>33330</v>
      </c>
      <c r="B14135" t="s">
        <v>5577</v>
      </c>
      <c r="C14135" t="s">
        <v>33477</v>
      </c>
      <c r="D14135" t="s">
        <v>33476</v>
      </c>
      <c r="E14135"/>
      <c r="F14135"/>
      <c r="G14135"/>
      <c r="H14135"/>
      <c r="I14135"/>
      <c r="J14135"/>
      <c r="U14135" s="43"/>
      <c r="AE14135"/>
    </row>
    <row r="14136" spans="1:31">
      <c r="A14136">
        <v>33540</v>
      </c>
      <c r="B14136" t="s">
        <v>12470</v>
      </c>
      <c r="C14136" t="s">
        <v>33477</v>
      </c>
      <c r="D14136" t="s">
        <v>33482</v>
      </c>
      <c r="E14136"/>
      <c r="F14136"/>
      <c r="G14136"/>
      <c r="H14136"/>
      <c r="I14136"/>
      <c r="J14136"/>
      <c r="U14136" s="43"/>
      <c r="AE14136"/>
    </row>
    <row r="14137" spans="1:31">
      <c r="A14137">
        <v>33190</v>
      </c>
      <c r="B14137" t="s">
        <v>12471</v>
      </c>
      <c r="C14137" t="s">
        <v>33477</v>
      </c>
      <c r="D14137" t="s">
        <v>33476</v>
      </c>
      <c r="E14137"/>
      <c r="F14137"/>
      <c r="G14137"/>
      <c r="H14137"/>
      <c r="I14137"/>
      <c r="J14137"/>
      <c r="U14137" s="43"/>
      <c r="AE14137"/>
    </row>
    <row r="14138" spans="1:31">
      <c r="A14138">
        <v>33113</v>
      </c>
      <c r="B14138" t="s">
        <v>12472</v>
      </c>
      <c r="C14138" t="s">
        <v>33477</v>
      </c>
      <c r="D14138" t="s">
        <v>33482</v>
      </c>
      <c r="E14138"/>
      <c r="F14138"/>
      <c r="G14138"/>
      <c r="H14138"/>
      <c r="I14138"/>
      <c r="J14138"/>
      <c r="U14138" s="43"/>
      <c r="AE14138"/>
    </row>
    <row r="14139" spans="1:31">
      <c r="A14139">
        <v>33670</v>
      </c>
      <c r="B14139" t="s">
        <v>1637</v>
      </c>
      <c r="C14139" t="s">
        <v>33477</v>
      </c>
      <c r="D14139" t="s">
        <v>33482</v>
      </c>
      <c r="E14139"/>
      <c r="F14139"/>
      <c r="G14139"/>
      <c r="H14139"/>
      <c r="I14139"/>
      <c r="J14139"/>
      <c r="U14139" s="43"/>
      <c r="AE14139"/>
    </row>
    <row r="14140" spans="1:31">
      <c r="A14140">
        <v>33210</v>
      </c>
      <c r="B14140" t="s">
        <v>12473</v>
      </c>
      <c r="C14140" t="s">
        <v>33477</v>
      </c>
      <c r="D14140" t="s">
        <v>33476</v>
      </c>
      <c r="E14140"/>
      <c r="F14140"/>
      <c r="G14140"/>
      <c r="H14140"/>
      <c r="I14140"/>
      <c r="J14140"/>
      <c r="U14140" s="43"/>
      <c r="AE14140"/>
    </row>
    <row r="14141" spans="1:31">
      <c r="A14141">
        <v>33450</v>
      </c>
      <c r="B14141" t="s">
        <v>12474</v>
      </c>
      <c r="C14141" t="s">
        <v>33477</v>
      </c>
      <c r="D14141" t="e">
        <v>#N/A</v>
      </c>
      <c r="E14141"/>
      <c r="F14141"/>
      <c r="G14141"/>
      <c r="H14141"/>
      <c r="I14141"/>
      <c r="J14141"/>
      <c r="U14141" s="43"/>
      <c r="AE14141"/>
    </row>
    <row r="14142" spans="1:31">
      <c r="A14142">
        <v>33440</v>
      </c>
      <c r="B14142" t="s">
        <v>12475</v>
      </c>
      <c r="C14142" t="s">
        <v>33477</v>
      </c>
      <c r="D14142" t="e">
        <v>#N/A</v>
      </c>
      <c r="E14142"/>
      <c r="F14142"/>
      <c r="G14142"/>
      <c r="H14142"/>
      <c r="I14142"/>
      <c r="J14142"/>
      <c r="U14142" s="43"/>
      <c r="AE14142"/>
    </row>
    <row r="14143" spans="1:31">
      <c r="A14143">
        <v>33490</v>
      </c>
      <c r="B14143" t="s">
        <v>12476</v>
      </c>
      <c r="C14143" t="s">
        <v>33477</v>
      </c>
      <c r="D14143" t="s">
        <v>33476</v>
      </c>
      <c r="E14143"/>
      <c r="F14143"/>
      <c r="G14143"/>
      <c r="H14143"/>
      <c r="I14143"/>
      <c r="J14143"/>
      <c r="U14143" s="43"/>
      <c r="AE14143"/>
    </row>
    <row r="14144" spans="1:31">
      <c r="A14144">
        <v>33125</v>
      </c>
      <c r="B14144" t="s">
        <v>12477</v>
      </c>
      <c r="C14144" t="s">
        <v>33477</v>
      </c>
      <c r="D14144" t="s">
        <v>33482</v>
      </c>
      <c r="E14144"/>
      <c r="F14144"/>
      <c r="G14144"/>
      <c r="H14144"/>
      <c r="I14144"/>
      <c r="J14144"/>
      <c r="U14144" s="43"/>
      <c r="AE14144"/>
    </row>
    <row r="14145" spans="1:31">
      <c r="A14145">
        <v>33350</v>
      </c>
      <c r="B14145" t="s">
        <v>12478</v>
      </c>
      <c r="C14145" t="s">
        <v>33477</v>
      </c>
      <c r="D14145" t="s">
        <v>33476</v>
      </c>
      <c r="E14145"/>
      <c r="F14145"/>
      <c r="G14145"/>
      <c r="H14145"/>
      <c r="I14145"/>
      <c r="J14145"/>
      <c r="U14145" s="43"/>
      <c r="AE14145"/>
    </row>
    <row r="14146" spans="1:31">
      <c r="A14146">
        <v>33490</v>
      </c>
      <c r="B14146" t="s">
        <v>7820</v>
      </c>
      <c r="C14146" t="s">
        <v>33477</v>
      </c>
      <c r="D14146" t="s">
        <v>33476</v>
      </c>
      <c r="E14146"/>
      <c r="F14146"/>
      <c r="G14146"/>
      <c r="H14146"/>
      <c r="I14146"/>
      <c r="J14146"/>
      <c r="U14146" s="43"/>
      <c r="AE14146"/>
    </row>
    <row r="14147" spans="1:31">
      <c r="A14147">
        <v>33620</v>
      </c>
      <c r="B14147" t="s">
        <v>12479</v>
      </c>
      <c r="C14147" t="s">
        <v>33477</v>
      </c>
      <c r="D14147" t="s">
        <v>33476</v>
      </c>
      <c r="E14147"/>
      <c r="F14147"/>
      <c r="G14147"/>
      <c r="H14147"/>
      <c r="I14147"/>
      <c r="J14147"/>
      <c r="U14147" s="43"/>
      <c r="AE14147"/>
    </row>
    <row r="14148" spans="1:31">
      <c r="A14148">
        <v>33490</v>
      </c>
      <c r="B14148" t="s">
        <v>2484</v>
      </c>
      <c r="C14148" t="s">
        <v>33477</v>
      </c>
      <c r="D14148" t="s">
        <v>33476</v>
      </c>
      <c r="E14148"/>
      <c r="F14148"/>
      <c r="G14148"/>
      <c r="H14148"/>
      <c r="I14148"/>
      <c r="J14148"/>
      <c r="U14148" s="43"/>
      <c r="AE14148"/>
    </row>
    <row r="14149" spans="1:31">
      <c r="A14149">
        <v>33390</v>
      </c>
      <c r="B14149" t="s">
        <v>12480</v>
      </c>
      <c r="C14149" t="s">
        <v>33477</v>
      </c>
      <c r="D14149" t="s">
        <v>33481</v>
      </c>
      <c r="E14149"/>
      <c r="F14149"/>
      <c r="G14149"/>
      <c r="H14149"/>
      <c r="I14149"/>
      <c r="J14149"/>
      <c r="U14149" s="43"/>
      <c r="AE14149"/>
    </row>
    <row r="14150" spans="1:31">
      <c r="A14150">
        <v>33910</v>
      </c>
      <c r="B14150" t="s">
        <v>12481</v>
      </c>
      <c r="C14150" t="s">
        <v>33477</v>
      </c>
      <c r="D14150" t="s">
        <v>33476</v>
      </c>
      <c r="E14150"/>
      <c r="F14150"/>
      <c r="G14150"/>
      <c r="H14150"/>
      <c r="I14150"/>
      <c r="J14150"/>
      <c r="U14150" s="43"/>
      <c r="AE14150"/>
    </row>
    <row r="14151" spans="1:31">
      <c r="A14151">
        <v>33540</v>
      </c>
      <c r="B14151" t="s">
        <v>12482</v>
      </c>
      <c r="C14151" t="s">
        <v>33477</v>
      </c>
      <c r="D14151" t="s">
        <v>33482</v>
      </c>
      <c r="E14151"/>
      <c r="F14151"/>
      <c r="G14151"/>
      <c r="H14151"/>
      <c r="I14151"/>
      <c r="J14151"/>
      <c r="U14151" s="43"/>
      <c r="AE14151"/>
    </row>
    <row r="14152" spans="1:31">
      <c r="A14152">
        <v>33490</v>
      </c>
      <c r="B14152" t="s">
        <v>12483</v>
      </c>
      <c r="C14152" t="s">
        <v>33477</v>
      </c>
      <c r="D14152" t="s">
        <v>33476</v>
      </c>
      <c r="E14152"/>
      <c r="F14152"/>
      <c r="G14152"/>
      <c r="H14152"/>
      <c r="I14152"/>
      <c r="J14152"/>
      <c r="U14152" s="43"/>
      <c r="AE14152"/>
    </row>
    <row r="14153" spans="1:31">
      <c r="A14153">
        <v>33910</v>
      </c>
      <c r="B14153" t="s">
        <v>12484</v>
      </c>
      <c r="C14153" t="s">
        <v>33477</v>
      </c>
      <c r="D14153" t="s">
        <v>33476</v>
      </c>
      <c r="E14153"/>
      <c r="F14153"/>
      <c r="G14153"/>
      <c r="H14153"/>
      <c r="I14153"/>
      <c r="J14153"/>
      <c r="U14153" s="43"/>
      <c r="AE14153"/>
    </row>
    <row r="14154" spans="1:31">
      <c r="A14154">
        <v>33540</v>
      </c>
      <c r="B14154" t="s">
        <v>12485</v>
      </c>
      <c r="C14154" t="s">
        <v>33477</v>
      </c>
      <c r="D14154" t="s">
        <v>33482</v>
      </c>
      <c r="E14154"/>
      <c r="F14154"/>
      <c r="G14154"/>
      <c r="H14154"/>
      <c r="I14154"/>
      <c r="J14154"/>
      <c r="U14154" s="43"/>
      <c r="AE14154"/>
    </row>
    <row r="14155" spans="1:31">
      <c r="A14155">
        <v>33230</v>
      </c>
      <c r="B14155" t="s">
        <v>12486</v>
      </c>
      <c r="C14155" t="s">
        <v>33477</v>
      </c>
      <c r="D14155" t="s">
        <v>33481</v>
      </c>
      <c r="E14155"/>
      <c r="F14155"/>
      <c r="G14155"/>
      <c r="H14155"/>
      <c r="I14155"/>
      <c r="J14155"/>
      <c r="U14155" s="43"/>
      <c r="AE14155"/>
    </row>
    <row r="14156" spans="1:31">
      <c r="A14156">
        <v>33650</v>
      </c>
      <c r="B14156" t="s">
        <v>12487</v>
      </c>
      <c r="C14156" t="s">
        <v>33477</v>
      </c>
      <c r="D14156" t="e">
        <v>#N/A</v>
      </c>
      <c r="E14156"/>
      <c r="F14156"/>
      <c r="G14156"/>
      <c r="H14156"/>
      <c r="I14156"/>
      <c r="J14156"/>
      <c r="U14156" s="43"/>
      <c r="AE14156"/>
    </row>
    <row r="14157" spans="1:31">
      <c r="A14157">
        <v>33160</v>
      </c>
      <c r="B14157" t="s">
        <v>12488</v>
      </c>
      <c r="C14157" t="s">
        <v>33477</v>
      </c>
      <c r="D14157" t="s">
        <v>33482</v>
      </c>
      <c r="E14157"/>
      <c r="F14157"/>
      <c r="G14157"/>
      <c r="H14157"/>
      <c r="I14157"/>
      <c r="J14157"/>
      <c r="U14157" s="43"/>
      <c r="AE14157"/>
    </row>
    <row r="14158" spans="1:31">
      <c r="A14158">
        <v>33840</v>
      </c>
      <c r="B14158" t="s">
        <v>12489</v>
      </c>
      <c r="C14158" t="s">
        <v>33477</v>
      </c>
      <c r="D14158" t="s">
        <v>33482</v>
      </c>
      <c r="E14158"/>
      <c r="F14158"/>
      <c r="G14158"/>
      <c r="H14158"/>
      <c r="I14158"/>
      <c r="J14158"/>
      <c r="U14158" s="43"/>
      <c r="AE14158"/>
    </row>
    <row r="14159" spans="1:31">
      <c r="A14159">
        <v>33126</v>
      </c>
      <c r="B14159" t="s">
        <v>12490</v>
      </c>
      <c r="C14159" t="s">
        <v>33477</v>
      </c>
      <c r="D14159" t="e">
        <v>#N/A</v>
      </c>
      <c r="E14159"/>
      <c r="F14159"/>
      <c r="G14159"/>
      <c r="H14159"/>
      <c r="I14159"/>
      <c r="J14159"/>
      <c r="U14159" s="43"/>
      <c r="AE14159"/>
    </row>
    <row r="14160" spans="1:31">
      <c r="A14160">
        <v>33720</v>
      </c>
      <c r="B14160" t="s">
        <v>12491</v>
      </c>
      <c r="C14160" t="s">
        <v>33477</v>
      </c>
      <c r="D14160" t="s">
        <v>33476</v>
      </c>
      <c r="E14160"/>
      <c r="F14160"/>
      <c r="G14160"/>
      <c r="H14160"/>
      <c r="I14160"/>
      <c r="J14160"/>
      <c r="U14160" s="43"/>
      <c r="AE14160"/>
    </row>
    <row r="14161" spans="1:31">
      <c r="A14161">
        <v>33190</v>
      </c>
      <c r="B14161" t="s">
        <v>12492</v>
      </c>
      <c r="C14161" t="s">
        <v>33477</v>
      </c>
      <c r="D14161" t="s">
        <v>33476</v>
      </c>
      <c r="E14161"/>
      <c r="F14161"/>
      <c r="G14161"/>
      <c r="H14161"/>
      <c r="I14161"/>
      <c r="J14161"/>
      <c r="U14161" s="43"/>
      <c r="AE14161"/>
    </row>
    <row r="14162" spans="1:31">
      <c r="A14162">
        <v>33650</v>
      </c>
      <c r="B14162" t="s">
        <v>12493</v>
      </c>
      <c r="C14162" t="s">
        <v>33477</v>
      </c>
      <c r="D14162" t="e">
        <v>#N/A</v>
      </c>
      <c r="E14162"/>
      <c r="F14162"/>
      <c r="G14162"/>
      <c r="H14162"/>
      <c r="I14162"/>
      <c r="J14162"/>
      <c r="U14162" s="43"/>
      <c r="AE14162"/>
    </row>
    <row r="14163" spans="1:31">
      <c r="A14163">
        <v>33820</v>
      </c>
      <c r="B14163" t="s">
        <v>1646</v>
      </c>
      <c r="C14163" t="s">
        <v>33477</v>
      </c>
      <c r="D14163" t="s">
        <v>33476</v>
      </c>
      <c r="E14163"/>
      <c r="F14163"/>
      <c r="G14163"/>
      <c r="H14163"/>
      <c r="I14163"/>
      <c r="J14163"/>
      <c r="U14163" s="43"/>
      <c r="AE14163"/>
    </row>
    <row r="14164" spans="1:31">
      <c r="A14164">
        <v>33210</v>
      </c>
      <c r="B14164" t="s">
        <v>12494</v>
      </c>
      <c r="C14164" t="s">
        <v>33477</v>
      </c>
      <c r="D14164" t="s">
        <v>33476</v>
      </c>
      <c r="E14164"/>
      <c r="F14164"/>
      <c r="G14164"/>
      <c r="H14164"/>
      <c r="I14164"/>
      <c r="J14164"/>
      <c r="U14164" s="43"/>
      <c r="AE14164"/>
    </row>
    <row r="14165" spans="1:31">
      <c r="A14165">
        <v>33390</v>
      </c>
      <c r="B14165" t="s">
        <v>6568</v>
      </c>
      <c r="C14165" t="s">
        <v>33477</v>
      </c>
      <c r="D14165" t="s">
        <v>33481</v>
      </c>
      <c r="E14165"/>
      <c r="F14165"/>
      <c r="G14165"/>
      <c r="H14165"/>
      <c r="I14165"/>
      <c r="J14165"/>
      <c r="U14165" s="43"/>
      <c r="AE14165"/>
    </row>
    <row r="14166" spans="1:31">
      <c r="A14166">
        <v>33330</v>
      </c>
      <c r="B14166" t="s">
        <v>12495</v>
      </c>
      <c r="C14166" t="s">
        <v>33477</v>
      </c>
      <c r="D14166" t="s">
        <v>33476</v>
      </c>
      <c r="E14166"/>
      <c r="F14166"/>
      <c r="G14166"/>
      <c r="H14166"/>
      <c r="I14166"/>
      <c r="J14166"/>
      <c r="U14166" s="43"/>
      <c r="AE14166"/>
    </row>
    <row r="14167" spans="1:31">
      <c r="A14167">
        <v>33350</v>
      </c>
      <c r="B14167" t="s">
        <v>12496</v>
      </c>
      <c r="C14167" t="s">
        <v>33477</v>
      </c>
      <c r="D14167" t="s">
        <v>33476</v>
      </c>
      <c r="E14167"/>
      <c r="F14167"/>
      <c r="G14167"/>
      <c r="H14167"/>
      <c r="I14167"/>
      <c r="J14167"/>
      <c r="U14167" s="43"/>
      <c r="AE14167"/>
    </row>
    <row r="14168" spans="1:31">
      <c r="A14168">
        <v>33350</v>
      </c>
      <c r="B14168" t="s">
        <v>12497</v>
      </c>
      <c r="C14168" t="s">
        <v>33477</v>
      </c>
      <c r="D14168" t="s">
        <v>33476</v>
      </c>
      <c r="E14168"/>
      <c r="F14168"/>
      <c r="G14168"/>
      <c r="H14168"/>
      <c r="I14168"/>
      <c r="J14168"/>
      <c r="U14168" s="43"/>
      <c r="AE14168"/>
    </row>
    <row r="14169" spans="1:31">
      <c r="A14169">
        <v>33220</v>
      </c>
      <c r="B14169" t="s">
        <v>12498</v>
      </c>
      <c r="C14169" t="s">
        <v>33477</v>
      </c>
      <c r="D14169" t="s">
        <v>33476</v>
      </c>
      <c r="E14169"/>
      <c r="F14169"/>
      <c r="G14169"/>
      <c r="H14169"/>
      <c r="I14169"/>
      <c r="J14169"/>
      <c r="U14169" s="43"/>
      <c r="AE14169"/>
    </row>
    <row r="14170" spans="1:31">
      <c r="A14170">
        <v>33490</v>
      </c>
      <c r="B14170" t="s">
        <v>12499</v>
      </c>
      <c r="C14170" t="s">
        <v>33477</v>
      </c>
      <c r="D14170" t="s">
        <v>33476</v>
      </c>
      <c r="E14170"/>
      <c r="F14170"/>
      <c r="G14170"/>
      <c r="H14170"/>
      <c r="I14170"/>
      <c r="J14170"/>
      <c r="U14170" s="43"/>
      <c r="AE14170"/>
    </row>
    <row r="14171" spans="1:31">
      <c r="A14171">
        <v>33760</v>
      </c>
      <c r="B14171" t="s">
        <v>12500</v>
      </c>
      <c r="C14171" t="s">
        <v>33477</v>
      </c>
      <c r="D14171" t="s">
        <v>33476</v>
      </c>
      <c r="E14171"/>
      <c r="F14171"/>
      <c r="G14171"/>
      <c r="H14171"/>
      <c r="I14171"/>
      <c r="J14171"/>
      <c r="U14171" s="43"/>
      <c r="AE14171"/>
    </row>
    <row r="14172" spans="1:31">
      <c r="A14172">
        <v>33210</v>
      </c>
      <c r="B14172" t="s">
        <v>12501</v>
      </c>
      <c r="C14172" t="s">
        <v>33477</v>
      </c>
      <c r="D14172" t="s">
        <v>33476</v>
      </c>
      <c r="E14172"/>
      <c r="F14172"/>
      <c r="G14172"/>
      <c r="H14172"/>
      <c r="I14172"/>
      <c r="J14172"/>
      <c r="U14172" s="43"/>
      <c r="AE14172"/>
    </row>
    <row r="14173" spans="1:31">
      <c r="A14173">
        <v>33750</v>
      </c>
      <c r="B14173" t="s">
        <v>12502</v>
      </c>
      <c r="C14173" t="s">
        <v>33477</v>
      </c>
      <c r="D14173" t="s">
        <v>33482</v>
      </c>
      <c r="E14173"/>
      <c r="F14173"/>
      <c r="G14173"/>
      <c r="H14173"/>
      <c r="I14173"/>
      <c r="J14173"/>
      <c r="U14173" s="43"/>
      <c r="AE14173"/>
    </row>
    <row r="14174" spans="1:31">
      <c r="A14174">
        <v>33220</v>
      </c>
      <c r="B14174" t="s">
        <v>12503</v>
      </c>
      <c r="C14174" t="s">
        <v>33477</v>
      </c>
      <c r="D14174" t="s">
        <v>33476</v>
      </c>
      <c r="E14174"/>
      <c r="F14174"/>
      <c r="G14174"/>
      <c r="H14174"/>
      <c r="I14174"/>
      <c r="J14174"/>
      <c r="U14174" s="43"/>
      <c r="AE14174"/>
    </row>
    <row r="14175" spans="1:31">
      <c r="A14175">
        <v>33350</v>
      </c>
      <c r="B14175" t="s">
        <v>4382</v>
      </c>
      <c r="C14175" t="s">
        <v>33477</v>
      </c>
      <c r="D14175" t="s">
        <v>33476</v>
      </c>
      <c r="E14175"/>
      <c r="F14175"/>
      <c r="G14175"/>
      <c r="H14175"/>
      <c r="I14175"/>
      <c r="J14175"/>
      <c r="U14175" s="43"/>
      <c r="AE14175"/>
    </row>
    <row r="14176" spans="1:31">
      <c r="A14176">
        <v>33240</v>
      </c>
      <c r="B14176" t="s">
        <v>12504</v>
      </c>
      <c r="C14176" t="s">
        <v>33477</v>
      </c>
      <c r="D14176" t="s">
        <v>33476</v>
      </c>
      <c r="E14176"/>
      <c r="F14176"/>
      <c r="G14176"/>
      <c r="H14176"/>
      <c r="I14176"/>
      <c r="J14176"/>
      <c r="U14176" s="43"/>
      <c r="AE14176"/>
    </row>
    <row r="14177" spans="1:31">
      <c r="A14177">
        <v>33250</v>
      </c>
      <c r="B14177" t="s">
        <v>2048</v>
      </c>
      <c r="C14177" t="s">
        <v>33477</v>
      </c>
      <c r="D14177" t="s">
        <v>33481</v>
      </c>
      <c r="E14177"/>
      <c r="F14177"/>
      <c r="G14177"/>
      <c r="H14177"/>
      <c r="I14177"/>
      <c r="J14177"/>
      <c r="U14177" s="43"/>
      <c r="AE14177"/>
    </row>
    <row r="14178" spans="1:31">
      <c r="A14178">
        <v>33660</v>
      </c>
      <c r="B14178" t="s">
        <v>12505</v>
      </c>
      <c r="C14178" t="s">
        <v>33477</v>
      </c>
      <c r="D14178" t="s">
        <v>33476</v>
      </c>
      <c r="E14178"/>
      <c r="F14178"/>
      <c r="G14178"/>
      <c r="H14178"/>
      <c r="I14178"/>
      <c r="J14178"/>
      <c r="U14178" s="43"/>
      <c r="AE14178"/>
    </row>
    <row r="14179" spans="1:31">
      <c r="A14179">
        <v>33920</v>
      </c>
      <c r="B14179" t="s">
        <v>12506</v>
      </c>
      <c r="C14179" t="s">
        <v>33477</v>
      </c>
      <c r="D14179" t="s">
        <v>33481</v>
      </c>
      <c r="E14179"/>
      <c r="F14179"/>
      <c r="G14179"/>
      <c r="H14179"/>
      <c r="I14179"/>
      <c r="J14179"/>
      <c r="U14179" s="43"/>
      <c r="AE14179"/>
    </row>
    <row r="14180" spans="1:31">
      <c r="A14180">
        <v>33650</v>
      </c>
      <c r="B14180" t="s">
        <v>12507</v>
      </c>
      <c r="C14180" t="s">
        <v>33477</v>
      </c>
      <c r="D14180" t="e">
        <v>#N/A</v>
      </c>
      <c r="E14180"/>
      <c r="F14180"/>
      <c r="G14180"/>
      <c r="H14180"/>
      <c r="I14180"/>
      <c r="J14180"/>
      <c r="U14180" s="43"/>
      <c r="AE14180"/>
    </row>
    <row r="14181" spans="1:31">
      <c r="A14181">
        <v>33710</v>
      </c>
      <c r="B14181" t="s">
        <v>12508</v>
      </c>
      <c r="C14181" t="s">
        <v>33477</v>
      </c>
      <c r="D14181" t="e">
        <v>#N/A</v>
      </c>
      <c r="E14181"/>
      <c r="F14181"/>
      <c r="G14181"/>
      <c r="H14181"/>
      <c r="I14181"/>
      <c r="J14181"/>
      <c r="U14181" s="43"/>
      <c r="AE14181"/>
    </row>
    <row r="14182" spans="1:31">
      <c r="A14182">
        <v>33180</v>
      </c>
      <c r="B14182" t="s">
        <v>12509</v>
      </c>
      <c r="C14182" t="s">
        <v>33477</v>
      </c>
      <c r="D14182" t="e">
        <v>#N/A</v>
      </c>
      <c r="E14182"/>
      <c r="F14182"/>
      <c r="G14182"/>
      <c r="H14182"/>
      <c r="I14182"/>
      <c r="J14182"/>
      <c r="U14182" s="43"/>
      <c r="AE14182"/>
    </row>
    <row r="14183" spans="1:31">
      <c r="A14183">
        <v>33390</v>
      </c>
      <c r="B14183" t="s">
        <v>12510</v>
      </c>
      <c r="C14183" t="s">
        <v>33477</v>
      </c>
      <c r="D14183" t="s">
        <v>33481</v>
      </c>
      <c r="E14183"/>
      <c r="F14183"/>
      <c r="G14183"/>
      <c r="H14183"/>
      <c r="I14183"/>
      <c r="J14183"/>
      <c r="U14183" s="43"/>
      <c r="AE14183"/>
    </row>
    <row r="14184" spans="1:31">
      <c r="A14184">
        <v>33660</v>
      </c>
      <c r="B14184" t="s">
        <v>12511</v>
      </c>
      <c r="C14184" t="s">
        <v>33477</v>
      </c>
      <c r="D14184" t="s">
        <v>33476</v>
      </c>
      <c r="E14184"/>
      <c r="F14184"/>
      <c r="G14184"/>
      <c r="H14184"/>
      <c r="I14184"/>
      <c r="J14184"/>
      <c r="U14184" s="43"/>
      <c r="AE14184"/>
    </row>
    <row r="14185" spans="1:31">
      <c r="A14185">
        <v>33190</v>
      </c>
      <c r="B14185" t="s">
        <v>12512</v>
      </c>
      <c r="C14185" t="s">
        <v>33477</v>
      </c>
      <c r="D14185" t="s">
        <v>33476</v>
      </c>
      <c r="E14185"/>
      <c r="F14185"/>
      <c r="G14185"/>
      <c r="H14185"/>
      <c r="I14185"/>
      <c r="J14185"/>
      <c r="U14185" s="43"/>
      <c r="AE14185"/>
    </row>
    <row r="14186" spans="1:31">
      <c r="A14186">
        <v>33330</v>
      </c>
      <c r="B14186" t="s">
        <v>12513</v>
      </c>
      <c r="C14186" t="s">
        <v>33477</v>
      </c>
      <c r="D14186" t="s">
        <v>33476</v>
      </c>
      <c r="E14186"/>
      <c r="F14186"/>
      <c r="G14186"/>
      <c r="H14186"/>
      <c r="I14186"/>
      <c r="J14186"/>
      <c r="U14186" s="43"/>
      <c r="AE14186"/>
    </row>
    <row r="14187" spans="1:31">
      <c r="A14187">
        <v>33580</v>
      </c>
      <c r="B14187" t="s">
        <v>12514</v>
      </c>
      <c r="C14187" t="s">
        <v>33477</v>
      </c>
      <c r="D14187" t="s">
        <v>33482</v>
      </c>
      <c r="E14187"/>
      <c r="F14187"/>
      <c r="G14187"/>
      <c r="H14187"/>
      <c r="I14187"/>
      <c r="J14187"/>
      <c r="U14187" s="43"/>
      <c r="AE14187"/>
    </row>
    <row r="14188" spans="1:31">
      <c r="A14188">
        <v>33540</v>
      </c>
      <c r="B14188" t="s">
        <v>12515</v>
      </c>
      <c r="C14188" t="s">
        <v>33477</v>
      </c>
      <c r="D14188" t="s">
        <v>33482</v>
      </c>
      <c r="E14188"/>
      <c r="F14188"/>
      <c r="G14188"/>
      <c r="H14188"/>
      <c r="I14188"/>
      <c r="J14188"/>
      <c r="U14188" s="43"/>
      <c r="AE14188"/>
    </row>
    <row r="14189" spans="1:31">
      <c r="A14189">
        <v>33450</v>
      </c>
      <c r="B14189" t="s">
        <v>12516</v>
      </c>
      <c r="C14189" t="s">
        <v>33477</v>
      </c>
      <c r="D14189" t="e">
        <v>#N/A</v>
      </c>
      <c r="E14189"/>
      <c r="F14189"/>
      <c r="G14189"/>
      <c r="H14189"/>
      <c r="I14189"/>
      <c r="J14189"/>
      <c r="U14189" s="43"/>
      <c r="AE14189"/>
    </row>
    <row r="14190" spans="1:31">
      <c r="A14190">
        <v>33113</v>
      </c>
      <c r="B14190" t="s">
        <v>6297</v>
      </c>
      <c r="C14190" t="s">
        <v>33477</v>
      </c>
      <c r="D14190" t="s">
        <v>33482</v>
      </c>
      <c r="E14190"/>
      <c r="F14190"/>
      <c r="G14190"/>
      <c r="H14190"/>
      <c r="I14190"/>
      <c r="J14190"/>
      <c r="U14190" s="43"/>
      <c r="AE14190"/>
    </row>
    <row r="14191" spans="1:31">
      <c r="A14191">
        <v>33350</v>
      </c>
      <c r="B14191" t="s">
        <v>12517</v>
      </c>
      <c r="C14191" t="s">
        <v>33477</v>
      </c>
      <c r="D14191" t="s">
        <v>33476</v>
      </c>
      <c r="E14191"/>
      <c r="F14191"/>
      <c r="G14191"/>
      <c r="H14191"/>
      <c r="I14191"/>
      <c r="J14191"/>
      <c r="U14191" s="43"/>
      <c r="AE14191"/>
    </row>
    <row r="14192" spans="1:31">
      <c r="A14192">
        <v>33710</v>
      </c>
      <c r="B14192" t="s">
        <v>12518</v>
      </c>
      <c r="C14192" t="s">
        <v>33477</v>
      </c>
      <c r="D14192" t="e">
        <v>#N/A</v>
      </c>
      <c r="E14192"/>
      <c r="F14192"/>
      <c r="G14192"/>
      <c r="H14192"/>
      <c r="I14192"/>
      <c r="J14192"/>
      <c r="U14192" s="43"/>
      <c r="AE14192"/>
    </row>
    <row r="14193" spans="1:31">
      <c r="A14193">
        <v>33440</v>
      </c>
      <c r="B14193" t="s">
        <v>12519</v>
      </c>
      <c r="C14193" t="s">
        <v>33477</v>
      </c>
      <c r="D14193" t="e">
        <v>#N/A</v>
      </c>
      <c r="E14193"/>
      <c r="F14193"/>
      <c r="G14193"/>
      <c r="H14193"/>
      <c r="I14193"/>
      <c r="J14193"/>
      <c r="U14193" s="43"/>
      <c r="AE14193"/>
    </row>
    <row r="14194" spans="1:31">
      <c r="A14194">
        <v>33420</v>
      </c>
      <c r="B14194" t="s">
        <v>12520</v>
      </c>
      <c r="C14194" t="s">
        <v>33477</v>
      </c>
      <c r="D14194" t="s">
        <v>33476</v>
      </c>
      <c r="E14194"/>
      <c r="F14194"/>
      <c r="G14194"/>
      <c r="H14194"/>
      <c r="I14194"/>
      <c r="J14194"/>
      <c r="U14194" s="43"/>
      <c r="AE14194"/>
    </row>
    <row r="14195" spans="1:31">
      <c r="A14195">
        <v>33920</v>
      </c>
      <c r="B14195" t="s">
        <v>12521</v>
      </c>
      <c r="C14195" t="s">
        <v>33477</v>
      </c>
      <c r="D14195" t="s">
        <v>33481</v>
      </c>
      <c r="E14195"/>
      <c r="F14195"/>
      <c r="G14195"/>
      <c r="H14195"/>
      <c r="I14195"/>
      <c r="J14195"/>
      <c r="U14195" s="43"/>
      <c r="AE14195"/>
    </row>
    <row r="14196" spans="1:31">
      <c r="A14196">
        <v>33590</v>
      </c>
      <c r="B14196" t="s">
        <v>12522</v>
      </c>
      <c r="C14196" t="s">
        <v>33477</v>
      </c>
      <c r="D14196" t="e">
        <v>#N/A</v>
      </c>
      <c r="E14196"/>
      <c r="F14196"/>
      <c r="G14196"/>
      <c r="H14196"/>
      <c r="I14196"/>
      <c r="J14196"/>
      <c r="U14196" s="43"/>
      <c r="AE14196"/>
    </row>
    <row r="14197" spans="1:31">
      <c r="A14197">
        <v>33580</v>
      </c>
      <c r="B14197" t="s">
        <v>12523</v>
      </c>
      <c r="C14197" t="s">
        <v>33477</v>
      </c>
      <c r="D14197" t="s">
        <v>33482</v>
      </c>
      <c r="E14197"/>
      <c r="F14197"/>
      <c r="G14197"/>
      <c r="H14197"/>
      <c r="I14197"/>
      <c r="J14197"/>
      <c r="U14197" s="43"/>
      <c r="AE14197"/>
    </row>
    <row r="14198" spans="1:31">
      <c r="A14198">
        <v>33920</v>
      </c>
      <c r="B14198" t="s">
        <v>12524</v>
      </c>
      <c r="C14198" t="s">
        <v>33477</v>
      </c>
      <c r="D14198" t="s">
        <v>33481</v>
      </c>
      <c r="E14198"/>
      <c r="F14198"/>
      <c r="G14198"/>
      <c r="H14198"/>
      <c r="I14198"/>
      <c r="J14198"/>
      <c r="U14198" s="43"/>
      <c r="AE14198"/>
    </row>
    <row r="14199" spans="1:31">
      <c r="A14199">
        <v>33340</v>
      </c>
      <c r="B14199" t="s">
        <v>12525</v>
      </c>
      <c r="C14199" t="s">
        <v>33477</v>
      </c>
      <c r="D14199" t="s">
        <v>33481</v>
      </c>
      <c r="E14199"/>
      <c r="F14199"/>
      <c r="G14199"/>
      <c r="H14199"/>
      <c r="I14199"/>
      <c r="J14199"/>
      <c r="U14199" s="43"/>
      <c r="AE14199"/>
    </row>
    <row r="14200" spans="1:31">
      <c r="A14200">
        <v>33160</v>
      </c>
      <c r="B14200" t="s">
        <v>12526</v>
      </c>
      <c r="C14200" t="s">
        <v>33477</v>
      </c>
      <c r="D14200" t="s">
        <v>33482</v>
      </c>
      <c r="E14200"/>
      <c r="F14200"/>
      <c r="G14200"/>
      <c r="H14200"/>
      <c r="I14200"/>
      <c r="J14200"/>
      <c r="U14200" s="43"/>
      <c r="AE14200"/>
    </row>
    <row r="14201" spans="1:31">
      <c r="A14201">
        <v>33370</v>
      </c>
      <c r="B14201" t="s">
        <v>12527</v>
      </c>
      <c r="C14201" t="s">
        <v>33477</v>
      </c>
      <c r="D14201" t="s">
        <v>33476</v>
      </c>
      <c r="E14201"/>
      <c r="F14201"/>
      <c r="G14201"/>
      <c r="H14201"/>
      <c r="I14201"/>
      <c r="J14201"/>
      <c r="U14201" s="43"/>
      <c r="AE14201"/>
    </row>
    <row r="14202" spans="1:31">
      <c r="A14202">
        <v>33770</v>
      </c>
      <c r="B14202" t="s">
        <v>12528</v>
      </c>
      <c r="C14202" t="s">
        <v>33477</v>
      </c>
      <c r="D14202" t="s">
        <v>33482</v>
      </c>
      <c r="E14202"/>
      <c r="F14202"/>
      <c r="G14202"/>
      <c r="H14202"/>
      <c r="I14202"/>
      <c r="J14202"/>
      <c r="U14202" s="43"/>
      <c r="AE14202"/>
    </row>
    <row r="14203" spans="1:31">
      <c r="A14203">
        <v>33350</v>
      </c>
      <c r="B14203" t="s">
        <v>12529</v>
      </c>
      <c r="C14203" t="s">
        <v>33477</v>
      </c>
      <c r="D14203" t="s">
        <v>33476</v>
      </c>
      <c r="E14203"/>
      <c r="F14203"/>
      <c r="G14203"/>
      <c r="H14203"/>
      <c r="I14203"/>
      <c r="J14203"/>
      <c r="U14203" s="43"/>
      <c r="AE14203"/>
    </row>
    <row r="14204" spans="1:31">
      <c r="A14204">
        <v>33710</v>
      </c>
      <c r="B14204" t="s">
        <v>12530</v>
      </c>
      <c r="C14204" t="s">
        <v>33477</v>
      </c>
      <c r="D14204" t="e">
        <v>#N/A</v>
      </c>
      <c r="E14204"/>
      <c r="F14204"/>
      <c r="G14204"/>
      <c r="H14204"/>
      <c r="I14204"/>
      <c r="J14204"/>
      <c r="U14204" s="43"/>
      <c r="AE14204"/>
    </row>
    <row r="14205" spans="1:31">
      <c r="A14205">
        <v>33650</v>
      </c>
      <c r="B14205" t="s">
        <v>12531</v>
      </c>
      <c r="C14205" t="s">
        <v>33477</v>
      </c>
      <c r="D14205" t="e">
        <v>#N/A</v>
      </c>
      <c r="E14205"/>
      <c r="F14205"/>
      <c r="G14205"/>
      <c r="H14205"/>
      <c r="I14205"/>
      <c r="J14205"/>
      <c r="U14205" s="43"/>
      <c r="AE14205"/>
    </row>
    <row r="14206" spans="1:31">
      <c r="A14206">
        <v>33920</v>
      </c>
      <c r="B14206" t="s">
        <v>12532</v>
      </c>
      <c r="C14206" t="s">
        <v>33477</v>
      </c>
      <c r="D14206" t="s">
        <v>33481</v>
      </c>
      <c r="E14206"/>
      <c r="F14206"/>
      <c r="G14206"/>
      <c r="H14206"/>
      <c r="I14206"/>
      <c r="J14206"/>
      <c r="U14206" s="43"/>
      <c r="AE14206"/>
    </row>
    <row r="14207" spans="1:31">
      <c r="A14207">
        <v>33680</v>
      </c>
      <c r="B14207" t="s">
        <v>12533</v>
      </c>
      <c r="C14207" t="s">
        <v>33477</v>
      </c>
      <c r="D14207" t="s">
        <v>33482</v>
      </c>
      <c r="E14207"/>
      <c r="F14207"/>
      <c r="G14207"/>
      <c r="H14207"/>
      <c r="I14207"/>
      <c r="J14207"/>
      <c r="U14207" s="43"/>
      <c r="AE14207"/>
    </row>
    <row r="14208" spans="1:31">
      <c r="A14208">
        <v>33210</v>
      </c>
      <c r="B14208" t="s">
        <v>12534</v>
      </c>
      <c r="C14208" t="s">
        <v>33477</v>
      </c>
      <c r="D14208" t="s">
        <v>33476</v>
      </c>
      <c r="E14208"/>
      <c r="F14208"/>
      <c r="G14208"/>
      <c r="H14208"/>
      <c r="I14208"/>
      <c r="J14208"/>
      <c r="U14208" s="43"/>
      <c r="AE14208"/>
    </row>
    <row r="14209" spans="1:31">
      <c r="A14209">
        <v>33670</v>
      </c>
      <c r="B14209" t="s">
        <v>12535</v>
      </c>
      <c r="C14209" t="s">
        <v>33477</v>
      </c>
      <c r="D14209" t="s">
        <v>33482</v>
      </c>
      <c r="E14209"/>
      <c r="F14209"/>
      <c r="G14209"/>
      <c r="H14209"/>
      <c r="I14209"/>
      <c r="J14209"/>
      <c r="U14209" s="43"/>
      <c r="AE14209"/>
    </row>
    <row r="14210" spans="1:31">
      <c r="A14210">
        <v>33540</v>
      </c>
      <c r="B14210" t="s">
        <v>12536</v>
      </c>
      <c r="C14210" t="s">
        <v>33477</v>
      </c>
      <c r="D14210" t="s">
        <v>33482</v>
      </c>
      <c r="E14210"/>
      <c r="F14210"/>
      <c r="G14210"/>
      <c r="H14210"/>
      <c r="I14210"/>
      <c r="J14210"/>
      <c r="U14210" s="43"/>
      <c r="AE14210"/>
    </row>
    <row r="14211" spans="1:31">
      <c r="A14211">
        <v>33430</v>
      </c>
      <c r="B14211" t="s">
        <v>12050</v>
      </c>
      <c r="C14211" t="s">
        <v>33477</v>
      </c>
      <c r="D14211" t="s">
        <v>33476</v>
      </c>
      <c r="E14211"/>
      <c r="F14211"/>
      <c r="G14211"/>
      <c r="H14211"/>
      <c r="I14211"/>
      <c r="J14211"/>
      <c r="U14211" s="43"/>
      <c r="AE14211"/>
    </row>
    <row r="14212" spans="1:31">
      <c r="A14212">
        <v>33124</v>
      </c>
      <c r="B14212" t="s">
        <v>4402</v>
      </c>
      <c r="C14212" t="s">
        <v>33477</v>
      </c>
      <c r="D14212" t="s">
        <v>33476</v>
      </c>
      <c r="E14212"/>
      <c r="F14212"/>
      <c r="G14212"/>
      <c r="H14212"/>
      <c r="I14212"/>
      <c r="J14212"/>
      <c r="U14212" s="43"/>
      <c r="AE14212"/>
    </row>
    <row r="14213" spans="1:31">
      <c r="A14213">
        <v>33910</v>
      </c>
      <c r="B14213" t="s">
        <v>12537</v>
      </c>
      <c r="C14213" t="s">
        <v>33477</v>
      </c>
      <c r="D14213" t="s">
        <v>33476</v>
      </c>
      <c r="E14213"/>
      <c r="F14213"/>
      <c r="G14213"/>
      <c r="H14213"/>
      <c r="I14213"/>
      <c r="J14213"/>
      <c r="U14213" s="43"/>
      <c r="AE14213"/>
    </row>
    <row r="14214" spans="1:31">
      <c r="A14214">
        <v>33490</v>
      </c>
      <c r="B14214" t="s">
        <v>12538</v>
      </c>
      <c r="C14214" t="s">
        <v>33477</v>
      </c>
      <c r="D14214" t="s">
        <v>33476</v>
      </c>
      <c r="E14214"/>
      <c r="F14214"/>
      <c r="G14214"/>
      <c r="H14214"/>
      <c r="I14214"/>
      <c r="J14214"/>
      <c r="U14214" s="43"/>
      <c r="AE14214"/>
    </row>
    <row r="14215" spans="1:31">
      <c r="A14215">
        <v>33690</v>
      </c>
      <c r="B14215" t="s">
        <v>12539</v>
      </c>
      <c r="C14215" t="s">
        <v>33477</v>
      </c>
      <c r="D14215" t="s">
        <v>33476</v>
      </c>
      <c r="E14215"/>
      <c r="F14215"/>
      <c r="G14215"/>
      <c r="H14215"/>
      <c r="I14215"/>
      <c r="J14215"/>
      <c r="U14215" s="43"/>
      <c r="AE14215"/>
    </row>
    <row r="14216" spans="1:31">
      <c r="A14216">
        <v>33690</v>
      </c>
      <c r="B14216" t="s">
        <v>12540</v>
      </c>
      <c r="C14216" t="s">
        <v>33477</v>
      </c>
      <c r="D14216" t="s">
        <v>33476</v>
      </c>
      <c r="E14216"/>
      <c r="F14216"/>
      <c r="G14216"/>
      <c r="H14216"/>
      <c r="I14216"/>
      <c r="J14216"/>
      <c r="U14216" s="43"/>
      <c r="AE14216"/>
    </row>
    <row r="14217" spans="1:31">
      <c r="A14217">
        <v>33690</v>
      </c>
      <c r="B14217" t="s">
        <v>12541</v>
      </c>
      <c r="C14217" t="s">
        <v>33477</v>
      </c>
      <c r="D14217" t="s">
        <v>33476</v>
      </c>
      <c r="E14217"/>
      <c r="F14217"/>
      <c r="G14217"/>
      <c r="H14217"/>
      <c r="I14217"/>
      <c r="J14217"/>
      <c r="U14217" s="43"/>
      <c r="AE14217"/>
    </row>
    <row r="14218" spans="1:31">
      <c r="A14218">
        <v>33780</v>
      </c>
      <c r="B14218" t="s">
        <v>12542</v>
      </c>
      <c r="C14218" t="s">
        <v>33477</v>
      </c>
      <c r="D14218" t="e">
        <v>#N/A</v>
      </c>
      <c r="E14218"/>
      <c r="F14218"/>
      <c r="G14218"/>
      <c r="H14218"/>
      <c r="I14218"/>
      <c r="J14218"/>
      <c r="U14218" s="43"/>
      <c r="AE14218"/>
    </row>
    <row r="14219" spans="1:31">
      <c r="A14219">
        <v>33760</v>
      </c>
      <c r="B14219" t="s">
        <v>12543</v>
      </c>
      <c r="C14219" t="s">
        <v>33477</v>
      </c>
      <c r="D14219" t="s">
        <v>33476</v>
      </c>
      <c r="E14219"/>
      <c r="F14219"/>
      <c r="G14219"/>
      <c r="H14219"/>
      <c r="I14219"/>
      <c r="J14219"/>
      <c r="U14219" s="43"/>
      <c r="AE14219"/>
    </row>
    <row r="14220" spans="1:31">
      <c r="A14220">
        <v>33790</v>
      </c>
      <c r="B14220" t="s">
        <v>12544</v>
      </c>
      <c r="C14220" t="s">
        <v>33477</v>
      </c>
      <c r="D14220" t="s">
        <v>33476</v>
      </c>
      <c r="E14220"/>
      <c r="F14220"/>
      <c r="G14220"/>
      <c r="H14220"/>
      <c r="I14220"/>
      <c r="J14220"/>
      <c r="U14220" s="43"/>
      <c r="AE14220"/>
    </row>
    <row r="14221" spans="1:31">
      <c r="A14221">
        <v>33460</v>
      </c>
      <c r="B14221" t="s">
        <v>12545</v>
      </c>
      <c r="C14221" t="s">
        <v>33477</v>
      </c>
      <c r="D14221" t="s">
        <v>33481</v>
      </c>
      <c r="E14221"/>
      <c r="F14221"/>
      <c r="G14221"/>
      <c r="H14221"/>
      <c r="I14221"/>
      <c r="J14221"/>
      <c r="U14221" s="43"/>
      <c r="AE14221"/>
    </row>
    <row r="14222" spans="1:31">
      <c r="A14222">
        <v>33550</v>
      </c>
      <c r="B14222" t="s">
        <v>12546</v>
      </c>
      <c r="C14222" t="s">
        <v>33477</v>
      </c>
      <c r="D14222" t="s">
        <v>33482</v>
      </c>
      <c r="E14222"/>
      <c r="F14222"/>
      <c r="G14222"/>
      <c r="H14222"/>
      <c r="I14222"/>
      <c r="J14222"/>
      <c r="U14222" s="43"/>
      <c r="AE14222"/>
    </row>
    <row r="14223" spans="1:31">
      <c r="A14223">
        <v>33320</v>
      </c>
      <c r="B14223" t="s">
        <v>12547</v>
      </c>
      <c r="C14223" t="s">
        <v>33477</v>
      </c>
      <c r="D14223" t="e">
        <v>#N/A</v>
      </c>
      <c r="E14223"/>
      <c r="F14223"/>
      <c r="G14223"/>
      <c r="H14223"/>
      <c r="I14223"/>
      <c r="J14223"/>
      <c r="U14223" s="43"/>
      <c r="AE14223"/>
    </row>
    <row r="14224" spans="1:31">
      <c r="A14224">
        <v>33580</v>
      </c>
      <c r="B14224" t="s">
        <v>12548</v>
      </c>
      <c r="C14224" t="s">
        <v>33477</v>
      </c>
      <c r="D14224" t="s">
        <v>33482</v>
      </c>
      <c r="E14224"/>
      <c r="F14224"/>
      <c r="G14224"/>
      <c r="H14224"/>
      <c r="I14224"/>
      <c r="J14224"/>
      <c r="U14224" s="43"/>
      <c r="AE14224"/>
    </row>
    <row r="14225" spans="1:31">
      <c r="A14225">
        <v>33590</v>
      </c>
      <c r="B14225" t="s">
        <v>12549</v>
      </c>
      <c r="C14225" t="s">
        <v>33477</v>
      </c>
      <c r="D14225" t="e">
        <v>#N/A</v>
      </c>
      <c r="E14225"/>
      <c r="F14225"/>
      <c r="G14225"/>
      <c r="H14225"/>
      <c r="I14225"/>
      <c r="J14225"/>
      <c r="U14225" s="43"/>
      <c r="AE14225"/>
    </row>
    <row r="14226" spans="1:31">
      <c r="A14226">
        <v>33400</v>
      </c>
      <c r="B14226" t="s">
        <v>12550</v>
      </c>
      <c r="C14226" t="s">
        <v>33477</v>
      </c>
      <c r="D14226" t="e">
        <v>#N/A</v>
      </c>
      <c r="E14226"/>
      <c r="F14226"/>
      <c r="G14226"/>
      <c r="H14226"/>
      <c r="I14226"/>
      <c r="J14226"/>
      <c r="U14226" s="43"/>
      <c r="AE14226"/>
    </row>
    <row r="14227" spans="1:31">
      <c r="A14227">
        <v>33760</v>
      </c>
      <c r="B14227" t="s">
        <v>12551</v>
      </c>
      <c r="C14227" t="s">
        <v>33477</v>
      </c>
      <c r="D14227" t="s">
        <v>33476</v>
      </c>
      <c r="E14227"/>
      <c r="F14227"/>
      <c r="G14227"/>
      <c r="H14227"/>
      <c r="I14227"/>
      <c r="J14227"/>
      <c r="U14227" s="43"/>
      <c r="AE14227"/>
    </row>
    <row r="14228" spans="1:31">
      <c r="A14228">
        <v>33240</v>
      </c>
      <c r="B14228" t="s">
        <v>12552</v>
      </c>
      <c r="C14228" t="s">
        <v>33477</v>
      </c>
      <c r="D14228" t="s">
        <v>33476</v>
      </c>
      <c r="E14228"/>
      <c r="F14228"/>
      <c r="G14228"/>
      <c r="H14228"/>
      <c r="I14228"/>
      <c r="J14228"/>
      <c r="U14228" s="43"/>
      <c r="AE14228"/>
    </row>
    <row r="14229" spans="1:31">
      <c r="A14229">
        <v>33710</v>
      </c>
      <c r="B14229" t="s">
        <v>12553</v>
      </c>
      <c r="C14229" t="s">
        <v>33477</v>
      </c>
      <c r="D14229" t="e">
        <v>#N/A</v>
      </c>
      <c r="E14229"/>
      <c r="F14229"/>
      <c r="G14229"/>
      <c r="H14229"/>
      <c r="I14229"/>
      <c r="J14229"/>
      <c r="U14229" s="43"/>
      <c r="AE14229"/>
    </row>
    <row r="14230" spans="1:31">
      <c r="A14230">
        <v>33570</v>
      </c>
      <c r="B14230" t="s">
        <v>12554</v>
      </c>
      <c r="C14230" t="s">
        <v>33477</v>
      </c>
      <c r="D14230" t="s">
        <v>33476</v>
      </c>
      <c r="E14230"/>
      <c r="F14230"/>
      <c r="G14230"/>
      <c r="H14230"/>
      <c r="I14230"/>
      <c r="J14230"/>
      <c r="U14230" s="43"/>
      <c r="AE14230"/>
    </row>
    <row r="14231" spans="1:31">
      <c r="A14231">
        <v>33470</v>
      </c>
      <c r="B14231" t="s">
        <v>12555</v>
      </c>
      <c r="C14231" t="s">
        <v>33477</v>
      </c>
      <c r="D14231" t="e">
        <v>#N/A</v>
      </c>
      <c r="E14231"/>
      <c r="F14231"/>
      <c r="G14231"/>
      <c r="H14231"/>
      <c r="I14231"/>
      <c r="J14231"/>
      <c r="U14231" s="43"/>
      <c r="AE14231"/>
    </row>
    <row r="14232" spans="1:31">
      <c r="A14232">
        <v>33680</v>
      </c>
      <c r="B14232" t="s">
        <v>12556</v>
      </c>
      <c r="C14232" t="s">
        <v>33477</v>
      </c>
      <c r="D14232" t="s">
        <v>33482</v>
      </c>
      <c r="E14232"/>
      <c r="F14232"/>
      <c r="G14232"/>
      <c r="H14232"/>
      <c r="I14232"/>
      <c r="J14232"/>
      <c r="U14232" s="43"/>
      <c r="AE14232"/>
    </row>
    <row r="14233" spans="1:31">
      <c r="A14233">
        <v>33115</v>
      </c>
      <c r="B14233" t="s">
        <v>12557</v>
      </c>
      <c r="C14233" t="s">
        <v>33477</v>
      </c>
      <c r="D14233" t="e">
        <v>#N/A</v>
      </c>
      <c r="E14233"/>
      <c r="F14233"/>
      <c r="G14233"/>
      <c r="H14233"/>
      <c r="I14233"/>
      <c r="J14233"/>
      <c r="U14233" s="43"/>
      <c r="AE14233"/>
    </row>
    <row r="14234" spans="1:31">
      <c r="A14234">
        <v>33115</v>
      </c>
      <c r="B14234" t="s">
        <v>12557</v>
      </c>
      <c r="C14234" t="s">
        <v>33477</v>
      </c>
      <c r="D14234" t="e">
        <v>#N/A</v>
      </c>
      <c r="E14234"/>
      <c r="F14234"/>
      <c r="G14234"/>
      <c r="H14234"/>
      <c r="I14234"/>
      <c r="J14234"/>
      <c r="U14234" s="43"/>
      <c r="AE14234"/>
    </row>
    <row r="14235" spans="1:31">
      <c r="A14235">
        <v>33260</v>
      </c>
      <c r="B14235" t="s">
        <v>12557</v>
      </c>
      <c r="C14235" t="s">
        <v>33477</v>
      </c>
      <c r="D14235" t="e">
        <v>#N/A</v>
      </c>
      <c r="E14235"/>
      <c r="F14235"/>
      <c r="G14235"/>
      <c r="H14235"/>
      <c r="I14235"/>
      <c r="J14235"/>
      <c r="U14235" s="43"/>
      <c r="AE14235"/>
    </row>
    <row r="14236" spans="1:31">
      <c r="A14236">
        <v>33260</v>
      </c>
      <c r="B14236" t="s">
        <v>12557</v>
      </c>
      <c r="C14236" t="s">
        <v>33477</v>
      </c>
      <c r="D14236" t="e">
        <v>#N/A</v>
      </c>
      <c r="E14236"/>
      <c r="F14236"/>
      <c r="G14236"/>
      <c r="H14236"/>
      <c r="I14236"/>
      <c r="J14236"/>
      <c r="U14236" s="43"/>
      <c r="AE14236"/>
    </row>
    <row r="14237" spans="1:31">
      <c r="A14237">
        <v>33710</v>
      </c>
      <c r="B14237" t="s">
        <v>12558</v>
      </c>
      <c r="C14237" t="s">
        <v>33477</v>
      </c>
      <c r="D14237" t="e">
        <v>#N/A</v>
      </c>
      <c r="E14237"/>
      <c r="F14237"/>
      <c r="G14237"/>
      <c r="H14237"/>
      <c r="I14237"/>
      <c r="J14237"/>
      <c r="U14237" s="43"/>
      <c r="AE14237"/>
    </row>
    <row r="14238" spans="1:31">
      <c r="A14238">
        <v>33420</v>
      </c>
      <c r="B14238" t="s">
        <v>12559</v>
      </c>
      <c r="C14238" t="s">
        <v>33477</v>
      </c>
      <c r="D14238" t="s">
        <v>33476</v>
      </c>
      <c r="E14238"/>
      <c r="F14238"/>
      <c r="G14238"/>
      <c r="H14238"/>
      <c r="I14238"/>
      <c r="J14238"/>
      <c r="U14238" s="43"/>
      <c r="AE14238"/>
    </row>
    <row r="14239" spans="1:31">
      <c r="A14239">
        <v>33620</v>
      </c>
      <c r="B14239" t="s">
        <v>12560</v>
      </c>
      <c r="C14239" t="s">
        <v>33477</v>
      </c>
      <c r="D14239" t="s">
        <v>33476</v>
      </c>
      <c r="E14239"/>
      <c r="F14239"/>
      <c r="G14239"/>
      <c r="H14239"/>
      <c r="I14239"/>
      <c r="J14239"/>
      <c r="U14239" s="43"/>
      <c r="AE14239"/>
    </row>
    <row r="14240" spans="1:31">
      <c r="A14240">
        <v>33210</v>
      </c>
      <c r="B14240" t="s">
        <v>12561</v>
      </c>
      <c r="C14240" t="s">
        <v>33477</v>
      </c>
      <c r="D14240" t="s">
        <v>33476</v>
      </c>
      <c r="E14240"/>
      <c r="F14240"/>
      <c r="G14240"/>
      <c r="H14240"/>
      <c r="I14240"/>
      <c r="J14240"/>
      <c r="U14240" s="43"/>
      <c r="AE14240"/>
    </row>
    <row r="14241" spans="1:31">
      <c r="A14241">
        <v>33550</v>
      </c>
      <c r="B14241" t="s">
        <v>12562</v>
      </c>
      <c r="C14241" t="s">
        <v>33477</v>
      </c>
      <c r="D14241" t="s">
        <v>33482</v>
      </c>
      <c r="E14241"/>
      <c r="F14241"/>
      <c r="G14241"/>
      <c r="H14241"/>
      <c r="I14241"/>
      <c r="J14241"/>
      <c r="U14241" s="43"/>
      <c r="AE14241"/>
    </row>
    <row r="14242" spans="1:31">
      <c r="A14242">
        <v>33370</v>
      </c>
      <c r="B14242" t="s">
        <v>12563</v>
      </c>
      <c r="C14242" t="s">
        <v>33477</v>
      </c>
      <c r="D14242" t="s">
        <v>33476</v>
      </c>
      <c r="E14242"/>
      <c r="F14242"/>
      <c r="G14242"/>
      <c r="H14242"/>
      <c r="I14242"/>
      <c r="J14242"/>
      <c r="U14242" s="43"/>
      <c r="AE14242"/>
    </row>
    <row r="14243" spans="1:31">
      <c r="A14243">
        <v>33125</v>
      </c>
      <c r="B14243" t="s">
        <v>12564</v>
      </c>
      <c r="C14243" t="s">
        <v>33477</v>
      </c>
      <c r="D14243" t="s">
        <v>33482</v>
      </c>
      <c r="E14243"/>
      <c r="F14243"/>
      <c r="G14243"/>
      <c r="H14243"/>
      <c r="I14243"/>
      <c r="J14243"/>
      <c r="U14243" s="43"/>
      <c r="AE14243"/>
    </row>
    <row r="14244" spans="1:31">
      <c r="A14244">
        <v>33730</v>
      </c>
      <c r="B14244" t="s">
        <v>12565</v>
      </c>
      <c r="C14244" t="s">
        <v>33477</v>
      </c>
      <c r="D14244" t="s">
        <v>33476</v>
      </c>
      <c r="E14244"/>
      <c r="F14244"/>
      <c r="G14244"/>
      <c r="H14244"/>
      <c r="I14244"/>
      <c r="J14244"/>
      <c r="U14244" s="43"/>
      <c r="AE14244"/>
    </row>
    <row r="14245" spans="1:31">
      <c r="A14245">
        <v>33340</v>
      </c>
      <c r="B14245" t="s">
        <v>12566</v>
      </c>
      <c r="C14245" t="s">
        <v>33477</v>
      </c>
      <c r="D14245" t="s">
        <v>33481</v>
      </c>
      <c r="E14245"/>
      <c r="F14245"/>
      <c r="G14245"/>
      <c r="H14245"/>
      <c r="I14245"/>
      <c r="J14245"/>
      <c r="U14245" s="43"/>
      <c r="AE14245"/>
    </row>
    <row r="14246" spans="1:31">
      <c r="A14246">
        <v>33870</v>
      </c>
      <c r="B14246" t="s">
        <v>12567</v>
      </c>
      <c r="C14246" t="s">
        <v>33477</v>
      </c>
      <c r="D14246" t="e">
        <v>#N/A</v>
      </c>
      <c r="E14246"/>
      <c r="F14246"/>
      <c r="G14246"/>
      <c r="H14246"/>
      <c r="I14246"/>
      <c r="J14246"/>
      <c r="U14246" s="43"/>
      <c r="AE14246"/>
    </row>
    <row r="14247" spans="1:31">
      <c r="A14247">
        <v>33930</v>
      </c>
      <c r="B14247" t="s">
        <v>12568</v>
      </c>
      <c r="C14247" t="s">
        <v>33477</v>
      </c>
      <c r="D14247" t="s">
        <v>33482</v>
      </c>
      <c r="E14247"/>
      <c r="F14247"/>
      <c r="G14247"/>
      <c r="H14247"/>
      <c r="I14247"/>
      <c r="J14247"/>
      <c r="U14247" s="43"/>
      <c r="AE14247"/>
    </row>
    <row r="14248" spans="1:31">
      <c r="A14248">
        <v>33590</v>
      </c>
      <c r="B14248" t="s">
        <v>12569</v>
      </c>
      <c r="C14248" t="s">
        <v>33477</v>
      </c>
      <c r="D14248" t="e">
        <v>#N/A</v>
      </c>
      <c r="E14248"/>
      <c r="F14248"/>
      <c r="G14248"/>
      <c r="H14248"/>
      <c r="I14248"/>
      <c r="J14248"/>
      <c r="U14248" s="43"/>
      <c r="AE14248"/>
    </row>
    <row r="14249" spans="1:31">
      <c r="A14249">
        <v>33240</v>
      </c>
      <c r="B14249" t="s">
        <v>12570</v>
      </c>
      <c r="C14249" t="s">
        <v>33477</v>
      </c>
      <c r="D14249" t="s">
        <v>33476</v>
      </c>
      <c r="E14249"/>
      <c r="F14249"/>
      <c r="G14249"/>
      <c r="H14249"/>
      <c r="I14249"/>
      <c r="J14249"/>
      <c r="U14249" s="43"/>
      <c r="AE14249"/>
    </row>
    <row r="14250" spans="1:31">
      <c r="A14250">
        <v>33490</v>
      </c>
      <c r="B14250" t="s">
        <v>12571</v>
      </c>
      <c r="C14250" t="s">
        <v>33477</v>
      </c>
      <c r="D14250" t="s">
        <v>33476</v>
      </c>
      <c r="E14250"/>
      <c r="F14250"/>
      <c r="G14250"/>
      <c r="H14250"/>
      <c r="I14250"/>
      <c r="J14250"/>
      <c r="U14250" s="43"/>
      <c r="AE14250"/>
    </row>
    <row r="14251" spans="1:31">
      <c r="A14251">
        <v>33123</v>
      </c>
      <c r="B14251" t="s">
        <v>12572</v>
      </c>
      <c r="C14251" t="s">
        <v>33477</v>
      </c>
      <c r="D14251" t="e">
        <v>#N/A</v>
      </c>
      <c r="E14251"/>
      <c r="F14251"/>
      <c r="G14251"/>
      <c r="H14251"/>
      <c r="I14251"/>
      <c r="J14251"/>
      <c r="U14251" s="43"/>
      <c r="AE14251"/>
    </row>
    <row r="14252" spans="1:31">
      <c r="A14252">
        <v>33180</v>
      </c>
      <c r="B14252" t="s">
        <v>12573</v>
      </c>
      <c r="C14252" t="s">
        <v>33477</v>
      </c>
      <c r="D14252" t="e">
        <v>#N/A</v>
      </c>
      <c r="E14252"/>
      <c r="F14252"/>
      <c r="G14252"/>
      <c r="H14252"/>
      <c r="I14252"/>
      <c r="J14252"/>
      <c r="U14252" s="43"/>
      <c r="AE14252"/>
    </row>
    <row r="14253" spans="1:31">
      <c r="A14253">
        <v>33330</v>
      </c>
      <c r="B14253" t="s">
        <v>12574</v>
      </c>
      <c r="C14253" t="s">
        <v>33477</v>
      </c>
      <c r="D14253" t="s">
        <v>33476</v>
      </c>
      <c r="E14253"/>
      <c r="F14253"/>
      <c r="G14253"/>
      <c r="H14253"/>
      <c r="I14253"/>
      <c r="J14253"/>
      <c r="U14253" s="43"/>
      <c r="AE14253"/>
    </row>
    <row r="14254" spans="1:31">
      <c r="A14254">
        <v>33730</v>
      </c>
      <c r="B14254" t="s">
        <v>12575</v>
      </c>
      <c r="C14254" t="s">
        <v>33477</v>
      </c>
      <c r="D14254" t="s">
        <v>33476</v>
      </c>
      <c r="E14254"/>
      <c r="F14254"/>
      <c r="G14254"/>
      <c r="H14254"/>
      <c r="I14254"/>
      <c r="J14254"/>
      <c r="U14254" s="43"/>
      <c r="AE14254"/>
    </row>
    <row r="14255" spans="1:31">
      <c r="A14255">
        <v>33141</v>
      </c>
      <c r="B14255" t="s">
        <v>12576</v>
      </c>
      <c r="C14255" t="s">
        <v>33477</v>
      </c>
      <c r="D14255" t="s">
        <v>33481</v>
      </c>
      <c r="E14255"/>
      <c r="F14255"/>
      <c r="G14255"/>
      <c r="H14255"/>
      <c r="I14255"/>
      <c r="J14255"/>
      <c r="U14255" s="43"/>
      <c r="AE14255"/>
    </row>
    <row r="14256" spans="1:31">
      <c r="A14256">
        <v>33550</v>
      </c>
      <c r="B14256" t="s">
        <v>12577</v>
      </c>
      <c r="C14256" t="s">
        <v>33477</v>
      </c>
      <c r="D14256" t="s">
        <v>33482</v>
      </c>
      <c r="E14256"/>
      <c r="F14256"/>
      <c r="G14256"/>
      <c r="H14256"/>
      <c r="I14256"/>
      <c r="J14256"/>
      <c r="U14256" s="43"/>
      <c r="AE14256"/>
    </row>
    <row r="14257" spans="1:31">
      <c r="A14257">
        <v>33140</v>
      </c>
      <c r="B14257" t="s">
        <v>12578</v>
      </c>
      <c r="C14257" t="s">
        <v>33477</v>
      </c>
      <c r="D14257" t="e">
        <v>#N/A</v>
      </c>
      <c r="E14257"/>
      <c r="F14257"/>
      <c r="G14257"/>
      <c r="H14257"/>
      <c r="I14257"/>
      <c r="J14257"/>
      <c r="U14257" s="43"/>
      <c r="AE14257"/>
    </row>
    <row r="14258" spans="1:31">
      <c r="A14258">
        <v>33140</v>
      </c>
      <c r="B14258" t="s">
        <v>12578</v>
      </c>
      <c r="C14258" t="s">
        <v>33477</v>
      </c>
      <c r="D14258" t="e">
        <v>#N/A</v>
      </c>
      <c r="E14258"/>
      <c r="F14258"/>
      <c r="G14258"/>
      <c r="H14258"/>
      <c r="I14258"/>
      <c r="J14258"/>
      <c r="U14258" s="43"/>
      <c r="AE14258"/>
    </row>
    <row r="14259" spans="1:31">
      <c r="A14259">
        <v>33710</v>
      </c>
      <c r="B14259" t="s">
        <v>599</v>
      </c>
      <c r="C14259" t="s">
        <v>33477</v>
      </c>
      <c r="D14259" t="e">
        <v>#N/A</v>
      </c>
      <c r="E14259"/>
      <c r="F14259"/>
      <c r="G14259"/>
      <c r="H14259"/>
      <c r="I14259"/>
      <c r="J14259"/>
      <c r="U14259" s="43"/>
      <c r="AE14259"/>
    </row>
    <row r="14260" spans="1:31">
      <c r="A14260">
        <v>33720</v>
      </c>
      <c r="B14260" t="s">
        <v>12579</v>
      </c>
      <c r="C14260" t="s">
        <v>33477</v>
      </c>
      <c r="D14260" t="s">
        <v>33476</v>
      </c>
      <c r="E14260"/>
      <c r="F14260"/>
      <c r="G14260"/>
      <c r="H14260"/>
      <c r="I14260"/>
      <c r="J14260"/>
      <c r="U14260" s="43"/>
      <c r="AE14260"/>
    </row>
    <row r="14261" spans="1:31">
      <c r="A14261">
        <v>33240</v>
      </c>
      <c r="B14261" t="s">
        <v>12580</v>
      </c>
      <c r="C14261" t="s">
        <v>33477</v>
      </c>
      <c r="D14261" t="s">
        <v>33476</v>
      </c>
      <c r="E14261"/>
      <c r="F14261"/>
      <c r="G14261"/>
      <c r="H14261"/>
      <c r="I14261"/>
      <c r="J14261"/>
      <c r="U14261" s="43"/>
      <c r="AE14261"/>
    </row>
    <row r="14262" spans="1:31">
      <c r="A14262">
        <v>33370</v>
      </c>
      <c r="B14262" t="s">
        <v>12581</v>
      </c>
      <c r="C14262" t="s">
        <v>33477</v>
      </c>
      <c r="D14262" t="s">
        <v>33476</v>
      </c>
      <c r="E14262"/>
      <c r="F14262"/>
      <c r="G14262"/>
      <c r="H14262"/>
      <c r="I14262"/>
      <c r="J14262"/>
      <c r="U14262" s="43"/>
      <c r="AE14262"/>
    </row>
    <row r="14263" spans="1:31">
      <c r="A14263">
        <v>33380</v>
      </c>
      <c r="B14263" t="s">
        <v>12582</v>
      </c>
      <c r="C14263" t="s">
        <v>33477</v>
      </c>
      <c r="D14263" t="s">
        <v>33482</v>
      </c>
      <c r="E14263"/>
      <c r="F14263"/>
      <c r="G14263"/>
      <c r="H14263"/>
      <c r="I14263"/>
      <c r="J14263"/>
      <c r="U14263" s="43"/>
      <c r="AE14263"/>
    </row>
    <row r="14264" spans="1:31">
      <c r="A14264">
        <v>34290</v>
      </c>
      <c r="B14264" t="s">
        <v>12583</v>
      </c>
      <c r="C14264" t="s">
        <v>33480</v>
      </c>
      <c r="D14264" t="s">
        <v>33476</v>
      </c>
      <c r="E14264"/>
      <c r="F14264"/>
      <c r="G14264"/>
      <c r="H14264"/>
      <c r="I14264"/>
      <c r="J14264"/>
      <c r="U14264" s="43"/>
      <c r="AE14264"/>
    </row>
    <row r="14265" spans="1:31">
      <c r="A14265">
        <v>34230</v>
      </c>
      <c r="B14265" t="s">
        <v>12584</v>
      </c>
      <c r="C14265" t="s">
        <v>33480</v>
      </c>
      <c r="D14265" t="s">
        <v>33476</v>
      </c>
      <c r="E14265"/>
      <c r="F14265"/>
      <c r="G14265"/>
      <c r="H14265"/>
      <c r="I14265"/>
      <c r="J14265"/>
      <c r="U14265" s="43"/>
      <c r="AE14265"/>
    </row>
    <row r="14266" spans="1:31">
      <c r="A14266">
        <v>34300</v>
      </c>
      <c r="B14266" t="s">
        <v>12585</v>
      </c>
      <c r="C14266" t="s">
        <v>33480</v>
      </c>
      <c r="D14266" t="e">
        <v>#N/A</v>
      </c>
      <c r="E14266"/>
      <c r="F14266"/>
      <c r="G14266"/>
      <c r="H14266"/>
      <c r="I14266"/>
      <c r="J14266"/>
      <c r="U14266" s="43"/>
      <c r="AE14266"/>
    </row>
    <row r="14267" spans="1:31">
      <c r="A14267">
        <v>34300</v>
      </c>
      <c r="B14267" t="s">
        <v>12585</v>
      </c>
      <c r="C14267" t="s">
        <v>33480</v>
      </c>
      <c r="D14267" t="e">
        <v>#N/A</v>
      </c>
      <c r="E14267"/>
      <c r="F14267"/>
      <c r="G14267"/>
      <c r="H14267"/>
      <c r="I14267"/>
      <c r="J14267"/>
      <c r="U14267" s="43"/>
      <c r="AE14267"/>
    </row>
    <row r="14268" spans="1:31">
      <c r="A14268">
        <v>34210</v>
      </c>
      <c r="B14268" t="s">
        <v>12586</v>
      </c>
      <c r="C14268" t="s">
        <v>33480</v>
      </c>
      <c r="D14268" t="s">
        <v>33476</v>
      </c>
      <c r="E14268"/>
      <c r="F14268"/>
      <c r="G14268"/>
      <c r="H14268"/>
      <c r="I14268"/>
      <c r="J14268"/>
      <c r="U14268" s="43"/>
      <c r="AE14268"/>
    </row>
    <row r="14269" spans="1:31">
      <c r="A14269">
        <v>34190</v>
      </c>
      <c r="B14269" t="s">
        <v>12587</v>
      </c>
      <c r="C14269" t="s">
        <v>33480</v>
      </c>
      <c r="D14269" t="s">
        <v>33476</v>
      </c>
      <c r="E14269"/>
      <c r="F14269"/>
      <c r="G14269"/>
      <c r="H14269"/>
      <c r="I14269"/>
      <c r="J14269"/>
      <c r="U14269" s="43"/>
      <c r="AE14269"/>
    </row>
    <row r="14270" spans="1:31">
      <c r="A14270">
        <v>34210</v>
      </c>
      <c r="B14270" t="s">
        <v>12588</v>
      </c>
      <c r="C14270" t="s">
        <v>33480</v>
      </c>
      <c r="D14270" t="s">
        <v>33476</v>
      </c>
      <c r="E14270"/>
      <c r="F14270"/>
      <c r="G14270"/>
      <c r="H14270"/>
      <c r="I14270"/>
      <c r="J14270"/>
      <c r="U14270" s="43"/>
      <c r="AE14270"/>
    </row>
    <row r="14271" spans="1:31">
      <c r="A14271">
        <v>34210</v>
      </c>
      <c r="B14271" t="s">
        <v>2996</v>
      </c>
      <c r="C14271" t="s">
        <v>33480</v>
      </c>
      <c r="D14271" t="s">
        <v>33476</v>
      </c>
      <c r="E14271"/>
      <c r="F14271"/>
      <c r="G14271"/>
      <c r="H14271"/>
      <c r="I14271"/>
      <c r="J14271"/>
      <c r="U14271" s="43"/>
      <c r="AE14271"/>
    </row>
    <row r="14272" spans="1:31">
      <c r="A14272">
        <v>34600</v>
      </c>
      <c r="B14272" t="s">
        <v>12589</v>
      </c>
      <c r="C14272" t="s">
        <v>33480</v>
      </c>
      <c r="D14272" t="s">
        <v>33476</v>
      </c>
      <c r="E14272"/>
      <c r="F14272"/>
      <c r="G14272"/>
      <c r="H14272"/>
      <c r="I14272"/>
      <c r="J14272"/>
      <c r="U14272" s="43"/>
      <c r="AE14272"/>
    </row>
    <row r="14273" spans="1:31">
      <c r="A14273">
        <v>34290</v>
      </c>
      <c r="B14273" t="s">
        <v>12590</v>
      </c>
      <c r="C14273" t="s">
        <v>33480</v>
      </c>
      <c r="D14273" t="s">
        <v>33476</v>
      </c>
      <c r="E14273"/>
      <c r="F14273"/>
      <c r="G14273"/>
      <c r="H14273"/>
      <c r="I14273"/>
      <c r="J14273"/>
      <c r="U14273" s="43"/>
      <c r="AE14273"/>
    </row>
    <row r="14274" spans="1:31">
      <c r="A14274">
        <v>34150</v>
      </c>
      <c r="B14274" t="s">
        <v>12591</v>
      </c>
      <c r="C14274" t="s">
        <v>33480</v>
      </c>
      <c r="D14274" t="s">
        <v>33476</v>
      </c>
      <c r="E14274"/>
      <c r="F14274"/>
      <c r="G14274"/>
      <c r="H14274"/>
      <c r="I14274"/>
      <c r="J14274"/>
      <c r="U14274" s="43"/>
      <c r="AE14274"/>
    </row>
    <row r="14275" spans="1:31">
      <c r="A14275">
        <v>34150</v>
      </c>
      <c r="B14275" t="s">
        <v>12592</v>
      </c>
      <c r="C14275" t="s">
        <v>33480</v>
      </c>
      <c r="D14275" t="s">
        <v>33476</v>
      </c>
      <c r="E14275"/>
      <c r="F14275"/>
      <c r="G14275"/>
      <c r="H14275"/>
      <c r="I14275"/>
      <c r="J14275"/>
      <c r="U14275" s="43"/>
      <c r="AE14275"/>
    </row>
    <row r="14276" spans="1:31">
      <c r="A14276">
        <v>34380</v>
      </c>
      <c r="B14276" t="s">
        <v>12593</v>
      </c>
      <c r="C14276" t="s">
        <v>33480</v>
      </c>
      <c r="D14276" t="s">
        <v>33476</v>
      </c>
      <c r="E14276"/>
      <c r="F14276"/>
      <c r="G14276"/>
      <c r="H14276"/>
      <c r="I14276"/>
      <c r="J14276"/>
      <c r="U14276" s="43"/>
      <c r="AE14276"/>
    </row>
    <row r="14277" spans="1:31">
      <c r="A14277">
        <v>34800</v>
      </c>
      <c r="B14277" t="s">
        <v>12594</v>
      </c>
      <c r="C14277" t="s">
        <v>33480</v>
      </c>
      <c r="D14277" t="s">
        <v>33476</v>
      </c>
      <c r="E14277"/>
      <c r="F14277"/>
      <c r="G14277"/>
      <c r="H14277"/>
      <c r="I14277"/>
      <c r="J14277"/>
      <c r="U14277" s="43"/>
      <c r="AE14277"/>
    </row>
    <row r="14278" spans="1:31">
      <c r="A14278">
        <v>34820</v>
      </c>
      <c r="B14278" t="s">
        <v>12595</v>
      </c>
      <c r="C14278" t="s">
        <v>33480</v>
      </c>
      <c r="D14278" t="e">
        <v>#N/A</v>
      </c>
      <c r="E14278"/>
      <c r="F14278"/>
      <c r="G14278"/>
      <c r="H14278"/>
      <c r="I14278"/>
      <c r="J14278"/>
      <c r="U14278" s="43"/>
      <c r="AE14278"/>
    </row>
    <row r="14279" spans="1:31">
      <c r="A14279">
        <v>34360</v>
      </c>
      <c r="B14279" t="s">
        <v>12596</v>
      </c>
      <c r="C14279" t="s">
        <v>33480</v>
      </c>
      <c r="D14279" t="s">
        <v>33476</v>
      </c>
      <c r="E14279"/>
      <c r="F14279"/>
      <c r="G14279"/>
      <c r="H14279"/>
      <c r="I14279"/>
      <c r="J14279"/>
      <c r="U14279" s="43"/>
      <c r="AE14279"/>
    </row>
    <row r="14280" spans="1:31">
      <c r="A14280">
        <v>34230</v>
      </c>
      <c r="B14280" t="s">
        <v>12597</v>
      </c>
      <c r="C14280" t="s">
        <v>33480</v>
      </c>
      <c r="D14280" t="s">
        <v>33476</v>
      </c>
      <c r="E14280"/>
      <c r="F14280"/>
      <c r="G14280"/>
      <c r="H14280"/>
      <c r="I14280"/>
      <c r="J14280"/>
      <c r="U14280" s="43"/>
      <c r="AE14280"/>
    </row>
    <row r="14281" spans="1:31">
      <c r="A14281">
        <v>34530</v>
      </c>
      <c r="B14281" t="s">
        <v>12598</v>
      </c>
      <c r="C14281" t="s">
        <v>33480</v>
      </c>
      <c r="D14281" t="s">
        <v>33476</v>
      </c>
      <c r="E14281"/>
      <c r="F14281"/>
      <c r="G14281"/>
      <c r="H14281"/>
      <c r="I14281"/>
      <c r="J14281"/>
      <c r="U14281" s="43"/>
      <c r="AE14281"/>
    </row>
    <row r="14282" spans="1:31">
      <c r="A14282">
        <v>34480</v>
      </c>
      <c r="B14282" t="s">
        <v>12599</v>
      </c>
      <c r="C14282" t="s">
        <v>33480</v>
      </c>
      <c r="D14282" t="s">
        <v>33476</v>
      </c>
      <c r="E14282"/>
      <c r="F14282"/>
      <c r="G14282"/>
      <c r="H14282"/>
      <c r="I14282"/>
      <c r="J14282"/>
      <c r="U14282" s="43"/>
      <c r="AE14282"/>
    </row>
    <row r="14283" spans="1:31">
      <c r="A14283">
        <v>34260</v>
      </c>
      <c r="B14283" t="s">
        <v>12600</v>
      </c>
      <c r="C14283" t="s">
        <v>33480</v>
      </c>
      <c r="D14283" t="s">
        <v>33476</v>
      </c>
      <c r="E14283"/>
      <c r="F14283"/>
      <c r="G14283"/>
      <c r="H14283"/>
      <c r="I14283"/>
      <c r="J14283"/>
      <c r="U14283" s="43"/>
      <c r="AE14283"/>
    </row>
    <row r="14284" spans="1:31">
      <c r="A14284">
        <v>34210</v>
      </c>
      <c r="B14284" t="s">
        <v>12601</v>
      </c>
      <c r="C14284" t="s">
        <v>33480</v>
      </c>
      <c r="D14284" t="s">
        <v>33476</v>
      </c>
      <c r="E14284"/>
      <c r="F14284"/>
      <c r="G14284"/>
      <c r="H14284"/>
      <c r="I14284"/>
      <c r="J14284"/>
      <c r="U14284" s="43"/>
      <c r="AE14284"/>
    </row>
    <row r="14285" spans="1:31">
      <c r="A14285">
        <v>34360</v>
      </c>
      <c r="B14285" t="s">
        <v>12602</v>
      </c>
      <c r="C14285" t="s">
        <v>33480</v>
      </c>
      <c r="D14285" t="s">
        <v>33476</v>
      </c>
      <c r="E14285"/>
      <c r="F14285"/>
      <c r="G14285"/>
      <c r="H14285"/>
      <c r="I14285"/>
      <c r="J14285"/>
      <c r="U14285" s="43"/>
      <c r="AE14285"/>
    </row>
    <row r="14286" spans="1:31">
      <c r="A14286">
        <v>34670</v>
      </c>
      <c r="B14286" t="s">
        <v>12603</v>
      </c>
      <c r="C14286" t="s">
        <v>33480</v>
      </c>
      <c r="D14286" t="e">
        <v>#N/A</v>
      </c>
      <c r="E14286"/>
      <c r="F14286"/>
      <c r="G14286"/>
      <c r="H14286"/>
      <c r="I14286"/>
      <c r="J14286"/>
      <c r="U14286" s="43"/>
      <c r="AE14286"/>
    </row>
    <row r="14287" spans="1:31">
      <c r="A14287">
        <v>34540</v>
      </c>
      <c r="B14287" t="s">
        <v>12604</v>
      </c>
      <c r="C14287" t="s">
        <v>33480</v>
      </c>
      <c r="D14287" t="s">
        <v>33476</v>
      </c>
      <c r="E14287"/>
      <c r="F14287"/>
      <c r="G14287"/>
      <c r="H14287"/>
      <c r="I14287"/>
      <c r="J14287"/>
      <c r="U14287" s="43"/>
      <c r="AE14287"/>
    </row>
    <row r="14288" spans="1:31">
      <c r="A14288">
        <v>34540</v>
      </c>
      <c r="B14288" t="s">
        <v>12605</v>
      </c>
      <c r="C14288" t="s">
        <v>33480</v>
      </c>
      <c r="D14288" t="s">
        <v>33476</v>
      </c>
      <c r="E14288"/>
      <c r="F14288"/>
      <c r="G14288"/>
      <c r="H14288"/>
      <c r="I14288"/>
      <c r="J14288"/>
      <c r="U14288" s="43"/>
      <c r="AE14288"/>
    </row>
    <row r="14289" spans="1:31">
      <c r="A14289">
        <v>34290</v>
      </c>
      <c r="B14289" t="s">
        <v>12606</v>
      </c>
      <c r="C14289" t="s">
        <v>33480</v>
      </c>
      <c r="D14289" t="s">
        <v>33476</v>
      </c>
      <c r="E14289"/>
      <c r="F14289"/>
      <c r="G14289"/>
      <c r="H14289"/>
      <c r="I14289"/>
      <c r="J14289"/>
      <c r="U14289" s="43"/>
      <c r="AE14289"/>
    </row>
    <row r="14290" spans="1:31">
      <c r="A14290">
        <v>34210</v>
      </c>
      <c r="B14290" t="s">
        <v>11168</v>
      </c>
      <c r="C14290" t="s">
        <v>33480</v>
      </c>
      <c r="D14290" t="s">
        <v>33476</v>
      </c>
      <c r="E14290"/>
      <c r="F14290"/>
      <c r="G14290"/>
      <c r="H14290"/>
      <c r="I14290"/>
      <c r="J14290"/>
      <c r="U14290" s="43"/>
      <c r="AE14290"/>
    </row>
    <row r="14291" spans="1:31">
      <c r="A14291">
        <v>34160</v>
      </c>
      <c r="B14291" t="s">
        <v>2260</v>
      </c>
      <c r="C14291" t="s">
        <v>33480</v>
      </c>
      <c r="D14291" t="s">
        <v>33476</v>
      </c>
      <c r="E14291"/>
      <c r="F14291"/>
      <c r="G14291"/>
      <c r="H14291"/>
      <c r="I14291"/>
      <c r="J14291"/>
      <c r="U14291" s="43"/>
      <c r="AE14291"/>
    </row>
    <row r="14292" spans="1:31">
      <c r="A14292">
        <v>34600</v>
      </c>
      <c r="B14292" t="s">
        <v>12607</v>
      </c>
      <c r="C14292" t="s">
        <v>33480</v>
      </c>
      <c r="D14292" t="s">
        <v>33476</v>
      </c>
      <c r="E14292"/>
      <c r="F14292"/>
      <c r="G14292"/>
      <c r="H14292"/>
      <c r="I14292"/>
      <c r="J14292"/>
      <c r="U14292" s="43"/>
      <c r="AE14292"/>
    </row>
    <row r="14293" spans="1:31">
      <c r="A14293">
        <v>34230</v>
      </c>
      <c r="B14293" t="s">
        <v>12608</v>
      </c>
      <c r="C14293" t="s">
        <v>33480</v>
      </c>
      <c r="D14293" t="s">
        <v>33476</v>
      </c>
      <c r="E14293"/>
      <c r="F14293"/>
      <c r="G14293"/>
      <c r="H14293"/>
      <c r="I14293"/>
      <c r="J14293"/>
      <c r="U14293" s="43"/>
      <c r="AE14293"/>
    </row>
    <row r="14294" spans="1:31">
      <c r="A14294">
        <v>34360</v>
      </c>
      <c r="B14294" t="s">
        <v>12609</v>
      </c>
      <c r="C14294" t="s">
        <v>33480</v>
      </c>
      <c r="D14294" t="s">
        <v>33476</v>
      </c>
      <c r="E14294"/>
      <c r="F14294"/>
      <c r="G14294"/>
      <c r="H14294"/>
      <c r="I14294"/>
      <c r="J14294"/>
      <c r="U14294" s="43"/>
      <c r="AE14294"/>
    </row>
    <row r="14295" spans="1:31">
      <c r="A14295">
        <v>34550</v>
      </c>
      <c r="B14295" t="s">
        <v>12610</v>
      </c>
      <c r="C14295" t="s">
        <v>33480</v>
      </c>
      <c r="D14295" t="s">
        <v>33476</v>
      </c>
      <c r="E14295"/>
      <c r="F14295"/>
      <c r="G14295"/>
      <c r="H14295"/>
      <c r="I14295"/>
      <c r="J14295"/>
      <c r="U14295" s="43"/>
      <c r="AE14295"/>
    </row>
    <row r="14296" spans="1:31">
      <c r="A14296">
        <v>34500</v>
      </c>
      <c r="B14296" t="s">
        <v>12611</v>
      </c>
      <c r="C14296" t="s">
        <v>33480</v>
      </c>
      <c r="D14296" t="s">
        <v>33476</v>
      </c>
      <c r="E14296"/>
      <c r="F14296"/>
      <c r="G14296"/>
      <c r="H14296"/>
      <c r="I14296"/>
      <c r="J14296"/>
      <c r="U14296" s="43"/>
      <c r="AE14296"/>
    </row>
    <row r="14297" spans="1:31">
      <c r="A14297">
        <v>34160</v>
      </c>
      <c r="B14297" t="s">
        <v>12612</v>
      </c>
      <c r="C14297" t="s">
        <v>33480</v>
      </c>
      <c r="D14297" t="s">
        <v>33476</v>
      </c>
      <c r="E14297"/>
      <c r="F14297"/>
      <c r="G14297"/>
      <c r="H14297"/>
      <c r="I14297"/>
      <c r="J14297"/>
      <c r="U14297" s="43"/>
      <c r="AE14297"/>
    </row>
    <row r="14298" spans="1:31">
      <c r="A14298">
        <v>34220</v>
      </c>
      <c r="B14298" t="s">
        <v>5093</v>
      </c>
      <c r="C14298" t="s">
        <v>33477</v>
      </c>
      <c r="D14298" t="s">
        <v>33476</v>
      </c>
      <c r="E14298"/>
      <c r="F14298"/>
      <c r="G14298"/>
      <c r="H14298"/>
      <c r="I14298"/>
      <c r="J14298"/>
      <c r="U14298" s="43"/>
      <c r="AE14298"/>
    </row>
    <row r="14299" spans="1:31">
      <c r="A14299">
        <v>34150</v>
      </c>
      <c r="B14299" t="s">
        <v>4612</v>
      </c>
      <c r="C14299" t="s">
        <v>33480</v>
      </c>
      <c r="D14299" t="s">
        <v>33476</v>
      </c>
      <c r="E14299"/>
      <c r="F14299"/>
      <c r="G14299"/>
      <c r="H14299"/>
      <c r="I14299"/>
      <c r="J14299"/>
      <c r="U14299" s="43"/>
      <c r="AE14299"/>
    </row>
    <row r="14300" spans="1:31">
      <c r="A14300">
        <v>34700</v>
      </c>
      <c r="B14300" t="s">
        <v>3054</v>
      </c>
      <c r="C14300" t="s">
        <v>33480</v>
      </c>
      <c r="D14300" t="s">
        <v>33476</v>
      </c>
      <c r="E14300"/>
      <c r="F14300"/>
      <c r="G14300"/>
      <c r="H14300"/>
      <c r="I14300"/>
      <c r="J14300"/>
      <c r="U14300" s="43"/>
      <c r="AE14300"/>
    </row>
    <row r="14301" spans="1:31">
      <c r="A14301">
        <v>34760</v>
      </c>
      <c r="B14301" t="s">
        <v>12613</v>
      </c>
      <c r="C14301" t="s">
        <v>33480</v>
      </c>
      <c r="D14301" t="e">
        <v>#N/A</v>
      </c>
      <c r="E14301"/>
      <c r="F14301"/>
      <c r="G14301"/>
      <c r="H14301"/>
      <c r="I14301"/>
      <c r="J14301"/>
      <c r="U14301" s="43"/>
      <c r="AE14301"/>
    </row>
    <row r="14302" spans="1:31">
      <c r="A14302">
        <v>34260</v>
      </c>
      <c r="B14302" t="s">
        <v>12614</v>
      </c>
      <c r="C14302" t="s">
        <v>33480</v>
      </c>
      <c r="D14302" t="s">
        <v>33476</v>
      </c>
      <c r="E14302"/>
      <c r="F14302"/>
      <c r="G14302"/>
      <c r="H14302"/>
      <c r="I14302"/>
      <c r="J14302"/>
      <c r="U14302" s="43"/>
      <c r="AE14302"/>
    </row>
    <row r="14303" spans="1:31">
      <c r="A14303">
        <v>34140</v>
      </c>
      <c r="B14303" t="s">
        <v>12615</v>
      </c>
      <c r="C14303" t="s">
        <v>33480</v>
      </c>
      <c r="D14303" t="s">
        <v>33476</v>
      </c>
      <c r="E14303"/>
      <c r="F14303"/>
      <c r="G14303"/>
      <c r="H14303"/>
      <c r="I14303"/>
      <c r="J14303"/>
      <c r="U14303" s="43"/>
      <c r="AE14303"/>
    </row>
    <row r="14304" spans="1:31">
      <c r="A14304">
        <v>34650</v>
      </c>
      <c r="B14304" t="s">
        <v>12616</v>
      </c>
      <c r="C14304" t="s">
        <v>33480</v>
      </c>
      <c r="D14304" t="s">
        <v>33476</v>
      </c>
      <c r="E14304"/>
      <c r="F14304"/>
      <c r="G14304"/>
      <c r="H14304"/>
      <c r="I14304"/>
      <c r="J14304"/>
      <c r="U14304" s="43"/>
      <c r="AE14304"/>
    </row>
    <row r="14305" spans="1:31">
      <c r="A14305">
        <v>34800</v>
      </c>
      <c r="B14305" t="s">
        <v>12617</v>
      </c>
      <c r="C14305" t="s">
        <v>33480</v>
      </c>
      <c r="D14305" t="s">
        <v>33476</v>
      </c>
      <c r="E14305"/>
      <c r="F14305"/>
      <c r="G14305"/>
      <c r="H14305"/>
      <c r="I14305"/>
      <c r="J14305"/>
      <c r="U14305" s="43"/>
      <c r="AE14305"/>
    </row>
    <row r="14306" spans="1:31">
      <c r="A14306">
        <v>34190</v>
      </c>
      <c r="B14306" t="s">
        <v>12618</v>
      </c>
      <c r="C14306" t="s">
        <v>33480</v>
      </c>
      <c r="D14306" t="s">
        <v>33476</v>
      </c>
      <c r="E14306"/>
      <c r="F14306"/>
      <c r="G14306"/>
      <c r="H14306"/>
      <c r="I14306"/>
      <c r="J14306"/>
      <c r="U14306" s="43"/>
      <c r="AE14306"/>
    </row>
    <row r="14307" spans="1:31">
      <c r="A14307">
        <v>34160</v>
      </c>
      <c r="B14307" t="s">
        <v>12619</v>
      </c>
      <c r="C14307" t="s">
        <v>33480</v>
      </c>
      <c r="D14307" t="s">
        <v>33476</v>
      </c>
      <c r="E14307"/>
      <c r="F14307"/>
      <c r="G14307"/>
      <c r="H14307"/>
      <c r="I14307"/>
      <c r="J14307"/>
      <c r="U14307" s="43"/>
      <c r="AE14307"/>
    </row>
    <row r="14308" spans="1:31">
      <c r="A14308">
        <v>34480</v>
      </c>
      <c r="B14308" t="s">
        <v>12620</v>
      </c>
      <c r="C14308" t="s">
        <v>33480</v>
      </c>
      <c r="D14308" t="s">
        <v>33476</v>
      </c>
      <c r="E14308"/>
      <c r="F14308"/>
      <c r="G14308"/>
      <c r="H14308"/>
      <c r="I14308"/>
      <c r="J14308"/>
      <c r="U14308" s="43"/>
      <c r="AE14308"/>
    </row>
    <row r="14309" spans="1:31">
      <c r="A14309">
        <v>34800</v>
      </c>
      <c r="B14309" t="s">
        <v>10850</v>
      </c>
      <c r="C14309" t="s">
        <v>33480</v>
      </c>
      <c r="D14309" t="s">
        <v>33476</v>
      </c>
      <c r="E14309"/>
      <c r="F14309"/>
      <c r="G14309"/>
      <c r="H14309"/>
      <c r="I14309"/>
      <c r="J14309"/>
      <c r="U14309" s="43"/>
      <c r="AE14309"/>
    </row>
    <row r="14310" spans="1:31">
      <c r="A14310">
        <v>34330</v>
      </c>
      <c r="B14310" t="s">
        <v>12621</v>
      </c>
      <c r="C14310" t="s">
        <v>33477</v>
      </c>
      <c r="D14310" t="s">
        <v>33476</v>
      </c>
      <c r="E14310"/>
      <c r="F14310"/>
      <c r="G14310"/>
      <c r="H14310"/>
      <c r="I14310"/>
      <c r="J14310"/>
      <c r="U14310" s="43"/>
      <c r="AE14310"/>
    </row>
    <row r="14311" spans="1:31">
      <c r="A14311">
        <v>34230</v>
      </c>
      <c r="B14311" t="s">
        <v>12622</v>
      </c>
      <c r="C14311" t="s">
        <v>33480</v>
      </c>
      <c r="D14311" t="s">
        <v>33476</v>
      </c>
      <c r="E14311"/>
      <c r="F14311"/>
      <c r="G14311"/>
      <c r="H14311"/>
      <c r="I14311"/>
      <c r="J14311"/>
      <c r="U14311" s="43"/>
      <c r="AE14311"/>
    </row>
    <row r="14312" spans="1:31">
      <c r="A14312">
        <v>34160</v>
      </c>
      <c r="B14312" t="s">
        <v>7934</v>
      </c>
      <c r="C14312" t="s">
        <v>33480</v>
      </c>
      <c r="D14312" t="s">
        <v>33476</v>
      </c>
      <c r="E14312"/>
      <c r="F14312"/>
      <c r="G14312"/>
      <c r="H14312"/>
      <c r="I14312"/>
      <c r="J14312"/>
      <c r="U14312" s="43"/>
      <c r="AE14312"/>
    </row>
    <row r="14313" spans="1:31">
      <c r="A14313">
        <v>34260</v>
      </c>
      <c r="B14313" t="s">
        <v>12623</v>
      </c>
      <c r="C14313" t="s">
        <v>33480</v>
      </c>
      <c r="D14313" t="s">
        <v>33476</v>
      </c>
      <c r="E14313"/>
      <c r="F14313"/>
      <c r="G14313"/>
      <c r="H14313"/>
      <c r="I14313"/>
      <c r="J14313"/>
      <c r="U14313" s="43"/>
      <c r="AE14313"/>
    </row>
    <row r="14314" spans="1:31">
      <c r="A14314">
        <v>34130</v>
      </c>
      <c r="B14314" t="s">
        <v>12624</v>
      </c>
      <c r="C14314" t="s">
        <v>33480</v>
      </c>
      <c r="D14314" t="s">
        <v>33476</v>
      </c>
      <c r="E14314"/>
      <c r="F14314"/>
      <c r="G14314"/>
      <c r="H14314"/>
      <c r="I14314"/>
      <c r="J14314"/>
      <c r="U14314" s="43"/>
      <c r="AE14314"/>
    </row>
    <row r="14315" spans="1:31">
      <c r="A14315">
        <v>34800</v>
      </c>
      <c r="B14315" t="s">
        <v>3801</v>
      </c>
      <c r="C14315" t="s">
        <v>33480</v>
      </c>
      <c r="D14315" t="s">
        <v>33476</v>
      </c>
      <c r="E14315"/>
      <c r="F14315"/>
      <c r="G14315"/>
      <c r="H14315"/>
      <c r="I14315"/>
      <c r="J14315"/>
      <c r="U14315" s="43"/>
      <c r="AE14315"/>
    </row>
    <row r="14316" spans="1:31">
      <c r="A14316">
        <v>34310</v>
      </c>
      <c r="B14316" t="s">
        <v>12625</v>
      </c>
      <c r="C14316" t="s">
        <v>33480</v>
      </c>
      <c r="D14316" t="s">
        <v>33476</v>
      </c>
      <c r="E14316"/>
      <c r="F14316"/>
      <c r="G14316"/>
      <c r="H14316"/>
      <c r="I14316"/>
      <c r="J14316"/>
      <c r="U14316" s="43"/>
      <c r="AE14316"/>
    </row>
    <row r="14317" spans="1:31">
      <c r="A14317">
        <v>34600</v>
      </c>
      <c r="B14317" t="s">
        <v>12626</v>
      </c>
      <c r="C14317" t="s">
        <v>33480</v>
      </c>
      <c r="D14317" t="s">
        <v>33476</v>
      </c>
      <c r="E14317"/>
      <c r="F14317"/>
      <c r="G14317"/>
      <c r="H14317"/>
      <c r="I14317"/>
      <c r="J14317"/>
      <c r="U14317" s="43"/>
      <c r="AE14317"/>
    </row>
    <row r="14318" spans="1:31">
      <c r="A14318">
        <v>34210</v>
      </c>
      <c r="B14318" t="s">
        <v>10863</v>
      </c>
      <c r="C14318" t="s">
        <v>33480</v>
      </c>
      <c r="D14318" t="s">
        <v>33476</v>
      </c>
      <c r="E14318"/>
      <c r="F14318"/>
      <c r="G14318"/>
      <c r="H14318"/>
      <c r="I14318"/>
      <c r="J14318"/>
      <c r="U14318" s="43"/>
      <c r="AE14318"/>
    </row>
    <row r="14319" spans="1:31">
      <c r="A14319">
        <v>34610</v>
      </c>
      <c r="B14319" t="s">
        <v>12627</v>
      </c>
      <c r="C14319" t="s">
        <v>33480</v>
      </c>
      <c r="D14319" t="s">
        <v>33476</v>
      </c>
      <c r="E14319"/>
      <c r="F14319"/>
      <c r="G14319"/>
      <c r="H14319"/>
      <c r="I14319"/>
      <c r="J14319"/>
      <c r="U14319" s="43"/>
      <c r="AE14319"/>
    </row>
    <row r="14320" spans="1:31">
      <c r="A14320">
        <v>34120</v>
      </c>
      <c r="B14320" t="s">
        <v>12628</v>
      </c>
      <c r="C14320" t="s">
        <v>33480</v>
      </c>
      <c r="D14320" t="s">
        <v>33476</v>
      </c>
      <c r="E14320"/>
      <c r="F14320"/>
      <c r="G14320"/>
      <c r="H14320"/>
      <c r="I14320"/>
      <c r="J14320"/>
      <c r="U14320" s="43"/>
      <c r="AE14320"/>
    </row>
    <row r="14321" spans="1:31">
      <c r="A14321">
        <v>34170</v>
      </c>
      <c r="B14321" t="s">
        <v>12629</v>
      </c>
      <c r="C14321" t="s">
        <v>33480</v>
      </c>
      <c r="D14321" t="e">
        <v>#N/A</v>
      </c>
      <c r="E14321"/>
      <c r="F14321"/>
      <c r="G14321"/>
      <c r="H14321"/>
      <c r="I14321"/>
      <c r="J14321"/>
      <c r="U14321" s="43"/>
      <c r="AE14321"/>
    </row>
    <row r="14322" spans="1:31">
      <c r="A14322">
        <v>34160</v>
      </c>
      <c r="B14322" t="s">
        <v>12630</v>
      </c>
      <c r="C14322" t="s">
        <v>33480</v>
      </c>
      <c r="D14322" t="s">
        <v>33476</v>
      </c>
      <c r="E14322"/>
      <c r="F14322"/>
      <c r="G14322"/>
      <c r="H14322"/>
      <c r="I14322"/>
      <c r="J14322"/>
      <c r="U14322" s="43"/>
      <c r="AE14322"/>
    </row>
    <row r="14323" spans="1:31">
      <c r="A14323">
        <v>34210</v>
      </c>
      <c r="B14323" t="s">
        <v>12631</v>
      </c>
      <c r="C14323" t="s">
        <v>33480</v>
      </c>
      <c r="D14323" t="s">
        <v>33476</v>
      </c>
      <c r="E14323"/>
      <c r="F14323"/>
      <c r="G14323"/>
      <c r="H14323"/>
      <c r="I14323"/>
      <c r="J14323"/>
      <c r="U14323" s="43"/>
      <c r="AE14323"/>
    </row>
    <row r="14324" spans="1:31">
      <c r="A14324">
        <v>34380</v>
      </c>
      <c r="B14324" t="s">
        <v>12632</v>
      </c>
      <c r="C14324" t="s">
        <v>33480</v>
      </c>
      <c r="D14324" t="s">
        <v>33476</v>
      </c>
      <c r="E14324"/>
      <c r="F14324"/>
      <c r="G14324"/>
      <c r="H14324"/>
      <c r="I14324"/>
      <c r="J14324"/>
      <c r="U14324" s="43"/>
      <c r="AE14324"/>
    </row>
    <row r="14325" spans="1:31">
      <c r="A14325">
        <v>34490</v>
      </c>
      <c r="B14325" t="s">
        <v>12633</v>
      </c>
      <c r="C14325" t="s">
        <v>33480</v>
      </c>
      <c r="D14325" t="s">
        <v>33476</v>
      </c>
      <c r="E14325"/>
      <c r="F14325"/>
      <c r="G14325"/>
      <c r="H14325"/>
      <c r="I14325"/>
      <c r="J14325"/>
      <c r="U14325" s="43"/>
      <c r="AE14325"/>
    </row>
    <row r="14326" spans="1:31">
      <c r="A14326">
        <v>34600</v>
      </c>
      <c r="B14326" t="s">
        <v>12634</v>
      </c>
      <c r="C14326" t="s">
        <v>33480</v>
      </c>
      <c r="D14326" t="s">
        <v>33476</v>
      </c>
      <c r="E14326"/>
      <c r="F14326"/>
      <c r="G14326"/>
      <c r="H14326"/>
      <c r="I14326"/>
      <c r="J14326"/>
      <c r="U14326" s="43"/>
      <c r="AE14326"/>
    </row>
    <row r="14327" spans="1:31">
      <c r="A14327">
        <v>34720</v>
      </c>
      <c r="B14327" t="s">
        <v>12635</v>
      </c>
      <c r="C14327" t="s">
        <v>33480</v>
      </c>
      <c r="D14327" t="e">
        <v>#N/A</v>
      </c>
      <c r="E14327"/>
      <c r="F14327"/>
      <c r="G14327"/>
      <c r="H14327"/>
      <c r="I14327"/>
      <c r="J14327"/>
      <c r="U14327" s="43"/>
      <c r="AE14327"/>
    </row>
    <row r="14328" spans="1:31">
      <c r="A14328">
        <v>34520</v>
      </c>
      <c r="B14328" t="s">
        <v>12636</v>
      </c>
      <c r="C14328" t="s">
        <v>33477</v>
      </c>
      <c r="D14328" t="s">
        <v>33476</v>
      </c>
      <c r="E14328"/>
      <c r="F14328"/>
      <c r="G14328"/>
      <c r="H14328"/>
      <c r="I14328"/>
      <c r="J14328"/>
      <c r="U14328" s="43"/>
      <c r="AE14328"/>
    </row>
    <row r="14329" spans="1:31">
      <c r="A14329">
        <v>34460</v>
      </c>
      <c r="B14329" t="s">
        <v>12637</v>
      </c>
      <c r="C14329" t="s">
        <v>33480</v>
      </c>
      <c r="D14329" t="s">
        <v>33476</v>
      </c>
      <c r="E14329"/>
      <c r="F14329"/>
      <c r="G14329"/>
      <c r="H14329"/>
      <c r="I14329"/>
      <c r="J14329"/>
      <c r="U14329" s="43"/>
      <c r="AE14329"/>
    </row>
    <row r="14330" spans="1:31">
      <c r="A14330">
        <v>34270</v>
      </c>
      <c r="B14330" t="s">
        <v>12638</v>
      </c>
      <c r="C14330" t="s">
        <v>33480</v>
      </c>
      <c r="D14330" t="s">
        <v>33476</v>
      </c>
      <c r="E14330"/>
      <c r="F14330"/>
      <c r="G14330"/>
      <c r="H14330"/>
      <c r="I14330"/>
      <c r="J14330"/>
      <c r="U14330" s="43"/>
      <c r="AE14330"/>
    </row>
    <row r="14331" spans="1:31">
      <c r="A14331">
        <v>34190</v>
      </c>
      <c r="B14331" t="s">
        <v>3822</v>
      </c>
      <c r="C14331" t="s">
        <v>33480</v>
      </c>
      <c r="D14331" t="s">
        <v>33476</v>
      </c>
      <c r="E14331"/>
      <c r="F14331"/>
      <c r="G14331"/>
      <c r="H14331"/>
      <c r="I14331"/>
      <c r="J14331"/>
      <c r="U14331" s="43"/>
      <c r="AE14331"/>
    </row>
    <row r="14332" spans="1:31">
      <c r="A14332">
        <v>34120</v>
      </c>
      <c r="B14332" t="s">
        <v>12639</v>
      </c>
      <c r="C14332" t="s">
        <v>33480</v>
      </c>
      <c r="D14332" t="s">
        <v>33476</v>
      </c>
      <c r="E14332"/>
      <c r="F14332"/>
      <c r="G14332"/>
      <c r="H14332"/>
      <c r="I14332"/>
      <c r="J14332"/>
      <c r="U14332" s="43"/>
      <c r="AE14332"/>
    </row>
    <row r="14333" spans="1:31">
      <c r="A14333">
        <v>34370</v>
      </c>
      <c r="B14333" t="s">
        <v>12640</v>
      </c>
      <c r="C14333" t="s">
        <v>33480</v>
      </c>
      <c r="D14333" t="s">
        <v>33476</v>
      </c>
      <c r="E14333"/>
      <c r="F14333"/>
      <c r="G14333"/>
      <c r="H14333"/>
      <c r="I14333"/>
      <c r="J14333"/>
      <c r="U14333" s="43"/>
      <c r="AE14333"/>
    </row>
    <row r="14334" spans="1:31">
      <c r="A14334">
        <v>34360</v>
      </c>
      <c r="B14334" t="s">
        <v>12641</v>
      </c>
      <c r="C14334" t="s">
        <v>33480</v>
      </c>
      <c r="D14334" t="s">
        <v>33476</v>
      </c>
      <c r="E14334"/>
      <c r="F14334"/>
      <c r="G14334"/>
      <c r="H14334"/>
      <c r="I14334"/>
      <c r="J14334"/>
      <c r="U14334" s="43"/>
      <c r="AE14334"/>
    </row>
    <row r="14335" spans="1:31">
      <c r="A14335">
        <v>34260</v>
      </c>
      <c r="B14335" t="s">
        <v>12642</v>
      </c>
      <c r="C14335" t="s">
        <v>33480</v>
      </c>
      <c r="D14335" t="s">
        <v>33476</v>
      </c>
      <c r="E14335"/>
      <c r="F14335"/>
      <c r="G14335"/>
      <c r="H14335"/>
      <c r="I14335"/>
      <c r="J14335"/>
      <c r="U14335" s="43"/>
      <c r="AE14335"/>
    </row>
    <row r="14336" spans="1:31">
      <c r="A14336">
        <v>34700</v>
      </c>
      <c r="B14336" t="s">
        <v>3082</v>
      </c>
      <c r="C14336" t="s">
        <v>33480</v>
      </c>
      <c r="D14336" t="s">
        <v>33476</v>
      </c>
      <c r="E14336"/>
      <c r="F14336"/>
      <c r="G14336"/>
      <c r="H14336"/>
      <c r="I14336"/>
      <c r="J14336"/>
      <c r="U14336" s="43"/>
      <c r="AE14336"/>
    </row>
    <row r="14337" spans="1:31">
      <c r="A14337">
        <v>34420</v>
      </c>
      <c r="B14337" t="s">
        <v>12643</v>
      </c>
      <c r="C14337" t="s">
        <v>33480</v>
      </c>
      <c r="D14337" t="s">
        <v>33476</v>
      </c>
      <c r="E14337"/>
      <c r="F14337"/>
      <c r="G14337"/>
      <c r="H14337"/>
      <c r="I14337"/>
      <c r="J14337"/>
      <c r="U14337" s="43"/>
      <c r="AE14337"/>
    </row>
    <row r="14338" spans="1:31">
      <c r="A14338">
        <v>34460</v>
      </c>
      <c r="B14338" t="s">
        <v>12644</v>
      </c>
      <c r="C14338" t="s">
        <v>33480</v>
      </c>
      <c r="D14338" t="s">
        <v>33476</v>
      </c>
      <c r="E14338"/>
      <c r="F14338"/>
      <c r="G14338"/>
      <c r="H14338"/>
      <c r="I14338"/>
      <c r="J14338"/>
      <c r="U14338" s="43"/>
      <c r="AE14338"/>
    </row>
    <row r="14339" spans="1:31">
      <c r="A14339">
        <v>34210</v>
      </c>
      <c r="B14339" t="s">
        <v>12645</v>
      </c>
      <c r="C14339" t="s">
        <v>33480</v>
      </c>
      <c r="D14339" t="s">
        <v>33476</v>
      </c>
      <c r="E14339"/>
      <c r="F14339"/>
      <c r="G14339"/>
      <c r="H14339"/>
      <c r="I14339"/>
      <c r="J14339"/>
      <c r="U14339" s="43"/>
      <c r="AE14339"/>
    </row>
    <row r="14340" spans="1:31">
      <c r="A14340">
        <v>34800</v>
      </c>
      <c r="B14340" t="s">
        <v>12646</v>
      </c>
      <c r="C14340" t="s">
        <v>33480</v>
      </c>
      <c r="D14340" t="s">
        <v>33476</v>
      </c>
      <c r="E14340"/>
      <c r="F14340"/>
      <c r="G14340"/>
      <c r="H14340"/>
      <c r="I14340"/>
      <c r="J14340"/>
      <c r="U14340" s="43"/>
      <c r="AE14340"/>
    </row>
    <row r="14341" spans="1:31">
      <c r="A14341">
        <v>34830</v>
      </c>
      <c r="B14341" t="s">
        <v>12647</v>
      </c>
      <c r="C14341" t="s">
        <v>33480</v>
      </c>
      <c r="D14341" t="e">
        <v>#N/A</v>
      </c>
      <c r="E14341"/>
      <c r="F14341"/>
      <c r="G14341"/>
      <c r="H14341"/>
      <c r="I14341"/>
      <c r="J14341"/>
      <c r="U14341" s="43"/>
      <c r="AE14341"/>
    </row>
    <row r="14342" spans="1:31">
      <c r="A14342">
        <v>34270</v>
      </c>
      <c r="B14342" t="s">
        <v>1763</v>
      </c>
      <c r="C14342" t="s">
        <v>33480</v>
      </c>
      <c r="D14342" t="s">
        <v>33476</v>
      </c>
      <c r="E14342"/>
      <c r="F14342"/>
      <c r="G14342"/>
      <c r="H14342"/>
      <c r="I14342"/>
      <c r="J14342"/>
      <c r="U14342" s="43"/>
      <c r="AE14342"/>
    </row>
    <row r="14343" spans="1:31">
      <c r="A14343">
        <v>34800</v>
      </c>
      <c r="B14343" t="s">
        <v>12648</v>
      </c>
      <c r="C14343" t="s">
        <v>33480</v>
      </c>
      <c r="D14343" t="s">
        <v>33476</v>
      </c>
      <c r="E14343"/>
      <c r="F14343"/>
      <c r="G14343"/>
      <c r="H14343"/>
      <c r="I14343"/>
      <c r="J14343"/>
      <c r="U14343" s="43"/>
      <c r="AE14343"/>
    </row>
    <row r="14344" spans="1:31">
      <c r="A14344">
        <v>34390</v>
      </c>
      <c r="B14344" t="s">
        <v>12649</v>
      </c>
      <c r="C14344" t="s">
        <v>33480</v>
      </c>
      <c r="D14344" t="s">
        <v>33476</v>
      </c>
      <c r="E14344"/>
      <c r="F14344"/>
      <c r="G14344"/>
      <c r="H14344"/>
      <c r="I14344"/>
      <c r="J14344"/>
      <c r="U14344" s="43"/>
      <c r="AE14344"/>
    </row>
    <row r="14345" spans="1:31">
      <c r="A14345">
        <v>34440</v>
      </c>
      <c r="B14345" t="s">
        <v>5754</v>
      </c>
      <c r="C14345" t="s">
        <v>33480</v>
      </c>
      <c r="D14345" t="s">
        <v>33476</v>
      </c>
      <c r="E14345"/>
      <c r="F14345"/>
      <c r="G14345"/>
      <c r="H14345"/>
      <c r="I14345"/>
      <c r="J14345"/>
      <c r="U14345" s="43"/>
      <c r="AE14345"/>
    </row>
    <row r="14346" spans="1:31">
      <c r="A14346">
        <v>34980</v>
      </c>
      <c r="B14346" t="s">
        <v>12650</v>
      </c>
      <c r="C14346" t="s">
        <v>33480</v>
      </c>
      <c r="D14346" t="s">
        <v>33476</v>
      </c>
      <c r="E14346"/>
      <c r="F14346"/>
      <c r="G14346"/>
      <c r="H14346"/>
      <c r="I14346"/>
      <c r="J14346"/>
      <c r="U14346" s="43"/>
      <c r="AE14346"/>
    </row>
    <row r="14347" spans="1:31">
      <c r="A14347">
        <v>34240</v>
      </c>
      <c r="B14347" t="s">
        <v>12651</v>
      </c>
      <c r="C14347" t="s">
        <v>33480</v>
      </c>
      <c r="D14347" t="e">
        <v>#N/A</v>
      </c>
      <c r="E14347"/>
      <c r="F14347"/>
      <c r="G14347"/>
      <c r="H14347"/>
      <c r="I14347"/>
      <c r="J14347"/>
      <c r="U14347" s="43"/>
      <c r="AE14347"/>
    </row>
    <row r="14348" spans="1:31">
      <c r="A14348">
        <v>34490</v>
      </c>
      <c r="B14348" t="s">
        <v>12652</v>
      </c>
      <c r="C14348" t="s">
        <v>33480</v>
      </c>
      <c r="D14348" t="s">
        <v>33476</v>
      </c>
      <c r="E14348"/>
      <c r="F14348"/>
      <c r="G14348"/>
      <c r="H14348"/>
      <c r="I14348"/>
      <c r="J14348"/>
      <c r="U14348" s="43"/>
      <c r="AE14348"/>
    </row>
    <row r="14349" spans="1:31">
      <c r="A14349">
        <v>34290</v>
      </c>
      <c r="B14349" t="s">
        <v>12653</v>
      </c>
      <c r="C14349" t="s">
        <v>33480</v>
      </c>
      <c r="D14349" t="s">
        <v>33476</v>
      </c>
      <c r="E14349"/>
      <c r="F14349"/>
      <c r="G14349"/>
      <c r="H14349"/>
      <c r="I14349"/>
      <c r="J14349"/>
      <c r="U14349" s="43"/>
      <c r="AE14349"/>
    </row>
    <row r="14350" spans="1:31">
      <c r="A14350">
        <v>34220</v>
      </c>
      <c r="B14350" t="s">
        <v>12654</v>
      </c>
      <c r="C14350" t="s">
        <v>33477</v>
      </c>
      <c r="D14350" t="s">
        <v>33476</v>
      </c>
      <c r="E14350"/>
      <c r="F14350"/>
      <c r="G14350"/>
      <c r="H14350"/>
      <c r="I14350"/>
      <c r="J14350"/>
      <c r="U14350" s="43"/>
      <c r="AE14350"/>
    </row>
    <row r="14351" spans="1:31">
      <c r="A14351">
        <v>34660</v>
      </c>
      <c r="B14351" t="s">
        <v>12655</v>
      </c>
      <c r="C14351" t="s">
        <v>33480</v>
      </c>
      <c r="D14351" t="s">
        <v>33476</v>
      </c>
      <c r="E14351"/>
      <c r="F14351"/>
      <c r="G14351"/>
      <c r="H14351"/>
      <c r="I14351"/>
      <c r="J14351"/>
      <c r="U14351" s="43"/>
      <c r="AE14351"/>
    </row>
    <row r="14352" spans="1:31">
      <c r="A14352">
        <v>34660</v>
      </c>
      <c r="B14352" t="s">
        <v>12656</v>
      </c>
      <c r="C14352" t="s">
        <v>33480</v>
      </c>
      <c r="D14352" t="s">
        <v>33476</v>
      </c>
      <c r="E14352"/>
      <c r="F14352"/>
      <c r="G14352"/>
      <c r="H14352"/>
      <c r="I14352"/>
      <c r="J14352"/>
      <c r="U14352" s="43"/>
      <c r="AE14352"/>
    </row>
    <row r="14353" spans="1:31">
      <c r="A14353">
        <v>34370</v>
      </c>
      <c r="B14353" t="s">
        <v>12657</v>
      </c>
      <c r="C14353" t="s">
        <v>33480</v>
      </c>
      <c r="D14353" t="s">
        <v>33476</v>
      </c>
      <c r="E14353"/>
      <c r="F14353"/>
      <c r="G14353"/>
      <c r="H14353"/>
      <c r="I14353"/>
      <c r="J14353"/>
      <c r="U14353" s="43"/>
      <c r="AE14353"/>
    </row>
    <row r="14354" spans="1:31">
      <c r="A14354">
        <v>34920</v>
      </c>
      <c r="B14354" t="s">
        <v>12658</v>
      </c>
      <c r="C14354" t="s">
        <v>33480</v>
      </c>
      <c r="D14354" t="e">
        <v>#N/A</v>
      </c>
      <c r="E14354"/>
      <c r="F14354"/>
      <c r="G14354"/>
      <c r="H14354"/>
      <c r="I14354"/>
      <c r="J14354"/>
      <c r="U14354" s="43"/>
      <c r="AE14354"/>
    </row>
    <row r="14355" spans="1:31">
      <c r="A14355">
        <v>34520</v>
      </c>
      <c r="B14355" t="s">
        <v>12659</v>
      </c>
      <c r="C14355" t="s">
        <v>33477</v>
      </c>
      <c r="D14355" t="s">
        <v>33476</v>
      </c>
      <c r="E14355"/>
      <c r="F14355"/>
      <c r="G14355"/>
      <c r="H14355"/>
      <c r="I14355"/>
      <c r="J14355"/>
      <c r="U14355" s="43"/>
      <c r="AE14355"/>
    </row>
    <row r="14356" spans="1:31">
      <c r="A14356">
        <v>34310</v>
      </c>
      <c r="B14356" t="s">
        <v>12660</v>
      </c>
      <c r="C14356" t="s">
        <v>33480</v>
      </c>
      <c r="D14356" t="s">
        <v>33476</v>
      </c>
      <c r="E14356"/>
      <c r="F14356"/>
      <c r="G14356"/>
      <c r="H14356"/>
      <c r="I14356"/>
      <c r="J14356"/>
      <c r="U14356" s="43"/>
      <c r="AE14356"/>
    </row>
    <row r="14357" spans="1:31">
      <c r="A14357">
        <v>34650</v>
      </c>
      <c r="B14357" t="s">
        <v>12661</v>
      </c>
      <c r="C14357" t="s">
        <v>33480</v>
      </c>
      <c r="D14357" t="s">
        <v>33476</v>
      </c>
      <c r="E14357"/>
      <c r="F14357"/>
      <c r="G14357"/>
      <c r="H14357"/>
      <c r="I14357"/>
      <c r="J14357"/>
      <c r="U14357" s="43"/>
      <c r="AE14357"/>
    </row>
    <row r="14358" spans="1:31">
      <c r="A14358">
        <v>34290</v>
      </c>
      <c r="B14358" t="s">
        <v>12662</v>
      </c>
      <c r="C14358" t="s">
        <v>33480</v>
      </c>
      <c r="D14358" t="s">
        <v>33476</v>
      </c>
      <c r="E14358"/>
      <c r="F14358"/>
      <c r="G14358"/>
      <c r="H14358"/>
      <c r="I14358"/>
      <c r="J14358"/>
      <c r="U14358" s="43"/>
      <c r="AE14358"/>
    </row>
    <row r="14359" spans="1:31">
      <c r="A14359">
        <v>34690</v>
      </c>
      <c r="B14359" t="s">
        <v>12663</v>
      </c>
      <c r="C14359" t="s">
        <v>33480</v>
      </c>
      <c r="D14359" t="s">
        <v>33476</v>
      </c>
      <c r="E14359"/>
      <c r="F14359"/>
      <c r="G14359"/>
      <c r="H14359"/>
      <c r="I14359"/>
      <c r="J14359"/>
      <c r="U14359" s="43"/>
      <c r="AE14359"/>
    </row>
    <row r="14360" spans="1:31">
      <c r="A14360">
        <v>34600</v>
      </c>
      <c r="B14360" t="s">
        <v>2317</v>
      </c>
      <c r="C14360" t="s">
        <v>33480</v>
      </c>
      <c r="D14360" t="s">
        <v>33476</v>
      </c>
      <c r="E14360"/>
      <c r="F14360"/>
      <c r="G14360"/>
      <c r="H14360"/>
      <c r="I14360"/>
      <c r="J14360"/>
      <c r="U14360" s="43"/>
      <c r="AE14360"/>
    </row>
    <row r="14361" spans="1:31">
      <c r="A14361">
        <v>34210</v>
      </c>
      <c r="B14361" t="s">
        <v>12664</v>
      </c>
      <c r="C14361" t="s">
        <v>33480</v>
      </c>
      <c r="D14361" t="s">
        <v>33476</v>
      </c>
      <c r="E14361"/>
      <c r="F14361"/>
      <c r="G14361"/>
      <c r="H14361"/>
      <c r="I14361"/>
      <c r="J14361"/>
      <c r="U14361" s="43"/>
      <c r="AE14361"/>
    </row>
    <row r="14362" spans="1:31">
      <c r="A14362">
        <v>34210</v>
      </c>
      <c r="B14362" t="s">
        <v>12665</v>
      </c>
      <c r="C14362" t="s">
        <v>33480</v>
      </c>
      <c r="D14362" t="s">
        <v>33476</v>
      </c>
      <c r="E14362"/>
      <c r="F14362"/>
      <c r="G14362"/>
      <c r="H14362"/>
      <c r="I14362"/>
      <c r="J14362"/>
      <c r="U14362" s="43"/>
      <c r="AE14362"/>
    </row>
    <row r="14363" spans="1:31">
      <c r="A14363">
        <v>34190</v>
      </c>
      <c r="B14363" t="s">
        <v>12666</v>
      </c>
      <c r="C14363" t="s">
        <v>33480</v>
      </c>
      <c r="D14363" t="s">
        <v>33476</v>
      </c>
      <c r="E14363"/>
      <c r="F14363"/>
      <c r="G14363"/>
      <c r="H14363"/>
      <c r="I14363"/>
      <c r="J14363"/>
      <c r="U14363" s="43"/>
      <c r="AE14363"/>
    </row>
    <row r="14364" spans="1:31">
      <c r="A14364">
        <v>34360</v>
      </c>
      <c r="B14364" t="s">
        <v>12667</v>
      </c>
      <c r="C14364" t="s">
        <v>33480</v>
      </c>
      <c r="D14364" t="s">
        <v>33476</v>
      </c>
      <c r="E14364"/>
      <c r="F14364"/>
      <c r="G14364"/>
      <c r="H14364"/>
      <c r="I14364"/>
      <c r="J14364"/>
      <c r="U14364" s="43"/>
      <c r="AE14364"/>
    </row>
    <row r="14365" spans="1:31">
      <c r="A14365">
        <v>34510</v>
      </c>
      <c r="B14365" t="s">
        <v>12668</v>
      </c>
      <c r="C14365" t="s">
        <v>33480</v>
      </c>
      <c r="D14365" t="s">
        <v>33476</v>
      </c>
      <c r="E14365"/>
      <c r="F14365"/>
      <c r="G14365"/>
      <c r="H14365"/>
      <c r="I14365"/>
      <c r="J14365"/>
      <c r="U14365" s="43"/>
      <c r="AE14365"/>
    </row>
    <row r="14366" spans="1:31">
      <c r="A14366">
        <v>34270</v>
      </c>
      <c r="B14366" t="s">
        <v>10901</v>
      </c>
      <c r="C14366" t="s">
        <v>33480</v>
      </c>
      <c r="D14366" t="s">
        <v>33476</v>
      </c>
      <c r="E14366"/>
      <c r="F14366"/>
      <c r="G14366"/>
      <c r="H14366"/>
      <c r="I14366"/>
      <c r="J14366"/>
      <c r="U14366" s="43"/>
      <c r="AE14366"/>
    </row>
    <row r="14367" spans="1:31">
      <c r="A14367">
        <v>34320</v>
      </c>
      <c r="B14367" t="s">
        <v>12669</v>
      </c>
      <c r="C14367" t="s">
        <v>33480</v>
      </c>
      <c r="D14367" t="s">
        <v>33476</v>
      </c>
      <c r="E14367"/>
      <c r="F14367"/>
      <c r="G14367"/>
      <c r="H14367"/>
      <c r="I14367"/>
      <c r="J14367"/>
      <c r="U14367" s="43"/>
      <c r="AE14367"/>
    </row>
    <row r="14368" spans="1:31">
      <c r="A14368">
        <v>34320</v>
      </c>
      <c r="B14368" t="s">
        <v>11303</v>
      </c>
      <c r="C14368" t="s">
        <v>33480</v>
      </c>
      <c r="D14368" t="s">
        <v>33476</v>
      </c>
      <c r="E14368"/>
      <c r="F14368"/>
      <c r="G14368"/>
      <c r="H14368"/>
      <c r="I14368"/>
      <c r="J14368"/>
      <c r="U14368" s="43"/>
      <c r="AE14368"/>
    </row>
    <row r="14369" spans="1:31">
      <c r="A14369">
        <v>34480</v>
      </c>
      <c r="B14369" t="s">
        <v>12670</v>
      </c>
      <c r="C14369" t="s">
        <v>33480</v>
      </c>
      <c r="D14369" t="s">
        <v>33476</v>
      </c>
      <c r="E14369"/>
      <c r="F14369"/>
      <c r="G14369"/>
      <c r="H14369"/>
      <c r="I14369"/>
      <c r="J14369"/>
      <c r="U14369" s="43"/>
      <c r="AE14369"/>
    </row>
    <row r="14370" spans="1:31">
      <c r="A14370">
        <v>34700</v>
      </c>
      <c r="B14370" t="s">
        <v>12671</v>
      </c>
      <c r="C14370" t="s">
        <v>33480</v>
      </c>
      <c r="D14370" t="s">
        <v>33476</v>
      </c>
      <c r="E14370"/>
      <c r="F14370"/>
      <c r="G14370"/>
      <c r="H14370"/>
      <c r="I14370"/>
      <c r="J14370"/>
      <c r="U14370" s="43"/>
      <c r="AE14370"/>
    </row>
    <row r="14371" spans="1:31">
      <c r="A14371">
        <v>34330</v>
      </c>
      <c r="B14371" t="s">
        <v>12672</v>
      </c>
      <c r="C14371" t="s">
        <v>33477</v>
      </c>
      <c r="D14371" t="s">
        <v>33476</v>
      </c>
      <c r="E14371"/>
      <c r="F14371"/>
      <c r="G14371"/>
      <c r="H14371"/>
      <c r="I14371"/>
      <c r="J14371"/>
      <c r="U14371" s="43"/>
      <c r="AE14371"/>
    </row>
    <row r="14372" spans="1:31">
      <c r="A14372">
        <v>34110</v>
      </c>
      <c r="B14372" t="s">
        <v>12673</v>
      </c>
      <c r="C14372" t="s">
        <v>33480</v>
      </c>
      <c r="D14372" t="s">
        <v>33476</v>
      </c>
      <c r="E14372"/>
      <c r="F14372"/>
      <c r="G14372"/>
      <c r="H14372"/>
      <c r="I14372"/>
      <c r="J14372"/>
      <c r="U14372" s="43"/>
      <c r="AE14372"/>
    </row>
    <row r="14373" spans="1:31">
      <c r="A14373">
        <v>34110</v>
      </c>
      <c r="B14373" t="s">
        <v>12673</v>
      </c>
      <c r="C14373" t="s">
        <v>33480</v>
      </c>
      <c r="D14373" t="s">
        <v>33476</v>
      </c>
      <c r="E14373"/>
      <c r="F14373"/>
      <c r="G14373"/>
      <c r="H14373"/>
      <c r="I14373"/>
      <c r="J14373"/>
      <c r="U14373" s="43"/>
      <c r="AE14373"/>
    </row>
    <row r="14374" spans="1:31">
      <c r="A14374">
        <v>34320</v>
      </c>
      <c r="B14374" t="s">
        <v>12674</v>
      </c>
      <c r="C14374" t="s">
        <v>33480</v>
      </c>
      <c r="D14374" t="s">
        <v>33476</v>
      </c>
      <c r="E14374"/>
      <c r="F14374"/>
      <c r="G14374"/>
      <c r="H14374"/>
      <c r="I14374"/>
      <c r="J14374"/>
      <c r="U14374" s="43"/>
      <c r="AE14374"/>
    </row>
    <row r="14375" spans="1:31">
      <c r="A14375">
        <v>34160</v>
      </c>
      <c r="B14375" t="s">
        <v>12675</v>
      </c>
      <c r="C14375" t="s">
        <v>33480</v>
      </c>
      <c r="D14375" t="s">
        <v>33476</v>
      </c>
      <c r="E14375"/>
      <c r="F14375"/>
      <c r="G14375"/>
      <c r="H14375"/>
      <c r="I14375"/>
      <c r="J14375"/>
      <c r="U14375" s="43"/>
      <c r="AE14375"/>
    </row>
    <row r="14376" spans="1:31">
      <c r="A14376">
        <v>34190</v>
      </c>
      <c r="B14376" t="s">
        <v>12676</v>
      </c>
      <c r="C14376" t="s">
        <v>33480</v>
      </c>
      <c r="D14376" t="s">
        <v>33476</v>
      </c>
      <c r="E14376"/>
      <c r="F14376"/>
      <c r="G14376"/>
      <c r="H14376"/>
      <c r="I14376"/>
      <c r="J14376"/>
      <c r="U14376" s="43"/>
      <c r="AE14376"/>
    </row>
    <row r="14377" spans="1:31">
      <c r="A14377">
        <v>34160</v>
      </c>
      <c r="B14377" t="s">
        <v>12677</v>
      </c>
      <c r="C14377" t="s">
        <v>33480</v>
      </c>
      <c r="D14377" t="s">
        <v>33476</v>
      </c>
      <c r="E14377"/>
      <c r="F14377"/>
      <c r="G14377"/>
      <c r="H14377"/>
      <c r="I14377"/>
      <c r="J14377"/>
      <c r="U14377" s="43"/>
      <c r="AE14377"/>
    </row>
    <row r="14378" spans="1:31">
      <c r="A14378">
        <v>34770</v>
      </c>
      <c r="B14378" t="s">
        <v>12678</v>
      </c>
      <c r="C14378" t="s">
        <v>33480</v>
      </c>
      <c r="D14378" t="e">
        <v>#N/A</v>
      </c>
      <c r="E14378"/>
      <c r="F14378"/>
      <c r="G14378"/>
      <c r="H14378"/>
      <c r="I14378"/>
      <c r="J14378"/>
      <c r="U14378" s="43"/>
      <c r="AE14378"/>
    </row>
    <row r="14379" spans="1:31">
      <c r="A14379">
        <v>34150</v>
      </c>
      <c r="B14379" t="s">
        <v>12679</v>
      </c>
      <c r="C14379" t="s">
        <v>33480</v>
      </c>
      <c r="D14379" t="s">
        <v>33476</v>
      </c>
      <c r="E14379"/>
      <c r="F14379"/>
      <c r="G14379"/>
      <c r="H14379"/>
      <c r="I14379"/>
      <c r="J14379"/>
      <c r="U14379" s="43"/>
      <c r="AE14379"/>
    </row>
    <row r="14380" spans="1:31">
      <c r="A14380">
        <v>34190</v>
      </c>
      <c r="B14380" t="s">
        <v>12680</v>
      </c>
      <c r="C14380" t="s">
        <v>33480</v>
      </c>
      <c r="D14380" t="s">
        <v>33476</v>
      </c>
      <c r="E14380"/>
      <c r="F14380"/>
      <c r="G14380"/>
      <c r="H14380"/>
      <c r="I14380"/>
      <c r="J14380"/>
      <c r="U14380" s="43"/>
      <c r="AE14380"/>
    </row>
    <row r="14381" spans="1:31">
      <c r="A14381">
        <v>34790</v>
      </c>
      <c r="B14381" t="s">
        <v>12681</v>
      </c>
      <c r="C14381" t="s">
        <v>33480</v>
      </c>
      <c r="D14381" t="e">
        <v>#N/A</v>
      </c>
      <c r="E14381"/>
      <c r="F14381"/>
      <c r="G14381"/>
      <c r="H14381"/>
      <c r="I14381"/>
      <c r="J14381"/>
      <c r="U14381" s="43"/>
      <c r="AE14381"/>
    </row>
    <row r="14382" spans="1:31">
      <c r="A14382">
        <v>34260</v>
      </c>
      <c r="B14382" t="s">
        <v>12682</v>
      </c>
      <c r="C14382" t="s">
        <v>33480</v>
      </c>
      <c r="D14382" t="s">
        <v>33476</v>
      </c>
      <c r="E14382"/>
      <c r="F14382"/>
      <c r="G14382"/>
      <c r="H14382"/>
      <c r="I14382"/>
      <c r="J14382"/>
      <c r="U14382" s="43"/>
      <c r="AE14382"/>
    </row>
    <row r="14383" spans="1:31">
      <c r="A14383">
        <v>34820</v>
      </c>
      <c r="B14383" t="s">
        <v>12683</v>
      </c>
      <c r="C14383" t="s">
        <v>33480</v>
      </c>
      <c r="D14383" t="e">
        <v>#N/A</v>
      </c>
      <c r="E14383"/>
      <c r="F14383"/>
      <c r="G14383"/>
      <c r="H14383"/>
      <c r="I14383"/>
      <c r="J14383"/>
      <c r="U14383" s="43"/>
      <c r="AE14383"/>
    </row>
    <row r="14384" spans="1:31">
      <c r="A14384">
        <v>34600</v>
      </c>
      <c r="B14384" t="s">
        <v>12684</v>
      </c>
      <c r="C14384" t="s">
        <v>33480</v>
      </c>
      <c r="D14384" t="s">
        <v>33476</v>
      </c>
      <c r="E14384"/>
      <c r="F14384"/>
      <c r="G14384"/>
      <c r="H14384"/>
      <c r="I14384"/>
      <c r="J14384"/>
      <c r="U14384" s="43"/>
      <c r="AE14384"/>
    </row>
    <row r="14385" spans="1:31">
      <c r="A14385">
        <v>34830</v>
      </c>
      <c r="B14385" t="s">
        <v>12685</v>
      </c>
      <c r="C14385" t="s">
        <v>33480</v>
      </c>
      <c r="D14385" t="e">
        <v>#N/A</v>
      </c>
      <c r="E14385"/>
      <c r="F14385"/>
      <c r="G14385"/>
      <c r="H14385"/>
      <c r="I14385"/>
      <c r="J14385"/>
      <c r="U14385" s="43"/>
      <c r="AE14385"/>
    </row>
    <row r="14386" spans="1:31">
      <c r="A14386">
        <v>34650</v>
      </c>
      <c r="B14386" t="s">
        <v>12686</v>
      </c>
      <c r="C14386" t="s">
        <v>33480</v>
      </c>
      <c r="D14386" t="s">
        <v>33476</v>
      </c>
      <c r="E14386"/>
      <c r="F14386"/>
      <c r="G14386"/>
      <c r="H14386"/>
      <c r="I14386"/>
      <c r="J14386"/>
      <c r="U14386" s="43"/>
      <c r="AE14386"/>
    </row>
    <row r="14387" spans="1:31">
      <c r="A14387">
        <v>34725</v>
      </c>
      <c r="B14387" t="s">
        <v>3908</v>
      </c>
      <c r="C14387" t="s">
        <v>33480</v>
      </c>
      <c r="D14387" t="s">
        <v>33476</v>
      </c>
      <c r="E14387"/>
      <c r="F14387"/>
      <c r="G14387"/>
      <c r="H14387"/>
      <c r="I14387"/>
      <c r="J14387"/>
      <c r="U14387" s="43"/>
      <c r="AE14387"/>
    </row>
    <row r="14388" spans="1:31">
      <c r="A14388">
        <v>34990</v>
      </c>
      <c r="B14388" t="s">
        <v>12687</v>
      </c>
      <c r="C14388" t="s">
        <v>33480</v>
      </c>
      <c r="D14388" t="s">
        <v>33476</v>
      </c>
      <c r="E14388"/>
      <c r="F14388"/>
      <c r="G14388"/>
      <c r="H14388"/>
      <c r="I14388"/>
      <c r="J14388"/>
      <c r="U14388" s="43"/>
      <c r="AE14388"/>
    </row>
    <row r="14389" spans="1:31">
      <c r="A14389">
        <v>34800</v>
      </c>
      <c r="B14389" t="s">
        <v>12688</v>
      </c>
      <c r="C14389" t="s">
        <v>33480</v>
      </c>
      <c r="D14389" t="s">
        <v>33476</v>
      </c>
      <c r="E14389"/>
      <c r="F14389"/>
      <c r="G14389"/>
      <c r="H14389"/>
      <c r="I14389"/>
      <c r="J14389"/>
      <c r="U14389" s="43"/>
      <c r="AE14389"/>
    </row>
    <row r="14390" spans="1:31">
      <c r="A14390">
        <v>34150</v>
      </c>
      <c r="B14390" t="s">
        <v>12689</v>
      </c>
      <c r="C14390" t="s">
        <v>33480</v>
      </c>
      <c r="D14390" t="s">
        <v>33476</v>
      </c>
      <c r="E14390"/>
      <c r="F14390"/>
      <c r="G14390"/>
      <c r="H14390"/>
      <c r="I14390"/>
      <c r="J14390"/>
      <c r="U14390" s="43"/>
      <c r="AE14390"/>
    </row>
    <row r="14391" spans="1:31">
      <c r="A14391">
        <v>34240</v>
      </c>
      <c r="B14391" t="s">
        <v>12690</v>
      </c>
      <c r="C14391" t="s">
        <v>33480</v>
      </c>
      <c r="D14391" t="e">
        <v>#N/A</v>
      </c>
      <c r="E14391"/>
      <c r="F14391"/>
      <c r="G14391"/>
      <c r="H14391"/>
      <c r="I14391"/>
      <c r="J14391"/>
      <c r="U14391" s="43"/>
      <c r="AE14391"/>
    </row>
    <row r="14392" spans="1:31">
      <c r="A14392">
        <v>34130</v>
      </c>
      <c r="B14392" t="s">
        <v>12691</v>
      </c>
      <c r="C14392" t="s">
        <v>33480</v>
      </c>
      <c r="D14392" t="s">
        <v>33476</v>
      </c>
      <c r="E14392"/>
      <c r="F14392"/>
      <c r="G14392"/>
      <c r="H14392"/>
      <c r="I14392"/>
      <c r="J14392"/>
      <c r="U14392" s="43"/>
      <c r="AE14392"/>
    </row>
    <row r="14393" spans="1:31">
      <c r="A14393">
        <v>34190</v>
      </c>
      <c r="B14393" t="s">
        <v>12307</v>
      </c>
      <c r="C14393" t="s">
        <v>33480</v>
      </c>
      <c r="D14393" t="s">
        <v>33476</v>
      </c>
      <c r="E14393"/>
      <c r="F14393"/>
      <c r="G14393"/>
      <c r="H14393"/>
      <c r="I14393"/>
      <c r="J14393"/>
      <c r="U14393" s="43"/>
      <c r="AE14393"/>
    </row>
    <row r="14394" spans="1:31">
      <c r="A14394">
        <v>34970</v>
      </c>
      <c r="B14394" t="s">
        <v>12692</v>
      </c>
      <c r="C14394" t="s">
        <v>33480</v>
      </c>
      <c r="D14394" t="e">
        <v>#N/A</v>
      </c>
      <c r="E14394"/>
      <c r="F14394"/>
      <c r="G14394"/>
      <c r="H14394"/>
      <c r="I14394"/>
      <c r="J14394"/>
      <c r="U14394" s="43"/>
      <c r="AE14394"/>
    </row>
    <row r="14395" spans="1:31">
      <c r="A14395">
        <v>34480</v>
      </c>
      <c r="B14395" t="s">
        <v>12693</v>
      </c>
      <c r="C14395" t="s">
        <v>33480</v>
      </c>
      <c r="D14395" t="s">
        <v>33476</v>
      </c>
      <c r="E14395"/>
      <c r="F14395"/>
      <c r="G14395"/>
      <c r="H14395"/>
      <c r="I14395"/>
      <c r="J14395"/>
      <c r="U14395" s="43"/>
      <c r="AE14395"/>
    </row>
    <row r="14396" spans="1:31">
      <c r="A14396">
        <v>34270</v>
      </c>
      <c r="B14396" t="s">
        <v>12694</v>
      </c>
      <c r="C14396" t="s">
        <v>33480</v>
      </c>
      <c r="D14396" t="s">
        <v>33476</v>
      </c>
      <c r="E14396"/>
      <c r="F14396"/>
      <c r="G14396"/>
      <c r="H14396"/>
      <c r="I14396"/>
      <c r="J14396"/>
      <c r="U14396" s="43"/>
      <c r="AE14396"/>
    </row>
    <row r="14397" spans="1:31">
      <c r="A14397">
        <v>34700</v>
      </c>
      <c r="B14397" t="s">
        <v>12695</v>
      </c>
      <c r="C14397" t="s">
        <v>33480</v>
      </c>
      <c r="D14397" t="s">
        <v>33476</v>
      </c>
      <c r="E14397"/>
      <c r="F14397"/>
      <c r="G14397"/>
      <c r="H14397"/>
      <c r="I14397"/>
      <c r="J14397"/>
      <c r="U14397" s="43"/>
      <c r="AE14397"/>
    </row>
    <row r="14398" spans="1:31">
      <c r="A14398">
        <v>34700</v>
      </c>
      <c r="B14398" t="s">
        <v>3931</v>
      </c>
      <c r="C14398" t="s">
        <v>33480</v>
      </c>
      <c r="D14398" t="s">
        <v>33476</v>
      </c>
      <c r="E14398"/>
      <c r="F14398"/>
      <c r="G14398"/>
      <c r="H14398"/>
      <c r="I14398"/>
      <c r="J14398"/>
      <c r="U14398" s="43"/>
      <c r="AE14398"/>
    </row>
    <row r="14399" spans="1:31">
      <c r="A14399">
        <v>34880</v>
      </c>
      <c r="B14399" t="s">
        <v>12696</v>
      </c>
      <c r="C14399" t="s">
        <v>33480</v>
      </c>
      <c r="D14399" t="e">
        <v>#N/A</v>
      </c>
      <c r="E14399"/>
      <c r="F14399"/>
      <c r="G14399"/>
      <c r="H14399"/>
      <c r="I14399"/>
      <c r="J14399"/>
      <c r="U14399" s="43"/>
      <c r="AE14399"/>
    </row>
    <row r="14400" spans="1:31">
      <c r="A14400">
        <v>34710</v>
      </c>
      <c r="B14400" t="s">
        <v>12697</v>
      </c>
      <c r="C14400" t="s">
        <v>33480</v>
      </c>
      <c r="D14400" t="e">
        <v>#N/A</v>
      </c>
      <c r="E14400"/>
      <c r="F14400"/>
      <c r="G14400"/>
      <c r="H14400"/>
      <c r="I14400"/>
      <c r="J14400"/>
      <c r="U14400" s="43"/>
      <c r="AE14400"/>
    </row>
    <row r="14401" spans="1:31">
      <c r="A14401">
        <v>34120</v>
      </c>
      <c r="B14401" t="s">
        <v>12698</v>
      </c>
      <c r="C14401" t="s">
        <v>33480</v>
      </c>
      <c r="D14401" t="s">
        <v>33476</v>
      </c>
      <c r="E14401"/>
      <c r="F14401"/>
      <c r="G14401"/>
      <c r="H14401"/>
      <c r="I14401"/>
      <c r="J14401"/>
      <c r="U14401" s="43"/>
      <c r="AE14401"/>
    </row>
    <row r="14402" spans="1:31">
      <c r="A14402">
        <v>34800</v>
      </c>
      <c r="B14402" t="s">
        <v>12699</v>
      </c>
      <c r="C14402" t="s">
        <v>33480</v>
      </c>
      <c r="D14402" t="s">
        <v>33476</v>
      </c>
      <c r="E14402"/>
      <c r="F14402"/>
      <c r="G14402"/>
      <c r="H14402"/>
      <c r="I14402"/>
      <c r="J14402"/>
      <c r="U14402" s="43"/>
      <c r="AE14402"/>
    </row>
    <row r="14403" spans="1:31">
      <c r="A14403">
        <v>34800</v>
      </c>
      <c r="B14403" t="s">
        <v>12700</v>
      </c>
      <c r="C14403" t="s">
        <v>33480</v>
      </c>
      <c r="D14403" t="s">
        <v>33476</v>
      </c>
      <c r="E14403"/>
      <c r="F14403"/>
      <c r="G14403"/>
      <c r="H14403"/>
      <c r="I14403"/>
      <c r="J14403"/>
      <c r="U14403" s="43"/>
      <c r="AE14403"/>
    </row>
    <row r="14404" spans="1:31">
      <c r="A14404">
        <v>34290</v>
      </c>
      <c r="B14404" t="s">
        <v>12701</v>
      </c>
      <c r="C14404" t="s">
        <v>33480</v>
      </c>
      <c r="D14404" t="s">
        <v>33476</v>
      </c>
      <c r="E14404"/>
      <c r="F14404"/>
      <c r="G14404"/>
      <c r="H14404"/>
      <c r="I14404"/>
      <c r="J14404"/>
      <c r="U14404" s="43"/>
      <c r="AE14404"/>
    </row>
    <row r="14405" spans="1:31">
      <c r="A14405">
        <v>34490</v>
      </c>
      <c r="B14405" t="s">
        <v>12702</v>
      </c>
      <c r="C14405" t="s">
        <v>33480</v>
      </c>
      <c r="D14405" t="s">
        <v>33476</v>
      </c>
      <c r="E14405"/>
      <c r="F14405"/>
      <c r="G14405"/>
      <c r="H14405"/>
      <c r="I14405"/>
      <c r="J14405"/>
      <c r="U14405" s="43"/>
      <c r="AE14405"/>
    </row>
    <row r="14406" spans="1:31">
      <c r="A14406">
        <v>34210</v>
      </c>
      <c r="B14406" t="s">
        <v>12703</v>
      </c>
      <c r="C14406" t="s">
        <v>33480</v>
      </c>
      <c r="D14406" t="s">
        <v>33476</v>
      </c>
      <c r="E14406"/>
      <c r="F14406"/>
      <c r="G14406"/>
      <c r="H14406"/>
      <c r="I14406"/>
      <c r="J14406"/>
      <c r="U14406" s="43"/>
      <c r="AE14406"/>
    </row>
    <row r="14407" spans="1:31">
      <c r="A14407">
        <v>34700</v>
      </c>
      <c r="B14407" t="s">
        <v>12704</v>
      </c>
      <c r="C14407" t="s">
        <v>33480</v>
      </c>
      <c r="D14407" t="s">
        <v>33476</v>
      </c>
      <c r="E14407"/>
      <c r="F14407"/>
      <c r="G14407"/>
      <c r="H14407"/>
      <c r="I14407"/>
      <c r="J14407"/>
      <c r="U14407" s="43"/>
      <c r="AE14407"/>
    </row>
    <row r="14408" spans="1:31">
      <c r="A14408">
        <v>34140</v>
      </c>
      <c r="B14408" t="s">
        <v>12705</v>
      </c>
      <c r="C14408" t="s">
        <v>33480</v>
      </c>
      <c r="D14408" t="s">
        <v>33476</v>
      </c>
      <c r="E14408"/>
      <c r="F14408"/>
      <c r="G14408"/>
      <c r="H14408"/>
      <c r="I14408"/>
      <c r="J14408"/>
      <c r="U14408" s="43"/>
      <c r="AE14408"/>
    </row>
    <row r="14409" spans="1:31">
      <c r="A14409">
        <v>34650</v>
      </c>
      <c r="B14409" t="s">
        <v>8068</v>
      </c>
      <c r="C14409" t="s">
        <v>33480</v>
      </c>
      <c r="D14409" t="s">
        <v>33476</v>
      </c>
      <c r="E14409"/>
      <c r="F14409"/>
      <c r="G14409"/>
      <c r="H14409"/>
      <c r="I14409"/>
      <c r="J14409"/>
      <c r="U14409" s="43"/>
      <c r="AE14409"/>
    </row>
    <row r="14410" spans="1:31">
      <c r="A14410">
        <v>34400</v>
      </c>
      <c r="B14410" t="s">
        <v>12706</v>
      </c>
      <c r="C14410" t="s">
        <v>33480</v>
      </c>
      <c r="D14410" t="s">
        <v>33476</v>
      </c>
      <c r="E14410"/>
      <c r="F14410"/>
      <c r="G14410"/>
      <c r="H14410"/>
      <c r="I14410"/>
      <c r="J14410"/>
      <c r="U14410" s="43"/>
      <c r="AE14410"/>
    </row>
    <row r="14411" spans="1:31">
      <c r="A14411">
        <v>34400</v>
      </c>
      <c r="B14411" t="s">
        <v>12707</v>
      </c>
      <c r="C14411" t="s">
        <v>33480</v>
      </c>
      <c r="D14411" t="s">
        <v>33476</v>
      </c>
      <c r="E14411"/>
      <c r="F14411"/>
      <c r="G14411"/>
      <c r="H14411"/>
      <c r="I14411"/>
      <c r="J14411"/>
      <c r="U14411" s="43"/>
      <c r="AE14411"/>
    </row>
    <row r="14412" spans="1:31">
      <c r="A14412">
        <v>34480</v>
      </c>
      <c r="B14412" t="s">
        <v>12708</v>
      </c>
      <c r="C14412" t="s">
        <v>33480</v>
      </c>
      <c r="D14412" t="s">
        <v>33476</v>
      </c>
      <c r="E14412"/>
      <c r="F14412"/>
      <c r="G14412"/>
      <c r="H14412"/>
      <c r="I14412"/>
      <c r="J14412"/>
      <c r="U14412" s="43"/>
      <c r="AE14412"/>
    </row>
    <row r="14413" spans="1:31">
      <c r="A14413">
        <v>34370</v>
      </c>
      <c r="B14413" t="s">
        <v>12709</v>
      </c>
      <c r="C14413" t="s">
        <v>33480</v>
      </c>
      <c r="D14413" t="s">
        <v>33476</v>
      </c>
      <c r="E14413"/>
      <c r="F14413"/>
      <c r="G14413"/>
      <c r="H14413"/>
      <c r="I14413"/>
      <c r="J14413"/>
      <c r="U14413" s="43"/>
      <c r="AE14413"/>
    </row>
    <row r="14414" spans="1:31">
      <c r="A14414">
        <v>34320</v>
      </c>
      <c r="B14414" t="s">
        <v>12710</v>
      </c>
      <c r="C14414" t="s">
        <v>33480</v>
      </c>
      <c r="D14414" t="s">
        <v>33476</v>
      </c>
      <c r="E14414"/>
      <c r="F14414"/>
      <c r="G14414"/>
      <c r="H14414"/>
      <c r="I14414"/>
      <c r="J14414"/>
      <c r="U14414" s="43"/>
      <c r="AE14414"/>
    </row>
    <row r="14415" spans="1:31">
      <c r="A14415">
        <v>34340</v>
      </c>
      <c r="B14415" t="s">
        <v>11894</v>
      </c>
      <c r="C14415" t="s">
        <v>33480</v>
      </c>
      <c r="D14415" t="s">
        <v>33476</v>
      </c>
      <c r="E14415"/>
      <c r="F14415"/>
      <c r="G14415"/>
      <c r="H14415"/>
      <c r="I14415"/>
      <c r="J14415"/>
      <c r="U14415" s="43"/>
      <c r="AE14415"/>
    </row>
    <row r="14416" spans="1:31">
      <c r="A14416">
        <v>34340</v>
      </c>
      <c r="B14416" t="s">
        <v>11894</v>
      </c>
      <c r="C14416" t="s">
        <v>33480</v>
      </c>
      <c r="D14416" t="s">
        <v>33476</v>
      </c>
      <c r="E14416"/>
      <c r="F14416"/>
      <c r="G14416"/>
      <c r="H14416"/>
      <c r="I14416"/>
      <c r="J14416"/>
      <c r="U14416" s="43"/>
      <c r="AE14416"/>
    </row>
    <row r="14417" spans="1:31">
      <c r="A14417">
        <v>34590</v>
      </c>
      <c r="B14417" t="s">
        <v>12711</v>
      </c>
      <c r="C14417" t="s">
        <v>33480</v>
      </c>
      <c r="D14417" t="s">
        <v>33476</v>
      </c>
      <c r="E14417"/>
      <c r="F14417"/>
      <c r="G14417"/>
      <c r="H14417"/>
      <c r="I14417"/>
      <c r="J14417"/>
      <c r="U14417" s="43"/>
      <c r="AE14417"/>
    </row>
    <row r="14418" spans="1:31">
      <c r="A14418">
        <v>34380</v>
      </c>
      <c r="B14418" t="s">
        <v>12712</v>
      </c>
      <c r="C14418" t="s">
        <v>33480</v>
      </c>
      <c r="D14418" t="s">
        <v>33476</v>
      </c>
      <c r="E14418"/>
      <c r="F14418"/>
      <c r="G14418"/>
      <c r="H14418"/>
      <c r="I14418"/>
      <c r="J14418"/>
      <c r="U14418" s="43"/>
      <c r="AE14418"/>
    </row>
    <row r="14419" spans="1:31">
      <c r="A14419">
        <v>34270</v>
      </c>
      <c r="B14419" t="s">
        <v>12713</v>
      </c>
      <c r="C14419" t="s">
        <v>33480</v>
      </c>
      <c r="D14419" t="s">
        <v>33476</v>
      </c>
      <c r="E14419"/>
      <c r="F14419"/>
      <c r="G14419"/>
      <c r="H14419"/>
      <c r="I14419"/>
      <c r="J14419"/>
      <c r="U14419" s="43"/>
      <c r="AE14419"/>
    </row>
    <row r="14420" spans="1:31">
      <c r="A14420">
        <v>34130</v>
      </c>
      <c r="B14420" t="s">
        <v>12714</v>
      </c>
      <c r="C14420" t="s">
        <v>33480</v>
      </c>
      <c r="D14420" t="s">
        <v>33476</v>
      </c>
      <c r="E14420"/>
      <c r="F14420"/>
      <c r="G14420"/>
      <c r="H14420"/>
      <c r="I14420"/>
      <c r="J14420"/>
      <c r="U14420" s="43"/>
      <c r="AE14420"/>
    </row>
    <row r="14421" spans="1:31">
      <c r="A14421">
        <v>34130</v>
      </c>
      <c r="B14421" t="s">
        <v>12714</v>
      </c>
      <c r="C14421" t="s">
        <v>33480</v>
      </c>
      <c r="D14421" t="s">
        <v>33476</v>
      </c>
      <c r="E14421"/>
      <c r="F14421"/>
      <c r="G14421"/>
      <c r="H14421"/>
      <c r="I14421"/>
      <c r="J14421"/>
      <c r="U14421" s="43"/>
      <c r="AE14421"/>
    </row>
    <row r="14422" spans="1:31">
      <c r="A14422">
        <v>34370</v>
      </c>
      <c r="B14422" t="s">
        <v>12715</v>
      </c>
      <c r="C14422" t="s">
        <v>33480</v>
      </c>
      <c r="D14422" t="s">
        <v>33476</v>
      </c>
      <c r="E14422"/>
      <c r="F14422"/>
      <c r="G14422"/>
      <c r="H14422"/>
      <c r="I14422"/>
      <c r="J14422"/>
      <c r="U14422" s="43"/>
      <c r="AE14422"/>
    </row>
    <row r="14423" spans="1:31">
      <c r="A14423">
        <v>34800</v>
      </c>
      <c r="B14423" t="s">
        <v>12716</v>
      </c>
      <c r="C14423" t="s">
        <v>33480</v>
      </c>
      <c r="D14423" t="s">
        <v>33476</v>
      </c>
      <c r="E14423"/>
      <c r="F14423"/>
      <c r="G14423"/>
      <c r="H14423"/>
      <c r="I14423"/>
      <c r="J14423"/>
      <c r="U14423" s="43"/>
      <c r="AE14423"/>
    </row>
    <row r="14424" spans="1:31">
      <c r="A14424">
        <v>34140</v>
      </c>
      <c r="B14424" t="s">
        <v>12717</v>
      </c>
      <c r="C14424" t="s">
        <v>33480</v>
      </c>
      <c r="D14424" t="s">
        <v>33476</v>
      </c>
      <c r="E14424"/>
      <c r="F14424"/>
      <c r="G14424"/>
      <c r="H14424"/>
      <c r="I14424"/>
      <c r="J14424"/>
      <c r="U14424" s="43"/>
      <c r="AE14424"/>
    </row>
    <row r="14425" spans="1:31">
      <c r="A14425">
        <v>34210</v>
      </c>
      <c r="B14425" t="s">
        <v>12718</v>
      </c>
      <c r="C14425" t="s">
        <v>33480</v>
      </c>
      <c r="D14425" t="s">
        <v>33476</v>
      </c>
      <c r="E14425"/>
      <c r="F14425"/>
      <c r="G14425"/>
      <c r="H14425"/>
      <c r="I14425"/>
      <c r="J14425"/>
      <c r="U14425" s="43"/>
      <c r="AE14425"/>
    </row>
    <row r="14426" spans="1:31">
      <c r="A14426">
        <v>34110</v>
      </c>
      <c r="B14426" t="s">
        <v>12719</v>
      </c>
      <c r="C14426" t="s">
        <v>33480</v>
      </c>
      <c r="D14426" t="s">
        <v>33476</v>
      </c>
      <c r="E14426"/>
      <c r="F14426"/>
      <c r="G14426"/>
      <c r="H14426"/>
      <c r="I14426"/>
      <c r="J14426"/>
      <c r="U14426" s="43"/>
      <c r="AE14426"/>
    </row>
    <row r="14427" spans="1:31">
      <c r="A14427">
        <v>34390</v>
      </c>
      <c r="B14427" t="s">
        <v>5496</v>
      </c>
      <c r="C14427" t="s">
        <v>33480</v>
      </c>
      <c r="D14427" t="s">
        <v>33476</v>
      </c>
      <c r="E14427"/>
      <c r="F14427"/>
      <c r="G14427"/>
      <c r="H14427"/>
      <c r="I14427"/>
      <c r="J14427"/>
      <c r="U14427" s="43"/>
      <c r="AE14427"/>
    </row>
    <row r="14428" spans="1:31">
      <c r="A14428">
        <v>34310</v>
      </c>
      <c r="B14428" t="s">
        <v>12720</v>
      </c>
      <c r="C14428" t="s">
        <v>33480</v>
      </c>
      <c r="D14428" t="s">
        <v>33476</v>
      </c>
      <c r="E14428"/>
      <c r="F14428"/>
      <c r="G14428"/>
      <c r="H14428"/>
      <c r="I14428"/>
      <c r="J14428"/>
      <c r="U14428" s="43"/>
      <c r="AE14428"/>
    </row>
    <row r="14429" spans="1:31">
      <c r="A14429">
        <v>34530</v>
      </c>
      <c r="B14429" t="s">
        <v>11118</v>
      </c>
      <c r="C14429" t="s">
        <v>33480</v>
      </c>
      <c r="D14429" t="s">
        <v>33476</v>
      </c>
      <c r="E14429"/>
      <c r="F14429"/>
      <c r="G14429"/>
      <c r="H14429"/>
      <c r="I14429"/>
      <c r="J14429"/>
      <c r="U14429" s="43"/>
      <c r="AE14429"/>
    </row>
    <row r="14430" spans="1:31">
      <c r="A14430">
        <v>34570</v>
      </c>
      <c r="B14430" t="s">
        <v>12721</v>
      </c>
      <c r="C14430" t="s">
        <v>33480</v>
      </c>
      <c r="D14430" t="s">
        <v>33476</v>
      </c>
      <c r="E14430"/>
      <c r="F14430"/>
      <c r="G14430"/>
      <c r="H14430"/>
      <c r="I14430"/>
      <c r="J14430"/>
      <c r="U14430" s="43"/>
      <c r="AE14430"/>
    </row>
    <row r="14431" spans="1:31">
      <c r="A14431">
        <v>34160</v>
      </c>
      <c r="B14431" t="s">
        <v>12722</v>
      </c>
      <c r="C14431" t="s">
        <v>33480</v>
      </c>
      <c r="D14431" t="s">
        <v>33476</v>
      </c>
      <c r="E14431"/>
      <c r="F14431"/>
      <c r="G14431"/>
      <c r="H14431"/>
      <c r="I14431"/>
      <c r="J14431"/>
      <c r="U14431" s="43"/>
      <c r="AE14431"/>
    </row>
    <row r="14432" spans="1:31">
      <c r="A14432">
        <v>34560</v>
      </c>
      <c r="B14432" t="s">
        <v>12723</v>
      </c>
      <c r="C14432" t="s">
        <v>33480</v>
      </c>
      <c r="D14432" t="e">
        <v>#N/A</v>
      </c>
      <c r="E14432"/>
      <c r="F14432"/>
      <c r="G14432"/>
      <c r="H14432"/>
      <c r="I14432"/>
      <c r="J14432"/>
      <c r="U14432" s="43"/>
      <c r="AE14432"/>
    </row>
    <row r="14433" spans="1:31">
      <c r="A14433">
        <v>34290</v>
      </c>
      <c r="B14433" t="s">
        <v>12724</v>
      </c>
      <c r="C14433" t="s">
        <v>33480</v>
      </c>
      <c r="D14433" t="s">
        <v>33476</v>
      </c>
      <c r="E14433"/>
      <c r="F14433"/>
      <c r="G14433"/>
      <c r="H14433"/>
      <c r="I14433"/>
      <c r="J14433"/>
      <c r="U14433" s="43"/>
      <c r="AE14433"/>
    </row>
    <row r="14434" spans="1:31">
      <c r="A14434">
        <v>34310</v>
      </c>
      <c r="B14434" t="s">
        <v>3188</v>
      </c>
      <c r="C14434" t="s">
        <v>33480</v>
      </c>
      <c r="D14434" t="s">
        <v>33476</v>
      </c>
      <c r="E14434"/>
      <c r="F14434"/>
      <c r="G14434"/>
      <c r="H14434"/>
      <c r="I14434"/>
      <c r="J14434"/>
      <c r="U14434" s="43"/>
      <c r="AE14434"/>
    </row>
    <row r="14435" spans="1:31">
      <c r="A14435">
        <v>34320</v>
      </c>
      <c r="B14435" t="s">
        <v>12725</v>
      </c>
      <c r="C14435" t="s">
        <v>33480</v>
      </c>
      <c r="D14435" t="s">
        <v>33476</v>
      </c>
      <c r="E14435"/>
      <c r="F14435"/>
      <c r="G14435"/>
      <c r="H14435"/>
      <c r="I14435"/>
      <c r="J14435"/>
      <c r="U14435" s="43"/>
      <c r="AE14435"/>
    </row>
    <row r="14436" spans="1:31">
      <c r="A14436">
        <v>34980</v>
      </c>
      <c r="B14436" t="s">
        <v>12726</v>
      </c>
      <c r="C14436" t="s">
        <v>33480</v>
      </c>
      <c r="D14436" t="s">
        <v>33476</v>
      </c>
      <c r="E14436"/>
      <c r="F14436"/>
      <c r="G14436"/>
      <c r="H14436"/>
      <c r="I14436"/>
      <c r="J14436"/>
      <c r="U14436" s="43"/>
      <c r="AE14436"/>
    </row>
    <row r="14437" spans="1:31">
      <c r="A14437">
        <v>34310</v>
      </c>
      <c r="B14437" t="s">
        <v>12727</v>
      </c>
      <c r="C14437" t="s">
        <v>33480</v>
      </c>
      <c r="D14437" t="s">
        <v>33476</v>
      </c>
      <c r="E14437"/>
      <c r="F14437"/>
      <c r="G14437"/>
      <c r="H14437"/>
      <c r="I14437"/>
      <c r="J14437"/>
      <c r="U14437" s="43"/>
      <c r="AE14437"/>
    </row>
    <row r="14438" spans="1:31">
      <c r="A14438">
        <v>34190</v>
      </c>
      <c r="B14438" t="s">
        <v>3195</v>
      </c>
      <c r="C14438" t="s">
        <v>33480</v>
      </c>
      <c r="D14438" t="s">
        <v>33476</v>
      </c>
      <c r="E14438"/>
      <c r="F14438"/>
      <c r="G14438"/>
      <c r="H14438"/>
      <c r="I14438"/>
      <c r="J14438"/>
      <c r="U14438" s="43"/>
      <c r="AE14438"/>
    </row>
    <row r="14439" spans="1:31">
      <c r="A14439">
        <v>34000</v>
      </c>
      <c r="B14439" t="s">
        <v>12728</v>
      </c>
      <c r="C14439" t="s">
        <v>33480</v>
      </c>
      <c r="D14439" t="s">
        <v>33476</v>
      </c>
      <c r="E14439"/>
      <c r="F14439"/>
      <c r="G14439"/>
      <c r="H14439"/>
      <c r="I14439"/>
      <c r="J14439"/>
      <c r="U14439" s="43"/>
      <c r="AE14439"/>
    </row>
    <row r="14440" spans="1:31">
      <c r="A14440">
        <v>34070</v>
      </c>
      <c r="B14440" t="s">
        <v>12728</v>
      </c>
      <c r="C14440" t="s">
        <v>33480</v>
      </c>
      <c r="D14440" t="e">
        <v>#N/A</v>
      </c>
      <c r="E14440"/>
      <c r="F14440"/>
      <c r="G14440"/>
      <c r="H14440"/>
      <c r="I14440"/>
      <c r="J14440"/>
      <c r="U14440" s="43"/>
      <c r="AE14440"/>
    </row>
    <row r="14441" spans="1:31">
      <c r="A14441">
        <v>34080</v>
      </c>
      <c r="B14441" t="s">
        <v>12728</v>
      </c>
      <c r="C14441" t="s">
        <v>33480</v>
      </c>
      <c r="D14441" t="e">
        <v>#N/A</v>
      </c>
      <c r="E14441"/>
      <c r="F14441"/>
      <c r="G14441"/>
      <c r="H14441"/>
      <c r="I14441"/>
      <c r="J14441"/>
      <c r="U14441" s="43"/>
      <c r="AE14441"/>
    </row>
    <row r="14442" spans="1:31">
      <c r="A14442">
        <v>34090</v>
      </c>
      <c r="B14442" t="s">
        <v>12728</v>
      </c>
      <c r="C14442" t="s">
        <v>33480</v>
      </c>
      <c r="D14442" t="e">
        <v>#N/A</v>
      </c>
      <c r="E14442"/>
      <c r="F14442"/>
      <c r="G14442"/>
      <c r="H14442"/>
      <c r="I14442"/>
      <c r="J14442"/>
      <c r="U14442" s="43"/>
      <c r="AE14442"/>
    </row>
    <row r="14443" spans="1:31">
      <c r="A14443">
        <v>34150</v>
      </c>
      <c r="B14443" t="s">
        <v>4301</v>
      </c>
      <c r="C14443" t="s">
        <v>33480</v>
      </c>
      <c r="D14443" t="s">
        <v>33476</v>
      </c>
      <c r="E14443"/>
      <c r="F14443"/>
      <c r="G14443"/>
      <c r="H14443"/>
      <c r="I14443"/>
      <c r="J14443"/>
      <c r="U14443" s="43"/>
      <c r="AE14443"/>
    </row>
    <row r="14444" spans="1:31">
      <c r="A14444">
        <v>34190</v>
      </c>
      <c r="B14444" t="s">
        <v>12729</v>
      </c>
      <c r="C14444" t="s">
        <v>33480</v>
      </c>
      <c r="D14444" t="s">
        <v>33476</v>
      </c>
      <c r="E14444"/>
      <c r="F14444"/>
      <c r="G14444"/>
      <c r="H14444"/>
      <c r="I14444"/>
      <c r="J14444"/>
      <c r="U14444" s="43"/>
      <c r="AE14444"/>
    </row>
    <row r="14445" spans="1:31">
      <c r="A14445">
        <v>34800</v>
      </c>
      <c r="B14445" t="s">
        <v>12730</v>
      </c>
      <c r="C14445" t="s">
        <v>33480</v>
      </c>
      <c r="D14445" t="s">
        <v>33476</v>
      </c>
      <c r="E14445"/>
      <c r="F14445"/>
      <c r="G14445"/>
      <c r="H14445"/>
      <c r="I14445"/>
      <c r="J14445"/>
      <c r="U14445" s="43"/>
      <c r="AE14445"/>
    </row>
    <row r="14446" spans="1:31">
      <c r="A14446">
        <v>34130</v>
      </c>
      <c r="B14446" t="s">
        <v>12731</v>
      </c>
      <c r="C14446" t="s">
        <v>33480</v>
      </c>
      <c r="D14446" t="s">
        <v>33476</v>
      </c>
      <c r="E14446"/>
      <c r="F14446"/>
      <c r="G14446"/>
      <c r="H14446"/>
      <c r="I14446"/>
      <c r="J14446"/>
      <c r="U14446" s="43"/>
      <c r="AE14446"/>
    </row>
    <row r="14447" spans="1:31">
      <c r="A14447">
        <v>34980</v>
      </c>
      <c r="B14447" t="s">
        <v>12732</v>
      </c>
      <c r="C14447" t="s">
        <v>33480</v>
      </c>
      <c r="D14447" t="s">
        <v>33476</v>
      </c>
      <c r="E14447"/>
      <c r="F14447"/>
      <c r="G14447"/>
      <c r="H14447"/>
      <c r="I14447"/>
      <c r="J14447"/>
      <c r="U14447" s="43"/>
      <c r="AE14447"/>
    </row>
    <row r="14448" spans="1:31">
      <c r="A14448">
        <v>34490</v>
      </c>
      <c r="B14448" t="s">
        <v>12733</v>
      </c>
      <c r="C14448" t="s">
        <v>33480</v>
      </c>
      <c r="D14448" t="s">
        <v>33476</v>
      </c>
      <c r="E14448"/>
      <c r="F14448"/>
      <c r="G14448"/>
      <c r="H14448"/>
      <c r="I14448"/>
      <c r="J14448"/>
      <c r="U14448" s="43"/>
      <c r="AE14448"/>
    </row>
    <row r="14449" spans="1:31">
      <c r="A14449">
        <v>34570</v>
      </c>
      <c r="B14449" t="s">
        <v>12734</v>
      </c>
      <c r="C14449" t="s">
        <v>33480</v>
      </c>
      <c r="D14449" t="s">
        <v>33476</v>
      </c>
      <c r="E14449"/>
      <c r="F14449"/>
      <c r="G14449"/>
      <c r="H14449"/>
      <c r="I14449"/>
      <c r="J14449"/>
      <c r="U14449" s="43"/>
      <c r="AE14449"/>
    </row>
    <row r="14450" spans="1:31">
      <c r="A14450">
        <v>34800</v>
      </c>
      <c r="B14450" t="s">
        <v>12735</v>
      </c>
      <c r="C14450" t="s">
        <v>33480</v>
      </c>
      <c r="D14450" t="s">
        <v>33476</v>
      </c>
      <c r="E14450"/>
      <c r="F14450"/>
      <c r="G14450"/>
      <c r="H14450"/>
      <c r="I14450"/>
      <c r="J14450"/>
      <c r="U14450" s="43"/>
      <c r="AE14450"/>
    </row>
    <row r="14451" spans="1:31">
      <c r="A14451">
        <v>34320</v>
      </c>
      <c r="B14451" t="s">
        <v>12736</v>
      </c>
      <c r="C14451" t="s">
        <v>33480</v>
      </c>
      <c r="D14451" t="s">
        <v>33476</v>
      </c>
      <c r="E14451"/>
      <c r="F14451"/>
      <c r="G14451"/>
      <c r="H14451"/>
      <c r="I14451"/>
      <c r="J14451"/>
      <c r="U14451" s="43"/>
      <c r="AE14451"/>
    </row>
    <row r="14452" spans="1:31">
      <c r="A14452">
        <v>34120</v>
      </c>
      <c r="B14452" t="s">
        <v>12737</v>
      </c>
      <c r="C14452" t="s">
        <v>33480</v>
      </c>
      <c r="D14452" t="s">
        <v>33476</v>
      </c>
      <c r="E14452"/>
      <c r="F14452"/>
      <c r="G14452"/>
      <c r="H14452"/>
      <c r="I14452"/>
      <c r="J14452"/>
      <c r="U14452" s="43"/>
      <c r="AE14452"/>
    </row>
    <row r="14453" spans="1:31">
      <c r="A14453">
        <v>34440</v>
      </c>
      <c r="B14453" t="s">
        <v>12738</v>
      </c>
      <c r="C14453" t="s">
        <v>33480</v>
      </c>
      <c r="D14453" t="s">
        <v>33476</v>
      </c>
      <c r="E14453"/>
      <c r="F14453"/>
      <c r="G14453"/>
      <c r="H14453"/>
      <c r="I14453"/>
      <c r="J14453"/>
      <c r="U14453" s="43"/>
      <c r="AE14453"/>
    </row>
    <row r="14454" spans="1:31">
      <c r="A14454">
        <v>34320</v>
      </c>
      <c r="B14454" t="s">
        <v>11945</v>
      </c>
      <c r="C14454" t="s">
        <v>33480</v>
      </c>
      <c r="D14454" t="s">
        <v>33476</v>
      </c>
      <c r="E14454"/>
      <c r="F14454"/>
      <c r="G14454"/>
      <c r="H14454"/>
      <c r="I14454"/>
      <c r="J14454"/>
      <c r="U14454" s="43"/>
      <c r="AE14454"/>
    </row>
    <row r="14455" spans="1:31">
      <c r="A14455">
        <v>34380</v>
      </c>
      <c r="B14455" t="s">
        <v>12739</v>
      </c>
      <c r="C14455" t="s">
        <v>33480</v>
      </c>
      <c r="D14455" t="s">
        <v>33476</v>
      </c>
      <c r="E14455"/>
      <c r="F14455"/>
      <c r="G14455"/>
      <c r="H14455"/>
      <c r="I14455"/>
      <c r="J14455"/>
      <c r="U14455" s="43"/>
      <c r="AE14455"/>
    </row>
    <row r="14456" spans="1:31">
      <c r="A14456">
        <v>34800</v>
      </c>
      <c r="B14456" t="s">
        <v>12740</v>
      </c>
      <c r="C14456" t="s">
        <v>33480</v>
      </c>
      <c r="D14456" t="s">
        <v>33476</v>
      </c>
      <c r="E14456"/>
      <c r="F14456"/>
      <c r="G14456"/>
      <c r="H14456"/>
      <c r="I14456"/>
      <c r="J14456"/>
      <c r="U14456" s="43"/>
      <c r="AE14456"/>
    </row>
    <row r="14457" spans="1:31">
      <c r="A14457">
        <v>34390</v>
      </c>
      <c r="B14457" t="s">
        <v>12741</v>
      </c>
      <c r="C14457" t="s">
        <v>33480</v>
      </c>
      <c r="D14457" t="s">
        <v>33476</v>
      </c>
      <c r="E14457"/>
      <c r="F14457"/>
      <c r="G14457"/>
      <c r="H14457"/>
      <c r="I14457"/>
      <c r="J14457"/>
      <c r="U14457" s="43"/>
      <c r="AE14457"/>
    </row>
    <row r="14458" spans="1:31">
      <c r="A14458">
        <v>34700</v>
      </c>
      <c r="B14458" t="s">
        <v>12742</v>
      </c>
      <c r="C14458" t="s">
        <v>33480</v>
      </c>
      <c r="D14458" t="s">
        <v>33476</v>
      </c>
      <c r="E14458"/>
      <c r="F14458"/>
      <c r="G14458"/>
      <c r="H14458"/>
      <c r="I14458"/>
      <c r="J14458"/>
      <c r="U14458" s="43"/>
      <c r="AE14458"/>
    </row>
    <row r="14459" spans="1:31">
      <c r="A14459">
        <v>34210</v>
      </c>
      <c r="B14459" t="s">
        <v>12743</v>
      </c>
      <c r="C14459" t="s">
        <v>33480</v>
      </c>
      <c r="D14459" t="s">
        <v>33476</v>
      </c>
      <c r="E14459"/>
      <c r="F14459"/>
      <c r="G14459"/>
      <c r="H14459"/>
      <c r="I14459"/>
      <c r="J14459"/>
      <c r="U14459" s="43"/>
      <c r="AE14459"/>
    </row>
    <row r="14460" spans="1:31">
      <c r="A14460">
        <v>34210</v>
      </c>
      <c r="B14460" t="s">
        <v>12744</v>
      </c>
      <c r="C14460" t="s">
        <v>33480</v>
      </c>
      <c r="D14460" t="s">
        <v>33476</v>
      </c>
      <c r="E14460"/>
      <c r="F14460"/>
      <c r="G14460"/>
      <c r="H14460"/>
      <c r="I14460"/>
      <c r="J14460"/>
      <c r="U14460" s="43"/>
      <c r="AE14460"/>
    </row>
    <row r="14461" spans="1:31">
      <c r="A14461">
        <v>34490</v>
      </c>
      <c r="B14461" t="s">
        <v>3209</v>
      </c>
      <c r="C14461" t="s">
        <v>33480</v>
      </c>
      <c r="D14461" t="s">
        <v>33476</v>
      </c>
      <c r="E14461"/>
      <c r="F14461"/>
      <c r="G14461"/>
      <c r="H14461"/>
      <c r="I14461"/>
      <c r="J14461"/>
      <c r="U14461" s="43"/>
      <c r="AE14461"/>
    </row>
    <row r="14462" spans="1:31">
      <c r="A14462">
        <v>34250</v>
      </c>
      <c r="B14462" t="s">
        <v>12745</v>
      </c>
      <c r="C14462" t="s">
        <v>33480</v>
      </c>
      <c r="D14462" t="s">
        <v>33476</v>
      </c>
      <c r="E14462"/>
      <c r="F14462"/>
      <c r="G14462"/>
      <c r="H14462"/>
      <c r="I14462"/>
      <c r="J14462"/>
      <c r="U14462" s="43"/>
      <c r="AE14462"/>
    </row>
    <row r="14463" spans="1:31">
      <c r="A14463">
        <v>34360</v>
      </c>
      <c r="B14463" t="s">
        <v>12746</v>
      </c>
      <c r="C14463" t="s">
        <v>33480</v>
      </c>
      <c r="D14463" t="s">
        <v>33476</v>
      </c>
      <c r="E14463"/>
      <c r="F14463"/>
      <c r="G14463"/>
      <c r="H14463"/>
      <c r="I14463"/>
      <c r="J14463"/>
      <c r="U14463" s="43"/>
      <c r="AE14463"/>
    </row>
    <row r="14464" spans="1:31">
      <c r="A14464">
        <v>34230</v>
      </c>
      <c r="B14464" t="s">
        <v>12747</v>
      </c>
      <c r="C14464" t="s">
        <v>33480</v>
      </c>
      <c r="D14464" t="s">
        <v>33476</v>
      </c>
      <c r="E14464"/>
      <c r="F14464"/>
      <c r="G14464"/>
      <c r="H14464"/>
      <c r="I14464"/>
      <c r="J14464"/>
      <c r="U14464" s="43"/>
      <c r="AE14464"/>
    </row>
    <row r="14465" spans="1:31">
      <c r="A14465">
        <v>34380</v>
      </c>
      <c r="B14465" t="s">
        <v>12748</v>
      </c>
      <c r="C14465" t="s">
        <v>33480</v>
      </c>
      <c r="D14465" t="s">
        <v>33476</v>
      </c>
      <c r="E14465"/>
      <c r="F14465"/>
      <c r="G14465"/>
      <c r="H14465"/>
      <c r="I14465"/>
      <c r="J14465"/>
      <c r="U14465" s="43"/>
      <c r="AE14465"/>
    </row>
    <row r="14466" spans="1:31">
      <c r="A14466">
        <v>34700</v>
      </c>
      <c r="B14466" t="s">
        <v>12749</v>
      </c>
      <c r="C14466" t="s">
        <v>33480</v>
      </c>
      <c r="D14466" t="s">
        <v>33476</v>
      </c>
      <c r="E14466"/>
      <c r="F14466"/>
      <c r="G14466"/>
      <c r="H14466"/>
      <c r="I14466"/>
      <c r="J14466"/>
      <c r="U14466" s="43"/>
      <c r="AE14466"/>
    </row>
    <row r="14467" spans="1:31">
      <c r="A14467">
        <v>34800</v>
      </c>
      <c r="B14467" t="s">
        <v>12750</v>
      </c>
      <c r="C14467" t="s">
        <v>33480</v>
      </c>
      <c r="D14467" t="s">
        <v>33476</v>
      </c>
      <c r="E14467"/>
      <c r="F14467"/>
      <c r="G14467"/>
      <c r="H14467"/>
      <c r="I14467"/>
      <c r="J14467"/>
      <c r="U14467" s="43"/>
      <c r="AE14467"/>
    </row>
    <row r="14468" spans="1:31">
      <c r="A14468">
        <v>34470</v>
      </c>
      <c r="B14468" t="s">
        <v>12751</v>
      </c>
      <c r="C14468" t="s">
        <v>33480</v>
      </c>
      <c r="D14468" t="e">
        <v>#N/A</v>
      </c>
      <c r="E14468"/>
      <c r="F14468"/>
      <c r="G14468"/>
      <c r="H14468"/>
      <c r="I14468"/>
      <c r="J14468"/>
      <c r="U14468" s="43"/>
      <c r="AE14468"/>
    </row>
    <row r="14469" spans="1:31">
      <c r="A14469">
        <v>34120</v>
      </c>
      <c r="B14469" t="s">
        <v>12752</v>
      </c>
      <c r="C14469" t="s">
        <v>33480</v>
      </c>
      <c r="D14469" t="s">
        <v>33476</v>
      </c>
      <c r="E14469"/>
      <c r="F14469"/>
      <c r="G14469"/>
      <c r="H14469"/>
      <c r="I14469"/>
      <c r="J14469"/>
      <c r="U14469" s="43"/>
      <c r="AE14469"/>
    </row>
    <row r="14470" spans="1:31">
      <c r="A14470">
        <v>34600</v>
      </c>
      <c r="B14470" t="s">
        <v>12753</v>
      </c>
      <c r="C14470" t="s">
        <v>33480</v>
      </c>
      <c r="D14470" t="s">
        <v>33476</v>
      </c>
      <c r="E14470"/>
      <c r="F14470"/>
      <c r="G14470"/>
      <c r="H14470"/>
      <c r="I14470"/>
      <c r="J14470"/>
      <c r="U14470" s="43"/>
      <c r="AE14470"/>
    </row>
    <row r="14471" spans="1:31">
      <c r="A14471">
        <v>34360</v>
      </c>
      <c r="B14471" t="s">
        <v>1837</v>
      </c>
      <c r="C14471" t="s">
        <v>33480</v>
      </c>
      <c r="D14471" t="s">
        <v>33476</v>
      </c>
      <c r="E14471"/>
      <c r="F14471"/>
      <c r="G14471"/>
      <c r="H14471"/>
      <c r="I14471"/>
      <c r="J14471"/>
      <c r="U14471" s="43"/>
      <c r="AE14471"/>
    </row>
    <row r="14472" spans="1:31">
      <c r="A14472">
        <v>34570</v>
      </c>
      <c r="B14472" t="s">
        <v>12754</v>
      </c>
      <c r="C14472" t="s">
        <v>33480</v>
      </c>
      <c r="D14472" t="s">
        <v>33476</v>
      </c>
      <c r="E14472"/>
      <c r="F14472"/>
      <c r="G14472"/>
      <c r="H14472"/>
      <c r="I14472"/>
      <c r="J14472"/>
      <c r="U14472" s="43"/>
      <c r="AE14472"/>
    </row>
    <row r="14473" spans="1:31">
      <c r="A14473">
        <v>34850</v>
      </c>
      <c r="B14473" t="s">
        <v>12755</v>
      </c>
      <c r="C14473" t="s">
        <v>33480</v>
      </c>
      <c r="D14473" t="e">
        <v>#N/A</v>
      </c>
      <c r="E14473"/>
      <c r="F14473"/>
      <c r="G14473"/>
      <c r="H14473"/>
      <c r="I14473"/>
      <c r="J14473"/>
      <c r="U14473" s="43"/>
      <c r="AE14473"/>
    </row>
    <row r="14474" spans="1:31">
      <c r="A14474">
        <v>34230</v>
      </c>
      <c r="B14474" t="s">
        <v>12756</v>
      </c>
      <c r="C14474" t="s">
        <v>33480</v>
      </c>
      <c r="D14474" t="s">
        <v>33476</v>
      </c>
      <c r="E14474"/>
      <c r="F14474"/>
      <c r="G14474"/>
      <c r="H14474"/>
      <c r="I14474"/>
      <c r="J14474"/>
      <c r="U14474" s="43"/>
      <c r="AE14474"/>
    </row>
    <row r="14475" spans="1:31">
      <c r="A14475">
        <v>34700</v>
      </c>
      <c r="B14475" t="s">
        <v>10973</v>
      </c>
      <c r="C14475" t="s">
        <v>33480</v>
      </c>
      <c r="D14475" t="s">
        <v>33476</v>
      </c>
      <c r="E14475"/>
      <c r="F14475"/>
      <c r="G14475"/>
      <c r="H14475"/>
      <c r="I14475"/>
      <c r="J14475"/>
      <c r="U14475" s="43"/>
      <c r="AE14475"/>
    </row>
    <row r="14476" spans="1:31">
      <c r="A14476">
        <v>34310</v>
      </c>
      <c r="B14476" t="s">
        <v>12757</v>
      </c>
      <c r="C14476" t="s">
        <v>33480</v>
      </c>
      <c r="D14476" t="s">
        <v>33476</v>
      </c>
      <c r="E14476"/>
      <c r="F14476"/>
      <c r="G14476"/>
      <c r="H14476"/>
      <c r="I14476"/>
      <c r="J14476"/>
      <c r="U14476" s="43"/>
      <c r="AE14476"/>
    </row>
    <row r="14477" spans="1:31">
      <c r="A14477">
        <v>34810</v>
      </c>
      <c r="B14477" t="s">
        <v>12758</v>
      </c>
      <c r="C14477" t="s">
        <v>33480</v>
      </c>
      <c r="D14477" t="e">
        <v>#N/A</v>
      </c>
      <c r="E14477"/>
      <c r="F14477"/>
      <c r="G14477"/>
      <c r="H14477"/>
      <c r="I14477"/>
      <c r="J14477"/>
      <c r="U14477" s="43"/>
      <c r="AE14477"/>
    </row>
    <row r="14478" spans="1:31">
      <c r="A14478">
        <v>34230</v>
      </c>
      <c r="B14478" t="s">
        <v>12759</v>
      </c>
      <c r="C14478" t="s">
        <v>33480</v>
      </c>
      <c r="D14478" t="s">
        <v>33476</v>
      </c>
      <c r="E14478"/>
      <c r="F14478"/>
      <c r="G14478"/>
      <c r="H14478"/>
      <c r="I14478"/>
      <c r="J14478"/>
      <c r="U14478" s="43"/>
      <c r="AE14478"/>
    </row>
    <row r="14479" spans="1:31">
      <c r="A14479">
        <v>34420</v>
      </c>
      <c r="B14479" t="s">
        <v>12760</v>
      </c>
      <c r="C14479" t="s">
        <v>33480</v>
      </c>
      <c r="D14479" t="s">
        <v>33476</v>
      </c>
      <c r="E14479"/>
      <c r="F14479"/>
      <c r="G14479"/>
      <c r="H14479"/>
      <c r="I14479"/>
      <c r="J14479"/>
      <c r="U14479" s="43"/>
      <c r="AE14479"/>
    </row>
    <row r="14480" spans="1:31">
      <c r="A14480">
        <v>34230</v>
      </c>
      <c r="B14480" t="s">
        <v>12761</v>
      </c>
      <c r="C14480" t="s">
        <v>33480</v>
      </c>
      <c r="D14480" t="s">
        <v>33476</v>
      </c>
      <c r="E14480"/>
      <c r="F14480"/>
      <c r="G14480"/>
      <c r="H14480"/>
      <c r="I14480"/>
      <c r="J14480"/>
      <c r="U14480" s="43"/>
      <c r="AE14480"/>
    </row>
    <row r="14481" spans="1:31">
      <c r="A14481">
        <v>34600</v>
      </c>
      <c r="B14481" t="s">
        <v>12762</v>
      </c>
      <c r="C14481" t="s">
        <v>33480</v>
      </c>
      <c r="D14481" t="s">
        <v>33476</v>
      </c>
      <c r="E14481"/>
      <c r="F14481"/>
      <c r="G14481"/>
      <c r="H14481"/>
      <c r="I14481"/>
      <c r="J14481"/>
      <c r="U14481" s="43"/>
      <c r="AE14481"/>
    </row>
    <row r="14482" spans="1:31">
      <c r="A14482">
        <v>34700</v>
      </c>
      <c r="B14482" t="s">
        <v>12763</v>
      </c>
      <c r="C14482" t="s">
        <v>33480</v>
      </c>
      <c r="D14482" t="s">
        <v>33476</v>
      </c>
      <c r="E14482"/>
      <c r="F14482"/>
      <c r="G14482"/>
      <c r="H14482"/>
      <c r="I14482"/>
      <c r="J14482"/>
      <c r="U14482" s="43"/>
      <c r="AE14482"/>
    </row>
    <row r="14483" spans="1:31">
      <c r="A14483">
        <v>34560</v>
      </c>
      <c r="B14483" t="s">
        <v>12764</v>
      </c>
      <c r="C14483" t="s">
        <v>33480</v>
      </c>
      <c r="D14483" t="e">
        <v>#N/A</v>
      </c>
      <c r="E14483"/>
      <c r="F14483"/>
      <c r="G14483"/>
      <c r="H14483"/>
      <c r="I14483"/>
      <c r="J14483"/>
      <c r="U14483" s="43"/>
      <c r="AE14483"/>
    </row>
    <row r="14484" spans="1:31">
      <c r="A14484">
        <v>34480</v>
      </c>
      <c r="B14484" t="s">
        <v>12765</v>
      </c>
      <c r="C14484" t="s">
        <v>33480</v>
      </c>
      <c r="D14484" t="s">
        <v>33476</v>
      </c>
      <c r="E14484"/>
      <c r="F14484"/>
      <c r="G14484"/>
      <c r="H14484"/>
      <c r="I14484"/>
      <c r="J14484"/>
      <c r="U14484" s="43"/>
      <c r="AE14484"/>
    </row>
    <row r="14485" spans="1:31">
      <c r="A14485">
        <v>34230</v>
      </c>
      <c r="B14485" t="s">
        <v>12766</v>
      </c>
      <c r="C14485" t="s">
        <v>33480</v>
      </c>
      <c r="D14485" t="s">
        <v>33476</v>
      </c>
      <c r="E14485"/>
      <c r="F14485"/>
      <c r="G14485"/>
      <c r="H14485"/>
      <c r="I14485"/>
      <c r="J14485"/>
      <c r="U14485" s="43"/>
      <c r="AE14485"/>
    </row>
    <row r="14486" spans="1:31">
      <c r="A14486">
        <v>34600</v>
      </c>
      <c r="B14486" t="s">
        <v>12767</v>
      </c>
      <c r="C14486" t="s">
        <v>33480</v>
      </c>
      <c r="D14486" t="s">
        <v>33476</v>
      </c>
      <c r="E14486"/>
      <c r="F14486"/>
      <c r="G14486"/>
      <c r="H14486"/>
      <c r="I14486"/>
      <c r="J14486"/>
      <c r="U14486" s="43"/>
      <c r="AE14486"/>
    </row>
    <row r="14487" spans="1:31">
      <c r="A14487">
        <v>34730</v>
      </c>
      <c r="B14487" t="s">
        <v>12768</v>
      </c>
      <c r="C14487" t="s">
        <v>33480</v>
      </c>
      <c r="D14487" t="s">
        <v>33476</v>
      </c>
      <c r="E14487"/>
      <c r="F14487"/>
      <c r="G14487"/>
      <c r="H14487"/>
      <c r="I14487"/>
      <c r="J14487"/>
      <c r="U14487" s="43"/>
      <c r="AE14487"/>
    </row>
    <row r="14488" spans="1:31">
      <c r="A14488">
        <v>34360</v>
      </c>
      <c r="B14488" t="s">
        <v>12769</v>
      </c>
      <c r="C14488" t="s">
        <v>33480</v>
      </c>
      <c r="D14488" t="s">
        <v>33476</v>
      </c>
      <c r="E14488"/>
      <c r="F14488"/>
      <c r="G14488"/>
      <c r="H14488"/>
      <c r="I14488"/>
      <c r="J14488"/>
      <c r="U14488" s="43"/>
      <c r="AE14488"/>
    </row>
    <row r="14489" spans="1:31">
      <c r="A14489">
        <v>34390</v>
      </c>
      <c r="B14489" t="s">
        <v>12770</v>
      </c>
      <c r="C14489" t="s">
        <v>33480</v>
      </c>
      <c r="D14489" t="s">
        <v>33476</v>
      </c>
      <c r="E14489"/>
      <c r="F14489"/>
      <c r="G14489"/>
      <c r="H14489"/>
      <c r="I14489"/>
      <c r="J14489"/>
      <c r="U14489" s="43"/>
      <c r="AE14489"/>
    </row>
    <row r="14490" spans="1:31">
      <c r="A14490">
        <v>34700</v>
      </c>
      <c r="B14490" t="s">
        <v>12771</v>
      </c>
      <c r="C14490" t="s">
        <v>33480</v>
      </c>
      <c r="D14490" t="s">
        <v>33476</v>
      </c>
      <c r="E14490"/>
      <c r="F14490"/>
      <c r="G14490"/>
      <c r="H14490"/>
      <c r="I14490"/>
      <c r="J14490"/>
      <c r="U14490" s="43"/>
      <c r="AE14490"/>
    </row>
    <row r="14491" spans="1:31">
      <c r="A14491">
        <v>34150</v>
      </c>
      <c r="B14491" t="s">
        <v>12772</v>
      </c>
      <c r="C14491" t="s">
        <v>33480</v>
      </c>
      <c r="D14491" t="s">
        <v>33476</v>
      </c>
      <c r="E14491"/>
      <c r="F14491"/>
      <c r="G14491"/>
      <c r="H14491"/>
      <c r="I14491"/>
      <c r="J14491"/>
      <c r="U14491" s="43"/>
      <c r="AE14491"/>
    </row>
    <row r="14492" spans="1:31">
      <c r="A14492">
        <v>34230</v>
      </c>
      <c r="B14492" t="s">
        <v>12773</v>
      </c>
      <c r="C14492" t="s">
        <v>33480</v>
      </c>
      <c r="D14492" t="s">
        <v>33476</v>
      </c>
      <c r="E14492"/>
      <c r="F14492"/>
      <c r="G14492"/>
      <c r="H14492"/>
      <c r="I14492"/>
      <c r="J14492"/>
      <c r="U14492" s="43"/>
      <c r="AE14492"/>
    </row>
    <row r="14493" spans="1:31">
      <c r="A14493">
        <v>34480</v>
      </c>
      <c r="B14493" t="s">
        <v>12774</v>
      </c>
      <c r="C14493" t="s">
        <v>33480</v>
      </c>
      <c r="D14493" t="s">
        <v>33476</v>
      </c>
      <c r="E14493"/>
      <c r="F14493"/>
      <c r="G14493"/>
      <c r="H14493"/>
      <c r="I14493"/>
      <c r="J14493"/>
      <c r="U14493" s="43"/>
      <c r="AE14493"/>
    </row>
    <row r="14494" spans="1:31">
      <c r="A14494">
        <v>34480</v>
      </c>
      <c r="B14494" t="s">
        <v>12775</v>
      </c>
      <c r="C14494" t="s">
        <v>33480</v>
      </c>
      <c r="D14494" t="s">
        <v>33476</v>
      </c>
      <c r="E14494"/>
      <c r="F14494"/>
      <c r="G14494"/>
      <c r="H14494"/>
      <c r="I14494"/>
      <c r="J14494"/>
      <c r="U14494" s="43"/>
      <c r="AE14494"/>
    </row>
    <row r="14495" spans="1:31">
      <c r="A14495">
        <v>34620</v>
      </c>
      <c r="B14495" t="s">
        <v>12776</v>
      </c>
      <c r="C14495" t="s">
        <v>33480</v>
      </c>
      <c r="D14495" t="s">
        <v>33476</v>
      </c>
      <c r="E14495"/>
      <c r="F14495"/>
      <c r="G14495"/>
      <c r="H14495"/>
      <c r="I14495"/>
      <c r="J14495"/>
      <c r="U14495" s="43"/>
      <c r="AE14495"/>
    </row>
    <row r="14496" spans="1:31">
      <c r="A14496">
        <v>34310</v>
      </c>
      <c r="B14496" t="s">
        <v>12777</v>
      </c>
      <c r="C14496" t="s">
        <v>33480</v>
      </c>
      <c r="D14496" t="s">
        <v>33476</v>
      </c>
      <c r="E14496"/>
      <c r="F14496"/>
      <c r="G14496"/>
      <c r="H14496"/>
      <c r="I14496"/>
      <c r="J14496"/>
      <c r="U14496" s="43"/>
      <c r="AE14496"/>
    </row>
    <row r="14497" spans="1:31">
      <c r="A14497">
        <v>34160</v>
      </c>
      <c r="B14497" t="s">
        <v>12778</v>
      </c>
      <c r="C14497" t="s">
        <v>33480</v>
      </c>
      <c r="D14497" t="s">
        <v>33476</v>
      </c>
      <c r="E14497"/>
      <c r="F14497"/>
      <c r="G14497"/>
      <c r="H14497"/>
      <c r="I14497"/>
      <c r="J14497"/>
      <c r="U14497" s="43"/>
      <c r="AE14497"/>
    </row>
    <row r="14498" spans="1:31">
      <c r="A14498">
        <v>34220</v>
      </c>
      <c r="B14498" t="s">
        <v>12779</v>
      </c>
      <c r="C14498" t="s">
        <v>33477</v>
      </c>
      <c r="D14498" t="s">
        <v>33476</v>
      </c>
      <c r="E14498"/>
      <c r="F14498"/>
      <c r="G14498"/>
      <c r="H14498"/>
      <c r="I14498"/>
      <c r="J14498"/>
      <c r="U14498" s="43"/>
      <c r="AE14498"/>
    </row>
    <row r="14499" spans="1:31">
      <c r="A14499">
        <v>34220</v>
      </c>
      <c r="B14499" t="s">
        <v>12780</v>
      </c>
      <c r="C14499" t="s">
        <v>33477</v>
      </c>
      <c r="D14499" t="s">
        <v>33476</v>
      </c>
      <c r="E14499"/>
      <c r="F14499"/>
      <c r="G14499"/>
      <c r="H14499"/>
      <c r="I14499"/>
      <c r="J14499"/>
      <c r="U14499" s="43"/>
      <c r="AE14499"/>
    </row>
    <row r="14500" spans="1:31">
      <c r="A14500">
        <v>34520</v>
      </c>
      <c r="B14500" t="s">
        <v>12781</v>
      </c>
      <c r="C14500" t="s">
        <v>33477</v>
      </c>
      <c r="D14500" t="s">
        <v>33476</v>
      </c>
      <c r="E14500"/>
      <c r="F14500"/>
      <c r="G14500"/>
      <c r="H14500"/>
      <c r="I14500"/>
      <c r="J14500"/>
      <c r="U14500" s="43"/>
      <c r="AE14500"/>
    </row>
    <row r="14501" spans="1:31">
      <c r="A14501">
        <v>34650</v>
      </c>
      <c r="B14501" t="s">
        <v>12782</v>
      </c>
      <c r="C14501" t="s">
        <v>33480</v>
      </c>
      <c r="D14501" t="s">
        <v>33476</v>
      </c>
      <c r="E14501"/>
      <c r="F14501"/>
      <c r="G14501"/>
      <c r="H14501"/>
      <c r="I14501"/>
      <c r="J14501"/>
      <c r="U14501" s="43"/>
      <c r="AE14501"/>
    </row>
    <row r="14502" spans="1:31">
      <c r="A14502">
        <v>34460</v>
      </c>
      <c r="B14502" t="s">
        <v>12783</v>
      </c>
      <c r="C14502" t="s">
        <v>33480</v>
      </c>
      <c r="D14502" t="s">
        <v>33476</v>
      </c>
      <c r="E14502"/>
      <c r="F14502"/>
      <c r="G14502"/>
      <c r="H14502"/>
      <c r="I14502"/>
      <c r="J14502"/>
      <c r="U14502" s="43"/>
      <c r="AE14502"/>
    </row>
    <row r="14503" spans="1:31">
      <c r="A14503">
        <v>34650</v>
      </c>
      <c r="B14503" t="s">
        <v>12784</v>
      </c>
      <c r="C14503" t="s">
        <v>33480</v>
      </c>
      <c r="D14503" t="s">
        <v>33476</v>
      </c>
      <c r="E14503"/>
      <c r="F14503"/>
      <c r="G14503"/>
      <c r="H14503"/>
      <c r="I14503"/>
      <c r="J14503"/>
      <c r="U14503" s="43"/>
      <c r="AE14503"/>
    </row>
    <row r="14504" spans="1:31">
      <c r="A14504">
        <v>34320</v>
      </c>
      <c r="B14504" t="s">
        <v>12785</v>
      </c>
      <c r="C14504" t="s">
        <v>33480</v>
      </c>
      <c r="D14504" t="s">
        <v>33476</v>
      </c>
      <c r="E14504"/>
      <c r="F14504"/>
      <c r="G14504"/>
      <c r="H14504"/>
      <c r="I14504"/>
      <c r="J14504"/>
      <c r="U14504" s="43"/>
      <c r="AE14504"/>
    </row>
    <row r="14505" spans="1:31">
      <c r="A14505">
        <v>34610</v>
      </c>
      <c r="B14505" t="s">
        <v>12786</v>
      </c>
      <c r="C14505" t="s">
        <v>33480</v>
      </c>
      <c r="D14505" t="s">
        <v>33476</v>
      </c>
      <c r="E14505"/>
      <c r="F14505"/>
      <c r="G14505"/>
      <c r="H14505"/>
      <c r="I14505"/>
      <c r="J14505"/>
      <c r="U14505" s="43"/>
      <c r="AE14505"/>
    </row>
    <row r="14506" spans="1:31">
      <c r="A14506">
        <v>34380</v>
      </c>
      <c r="B14506" t="s">
        <v>12787</v>
      </c>
      <c r="C14506" t="s">
        <v>33480</v>
      </c>
      <c r="D14506" t="s">
        <v>33476</v>
      </c>
      <c r="E14506"/>
      <c r="F14506"/>
      <c r="G14506"/>
      <c r="H14506"/>
      <c r="I14506"/>
      <c r="J14506"/>
      <c r="U14506" s="43"/>
      <c r="AE14506"/>
    </row>
    <row r="14507" spans="1:31">
      <c r="A14507">
        <v>34320</v>
      </c>
      <c r="B14507" t="s">
        <v>12788</v>
      </c>
      <c r="C14507" t="s">
        <v>33480</v>
      </c>
      <c r="D14507" t="s">
        <v>33476</v>
      </c>
      <c r="E14507"/>
      <c r="F14507"/>
      <c r="G14507"/>
      <c r="H14507"/>
      <c r="I14507"/>
      <c r="J14507"/>
      <c r="U14507" s="43"/>
      <c r="AE14507"/>
    </row>
    <row r="14508" spans="1:31">
      <c r="A14508">
        <v>34190</v>
      </c>
      <c r="B14508" t="s">
        <v>12789</v>
      </c>
      <c r="C14508" t="s">
        <v>33480</v>
      </c>
      <c r="D14508" t="s">
        <v>33476</v>
      </c>
      <c r="E14508"/>
      <c r="F14508"/>
      <c r="G14508"/>
      <c r="H14508"/>
      <c r="I14508"/>
      <c r="J14508"/>
      <c r="U14508" s="43"/>
      <c r="AE14508"/>
    </row>
    <row r="14509" spans="1:31">
      <c r="A14509">
        <v>34725</v>
      </c>
      <c r="B14509" t="s">
        <v>12790</v>
      </c>
      <c r="C14509" t="s">
        <v>33480</v>
      </c>
      <c r="D14509" t="s">
        <v>33476</v>
      </c>
      <c r="E14509"/>
      <c r="F14509"/>
      <c r="G14509"/>
      <c r="H14509"/>
      <c r="I14509"/>
      <c r="J14509"/>
      <c r="U14509" s="43"/>
      <c r="AE14509"/>
    </row>
    <row r="14510" spans="1:31">
      <c r="A14510">
        <v>34130</v>
      </c>
      <c r="B14510" t="s">
        <v>12791</v>
      </c>
      <c r="C14510" t="s">
        <v>33480</v>
      </c>
      <c r="D14510" t="s">
        <v>33476</v>
      </c>
      <c r="E14510"/>
      <c r="F14510"/>
      <c r="G14510"/>
      <c r="H14510"/>
      <c r="I14510"/>
      <c r="J14510"/>
      <c r="U14510" s="43"/>
      <c r="AE14510"/>
    </row>
    <row r="14511" spans="1:31">
      <c r="A14511">
        <v>34230</v>
      </c>
      <c r="B14511" t="s">
        <v>12792</v>
      </c>
      <c r="C14511" t="s">
        <v>33480</v>
      </c>
      <c r="D14511" t="s">
        <v>33476</v>
      </c>
      <c r="E14511"/>
      <c r="F14511"/>
      <c r="G14511"/>
      <c r="H14511"/>
      <c r="I14511"/>
      <c r="J14511"/>
      <c r="U14511" s="43"/>
      <c r="AE14511"/>
    </row>
    <row r="14512" spans="1:31">
      <c r="A14512">
        <v>34160</v>
      </c>
      <c r="B14512" t="s">
        <v>12793</v>
      </c>
      <c r="C14512" t="s">
        <v>33480</v>
      </c>
      <c r="D14512" t="s">
        <v>33476</v>
      </c>
      <c r="E14512"/>
      <c r="F14512"/>
      <c r="G14512"/>
      <c r="H14512"/>
      <c r="I14512"/>
      <c r="J14512"/>
      <c r="U14512" s="43"/>
      <c r="AE14512"/>
    </row>
    <row r="14513" spans="1:31">
      <c r="A14513">
        <v>34190</v>
      </c>
      <c r="B14513" t="s">
        <v>12794</v>
      </c>
      <c r="C14513" t="s">
        <v>33480</v>
      </c>
      <c r="D14513" t="s">
        <v>33476</v>
      </c>
      <c r="E14513"/>
      <c r="F14513"/>
      <c r="G14513"/>
      <c r="H14513"/>
      <c r="I14513"/>
      <c r="J14513"/>
      <c r="U14513" s="43"/>
      <c r="AE14513"/>
    </row>
    <row r="14514" spans="1:31">
      <c r="A14514">
        <v>34670</v>
      </c>
      <c r="B14514" t="s">
        <v>11008</v>
      </c>
      <c r="C14514" t="s">
        <v>33480</v>
      </c>
      <c r="D14514" t="e">
        <v>#N/A</v>
      </c>
      <c r="E14514"/>
      <c r="F14514"/>
      <c r="G14514"/>
      <c r="H14514"/>
      <c r="I14514"/>
      <c r="J14514"/>
      <c r="U14514" s="43"/>
      <c r="AE14514"/>
    </row>
    <row r="14515" spans="1:31">
      <c r="A14515">
        <v>34360</v>
      </c>
      <c r="B14515" t="s">
        <v>12795</v>
      </c>
      <c r="C14515" t="s">
        <v>33480</v>
      </c>
      <c r="D14515" t="s">
        <v>33476</v>
      </c>
      <c r="E14515"/>
      <c r="F14515"/>
      <c r="G14515"/>
      <c r="H14515"/>
      <c r="I14515"/>
      <c r="J14515"/>
      <c r="U14515" s="43"/>
      <c r="AE14515"/>
    </row>
    <row r="14516" spans="1:31">
      <c r="A14516">
        <v>34400</v>
      </c>
      <c r="B14516" t="s">
        <v>12796</v>
      </c>
      <c r="C14516" t="s">
        <v>33480</v>
      </c>
      <c r="D14516" t="s">
        <v>33476</v>
      </c>
      <c r="E14516"/>
      <c r="F14516"/>
      <c r="G14516"/>
      <c r="H14516"/>
      <c r="I14516"/>
      <c r="J14516"/>
      <c r="U14516" s="43"/>
      <c r="AE14516"/>
    </row>
    <row r="14517" spans="1:31">
      <c r="A14517">
        <v>34400</v>
      </c>
      <c r="B14517" t="s">
        <v>12796</v>
      </c>
      <c r="C14517" t="s">
        <v>33480</v>
      </c>
      <c r="D14517" t="s">
        <v>33476</v>
      </c>
      <c r="E14517"/>
      <c r="F14517"/>
      <c r="G14517"/>
      <c r="H14517"/>
      <c r="I14517"/>
      <c r="J14517"/>
      <c r="U14517" s="43"/>
      <c r="AE14517"/>
    </row>
    <row r="14518" spans="1:31">
      <c r="A14518">
        <v>34980</v>
      </c>
      <c r="B14518" t="s">
        <v>12797</v>
      </c>
      <c r="C14518" t="s">
        <v>33480</v>
      </c>
      <c r="D14518" t="s">
        <v>33476</v>
      </c>
      <c r="E14518"/>
      <c r="F14518"/>
      <c r="G14518"/>
      <c r="H14518"/>
      <c r="I14518"/>
      <c r="J14518"/>
      <c r="U14518" s="43"/>
      <c r="AE14518"/>
    </row>
    <row r="14519" spans="1:31">
      <c r="A14519">
        <v>34270</v>
      </c>
      <c r="B14519" t="s">
        <v>12798</v>
      </c>
      <c r="C14519" t="s">
        <v>33480</v>
      </c>
      <c r="D14519" t="s">
        <v>33476</v>
      </c>
      <c r="E14519"/>
      <c r="F14519"/>
      <c r="G14519"/>
      <c r="H14519"/>
      <c r="I14519"/>
      <c r="J14519"/>
      <c r="U14519" s="43"/>
      <c r="AE14519"/>
    </row>
    <row r="14520" spans="1:31">
      <c r="A14520">
        <v>34160</v>
      </c>
      <c r="B14520" t="s">
        <v>12799</v>
      </c>
      <c r="C14520" t="s">
        <v>33480</v>
      </c>
      <c r="D14520" t="s">
        <v>33476</v>
      </c>
      <c r="E14520"/>
      <c r="F14520"/>
      <c r="G14520"/>
      <c r="H14520"/>
      <c r="I14520"/>
      <c r="J14520"/>
      <c r="U14520" s="43"/>
      <c r="AE14520"/>
    </row>
    <row r="14521" spans="1:31">
      <c r="A14521">
        <v>34390</v>
      </c>
      <c r="B14521" t="s">
        <v>12800</v>
      </c>
      <c r="C14521" t="s">
        <v>33480</v>
      </c>
      <c r="D14521" t="s">
        <v>33476</v>
      </c>
      <c r="E14521"/>
      <c r="F14521"/>
      <c r="G14521"/>
      <c r="H14521"/>
      <c r="I14521"/>
      <c r="J14521"/>
      <c r="U14521" s="43"/>
      <c r="AE14521"/>
    </row>
    <row r="14522" spans="1:31">
      <c r="A14522">
        <v>34700</v>
      </c>
      <c r="B14522" t="s">
        <v>12801</v>
      </c>
      <c r="C14522" t="s">
        <v>33480</v>
      </c>
      <c r="D14522" t="s">
        <v>33476</v>
      </c>
      <c r="E14522"/>
      <c r="F14522"/>
      <c r="G14522"/>
      <c r="H14522"/>
      <c r="I14522"/>
      <c r="J14522"/>
      <c r="U14522" s="43"/>
      <c r="AE14522"/>
    </row>
    <row r="14523" spans="1:31">
      <c r="A14523">
        <v>34260</v>
      </c>
      <c r="B14523" t="s">
        <v>12802</v>
      </c>
      <c r="C14523" t="s">
        <v>33480</v>
      </c>
      <c r="D14523" t="s">
        <v>33476</v>
      </c>
      <c r="E14523"/>
      <c r="F14523"/>
      <c r="G14523"/>
      <c r="H14523"/>
      <c r="I14523"/>
      <c r="J14523"/>
      <c r="U14523" s="43"/>
      <c r="AE14523"/>
    </row>
    <row r="14524" spans="1:31">
      <c r="A14524">
        <v>34520</v>
      </c>
      <c r="B14524" t="s">
        <v>12803</v>
      </c>
      <c r="C14524" t="s">
        <v>33477</v>
      </c>
      <c r="D14524" t="s">
        <v>33476</v>
      </c>
      <c r="E14524"/>
      <c r="F14524"/>
      <c r="G14524"/>
      <c r="H14524"/>
      <c r="I14524"/>
      <c r="J14524"/>
      <c r="U14524" s="43"/>
      <c r="AE14524"/>
    </row>
    <row r="14525" spans="1:31">
      <c r="A14525">
        <v>34725</v>
      </c>
      <c r="B14525" t="s">
        <v>12804</v>
      </c>
      <c r="C14525" t="s">
        <v>33480</v>
      </c>
      <c r="D14525" t="s">
        <v>33476</v>
      </c>
      <c r="E14525"/>
      <c r="F14525"/>
      <c r="G14525"/>
      <c r="H14525"/>
      <c r="I14525"/>
      <c r="J14525"/>
      <c r="U14525" s="43"/>
      <c r="AE14525"/>
    </row>
    <row r="14526" spans="1:31">
      <c r="A14526">
        <v>34980</v>
      </c>
      <c r="B14526" t="s">
        <v>12805</v>
      </c>
      <c r="C14526" t="s">
        <v>33480</v>
      </c>
      <c r="D14526" t="s">
        <v>33476</v>
      </c>
      <c r="E14526"/>
      <c r="F14526"/>
      <c r="G14526"/>
      <c r="H14526"/>
      <c r="I14526"/>
      <c r="J14526"/>
      <c r="U14526" s="43"/>
      <c r="AE14526"/>
    </row>
    <row r="14527" spans="1:31">
      <c r="A14527">
        <v>34160</v>
      </c>
      <c r="B14527" t="s">
        <v>12806</v>
      </c>
      <c r="C14527" t="s">
        <v>33480</v>
      </c>
      <c r="D14527" t="s">
        <v>33476</v>
      </c>
      <c r="E14527"/>
      <c r="F14527"/>
      <c r="G14527"/>
      <c r="H14527"/>
      <c r="I14527"/>
      <c r="J14527"/>
      <c r="U14527" s="43"/>
      <c r="AE14527"/>
    </row>
    <row r="14528" spans="1:31">
      <c r="A14528">
        <v>34610</v>
      </c>
      <c r="B14528" t="s">
        <v>12807</v>
      </c>
      <c r="C14528" t="s">
        <v>33480</v>
      </c>
      <c r="D14528" t="s">
        <v>33476</v>
      </c>
      <c r="E14528"/>
      <c r="F14528"/>
      <c r="G14528"/>
      <c r="H14528"/>
      <c r="I14528"/>
      <c r="J14528"/>
      <c r="U14528" s="43"/>
      <c r="AE14528"/>
    </row>
    <row r="14529" spans="1:31">
      <c r="A14529">
        <v>34610</v>
      </c>
      <c r="B14529" t="s">
        <v>12807</v>
      </c>
      <c r="C14529" t="s">
        <v>33480</v>
      </c>
      <c r="D14529" t="s">
        <v>33476</v>
      </c>
      <c r="E14529"/>
      <c r="F14529"/>
      <c r="G14529"/>
      <c r="H14529"/>
      <c r="I14529"/>
      <c r="J14529"/>
      <c r="U14529" s="43"/>
      <c r="AE14529"/>
    </row>
    <row r="14530" spans="1:31">
      <c r="A14530">
        <v>34480</v>
      </c>
      <c r="B14530" t="s">
        <v>12808</v>
      </c>
      <c r="C14530" t="s">
        <v>33480</v>
      </c>
      <c r="D14530" t="s">
        <v>33476</v>
      </c>
      <c r="E14530"/>
      <c r="F14530"/>
      <c r="G14530"/>
      <c r="H14530"/>
      <c r="I14530"/>
      <c r="J14530"/>
      <c r="U14530" s="43"/>
      <c r="AE14530"/>
    </row>
    <row r="14531" spans="1:31">
      <c r="A14531">
        <v>34680</v>
      </c>
      <c r="B14531" t="s">
        <v>12809</v>
      </c>
      <c r="C14531" t="s">
        <v>33480</v>
      </c>
      <c r="D14531" t="e">
        <v>#N/A</v>
      </c>
      <c r="E14531"/>
      <c r="F14531"/>
      <c r="G14531"/>
      <c r="H14531"/>
      <c r="I14531"/>
      <c r="J14531"/>
      <c r="U14531" s="43"/>
      <c r="AE14531"/>
    </row>
    <row r="14532" spans="1:31">
      <c r="A14532">
        <v>34610</v>
      </c>
      <c r="B14532" t="s">
        <v>12810</v>
      </c>
      <c r="C14532" t="s">
        <v>33480</v>
      </c>
      <c r="D14532" t="s">
        <v>33476</v>
      </c>
      <c r="E14532"/>
      <c r="F14532"/>
      <c r="G14532"/>
      <c r="H14532"/>
      <c r="I14532"/>
      <c r="J14532"/>
      <c r="U14532" s="43"/>
      <c r="AE14532"/>
    </row>
    <row r="14533" spans="1:31">
      <c r="A14533">
        <v>34150</v>
      </c>
      <c r="B14533" t="s">
        <v>12811</v>
      </c>
      <c r="C14533" t="s">
        <v>33480</v>
      </c>
      <c r="D14533" t="s">
        <v>33476</v>
      </c>
      <c r="E14533"/>
      <c r="F14533"/>
      <c r="G14533"/>
      <c r="H14533"/>
      <c r="I14533"/>
      <c r="J14533"/>
      <c r="U14533" s="43"/>
      <c r="AE14533"/>
    </row>
    <row r="14534" spans="1:31">
      <c r="A14534">
        <v>34725</v>
      </c>
      <c r="B14534" t="s">
        <v>12812</v>
      </c>
      <c r="C14534" t="s">
        <v>33480</v>
      </c>
      <c r="D14534" t="s">
        <v>33476</v>
      </c>
      <c r="E14534"/>
      <c r="F14534"/>
      <c r="G14534"/>
      <c r="H14534"/>
      <c r="I14534"/>
      <c r="J14534"/>
      <c r="U14534" s="43"/>
      <c r="AE14534"/>
    </row>
    <row r="14535" spans="1:31">
      <c r="A14535">
        <v>34160</v>
      </c>
      <c r="B14535" t="s">
        <v>12813</v>
      </c>
      <c r="C14535" t="s">
        <v>33480</v>
      </c>
      <c r="D14535" t="s">
        <v>33476</v>
      </c>
      <c r="E14535"/>
      <c r="F14535"/>
      <c r="G14535"/>
      <c r="H14535"/>
      <c r="I14535"/>
      <c r="J14535"/>
      <c r="U14535" s="43"/>
      <c r="AE14535"/>
    </row>
    <row r="14536" spans="1:31">
      <c r="A14536">
        <v>34380</v>
      </c>
      <c r="B14536" t="s">
        <v>12814</v>
      </c>
      <c r="C14536" t="s">
        <v>33480</v>
      </c>
      <c r="D14536" t="s">
        <v>33476</v>
      </c>
      <c r="E14536"/>
      <c r="F14536"/>
      <c r="G14536"/>
      <c r="H14536"/>
      <c r="I14536"/>
      <c r="J14536"/>
      <c r="U14536" s="43"/>
      <c r="AE14536"/>
    </row>
    <row r="14537" spans="1:31">
      <c r="A14537">
        <v>34160</v>
      </c>
      <c r="B14537" t="s">
        <v>12815</v>
      </c>
      <c r="C14537" t="s">
        <v>33480</v>
      </c>
      <c r="D14537" t="s">
        <v>33476</v>
      </c>
      <c r="E14537"/>
      <c r="F14537"/>
      <c r="G14537"/>
      <c r="H14537"/>
      <c r="I14537"/>
      <c r="J14537"/>
      <c r="U14537" s="43"/>
      <c r="AE14537"/>
    </row>
    <row r="14538" spans="1:31">
      <c r="A14538">
        <v>34270</v>
      </c>
      <c r="B14538" t="s">
        <v>12816</v>
      </c>
      <c r="C14538" t="s">
        <v>33480</v>
      </c>
      <c r="D14538" t="s">
        <v>33476</v>
      </c>
      <c r="E14538"/>
      <c r="F14538"/>
      <c r="G14538"/>
      <c r="H14538"/>
      <c r="I14538"/>
      <c r="J14538"/>
      <c r="U14538" s="43"/>
      <c r="AE14538"/>
    </row>
    <row r="14539" spans="1:31">
      <c r="A14539">
        <v>34150</v>
      </c>
      <c r="B14539" t="s">
        <v>12817</v>
      </c>
      <c r="C14539" t="s">
        <v>33480</v>
      </c>
      <c r="D14539" t="s">
        <v>33476</v>
      </c>
      <c r="E14539"/>
      <c r="F14539"/>
      <c r="G14539"/>
      <c r="H14539"/>
      <c r="I14539"/>
      <c r="J14539"/>
      <c r="U14539" s="43"/>
      <c r="AE14539"/>
    </row>
    <row r="14540" spans="1:31">
      <c r="A14540">
        <v>34700</v>
      </c>
      <c r="B14540" t="s">
        <v>12818</v>
      </c>
      <c r="C14540" t="s">
        <v>33480</v>
      </c>
      <c r="D14540" t="s">
        <v>33476</v>
      </c>
      <c r="E14540"/>
      <c r="F14540"/>
      <c r="G14540"/>
      <c r="H14540"/>
      <c r="I14540"/>
      <c r="J14540"/>
      <c r="U14540" s="43"/>
      <c r="AE14540"/>
    </row>
    <row r="14541" spans="1:31">
      <c r="A14541">
        <v>34360</v>
      </c>
      <c r="B14541" t="s">
        <v>12819</v>
      </c>
      <c r="C14541" t="s">
        <v>33480</v>
      </c>
      <c r="D14541" t="s">
        <v>33476</v>
      </c>
      <c r="E14541"/>
      <c r="F14541"/>
      <c r="G14541"/>
      <c r="H14541"/>
      <c r="I14541"/>
      <c r="J14541"/>
      <c r="U14541" s="43"/>
      <c r="AE14541"/>
    </row>
    <row r="14542" spans="1:31">
      <c r="A14542">
        <v>34430</v>
      </c>
      <c r="B14542" t="s">
        <v>12820</v>
      </c>
      <c r="C14542" t="s">
        <v>33480</v>
      </c>
      <c r="D14542" t="e">
        <v>#N/A</v>
      </c>
      <c r="E14542"/>
      <c r="F14542"/>
      <c r="G14542"/>
      <c r="H14542"/>
      <c r="I14542"/>
      <c r="J14542"/>
      <c r="U14542" s="43"/>
      <c r="AE14542"/>
    </row>
    <row r="14543" spans="1:31">
      <c r="A14543">
        <v>34390</v>
      </c>
      <c r="B14543" t="s">
        <v>7138</v>
      </c>
      <c r="C14543" t="s">
        <v>33480</v>
      </c>
      <c r="D14543" t="s">
        <v>33476</v>
      </c>
      <c r="E14543"/>
      <c r="F14543"/>
      <c r="G14543"/>
      <c r="H14543"/>
      <c r="I14543"/>
      <c r="J14543"/>
      <c r="U14543" s="43"/>
      <c r="AE14543"/>
    </row>
    <row r="14544" spans="1:31">
      <c r="A14544">
        <v>34400</v>
      </c>
      <c r="B14544" t="s">
        <v>532</v>
      </c>
      <c r="C14544" t="s">
        <v>33480</v>
      </c>
      <c r="D14544" t="s">
        <v>33476</v>
      </c>
      <c r="E14544"/>
      <c r="F14544"/>
      <c r="G14544"/>
      <c r="H14544"/>
      <c r="I14544"/>
      <c r="J14544"/>
      <c r="U14544" s="43"/>
      <c r="AE14544"/>
    </row>
    <row r="14545" spans="1:31">
      <c r="A14545">
        <v>34390</v>
      </c>
      <c r="B14545" t="s">
        <v>12821</v>
      </c>
      <c r="C14545" t="s">
        <v>33480</v>
      </c>
      <c r="D14545" t="s">
        <v>33476</v>
      </c>
      <c r="E14545"/>
      <c r="F14545"/>
      <c r="G14545"/>
      <c r="H14545"/>
      <c r="I14545"/>
      <c r="J14545"/>
      <c r="U14545" s="43"/>
      <c r="AE14545"/>
    </row>
    <row r="14546" spans="1:31">
      <c r="A14546">
        <v>34380</v>
      </c>
      <c r="B14546" t="s">
        <v>12822</v>
      </c>
      <c r="C14546" t="s">
        <v>33480</v>
      </c>
      <c r="D14546" t="s">
        <v>33476</v>
      </c>
      <c r="E14546"/>
      <c r="F14546"/>
      <c r="G14546"/>
      <c r="H14546"/>
      <c r="I14546"/>
      <c r="J14546"/>
      <c r="U14546" s="43"/>
      <c r="AE14546"/>
    </row>
    <row r="14547" spans="1:31">
      <c r="A14547">
        <v>34270</v>
      </c>
      <c r="B14547" t="s">
        <v>12823</v>
      </c>
      <c r="C14547" t="s">
        <v>33480</v>
      </c>
      <c r="D14547" t="s">
        <v>33476</v>
      </c>
      <c r="E14547"/>
      <c r="F14547"/>
      <c r="G14547"/>
      <c r="H14547"/>
      <c r="I14547"/>
      <c r="J14547"/>
      <c r="U14547" s="43"/>
      <c r="AE14547"/>
    </row>
    <row r="14548" spans="1:31">
      <c r="A14548">
        <v>34190</v>
      </c>
      <c r="B14548" t="s">
        <v>12824</v>
      </c>
      <c r="C14548" t="s">
        <v>33480</v>
      </c>
      <c r="D14548" t="s">
        <v>33476</v>
      </c>
      <c r="E14548"/>
      <c r="F14548"/>
      <c r="G14548"/>
      <c r="H14548"/>
      <c r="I14548"/>
      <c r="J14548"/>
      <c r="U14548" s="43"/>
      <c r="AE14548"/>
    </row>
    <row r="14549" spans="1:31">
      <c r="A14549">
        <v>34520</v>
      </c>
      <c r="B14549" t="s">
        <v>12824</v>
      </c>
      <c r="C14549" t="s">
        <v>33477</v>
      </c>
      <c r="D14549" t="s">
        <v>33476</v>
      </c>
      <c r="E14549"/>
      <c r="F14549"/>
      <c r="G14549"/>
      <c r="H14549"/>
      <c r="I14549"/>
      <c r="J14549"/>
      <c r="U14549" s="43"/>
      <c r="AE14549"/>
    </row>
    <row r="14550" spans="1:31">
      <c r="A14550">
        <v>34520</v>
      </c>
      <c r="B14550" t="s">
        <v>1263</v>
      </c>
      <c r="C14550" t="s">
        <v>33477</v>
      </c>
      <c r="D14550" t="s">
        <v>33476</v>
      </c>
      <c r="E14550"/>
      <c r="F14550"/>
      <c r="G14550"/>
      <c r="H14550"/>
      <c r="I14550"/>
      <c r="J14550"/>
      <c r="U14550" s="43"/>
      <c r="AE14550"/>
    </row>
    <row r="14551" spans="1:31">
      <c r="A14551">
        <v>34490</v>
      </c>
      <c r="B14551" t="s">
        <v>12825</v>
      </c>
      <c r="C14551" t="s">
        <v>33480</v>
      </c>
      <c r="D14551" t="s">
        <v>33476</v>
      </c>
      <c r="E14551"/>
      <c r="F14551"/>
      <c r="G14551"/>
      <c r="H14551"/>
      <c r="I14551"/>
      <c r="J14551"/>
      <c r="U14551" s="43"/>
      <c r="AE14551"/>
    </row>
    <row r="14552" spans="1:31">
      <c r="A14552">
        <v>34400</v>
      </c>
      <c r="B14552" t="s">
        <v>12826</v>
      </c>
      <c r="C14552" t="s">
        <v>33480</v>
      </c>
      <c r="D14552" t="s">
        <v>33476</v>
      </c>
      <c r="E14552"/>
      <c r="F14552"/>
      <c r="G14552"/>
      <c r="H14552"/>
      <c r="I14552"/>
      <c r="J14552"/>
      <c r="U14552" s="43"/>
      <c r="AE14552"/>
    </row>
    <row r="14553" spans="1:31">
      <c r="A14553">
        <v>34230</v>
      </c>
      <c r="B14553" t="s">
        <v>12827</v>
      </c>
      <c r="C14553" t="s">
        <v>33480</v>
      </c>
      <c r="D14553" t="s">
        <v>33476</v>
      </c>
      <c r="E14553"/>
      <c r="F14553"/>
      <c r="G14553"/>
      <c r="H14553"/>
      <c r="I14553"/>
      <c r="J14553"/>
      <c r="U14553" s="43"/>
      <c r="AE14553"/>
    </row>
    <row r="14554" spans="1:31">
      <c r="A14554">
        <v>34570</v>
      </c>
      <c r="B14554" t="s">
        <v>12828</v>
      </c>
      <c r="C14554" t="s">
        <v>33480</v>
      </c>
      <c r="D14554" t="s">
        <v>33476</v>
      </c>
      <c r="E14554"/>
      <c r="F14554"/>
      <c r="G14554"/>
      <c r="H14554"/>
      <c r="I14554"/>
      <c r="J14554"/>
      <c r="U14554" s="43"/>
      <c r="AE14554"/>
    </row>
    <row r="14555" spans="1:31">
      <c r="A14555">
        <v>34520</v>
      </c>
      <c r="B14555" t="s">
        <v>12829</v>
      </c>
      <c r="C14555" t="s">
        <v>33477</v>
      </c>
      <c r="D14555" t="s">
        <v>33476</v>
      </c>
      <c r="E14555"/>
      <c r="F14555"/>
      <c r="G14555"/>
      <c r="H14555"/>
      <c r="I14555"/>
      <c r="J14555"/>
      <c r="U14555" s="43"/>
      <c r="AE14555"/>
    </row>
    <row r="14556" spans="1:31">
      <c r="A14556">
        <v>34220</v>
      </c>
      <c r="B14556" t="s">
        <v>12830</v>
      </c>
      <c r="C14556" t="s">
        <v>33477</v>
      </c>
      <c r="D14556" t="s">
        <v>33476</v>
      </c>
      <c r="E14556"/>
      <c r="F14556"/>
      <c r="G14556"/>
      <c r="H14556"/>
      <c r="I14556"/>
      <c r="J14556"/>
      <c r="U14556" s="43"/>
      <c r="AE14556"/>
    </row>
    <row r="14557" spans="1:31">
      <c r="A14557">
        <v>34230</v>
      </c>
      <c r="B14557" t="s">
        <v>12831</v>
      </c>
      <c r="C14557" t="s">
        <v>33480</v>
      </c>
      <c r="D14557" t="s">
        <v>33476</v>
      </c>
      <c r="E14557"/>
      <c r="F14557"/>
      <c r="G14557"/>
      <c r="H14557"/>
      <c r="I14557"/>
      <c r="J14557"/>
      <c r="U14557" s="43"/>
      <c r="AE14557"/>
    </row>
    <row r="14558" spans="1:31">
      <c r="A14558">
        <v>34700</v>
      </c>
      <c r="B14558" t="s">
        <v>2504</v>
      </c>
      <c r="C14558" t="s">
        <v>33480</v>
      </c>
      <c r="D14558" t="s">
        <v>33476</v>
      </c>
      <c r="E14558"/>
      <c r="F14558"/>
      <c r="G14558"/>
      <c r="H14558"/>
      <c r="I14558"/>
      <c r="J14558"/>
      <c r="U14558" s="43"/>
      <c r="AE14558"/>
    </row>
    <row r="14559" spans="1:31">
      <c r="A14559">
        <v>34725</v>
      </c>
      <c r="B14559" t="s">
        <v>12832</v>
      </c>
      <c r="C14559" t="s">
        <v>33480</v>
      </c>
      <c r="D14559" t="s">
        <v>33476</v>
      </c>
      <c r="E14559"/>
      <c r="F14559"/>
      <c r="G14559"/>
      <c r="H14559"/>
      <c r="I14559"/>
      <c r="J14559"/>
      <c r="U14559" s="43"/>
      <c r="AE14559"/>
    </row>
    <row r="14560" spans="1:31">
      <c r="A14560">
        <v>34400</v>
      </c>
      <c r="B14560" t="s">
        <v>12833</v>
      </c>
      <c r="C14560" t="s">
        <v>33480</v>
      </c>
      <c r="D14560" t="s">
        <v>33476</v>
      </c>
      <c r="E14560"/>
      <c r="F14560"/>
      <c r="G14560"/>
      <c r="H14560"/>
      <c r="I14560"/>
      <c r="J14560"/>
      <c r="U14560" s="43"/>
      <c r="AE14560"/>
    </row>
    <row r="14561" spans="1:31">
      <c r="A14561">
        <v>34630</v>
      </c>
      <c r="B14561" t="s">
        <v>12834</v>
      </c>
      <c r="C14561" t="s">
        <v>33480</v>
      </c>
      <c r="D14561" t="e">
        <v>#N/A</v>
      </c>
      <c r="E14561"/>
      <c r="F14561"/>
      <c r="G14561"/>
      <c r="H14561"/>
      <c r="I14561"/>
      <c r="J14561"/>
      <c r="U14561" s="43"/>
      <c r="AE14561"/>
    </row>
    <row r="14562" spans="1:31">
      <c r="A14562">
        <v>34730</v>
      </c>
      <c r="B14562" t="s">
        <v>12835</v>
      </c>
      <c r="C14562" t="s">
        <v>33480</v>
      </c>
      <c r="D14562" t="s">
        <v>33476</v>
      </c>
      <c r="E14562"/>
      <c r="F14562"/>
      <c r="G14562"/>
      <c r="H14562"/>
      <c r="I14562"/>
      <c r="J14562"/>
      <c r="U14562" s="43"/>
      <c r="AE14562"/>
    </row>
    <row r="14563" spans="1:31">
      <c r="A14563">
        <v>34390</v>
      </c>
      <c r="B14563" t="s">
        <v>12836</v>
      </c>
      <c r="C14563" t="s">
        <v>33480</v>
      </c>
      <c r="D14563" t="s">
        <v>33476</v>
      </c>
      <c r="E14563"/>
      <c r="F14563"/>
      <c r="G14563"/>
      <c r="H14563"/>
      <c r="I14563"/>
      <c r="J14563"/>
      <c r="U14563" s="43"/>
      <c r="AE14563"/>
    </row>
    <row r="14564" spans="1:31">
      <c r="A14564">
        <v>34800</v>
      </c>
      <c r="B14564" t="s">
        <v>12837</v>
      </c>
      <c r="C14564" t="s">
        <v>33480</v>
      </c>
      <c r="D14564" t="s">
        <v>33476</v>
      </c>
      <c r="E14564"/>
      <c r="F14564"/>
      <c r="G14564"/>
      <c r="H14564"/>
      <c r="I14564"/>
      <c r="J14564"/>
      <c r="U14564" s="43"/>
      <c r="AE14564"/>
    </row>
    <row r="14565" spans="1:31">
      <c r="A14565">
        <v>34330</v>
      </c>
      <c r="B14565" t="s">
        <v>12838</v>
      </c>
      <c r="C14565" t="s">
        <v>33477</v>
      </c>
      <c r="D14565" t="s">
        <v>33476</v>
      </c>
      <c r="E14565"/>
      <c r="F14565"/>
      <c r="G14565"/>
      <c r="H14565"/>
      <c r="I14565"/>
      <c r="J14565"/>
      <c r="U14565" s="43"/>
      <c r="AE14565"/>
    </row>
    <row r="14566" spans="1:31">
      <c r="A14566">
        <v>34400</v>
      </c>
      <c r="B14566" t="s">
        <v>12839</v>
      </c>
      <c r="C14566" t="s">
        <v>33480</v>
      </c>
      <c r="D14566" t="s">
        <v>33476</v>
      </c>
      <c r="E14566"/>
      <c r="F14566"/>
      <c r="G14566"/>
      <c r="H14566"/>
      <c r="I14566"/>
      <c r="J14566"/>
      <c r="U14566" s="43"/>
      <c r="AE14566"/>
    </row>
    <row r="14567" spans="1:31">
      <c r="A14567">
        <v>34570</v>
      </c>
      <c r="B14567" t="s">
        <v>12840</v>
      </c>
      <c r="C14567" t="s">
        <v>33480</v>
      </c>
      <c r="D14567" t="s">
        <v>33476</v>
      </c>
      <c r="E14567"/>
      <c r="F14567"/>
      <c r="G14567"/>
      <c r="H14567"/>
      <c r="I14567"/>
      <c r="J14567"/>
      <c r="U14567" s="43"/>
      <c r="AE14567"/>
    </row>
    <row r="14568" spans="1:31">
      <c r="A14568">
        <v>34160</v>
      </c>
      <c r="B14568" t="s">
        <v>12841</v>
      </c>
      <c r="C14568" t="s">
        <v>33480</v>
      </c>
      <c r="D14568" t="s">
        <v>33476</v>
      </c>
      <c r="E14568"/>
      <c r="F14568"/>
      <c r="G14568"/>
      <c r="H14568"/>
      <c r="I14568"/>
      <c r="J14568"/>
      <c r="U14568" s="43"/>
      <c r="AE14568"/>
    </row>
    <row r="14569" spans="1:31">
      <c r="A14569">
        <v>34270</v>
      </c>
      <c r="B14569" t="s">
        <v>12842</v>
      </c>
      <c r="C14569" t="s">
        <v>33480</v>
      </c>
      <c r="D14569" t="s">
        <v>33476</v>
      </c>
      <c r="E14569"/>
      <c r="F14569"/>
      <c r="G14569"/>
      <c r="H14569"/>
      <c r="I14569"/>
      <c r="J14569"/>
      <c r="U14569" s="43"/>
      <c r="AE14569"/>
    </row>
    <row r="14570" spans="1:31">
      <c r="A14570">
        <v>34410</v>
      </c>
      <c r="B14570" t="s">
        <v>12843</v>
      </c>
      <c r="C14570" t="s">
        <v>33480</v>
      </c>
      <c r="D14570" t="s">
        <v>33476</v>
      </c>
      <c r="E14570"/>
      <c r="F14570"/>
      <c r="G14570"/>
      <c r="H14570"/>
      <c r="I14570"/>
      <c r="J14570"/>
      <c r="U14570" s="43"/>
      <c r="AE14570"/>
    </row>
    <row r="14571" spans="1:31">
      <c r="A14571">
        <v>34410</v>
      </c>
      <c r="B14571" t="s">
        <v>12844</v>
      </c>
      <c r="C14571" t="s">
        <v>33480</v>
      </c>
      <c r="D14571" t="s">
        <v>33476</v>
      </c>
      <c r="E14571"/>
      <c r="F14571"/>
      <c r="G14571"/>
      <c r="H14571"/>
      <c r="I14571"/>
      <c r="J14571"/>
      <c r="U14571" s="43"/>
      <c r="AE14571"/>
    </row>
    <row r="14572" spans="1:31">
      <c r="A14572">
        <v>34290</v>
      </c>
      <c r="B14572" t="s">
        <v>12845</v>
      </c>
      <c r="C14572" t="s">
        <v>33480</v>
      </c>
      <c r="D14572" t="s">
        <v>33476</v>
      </c>
      <c r="E14572"/>
      <c r="F14572"/>
      <c r="G14572"/>
      <c r="H14572"/>
      <c r="I14572"/>
      <c r="J14572"/>
      <c r="U14572" s="43"/>
      <c r="AE14572"/>
    </row>
    <row r="14573" spans="1:31">
      <c r="A14573">
        <v>34200</v>
      </c>
      <c r="B14573" t="s">
        <v>12846</v>
      </c>
      <c r="C14573" t="s">
        <v>33480</v>
      </c>
      <c r="D14573" t="e">
        <v>#N/A</v>
      </c>
      <c r="E14573"/>
      <c r="F14573"/>
      <c r="G14573"/>
      <c r="H14573"/>
      <c r="I14573"/>
      <c r="J14573"/>
      <c r="U14573" s="43"/>
      <c r="AE14573"/>
    </row>
    <row r="14574" spans="1:31">
      <c r="A14574">
        <v>34210</v>
      </c>
      <c r="B14574" t="s">
        <v>5266</v>
      </c>
      <c r="C14574" t="s">
        <v>33480</v>
      </c>
      <c r="D14574" t="s">
        <v>33476</v>
      </c>
      <c r="E14574"/>
      <c r="F14574"/>
      <c r="G14574"/>
      <c r="H14574"/>
      <c r="I14574"/>
      <c r="J14574"/>
      <c r="U14574" s="43"/>
      <c r="AE14574"/>
    </row>
    <row r="14575" spans="1:31">
      <c r="A14575">
        <v>34520</v>
      </c>
      <c r="B14575" t="s">
        <v>12847</v>
      </c>
      <c r="C14575" t="s">
        <v>33477</v>
      </c>
      <c r="D14575" t="s">
        <v>33476</v>
      </c>
      <c r="E14575"/>
      <c r="F14575"/>
      <c r="G14575"/>
      <c r="H14575"/>
      <c r="I14575"/>
      <c r="J14575"/>
      <c r="U14575" s="43"/>
      <c r="AE14575"/>
    </row>
    <row r="14576" spans="1:31">
      <c r="A14576">
        <v>34700</v>
      </c>
      <c r="B14576" t="s">
        <v>12848</v>
      </c>
      <c r="C14576" t="s">
        <v>33480</v>
      </c>
      <c r="D14576" t="s">
        <v>33476</v>
      </c>
      <c r="E14576"/>
      <c r="F14576"/>
      <c r="G14576"/>
      <c r="H14576"/>
      <c r="I14576"/>
      <c r="J14576"/>
      <c r="U14576" s="43"/>
      <c r="AE14576"/>
    </row>
    <row r="14577" spans="1:31">
      <c r="A14577">
        <v>34330</v>
      </c>
      <c r="B14577" t="s">
        <v>12849</v>
      </c>
      <c r="C14577" t="s">
        <v>33477</v>
      </c>
      <c r="D14577" t="s">
        <v>33476</v>
      </c>
      <c r="E14577"/>
      <c r="F14577"/>
      <c r="G14577"/>
      <c r="H14577"/>
      <c r="I14577"/>
      <c r="J14577"/>
      <c r="U14577" s="43"/>
      <c r="AE14577"/>
    </row>
    <row r="14578" spans="1:31">
      <c r="A14578">
        <v>34700</v>
      </c>
      <c r="B14578" t="s">
        <v>12850</v>
      </c>
      <c r="C14578" t="s">
        <v>33480</v>
      </c>
      <c r="D14578" t="s">
        <v>33476</v>
      </c>
      <c r="E14578"/>
      <c r="F14578"/>
      <c r="G14578"/>
      <c r="H14578"/>
      <c r="I14578"/>
      <c r="J14578"/>
      <c r="U14578" s="43"/>
      <c r="AE14578"/>
    </row>
    <row r="14579" spans="1:31">
      <c r="A14579">
        <v>34160</v>
      </c>
      <c r="B14579" t="s">
        <v>12851</v>
      </c>
      <c r="C14579" t="s">
        <v>33480</v>
      </c>
      <c r="D14579" t="s">
        <v>33476</v>
      </c>
      <c r="E14579"/>
      <c r="F14579"/>
      <c r="G14579"/>
      <c r="H14579"/>
      <c r="I14579"/>
      <c r="J14579"/>
      <c r="U14579" s="43"/>
      <c r="AE14579"/>
    </row>
    <row r="14580" spans="1:31">
      <c r="A14580">
        <v>34600</v>
      </c>
      <c r="B14580" t="s">
        <v>12852</v>
      </c>
      <c r="C14580" t="s">
        <v>33480</v>
      </c>
      <c r="D14580" t="s">
        <v>33476</v>
      </c>
      <c r="E14580"/>
      <c r="F14580"/>
      <c r="G14580"/>
      <c r="H14580"/>
      <c r="I14580"/>
      <c r="J14580"/>
      <c r="U14580" s="43"/>
      <c r="AE14580"/>
    </row>
    <row r="14581" spans="1:31">
      <c r="A14581">
        <v>34820</v>
      </c>
      <c r="B14581" t="s">
        <v>12853</v>
      </c>
      <c r="C14581" t="s">
        <v>33480</v>
      </c>
      <c r="D14581" t="e">
        <v>#N/A</v>
      </c>
      <c r="E14581"/>
      <c r="F14581"/>
      <c r="G14581"/>
      <c r="H14581"/>
      <c r="I14581"/>
      <c r="J14581"/>
      <c r="U14581" s="43"/>
      <c r="AE14581"/>
    </row>
    <row r="14582" spans="1:31">
      <c r="A14582">
        <v>34490</v>
      </c>
      <c r="B14582" t="s">
        <v>12854</v>
      </c>
      <c r="C14582" t="s">
        <v>33480</v>
      </c>
      <c r="D14582" t="s">
        <v>33476</v>
      </c>
      <c r="E14582"/>
      <c r="F14582"/>
      <c r="G14582"/>
      <c r="H14582"/>
      <c r="I14582"/>
      <c r="J14582"/>
      <c r="U14582" s="43"/>
      <c r="AE14582"/>
    </row>
    <row r="14583" spans="1:31">
      <c r="A14583">
        <v>34120</v>
      </c>
      <c r="B14583" t="s">
        <v>12855</v>
      </c>
      <c r="C14583" t="s">
        <v>33480</v>
      </c>
      <c r="D14583" t="s">
        <v>33476</v>
      </c>
      <c r="E14583"/>
      <c r="F14583"/>
      <c r="G14583"/>
      <c r="H14583"/>
      <c r="I14583"/>
      <c r="J14583"/>
      <c r="U14583" s="43"/>
      <c r="AE14583"/>
    </row>
    <row r="14584" spans="1:31">
      <c r="A14584">
        <v>34260</v>
      </c>
      <c r="B14584" t="s">
        <v>12856</v>
      </c>
      <c r="C14584" t="s">
        <v>33480</v>
      </c>
      <c r="D14584" t="s">
        <v>33476</v>
      </c>
      <c r="E14584"/>
      <c r="F14584"/>
      <c r="G14584"/>
      <c r="H14584"/>
      <c r="I14584"/>
      <c r="J14584"/>
      <c r="U14584" s="43"/>
      <c r="AE14584"/>
    </row>
    <row r="14585" spans="1:31">
      <c r="A14585">
        <v>34230</v>
      </c>
      <c r="B14585" t="s">
        <v>12857</v>
      </c>
      <c r="C14585" t="s">
        <v>33480</v>
      </c>
      <c r="D14585" t="s">
        <v>33476</v>
      </c>
      <c r="E14585"/>
      <c r="F14585"/>
      <c r="G14585"/>
      <c r="H14585"/>
      <c r="I14585"/>
      <c r="J14585"/>
      <c r="U14585" s="43"/>
      <c r="AE14585"/>
    </row>
    <row r="14586" spans="1:31">
      <c r="A14586">
        <v>34270</v>
      </c>
      <c r="B14586" t="s">
        <v>12858</v>
      </c>
      <c r="C14586" t="s">
        <v>33480</v>
      </c>
      <c r="D14586" t="s">
        <v>33476</v>
      </c>
      <c r="E14586"/>
      <c r="F14586"/>
      <c r="G14586"/>
      <c r="H14586"/>
      <c r="I14586"/>
      <c r="J14586"/>
      <c r="U14586" s="43"/>
      <c r="AE14586"/>
    </row>
    <row r="14587" spans="1:31">
      <c r="A14587">
        <v>34230</v>
      </c>
      <c r="B14587" t="s">
        <v>12859</v>
      </c>
      <c r="C14587" t="s">
        <v>33480</v>
      </c>
      <c r="D14587" t="s">
        <v>33476</v>
      </c>
      <c r="E14587"/>
      <c r="F14587"/>
      <c r="G14587"/>
      <c r="H14587"/>
      <c r="I14587"/>
      <c r="J14587"/>
      <c r="U14587" s="43"/>
      <c r="AE14587"/>
    </row>
    <row r="14588" spans="1:31">
      <c r="A14588">
        <v>34700</v>
      </c>
      <c r="B14588" t="s">
        <v>12860</v>
      </c>
      <c r="C14588" t="s">
        <v>33480</v>
      </c>
      <c r="D14588" t="s">
        <v>33476</v>
      </c>
      <c r="E14588"/>
      <c r="F14588"/>
      <c r="G14588"/>
      <c r="H14588"/>
      <c r="I14588"/>
      <c r="J14588"/>
      <c r="U14588" s="43"/>
      <c r="AE14588"/>
    </row>
    <row r="14589" spans="1:31">
      <c r="A14589">
        <v>34520</v>
      </c>
      <c r="B14589" t="s">
        <v>12861</v>
      </c>
      <c r="C14589" t="s">
        <v>33477</v>
      </c>
      <c r="D14589" t="s">
        <v>33476</v>
      </c>
      <c r="E14589"/>
      <c r="F14589"/>
      <c r="G14589"/>
      <c r="H14589"/>
      <c r="I14589"/>
      <c r="J14589"/>
      <c r="U14589" s="43"/>
      <c r="AE14589"/>
    </row>
    <row r="14590" spans="1:31">
      <c r="A14590">
        <v>34270</v>
      </c>
      <c r="B14590" t="s">
        <v>12862</v>
      </c>
      <c r="C14590" t="s">
        <v>33480</v>
      </c>
      <c r="D14590" t="s">
        <v>33476</v>
      </c>
      <c r="E14590"/>
      <c r="F14590"/>
      <c r="G14590"/>
      <c r="H14590"/>
      <c r="I14590"/>
      <c r="J14590"/>
      <c r="U14590" s="43"/>
      <c r="AE14590"/>
    </row>
    <row r="14591" spans="1:31">
      <c r="A14591">
        <v>34320</v>
      </c>
      <c r="B14591" t="s">
        <v>12863</v>
      </c>
      <c r="C14591" t="s">
        <v>33480</v>
      </c>
      <c r="D14591" t="s">
        <v>33476</v>
      </c>
      <c r="E14591"/>
      <c r="F14591"/>
      <c r="G14591"/>
      <c r="H14591"/>
      <c r="I14591"/>
      <c r="J14591"/>
      <c r="U14591" s="43"/>
      <c r="AE14591"/>
    </row>
    <row r="14592" spans="1:31">
      <c r="A14592">
        <v>34570</v>
      </c>
      <c r="B14592" t="s">
        <v>12864</v>
      </c>
      <c r="C14592" t="s">
        <v>33480</v>
      </c>
      <c r="D14592" t="s">
        <v>33476</v>
      </c>
      <c r="E14592"/>
      <c r="F14592"/>
      <c r="G14592"/>
      <c r="H14592"/>
      <c r="I14592"/>
      <c r="J14592"/>
      <c r="U14592" s="43"/>
      <c r="AE14592"/>
    </row>
    <row r="14593" spans="1:31">
      <c r="A14593">
        <v>34130</v>
      </c>
      <c r="B14593" t="s">
        <v>12865</v>
      </c>
      <c r="C14593" t="s">
        <v>33480</v>
      </c>
      <c r="D14593" t="s">
        <v>33476</v>
      </c>
      <c r="E14593"/>
      <c r="F14593"/>
      <c r="G14593"/>
      <c r="H14593"/>
      <c r="I14593"/>
      <c r="J14593"/>
      <c r="U14593" s="43"/>
      <c r="AE14593"/>
    </row>
    <row r="14594" spans="1:31">
      <c r="A14594">
        <v>34270</v>
      </c>
      <c r="B14594" t="s">
        <v>12866</v>
      </c>
      <c r="C14594" t="s">
        <v>33480</v>
      </c>
      <c r="D14594" t="s">
        <v>33476</v>
      </c>
      <c r="E14594"/>
      <c r="F14594"/>
      <c r="G14594"/>
      <c r="H14594"/>
      <c r="I14594"/>
      <c r="J14594"/>
      <c r="U14594" s="43"/>
      <c r="AE14594"/>
    </row>
    <row r="14595" spans="1:31">
      <c r="A14595">
        <v>34800</v>
      </c>
      <c r="B14595" t="s">
        <v>12867</v>
      </c>
      <c r="C14595" t="s">
        <v>33480</v>
      </c>
      <c r="D14595" t="s">
        <v>33476</v>
      </c>
      <c r="E14595"/>
      <c r="F14595"/>
      <c r="G14595"/>
      <c r="H14595"/>
      <c r="I14595"/>
      <c r="J14595"/>
      <c r="U14595" s="43"/>
      <c r="AE14595"/>
    </row>
    <row r="14596" spans="1:31">
      <c r="A14596">
        <v>34350</v>
      </c>
      <c r="B14596" t="s">
        <v>12868</v>
      </c>
      <c r="C14596" t="s">
        <v>33480</v>
      </c>
      <c r="D14596" t="s">
        <v>33476</v>
      </c>
      <c r="E14596"/>
      <c r="F14596"/>
      <c r="G14596"/>
      <c r="H14596"/>
      <c r="I14596"/>
      <c r="J14596"/>
      <c r="U14596" s="43"/>
      <c r="AE14596"/>
    </row>
    <row r="14597" spans="1:31">
      <c r="A14597">
        <v>34290</v>
      </c>
      <c r="B14597" t="s">
        <v>12869</v>
      </c>
      <c r="C14597" t="s">
        <v>33480</v>
      </c>
      <c r="D14597" t="s">
        <v>33476</v>
      </c>
      <c r="E14597"/>
      <c r="F14597"/>
      <c r="G14597"/>
      <c r="H14597"/>
      <c r="I14597"/>
      <c r="J14597"/>
      <c r="U14597" s="43"/>
      <c r="AE14597"/>
    </row>
    <row r="14598" spans="1:31">
      <c r="A14598">
        <v>34220</v>
      </c>
      <c r="B14598" t="s">
        <v>12870</v>
      </c>
      <c r="C14598" t="s">
        <v>33477</v>
      </c>
      <c r="D14598" t="s">
        <v>33476</v>
      </c>
      <c r="E14598"/>
      <c r="F14598"/>
      <c r="G14598"/>
      <c r="H14598"/>
      <c r="I14598"/>
      <c r="J14598"/>
      <c r="U14598" s="43"/>
      <c r="AE14598"/>
    </row>
    <row r="14599" spans="1:31">
      <c r="A14599">
        <v>34740</v>
      </c>
      <c r="B14599" t="s">
        <v>12871</v>
      </c>
      <c r="C14599" t="s">
        <v>33480</v>
      </c>
      <c r="D14599" t="e">
        <v>#N/A</v>
      </c>
      <c r="E14599"/>
      <c r="F14599"/>
      <c r="G14599"/>
      <c r="H14599"/>
      <c r="I14599"/>
      <c r="J14599"/>
      <c r="U14599" s="43"/>
      <c r="AE14599"/>
    </row>
    <row r="14600" spans="1:31">
      <c r="A14600">
        <v>34230</v>
      </c>
      <c r="B14600" t="s">
        <v>12872</v>
      </c>
      <c r="C14600" t="s">
        <v>33480</v>
      </c>
      <c r="D14600" t="s">
        <v>33476</v>
      </c>
      <c r="E14600"/>
      <c r="F14600"/>
      <c r="G14600"/>
      <c r="H14600"/>
      <c r="I14600"/>
      <c r="J14600"/>
      <c r="U14600" s="43"/>
      <c r="AE14600"/>
    </row>
    <row r="14601" spans="1:31">
      <c r="A14601">
        <v>34350</v>
      </c>
      <c r="B14601" t="s">
        <v>12873</v>
      </c>
      <c r="C14601" t="s">
        <v>33480</v>
      </c>
      <c r="D14601" t="s">
        <v>33476</v>
      </c>
      <c r="E14601"/>
      <c r="F14601"/>
      <c r="G14601"/>
      <c r="H14601"/>
      <c r="I14601"/>
      <c r="J14601"/>
      <c r="U14601" s="43"/>
      <c r="AE14601"/>
    </row>
    <row r="14602" spans="1:31">
      <c r="A14602">
        <v>34220</v>
      </c>
      <c r="B14602" t="s">
        <v>12874</v>
      </c>
      <c r="C14602" t="s">
        <v>33477</v>
      </c>
      <c r="D14602" t="s">
        <v>33476</v>
      </c>
      <c r="E14602"/>
      <c r="F14602"/>
      <c r="G14602"/>
      <c r="H14602"/>
      <c r="I14602"/>
      <c r="J14602"/>
      <c r="U14602" s="43"/>
      <c r="AE14602"/>
    </row>
    <row r="14603" spans="1:31">
      <c r="A14603">
        <v>34450</v>
      </c>
      <c r="B14603" t="s">
        <v>12875</v>
      </c>
      <c r="C14603" t="s">
        <v>33480</v>
      </c>
      <c r="D14603" t="e">
        <v>#N/A</v>
      </c>
      <c r="E14603"/>
      <c r="F14603"/>
      <c r="G14603"/>
      <c r="H14603"/>
      <c r="I14603"/>
      <c r="J14603"/>
      <c r="U14603" s="43"/>
      <c r="AE14603"/>
    </row>
    <row r="14604" spans="1:31">
      <c r="A14604">
        <v>34110</v>
      </c>
      <c r="B14604" t="s">
        <v>12876</v>
      </c>
      <c r="C14604" t="s">
        <v>33480</v>
      </c>
      <c r="D14604" t="s">
        <v>33476</v>
      </c>
      <c r="E14604"/>
      <c r="F14604"/>
      <c r="G14604"/>
      <c r="H14604"/>
      <c r="I14604"/>
      <c r="J14604"/>
      <c r="U14604" s="43"/>
      <c r="AE14604"/>
    </row>
    <row r="14605" spans="1:31">
      <c r="A14605">
        <v>34390</v>
      </c>
      <c r="B14605" t="s">
        <v>12877</v>
      </c>
      <c r="C14605" t="s">
        <v>33480</v>
      </c>
      <c r="D14605" t="s">
        <v>33476</v>
      </c>
      <c r="E14605"/>
      <c r="F14605"/>
      <c r="G14605"/>
      <c r="H14605"/>
      <c r="I14605"/>
      <c r="J14605"/>
      <c r="U14605" s="43"/>
      <c r="AE14605"/>
    </row>
    <row r="14606" spans="1:31">
      <c r="A14606">
        <v>34600</v>
      </c>
      <c r="B14606" t="s">
        <v>12878</v>
      </c>
      <c r="C14606" t="s">
        <v>33480</v>
      </c>
      <c r="D14606" t="s">
        <v>33476</v>
      </c>
      <c r="E14606"/>
      <c r="F14606"/>
      <c r="G14606"/>
      <c r="H14606"/>
      <c r="I14606"/>
      <c r="J14606"/>
      <c r="U14606" s="43"/>
      <c r="AE14606"/>
    </row>
    <row r="14607" spans="1:31">
      <c r="A14607">
        <v>34420</v>
      </c>
      <c r="B14607" t="s">
        <v>12879</v>
      </c>
      <c r="C14607" t="s">
        <v>33480</v>
      </c>
      <c r="D14607" t="s">
        <v>33476</v>
      </c>
      <c r="E14607"/>
      <c r="F14607"/>
      <c r="G14607"/>
      <c r="H14607"/>
      <c r="I14607"/>
      <c r="J14607"/>
      <c r="U14607" s="43"/>
      <c r="AE14607"/>
    </row>
    <row r="14608" spans="1:31">
      <c r="A14608">
        <v>34500</v>
      </c>
      <c r="B14608" t="s">
        <v>12879</v>
      </c>
      <c r="C14608" t="s">
        <v>33480</v>
      </c>
      <c r="D14608" t="s">
        <v>33476</v>
      </c>
      <c r="E14608"/>
      <c r="F14608"/>
      <c r="G14608"/>
      <c r="H14608"/>
      <c r="I14608"/>
      <c r="J14608"/>
      <c r="U14608" s="43"/>
      <c r="AE14608"/>
    </row>
    <row r="14609" spans="1:31">
      <c r="A14609">
        <v>34750</v>
      </c>
      <c r="B14609" t="s">
        <v>12880</v>
      </c>
      <c r="C14609" t="s">
        <v>33480</v>
      </c>
      <c r="D14609" t="e">
        <v>#N/A</v>
      </c>
      <c r="E14609"/>
      <c r="F14609"/>
      <c r="G14609"/>
      <c r="H14609"/>
      <c r="I14609"/>
      <c r="J14609"/>
      <c r="U14609" s="43"/>
      <c r="AE14609"/>
    </row>
    <row r="14610" spans="1:31">
      <c r="A14610">
        <v>34800</v>
      </c>
      <c r="B14610" t="s">
        <v>12881</v>
      </c>
      <c r="C14610" t="s">
        <v>33480</v>
      </c>
      <c r="D14610" t="s">
        <v>33476</v>
      </c>
      <c r="E14610"/>
      <c r="F14610"/>
      <c r="G14610"/>
      <c r="H14610"/>
      <c r="I14610"/>
      <c r="J14610"/>
      <c r="U14610" s="43"/>
      <c r="AE14610"/>
    </row>
    <row r="14611" spans="1:31">
      <c r="A14611">
        <v>34360</v>
      </c>
      <c r="B14611" t="s">
        <v>12882</v>
      </c>
      <c r="C14611" t="s">
        <v>33480</v>
      </c>
      <c r="D14611" t="s">
        <v>33476</v>
      </c>
      <c r="E14611"/>
      <c r="F14611"/>
      <c r="G14611"/>
      <c r="H14611"/>
      <c r="I14611"/>
      <c r="J14611"/>
      <c r="U14611" s="43"/>
      <c r="AE14611"/>
    </row>
    <row r="14612" spans="1:31">
      <c r="A14612">
        <v>34400</v>
      </c>
      <c r="B14612" t="s">
        <v>12883</v>
      </c>
      <c r="C14612" t="s">
        <v>33480</v>
      </c>
      <c r="D14612" t="s">
        <v>33476</v>
      </c>
      <c r="E14612"/>
      <c r="F14612"/>
      <c r="G14612"/>
      <c r="H14612"/>
      <c r="I14612"/>
      <c r="J14612"/>
      <c r="U14612" s="43"/>
      <c r="AE14612"/>
    </row>
    <row r="14613" spans="1:31">
      <c r="A14613">
        <v>34560</v>
      </c>
      <c r="B14613" t="s">
        <v>12884</v>
      </c>
      <c r="C14613" t="s">
        <v>33480</v>
      </c>
      <c r="D14613" t="e">
        <v>#N/A</v>
      </c>
      <c r="E14613"/>
      <c r="F14613"/>
      <c r="G14613"/>
      <c r="H14613"/>
      <c r="I14613"/>
      <c r="J14613"/>
      <c r="U14613" s="43"/>
      <c r="AE14613"/>
    </row>
    <row r="14614" spans="1:31">
      <c r="A14614">
        <v>34380</v>
      </c>
      <c r="B14614" t="s">
        <v>12885</v>
      </c>
      <c r="C14614" t="s">
        <v>33480</v>
      </c>
      <c r="D14614" t="s">
        <v>33476</v>
      </c>
      <c r="E14614"/>
      <c r="F14614"/>
      <c r="G14614"/>
      <c r="H14614"/>
      <c r="I14614"/>
      <c r="J14614"/>
      <c r="U14614" s="43"/>
      <c r="AE14614"/>
    </row>
    <row r="14615" spans="1:31">
      <c r="A14615">
        <v>34380</v>
      </c>
      <c r="B14615" t="s">
        <v>12886</v>
      </c>
      <c r="C14615" t="s">
        <v>33480</v>
      </c>
      <c r="D14615" t="s">
        <v>33476</v>
      </c>
      <c r="E14615"/>
      <c r="F14615"/>
      <c r="G14615"/>
      <c r="H14615"/>
      <c r="I14615"/>
      <c r="J14615"/>
      <c r="U14615" s="43"/>
      <c r="AE14615"/>
    </row>
    <row r="14616" spans="1:31">
      <c r="A14616">
        <v>34280</v>
      </c>
      <c r="B14616" t="s">
        <v>12887</v>
      </c>
      <c r="C14616" t="s">
        <v>33480</v>
      </c>
      <c r="D14616" t="e">
        <v>#N/A</v>
      </c>
      <c r="E14616"/>
      <c r="F14616"/>
      <c r="G14616"/>
      <c r="H14616"/>
      <c r="I14616"/>
      <c r="J14616"/>
      <c r="U14616" s="43"/>
      <c r="AE14616"/>
    </row>
    <row r="14617" spans="1:31">
      <c r="A14617">
        <v>35690</v>
      </c>
      <c r="B14617" t="s">
        <v>12888</v>
      </c>
      <c r="C14617" t="s">
        <v>33477</v>
      </c>
      <c r="D14617" t="e">
        <v>#N/A</v>
      </c>
      <c r="E14617"/>
      <c r="F14617"/>
      <c r="G14617"/>
      <c r="H14617"/>
      <c r="I14617"/>
      <c r="J14617"/>
      <c r="U14617" s="43"/>
      <c r="AE14617"/>
    </row>
    <row r="14618" spans="1:31">
      <c r="A14618">
        <v>35150</v>
      </c>
      <c r="B14618" t="s">
        <v>12889</v>
      </c>
      <c r="C14618" t="s">
        <v>33477</v>
      </c>
      <c r="D14618" t="s">
        <v>33476</v>
      </c>
      <c r="E14618"/>
      <c r="F14618"/>
      <c r="G14618"/>
      <c r="H14618"/>
      <c r="I14618"/>
      <c r="J14618"/>
      <c r="U14618" s="43"/>
      <c r="AE14618"/>
    </row>
    <row r="14619" spans="1:31">
      <c r="A14619">
        <v>35250</v>
      </c>
      <c r="B14619" t="s">
        <v>12890</v>
      </c>
      <c r="C14619" t="s">
        <v>33477</v>
      </c>
      <c r="D14619" t="s">
        <v>33476</v>
      </c>
      <c r="E14619"/>
      <c r="F14619"/>
      <c r="G14619"/>
      <c r="H14619"/>
      <c r="I14619"/>
      <c r="J14619"/>
      <c r="U14619" s="43"/>
      <c r="AE14619"/>
    </row>
    <row r="14620" spans="1:31">
      <c r="A14620">
        <v>35460</v>
      </c>
      <c r="B14620" t="s">
        <v>12891</v>
      </c>
      <c r="C14620" t="s">
        <v>33477</v>
      </c>
      <c r="D14620" t="s">
        <v>33476</v>
      </c>
      <c r="E14620"/>
      <c r="F14620"/>
      <c r="G14620"/>
      <c r="H14620"/>
      <c r="I14620"/>
      <c r="J14620"/>
      <c r="U14620" s="43"/>
      <c r="AE14620"/>
    </row>
    <row r="14621" spans="1:31">
      <c r="A14621">
        <v>35460</v>
      </c>
      <c r="B14621" t="s">
        <v>12891</v>
      </c>
      <c r="C14621" t="s">
        <v>33477</v>
      </c>
      <c r="D14621" t="s">
        <v>33476</v>
      </c>
      <c r="E14621"/>
      <c r="F14621"/>
      <c r="G14621"/>
      <c r="H14621"/>
      <c r="I14621"/>
      <c r="J14621"/>
      <c r="U14621" s="43"/>
      <c r="AE14621"/>
    </row>
    <row r="14622" spans="1:31">
      <c r="A14622">
        <v>35560</v>
      </c>
      <c r="B14622" t="s">
        <v>12891</v>
      </c>
      <c r="C14622" t="s">
        <v>33477</v>
      </c>
      <c r="D14622" t="s">
        <v>33476</v>
      </c>
      <c r="E14622"/>
      <c r="F14622"/>
      <c r="G14622"/>
      <c r="H14622"/>
      <c r="I14622"/>
      <c r="J14622"/>
      <c r="U14622" s="43"/>
      <c r="AE14622"/>
    </row>
    <row r="14623" spans="1:31">
      <c r="A14623">
        <v>35560</v>
      </c>
      <c r="B14623" t="s">
        <v>12891</v>
      </c>
      <c r="C14623" t="s">
        <v>33477</v>
      </c>
      <c r="D14623" t="s">
        <v>33476</v>
      </c>
      <c r="E14623"/>
      <c r="F14623"/>
      <c r="G14623"/>
      <c r="H14623"/>
      <c r="I14623"/>
      <c r="J14623"/>
      <c r="U14623" s="43"/>
      <c r="AE14623"/>
    </row>
    <row r="14624" spans="1:31">
      <c r="A14624">
        <v>35130</v>
      </c>
      <c r="B14624" t="s">
        <v>12892</v>
      </c>
      <c r="C14624" t="s">
        <v>33477</v>
      </c>
      <c r="D14624" t="s">
        <v>33476</v>
      </c>
      <c r="E14624"/>
      <c r="F14624"/>
      <c r="G14624"/>
      <c r="H14624"/>
      <c r="I14624"/>
      <c r="J14624"/>
      <c r="U14624" s="43"/>
      <c r="AE14624"/>
    </row>
    <row r="14625" spans="1:31">
      <c r="A14625">
        <v>35370</v>
      </c>
      <c r="B14625" t="s">
        <v>12893</v>
      </c>
      <c r="C14625" t="s">
        <v>33477</v>
      </c>
      <c r="D14625" t="s">
        <v>33476</v>
      </c>
      <c r="E14625"/>
      <c r="F14625"/>
      <c r="G14625"/>
      <c r="H14625"/>
      <c r="I14625"/>
      <c r="J14625"/>
      <c r="U14625" s="43"/>
      <c r="AE14625"/>
    </row>
    <row r="14626" spans="1:31">
      <c r="A14626">
        <v>35250</v>
      </c>
      <c r="B14626" t="s">
        <v>12894</v>
      </c>
      <c r="C14626" t="s">
        <v>33477</v>
      </c>
      <c r="D14626" t="s">
        <v>33476</v>
      </c>
      <c r="E14626"/>
      <c r="F14626"/>
      <c r="G14626"/>
      <c r="H14626"/>
      <c r="I14626"/>
      <c r="J14626"/>
      <c r="U14626" s="43"/>
      <c r="AE14626"/>
    </row>
    <row r="14627" spans="1:31">
      <c r="A14627">
        <v>35130</v>
      </c>
      <c r="B14627" t="s">
        <v>12895</v>
      </c>
      <c r="C14627" t="s">
        <v>33477</v>
      </c>
      <c r="D14627" t="s">
        <v>33476</v>
      </c>
      <c r="E14627"/>
      <c r="F14627"/>
      <c r="G14627"/>
      <c r="H14627"/>
      <c r="I14627"/>
      <c r="J14627"/>
      <c r="U14627" s="43"/>
      <c r="AE14627"/>
    </row>
    <row r="14628" spans="1:31">
      <c r="A14628">
        <v>35120</v>
      </c>
      <c r="B14628" t="s">
        <v>12896</v>
      </c>
      <c r="C14628" t="s">
        <v>33477</v>
      </c>
      <c r="D14628" t="s">
        <v>33476</v>
      </c>
      <c r="E14628"/>
      <c r="F14628"/>
      <c r="G14628"/>
      <c r="H14628"/>
      <c r="I14628"/>
      <c r="J14628"/>
      <c r="U14628" s="43"/>
      <c r="AE14628"/>
    </row>
    <row r="14629" spans="1:31">
      <c r="A14629">
        <v>35120</v>
      </c>
      <c r="B14629" t="s">
        <v>12897</v>
      </c>
      <c r="C14629" t="s">
        <v>33477</v>
      </c>
      <c r="D14629" t="s">
        <v>33476</v>
      </c>
      <c r="E14629"/>
      <c r="F14629"/>
      <c r="G14629"/>
      <c r="H14629"/>
      <c r="I14629"/>
      <c r="J14629"/>
      <c r="U14629" s="43"/>
      <c r="AE14629"/>
    </row>
    <row r="14630" spans="1:31">
      <c r="A14630">
        <v>35470</v>
      </c>
      <c r="B14630" t="s">
        <v>12898</v>
      </c>
      <c r="C14630" t="s">
        <v>33477</v>
      </c>
      <c r="D14630" t="s">
        <v>33482</v>
      </c>
      <c r="E14630"/>
      <c r="F14630"/>
      <c r="G14630"/>
      <c r="H14630"/>
      <c r="I14630"/>
      <c r="J14630"/>
      <c r="U14630" s="43"/>
      <c r="AE14630"/>
    </row>
    <row r="14631" spans="1:31">
      <c r="A14631">
        <v>35600</v>
      </c>
      <c r="B14631" t="s">
        <v>12899</v>
      </c>
      <c r="C14631" t="s">
        <v>33477</v>
      </c>
      <c r="D14631" t="s">
        <v>33476</v>
      </c>
      <c r="E14631"/>
      <c r="F14631"/>
      <c r="G14631"/>
      <c r="H14631"/>
      <c r="I14631"/>
      <c r="J14631"/>
      <c r="U14631" s="43"/>
      <c r="AE14631"/>
    </row>
    <row r="14632" spans="1:31">
      <c r="A14632">
        <v>35680</v>
      </c>
      <c r="B14632" t="s">
        <v>12900</v>
      </c>
      <c r="C14632" t="s">
        <v>33477</v>
      </c>
      <c r="D14632" t="s">
        <v>33476</v>
      </c>
      <c r="E14632"/>
      <c r="F14632"/>
      <c r="G14632"/>
      <c r="H14632"/>
      <c r="I14632"/>
      <c r="J14632"/>
      <c r="U14632" s="43"/>
      <c r="AE14632"/>
    </row>
    <row r="14633" spans="1:31">
      <c r="A14633">
        <v>35500</v>
      </c>
      <c r="B14633" t="s">
        <v>12901</v>
      </c>
      <c r="C14633" t="s">
        <v>33477</v>
      </c>
      <c r="D14633" t="s">
        <v>33476</v>
      </c>
      <c r="E14633"/>
      <c r="F14633"/>
      <c r="G14633"/>
      <c r="H14633"/>
      <c r="I14633"/>
      <c r="J14633"/>
      <c r="U14633" s="43"/>
      <c r="AE14633"/>
    </row>
    <row r="14634" spans="1:31">
      <c r="A14634">
        <v>35580</v>
      </c>
      <c r="B14634" t="s">
        <v>12902</v>
      </c>
      <c r="C14634" t="s">
        <v>33477</v>
      </c>
      <c r="D14634" t="s">
        <v>33476</v>
      </c>
      <c r="E14634"/>
      <c r="F14634"/>
      <c r="G14634"/>
      <c r="H14634"/>
      <c r="I14634"/>
      <c r="J14634"/>
      <c r="U14634" s="43"/>
      <c r="AE14634"/>
    </row>
    <row r="14635" spans="1:31">
      <c r="A14635">
        <v>35190</v>
      </c>
      <c r="B14635" t="s">
        <v>12903</v>
      </c>
      <c r="C14635" t="s">
        <v>33477</v>
      </c>
      <c r="D14635" t="s">
        <v>33476</v>
      </c>
      <c r="E14635"/>
      <c r="F14635"/>
      <c r="G14635"/>
      <c r="H14635"/>
      <c r="I14635"/>
      <c r="J14635"/>
      <c r="U14635" s="43"/>
      <c r="AE14635"/>
    </row>
    <row r="14636" spans="1:31">
      <c r="A14636">
        <v>35420</v>
      </c>
      <c r="B14636" t="s">
        <v>12904</v>
      </c>
      <c r="C14636" t="s">
        <v>33477</v>
      </c>
      <c r="D14636" t="s">
        <v>33476</v>
      </c>
      <c r="E14636"/>
      <c r="F14636"/>
      <c r="G14636"/>
      <c r="H14636"/>
      <c r="I14636"/>
      <c r="J14636"/>
      <c r="U14636" s="43"/>
      <c r="AE14636"/>
    </row>
    <row r="14637" spans="1:31">
      <c r="A14637">
        <v>35560</v>
      </c>
      <c r="B14637" t="s">
        <v>12905</v>
      </c>
      <c r="C14637" t="s">
        <v>33477</v>
      </c>
      <c r="D14637" t="s">
        <v>33476</v>
      </c>
      <c r="E14637"/>
      <c r="F14637"/>
      <c r="G14637"/>
      <c r="H14637"/>
      <c r="I14637"/>
      <c r="J14637"/>
      <c r="U14637" s="43"/>
      <c r="AE14637"/>
    </row>
    <row r="14638" spans="1:31">
      <c r="A14638">
        <v>35133</v>
      </c>
      <c r="B14638" t="s">
        <v>12906</v>
      </c>
      <c r="C14638" t="s">
        <v>33477</v>
      </c>
      <c r="D14638" t="s">
        <v>33476</v>
      </c>
      <c r="E14638"/>
      <c r="F14638"/>
      <c r="G14638"/>
      <c r="H14638"/>
      <c r="I14638"/>
      <c r="J14638"/>
      <c r="U14638" s="43"/>
      <c r="AE14638"/>
    </row>
    <row r="14639" spans="1:31">
      <c r="A14639">
        <v>35190</v>
      </c>
      <c r="B14639" t="s">
        <v>12907</v>
      </c>
      <c r="C14639" t="s">
        <v>33477</v>
      </c>
      <c r="D14639" t="s">
        <v>33476</v>
      </c>
      <c r="E14639"/>
      <c r="F14639"/>
      <c r="G14639"/>
      <c r="H14639"/>
      <c r="I14639"/>
      <c r="J14639"/>
      <c r="U14639" s="43"/>
      <c r="AE14639"/>
    </row>
    <row r="14640" spans="1:31">
      <c r="A14640">
        <v>35137</v>
      </c>
      <c r="B14640" t="s">
        <v>12908</v>
      </c>
      <c r="C14640" t="s">
        <v>33477</v>
      </c>
      <c r="D14640" t="s">
        <v>33476</v>
      </c>
      <c r="E14640"/>
      <c r="F14640"/>
      <c r="G14640"/>
      <c r="H14640"/>
      <c r="I14640"/>
      <c r="J14640"/>
      <c r="U14640" s="43"/>
      <c r="AE14640"/>
    </row>
    <row r="14641" spans="1:31">
      <c r="A14641">
        <v>35830</v>
      </c>
      <c r="B14641" t="s">
        <v>12909</v>
      </c>
      <c r="C14641" t="s">
        <v>33477</v>
      </c>
      <c r="D14641" t="e">
        <v>#N/A</v>
      </c>
      <c r="E14641"/>
      <c r="F14641"/>
      <c r="G14641"/>
      <c r="H14641"/>
      <c r="I14641"/>
      <c r="J14641"/>
      <c r="U14641" s="43"/>
      <c r="AE14641"/>
    </row>
    <row r="14642" spans="1:31">
      <c r="A14642">
        <v>35133</v>
      </c>
      <c r="B14642" t="s">
        <v>12910</v>
      </c>
      <c r="C14642" t="s">
        <v>33477</v>
      </c>
      <c r="D14642" t="s">
        <v>33476</v>
      </c>
      <c r="E14642"/>
      <c r="F14642"/>
      <c r="G14642"/>
      <c r="H14642"/>
      <c r="I14642"/>
      <c r="J14642"/>
      <c r="U14642" s="43"/>
      <c r="AE14642"/>
    </row>
    <row r="14643" spans="1:31">
      <c r="A14643">
        <v>35750</v>
      </c>
      <c r="B14643" t="s">
        <v>12911</v>
      </c>
      <c r="C14643" t="s">
        <v>33477</v>
      </c>
      <c r="D14643" t="e">
        <v>#N/A</v>
      </c>
      <c r="E14643"/>
      <c r="F14643"/>
      <c r="G14643"/>
      <c r="H14643"/>
      <c r="I14643"/>
      <c r="J14643"/>
      <c r="U14643" s="43"/>
      <c r="AE14643"/>
    </row>
    <row r="14644" spans="1:31">
      <c r="A14644">
        <v>35360</v>
      </c>
      <c r="B14644" t="s">
        <v>12912</v>
      </c>
      <c r="C14644" t="s">
        <v>33477</v>
      </c>
      <c r="D14644" t="s">
        <v>33476</v>
      </c>
      <c r="E14644"/>
      <c r="F14644"/>
      <c r="G14644"/>
      <c r="H14644"/>
      <c r="I14644"/>
      <c r="J14644"/>
      <c r="U14644" s="43"/>
      <c r="AE14644"/>
    </row>
    <row r="14645" spans="1:31">
      <c r="A14645">
        <v>35150</v>
      </c>
      <c r="B14645" t="s">
        <v>12913</v>
      </c>
      <c r="C14645" t="s">
        <v>33477</v>
      </c>
      <c r="D14645" t="s">
        <v>33476</v>
      </c>
      <c r="E14645"/>
      <c r="F14645"/>
      <c r="G14645"/>
      <c r="H14645"/>
      <c r="I14645"/>
      <c r="J14645"/>
      <c r="U14645" s="43"/>
      <c r="AE14645"/>
    </row>
    <row r="14646" spans="1:31">
      <c r="A14646">
        <v>35270</v>
      </c>
      <c r="B14646" t="s">
        <v>12914</v>
      </c>
      <c r="C14646" t="s">
        <v>33477</v>
      </c>
      <c r="D14646" t="s">
        <v>33476</v>
      </c>
      <c r="E14646"/>
      <c r="F14646"/>
      <c r="G14646"/>
      <c r="H14646"/>
      <c r="I14646"/>
      <c r="J14646"/>
      <c r="U14646" s="43"/>
      <c r="AE14646"/>
    </row>
    <row r="14647" spans="1:31">
      <c r="A14647">
        <v>35320</v>
      </c>
      <c r="B14647" t="s">
        <v>12915</v>
      </c>
      <c r="C14647" t="s">
        <v>33477</v>
      </c>
      <c r="D14647" t="s">
        <v>33482</v>
      </c>
      <c r="E14647"/>
      <c r="F14647"/>
      <c r="G14647"/>
      <c r="H14647"/>
      <c r="I14647"/>
      <c r="J14647"/>
      <c r="U14647" s="43"/>
      <c r="AE14647"/>
    </row>
    <row r="14648" spans="1:31">
      <c r="A14648">
        <v>35340</v>
      </c>
      <c r="B14648" t="s">
        <v>12916</v>
      </c>
      <c r="C14648" t="s">
        <v>33477</v>
      </c>
      <c r="D14648" t="s">
        <v>33476</v>
      </c>
      <c r="E14648"/>
      <c r="F14648"/>
      <c r="G14648"/>
      <c r="H14648"/>
      <c r="I14648"/>
      <c r="J14648"/>
      <c r="U14648" s="43"/>
      <c r="AE14648"/>
    </row>
    <row r="14649" spans="1:31">
      <c r="A14649">
        <v>35230</v>
      </c>
      <c r="B14649" t="s">
        <v>12917</v>
      </c>
      <c r="C14649" t="s">
        <v>33477</v>
      </c>
      <c r="D14649" t="s">
        <v>33476</v>
      </c>
      <c r="E14649"/>
      <c r="F14649"/>
      <c r="G14649"/>
      <c r="H14649"/>
      <c r="I14649"/>
      <c r="J14649"/>
      <c r="U14649" s="43"/>
      <c r="AE14649"/>
    </row>
    <row r="14650" spans="1:31">
      <c r="A14650">
        <v>35890</v>
      </c>
      <c r="B14650" t="s">
        <v>12918</v>
      </c>
      <c r="C14650" t="s">
        <v>33477</v>
      </c>
      <c r="D14650" t="s">
        <v>33476</v>
      </c>
      <c r="E14650"/>
      <c r="F14650"/>
      <c r="G14650"/>
      <c r="H14650"/>
      <c r="I14650"/>
      <c r="J14650"/>
      <c r="U14650" s="43"/>
      <c r="AE14650"/>
    </row>
    <row r="14651" spans="1:31">
      <c r="A14651">
        <v>35120</v>
      </c>
      <c r="B14651" t="s">
        <v>12919</v>
      </c>
      <c r="C14651" t="s">
        <v>33477</v>
      </c>
      <c r="D14651" t="s">
        <v>33476</v>
      </c>
      <c r="E14651"/>
      <c r="F14651"/>
      <c r="G14651"/>
      <c r="H14651"/>
      <c r="I14651"/>
      <c r="J14651"/>
      <c r="U14651" s="43"/>
      <c r="AE14651"/>
    </row>
    <row r="14652" spans="1:31">
      <c r="A14652">
        <v>35330</v>
      </c>
      <c r="B14652" t="s">
        <v>12920</v>
      </c>
      <c r="C14652" t="s">
        <v>33477</v>
      </c>
      <c r="D14652" t="s">
        <v>33476</v>
      </c>
      <c r="E14652"/>
      <c r="F14652"/>
      <c r="G14652"/>
      <c r="H14652"/>
      <c r="I14652"/>
      <c r="J14652"/>
      <c r="U14652" s="43"/>
      <c r="AE14652"/>
    </row>
    <row r="14653" spans="1:31">
      <c r="A14653">
        <v>35310</v>
      </c>
      <c r="B14653" t="s">
        <v>12921</v>
      </c>
      <c r="C14653" t="s">
        <v>33477</v>
      </c>
      <c r="D14653" t="s">
        <v>33476</v>
      </c>
      <c r="E14653"/>
      <c r="F14653"/>
      <c r="G14653"/>
      <c r="H14653"/>
      <c r="I14653"/>
      <c r="J14653"/>
      <c r="U14653" s="43"/>
      <c r="AE14653"/>
    </row>
    <row r="14654" spans="1:31">
      <c r="A14654">
        <v>35370</v>
      </c>
      <c r="B14654" t="s">
        <v>12922</v>
      </c>
      <c r="C14654" t="s">
        <v>33477</v>
      </c>
      <c r="D14654" t="s">
        <v>33476</v>
      </c>
      <c r="E14654"/>
      <c r="F14654"/>
      <c r="G14654"/>
      <c r="H14654"/>
      <c r="I14654"/>
      <c r="J14654"/>
      <c r="U14654" s="43"/>
      <c r="AE14654"/>
    </row>
    <row r="14655" spans="1:31">
      <c r="A14655">
        <v>35530</v>
      </c>
      <c r="B14655" t="s">
        <v>12923</v>
      </c>
      <c r="C14655" t="s">
        <v>33477</v>
      </c>
      <c r="D14655" t="s">
        <v>33476</v>
      </c>
      <c r="E14655"/>
      <c r="F14655"/>
      <c r="G14655"/>
      <c r="H14655"/>
      <c r="I14655"/>
      <c r="J14655"/>
      <c r="U14655" s="43"/>
      <c r="AE14655"/>
    </row>
    <row r="14656" spans="1:31">
      <c r="A14656">
        <v>35160</v>
      </c>
      <c r="B14656" t="s">
        <v>12924</v>
      </c>
      <c r="C14656" t="s">
        <v>33477</v>
      </c>
      <c r="D14656" t="s">
        <v>33476</v>
      </c>
      <c r="E14656"/>
      <c r="F14656"/>
      <c r="G14656"/>
      <c r="H14656"/>
      <c r="I14656"/>
      <c r="J14656"/>
      <c r="U14656" s="43"/>
      <c r="AE14656"/>
    </row>
    <row r="14657" spans="1:31">
      <c r="A14657">
        <v>35150</v>
      </c>
      <c r="B14657" t="s">
        <v>726</v>
      </c>
      <c r="C14657" t="s">
        <v>33477</v>
      </c>
      <c r="D14657" t="s">
        <v>33476</v>
      </c>
      <c r="E14657"/>
      <c r="F14657"/>
      <c r="G14657"/>
      <c r="H14657"/>
      <c r="I14657"/>
      <c r="J14657"/>
      <c r="U14657" s="43"/>
      <c r="AE14657"/>
    </row>
    <row r="14658" spans="1:31">
      <c r="A14658">
        <v>35370</v>
      </c>
      <c r="B14658" t="s">
        <v>12925</v>
      </c>
      <c r="C14658" t="s">
        <v>33477</v>
      </c>
      <c r="D14658" t="s">
        <v>33476</v>
      </c>
      <c r="E14658"/>
      <c r="F14658"/>
      <c r="G14658"/>
      <c r="H14658"/>
      <c r="I14658"/>
      <c r="J14658"/>
      <c r="U14658" s="43"/>
      <c r="AE14658"/>
    </row>
    <row r="14659" spans="1:31">
      <c r="A14659">
        <v>35120</v>
      </c>
      <c r="B14659" t="s">
        <v>12926</v>
      </c>
      <c r="C14659" t="s">
        <v>33477</v>
      </c>
      <c r="D14659" t="s">
        <v>33476</v>
      </c>
      <c r="E14659"/>
      <c r="F14659"/>
      <c r="G14659"/>
      <c r="H14659"/>
      <c r="I14659"/>
      <c r="J14659"/>
      <c r="U14659" s="43"/>
      <c r="AE14659"/>
    </row>
    <row r="14660" spans="1:31">
      <c r="A14660">
        <v>35550</v>
      </c>
      <c r="B14660" t="s">
        <v>12927</v>
      </c>
      <c r="C14660" t="s">
        <v>33477</v>
      </c>
      <c r="D14660" t="s">
        <v>33476</v>
      </c>
      <c r="E14660"/>
      <c r="F14660"/>
      <c r="G14660"/>
      <c r="H14660"/>
      <c r="I14660"/>
      <c r="J14660"/>
      <c r="U14660" s="43"/>
      <c r="AE14660"/>
    </row>
    <row r="14661" spans="1:31">
      <c r="A14661">
        <v>35330</v>
      </c>
      <c r="B14661" t="s">
        <v>12928</v>
      </c>
      <c r="C14661" t="s">
        <v>33477</v>
      </c>
      <c r="D14661" t="s">
        <v>33476</v>
      </c>
      <c r="E14661"/>
      <c r="F14661"/>
      <c r="G14661"/>
      <c r="H14661"/>
      <c r="I14661"/>
      <c r="J14661"/>
      <c r="U14661" s="43"/>
      <c r="AE14661"/>
    </row>
    <row r="14662" spans="1:31">
      <c r="A14662">
        <v>35170</v>
      </c>
      <c r="B14662" t="s">
        <v>12929</v>
      </c>
      <c r="C14662" t="s">
        <v>33477</v>
      </c>
      <c r="D14662" t="e">
        <v>#N/A</v>
      </c>
      <c r="E14662"/>
      <c r="F14662"/>
      <c r="G14662"/>
      <c r="H14662"/>
      <c r="I14662"/>
      <c r="J14662"/>
      <c r="U14662" s="43"/>
      <c r="AE14662"/>
    </row>
    <row r="14663" spans="1:31">
      <c r="A14663">
        <v>35170</v>
      </c>
      <c r="B14663" t="s">
        <v>12929</v>
      </c>
      <c r="C14663" t="s">
        <v>33477</v>
      </c>
      <c r="D14663" t="e">
        <v>#N/A</v>
      </c>
      <c r="E14663"/>
      <c r="F14663"/>
      <c r="G14663"/>
      <c r="H14663"/>
      <c r="I14663"/>
      <c r="J14663"/>
      <c r="U14663" s="43"/>
      <c r="AE14663"/>
    </row>
    <row r="14664" spans="1:31">
      <c r="A14664">
        <v>35260</v>
      </c>
      <c r="B14664" t="s">
        <v>12930</v>
      </c>
      <c r="C14664" t="s">
        <v>33477</v>
      </c>
      <c r="D14664" t="e">
        <v>#N/A</v>
      </c>
      <c r="E14664"/>
      <c r="F14664"/>
      <c r="G14664"/>
      <c r="H14664"/>
      <c r="I14664"/>
      <c r="J14664"/>
      <c r="U14664" s="43"/>
      <c r="AE14664"/>
    </row>
    <row r="14665" spans="1:31">
      <c r="A14665">
        <v>35190</v>
      </c>
      <c r="B14665" t="s">
        <v>12931</v>
      </c>
      <c r="C14665" t="s">
        <v>33477</v>
      </c>
      <c r="D14665" t="s">
        <v>33476</v>
      </c>
      <c r="E14665"/>
      <c r="F14665"/>
      <c r="G14665"/>
      <c r="H14665"/>
      <c r="I14665"/>
      <c r="J14665"/>
      <c r="U14665" s="43"/>
      <c r="AE14665"/>
    </row>
    <row r="14666" spans="1:31">
      <c r="A14666">
        <v>35510</v>
      </c>
      <c r="B14666" t="s">
        <v>12932</v>
      </c>
      <c r="C14666" t="s">
        <v>33477</v>
      </c>
      <c r="D14666" t="s">
        <v>33476</v>
      </c>
      <c r="E14666"/>
      <c r="F14666"/>
      <c r="G14666"/>
      <c r="H14666"/>
      <c r="I14666"/>
      <c r="J14666"/>
      <c r="U14666" s="43"/>
      <c r="AE14666"/>
    </row>
    <row r="14667" spans="1:31">
      <c r="A14667">
        <v>35500</v>
      </c>
      <c r="B14667" t="s">
        <v>12933</v>
      </c>
      <c r="C14667" t="s">
        <v>33477</v>
      </c>
      <c r="D14667" t="s">
        <v>33476</v>
      </c>
      <c r="E14667"/>
      <c r="F14667"/>
      <c r="G14667"/>
      <c r="H14667"/>
      <c r="I14667"/>
      <c r="J14667"/>
      <c r="U14667" s="43"/>
      <c r="AE14667"/>
    </row>
    <row r="14668" spans="1:31">
      <c r="A14668">
        <v>35150</v>
      </c>
      <c r="B14668" t="s">
        <v>12934</v>
      </c>
      <c r="C14668" t="s">
        <v>33477</v>
      </c>
      <c r="D14668" t="s">
        <v>33476</v>
      </c>
      <c r="E14668"/>
      <c r="F14668"/>
      <c r="G14668"/>
      <c r="H14668"/>
      <c r="I14668"/>
      <c r="J14668"/>
      <c r="U14668" s="43"/>
      <c r="AE14668"/>
    </row>
    <row r="14669" spans="1:31">
      <c r="A14669">
        <v>35135</v>
      </c>
      <c r="B14669" t="s">
        <v>12935</v>
      </c>
      <c r="C14669" t="s">
        <v>33477</v>
      </c>
      <c r="D14669" t="e">
        <v>#N/A</v>
      </c>
      <c r="E14669"/>
      <c r="F14669"/>
      <c r="G14669"/>
      <c r="H14669"/>
      <c r="I14669"/>
      <c r="J14669"/>
      <c r="U14669" s="43"/>
      <c r="AE14669"/>
    </row>
    <row r="14670" spans="1:31">
      <c r="A14670">
        <v>35190</v>
      </c>
      <c r="B14670" t="s">
        <v>12936</v>
      </c>
      <c r="C14670" t="s">
        <v>33477</v>
      </c>
      <c r="D14670" t="s">
        <v>33476</v>
      </c>
      <c r="E14670"/>
      <c r="F14670"/>
      <c r="G14670"/>
      <c r="H14670"/>
      <c r="I14670"/>
      <c r="J14670"/>
      <c r="U14670" s="43"/>
      <c r="AE14670"/>
    </row>
    <row r="14671" spans="1:31">
      <c r="A14671">
        <v>35330</v>
      </c>
      <c r="B14671" t="s">
        <v>12937</v>
      </c>
      <c r="C14671" t="s">
        <v>33477</v>
      </c>
      <c r="D14671" t="s">
        <v>33476</v>
      </c>
      <c r="E14671"/>
      <c r="F14671"/>
      <c r="G14671"/>
      <c r="H14671"/>
      <c r="I14671"/>
      <c r="J14671"/>
      <c r="U14671" s="43"/>
      <c r="AE14671"/>
    </row>
    <row r="14672" spans="1:31">
      <c r="A14672">
        <v>35630</v>
      </c>
      <c r="B14672" t="s">
        <v>12938</v>
      </c>
      <c r="C14672" t="s">
        <v>33477</v>
      </c>
      <c r="D14672" t="s">
        <v>33476</v>
      </c>
      <c r="E14672"/>
      <c r="F14672"/>
      <c r="G14672"/>
      <c r="H14672"/>
      <c r="I14672"/>
      <c r="J14672"/>
      <c r="U14672" s="43"/>
      <c r="AE14672"/>
    </row>
    <row r="14673" spans="1:31">
      <c r="A14673">
        <v>35520</v>
      </c>
      <c r="B14673" t="s">
        <v>12939</v>
      </c>
      <c r="C14673" t="s">
        <v>33477</v>
      </c>
      <c r="D14673" t="s">
        <v>33476</v>
      </c>
      <c r="E14673"/>
      <c r="F14673"/>
      <c r="G14673"/>
      <c r="H14673"/>
      <c r="I14673"/>
      <c r="J14673"/>
      <c r="U14673" s="43"/>
      <c r="AE14673"/>
    </row>
    <row r="14674" spans="1:31">
      <c r="A14674">
        <v>35360</v>
      </c>
      <c r="B14674" t="s">
        <v>12940</v>
      </c>
      <c r="C14674" t="s">
        <v>33477</v>
      </c>
      <c r="D14674" t="s">
        <v>33476</v>
      </c>
      <c r="E14674"/>
      <c r="F14674"/>
      <c r="G14674"/>
      <c r="H14674"/>
      <c r="I14674"/>
      <c r="J14674"/>
      <c r="U14674" s="43"/>
      <c r="AE14674"/>
    </row>
    <row r="14675" spans="1:31">
      <c r="A14675">
        <v>35360</v>
      </c>
      <c r="B14675" t="s">
        <v>12940</v>
      </c>
      <c r="C14675" t="s">
        <v>33477</v>
      </c>
      <c r="D14675" t="s">
        <v>33476</v>
      </c>
      <c r="E14675"/>
      <c r="F14675"/>
      <c r="G14675"/>
      <c r="H14675"/>
      <c r="I14675"/>
      <c r="J14675"/>
      <c r="U14675" s="43"/>
      <c r="AE14675"/>
    </row>
    <row r="14676" spans="1:31">
      <c r="A14676">
        <v>35500</v>
      </c>
      <c r="B14676" t="s">
        <v>12941</v>
      </c>
      <c r="C14676" t="s">
        <v>33477</v>
      </c>
      <c r="D14676" t="s">
        <v>33476</v>
      </c>
      <c r="E14676"/>
      <c r="F14676"/>
      <c r="G14676"/>
      <c r="H14676"/>
      <c r="I14676"/>
      <c r="J14676"/>
      <c r="U14676" s="43"/>
      <c r="AE14676"/>
    </row>
    <row r="14677" spans="1:31">
      <c r="A14677">
        <v>35133</v>
      </c>
      <c r="B14677" t="s">
        <v>12942</v>
      </c>
      <c r="C14677" t="s">
        <v>33477</v>
      </c>
      <c r="D14677" t="s">
        <v>33476</v>
      </c>
      <c r="E14677"/>
      <c r="F14677"/>
      <c r="G14677"/>
      <c r="H14677"/>
      <c r="I14677"/>
      <c r="J14677"/>
      <c r="U14677" s="43"/>
      <c r="AE14677"/>
    </row>
    <row r="14678" spans="1:31">
      <c r="A14678">
        <v>35133</v>
      </c>
      <c r="B14678" t="s">
        <v>12942</v>
      </c>
      <c r="C14678" t="s">
        <v>33477</v>
      </c>
      <c r="D14678" t="s">
        <v>33476</v>
      </c>
      <c r="E14678"/>
      <c r="F14678"/>
      <c r="G14678"/>
      <c r="H14678"/>
      <c r="I14678"/>
      <c r="J14678"/>
      <c r="U14678" s="43"/>
      <c r="AE14678"/>
    </row>
    <row r="14679" spans="1:31">
      <c r="A14679">
        <v>35140</v>
      </c>
      <c r="B14679" t="s">
        <v>12943</v>
      </c>
      <c r="C14679" t="s">
        <v>33477</v>
      </c>
      <c r="D14679" t="s">
        <v>33476</v>
      </c>
      <c r="E14679"/>
      <c r="F14679"/>
      <c r="G14679"/>
      <c r="H14679"/>
      <c r="I14679"/>
      <c r="J14679"/>
      <c r="U14679" s="43"/>
      <c r="AE14679"/>
    </row>
    <row r="14680" spans="1:31">
      <c r="A14680">
        <v>35660</v>
      </c>
      <c r="B14680" t="s">
        <v>12944</v>
      </c>
      <c r="C14680" t="s">
        <v>33477</v>
      </c>
      <c r="D14680" t="s">
        <v>33476</v>
      </c>
      <c r="E14680"/>
      <c r="F14680"/>
      <c r="G14680"/>
      <c r="H14680"/>
      <c r="I14680"/>
      <c r="J14680"/>
      <c r="U14680" s="43"/>
      <c r="AE14680"/>
    </row>
    <row r="14681" spans="1:31">
      <c r="A14681">
        <v>35660</v>
      </c>
      <c r="B14681" t="s">
        <v>12944</v>
      </c>
      <c r="C14681" t="s">
        <v>33477</v>
      </c>
      <c r="D14681" t="s">
        <v>33476</v>
      </c>
      <c r="E14681"/>
      <c r="F14681"/>
      <c r="G14681"/>
      <c r="H14681"/>
      <c r="I14681"/>
      <c r="J14681"/>
      <c r="U14681" s="43"/>
      <c r="AE14681"/>
    </row>
    <row r="14682" spans="1:31">
      <c r="A14682">
        <v>35590</v>
      </c>
      <c r="B14682" t="s">
        <v>12945</v>
      </c>
      <c r="C14682" t="s">
        <v>33477</v>
      </c>
      <c r="D14682" t="s">
        <v>33476</v>
      </c>
      <c r="E14682"/>
      <c r="F14682"/>
      <c r="G14682"/>
      <c r="H14682"/>
      <c r="I14682"/>
      <c r="J14682"/>
      <c r="U14682" s="43"/>
      <c r="AE14682"/>
    </row>
    <row r="14683" spans="1:31">
      <c r="A14683">
        <v>35131</v>
      </c>
      <c r="B14683" t="s">
        <v>12946</v>
      </c>
      <c r="C14683" t="s">
        <v>33477</v>
      </c>
      <c r="D14683" t="s">
        <v>33476</v>
      </c>
      <c r="E14683"/>
      <c r="F14683"/>
      <c r="G14683"/>
      <c r="H14683"/>
      <c r="I14683"/>
      <c r="J14683"/>
      <c r="U14683" s="43"/>
      <c r="AE14683"/>
    </row>
    <row r="14684" spans="1:31">
      <c r="A14684">
        <v>35250</v>
      </c>
      <c r="B14684" t="s">
        <v>12947</v>
      </c>
      <c r="C14684" t="s">
        <v>33477</v>
      </c>
      <c r="D14684" t="s">
        <v>33476</v>
      </c>
      <c r="E14684"/>
      <c r="F14684"/>
      <c r="G14684"/>
      <c r="H14684"/>
      <c r="I14684"/>
      <c r="J14684"/>
      <c r="U14684" s="43"/>
      <c r="AE14684"/>
    </row>
    <row r="14685" spans="1:31">
      <c r="A14685">
        <v>35220</v>
      </c>
      <c r="B14685" t="s">
        <v>2288</v>
      </c>
      <c r="C14685" t="s">
        <v>33477</v>
      </c>
      <c r="D14685" t="s">
        <v>33476</v>
      </c>
      <c r="E14685"/>
      <c r="F14685"/>
      <c r="G14685"/>
      <c r="H14685"/>
      <c r="I14685"/>
      <c r="J14685"/>
      <c r="U14685" s="43"/>
      <c r="AE14685"/>
    </row>
    <row r="14686" spans="1:31">
      <c r="A14686">
        <v>35220</v>
      </c>
      <c r="B14686" t="s">
        <v>2288</v>
      </c>
      <c r="C14686" t="s">
        <v>33477</v>
      </c>
      <c r="D14686" t="s">
        <v>33476</v>
      </c>
      <c r="E14686"/>
      <c r="F14686"/>
      <c r="G14686"/>
      <c r="H14686"/>
      <c r="I14686"/>
      <c r="J14686"/>
      <c r="U14686" s="43"/>
      <c r="AE14686"/>
    </row>
    <row r="14687" spans="1:31">
      <c r="A14687">
        <v>35220</v>
      </c>
      <c r="B14687" t="s">
        <v>2288</v>
      </c>
      <c r="C14687" t="s">
        <v>33477</v>
      </c>
      <c r="D14687" t="s">
        <v>33476</v>
      </c>
      <c r="E14687"/>
      <c r="F14687"/>
      <c r="G14687"/>
      <c r="H14687"/>
      <c r="I14687"/>
      <c r="J14687"/>
      <c r="U14687" s="43"/>
      <c r="AE14687"/>
    </row>
    <row r="14688" spans="1:31">
      <c r="A14688">
        <v>35410</v>
      </c>
      <c r="B14688" t="s">
        <v>12948</v>
      </c>
      <c r="C14688" t="s">
        <v>33477</v>
      </c>
      <c r="D14688" t="s">
        <v>33476</v>
      </c>
      <c r="E14688"/>
      <c r="F14688"/>
      <c r="G14688"/>
      <c r="H14688"/>
      <c r="I14688"/>
      <c r="J14688"/>
      <c r="U14688" s="43"/>
      <c r="AE14688"/>
    </row>
    <row r="14689" spans="1:31">
      <c r="A14689">
        <v>35410</v>
      </c>
      <c r="B14689" t="s">
        <v>12948</v>
      </c>
      <c r="C14689" t="s">
        <v>33477</v>
      </c>
      <c r="D14689" t="s">
        <v>33476</v>
      </c>
      <c r="E14689"/>
      <c r="F14689"/>
      <c r="G14689"/>
      <c r="H14689"/>
      <c r="I14689"/>
      <c r="J14689"/>
      <c r="U14689" s="43"/>
      <c r="AE14689"/>
    </row>
    <row r="14690" spans="1:31">
      <c r="A14690">
        <v>35410</v>
      </c>
      <c r="B14690" t="s">
        <v>12948</v>
      </c>
      <c r="C14690" t="s">
        <v>33477</v>
      </c>
      <c r="D14690" t="s">
        <v>33476</v>
      </c>
      <c r="E14690"/>
      <c r="F14690"/>
      <c r="G14690"/>
      <c r="H14690"/>
      <c r="I14690"/>
      <c r="J14690"/>
      <c r="U14690" s="43"/>
      <c r="AE14690"/>
    </row>
    <row r="14691" spans="1:31">
      <c r="A14691">
        <v>35430</v>
      </c>
      <c r="B14691" t="s">
        <v>12949</v>
      </c>
      <c r="C14691" t="s">
        <v>33477</v>
      </c>
      <c r="D14691" t="s">
        <v>33476</v>
      </c>
      <c r="E14691"/>
      <c r="F14691"/>
      <c r="G14691"/>
      <c r="H14691"/>
      <c r="I14691"/>
      <c r="J14691"/>
      <c r="U14691" s="43"/>
      <c r="AE14691"/>
    </row>
    <row r="14692" spans="1:31">
      <c r="A14692">
        <v>35133</v>
      </c>
      <c r="B14692" t="s">
        <v>12950</v>
      </c>
      <c r="C14692" t="s">
        <v>33477</v>
      </c>
      <c r="D14692" t="s">
        <v>33476</v>
      </c>
      <c r="E14692"/>
      <c r="F14692"/>
      <c r="G14692"/>
      <c r="H14692"/>
      <c r="I14692"/>
      <c r="J14692"/>
      <c r="U14692" s="43"/>
      <c r="AE14692"/>
    </row>
    <row r="14693" spans="1:31">
      <c r="A14693">
        <v>35210</v>
      </c>
      <c r="B14693" t="s">
        <v>12951</v>
      </c>
      <c r="C14693" t="s">
        <v>33477</v>
      </c>
      <c r="D14693" t="s">
        <v>33476</v>
      </c>
      <c r="E14693"/>
      <c r="F14693"/>
      <c r="G14693"/>
      <c r="H14693"/>
      <c r="I14693"/>
      <c r="J14693"/>
      <c r="U14693" s="43"/>
      <c r="AE14693"/>
    </row>
    <row r="14694" spans="1:31">
      <c r="A14694">
        <v>35490</v>
      </c>
      <c r="B14694" t="s">
        <v>12952</v>
      </c>
      <c r="C14694" t="s">
        <v>33477</v>
      </c>
      <c r="D14694" t="s">
        <v>33476</v>
      </c>
      <c r="E14694"/>
      <c r="F14694"/>
      <c r="G14694"/>
      <c r="H14694"/>
      <c r="I14694"/>
      <c r="J14694"/>
      <c r="U14694" s="43"/>
      <c r="AE14694"/>
    </row>
    <row r="14695" spans="1:31">
      <c r="A14695">
        <v>35310</v>
      </c>
      <c r="B14695" t="s">
        <v>12953</v>
      </c>
      <c r="C14695" t="s">
        <v>33477</v>
      </c>
      <c r="D14695" t="s">
        <v>33476</v>
      </c>
      <c r="E14695"/>
      <c r="F14695"/>
      <c r="G14695"/>
      <c r="H14695"/>
      <c r="I14695"/>
      <c r="J14695"/>
      <c r="U14695" s="43"/>
      <c r="AE14695"/>
    </row>
    <row r="14696" spans="1:31">
      <c r="A14696">
        <v>35640</v>
      </c>
      <c r="B14696" t="s">
        <v>12954</v>
      </c>
      <c r="C14696" t="s">
        <v>33477</v>
      </c>
      <c r="D14696" t="s">
        <v>33476</v>
      </c>
      <c r="E14696"/>
      <c r="F14696"/>
      <c r="G14696"/>
      <c r="H14696"/>
      <c r="I14696"/>
      <c r="J14696"/>
      <c r="U14696" s="43"/>
      <c r="AE14696"/>
    </row>
    <row r="14697" spans="1:31">
      <c r="A14697">
        <v>35120</v>
      </c>
      <c r="B14697" t="s">
        <v>12955</v>
      </c>
      <c r="C14697" t="s">
        <v>33477</v>
      </c>
      <c r="D14697" t="s">
        <v>33476</v>
      </c>
      <c r="E14697"/>
      <c r="F14697"/>
      <c r="G14697"/>
      <c r="H14697"/>
      <c r="I14697"/>
      <c r="J14697"/>
      <c r="U14697" s="43"/>
      <c r="AE14697"/>
    </row>
    <row r="14698" spans="1:31">
      <c r="A14698">
        <v>35250</v>
      </c>
      <c r="B14698" t="s">
        <v>12956</v>
      </c>
      <c r="C14698" t="s">
        <v>33477</v>
      </c>
      <c r="D14698" t="s">
        <v>33476</v>
      </c>
      <c r="E14698"/>
      <c r="F14698"/>
      <c r="G14698"/>
      <c r="H14698"/>
      <c r="I14698"/>
      <c r="J14698"/>
      <c r="U14698" s="43"/>
      <c r="AE14698"/>
    </row>
    <row r="14699" spans="1:31">
      <c r="A14699">
        <v>35310</v>
      </c>
      <c r="B14699" t="s">
        <v>12957</v>
      </c>
      <c r="C14699" t="s">
        <v>33477</v>
      </c>
      <c r="D14699" t="s">
        <v>33476</v>
      </c>
      <c r="E14699"/>
      <c r="F14699"/>
      <c r="G14699"/>
      <c r="H14699"/>
      <c r="I14699"/>
      <c r="J14699"/>
      <c r="U14699" s="43"/>
      <c r="AE14699"/>
    </row>
    <row r="14700" spans="1:31">
      <c r="A14700">
        <v>35590</v>
      </c>
      <c r="B14700" t="s">
        <v>12958</v>
      </c>
      <c r="C14700" t="s">
        <v>33477</v>
      </c>
      <c r="D14700" t="s">
        <v>33476</v>
      </c>
      <c r="E14700"/>
      <c r="F14700"/>
      <c r="G14700"/>
      <c r="H14700"/>
      <c r="I14700"/>
      <c r="J14700"/>
      <c r="U14700" s="43"/>
      <c r="AE14700"/>
    </row>
    <row r="14701" spans="1:31">
      <c r="A14701">
        <v>35134</v>
      </c>
      <c r="B14701" t="s">
        <v>12959</v>
      </c>
      <c r="C14701" t="s">
        <v>33477</v>
      </c>
      <c r="D14701" t="s">
        <v>33476</v>
      </c>
      <c r="E14701"/>
      <c r="F14701"/>
      <c r="G14701"/>
      <c r="H14701"/>
      <c r="I14701"/>
      <c r="J14701"/>
      <c r="U14701" s="43"/>
      <c r="AE14701"/>
    </row>
    <row r="14702" spans="1:31">
      <c r="A14702">
        <v>35330</v>
      </c>
      <c r="B14702" t="s">
        <v>12960</v>
      </c>
      <c r="C14702" t="s">
        <v>33477</v>
      </c>
      <c r="D14702" t="s">
        <v>33476</v>
      </c>
      <c r="E14702"/>
      <c r="F14702"/>
      <c r="G14702"/>
      <c r="H14702"/>
      <c r="I14702"/>
      <c r="J14702"/>
      <c r="U14702" s="43"/>
      <c r="AE14702"/>
    </row>
    <row r="14703" spans="1:31">
      <c r="A14703">
        <v>35270</v>
      </c>
      <c r="B14703" t="s">
        <v>12961</v>
      </c>
      <c r="C14703" t="s">
        <v>33477</v>
      </c>
      <c r="D14703" t="s">
        <v>33476</v>
      </c>
      <c r="E14703"/>
      <c r="F14703"/>
      <c r="G14703"/>
      <c r="H14703"/>
      <c r="I14703"/>
      <c r="J14703"/>
      <c r="U14703" s="43"/>
      <c r="AE14703"/>
    </row>
    <row r="14704" spans="1:31">
      <c r="A14704">
        <v>35210</v>
      </c>
      <c r="B14704" t="s">
        <v>12962</v>
      </c>
      <c r="C14704" t="s">
        <v>33477</v>
      </c>
      <c r="D14704" t="s">
        <v>33476</v>
      </c>
      <c r="E14704"/>
      <c r="F14704"/>
      <c r="G14704"/>
      <c r="H14704"/>
      <c r="I14704"/>
      <c r="J14704"/>
      <c r="U14704" s="43"/>
      <c r="AE14704"/>
    </row>
    <row r="14705" spans="1:31">
      <c r="A14705">
        <v>35500</v>
      </c>
      <c r="B14705" t="s">
        <v>7978</v>
      </c>
      <c r="C14705" t="s">
        <v>33477</v>
      </c>
      <c r="D14705" t="s">
        <v>33476</v>
      </c>
      <c r="E14705"/>
      <c r="F14705"/>
      <c r="G14705"/>
      <c r="H14705"/>
      <c r="I14705"/>
      <c r="J14705"/>
      <c r="U14705" s="43"/>
      <c r="AE14705"/>
    </row>
    <row r="14706" spans="1:31">
      <c r="A14706">
        <v>35150</v>
      </c>
      <c r="B14706" t="s">
        <v>12963</v>
      </c>
      <c r="C14706" t="s">
        <v>33477</v>
      </c>
      <c r="D14706" t="s">
        <v>33476</v>
      </c>
      <c r="E14706"/>
      <c r="F14706"/>
      <c r="G14706"/>
      <c r="H14706"/>
      <c r="I14706"/>
      <c r="J14706"/>
      <c r="U14706" s="43"/>
      <c r="AE14706"/>
    </row>
    <row r="14707" spans="1:31">
      <c r="A14707">
        <v>35320</v>
      </c>
      <c r="B14707" t="s">
        <v>12964</v>
      </c>
      <c r="C14707" t="s">
        <v>33477</v>
      </c>
      <c r="D14707" t="s">
        <v>33482</v>
      </c>
      <c r="E14707"/>
      <c r="F14707"/>
      <c r="G14707"/>
      <c r="H14707"/>
      <c r="I14707"/>
      <c r="J14707"/>
      <c r="U14707" s="43"/>
      <c r="AE14707"/>
    </row>
    <row r="14708" spans="1:31">
      <c r="A14708">
        <v>35320</v>
      </c>
      <c r="B14708" t="s">
        <v>12965</v>
      </c>
      <c r="C14708" t="s">
        <v>33477</v>
      </c>
      <c r="D14708" t="s">
        <v>33482</v>
      </c>
      <c r="E14708"/>
      <c r="F14708"/>
      <c r="G14708"/>
      <c r="H14708"/>
      <c r="I14708"/>
      <c r="J14708"/>
      <c r="U14708" s="43"/>
      <c r="AE14708"/>
    </row>
    <row r="14709" spans="1:31">
      <c r="A14709">
        <v>35290</v>
      </c>
      <c r="B14709" t="s">
        <v>12966</v>
      </c>
      <c r="C14709" t="s">
        <v>33477</v>
      </c>
      <c r="D14709" t="s">
        <v>33476</v>
      </c>
      <c r="E14709"/>
      <c r="F14709"/>
      <c r="G14709"/>
      <c r="H14709"/>
      <c r="I14709"/>
      <c r="J14709"/>
      <c r="U14709" s="43"/>
      <c r="AE14709"/>
    </row>
    <row r="14710" spans="1:31">
      <c r="A14710">
        <v>35270</v>
      </c>
      <c r="B14710" t="s">
        <v>12967</v>
      </c>
      <c r="C14710" t="s">
        <v>33477</v>
      </c>
      <c r="D14710" t="s">
        <v>33476</v>
      </c>
      <c r="E14710"/>
      <c r="F14710"/>
      <c r="G14710"/>
      <c r="H14710"/>
      <c r="I14710"/>
      <c r="J14710"/>
      <c r="U14710" s="43"/>
      <c r="AE14710"/>
    </row>
    <row r="14711" spans="1:31">
      <c r="A14711">
        <v>35800</v>
      </c>
      <c r="B14711" t="s">
        <v>12968</v>
      </c>
      <c r="C14711" t="s">
        <v>33477</v>
      </c>
      <c r="D14711" t="e">
        <v>#N/A</v>
      </c>
      <c r="E14711"/>
      <c r="F14711"/>
      <c r="G14711"/>
      <c r="H14711"/>
      <c r="I14711"/>
      <c r="J14711"/>
      <c r="U14711" s="43"/>
      <c r="AE14711"/>
    </row>
    <row r="14712" spans="1:31">
      <c r="A14712">
        <v>35440</v>
      </c>
      <c r="B14712" t="s">
        <v>12969</v>
      </c>
      <c r="C14712" t="s">
        <v>33477</v>
      </c>
      <c r="D14712" t="s">
        <v>33476</v>
      </c>
      <c r="E14712"/>
      <c r="F14712"/>
      <c r="G14712"/>
      <c r="H14712"/>
      <c r="I14712"/>
      <c r="J14712"/>
      <c r="U14712" s="43"/>
      <c r="AE14712"/>
    </row>
    <row r="14713" spans="1:31">
      <c r="A14713">
        <v>35120</v>
      </c>
      <c r="B14713" t="s">
        <v>12970</v>
      </c>
      <c r="C14713" t="s">
        <v>33477</v>
      </c>
      <c r="D14713" t="s">
        <v>33476</v>
      </c>
      <c r="E14713"/>
      <c r="F14713"/>
      <c r="G14713"/>
      <c r="H14713"/>
      <c r="I14713"/>
      <c r="J14713"/>
      <c r="U14713" s="43"/>
      <c r="AE14713"/>
    </row>
    <row r="14714" spans="1:31">
      <c r="A14714">
        <v>35113</v>
      </c>
      <c r="B14714" t="s">
        <v>12971</v>
      </c>
      <c r="C14714" t="s">
        <v>33477</v>
      </c>
      <c r="D14714" t="e">
        <v>#N/A</v>
      </c>
      <c r="E14714"/>
      <c r="F14714"/>
      <c r="G14714"/>
      <c r="H14714"/>
      <c r="I14714"/>
      <c r="J14714"/>
      <c r="U14714" s="43"/>
      <c r="AE14714"/>
    </row>
    <row r="14715" spans="1:31">
      <c r="A14715">
        <v>35113</v>
      </c>
      <c r="B14715" t="s">
        <v>12971</v>
      </c>
      <c r="C14715" t="s">
        <v>33477</v>
      </c>
      <c r="D14715" t="e">
        <v>#N/A</v>
      </c>
      <c r="E14715"/>
      <c r="F14715"/>
      <c r="G14715"/>
      <c r="H14715"/>
      <c r="I14715"/>
      <c r="J14715"/>
      <c r="U14715" s="43"/>
      <c r="AE14715"/>
    </row>
    <row r="14716" spans="1:31">
      <c r="A14716">
        <v>35680</v>
      </c>
      <c r="B14716" t="s">
        <v>12972</v>
      </c>
      <c r="C14716" t="s">
        <v>33477</v>
      </c>
      <c r="D14716" t="s">
        <v>33476</v>
      </c>
      <c r="E14716"/>
      <c r="F14716"/>
      <c r="G14716"/>
      <c r="H14716"/>
      <c r="I14716"/>
      <c r="J14716"/>
      <c r="U14716" s="43"/>
      <c r="AE14716"/>
    </row>
    <row r="14717" spans="1:31">
      <c r="A14717">
        <v>35390</v>
      </c>
      <c r="B14717" t="s">
        <v>12973</v>
      </c>
      <c r="C14717" t="s">
        <v>33477</v>
      </c>
      <c r="D14717" t="s">
        <v>33476</v>
      </c>
      <c r="E14717"/>
      <c r="F14717"/>
      <c r="G14717"/>
      <c r="H14717"/>
      <c r="I14717"/>
      <c r="J14717"/>
      <c r="U14717" s="43"/>
      <c r="AE14717"/>
    </row>
    <row r="14718" spans="1:31">
      <c r="A14718">
        <v>35410</v>
      </c>
      <c r="B14718" t="s">
        <v>12974</v>
      </c>
      <c r="C14718" t="s">
        <v>33477</v>
      </c>
      <c r="D14718" t="s">
        <v>33476</v>
      </c>
      <c r="E14718"/>
      <c r="F14718"/>
      <c r="G14718"/>
      <c r="H14718"/>
      <c r="I14718"/>
      <c r="J14718"/>
      <c r="U14718" s="43"/>
      <c r="AE14718"/>
    </row>
    <row r="14719" spans="1:31">
      <c r="A14719">
        <v>35450</v>
      </c>
      <c r="B14719" t="s">
        <v>12975</v>
      </c>
      <c r="C14719" t="s">
        <v>33477</v>
      </c>
      <c r="D14719" t="s">
        <v>33476</v>
      </c>
      <c r="E14719"/>
      <c r="F14719"/>
      <c r="G14719"/>
      <c r="H14719"/>
      <c r="I14719"/>
      <c r="J14719"/>
      <c r="U14719" s="43"/>
      <c r="AE14719"/>
    </row>
    <row r="14720" spans="1:31">
      <c r="A14720">
        <v>35130</v>
      </c>
      <c r="B14720" t="s">
        <v>12976</v>
      </c>
      <c r="C14720" t="s">
        <v>33477</v>
      </c>
      <c r="D14720" t="s">
        <v>33476</v>
      </c>
      <c r="E14720"/>
      <c r="F14720"/>
      <c r="G14720"/>
      <c r="H14720"/>
      <c r="I14720"/>
      <c r="J14720"/>
      <c r="U14720" s="43"/>
      <c r="AE14720"/>
    </row>
    <row r="14721" spans="1:31">
      <c r="A14721">
        <v>35640</v>
      </c>
      <c r="B14721" t="s">
        <v>12977</v>
      </c>
      <c r="C14721" t="s">
        <v>33477</v>
      </c>
      <c r="D14721" t="s">
        <v>33476</v>
      </c>
      <c r="E14721"/>
      <c r="F14721"/>
      <c r="G14721"/>
      <c r="H14721"/>
      <c r="I14721"/>
      <c r="J14721"/>
      <c r="U14721" s="43"/>
      <c r="AE14721"/>
    </row>
    <row r="14722" spans="1:31">
      <c r="A14722">
        <v>35120</v>
      </c>
      <c r="B14722" t="s">
        <v>12978</v>
      </c>
      <c r="C14722" t="s">
        <v>33477</v>
      </c>
      <c r="D14722" t="s">
        <v>33476</v>
      </c>
      <c r="E14722"/>
      <c r="F14722"/>
      <c r="G14722"/>
      <c r="H14722"/>
      <c r="I14722"/>
      <c r="J14722"/>
      <c r="U14722" s="43"/>
      <c r="AE14722"/>
    </row>
    <row r="14723" spans="1:31">
      <c r="A14723">
        <v>35500</v>
      </c>
      <c r="B14723" t="s">
        <v>12979</v>
      </c>
      <c r="C14723" t="s">
        <v>33477</v>
      </c>
      <c r="D14723" t="s">
        <v>33476</v>
      </c>
      <c r="E14723"/>
      <c r="F14723"/>
      <c r="G14723"/>
      <c r="H14723"/>
      <c r="I14723"/>
      <c r="J14723"/>
      <c r="U14723" s="43"/>
      <c r="AE14723"/>
    </row>
    <row r="14724" spans="1:31">
      <c r="A14724">
        <v>35620</v>
      </c>
      <c r="B14724" t="s">
        <v>12980</v>
      </c>
      <c r="C14724" t="s">
        <v>33477</v>
      </c>
      <c r="D14724" t="s">
        <v>33482</v>
      </c>
      <c r="E14724"/>
      <c r="F14724"/>
      <c r="G14724"/>
      <c r="H14724"/>
      <c r="I14724"/>
      <c r="J14724"/>
      <c r="U14724" s="43"/>
      <c r="AE14724"/>
    </row>
    <row r="14725" spans="1:31">
      <c r="A14725">
        <v>35340</v>
      </c>
      <c r="B14725" t="s">
        <v>12981</v>
      </c>
      <c r="C14725" t="s">
        <v>33477</v>
      </c>
      <c r="D14725" t="s">
        <v>33476</v>
      </c>
      <c r="E14725"/>
      <c r="F14725"/>
      <c r="G14725"/>
      <c r="H14725"/>
      <c r="I14725"/>
      <c r="J14725"/>
      <c r="U14725" s="43"/>
      <c r="AE14725"/>
    </row>
    <row r="14726" spans="1:31">
      <c r="A14726">
        <v>35150</v>
      </c>
      <c r="B14726" t="s">
        <v>5417</v>
      </c>
      <c r="C14726" t="s">
        <v>33477</v>
      </c>
      <c r="D14726" t="s">
        <v>33476</v>
      </c>
      <c r="E14726"/>
      <c r="F14726"/>
      <c r="G14726"/>
      <c r="H14726"/>
      <c r="I14726"/>
      <c r="J14726"/>
      <c r="U14726" s="43"/>
      <c r="AE14726"/>
    </row>
    <row r="14727" spans="1:31">
      <c r="A14727">
        <v>35370</v>
      </c>
      <c r="B14727" t="s">
        <v>12982</v>
      </c>
      <c r="C14727" t="s">
        <v>33477</v>
      </c>
      <c r="D14727" t="s">
        <v>33476</v>
      </c>
      <c r="E14727"/>
      <c r="F14727"/>
      <c r="G14727"/>
      <c r="H14727"/>
      <c r="I14727"/>
      <c r="J14727"/>
      <c r="U14727" s="43"/>
      <c r="AE14727"/>
    </row>
    <row r="14728" spans="1:31">
      <c r="A14728">
        <v>35440</v>
      </c>
      <c r="B14728" t="s">
        <v>12983</v>
      </c>
      <c r="C14728" t="s">
        <v>33477</v>
      </c>
      <c r="D14728" t="s">
        <v>33476</v>
      </c>
      <c r="E14728"/>
      <c r="F14728"/>
      <c r="G14728"/>
      <c r="H14728"/>
      <c r="I14728"/>
      <c r="J14728"/>
      <c r="U14728" s="43"/>
      <c r="AE14728"/>
    </row>
    <row r="14729" spans="1:31">
      <c r="A14729">
        <v>35420</v>
      </c>
      <c r="B14729" t="s">
        <v>12984</v>
      </c>
      <c r="C14729" t="s">
        <v>33477</v>
      </c>
      <c r="D14729" t="s">
        <v>33476</v>
      </c>
      <c r="E14729"/>
      <c r="F14729"/>
      <c r="G14729"/>
      <c r="H14729"/>
      <c r="I14729"/>
      <c r="J14729"/>
      <c r="U14729" s="43"/>
      <c r="AE14729"/>
    </row>
    <row r="14730" spans="1:31">
      <c r="A14730">
        <v>35640</v>
      </c>
      <c r="B14730" t="s">
        <v>12985</v>
      </c>
      <c r="C14730" t="s">
        <v>33477</v>
      </c>
      <c r="D14730" t="s">
        <v>33476</v>
      </c>
      <c r="E14730"/>
      <c r="F14730"/>
      <c r="G14730"/>
      <c r="H14730"/>
      <c r="I14730"/>
      <c r="J14730"/>
      <c r="U14730" s="43"/>
      <c r="AE14730"/>
    </row>
    <row r="14731" spans="1:31">
      <c r="A14731">
        <v>35300</v>
      </c>
      <c r="B14731" t="s">
        <v>12986</v>
      </c>
      <c r="C14731" t="s">
        <v>33477</v>
      </c>
      <c r="D14731" t="e">
        <v>#N/A</v>
      </c>
      <c r="E14731"/>
      <c r="F14731"/>
      <c r="G14731"/>
      <c r="H14731"/>
      <c r="I14731"/>
      <c r="J14731"/>
      <c r="U14731" s="43"/>
      <c r="AE14731"/>
    </row>
    <row r="14732" spans="1:31">
      <c r="A14732">
        <v>35111</v>
      </c>
      <c r="B14732" t="s">
        <v>12987</v>
      </c>
      <c r="C14732" t="s">
        <v>33477</v>
      </c>
      <c r="D14732" t="e">
        <v>#N/A</v>
      </c>
      <c r="E14732"/>
      <c r="F14732"/>
      <c r="G14732"/>
      <c r="H14732"/>
      <c r="I14732"/>
      <c r="J14732"/>
      <c r="U14732" s="43"/>
      <c r="AE14732"/>
    </row>
    <row r="14733" spans="1:31">
      <c r="A14733">
        <v>35290</v>
      </c>
      <c r="B14733" t="s">
        <v>12988</v>
      </c>
      <c r="C14733" t="s">
        <v>33477</v>
      </c>
      <c r="D14733" t="s">
        <v>33476</v>
      </c>
      <c r="E14733"/>
      <c r="F14733"/>
      <c r="G14733"/>
      <c r="H14733"/>
      <c r="I14733"/>
      <c r="J14733"/>
      <c r="U14733" s="43"/>
      <c r="AE14733"/>
    </row>
    <row r="14734" spans="1:31">
      <c r="A14734">
        <v>35490</v>
      </c>
      <c r="B14734" t="s">
        <v>12989</v>
      </c>
      <c r="C14734" t="s">
        <v>33477</v>
      </c>
      <c r="D14734" t="s">
        <v>33476</v>
      </c>
      <c r="E14734"/>
      <c r="F14734"/>
      <c r="G14734"/>
      <c r="H14734"/>
      <c r="I14734"/>
      <c r="J14734"/>
      <c r="U14734" s="43"/>
      <c r="AE14734"/>
    </row>
    <row r="14735" spans="1:31">
      <c r="A14735">
        <v>35370</v>
      </c>
      <c r="B14735" t="s">
        <v>12990</v>
      </c>
      <c r="C14735" t="s">
        <v>33477</v>
      </c>
      <c r="D14735" t="s">
        <v>33476</v>
      </c>
      <c r="E14735"/>
      <c r="F14735"/>
      <c r="G14735"/>
      <c r="H14735"/>
      <c r="I14735"/>
      <c r="J14735"/>
      <c r="U14735" s="43"/>
      <c r="AE14735"/>
    </row>
    <row r="14736" spans="1:31">
      <c r="A14736">
        <v>35850</v>
      </c>
      <c r="B14736" t="s">
        <v>12991</v>
      </c>
      <c r="C14736" t="s">
        <v>33477</v>
      </c>
      <c r="D14736" t="s">
        <v>33476</v>
      </c>
      <c r="E14736"/>
      <c r="F14736"/>
      <c r="G14736"/>
      <c r="H14736"/>
      <c r="I14736"/>
      <c r="J14736"/>
      <c r="U14736" s="43"/>
      <c r="AE14736"/>
    </row>
    <row r="14737" spans="1:31">
      <c r="A14737">
        <v>35140</v>
      </c>
      <c r="B14737" t="s">
        <v>12992</v>
      </c>
      <c r="C14737" t="s">
        <v>33477</v>
      </c>
      <c r="D14737" t="s">
        <v>33476</v>
      </c>
      <c r="E14737"/>
      <c r="F14737"/>
      <c r="G14737"/>
      <c r="H14737"/>
      <c r="I14737"/>
      <c r="J14737"/>
      <c r="U14737" s="43"/>
      <c r="AE14737"/>
    </row>
    <row r="14738" spans="1:31">
      <c r="A14738">
        <v>35350</v>
      </c>
      <c r="B14738" t="s">
        <v>12993</v>
      </c>
      <c r="C14738" t="s">
        <v>33477</v>
      </c>
      <c r="D14738" t="s">
        <v>33476</v>
      </c>
      <c r="E14738"/>
      <c r="F14738"/>
      <c r="G14738"/>
      <c r="H14738"/>
      <c r="I14738"/>
      <c r="J14738"/>
      <c r="U14738" s="43"/>
      <c r="AE14738"/>
    </row>
    <row r="14739" spans="1:31">
      <c r="A14739">
        <v>35580</v>
      </c>
      <c r="B14739" t="s">
        <v>12994</v>
      </c>
      <c r="C14739" t="s">
        <v>33477</v>
      </c>
      <c r="D14739" t="s">
        <v>33476</v>
      </c>
      <c r="E14739"/>
      <c r="F14739"/>
      <c r="G14739"/>
      <c r="H14739"/>
      <c r="I14739"/>
      <c r="J14739"/>
      <c r="U14739" s="43"/>
      <c r="AE14739"/>
    </row>
    <row r="14740" spans="1:31">
      <c r="A14740">
        <v>35390</v>
      </c>
      <c r="B14740" t="s">
        <v>12995</v>
      </c>
      <c r="C14740" t="s">
        <v>33477</v>
      </c>
      <c r="D14740" t="s">
        <v>33476</v>
      </c>
      <c r="E14740"/>
      <c r="F14740"/>
      <c r="G14740"/>
      <c r="H14740"/>
      <c r="I14740"/>
      <c r="J14740"/>
      <c r="U14740" s="43"/>
      <c r="AE14740"/>
    </row>
    <row r="14741" spans="1:31">
      <c r="A14741">
        <v>35130</v>
      </c>
      <c r="B14741" t="s">
        <v>12996</v>
      </c>
      <c r="C14741" t="s">
        <v>33477</v>
      </c>
      <c r="D14741" t="s">
        <v>33476</v>
      </c>
      <c r="E14741"/>
      <c r="F14741"/>
      <c r="G14741"/>
      <c r="H14741"/>
      <c r="I14741"/>
      <c r="J14741"/>
      <c r="U14741" s="43"/>
      <c r="AE14741"/>
    </row>
    <row r="14742" spans="1:31">
      <c r="A14742">
        <v>35580</v>
      </c>
      <c r="B14742" t="s">
        <v>12997</v>
      </c>
      <c r="C14742" t="s">
        <v>33477</v>
      </c>
      <c r="D14742" t="s">
        <v>33476</v>
      </c>
      <c r="E14742"/>
      <c r="F14742"/>
      <c r="G14742"/>
      <c r="H14742"/>
      <c r="I14742"/>
      <c r="J14742"/>
      <c r="U14742" s="43"/>
      <c r="AE14742"/>
    </row>
    <row r="14743" spans="1:31">
      <c r="A14743">
        <v>35580</v>
      </c>
      <c r="B14743" t="s">
        <v>12997</v>
      </c>
      <c r="C14743" t="s">
        <v>33477</v>
      </c>
      <c r="D14743" t="s">
        <v>33476</v>
      </c>
      <c r="E14743"/>
      <c r="F14743"/>
      <c r="G14743"/>
      <c r="H14743"/>
      <c r="I14743"/>
      <c r="J14743"/>
      <c r="U14743" s="43"/>
      <c r="AE14743"/>
    </row>
    <row r="14744" spans="1:31">
      <c r="A14744">
        <v>35580</v>
      </c>
      <c r="B14744" t="s">
        <v>12998</v>
      </c>
      <c r="C14744" t="s">
        <v>33477</v>
      </c>
      <c r="D14744" t="s">
        <v>33476</v>
      </c>
      <c r="E14744"/>
      <c r="F14744"/>
      <c r="G14744"/>
      <c r="H14744"/>
      <c r="I14744"/>
      <c r="J14744"/>
      <c r="U14744" s="43"/>
      <c r="AE14744"/>
    </row>
    <row r="14745" spans="1:31">
      <c r="A14745">
        <v>35440</v>
      </c>
      <c r="B14745" t="s">
        <v>12999</v>
      </c>
      <c r="C14745" t="s">
        <v>33477</v>
      </c>
      <c r="D14745" t="s">
        <v>33476</v>
      </c>
      <c r="E14745"/>
      <c r="F14745"/>
      <c r="G14745"/>
      <c r="H14745"/>
      <c r="I14745"/>
      <c r="J14745"/>
      <c r="U14745" s="43"/>
      <c r="AE14745"/>
    </row>
    <row r="14746" spans="1:31">
      <c r="A14746">
        <v>35630</v>
      </c>
      <c r="B14746" t="s">
        <v>13000</v>
      </c>
      <c r="C14746" t="s">
        <v>33477</v>
      </c>
      <c r="D14746" t="s">
        <v>33476</v>
      </c>
      <c r="E14746"/>
      <c r="F14746"/>
      <c r="G14746"/>
      <c r="H14746"/>
      <c r="I14746"/>
      <c r="J14746"/>
      <c r="U14746" s="43"/>
      <c r="AE14746"/>
    </row>
    <row r="14747" spans="1:31">
      <c r="A14747">
        <v>35630</v>
      </c>
      <c r="B14747" t="s">
        <v>13000</v>
      </c>
      <c r="C14747" t="s">
        <v>33477</v>
      </c>
      <c r="D14747" t="s">
        <v>33476</v>
      </c>
      <c r="E14747"/>
      <c r="F14747"/>
      <c r="G14747"/>
      <c r="H14747"/>
      <c r="I14747"/>
      <c r="J14747"/>
      <c r="U14747" s="43"/>
      <c r="AE14747"/>
    </row>
    <row r="14748" spans="1:31">
      <c r="A14748">
        <v>35590</v>
      </c>
      <c r="B14748" t="s">
        <v>13001</v>
      </c>
      <c r="C14748" t="s">
        <v>33477</v>
      </c>
      <c r="D14748" t="s">
        <v>33476</v>
      </c>
      <c r="E14748"/>
      <c r="F14748"/>
      <c r="G14748"/>
      <c r="H14748"/>
      <c r="I14748"/>
      <c r="J14748"/>
      <c r="U14748" s="43"/>
      <c r="AE14748"/>
    </row>
    <row r="14749" spans="1:31">
      <c r="A14749">
        <v>35120</v>
      </c>
      <c r="B14749" t="s">
        <v>13002</v>
      </c>
      <c r="C14749" t="s">
        <v>33477</v>
      </c>
      <c r="D14749" t="s">
        <v>33476</v>
      </c>
      <c r="E14749"/>
      <c r="F14749"/>
      <c r="G14749"/>
      <c r="H14749"/>
      <c r="I14749"/>
      <c r="J14749"/>
      <c r="U14749" s="43"/>
      <c r="AE14749"/>
    </row>
    <row r="14750" spans="1:31">
      <c r="A14750">
        <v>35120</v>
      </c>
      <c r="B14750" t="s">
        <v>13002</v>
      </c>
      <c r="C14750" t="s">
        <v>33477</v>
      </c>
      <c r="D14750" t="s">
        <v>33476</v>
      </c>
      <c r="E14750"/>
      <c r="F14750"/>
      <c r="G14750"/>
      <c r="H14750"/>
      <c r="I14750"/>
      <c r="J14750"/>
      <c r="U14750" s="43"/>
      <c r="AE14750"/>
    </row>
    <row r="14751" spans="1:31">
      <c r="A14751">
        <v>35750</v>
      </c>
      <c r="B14751" t="s">
        <v>13003</v>
      </c>
      <c r="C14751" t="s">
        <v>33477</v>
      </c>
      <c r="D14751" t="e">
        <v>#N/A</v>
      </c>
      <c r="E14751"/>
      <c r="F14751"/>
      <c r="G14751"/>
      <c r="H14751"/>
      <c r="I14751"/>
      <c r="J14751"/>
      <c r="U14751" s="43"/>
      <c r="AE14751"/>
    </row>
    <row r="14752" spans="1:31">
      <c r="A14752">
        <v>35630</v>
      </c>
      <c r="B14752" t="s">
        <v>13004</v>
      </c>
      <c r="C14752" t="s">
        <v>33477</v>
      </c>
      <c r="D14752" t="s">
        <v>33476</v>
      </c>
      <c r="E14752"/>
      <c r="F14752"/>
      <c r="G14752"/>
      <c r="H14752"/>
      <c r="I14752"/>
      <c r="J14752"/>
      <c r="U14752" s="43"/>
      <c r="AE14752"/>
    </row>
    <row r="14753" spans="1:31">
      <c r="A14753">
        <v>35850</v>
      </c>
      <c r="B14753" t="s">
        <v>13005</v>
      </c>
      <c r="C14753" t="s">
        <v>33477</v>
      </c>
      <c r="D14753" t="s">
        <v>33476</v>
      </c>
      <c r="E14753"/>
      <c r="F14753"/>
      <c r="G14753"/>
      <c r="H14753"/>
      <c r="I14753"/>
      <c r="J14753"/>
      <c r="U14753" s="43"/>
      <c r="AE14753"/>
    </row>
    <row r="14754" spans="1:31">
      <c r="A14754">
        <v>35150</v>
      </c>
      <c r="B14754" t="s">
        <v>13006</v>
      </c>
      <c r="C14754" t="s">
        <v>33477</v>
      </c>
      <c r="D14754" t="s">
        <v>33476</v>
      </c>
      <c r="E14754"/>
      <c r="F14754"/>
      <c r="G14754"/>
      <c r="H14754"/>
      <c r="I14754"/>
      <c r="J14754"/>
      <c r="U14754" s="43"/>
      <c r="AE14754"/>
    </row>
    <row r="14755" spans="1:31">
      <c r="A14755">
        <v>35133</v>
      </c>
      <c r="B14755" t="s">
        <v>13007</v>
      </c>
      <c r="C14755" t="s">
        <v>33477</v>
      </c>
      <c r="D14755" t="s">
        <v>33476</v>
      </c>
      <c r="E14755"/>
      <c r="F14755"/>
      <c r="G14755"/>
      <c r="H14755"/>
      <c r="I14755"/>
      <c r="J14755"/>
      <c r="U14755" s="43"/>
      <c r="AE14755"/>
    </row>
    <row r="14756" spans="1:31">
      <c r="A14756">
        <v>35133</v>
      </c>
      <c r="B14756" t="s">
        <v>13008</v>
      </c>
      <c r="C14756" t="s">
        <v>33477</v>
      </c>
      <c r="D14756" t="s">
        <v>33476</v>
      </c>
      <c r="E14756"/>
      <c r="F14756"/>
      <c r="G14756"/>
      <c r="H14756"/>
      <c r="I14756"/>
      <c r="J14756"/>
      <c r="U14756" s="43"/>
      <c r="AE14756"/>
    </row>
    <row r="14757" spans="1:31">
      <c r="A14757">
        <v>35890</v>
      </c>
      <c r="B14757" t="s">
        <v>13009</v>
      </c>
      <c r="C14757" t="s">
        <v>33477</v>
      </c>
      <c r="D14757" t="s">
        <v>33476</v>
      </c>
      <c r="E14757"/>
      <c r="F14757"/>
      <c r="G14757"/>
      <c r="H14757"/>
      <c r="I14757"/>
      <c r="J14757"/>
      <c r="U14757" s="43"/>
      <c r="AE14757"/>
    </row>
    <row r="14758" spans="1:31">
      <c r="A14758">
        <v>35320</v>
      </c>
      <c r="B14758" t="s">
        <v>13010</v>
      </c>
      <c r="C14758" t="s">
        <v>33477</v>
      </c>
      <c r="D14758" t="s">
        <v>33482</v>
      </c>
      <c r="E14758"/>
      <c r="F14758"/>
      <c r="G14758"/>
      <c r="H14758"/>
      <c r="I14758"/>
      <c r="J14758"/>
      <c r="U14758" s="43"/>
      <c r="AE14758"/>
    </row>
    <row r="14759" spans="1:31">
      <c r="A14759">
        <v>35450</v>
      </c>
      <c r="B14759" t="s">
        <v>13011</v>
      </c>
      <c r="C14759" t="s">
        <v>33477</v>
      </c>
      <c r="D14759" t="s">
        <v>33476</v>
      </c>
      <c r="E14759"/>
      <c r="F14759"/>
      <c r="G14759"/>
      <c r="H14759"/>
      <c r="I14759"/>
      <c r="J14759"/>
      <c r="U14759" s="43"/>
      <c r="AE14759"/>
    </row>
    <row r="14760" spans="1:31">
      <c r="A14760">
        <v>35133</v>
      </c>
      <c r="B14760" t="s">
        <v>13012</v>
      </c>
      <c r="C14760" t="s">
        <v>33477</v>
      </c>
      <c r="D14760" t="s">
        <v>33476</v>
      </c>
      <c r="E14760"/>
      <c r="F14760"/>
      <c r="G14760"/>
      <c r="H14760"/>
      <c r="I14760"/>
      <c r="J14760"/>
      <c r="U14760" s="43"/>
      <c r="AE14760"/>
    </row>
    <row r="14761" spans="1:31">
      <c r="A14761">
        <v>35360</v>
      </c>
      <c r="B14761" t="s">
        <v>13013</v>
      </c>
      <c r="C14761" t="s">
        <v>33477</v>
      </c>
      <c r="D14761" t="s">
        <v>33476</v>
      </c>
      <c r="E14761"/>
      <c r="F14761"/>
      <c r="G14761"/>
      <c r="H14761"/>
      <c r="I14761"/>
      <c r="J14761"/>
      <c r="U14761" s="43"/>
      <c r="AE14761"/>
    </row>
    <row r="14762" spans="1:31">
      <c r="A14762">
        <v>35850</v>
      </c>
      <c r="B14762" t="s">
        <v>13014</v>
      </c>
      <c r="C14762" t="s">
        <v>33477</v>
      </c>
      <c r="D14762" t="s">
        <v>33476</v>
      </c>
      <c r="E14762"/>
      <c r="F14762"/>
      <c r="G14762"/>
      <c r="H14762"/>
      <c r="I14762"/>
      <c r="J14762"/>
      <c r="U14762" s="43"/>
      <c r="AE14762"/>
    </row>
    <row r="14763" spans="1:31">
      <c r="A14763">
        <v>35660</v>
      </c>
      <c r="B14763" t="s">
        <v>12303</v>
      </c>
      <c r="C14763" t="s">
        <v>33477</v>
      </c>
      <c r="D14763" t="s">
        <v>33476</v>
      </c>
      <c r="E14763"/>
      <c r="F14763"/>
      <c r="G14763"/>
      <c r="H14763"/>
      <c r="I14763"/>
      <c r="J14763"/>
      <c r="U14763" s="43"/>
      <c r="AE14763"/>
    </row>
    <row r="14764" spans="1:31">
      <c r="A14764">
        <v>35630</v>
      </c>
      <c r="B14764" t="s">
        <v>13015</v>
      </c>
      <c r="C14764" t="s">
        <v>33477</v>
      </c>
      <c r="D14764" t="s">
        <v>33476</v>
      </c>
      <c r="E14764"/>
      <c r="F14764"/>
      <c r="G14764"/>
      <c r="H14764"/>
      <c r="I14764"/>
      <c r="J14764"/>
      <c r="U14764" s="43"/>
      <c r="AE14764"/>
    </row>
    <row r="14765" spans="1:31">
      <c r="A14765">
        <v>35270</v>
      </c>
      <c r="B14765" t="s">
        <v>13016</v>
      </c>
      <c r="C14765" t="s">
        <v>33477</v>
      </c>
      <c r="D14765" t="s">
        <v>33476</v>
      </c>
      <c r="E14765"/>
      <c r="F14765"/>
      <c r="G14765"/>
      <c r="H14765"/>
      <c r="I14765"/>
      <c r="J14765"/>
      <c r="U14765" s="43"/>
      <c r="AE14765"/>
    </row>
    <row r="14766" spans="1:31">
      <c r="A14766">
        <v>35580</v>
      </c>
      <c r="B14766" t="s">
        <v>13017</v>
      </c>
      <c r="C14766" t="s">
        <v>33477</v>
      </c>
      <c r="D14766" t="s">
        <v>33476</v>
      </c>
      <c r="E14766"/>
      <c r="F14766"/>
      <c r="G14766"/>
      <c r="H14766"/>
      <c r="I14766"/>
      <c r="J14766"/>
      <c r="U14766" s="43"/>
      <c r="AE14766"/>
    </row>
    <row r="14767" spans="1:31">
      <c r="A14767">
        <v>35133</v>
      </c>
      <c r="B14767" t="s">
        <v>13018</v>
      </c>
      <c r="C14767" t="s">
        <v>33477</v>
      </c>
      <c r="D14767" t="s">
        <v>33476</v>
      </c>
      <c r="E14767"/>
      <c r="F14767"/>
      <c r="G14767"/>
      <c r="H14767"/>
      <c r="I14767"/>
      <c r="J14767"/>
      <c r="U14767" s="43"/>
      <c r="AE14767"/>
    </row>
    <row r="14768" spans="1:31">
      <c r="A14768">
        <v>35550</v>
      </c>
      <c r="B14768" t="s">
        <v>13019</v>
      </c>
      <c r="C14768" t="s">
        <v>33477</v>
      </c>
      <c r="D14768" t="s">
        <v>33476</v>
      </c>
      <c r="E14768"/>
      <c r="F14768"/>
      <c r="G14768"/>
      <c r="H14768"/>
      <c r="I14768"/>
      <c r="J14768"/>
      <c r="U14768" s="43"/>
      <c r="AE14768"/>
    </row>
    <row r="14769" spans="1:31">
      <c r="A14769">
        <v>35340</v>
      </c>
      <c r="B14769" t="s">
        <v>13020</v>
      </c>
      <c r="C14769" t="s">
        <v>33477</v>
      </c>
      <c r="D14769" t="s">
        <v>33476</v>
      </c>
      <c r="E14769"/>
      <c r="F14769"/>
      <c r="G14769"/>
      <c r="H14769"/>
      <c r="I14769"/>
      <c r="J14769"/>
      <c r="U14769" s="43"/>
      <c r="AE14769"/>
    </row>
    <row r="14770" spans="1:31">
      <c r="A14770">
        <v>35111</v>
      </c>
      <c r="B14770" t="s">
        <v>13021</v>
      </c>
      <c r="C14770" t="s">
        <v>33477</v>
      </c>
      <c r="D14770" t="e">
        <v>#N/A</v>
      </c>
      <c r="E14770"/>
      <c r="F14770"/>
      <c r="G14770"/>
      <c r="H14770"/>
      <c r="I14770"/>
      <c r="J14770"/>
      <c r="U14770" s="43"/>
      <c r="AE14770"/>
    </row>
    <row r="14771" spans="1:31">
      <c r="A14771">
        <v>35450</v>
      </c>
      <c r="B14771" t="s">
        <v>13022</v>
      </c>
      <c r="C14771" t="s">
        <v>33477</v>
      </c>
      <c r="D14771" t="s">
        <v>33476</v>
      </c>
      <c r="E14771"/>
      <c r="F14771"/>
      <c r="G14771"/>
      <c r="H14771"/>
      <c r="I14771"/>
      <c r="J14771"/>
      <c r="U14771" s="43"/>
      <c r="AE14771"/>
    </row>
    <row r="14772" spans="1:31">
      <c r="A14772">
        <v>35550</v>
      </c>
      <c r="B14772" t="s">
        <v>13023</v>
      </c>
      <c r="C14772" t="s">
        <v>33477</v>
      </c>
      <c r="D14772" t="s">
        <v>33476</v>
      </c>
      <c r="E14772"/>
      <c r="F14772"/>
      <c r="G14772"/>
      <c r="H14772"/>
      <c r="I14772"/>
      <c r="J14772"/>
      <c r="U14772" s="43"/>
      <c r="AE14772"/>
    </row>
    <row r="14773" spans="1:31">
      <c r="A14773">
        <v>35190</v>
      </c>
      <c r="B14773" t="s">
        <v>13024</v>
      </c>
      <c r="C14773" t="s">
        <v>33477</v>
      </c>
      <c r="D14773" t="s">
        <v>33476</v>
      </c>
      <c r="E14773"/>
      <c r="F14773"/>
      <c r="G14773"/>
      <c r="H14773"/>
      <c r="I14773"/>
      <c r="J14773"/>
      <c r="U14773" s="43"/>
      <c r="AE14773"/>
    </row>
    <row r="14774" spans="1:31">
      <c r="A14774">
        <v>35133</v>
      </c>
      <c r="B14774" t="s">
        <v>13025</v>
      </c>
      <c r="C14774" t="s">
        <v>33477</v>
      </c>
      <c r="D14774" t="s">
        <v>33476</v>
      </c>
      <c r="E14774"/>
      <c r="F14774"/>
      <c r="G14774"/>
      <c r="H14774"/>
      <c r="I14774"/>
      <c r="J14774"/>
      <c r="U14774" s="43"/>
      <c r="AE14774"/>
    </row>
    <row r="14775" spans="1:31">
      <c r="A14775">
        <v>35270</v>
      </c>
      <c r="B14775" t="s">
        <v>13026</v>
      </c>
      <c r="C14775" t="s">
        <v>33477</v>
      </c>
      <c r="D14775" t="s">
        <v>33476</v>
      </c>
      <c r="E14775"/>
      <c r="F14775"/>
      <c r="G14775"/>
      <c r="H14775"/>
      <c r="I14775"/>
      <c r="J14775"/>
      <c r="U14775" s="43"/>
      <c r="AE14775"/>
    </row>
    <row r="14776" spans="1:31">
      <c r="A14776">
        <v>35330</v>
      </c>
      <c r="B14776" t="s">
        <v>13027</v>
      </c>
      <c r="C14776" t="s">
        <v>33477</v>
      </c>
      <c r="D14776" t="s">
        <v>33476</v>
      </c>
      <c r="E14776"/>
      <c r="F14776"/>
      <c r="G14776"/>
      <c r="H14776"/>
      <c r="I14776"/>
      <c r="J14776"/>
      <c r="U14776" s="43"/>
      <c r="AE14776"/>
    </row>
    <row r="14777" spans="1:31">
      <c r="A14777">
        <v>35680</v>
      </c>
      <c r="B14777" t="s">
        <v>13028</v>
      </c>
      <c r="C14777" t="s">
        <v>33477</v>
      </c>
      <c r="D14777" t="s">
        <v>33476</v>
      </c>
      <c r="E14777"/>
      <c r="F14777"/>
      <c r="G14777"/>
      <c r="H14777"/>
      <c r="I14777"/>
      <c r="J14777"/>
      <c r="U14777" s="43"/>
      <c r="AE14777"/>
    </row>
    <row r="14778" spans="1:31">
      <c r="A14778">
        <v>35420</v>
      </c>
      <c r="B14778" t="s">
        <v>13029</v>
      </c>
      <c r="C14778" t="s">
        <v>33477</v>
      </c>
      <c r="D14778" t="s">
        <v>33476</v>
      </c>
      <c r="E14778"/>
      <c r="F14778"/>
      <c r="G14778"/>
      <c r="H14778"/>
      <c r="I14778"/>
      <c r="J14778"/>
      <c r="U14778" s="43"/>
      <c r="AE14778"/>
    </row>
    <row r="14779" spans="1:31">
      <c r="A14779">
        <v>35133</v>
      </c>
      <c r="B14779" t="s">
        <v>13030</v>
      </c>
      <c r="C14779" t="s">
        <v>33477</v>
      </c>
      <c r="D14779" t="s">
        <v>33476</v>
      </c>
      <c r="E14779"/>
      <c r="F14779"/>
      <c r="G14779"/>
      <c r="H14779"/>
      <c r="I14779"/>
      <c r="J14779"/>
      <c r="U14779" s="43"/>
      <c r="AE14779"/>
    </row>
    <row r="14780" spans="1:31">
      <c r="A14780">
        <v>35210</v>
      </c>
      <c r="B14780" t="s">
        <v>13030</v>
      </c>
      <c r="C14780" t="s">
        <v>33477</v>
      </c>
      <c r="D14780" t="s">
        <v>33476</v>
      </c>
      <c r="E14780"/>
      <c r="F14780"/>
      <c r="G14780"/>
      <c r="H14780"/>
      <c r="I14780"/>
      <c r="J14780"/>
      <c r="U14780" s="43"/>
      <c r="AE14780"/>
    </row>
    <row r="14781" spans="1:31">
      <c r="A14781">
        <v>35560</v>
      </c>
      <c r="B14781" t="s">
        <v>13031</v>
      </c>
      <c r="C14781" t="s">
        <v>33477</v>
      </c>
      <c r="D14781" t="s">
        <v>33476</v>
      </c>
      <c r="E14781"/>
      <c r="F14781"/>
      <c r="G14781"/>
      <c r="H14781"/>
      <c r="I14781"/>
      <c r="J14781"/>
      <c r="U14781" s="43"/>
      <c r="AE14781"/>
    </row>
    <row r="14782" spans="1:31">
      <c r="A14782">
        <v>35240</v>
      </c>
      <c r="B14782" t="s">
        <v>13032</v>
      </c>
      <c r="C14782" t="s">
        <v>33477</v>
      </c>
      <c r="D14782" t="s">
        <v>33476</v>
      </c>
      <c r="E14782"/>
      <c r="F14782"/>
      <c r="G14782"/>
      <c r="H14782"/>
      <c r="I14782"/>
      <c r="J14782"/>
      <c r="U14782" s="43"/>
      <c r="AE14782"/>
    </row>
    <row r="14783" spans="1:31">
      <c r="A14783">
        <v>35220</v>
      </c>
      <c r="B14783" t="s">
        <v>13033</v>
      </c>
      <c r="C14783" t="s">
        <v>33477</v>
      </c>
      <c r="D14783" t="s">
        <v>33476</v>
      </c>
      <c r="E14783"/>
      <c r="F14783"/>
      <c r="G14783"/>
      <c r="H14783"/>
      <c r="I14783"/>
      <c r="J14783"/>
      <c r="U14783" s="43"/>
      <c r="AE14783"/>
    </row>
    <row r="14784" spans="1:31">
      <c r="A14784">
        <v>35640</v>
      </c>
      <c r="B14784" t="s">
        <v>13034</v>
      </c>
      <c r="C14784" t="s">
        <v>33477</v>
      </c>
      <c r="D14784" t="s">
        <v>33476</v>
      </c>
      <c r="E14784"/>
      <c r="F14784"/>
      <c r="G14784"/>
      <c r="H14784"/>
      <c r="I14784"/>
      <c r="J14784"/>
      <c r="U14784" s="43"/>
      <c r="AE14784"/>
    </row>
    <row r="14785" spans="1:31">
      <c r="A14785">
        <v>35330</v>
      </c>
      <c r="B14785" t="s">
        <v>13035</v>
      </c>
      <c r="C14785" t="s">
        <v>33477</v>
      </c>
      <c r="D14785" t="s">
        <v>33476</v>
      </c>
      <c r="E14785"/>
      <c r="F14785"/>
      <c r="G14785"/>
      <c r="H14785"/>
      <c r="I14785"/>
      <c r="J14785"/>
      <c r="U14785" s="43"/>
      <c r="AE14785"/>
    </row>
    <row r="14786" spans="1:31">
      <c r="A14786">
        <v>35330</v>
      </c>
      <c r="B14786" t="s">
        <v>13035</v>
      </c>
      <c r="C14786" t="s">
        <v>33477</v>
      </c>
      <c r="D14786" t="s">
        <v>33476</v>
      </c>
      <c r="E14786"/>
      <c r="F14786"/>
      <c r="G14786"/>
      <c r="H14786"/>
      <c r="I14786"/>
      <c r="J14786"/>
      <c r="U14786" s="43"/>
      <c r="AE14786"/>
    </row>
    <row r="14787" spans="1:31">
      <c r="A14787">
        <v>35380</v>
      </c>
      <c r="B14787" t="s">
        <v>13036</v>
      </c>
      <c r="C14787" t="s">
        <v>33477</v>
      </c>
      <c r="D14787" t="s">
        <v>33476</v>
      </c>
      <c r="E14787"/>
      <c r="F14787"/>
      <c r="G14787"/>
      <c r="H14787"/>
      <c r="I14787"/>
      <c r="J14787"/>
      <c r="U14787" s="43"/>
      <c r="AE14787"/>
    </row>
    <row r="14788" spans="1:31">
      <c r="A14788">
        <v>35450</v>
      </c>
      <c r="B14788" t="s">
        <v>13037</v>
      </c>
      <c r="C14788" t="s">
        <v>33477</v>
      </c>
      <c r="D14788" t="s">
        <v>33476</v>
      </c>
      <c r="E14788"/>
      <c r="F14788"/>
      <c r="G14788"/>
      <c r="H14788"/>
      <c r="I14788"/>
      <c r="J14788"/>
      <c r="U14788" s="43"/>
      <c r="AE14788"/>
    </row>
    <row r="14789" spans="1:31">
      <c r="A14789">
        <v>35360</v>
      </c>
      <c r="B14789" t="s">
        <v>13038</v>
      </c>
      <c r="C14789" t="s">
        <v>33477</v>
      </c>
      <c r="D14789" t="s">
        <v>33476</v>
      </c>
      <c r="E14789"/>
      <c r="F14789"/>
      <c r="G14789"/>
      <c r="H14789"/>
      <c r="I14789"/>
      <c r="J14789"/>
      <c r="U14789" s="43"/>
      <c r="AE14789"/>
    </row>
    <row r="14790" spans="1:31">
      <c r="A14790">
        <v>35270</v>
      </c>
      <c r="B14790" t="s">
        <v>13039</v>
      </c>
      <c r="C14790" t="s">
        <v>33477</v>
      </c>
      <c r="D14790" t="s">
        <v>33476</v>
      </c>
      <c r="E14790"/>
      <c r="F14790"/>
      <c r="G14790"/>
      <c r="H14790"/>
      <c r="I14790"/>
      <c r="J14790"/>
      <c r="U14790" s="43"/>
      <c r="AE14790"/>
    </row>
    <row r="14791" spans="1:31">
      <c r="A14791">
        <v>35520</v>
      </c>
      <c r="B14791" t="s">
        <v>13040</v>
      </c>
      <c r="C14791" t="s">
        <v>33477</v>
      </c>
      <c r="D14791" t="s">
        <v>33476</v>
      </c>
      <c r="E14791"/>
      <c r="F14791"/>
      <c r="G14791"/>
      <c r="H14791"/>
      <c r="I14791"/>
      <c r="J14791"/>
      <c r="U14791" s="43"/>
      <c r="AE14791"/>
    </row>
    <row r="14792" spans="1:31">
      <c r="A14792">
        <v>35420</v>
      </c>
      <c r="B14792" t="s">
        <v>13041</v>
      </c>
      <c r="C14792" t="s">
        <v>33477</v>
      </c>
      <c r="D14792" t="s">
        <v>33476</v>
      </c>
      <c r="E14792"/>
      <c r="F14792"/>
      <c r="G14792"/>
      <c r="H14792"/>
      <c r="I14792"/>
      <c r="J14792"/>
      <c r="U14792" s="43"/>
      <c r="AE14792"/>
    </row>
    <row r="14793" spans="1:31">
      <c r="A14793">
        <v>35330</v>
      </c>
      <c r="B14793" t="s">
        <v>13042</v>
      </c>
      <c r="C14793" t="s">
        <v>33477</v>
      </c>
      <c r="D14793" t="s">
        <v>33476</v>
      </c>
      <c r="E14793"/>
      <c r="F14793"/>
      <c r="G14793"/>
      <c r="H14793"/>
      <c r="I14793"/>
      <c r="J14793"/>
      <c r="U14793" s="43"/>
      <c r="AE14793"/>
    </row>
    <row r="14794" spans="1:31">
      <c r="A14794">
        <v>35480</v>
      </c>
      <c r="B14794" t="s">
        <v>13043</v>
      </c>
      <c r="C14794" t="s">
        <v>33477</v>
      </c>
      <c r="D14794" t="s">
        <v>33476</v>
      </c>
      <c r="E14794"/>
      <c r="F14794"/>
      <c r="G14794"/>
      <c r="H14794"/>
      <c r="I14794"/>
      <c r="J14794"/>
      <c r="U14794" s="43"/>
      <c r="AE14794"/>
    </row>
    <row r="14795" spans="1:31">
      <c r="A14795">
        <v>35480</v>
      </c>
      <c r="B14795" t="s">
        <v>13043</v>
      </c>
      <c r="C14795" t="s">
        <v>33477</v>
      </c>
      <c r="D14795" t="s">
        <v>33476</v>
      </c>
      <c r="E14795"/>
      <c r="F14795"/>
      <c r="G14795"/>
      <c r="H14795"/>
      <c r="I14795"/>
      <c r="J14795"/>
      <c r="U14795" s="43"/>
      <c r="AE14795"/>
    </row>
    <row r="14796" spans="1:31">
      <c r="A14796">
        <v>35520</v>
      </c>
      <c r="B14796" t="s">
        <v>13044</v>
      </c>
      <c r="C14796" t="s">
        <v>33477</v>
      </c>
      <c r="D14796" t="s">
        <v>33476</v>
      </c>
      <c r="E14796"/>
      <c r="F14796"/>
      <c r="G14796"/>
      <c r="H14796"/>
      <c r="I14796"/>
      <c r="J14796"/>
      <c r="U14796" s="43"/>
      <c r="AE14796"/>
    </row>
    <row r="14797" spans="1:31">
      <c r="A14797">
        <v>35140</v>
      </c>
      <c r="B14797" t="s">
        <v>13045</v>
      </c>
      <c r="C14797" t="s">
        <v>33477</v>
      </c>
      <c r="D14797" t="s">
        <v>33476</v>
      </c>
      <c r="E14797"/>
      <c r="F14797"/>
      <c r="G14797"/>
      <c r="H14797"/>
      <c r="I14797"/>
      <c r="J14797"/>
      <c r="U14797" s="43"/>
      <c r="AE14797"/>
    </row>
    <row r="14798" spans="1:31">
      <c r="A14798">
        <v>35540</v>
      </c>
      <c r="B14798" t="s">
        <v>13046</v>
      </c>
      <c r="C14798" t="s">
        <v>33477</v>
      </c>
      <c r="D14798" t="s">
        <v>33476</v>
      </c>
      <c r="E14798"/>
      <c r="F14798"/>
      <c r="G14798"/>
      <c r="H14798"/>
      <c r="I14798"/>
      <c r="J14798"/>
      <c r="U14798" s="43"/>
      <c r="AE14798"/>
    </row>
    <row r="14799" spans="1:31">
      <c r="A14799">
        <v>35540</v>
      </c>
      <c r="B14799" t="s">
        <v>13046</v>
      </c>
      <c r="C14799" t="s">
        <v>33477</v>
      </c>
      <c r="D14799" t="s">
        <v>33476</v>
      </c>
      <c r="E14799"/>
      <c r="F14799"/>
      <c r="G14799"/>
      <c r="H14799"/>
      <c r="I14799"/>
      <c r="J14799"/>
      <c r="U14799" s="43"/>
      <c r="AE14799"/>
    </row>
    <row r="14800" spans="1:31">
      <c r="A14800">
        <v>35190</v>
      </c>
      <c r="B14800" t="s">
        <v>13047</v>
      </c>
      <c r="C14800" t="s">
        <v>33477</v>
      </c>
      <c r="D14800" t="s">
        <v>33476</v>
      </c>
      <c r="E14800"/>
      <c r="F14800"/>
      <c r="G14800"/>
      <c r="H14800"/>
      <c r="I14800"/>
      <c r="J14800"/>
      <c r="U14800" s="43"/>
      <c r="AE14800"/>
    </row>
    <row r="14801" spans="1:31">
      <c r="A14801">
        <v>35870</v>
      </c>
      <c r="B14801" t="s">
        <v>13048</v>
      </c>
      <c r="C14801" t="s">
        <v>33477</v>
      </c>
      <c r="D14801" t="e">
        <v>#N/A</v>
      </c>
      <c r="E14801"/>
      <c r="F14801"/>
      <c r="G14801"/>
      <c r="H14801"/>
      <c r="I14801"/>
      <c r="J14801"/>
      <c r="U14801" s="43"/>
      <c r="AE14801"/>
    </row>
    <row r="14802" spans="1:31">
      <c r="A14802">
        <v>35370</v>
      </c>
      <c r="B14802" t="s">
        <v>13049</v>
      </c>
      <c r="C14802" t="s">
        <v>33477</v>
      </c>
      <c r="D14802" t="s">
        <v>33476</v>
      </c>
      <c r="E14802"/>
      <c r="F14802"/>
      <c r="G14802"/>
      <c r="H14802"/>
      <c r="I14802"/>
      <c r="J14802"/>
      <c r="U14802" s="43"/>
      <c r="AE14802"/>
    </row>
    <row r="14803" spans="1:31">
      <c r="A14803">
        <v>35360</v>
      </c>
      <c r="B14803" t="s">
        <v>13050</v>
      </c>
      <c r="C14803" t="s">
        <v>33477</v>
      </c>
      <c r="D14803" t="s">
        <v>33476</v>
      </c>
      <c r="E14803"/>
      <c r="F14803"/>
      <c r="G14803"/>
      <c r="H14803"/>
      <c r="I14803"/>
      <c r="J14803"/>
      <c r="U14803" s="43"/>
      <c r="AE14803"/>
    </row>
    <row r="14804" spans="1:31">
      <c r="A14804">
        <v>35360</v>
      </c>
      <c r="B14804" t="s">
        <v>13050</v>
      </c>
      <c r="C14804" t="s">
        <v>33477</v>
      </c>
      <c r="D14804" t="s">
        <v>33476</v>
      </c>
      <c r="E14804"/>
      <c r="F14804"/>
      <c r="G14804"/>
      <c r="H14804"/>
      <c r="I14804"/>
      <c r="J14804"/>
      <c r="U14804" s="43"/>
      <c r="AE14804"/>
    </row>
    <row r="14805" spans="1:31">
      <c r="A14805">
        <v>35210</v>
      </c>
      <c r="B14805" t="s">
        <v>13051</v>
      </c>
      <c r="C14805" t="s">
        <v>33477</v>
      </c>
      <c r="D14805" t="s">
        <v>33476</v>
      </c>
      <c r="E14805"/>
      <c r="F14805"/>
      <c r="G14805"/>
      <c r="H14805"/>
      <c r="I14805"/>
      <c r="J14805"/>
      <c r="U14805" s="43"/>
      <c r="AE14805"/>
    </row>
    <row r="14806" spans="1:31">
      <c r="A14806">
        <v>35120</v>
      </c>
      <c r="B14806" t="s">
        <v>13052</v>
      </c>
      <c r="C14806" t="s">
        <v>33477</v>
      </c>
      <c r="D14806" t="s">
        <v>33476</v>
      </c>
      <c r="E14806"/>
      <c r="F14806"/>
      <c r="G14806"/>
      <c r="H14806"/>
      <c r="I14806"/>
      <c r="J14806"/>
      <c r="U14806" s="43"/>
      <c r="AE14806"/>
    </row>
    <row r="14807" spans="1:31">
      <c r="A14807">
        <v>35160</v>
      </c>
      <c r="B14807" t="s">
        <v>13053</v>
      </c>
      <c r="C14807" t="s">
        <v>33477</v>
      </c>
      <c r="D14807" t="s">
        <v>33476</v>
      </c>
      <c r="E14807"/>
      <c r="F14807"/>
      <c r="G14807"/>
      <c r="H14807"/>
      <c r="I14807"/>
      <c r="J14807"/>
      <c r="U14807" s="43"/>
      <c r="AE14807"/>
    </row>
    <row r="14808" spans="1:31">
      <c r="A14808">
        <v>35160</v>
      </c>
      <c r="B14808" t="s">
        <v>13054</v>
      </c>
      <c r="C14808" t="s">
        <v>33477</v>
      </c>
      <c r="D14808" t="s">
        <v>33476</v>
      </c>
      <c r="E14808"/>
      <c r="F14808"/>
      <c r="G14808"/>
      <c r="H14808"/>
      <c r="I14808"/>
      <c r="J14808"/>
      <c r="U14808" s="43"/>
      <c r="AE14808"/>
    </row>
    <row r="14809" spans="1:31">
      <c r="A14809">
        <v>35760</v>
      </c>
      <c r="B14809" t="s">
        <v>13055</v>
      </c>
      <c r="C14809" t="s">
        <v>33477</v>
      </c>
      <c r="D14809" t="e">
        <v>#N/A</v>
      </c>
      <c r="E14809"/>
      <c r="F14809"/>
      <c r="G14809"/>
      <c r="H14809"/>
      <c r="I14809"/>
      <c r="J14809"/>
      <c r="U14809" s="43"/>
      <c r="AE14809"/>
    </row>
    <row r="14810" spans="1:31">
      <c r="A14810">
        <v>35420</v>
      </c>
      <c r="B14810" t="s">
        <v>13056</v>
      </c>
      <c r="C14810" t="s">
        <v>33477</v>
      </c>
      <c r="D14810" t="s">
        <v>33476</v>
      </c>
      <c r="E14810"/>
      <c r="F14810"/>
      <c r="G14810"/>
      <c r="H14810"/>
      <c r="I14810"/>
      <c r="J14810"/>
      <c r="U14810" s="43"/>
      <c r="AE14810"/>
    </row>
    <row r="14811" spans="1:31">
      <c r="A14811">
        <v>35460</v>
      </c>
      <c r="B14811" t="s">
        <v>13057</v>
      </c>
      <c r="C14811" t="s">
        <v>33477</v>
      </c>
      <c r="D14811" t="s">
        <v>33476</v>
      </c>
      <c r="E14811"/>
      <c r="F14811"/>
      <c r="G14811"/>
      <c r="H14811"/>
      <c r="I14811"/>
      <c r="J14811"/>
      <c r="U14811" s="43"/>
      <c r="AE14811"/>
    </row>
    <row r="14812" spans="1:31">
      <c r="A14812">
        <v>35460</v>
      </c>
      <c r="B14812" t="s">
        <v>13057</v>
      </c>
      <c r="C14812" t="s">
        <v>33477</v>
      </c>
      <c r="D14812" t="s">
        <v>33476</v>
      </c>
      <c r="E14812"/>
      <c r="F14812"/>
      <c r="G14812"/>
      <c r="H14812"/>
      <c r="I14812"/>
      <c r="J14812"/>
      <c r="U14812" s="43"/>
      <c r="AE14812"/>
    </row>
    <row r="14813" spans="1:31">
      <c r="A14813">
        <v>35460</v>
      </c>
      <c r="B14813" t="s">
        <v>13057</v>
      </c>
      <c r="C14813" t="s">
        <v>33477</v>
      </c>
      <c r="D14813" t="s">
        <v>33476</v>
      </c>
      <c r="E14813"/>
      <c r="F14813"/>
      <c r="G14813"/>
      <c r="H14813"/>
      <c r="I14813"/>
      <c r="J14813"/>
      <c r="U14813" s="43"/>
      <c r="AE14813"/>
    </row>
    <row r="14814" spans="1:31">
      <c r="A14814">
        <v>35210</v>
      </c>
      <c r="B14814" t="s">
        <v>13058</v>
      </c>
      <c r="C14814" t="s">
        <v>33477</v>
      </c>
      <c r="D14814" t="s">
        <v>33476</v>
      </c>
      <c r="E14814"/>
      <c r="F14814"/>
      <c r="G14814"/>
      <c r="H14814"/>
      <c r="I14814"/>
      <c r="J14814"/>
      <c r="U14814" s="43"/>
      <c r="AE14814"/>
    </row>
    <row r="14815" spans="1:31">
      <c r="A14815">
        <v>35520</v>
      </c>
      <c r="B14815" t="s">
        <v>13059</v>
      </c>
      <c r="C14815" t="s">
        <v>33477</v>
      </c>
      <c r="D14815" t="s">
        <v>33476</v>
      </c>
      <c r="E14815"/>
      <c r="F14815"/>
      <c r="G14815"/>
      <c r="H14815"/>
      <c r="I14815"/>
      <c r="J14815"/>
      <c r="U14815" s="43"/>
      <c r="AE14815"/>
    </row>
    <row r="14816" spans="1:31">
      <c r="A14816">
        <v>35500</v>
      </c>
      <c r="B14816" t="s">
        <v>13060</v>
      </c>
      <c r="C14816" t="s">
        <v>33477</v>
      </c>
      <c r="D14816" t="s">
        <v>33476</v>
      </c>
      <c r="E14816"/>
      <c r="F14816"/>
      <c r="G14816"/>
      <c r="H14816"/>
      <c r="I14816"/>
      <c r="J14816"/>
      <c r="U14816" s="43"/>
      <c r="AE14816"/>
    </row>
    <row r="14817" spans="1:31">
      <c r="A14817">
        <v>35440</v>
      </c>
      <c r="B14817" t="s">
        <v>13061</v>
      </c>
      <c r="C14817" t="s">
        <v>33477</v>
      </c>
      <c r="D14817" t="s">
        <v>33476</v>
      </c>
      <c r="E14817"/>
      <c r="F14817"/>
      <c r="G14817"/>
      <c r="H14817"/>
      <c r="I14817"/>
      <c r="J14817"/>
      <c r="U14817" s="43"/>
      <c r="AE14817"/>
    </row>
    <row r="14818" spans="1:31">
      <c r="A14818">
        <v>35310</v>
      </c>
      <c r="B14818" t="s">
        <v>13062</v>
      </c>
      <c r="C14818" t="s">
        <v>33477</v>
      </c>
      <c r="D14818" t="s">
        <v>33476</v>
      </c>
      <c r="E14818"/>
      <c r="F14818"/>
      <c r="G14818"/>
      <c r="H14818"/>
      <c r="I14818"/>
      <c r="J14818"/>
      <c r="U14818" s="43"/>
      <c r="AE14818"/>
    </row>
    <row r="14819" spans="1:31">
      <c r="A14819">
        <v>35250</v>
      </c>
      <c r="B14819" t="s">
        <v>13063</v>
      </c>
      <c r="C14819" t="s">
        <v>33477</v>
      </c>
      <c r="D14819" t="s">
        <v>33476</v>
      </c>
      <c r="E14819"/>
      <c r="F14819"/>
      <c r="G14819"/>
      <c r="H14819"/>
      <c r="I14819"/>
      <c r="J14819"/>
      <c r="U14819" s="43"/>
      <c r="AE14819"/>
    </row>
    <row r="14820" spans="1:31">
      <c r="A14820">
        <v>35680</v>
      </c>
      <c r="B14820" t="s">
        <v>1116</v>
      </c>
      <c r="C14820" t="s">
        <v>33477</v>
      </c>
      <c r="D14820" t="s">
        <v>33476</v>
      </c>
      <c r="E14820"/>
      <c r="F14820"/>
      <c r="G14820"/>
      <c r="H14820"/>
      <c r="I14820"/>
      <c r="J14820"/>
      <c r="U14820" s="43"/>
      <c r="AE14820"/>
    </row>
    <row r="14821" spans="1:31">
      <c r="A14821">
        <v>35130</v>
      </c>
      <c r="B14821" t="s">
        <v>13064</v>
      </c>
      <c r="C14821" t="s">
        <v>33477</v>
      </c>
      <c r="D14821" t="s">
        <v>33476</v>
      </c>
      <c r="E14821"/>
      <c r="F14821"/>
      <c r="G14821"/>
      <c r="H14821"/>
      <c r="I14821"/>
      <c r="J14821"/>
      <c r="U14821" s="43"/>
      <c r="AE14821"/>
    </row>
    <row r="14822" spans="1:31">
      <c r="A14822">
        <v>35130</v>
      </c>
      <c r="B14822" t="s">
        <v>10040</v>
      </c>
      <c r="C14822" t="s">
        <v>33477</v>
      </c>
      <c r="D14822" t="s">
        <v>33476</v>
      </c>
      <c r="E14822"/>
      <c r="F14822"/>
      <c r="G14822"/>
      <c r="H14822"/>
      <c r="I14822"/>
      <c r="J14822"/>
      <c r="U14822" s="43"/>
      <c r="AE14822"/>
    </row>
    <row r="14823" spans="1:31">
      <c r="A14823">
        <v>35290</v>
      </c>
      <c r="B14823" t="s">
        <v>13065</v>
      </c>
      <c r="C14823" t="s">
        <v>33477</v>
      </c>
      <c r="D14823" t="s">
        <v>33476</v>
      </c>
      <c r="E14823"/>
      <c r="F14823"/>
      <c r="G14823"/>
      <c r="H14823"/>
      <c r="I14823"/>
      <c r="J14823"/>
      <c r="U14823" s="43"/>
      <c r="AE14823"/>
    </row>
    <row r="14824" spans="1:31">
      <c r="A14824">
        <v>35470</v>
      </c>
      <c r="B14824" t="s">
        <v>13066</v>
      </c>
      <c r="C14824" t="s">
        <v>33477</v>
      </c>
      <c r="D14824" t="s">
        <v>33482</v>
      </c>
      <c r="E14824"/>
      <c r="F14824"/>
      <c r="G14824"/>
      <c r="H14824"/>
      <c r="I14824"/>
      <c r="J14824"/>
      <c r="U14824" s="43"/>
      <c r="AE14824"/>
    </row>
    <row r="14825" spans="1:31">
      <c r="A14825">
        <v>35137</v>
      </c>
      <c r="B14825" t="s">
        <v>13067</v>
      </c>
      <c r="C14825" t="s">
        <v>33477</v>
      </c>
      <c r="D14825" t="s">
        <v>33476</v>
      </c>
      <c r="E14825"/>
      <c r="F14825"/>
      <c r="G14825"/>
      <c r="H14825"/>
      <c r="I14825"/>
      <c r="J14825"/>
      <c r="U14825" s="43"/>
      <c r="AE14825"/>
    </row>
    <row r="14826" spans="1:31">
      <c r="A14826">
        <v>35410</v>
      </c>
      <c r="B14826" t="s">
        <v>13068</v>
      </c>
      <c r="C14826" t="s">
        <v>33477</v>
      </c>
      <c r="D14826" t="s">
        <v>33476</v>
      </c>
      <c r="E14826"/>
      <c r="F14826"/>
      <c r="G14826"/>
      <c r="H14826"/>
      <c r="I14826"/>
      <c r="J14826"/>
      <c r="U14826" s="43"/>
      <c r="AE14826"/>
    </row>
    <row r="14827" spans="1:31">
      <c r="A14827">
        <v>35560</v>
      </c>
      <c r="B14827" t="s">
        <v>13069</v>
      </c>
      <c r="C14827" t="s">
        <v>33477</v>
      </c>
      <c r="D14827" t="s">
        <v>33476</v>
      </c>
      <c r="E14827"/>
      <c r="F14827"/>
      <c r="G14827"/>
      <c r="H14827"/>
      <c r="I14827"/>
      <c r="J14827"/>
      <c r="U14827" s="43"/>
      <c r="AE14827"/>
    </row>
    <row r="14828" spans="1:31">
      <c r="A14828">
        <v>35230</v>
      </c>
      <c r="B14828" t="s">
        <v>13070</v>
      </c>
      <c r="C14828" t="s">
        <v>33477</v>
      </c>
      <c r="D14828" t="s">
        <v>33476</v>
      </c>
      <c r="E14828"/>
      <c r="F14828"/>
      <c r="G14828"/>
      <c r="H14828"/>
      <c r="I14828"/>
      <c r="J14828"/>
      <c r="U14828" s="43"/>
      <c r="AE14828"/>
    </row>
    <row r="14829" spans="1:31">
      <c r="A14829">
        <v>35230</v>
      </c>
      <c r="B14829" t="s">
        <v>13070</v>
      </c>
      <c r="C14829" t="s">
        <v>33477</v>
      </c>
      <c r="D14829" t="s">
        <v>33476</v>
      </c>
      <c r="E14829"/>
      <c r="F14829"/>
      <c r="G14829"/>
      <c r="H14829"/>
      <c r="I14829"/>
      <c r="J14829"/>
      <c r="U14829" s="43"/>
      <c r="AE14829"/>
    </row>
    <row r="14830" spans="1:31">
      <c r="A14830">
        <v>35530</v>
      </c>
      <c r="B14830" t="s">
        <v>13071</v>
      </c>
      <c r="C14830" t="s">
        <v>33477</v>
      </c>
      <c r="D14830" t="s">
        <v>33476</v>
      </c>
      <c r="E14830"/>
      <c r="F14830"/>
      <c r="G14830"/>
      <c r="H14830"/>
      <c r="I14830"/>
      <c r="J14830"/>
      <c r="U14830" s="43"/>
      <c r="AE14830"/>
    </row>
    <row r="14831" spans="1:31">
      <c r="A14831">
        <v>35230</v>
      </c>
      <c r="B14831" t="s">
        <v>13072</v>
      </c>
      <c r="C14831" t="s">
        <v>33477</v>
      </c>
      <c r="D14831" t="s">
        <v>33476</v>
      </c>
      <c r="E14831"/>
      <c r="F14831"/>
      <c r="G14831"/>
      <c r="H14831"/>
      <c r="I14831"/>
      <c r="J14831"/>
      <c r="U14831" s="43"/>
      <c r="AE14831"/>
    </row>
    <row r="14832" spans="1:31">
      <c r="A14832">
        <v>35740</v>
      </c>
      <c r="B14832" t="s">
        <v>13073</v>
      </c>
      <c r="C14832" t="s">
        <v>33477</v>
      </c>
      <c r="D14832" t="s">
        <v>33476</v>
      </c>
      <c r="E14832"/>
      <c r="F14832"/>
      <c r="G14832"/>
      <c r="H14832"/>
      <c r="I14832"/>
      <c r="J14832"/>
      <c r="U14832" s="43"/>
      <c r="AE14832"/>
    </row>
    <row r="14833" spans="1:31">
      <c r="A14833">
        <v>35380</v>
      </c>
      <c r="B14833" t="s">
        <v>13074</v>
      </c>
      <c r="C14833" t="s">
        <v>33477</v>
      </c>
      <c r="D14833" t="s">
        <v>33476</v>
      </c>
      <c r="E14833"/>
      <c r="F14833"/>
      <c r="G14833"/>
      <c r="H14833"/>
      <c r="I14833"/>
      <c r="J14833"/>
      <c r="U14833" s="43"/>
      <c r="AE14833"/>
    </row>
    <row r="14834" spans="1:31">
      <c r="A14834">
        <v>35320</v>
      </c>
      <c r="B14834" t="s">
        <v>13075</v>
      </c>
      <c r="C14834" t="s">
        <v>33477</v>
      </c>
      <c r="D14834" t="s">
        <v>33482</v>
      </c>
      <c r="E14834"/>
      <c r="F14834"/>
      <c r="G14834"/>
      <c r="H14834"/>
      <c r="I14834"/>
      <c r="J14834"/>
      <c r="U14834" s="43"/>
      <c r="AE14834"/>
    </row>
    <row r="14835" spans="1:31">
      <c r="A14835">
        <v>35210</v>
      </c>
      <c r="B14835" t="s">
        <v>13076</v>
      </c>
      <c r="C14835" t="s">
        <v>33477</v>
      </c>
      <c r="D14835" t="s">
        <v>33476</v>
      </c>
      <c r="E14835"/>
      <c r="F14835"/>
      <c r="G14835"/>
      <c r="H14835"/>
      <c r="I14835"/>
      <c r="J14835"/>
      <c r="U14835" s="43"/>
      <c r="AE14835"/>
    </row>
    <row r="14836" spans="1:31">
      <c r="A14836">
        <v>35133</v>
      </c>
      <c r="B14836" t="s">
        <v>13077</v>
      </c>
      <c r="C14836" t="s">
        <v>33477</v>
      </c>
      <c r="D14836" t="s">
        <v>33476</v>
      </c>
      <c r="E14836"/>
      <c r="F14836"/>
      <c r="G14836"/>
      <c r="H14836"/>
      <c r="I14836"/>
      <c r="J14836"/>
      <c r="U14836" s="43"/>
      <c r="AE14836"/>
    </row>
    <row r="14837" spans="1:31">
      <c r="A14837">
        <v>35850</v>
      </c>
      <c r="B14837" t="s">
        <v>13078</v>
      </c>
      <c r="C14837" t="s">
        <v>33477</v>
      </c>
      <c r="D14837" t="s">
        <v>33476</v>
      </c>
      <c r="E14837"/>
      <c r="F14837"/>
      <c r="G14837"/>
      <c r="H14837"/>
      <c r="I14837"/>
      <c r="J14837"/>
      <c r="U14837" s="43"/>
      <c r="AE14837"/>
    </row>
    <row r="14838" spans="1:31">
      <c r="A14838">
        <v>35370</v>
      </c>
      <c r="B14838" t="s">
        <v>13079</v>
      </c>
      <c r="C14838" t="s">
        <v>33477</v>
      </c>
      <c r="D14838" t="s">
        <v>33476</v>
      </c>
      <c r="E14838"/>
      <c r="F14838"/>
      <c r="G14838"/>
      <c r="H14838"/>
      <c r="I14838"/>
      <c r="J14838"/>
      <c r="U14838" s="43"/>
      <c r="AE14838"/>
    </row>
    <row r="14839" spans="1:31">
      <c r="A14839">
        <v>35320</v>
      </c>
      <c r="B14839" t="s">
        <v>13080</v>
      </c>
      <c r="C14839" t="s">
        <v>33477</v>
      </c>
      <c r="D14839" t="s">
        <v>33482</v>
      </c>
      <c r="E14839"/>
      <c r="F14839"/>
      <c r="G14839"/>
      <c r="H14839"/>
      <c r="I14839"/>
      <c r="J14839"/>
      <c r="U14839" s="43"/>
      <c r="AE14839"/>
    </row>
    <row r="14840" spans="1:31">
      <c r="A14840">
        <v>35550</v>
      </c>
      <c r="B14840" t="s">
        <v>13081</v>
      </c>
      <c r="C14840" t="s">
        <v>33477</v>
      </c>
      <c r="D14840" t="s">
        <v>33476</v>
      </c>
      <c r="E14840"/>
      <c r="F14840"/>
      <c r="G14840"/>
      <c r="H14840"/>
      <c r="I14840"/>
      <c r="J14840"/>
      <c r="U14840" s="43"/>
      <c r="AE14840"/>
    </row>
    <row r="14841" spans="1:31">
      <c r="A14841">
        <v>35150</v>
      </c>
      <c r="B14841" t="s">
        <v>13082</v>
      </c>
      <c r="C14841" t="s">
        <v>33477</v>
      </c>
      <c r="D14841" t="s">
        <v>33476</v>
      </c>
      <c r="E14841"/>
      <c r="F14841"/>
      <c r="G14841"/>
      <c r="H14841"/>
      <c r="I14841"/>
      <c r="J14841"/>
      <c r="U14841" s="43"/>
      <c r="AE14841"/>
    </row>
    <row r="14842" spans="1:31">
      <c r="A14842">
        <v>35680</v>
      </c>
      <c r="B14842" t="s">
        <v>13082</v>
      </c>
      <c r="C14842" t="s">
        <v>33477</v>
      </c>
      <c r="D14842" t="s">
        <v>33476</v>
      </c>
      <c r="E14842"/>
      <c r="F14842"/>
      <c r="G14842"/>
      <c r="H14842"/>
      <c r="I14842"/>
      <c r="J14842"/>
      <c r="U14842" s="43"/>
      <c r="AE14842"/>
    </row>
    <row r="14843" spans="1:31">
      <c r="A14843">
        <v>35470</v>
      </c>
      <c r="B14843" t="s">
        <v>13083</v>
      </c>
      <c r="C14843" t="s">
        <v>33477</v>
      </c>
      <c r="D14843" t="s">
        <v>33482</v>
      </c>
      <c r="E14843"/>
      <c r="F14843"/>
      <c r="G14843"/>
      <c r="H14843"/>
      <c r="I14843"/>
      <c r="J14843"/>
      <c r="U14843" s="43"/>
      <c r="AE14843"/>
    </row>
    <row r="14844" spans="1:31">
      <c r="A14844">
        <v>35470</v>
      </c>
      <c r="B14844" t="s">
        <v>13083</v>
      </c>
      <c r="C14844" t="s">
        <v>33477</v>
      </c>
      <c r="D14844" t="s">
        <v>33482</v>
      </c>
      <c r="E14844"/>
      <c r="F14844"/>
      <c r="G14844"/>
      <c r="H14844"/>
      <c r="I14844"/>
      <c r="J14844"/>
      <c r="U14844" s="43"/>
      <c r="AE14844"/>
    </row>
    <row r="14845" spans="1:31">
      <c r="A14845">
        <v>35610</v>
      </c>
      <c r="B14845" t="s">
        <v>13084</v>
      </c>
      <c r="C14845" t="s">
        <v>33477</v>
      </c>
      <c r="D14845" t="s">
        <v>33476</v>
      </c>
      <c r="E14845"/>
      <c r="F14845"/>
      <c r="G14845"/>
      <c r="H14845"/>
      <c r="I14845"/>
      <c r="J14845"/>
      <c r="U14845" s="43"/>
      <c r="AE14845"/>
    </row>
    <row r="14846" spans="1:31">
      <c r="A14846">
        <v>35380</v>
      </c>
      <c r="B14846" t="s">
        <v>13085</v>
      </c>
      <c r="C14846" t="s">
        <v>33477</v>
      </c>
      <c r="D14846" t="s">
        <v>33476</v>
      </c>
      <c r="E14846"/>
      <c r="F14846"/>
      <c r="G14846"/>
      <c r="H14846"/>
      <c r="I14846"/>
      <c r="J14846"/>
      <c r="U14846" s="43"/>
      <c r="AE14846"/>
    </row>
    <row r="14847" spans="1:31">
      <c r="A14847">
        <v>35540</v>
      </c>
      <c r="B14847" t="s">
        <v>13086</v>
      </c>
      <c r="C14847" t="s">
        <v>33477</v>
      </c>
      <c r="D14847" t="s">
        <v>33476</v>
      </c>
      <c r="E14847"/>
      <c r="F14847"/>
      <c r="G14847"/>
      <c r="H14847"/>
      <c r="I14847"/>
      <c r="J14847"/>
      <c r="U14847" s="43"/>
      <c r="AE14847"/>
    </row>
    <row r="14848" spans="1:31">
      <c r="A14848">
        <v>35720</v>
      </c>
      <c r="B14848" t="s">
        <v>13087</v>
      </c>
      <c r="C14848" t="s">
        <v>33477</v>
      </c>
      <c r="D14848" t="s">
        <v>33476</v>
      </c>
      <c r="E14848"/>
      <c r="F14848"/>
      <c r="G14848"/>
      <c r="H14848"/>
      <c r="I14848"/>
      <c r="J14848"/>
      <c r="U14848" s="43"/>
      <c r="AE14848"/>
    </row>
    <row r="14849" spans="1:31">
      <c r="A14849">
        <v>35720</v>
      </c>
      <c r="B14849" t="s">
        <v>13088</v>
      </c>
      <c r="C14849" t="s">
        <v>33477</v>
      </c>
      <c r="D14849" t="s">
        <v>33476</v>
      </c>
      <c r="E14849"/>
      <c r="F14849"/>
      <c r="G14849"/>
      <c r="H14849"/>
      <c r="I14849"/>
      <c r="J14849"/>
      <c r="U14849" s="43"/>
      <c r="AE14849"/>
    </row>
    <row r="14850" spans="1:31">
      <c r="A14850">
        <v>35137</v>
      </c>
      <c r="B14850" t="s">
        <v>13089</v>
      </c>
      <c r="C14850" t="s">
        <v>33477</v>
      </c>
      <c r="D14850" t="s">
        <v>33476</v>
      </c>
      <c r="E14850"/>
      <c r="F14850"/>
      <c r="G14850"/>
      <c r="H14850"/>
      <c r="I14850"/>
      <c r="J14850"/>
      <c r="U14850" s="43"/>
      <c r="AE14850"/>
    </row>
    <row r="14851" spans="1:31">
      <c r="A14851">
        <v>35730</v>
      </c>
      <c r="B14851" t="s">
        <v>13090</v>
      </c>
      <c r="C14851" t="s">
        <v>33477</v>
      </c>
      <c r="D14851" t="e">
        <v>#N/A</v>
      </c>
      <c r="E14851"/>
      <c r="F14851"/>
      <c r="G14851"/>
      <c r="H14851"/>
      <c r="I14851"/>
      <c r="J14851"/>
      <c r="U14851" s="43"/>
      <c r="AE14851"/>
    </row>
    <row r="14852" spans="1:31">
      <c r="A14852">
        <v>35500</v>
      </c>
      <c r="B14852" t="s">
        <v>13091</v>
      </c>
      <c r="C14852" t="s">
        <v>33477</v>
      </c>
      <c r="D14852" t="s">
        <v>33476</v>
      </c>
      <c r="E14852"/>
      <c r="F14852"/>
      <c r="G14852"/>
      <c r="H14852"/>
      <c r="I14852"/>
      <c r="J14852"/>
      <c r="U14852" s="43"/>
      <c r="AE14852"/>
    </row>
    <row r="14853" spans="1:31">
      <c r="A14853">
        <v>35420</v>
      </c>
      <c r="B14853" t="s">
        <v>13092</v>
      </c>
      <c r="C14853" t="s">
        <v>33477</v>
      </c>
      <c r="D14853" t="s">
        <v>33476</v>
      </c>
      <c r="E14853"/>
      <c r="F14853"/>
      <c r="G14853"/>
      <c r="H14853"/>
      <c r="I14853"/>
      <c r="J14853"/>
      <c r="U14853" s="43"/>
      <c r="AE14853"/>
    </row>
    <row r="14854" spans="1:31">
      <c r="A14854">
        <v>35320</v>
      </c>
      <c r="B14854" t="s">
        <v>13093</v>
      </c>
      <c r="C14854" t="s">
        <v>33477</v>
      </c>
      <c r="D14854" t="s">
        <v>33482</v>
      </c>
      <c r="E14854"/>
      <c r="F14854"/>
      <c r="G14854"/>
      <c r="H14854"/>
      <c r="I14854"/>
      <c r="J14854"/>
      <c r="U14854" s="43"/>
      <c r="AE14854"/>
    </row>
    <row r="14855" spans="1:31">
      <c r="A14855">
        <v>35210</v>
      </c>
      <c r="B14855" t="s">
        <v>13094</v>
      </c>
      <c r="C14855" t="s">
        <v>33477</v>
      </c>
      <c r="D14855" t="s">
        <v>33476</v>
      </c>
      <c r="E14855"/>
      <c r="F14855"/>
      <c r="G14855"/>
      <c r="H14855"/>
      <c r="I14855"/>
      <c r="J14855"/>
      <c r="U14855" s="43"/>
      <c r="AE14855"/>
    </row>
    <row r="14856" spans="1:31">
      <c r="A14856">
        <v>35190</v>
      </c>
      <c r="B14856" t="s">
        <v>13095</v>
      </c>
      <c r="C14856" t="s">
        <v>33477</v>
      </c>
      <c r="D14856" t="s">
        <v>33476</v>
      </c>
      <c r="E14856"/>
      <c r="F14856"/>
      <c r="G14856"/>
      <c r="H14856"/>
      <c r="I14856"/>
      <c r="J14856"/>
      <c r="U14856" s="43"/>
      <c r="AE14856"/>
    </row>
    <row r="14857" spans="1:31">
      <c r="A14857">
        <v>35290</v>
      </c>
      <c r="B14857" t="s">
        <v>13096</v>
      </c>
      <c r="C14857" t="s">
        <v>33477</v>
      </c>
      <c r="D14857" t="s">
        <v>33476</v>
      </c>
      <c r="E14857"/>
      <c r="F14857"/>
      <c r="G14857"/>
      <c r="H14857"/>
      <c r="I14857"/>
      <c r="J14857"/>
      <c r="U14857" s="43"/>
      <c r="AE14857"/>
    </row>
    <row r="14858" spans="1:31">
      <c r="A14858">
        <v>35130</v>
      </c>
      <c r="B14858" t="s">
        <v>13097</v>
      </c>
      <c r="C14858" t="s">
        <v>33477</v>
      </c>
      <c r="D14858" t="s">
        <v>33476</v>
      </c>
      <c r="E14858"/>
      <c r="F14858"/>
      <c r="G14858"/>
      <c r="H14858"/>
      <c r="I14858"/>
      <c r="J14858"/>
      <c r="U14858" s="43"/>
      <c r="AE14858"/>
    </row>
    <row r="14859" spans="1:31">
      <c r="A14859">
        <v>35600</v>
      </c>
      <c r="B14859" t="s">
        <v>13098</v>
      </c>
      <c r="C14859" t="s">
        <v>33477</v>
      </c>
      <c r="D14859" t="s">
        <v>33476</v>
      </c>
      <c r="E14859"/>
      <c r="F14859"/>
      <c r="G14859"/>
      <c r="H14859"/>
      <c r="I14859"/>
      <c r="J14859"/>
      <c r="U14859" s="43"/>
      <c r="AE14859"/>
    </row>
    <row r="14860" spans="1:31">
      <c r="A14860">
        <v>35660</v>
      </c>
      <c r="B14860" t="s">
        <v>13099</v>
      </c>
      <c r="C14860" t="s">
        <v>33477</v>
      </c>
      <c r="D14860" t="s">
        <v>33476</v>
      </c>
      <c r="E14860"/>
      <c r="F14860"/>
      <c r="G14860"/>
      <c r="H14860"/>
      <c r="I14860"/>
      <c r="J14860"/>
      <c r="U14860" s="43"/>
      <c r="AE14860"/>
    </row>
    <row r="14861" spans="1:31">
      <c r="A14861">
        <v>35000</v>
      </c>
      <c r="B14861" t="s">
        <v>13100</v>
      </c>
      <c r="C14861" t="s">
        <v>33477</v>
      </c>
      <c r="D14861" t="s">
        <v>33476</v>
      </c>
      <c r="E14861"/>
      <c r="F14861"/>
      <c r="G14861"/>
      <c r="H14861"/>
      <c r="I14861"/>
      <c r="J14861"/>
      <c r="U14861" s="43"/>
      <c r="AE14861"/>
    </row>
    <row r="14862" spans="1:31">
      <c r="A14862">
        <v>35200</v>
      </c>
      <c r="B14862" t="s">
        <v>13100</v>
      </c>
      <c r="C14862" t="s">
        <v>33477</v>
      </c>
      <c r="D14862" t="e">
        <v>#N/A</v>
      </c>
      <c r="E14862"/>
      <c r="F14862"/>
      <c r="G14862"/>
      <c r="H14862"/>
      <c r="I14862"/>
      <c r="J14862"/>
      <c r="U14862" s="43"/>
      <c r="AE14862"/>
    </row>
    <row r="14863" spans="1:31">
      <c r="A14863">
        <v>35700</v>
      </c>
      <c r="B14863" t="s">
        <v>13100</v>
      </c>
      <c r="C14863" t="s">
        <v>33477</v>
      </c>
      <c r="D14863" t="e">
        <v>#N/A</v>
      </c>
      <c r="E14863"/>
      <c r="F14863"/>
      <c r="G14863"/>
      <c r="H14863"/>
      <c r="I14863"/>
      <c r="J14863"/>
      <c r="U14863" s="43"/>
      <c r="AE14863"/>
    </row>
    <row r="14864" spans="1:31">
      <c r="A14864">
        <v>35240</v>
      </c>
      <c r="B14864" t="s">
        <v>13101</v>
      </c>
      <c r="C14864" t="s">
        <v>33477</v>
      </c>
      <c r="D14864" t="s">
        <v>33476</v>
      </c>
      <c r="E14864"/>
      <c r="F14864"/>
      <c r="G14864"/>
      <c r="H14864"/>
      <c r="I14864"/>
      <c r="J14864"/>
      <c r="U14864" s="43"/>
      <c r="AE14864"/>
    </row>
    <row r="14865" spans="1:31">
      <c r="A14865">
        <v>35650</v>
      </c>
      <c r="B14865" t="s">
        <v>13102</v>
      </c>
      <c r="C14865" t="s">
        <v>33477</v>
      </c>
      <c r="D14865" t="e">
        <v>#N/A</v>
      </c>
      <c r="E14865"/>
      <c r="F14865"/>
      <c r="G14865"/>
      <c r="H14865"/>
      <c r="I14865"/>
      <c r="J14865"/>
      <c r="U14865" s="43"/>
      <c r="AE14865"/>
    </row>
    <row r="14866" spans="1:31">
      <c r="A14866">
        <v>35650</v>
      </c>
      <c r="B14866" t="s">
        <v>13102</v>
      </c>
      <c r="C14866" t="s">
        <v>33477</v>
      </c>
      <c r="D14866" t="e">
        <v>#N/A</v>
      </c>
      <c r="E14866"/>
      <c r="F14866"/>
      <c r="G14866"/>
      <c r="H14866"/>
      <c r="I14866"/>
      <c r="J14866"/>
      <c r="U14866" s="43"/>
      <c r="AE14866"/>
    </row>
    <row r="14867" spans="1:31">
      <c r="A14867">
        <v>35780</v>
      </c>
      <c r="B14867" t="s">
        <v>13103</v>
      </c>
      <c r="C14867" t="s">
        <v>33477</v>
      </c>
      <c r="D14867" t="e">
        <v>#N/A</v>
      </c>
      <c r="E14867"/>
      <c r="F14867"/>
      <c r="G14867"/>
      <c r="H14867"/>
      <c r="I14867"/>
      <c r="J14867"/>
      <c r="U14867" s="43"/>
      <c r="AE14867"/>
    </row>
    <row r="14868" spans="1:31">
      <c r="A14868">
        <v>35560</v>
      </c>
      <c r="B14868" t="s">
        <v>13104</v>
      </c>
      <c r="C14868" t="s">
        <v>33477</v>
      </c>
      <c r="D14868" t="s">
        <v>33476</v>
      </c>
      <c r="E14868"/>
      <c r="F14868"/>
      <c r="G14868"/>
      <c r="H14868"/>
      <c r="I14868"/>
      <c r="J14868"/>
      <c r="U14868" s="43"/>
      <c r="AE14868"/>
    </row>
    <row r="14869" spans="1:31">
      <c r="A14869">
        <v>35133</v>
      </c>
      <c r="B14869" t="s">
        <v>12416</v>
      </c>
      <c r="C14869" t="s">
        <v>33477</v>
      </c>
      <c r="D14869" t="s">
        <v>33476</v>
      </c>
      <c r="E14869"/>
      <c r="F14869"/>
      <c r="G14869"/>
      <c r="H14869"/>
      <c r="I14869"/>
      <c r="J14869"/>
      <c r="U14869" s="43"/>
      <c r="AE14869"/>
    </row>
    <row r="14870" spans="1:31">
      <c r="A14870">
        <v>35490</v>
      </c>
      <c r="B14870" t="s">
        <v>13105</v>
      </c>
      <c r="C14870" t="s">
        <v>33477</v>
      </c>
      <c r="D14870" t="s">
        <v>33476</v>
      </c>
      <c r="E14870"/>
      <c r="F14870"/>
      <c r="G14870"/>
      <c r="H14870"/>
      <c r="I14870"/>
      <c r="J14870"/>
      <c r="U14870" s="43"/>
      <c r="AE14870"/>
    </row>
    <row r="14871" spans="1:31">
      <c r="A14871">
        <v>35850</v>
      </c>
      <c r="B14871" t="s">
        <v>13106</v>
      </c>
      <c r="C14871" t="s">
        <v>33477</v>
      </c>
      <c r="D14871" t="s">
        <v>33476</v>
      </c>
      <c r="E14871"/>
      <c r="F14871"/>
      <c r="G14871"/>
      <c r="H14871"/>
      <c r="I14871"/>
      <c r="J14871"/>
      <c r="U14871" s="43"/>
      <c r="AE14871"/>
    </row>
    <row r="14872" spans="1:31">
      <c r="A14872">
        <v>35120</v>
      </c>
      <c r="B14872" t="s">
        <v>13107</v>
      </c>
      <c r="C14872" t="s">
        <v>33477</v>
      </c>
      <c r="D14872" t="s">
        <v>33476</v>
      </c>
      <c r="E14872"/>
      <c r="F14872"/>
      <c r="G14872"/>
      <c r="H14872"/>
      <c r="I14872"/>
      <c r="J14872"/>
      <c r="U14872" s="43"/>
      <c r="AE14872"/>
    </row>
    <row r="14873" spans="1:31">
      <c r="A14873">
        <v>35610</v>
      </c>
      <c r="B14873" t="s">
        <v>13108</v>
      </c>
      <c r="C14873" t="s">
        <v>33477</v>
      </c>
      <c r="D14873" t="s">
        <v>33476</v>
      </c>
      <c r="E14873"/>
      <c r="F14873"/>
      <c r="G14873"/>
      <c r="H14873"/>
      <c r="I14873"/>
      <c r="J14873"/>
      <c r="U14873" s="43"/>
      <c r="AE14873"/>
    </row>
    <row r="14874" spans="1:31">
      <c r="A14874">
        <v>35610</v>
      </c>
      <c r="B14874" t="s">
        <v>13109</v>
      </c>
      <c r="C14874" t="s">
        <v>33477</v>
      </c>
      <c r="D14874" t="s">
        <v>33476</v>
      </c>
      <c r="E14874"/>
      <c r="F14874"/>
      <c r="G14874"/>
      <c r="H14874"/>
      <c r="I14874"/>
      <c r="J14874"/>
      <c r="U14874" s="43"/>
      <c r="AE14874"/>
    </row>
    <row r="14875" spans="1:31">
      <c r="A14875">
        <v>35390</v>
      </c>
      <c r="B14875" t="s">
        <v>13110</v>
      </c>
      <c r="C14875" t="s">
        <v>33477</v>
      </c>
      <c r="D14875" t="s">
        <v>33476</v>
      </c>
      <c r="E14875"/>
      <c r="F14875"/>
      <c r="G14875"/>
      <c r="H14875"/>
      <c r="I14875"/>
      <c r="J14875"/>
      <c r="U14875" s="43"/>
      <c r="AE14875"/>
    </row>
    <row r="14876" spans="1:31">
      <c r="A14876">
        <v>35230</v>
      </c>
      <c r="B14876" t="s">
        <v>13111</v>
      </c>
      <c r="C14876" t="s">
        <v>33477</v>
      </c>
      <c r="D14876" t="s">
        <v>33476</v>
      </c>
      <c r="E14876"/>
      <c r="F14876"/>
      <c r="G14876"/>
      <c r="H14876"/>
      <c r="I14876"/>
      <c r="J14876"/>
      <c r="U14876" s="43"/>
      <c r="AE14876"/>
    </row>
    <row r="14877" spans="1:31">
      <c r="A14877">
        <v>35250</v>
      </c>
      <c r="B14877" t="s">
        <v>13112</v>
      </c>
      <c r="C14877" t="s">
        <v>33477</v>
      </c>
      <c r="D14877" t="s">
        <v>33476</v>
      </c>
      <c r="E14877"/>
      <c r="F14877"/>
      <c r="G14877"/>
      <c r="H14877"/>
      <c r="I14877"/>
      <c r="J14877"/>
      <c r="U14877" s="43"/>
      <c r="AE14877"/>
    </row>
    <row r="14878" spans="1:31">
      <c r="A14878">
        <v>35500</v>
      </c>
      <c r="B14878" t="s">
        <v>13113</v>
      </c>
      <c r="C14878" t="s">
        <v>33477</v>
      </c>
      <c r="D14878" t="s">
        <v>33476</v>
      </c>
      <c r="E14878"/>
      <c r="F14878"/>
      <c r="G14878"/>
      <c r="H14878"/>
      <c r="I14878"/>
      <c r="J14878"/>
      <c r="U14878" s="43"/>
      <c r="AE14878"/>
    </row>
    <row r="14879" spans="1:31">
      <c r="A14879">
        <v>35140</v>
      </c>
      <c r="B14879" t="s">
        <v>13114</v>
      </c>
      <c r="C14879" t="s">
        <v>33477</v>
      </c>
      <c r="D14879" t="s">
        <v>33476</v>
      </c>
      <c r="E14879"/>
      <c r="F14879"/>
      <c r="G14879"/>
      <c r="H14879"/>
      <c r="I14879"/>
      <c r="J14879"/>
      <c r="U14879" s="43"/>
      <c r="AE14879"/>
    </row>
    <row r="14880" spans="1:31">
      <c r="A14880">
        <v>35114</v>
      </c>
      <c r="B14880" t="s">
        <v>13115</v>
      </c>
      <c r="C14880" t="s">
        <v>33477</v>
      </c>
      <c r="D14880" t="e">
        <v>#N/A</v>
      </c>
      <c r="E14880"/>
      <c r="F14880"/>
      <c r="G14880"/>
      <c r="H14880"/>
      <c r="I14880"/>
      <c r="J14880"/>
      <c r="U14880" s="43"/>
      <c r="AE14880"/>
    </row>
    <row r="14881" spans="1:31">
      <c r="A14881">
        <v>35800</v>
      </c>
      <c r="B14881" t="s">
        <v>13116</v>
      </c>
      <c r="C14881" t="s">
        <v>33477</v>
      </c>
      <c r="D14881" t="e">
        <v>#N/A</v>
      </c>
      <c r="E14881"/>
      <c r="F14881"/>
      <c r="G14881"/>
      <c r="H14881"/>
      <c r="I14881"/>
      <c r="J14881"/>
      <c r="U14881" s="43"/>
      <c r="AE14881"/>
    </row>
    <row r="14882" spans="1:31">
      <c r="A14882">
        <v>35460</v>
      </c>
      <c r="B14882" t="s">
        <v>13117</v>
      </c>
      <c r="C14882" t="s">
        <v>33477</v>
      </c>
      <c r="D14882" t="s">
        <v>33476</v>
      </c>
      <c r="E14882"/>
      <c r="F14882"/>
      <c r="G14882"/>
      <c r="H14882"/>
      <c r="I14882"/>
      <c r="J14882"/>
      <c r="U14882" s="43"/>
      <c r="AE14882"/>
    </row>
    <row r="14883" spans="1:31">
      <c r="A14883">
        <v>35460</v>
      </c>
      <c r="B14883" t="s">
        <v>13117</v>
      </c>
      <c r="C14883" t="s">
        <v>33477</v>
      </c>
      <c r="D14883" t="s">
        <v>33476</v>
      </c>
      <c r="E14883"/>
      <c r="F14883"/>
      <c r="G14883"/>
      <c r="H14883"/>
      <c r="I14883"/>
      <c r="J14883"/>
      <c r="U14883" s="43"/>
      <c r="AE14883"/>
    </row>
    <row r="14884" spans="1:31">
      <c r="A14884">
        <v>35630</v>
      </c>
      <c r="B14884" t="s">
        <v>13118</v>
      </c>
      <c r="C14884" t="s">
        <v>33477</v>
      </c>
      <c r="D14884" t="s">
        <v>33476</v>
      </c>
      <c r="E14884"/>
      <c r="F14884"/>
      <c r="G14884"/>
      <c r="H14884"/>
      <c r="I14884"/>
      <c r="J14884"/>
      <c r="U14884" s="43"/>
      <c r="AE14884"/>
    </row>
    <row r="14885" spans="1:31">
      <c r="A14885">
        <v>35120</v>
      </c>
      <c r="B14885" t="s">
        <v>13119</v>
      </c>
      <c r="C14885" t="s">
        <v>33477</v>
      </c>
      <c r="D14885" t="s">
        <v>33476</v>
      </c>
      <c r="E14885"/>
      <c r="F14885"/>
      <c r="G14885"/>
      <c r="H14885"/>
      <c r="I14885"/>
      <c r="J14885"/>
      <c r="U14885" s="43"/>
      <c r="AE14885"/>
    </row>
    <row r="14886" spans="1:31">
      <c r="A14886">
        <v>35210</v>
      </c>
      <c r="B14886" t="s">
        <v>13120</v>
      </c>
      <c r="C14886" t="s">
        <v>33477</v>
      </c>
      <c r="D14886" t="s">
        <v>33476</v>
      </c>
      <c r="E14886"/>
      <c r="F14886"/>
      <c r="G14886"/>
      <c r="H14886"/>
      <c r="I14886"/>
      <c r="J14886"/>
      <c r="U14886" s="43"/>
      <c r="AE14886"/>
    </row>
    <row r="14887" spans="1:31">
      <c r="A14887">
        <v>35140</v>
      </c>
      <c r="B14887" t="s">
        <v>13121</v>
      </c>
      <c r="C14887" t="s">
        <v>33477</v>
      </c>
      <c r="D14887" t="s">
        <v>33476</v>
      </c>
      <c r="E14887"/>
      <c r="F14887"/>
      <c r="G14887"/>
      <c r="H14887"/>
      <c r="I14887"/>
      <c r="J14887"/>
      <c r="U14887" s="43"/>
      <c r="AE14887"/>
    </row>
    <row r="14888" spans="1:31">
      <c r="A14888">
        <v>35134</v>
      </c>
      <c r="B14888" t="s">
        <v>2031</v>
      </c>
      <c r="C14888" t="s">
        <v>33477</v>
      </c>
      <c r="D14888" t="s">
        <v>33476</v>
      </c>
      <c r="E14888"/>
      <c r="F14888"/>
      <c r="G14888"/>
      <c r="H14888"/>
      <c r="I14888"/>
      <c r="J14888"/>
      <c r="U14888" s="43"/>
      <c r="AE14888"/>
    </row>
    <row r="14889" spans="1:31">
      <c r="A14889">
        <v>35350</v>
      </c>
      <c r="B14889" t="s">
        <v>13122</v>
      </c>
      <c r="C14889" t="s">
        <v>33477</v>
      </c>
      <c r="D14889" t="s">
        <v>33476</v>
      </c>
      <c r="E14889"/>
      <c r="F14889"/>
      <c r="G14889"/>
      <c r="H14889"/>
      <c r="I14889"/>
      <c r="J14889"/>
      <c r="U14889" s="43"/>
      <c r="AE14889"/>
    </row>
    <row r="14890" spans="1:31">
      <c r="A14890">
        <v>35220</v>
      </c>
      <c r="B14890" t="s">
        <v>7130</v>
      </c>
      <c r="C14890" t="s">
        <v>33477</v>
      </c>
      <c r="D14890" t="s">
        <v>33476</v>
      </c>
      <c r="E14890"/>
      <c r="F14890"/>
      <c r="G14890"/>
      <c r="H14890"/>
      <c r="I14890"/>
      <c r="J14890"/>
      <c r="U14890" s="43"/>
      <c r="AE14890"/>
    </row>
    <row r="14891" spans="1:31">
      <c r="A14891">
        <v>35190</v>
      </c>
      <c r="B14891" t="s">
        <v>13123</v>
      </c>
      <c r="C14891" t="s">
        <v>33477</v>
      </c>
      <c r="D14891" t="s">
        <v>33476</v>
      </c>
      <c r="E14891"/>
      <c r="F14891"/>
      <c r="G14891"/>
      <c r="H14891"/>
      <c r="I14891"/>
      <c r="J14891"/>
      <c r="U14891" s="43"/>
      <c r="AE14891"/>
    </row>
    <row r="14892" spans="1:31">
      <c r="A14892">
        <v>35230</v>
      </c>
      <c r="B14892" t="s">
        <v>13124</v>
      </c>
      <c r="C14892" t="s">
        <v>33477</v>
      </c>
      <c r="D14892" t="s">
        <v>33476</v>
      </c>
      <c r="E14892"/>
      <c r="F14892"/>
      <c r="G14892"/>
      <c r="H14892"/>
      <c r="I14892"/>
      <c r="J14892"/>
      <c r="U14892" s="43"/>
      <c r="AE14892"/>
    </row>
    <row r="14893" spans="1:31">
      <c r="A14893">
        <v>35550</v>
      </c>
      <c r="B14893" t="s">
        <v>13125</v>
      </c>
      <c r="C14893" t="s">
        <v>33477</v>
      </c>
      <c r="D14893" t="s">
        <v>33476</v>
      </c>
      <c r="E14893"/>
      <c r="F14893"/>
      <c r="G14893"/>
      <c r="H14893"/>
      <c r="I14893"/>
      <c r="J14893"/>
      <c r="U14893" s="43"/>
      <c r="AE14893"/>
    </row>
    <row r="14894" spans="1:31">
      <c r="A14894">
        <v>35610</v>
      </c>
      <c r="B14894" t="s">
        <v>13126</v>
      </c>
      <c r="C14894" t="s">
        <v>33477</v>
      </c>
      <c r="D14894" t="s">
        <v>33476</v>
      </c>
      <c r="E14894"/>
      <c r="F14894"/>
      <c r="G14894"/>
      <c r="H14894"/>
      <c r="I14894"/>
      <c r="J14894"/>
      <c r="U14894" s="43"/>
      <c r="AE14894"/>
    </row>
    <row r="14895" spans="1:31">
      <c r="A14895">
        <v>35420</v>
      </c>
      <c r="B14895" t="s">
        <v>13127</v>
      </c>
      <c r="C14895" t="s">
        <v>33477</v>
      </c>
      <c r="D14895" t="s">
        <v>33476</v>
      </c>
      <c r="E14895"/>
      <c r="F14895"/>
      <c r="G14895"/>
      <c r="H14895"/>
      <c r="I14895"/>
      <c r="J14895"/>
      <c r="U14895" s="43"/>
      <c r="AE14895"/>
    </row>
    <row r="14896" spans="1:31">
      <c r="A14896">
        <v>35370</v>
      </c>
      <c r="B14896" t="s">
        <v>13128</v>
      </c>
      <c r="C14896" t="s">
        <v>33477</v>
      </c>
      <c r="D14896" t="s">
        <v>33476</v>
      </c>
      <c r="E14896"/>
      <c r="F14896"/>
      <c r="G14896"/>
      <c r="H14896"/>
      <c r="I14896"/>
      <c r="J14896"/>
      <c r="U14896" s="43"/>
      <c r="AE14896"/>
    </row>
    <row r="14897" spans="1:31">
      <c r="A14897">
        <v>35133</v>
      </c>
      <c r="B14897" t="s">
        <v>13129</v>
      </c>
      <c r="C14897" t="s">
        <v>33477</v>
      </c>
      <c r="D14897" t="s">
        <v>33476</v>
      </c>
      <c r="E14897"/>
      <c r="F14897"/>
      <c r="G14897"/>
      <c r="H14897"/>
      <c r="I14897"/>
      <c r="J14897"/>
      <c r="U14897" s="43"/>
      <c r="AE14897"/>
    </row>
    <row r="14898" spans="1:31">
      <c r="A14898">
        <v>35250</v>
      </c>
      <c r="B14898" t="s">
        <v>13130</v>
      </c>
      <c r="C14898" t="s">
        <v>33477</v>
      </c>
      <c r="D14898" t="s">
        <v>33476</v>
      </c>
      <c r="E14898"/>
      <c r="F14898"/>
      <c r="G14898"/>
      <c r="H14898"/>
      <c r="I14898"/>
      <c r="J14898"/>
      <c r="U14898" s="43"/>
      <c r="AE14898"/>
    </row>
    <row r="14899" spans="1:31">
      <c r="A14899">
        <v>35590</v>
      </c>
      <c r="B14899" t="s">
        <v>11027</v>
      </c>
      <c r="C14899" t="s">
        <v>33477</v>
      </c>
      <c r="D14899" t="s">
        <v>33476</v>
      </c>
      <c r="E14899"/>
      <c r="F14899"/>
      <c r="G14899"/>
      <c r="H14899"/>
      <c r="I14899"/>
      <c r="J14899"/>
      <c r="U14899" s="43"/>
      <c r="AE14899"/>
    </row>
    <row r="14900" spans="1:31">
      <c r="A14900">
        <v>35630</v>
      </c>
      <c r="B14900" t="s">
        <v>13131</v>
      </c>
      <c r="C14900" t="s">
        <v>33477</v>
      </c>
      <c r="D14900" t="s">
        <v>33476</v>
      </c>
      <c r="E14900"/>
      <c r="F14900"/>
      <c r="G14900"/>
      <c r="H14900"/>
      <c r="I14900"/>
      <c r="J14900"/>
      <c r="U14900" s="43"/>
      <c r="AE14900"/>
    </row>
    <row r="14901" spans="1:31">
      <c r="A14901">
        <v>35750</v>
      </c>
      <c r="B14901" t="s">
        <v>13132</v>
      </c>
      <c r="C14901" t="s">
        <v>33477</v>
      </c>
      <c r="D14901" t="e">
        <v>#N/A</v>
      </c>
      <c r="E14901"/>
      <c r="F14901"/>
      <c r="G14901"/>
      <c r="H14901"/>
      <c r="I14901"/>
      <c r="J14901"/>
      <c r="U14901" s="43"/>
      <c r="AE14901"/>
    </row>
    <row r="14902" spans="1:31">
      <c r="A14902">
        <v>35760</v>
      </c>
      <c r="B14902" t="s">
        <v>13133</v>
      </c>
      <c r="C14902" t="s">
        <v>33477</v>
      </c>
      <c r="D14902" t="e">
        <v>#N/A</v>
      </c>
      <c r="E14902"/>
      <c r="F14902"/>
      <c r="G14902"/>
      <c r="H14902"/>
      <c r="I14902"/>
      <c r="J14902"/>
      <c r="U14902" s="43"/>
      <c r="AE14902"/>
    </row>
    <row r="14903" spans="1:31">
      <c r="A14903">
        <v>35430</v>
      </c>
      <c r="B14903" t="s">
        <v>13134</v>
      </c>
      <c r="C14903" t="s">
        <v>33477</v>
      </c>
      <c r="D14903" t="s">
        <v>33476</v>
      </c>
      <c r="E14903"/>
      <c r="F14903"/>
      <c r="G14903"/>
      <c r="H14903"/>
      <c r="I14903"/>
      <c r="J14903"/>
      <c r="U14903" s="43"/>
      <c r="AE14903"/>
    </row>
    <row r="14904" spans="1:31">
      <c r="A14904">
        <v>35140</v>
      </c>
      <c r="B14904" t="s">
        <v>13135</v>
      </c>
      <c r="C14904" t="s">
        <v>33477</v>
      </c>
      <c r="D14904" t="s">
        <v>33476</v>
      </c>
      <c r="E14904"/>
      <c r="F14904"/>
      <c r="G14904"/>
      <c r="H14904"/>
      <c r="I14904"/>
      <c r="J14904"/>
      <c r="U14904" s="43"/>
      <c r="AE14904"/>
    </row>
    <row r="14905" spans="1:31">
      <c r="A14905">
        <v>35136</v>
      </c>
      <c r="B14905" t="s">
        <v>13136</v>
      </c>
      <c r="C14905" t="s">
        <v>33477</v>
      </c>
      <c r="D14905" t="e">
        <v>#N/A</v>
      </c>
      <c r="E14905"/>
      <c r="F14905"/>
      <c r="G14905"/>
      <c r="H14905"/>
      <c r="I14905"/>
      <c r="J14905"/>
      <c r="U14905" s="43"/>
      <c r="AE14905"/>
    </row>
    <row r="14906" spans="1:31">
      <c r="A14906">
        <v>35140</v>
      </c>
      <c r="B14906" t="s">
        <v>13137</v>
      </c>
      <c r="C14906" t="s">
        <v>33477</v>
      </c>
      <c r="D14906" t="s">
        <v>33476</v>
      </c>
      <c r="E14906"/>
      <c r="F14906"/>
      <c r="G14906"/>
      <c r="H14906"/>
      <c r="I14906"/>
      <c r="J14906"/>
      <c r="U14906" s="43"/>
      <c r="AE14906"/>
    </row>
    <row r="14907" spans="1:31">
      <c r="A14907">
        <v>35140</v>
      </c>
      <c r="B14907" t="s">
        <v>13137</v>
      </c>
      <c r="C14907" t="s">
        <v>33477</v>
      </c>
      <c r="D14907" t="s">
        <v>33476</v>
      </c>
      <c r="E14907"/>
      <c r="F14907"/>
      <c r="G14907"/>
      <c r="H14907"/>
      <c r="I14907"/>
      <c r="J14907"/>
      <c r="U14907" s="43"/>
      <c r="AE14907"/>
    </row>
    <row r="14908" spans="1:31">
      <c r="A14908">
        <v>35140</v>
      </c>
      <c r="B14908" t="s">
        <v>13137</v>
      </c>
      <c r="C14908" t="s">
        <v>33477</v>
      </c>
      <c r="D14908" t="s">
        <v>33476</v>
      </c>
      <c r="E14908"/>
      <c r="F14908"/>
      <c r="G14908"/>
      <c r="H14908"/>
      <c r="I14908"/>
      <c r="J14908"/>
      <c r="U14908" s="43"/>
      <c r="AE14908"/>
    </row>
    <row r="14909" spans="1:31">
      <c r="A14909">
        <v>35140</v>
      </c>
      <c r="B14909" t="s">
        <v>13137</v>
      </c>
      <c r="C14909" t="s">
        <v>33477</v>
      </c>
      <c r="D14909" t="s">
        <v>33476</v>
      </c>
      <c r="E14909"/>
      <c r="F14909"/>
      <c r="G14909"/>
      <c r="H14909"/>
      <c r="I14909"/>
      <c r="J14909"/>
      <c r="U14909" s="43"/>
      <c r="AE14909"/>
    </row>
    <row r="14910" spans="1:31">
      <c r="A14910">
        <v>35220</v>
      </c>
      <c r="B14910" t="s">
        <v>13138</v>
      </c>
      <c r="C14910" t="s">
        <v>33477</v>
      </c>
      <c r="D14910" t="s">
        <v>33476</v>
      </c>
      <c r="E14910"/>
      <c r="F14910"/>
      <c r="G14910"/>
      <c r="H14910"/>
      <c r="I14910"/>
      <c r="J14910"/>
      <c r="U14910" s="43"/>
      <c r="AE14910"/>
    </row>
    <row r="14911" spans="1:31">
      <c r="A14911">
        <v>35430</v>
      </c>
      <c r="B14911" t="s">
        <v>13139</v>
      </c>
      <c r="C14911" t="s">
        <v>33477</v>
      </c>
      <c r="D14911" t="s">
        <v>33476</v>
      </c>
      <c r="E14911"/>
      <c r="F14911"/>
      <c r="G14911"/>
      <c r="H14911"/>
      <c r="I14911"/>
      <c r="J14911"/>
      <c r="U14911" s="43"/>
      <c r="AE14911"/>
    </row>
    <row r="14912" spans="1:31">
      <c r="A14912">
        <v>35550</v>
      </c>
      <c r="B14912" t="s">
        <v>532</v>
      </c>
      <c r="C14912" t="s">
        <v>33477</v>
      </c>
      <c r="D14912" t="s">
        <v>33476</v>
      </c>
      <c r="E14912"/>
      <c r="F14912"/>
      <c r="G14912"/>
      <c r="H14912"/>
      <c r="I14912"/>
      <c r="J14912"/>
      <c r="U14912" s="43"/>
      <c r="AE14912"/>
    </row>
    <row r="14913" spans="1:31">
      <c r="A14913">
        <v>35270</v>
      </c>
      <c r="B14913" t="s">
        <v>13140</v>
      </c>
      <c r="C14913" t="s">
        <v>33477</v>
      </c>
      <c r="D14913" t="s">
        <v>33476</v>
      </c>
      <c r="E14913"/>
      <c r="F14913"/>
      <c r="G14913"/>
      <c r="H14913"/>
      <c r="I14913"/>
      <c r="J14913"/>
      <c r="U14913" s="43"/>
      <c r="AE14913"/>
    </row>
    <row r="14914" spans="1:31">
      <c r="A14914">
        <v>35800</v>
      </c>
      <c r="B14914" t="s">
        <v>13141</v>
      </c>
      <c r="C14914" t="s">
        <v>33477</v>
      </c>
      <c r="D14914" t="e">
        <v>#N/A</v>
      </c>
      <c r="E14914"/>
      <c r="F14914"/>
      <c r="G14914"/>
      <c r="H14914"/>
      <c r="I14914"/>
      <c r="J14914"/>
      <c r="U14914" s="43"/>
      <c r="AE14914"/>
    </row>
    <row r="14915" spans="1:31">
      <c r="A14915">
        <v>35400</v>
      </c>
      <c r="B14915" t="s">
        <v>13142</v>
      </c>
      <c r="C14915" t="s">
        <v>33477</v>
      </c>
      <c r="D14915" t="e">
        <v>#N/A</v>
      </c>
      <c r="E14915"/>
      <c r="F14915"/>
      <c r="G14915"/>
      <c r="H14915"/>
      <c r="I14915"/>
      <c r="J14915"/>
      <c r="U14915" s="43"/>
      <c r="AE14915"/>
    </row>
    <row r="14916" spans="1:31">
      <c r="A14916">
        <v>35400</v>
      </c>
      <c r="B14916" t="s">
        <v>13142</v>
      </c>
      <c r="C14916" t="s">
        <v>33477</v>
      </c>
      <c r="D14916" t="e">
        <v>#N/A</v>
      </c>
      <c r="E14916"/>
      <c r="F14916"/>
      <c r="G14916"/>
      <c r="H14916"/>
      <c r="I14916"/>
      <c r="J14916"/>
      <c r="U14916" s="43"/>
      <c r="AE14916"/>
    </row>
    <row r="14917" spans="1:31">
      <c r="A14917">
        <v>35400</v>
      </c>
      <c r="B14917" t="s">
        <v>13142</v>
      </c>
      <c r="C14917" t="s">
        <v>33477</v>
      </c>
      <c r="D14917" t="e">
        <v>#N/A</v>
      </c>
      <c r="E14917"/>
      <c r="F14917"/>
      <c r="G14917"/>
      <c r="H14917"/>
      <c r="I14917"/>
      <c r="J14917"/>
      <c r="U14917" s="43"/>
      <c r="AE14917"/>
    </row>
    <row r="14918" spans="1:31">
      <c r="A14918">
        <v>35400</v>
      </c>
      <c r="B14918" t="s">
        <v>13142</v>
      </c>
      <c r="C14918" t="s">
        <v>33477</v>
      </c>
      <c r="D14918" t="e">
        <v>#N/A</v>
      </c>
      <c r="E14918"/>
      <c r="F14918"/>
      <c r="G14918"/>
      <c r="H14918"/>
      <c r="I14918"/>
      <c r="J14918"/>
      <c r="U14918" s="43"/>
      <c r="AE14918"/>
    </row>
    <row r="14919" spans="1:31">
      <c r="A14919">
        <v>35400</v>
      </c>
      <c r="B14919" t="s">
        <v>13142</v>
      </c>
      <c r="C14919" t="s">
        <v>33477</v>
      </c>
      <c r="D14919" t="e">
        <v>#N/A</v>
      </c>
      <c r="E14919"/>
      <c r="F14919"/>
      <c r="G14919"/>
      <c r="H14919"/>
      <c r="I14919"/>
      <c r="J14919"/>
      <c r="U14919" s="43"/>
      <c r="AE14919"/>
    </row>
    <row r="14920" spans="1:31">
      <c r="A14920">
        <v>35480</v>
      </c>
      <c r="B14920" t="s">
        <v>13143</v>
      </c>
      <c r="C14920" t="s">
        <v>33477</v>
      </c>
      <c r="D14920" t="s">
        <v>33476</v>
      </c>
      <c r="E14920"/>
      <c r="F14920"/>
      <c r="G14920"/>
      <c r="H14920"/>
      <c r="I14920"/>
      <c r="J14920"/>
      <c r="U14920" s="43"/>
      <c r="AE14920"/>
    </row>
    <row r="14921" spans="1:31">
      <c r="A14921">
        <v>35750</v>
      </c>
      <c r="B14921" t="s">
        <v>13144</v>
      </c>
      <c r="C14921" t="s">
        <v>33477</v>
      </c>
      <c r="D14921" t="e">
        <v>#N/A</v>
      </c>
      <c r="E14921"/>
      <c r="F14921"/>
      <c r="G14921"/>
      <c r="H14921"/>
      <c r="I14921"/>
      <c r="J14921"/>
      <c r="U14921" s="43"/>
      <c r="AE14921"/>
    </row>
    <row r="14922" spans="1:31">
      <c r="A14922">
        <v>35120</v>
      </c>
      <c r="B14922" t="s">
        <v>13145</v>
      </c>
      <c r="C14922" t="s">
        <v>33477</v>
      </c>
      <c r="D14922" t="s">
        <v>33476</v>
      </c>
      <c r="E14922"/>
      <c r="F14922"/>
      <c r="G14922"/>
      <c r="H14922"/>
      <c r="I14922"/>
      <c r="J14922"/>
      <c r="U14922" s="43"/>
      <c r="AE14922"/>
    </row>
    <row r="14923" spans="1:31">
      <c r="A14923">
        <v>35460</v>
      </c>
      <c r="B14923" t="s">
        <v>13146</v>
      </c>
      <c r="C14923" t="s">
        <v>33477</v>
      </c>
      <c r="D14923" t="s">
        <v>33476</v>
      </c>
      <c r="E14923"/>
      <c r="F14923"/>
      <c r="G14923"/>
      <c r="H14923"/>
      <c r="I14923"/>
      <c r="J14923"/>
      <c r="U14923" s="43"/>
      <c r="AE14923"/>
    </row>
    <row r="14924" spans="1:31">
      <c r="A14924">
        <v>35460</v>
      </c>
      <c r="B14924" t="s">
        <v>13146</v>
      </c>
      <c r="C14924" t="s">
        <v>33477</v>
      </c>
      <c r="D14924" t="s">
        <v>33476</v>
      </c>
      <c r="E14924"/>
      <c r="F14924"/>
      <c r="G14924"/>
      <c r="H14924"/>
      <c r="I14924"/>
      <c r="J14924"/>
      <c r="U14924" s="43"/>
      <c r="AE14924"/>
    </row>
    <row r="14925" spans="1:31">
      <c r="A14925">
        <v>35600</v>
      </c>
      <c r="B14925" t="s">
        <v>2892</v>
      </c>
      <c r="C14925" t="s">
        <v>33477</v>
      </c>
      <c r="D14925" t="s">
        <v>33476</v>
      </c>
      <c r="E14925"/>
      <c r="F14925"/>
      <c r="G14925"/>
      <c r="H14925"/>
      <c r="I14925"/>
      <c r="J14925"/>
      <c r="U14925" s="43"/>
      <c r="AE14925"/>
    </row>
    <row r="14926" spans="1:31">
      <c r="A14926">
        <v>35750</v>
      </c>
      <c r="B14926" t="s">
        <v>13147</v>
      </c>
      <c r="C14926" t="s">
        <v>33477</v>
      </c>
      <c r="D14926" t="e">
        <v>#N/A</v>
      </c>
      <c r="E14926"/>
      <c r="F14926"/>
      <c r="G14926"/>
      <c r="H14926"/>
      <c r="I14926"/>
      <c r="J14926"/>
      <c r="U14926" s="43"/>
      <c r="AE14926"/>
    </row>
    <row r="14927" spans="1:31">
      <c r="A14927">
        <v>35250</v>
      </c>
      <c r="B14927" t="s">
        <v>13148</v>
      </c>
      <c r="C14927" t="s">
        <v>33477</v>
      </c>
      <c r="D14927" t="s">
        <v>33476</v>
      </c>
      <c r="E14927"/>
      <c r="F14927"/>
      <c r="G14927"/>
      <c r="H14927"/>
      <c r="I14927"/>
      <c r="J14927"/>
      <c r="U14927" s="43"/>
      <c r="AE14927"/>
    </row>
    <row r="14928" spans="1:31">
      <c r="A14928">
        <v>35290</v>
      </c>
      <c r="B14928" t="s">
        <v>13149</v>
      </c>
      <c r="C14928" t="s">
        <v>33477</v>
      </c>
      <c r="D14928" t="s">
        <v>33476</v>
      </c>
      <c r="E14928"/>
      <c r="F14928"/>
      <c r="G14928"/>
      <c r="H14928"/>
      <c r="I14928"/>
      <c r="J14928"/>
      <c r="U14928" s="43"/>
      <c r="AE14928"/>
    </row>
    <row r="14929" spans="1:31">
      <c r="A14929">
        <v>35350</v>
      </c>
      <c r="B14929" t="s">
        <v>13150</v>
      </c>
      <c r="C14929" t="s">
        <v>33477</v>
      </c>
      <c r="D14929" t="s">
        <v>33476</v>
      </c>
      <c r="E14929"/>
      <c r="F14929"/>
      <c r="G14929"/>
      <c r="H14929"/>
      <c r="I14929"/>
      <c r="J14929"/>
      <c r="U14929" s="43"/>
      <c r="AE14929"/>
    </row>
    <row r="14930" spans="1:31">
      <c r="A14930">
        <v>35500</v>
      </c>
      <c r="B14930" t="s">
        <v>13151</v>
      </c>
      <c r="C14930" t="s">
        <v>33477</v>
      </c>
      <c r="D14930" t="s">
        <v>33476</v>
      </c>
      <c r="E14930"/>
      <c r="F14930"/>
      <c r="G14930"/>
      <c r="H14930"/>
      <c r="I14930"/>
      <c r="J14930"/>
      <c r="U14930" s="43"/>
      <c r="AE14930"/>
    </row>
    <row r="14931" spans="1:31">
      <c r="A14931">
        <v>35290</v>
      </c>
      <c r="B14931" t="s">
        <v>13152</v>
      </c>
      <c r="C14931" t="s">
        <v>33477</v>
      </c>
      <c r="D14931" t="s">
        <v>33476</v>
      </c>
      <c r="E14931"/>
      <c r="F14931"/>
      <c r="G14931"/>
      <c r="H14931"/>
      <c r="I14931"/>
      <c r="J14931"/>
      <c r="U14931" s="43"/>
      <c r="AE14931"/>
    </row>
    <row r="14932" spans="1:31">
      <c r="A14932">
        <v>35140</v>
      </c>
      <c r="B14932" t="s">
        <v>13153</v>
      </c>
      <c r="C14932" t="s">
        <v>33477</v>
      </c>
      <c r="D14932" t="s">
        <v>33476</v>
      </c>
      <c r="E14932"/>
      <c r="F14932"/>
      <c r="G14932"/>
      <c r="H14932"/>
      <c r="I14932"/>
      <c r="J14932"/>
      <c r="U14932" s="43"/>
      <c r="AE14932"/>
    </row>
    <row r="14933" spans="1:31">
      <c r="A14933">
        <v>35380</v>
      </c>
      <c r="B14933" t="s">
        <v>13154</v>
      </c>
      <c r="C14933" t="s">
        <v>33477</v>
      </c>
      <c r="D14933" t="s">
        <v>33476</v>
      </c>
      <c r="E14933"/>
      <c r="F14933"/>
      <c r="G14933"/>
      <c r="H14933"/>
      <c r="I14933"/>
      <c r="J14933"/>
      <c r="U14933" s="43"/>
      <c r="AE14933"/>
    </row>
    <row r="14934" spans="1:31">
      <c r="A14934">
        <v>35430</v>
      </c>
      <c r="B14934" t="s">
        <v>13155</v>
      </c>
      <c r="C14934" t="s">
        <v>33477</v>
      </c>
      <c r="D14934" t="s">
        <v>33476</v>
      </c>
      <c r="E14934"/>
      <c r="F14934"/>
      <c r="G14934"/>
      <c r="H14934"/>
      <c r="I14934"/>
      <c r="J14934"/>
      <c r="U14934" s="43"/>
      <c r="AE14934"/>
    </row>
    <row r="14935" spans="1:31">
      <c r="A14935">
        <v>35190</v>
      </c>
      <c r="B14935" t="s">
        <v>13156</v>
      </c>
      <c r="C14935" t="s">
        <v>33477</v>
      </c>
      <c r="D14935" t="s">
        <v>33476</v>
      </c>
      <c r="E14935"/>
      <c r="F14935"/>
      <c r="G14935"/>
      <c r="H14935"/>
      <c r="I14935"/>
      <c r="J14935"/>
      <c r="U14935" s="43"/>
      <c r="AE14935"/>
    </row>
    <row r="14936" spans="1:31">
      <c r="A14936">
        <v>35720</v>
      </c>
      <c r="B14936" t="s">
        <v>13157</v>
      </c>
      <c r="C14936" t="s">
        <v>33477</v>
      </c>
      <c r="D14936" t="s">
        <v>33476</v>
      </c>
      <c r="E14936"/>
      <c r="F14936"/>
      <c r="G14936"/>
      <c r="H14936"/>
      <c r="I14936"/>
      <c r="J14936"/>
      <c r="U14936" s="43"/>
      <c r="AE14936"/>
    </row>
    <row r="14937" spans="1:31">
      <c r="A14937">
        <v>35720</v>
      </c>
      <c r="B14937" t="s">
        <v>13157</v>
      </c>
      <c r="C14937" t="s">
        <v>33477</v>
      </c>
      <c r="D14937" t="s">
        <v>33476</v>
      </c>
      <c r="E14937"/>
      <c r="F14937"/>
      <c r="G14937"/>
      <c r="H14937"/>
      <c r="I14937"/>
      <c r="J14937"/>
      <c r="U14937" s="43"/>
      <c r="AE14937"/>
    </row>
    <row r="14938" spans="1:31">
      <c r="A14938">
        <v>35720</v>
      </c>
      <c r="B14938" t="s">
        <v>13157</v>
      </c>
      <c r="C14938" t="s">
        <v>33477</v>
      </c>
      <c r="D14938" t="s">
        <v>33476</v>
      </c>
      <c r="E14938"/>
      <c r="F14938"/>
      <c r="G14938"/>
      <c r="H14938"/>
      <c r="I14938"/>
      <c r="J14938"/>
      <c r="U14938" s="43"/>
      <c r="AE14938"/>
    </row>
    <row r="14939" spans="1:31">
      <c r="A14939">
        <v>35560</v>
      </c>
      <c r="B14939" t="s">
        <v>13158</v>
      </c>
      <c r="C14939" t="s">
        <v>33477</v>
      </c>
      <c r="D14939" t="s">
        <v>33476</v>
      </c>
      <c r="E14939"/>
      <c r="F14939"/>
      <c r="G14939"/>
      <c r="H14939"/>
      <c r="I14939"/>
      <c r="J14939"/>
      <c r="U14939" s="43"/>
      <c r="AE14939"/>
    </row>
    <row r="14940" spans="1:31">
      <c r="A14940">
        <v>35133</v>
      </c>
      <c r="B14940" t="s">
        <v>13159</v>
      </c>
      <c r="C14940" t="s">
        <v>33477</v>
      </c>
      <c r="D14940" t="s">
        <v>33476</v>
      </c>
      <c r="E14940"/>
      <c r="F14940"/>
      <c r="G14940"/>
      <c r="H14940"/>
      <c r="I14940"/>
      <c r="J14940"/>
      <c r="U14940" s="43"/>
      <c r="AE14940"/>
    </row>
    <row r="14941" spans="1:31">
      <c r="A14941">
        <v>35330</v>
      </c>
      <c r="B14941" t="s">
        <v>13160</v>
      </c>
      <c r="C14941" t="s">
        <v>33477</v>
      </c>
      <c r="D14941" t="s">
        <v>33476</v>
      </c>
      <c r="E14941"/>
      <c r="F14941"/>
      <c r="G14941"/>
      <c r="H14941"/>
      <c r="I14941"/>
      <c r="J14941"/>
      <c r="U14941" s="43"/>
      <c r="AE14941"/>
    </row>
    <row r="14942" spans="1:31">
      <c r="A14942">
        <v>35580</v>
      </c>
      <c r="B14942" t="s">
        <v>13161</v>
      </c>
      <c r="C14942" t="s">
        <v>33477</v>
      </c>
      <c r="D14942" t="s">
        <v>33476</v>
      </c>
      <c r="E14942"/>
      <c r="F14942"/>
      <c r="G14942"/>
      <c r="H14942"/>
      <c r="I14942"/>
      <c r="J14942"/>
      <c r="U14942" s="43"/>
      <c r="AE14942"/>
    </row>
    <row r="14943" spans="1:31">
      <c r="A14943">
        <v>35430</v>
      </c>
      <c r="B14943" t="s">
        <v>13162</v>
      </c>
      <c r="C14943" t="s">
        <v>33477</v>
      </c>
      <c r="D14943" t="s">
        <v>33476</v>
      </c>
      <c r="E14943"/>
      <c r="F14943"/>
      <c r="G14943"/>
      <c r="H14943"/>
      <c r="I14943"/>
      <c r="J14943"/>
      <c r="U14943" s="43"/>
      <c r="AE14943"/>
    </row>
    <row r="14944" spans="1:31">
      <c r="A14944">
        <v>35250</v>
      </c>
      <c r="B14944" t="s">
        <v>13163</v>
      </c>
      <c r="C14944" t="s">
        <v>33477</v>
      </c>
      <c r="D14944" t="s">
        <v>33476</v>
      </c>
      <c r="E14944"/>
      <c r="F14944"/>
      <c r="G14944"/>
      <c r="H14944"/>
      <c r="I14944"/>
      <c r="J14944"/>
      <c r="U14944" s="43"/>
      <c r="AE14944"/>
    </row>
    <row r="14945" spans="1:31">
      <c r="A14945">
        <v>35390</v>
      </c>
      <c r="B14945" t="s">
        <v>13164</v>
      </c>
      <c r="C14945" t="s">
        <v>33477</v>
      </c>
      <c r="D14945" t="s">
        <v>33476</v>
      </c>
      <c r="E14945"/>
      <c r="F14945"/>
      <c r="G14945"/>
      <c r="H14945"/>
      <c r="I14945"/>
      <c r="J14945"/>
      <c r="U14945" s="43"/>
      <c r="AE14945"/>
    </row>
    <row r="14946" spans="1:31">
      <c r="A14946">
        <v>35630</v>
      </c>
      <c r="B14946" t="s">
        <v>6297</v>
      </c>
      <c r="C14946" t="s">
        <v>33477</v>
      </c>
      <c r="D14946" t="s">
        <v>33476</v>
      </c>
      <c r="E14946"/>
      <c r="F14946"/>
      <c r="G14946"/>
      <c r="H14946"/>
      <c r="I14946"/>
      <c r="J14946"/>
      <c r="U14946" s="43"/>
      <c r="AE14946"/>
    </row>
    <row r="14947" spans="1:31">
      <c r="A14947">
        <v>35190</v>
      </c>
      <c r="B14947" t="s">
        <v>13165</v>
      </c>
      <c r="C14947" t="s">
        <v>33477</v>
      </c>
      <c r="D14947" t="s">
        <v>33476</v>
      </c>
      <c r="E14947"/>
      <c r="F14947"/>
      <c r="G14947"/>
      <c r="H14947"/>
      <c r="I14947"/>
      <c r="J14947"/>
      <c r="U14947" s="43"/>
      <c r="AE14947"/>
    </row>
    <row r="14948" spans="1:31">
      <c r="A14948">
        <v>35310</v>
      </c>
      <c r="B14948" t="s">
        <v>13166</v>
      </c>
      <c r="C14948" t="s">
        <v>33477</v>
      </c>
      <c r="D14948" t="s">
        <v>33476</v>
      </c>
      <c r="E14948"/>
      <c r="F14948"/>
      <c r="G14948"/>
      <c r="H14948"/>
      <c r="I14948"/>
      <c r="J14948"/>
      <c r="U14948" s="43"/>
      <c r="AE14948"/>
    </row>
    <row r="14949" spans="1:31">
      <c r="A14949">
        <v>35360</v>
      </c>
      <c r="B14949" t="s">
        <v>13167</v>
      </c>
      <c r="C14949" t="s">
        <v>33477</v>
      </c>
      <c r="D14949" t="s">
        <v>33476</v>
      </c>
      <c r="E14949"/>
      <c r="F14949"/>
      <c r="G14949"/>
      <c r="H14949"/>
      <c r="I14949"/>
      <c r="J14949"/>
      <c r="U14949" s="43"/>
      <c r="AE14949"/>
    </row>
    <row r="14950" spans="1:31">
      <c r="A14950">
        <v>35320</v>
      </c>
      <c r="B14950" t="s">
        <v>10118</v>
      </c>
      <c r="C14950" t="s">
        <v>33477</v>
      </c>
      <c r="D14950" t="s">
        <v>33482</v>
      </c>
      <c r="E14950"/>
      <c r="F14950"/>
      <c r="G14950"/>
      <c r="H14950"/>
      <c r="I14950"/>
      <c r="J14950"/>
      <c r="U14950" s="43"/>
      <c r="AE14950"/>
    </row>
    <row r="14951" spans="1:31">
      <c r="A14951">
        <v>35320</v>
      </c>
      <c r="B14951" t="s">
        <v>13168</v>
      </c>
      <c r="C14951" t="s">
        <v>33477</v>
      </c>
      <c r="D14951" t="s">
        <v>33482</v>
      </c>
      <c r="E14951"/>
      <c r="F14951"/>
      <c r="G14951"/>
      <c r="H14951"/>
      <c r="I14951"/>
      <c r="J14951"/>
      <c r="U14951" s="43"/>
      <c r="AE14951"/>
    </row>
    <row r="14952" spans="1:31">
      <c r="A14952">
        <v>35133</v>
      </c>
      <c r="B14952" t="s">
        <v>13169</v>
      </c>
      <c r="C14952" t="s">
        <v>33477</v>
      </c>
      <c r="D14952" t="s">
        <v>33476</v>
      </c>
      <c r="E14952"/>
      <c r="F14952"/>
      <c r="G14952"/>
      <c r="H14952"/>
      <c r="I14952"/>
      <c r="J14952"/>
      <c r="U14952" s="43"/>
      <c r="AE14952"/>
    </row>
    <row r="14953" spans="1:31">
      <c r="A14953">
        <v>35130</v>
      </c>
      <c r="B14953" t="s">
        <v>13170</v>
      </c>
      <c r="C14953" t="s">
        <v>33477</v>
      </c>
      <c r="D14953" t="s">
        <v>33476</v>
      </c>
      <c r="E14953"/>
      <c r="F14953"/>
      <c r="G14953"/>
      <c r="H14953"/>
      <c r="I14953"/>
      <c r="J14953"/>
      <c r="U14953" s="43"/>
      <c r="AE14953"/>
    </row>
    <row r="14954" spans="1:31">
      <c r="A14954">
        <v>35490</v>
      </c>
      <c r="B14954" t="s">
        <v>13171</v>
      </c>
      <c r="C14954" t="s">
        <v>33477</v>
      </c>
      <c r="D14954" t="s">
        <v>33476</v>
      </c>
      <c r="E14954"/>
      <c r="F14954"/>
      <c r="G14954"/>
      <c r="H14954"/>
      <c r="I14954"/>
      <c r="J14954"/>
      <c r="U14954" s="43"/>
      <c r="AE14954"/>
    </row>
    <row r="14955" spans="1:31">
      <c r="A14955">
        <v>35530</v>
      </c>
      <c r="B14955" t="s">
        <v>13172</v>
      </c>
      <c r="C14955" t="s">
        <v>33477</v>
      </c>
      <c r="D14955" t="s">
        <v>33476</v>
      </c>
      <c r="E14955"/>
      <c r="F14955"/>
      <c r="G14955"/>
      <c r="H14955"/>
      <c r="I14955"/>
      <c r="J14955"/>
      <c r="U14955" s="43"/>
      <c r="AE14955"/>
    </row>
    <row r="14956" spans="1:31">
      <c r="A14956">
        <v>35550</v>
      </c>
      <c r="B14956" t="s">
        <v>13173</v>
      </c>
      <c r="C14956" t="s">
        <v>33477</v>
      </c>
      <c r="D14956" t="s">
        <v>33476</v>
      </c>
      <c r="E14956"/>
      <c r="F14956"/>
      <c r="G14956"/>
      <c r="H14956"/>
      <c r="I14956"/>
      <c r="J14956"/>
      <c r="U14956" s="43"/>
      <c r="AE14956"/>
    </row>
    <row r="14957" spans="1:31">
      <c r="A14957">
        <v>35610</v>
      </c>
      <c r="B14957" t="s">
        <v>13174</v>
      </c>
      <c r="C14957" t="s">
        <v>33477</v>
      </c>
      <c r="D14957" t="s">
        <v>33476</v>
      </c>
      <c r="E14957"/>
      <c r="F14957"/>
      <c r="G14957"/>
      <c r="H14957"/>
      <c r="I14957"/>
      <c r="J14957"/>
      <c r="U14957" s="43"/>
      <c r="AE14957"/>
    </row>
    <row r="14958" spans="1:31">
      <c r="A14958">
        <v>35500</v>
      </c>
      <c r="B14958" t="s">
        <v>13175</v>
      </c>
      <c r="C14958" t="s">
        <v>33477</v>
      </c>
      <c r="D14958" t="s">
        <v>33476</v>
      </c>
      <c r="E14958"/>
      <c r="F14958"/>
      <c r="G14958"/>
      <c r="H14958"/>
      <c r="I14958"/>
      <c r="J14958"/>
      <c r="U14958" s="43"/>
      <c r="AE14958"/>
    </row>
    <row r="14959" spans="1:31">
      <c r="A14959">
        <v>35160</v>
      </c>
      <c r="B14959" t="s">
        <v>13176</v>
      </c>
      <c r="C14959" t="s">
        <v>33477</v>
      </c>
      <c r="D14959" t="s">
        <v>33476</v>
      </c>
      <c r="E14959"/>
      <c r="F14959"/>
      <c r="G14959"/>
      <c r="H14959"/>
      <c r="I14959"/>
      <c r="J14959"/>
      <c r="U14959" s="43"/>
      <c r="AE14959"/>
    </row>
    <row r="14960" spans="1:31">
      <c r="A14960">
        <v>35620</v>
      </c>
      <c r="B14960" t="s">
        <v>13177</v>
      </c>
      <c r="C14960" t="s">
        <v>33477</v>
      </c>
      <c r="D14960" t="s">
        <v>33482</v>
      </c>
      <c r="E14960"/>
      <c r="F14960"/>
      <c r="G14960"/>
      <c r="H14960"/>
      <c r="I14960"/>
      <c r="J14960"/>
      <c r="U14960" s="43"/>
      <c r="AE14960"/>
    </row>
    <row r="14961" spans="1:31">
      <c r="A14961">
        <v>35240</v>
      </c>
      <c r="B14961" t="s">
        <v>13178</v>
      </c>
      <c r="C14961" t="s">
        <v>33477</v>
      </c>
      <c r="D14961" t="s">
        <v>33476</v>
      </c>
      <c r="E14961"/>
      <c r="F14961"/>
      <c r="G14961"/>
      <c r="H14961"/>
      <c r="I14961"/>
      <c r="J14961"/>
      <c r="U14961" s="43"/>
      <c r="AE14961"/>
    </row>
    <row r="14962" spans="1:31">
      <c r="A14962">
        <v>35235</v>
      </c>
      <c r="B14962" t="s">
        <v>13179</v>
      </c>
      <c r="C14962" t="s">
        <v>33477</v>
      </c>
      <c r="D14962" t="e">
        <v>#N/A</v>
      </c>
      <c r="E14962"/>
      <c r="F14962"/>
      <c r="G14962"/>
      <c r="H14962"/>
      <c r="I14962"/>
      <c r="J14962"/>
      <c r="U14962" s="43"/>
      <c r="AE14962"/>
    </row>
    <row r="14963" spans="1:31">
      <c r="A14963">
        <v>35134</v>
      </c>
      <c r="B14963" t="s">
        <v>13180</v>
      </c>
      <c r="C14963" t="s">
        <v>33477</v>
      </c>
      <c r="D14963" t="s">
        <v>33476</v>
      </c>
      <c r="E14963"/>
      <c r="F14963"/>
      <c r="G14963"/>
      <c r="H14963"/>
      <c r="I14963"/>
      <c r="J14963"/>
      <c r="U14963" s="43"/>
      <c r="AE14963"/>
    </row>
    <row r="14964" spans="1:31">
      <c r="A14964">
        <v>35460</v>
      </c>
      <c r="B14964" t="s">
        <v>13181</v>
      </c>
      <c r="C14964" t="s">
        <v>33477</v>
      </c>
      <c r="D14964" t="s">
        <v>33476</v>
      </c>
      <c r="E14964"/>
      <c r="F14964"/>
      <c r="G14964"/>
      <c r="H14964"/>
      <c r="I14964"/>
      <c r="J14964"/>
      <c r="U14964" s="43"/>
      <c r="AE14964"/>
    </row>
    <row r="14965" spans="1:31">
      <c r="A14965">
        <v>35190</v>
      </c>
      <c r="B14965" t="s">
        <v>13182</v>
      </c>
      <c r="C14965" t="s">
        <v>33477</v>
      </c>
      <c r="D14965" t="s">
        <v>33476</v>
      </c>
      <c r="E14965"/>
      <c r="F14965"/>
      <c r="G14965"/>
      <c r="H14965"/>
      <c r="I14965"/>
      <c r="J14965"/>
      <c r="U14965" s="43"/>
      <c r="AE14965"/>
    </row>
    <row r="14966" spans="1:31">
      <c r="A14966">
        <v>35370</v>
      </c>
      <c r="B14966" t="s">
        <v>13183</v>
      </c>
      <c r="C14966" t="s">
        <v>33477</v>
      </c>
      <c r="D14966" t="s">
        <v>33476</v>
      </c>
      <c r="E14966"/>
      <c r="F14966"/>
      <c r="G14966"/>
      <c r="H14966"/>
      <c r="I14966"/>
      <c r="J14966"/>
      <c r="U14966" s="43"/>
      <c r="AE14966"/>
    </row>
    <row r="14967" spans="1:31">
      <c r="A14967">
        <v>35610</v>
      </c>
      <c r="B14967" t="s">
        <v>13184</v>
      </c>
      <c r="C14967" t="s">
        <v>33477</v>
      </c>
      <c r="D14967" t="s">
        <v>33476</v>
      </c>
      <c r="E14967"/>
      <c r="F14967"/>
      <c r="G14967"/>
      <c r="H14967"/>
      <c r="I14967"/>
      <c r="J14967"/>
      <c r="U14967" s="43"/>
      <c r="AE14967"/>
    </row>
    <row r="14968" spans="1:31">
      <c r="A14968">
        <v>35380</v>
      </c>
      <c r="B14968" t="s">
        <v>13185</v>
      </c>
      <c r="C14968" t="s">
        <v>33477</v>
      </c>
      <c r="D14968" t="s">
        <v>33476</v>
      </c>
      <c r="E14968"/>
      <c r="F14968"/>
      <c r="G14968"/>
      <c r="H14968"/>
      <c r="I14968"/>
      <c r="J14968"/>
      <c r="U14968" s="43"/>
      <c r="AE14968"/>
    </row>
    <row r="14969" spans="1:31">
      <c r="A14969">
        <v>35270</v>
      </c>
      <c r="B14969" t="s">
        <v>13186</v>
      </c>
      <c r="C14969" t="s">
        <v>33477</v>
      </c>
      <c r="D14969" t="s">
        <v>33476</v>
      </c>
      <c r="E14969"/>
      <c r="F14969"/>
      <c r="G14969"/>
      <c r="H14969"/>
      <c r="I14969"/>
      <c r="J14969"/>
      <c r="U14969" s="43"/>
      <c r="AE14969"/>
    </row>
    <row r="14970" spans="1:31">
      <c r="A14970">
        <v>35320</v>
      </c>
      <c r="B14970" t="s">
        <v>13187</v>
      </c>
      <c r="C14970" t="s">
        <v>33477</v>
      </c>
      <c r="D14970" t="s">
        <v>33482</v>
      </c>
      <c r="E14970"/>
      <c r="F14970"/>
      <c r="G14970"/>
      <c r="H14970"/>
      <c r="I14970"/>
      <c r="J14970"/>
      <c r="U14970" s="43"/>
      <c r="AE14970"/>
    </row>
    <row r="14971" spans="1:31">
      <c r="A14971">
        <v>35190</v>
      </c>
      <c r="B14971" t="s">
        <v>13188</v>
      </c>
      <c r="C14971" t="s">
        <v>33477</v>
      </c>
      <c r="D14971" t="s">
        <v>33476</v>
      </c>
      <c r="E14971"/>
      <c r="F14971"/>
      <c r="G14971"/>
      <c r="H14971"/>
      <c r="I14971"/>
      <c r="J14971"/>
      <c r="U14971" s="43"/>
      <c r="AE14971"/>
    </row>
    <row r="14972" spans="1:31">
      <c r="A14972">
        <v>35190</v>
      </c>
      <c r="B14972" t="s">
        <v>13189</v>
      </c>
      <c r="C14972" t="s">
        <v>33477</v>
      </c>
      <c r="D14972" t="s">
        <v>33476</v>
      </c>
      <c r="E14972"/>
      <c r="F14972"/>
      <c r="G14972"/>
      <c r="H14972"/>
      <c r="I14972"/>
      <c r="J14972"/>
      <c r="U14972" s="43"/>
      <c r="AE14972"/>
    </row>
    <row r="14973" spans="1:31">
      <c r="A14973">
        <v>35450</v>
      </c>
      <c r="B14973" t="s">
        <v>13190</v>
      </c>
      <c r="C14973" t="s">
        <v>33477</v>
      </c>
      <c r="D14973" t="s">
        <v>33476</v>
      </c>
      <c r="E14973"/>
      <c r="F14973"/>
      <c r="G14973"/>
      <c r="H14973"/>
      <c r="I14973"/>
      <c r="J14973"/>
      <c r="U14973" s="43"/>
      <c r="AE14973"/>
    </row>
    <row r="14974" spans="1:31">
      <c r="A14974">
        <v>35680</v>
      </c>
      <c r="B14974" t="s">
        <v>13191</v>
      </c>
      <c r="C14974" t="s">
        <v>33477</v>
      </c>
      <c r="D14974" t="s">
        <v>33476</v>
      </c>
      <c r="E14974"/>
      <c r="F14974"/>
      <c r="G14974"/>
      <c r="H14974"/>
      <c r="I14974"/>
      <c r="J14974"/>
      <c r="U14974" s="43"/>
      <c r="AE14974"/>
    </row>
    <row r="14975" spans="1:31">
      <c r="A14975">
        <v>35160</v>
      </c>
      <c r="B14975" t="s">
        <v>13192</v>
      </c>
      <c r="C14975" t="s">
        <v>33477</v>
      </c>
      <c r="D14975" t="s">
        <v>33476</v>
      </c>
      <c r="E14975"/>
      <c r="F14975"/>
      <c r="G14975"/>
      <c r="H14975"/>
      <c r="I14975"/>
      <c r="J14975"/>
      <c r="U14975" s="43"/>
      <c r="AE14975"/>
    </row>
    <row r="14976" spans="1:31">
      <c r="A14976">
        <v>35770</v>
      </c>
      <c r="B14976" t="s">
        <v>13193</v>
      </c>
      <c r="C14976" t="s">
        <v>33477</v>
      </c>
      <c r="D14976" t="e">
        <v>#N/A</v>
      </c>
      <c r="E14976"/>
      <c r="F14976"/>
      <c r="G14976"/>
      <c r="H14976"/>
      <c r="I14976"/>
      <c r="J14976"/>
      <c r="U14976" s="43"/>
      <c r="AE14976"/>
    </row>
    <row r="14977" spans="1:31">
      <c r="A14977">
        <v>35132</v>
      </c>
      <c r="B14977" t="s">
        <v>13194</v>
      </c>
      <c r="C14977" t="s">
        <v>33477</v>
      </c>
      <c r="D14977" t="e">
        <v>#N/A</v>
      </c>
      <c r="E14977"/>
      <c r="F14977"/>
      <c r="G14977"/>
      <c r="H14977"/>
      <c r="I14977"/>
      <c r="J14977"/>
      <c r="U14977" s="43"/>
      <c r="AE14977"/>
    </row>
    <row r="14978" spans="1:31">
      <c r="A14978">
        <v>35610</v>
      </c>
      <c r="B14978" t="s">
        <v>13195</v>
      </c>
      <c r="C14978" t="s">
        <v>33477</v>
      </c>
      <c r="D14978" t="s">
        <v>33476</v>
      </c>
      <c r="E14978"/>
      <c r="F14978"/>
      <c r="G14978"/>
      <c r="H14978"/>
      <c r="I14978"/>
      <c r="J14978"/>
      <c r="U14978" s="43"/>
      <c r="AE14978"/>
    </row>
    <row r="14979" spans="1:31">
      <c r="A14979">
        <v>35490</v>
      </c>
      <c r="B14979" t="s">
        <v>13196</v>
      </c>
      <c r="C14979" t="s">
        <v>33477</v>
      </c>
      <c r="D14979" t="s">
        <v>33476</v>
      </c>
      <c r="E14979"/>
      <c r="F14979"/>
      <c r="G14979"/>
      <c r="H14979"/>
      <c r="I14979"/>
      <c r="J14979"/>
      <c r="U14979" s="43"/>
      <c r="AE14979"/>
    </row>
    <row r="14980" spans="1:31">
      <c r="A14980">
        <v>35630</v>
      </c>
      <c r="B14980" t="s">
        <v>13197</v>
      </c>
      <c r="C14980" t="s">
        <v>33477</v>
      </c>
      <c r="D14980" t="s">
        <v>33476</v>
      </c>
      <c r="E14980"/>
      <c r="F14980"/>
      <c r="G14980"/>
      <c r="H14980"/>
      <c r="I14980"/>
      <c r="J14980"/>
      <c r="U14980" s="43"/>
      <c r="AE14980"/>
    </row>
    <row r="14981" spans="1:31">
      <c r="A14981">
        <v>35420</v>
      </c>
      <c r="B14981" t="s">
        <v>13198</v>
      </c>
      <c r="C14981" t="s">
        <v>33477</v>
      </c>
      <c r="D14981" t="s">
        <v>33476</v>
      </c>
      <c r="E14981"/>
      <c r="F14981"/>
      <c r="G14981"/>
      <c r="H14981"/>
      <c r="I14981"/>
      <c r="J14981"/>
      <c r="U14981" s="43"/>
      <c r="AE14981"/>
    </row>
    <row r="14982" spans="1:31">
      <c r="A14982">
        <v>35430</v>
      </c>
      <c r="B14982" t="s">
        <v>13199</v>
      </c>
      <c r="C14982" t="s">
        <v>33477</v>
      </c>
      <c r="D14982" t="s">
        <v>33476</v>
      </c>
      <c r="E14982"/>
      <c r="F14982"/>
      <c r="G14982"/>
      <c r="H14982"/>
      <c r="I14982"/>
      <c r="J14982"/>
      <c r="U14982" s="43"/>
      <c r="AE14982"/>
    </row>
    <row r="14983" spans="1:31">
      <c r="A14983">
        <v>35130</v>
      </c>
      <c r="B14983" t="s">
        <v>13200</v>
      </c>
      <c r="C14983" t="s">
        <v>33477</v>
      </c>
      <c r="D14983" t="s">
        <v>33476</v>
      </c>
      <c r="E14983"/>
      <c r="F14983"/>
      <c r="G14983"/>
      <c r="H14983"/>
      <c r="I14983"/>
      <c r="J14983"/>
      <c r="U14983" s="43"/>
      <c r="AE14983"/>
    </row>
    <row r="14984" spans="1:31">
      <c r="A14984">
        <v>35500</v>
      </c>
      <c r="B14984" t="s">
        <v>13201</v>
      </c>
      <c r="C14984" t="s">
        <v>33477</v>
      </c>
      <c r="D14984" t="s">
        <v>33476</v>
      </c>
      <c r="E14984"/>
      <c r="F14984"/>
      <c r="G14984"/>
      <c r="H14984"/>
      <c r="I14984"/>
      <c r="J14984"/>
      <c r="U14984" s="43"/>
      <c r="AE14984"/>
    </row>
    <row r="14985" spans="1:31">
      <c r="A14985">
        <v>35960</v>
      </c>
      <c r="B14985" t="s">
        <v>13202</v>
      </c>
      <c r="C14985" t="s">
        <v>33477</v>
      </c>
      <c r="D14985" t="e">
        <v>#N/A</v>
      </c>
      <c r="E14985"/>
      <c r="F14985"/>
      <c r="G14985"/>
      <c r="H14985"/>
      <c r="I14985"/>
      <c r="J14985"/>
      <c r="U14985" s="43"/>
      <c r="AE14985"/>
    </row>
    <row r="14986" spans="1:31">
      <c r="A14986">
        <v>35540</v>
      </c>
      <c r="B14986" t="s">
        <v>13203</v>
      </c>
      <c r="C14986" t="s">
        <v>33477</v>
      </c>
      <c r="D14986" t="s">
        <v>33476</v>
      </c>
      <c r="E14986"/>
      <c r="F14986"/>
      <c r="G14986"/>
      <c r="H14986"/>
      <c r="I14986"/>
      <c r="J14986"/>
      <c r="U14986" s="43"/>
      <c r="AE14986"/>
    </row>
    <row r="14987" spans="1:31">
      <c r="A14987">
        <v>35131</v>
      </c>
      <c r="B14987" t="s">
        <v>13204</v>
      </c>
      <c r="C14987" t="s">
        <v>33477</v>
      </c>
      <c r="D14987" t="s">
        <v>33476</v>
      </c>
      <c r="E14987"/>
      <c r="F14987"/>
      <c r="G14987"/>
      <c r="H14987"/>
      <c r="I14987"/>
      <c r="J14987"/>
      <c r="U14987" s="43"/>
      <c r="AE14987"/>
    </row>
    <row r="14988" spans="1:31">
      <c r="A14988">
        <v>36140</v>
      </c>
      <c r="B14988" t="s">
        <v>13205</v>
      </c>
      <c r="C14988" t="s">
        <v>33477</v>
      </c>
      <c r="D14988" t="s">
        <v>33476</v>
      </c>
      <c r="E14988"/>
      <c r="F14988"/>
      <c r="G14988"/>
      <c r="H14988"/>
      <c r="I14988"/>
      <c r="J14988"/>
      <c r="U14988" s="43"/>
      <c r="AE14988"/>
    </row>
    <row r="14989" spans="1:31">
      <c r="A14989">
        <v>36150</v>
      </c>
      <c r="B14989" t="s">
        <v>13206</v>
      </c>
      <c r="C14989" t="s">
        <v>33480</v>
      </c>
      <c r="D14989" t="s">
        <v>33476</v>
      </c>
      <c r="E14989"/>
      <c r="F14989"/>
      <c r="G14989"/>
      <c r="H14989"/>
      <c r="I14989"/>
      <c r="J14989"/>
      <c r="U14989" s="43"/>
      <c r="AE14989"/>
    </row>
    <row r="14990" spans="1:31">
      <c r="A14990">
        <v>36120</v>
      </c>
      <c r="B14990" t="s">
        <v>13207</v>
      </c>
      <c r="C14990" t="s">
        <v>33477</v>
      </c>
      <c r="D14990" t="s">
        <v>33481</v>
      </c>
      <c r="E14990"/>
      <c r="F14990"/>
      <c r="G14990"/>
      <c r="H14990"/>
      <c r="I14990"/>
      <c r="J14990"/>
      <c r="U14990" s="43"/>
      <c r="AE14990"/>
    </row>
    <row r="14991" spans="1:31">
      <c r="A14991">
        <v>36210</v>
      </c>
      <c r="B14991" t="s">
        <v>13208</v>
      </c>
      <c r="C14991" t="s">
        <v>33480</v>
      </c>
      <c r="D14991" t="s">
        <v>33476</v>
      </c>
      <c r="E14991"/>
      <c r="F14991"/>
      <c r="G14991"/>
      <c r="H14991"/>
      <c r="I14991"/>
      <c r="J14991"/>
      <c r="U14991" s="43"/>
      <c r="AE14991"/>
    </row>
    <row r="14992" spans="1:31">
      <c r="A14992">
        <v>36120</v>
      </c>
      <c r="B14992" t="s">
        <v>13209</v>
      </c>
      <c r="C14992" t="s">
        <v>33477</v>
      </c>
      <c r="D14992" t="s">
        <v>33481</v>
      </c>
      <c r="E14992"/>
      <c r="F14992"/>
      <c r="G14992"/>
      <c r="H14992"/>
      <c r="I14992"/>
      <c r="J14992"/>
      <c r="U14992" s="43"/>
      <c r="AE14992"/>
    </row>
    <row r="14993" spans="1:31">
      <c r="A14993">
        <v>36200</v>
      </c>
      <c r="B14993" t="s">
        <v>13210</v>
      </c>
      <c r="C14993" t="s">
        <v>33477</v>
      </c>
      <c r="D14993" t="s">
        <v>33476</v>
      </c>
      <c r="E14993"/>
      <c r="F14993"/>
      <c r="G14993"/>
      <c r="H14993"/>
      <c r="I14993"/>
      <c r="J14993"/>
      <c r="U14993" s="43"/>
      <c r="AE14993"/>
    </row>
    <row r="14994" spans="1:31">
      <c r="A14994">
        <v>36500</v>
      </c>
      <c r="B14994" t="s">
        <v>13211</v>
      </c>
      <c r="C14994" t="s">
        <v>33477</v>
      </c>
      <c r="D14994" t="s">
        <v>33476</v>
      </c>
      <c r="E14994"/>
      <c r="F14994"/>
      <c r="G14994"/>
      <c r="H14994"/>
      <c r="I14994"/>
      <c r="J14994"/>
      <c r="U14994" s="43"/>
      <c r="AE14994"/>
    </row>
    <row r="14995" spans="1:31">
      <c r="A14995">
        <v>36700</v>
      </c>
      <c r="B14995" t="s">
        <v>6090</v>
      </c>
      <c r="C14995" t="s">
        <v>33477</v>
      </c>
      <c r="D14995" t="s">
        <v>33476</v>
      </c>
      <c r="E14995"/>
      <c r="F14995"/>
      <c r="G14995"/>
      <c r="H14995"/>
      <c r="I14995"/>
      <c r="J14995"/>
      <c r="U14995" s="43"/>
      <c r="AE14995"/>
    </row>
    <row r="14996" spans="1:31">
      <c r="A14996">
        <v>36330</v>
      </c>
      <c r="B14996" t="s">
        <v>13212</v>
      </c>
      <c r="C14996" t="s">
        <v>33477</v>
      </c>
      <c r="D14996" t="s">
        <v>33476</v>
      </c>
      <c r="E14996"/>
      <c r="F14996"/>
      <c r="G14996"/>
      <c r="H14996"/>
      <c r="I14996"/>
      <c r="J14996"/>
      <c r="U14996" s="43"/>
      <c r="AE14996"/>
    </row>
    <row r="14997" spans="1:31">
      <c r="A14997">
        <v>36290</v>
      </c>
      <c r="B14997" t="s">
        <v>13213</v>
      </c>
      <c r="C14997" t="s">
        <v>33477</v>
      </c>
      <c r="D14997" t="s">
        <v>33476</v>
      </c>
      <c r="E14997"/>
      <c r="F14997"/>
      <c r="G14997"/>
      <c r="H14997"/>
      <c r="I14997"/>
      <c r="J14997"/>
      <c r="U14997" s="43"/>
      <c r="AE14997"/>
    </row>
    <row r="14998" spans="1:31">
      <c r="A14998">
        <v>36210</v>
      </c>
      <c r="B14998" t="s">
        <v>651</v>
      </c>
      <c r="C14998" t="s">
        <v>33480</v>
      </c>
      <c r="D14998" t="s">
        <v>33476</v>
      </c>
      <c r="E14998"/>
      <c r="F14998"/>
      <c r="G14998"/>
      <c r="H14998"/>
      <c r="I14998"/>
      <c r="J14998"/>
      <c r="U14998" s="43"/>
      <c r="AE14998"/>
    </row>
    <row r="14999" spans="1:31">
      <c r="A14999">
        <v>36270</v>
      </c>
      <c r="B14999" t="s">
        <v>13214</v>
      </c>
      <c r="C14999" t="s">
        <v>33477</v>
      </c>
      <c r="D14999" t="s">
        <v>33482</v>
      </c>
      <c r="E14999"/>
      <c r="F14999"/>
      <c r="G14999"/>
      <c r="H14999"/>
      <c r="I14999"/>
      <c r="J14999"/>
      <c r="U14999" s="43"/>
      <c r="AE14999"/>
    </row>
    <row r="15000" spans="1:31">
      <c r="A15000">
        <v>36110</v>
      </c>
      <c r="B15000" t="s">
        <v>13215</v>
      </c>
      <c r="C15000" t="s">
        <v>33477</v>
      </c>
      <c r="D15000" t="s">
        <v>33476</v>
      </c>
      <c r="E15000"/>
      <c r="F15000"/>
      <c r="G15000"/>
      <c r="H15000"/>
      <c r="I15000"/>
      <c r="J15000"/>
      <c r="U15000" s="43"/>
      <c r="AE15000"/>
    </row>
    <row r="15001" spans="1:31">
      <c r="A15001">
        <v>36270</v>
      </c>
      <c r="B15001" t="s">
        <v>13216</v>
      </c>
      <c r="C15001" t="s">
        <v>33477</v>
      </c>
      <c r="D15001" t="s">
        <v>33482</v>
      </c>
      <c r="E15001"/>
      <c r="F15001"/>
      <c r="G15001"/>
      <c r="H15001"/>
      <c r="I15001"/>
      <c r="J15001"/>
      <c r="U15001" s="43"/>
      <c r="AE15001"/>
    </row>
    <row r="15002" spans="1:31">
      <c r="A15002">
        <v>36310</v>
      </c>
      <c r="B15002" t="s">
        <v>2260</v>
      </c>
      <c r="C15002" t="s">
        <v>33477</v>
      </c>
      <c r="D15002" t="s">
        <v>33476</v>
      </c>
      <c r="E15002"/>
      <c r="F15002"/>
      <c r="G15002"/>
      <c r="H15002"/>
      <c r="I15002"/>
      <c r="J15002"/>
      <c r="U15002" s="43"/>
      <c r="AE15002"/>
    </row>
    <row r="15003" spans="1:31">
      <c r="A15003">
        <v>36370</v>
      </c>
      <c r="B15003" t="s">
        <v>13217</v>
      </c>
      <c r="C15003" t="s">
        <v>33477</v>
      </c>
      <c r="D15003" t="s">
        <v>33476</v>
      </c>
      <c r="E15003"/>
      <c r="F15003"/>
      <c r="G15003"/>
      <c r="H15003"/>
      <c r="I15003"/>
      <c r="J15003"/>
      <c r="U15003" s="43"/>
      <c r="AE15003"/>
    </row>
    <row r="15004" spans="1:31">
      <c r="A15004">
        <v>36400</v>
      </c>
      <c r="B15004" t="s">
        <v>13218</v>
      </c>
      <c r="C15004" t="s">
        <v>33477</v>
      </c>
      <c r="D15004" t="s">
        <v>33476</v>
      </c>
      <c r="E15004"/>
      <c r="F15004"/>
      <c r="G15004"/>
      <c r="H15004"/>
      <c r="I15004"/>
      <c r="J15004"/>
      <c r="U15004" s="43"/>
      <c r="AE15004"/>
    </row>
    <row r="15005" spans="1:31">
      <c r="A15005">
        <v>36300</v>
      </c>
      <c r="B15005" t="s">
        <v>13219</v>
      </c>
      <c r="C15005" t="s">
        <v>33477</v>
      </c>
      <c r="D15005" t="s">
        <v>33476</v>
      </c>
      <c r="E15005"/>
      <c r="F15005"/>
      <c r="G15005"/>
      <c r="H15005"/>
      <c r="I15005"/>
      <c r="J15005"/>
      <c r="U15005" s="43"/>
      <c r="AE15005"/>
    </row>
    <row r="15006" spans="1:31">
      <c r="A15006">
        <v>36120</v>
      </c>
      <c r="B15006" t="s">
        <v>13220</v>
      </c>
      <c r="C15006" t="s">
        <v>33477</v>
      </c>
      <c r="D15006" t="s">
        <v>33481</v>
      </c>
      <c r="E15006"/>
      <c r="F15006"/>
      <c r="G15006"/>
      <c r="H15006"/>
      <c r="I15006"/>
      <c r="J15006"/>
      <c r="U15006" s="43"/>
      <c r="AE15006"/>
    </row>
    <row r="15007" spans="1:31">
      <c r="A15007">
        <v>36310</v>
      </c>
      <c r="B15007" t="s">
        <v>5346</v>
      </c>
      <c r="C15007" t="s">
        <v>33477</v>
      </c>
      <c r="D15007" t="s">
        <v>33476</v>
      </c>
      <c r="E15007"/>
      <c r="F15007"/>
      <c r="G15007"/>
      <c r="H15007"/>
      <c r="I15007"/>
      <c r="J15007"/>
      <c r="U15007" s="43"/>
      <c r="AE15007"/>
    </row>
    <row r="15008" spans="1:31">
      <c r="A15008">
        <v>36100</v>
      </c>
      <c r="B15008" t="s">
        <v>13221</v>
      </c>
      <c r="C15008" t="s">
        <v>33477</v>
      </c>
      <c r="D15008" t="s">
        <v>33476</v>
      </c>
      <c r="E15008"/>
      <c r="F15008"/>
      <c r="G15008"/>
      <c r="H15008"/>
      <c r="I15008"/>
      <c r="J15008"/>
      <c r="U15008" s="43"/>
      <c r="AE15008"/>
    </row>
    <row r="15009" spans="1:31">
      <c r="A15009">
        <v>36200</v>
      </c>
      <c r="B15009" t="s">
        <v>13222</v>
      </c>
      <c r="C15009" t="s">
        <v>33477</v>
      </c>
      <c r="D15009" t="s">
        <v>33476</v>
      </c>
      <c r="E15009"/>
      <c r="F15009"/>
      <c r="G15009"/>
      <c r="H15009"/>
      <c r="I15009"/>
      <c r="J15009"/>
      <c r="U15009" s="43"/>
      <c r="AE15009"/>
    </row>
    <row r="15010" spans="1:31">
      <c r="A15010">
        <v>36110</v>
      </c>
      <c r="B15010" t="s">
        <v>13223</v>
      </c>
      <c r="C15010" t="s">
        <v>33477</v>
      </c>
      <c r="D15010" t="s">
        <v>33476</v>
      </c>
      <c r="E15010"/>
      <c r="F15010"/>
      <c r="G15010"/>
      <c r="H15010"/>
      <c r="I15010"/>
      <c r="J15010"/>
      <c r="U15010" s="43"/>
      <c r="AE15010"/>
    </row>
    <row r="15011" spans="1:31">
      <c r="A15011">
        <v>36110</v>
      </c>
      <c r="B15011" t="s">
        <v>13224</v>
      </c>
      <c r="C15011" t="s">
        <v>33477</v>
      </c>
      <c r="D15011" t="s">
        <v>33476</v>
      </c>
      <c r="E15011"/>
      <c r="F15011"/>
      <c r="G15011"/>
      <c r="H15011"/>
      <c r="I15011"/>
      <c r="J15011"/>
      <c r="U15011" s="43"/>
      <c r="AE15011"/>
    </row>
    <row r="15012" spans="1:31">
      <c r="A15012">
        <v>36400</v>
      </c>
      <c r="B15012" t="s">
        <v>13225</v>
      </c>
      <c r="C15012" t="s">
        <v>33477</v>
      </c>
      <c r="D15012" t="s">
        <v>33476</v>
      </c>
      <c r="E15012"/>
      <c r="F15012"/>
      <c r="G15012"/>
      <c r="H15012"/>
      <c r="I15012"/>
      <c r="J15012"/>
      <c r="U15012" s="43"/>
      <c r="AE15012"/>
    </row>
    <row r="15013" spans="1:31">
      <c r="A15013">
        <v>36110</v>
      </c>
      <c r="B15013" t="s">
        <v>273</v>
      </c>
      <c r="C15013" t="s">
        <v>33477</v>
      </c>
      <c r="D15013" t="s">
        <v>33476</v>
      </c>
      <c r="E15013"/>
      <c r="F15013"/>
      <c r="G15013"/>
      <c r="H15013"/>
      <c r="I15013"/>
      <c r="J15013"/>
      <c r="U15013" s="43"/>
      <c r="AE15013"/>
    </row>
    <row r="15014" spans="1:31">
      <c r="A15014">
        <v>36100</v>
      </c>
      <c r="B15014" t="s">
        <v>13226</v>
      </c>
      <c r="C15014" t="s">
        <v>33477</v>
      </c>
      <c r="D15014" t="s">
        <v>33476</v>
      </c>
      <c r="E15014"/>
      <c r="F15014"/>
      <c r="G15014"/>
      <c r="H15014"/>
      <c r="I15014"/>
      <c r="J15014"/>
      <c r="U15014" s="43"/>
      <c r="AE15014"/>
    </row>
    <row r="15015" spans="1:31">
      <c r="A15015">
        <v>36140</v>
      </c>
      <c r="B15015" t="s">
        <v>13227</v>
      </c>
      <c r="C15015" t="s">
        <v>33477</v>
      </c>
      <c r="D15015" t="s">
        <v>33476</v>
      </c>
      <c r="E15015"/>
      <c r="F15015"/>
      <c r="G15015"/>
      <c r="H15015"/>
      <c r="I15015"/>
      <c r="J15015"/>
      <c r="U15015" s="43"/>
      <c r="AE15015"/>
    </row>
    <row r="15016" spans="1:31">
      <c r="A15016">
        <v>36150</v>
      </c>
      <c r="B15016" t="s">
        <v>3378</v>
      </c>
      <c r="C15016" t="s">
        <v>33480</v>
      </c>
      <c r="D15016" t="s">
        <v>33476</v>
      </c>
      <c r="E15016"/>
      <c r="F15016"/>
      <c r="G15016"/>
      <c r="H15016"/>
      <c r="I15016"/>
      <c r="J15016"/>
      <c r="U15016" s="43"/>
      <c r="AE15016"/>
    </row>
    <row r="15017" spans="1:31">
      <c r="A15017">
        <v>36230</v>
      </c>
      <c r="B15017" t="s">
        <v>13228</v>
      </c>
      <c r="C15017" t="s">
        <v>33477</v>
      </c>
      <c r="D15017" t="s">
        <v>33476</v>
      </c>
      <c r="E15017"/>
      <c r="F15017"/>
      <c r="G15017"/>
      <c r="H15017"/>
      <c r="I15017"/>
      <c r="J15017"/>
      <c r="U15017" s="43"/>
      <c r="AE15017"/>
    </row>
    <row r="15018" spans="1:31">
      <c r="A15018">
        <v>36500</v>
      </c>
      <c r="B15018" t="s">
        <v>13229</v>
      </c>
      <c r="C15018" t="s">
        <v>33477</v>
      </c>
      <c r="D15018" t="s">
        <v>33476</v>
      </c>
      <c r="E15018"/>
      <c r="F15018"/>
      <c r="G15018"/>
      <c r="H15018"/>
      <c r="I15018"/>
      <c r="J15018"/>
      <c r="U15018" s="43"/>
      <c r="AE15018"/>
    </row>
    <row r="15019" spans="1:31">
      <c r="A15019">
        <v>36200</v>
      </c>
      <c r="B15019" t="s">
        <v>13230</v>
      </c>
      <c r="C15019" t="s">
        <v>33477</v>
      </c>
      <c r="D15019" t="s">
        <v>33476</v>
      </c>
      <c r="E15019"/>
      <c r="F15019"/>
      <c r="G15019"/>
      <c r="H15019"/>
      <c r="I15019"/>
      <c r="J15019"/>
      <c r="U15019" s="43"/>
      <c r="AE15019"/>
    </row>
    <row r="15020" spans="1:31">
      <c r="A15020">
        <v>36200</v>
      </c>
      <c r="B15020" t="s">
        <v>13231</v>
      </c>
      <c r="C15020" t="s">
        <v>33477</v>
      </c>
      <c r="D15020" t="s">
        <v>33476</v>
      </c>
      <c r="E15020"/>
      <c r="F15020"/>
      <c r="G15020"/>
      <c r="H15020"/>
      <c r="I15020"/>
      <c r="J15020"/>
      <c r="U15020" s="43"/>
      <c r="AE15020"/>
    </row>
    <row r="15021" spans="1:31">
      <c r="A15021">
        <v>36210</v>
      </c>
      <c r="B15021" t="s">
        <v>13232</v>
      </c>
      <c r="C15021" t="s">
        <v>33480</v>
      </c>
      <c r="D15021" t="s">
        <v>33476</v>
      </c>
      <c r="E15021"/>
      <c r="F15021"/>
      <c r="G15021"/>
      <c r="H15021"/>
      <c r="I15021"/>
      <c r="J15021"/>
      <c r="U15021" s="43"/>
      <c r="AE15021"/>
    </row>
    <row r="15022" spans="1:31">
      <c r="A15022">
        <v>36310</v>
      </c>
      <c r="B15022" t="s">
        <v>13233</v>
      </c>
      <c r="C15022" t="s">
        <v>33477</v>
      </c>
      <c r="D15022" t="s">
        <v>33476</v>
      </c>
      <c r="E15022"/>
      <c r="F15022"/>
      <c r="G15022"/>
      <c r="H15022"/>
      <c r="I15022"/>
      <c r="J15022"/>
      <c r="U15022" s="43"/>
      <c r="AE15022"/>
    </row>
    <row r="15023" spans="1:31">
      <c r="A15023">
        <v>36370</v>
      </c>
      <c r="B15023" t="s">
        <v>5367</v>
      </c>
      <c r="C15023" t="s">
        <v>33477</v>
      </c>
      <c r="D15023" t="s">
        <v>33476</v>
      </c>
      <c r="E15023"/>
      <c r="F15023"/>
      <c r="G15023"/>
      <c r="H15023"/>
      <c r="I15023"/>
      <c r="J15023"/>
      <c r="U15023" s="43"/>
      <c r="AE15023"/>
    </row>
    <row r="15024" spans="1:31">
      <c r="A15024">
        <v>36100</v>
      </c>
      <c r="B15024" t="s">
        <v>13234</v>
      </c>
      <c r="C15024" t="s">
        <v>33477</v>
      </c>
      <c r="D15024" t="s">
        <v>33476</v>
      </c>
      <c r="E15024"/>
      <c r="F15024"/>
      <c r="G15024"/>
      <c r="H15024"/>
      <c r="I15024"/>
      <c r="J15024"/>
      <c r="U15024" s="43"/>
      <c r="AE15024"/>
    </row>
    <row r="15025" spans="1:31">
      <c r="A15025">
        <v>36160</v>
      </c>
      <c r="B15025" t="s">
        <v>13235</v>
      </c>
      <c r="C15025" t="s">
        <v>33477</v>
      </c>
      <c r="D15025" t="s">
        <v>33476</v>
      </c>
      <c r="E15025"/>
      <c r="F15025"/>
      <c r="G15025"/>
      <c r="H15025"/>
      <c r="I15025"/>
      <c r="J15025"/>
      <c r="U15025" s="43"/>
      <c r="AE15025"/>
    </row>
    <row r="15026" spans="1:31">
      <c r="A15026">
        <v>36500</v>
      </c>
      <c r="B15026" t="s">
        <v>13236</v>
      </c>
      <c r="C15026" t="s">
        <v>33477</v>
      </c>
      <c r="D15026" t="s">
        <v>33476</v>
      </c>
      <c r="E15026"/>
      <c r="F15026"/>
      <c r="G15026"/>
      <c r="H15026"/>
      <c r="I15026"/>
      <c r="J15026"/>
      <c r="U15026" s="43"/>
      <c r="AE15026"/>
    </row>
    <row r="15027" spans="1:31">
      <c r="A15027">
        <v>36150</v>
      </c>
      <c r="B15027" t="s">
        <v>13237</v>
      </c>
      <c r="C15027" t="s">
        <v>33480</v>
      </c>
      <c r="D15027" t="s">
        <v>33476</v>
      </c>
      <c r="E15027"/>
      <c r="F15027"/>
      <c r="G15027"/>
      <c r="H15027"/>
      <c r="I15027"/>
      <c r="J15027"/>
      <c r="U15027" s="43"/>
      <c r="AE15027"/>
    </row>
    <row r="15028" spans="1:31">
      <c r="A15028">
        <v>36800</v>
      </c>
      <c r="B15028" t="s">
        <v>13238</v>
      </c>
      <c r="C15028" t="s">
        <v>33477</v>
      </c>
      <c r="D15028" t="s">
        <v>33476</v>
      </c>
      <c r="E15028"/>
      <c r="F15028"/>
      <c r="G15028"/>
      <c r="H15028"/>
      <c r="I15028"/>
      <c r="J15028"/>
      <c r="U15028" s="43"/>
      <c r="AE15028"/>
    </row>
    <row r="15029" spans="1:31">
      <c r="A15029">
        <v>36400</v>
      </c>
      <c r="B15029" t="s">
        <v>13239</v>
      </c>
      <c r="C15029" t="s">
        <v>33477</v>
      </c>
      <c r="D15029" t="s">
        <v>33476</v>
      </c>
      <c r="E15029"/>
      <c r="F15029"/>
      <c r="G15029"/>
      <c r="H15029"/>
      <c r="I15029"/>
      <c r="J15029"/>
      <c r="U15029" s="43"/>
      <c r="AE15029"/>
    </row>
    <row r="15030" spans="1:31">
      <c r="A15030">
        <v>36000</v>
      </c>
      <c r="B15030" t="s">
        <v>13240</v>
      </c>
      <c r="C15030" t="s">
        <v>33477</v>
      </c>
      <c r="D15030" t="s">
        <v>33481</v>
      </c>
      <c r="E15030"/>
      <c r="F15030"/>
      <c r="G15030"/>
      <c r="H15030"/>
      <c r="I15030"/>
      <c r="J15030"/>
      <c r="U15030" s="43"/>
      <c r="AE15030"/>
    </row>
    <row r="15031" spans="1:31">
      <c r="A15031">
        <v>36700</v>
      </c>
      <c r="B15031" t="s">
        <v>13241</v>
      </c>
      <c r="C15031" t="s">
        <v>33477</v>
      </c>
      <c r="D15031" t="s">
        <v>33476</v>
      </c>
      <c r="E15031"/>
      <c r="F15031"/>
      <c r="G15031"/>
      <c r="H15031"/>
      <c r="I15031"/>
      <c r="J15031"/>
      <c r="U15031" s="43"/>
      <c r="AE15031"/>
    </row>
    <row r="15032" spans="1:31">
      <c r="A15032">
        <v>36400</v>
      </c>
      <c r="B15032" t="s">
        <v>13242</v>
      </c>
      <c r="C15032" t="s">
        <v>33477</v>
      </c>
      <c r="D15032" t="s">
        <v>33476</v>
      </c>
      <c r="E15032"/>
      <c r="F15032"/>
      <c r="G15032"/>
      <c r="H15032"/>
      <c r="I15032"/>
      <c r="J15032"/>
      <c r="U15032" s="43"/>
      <c r="AE15032"/>
    </row>
    <row r="15033" spans="1:31">
      <c r="A15033">
        <v>36170</v>
      </c>
      <c r="B15033" t="s">
        <v>13243</v>
      </c>
      <c r="C15033" t="s">
        <v>33477</v>
      </c>
      <c r="D15033" t="s">
        <v>33476</v>
      </c>
      <c r="E15033"/>
      <c r="F15033"/>
      <c r="G15033"/>
      <c r="H15033"/>
      <c r="I15033"/>
      <c r="J15033"/>
      <c r="U15033" s="43"/>
      <c r="AE15033"/>
    </row>
    <row r="15034" spans="1:31">
      <c r="A15034">
        <v>36200</v>
      </c>
      <c r="B15034" t="s">
        <v>13244</v>
      </c>
      <c r="C15034" t="s">
        <v>33477</v>
      </c>
      <c r="D15034" t="s">
        <v>33476</v>
      </c>
      <c r="E15034"/>
      <c r="F15034"/>
      <c r="G15034"/>
      <c r="H15034"/>
      <c r="I15034"/>
      <c r="J15034"/>
      <c r="U15034" s="43"/>
      <c r="AE15034"/>
    </row>
    <row r="15035" spans="1:31">
      <c r="A15035">
        <v>36170</v>
      </c>
      <c r="B15035" t="s">
        <v>13245</v>
      </c>
      <c r="C15035" t="s">
        <v>33477</v>
      </c>
      <c r="D15035" t="s">
        <v>33476</v>
      </c>
      <c r="E15035"/>
      <c r="F15035"/>
      <c r="G15035"/>
      <c r="H15035"/>
      <c r="I15035"/>
      <c r="J15035"/>
      <c r="U15035" s="43"/>
      <c r="AE15035"/>
    </row>
    <row r="15036" spans="1:31">
      <c r="A15036">
        <v>36500</v>
      </c>
      <c r="B15036" t="s">
        <v>13246</v>
      </c>
      <c r="C15036" t="s">
        <v>33477</v>
      </c>
      <c r="D15036" t="s">
        <v>33476</v>
      </c>
      <c r="E15036"/>
      <c r="F15036"/>
      <c r="G15036"/>
      <c r="H15036"/>
      <c r="I15036"/>
      <c r="J15036"/>
      <c r="U15036" s="43"/>
      <c r="AE15036"/>
    </row>
    <row r="15037" spans="1:31">
      <c r="A15037">
        <v>36800</v>
      </c>
      <c r="B15037" t="s">
        <v>13247</v>
      </c>
      <c r="C15037" t="s">
        <v>33477</v>
      </c>
      <c r="D15037" t="s">
        <v>33476</v>
      </c>
      <c r="E15037"/>
      <c r="F15037"/>
      <c r="G15037"/>
      <c r="H15037"/>
      <c r="I15037"/>
      <c r="J15037"/>
      <c r="U15037" s="43"/>
      <c r="AE15037"/>
    </row>
    <row r="15038" spans="1:31">
      <c r="A15038">
        <v>36100</v>
      </c>
      <c r="B15038" t="s">
        <v>13248</v>
      </c>
      <c r="C15038" t="s">
        <v>33477</v>
      </c>
      <c r="D15038" t="s">
        <v>33476</v>
      </c>
      <c r="E15038"/>
      <c r="F15038"/>
      <c r="G15038"/>
      <c r="H15038"/>
      <c r="I15038"/>
      <c r="J15038"/>
      <c r="U15038" s="43"/>
      <c r="AE15038"/>
    </row>
    <row r="15039" spans="1:31">
      <c r="A15039">
        <v>36300</v>
      </c>
      <c r="B15039" t="s">
        <v>13249</v>
      </c>
      <c r="C15039" t="s">
        <v>33477</v>
      </c>
      <c r="D15039" t="s">
        <v>33476</v>
      </c>
      <c r="E15039"/>
      <c r="F15039"/>
      <c r="G15039"/>
      <c r="H15039"/>
      <c r="I15039"/>
      <c r="J15039"/>
      <c r="U15039" s="43"/>
      <c r="AE15039"/>
    </row>
    <row r="15040" spans="1:31">
      <c r="A15040">
        <v>36300</v>
      </c>
      <c r="B15040" t="s">
        <v>13249</v>
      </c>
      <c r="C15040" t="s">
        <v>33477</v>
      </c>
      <c r="D15040" t="s">
        <v>33476</v>
      </c>
      <c r="E15040"/>
      <c r="F15040"/>
      <c r="G15040"/>
      <c r="H15040"/>
      <c r="I15040"/>
      <c r="J15040"/>
      <c r="U15040" s="43"/>
      <c r="AE15040"/>
    </row>
    <row r="15041" spans="1:31">
      <c r="A15041">
        <v>36700</v>
      </c>
      <c r="B15041" t="s">
        <v>13250</v>
      </c>
      <c r="C15041" t="s">
        <v>33477</v>
      </c>
      <c r="D15041" t="s">
        <v>33476</v>
      </c>
      <c r="E15041"/>
      <c r="F15041"/>
      <c r="G15041"/>
      <c r="H15041"/>
      <c r="I15041"/>
      <c r="J15041"/>
      <c r="U15041" s="43"/>
      <c r="AE15041"/>
    </row>
    <row r="15042" spans="1:31">
      <c r="A15042">
        <v>36700</v>
      </c>
      <c r="B15042" t="s">
        <v>5750</v>
      </c>
      <c r="C15042" t="s">
        <v>33477</v>
      </c>
      <c r="D15042" t="s">
        <v>33476</v>
      </c>
      <c r="E15042"/>
      <c r="F15042"/>
      <c r="G15042"/>
      <c r="H15042"/>
      <c r="I15042"/>
      <c r="J15042"/>
      <c r="U15042" s="43"/>
      <c r="AE15042"/>
    </row>
    <row r="15043" spans="1:31">
      <c r="A15043">
        <v>36340</v>
      </c>
      <c r="B15043" t="s">
        <v>13251</v>
      </c>
      <c r="C15043" t="s">
        <v>33477</v>
      </c>
      <c r="D15043" t="s">
        <v>33476</v>
      </c>
      <c r="E15043"/>
      <c r="F15043"/>
      <c r="G15043"/>
      <c r="H15043"/>
      <c r="I15043"/>
      <c r="J15043"/>
      <c r="U15043" s="43"/>
      <c r="AE15043"/>
    </row>
    <row r="15044" spans="1:31">
      <c r="A15044">
        <v>36130</v>
      </c>
      <c r="B15044" t="s">
        <v>13252</v>
      </c>
      <c r="C15044" t="s">
        <v>33477</v>
      </c>
      <c r="D15044" t="s">
        <v>33476</v>
      </c>
      <c r="E15044"/>
      <c r="F15044"/>
      <c r="G15044"/>
      <c r="H15044"/>
      <c r="I15044"/>
      <c r="J15044"/>
      <c r="U15044" s="43"/>
      <c r="AE15044"/>
    </row>
    <row r="15045" spans="1:31">
      <c r="A15045">
        <v>36300</v>
      </c>
      <c r="B15045" t="s">
        <v>13253</v>
      </c>
      <c r="C15045" t="s">
        <v>33477</v>
      </c>
      <c r="D15045" t="s">
        <v>33476</v>
      </c>
      <c r="E15045"/>
      <c r="F15045"/>
      <c r="G15045"/>
      <c r="H15045"/>
      <c r="I15045"/>
      <c r="J15045"/>
      <c r="U15045" s="43"/>
      <c r="AE15045"/>
    </row>
    <row r="15046" spans="1:31">
      <c r="A15046">
        <v>36100</v>
      </c>
      <c r="B15046" t="s">
        <v>13254</v>
      </c>
      <c r="C15046" t="s">
        <v>33477</v>
      </c>
      <c r="D15046" t="s">
        <v>33476</v>
      </c>
      <c r="E15046"/>
      <c r="F15046"/>
      <c r="G15046"/>
      <c r="H15046"/>
      <c r="I15046"/>
      <c r="J15046"/>
      <c r="U15046" s="43"/>
      <c r="AE15046"/>
    </row>
    <row r="15047" spans="1:31">
      <c r="A15047">
        <v>36140</v>
      </c>
      <c r="B15047" t="s">
        <v>13255</v>
      </c>
      <c r="C15047" t="s">
        <v>33477</v>
      </c>
      <c r="D15047" t="s">
        <v>33476</v>
      </c>
      <c r="E15047"/>
      <c r="F15047"/>
      <c r="G15047"/>
      <c r="H15047"/>
      <c r="I15047"/>
      <c r="J15047"/>
      <c r="U15047" s="43"/>
      <c r="AE15047"/>
    </row>
    <row r="15048" spans="1:31">
      <c r="A15048">
        <v>36140</v>
      </c>
      <c r="B15048" t="s">
        <v>13256</v>
      </c>
      <c r="C15048" t="s">
        <v>33477</v>
      </c>
      <c r="D15048" t="s">
        <v>33476</v>
      </c>
      <c r="E15048"/>
      <c r="F15048"/>
      <c r="G15048"/>
      <c r="H15048"/>
      <c r="I15048"/>
      <c r="J15048"/>
      <c r="U15048" s="43"/>
      <c r="AE15048"/>
    </row>
    <row r="15049" spans="1:31">
      <c r="A15049">
        <v>36190</v>
      </c>
      <c r="B15049" t="s">
        <v>13257</v>
      </c>
      <c r="C15049" t="s">
        <v>33477</v>
      </c>
      <c r="D15049" t="s">
        <v>33476</v>
      </c>
      <c r="E15049"/>
      <c r="F15049"/>
      <c r="G15049"/>
      <c r="H15049"/>
      <c r="I15049"/>
      <c r="J15049"/>
      <c r="U15049" s="43"/>
      <c r="AE15049"/>
    </row>
    <row r="15050" spans="1:31">
      <c r="A15050">
        <v>36130</v>
      </c>
      <c r="B15050" t="s">
        <v>13258</v>
      </c>
      <c r="C15050" t="s">
        <v>33477</v>
      </c>
      <c r="D15050" t="s">
        <v>33476</v>
      </c>
      <c r="E15050"/>
      <c r="F15050"/>
      <c r="G15050"/>
      <c r="H15050"/>
      <c r="I15050"/>
      <c r="J15050"/>
      <c r="U15050" s="43"/>
      <c r="AE15050"/>
    </row>
    <row r="15051" spans="1:31">
      <c r="A15051">
        <v>36130</v>
      </c>
      <c r="B15051" t="s">
        <v>13259</v>
      </c>
      <c r="C15051" t="s">
        <v>33477</v>
      </c>
      <c r="D15051" t="s">
        <v>33476</v>
      </c>
      <c r="E15051"/>
      <c r="F15051"/>
      <c r="G15051"/>
      <c r="H15051"/>
      <c r="I15051"/>
      <c r="J15051"/>
      <c r="U15051" s="43"/>
      <c r="AE15051"/>
    </row>
    <row r="15052" spans="1:31">
      <c r="A15052">
        <v>36260</v>
      </c>
      <c r="B15052" t="s">
        <v>1502</v>
      </c>
      <c r="C15052" t="s">
        <v>33480</v>
      </c>
      <c r="D15052" t="s">
        <v>33476</v>
      </c>
      <c r="E15052"/>
      <c r="F15052"/>
      <c r="G15052"/>
      <c r="H15052"/>
      <c r="I15052"/>
      <c r="J15052"/>
      <c r="U15052" s="43"/>
      <c r="AE15052"/>
    </row>
    <row r="15053" spans="1:31">
      <c r="A15053">
        <v>36300</v>
      </c>
      <c r="B15053" t="s">
        <v>13260</v>
      </c>
      <c r="C15053" t="s">
        <v>33477</v>
      </c>
      <c r="D15053" t="s">
        <v>33476</v>
      </c>
      <c r="E15053"/>
      <c r="F15053"/>
      <c r="G15053"/>
      <c r="H15053"/>
      <c r="I15053"/>
      <c r="J15053"/>
      <c r="U15053" s="43"/>
      <c r="AE15053"/>
    </row>
    <row r="15054" spans="1:31">
      <c r="A15054">
        <v>36310</v>
      </c>
      <c r="B15054" t="s">
        <v>13261</v>
      </c>
      <c r="C15054" t="s">
        <v>33477</v>
      </c>
      <c r="D15054" t="s">
        <v>33476</v>
      </c>
      <c r="E15054"/>
      <c r="F15054"/>
      <c r="G15054"/>
      <c r="H15054"/>
      <c r="I15054"/>
      <c r="J15054"/>
      <c r="U15054" s="43"/>
      <c r="AE15054"/>
    </row>
    <row r="15055" spans="1:31">
      <c r="A15055">
        <v>36210</v>
      </c>
      <c r="B15055" t="s">
        <v>13262</v>
      </c>
      <c r="C15055" t="s">
        <v>33480</v>
      </c>
      <c r="D15055" t="s">
        <v>33476</v>
      </c>
      <c r="E15055"/>
      <c r="F15055"/>
      <c r="G15055"/>
      <c r="H15055"/>
      <c r="I15055"/>
      <c r="J15055"/>
      <c r="U15055" s="43"/>
      <c r="AE15055"/>
    </row>
    <row r="15056" spans="1:31">
      <c r="A15056">
        <v>36240</v>
      </c>
      <c r="B15056" t="s">
        <v>13263</v>
      </c>
      <c r="C15056" t="s">
        <v>33477</v>
      </c>
      <c r="D15056" t="s">
        <v>33476</v>
      </c>
      <c r="E15056"/>
      <c r="F15056"/>
      <c r="G15056"/>
      <c r="H15056"/>
      <c r="I15056"/>
      <c r="J15056"/>
      <c r="U15056" s="43"/>
      <c r="AE15056"/>
    </row>
    <row r="15057" spans="1:31">
      <c r="A15057">
        <v>36270</v>
      </c>
      <c r="B15057" t="s">
        <v>13264</v>
      </c>
      <c r="C15057" t="s">
        <v>33477</v>
      </c>
      <c r="D15057" t="s">
        <v>33482</v>
      </c>
      <c r="E15057"/>
      <c r="F15057"/>
      <c r="G15057"/>
      <c r="H15057"/>
      <c r="I15057"/>
      <c r="J15057"/>
      <c r="U15057" s="43"/>
      <c r="AE15057"/>
    </row>
    <row r="15058" spans="1:31">
      <c r="A15058">
        <v>36270</v>
      </c>
      <c r="B15058" t="s">
        <v>13264</v>
      </c>
      <c r="C15058" t="s">
        <v>33477</v>
      </c>
      <c r="D15058" t="s">
        <v>33482</v>
      </c>
      <c r="E15058"/>
      <c r="F15058"/>
      <c r="G15058"/>
      <c r="H15058"/>
      <c r="I15058"/>
      <c r="J15058"/>
      <c r="U15058" s="43"/>
      <c r="AE15058"/>
    </row>
    <row r="15059" spans="1:31">
      <c r="A15059">
        <v>36120</v>
      </c>
      <c r="B15059" t="s">
        <v>13265</v>
      </c>
      <c r="C15059" t="s">
        <v>33477</v>
      </c>
      <c r="D15059" t="s">
        <v>33481</v>
      </c>
      <c r="E15059"/>
      <c r="F15059"/>
      <c r="G15059"/>
      <c r="H15059"/>
      <c r="I15059"/>
      <c r="J15059"/>
      <c r="U15059" s="43"/>
      <c r="AE15059"/>
    </row>
    <row r="15060" spans="1:31">
      <c r="A15060">
        <v>36160</v>
      </c>
      <c r="B15060" t="s">
        <v>13266</v>
      </c>
      <c r="C15060" t="s">
        <v>33477</v>
      </c>
      <c r="D15060" t="s">
        <v>33476</v>
      </c>
      <c r="E15060"/>
      <c r="F15060"/>
      <c r="G15060"/>
      <c r="H15060"/>
      <c r="I15060"/>
      <c r="J15060"/>
      <c r="U15060" s="43"/>
      <c r="AE15060"/>
    </row>
    <row r="15061" spans="1:31">
      <c r="A15061">
        <v>36700</v>
      </c>
      <c r="B15061" t="s">
        <v>13267</v>
      </c>
      <c r="C15061" t="s">
        <v>33477</v>
      </c>
      <c r="D15061" t="s">
        <v>33476</v>
      </c>
      <c r="E15061"/>
      <c r="F15061"/>
      <c r="G15061"/>
      <c r="H15061"/>
      <c r="I15061"/>
      <c r="J15061"/>
      <c r="U15061" s="43"/>
      <c r="AE15061"/>
    </row>
    <row r="15062" spans="1:31">
      <c r="A15062">
        <v>36150</v>
      </c>
      <c r="B15062" t="s">
        <v>13268</v>
      </c>
      <c r="C15062" t="s">
        <v>33480</v>
      </c>
      <c r="D15062" t="s">
        <v>33476</v>
      </c>
      <c r="E15062"/>
      <c r="F15062"/>
      <c r="G15062"/>
      <c r="H15062"/>
      <c r="I15062"/>
      <c r="J15062"/>
      <c r="U15062" s="43"/>
      <c r="AE15062"/>
    </row>
    <row r="15063" spans="1:31">
      <c r="A15063">
        <v>36220</v>
      </c>
      <c r="B15063" t="s">
        <v>13269</v>
      </c>
      <c r="C15063" t="s">
        <v>33477</v>
      </c>
      <c r="D15063" t="s">
        <v>33476</v>
      </c>
      <c r="E15063"/>
      <c r="F15063"/>
      <c r="G15063"/>
      <c r="H15063"/>
      <c r="I15063"/>
      <c r="J15063"/>
      <c r="U15063" s="43"/>
      <c r="AE15063"/>
    </row>
    <row r="15064" spans="1:31">
      <c r="A15064">
        <v>36600</v>
      </c>
      <c r="B15064" t="s">
        <v>13270</v>
      </c>
      <c r="C15064" t="s">
        <v>33480</v>
      </c>
      <c r="D15064" t="s">
        <v>33476</v>
      </c>
      <c r="E15064"/>
      <c r="F15064"/>
      <c r="G15064"/>
      <c r="H15064"/>
      <c r="I15064"/>
      <c r="J15064"/>
      <c r="U15064" s="43"/>
      <c r="AE15064"/>
    </row>
    <row r="15065" spans="1:31">
      <c r="A15065">
        <v>36230</v>
      </c>
      <c r="B15065" t="s">
        <v>13271</v>
      </c>
      <c r="C15065" t="s">
        <v>33477</v>
      </c>
      <c r="D15065" t="s">
        <v>33476</v>
      </c>
      <c r="E15065"/>
      <c r="F15065"/>
      <c r="G15065"/>
      <c r="H15065"/>
      <c r="I15065"/>
      <c r="J15065"/>
      <c r="U15065" s="43"/>
      <c r="AE15065"/>
    </row>
    <row r="15066" spans="1:31">
      <c r="A15066">
        <v>36110</v>
      </c>
      <c r="B15066" t="s">
        <v>13272</v>
      </c>
      <c r="C15066" t="s">
        <v>33477</v>
      </c>
      <c r="D15066" t="s">
        <v>33476</v>
      </c>
      <c r="E15066"/>
      <c r="F15066"/>
      <c r="G15066"/>
      <c r="H15066"/>
      <c r="I15066"/>
      <c r="J15066"/>
      <c r="U15066" s="43"/>
      <c r="AE15066"/>
    </row>
    <row r="15067" spans="1:31">
      <c r="A15067">
        <v>36180</v>
      </c>
      <c r="B15067" t="s">
        <v>13273</v>
      </c>
      <c r="C15067" t="s">
        <v>33477</v>
      </c>
      <c r="D15067" t="s">
        <v>33476</v>
      </c>
      <c r="E15067"/>
      <c r="F15067"/>
      <c r="G15067"/>
      <c r="H15067"/>
      <c r="I15067"/>
      <c r="J15067"/>
      <c r="U15067" s="43"/>
      <c r="AE15067"/>
    </row>
    <row r="15068" spans="1:31">
      <c r="A15068">
        <v>36190</v>
      </c>
      <c r="B15068" t="s">
        <v>13274</v>
      </c>
      <c r="C15068" t="s">
        <v>33477</v>
      </c>
      <c r="D15068" t="s">
        <v>33476</v>
      </c>
      <c r="E15068"/>
      <c r="F15068"/>
      <c r="G15068"/>
      <c r="H15068"/>
      <c r="I15068"/>
      <c r="J15068"/>
      <c r="U15068" s="43"/>
      <c r="AE15068"/>
    </row>
    <row r="15069" spans="1:31">
      <c r="A15069">
        <v>36240</v>
      </c>
      <c r="B15069" t="s">
        <v>13275</v>
      </c>
      <c r="C15069" t="s">
        <v>33477</v>
      </c>
      <c r="D15069" t="s">
        <v>33476</v>
      </c>
      <c r="E15069"/>
      <c r="F15069"/>
      <c r="G15069"/>
      <c r="H15069"/>
      <c r="I15069"/>
      <c r="J15069"/>
      <c r="U15069" s="43"/>
      <c r="AE15069"/>
    </row>
    <row r="15070" spans="1:31">
      <c r="A15070">
        <v>36150</v>
      </c>
      <c r="B15070" t="s">
        <v>13276</v>
      </c>
      <c r="C15070" t="s">
        <v>33480</v>
      </c>
      <c r="D15070" t="s">
        <v>33476</v>
      </c>
      <c r="E15070"/>
      <c r="F15070"/>
      <c r="G15070"/>
      <c r="H15070"/>
      <c r="I15070"/>
      <c r="J15070"/>
      <c r="U15070" s="43"/>
      <c r="AE15070"/>
    </row>
    <row r="15071" spans="1:31">
      <c r="A15071">
        <v>36230</v>
      </c>
      <c r="B15071" t="s">
        <v>13277</v>
      </c>
      <c r="C15071" t="s">
        <v>33477</v>
      </c>
      <c r="D15071" t="s">
        <v>33476</v>
      </c>
      <c r="E15071"/>
      <c r="F15071"/>
      <c r="G15071"/>
      <c r="H15071"/>
      <c r="I15071"/>
      <c r="J15071"/>
      <c r="U15071" s="43"/>
      <c r="AE15071"/>
    </row>
    <row r="15072" spans="1:31">
      <c r="A15072">
        <v>36150</v>
      </c>
      <c r="B15072" t="s">
        <v>13278</v>
      </c>
      <c r="C15072" t="s">
        <v>33480</v>
      </c>
      <c r="D15072" t="s">
        <v>33476</v>
      </c>
      <c r="E15072"/>
      <c r="F15072"/>
      <c r="G15072"/>
      <c r="H15072"/>
      <c r="I15072"/>
      <c r="J15072"/>
      <c r="U15072" s="43"/>
      <c r="AE15072"/>
    </row>
    <row r="15073" spans="1:31">
      <c r="A15073">
        <v>36180</v>
      </c>
      <c r="B15073" t="s">
        <v>13279</v>
      </c>
      <c r="C15073" t="s">
        <v>33477</v>
      </c>
      <c r="D15073" t="s">
        <v>33476</v>
      </c>
      <c r="E15073"/>
      <c r="F15073"/>
      <c r="G15073"/>
      <c r="H15073"/>
      <c r="I15073"/>
      <c r="J15073"/>
      <c r="U15073" s="43"/>
      <c r="AE15073"/>
    </row>
    <row r="15074" spans="1:31">
      <c r="A15074">
        <v>36300</v>
      </c>
      <c r="B15074" t="s">
        <v>13280</v>
      </c>
      <c r="C15074" t="s">
        <v>33477</v>
      </c>
      <c r="D15074" t="s">
        <v>33476</v>
      </c>
      <c r="E15074"/>
      <c r="F15074"/>
      <c r="G15074"/>
      <c r="H15074"/>
      <c r="I15074"/>
      <c r="J15074"/>
      <c r="U15074" s="43"/>
      <c r="AE15074"/>
    </row>
    <row r="15075" spans="1:31">
      <c r="A15075">
        <v>36100</v>
      </c>
      <c r="B15075" t="s">
        <v>13281</v>
      </c>
      <c r="C15075" t="s">
        <v>33477</v>
      </c>
      <c r="D15075" t="s">
        <v>33476</v>
      </c>
      <c r="E15075"/>
      <c r="F15075"/>
      <c r="G15075"/>
      <c r="H15075"/>
      <c r="I15075"/>
      <c r="J15075"/>
      <c r="U15075" s="43"/>
      <c r="AE15075"/>
    </row>
    <row r="15076" spans="1:31">
      <c r="A15076">
        <v>36120</v>
      </c>
      <c r="B15076" t="s">
        <v>13282</v>
      </c>
      <c r="C15076" t="s">
        <v>33477</v>
      </c>
      <c r="D15076" t="s">
        <v>33481</v>
      </c>
      <c r="E15076"/>
      <c r="F15076"/>
      <c r="G15076"/>
      <c r="H15076"/>
      <c r="I15076"/>
      <c r="J15076"/>
      <c r="U15076" s="43"/>
      <c r="AE15076"/>
    </row>
    <row r="15077" spans="1:31">
      <c r="A15077">
        <v>36240</v>
      </c>
      <c r="B15077" t="s">
        <v>13283</v>
      </c>
      <c r="C15077" t="s">
        <v>33477</v>
      </c>
      <c r="D15077" t="s">
        <v>33476</v>
      </c>
      <c r="E15077"/>
      <c r="F15077"/>
      <c r="G15077"/>
      <c r="H15077"/>
      <c r="I15077"/>
      <c r="J15077"/>
      <c r="U15077" s="43"/>
      <c r="AE15077"/>
    </row>
    <row r="15078" spans="1:31">
      <c r="A15078">
        <v>36400</v>
      </c>
      <c r="B15078" t="s">
        <v>13284</v>
      </c>
      <c r="C15078" t="s">
        <v>33477</v>
      </c>
      <c r="D15078" t="s">
        <v>33476</v>
      </c>
      <c r="E15078"/>
      <c r="F15078"/>
      <c r="G15078"/>
      <c r="H15078"/>
      <c r="I15078"/>
      <c r="J15078"/>
      <c r="U15078" s="43"/>
      <c r="AE15078"/>
    </row>
    <row r="15079" spans="1:31">
      <c r="A15079">
        <v>36600</v>
      </c>
      <c r="B15079" t="s">
        <v>13285</v>
      </c>
      <c r="C15079" t="s">
        <v>33480</v>
      </c>
      <c r="D15079" t="s">
        <v>33476</v>
      </c>
      <c r="E15079"/>
      <c r="F15079"/>
      <c r="G15079"/>
      <c r="H15079"/>
      <c r="I15079"/>
      <c r="J15079"/>
      <c r="U15079" s="43"/>
      <c r="AE15079"/>
    </row>
    <row r="15080" spans="1:31">
      <c r="A15080">
        <v>36110</v>
      </c>
      <c r="B15080" t="s">
        <v>13286</v>
      </c>
      <c r="C15080" t="s">
        <v>33477</v>
      </c>
      <c r="D15080" t="s">
        <v>33476</v>
      </c>
      <c r="E15080"/>
      <c r="F15080"/>
      <c r="G15080"/>
      <c r="H15080"/>
      <c r="I15080"/>
      <c r="J15080"/>
      <c r="U15080" s="43"/>
      <c r="AE15080"/>
    </row>
    <row r="15081" spans="1:31">
      <c r="A15081">
        <v>36110</v>
      </c>
      <c r="B15081" t="s">
        <v>13286</v>
      </c>
      <c r="C15081" t="s">
        <v>33477</v>
      </c>
      <c r="D15081" t="s">
        <v>33476</v>
      </c>
      <c r="E15081"/>
      <c r="F15081"/>
      <c r="G15081"/>
      <c r="H15081"/>
      <c r="I15081"/>
      <c r="J15081"/>
      <c r="U15081" s="43"/>
      <c r="AE15081"/>
    </row>
    <row r="15082" spans="1:31">
      <c r="A15082">
        <v>36110</v>
      </c>
      <c r="B15082" t="s">
        <v>13286</v>
      </c>
      <c r="C15082" t="s">
        <v>33477</v>
      </c>
      <c r="D15082" t="s">
        <v>33476</v>
      </c>
      <c r="E15082"/>
      <c r="F15082"/>
      <c r="G15082"/>
      <c r="H15082"/>
      <c r="I15082"/>
      <c r="J15082"/>
      <c r="U15082" s="43"/>
      <c r="AE15082"/>
    </row>
    <row r="15083" spans="1:31">
      <c r="A15083">
        <v>36370</v>
      </c>
      <c r="B15083" t="s">
        <v>13287</v>
      </c>
      <c r="C15083" t="s">
        <v>33477</v>
      </c>
      <c r="D15083" t="s">
        <v>33476</v>
      </c>
      <c r="E15083"/>
      <c r="F15083"/>
      <c r="G15083"/>
      <c r="H15083"/>
      <c r="I15083"/>
      <c r="J15083"/>
      <c r="U15083" s="43"/>
      <c r="AE15083"/>
    </row>
    <row r="15084" spans="1:31">
      <c r="A15084">
        <v>36160</v>
      </c>
      <c r="B15084" t="s">
        <v>1546</v>
      </c>
      <c r="C15084" t="s">
        <v>33477</v>
      </c>
      <c r="D15084" t="s">
        <v>33476</v>
      </c>
      <c r="E15084"/>
      <c r="F15084"/>
      <c r="G15084"/>
      <c r="H15084"/>
      <c r="I15084"/>
      <c r="J15084"/>
      <c r="U15084" s="43"/>
      <c r="AE15084"/>
    </row>
    <row r="15085" spans="1:31">
      <c r="A15085">
        <v>36220</v>
      </c>
      <c r="B15085" t="s">
        <v>13288</v>
      </c>
      <c r="C15085" t="s">
        <v>33477</v>
      </c>
      <c r="D15085" t="s">
        <v>33476</v>
      </c>
      <c r="E15085"/>
      <c r="F15085"/>
      <c r="G15085"/>
      <c r="H15085"/>
      <c r="I15085"/>
      <c r="J15085"/>
      <c r="U15085" s="43"/>
      <c r="AE15085"/>
    </row>
    <row r="15086" spans="1:31">
      <c r="A15086">
        <v>36150</v>
      </c>
      <c r="B15086" t="s">
        <v>13289</v>
      </c>
      <c r="C15086" t="s">
        <v>33480</v>
      </c>
      <c r="D15086" t="s">
        <v>33476</v>
      </c>
      <c r="E15086"/>
      <c r="F15086"/>
      <c r="G15086"/>
      <c r="H15086"/>
      <c r="I15086"/>
      <c r="J15086"/>
      <c r="U15086" s="43"/>
      <c r="AE15086"/>
    </row>
    <row r="15087" spans="1:31">
      <c r="A15087">
        <v>36100</v>
      </c>
      <c r="B15087" t="s">
        <v>13290</v>
      </c>
      <c r="C15087" t="s">
        <v>33477</v>
      </c>
      <c r="D15087" t="s">
        <v>33476</v>
      </c>
      <c r="E15087"/>
      <c r="F15087"/>
      <c r="G15087"/>
      <c r="H15087"/>
      <c r="I15087"/>
      <c r="J15087"/>
      <c r="U15087" s="43"/>
      <c r="AE15087"/>
    </row>
    <row r="15088" spans="1:31">
      <c r="A15088">
        <v>36140</v>
      </c>
      <c r="B15088" t="s">
        <v>13291</v>
      </c>
      <c r="C15088" t="s">
        <v>33477</v>
      </c>
      <c r="D15088" t="s">
        <v>33476</v>
      </c>
      <c r="E15088"/>
      <c r="F15088"/>
      <c r="G15088"/>
      <c r="H15088"/>
      <c r="I15088"/>
      <c r="J15088"/>
      <c r="U15088" s="43"/>
      <c r="AE15088"/>
    </row>
    <row r="15089" spans="1:31">
      <c r="A15089">
        <v>36400</v>
      </c>
      <c r="B15089" t="s">
        <v>13292</v>
      </c>
      <c r="C15089" t="s">
        <v>33477</v>
      </c>
      <c r="D15089" t="s">
        <v>33476</v>
      </c>
      <c r="E15089"/>
      <c r="F15089"/>
      <c r="G15089"/>
      <c r="H15089"/>
      <c r="I15089"/>
      <c r="J15089"/>
      <c r="U15089" s="43"/>
      <c r="AE15089"/>
    </row>
    <row r="15090" spans="1:31">
      <c r="A15090">
        <v>36350</v>
      </c>
      <c r="B15090" t="s">
        <v>13293</v>
      </c>
      <c r="C15090" t="s">
        <v>33477</v>
      </c>
      <c r="D15090" t="s">
        <v>33476</v>
      </c>
      <c r="E15090"/>
      <c r="F15090"/>
      <c r="G15090"/>
      <c r="H15090"/>
      <c r="I15090"/>
      <c r="J15090"/>
      <c r="U15090" s="43"/>
      <c r="AE15090"/>
    </row>
    <row r="15091" spans="1:31">
      <c r="A15091">
        <v>36150</v>
      </c>
      <c r="B15091" t="s">
        <v>13294</v>
      </c>
      <c r="C15091" t="s">
        <v>33480</v>
      </c>
      <c r="D15091" t="s">
        <v>33476</v>
      </c>
      <c r="E15091"/>
      <c r="F15091"/>
      <c r="G15091"/>
      <c r="H15091"/>
      <c r="I15091"/>
      <c r="J15091"/>
      <c r="U15091" s="43"/>
      <c r="AE15091"/>
    </row>
    <row r="15092" spans="1:31">
      <c r="A15092">
        <v>36360</v>
      </c>
      <c r="B15092" t="s">
        <v>13295</v>
      </c>
      <c r="C15092" t="s">
        <v>33477</v>
      </c>
      <c r="D15092" t="s">
        <v>33476</v>
      </c>
      <c r="E15092"/>
      <c r="F15092"/>
      <c r="G15092"/>
      <c r="H15092"/>
      <c r="I15092"/>
      <c r="J15092"/>
      <c r="U15092" s="43"/>
      <c r="AE15092"/>
    </row>
    <row r="15093" spans="1:31">
      <c r="A15093">
        <v>36220</v>
      </c>
      <c r="B15093" t="s">
        <v>13296</v>
      </c>
      <c r="C15093" t="s">
        <v>33477</v>
      </c>
      <c r="D15093" t="s">
        <v>33476</v>
      </c>
      <c r="E15093"/>
      <c r="F15093"/>
      <c r="G15093"/>
      <c r="H15093"/>
      <c r="I15093"/>
      <c r="J15093"/>
      <c r="U15093" s="43"/>
      <c r="AE15093"/>
    </row>
    <row r="15094" spans="1:31">
      <c r="A15094">
        <v>36220</v>
      </c>
      <c r="B15094" t="s">
        <v>13297</v>
      </c>
      <c r="C15094" t="s">
        <v>33477</v>
      </c>
      <c r="D15094" t="s">
        <v>33476</v>
      </c>
      <c r="E15094"/>
      <c r="F15094"/>
      <c r="G15094"/>
      <c r="H15094"/>
      <c r="I15094"/>
      <c r="J15094"/>
      <c r="U15094" s="43"/>
      <c r="AE15094"/>
    </row>
    <row r="15095" spans="1:31">
      <c r="A15095">
        <v>36800</v>
      </c>
      <c r="B15095" t="s">
        <v>13298</v>
      </c>
      <c r="C15095" t="s">
        <v>33477</v>
      </c>
      <c r="D15095" t="s">
        <v>33476</v>
      </c>
      <c r="E15095"/>
      <c r="F15095"/>
      <c r="G15095"/>
      <c r="H15095"/>
      <c r="I15095"/>
      <c r="J15095"/>
      <c r="U15095" s="43"/>
      <c r="AE15095"/>
    </row>
    <row r="15096" spans="1:31">
      <c r="A15096">
        <v>36600</v>
      </c>
      <c r="B15096" t="s">
        <v>13299</v>
      </c>
      <c r="C15096" t="s">
        <v>33480</v>
      </c>
      <c r="D15096" t="s">
        <v>33476</v>
      </c>
      <c r="E15096"/>
      <c r="F15096"/>
      <c r="G15096"/>
      <c r="H15096"/>
      <c r="I15096"/>
      <c r="J15096"/>
      <c r="U15096" s="43"/>
      <c r="AE15096"/>
    </row>
    <row r="15097" spans="1:31">
      <c r="A15097">
        <v>36230</v>
      </c>
      <c r="B15097" t="s">
        <v>13300</v>
      </c>
      <c r="C15097" t="s">
        <v>33477</v>
      </c>
      <c r="D15097" t="s">
        <v>33476</v>
      </c>
      <c r="E15097"/>
      <c r="F15097"/>
      <c r="G15097"/>
      <c r="H15097"/>
      <c r="I15097"/>
      <c r="J15097"/>
      <c r="U15097" s="43"/>
      <c r="AE15097"/>
    </row>
    <row r="15098" spans="1:31">
      <c r="A15098">
        <v>36400</v>
      </c>
      <c r="B15098" t="s">
        <v>13301</v>
      </c>
      <c r="C15098" t="s">
        <v>33477</v>
      </c>
      <c r="D15098" t="s">
        <v>33476</v>
      </c>
      <c r="E15098"/>
      <c r="F15098"/>
      <c r="G15098"/>
      <c r="H15098"/>
      <c r="I15098"/>
      <c r="J15098"/>
      <c r="U15098" s="43"/>
      <c r="AE15098"/>
    </row>
    <row r="15099" spans="1:31">
      <c r="A15099">
        <v>36340</v>
      </c>
      <c r="B15099" t="s">
        <v>13302</v>
      </c>
      <c r="C15099" t="s">
        <v>33477</v>
      </c>
      <c r="D15099" t="s">
        <v>33476</v>
      </c>
      <c r="E15099"/>
      <c r="F15099"/>
      <c r="G15099"/>
      <c r="H15099"/>
      <c r="I15099"/>
      <c r="J15099"/>
      <c r="U15099" s="43"/>
      <c r="AE15099"/>
    </row>
    <row r="15100" spans="1:31">
      <c r="A15100">
        <v>36340</v>
      </c>
      <c r="B15100" t="s">
        <v>13303</v>
      </c>
      <c r="C15100" t="s">
        <v>33477</v>
      </c>
      <c r="D15100" t="s">
        <v>33476</v>
      </c>
      <c r="E15100"/>
      <c r="F15100"/>
      <c r="G15100"/>
      <c r="H15100"/>
      <c r="I15100"/>
      <c r="J15100"/>
      <c r="U15100" s="43"/>
      <c r="AE15100"/>
    </row>
    <row r="15101" spans="1:31">
      <c r="A15101">
        <v>36120</v>
      </c>
      <c r="B15101" t="s">
        <v>13304</v>
      </c>
      <c r="C15101" t="s">
        <v>33477</v>
      </c>
      <c r="D15101" t="s">
        <v>33481</v>
      </c>
      <c r="E15101"/>
      <c r="F15101"/>
      <c r="G15101"/>
      <c r="H15101"/>
      <c r="I15101"/>
      <c r="J15101"/>
      <c r="U15101" s="43"/>
      <c r="AE15101"/>
    </row>
    <row r="15102" spans="1:31">
      <c r="A15102">
        <v>36220</v>
      </c>
      <c r="B15102" t="s">
        <v>13305</v>
      </c>
      <c r="C15102" t="s">
        <v>33477</v>
      </c>
      <c r="D15102" t="s">
        <v>33476</v>
      </c>
      <c r="E15102"/>
      <c r="F15102"/>
      <c r="G15102"/>
      <c r="H15102"/>
      <c r="I15102"/>
      <c r="J15102"/>
      <c r="U15102" s="43"/>
      <c r="AE15102"/>
    </row>
    <row r="15103" spans="1:31">
      <c r="A15103">
        <v>36370</v>
      </c>
      <c r="B15103" t="s">
        <v>13306</v>
      </c>
      <c r="C15103" t="s">
        <v>33477</v>
      </c>
      <c r="D15103" t="s">
        <v>33476</v>
      </c>
      <c r="E15103"/>
      <c r="F15103"/>
      <c r="G15103"/>
      <c r="H15103"/>
      <c r="I15103"/>
      <c r="J15103"/>
      <c r="U15103" s="43"/>
      <c r="AE15103"/>
    </row>
    <row r="15104" spans="1:31">
      <c r="A15104">
        <v>36210</v>
      </c>
      <c r="B15104" t="s">
        <v>13307</v>
      </c>
      <c r="C15104" t="s">
        <v>33480</v>
      </c>
      <c r="D15104" t="s">
        <v>33476</v>
      </c>
      <c r="E15104"/>
      <c r="F15104"/>
      <c r="G15104"/>
      <c r="H15104"/>
      <c r="I15104"/>
      <c r="J15104"/>
      <c r="U15104" s="43"/>
      <c r="AE15104"/>
    </row>
    <row r="15105" spans="1:31">
      <c r="A15105">
        <v>36150</v>
      </c>
      <c r="B15105" t="s">
        <v>13308</v>
      </c>
      <c r="C15105" t="s">
        <v>33480</v>
      </c>
      <c r="D15105" t="s">
        <v>33476</v>
      </c>
      <c r="E15105"/>
      <c r="F15105"/>
      <c r="G15105"/>
      <c r="H15105"/>
      <c r="I15105"/>
      <c r="J15105"/>
      <c r="U15105" s="43"/>
      <c r="AE15105"/>
    </row>
    <row r="15106" spans="1:31">
      <c r="A15106">
        <v>36200</v>
      </c>
      <c r="B15106" t="s">
        <v>13309</v>
      </c>
      <c r="C15106" t="s">
        <v>33477</v>
      </c>
      <c r="D15106" t="s">
        <v>33476</v>
      </c>
      <c r="E15106"/>
      <c r="F15106"/>
      <c r="G15106"/>
      <c r="H15106"/>
      <c r="I15106"/>
      <c r="J15106"/>
      <c r="U15106" s="43"/>
      <c r="AE15106"/>
    </row>
    <row r="15107" spans="1:31">
      <c r="A15107">
        <v>36500</v>
      </c>
      <c r="B15107" t="s">
        <v>13310</v>
      </c>
      <c r="C15107" t="s">
        <v>33477</v>
      </c>
      <c r="D15107" t="s">
        <v>33476</v>
      </c>
      <c r="E15107"/>
      <c r="F15107"/>
      <c r="G15107"/>
      <c r="H15107"/>
      <c r="I15107"/>
      <c r="J15107"/>
      <c r="U15107" s="43"/>
      <c r="AE15107"/>
    </row>
    <row r="15108" spans="1:31">
      <c r="A15108">
        <v>36220</v>
      </c>
      <c r="B15108" t="s">
        <v>13311</v>
      </c>
      <c r="C15108" t="s">
        <v>33477</v>
      </c>
      <c r="D15108" t="s">
        <v>33476</v>
      </c>
      <c r="E15108"/>
      <c r="F15108"/>
      <c r="G15108"/>
      <c r="H15108"/>
      <c r="I15108"/>
      <c r="J15108"/>
      <c r="U15108" s="43"/>
      <c r="AE15108"/>
    </row>
    <row r="15109" spans="1:31">
      <c r="A15109">
        <v>36230</v>
      </c>
      <c r="B15109" t="s">
        <v>13312</v>
      </c>
      <c r="C15109" t="s">
        <v>33477</v>
      </c>
      <c r="D15109" t="s">
        <v>33476</v>
      </c>
      <c r="E15109"/>
      <c r="F15109"/>
      <c r="G15109"/>
      <c r="H15109"/>
      <c r="I15109"/>
      <c r="J15109"/>
      <c r="U15109" s="43"/>
      <c r="AE15109"/>
    </row>
    <row r="15110" spans="1:31">
      <c r="A15110">
        <v>36100</v>
      </c>
      <c r="B15110" t="s">
        <v>13313</v>
      </c>
      <c r="C15110" t="s">
        <v>33477</v>
      </c>
      <c r="D15110" t="s">
        <v>33476</v>
      </c>
      <c r="E15110"/>
      <c r="F15110"/>
      <c r="G15110"/>
      <c r="H15110"/>
      <c r="I15110"/>
      <c r="J15110"/>
      <c r="U15110" s="43"/>
      <c r="AE15110"/>
    </row>
    <row r="15111" spans="1:31">
      <c r="A15111">
        <v>36150</v>
      </c>
      <c r="B15111" t="s">
        <v>13314</v>
      </c>
      <c r="C15111" t="s">
        <v>33480</v>
      </c>
      <c r="D15111" t="s">
        <v>33476</v>
      </c>
      <c r="E15111"/>
      <c r="F15111"/>
      <c r="G15111"/>
      <c r="H15111"/>
      <c r="I15111"/>
      <c r="J15111"/>
      <c r="U15111" s="43"/>
      <c r="AE15111"/>
    </row>
    <row r="15112" spans="1:31">
      <c r="A15112">
        <v>36290</v>
      </c>
      <c r="B15112" t="s">
        <v>13315</v>
      </c>
      <c r="C15112" t="s">
        <v>33477</v>
      </c>
      <c r="D15112" t="s">
        <v>33476</v>
      </c>
      <c r="E15112"/>
      <c r="F15112"/>
      <c r="G15112"/>
      <c r="H15112"/>
      <c r="I15112"/>
      <c r="J15112"/>
      <c r="U15112" s="43"/>
      <c r="AE15112"/>
    </row>
    <row r="15113" spans="1:31">
      <c r="A15113">
        <v>36800</v>
      </c>
      <c r="B15113" t="s">
        <v>13316</v>
      </c>
      <c r="C15113" t="s">
        <v>33477</v>
      </c>
      <c r="D15113" t="s">
        <v>33476</v>
      </c>
      <c r="E15113"/>
      <c r="F15113"/>
      <c r="G15113"/>
      <c r="H15113"/>
      <c r="I15113"/>
      <c r="J15113"/>
      <c r="U15113" s="43"/>
      <c r="AE15113"/>
    </row>
    <row r="15114" spans="1:31">
      <c r="A15114">
        <v>36260</v>
      </c>
      <c r="B15114" t="s">
        <v>13317</v>
      </c>
      <c r="C15114" t="s">
        <v>33480</v>
      </c>
      <c r="D15114" t="s">
        <v>33476</v>
      </c>
      <c r="E15114"/>
      <c r="F15114"/>
      <c r="G15114"/>
      <c r="H15114"/>
      <c r="I15114"/>
      <c r="J15114"/>
      <c r="U15114" s="43"/>
      <c r="AE15114"/>
    </row>
    <row r="15115" spans="1:31">
      <c r="A15115">
        <v>36140</v>
      </c>
      <c r="B15115" t="s">
        <v>13318</v>
      </c>
      <c r="C15115" t="s">
        <v>33477</v>
      </c>
      <c r="D15115" t="s">
        <v>33476</v>
      </c>
      <c r="E15115"/>
      <c r="F15115"/>
      <c r="G15115"/>
      <c r="H15115"/>
      <c r="I15115"/>
      <c r="J15115"/>
      <c r="U15115" s="43"/>
      <c r="AE15115"/>
    </row>
    <row r="15116" spans="1:31">
      <c r="A15116">
        <v>36400</v>
      </c>
      <c r="B15116" t="s">
        <v>13319</v>
      </c>
      <c r="C15116" t="s">
        <v>33477</v>
      </c>
      <c r="D15116" t="s">
        <v>33476</v>
      </c>
      <c r="E15116"/>
      <c r="F15116"/>
      <c r="G15116"/>
      <c r="H15116"/>
      <c r="I15116"/>
      <c r="J15116"/>
      <c r="U15116" s="43"/>
      <c r="AE15116"/>
    </row>
    <row r="15117" spans="1:31">
      <c r="A15117">
        <v>36130</v>
      </c>
      <c r="B15117" t="s">
        <v>13320</v>
      </c>
      <c r="C15117" t="s">
        <v>33477</v>
      </c>
      <c r="D15117" t="s">
        <v>33476</v>
      </c>
      <c r="E15117"/>
      <c r="F15117"/>
      <c r="G15117"/>
      <c r="H15117"/>
      <c r="I15117"/>
      <c r="J15117"/>
      <c r="U15117" s="43"/>
      <c r="AE15117"/>
    </row>
    <row r="15118" spans="1:31">
      <c r="A15118">
        <v>36230</v>
      </c>
      <c r="B15118" t="s">
        <v>13321</v>
      </c>
      <c r="C15118" t="s">
        <v>33477</v>
      </c>
      <c r="D15118" t="s">
        <v>33476</v>
      </c>
      <c r="E15118"/>
      <c r="F15118"/>
      <c r="G15118"/>
      <c r="H15118"/>
      <c r="I15118"/>
      <c r="J15118"/>
      <c r="U15118" s="43"/>
      <c r="AE15118"/>
    </row>
    <row r="15119" spans="1:31">
      <c r="A15119">
        <v>36400</v>
      </c>
      <c r="B15119" t="s">
        <v>13322</v>
      </c>
      <c r="C15119" t="s">
        <v>33477</v>
      </c>
      <c r="D15119" t="s">
        <v>33476</v>
      </c>
      <c r="E15119"/>
      <c r="F15119"/>
      <c r="G15119"/>
      <c r="H15119"/>
      <c r="I15119"/>
      <c r="J15119"/>
      <c r="U15119" s="43"/>
      <c r="AE15119"/>
    </row>
    <row r="15120" spans="1:31">
      <c r="A15120">
        <v>36200</v>
      </c>
      <c r="B15120" t="s">
        <v>13323</v>
      </c>
      <c r="C15120" t="s">
        <v>33477</v>
      </c>
      <c r="D15120" t="s">
        <v>33476</v>
      </c>
      <c r="E15120"/>
      <c r="F15120"/>
      <c r="G15120"/>
      <c r="H15120"/>
      <c r="I15120"/>
      <c r="J15120"/>
      <c r="U15120" s="43"/>
      <c r="AE15120"/>
    </row>
    <row r="15121" spans="1:31">
      <c r="A15121">
        <v>36160</v>
      </c>
      <c r="B15121" t="s">
        <v>13324</v>
      </c>
      <c r="C15121" t="s">
        <v>33477</v>
      </c>
      <c r="D15121" t="s">
        <v>33476</v>
      </c>
      <c r="E15121"/>
      <c r="F15121"/>
      <c r="G15121"/>
      <c r="H15121"/>
      <c r="I15121"/>
      <c r="J15121"/>
      <c r="U15121" s="43"/>
      <c r="AE15121"/>
    </row>
    <row r="15122" spans="1:31">
      <c r="A15122">
        <v>36340</v>
      </c>
      <c r="B15122" t="s">
        <v>13325</v>
      </c>
      <c r="C15122" t="s">
        <v>33477</v>
      </c>
      <c r="D15122" t="s">
        <v>33476</v>
      </c>
      <c r="E15122"/>
      <c r="F15122"/>
      <c r="G15122"/>
      <c r="H15122"/>
      <c r="I15122"/>
      <c r="J15122"/>
      <c r="U15122" s="43"/>
      <c r="AE15122"/>
    </row>
    <row r="15123" spans="1:31">
      <c r="A15123">
        <v>36170</v>
      </c>
      <c r="B15123" t="s">
        <v>13326</v>
      </c>
      <c r="C15123" t="s">
        <v>33477</v>
      </c>
      <c r="D15123" t="s">
        <v>33476</v>
      </c>
      <c r="E15123"/>
      <c r="F15123"/>
      <c r="G15123"/>
      <c r="H15123"/>
      <c r="I15123"/>
      <c r="J15123"/>
      <c r="U15123" s="43"/>
      <c r="AE15123"/>
    </row>
    <row r="15124" spans="1:31">
      <c r="A15124">
        <v>36110</v>
      </c>
      <c r="B15124" t="s">
        <v>13327</v>
      </c>
      <c r="C15124" t="s">
        <v>33477</v>
      </c>
      <c r="D15124" t="s">
        <v>33476</v>
      </c>
      <c r="E15124"/>
      <c r="F15124"/>
      <c r="G15124"/>
      <c r="H15124"/>
      <c r="I15124"/>
      <c r="J15124"/>
      <c r="U15124" s="43"/>
      <c r="AE15124"/>
    </row>
    <row r="15125" spans="1:31">
      <c r="A15125">
        <v>36700</v>
      </c>
      <c r="B15125" t="s">
        <v>13328</v>
      </c>
      <c r="C15125" t="s">
        <v>33477</v>
      </c>
      <c r="D15125" t="s">
        <v>33476</v>
      </c>
      <c r="E15125"/>
      <c r="F15125"/>
      <c r="G15125"/>
      <c r="H15125"/>
      <c r="I15125"/>
      <c r="J15125"/>
      <c r="U15125" s="43"/>
      <c r="AE15125"/>
    </row>
    <row r="15126" spans="1:31">
      <c r="A15126">
        <v>36220</v>
      </c>
      <c r="B15126" t="s">
        <v>13329</v>
      </c>
      <c r="C15126" t="s">
        <v>33477</v>
      </c>
      <c r="D15126" t="s">
        <v>33476</v>
      </c>
      <c r="E15126"/>
      <c r="F15126"/>
      <c r="G15126"/>
      <c r="H15126"/>
      <c r="I15126"/>
      <c r="J15126"/>
      <c r="U15126" s="43"/>
      <c r="AE15126"/>
    </row>
    <row r="15127" spans="1:31">
      <c r="A15127">
        <v>36400</v>
      </c>
      <c r="B15127" t="s">
        <v>13330</v>
      </c>
      <c r="C15127" t="s">
        <v>33477</v>
      </c>
      <c r="D15127" t="s">
        <v>33476</v>
      </c>
      <c r="E15127"/>
      <c r="F15127"/>
      <c r="G15127"/>
      <c r="H15127"/>
      <c r="I15127"/>
      <c r="J15127"/>
      <c r="U15127" s="43"/>
      <c r="AE15127"/>
    </row>
    <row r="15128" spans="1:31">
      <c r="A15128">
        <v>36500</v>
      </c>
      <c r="B15128" t="s">
        <v>13331</v>
      </c>
      <c r="C15128" t="s">
        <v>33477</v>
      </c>
      <c r="D15128" t="s">
        <v>33476</v>
      </c>
      <c r="E15128"/>
      <c r="F15128"/>
      <c r="G15128"/>
      <c r="H15128"/>
      <c r="I15128"/>
      <c r="J15128"/>
      <c r="U15128" s="43"/>
      <c r="AE15128"/>
    </row>
    <row r="15129" spans="1:31">
      <c r="A15129">
        <v>36100</v>
      </c>
      <c r="B15129" t="s">
        <v>13332</v>
      </c>
      <c r="C15129" t="s">
        <v>33477</v>
      </c>
      <c r="D15129" t="s">
        <v>33476</v>
      </c>
      <c r="E15129"/>
      <c r="F15129"/>
      <c r="G15129"/>
      <c r="H15129"/>
      <c r="I15129"/>
      <c r="J15129"/>
      <c r="U15129" s="43"/>
      <c r="AE15129"/>
    </row>
    <row r="15130" spans="1:31">
      <c r="A15130">
        <v>36230</v>
      </c>
      <c r="B15130" t="s">
        <v>13333</v>
      </c>
      <c r="C15130" t="s">
        <v>33477</v>
      </c>
      <c r="D15130" t="s">
        <v>33476</v>
      </c>
      <c r="E15130"/>
      <c r="F15130"/>
      <c r="G15130"/>
      <c r="H15130"/>
      <c r="I15130"/>
      <c r="J15130"/>
      <c r="U15130" s="43"/>
      <c r="AE15130"/>
    </row>
    <row r="15131" spans="1:31">
      <c r="A15131">
        <v>36250</v>
      </c>
      <c r="B15131" t="s">
        <v>13334</v>
      </c>
      <c r="C15131" t="s">
        <v>33477</v>
      </c>
      <c r="D15131" t="s">
        <v>33476</v>
      </c>
      <c r="E15131"/>
      <c r="F15131"/>
      <c r="G15131"/>
      <c r="H15131"/>
      <c r="I15131"/>
      <c r="J15131"/>
      <c r="U15131" s="43"/>
      <c r="AE15131"/>
    </row>
    <row r="15132" spans="1:31">
      <c r="A15132">
        <v>36400</v>
      </c>
      <c r="B15132" t="s">
        <v>13335</v>
      </c>
      <c r="C15132" t="s">
        <v>33477</v>
      </c>
      <c r="D15132" t="s">
        <v>33476</v>
      </c>
      <c r="E15132"/>
      <c r="F15132"/>
      <c r="G15132"/>
      <c r="H15132"/>
      <c r="I15132"/>
      <c r="J15132"/>
      <c r="U15132" s="43"/>
      <c r="AE15132"/>
    </row>
    <row r="15133" spans="1:31">
      <c r="A15133">
        <v>36800</v>
      </c>
      <c r="B15133" t="s">
        <v>13336</v>
      </c>
      <c r="C15133" t="s">
        <v>33477</v>
      </c>
      <c r="D15133" t="s">
        <v>33476</v>
      </c>
      <c r="E15133"/>
      <c r="F15133"/>
      <c r="G15133"/>
      <c r="H15133"/>
      <c r="I15133"/>
      <c r="J15133"/>
      <c r="U15133" s="43"/>
      <c r="AE15133"/>
    </row>
    <row r="15134" spans="1:31">
      <c r="A15134">
        <v>36290</v>
      </c>
      <c r="B15134" t="s">
        <v>13337</v>
      </c>
      <c r="C15134" t="s">
        <v>33477</v>
      </c>
      <c r="D15134" t="s">
        <v>33476</v>
      </c>
      <c r="E15134"/>
      <c r="F15134"/>
      <c r="G15134"/>
      <c r="H15134"/>
      <c r="I15134"/>
      <c r="J15134"/>
      <c r="U15134" s="43"/>
      <c r="AE15134"/>
    </row>
    <row r="15135" spans="1:31">
      <c r="A15135">
        <v>36190</v>
      </c>
      <c r="B15135" t="s">
        <v>13338</v>
      </c>
      <c r="C15135" t="s">
        <v>33477</v>
      </c>
      <c r="D15135" t="s">
        <v>33476</v>
      </c>
      <c r="E15135"/>
      <c r="F15135"/>
      <c r="G15135"/>
      <c r="H15135"/>
      <c r="I15135"/>
      <c r="J15135"/>
      <c r="U15135" s="43"/>
      <c r="AE15135"/>
    </row>
    <row r="15136" spans="1:31">
      <c r="A15136">
        <v>36210</v>
      </c>
      <c r="B15136" t="s">
        <v>7063</v>
      </c>
      <c r="C15136" t="s">
        <v>33480</v>
      </c>
      <c r="D15136" t="s">
        <v>33476</v>
      </c>
      <c r="E15136"/>
      <c r="F15136"/>
      <c r="G15136"/>
      <c r="H15136"/>
      <c r="I15136"/>
      <c r="J15136"/>
      <c r="U15136" s="43"/>
      <c r="AE15136"/>
    </row>
    <row r="15137" spans="1:31">
      <c r="A15137">
        <v>36800</v>
      </c>
      <c r="B15137" t="s">
        <v>13339</v>
      </c>
      <c r="C15137" t="s">
        <v>33477</v>
      </c>
      <c r="D15137" t="s">
        <v>33476</v>
      </c>
      <c r="E15137"/>
      <c r="F15137"/>
      <c r="G15137"/>
      <c r="H15137"/>
      <c r="I15137"/>
      <c r="J15137"/>
      <c r="U15137" s="43"/>
      <c r="AE15137"/>
    </row>
    <row r="15138" spans="1:31">
      <c r="A15138">
        <v>36500</v>
      </c>
      <c r="B15138" t="s">
        <v>13340</v>
      </c>
      <c r="C15138" t="s">
        <v>33477</v>
      </c>
      <c r="D15138" t="s">
        <v>33476</v>
      </c>
      <c r="E15138"/>
      <c r="F15138"/>
      <c r="G15138"/>
      <c r="H15138"/>
      <c r="I15138"/>
      <c r="J15138"/>
      <c r="U15138" s="43"/>
      <c r="AE15138"/>
    </row>
    <row r="15139" spans="1:31">
      <c r="A15139">
        <v>36170</v>
      </c>
      <c r="B15139" t="s">
        <v>13341</v>
      </c>
      <c r="C15139" t="s">
        <v>33477</v>
      </c>
      <c r="D15139" t="s">
        <v>33476</v>
      </c>
      <c r="E15139"/>
      <c r="F15139"/>
      <c r="G15139"/>
      <c r="H15139"/>
      <c r="I15139"/>
      <c r="J15139"/>
      <c r="U15139" s="43"/>
      <c r="AE15139"/>
    </row>
    <row r="15140" spans="1:31">
      <c r="A15140">
        <v>36260</v>
      </c>
      <c r="B15140" t="s">
        <v>13342</v>
      </c>
      <c r="C15140" t="s">
        <v>33480</v>
      </c>
      <c r="D15140" t="s">
        <v>33476</v>
      </c>
      <c r="E15140"/>
      <c r="F15140"/>
      <c r="G15140"/>
      <c r="H15140"/>
      <c r="I15140"/>
      <c r="J15140"/>
      <c r="U15140" s="43"/>
      <c r="AE15140"/>
    </row>
    <row r="15141" spans="1:31">
      <c r="A15141">
        <v>36290</v>
      </c>
      <c r="B15141" t="s">
        <v>13343</v>
      </c>
      <c r="C15141" t="s">
        <v>33477</v>
      </c>
      <c r="D15141" t="s">
        <v>33476</v>
      </c>
      <c r="E15141"/>
      <c r="F15141"/>
      <c r="G15141"/>
      <c r="H15141"/>
      <c r="I15141"/>
      <c r="J15141"/>
      <c r="U15141" s="43"/>
      <c r="AE15141"/>
    </row>
    <row r="15142" spans="1:31">
      <c r="A15142">
        <v>36200</v>
      </c>
      <c r="B15142" t="s">
        <v>13344</v>
      </c>
      <c r="C15142" t="s">
        <v>33477</v>
      </c>
      <c r="D15142" t="s">
        <v>33476</v>
      </c>
      <c r="E15142"/>
      <c r="F15142"/>
      <c r="G15142"/>
      <c r="H15142"/>
      <c r="I15142"/>
      <c r="J15142"/>
      <c r="U15142" s="43"/>
      <c r="AE15142"/>
    </row>
    <row r="15143" spans="1:31">
      <c r="A15143">
        <v>36180</v>
      </c>
      <c r="B15143" t="s">
        <v>13345</v>
      </c>
      <c r="C15143" t="s">
        <v>33477</v>
      </c>
      <c r="D15143" t="s">
        <v>33476</v>
      </c>
      <c r="E15143"/>
      <c r="F15143"/>
      <c r="G15143"/>
      <c r="H15143"/>
      <c r="I15143"/>
      <c r="J15143"/>
      <c r="U15143" s="43"/>
      <c r="AE15143"/>
    </row>
    <row r="15144" spans="1:31">
      <c r="A15144">
        <v>36160</v>
      </c>
      <c r="B15144" t="s">
        <v>13346</v>
      </c>
      <c r="C15144" t="s">
        <v>33477</v>
      </c>
      <c r="D15144" t="s">
        <v>33476</v>
      </c>
      <c r="E15144"/>
      <c r="F15144"/>
      <c r="G15144"/>
      <c r="H15144"/>
      <c r="I15144"/>
      <c r="J15144"/>
      <c r="U15144" s="43"/>
      <c r="AE15144"/>
    </row>
    <row r="15145" spans="1:31">
      <c r="A15145">
        <v>36350</v>
      </c>
      <c r="B15145" t="s">
        <v>13347</v>
      </c>
      <c r="C15145" t="s">
        <v>33477</v>
      </c>
      <c r="D15145" t="s">
        <v>33476</v>
      </c>
      <c r="E15145"/>
      <c r="F15145"/>
      <c r="G15145"/>
      <c r="H15145"/>
      <c r="I15145"/>
      <c r="J15145"/>
      <c r="U15145" s="43"/>
      <c r="AE15145"/>
    </row>
    <row r="15146" spans="1:31">
      <c r="A15146">
        <v>36200</v>
      </c>
      <c r="B15146" t="s">
        <v>13348</v>
      </c>
      <c r="C15146" t="s">
        <v>33477</v>
      </c>
      <c r="D15146" t="s">
        <v>33476</v>
      </c>
      <c r="E15146"/>
      <c r="F15146"/>
      <c r="G15146"/>
      <c r="H15146"/>
      <c r="I15146"/>
      <c r="J15146"/>
      <c r="U15146" s="43"/>
      <c r="AE15146"/>
    </row>
    <row r="15147" spans="1:31">
      <c r="A15147">
        <v>36330</v>
      </c>
      <c r="B15147" t="s">
        <v>13349</v>
      </c>
      <c r="C15147" t="s">
        <v>33477</v>
      </c>
      <c r="D15147" t="s">
        <v>33476</v>
      </c>
      <c r="E15147"/>
      <c r="F15147"/>
      <c r="G15147"/>
      <c r="H15147"/>
      <c r="I15147"/>
      <c r="J15147"/>
      <c r="U15147" s="43"/>
      <c r="AE15147"/>
    </row>
    <row r="15148" spans="1:31">
      <c r="A15148">
        <v>36190</v>
      </c>
      <c r="B15148" t="s">
        <v>1194</v>
      </c>
      <c r="C15148" t="s">
        <v>33477</v>
      </c>
      <c r="D15148" t="s">
        <v>33476</v>
      </c>
      <c r="E15148"/>
      <c r="F15148"/>
      <c r="G15148"/>
      <c r="H15148"/>
      <c r="I15148"/>
      <c r="J15148"/>
      <c r="U15148" s="43"/>
      <c r="AE15148"/>
    </row>
    <row r="15149" spans="1:31">
      <c r="A15149">
        <v>36800</v>
      </c>
      <c r="B15149" t="s">
        <v>13350</v>
      </c>
      <c r="C15149" t="s">
        <v>33477</v>
      </c>
      <c r="D15149" t="s">
        <v>33476</v>
      </c>
      <c r="E15149"/>
      <c r="F15149"/>
      <c r="G15149"/>
      <c r="H15149"/>
      <c r="I15149"/>
      <c r="J15149"/>
      <c r="U15149" s="43"/>
      <c r="AE15149"/>
    </row>
    <row r="15150" spans="1:31">
      <c r="A15150">
        <v>36210</v>
      </c>
      <c r="B15150" t="s">
        <v>13351</v>
      </c>
      <c r="C15150" t="s">
        <v>33480</v>
      </c>
      <c r="D15150" t="s">
        <v>33476</v>
      </c>
      <c r="E15150"/>
      <c r="F15150"/>
      <c r="G15150"/>
      <c r="H15150"/>
      <c r="I15150"/>
      <c r="J15150"/>
      <c r="U15150" s="43"/>
      <c r="AE15150"/>
    </row>
    <row r="15151" spans="1:31">
      <c r="A15151">
        <v>36160</v>
      </c>
      <c r="B15151" t="s">
        <v>13352</v>
      </c>
      <c r="C15151" t="s">
        <v>33477</v>
      </c>
      <c r="D15151" t="s">
        <v>33476</v>
      </c>
      <c r="E15151"/>
      <c r="F15151"/>
      <c r="G15151"/>
      <c r="H15151"/>
      <c r="I15151"/>
      <c r="J15151"/>
      <c r="U15151" s="43"/>
      <c r="AE15151"/>
    </row>
    <row r="15152" spans="1:31">
      <c r="A15152">
        <v>36160</v>
      </c>
      <c r="B15152" t="s">
        <v>13353</v>
      </c>
      <c r="C15152" t="s">
        <v>33477</v>
      </c>
      <c r="D15152" t="s">
        <v>33476</v>
      </c>
      <c r="E15152"/>
      <c r="F15152"/>
      <c r="G15152"/>
      <c r="H15152"/>
      <c r="I15152"/>
      <c r="J15152"/>
      <c r="U15152" s="43"/>
      <c r="AE15152"/>
    </row>
    <row r="15153" spans="1:31">
      <c r="A15153">
        <v>36300</v>
      </c>
      <c r="B15153" t="s">
        <v>13354</v>
      </c>
      <c r="C15153" t="s">
        <v>33477</v>
      </c>
      <c r="D15153" t="s">
        <v>33476</v>
      </c>
      <c r="E15153"/>
      <c r="F15153"/>
      <c r="G15153"/>
      <c r="H15153"/>
      <c r="I15153"/>
      <c r="J15153"/>
      <c r="U15153" s="43"/>
      <c r="AE15153"/>
    </row>
    <row r="15154" spans="1:31">
      <c r="A15154">
        <v>36240</v>
      </c>
      <c r="B15154" t="s">
        <v>2408</v>
      </c>
      <c r="C15154" t="s">
        <v>33477</v>
      </c>
      <c r="D15154" t="s">
        <v>33476</v>
      </c>
      <c r="E15154"/>
      <c r="F15154"/>
      <c r="G15154"/>
      <c r="H15154"/>
      <c r="I15154"/>
      <c r="J15154"/>
      <c r="U15154" s="43"/>
      <c r="AE15154"/>
    </row>
    <row r="15155" spans="1:31">
      <c r="A15155">
        <v>36220</v>
      </c>
      <c r="B15155" t="s">
        <v>13355</v>
      </c>
      <c r="C15155" t="s">
        <v>33477</v>
      </c>
      <c r="D15155" t="s">
        <v>33476</v>
      </c>
      <c r="E15155"/>
      <c r="F15155"/>
      <c r="G15155"/>
      <c r="H15155"/>
      <c r="I15155"/>
      <c r="J15155"/>
      <c r="U15155" s="43"/>
      <c r="AE15155"/>
    </row>
    <row r="15156" spans="1:31">
      <c r="A15156">
        <v>36370</v>
      </c>
      <c r="B15156" t="s">
        <v>13356</v>
      </c>
      <c r="C15156" t="s">
        <v>33477</v>
      </c>
      <c r="D15156" t="s">
        <v>33476</v>
      </c>
      <c r="E15156"/>
      <c r="F15156"/>
      <c r="G15156"/>
      <c r="H15156"/>
      <c r="I15156"/>
      <c r="J15156"/>
      <c r="U15156" s="43"/>
      <c r="AE15156"/>
    </row>
    <row r="15157" spans="1:31">
      <c r="A15157">
        <v>36120</v>
      </c>
      <c r="B15157" t="s">
        <v>13357</v>
      </c>
      <c r="C15157" t="s">
        <v>33477</v>
      </c>
      <c r="D15157" t="s">
        <v>33481</v>
      </c>
      <c r="E15157"/>
      <c r="F15157"/>
      <c r="G15157"/>
      <c r="H15157"/>
      <c r="I15157"/>
      <c r="J15157"/>
      <c r="U15157" s="43"/>
      <c r="AE15157"/>
    </row>
    <row r="15158" spans="1:31">
      <c r="A15158">
        <v>36150</v>
      </c>
      <c r="B15158" t="s">
        <v>13358</v>
      </c>
      <c r="C15158" t="s">
        <v>33480</v>
      </c>
      <c r="D15158" t="s">
        <v>33476</v>
      </c>
      <c r="E15158"/>
      <c r="F15158"/>
      <c r="G15158"/>
      <c r="H15158"/>
      <c r="I15158"/>
      <c r="J15158"/>
      <c r="U15158" s="43"/>
      <c r="AE15158"/>
    </row>
    <row r="15159" spans="1:31">
      <c r="A15159">
        <v>36260</v>
      </c>
      <c r="B15159" t="s">
        <v>9656</v>
      </c>
      <c r="C15159" t="s">
        <v>33480</v>
      </c>
      <c r="D15159" t="s">
        <v>33476</v>
      </c>
      <c r="E15159"/>
      <c r="F15159"/>
      <c r="G15159"/>
      <c r="H15159"/>
      <c r="I15159"/>
      <c r="J15159"/>
      <c r="U15159" s="43"/>
      <c r="AE15159"/>
    </row>
    <row r="15160" spans="1:31">
      <c r="A15160">
        <v>36800</v>
      </c>
      <c r="B15160" t="s">
        <v>13359</v>
      </c>
      <c r="C15160" t="s">
        <v>33477</v>
      </c>
      <c r="D15160" t="s">
        <v>33476</v>
      </c>
      <c r="E15160"/>
      <c r="F15160"/>
      <c r="G15160"/>
      <c r="H15160"/>
      <c r="I15160"/>
      <c r="J15160"/>
      <c r="U15160" s="43"/>
      <c r="AE15160"/>
    </row>
    <row r="15161" spans="1:31">
      <c r="A15161">
        <v>36300</v>
      </c>
      <c r="B15161" t="s">
        <v>13360</v>
      </c>
      <c r="C15161" t="s">
        <v>33477</v>
      </c>
      <c r="D15161" t="s">
        <v>33476</v>
      </c>
      <c r="E15161"/>
      <c r="F15161"/>
      <c r="G15161"/>
      <c r="H15161"/>
      <c r="I15161"/>
      <c r="J15161"/>
      <c r="U15161" s="43"/>
      <c r="AE15161"/>
    </row>
    <row r="15162" spans="1:31">
      <c r="A15162">
        <v>36170</v>
      </c>
      <c r="B15162" t="s">
        <v>5550</v>
      </c>
      <c r="C15162" t="s">
        <v>33477</v>
      </c>
      <c r="D15162" t="s">
        <v>33476</v>
      </c>
      <c r="E15162"/>
      <c r="F15162"/>
      <c r="G15162"/>
      <c r="H15162"/>
      <c r="I15162"/>
      <c r="J15162"/>
      <c r="U15162" s="43"/>
      <c r="AE15162"/>
    </row>
    <row r="15163" spans="1:31">
      <c r="A15163">
        <v>36110</v>
      </c>
      <c r="B15163" t="s">
        <v>13361</v>
      </c>
      <c r="C15163" t="s">
        <v>33477</v>
      </c>
      <c r="D15163" t="s">
        <v>33476</v>
      </c>
      <c r="E15163"/>
      <c r="F15163"/>
      <c r="G15163"/>
      <c r="H15163"/>
      <c r="I15163"/>
      <c r="J15163"/>
      <c r="U15163" s="43"/>
      <c r="AE15163"/>
    </row>
    <row r="15164" spans="1:31">
      <c r="A15164">
        <v>36300</v>
      </c>
      <c r="B15164" t="s">
        <v>5553</v>
      </c>
      <c r="C15164" t="s">
        <v>33477</v>
      </c>
      <c r="D15164" t="s">
        <v>33476</v>
      </c>
      <c r="E15164"/>
      <c r="F15164"/>
      <c r="G15164"/>
      <c r="H15164"/>
      <c r="I15164"/>
      <c r="J15164"/>
      <c r="U15164" s="43"/>
      <c r="AE15164"/>
    </row>
    <row r="15165" spans="1:31">
      <c r="A15165">
        <v>36170</v>
      </c>
      <c r="B15165" t="s">
        <v>13362</v>
      </c>
      <c r="C15165" t="s">
        <v>33477</v>
      </c>
      <c r="D15165" t="s">
        <v>33476</v>
      </c>
      <c r="E15165"/>
      <c r="F15165"/>
      <c r="G15165"/>
      <c r="H15165"/>
      <c r="I15165"/>
      <c r="J15165"/>
      <c r="U15165" s="43"/>
      <c r="AE15165"/>
    </row>
    <row r="15166" spans="1:31">
      <c r="A15166">
        <v>36300</v>
      </c>
      <c r="B15166" t="s">
        <v>13363</v>
      </c>
      <c r="C15166" t="s">
        <v>33477</v>
      </c>
      <c r="D15166" t="s">
        <v>33476</v>
      </c>
      <c r="E15166"/>
      <c r="F15166"/>
      <c r="G15166"/>
      <c r="H15166"/>
      <c r="I15166"/>
      <c r="J15166"/>
      <c r="U15166" s="43"/>
      <c r="AE15166"/>
    </row>
    <row r="15167" spans="1:31">
      <c r="A15167">
        <v>36100</v>
      </c>
      <c r="B15167" t="s">
        <v>13364</v>
      </c>
      <c r="C15167" t="s">
        <v>33477</v>
      </c>
      <c r="D15167" t="s">
        <v>33476</v>
      </c>
      <c r="E15167"/>
      <c r="F15167"/>
      <c r="G15167"/>
      <c r="H15167"/>
      <c r="I15167"/>
      <c r="J15167"/>
      <c r="U15167" s="43"/>
      <c r="AE15167"/>
    </row>
    <row r="15168" spans="1:31">
      <c r="A15168">
        <v>36120</v>
      </c>
      <c r="B15168" t="s">
        <v>13365</v>
      </c>
      <c r="C15168" t="s">
        <v>33477</v>
      </c>
      <c r="D15168" t="s">
        <v>33481</v>
      </c>
      <c r="E15168"/>
      <c r="F15168"/>
      <c r="G15168"/>
      <c r="H15168"/>
      <c r="I15168"/>
      <c r="J15168"/>
      <c r="U15168" s="43"/>
      <c r="AE15168"/>
    </row>
    <row r="15169" spans="1:31">
      <c r="A15169">
        <v>36100</v>
      </c>
      <c r="B15169" t="s">
        <v>1251</v>
      </c>
      <c r="C15169" t="s">
        <v>33477</v>
      </c>
      <c r="D15169" t="s">
        <v>33476</v>
      </c>
      <c r="E15169"/>
      <c r="F15169"/>
      <c r="G15169"/>
      <c r="H15169"/>
      <c r="I15169"/>
      <c r="J15169"/>
      <c r="U15169" s="43"/>
      <c r="AE15169"/>
    </row>
    <row r="15170" spans="1:31">
      <c r="A15170">
        <v>36170</v>
      </c>
      <c r="B15170" t="s">
        <v>13366</v>
      </c>
      <c r="C15170" t="s">
        <v>33477</v>
      </c>
      <c r="D15170" t="s">
        <v>33476</v>
      </c>
      <c r="E15170"/>
      <c r="F15170"/>
      <c r="G15170"/>
      <c r="H15170"/>
      <c r="I15170"/>
      <c r="J15170"/>
      <c r="U15170" s="43"/>
      <c r="AE15170"/>
    </row>
    <row r="15171" spans="1:31">
      <c r="A15171">
        <v>36400</v>
      </c>
      <c r="B15171" t="s">
        <v>13367</v>
      </c>
      <c r="C15171" t="s">
        <v>33477</v>
      </c>
      <c r="D15171" t="s">
        <v>33476</v>
      </c>
      <c r="E15171"/>
      <c r="F15171"/>
      <c r="G15171"/>
      <c r="H15171"/>
      <c r="I15171"/>
      <c r="J15171"/>
      <c r="U15171" s="43"/>
      <c r="AE15171"/>
    </row>
    <row r="15172" spans="1:31">
      <c r="A15172">
        <v>36210</v>
      </c>
      <c r="B15172" t="s">
        <v>13368</v>
      </c>
      <c r="C15172" t="s">
        <v>33480</v>
      </c>
      <c r="D15172" t="s">
        <v>33476</v>
      </c>
      <c r="E15172"/>
      <c r="F15172"/>
      <c r="G15172"/>
      <c r="H15172"/>
      <c r="I15172"/>
      <c r="J15172"/>
      <c r="U15172" s="43"/>
      <c r="AE15172"/>
    </row>
    <row r="15173" spans="1:31">
      <c r="A15173">
        <v>36400</v>
      </c>
      <c r="B15173" t="s">
        <v>13369</v>
      </c>
      <c r="C15173" t="s">
        <v>33477</v>
      </c>
      <c r="D15173" t="s">
        <v>33476</v>
      </c>
      <c r="E15173"/>
      <c r="F15173"/>
      <c r="G15173"/>
      <c r="H15173"/>
      <c r="I15173"/>
      <c r="J15173"/>
      <c r="U15173" s="43"/>
      <c r="AE15173"/>
    </row>
    <row r="15174" spans="1:31">
      <c r="A15174">
        <v>36170</v>
      </c>
      <c r="B15174" t="s">
        <v>13370</v>
      </c>
      <c r="C15174" t="s">
        <v>33477</v>
      </c>
      <c r="D15174" t="s">
        <v>33476</v>
      </c>
      <c r="E15174"/>
      <c r="F15174"/>
      <c r="G15174"/>
      <c r="H15174"/>
      <c r="I15174"/>
      <c r="J15174"/>
      <c r="U15174" s="43"/>
      <c r="AE15174"/>
    </row>
    <row r="15175" spans="1:31">
      <c r="A15175">
        <v>36700</v>
      </c>
      <c r="B15175" t="s">
        <v>13371</v>
      </c>
      <c r="C15175" t="s">
        <v>33477</v>
      </c>
      <c r="D15175" t="s">
        <v>33476</v>
      </c>
      <c r="E15175"/>
      <c r="F15175"/>
      <c r="G15175"/>
      <c r="H15175"/>
      <c r="I15175"/>
      <c r="J15175"/>
      <c r="U15175" s="43"/>
      <c r="AE15175"/>
    </row>
    <row r="15176" spans="1:31">
      <c r="A15176">
        <v>36230</v>
      </c>
      <c r="B15176" t="s">
        <v>13372</v>
      </c>
      <c r="C15176" t="s">
        <v>33477</v>
      </c>
      <c r="D15176" t="s">
        <v>33476</v>
      </c>
      <c r="E15176"/>
      <c r="F15176"/>
      <c r="G15176"/>
      <c r="H15176"/>
      <c r="I15176"/>
      <c r="J15176"/>
      <c r="U15176" s="43"/>
      <c r="AE15176"/>
    </row>
    <row r="15177" spans="1:31">
      <c r="A15177">
        <v>36100</v>
      </c>
      <c r="B15177" t="s">
        <v>13373</v>
      </c>
      <c r="C15177" t="s">
        <v>33477</v>
      </c>
      <c r="D15177" t="s">
        <v>33476</v>
      </c>
      <c r="E15177"/>
      <c r="F15177"/>
      <c r="G15177"/>
      <c r="H15177"/>
      <c r="I15177"/>
      <c r="J15177"/>
      <c r="U15177" s="43"/>
      <c r="AE15177"/>
    </row>
    <row r="15178" spans="1:31">
      <c r="A15178">
        <v>36150</v>
      </c>
      <c r="B15178" t="s">
        <v>13374</v>
      </c>
      <c r="C15178" t="s">
        <v>33480</v>
      </c>
      <c r="D15178" t="s">
        <v>33476</v>
      </c>
      <c r="E15178"/>
      <c r="F15178"/>
      <c r="G15178"/>
      <c r="H15178"/>
      <c r="I15178"/>
      <c r="J15178"/>
      <c r="U15178" s="43"/>
      <c r="AE15178"/>
    </row>
    <row r="15179" spans="1:31">
      <c r="A15179">
        <v>36800</v>
      </c>
      <c r="B15179" t="s">
        <v>13375</v>
      </c>
      <c r="C15179" t="s">
        <v>33477</v>
      </c>
      <c r="D15179" t="s">
        <v>33476</v>
      </c>
      <c r="E15179"/>
      <c r="F15179"/>
      <c r="G15179"/>
      <c r="H15179"/>
      <c r="I15179"/>
      <c r="J15179"/>
      <c r="U15179" s="43"/>
      <c r="AE15179"/>
    </row>
    <row r="15180" spans="1:31">
      <c r="A15180">
        <v>36500</v>
      </c>
      <c r="B15180" t="s">
        <v>5942</v>
      </c>
      <c r="C15180" t="s">
        <v>33477</v>
      </c>
      <c r="D15180" t="s">
        <v>33476</v>
      </c>
      <c r="E15180"/>
      <c r="F15180"/>
      <c r="G15180"/>
      <c r="H15180"/>
      <c r="I15180"/>
      <c r="J15180"/>
      <c r="U15180" s="43"/>
      <c r="AE15180"/>
    </row>
    <row r="15181" spans="1:31">
      <c r="A15181">
        <v>36500</v>
      </c>
      <c r="B15181" t="s">
        <v>13376</v>
      </c>
      <c r="C15181" t="s">
        <v>33477</v>
      </c>
      <c r="D15181" t="s">
        <v>33476</v>
      </c>
      <c r="E15181"/>
      <c r="F15181"/>
      <c r="G15181"/>
      <c r="H15181"/>
      <c r="I15181"/>
      <c r="J15181"/>
      <c r="U15181" s="43"/>
      <c r="AE15181"/>
    </row>
    <row r="15182" spans="1:31">
      <c r="A15182">
        <v>36100</v>
      </c>
      <c r="B15182" t="s">
        <v>13377</v>
      </c>
      <c r="C15182" t="s">
        <v>33477</v>
      </c>
      <c r="D15182" t="s">
        <v>33476</v>
      </c>
      <c r="E15182"/>
      <c r="F15182"/>
      <c r="G15182"/>
      <c r="H15182"/>
      <c r="I15182"/>
      <c r="J15182"/>
      <c r="U15182" s="43"/>
      <c r="AE15182"/>
    </row>
    <row r="15183" spans="1:31">
      <c r="A15183">
        <v>36170</v>
      </c>
      <c r="B15183" t="s">
        <v>11027</v>
      </c>
      <c r="C15183" t="s">
        <v>33477</v>
      </c>
      <c r="D15183" t="s">
        <v>33476</v>
      </c>
      <c r="E15183"/>
      <c r="F15183"/>
      <c r="G15183"/>
      <c r="H15183"/>
      <c r="I15183"/>
      <c r="J15183"/>
      <c r="U15183" s="43"/>
      <c r="AE15183"/>
    </row>
    <row r="15184" spans="1:31">
      <c r="A15184">
        <v>36370</v>
      </c>
      <c r="B15184" t="s">
        <v>13378</v>
      </c>
      <c r="C15184" t="s">
        <v>33477</v>
      </c>
      <c r="D15184" t="s">
        <v>33476</v>
      </c>
      <c r="E15184"/>
      <c r="F15184"/>
      <c r="G15184"/>
      <c r="H15184"/>
      <c r="I15184"/>
      <c r="J15184"/>
      <c r="U15184" s="43"/>
      <c r="AE15184"/>
    </row>
    <row r="15185" spans="1:31">
      <c r="A15185">
        <v>36500</v>
      </c>
      <c r="B15185" t="s">
        <v>13379</v>
      </c>
      <c r="C15185" t="s">
        <v>33477</v>
      </c>
      <c r="D15185" t="s">
        <v>33476</v>
      </c>
      <c r="E15185"/>
      <c r="F15185"/>
      <c r="G15185"/>
      <c r="H15185"/>
      <c r="I15185"/>
      <c r="J15185"/>
      <c r="U15185" s="43"/>
      <c r="AE15185"/>
    </row>
    <row r="15186" spans="1:31">
      <c r="A15186">
        <v>36260</v>
      </c>
      <c r="B15186" t="s">
        <v>13380</v>
      </c>
      <c r="C15186" t="s">
        <v>33480</v>
      </c>
      <c r="D15186" t="s">
        <v>33476</v>
      </c>
      <c r="E15186"/>
      <c r="F15186"/>
      <c r="G15186"/>
      <c r="H15186"/>
      <c r="I15186"/>
      <c r="J15186"/>
      <c r="U15186" s="43"/>
      <c r="AE15186"/>
    </row>
    <row r="15187" spans="1:31">
      <c r="A15187">
        <v>36200</v>
      </c>
      <c r="B15187" t="s">
        <v>534</v>
      </c>
      <c r="C15187" t="s">
        <v>33477</v>
      </c>
      <c r="D15187" t="s">
        <v>33476</v>
      </c>
      <c r="E15187"/>
      <c r="F15187"/>
      <c r="G15187"/>
      <c r="H15187"/>
      <c r="I15187"/>
      <c r="J15187"/>
      <c r="U15187" s="43"/>
      <c r="AE15187"/>
    </row>
    <row r="15188" spans="1:31">
      <c r="A15188">
        <v>36250</v>
      </c>
      <c r="B15188" t="s">
        <v>6288</v>
      </c>
      <c r="C15188" t="s">
        <v>33477</v>
      </c>
      <c r="D15188" t="s">
        <v>33476</v>
      </c>
      <c r="E15188"/>
      <c r="F15188"/>
      <c r="G15188"/>
      <c r="H15188"/>
      <c r="I15188"/>
      <c r="J15188"/>
      <c r="U15188" s="43"/>
      <c r="AE15188"/>
    </row>
    <row r="15189" spans="1:31">
      <c r="A15189">
        <v>36250</v>
      </c>
      <c r="B15189" t="s">
        <v>6288</v>
      </c>
      <c r="C15189" t="s">
        <v>33477</v>
      </c>
      <c r="D15189" t="s">
        <v>33476</v>
      </c>
      <c r="E15189"/>
      <c r="F15189"/>
      <c r="G15189"/>
      <c r="H15189"/>
      <c r="I15189"/>
      <c r="J15189"/>
      <c r="U15189" s="43"/>
      <c r="AE15189"/>
    </row>
    <row r="15190" spans="1:31">
      <c r="A15190">
        <v>36700</v>
      </c>
      <c r="B15190" t="s">
        <v>5581</v>
      </c>
      <c r="C15190" t="s">
        <v>33477</v>
      </c>
      <c r="D15190" t="s">
        <v>33476</v>
      </c>
      <c r="E15190"/>
      <c r="F15190"/>
      <c r="G15190"/>
      <c r="H15190"/>
      <c r="I15190"/>
      <c r="J15190"/>
      <c r="U15190" s="43"/>
      <c r="AE15190"/>
    </row>
    <row r="15191" spans="1:31">
      <c r="A15191">
        <v>36290</v>
      </c>
      <c r="B15191" t="s">
        <v>13381</v>
      </c>
      <c r="C15191" t="s">
        <v>33477</v>
      </c>
      <c r="D15191" t="s">
        <v>33476</v>
      </c>
      <c r="E15191"/>
      <c r="F15191"/>
      <c r="G15191"/>
      <c r="H15191"/>
      <c r="I15191"/>
      <c r="J15191"/>
      <c r="U15191" s="43"/>
      <c r="AE15191"/>
    </row>
    <row r="15192" spans="1:31">
      <c r="A15192">
        <v>36260</v>
      </c>
      <c r="B15192" t="s">
        <v>13382</v>
      </c>
      <c r="C15192" t="s">
        <v>33480</v>
      </c>
      <c r="D15192" t="s">
        <v>33476</v>
      </c>
      <c r="E15192"/>
      <c r="F15192"/>
      <c r="G15192"/>
      <c r="H15192"/>
      <c r="I15192"/>
      <c r="J15192"/>
      <c r="U15192" s="43"/>
      <c r="AE15192"/>
    </row>
    <row r="15193" spans="1:31">
      <c r="A15193">
        <v>36190</v>
      </c>
      <c r="B15193" t="s">
        <v>13383</v>
      </c>
      <c r="C15193" t="s">
        <v>33477</v>
      </c>
      <c r="D15193" t="s">
        <v>33476</v>
      </c>
      <c r="E15193"/>
      <c r="F15193"/>
      <c r="G15193"/>
      <c r="H15193"/>
      <c r="I15193"/>
      <c r="J15193"/>
      <c r="U15193" s="43"/>
      <c r="AE15193"/>
    </row>
    <row r="15194" spans="1:31">
      <c r="A15194">
        <v>36160</v>
      </c>
      <c r="B15194" t="s">
        <v>13384</v>
      </c>
      <c r="C15194" t="s">
        <v>33477</v>
      </c>
      <c r="D15194" t="s">
        <v>33476</v>
      </c>
      <c r="E15194"/>
      <c r="F15194"/>
      <c r="G15194"/>
      <c r="H15194"/>
      <c r="I15194"/>
      <c r="J15194"/>
      <c r="U15194" s="43"/>
      <c r="AE15194"/>
    </row>
    <row r="15195" spans="1:31">
      <c r="A15195">
        <v>36100</v>
      </c>
      <c r="B15195" t="s">
        <v>13385</v>
      </c>
      <c r="C15195" t="s">
        <v>33477</v>
      </c>
      <c r="D15195" t="s">
        <v>33476</v>
      </c>
      <c r="E15195"/>
      <c r="F15195"/>
      <c r="G15195"/>
      <c r="H15195"/>
      <c r="I15195"/>
      <c r="J15195"/>
      <c r="U15195" s="43"/>
      <c r="AE15195"/>
    </row>
    <row r="15196" spans="1:31">
      <c r="A15196">
        <v>36230</v>
      </c>
      <c r="B15196" t="s">
        <v>13386</v>
      </c>
      <c r="C15196" t="s">
        <v>33477</v>
      </c>
      <c r="D15196" t="s">
        <v>33476</v>
      </c>
      <c r="E15196"/>
      <c r="F15196"/>
      <c r="G15196"/>
      <c r="H15196"/>
      <c r="I15196"/>
      <c r="J15196"/>
      <c r="U15196" s="43"/>
      <c r="AE15196"/>
    </row>
    <row r="15197" spans="1:31">
      <c r="A15197">
        <v>36120</v>
      </c>
      <c r="B15197" t="s">
        <v>13387</v>
      </c>
      <c r="C15197" t="s">
        <v>33477</v>
      </c>
      <c r="D15197" t="s">
        <v>33481</v>
      </c>
      <c r="E15197"/>
      <c r="F15197"/>
      <c r="G15197"/>
      <c r="H15197"/>
      <c r="I15197"/>
      <c r="J15197"/>
      <c r="U15197" s="43"/>
      <c r="AE15197"/>
    </row>
    <row r="15198" spans="1:31">
      <c r="A15198">
        <v>36290</v>
      </c>
      <c r="B15198" t="s">
        <v>13388</v>
      </c>
      <c r="C15198" t="s">
        <v>33477</v>
      </c>
      <c r="D15198" t="s">
        <v>33476</v>
      </c>
      <c r="E15198"/>
      <c r="F15198"/>
      <c r="G15198"/>
      <c r="H15198"/>
      <c r="I15198"/>
      <c r="J15198"/>
      <c r="U15198" s="43"/>
      <c r="AE15198"/>
    </row>
    <row r="15199" spans="1:31">
      <c r="A15199">
        <v>36220</v>
      </c>
      <c r="B15199" t="s">
        <v>13389</v>
      </c>
      <c r="C15199" t="s">
        <v>33477</v>
      </c>
      <c r="D15199" t="s">
        <v>33476</v>
      </c>
      <c r="E15199"/>
      <c r="F15199"/>
      <c r="G15199"/>
      <c r="H15199"/>
      <c r="I15199"/>
      <c r="J15199"/>
      <c r="U15199" s="43"/>
      <c r="AE15199"/>
    </row>
    <row r="15200" spans="1:31">
      <c r="A15200">
        <v>36160</v>
      </c>
      <c r="B15200" t="s">
        <v>13390</v>
      </c>
      <c r="C15200" t="s">
        <v>33477</v>
      </c>
      <c r="D15200" t="s">
        <v>33476</v>
      </c>
      <c r="E15200"/>
      <c r="F15200"/>
      <c r="G15200"/>
      <c r="H15200"/>
      <c r="I15200"/>
      <c r="J15200"/>
      <c r="U15200" s="43"/>
      <c r="AE15200"/>
    </row>
    <row r="15201" spans="1:31">
      <c r="A15201">
        <v>36100</v>
      </c>
      <c r="B15201" t="s">
        <v>13391</v>
      </c>
      <c r="C15201" t="s">
        <v>33477</v>
      </c>
      <c r="D15201" t="s">
        <v>33476</v>
      </c>
      <c r="E15201"/>
      <c r="F15201"/>
      <c r="G15201"/>
      <c r="H15201"/>
      <c r="I15201"/>
      <c r="J15201"/>
      <c r="U15201" s="43"/>
      <c r="AE15201"/>
    </row>
    <row r="15202" spans="1:31">
      <c r="A15202">
        <v>36180</v>
      </c>
      <c r="B15202" t="s">
        <v>13392</v>
      </c>
      <c r="C15202" t="s">
        <v>33477</v>
      </c>
      <c r="D15202" t="s">
        <v>33476</v>
      </c>
      <c r="E15202"/>
      <c r="F15202"/>
      <c r="G15202"/>
      <c r="H15202"/>
      <c r="I15202"/>
      <c r="J15202"/>
      <c r="U15202" s="43"/>
      <c r="AE15202"/>
    </row>
    <row r="15203" spans="1:31">
      <c r="A15203">
        <v>36210</v>
      </c>
      <c r="B15203" t="s">
        <v>13393</v>
      </c>
      <c r="C15203" t="s">
        <v>33480</v>
      </c>
      <c r="D15203" t="s">
        <v>33476</v>
      </c>
      <c r="E15203"/>
      <c r="F15203"/>
      <c r="G15203"/>
      <c r="H15203"/>
      <c r="I15203"/>
      <c r="J15203"/>
      <c r="U15203" s="43"/>
      <c r="AE15203"/>
    </row>
    <row r="15204" spans="1:31">
      <c r="A15204">
        <v>36500</v>
      </c>
      <c r="B15204" t="s">
        <v>13394</v>
      </c>
      <c r="C15204" t="s">
        <v>33477</v>
      </c>
      <c r="D15204" t="s">
        <v>33476</v>
      </c>
      <c r="E15204"/>
      <c r="F15204"/>
      <c r="G15204"/>
      <c r="H15204"/>
      <c r="I15204"/>
      <c r="J15204"/>
      <c r="U15204" s="43"/>
      <c r="AE15204"/>
    </row>
    <row r="15205" spans="1:31">
      <c r="A15205">
        <v>36200</v>
      </c>
      <c r="B15205" t="s">
        <v>13395</v>
      </c>
      <c r="C15205" t="s">
        <v>33477</v>
      </c>
      <c r="D15205" t="s">
        <v>33476</v>
      </c>
      <c r="E15205"/>
      <c r="F15205"/>
      <c r="G15205"/>
      <c r="H15205"/>
      <c r="I15205"/>
      <c r="J15205"/>
      <c r="U15205" s="43"/>
      <c r="AE15205"/>
    </row>
    <row r="15206" spans="1:31">
      <c r="A15206">
        <v>36800</v>
      </c>
      <c r="B15206" t="s">
        <v>13396</v>
      </c>
      <c r="C15206" t="s">
        <v>33477</v>
      </c>
      <c r="D15206" t="s">
        <v>33476</v>
      </c>
      <c r="E15206"/>
      <c r="F15206"/>
      <c r="G15206"/>
      <c r="H15206"/>
      <c r="I15206"/>
      <c r="J15206"/>
      <c r="U15206" s="43"/>
      <c r="AE15206"/>
    </row>
    <row r="15207" spans="1:31">
      <c r="A15207">
        <v>36400</v>
      </c>
      <c r="B15207" t="s">
        <v>13397</v>
      </c>
      <c r="C15207" t="s">
        <v>33477</v>
      </c>
      <c r="D15207" t="s">
        <v>33476</v>
      </c>
      <c r="E15207"/>
      <c r="F15207"/>
      <c r="G15207"/>
      <c r="H15207"/>
      <c r="I15207"/>
      <c r="J15207"/>
      <c r="U15207" s="43"/>
      <c r="AE15207"/>
    </row>
    <row r="15208" spans="1:31">
      <c r="A15208">
        <v>36100</v>
      </c>
      <c r="B15208" t="s">
        <v>13398</v>
      </c>
      <c r="C15208" t="s">
        <v>33477</v>
      </c>
      <c r="D15208" t="s">
        <v>33476</v>
      </c>
      <c r="E15208"/>
      <c r="F15208"/>
      <c r="G15208"/>
      <c r="H15208"/>
      <c r="I15208"/>
      <c r="J15208"/>
      <c r="U15208" s="43"/>
      <c r="AE15208"/>
    </row>
    <row r="15209" spans="1:31">
      <c r="A15209">
        <v>36310</v>
      </c>
      <c r="B15209" t="s">
        <v>9771</v>
      </c>
      <c r="C15209" t="s">
        <v>33477</v>
      </c>
      <c r="D15209" t="s">
        <v>33476</v>
      </c>
      <c r="E15209"/>
      <c r="F15209"/>
      <c r="G15209"/>
      <c r="H15209"/>
      <c r="I15209"/>
      <c r="J15209"/>
      <c r="U15209" s="43"/>
      <c r="AE15209"/>
    </row>
    <row r="15210" spans="1:31">
      <c r="A15210">
        <v>36220</v>
      </c>
      <c r="B15210" t="s">
        <v>13399</v>
      </c>
      <c r="C15210" t="s">
        <v>33477</v>
      </c>
      <c r="D15210" t="s">
        <v>33476</v>
      </c>
      <c r="E15210"/>
      <c r="F15210"/>
      <c r="G15210"/>
      <c r="H15210"/>
      <c r="I15210"/>
      <c r="J15210"/>
      <c r="U15210" s="43"/>
      <c r="AE15210"/>
    </row>
    <row r="15211" spans="1:31">
      <c r="A15211">
        <v>36700</v>
      </c>
      <c r="B15211" t="s">
        <v>13400</v>
      </c>
      <c r="C15211" t="s">
        <v>33477</v>
      </c>
      <c r="D15211" t="s">
        <v>33476</v>
      </c>
      <c r="E15211"/>
      <c r="F15211"/>
      <c r="G15211"/>
      <c r="H15211"/>
      <c r="I15211"/>
      <c r="J15211"/>
      <c r="U15211" s="43"/>
      <c r="AE15211"/>
    </row>
    <row r="15212" spans="1:31">
      <c r="A15212">
        <v>36230</v>
      </c>
      <c r="B15212" t="s">
        <v>13401</v>
      </c>
      <c r="C15212" t="s">
        <v>33477</v>
      </c>
      <c r="D15212" t="s">
        <v>33476</v>
      </c>
      <c r="E15212"/>
      <c r="F15212"/>
      <c r="G15212"/>
      <c r="H15212"/>
      <c r="I15212"/>
      <c r="J15212"/>
      <c r="U15212" s="43"/>
      <c r="AE15212"/>
    </row>
    <row r="15213" spans="1:31">
      <c r="A15213">
        <v>36160</v>
      </c>
      <c r="B15213" t="s">
        <v>13402</v>
      </c>
      <c r="C15213" t="s">
        <v>33477</v>
      </c>
      <c r="D15213" t="s">
        <v>33476</v>
      </c>
      <c r="E15213"/>
      <c r="F15213"/>
      <c r="G15213"/>
      <c r="H15213"/>
      <c r="I15213"/>
      <c r="J15213"/>
      <c r="U15213" s="43"/>
      <c r="AE15213"/>
    </row>
    <row r="15214" spans="1:31">
      <c r="A15214">
        <v>36600</v>
      </c>
      <c r="B15214" t="s">
        <v>13403</v>
      </c>
      <c r="C15214" t="s">
        <v>33480</v>
      </c>
      <c r="D15214" t="s">
        <v>33476</v>
      </c>
      <c r="E15214"/>
      <c r="F15214"/>
      <c r="G15214"/>
      <c r="H15214"/>
      <c r="I15214"/>
      <c r="J15214"/>
      <c r="U15214" s="43"/>
      <c r="AE15214"/>
    </row>
    <row r="15215" spans="1:31">
      <c r="A15215">
        <v>36210</v>
      </c>
      <c r="B15215" t="s">
        <v>13404</v>
      </c>
      <c r="C15215" t="s">
        <v>33480</v>
      </c>
      <c r="D15215" t="s">
        <v>33476</v>
      </c>
      <c r="E15215"/>
      <c r="F15215"/>
      <c r="G15215"/>
      <c r="H15215"/>
      <c r="I15215"/>
      <c r="J15215"/>
      <c r="U15215" s="43"/>
      <c r="AE15215"/>
    </row>
    <row r="15216" spans="1:31">
      <c r="A15216">
        <v>36210</v>
      </c>
      <c r="B15216" t="s">
        <v>13404</v>
      </c>
      <c r="C15216" t="s">
        <v>33480</v>
      </c>
      <c r="D15216" t="s">
        <v>33476</v>
      </c>
      <c r="E15216"/>
      <c r="F15216"/>
      <c r="G15216"/>
      <c r="H15216"/>
      <c r="I15216"/>
      <c r="J15216"/>
      <c r="U15216" s="43"/>
      <c r="AE15216"/>
    </row>
    <row r="15217" spans="1:31">
      <c r="A15217">
        <v>36210</v>
      </c>
      <c r="B15217" t="s">
        <v>13404</v>
      </c>
      <c r="C15217" t="s">
        <v>33480</v>
      </c>
      <c r="D15217" t="s">
        <v>33476</v>
      </c>
      <c r="E15217"/>
      <c r="F15217"/>
      <c r="G15217"/>
      <c r="H15217"/>
      <c r="I15217"/>
      <c r="J15217"/>
      <c r="U15217" s="43"/>
      <c r="AE15217"/>
    </row>
    <row r="15218" spans="1:31">
      <c r="A15218">
        <v>36150</v>
      </c>
      <c r="B15218" t="s">
        <v>13405</v>
      </c>
      <c r="C15218" t="s">
        <v>33480</v>
      </c>
      <c r="D15218" t="s">
        <v>33476</v>
      </c>
      <c r="E15218"/>
      <c r="F15218"/>
      <c r="G15218"/>
      <c r="H15218"/>
      <c r="I15218"/>
      <c r="J15218"/>
      <c r="U15218" s="43"/>
      <c r="AE15218"/>
    </row>
    <row r="15219" spans="1:31">
      <c r="A15219">
        <v>36330</v>
      </c>
      <c r="B15219" t="s">
        <v>13406</v>
      </c>
      <c r="C15219" t="s">
        <v>33477</v>
      </c>
      <c r="D15219" t="s">
        <v>33476</v>
      </c>
      <c r="E15219"/>
      <c r="F15219"/>
      <c r="G15219"/>
      <c r="H15219"/>
      <c r="I15219"/>
      <c r="J15219"/>
      <c r="U15219" s="43"/>
      <c r="AE15219"/>
    </row>
    <row r="15220" spans="1:31">
      <c r="A15220">
        <v>36500</v>
      </c>
      <c r="B15220" t="s">
        <v>13407</v>
      </c>
      <c r="C15220" t="s">
        <v>33477</v>
      </c>
      <c r="D15220" t="s">
        <v>33476</v>
      </c>
      <c r="E15220"/>
      <c r="F15220"/>
      <c r="G15220"/>
      <c r="H15220"/>
      <c r="I15220"/>
      <c r="J15220"/>
      <c r="U15220" s="43"/>
      <c r="AE15220"/>
    </row>
    <row r="15221" spans="1:31">
      <c r="A15221">
        <v>36600</v>
      </c>
      <c r="B15221" t="s">
        <v>13408</v>
      </c>
      <c r="C15221" t="s">
        <v>33480</v>
      </c>
      <c r="D15221" t="s">
        <v>33476</v>
      </c>
      <c r="E15221"/>
      <c r="F15221"/>
      <c r="G15221"/>
      <c r="H15221"/>
      <c r="I15221"/>
      <c r="J15221"/>
      <c r="U15221" s="43"/>
      <c r="AE15221"/>
    </row>
    <row r="15222" spans="1:31">
      <c r="A15222">
        <v>36400</v>
      </c>
      <c r="B15222" t="s">
        <v>13409</v>
      </c>
      <c r="C15222" t="s">
        <v>33477</v>
      </c>
      <c r="D15222" t="s">
        <v>33476</v>
      </c>
      <c r="E15222"/>
      <c r="F15222"/>
      <c r="G15222"/>
      <c r="H15222"/>
      <c r="I15222"/>
      <c r="J15222"/>
      <c r="U15222" s="43"/>
      <c r="AE15222"/>
    </row>
    <row r="15223" spans="1:31">
      <c r="A15223">
        <v>36600</v>
      </c>
      <c r="B15223" t="s">
        <v>13410</v>
      </c>
      <c r="C15223" t="s">
        <v>33480</v>
      </c>
      <c r="D15223" t="s">
        <v>33476</v>
      </c>
      <c r="E15223"/>
      <c r="F15223"/>
      <c r="G15223"/>
      <c r="H15223"/>
      <c r="I15223"/>
      <c r="J15223"/>
      <c r="U15223" s="43"/>
      <c r="AE15223"/>
    </row>
    <row r="15224" spans="1:31">
      <c r="A15224">
        <v>36400</v>
      </c>
      <c r="B15224" t="s">
        <v>13411</v>
      </c>
      <c r="C15224" t="s">
        <v>33477</v>
      </c>
      <c r="D15224" t="s">
        <v>33476</v>
      </c>
      <c r="E15224"/>
      <c r="F15224"/>
      <c r="G15224"/>
      <c r="H15224"/>
      <c r="I15224"/>
      <c r="J15224"/>
      <c r="U15224" s="43"/>
      <c r="AE15224"/>
    </row>
    <row r="15225" spans="1:31">
      <c r="A15225">
        <v>36600</v>
      </c>
      <c r="B15225" t="s">
        <v>13412</v>
      </c>
      <c r="C15225" t="s">
        <v>33480</v>
      </c>
      <c r="D15225" t="s">
        <v>33476</v>
      </c>
      <c r="E15225"/>
      <c r="F15225"/>
      <c r="G15225"/>
      <c r="H15225"/>
      <c r="I15225"/>
      <c r="J15225"/>
      <c r="U15225" s="43"/>
      <c r="AE15225"/>
    </row>
    <row r="15226" spans="1:31">
      <c r="A15226">
        <v>36160</v>
      </c>
      <c r="B15226" t="s">
        <v>13413</v>
      </c>
      <c r="C15226" t="s">
        <v>33477</v>
      </c>
      <c r="D15226" t="s">
        <v>33476</v>
      </c>
      <c r="E15226"/>
      <c r="F15226"/>
      <c r="G15226"/>
      <c r="H15226"/>
      <c r="I15226"/>
      <c r="J15226"/>
      <c r="U15226" s="43"/>
      <c r="AE15226"/>
    </row>
    <row r="15227" spans="1:31">
      <c r="A15227">
        <v>36170</v>
      </c>
      <c r="B15227" t="s">
        <v>13414</v>
      </c>
      <c r="C15227" t="s">
        <v>33477</v>
      </c>
      <c r="D15227" t="s">
        <v>33476</v>
      </c>
      <c r="E15227"/>
      <c r="F15227"/>
      <c r="G15227"/>
      <c r="H15227"/>
      <c r="I15227"/>
      <c r="J15227"/>
      <c r="U15227" s="43"/>
      <c r="AE15227"/>
    </row>
    <row r="15228" spans="1:31">
      <c r="A15228">
        <v>36160</v>
      </c>
      <c r="B15228" t="s">
        <v>13415</v>
      </c>
      <c r="C15228" t="s">
        <v>33477</v>
      </c>
      <c r="D15228" t="s">
        <v>33476</v>
      </c>
      <c r="E15228"/>
      <c r="F15228"/>
      <c r="G15228"/>
      <c r="H15228"/>
      <c r="I15228"/>
      <c r="J15228"/>
      <c r="U15228" s="43"/>
      <c r="AE15228"/>
    </row>
    <row r="15229" spans="1:31">
      <c r="A15229">
        <v>36320</v>
      </c>
      <c r="B15229" t="s">
        <v>13416</v>
      </c>
      <c r="C15229" t="s">
        <v>33477</v>
      </c>
      <c r="D15229" t="s">
        <v>33476</v>
      </c>
      <c r="E15229"/>
      <c r="F15229"/>
      <c r="G15229"/>
      <c r="H15229"/>
      <c r="I15229"/>
      <c r="J15229"/>
      <c r="U15229" s="43"/>
      <c r="AE15229"/>
    </row>
    <row r="15230" spans="1:31">
      <c r="A15230">
        <v>36110</v>
      </c>
      <c r="B15230" t="s">
        <v>13417</v>
      </c>
      <c r="C15230" t="s">
        <v>33477</v>
      </c>
      <c r="D15230" t="s">
        <v>33476</v>
      </c>
      <c r="E15230"/>
      <c r="F15230"/>
      <c r="G15230"/>
      <c r="H15230"/>
      <c r="I15230"/>
      <c r="J15230"/>
      <c r="U15230" s="43"/>
      <c r="AE15230"/>
    </row>
    <row r="15231" spans="1:31">
      <c r="A15231">
        <v>36500</v>
      </c>
      <c r="B15231" t="s">
        <v>13418</v>
      </c>
      <c r="C15231" t="s">
        <v>33477</v>
      </c>
      <c r="D15231" t="s">
        <v>33476</v>
      </c>
      <c r="E15231"/>
      <c r="F15231"/>
      <c r="G15231"/>
      <c r="H15231"/>
      <c r="I15231"/>
      <c r="J15231"/>
      <c r="U15231" s="43"/>
      <c r="AE15231"/>
    </row>
    <row r="15232" spans="1:31">
      <c r="A15232">
        <v>36360</v>
      </c>
      <c r="B15232" t="s">
        <v>13419</v>
      </c>
      <c r="C15232" t="s">
        <v>33477</v>
      </c>
      <c r="D15232" t="s">
        <v>33476</v>
      </c>
      <c r="E15232"/>
      <c r="F15232"/>
      <c r="G15232"/>
      <c r="H15232"/>
      <c r="I15232"/>
      <c r="J15232"/>
      <c r="U15232" s="43"/>
      <c r="AE15232"/>
    </row>
    <row r="15233" spans="1:31">
      <c r="A15233">
        <v>36600</v>
      </c>
      <c r="B15233" t="s">
        <v>13419</v>
      </c>
      <c r="C15233" t="s">
        <v>33480</v>
      </c>
      <c r="D15233" t="s">
        <v>33476</v>
      </c>
      <c r="E15233"/>
      <c r="F15233"/>
      <c r="G15233"/>
      <c r="H15233"/>
      <c r="I15233"/>
      <c r="J15233"/>
      <c r="U15233" s="43"/>
      <c r="AE15233"/>
    </row>
    <row r="15234" spans="1:31">
      <c r="A15234">
        <v>36290</v>
      </c>
      <c r="B15234" t="s">
        <v>13420</v>
      </c>
      <c r="C15234" t="s">
        <v>33477</v>
      </c>
      <c r="D15234" t="s">
        <v>33476</v>
      </c>
      <c r="E15234"/>
      <c r="F15234"/>
      <c r="G15234"/>
      <c r="H15234"/>
      <c r="I15234"/>
      <c r="J15234"/>
      <c r="U15234" s="43"/>
      <c r="AE15234"/>
    </row>
    <row r="15235" spans="1:31">
      <c r="A15235">
        <v>36110</v>
      </c>
      <c r="B15235" t="s">
        <v>13421</v>
      </c>
      <c r="C15235" t="s">
        <v>33477</v>
      </c>
      <c r="D15235" t="s">
        <v>33476</v>
      </c>
      <c r="E15235"/>
      <c r="F15235"/>
      <c r="G15235"/>
      <c r="H15235"/>
      <c r="I15235"/>
      <c r="J15235"/>
      <c r="U15235" s="43"/>
      <c r="AE15235"/>
    </row>
    <row r="15236" spans="1:31">
      <c r="A15236">
        <v>36100</v>
      </c>
      <c r="B15236" t="s">
        <v>13422</v>
      </c>
      <c r="C15236" t="s">
        <v>33477</v>
      </c>
      <c r="D15236" t="s">
        <v>33476</v>
      </c>
      <c r="E15236"/>
      <c r="F15236"/>
      <c r="G15236"/>
      <c r="H15236"/>
      <c r="I15236"/>
      <c r="J15236"/>
      <c r="U15236" s="43"/>
      <c r="AE15236"/>
    </row>
    <row r="15237" spans="1:31">
      <c r="A15237">
        <v>37160</v>
      </c>
      <c r="B15237" t="s">
        <v>13423</v>
      </c>
      <c r="C15237" t="s">
        <v>33480</v>
      </c>
      <c r="D15237" t="s">
        <v>33476</v>
      </c>
      <c r="E15237"/>
      <c r="F15237"/>
      <c r="G15237"/>
      <c r="H15237"/>
      <c r="I15237"/>
      <c r="J15237"/>
      <c r="U15237" s="43"/>
      <c r="AE15237"/>
    </row>
    <row r="15238" spans="1:31">
      <c r="A15238">
        <v>37340</v>
      </c>
      <c r="B15238" t="s">
        <v>13424</v>
      </c>
      <c r="C15238" t="s">
        <v>33480</v>
      </c>
      <c r="D15238" t="s">
        <v>33476</v>
      </c>
      <c r="E15238"/>
      <c r="F15238"/>
      <c r="G15238"/>
      <c r="H15238"/>
      <c r="I15238"/>
      <c r="J15238"/>
      <c r="U15238" s="43"/>
      <c r="AE15238"/>
    </row>
    <row r="15239" spans="1:31">
      <c r="A15239">
        <v>37400</v>
      </c>
      <c r="B15239" t="s">
        <v>13425</v>
      </c>
      <c r="C15239" t="s">
        <v>33480</v>
      </c>
      <c r="D15239" t="s">
        <v>33476</v>
      </c>
      <c r="E15239"/>
      <c r="F15239"/>
      <c r="G15239"/>
      <c r="H15239"/>
      <c r="I15239"/>
      <c r="J15239"/>
      <c r="U15239" s="43"/>
      <c r="AE15239"/>
    </row>
    <row r="15240" spans="1:31">
      <c r="A15240">
        <v>37500</v>
      </c>
      <c r="B15240" t="s">
        <v>13426</v>
      </c>
      <c r="C15240" t="s">
        <v>33480</v>
      </c>
      <c r="D15240" t="s">
        <v>33476</v>
      </c>
      <c r="E15240"/>
      <c r="F15240"/>
      <c r="G15240"/>
      <c r="H15240"/>
      <c r="I15240"/>
      <c r="J15240"/>
      <c r="U15240" s="43"/>
      <c r="AE15240"/>
    </row>
    <row r="15241" spans="1:31">
      <c r="A15241">
        <v>37800</v>
      </c>
      <c r="B15241" t="s">
        <v>13427</v>
      </c>
      <c r="C15241" t="s">
        <v>33480</v>
      </c>
      <c r="D15241" t="s">
        <v>33476</v>
      </c>
      <c r="E15241"/>
      <c r="F15241"/>
      <c r="G15241"/>
      <c r="H15241"/>
      <c r="I15241"/>
      <c r="J15241"/>
      <c r="U15241" s="43"/>
      <c r="AE15241"/>
    </row>
    <row r="15242" spans="1:31">
      <c r="A15242">
        <v>37260</v>
      </c>
      <c r="B15242" t="s">
        <v>13428</v>
      </c>
      <c r="C15242" t="s">
        <v>33480</v>
      </c>
      <c r="D15242" t="s">
        <v>33476</v>
      </c>
      <c r="E15242"/>
      <c r="F15242"/>
      <c r="G15242"/>
      <c r="H15242"/>
      <c r="I15242"/>
      <c r="J15242"/>
      <c r="U15242" s="43"/>
      <c r="AE15242"/>
    </row>
    <row r="15243" spans="1:31">
      <c r="A15243">
        <v>37120</v>
      </c>
      <c r="B15243" t="s">
        <v>13429</v>
      </c>
      <c r="C15243" t="s">
        <v>33480</v>
      </c>
      <c r="D15243" t="s">
        <v>33481</v>
      </c>
      <c r="E15243"/>
      <c r="F15243"/>
      <c r="G15243"/>
      <c r="H15243"/>
      <c r="I15243"/>
      <c r="J15243"/>
      <c r="U15243" s="43"/>
      <c r="AE15243"/>
    </row>
    <row r="15244" spans="1:31">
      <c r="A15244">
        <v>37270</v>
      </c>
      <c r="B15244" t="s">
        <v>13430</v>
      </c>
      <c r="C15244" t="s">
        <v>33480</v>
      </c>
      <c r="D15244" t="s">
        <v>33476</v>
      </c>
      <c r="E15244"/>
      <c r="F15244"/>
      <c r="G15244"/>
      <c r="H15244"/>
      <c r="I15244"/>
      <c r="J15244"/>
      <c r="U15244" s="43"/>
      <c r="AE15244"/>
    </row>
    <row r="15245" spans="1:31">
      <c r="A15245">
        <v>37110</v>
      </c>
      <c r="B15245" t="s">
        <v>13431</v>
      </c>
      <c r="C15245" t="s">
        <v>33480</v>
      </c>
      <c r="D15245" t="s">
        <v>33476</v>
      </c>
      <c r="E15245"/>
      <c r="F15245"/>
      <c r="G15245"/>
      <c r="H15245"/>
      <c r="I15245"/>
      <c r="J15245"/>
      <c r="U15245" s="43"/>
      <c r="AE15245"/>
    </row>
    <row r="15246" spans="1:31">
      <c r="A15246">
        <v>37110</v>
      </c>
      <c r="B15246" t="s">
        <v>13432</v>
      </c>
      <c r="C15246" t="s">
        <v>33480</v>
      </c>
      <c r="D15246" t="s">
        <v>33476</v>
      </c>
      <c r="E15246"/>
      <c r="F15246"/>
      <c r="G15246"/>
      <c r="H15246"/>
      <c r="I15246"/>
      <c r="J15246"/>
      <c r="U15246" s="43"/>
      <c r="AE15246"/>
    </row>
    <row r="15247" spans="1:31">
      <c r="A15247">
        <v>37420</v>
      </c>
      <c r="B15247" t="s">
        <v>13433</v>
      </c>
      <c r="C15247" t="s">
        <v>33480</v>
      </c>
      <c r="D15247" t="s">
        <v>33476</v>
      </c>
      <c r="E15247"/>
      <c r="F15247"/>
      <c r="G15247"/>
      <c r="H15247"/>
      <c r="I15247"/>
      <c r="J15247"/>
      <c r="U15247" s="43"/>
      <c r="AE15247"/>
    </row>
    <row r="15248" spans="1:31">
      <c r="A15248">
        <v>37220</v>
      </c>
      <c r="B15248" t="s">
        <v>13434</v>
      </c>
      <c r="C15248" t="s">
        <v>33480</v>
      </c>
      <c r="D15248" t="s">
        <v>33476</v>
      </c>
      <c r="E15248"/>
      <c r="F15248"/>
      <c r="G15248"/>
      <c r="H15248"/>
      <c r="I15248"/>
      <c r="J15248"/>
      <c r="U15248" s="43"/>
      <c r="AE15248"/>
    </row>
    <row r="15249" spans="1:31">
      <c r="A15249">
        <v>37340</v>
      </c>
      <c r="B15249" t="s">
        <v>13435</v>
      </c>
      <c r="C15249" t="s">
        <v>33480</v>
      </c>
      <c r="D15249" t="s">
        <v>33476</v>
      </c>
      <c r="E15249"/>
      <c r="F15249"/>
      <c r="G15249"/>
      <c r="H15249"/>
      <c r="I15249"/>
      <c r="J15249"/>
      <c r="U15249" s="43"/>
      <c r="AE15249"/>
    </row>
    <row r="15250" spans="1:31">
      <c r="A15250">
        <v>37190</v>
      </c>
      <c r="B15250" t="s">
        <v>13436</v>
      </c>
      <c r="C15250" t="s">
        <v>33480</v>
      </c>
      <c r="D15250" t="s">
        <v>33476</v>
      </c>
      <c r="E15250"/>
      <c r="F15250"/>
      <c r="G15250"/>
      <c r="H15250"/>
      <c r="I15250"/>
      <c r="J15250"/>
      <c r="U15250" s="43"/>
      <c r="AE15250"/>
    </row>
    <row r="15251" spans="1:31">
      <c r="A15251">
        <v>37270</v>
      </c>
      <c r="B15251" t="s">
        <v>13437</v>
      </c>
      <c r="C15251" t="s">
        <v>33480</v>
      </c>
      <c r="D15251" t="s">
        <v>33476</v>
      </c>
      <c r="E15251"/>
      <c r="F15251"/>
      <c r="G15251"/>
      <c r="H15251"/>
      <c r="I15251"/>
      <c r="J15251"/>
      <c r="U15251" s="43"/>
      <c r="AE15251"/>
    </row>
    <row r="15252" spans="1:31">
      <c r="A15252">
        <v>37310</v>
      </c>
      <c r="B15252" t="s">
        <v>13438</v>
      </c>
      <c r="C15252" t="s">
        <v>33480</v>
      </c>
      <c r="D15252" t="s">
        <v>33476</v>
      </c>
      <c r="E15252"/>
      <c r="F15252"/>
      <c r="G15252"/>
      <c r="H15252"/>
      <c r="I15252"/>
      <c r="J15252"/>
      <c r="U15252" s="43"/>
      <c r="AE15252"/>
    </row>
    <row r="15253" spans="1:31">
      <c r="A15253">
        <v>37510</v>
      </c>
      <c r="B15253" t="s">
        <v>13439</v>
      </c>
      <c r="C15253" t="s">
        <v>33480</v>
      </c>
      <c r="D15253" t="e">
        <v>#N/A</v>
      </c>
      <c r="E15253"/>
      <c r="F15253"/>
      <c r="G15253"/>
      <c r="H15253"/>
      <c r="I15253"/>
      <c r="J15253"/>
      <c r="U15253" s="43"/>
      <c r="AE15253"/>
    </row>
    <row r="15254" spans="1:31">
      <c r="A15254">
        <v>37350</v>
      </c>
      <c r="B15254" t="s">
        <v>13440</v>
      </c>
      <c r="C15254" t="s">
        <v>33477</v>
      </c>
      <c r="D15254" t="s">
        <v>33476</v>
      </c>
      <c r="E15254"/>
      <c r="F15254"/>
      <c r="G15254"/>
      <c r="H15254"/>
      <c r="I15254"/>
      <c r="J15254"/>
      <c r="U15254" s="43"/>
      <c r="AE15254"/>
    </row>
    <row r="15255" spans="1:31">
      <c r="A15255">
        <v>37600</v>
      </c>
      <c r="B15255" t="s">
        <v>13441</v>
      </c>
      <c r="C15255" t="s">
        <v>33480</v>
      </c>
      <c r="D15255" t="s">
        <v>33476</v>
      </c>
      <c r="E15255"/>
      <c r="F15255"/>
      <c r="G15255"/>
      <c r="H15255"/>
      <c r="I15255"/>
      <c r="J15255"/>
      <c r="U15255" s="43"/>
      <c r="AE15255"/>
    </row>
    <row r="15256" spans="1:31">
      <c r="A15256">
        <v>37360</v>
      </c>
      <c r="B15256" t="s">
        <v>13442</v>
      </c>
      <c r="C15256" t="s">
        <v>33480</v>
      </c>
      <c r="D15256" t="s">
        <v>33476</v>
      </c>
      <c r="E15256"/>
      <c r="F15256"/>
      <c r="G15256"/>
      <c r="H15256"/>
      <c r="I15256"/>
      <c r="J15256"/>
      <c r="U15256" s="43"/>
      <c r="AE15256"/>
    </row>
    <row r="15257" spans="1:31">
      <c r="A15257">
        <v>37370</v>
      </c>
      <c r="B15257" t="s">
        <v>13442</v>
      </c>
      <c r="C15257" t="s">
        <v>33480</v>
      </c>
      <c r="D15257" t="s">
        <v>33476</v>
      </c>
      <c r="E15257"/>
      <c r="F15257"/>
      <c r="G15257"/>
      <c r="H15257"/>
      <c r="I15257"/>
      <c r="J15257"/>
      <c r="U15257" s="43"/>
      <c r="AE15257"/>
    </row>
    <row r="15258" spans="1:31">
      <c r="A15258">
        <v>37420</v>
      </c>
      <c r="B15258" t="s">
        <v>13443</v>
      </c>
      <c r="C15258" t="s">
        <v>33480</v>
      </c>
      <c r="D15258" t="s">
        <v>33476</v>
      </c>
      <c r="E15258"/>
      <c r="F15258"/>
      <c r="G15258"/>
      <c r="H15258"/>
      <c r="I15258"/>
      <c r="J15258"/>
      <c r="U15258" s="43"/>
      <c r="AE15258"/>
    </row>
    <row r="15259" spans="1:31">
      <c r="A15259">
        <v>37460</v>
      </c>
      <c r="B15259" t="s">
        <v>13444</v>
      </c>
      <c r="C15259" t="s">
        <v>33480</v>
      </c>
      <c r="D15259" t="s">
        <v>33476</v>
      </c>
      <c r="E15259"/>
      <c r="F15259"/>
      <c r="G15259"/>
      <c r="H15259"/>
      <c r="I15259"/>
      <c r="J15259"/>
      <c r="U15259" s="43"/>
      <c r="AE15259"/>
    </row>
    <row r="15260" spans="1:31">
      <c r="A15260">
        <v>37140</v>
      </c>
      <c r="B15260" t="s">
        <v>13445</v>
      </c>
      <c r="C15260" t="s">
        <v>33480</v>
      </c>
      <c r="D15260" t="s">
        <v>33476</v>
      </c>
      <c r="E15260"/>
      <c r="F15260"/>
      <c r="G15260"/>
      <c r="H15260"/>
      <c r="I15260"/>
      <c r="J15260"/>
      <c r="U15260" s="43"/>
      <c r="AE15260"/>
    </row>
    <row r="15261" spans="1:31">
      <c r="A15261">
        <v>37510</v>
      </c>
      <c r="B15261" t="s">
        <v>13446</v>
      </c>
      <c r="C15261" t="s">
        <v>33480</v>
      </c>
      <c r="D15261" t="e">
        <v>#N/A</v>
      </c>
      <c r="E15261"/>
      <c r="F15261"/>
      <c r="G15261"/>
      <c r="H15261"/>
      <c r="I15261"/>
      <c r="J15261"/>
      <c r="U15261" s="43"/>
      <c r="AE15261"/>
    </row>
    <row r="15262" spans="1:31">
      <c r="A15262">
        <v>37600</v>
      </c>
      <c r="B15262" t="s">
        <v>13447</v>
      </c>
      <c r="C15262" t="s">
        <v>33480</v>
      </c>
      <c r="D15262" t="s">
        <v>33476</v>
      </c>
      <c r="E15262"/>
      <c r="F15262"/>
      <c r="G15262"/>
      <c r="H15262"/>
      <c r="I15262"/>
      <c r="J15262"/>
      <c r="U15262" s="43"/>
      <c r="AE15262"/>
    </row>
    <row r="15263" spans="1:31">
      <c r="A15263">
        <v>37150</v>
      </c>
      <c r="B15263" t="s">
        <v>13448</v>
      </c>
      <c r="C15263" t="s">
        <v>33480</v>
      </c>
      <c r="D15263" t="s">
        <v>33481</v>
      </c>
      <c r="E15263"/>
      <c r="F15263"/>
      <c r="G15263"/>
      <c r="H15263"/>
      <c r="I15263"/>
      <c r="J15263"/>
      <c r="U15263" s="43"/>
      <c r="AE15263"/>
    </row>
    <row r="15264" spans="1:31">
      <c r="A15264">
        <v>37290</v>
      </c>
      <c r="B15264" t="s">
        <v>13449</v>
      </c>
      <c r="C15264" t="s">
        <v>33477</v>
      </c>
      <c r="D15264" t="s">
        <v>33476</v>
      </c>
      <c r="E15264"/>
      <c r="F15264"/>
      <c r="G15264"/>
      <c r="H15264"/>
      <c r="I15264"/>
      <c r="J15264"/>
      <c r="U15264" s="43"/>
      <c r="AE15264"/>
    </row>
    <row r="15265" spans="1:31">
      <c r="A15265">
        <v>37240</v>
      </c>
      <c r="B15265" t="s">
        <v>13450</v>
      </c>
      <c r="C15265" t="s">
        <v>33480</v>
      </c>
      <c r="D15265" t="s">
        <v>33476</v>
      </c>
      <c r="E15265"/>
      <c r="F15265"/>
      <c r="G15265"/>
      <c r="H15265"/>
      <c r="I15265"/>
      <c r="J15265"/>
      <c r="U15265" s="43"/>
      <c r="AE15265"/>
    </row>
    <row r="15266" spans="1:31">
      <c r="A15266">
        <v>37110</v>
      </c>
      <c r="B15266" t="s">
        <v>13451</v>
      </c>
      <c r="C15266" t="s">
        <v>33480</v>
      </c>
      <c r="D15266" t="s">
        <v>33476</v>
      </c>
      <c r="E15266"/>
      <c r="F15266"/>
      <c r="G15266"/>
      <c r="H15266"/>
      <c r="I15266"/>
      <c r="J15266"/>
      <c r="U15266" s="43"/>
      <c r="AE15266"/>
    </row>
    <row r="15267" spans="1:31">
      <c r="A15267">
        <v>37140</v>
      </c>
      <c r="B15267" t="s">
        <v>13452</v>
      </c>
      <c r="C15267" t="s">
        <v>33480</v>
      </c>
      <c r="D15267" t="s">
        <v>33476</v>
      </c>
      <c r="E15267"/>
      <c r="F15267"/>
      <c r="G15267"/>
      <c r="H15267"/>
      <c r="I15267"/>
      <c r="J15267"/>
      <c r="U15267" s="43"/>
      <c r="AE15267"/>
    </row>
    <row r="15268" spans="1:31">
      <c r="A15268">
        <v>37240</v>
      </c>
      <c r="B15268" t="s">
        <v>13453</v>
      </c>
      <c r="C15268" t="s">
        <v>33480</v>
      </c>
      <c r="D15268" t="s">
        <v>33476</v>
      </c>
      <c r="E15268"/>
      <c r="F15268"/>
      <c r="G15268"/>
      <c r="H15268"/>
      <c r="I15268"/>
      <c r="J15268"/>
      <c r="U15268" s="43"/>
      <c r="AE15268"/>
    </row>
    <row r="15269" spans="1:31">
      <c r="A15269">
        <v>37290</v>
      </c>
      <c r="B15269" t="s">
        <v>13454</v>
      </c>
      <c r="C15269" t="s">
        <v>33477</v>
      </c>
      <c r="D15269" t="s">
        <v>33476</v>
      </c>
      <c r="E15269"/>
      <c r="F15269"/>
      <c r="G15269"/>
      <c r="H15269"/>
      <c r="I15269"/>
      <c r="J15269"/>
      <c r="U15269" s="43"/>
      <c r="AE15269"/>
    </row>
    <row r="15270" spans="1:31">
      <c r="A15270">
        <v>37120</v>
      </c>
      <c r="B15270" t="s">
        <v>13455</v>
      </c>
      <c r="C15270" t="s">
        <v>33480</v>
      </c>
      <c r="D15270" t="s">
        <v>33481</v>
      </c>
      <c r="E15270"/>
      <c r="F15270"/>
      <c r="G15270"/>
      <c r="H15270"/>
      <c r="I15270"/>
      <c r="J15270"/>
      <c r="U15270" s="43"/>
      <c r="AE15270"/>
    </row>
    <row r="15271" spans="1:31">
      <c r="A15271">
        <v>37120</v>
      </c>
      <c r="B15271" t="s">
        <v>13456</v>
      </c>
      <c r="C15271" t="s">
        <v>33480</v>
      </c>
      <c r="D15271" t="s">
        <v>33481</v>
      </c>
      <c r="E15271"/>
      <c r="F15271"/>
      <c r="G15271"/>
      <c r="H15271"/>
      <c r="I15271"/>
      <c r="J15271"/>
      <c r="U15271" s="43"/>
      <c r="AE15271"/>
    </row>
    <row r="15272" spans="1:31">
      <c r="A15272">
        <v>37330</v>
      </c>
      <c r="B15272" t="s">
        <v>13457</v>
      </c>
      <c r="C15272" t="s">
        <v>33480</v>
      </c>
      <c r="D15272" t="s">
        <v>33476</v>
      </c>
      <c r="E15272"/>
      <c r="F15272"/>
      <c r="G15272"/>
      <c r="H15272"/>
      <c r="I15272"/>
      <c r="J15272"/>
      <c r="U15272" s="43"/>
      <c r="AE15272"/>
    </row>
    <row r="15273" spans="1:31">
      <c r="A15273">
        <v>37330</v>
      </c>
      <c r="B15273" t="s">
        <v>13458</v>
      </c>
      <c r="C15273" t="s">
        <v>33480</v>
      </c>
      <c r="D15273" t="s">
        <v>33476</v>
      </c>
      <c r="E15273"/>
      <c r="F15273"/>
      <c r="G15273"/>
      <c r="H15273"/>
      <c r="I15273"/>
      <c r="J15273"/>
      <c r="U15273" s="43"/>
      <c r="AE15273"/>
    </row>
    <row r="15274" spans="1:31">
      <c r="A15274">
        <v>37130</v>
      </c>
      <c r="B15274" t="s">
        <v>13459</v>
      </c>
      <c r="C15274" t="s">
        <v>33480</v>
      </c>
      <c r="D15274" t="s">
        <v>33476</v>
      </c>
      <c r="E15274"/>
      <c r="F15274"/>
      <c r="G15274"/>
      <c r="H15274"/>
      <c r="I15274"/>
      <c r="J15274"/>
      <c r="U15274" s="43"/>
      <c r="AE15274"/>
    </row>
    <row r="15275" spans="1:31">
      <c r="A15275">
        <v>37600</v>
      </c>
      <c r="B15275" t="s">
        <v>13460</v>
      </c>
      <c r="C15275" t="s">
        <v>33480</v>
      </c>
      <c r="D15275" t="s">
        <v>33476</v>
      </c>
      <c r="E15275"/>
      <c r="F15275"/>
      <c r="G15275"/>
      <c r="H15275"/>
      <c r="I15275"/>
      <c r="J15275"/>
      <c r="U15275" s="43"/>
      <c r="AE15275"/>
    </row>
    <row r="15276" spans="1:31">
      <c r="A15276">
        <v>37220</v>
      </c>
      <c r="B15276" t="s">
        <v>13461</v>
      </c>
      <c r="C15276" t="s">
        <v>33480</v>
      </c>
      <c r="D15276" t="s">
        <v>33476</v>
      </c>
      <c r="E15276"/>
      <c r="F15276"/>
      <c r="G15276"/>
      <c r="H15276"/>
      <c r="I15276"/>
      <c r="J15276"/>
      <c r="U15276" s="43"/>
      <c r="AE15276"/>
    </row>
    <row r="15277" spans="1:31">
      <c r="A15277">
        <v>37370</v>
      </c>
      <c r="B15277" t="s">
        <v>13462</v>
      </c>
      <c r="C15277" t="s">
        <v>33480</v>
      </c>
      <c r="D15277" t="s">
        <v>33476</v>
      </c>
      <c r="E15277"/>
      <c r="F15277"/>
      <c r="G15277"/>
      <c r="H15277"/>
      <c r="I15277"/>
      <c r="J15277"/>
      <c r="U15277" s="43"/>
      <c r="AE15277"/>
    </row>
    <row r="15278" spans="1:31">
      <c r="A15278">
        <v>37500</v>
      </c>
      <c r="B15278" t="s">
        <v>13463</v>
      </c>
      <c r="C15278" t="s">
        <v>33480</v>
      </c>
      <c r="D15278" t="s">
        <v>33476</v>
      </c>
      <c r="E15278"/>
      <c r="F15278"/>
      <c r="G15278"/>
      <c r="H15278"/>
      <c r="I15278"/>
      <c r="J15278"/>
      <c r="U15278" s="43"/>
      <c r="AE15278"/>
    </row>
    <row r="15279" spans="1:31">
      <c r="A15279">
        <v>37530</v>
      </c>
      <c r="B15279" t="s">
        <v>13464</v>
      </c>
      <c r="C15279" t="s">
        <v>33480</v>
      </c>
      <c r="D15279" t="s">
        <v>33476</v>
      </c>
      <c r="E15279"/>
      <c r="F15279"/>
      <c r="G15279"/>
      <c r="H15279"/>
      <c r="I15279"/>
      <c r="J15279"/>
      <c r="U15279" s="43"/>
      <c r="AE15279"/>
    </row>
    <row r="15280" spans="1:31">
      <c r="A15280">
        <v>37350</v>
      </c>
      <c r="B15280" t="s">
        <v>13465</v>
      </c>
      <c r="C15280" t="s">
        <v>33477</v>
      </c>
      <c r="D15280" t="s">
        <v>33476</v>
      </c>
      <c r="E15280"/>
      <c r="F15280"/>
      <c r="G15280"/>
      <c r="H15280"/>
      <c r="I15280"/>
      <c r="J15280"/>
      <c r="U15280" s="43"/>
      <c r="AE15280"/>
    </row>
    <row r="15281" spans="1:31">
      <c r="A15281">
        <v>37160</v>
      </c>
      <c r="B15281" t="s">
        <v>13466</v>
      </c>
      <c r="C15281" t="s">
        <v>33480</v>
      </c>
      <c r="D15281" t="s">
        <v>33476</v>
      </c>
      <c r="E15281"/>
      <c r="F15281"/>
      <c r="G15281"/>
      <c r="H15281"/>
      <c r="I15281"/>
      <c r="J15281"/>
      <c r="U15281" s="43"/>
      <c r="AE15281"/>
    </row>
    <row r="15282" spans="1:31">
      <c r="A15282">
        <v>37460</v>
      </c>
      <c r="B15282" t="s">
        <v>13467</v>
      </c>
      <c r="C15282" t="s">
        <v>33480</v>
      </c>
      <c r="D15282" t="s">
        <v>33476</v>
      </c>
      <c r="E15282"/>
      <c r="F15282"/>
      <c r="G15282"/>
      <c r="H15282"/>
      <c r="I15282"/>
      <c r="J15282"/>
      <c r="U15282" s="43"/>
      <c r="AE15282"/>
    </row>
    <row r="15283" spans="1:31">
      <c r="A15283">
        <v>37390</v>
      </c>
      <c r="B15283" t="s">
        <v>13468</v>
      </c>
      <c r="C15283" t="s">
        <v>33480</v>
      </c>
      <c r="D15283" t="s">
        <v>33476</v>
      </c>
      <c r="E15283"/>
      <c r="F15283"/>
      <c r="G15283"/>
      <c r="H15283"/>
      <c r="I15283"/>
      <c r="J15283"/>
      <c r="U15283" s="43"/>
      <c r="AE15283"/>
    </row>
    <row r="15284" spans="1:31">
      <c r="A15284">
        <v>37290</v>
      </c>
      <c r="B15284" t="s">
        <v>5724</v>
      </c>
      <c r="C15284" t="s">
        <v>33477</v>
      </c>
      <c r="D15284" t="s">
        <v>33476</v>
      </c>
      <c r="E15284"/>
      <c r="F15284"/>
      <c r="G15284"/>
      <c r="H15284"/>
      <c r="I15284"/>
      <c r="J15284"/>
      <c r="U15284" s="43"/>
      <c r="AE15284"/>
    </row>
    <row r="15285" spans="1:31">
      <c r="A15285">
        <v>37310</v>
      </c>
      <c r="B15285" t="s">
        <v>13469</v>
      </c>
      <c r="C15285" t="s">
        <v>33480</v>
      </c>
      <c r="D15285" t="s">
        <v>33476</v>
      </c>
      <c r="E15285"/>
      <c r="F15285"/>
      <c r="G15285"/>
      <c r="H15285"/>
      <c r="I15285"/>
      <c r="J15285"/>
      <c r="U15285" s="43"/>
      <c r="AE15285"/>
    </row>
    <row r="15286" spans="1:31">
      <c r="A15286">
        <v>37170</v>
      </c>
      <c r="B15286" t="s">
        <v>13470</v>
      </c>
      <c r="C15286" t="s">
        <v>33480</v>
      </c>
      <c r="D15286" t="e">
        <v>#N/A</v>
      </c>
      <c r="E15286"/>
      <c r="F15286"/>
      <c r="G15286"/>
      <c r="H15286"/>
      <c r="I15286"/>
      <c r="J15286"/>
      <c r="U15286" s="43"/>
      <c r="AE15286"/>
    </row>
    <row r="15287" spans="1:31">
      <c r="A15287">
        <v>37120</v>
      </c>
      <c r="B15287" t="s">
        <v>13471</v>
      </c>
      <c r="C15287" t="s">
        <v>33480</v>
      </c>
      <c r="D15287" t="s">
        <v>33481</v>
      </c>
      <c r="E15287"/>
      <c r="F15287"/>
      <c r="G15287"/>
      <c r="H15287"/>
      <c r="I15287"/>
      <c r="J15287"/>
      <c r="U15287" s="43"/>
      <c r="AE15287"/>
    </row>
    <row r="15288" spans="1:31">
      <c r="A15288">
        <v>37210</v>
      </c>
      <c r="B15288" t="s">
        <v>13472</v>
      </c>
      <c r="C15288" t="s">
        <v>33480</v>
      </c>
      <c r="D15288" t="s">
        <v>33476</v>
      </c>
      <c r="E15288"/>
      <c r="F15288"/>
      <c r="G15288"/>
      <c r="H15288"/>
      <c r="I15288"/>
      <c r="J15288"/>
      <c r="U15288" s="43"/>
      <c r="AE15288"/>
    </row>
    <row r="15289" spans="1:31">
      <c r="A15289">
        <v>37600</v>
      </c>
      <c r="B15289" t="s">
        <v>13473</v>
      </c>
      <c r="C15289" t="s">
        <v>33480</v>
      </c>
      <c r="D15289" t="s">
        <v>33476</v>
      </c>
      <c r="E15289"/>
      <c r="F15289"/>
      <c r="G15289"/>
      <c r="H15289"/>
      <c r="I15289"/>
      <c r="J15289"/>
      <c r="U15289" s="43"/>
      <c r="AE15289"/>
    </row>
    <row r="15290" spans="1:31">
      <c r="A15290">
        <v>37390</v>
      </c>
      <c r="B15290" t="s">
        <v>13474</v>
      </c>
      <c r="C15290" t="s">
        <v>33480</v>
      </c>
      <c r="D15290" t="s">
        <v>33476</v>
      </c>
      <c r="E15290"/>
      <c r="F15290"/>
      <c r="G15290"/>
      <c r="H15290"/>
      <c r="I15290"/>
      <c r="J15290"/>
      <c r="U15290" s="43"/>
      <c r="AE15290"/>
    </row>
    <row r="15291" spans="1:31">
      <c r="A15291">
        <v>37330</v>
      </c>
      <c r="B15291" t="s">
        <v>13475</v>
      </c>
      <c r="C15291" t="s">
        <v>33480</v>
      </c>
      <c r="D15291" t="s">
        <v>33476</v>
      </c>
      <c r="E15291"/>
      <c r="F15291"/>
      <c r="G15291"/>
      <c r="H15291"/>
      <c r="I15291"/>
      <c r="J15291"/>
      <c r="U15291" s="43"/>
      <c r="AE15291"/>
    </row>
    <row r="15292" spans="1:31">
      <c r="A15292">
        <v>37130</v>
      </c>
      <c r="B15292" t="s">
        <v>13476</v>
      </c>
      <c r="C15292" t="s">
        <v>33480</v>
      </c>
      <c r="D15292" t="s">
        <v>33476</v>
      </c>
      <c r="E15292"/>
      <c r="F15292"/>
      <c r="G15292"/>
      <c r="H15292"/>
      <c r="I15292"/>
      <c r="J15292"/>
      <c r="U15292" s="43"/>
      <c r="AE15292"/>
    </row>
    <row r="15293" spans="1:31">
      <c r="A15293">
        <v>37240</v>
      </c>
      <c r="B15293" t="s">
        <v>13477</v>
      </c>
      <c r="C15293" t="s">
        <v>33480</v>
      </c>
      <c r="D15293" t="s">
        <v>33476</v>
      </c>
      <c r="E15293"/>
      <c r="F15293"/>
      <c r="G15293"/>
      <c r="H15293"/>
      <c r="I15293"/>
      <c r="J15293"/>
      <c r="U15293" s="43"/>
      <c r="AE15293"/>
    </row>
    <row r="15294" spans="1:31">
      <c r="A15294">
        <v>37140</v>
      </c>
      <c r="B15294" t="s">
        <v>13478</v>
      </c>
      <c r="C15294" t="s">
        <v>33480</v>
      </c>
      <c r="D15294" t="s">
        <v>33476</v>
      </c>
      <c r="E15294"/>
      <c r="F15294"/>
      <c r="G15294"/>
      <c r="H15294"/>
      <c r="I15294"/>
      <c r="J15294"/>
      <c r="U15294" s="43"/>
      <c r="AE15294"/>
    </row>
    <row r="15295" spans="1:31">
      <c r="A15295">
        <v>37390</v>
      </c>
      <c r="B15295" t="s">
        <v>13479</v>
      </c>
      <c r="C15295" t="s">
        <v>33480</v>
      </c>
      <c r="D15295" t="s">
        <v>33476</v>
      </c>
      <c r="E15295"/>
      <c r="F15295"/>
      <c r="G15295"/>
      <c r="H15295"/>
      <c r="I15295"/>
      <c r="J15295"/>
      <c r="U15295" s="43"/>
      <c r="AE15295"/>
    </row>
    <row r="15296" spans="1:31">
      <c r="A15296">
        <v>37530</v>
      </c>
      <c r="B15296" t="s">
        <v>13480</v>
      </c>
      <c r="C15296" t="s">
        <v>33480</v>
      </c>
      <c r="D15296" t="s">
        <v>33476</v>
      </c>
      <c r="E15296"/>
      <c r="F15296"/>
      <c r="G15296"/>
      <c r="H15296"/>
      <c r="I15296"/>
      <c r="J15296"/>
      <c r="U15296" s="43"/>
      <c r="AE15296"/>
    </row>
    <row r="15297" spans="1:31">
      <c r="A15297">
        <v>37290</v>
      </c>
      <c r="B15297" t="s">
        <v>13481</v>
      </c>
      <c r="C15297" t="s">
        <v>33477</v>
      </c>
      <c r="D15297" t="s">
        <v>33476</v>
      </c>
      <c r="E15297"/>
      <c r="F15297"/>
      <c r="G15297"/>
      <c r="H15297"/>
      <c r="I15297"/>
      <c r="J15297"/>
      <c r="U15297" s="43"/>
      <c r="AE15297"/>
    </row>
    <row r="15298" spans="1:31">
      <c r="A15298">
        <v>37330</v>
      </c>
      <c r="B15298" t="s">
        <v>13482</v>
      </c>
      <c r="C15298" t="s">
        <v>33480</v>
      </c>
      <c r="D15298" t="s">
        <v>33476</v>
      </c>
      <c r="E15298"/>
      <c r="F15298"/>
      <c r="G15298"/>
      <c r="H15298"/>
      <c r="I15298"/>
      <c r="J15298"/>
      <c r="U15298" s="43"/>
      <c r="AE15298"/>
    </row>
    <row r="15299" spans="1:31">
      <c r="A15299">
        <v>37110</v>
      </c>
      <c r="B15299" t="s">
        <v>13483</v>
      </c>
      <c r="C15299" t="s">
        <v>33480</v>
      </c>
      <c r="D15299" t="s">
        <v>33476</v>
      </c>
      <c r="E15299"/>
      <c r="F15299"/>
      <c r="G15299"/>
      <c r="H15299"/>
      <c r="I15299"/>
      <c r="J15299"/>
      <c r="U15299" s="43"/>
      <c r="AE15299"/>
    </row>
    <row r="15300" spans="1:31">
      <c r="A15300">
        <v>37350</v>
      </c>
      <c r="B15300" t="s">
        <v>13484</v>
      </c>
      <c r="C15300" t="s">
        <v>33477</v>
      </c>
      <c r="D15300" t="s">
        <v>33476</v>
      </c>
      <c r="E15300"/>
      <c r="F15300"/>
      <c r="G15300"/>
      <c r="H15300"/>
      <c r="I15300"/>
      <c r="J15300"/>
      <c r="U15300" s="43"/>
      <c r="AE15300"/>
    </row>
    <row r="15301" spans="1:31">
      <c r="A15301">
        <v>37120</v>
      </c>
      <c r="B15301" t="s">
        <v>13485</v>
      </c>
      <c r="C15301" t="s">
        <v>33480</v>
      </c>
      <c r="D15301" t="s">
        <v>33481</v>
      </c>
      <c r="E15301"/>
      <c r="F15301"/>
      <c r="G15301"/>
      <c r="H15301"/>
      <c r="I15301"/>
      <c r="J15301"/>
      <c r="U15301" s="43"/>
      <c r="AE15301"/>
    </row>
    <row r="15302" spans="1:31">
      <c r="A15302">
        <v>37310</v>
      </c>
      <c r="B15302" t="s">
        <v>13486</v>
      </c>
      <c r="C15302" t="s">
        <v>33480</v>
      </c>
      <c r="D15302" t="s">
        <v>33476</v>
      </c>
      <c r="E15302"/>
      <c r="F15302"/>
      <c r="G15302"/>
      <c r="H15302"/>
      <c r="I15302"/>
      <c r="J15302"/>
      <c r="U15302" s="43"/>
      <c r="AE15302"/>
    </row>
    <row r="15303" spans="1:31">
      <c r="A15303">
        <v>37190</v>
      </c>
      <c r="B15303" t="s">
        <v>13487</v>
      </c>
      <c r="C15303" t="s">
        <v>33480</v>
      </c>
      <c r="D15303" t="s">
        <v>33476</v>
      </c>
      <c r="E15303"/>
      <c r="F15303"/>
      <c r="G15303"/>
      <c r="H15303"/>
      <c r="I15303"/>
      <c r="J15303"/>
      <c r="U15303" s="43"/>
      <c r="AE15303"/>
    </row>
    <row r="15304" spans="1:31">
      <c r="A15304">
        <v>37370</v>
      </c>
      <c r="B15304" t="s">
        <v>13488</v>
      </c>
      <c r="C15304" t="s">
        <v>33480</v>
      </c>
      <c r="D15304" t="s">
        <v>33476</v>
      </c>
      <c r="E15304"/>
      <c r="F15304"/>
      <c r="G15304"/>
      <c r="H15304"/>
      <c r="I15304"/>
      <c r="J15304"/>
      <c r="U15304" s="43"/>
      <c r="AE15304"/>
    </row>
    <row r="15305" spans="1:31">
      <c r="A15305">
        <v>37460</v>
      </c>
      <c r="B15305" t="s">
        <v>13489</v>
      </c>
      <c r="C15305" t="s">
        <v>33480</v>
      </c>
      <c r="D15305" t="s">
        <v>33476</v>
      </c>
      <c r="E15305"/>
      <c r="F15305"/>
      <c r="G15305"/>
      <c r="H15305"/>
      <c r="I15305"/>
      <c r="J15305"/>
      <c r="U15305" s="43"/>
      <c r="AE15305"/>
    </row>
    <row r="15306" spans="1:31">
      <c r="A15306">
        <v>37150</v>
      </c>
      <c r="B15306" t="s">
        <v>13490</v>
      </c>
      <c r="C15306" t="s">
        <v>33480</v>
      </c>
      <c r="D15306" t="s">
        <v>33481</v>
      </c>
      <c r="E15306"/>
      <c r="F15306"/>
      <c r="G15306"/>
      <c r="H15306"/>
      <c r="I15306"/>
      <c r="J15306"/>
      <c r="U15306" s="43"/>
      <c r="AE15306"/>
    </row>
    <row r="15307" spans="1:31">
      <c r="A15307">
        <v>37220</v>
      </c>
      <c r="B15307" t="s">
        <v>13246</v>
      </c>
      <c r="C15307" t="s">
        <v>33480</v>
      </c>
      <c r="D15307" t="s">
        <v>33476</v>
      </c>
      <c r="E15307"/>
      <c r="F15307"/>
      <c r="G15307"/>
      <c r="H15307"/>
      <c r="I15307"/>
      <c r="J15307"/>
      <c r="U15307" s="43"/>
      <c r="AE15307"/>
    </row>
    <row r="15308" spans="1:31">
      <c r="A15308">
        <v>37500</v>
      </c>
      <c r="B15308" t="s">
        <v>13491</v>
      </c>
      <c r="C15308" t="s">
        <v>33480</v>
      </c>
      <c r="D15308" t="s">
        <v>33476</v>
      </c>
      <c r="E15308"/>
      <c r="F15308"/>
      <c r="G15308"/>
      <c r="H15308"/>
      <c r="I15308"/>
      <c r="J15308"/>
      <c r="U15308" s="43"/>
      <c r="AE15308"/>
    </row>
    <row r="15309" spans="1:31">
      <c r="A15309">
        <v>37150</v>
      </c>
      <c r="B15309" t="s">
        <v>13492</v>
      </c>
      <c r="C15309" t="s">
        <v>33480</v>
      </c>
      <c r="D15309" t="s">
        <v>33481</v>
      </c>
      <c r="E15309"/>
      <c r="F15309"/>
      <c r="G15309"/>
      <c r="H15309"/>
      <c r="I15309"/>
      <c r="J15309"/>
      <c r="U15309" s="43"/>
      <c r="AE15309"/>
    </row>
    <row r="15310" spans="1:31">
      <c r="A15310">
        <v>37140</v>
      </c>
      <c r="B15310" t="s">
        <v>13493</v>
      </c>
      <c r="C15310" t="s">
        <v>33480</v>
      </c>
      <c r="D15310" t="s">
        <v>33476</v>
      </c>
      <c r="E15310"/>
      <c r="F15310"/>
      <c r="G15310"/>
      <c r="H15310"/>
      <c r="I15310"/>
      <c r="J15310"/>
      <c r="U15310" s="43"/>
      <c r="AE15310"/>
    </row>
    <row r="15311" spans="1:31">
      <c r="A15311">
        <v>37310</v>
      </c>
      <c r="B15311" t="s">
        <v>13494</v>
      </c>
      <c r="C15311" t="s">
        <v>33480</v>
      </c>
      <c r="D15311" t="s">
        <v>33476</v>
      </c>
      <c r="E15311"/>
      <c r="F15311"/>
      <c r="G15311"/>
      <c r="H15311"/>
      <c r="I15311"/>
      <c r="J15311"/>
      <c r="U15311" s="43"/>
      <c r="AE15311"/>
    </row>
    <row r="15312" spans="1:31">
      <c r="A15312">
        <v>37500</v>
      </c>
      <c r="B15312" t="s">
        <v>13495</v>
      </c>
      <c r="C15312" t="s">
        <v>33480</v>
      </c>
      <c r="D15312" t="s">
        <v>33476</v>
      </c>
      <c r="E15312"/>
      <c r="F15312"/>
      <c r="G15312"/>
      <c r="H15312"/>
      <c r="I15312"/>
      <c r="J15312"/>
      <c r="U15312" s="43"/>
      <c r="AE15312"/>
    </row>
    <row r="15313" spans="1:31">
      <c r="A15313">
        <v>37130</v>
      </c>
      <c r="B15313" t="s">
        <v>13496</v>
      </c>
      <c r="C15313" t="s">
        <v>33480</v>
      </c>
      <c r="D15313" t="s">
        <v>33476</v>
      </c>
      <c r="E15313"/>
      <c r="F15313"/>
      <c r="G15313"/>
      <c r="H15313"/>
      <c r="I15313"/>
      <c r="J15313"/>
      <c r="U15313" s="43"/>
      <c r="AE15313"/>
    </row>
    <row r="15314" spans="1:31">
      <c r="A15314">
        <v>37240</v>
      </c>
      <c r="B15314" t="s">
        <v>13497</v>
      </c>
      <c r="C15314" t="s">
        <v>33480</v>
      </c>
      <c r="D15314" t="s">
        <v>33476</v>
      </c>
      <c r="E15314"/>
      <c r="F15314"/>
      <c r="G15314"/>
      <c r="H15314"/>
      <c r="I15314"/>
      <c r="J15314"/>
      <c r="U15314" s="43"/>
      <c r="AE15314"/>
    </row>
    <row r="15315" spans="1:31">
      <c r="A15315">
        <v>37150</v>
      </c>
      <c r="B15315" t="s">
        <v>13498</v>
      </c>
      <c r="C15315" t="s">
        <v>33480</v>
      </c>
      <c r="D15315" t="s">
        <v>33481</v>
      </c>
      <c r="E15315"/>
      <c r="F15315"/>
      <c r="G15315"/>
      <c r="H15315"/>
      <c r="I15315"/>
      <c r="J15315"/>
      <c r="U15315" s="43"/>
      <c r="AE15315"/>
    </row>
    <row r="15316" spans="1:31">
      <c r="A15316">
        <v>37160</v>
      </c>
      <c r="B15316" t="s">
        <v>13499</v>
      </c>
      <c r="C15316" t="s">
        <v>33480</v>
      </c>
      <c r="D15316" t="s">
        <v>33476</v>
      </c>
      <c r="E15316"/>
      <c r="F15316"/>
      <c r="G15316"/>
      <c r="H15316"/>
      <c r="I15316"/>
      <c r="J15316"/>
      <c r="U15316" s="43"/>
      <c r="AE15316"/>
    </row>
    <row r="15317" spans="1:31">
      <c r="A15317">
        <v>37340</v>
      </c>
      <c r="B15317" t="s">
        <v>13500</v>
      </c>
      <c r="C15317" t="s">
        <v>33480</v>
      </c>
      <c r="D15317" t="s">
        <v>33476</v>
      </c>
      <c r="E15317"/>
      <c r="F15317"/>
      <c r="G15317"/>
      <c r="H15317"/>
      <c r="I15317"/>
      <c r="J15317"/>
      <c r="U15317" s="43"/>
      <c r="AE15317"/>
    </row>
    <row r="15318" spans="1:31">
      <c r="A15318">
        <v>37340</v>
      </c>
      <c r="B15318" t="s">
        <v>13501</v>
      </c>
      <c r="C15318" t="s">
        <v>33480</v>
      </c>
      <c r="D15318" t="s">
        <v>33476</v>
      </c>
      <c r="E15318"/>
      <c r="F15318"/>
      <c r="G15318"/>
      <c r="H15318"/>
      <c r="I15318"/>
      <c r="J15318"/>
      <c r="U15318" s="43"/>
      <c r="AE15318"/>
    </row>
    <row r="15319" spans="1:31">
      <c r="A15319">
        <v>37320</v>
      </c>
      <c r="B15319" t="s">
        <v>13502</v>
      </c>
      <c r="C15319" t="s">
        <v>33480</v>
      </c>
      <c r="D15319" t="s">
        <v>33476</v>
      </c>
      <c r="E15319"/>
      <c r="F15319"/>
      <c r="G15319"/>
      <c r="H15319"/>
      <c r="I15319"/>
      <c r="J15319"/>
      <c r="U15319" s="43"/>
      <c r="AE15319"/>
    </row>
    <row r="15320" spans="1:31">
      <c r="A15320">
        <v>37330</v>
      </c>
      <c r="B15320" t="s">
        <v>13503</v>
      </c>
      <c r="C15320" t="s">
        <v>33480</v>
      </c>
      <c r="D15320" t="s">
        <v>33476</v>
      </c>
      <c r="E15320"/>
      <c r="F15320"/>
      <c r="G15320"/>
      <c r="H15320"/>
      <c r="I15320"/>
      <c r="J15320"/>
      <c r="U15320" s="43"/>
      <c r="AE15320"/>
    </row>
    <row r="15321" spans="1:31">
      <c r="A15321">
        <v>37310</v>
      </c>
      <c r="B15321" t="s">
        <v>13504</v>
      </c>
      <c r="C15321" t="s">
        <v>33480</v>
      </c>
      <c r="D15321" t="s">
        <v>33476</v>
      </c>
      <c r="E15321"/>
      <c r="F15321"/>
      <c r="G15321"/>
      <c r="H15321"/>
      <c r="I15321"/>
      <c r="J15321"/>
      <c r="U15321" s="43"/>
      <c r="AE15321"/>
    </row>
    <row r="15322" spans="1:31">
      <c r="A15322">
        <v>37330</v>
      </c>
      <c r="B15322" t="s">
        <v>13505</v>
      </c>
      <c r="C15322" t="s">
        <v>33480</v>
      </c>
      <c r="D15322" t="s">
        <v>33476</v>
      </c>
      <c r="E15322"/>
      <c r="F15322"/>
      <c r="G15322"/>
      <c r="H15322"/>
      <c r="I15322"/>
      <c r="J15322"/>
      <c r="U15322" s="43"/>
      <c r="AE15322"/>
    </row>
    <row r="15323" spans="1:31">
      <c r="A15323">
        <v>37120</v>
      </c>
      <c r="B15323" t="s">
        <v>13506</v>
      </c>
      <c r="C15323" t="s">
        <v>33480</v>
      </c>
      <c r="D15323" t="s">
        <v>33481</v>
      </c>
      <c r="E15323"/>
      <c r="F15323"/>
      <c r="G15323"/>
      <c r="H15323"/>
      <c r="I15323"/>
      <c r="J15323"/>
      <c r="U15323" s="43"/>
      <c r="AE15323"/>
    </row>
    <row r="15324" spans="1:31">
      <c r="A15324">
        <v>37500</v>
      </c>
      <c r="B15324" t="s">
        <v>13507</v>
      </c>
      <c r="C15324" t="s">
        <v>33480</v>
      </c>
      <c r="D15324" t="s">
        <v>33476</v>
      </c>
      <c r="E15324"/>
      <c r="F15324"/>
      <c r="G15324"/>
      <c r="H15324"/>
      <c r="I15324"/>
      <c r="J15324"/>
      <c r="U15324" s="43"/>
      <c r="AE15324"/>
    </row>
    <row r="15325" spans="1:31">
      <c r="A15325">
        <v>37500</v>
      </c>
      <c r="B15325" t="s">
        <v>13508</v>
      </c>
      <c r="C15325" t="s">
        <v>33480</v>
      </c>
      <c r="D15325" t="s">
        <v>33476</v>
      </c>
      <c r="E15325"/>
      <c r="F15325"/>
      <c r="G15325"/>
      <c r="H15325"/>
      <c r="I15325"/>
      <c r="J15325"/>
      <c r="U15325" s="43"/>
      <c r="AE15325"/>
    </row>
    <row r="15326" spans="1:31">
      <c r="A15326">
        <v>37220</v>
      </c>
      <c r="B15326" t="s">
        <v>13509</v>
      </c>
      <c r="C15326" t="s">
        <v>33480</v>
      </c>
      <c r="D15326" t="s">
        <v>33476</v>
      </c>
      <c r="E15326"/>
      <c r="F15326"/>
      <c r="G15326"/>
      <c r="H15326"/>
      <c r="I15326"/>
      <c r="J15326"/>
      <c r="U15326" s="43"/>
      <c r="AE15326"/>
    </row>
    <row r="15327" spans="1:31">
      <c r="A15327">
        <v>37150</v>
      </c>
      <c r="B15327" t="s">
        <v>13510</v>
      </c>
      <c r="C15327" t="s">
        <v>33480</v>
      </c>
      <c r="D15327" t="s">
        <v>33481</v>
      </c>
      <c r="E15327"/>
      <c r="F15327"/>
      <c r="G15327"/>
      <c r="H15327"/>
      <c r="I15327"/>
      <c r="J15327"/>
      <c r="U15327" s="43"/>
      <c r="AE15327"/>
    </row>
    <row r="15328" spans="1:31">
      <c r="A15328">
        <v>37380</v>
      </c>
      <c r="B15328" t="s">
        <v>13511</v>
      </c>
      <c r="C15328" t="s">
        <v>33480</v>
      </c>
      <c r="D15328" t="s">
        <v>33476</v>
      </c>
      <c r="E15328"/>
      <c r="F15328"/>
      <c r="G15328"/>
      <c r="H15328"/>
      <c r="I15328"/>
      <c r="J15328"/>
      <c r="U15328" s="43"/>
      <c r="AE15328"/>
    </row>
    <row r="15329" spans="1:31">
      <c r="A15329">
        <v>37220</v>
      </c>
      <c r="B15329" t="s">
        <v>13512</v>
      </c>
      <c r="C15329" t="s">
        <v>33480</v>
      </c>
      <c r="D15329" t="s">
        <v>33476</v>
      </c>
      <c r="E15329"/>
      <c r="F15329"/>
      <c r="G15329"/>
      <c r="H15329"/>
      <c r="I15329"/>
      <c r="J15329"/>
      <c r="U15329" s="43"/>
      <c r="AE15329"/>
    </row>
    <row r="15330" spans="1:31">
      <c r="A15330">
        <v>37240</v>
      </c>
      <c r="B15330" t="s">
        <v>13513</v>
      </c>
      <c r="C15330" t="s">
        <v>33480</v>
      </c>
      <c r="D15330" t="s">
        <v>33476</v>
      </c>
      <c r="E15330"/>
      <c r="F15330"/>
      <c r="G15330"/>
      <c r="H15330"/>
      <c r="I15330"/>
      <c r="J15330"/>
      <c r="U15330" s="43"/>
      <c r="AE15330"/>
    </row>
    <row r="15331" spans="1:31">
      <c r="A15331">
        <v>37110</v>
      </c>
      <c r="B15331" t="s">
        <v>13514</v>
      </c>
      <c r="C15331" t="s">
        <v>33480</v>
      </c>
      <c r="D15331" t="s">
        <v>33476</v>
      </c>
      <c r="E15331"/>
      <c r="F15331"/>
      <c r="G15331"/>
      <c r="H15331"/>
      <c r="I15331"/>
      <c r="J15331"/>
      <c r="U15331" s="43"/>
      <c r="AE15331"/>
    </row>
    <row r="15332" spans="1:31">
      <c r="A15332">
        <v>37150</v>
      </c>
      <c r="B15332" t="s">
        <v>13515</v>
      </c>
      <c r="C15332" t="s">
        <v>33480</v>
      </c>
      <c r="D15332" t="s">
        <v>33481</v>
      </c>
      <c r="E15332"/>
      <c r="F15332"/>
      <c r="G15332"/>
      <c r="H15332"/>
      <c r="I15332"/>
      <c r="J15332"/>
      <c r="U15332" s="43"/>
      <c r="AE15332"/>
    </row>
    <row r="15333" spans="1:31">
      <c r="A15333">
        <v>37310</v>
      </c>
      <c r="B15333" t="s">
        <v>13516</v>
      </c>
      <c r="C15333" t="s">
        <v>33480</v>
      </c>
      <c r="D15333" t="s">
        <v>33476</v>
      </c>
      <c r="E15333"/>
      <c r="F15333"/>
      <c r="G15333"/>
      <c r="H15333"/>
      <c r="I15333"/>
      <c r="J15333"/>
      <c r="U15333" s="43"/>
      <c r="AE15333"/>
    </row>
    <row r="15334" spans="1:31">
      <c r="A15334">
        <v>37800</v>
      </c>
      <c r="B15334" t="s">
        <v>13517</v>
      </c>
      <c r="C15334" t="s">
        <v>33480</v>
      </c>
      <c r="D15334" t="s">
        <v>33476</v>
      </c>
      <c r="E15334"/>
      <c r="F15334"/>
      <c r="G15334"/>
      <c r="H15334"/>
      <c r="I15334"/>
      <c r="J15334"/>
      <c r="U15334" s="43"/>
      <c r="AE15334"/>
    </row>
    <row r="15335" spans="1:31">
      <c r="A15335">
        <v>37190</v>
      </c>
      <c r="B15335" t="s">
        <v>13518</v>
      </c>
      <c r="C15335" t="s">
        <v>33480</v>
      </c>
      <c r="D15335" t="s">
        <v>33476</v>
      </c>
      <c r="E15335"/>
      <c r="F15335"/>
      <c r="G15335"/>
      <c r="H15335"/>
      <c r="I15335"/>
      <c r="J15335"/>
      <c r="U15335" s="43"/>
      <c r="AE15335"/>
    </row>
    <row r="15336" spans="1:31">
      <c r="A15336">
        <v>37150</v>
      </c>
      <c r="B15336" t="s">
        <v>13519</v>
      </c>
      <c r="C15336" t="s">
        <v>33480</v>
      </c>
      <c r="D15336" t="s">
        <v>33481</v>
      </c>
      <c r="E15336"/>
      <c r="F15336"/>
      <c r="G15336"/>
      <c r="H15336"/>
      <c r="I15336"/>
      <c r="J15336"/>
      <c r="U15336" s="43"/>
      <c r="AE15336"/>
    </row>
    <row r="15337" spans="1:31">
      <c r="A15337">
        <v>37370</v>
      </c>
      <c r="B15337" t="s">
        <v>13520</v>
      </c>
      <c r="C15337" t="s">
        <v>33480</v>
      </c>
      <c r="D15337" t="s">
        <v>33476</v>
      </c>
      <c r="E15337"/>
      <c r="F15337"/>
      <c r="G15337"/>
      <c r="H15337"/>
      <c r="I15337"/>
      <c r="J15337"/>
      <c r="U15337" s="43"/>
      <c r="AE15337"/>
    </row>
    <row r="15338" spans="1:31">
      <c r="A15338">
        <v>37240</v>
      </c>
      <c r="B15338" t="s">
        <v>13521</v>
      </c>
      <c r="C15338" t="s">
        <v>33480</v>
      </c>
      <c r="D15338" t="s">
        <v>33476</v>
      </c>
      <c r="E15338"/>
      <c r="F15338"/>
      <c r="G15338"/>
      <c r="H15338"/>
      <c r="I15338"/>
      <c r="J15338"/>
      <c r="U15338" s="43"/>
      <c r="AE15338"/>
    </row>
    <row r="15339" spans="1:31">
      <c r="A15339">
        <v>37320</v>
      </c>
      <c r="B15339" t="s">
        <v>13522</v>
      </c>
      <c r="C15339" t="s">
        <v>33480</v>
      </c>
      <c r="D15339" t="s">
        <v>33476</v>
      </c>
      <c r="E15339"/>
      <c r="F15339"/>
      <c r="G15339"/>
      <c r="H15339"/>
      <c r="I15339"/>
      <c r="J15339"/>
      <c r="U15339" s="43"/>
      <c r="AE15339"/>
    </row>
    <row r="15340" spans="1:31">
      <c r="A15340">
        <v>37120</v>
      </c>
      <c r="B15340" t="s">
        <v>13523</v>
      </c>
      <c r="C15340" t="s">
        <v>33480</v>
      </c>
      <c r="D15340" t="s">
        <v>33481</v>
      </c>
      <c r="E15340"/>
      <c r="F15340"/>
      <c r="G15340"/>
      <c r="H15340"/>
      <c r="I15340"/>
      <c r="J15340"/>
      <c r="U15340" s="43"/>
      <c r="AE15340"/>
    </row>
    <row r="15341" spans="1:31">
      <c r="A15341">
        <v>37110</v>
      </c>
      <c r="B15341" t="s">
        <v>13524</v>
      </c>
      <c r="C15341" t="s">
        <v>33480</v>
      </c>
      <c r="D15341" t="s">
        <v>33476</v>
      </c>
      <c r="E15341"/>
      <c r="F15341"/>
      <c r="G15341"/>
      <c r="H15341"/>
      <c r="I15341"/>
      <c r="J15341"/>
      <c r="U15341" s="43"/>
      <c r="AE15341"/>
    </row>
    <row r="15342" spans="1:31">
      <c r="A15342">
        <v>37350</v>
      </c>
      <c r="B15342" t="s">
        <v>13525</v>
      </c>
      <c r="C15342" t="s">
        <v>33477</v>
      </c>
      <c r="D15342" t="s">
        <v>33476</v>
      </c>
      <c r="E15342"/>
      <c r="F15342"/>
      <c r="G15342"/>
      <c r="H15342"/>
      <c r="I15342"/>
      <c r="J15342"/>
      <c r="U15342" s="43"/>
      <c r="AE15342"/>
    </row>
    <row r="15343" spans="1:31">
      <c r="A15343">
        <v>37600</v>
      </c>
      <c r="B15343" t="s">
        <v>13526</v>
      </c>
      <c r="C15343" t="s">
        <v>33480</v>
      </c>
      <c r="D15343" t="s">
        <v>33476</v>
      </c>
      <c r="E15343"/>
      <c r="F15343"/>
      <c r="G15343"/>
      <c r="H15343"/>
      <c r="I15343"/>
      <c r="J15343"/>
      <c r="U15343" s="43"/>
      <c r="AE15343"/>
    </row>
    <row r="15344" spans="1:31">
      <c r="A15344">
        <v>37230</v>
      </c>
      <c r="B15344" t="s">
        <v>13527</v>
      </c>
      <c r="C15344" t="s">
        <v>33480</v>
      </c>
      <c r="D15344" t="s">
        <v>33476</v>
      </c>
      <c r="E15344"/>
      <c r="F15344"/>
      <c r="G15344"/>
      <c r="H15344"/>
      <c r="I15344"/>
      <c r="J15344"/>
      <c r="U15344" s="43"/>
      <c r="AE15344"/>
    </row>
    <row r="15345" spans="1:31">
      <c r="A15345">
        <v>37150</v>
      </c>
      <c r="B15345" t="s">
        <v>13528</v>
      </c>
      <c r="C15345" t="s">
        <v>33480</v>
      </c>
      <c r="D15345" t="s">
        <v>33481</v>
      </c>
      <c r="E15345"/>
      <c r="F15345"/>
      <c r="G15345"/>
      <c r="H15345"/>
      <c r="I15345"/>
      <c r="J15345"/>
      <c r="U15345" s="43"/>
      <c r="AE15345"/>
    </row>
    <row r="15346" spans="1:31">
      <c r="A15346">
        <v>37460</v>
      </c>
      <c r="B15346" t="s">
        <v>13529</v>
      </c>
      <c r="C15346" t="s">
        <v>33480</v>
      </c>
      <c r="D15346" t="s">
        <v>33476</v>
      </c>
      <c r="E15346"/>
      <c r="F15346"/>
      <c r="G15346"/>
      <c r="H15346"/>
      <c r="I15346"/>
      <c r="J15346"/>
      <c r="U15346" s="43"/>
      <c r="AE15346"/>
    </row>
    <row r="15347" spans="1:31">
      <c r="A15347">
        <v>37340</v>
      </c>
      <c r="B15347" t="s">
        <v>13530</v>
      </c>
      <c r="C15347" t="s">
        <v>33480</v>
      </c>
      <c r="D15347" t="s">
        <v>33476</v>
      </c>
      <c r="E15347"/>
      <c r="F15347"/>
      <c r="G15347"/>
      <c r="H15347"/>
      <c r="I15347"/>
      <c r="J15347"/>
      <c r="U15347" s="43"/>
      <c r="AE15347"/>
    </row>
    <row r="15348" spans="1:31">
      <c r="A15348">
        <v>37350</v>
      </c>
      <c r="B15348" t="s">
        <v>13531</v>
      </c>
      <c r="C15348" t="s">
        <v>33477</v>
      </c>
      <c r="D15348" t="s">
        <v>33476</v>
      </c>
      <c r="E15348"/>
      <c r="F15348"/>
      <c r="G15348"/>
      <c r="H15348"/>
      <c r="I15348"/>
      <c r="J15348"/>
      <c r="U15348" s="43"/>
      <c r="AE15348"/>
    </row>
    <row r="15349" spans="1:31">
      <c r="A15349">
        <v>37350</v>
      </c>
      <c r="B15349" t="s">
        <v>13532</v>
      </c>
      <c r="C15349" t="s">
        <v>33477</v>
      </c>
      <c r="D15349" t="s">
        <v>33476</v>
      </c>
      <c r="E15349"/>
      <c r="F15349"/>
      <c r="G15349"/>
      <c r="H15349"/>
      <c r="I15349"/>
      <c r="J15349"/>
      <c r="U15349" s="43"/>
      <c r="AE15349"/>
    </row>
    <row r="15350" spans="1:31">
      <c r="A15350">
        <v>37160</v>
      </c>
      <c r="B15350" t="s">
        <v>13533</v>
      </c>
      <c r="C15350" t="s">
        <v>33480</v>
      </c>
      <c r="D15350" t="s">
        <v>33476</v>
      </c>
      <c r="E15350"/>
      <c r="F15350"/>
      <c r="G15350"/>
      <c r="H15350"/>
      <c r="I15350"/>
      <c r="J15350"/>
      <c r="U15350" s="43"/>
      <c r="AE15350"/>
    </row>
    <row r="15351" spans="1:31">
      <c r="A15351">
        <v>37110</v>
      </c>
      <c r="B15351" t="s">
        <v>13534</v>
      </c>
      <c r="C15351" t="s">
        <v>33480</v>
      </c>
      <c r="D15351" t="s">
        <v>33476</v>
      </c>
      <c r="E15351"/>
      <c r="F15351"/>
      <c r="G15351"/>
      <c r="H15351"/>
      <c r="I15351"/>
      <c r="J15351"/>
      <c r="U15351" s="43"/>
      <c r="AE15351"/>
    </row>
    <row r="15352" spans="1:31">
      <c r="A15352">
        <v>37340</v>
      </c>
      <c r="B15352" t="s">
        <v>13535</v>
      </c>
      <c r="C15352" t="s">
        <v>33480</v>
      </c>
      <c r="D15352" t="s">
        <v>33476</v>
      </c>
      <c r="E15352"/>
      <c r="F15352"/>
      <c r="G15352"/>
      <c r="H15352"/>
      <c r="I15352"/>
      <c r="J15352"/>
      <c r="U15352" s="43"/>
      <c r="AE15352"/>
    </row>
    <row r="15353" spans="1:31">
      <c r="A15353">
        <v>37420</v>
      </c>
      <c r="B15353" t="s">
        <v>13536</v>
      </c>
      <c r="C15353" t="s">
        <v>33480</v>
      </c>
      <c r="D15353" t="s">
        <v>33476</v>
      </c>
      <c r="E15353"/>
      <c r="F15353"/>
      <c r="G15353"/>
      <c r="H15353"/>
      <c r="I15353"/>
      <c r="J15353"/>
      <c r="U15353" s="43"/>
      <c r="AE15353"/>
    </row>
    <row r="15354" spans="1:31">
      <c r="A15354">
        <v>37220</v>
      </c>
      <c r="B15354" t="s">
        <v>13537</v>
      </c>
      <c r="C15354" t="s">
        <v>33480</v>
      </c>
      <c r="D15354" t="s">
        <v>33476</v>
      </c>
      <c r="E15354"/>
      <c r="F15354"/>
      <c r="G15354"/>
      <c r="H15354"/>
      <c r="I15354"/>
      <c r="J15354"/>
      <c r="U15354" s="43"/>
      <c r="AE15354"/>
    </row>
    <row r="15355" spans="1:31">
      <c r="A15355">
        <v>37120</v>
      </c>
      <c r="B15355" t="s">
        <v>13538</v>
      </c>
      <c r="C15355" t="s">
        <v>33480</v>
      </c>
      <c r="D15355" t="s">
        <v>33481</v>
      </c>
      <c r="E15355"/>
      <c r="F15355"/>
      <c r="G15355"/>
      <c r="H15355"/>
      <c r="I15355"/>
      <c r="J15355"/>
      <c r="U15355" s="43"/>
      <c r="AE15355"/>
    </row>
    <row r="15356" spans="1:31">
      <c r="A15356">
        <v>37300</v>
      </c>
      <c r="B15356" t="s">
        <v>13539</v>
      </c>
      <c r="C15356" t="s">
        <v>33480</v>
      </c>
      <c r="D15356" t="e">
        <v>#N/A</v>
      </c>
      <c r="E15356"/>
      <c r="F15356"/>
      <c r="G15356"/>
      <c r="H15356"/>
      <c r="I15356"/>
      <c r="J15356"/>
      <c r="U15356" s="43"/>
      <c r="AE15356"/>
    </row>
    <row r="15357" spans="1:31">
      <c r="A15357">
        <v>37130</v>
      </c>
      <c r="B15357" t="s">
        <v>13540</v>
      </c>
      <c r="C15357" t="s">
        <v>33480</v>
      </c>
      <c r="D15357" t="s">
        <v>33476</v>
      </c>
      <c r="E15357"/>
      <c r="F15357"/>
      <c r="G15357"/>
      <c r="H15357"/>
      <c r="I15357"/>
      <c r="J15357"/>
      <c r="U15357" s="43"/>
      <c r="AE15357"/>
    </row>
    <row r="15358" spans="1:31">
      <c r="A15358">
        <v>37130</v>
      </c>
      <c r="B15358" t="s">
        <v>13540</v>
      </c>
      <c r="C15358" t="s">
        <v>33480</v>
      </c>
      <c r="D15358" t="s">
        <v>33476</v>
      </c>
      <c r="E15358"/>
      <c r="F15358"/>
      <c r="G15358"/>
      <c r="H15358"/>
      <c r="I15358"/>
      <c r="J15358"/>
      <c r="U15358" s="43"/>
      <c r="AE15358"/>
    </row>
    <row r="15359" spans="1:31">
      <c r="A15359">
        <v>37270</v>
      </c>
      <c r="B15359" t="s">
        <v>13541</v>
      </c>
      <c r="C15359" t="s">
        <v>33480</v>
      </c>
      <c r="D15359" t="s">
        <v>33476</v>
      </c>
      <c r="E15359"/>
      <c r="F15359"/>
      <c r="G15359"/>
      <c r="H15359"/>
      <c r="I15359"/>
      <c r="J15359"/>
      <c r="U15359" s="43"/>
      <c r="AE15359"/>
    </row>
    <row r="15360" spans="1:31">
      <c r="A15360">
        <v>37120</v>
      </c>
      <c r="B15360" t="s">
        <v>13542</v>
      </c>
      <c r="C15360" t="s">
        <v>33480</v>
      </c>
      <c r="D15360" t="s">
        <v>33481</v>
      </c>
      <c r="E15360"/>
      <c r="F15360"/>
      <c r="G15360"/>
      <c r="H15360"/>
      <c r="I15360"/>
      <c r="J15360"/>
      <c r="U15360" s="43"/>
      <c r="AE15360"/>
    </row>
    <row r="15361" spans="1:31">
      <c r="A15361">
        <v>37500</v>
      </c>
      <c r="B15361" t="s">
        <v>13543</v>
      </c>
      <c r="C15361" t="s">
        <v>33480</v>
      </c>
      <c r="D15361" t="s">
        <v>33476</v>
      </c>
      <c r="E15361"/>
      <c r="F15361"/>
      <c r="G15361"/>
      <c r="H15361"/>
      <c r="I15361"/>
      <c r="J15361"/>
      <c r="U15361" s="43"/>
      <c r="AE15361"/>
    </row>
    <row r="15362" spans="1:31">
      <c r="A15362">
        <v>37460</v>
      </c>
      <c r="B15362" t="s">
        <v>13544</v>
      </c>
      <c r="C15362" t="s">
        <v>33480</v>
      </c>
      <c r="D15362" t="s">
        <v>33476</v>
      </c>
      <c r="E15362"/>
      <c r="F15362"/>
      <c r="G15362"/>
      <c r="H15362"/>
      <c r="I15362"/>
      <c r="J15362"/>
      <c r="U15362" s="43"/>
      <c r="AE15362"/>
    </row>
    <row r="15363" spans="1:31">
      <c r="A15363">
        <v>37130</v>
      </c>
      <c r="B15363" t="s">
        <v>13545</v>
      </c>
      <c r="C15363" t="s">
        <v>33480</v>
      </c>
      <c r="D15363" t="s">
        <v>33476</v>
      </c>
      <c r="E15363"/>
      <c r="F15363"/>
      <c r="G15363"/>
      <c r="H15363"/>
      <c r="I15363"/>
      <c r="J15363"/>
      <c r="U15363" s="43"/>
      <c r="AE15363"/>
    </row>
    <row r="15364" spans="1:31">
      <c r="A15364">
        <v>37500</v>
      </c>
      <c r="B15364" t="s">
        <v>13546</v>
      </c>
      <c r="C15364" t="s">
        <v>33480</v>
      </c>
      <c r="D15364" t="s">
        <v>33476</v>
      </c>
      <c r="E15364"/>
      <c r="F15364"/>
      <c r="G15364"/>
      <c r="H15364"/>
      <c r="I15364"/>
      <c r="J15364"/>
      <c r="U15364" s="43"/>
      <c r="AE15364"/>
    </row>
    <row r="15365" spans="1:31">
      <c r="A15365">
        <v>37240</v>
      </c>
      <c r="B15365" t="s">
        <v>13547</v>
      </c>
      <c r="C15365" t="s">
        <v>33480</v>
      </c>
      <c r="D15365" t="s">
        <v>33476</v>
      </c>
      <c r="E15365"/>
      <c r="F15365"/>
      <c r="G15365"/>
      <c r="H15365"/>
      <c r="I15365"/>
      <c r="J15365"/>
      <c r="U15365" s="43"/>
      <c r="AE15365"/>
    </row>
    <row r="15366" spans="1:31">
      <c r="A15366">
        <v>37530</v>
      </c>
      <c r="B15366" t="s">
        <v>13548</v>
      </c>
      <c r="C15366" t="s">
        <v>33480</v>
      </c>
      <c r="D15366" t="s">
        <v>33476</v>
      </c>
      <c r="E15366"/>
      <c r="F15366"/>
      <c r="G15366"/>
      <c r="H15366"/>
      <c r="I15366"/>
      <c r="J15366"/>
      <c r="U15366" s="43"/>
      <c r="AE15366"/>
    </row>
    <row r="15367" spans="1:31">
      <c r="A15367">
        <v>37600</v>
      </c>
      <c r="B15367" t="s">
        <v>13549</v>
      </c>
      <c r="C15367" t="s">
        <v>33480</v>
      </c>
      <c r="D15367" t="s">
        <v>33476</v>
      </c>
      <c r="E15367"/>
      <c r="F15367"/>
      <c r="G15367"/>
      <c r="H15367"/>
      <c r="I15367"/>
      <c r="J15367"/>
      <c r="U15367" s="43"/>
      <c r="AE15367"/>
    </row>
    <row r="15368" spans="1:31">
      <c r="A15368">
        <v>37460</v>
      </c>
      <c r="B15368" t="s">
        <v>13550</v>
      </c>
      <c r="C15368" t="s">
        <v>33480</v>
      </c>
      <c r="D15368" t="s">
        <v>33476</v>
      </c>
      <c r="E15368"/>
      <c r="F15368"/>
      <c r="G15368"/>
      <c r="H15368"/>
      <c r="I15368"/>
      <c r="J15368"/>
      <c r="U15368" s="43"/>
      <c r="AE15368"/>
    </row>
    <row r="15369" spans="1:31">
      <c r="A15369">
        <v>37320</v>
      </c>
      <c r="B15369" t="s">
        <v>13551</v>
      </c>
      <c r="C15369" t="s">
        <v>33480</v>
      </c>
      <c r="D15369" t="s">
        <v>33476</v>
      </c>
      <c r="E15369"/>
      <c r="F15369"/>
      <c r="G15369"/>
      <c r="H15369"/>
      <c r="I15369"/>
      <c r="J15369"/>
      <c r="U15369" s="43"/>
      <c r="AE15369"/>
    </row>
    <row r="15370" spans="1:31">
      <c r="A15370">
        <v>37240</v>
      </c>
      <c r="B15370" t="s">
        <v>13552</v>
      </c>
      <c r="C15370" t="s">
        <v>33480</v>
      </c>
      <c r="D15370" t="s">
        <v>33476</v>
      </c>
      <c r="E15370"/>
      <c r="F15370"/>
      <c r="G15370"/>
      <c r="H15370"/>
      <c r="I15370"/>
      <c r="J15370"/>
      <c r="U15370" s="43"/>
      <c r="AE15370"/>
    </row>
    <row r="15371" spans="1:31">
      <c r="A15371">
        <v>37330</v>
      </c>
      <c r="B15371" t="s">
        <v>13553</v>
      </c>
      <c r="C15371" t="s">
        <v>33480</v>
      </c>
      <c r="D15371" t="s">
        <v>33476</v>
      </c>
      <c r="E15371"/>
      <c r="F15371"/>
      <c r="G15371"/>
      <c r="H15371"/>
      <c r="I15371"/>
      <c r="J15371"/>
      <c r="U15371" s="43"/>
      <c r="AE15371"/>
    </row>
    <row r="15372" spans="1:31">
      <c r="A15372">
        <v>37400</v>
      </c>
      <c r="B15372" t="s">
        <v>13554</v>
      </c>
      <c r="C15372" t="s">
        <v>33480</v>
      </c>
      <c r="D15372" t="s">
        <v>33476</v>
      </c>
      <c r="E15372"/>
      <c r="F15372"/>
      <c r="G15372"/>
      <c r="H15372"/>
      <c r="I15372"/>
      <c r="J15372"/>
      <c r="U15372" s="43"/>
      <c r="AE15372"/>
    </row>
    <row r="15373" spans="1:31">
      <c r="A15373">
        <v>37230</v>
      </c>
      <c r="B15373" t="s">
        <v>13555</v>
      </c>
      <c r="C15373" t="s">
        <v>33480</v>
      </c>
      <c r="D15373" t="s">
        <v>33476</v>
      </c>
      <c r="E15373"/>
      <c r="F15373"/>
      <c r="G15373"/>
      <c r="H15373"/>
      <c r="I15373"/>
      <c r="J15373"/>
      <c r="U15373" s="43"/>
      <c r="AE15373"/>
    </row>
    <row r="15374" spans="1:31">
      <c r="A15374">
        <v>37120</v>
      </c>
      <c r="B15374" t="s">
        <v>13556</v>
      </c>
      <c r="C15374" t="s">
        <v>33480</v>
      </c>
      <c r="D15374" t="s">
        <v>33481</v>
      </c>
      <c r="E15374"/>
      <c r="F15374"/>
      <c r="G15374"/>
      <c r="H15374"/>
      <c r="I15374"/>
      <c r="J15374"/>
      <c r="U15374" s="43"/>
      <c r="AE15374"/>
    </row>
    <row r="15375" spans="1:31">
      <c r="A15375">
        <v>37150</v>
      </c>
      <c r="B15375" t="s">
        <v>13557</v>
      </c>
      <c r="C15375" t="s">
        <v>33480</v>
      </c>
      <c r="D15375" t="s">
        <v>33481</v>
      </c>
      <c r="E15375"/>
      <c r="F15375"/>
      <c r="G15375"/>
      <c r="H15375"/>
      <c r="I15375"/>
      <c r="J15375"/>
      <c r="U15375" s="43"/>
      <c r="AE15375"/>
    </row>
    <row r="15376" spans="1:31">
      <c r="A15376">
        <v>37800</v>
      </c>
      <c r="B15376" t="s">
        <v>13558</v>
      </c>
      <c r="C15376" t="s">
        <v>33480</v>
      </c>
      <c r="D15376" t="s">
        <v>33476</v>
      </c>
      <c r="E15376"/>
      <c r="F15376"/>
      <c r="G15376"/>
      <c r="H15376"/>
      <c r="I15376"/>
      <c r="J15376"/>
      <c r="U15376" s="43"/>
      <c r="AE15376"/>
    </row>
    <row r="15377" spans="1:31">
      <c r="A15377">
        <v>37240</v>
      </c>
      <c r="B15377" t="s">
        <v>13559</v>
      </c>
      <c r="C15377" t="s">
        <v>33480</v>
      </c>
      <c r="D15377" t="s">
        <v>33476</v>
      </c>
      <c r="E15377"/>
      <c r="F15377"/>
      <c r="G15377"/>
      <c r="H15377"/>
      <c r="I15377"/>
      <c r="J15377"/>
      <c r="U15377" s="43"/>
      <c r="AE15377"/>
    </row>
    <row r="15378" spans="1:31">
      <c r="A15378">
        <v>37500</v>
      </c>
      <c r="B15378" t="s">
        <v>13560</v>
      </c>
      <c r="C15378" t="s">
        <v>33480</v>
      </c>
      <c r="D15378" t="s">
        <v>33476</v>
      </c>
      <c r="E15378"/>
      <c r="F15378"/>
      <c r="G15378"/>
      <c r="H15378"/>
      <c r="I15378"/>
      <c r="J15378"/>
      <c r="U15378" s="43"/>
      <c r="AE15378"/>
    </row>
    <row r="15379" spans="1:31">
      <c r="A15379">
        <v>37160</v>
      </c>
      <c r="B15379" t="s">
        <v>13561</v>
      </c>
      <c r="C15379" t="s">
        <v>33480</v>
      </c>
      <c r="D15379" t="s">
        <v>33476</v>
      </c>
      <c r="E15379"/>
      <c r="F15379"/>
      <c r="G15379"/>
      <c r="H15379"/>
      <c r="I15379"/>
      <c r="J15379"/>
      <c r="U15379" s="43"/>
      <c r="AE15379"/>
    </row>
    <row r="15380" spans="1:31">
      <c r="A15380">
        <v>37330</v>
      </c>
      <c r="B15380" t="s">
        <v>13562</v>
      </c>
      <c r="C15380" t="s">
        <v>33480</v>
      </c>
      <c r="D15380" t="s">
        <v>33476</v>
      </c>
      <c r="E15380"/>
      <c r="F15380"/>
      <c r="G15380"/>
      <c r="H15380"/>
      <c r="I15380"/>
      <c r="J15380"/>
      <c r="U15380" s="43"/>
      <c r="AE15380"/>
    </row>
    <row r="15381" spans="1:31">
      <c r="A15381">
        <v>37800</v>
      </c>
      <c r="B15381" t="s">
        <v>13563</v>
      </c>
      <c r="C15381" t="s">
        <v>33480</v>
      </c>
      <c r="D15381" t="s">
        <v>33476</v>
      </c>
      <c r="E15381"/>
      <c r="F15381"/>
      <c r="G15381"/>
      <c r="H15381"/>
      <c r="I15381"/>
      <c r="J15381"/>
      <c r="U15381" s="43"/>
      <c r="AE15381"/>
    </row>
    <row r="15382" spans="1:31">
      <c r="A15382">
        <v>37120</v>
      </c>
      <c r="B15382" t="s">
        <v>13564</v>
      </c>
      <c r="C15382" t="s">
        <v>33480</v>
      </c>
      <c r="D15382" t="s">
        <v>33481</v>
      </c>
      <c r="E15382"/>
      <c r="F15382"/>
      <c r="G15382"/>
      <c r="H15382"/>
      <c r="I15382"/>
      <c r="J15382"/>
      <c r="U15382" s="43"/>
      <c r="AE15382"/>
    </row>
    <row r="15383" spans="1:31">
      <c r="A15383">
        <v>37370</v>
      </c>
      <c r="B15383" t="s">
        <v>13565</v>
      </c>
      <c r="C15383" t="s">
        <v>33480</v>
      </c>
      <c r="D15383" t="s">
        <v>33476</v>
      </c>
      <c r="E15383"/>
      <c r="F15383"/>
      <c r="G15383"/>
      <c r="H15383"/>
      <c r="I15383"/>
      <c r="J15383"/>
      <c r="U15383" s="43"/>
      <c r="AE15383"/>
    </row>
    <row r="15384" spans="1:31">
      <c r="A15384">
        <v>37130</v>
      </c>
      <c r="B15384" t="s">
        <v>13566</v>
      </c>
      <c r="C15384" t="s">
        <v>33480</v>
      </c>
      <c r="D15384" t="s">
        <v>33476</v>
      </c>
      <c r="E15384"/>
      <c r="F15384"/>
      <c r="G15384"/>
      <c r="H15384"/>
      <c r="I15384"/>
      <c r="J15384"/>
      <c r="U15384" s="43"/>
      <c r="AE15384"/>
    </row>
    <row r="15385" spans="1:31">
      <c r="A15385">
        <v>37390</v>
      </c>
      <c r="B15385" t="s">
        <v>13567</v>
      </c>
      <c r="C15385" t="s">
        <v>33480</v>
      </c>
      <c r="D15385" t="s">
        <v>33476</v>
      </c>
      <c r="E15385"/>
      <c r="F15385"/>
      <c r="G15385"/>
      <c r="H15385"/>
      <c r="I15385"/>
      <c r="J15385"/>
      <c r="U15385" s="43"/>
      <c r="AE15385"/>
    </row>
    <row r="15386" spans="1:31">
      <c r="A15386">
        <v>37390</v>
      </c>
      <c r="B15386" t="s">
        <v>13568</v>
      </c>
      <c r="C15386" t="s">
        <v>33480</v>
      </c>
      <c r="D15386" t="s">
        <v>33476</v>
      </c>
      <c r="E15386"/>
      <c r="F15386"/>
      <c r="G15386"/>
      <c r="H15386"/>
      <c r="I15386"/>
      <c r="J15386"/>
      <c r="U15386" s="43"/>
      <c r="AE15386"/>
    </row>
    <row r="15387" spans="1:31">
      <c r="A15387">
        <v>37380</v>
      </c>
      <c r="B15387" t="s">
        <v>13569</v>
      </c>
      <c r="C15387" t="s">
        <v>33480</v>
      </c>
      <c r="D15387" t="s">
        <v>33476</v>
      </c>
      <c r="E15387"/>
      <c r="F15387"/>
      <c r="G15387"/>
      <c r="H15387"/>
      <c r="I15387"/>
      <c r="J15387"/>
      <c r="U15387" s="43"/>
      <c r="AE15387"/>
    </row>
    <row r="15388" spans="1:31">
      <c r="A15388">
        <v>37250</v>
      </c>
      <c r="B15388" t="s">
        <v>13570</v>
      </c>
      <c r="C15388" t="s">
        <v>33480</v>
      </c>
      <c r="D15388" t="s">
        <v>33476</v>
      </c>
      <c r="E15388"/>
      <c r="F15388"/>
      <c r="G15388"/>
      <c r="H15388"/>
      <c r="I15388"/>
      <c r="J15388"/>
      <c r="U15388" s="43"/>
      <c r="AE15388"/>
    </row>
    <row r="15389" spans="1:31">
      <c r="A15389">
        <v>37110</v>
      </c>
      <c r="B15389" t="s">
        <v>13571</v>
      </c>
      <c r="C15389" t="s">
        <v>33480</v>
      </c>
      <c r="D15389" t="s">
        <v>33476</v>
      </c>
      <c r="E15389"/>
      <c r="F15389"/>
      <c r="G15389"/>
      <c r="H15389"/>
      <c r="I15389"/>
      <c r="J15389"/>
      <c r="U15389" s="43"/>
      <c r="AE15389"/>
    </row>
    <row r="15390" spans="1:31">
      <c r="A15390">
        <v>37270</v>
      </c>
      <c r="B15390" t="s">
        <v>13572</v>
      </c>
      <c r="C15390" t="s">
        <v>33480</v>
      </c>
      <c r="D15390" t="s">
        <v>33476</v>
      </c>
      <c r="E15390"/>
      <c r="F15390"/>
      <c r="G15390"/>
      <c r="H15390"/>
      <c r="I15390"/>
      <c r="J15390"/>
      <c r="U15390" s="43"/>
      <c r="AE15390"/>
    </row>
    <row r="15391" spans="1:31">
      <c r="A15391">
        <v>37460</v>
      </c>
      <c r="B15391" t="s">
        <v>13573</v>
      </c>
      <c r="C15391" t="s">
        <v>33480</v>
      </c>
      <c r="D15391" t="s">
        <v>33476</v>
      </c>
      <c r="E15391"/>
      <c r="F15391"/>
      <c r="G15391"/>
      <c r="H15391"/>
      <c r="I15391"/>
      <c r="J15391"/>
      <c r="U15391" s="43"/>
      <c r="AE15391"/>
    </row>
    <row r="15392" spans="1:31">
      <c r="A15392">
        <v>37530</v>
      </c>
      <c r="B15392" t="s">
        <v>13574</v>
      </c>
      <c r="C15392" t="s">
        <v>33480</v>
      </c>
      <c r="D15392" t="s">
        <v>33476</v>
      </c>
      <c r="E15392"/>
      <c r="F15392"/>
      <c r="G15392"/>
      <c r="H15392"/>
      <c r="I15392"/>
      <c r="J15392"/>
      <c r="U15392" s="43"/>
      <c r="AE15392"/>
    </row>
    <row r="15393" spans="1:31">
      <c r="A15393">
        <v>37260</v>
      </c>
      <c r="B15393" t="s">
        <v>13575</v>
      </c>
      <c r="C15393" t="s">
        <v>33480</v>
      </c>
      <c r="D15393" t="s">
        <v>33476</v>
      </c>
      <c r="E15393"/>
      <c r="F15393"/>
      <c r="G15393"/>
      <c r="H15393"/>
      <c r="I15393"/>
      <c r="J15393"/>
      <c r="U15393" s="43"/>
      <c r="AE15393"/>
    </row>
    <row r="15394" spans="1:31">
      <c r="A15394">
        <v>37110</v>
      </c>
      <c r="B15394" t="s">
        <v>13576</v>
      </c>
      <c r="C15394" t="s">
        <v>33480</v>
      </c>
      <c r="D15394" t="s">
        <v>33476</v>
      </c>
      <c r="E15394"/>
      <c r="F15394"/>
      <c r="G15394"/>
      <c r="H15394"/>
      <c r="I15394"/>
      <c r="J15394"/>
      <c r="U15394" s="43"/>
      <c r="AE15394"/>
    </row>
    <row r="15395" spans="1:31">
      <c r="A15395">
        <v>37530</v>
      </c>
      <c r="B15395" t="s">
        <v>13577</v>
      </c>
      <c r="C15395" t="s">
        <v>33480</v>
      </c>
      <c r="D15395" t="s">
        <v>33476</v>
      </c>
      <c r="E15395"/>
      <c r="F15395"/>
      <c r="G15395"/>
      <c r="H15395"/>
      <c r="I15395"/>
      <c r="J15395"/>
      <c r="U15395" s="43"/>
      <c r="AE15395"/>
    </row>
    <row r="15396" spans="1:31">
      <c r="A15396">
        <v>37600</v>
      </c>
      <c r="B15396" t="s">
        <v>13578</v>
      </c>
      <c r="C15396" t="s">
        <v>33480</v>
      </c>
      <c r="D15396" t="s">
        <v>33476</v>
      </c>
      <c r="E15396"/>
      <c r="F15396"/>
      <c r="G15396"/>
      <c r="H15396"/>
      <c r="I15396"/>
      <c r="J15396"/>
      <c r="U15396" s="43"/>
      <c r="AE15396"/>
    </row>
    <row r="15397" spans="1:31">
      <c r="A15397">
        <v>37530</v>
      </c>
      <c r="B15397" t="s">
        <v>13579</v>
      </c>
      <c r="C15397" t="s">
        <v>33480</v>
      </c>
      <c r="D15397" t="s">
        <v>33476</v>
      </c>
      <c r="E15397"/>
      <c r="F15397"/>
      <c r="G15397"/>
      <c r="H15397"/>
      <c r="I15397"/>
      <c r="J15397"/>
      <c r="U15397" s="43"/>
      <c r="AE15397"/>
    </row>
    <row r="15398" spans="1:31">
      <c r="A15398">
        <v>37190</v>
      </c>
      <c r="B15398" t="s">
        <v>13580</v>
      </c>
      <c r="C15398" t="s">
        <v>33480</v>
      </c>
      <c r="D15398" t="s">
        <v>33476</v>
      </c>
      <c r="E15398"/>
      <c r="F15398"/>
      <c r="G15398"/>
      <c r="H15398"/>
      <c r="I15398"/>
      <c r="J15398"/>
      <c r="U15398" s="43"/>
      <c r="AE15398"/>
    </row>
    <row r="15399" spans="1:31">
      <c r="A15399">
        <v>37380</v>
      </c>
      <c r="B15399" t="s">
        <v>13581</v>
      </c>
      <c r="C15399" t="s">
        <v>33480</v>
      </c>
      <c r="D15399" t="s">
        <v>33476</v>
      </c>
      <c r="E15399"/>
      <c r="F15399"/>
      <c r="G15399"/>
      <c r="H15399"/>
      <c r="I15399"/>
      <c r="J15399"/>
      <c r="U15399" s="43"/>
      <c r="AE15399"/>
    </row>
    <row r="15400" spans="1:31">
      <c r="A15400">
        <v>37360</v>
      </c>
      <c r="B15400" t="s">
        <v>13582</v>
      </c>
      <c r="C15400" t="s">
        <v>33480</v>
      </c>
      <c r="D15400" t="s">
        <v>33476</v>
      </c>
      <c r="E15400"/>
      <c r="F15400"/>
      <c r="G15400"/>
      <c r="H15400"/>
      <c r="I15400"/>
      <c r="J15400"/>
      <c r="U15400" s="43"/>
      <c r="AE15400"/>
    </row>
    <row r="15401" spans="1:31">
      <c r="A15401">
        <v>37160</v>
      </c>
      <c r="B15401" t="s">
        <v>13583</v>
      </c>
      <c r="C15401" t="s">
        <v>33480</v>
      </c>
      <c r="D15401" t="s">
        <v>33476</v>
      </c>
      <c r="E15401"/>
      <c r="F15401"/>
      <c r="G15401"/>
      <c r="H15401"/>
      <c r="I15401"/>
      <c r="J15401"/>
      <c r="U15401" s="43"/>
      <c r="AE15401"/>
    </row>
    <row r="15402" spans="1:31">
      <c r="A15402">
        <v>37110</v>
      </c>
      <c r="B15402" t="s">
        <v>13584</v>
      </c>
      <c r="C15402" t="s">
        <v>33480</v>
      </c>
      <c r="D15402" t="s">
        <v>33476</v>
      </c>
      <c r="E15402"/>
      <c r="F15402"/>
      <c r="G15402"/>
      <c r="H15402"/>
      <c r="I15402"/>
      <c r="J15402"/>
      <c r="U15402" s="43"/>
      <c r="AE15402"/>
    </row>
    <row r="15403" spans="1:31">
      <c r="A15403">
        <v>37370</v>
      </c>
      <c r="B15403" t="s">
        <v>13585</v>
      </c>
      <c r="C15403" t="s">
        <v>33480</v>
      </c>
      <c r="D15403" t="s">
        <v>33476</v>
      </c>
      <c r="E15403"/>
      <c r="F15403"/>
      <c r="G15403"/>
      <c r="H15403"/>
      <c r="I15403"/>
      <c r="J15403"/>
      <c r="U15403" s="43"/>
      <c r="AE15403"/>
    </row>
    <row r="15404" spans="1:31">
      <c r="A15404">
        <v>37210</v>
      </c>
      <c r="B15404" t="s">
        <v>13586</v>
      </c>
      <c r="C15404" t="s">
        <v>33480</v>
      </c>
      <c r="D15404" t="s">
        <v>33476</v>
      </c>
      <c r="E15404"/>
      <c r="F15404"/>
      <c r="G15404"/>
      <c r="H15404"/>
      <c r="I15404"/>
      <c r="J15404"/>
      <c r="U15404" s="43"/>
      <c r="AE15404"/>
    </row>
    <row r="15405" spans="1:31">
      <c r="A15405">
        <v>37390</v>
      </c>
      <c r="B15405" t="s">
        <v>13587</v>
      </c>
      <c r="C15405" t="s">
        <v>33480</v>
      </c>
      <c r="D15405" t="s">
        <v>33476</v>
      </c>
      <c r="E15405"/>
      <c r="F15405"/>
      <c r="G15405"/>
      <c r="H15405"/>
      <c r="I15405"/>
      <c r="J15405"/>
      <c r="U15405" s="43"/>
      <c r="AE15405"/>
    </row>
    <row r="15406" spans="1:31">
      <c r="A15406">
        <v>37460</v>
      </c>
      <c r="B15406" t="s">
        <v>13588</v>
      </c>
      <c r="C15406" t="s">
        <v>33480</v>
      </c>
      <c r="D15406" t="s">
        <v>33476</v>
      </c>
      <c r="E15406"/>
      <c r="F15406"/>
      <c r="G15406"/>
      <c r="H15406"/>
      <c r="I15406"/>
      <c r="J15406"/>
      <c r="U15406" s="43"/>
      <c r="AE15406"/>
    </row>
    <row r="15407" spans="1:31">
      <c r="A15407">
        <v>37800</v>
      </c>
      <c r="B15407" t="s">
        <v>13589</v>
      </c>
      <c r="C15407" t="s">
        <v>33480</v>
      </c>
      <c r="D15407" t="s">
        <v>33476</v>
      </c>
      <c r="E15407"/>
      <c r="F15407"/>
      <c r="G15407"/>
      <c r="H15407"/>
      <c r="I15407"/>
      <c r="J15407"/>
      <c r="U15407" s="43"/>
      <c r="AE15407"/>
    </row>
    <row r="15408" spans="1:31">
      <c r="A15408">
        <v>37380</v>
      </c>
      <c r="B15408" t="s">
        <v>13590</v>
      </c>
      <c r="C15408" t="s">
        <v>33480</v>
      </c>
      <c r="D15408" t="s">
        <v>33476</v>
      </c>
      <c r="E15408"/>
      <c r="F15408"/>
      <c r="G15408"/>
      <c r="H15408"/>
      <c r="I15408"/>
      <c r="J15408"/>
      <c r="U15408" s="43"/>
      <c r="AE15408"/>
    </row>
    <row r="15409" spans="1:31">
      <c r="A15409">
        <v>37800</v>
      </c>
      <c r="B15409" t="s">
        <v>13591</v>
      </c>
      <c r="C15409" t="s">
        <v>33480</v>
      </c>
      <c r="D15409" t="s">
        <v>33476</v>
      </c>
      <c r="E15409"/>
      <c r="F15409"/>
      <c r="G15409"/>
      <c r="H15409"/>
      <c r="I15409"/>
      <c r="J15409"/>
      <c r="U15409" s="43"/>
      <c r="AE15409"/>
    </row>
    <row r="15410" spans="1:31">
      <c r="A15410">
        <v>37460</v>
      </c>
      <c r="B15410" t="s">
        <v>13592</v>
      </c>
      <c r="C15410" t="s">
        <v>33480</v>
      </c>
      <c r="D15410" t="s">
        <v>33476</v>
      </c>
      <c r="E15410"/>
      <c r="F15410"/>
      <c r="G15410"/>
      <c r="H15410"/>
      <c r="I15410"/>
      <c r="J15410"/>
      <c r="U15410" s="43"/>
      <c r="AE15410"/>
    </row>
    <row r="15411" spans="1:31">
      <c r="A15411">
        <v>37220</v>
      </c>
      <c r="B15411" t="s">
        <v>13593</v>
      </c>
      <c r="C15411" t="s">
        <v>33480</v>
      </c>
      <c r="D15411" t="s">
        <v>33476</v>
      </c>
      <c r="E15411"/>
      <c r="F15411"/>
      <c r="G15411"/>
      <c r="H15411"/>
      <c r="I15411"/>
      <c r="J15411"/>
      <c r="U15411" s="43"/>
      <c r="AE15411"/>
    </row>
    <row r="15412" spans="1:31">
      <c r="A15412">
        <v>37210</v>
      </c>
      <c r="B15412" t="s">
        <v>13594</v>
      </c>
      <c r="C15412" t="s">
        <v>33480</v>
      </c>
      <c r="D15412" t="s">
        <v>33476</v>
      </c>
      <c r="E15412"/>
      <c r="F15412"/>
      <c r="G15412"/>
      <c r="H15412"/>
      <c r="I15412"/>
      <c r="J15412"/>
      <c r="U15412" s="43"/>
      <c r="AE15412"/>
    </row>
    <row r="15413" spans="1:31">
      <c r="A15413">
        <v>37220</v>
      </c>
      <c r="B15413" t="s">
        <v>13595</v>
      </c>
      <c r="C15413" t="s">
        <v>33480</v>
      </c>
      <c r="D15413" t="s">
        <v>33476</v>
      </c>
      <c r="E15413"/>
      <c r="F15413"/>
      <c r="G15413"/>
      <c r="H15413"/>
      <c r="I15413"/>
      <c r="J15413"/>
      <c r="U15413" s="43"/>
      <c r="AE15413"/>
    </row>
    <row r="15414" spans="1:31">
      <c r="A15414">
        <v>37350</v>
      </c>
      <c r="B15414" t="s">
        <v>13596</v>
      </c>
      <c r="C15414" t="s">
        <v>33477</v>
      </c>
      <c r="D15414" t="s">
        <v>33476</v>
      </c>
      <c r="E15414"/>
      <c r="F15414"/>
      <c r="G15414"/>
      <c r="H15414"/>
      <c r="I15414"/>
      <c r="J15414"/>
      <c r="U15414" s="43"/>
      <c r="AE15414"/>
    </row>
    <row r="15415" spans="1:31">
      <c r="A15415">
        <v>37230</v>
      </c>
      <c r="B15415" t="s">
        <v>13597</v>
      </c>
      <c r="C15415" t="s">
        <v>33480</v>
      </c>
      <c r="D15415" t="s">
        <v>33476</v>
      </c>
      <c r="E15415"/>
      <c r="F15415"/>
      <c r="G15415"/>
      <c r="H15415"/>
      <c r="I15415"/>
      <c r="J15415"/>
      <c r="U15415" s="43"/>
      <c r="AE15415"/>
    </row>
    <row r="15416" spans="1:31">
      <c r="A15416">
        <v>37600</v>
      </c>
      <c r="B15416" t="s">
        <v>13598</v>
      </c>
      <c r="C15416" t="s">
        <v>33480</v>
      </c>
      <c r="D15416" t="s">
        <v>33476</v>
      </c>
      <c r="E15416"/>
      <c r="F15416"/>
      <c r="G15416"/>
      <c r="H15416"/>
      <c r="I15416"/>
      <c r="J15416"/>
      <c r="U15416" s="43"/>
      <c r="AE15416"/>
    </row>
    <row r="15417" spans="1:31">
      <c r="A15417">
        <v>37350</v>
      </c>
      <c r="B15417" t="s">
        <v>13599</v>
      </c>
      <c r="C15417" t="s">
        <v>33477</v>
      </c>
      <c r="D15417" t="s">
        <v>33476</v>
      </c>
      <c r="E15417"/>
      <c r="F15417"/>
      <c r="G15417"/>
      <c r="H15417"/>
      <c r="I15417"/>
      <c r="J15417"/>
      <c r="U15417" s="43"/>
      <c r="AE15417"/>
    </row>
    <row r="15418" spans="1:31">
      <c r="A15418">
        <v>37530</v>
      </c>
      <c r="B15418" t="s">
        <v>13600</v>
      </c>
      <c r="C15418" t="s">
        <v>33480</v>
      </c>
      <c r="D15418" t="s">
        <v>33476</v>
      </c>
      <c r="E15418"/>
      <c r="F15418"/>
      <c r="G15418"/>
      <c r="H15418"/>
      <c r="I15418"/>
      <c r="J15418"/>
      <c r="U15418" s="43"/>
      <c r="AE15418"/>
    </row>
    <row r="15419" spans="1:31">
      <c r="A15419">
        <v>37260</v>
      </c>
      <c r="B15419" t="s">
        <v>13601</v>
      </c>
      <c r="C15419" t="s">
        <v>33480</v>
      </c>
      <c r="D15419" t="s">
        <v>33476</v>
      </c>
      <c r="E15419"/>
      <c r="F15419"/>
      <c r="G15419"/>
      <c r="H15419"/>
      <c r="I15419"/>
      <c r="J15419"/>
      <c r="U15419" s="43"/>
      <c r="AE15419"/>
    </row>
    <row r="15420" spans="1:31">
      <c r="A15420">
        <v>37800</v>
      </c>
      <c r="B15420" t="s">
        <v>13602</v>
      </c>
      <c r="C15420" t="s">
        <v>33480</v>
      </c>
      <c r="D15420" t="s">
        <v>33476</v>
      </c>
      <c r="E15420"/>
      <c r="F15420"/>
      <c r="G15420"/>
      <c r="H15420"/>
      <c r="I15420"/>
      <c r="J15420"/>
      <c r="U15420" s="43"/>
      <c r="AE15420"/>
    </row>
    <row r="15421" spans="1:31">
      <c r="A15421">
        <v>37800</v>
      </c>
      <c r="B15421" t="s">
        <v>13603</v>
      </c>
      <c r="C15421" t="s">
        <v>33480</v>
      </c>
      <c r="D15421" t="s">
        <v>33476</v>
      </c>
      <c r="E15421"/>
      <c r="F15421"/>
      <c r="G15421"/>
      <c r="H15421"/>
      <c r="I15421"/>
      <c r="J15421"/>
      <c r="U15421" s="43"/>
      <c r="AE15421"/>
    </row>
    <row r="15422" spans="1:31">
      <c r="A15422">
        <v>37290</v>
      </c>
      <c r="B15422" t="s">
        <v>13604</v>
      </c>
      <c r="C15422" t="s">
        <v>33477</v>
      </c>
      <c r="D15422" t="s">
        <v>33476</v>
      </c>
      <c r="E15422"/>
      <c r="F15422"/>
      <c r="G15422"/>
      <c r="H15422"/>
      <c r="I15422"/>
      <c r="J15422"/>
      <c r="U15422" s="43"/>
      <c r="AE15422"/>
    </row>
    <row r="15423" spans="1:31">
      <c r="A15423">
        <v>37800</v>
      </c>
      <c r="B15423" t="s">
        <v>13605</v>
      </c>
      <c r="C15423" t="s">
        <v>33480</v>
      </c>
      <c r="D15423" t="s">
        <v>33476</v>
      </c>
      <c r="E15423"/>
      <c r="F15423"/>
      <c r="G15423"/>
      <c r="H15423"/>
      <c r="I15423"/>
      <c r="J15423"/>
      <c r="U15423" s="43"/>
      <c r="AE15423"/>
    </row>
    <row r="15424" spans="1:31">
      <c r="A15424">
        <v>37120</v>
      </c>
      <c r="B15424" t="s">
        <v>13606</v>
      </c>
      <c r="C15424" t="s">
        <v>33480</v>
      </c>
      <c r="D15424" t="s">
        <v>33481</v>
      </c>
      <c r="E15424"/>
      <c r="F15424"/>
      <c r="G15424"/>
      <c r="H15424"/>
      <c r="I15424"/>
      <c r="J15424"/>
      <c r="U15424" s="43"/>
      <c r="AE15424"/>
    </row>
    <row r="15425" spans="1:31">
      <c r="A15425">
        <v>37310</v>
      </c>
      <c r="B15425" t="s">
        <v>13607</v>
      </c>
      <c r="C15425" t="s">
        <v>33480</v>
      </c>
      <c r="D15425" t="s">
        <v>33476</v>
      </c>
      <c r="E15425"/>
      <c r="F15425"/>
      <c r="G15425"/>
      <c r="H15425"/>
      <c r="I15425"/>
      <c r="J15425"/>
      <c r="U15425" s="43"/>
      <c r="AE15425"/>
    </row>
    <row r="15426" spans="1:31">
      <c r="A15426">
        <v>37140</v>
      </c>
      <c r="B15426" t="s">
        <v>13608</v>
      </c>
      <c r="C15426" t="s">
        <v>33480</v>
      </c>
      <c r="D15426" t="s">
        <v>33476</v>
      </c>
      <c r="E15426"/>
      <c r="F15426"/>
      <c r="G15426"/>
      <c r="H15426"/>
      <c r="I15426"/>
      <c r="J15426"/>
      <c r="U15426" s="43"/>
      <c r="AE15426"/>
    </row>
    <row r="15427" spans="1:31">
      <c r="A15427">
        <v>37380</v>
      </c>
      <c r="B15427" t="s">
        <v>1611</v>
      </c>
      <c r="C15427" t="s">
        <v>33480</v>
      </c>
      <c r="D15427" t="s">
        <v>33476</v>
      </c>
      <c r="E15427"/>
      <c r="F15427"/>
      <c r="G15427"/>
      <c r="H15427"/>
      <c r="I15427"/>
      <c r="J15427"/>
      <c r="U15427" s="43"/>
      <c r="AE15427"/>
    </row>
    <row r="15428" spans="1:31">
      <c r="A15428">
        <v>37520</v>
      </c>
      <c r="B15428" t="s">
        <v>13609</v>
      </c>
      <c r="C15428" t="s">
        <v>33480</v>
      </c>
      <c r="D15428" t="s">
        <v>33476</v>
      </c>
      <c r="E15428"/>
      <c r="F15428"/>
      <c r="G15428"/>
      <c r="H15428"/>
      <c r="I15428"/>
      <c r="J15428"/>
      <c r="U15428" s="43"/>
      <c r="AE15428"/>
    </row>
    <row r="15429" spans="1:31">
      <c r="A15429">
        <v>37120</v>
      </c>
      <c r="B15429" t="s">
        <v>13610</v>
      </c>
      <c r="C15429" t="s">
        <v>33480</v>
      </c>
      <c r="D15429" t="s">
        <v>33481</v>
      </c>
      <c r="E15429"/>
      <c r="F15429"/>
      <c r="G15429"/>
      <c r="H15429"/>
      <c r="I15429"/>
      <c r="J15429"/>
      <c r="U15429" s="43"/>
      <c r="AE15429"/>
    </row>
    <row r="15430" spans="1:31">
      <c r="A15430">
        <v>37420</v>
      </c>
      <c r="B15430" t="s">
        <v>13611</v>
      </c>
      <c r="C15430" t="s">
        <v>33480</v>
      </c>
      <c r="D15430" t="s">
        <v>33476</v>
      </c>
      <c r="E15430"/>
      <c r="F15430"/>
      <c r="G15430"/>
      <c r="H15430"/>
      <c r="I15430"/>
      <c r="J15430"/>
      <c r="U15430" s="43"/>
      <c r="AE15430"/>
    </row>
    <row r="15431" spans="1:31">
      <c r="A15431">
        <v>37340</v>
      </c>
      <c r="B15431" t="s">
        <v>13612</v>
      </c>
      <c r="C15431" t="s">
        <v>33480</v>
      </c>
      <c r="D15431" t="s">
        <v>33476</v>
      </c>
      <c r="E15431"/>
      <c r="F15431"/>
      <c r="G15431"/>
      <c r="H15431"/>
      <c r="I15431"/>
      <c r="J15431"/>
      <c r="U15431" s="43"/>
      <c r="AE15431"/>
    </row>
    <row r="15432" spans="1:31">
      <c r="A15432">
        <v>37220</v>
      </c>
      <c r="B15432" t="s">
        <v>13613</v>
      </c>
      <c r="C15432" t="s">
        <v>33480</v>
      </c>
      <c r="D15432" t="s">
        <v>33476</v>
      </c>
      <c r="E15432"/>
      <c r="F15432"/>
      <c r="G15432"/>
      <c r="H15432"/>
      <c r="I15432"/>
      <c r="J15432"/>
      <c r="U15432" s="43"/>
      <c r="AE15432"/>
    </row>
    <row r="15433" spans="1:31">
      <c r="A15433">
        <v>37190</v>
      </c>
      <c r="B15433" t="s">
        <v>13359</v>
      </c>
      <c r="C15433" t="s">
        <v>33480</v>
      </c>
      <c r="D15433" t="s">
        <v>33476</v>
      </c>
      <c r="E15433"/>
      <c r="F15433"/>
      <c r="G15433"/>
      <c r="H15433"/>
      <c r="I15433"/>
      <c r="J15433"/>
      <c r="U15433" s="43"/>
      <c r="AE15433"/>
    </row>
    <row r="15434" spans="1:31">
      <c r="A15434">
        <v>37500</v>
      </c>
      <c r="B15434" t="s">
        <v>13614</v>
      </c>
      <c r="C15434" t="s">
        <v>33480</v>
      </c>
      <c r="D15434" t="s">
        <v>33476</v>
      </c>
      <c r="E15434"/>
      <c r="F15434"/>
      <c r="G15434"/>
      <c r="H15434"/>
      <c r="I15434"/>
      <c r="J15434"/>
      <c r="U15434" s="43"/>
      <c r="AE15434"/>
    </row>
    <row r="15435" spans="1:31">
      <c r="A15435">
        <v>37500</v>
      </c>
      <c r="B15435" t="s">
        <v>13615</v>
      </c>
      <c r="C15435" t="s">
        <v>33480</v>
      </c>
      <c r="D15435" t="s">
        <v>33476</v>
      </c>
      <c r="E15435"/>
      <c r="F15435"/>
      <c r="G15435"/>
      <c r="H15435"/>
      <c r="I15435"/>
      <c r="J15435"/>
      <c r="U15435" s="43"/>
      <c r="AE15435"/>
    </row>
    <row r="15436" spans="1:31">
      <c r="A15436">
        <v>37210</v>
      </c>
      <c r="B15436" t="s">
        <v>13616</v>
      </c>
      <c r="C15436" t="s">
        <v>33480</v>
      </c>
      <c r="D15436" t="s">
        <v>33476</v>
      </c>
      <c r="E15436"/>
      <c r="F15436"/>
      <c r="G15436"/>
      <c r="H15436"/>
      <c r="I15436"/>
      <c r="J15436"/>
      <c r="U15436" s="43"/>
      <c r="AE15436"/>
    </row>
    <row r="15437" spans="1:31">
      <c r="A15437">
        <v>37360</v>
      </c>
      <c r="B15437" t="s">
        <v>13617</v>
      </c>
      <c r="C15437" t="s">
        <v>33480</v>
      </c>
      <c r="D15437" t="s">
        <v>33476</v>
      </c>
      <c r="E15437"/>
      <c r="F15437"/>
      <c r="G15437"/>
      <c r="H15437"/>
      <c r="I15437"/>
      <c r="J15437"/>
      <c r="U15437" s="43"/>
      <c r="AE15437"/>
    </row>
    <row r="15438" spans="1:31">
      <c r="A15438">
        <v>37190</v>
      </c>
      <c r="B15438" t="s">
        <v>13618</v>
      </c>
      <c r="C15438" t="s">
        <v>33480</v>
      </c>
      <c r="D15438" t="s">
        <v>33476</v>
      </c>
      <c r="E15438"/>
      <c r="F15438"/>
      <c r="G15438"/>
      <c r="H15438"/>
      <c r="I15438"/>
      <c r="J15438"/>
      <c r="U15438" s="43"/>
      <c r="AE15438"/>
    </row>
    <row r="15439" spans="1:31">
      <c r="A15439">
        <v>37360</v>
      </c>
      <c r="B15439" t="s">
        <v>13619</v>
      </c>
      <c r="C15439" t="s">
        <v>33480</v>
      </c>
      <c r="D15439" t="s">
        <v>33476</v>
      </c>
      <c r="E15439"/>
      <c r="F15439"/>
      <c r="G15439"/>
      <c r="H15439"/>
      <c r="I15439"/>
      <c r="J15439"/>
      <c r="U15439" s="43"/>
      <c r="AE15439"/>
    </row>
    <row r="15440" spans="1:31">
      <c r="A15440">
        <v>37370</v>
      </c>
      <c r="B15440" t="s">
        <v>13620</v>
      </c>
      <c r="C15440" t="s">
        <v>33480</v>
      </c>
      <c r="D15440" t="s">
        <v>33476</v>
      </c>
      <c r="E15440"/>
      <c r="F15440"/>
      <c r="G15440"/>
      <c r="H15440"/>
      <c r="I15440"/>
      <c r="J15440"/>
      <c r="U15440" s="43"/>
      <c r="AE15440"/>
    </row>
    <row r="15441" spans="1:31">
      <c r="A15441">
        <v>37550</v>
      </c>
      <c r="B15441" t="s">
        <v>13621</v>
      </c>
      <c r="C15441" t="s">
        <v>33480</v>
      </c>
      <c r="D15441" t="e">
        <v>#N/A</v>
      </c>
      <c r="E15441"/>
      <c r="F15441"/>
      <c r="G15441"/>
      <c r="H15441"/>
      <c r="I15441"/>
      <c r="J15441"/>
      <c r="U15441" s="43"/>
      <c r="AE15441"/>
    </row>
    <row r="15442" spans="1:31">
      <c r="A15442">
        <v>37500</v>
      </c>
      <c r="B15442" t="s">
        <v>13622</v>
      </c>
      <c r="C15442" t="s">
        <v>33480</v>
      </c>
      <c r="D15442" t="s">
        <v>33476</v>
      </c>
      <c r="E15442"/>
      <c r="F15442"/>
      <c r="G15442"/>
      <c r="H15442"/>
      <c r="I15442"/>
      <c r="J15442"/>
      <c r="U15442" s="43"/>
      <c r="AE15442"/>
    </row>
    <row r="15443" spans="1:31">
      <c r="A15443">
        <v>37320</v>
      </c>
      <c r="B15443" t="s">
        <v>13623</v>
      </c>
      <c r="C15443" t="s">
        <v>33480</v>
      </c>
      <c r="D15443" t="s">
        <v>33476</v>
      </c>
      <c r="E15443"/>
      <c r="F15443"/>
      <c r="G15443"/>
      <c r="H15443"/>
      <c r="I15443"/>
      <c r="J15443"/>
      <c r="U15443" s="43"/>
      <c r="AE15443"/>
    </row>
    <row r="15444" spans="1:31">
      <c r="A15444">
        <v>37800</v>
      </c>
      <c r="B15444" t="s">
        <v>13624</v>
      </c>
      <c r="C15444" t="s">
        <v>33480</v>
      </c>
      <c r="D15444" t="s">
        <v>33476</v>
      </c>
      <c r="E15444"/>
      <c r="F15444"/>
      <c r="G15444"/>
      <c r="H15444"/>
      <c r="I15444"/>
      <c r="J15444"/>
      <c r="U15444" s="43"/>
      <c r="AE15444"/>
    </row>
    <row r="15445" spans="1:31">
      <c r="A15445">
        <v>37370</v>
      </c>
      <c r="B15445" t="s">
        <v>13625</v>
      </c>
      <c r="C15445" t="s">
        <v>33480</v>
      </c>
      <c r="D15445" t="s">
        <v>33476</v>
      </c>
      <c r="E15445"/>
      <c r="F15445"/>
      <c r="G15445"/>
      <c r="H15445"/>
      <c r="I15445"/>
      <c r="J15445"/>
      <c r="U15445" s="43"/>
      <c r="AE15445"/>
    </row>
    <row r="15446" spans="1:31">
      <c r="A15446">
        <v>37540</v>
      </c>
      <c r="B15446" t="s">
        <v>13626</v>
      </c>
      <c r="C15446" t="s">
        <v>33480</v>
      </c>
      <c r="D15446" t="e">
        <v>#N/A</v>
      </c>
      <c r="E15446"/>
      <c r="F15446"/>
      <c r="G15446"/>
      <c r="H15446"/>
      <c r="I15446"/>
      <c r="J15446"/>
      <c r="U15446" s="43"/>
      <c r="AE15446"/>
    </row>
    <row r="15447" spans="1:31">
      <c r="A15447">
        <v>37800</v>
      </c>
      <c r="B15447" t="s">
        <v>13627</v>
      </c>
      <c r="C15447" t="s">
        <v>33480</v>
      </c>
      <c r="D15447" t="s">
        <v>33476</v>
      </c>
      <c r="E15447"/>
      <c r="F15447"/>
      <c r="G15447"/>
      <c r="H15447"/>
      <c r="I15447"/>
      <c r="J15447"/>
      <c r="U15447" s="43"/>
      <c r="AE15447"/>
    </row>
    <row r="15448" spans="1:31">
      <c r="A15448">
        <v>37230</v>
      </c>
      <c r="B15448" t="s">
        <v>13628</v>
      </c>
      <c r="C15448" t="s">
        <v>33480</v>
      </c>
      <c r="D15448" t="s">
        <v>33476</v>
      </c>
      <c r="E15448"/>
      <c r="F15448"/>
      <c r="G15448"/>
      <c r="H15448"/>
      <c r="I15448"/>
      <c r="J15448"/>
      <c r="U15448" s="43"/>
      <c r="AE15448"/>
    </row>
    <row r="15449" spans="1:31">
      <c r="A15449">
        <v>37600</v>
      </c>
      <c r="B15449" t="s">
        <v>13629</v>
      </c>
      <c r="C15449" t="s">
        <v>33480</v>
      </c>
      <c r="D15449" t="s">
        <v>33476</v>
      </c>
      <c r="E15449"/>
      <c r="F15449"/>
      <c r="G15449"/>
      <c r="H15449"/>
      <c r="I15449"/>
      <c r="J15449"/>
      <c r="U15449" s="43"/>
      <c r="AE15449"/>
    </row>
    <row r="15450" spans="1:31">
      <c r="A15450">
        <v>37510</v>
      </c>
      <c r="B15450" t="s">
        <v>13630</v>
      </c>
      <c r="C15450" t="s">
        <v>33480</v>
      </c>
      <c r="D15450" t="e">
        <v>#N/A</v>
      </c>
      <c r="E15450"/>
      <c r="F15450"/>
      <c r="G15450"/>
      <c r="H15450"/>
      <c r="I15450"/>
      <c r="J15450"/>
      <c r="U15450" s="43"/>
      <c r="AE15450"/>
    </row>
    <row r="15451" spans="1:31">
      <c r="A15451">
        <v>37500</v>
      </c>
      <c r="B15451" t="s">
        <v>13631</v>
      </c>
      <c r="C15451" t="s">
        <v>33480</v>
      </c>
      <c r="D15451" t="s">
        <v>33476</v>
      </c>
      <c r="E15451"/>
      <c r="F15451"/>
      <c r="G15451"/>
      <c r="H15451"/>
      <c r="I15451"/>
      <c r="J15451"/>
      <c r="U15451" s="43"/>
      <c r="AE15451"/>
    </row>
    <row r="15452" spans="1:31">
      <c r="A15452">
        <v>37600</v>
      </c>
      <c r="B15452" t="s">
        <v>4367</v>
      </c>
      <c r="C15452" t="s">
        <v>33480</v>
      </c>
      <c r="D15452" t="s">
        <v>33476</v>
      </c>
      <c r="E15452"/>
      <c r="F15452"/>
      <c r="G15452"/>
      <c r="H15452"/>
      <c r="I15452"/>
      <c r="J15452"/>
      <c r="U15452" s="43"/>
      <c r="AE15452"/>
    </row>
    <row r="15453" spans="1:31">
      <c r="A15453">
        <v>37600</v>
      </c>
      <c r="B15453" t="s">
        <v>13632</v>
      </c>
      <c r="C15453" t="s">
        <v>33480</v>
      </c>
      <c r="D15453" t="s">
        <v>33476</v>
      </c>
      <c r="E15453"/>
      <c r="F15453"/>
      <c r="G15453"/>
      <c r="H15453"/>
      <c r="I15453"/>
      <c r="J15453"/>
      <c r="U15453" s="43"/>
      <c r="AE15453"/>
    </row>
    <row r="15454" spans="1:31">
      <c r="A15454">
        <v>37330</v>
      </c>
      <c r="B15454" t="s">
        <v>13633</v>
      </c>
      <c r="C15454" t="s">
        <v>33480</v>
      </c>
      <c r="D15454" t="s">
        <v>33476</v>
      </c>
      <c r="E15454"/>
      <c r="F15454"/>
      <c r="G15454"/>
      <c r="H15454"/>
      <c r="I15454"/>
      <c r="J15454"/>
      <c r="U15454" s="43"/>
      <c r="AE15454"/>
    </row>
    <row r="15455" spans="1:31">
      <c r="A15455">
        <v>37380</v>
      </c>
      <c r="B15455" t="s">
        <v>13634</v>
      </c>
      <c r="C15455" t="s">
        <v>33480</v>
      </c>
      <c r="D15455" t="s">
        <v>33476</v>
      </c>
      <c r="E15455"/>
      <c r="F15455"/>
      <c r="G15455"/>
      <c r="H15455"/>
      <c r="I15455"/>
      <c r="J15455"/>
      <c r="U15455" s="43"/>
      <c r="AE15455"/>
    </row>
    <row r="15456" spans="1:31">
      <c r="A15456">
        <v>37270</v>
      </c>
      <c r="B15456" t="s">
        <v>13635</v>
      </c>
      <c r="C15456" t="s">
        <v>33480</v>
      </c>
      <c r="D15456" t="s">
        <v>33476</v>
      </c>
      <c r="E15456"/>
      <c r="F15456"/>
      <c r="G15456"/>
      <c r="H15456"/>
      <c r="I15456"/>
      <c r="J15456"/>
      <c r="U15456" s="43"/>
      <c r="AE15456"/>
    </row>
    <row r="15457" spans="1:31">
      <c r="A15457">
        <v>37800</v>
      </c>
      <c r="B15457" t="s">
        <v>13636</v>
      </c>
      <c r="C15457" t="s">
        <v>33480</v>
      </c>
      <c r="D15457" t="s">
        <v>33476</v>
      </c>
      <c r="E15457"/>
      <c r="F15457"/>
      <c r="G15457"/>
      <c r="H15457"/>
      <c r="I15457"/>
      <c r="J15457"/>
      <c r="U15457" s="43"/>
      <c r="AE15457"/>
    </row>
    <row r="15458" spans="1:31">
      <c r="A15458">
        <v>37140</v>
      </c>
      <c r="B15458" t="s">
        <v>13637</v>
      </c>
      <c r="C15458" t="s">
        <v>33480</v>
      </c>
      <c r="D15458" t="s">
        <v>33476</v>
      </c>
      <c r="E15458"/>
      <c r="F15458"/>
      <c r="G15458"/>
      <c r="H15458"/>
      <c r="I15458"/>
      <c r="J15458"/>
      <c r="U15458" s="43"/>
      <c r="AE15458"/>
    </row>
    <row r="15459" spans="1:31">
      <c r="A15459">
        <v>37110</v>
      </c>
      <c r="B15459" t="s">
        <v>13638</v>
      </c>
      <c r="C15459" t="s">
        <v>33480</v>
      </c>
      <c r="D15459" t="s">
        <v>33476</v>
      </c>
      <c r="E15459"/>
      <c r="F15459"/>
      <c r="G15459"/>
      <c r="H15459"/>
      <c r="I15459"/>
      <c r="J15459"/>
      <c r="U15459" s="43"/>
      <c r="AE15459"/>
    </row>
    <row r="15460" spans="1:31">
      <c r="A15460">
        <v>37530</v>
      </c>
      <c r="B15460" t="s">
        <v>13639</v>
      </c>
      <c r="C15460" t="s">
        <v>33480</v>
      </c>
      <c r="D15460" t="s">
        <v>33476</v>
      </c>
      <c r="E15460"/>
      <c r="F15460"/>
      <c r="G15460"/>
      <c r="H15460"/>
      <c r="I15460"/>
      <c r="J15460"/>
      <c r="U15460" s="43"/>
      <c r="AE15460"/>
    </row>
    <row r="15461" spans="1:31">
      <c r="A15461">
        <v>37370</v>
      </c>
      <c r="B15461" t="s">
        <v>13640</v>
      </c>
      <c r="C15461" t="s">
        <v>33480</v>
      </c>
      <c r="D15461" t="s">
        <v>33476</v>
      </c>
      <c r="E15461"/>
      <c r="F15461"/>
      <c r="G15461"/>
      <c r="H15461"/>
      <c r="I15461"/>
      <c r="J15461"/>
      <c r="U15461" s="43"/>
      <c r="AE15461"/>
    </row>
    <row r="15462" spans="1:31">
      <c r="A15462">
        <v>37130</v>
      </c>
      <c r="B15462" t="s">
        <v>13641</v>
      </c>
      <c r="C15462" t="s">
        <v>33480</v>
      </c>
      <c r="D15462" t="s">
        <v>33476</v>
      </c>
      <c r="E15462"/>
      <c r="F15462"/>
      <c r="G15462"/>
      <c r="H15462"/>
      <c r="I15462"/>
      <c r="J15462"/>
      <c r="U15462" s="43"/>
      <c r="AE15462"/>
    </row>
    <row r="15463" spans="1:31">
      <c r="A15463">
        <v>37130</v>
      </c>
      <c r="B15463" t="s">
        <v>13641</v>
      </c>
      <c r="C15463" t="s">
        <v>33480</v>
      </c>
      <c r="D15463" t="s">
        <v>33476</v>
      </c>
      <c r="E15463"/>
      <c r="F15463"/>
      <c r="G15463"/>
      <c r="H15463"/>
      <c r="I15463"/>
      <c r="J15463"/>
      <c r="U15463" s="43"/>
      <c r="AE15463"/>
    </row>
    <row r="15464" spans="1:31">
      <c r="A15464">
        <v>37140</v>
      </c>
      <c r="B15464" t="s">
        <v>13641</v>
      </c>
      <c r="C15464" t="s">
        <v>33480</v>
      </c>
      <c r="D15464" t="s">
        <v>33476</v>
      </c>
      <c r="E15464"/>
      <c r="F15464"/>
      <c r="G15464"/>
      <c r="H15464"/>
      <c r="I15464"/>
      <c r="J15464"/>
      <c r="U15464" s="43"/>
      <c r="AE15464"/>
    </row>
    <row r="15465" spans="1:31">
      <c r="A15465">
        <v>37700</v>
      </c>
      <c r="B15465" t="s">
        <v>13642</v>
      </c>
      <c r="C15465" t="s">
        <v>33480</v>
      </c>
      <c r="D15465" t="e">
        <v>#N/A</v>
      </c>
      <c r="E15465"/>
      <c r="F15465"/>
      <c r="G15465"/>
      <c r="H15465"/>
      <c r="I15465"/>
      <c r="J15465"/>
      <c r="U15465" s="43"/>
      <c r="AE15465"/>
    </row>
    <row r="15466" spans="1:31">
      <c r="A15466">
        <v>37310</v>
      </c>
      <c r="B15466" t="s">
        <v>13643</v>
      </c>
      <c r="C15466" t="s">
        <v>33480</v>
      </c>
      <c r="D15466" t="s">
        <v>33476</v>
      </c>
      <c r="E15466"/>
      <c r="F15466"/>
      <c r="G15466"/>
      <c r="H15466"/>
      <c r="I15466"/>
      <c r="J15466"/>
      <c r="U15466" s="43"/>
      <c r="AE15466"/>
    </row>
    <row r="15467" spans="1:31">
      <c r="A15467">
        <v>37530</v>
      </c>
      <c r="B15467" t="s">
        <v>13644</v>
      </c>
      <c r="C15467" t="s">
        <v>33480</v>
      </c>
      <c r="D15467" t="s">
        <v>33476</v>
      </c>
      <c r="E15467"/>
      <c r="F15467"/>
      <c r="G15467"/>
      <c r="H15467"/>
      <c r="I15467"/>
      <c r="J15467"/>
      <c r="U15467" s="43"/>
      <c r="AE15467"/>
    </row>
    <row r="15468" spans="1:31">
      <c r="A15468">
        <v>37390</v>
      </c>
      <c r="B15468" t="s">
        <v>13645</v>
      </c>
      <c r="C15468" t="s">
        <v>33480</v>
      </c>
      <c r="D15468" t="s">
        <v>33476</v>
      </c>
      <c r="E15468"/>
      <c r="F15468"/>
      <c r="G15468"/>
      <c r="H15468"/>
      <c r="I15468"/>
      <c r="J15468"/>
      <c r="U15468" s="43"/>
      <c r="AE15468"/>
    </row>
    <row r="15469" spans="1:31">
      <c r="A15469">
        <v>37600</v>
      </c>
      <c r="B15469" t="s">
        <v>13646</v>
      </c>
      <c r="C15469" t="s">
        <v>33480</v>
      </c>
      <c r="D15469" t="s">
        <v>33476</v>
      </c>
      <c r="E15469"/>
      <c r="F15469"/>
      <c r="G15469"/>
      <c r="H15469"/>
      <c r="I15469"/>
      <c r="J15469"/>
      <c r="U15469" s="43"/>
      <c r="AE15469"/>
    </row>
    <row r="15470" spans="1:31">
      <c r="A15470">
        <v>37110</v>
      </c>
      <c r="B15470" t="s">
        <v>13647</v>
      </c>
      <c r="C15470" t="s">
        <v>33480</v>
      </c>
      <c r="D15470" t="s">
        <v>33476</v>
      </c>
      <c r="E15470"/>
      <c r="F15470"/>
      <c r="G15470"/>
      <c r="H15470"/>
      <c r="I15470"/>
      <c r="J15470"/>
      <c r="U15470" s="43"/>
      <c r="AE15470"/>
    </row>
    <row r="15471" spans="1:31">
      <c r="A15471">
        <v>37340</v>
      </c>
      <c r="B15471" t="s">
        <v>13648</v>
      </c>
      <c r="C15471" t="s">
        <v>33480</v>
      </c>
      <c r="D15471" t="s">
        <v>33476</v>
      </c>
      <c r="E15471"/>
      <c r="F15471"/>
      <c r="G15471"/>
      <c r="H15471"/>
      <c r="I15471"/>
      <c r="J15471"/>
      <c r="U15471" s="43"/>
      <c r="AE15471"/>
    </row>
    <row r="15472" spans="1:31">
      <c r="A15472">
        <v>37420</v>
      </c>
      <c r="B15472" t="s">
        <v>13649</v>
      </c>
      <c r="C15472" t="s">
        <v>33480</v>
      </c>
      <c r="D15472" t="s">
        <v>33476</v>
      </c>
      <c r="E15472"/>
      <c r="F15472"/>
      <c r="G15472"/>
      <c r="H15472"/>
      <c r="I15472"/>
      <c r="J15472"/>
      <c r="U15472" s="43"/>
      <c r="AE15472"/>
    </row>
    <row r="15473" spans="1:31">
      <c r="A15473">
        <v>37510</v>
      </c>
      <c r="B15473" t="s">
        <v>13650</v>
      </c>
      <c r="C15473" t="s">
        <v>33480</v>
      </c>
      <c r="D15473" t="e">
        <v>#N/A</v>
      </c>
      <c r="E15473"/>
      <c r="F15473"/>
      <c r="G15473"/>
      <c r="H15473"/>
      <c r="I15473"/>
      <c r="J15473"/>
      <c r="U15473" s="43"/>
      <c r="AE15473"/>
    </row>
    <row r="15474" spans="1:31">
      <c r="A15474">
        <v>37220</v>
      </c>
      <c r="B15474" t="s">
        <v>13651</v>
      </c>
      <c r="C15474" t="s">
        <v>33480</v>
      </c>
      <c r="D15474" t="s">
        <v>33476</v>
      </c>
      <c r="E15474"/>
      <c r="F15474"/>
      <c r="G15474"/>
      <c r="H15474"/>
      <c r="I15474"/>
      <c r="J15474"/>
      <c r="U15474" s="43"/>
      <c r="AE15474"/>
    </row>
    <row r="15475" spans="1:31">
      <c r="A15475">
        <v>37360</v>
      </c>
      <c r="B15475" t="s">
        <v>13652</v>
      </c>
      <c r="C15475" t="s">
        <v>33480</v>
      </c>
      <c r="D15475" t="s">
        <v>33476</v>
      </c>
      <c r="E15475"/>
      <c r="F15475"/>
      <c r="G15475"/>
      <c r="H15475"/>
      <c r="I15475"/>
      <c r="J15475"/>
      <c r="U15475" s="43"/>
      <c r="AE15475"/>
    </row>
    <row r="15476" spans="1:31">
      <c r="A15476">
        <v>37600</v>
      </c>
      <c r="B15476" t="s">
        <v>13653</v>
      </c>
      <c r="C15476" t="s">
        <v>33480</v>
      </c>
      <c r="D15476" t="s">
        <v>33476</v>
      </c>
      <c r="E15476"/>
      <c r="F15476"/>
      <c r="G15476"/>
      <c r="H15476"/>
      <c r="I15476"/>
      <c r="J15476"/>
      <c r="U15476" s="43"/>
      <c r="AE15476"/>
    </row>
    <row r="15477" spans="1:31">
      <c r="A15477">
        <v>37800</v>
      </c>
      <c r="B15477" t="s">
        <v>13654</v>
      </c>
      <c r="C15477" t="s">
        <v>33480</v>
      </c>
      <c r="D15477" t="s">
        <v>33476</v>
      </c>
      <c r="E15477"/>
      <c r="F15477"/>
      <c r="G15477"/>
      <c r="H15477"/>
      <c r="I15477"/>
      <c r="J15477"/>
      <c r="U15477" s="43"/>
      <c r="AE15477"/>
    </row>
    <row r="15478" spans="1:31">
      <c r="A15478">
        <v>37500</v>
      </c>
      <c r="B15478" t="s">
        <v>13655</v>
      </c>
      <c r="C15478" t="s">
        <v>33480</v>
      </c>
      <c r="D15478" t="s">
        <v>33476</v>
      </c>
      <c r="E15478"/>
      <c r="F15478"/>
      <c r="G15478"/>
      <c r="H15478"/>
      <c r="I15478"/>
      <c r="J15478"/>
      <c r="U15478" s="43"/>
      <c r="AE15478"/>
    </row>
    <row r="15479" spans="1:31">
      <c r="A15479">
        <v>37360</v>
      </c>
      <c r="B15479" t="s">
        <v>13656</v>
      </c>
      <c r="C15479" t="s">
        <v>33480</v>
      </c>
      <c r="D15479" t="s">
        <v>33476</v>
      </c>
      <c r="E15479"/>
      <c r="F15479"/>
      <c r="G15479"/>
      <c r="H15479"/>
      <c r="I15479"/>
      <c r="J15479"/>
      <c r="U15479" s="43"/>
      <c r="AE15479"/>
    </row>
    <row r="15480" spans="1:31">
      <c r="A15480">
        <v>37250</v>
      </c>
      <c r="B15480" t="s">
        <v>13657</v>
      </c>
      <c r="C15480" t="s">
        <v>33480</v>
      </c>
      <c r="D15480" t="s">
        <v>33476</v>
      </c>
      <c r="E15480"/>
      <c r="F15480"/>
      <c r="G15480"/>
      <c r="H15480"/>
      <c r="I15480"/>
      <c r="J15480"/>
      <c r="U15480" s="43"/>
      <c r="AE15480"/>
    </row>
    <row r="15481" spans="1:31">
      <c r="A15481">
        <v>37330</v>
      </c>
      <c r="B15481" t="s">
        <v>5608</v>
      </c>
      <c r="C15481" t="s">
        <v>33480</v>
      </c>
      <c r="D15481" t="s">
        <v>33476</v>
      </c>
      <c r="E15481"/>
      <c r="F15481"/>
      <c r="G15481"/>
      <c r="H15481"/>
      <c r="I15481"/>
      <c r="J15481"/>
      <c r="U15481" s="43"/>
      <c r="AE15481"/>
    </row>
    <row r="15482" spans="1:31">
      <c r="A15482">
        <v>37530</v>
      </c>
      <c r="B15482" t="s">
        <v>13658</v>
      </c>
      <c r="C15482" t="s">
        <v>33480</v>
      </c>
      <c r="D15482" t="s">
        <v>33476</v>
      </c>
      <c r="E15482"/>
      <c r="F15482"/>
      <c r="G15482"/>
      <c r="H15482"/>
      <c r="I15482"/>
      <c r="J15482"/>
      <c r="U15482" s="43"/>
      <c r="AE15482"/>
    </row>
    <row r="15483" spans="1:31">
      <c r="A15483">
        <v>37310</v>
      </c>
      <c r="B15483" t="s">
        <v>13659</v>
      </c>
      <c r="C15483" t="s">
        <v>33480</v>
      </c>
      <c r="D15483" t="s">
        <v>33476</v>
      </c>
      <c r="E15483"/>
      <c r="F15483"/>
      <c r="G15483"/>
      <c r="H15483"/>
      <c r="I15483"/>
      <c r="J15483"/>
      <c r="U15483" s="43"/>
      <c r="AE15483"/>
    </row>
    <row r="15484" spans="1:31">
      <c r="A15484">
        <v>37310</v>
      </c>
      <c r="B15484" t="s">
        <v>13660</v>
      </c>
      <c r="C15484" t="s">
        <v>33480</v>
      </c>
      <c r="D15484" t="s">
        <v>33476</v>
      </c>
      <c r="E15484"/>
      <c r="F15484"/>
      <c r="G15484"/>
      <c r="H15484"/>
      <c r="I15484"/>
      <c r="J15484"/>
      <c r="U15484" s="43"/>
      <c r="AE15484"/>
    </row>
    <row r="15485" spans="1:31">
      <c r="A15485">
        <v>37310</v>
      </c>
      <c r="B15485" t="s">
        <v>13660</v>
      </c>
      <c r="C15485" t="s">
        <v>33480</v>
      </c>
      <c r="D15485" t="s">
        <v>33476</v>
      </c>
      <c r="E15485"/>
      <c r="F15485"/>
      <c r="G15485"/>
      <c r="H15485"/>
      <c r="I15485"/>
      <c r="J15485"/>
      <c r="U15485" s="43"/>
      <c r="AE15485"/>
    </row>
    <row r="15486" spans="1:31">
      <c r="A15486">
        <v>37220</v>
      </c>
      <c r="B15486" t="s">
        <v>13661</v>
      </c>
      <c r="C15486" t="s">
        <v>33480</v>
      </c>
      <c r="D15486" t="s">
        <v>33476</v>
      </c>
      <c r="E15486"/>
      <c r="F15486"/>
      <c r="G15486"/>
      <c r="H15486"/>
      <c r="I15486"/>
      <c r="J15486"/>
      <c r="U15486" s="43"/>
      <c r="AE15486"/>
    </row>
    <row r="15487" spans="1:31">
      <c r="A15487">
        <v>37220</v>
      </c>
      <c r="B15487" t="s">
        <v>13662</v>
      </c>
      <c r="C15487" t="s">
        <v>33480</v>
      </c>
      <c r="D15487" t="s">
        <v>33476</v>
      </c>
      <c r="E15487"/>
      <c r="F15487"/>
      <c r="G15487"/>
      <c r="H15487"/>
      <c r="I15487"/>
      <c r="J15487"/>
      <c r="U15487" s="43"/>
      <c r="AE15487"/>
    </row>
    <row r="15488" spans="1:31">
      <c r="A15488">
        <v>37260</v>
      </c>
      <c r="B15488" t="s">
        <v>13663</v>
      </c>
      <c r="C15488" t="s">
        <v>33480</v>
      </c>
      <c r="D15488" t="s">
        <v>33476</v>
      </c>
      <c r="E15488"/>
      <c r="F15488"/>
      <c r="G15488"/>
      <c r="H15488"/>
      <c r="I15488"/>
      <c r="J15488"/>
      <c r="U15488" s="43"/>
      <c r="AE15488"/>
    </row>
    <row r="15489" spans="1:31">
      <c r="A15489">
        <v>37500</v>
      </c>
      <c r="B15489" t="s">
        <v>13398</v>
      </c>
      <c r="C15489" t="s">
        <v>33480</v>
      </c>
      <c r="D15489" t="s">
        <v>33476</v>
      </c>
      <c r="E15489"/>
      <c r="F15489"/>
      <c r="G15489"/>
      <c r="H15489"/>
      <c r="I15489"/>
      <c r="J15489"/>
      <c r="U15489" s="43"/>
      <c r="AE15489"/>
    </row>
    <row r="15490" spans="1:31">
      <c r="A15490">
        <v>37290</v>
      </c>
      <c r="B15490" t="s">
        <v>13664</v>
      </c>
      <c r="C15490" t="s">
        <v>33477</v>
      </c>
      <c r="D15490" t="s">
        <v>33476</v>
      </c>
      <c r="E15490"/>
      <c r="F15490"/>
      <c r="G15490"/>
      <c r="H15490"/>
      <c r="I15490"/>
      <c r="J15490"/>
      <c r="U15490" s="43"/>
      <c r="AE15490"/>
    </row>
    <row r="15491" spans="1:31">
      <c r="A15491">
        <v>37120</v>
      </c>
      <c r="B15491" t="s">
        <v>13665</v>
      </c>
      <c r="C15491" t="s">
        <v>33480</v>
      </c>
      <c r="D15491" t="s">
        <v>33481</v>
      </c>
      <c r="E15491"/>
      <c r="F15491"/>
      <c r="G15491"/>
      <c r="H15491"/>
      <c r="I15491"/>
      <c r="J15491"/>
      <c r="U15491" s="43"/>
      <c r="AE15491"/>
    </row>
    <row r="15492" spans="1:31">
      <c r="A15492">
        <v>37000</v>
      </c>
      <c r="B15492" t="s">
        <v>13666</v>
      </c>
      <c r="C15492" t="s">
        <v>33480</v>
      </c>
      <c r="D15492" t="s">
        <v>33476</v>
      </c>
      <c r="E15492"/>
      <c r="F15492"/>
      <c r="G15492"/>
      <c r="H15492"/>
      <c r="I15492"/>
      <c r="J15492"/>
      <c r="U15492" s="43"/>
      <c r="AE15492"/>
    </row>
    <row r="15493" spans="1:31">
      <c r="A15493">
        <v>37100</v>
      </c>
      <c r="B15493" t="s">
        <v>13666</v>
      </c>
      <c r="C15493" t="s">
        <v>33480</v>
      </c>
      <c r="D15493" t="e">
        <v>#N/A</v>
      </c>
      <c r="E15493"/>
      <c r="F15493"/>
      <c r="G15493"/>
      <c r="H15493"/>
      <c r="I15493"/>
      <c r="J15493"/>
      <c r="U15493" s="43"/>
      <c r="AE15493"/>
    </row>
    <row r="15494" spans="1:31">
      <c r="A15494">
        <v>37200</v>
      </c>
      <c r="B15494" t="s">
        <v>13666</v>
      </c>
      <c r="C15494" t="s">
        <v>33480</v>
      </c>
      <c r="D15494" t="e">
        <v>#N/A</v>
      </c>
      <c r="E15494"/>
      <c r="F15494"/>
      <c r="G15494"/>
      <c r="H15494"/>
      <c r="I15494"/>
      <c r="J15494"/>
      <c r="U15494" s="43"/>
      <c r="AE15494"/>
    </row>
    <row r="15495" spans="1:31">
      <c r="A15495">
        <v>37220</v>
      </c>
      <c r="B15495" t="s">
        <v>13667</v>
      </c>
      <c r="C15495" t="s">
        <v>33480</v>
      </c>
      <c r="D15495" t="s">
        <v>33476</v>
      </c>
      <c r="E15495"/>
      <c r="F15495"/>
      <c r="G15495"/>
      <c r="H15495"/>
      <c r="I15495"/>
      <c r="J15495"/>
      <c r="U15495" s="43"/>
      <c r="AE15495"/>
    </row>
    <row r="15496" spans="1:31">
      <c r="A15496">
        <v>37320</v>
      </c>
      <c r="B15496" t="s">
        <v>13668</v>
      </c>
      <c r="C15496" t="s">
        <v>33480</v>
      </c>
      <c r="D15496" t="s">
        <v>33476</v>
      </c>
      <c r="E15496"/>
      <c r="F15496"/>
      <c r="G15496"/>
      <c r="H15496"/>
      <c r="I15496"/>
      <c r="J15496"/>
      <c r="U15496" s="43"/>
      <c r="AE15496"/>
    </row>
    <row r="15497" spans="1:31">
      <c r="A15497">
        <v>37190</v>
      </c>
      <c r="B15497" t="s">
        <v>13669</v>
      </c>
      <c r="C15497" t="s">
        <v>33480</v>
      </c>
      <c r="D15497" t="s">
        <v>33476</v>
      </c>
      <c r="E15497"/>
      <c r="F15497"/>
      <c r="G15497"/>
      <c r="H15497"/>
      <c r="I15497"/>
      <c r="J15497"/>
      <c r="U15497" s="43"/>
      <c r="AE15497"/>
    </row>
    <row r="15498" spans="1:31">
      <c r="A15498">
        <v>37600</v>
      </c>
      <c r="B15498" t="s">
        <v>8326</v>
      </c>
      <c r="C15498" t="s">
        <v>33480</v>
      </c>
      <c r="D15498" t="s">
        <v>33476</v>
      </c>
      <c r="E15498"/>
      <c r="F15498"/>
      <c r="G15498"/>
      <c r="H15498"/>
      <c r="I15498"/>
      <c r="J15498"/>
      <c r="U15498" s="43"/>
      <c r="AE15498"/>
    </row>
    <row r="15499" spans="1:31">
      <c r="A15499">
        <v>37250</v>
      </c>
      <c r="B15499" t="s">
        <v>13670</v>
      </c>
      <c r="C15499" t="s">
        <v>33480</v>
      </c>
      <c r="D15499" t="s">
        <v>33476</v>
      </c>
      <c r="E15499"/>
      <c r="F15499"/>
      <c r="G15499"/>
      <c r="H15499"/>
      <c r="I15499"/>
      <c r="J15499"/>
      <c r="U15499" s="43"/>
      <c r="AE15499"/>
    </row>
    <row r="15500" spans="1:31">
      <c r="A15500">
        <v>37270</v>
      </c>
      <c r="B15500" t="s">
        <v>13671</v>
      </c>
      <c r="C15500" t="s">
        <v>33480</v>
      </c>
      <c r="D15500" t="s">
        <v>33476</v>
      </c>
      <c r="E15500"/>
      <c r="F15500"/>
      <c r="G15500"/>
      <c r="H15500"/>
      <c r="I15500"/>
      <c r="J15500"/>
      <c r="U15500" s="43"/>
      <c r="AE15500"/>
    </row>
    <row r="15501" spans="1:31">
      <c r="A15501">
        <v>37120</v>
      </c>
      <c r="B15501" t="s">
        <v>13672</v>
      </c>
      <c r="C15501" t="s">
        <v>33480</v>
      </c>
      <c r="D15501" t="s">
        <v>33481</v>
      </c>
      <c r="E15501"/>
      <c r="F15501"/>
      <c r="G15501"/>
      <c r="H15501"/>
      <c r="I15501"/>
      <c r="J15501"/>
      <c r="U15501" s="43"/>
      <c r="AE15501"/>
    </row>
    <row r="15502" spans="1:31">
      <c r="A15502">
        <v>37600</v>
      </c>
      <c r="B15502" t="s">
        <v>13673</v>
      </c>
      <c r="C15502" t="s">
        <v>33480</v>
      </c>
      <c r="D15502" t="s">
        <v>33476</v>
      </c>
      <c r="E15502"/>
      <c r="F15502"/>
      <c r="G15502"/>
      <c r="H15502"/>
      <c r="I15502"/>
      <c r="J15502"/>
      <c r="U15502" s="43"/>
      <c r="AE15502"/>
    </row>
    <row r="15503" spans="1:31">
      <c r="A15503">
        <v>37210</v>
      </c>
      <c r="B15503" t="s">
        <v>13674</v>
      </c>
      <c r="C15503" t="s">
        <v>33480</v>
      </c>
      <c r="D15503" t="s">
        <v>33476</v>
      </c>
      <c r="E15503"/>
      <c r="F15503"/>
      <c r="G15503"/>
      <c r="H15503"/>
      <c r="I15503"/>
      <c r="J15503"/>
      <c r="U15503" s="43"/>
      <c r="AE15503"/>
    </row>
    <row r="15504" spans="1:31">
      <c r="A15504">
        <v>37190</v>
      </c>
      <c r="B15504" t="s">
        <v>13675</v>
      </c>
      <c r="C15504" t="s">
        <v>33480</v>
      </c>
      <c r="D15504" t="s">
        <v>33476</v>
      </c>
      <c r="E15504"/>
      <c r="F15504"/>
      <c r="G15504"/>
      <c r="H15504"/>
      <c r="I15504"/>
      <c r="J15504"/>
      <c r="U15504" s="43"/>
      <c r="AE15504"/>
    </row>
    <row r="15505" spans="1:31">
      <c r="A15505">
        <v>37510</v>
      </c>
      <c r="B15505" t="s">
        <v>13676</v>
      </c>
      <c r="C15505" t="s">
        <v>33480</v>
      </c>
      <c r="D15505" t="e">
        <v>#N/A</v>
      </c>
      <c r="E15505"/>
      <c r="F15505"/>
      <c r="G15505"/>
      <c r="H15505"/>
      <c r="I15505"/>
      <c r="J15505"/>
      <c r="U15505" s="43"/>
      <c r="AE15505"/>
    </row>
    <row r="15506" spans="1:31">
      <c r="A15506">
        <v>37700</v>
      </c>
      <c r="B15506" t="s">
        <v>13677</v>
      </c>
      <c r="C15506" t="s">
        <v>33480</v>
      </c>
      <c r="D15506" t="e">
        <v>#N/A</v>
      </c>
      <c r="E15506"/>
      <c r="F15506"/>
      <c r="G15506"/>
      <c r="H15506"/>
      <c r="I15506"/>
      <c r="J15506"/>
      <c r="U15506" s="43"/>
      <c r="AE15506"/>
    </row>
    <row r="15507" spans="1:31">
      <c r="A15507">
        <v>37370</v>
      </c>
      <c r="B15507" t="s">
        <v>13678</v>
      </c>
      <c r="C15507" t="s">
        <v>33480</v>
      </c>
      <c r="D15507" t="s">
        <v>33476</v>
      </c>
      <c r="E15507"/>
      <c r="F15507"/>
      <c r="G15507"/>
      <c r="H15507"/>
      <c r="I15507"/>
      <c r="J15507"/>
      <c r="U15507" s="43"/>
      <c r="AE15507"/>
    </row>
    <row r="15508" spans="1:31">
      <c r="A15508">
        <v>37460</v>
      </c>
      <c r="B15508" t="s">
        <v>13679</v>
      </c>
      <c r="C15508" t="s">
        <v>33480</v>
      </c>
      <c r="D15508" t="s">
        <v>33476</v>
      </c>
      <c r="E15508"/>
      <c r="F15508"/>
      <c r="G15508"/>
      <c r="H15508"/>
      <c r="I15508"/>
      <c r="J15508"/>
      <c r="U15508" s="43"/>
      <c r="AE15508"/>
    </row>
    <row r="15509" spans="1:31">
      <c r="A15509">
        <v>37110</v>
      </c>
      <c r="B15509" t="s">
        <v>13680</v>
      </c>
      <c r="C15509" t="s">
        <v>33480</v>
      </c>
      <c r="D15509" t="s">
        <v>33476</v>
      </c>
      <c r="E15509"/>
      <c r="F15509"/>
      <c r="G15509"/>
      <c r="H15509"/>
      <c r="I15509"/>
      <c r="J15509"/>
      <c r="U15509" s="43"/>
      <c r="AE15509"/>
    </row>
    <row r="15510" spans="1:31">
      <c r="A15510">
        <v>37460</v>
      </c>
      <c r="B15510" t="s">
        <v>13681</v>
      </c>
      <c r="C15510" t="s">
        <v>33480</v>
      </c>
      <c r="D15510" t="s">
        <v>33476</v>
      </c>
      <c r="E15510"/>
      <c r="F15510"/>
      <c r="G15510"/>
      <c r="H15510"/>
      <c r="I15510"/>
      <c r="J15510"/>
      <c r="U15510" s="43"/>
      <c r="AE15510"/>
    </row>
    <row r="15511" spans="1:31">
      <c r="A15511">
        <v>37260</v>
      </c>
      <c r="B15511" t="s">
        <v>13682</v>
      </c>
      <c r="C15511" t="s">
        <v>33480</v>
      </c>
      <c r="D15511" t="s">
        <v>33476</v>
      </c>
      <c r="E15511"/>
      <c r="F15511"/>
      <c r="G15511"/>
      <c r="H15511"/>
      <c r="I15511"/>
      <c r="J15511"/>
      <c r="U15511" s="43"/>
      <c r="AE15511"/>
    </row>
    <row r="15512" spans="1:31">
      <c r="A15512">
        <v>37330</v>
      </c>
      <c r="B15512" t="s">
        <v>13683</v>
      </c>
      <c r="C15512" t="s">
        <v>33480</v>
      </c>
      <c r="D15512" t="s">
        <v>33476</v>
      </c>
      <c r="E15512"/>
      <c r="F15512"/>
      <c r="G15512"/>
      <c r="H15512"/>
      <c r="I15512"/>
      <c r="J15512"/>
      <c r="U15512" s="43"/>
      <c r="AE15512"/>
    </row>
    <row r="15513" spans="1:31">
      <c r="A15513">
        <v>37240</v>
      </c>
      <c r="B15513" t="s">
        <v>13684</v>
      </c>
      <c r="C15513" t="s">
        <v>33480</v>
      </c>
      <c r="D15513" t="s">
        <v>33476</v>
      </c>
      <c r="E15513"/>
      <c r="F15513"/>
      <c r="G15513"/>
      <c r="H15513"/>
      <c r="I15513"/>
      <c r="J15513"/>
      <c r="U15513" s="43"/>
      <c r="AE15513"/>
    </row>
    <row r="15514" spans="1:31">
      <c r="A15514">
        <v>37210</v>
      </c>
      <c r="B15514" t="s">
        <v>13685</v>
      </c>
      <c r="C15514" t="s">
        <v>33480</v>
      </c>
      <c r="D15514" t="s">
        <v>33476</v>
      </c>
      <c r="E15514"/>
      <c r="F15514"/>
      <c r="G15514"/>
      <c r="H15514"/>
      <c r="I15514"/>
      <c r="J15514"/>
      <c r="U15514" s="43"/>
      <c r="AE15514"/>
    </row>
    <row r="15515" spans="1:31">
      <c r="A15515">
        <v>37290</v>
      </c>
      <c r="B15515" t="s">
        <v>13686</v>
      </c>
      <c r="C15515" t="s">
        <v>33477</v>
      </c>
      <c r="D15515" t="s">
        <v>33476</v>
      </c>
      <c r="E15515"/>
      <c r="F15515"/>
      <c r="G15515"/>
      <c r="H15515"/>
      <c r="I15515"/>
      <c r="J15515"/>
      <c r="U15515" s="43"/>
      <c r="AE15515"/>
    </row>
    <row r="15516" spans="1:31">
      <c r="A15516">
        <v>38490</v>
      </c>
      <c r="B15516" t="s">
        <v>13687</v>
      </c>
      <c r="C15516" t="s">
        <v>33477</v>
      </c>
      <c r="D15516" t="s">
        <v>33476</v>
      </c>
      <c r="E15516"/>
      <c r="F15516"/>
      <c r="G15516"/>
      <c r="H15516"/>
      <c r="I15516"/>
      <c r="J15516"/>
      <c r="U15516" s="43"/>
      <c r="AE15516"/>
    </row>
    <row r="15517" spans="1:31">
      <c r="A15517">
        <v>38490</v>
      </c>
      <c r="B15517" t="s">
        <v>13687</v>
      </c>
      <c r="C15517" t="s">
        <v>33477</v>
      </c>
      <c r="D15517" t="s">
        <v>33476</v>
      </c>
      <c r="E15517"/>
      <c r="F15517"/>
      <c r="G15517"/>
      <c r="H15517"/>
      <c r="I15517"/>
      <c r="J15517"/>
      <c r="U15517" s="43"/>
      <c r="AE15517"/>
    </row>
    <row r="15518" spans="1:31">
      <c r="A15518">
        <v>38490</v>
      </c>
      <c r="B15518" t="s">
        <v>13687</v>
      </c>
      <c r="C15518" t="s">
        <v>33477</v>
      </c>
      <c r="D15518" t="s">
        <v>33476</v>
      </c>
      <c r="E15518"/>
      <c r="F15518"/>
      <c r="G15518"/>
      <c r="H15518"/>
      <c r="I15518"/>
      <c r="J15518"/>
      <c r="U15518" s="43"/>
      <c r="AE15518"/>
    </row>
    <row r="15519" spans="1:31">
      <c r="A15519">
        <v>38190</v>
      </c>
      <c r="B15519" t="s">
        <v>13688</v>
      </c>
      <c r="C15519" t="s">
        <v>33478</v>
      </c>
      <c r="D15519" t="s">
        <v>33482</v>
      </c>
      <c r="E15519"/>
      <c r="F15519"/>
      <c r="G15519"/>
      <c r="H15519"/>
      <c r="I15519"/>
      <c r="J15519"/>
      <c r="U15519" s="43"/>
      <c r="AE15519"/>
    </row>
    <row r="15520" spans="1:31">
      <c r="A15520">
        <v>38190</v>
      </c>
      <c r="B15520" t="s">
        <v>13688</v>
      </c>
      <c r="C15520" t="s">
        <v>33478</v>
      </c>
      <c r="D15520" t="s">
        <v>33482</v>
      </c>
      <c r="E15520"/>
      <c r="F15520"/>
      <c r="G15520"/>
      <c r="H15520"/>
      <c r="I15520"/>
      <c r="J15520"/>
      <c r="U15520" s="43"/>
      <c r="AE15520"/>
    </row>
    <row r="15521" spans="1:31">
      <c r="A15521">
        <v>38150</v>
      </c>
      <c r="B15521" t="s">
        <v>13689</v>
      </c>
      <c r="C15521" t="s">
        <v>33477</v>
      </c>
      <c r="D15521" t="s">
        <v>33476</v>
      </c>
      <c r="E15521"/>
      <c r="F15521"/>
      <c r="G15521"/>
      <c r="H15521"/>
      <c r="I15521"/>
      <c r="J15521"/>
      <c r="U15521" s="43"/>
      <c r="AE15521"/>
    </row>
    <row r="15522" spans="1:31">
      <c r="A15522">
        <v>38470</v>
      </c>
      <c r="B15522" t="s">
        <v>13690</v>
      </c>
      <c r="C15522" t="s">
        <v>33477</v>
      </c>
      <c r="D15522" t="s">
        <v>33476</v>
      </c>
      <c r="E15522"/>
      <c r="F15522"/>
      <c r="G15522"/>
      <c r="H15522"/>
      <c r="I15522"/>
      <c r="J15522"/>
      <c r="U15522" s="43"/>
      <c r="AE15522"/>
    </row>
    <row r="15523" spans="1:31">
      <c r="A15523">
        <v>38114</v>
      </c>
      <c r="B15523" t="s">
        <v>13691</v>
      </c>
      <c r="C15523" t="s">
        <v>33478</v>
      </c>
      <c r="D15523" t="s">
        <v>33476</v>
      </c>
      <c r="E15523"/>
      <c r="F15523"/>
      <c r="G15523"/>
      <c r="H15523"/>
      <c r="I15523"/>
      <c r="J15523"/>
      <c r="U15523" s="43"/>
      <c r="AE15523"/>
    </row>
    <row r="15524" spans="1:31">
      <c r="A15524">
        <v>38580</v>
      </c>
      <c r="B15524" t="s">
        <v>13692</v>
      </c>
      <c r="C15524" t="s">
        <v>33478</v>
      </c>
      <c r="D15524" t="s">
        <v>33476</v>
      </c>
      <c r="E15524"/>
      <c r="F15524"/>
      <c r="G15524"/>
      <c r="H15524"/>
      <c r="I15524"/>
      <c r="J15524"/>
      <c r="U15524" s="43"/>
      <c r="AE15524"/>
    </row>
    <row r="15525" spans="1:31">
      <c r="A15525">
        <v>38970</v>
      </c>
      <c r="B15525" t="s">
        <v>13693</v>
      </c>
      <c r="C15525" t="s">
        <v>33478</v>
      </c>
      <c r="D15525" t="s">
        <v>33476</v>
      </c>
      <c r="E15525"/>
      <c r="F15525"/>
      <c r="G15525"/>
      <c r="H15525"/>
      <c r="I15525"/>
      <c r="J15525"/>
      <c r="U15525" s="43"/>
      <c r="AE15525"/>
    </row>
    <row r="15526" spans="1:31">
      <c r="A15526">
        <v>38150</v>
      </c>
      <c r="B15526" t="s">
        <v>13694</v>
      </c>
      <c r="C15526" t="s">
        <v>33477</v>
      </c>
      <c r="D15526" t="s">
        <v>33476</v>
      </c>
      <c r="E15526"/>
      <c r="F15526"/>
      <c r="G15526"/>
      <c r="H15526"/>
      <c r="I15526"/>
      <c r="J15526"/>
      <c r="U15526" s="43"/>
      <c r="AE15526"/>
    </row>
    <row r="15527" spans="1:31">
      <c r="A15527">
        <v>38460</v>
      </c>
      <c r="B15527" t="s">
        <v>13695</v>
      </c>
      <c r="C15527" t="s">
        <v>33477</v>
      </c>
      <c r="D15527" t="s">
        <v>33476</v>
      </c>
      <c r="E15527"/>
      <c r="F15527"/>
      <c r="G15527"/>
      <c r="H15527"/>
      <c r="I15527"/>
      <c r="J15527"/>
      <c r="U15527" s="43"/>
      <c r="AE15527"/>
    </row>
    <row r="15528" spans="1:31">
      <c r="A15528">
        <v>38280</v>
      </c>
      <c r="B15528" t="s">
        <v>13696</v>
      </c>
      <c r="C15528" t="s">
        <v>33477</v>
      </c>
      <c r="D15528" t="s">
        <v>33476</v>
      </c>
      <c r="E15528"/>
      <c r="F15528"/>
      <c r="G15528"/>
      <c r="H15528"/>
      <c r="I15528"/>
      <c r="J15528"/>
      <c r="U15528" s="43"/>
      <c r="AE15528"/>
    </row>
    <row r="15529" spans="1:31">
      <c r="A15529">
        <v>38490</v>
      </c>
      <c r="B15529" t="s">
        <v>13697</v>
      </c>
      <c r="C15529" t="s">
        <v>33477</v>
      </c>
      <c r="D15529" t="s">
        <v>33476</v>
      </c>
      <c r="E15529"/>
      <c r="F15529"/>
      <c r="G15529"/>
      <c r="H15529"/>
      <c r="I15529"/>
      <c r="J15529"/>
      <c r="U15529" s="43"/>
      <c r="AE15529"/>
    </row>
    <row r="15530" spans="1:31">
      <c r="A15530">
        <v>38140</v>
      </c>
      <c r="B15530" t="s">
        <v>13698</v>
      </c>
      <c r="C15530" t="s">
        <v>33477</v>
      </c>
      <c r="D15530" t="s">
        <v>33476</v>
      </c>
      <c r="E15530"/>
      <c r="F15530"/>
      <c r="G15530"/>
      <c r="H15530"/>
      <c r="I15530"/>
      <c r="J15530"/>
      <c r="U15530" s="43"/>
      <c r="AE15530"/>
    </row>
    <row r="15531" spans="1:31">
      <c r="A15531">
        <v>38140</v>
      </c>
      <c r="B15531" t="s">
        <v>13698</v>
      </c>
      <c r="C15531" t="s">
        <v>33477</v>
      </c>
      <c r="D15531" t="s">
        <v>33476</v>
      </c>
      <c r="E15531"/>
      <c r="F15531"/>
      <c r="G15531"/>
      <c r="H15531"/>
      <c r="I15531"/>
      <c r="J15531"/>
      <c r="U15531" s="43"/>
      <c r="AE15531"/>
    </row>
    <row r="15532" spans="1:31">
      <c r="A15532">
        <v>38440</v>
      </c>
      <c r="B15532" t="s">
        <v>13699</v>
      </c>
      <c r="C15532" t="s">
        <v>33477</v>
      </c>
      <c r="D15532" t="s">
        <v>33476</v>
      </c>
      <c r="E15532"/>
      <c r="F15532"/>
      <c r="G15532"/>
      <c r="H15532"/>
      <c r="I15532"/>
      <c r="J15532"/>
      <c r="U15532" s="43"/>
      <c r="AE15532"/>
    </row>
    <row r="15533" spans="1:31">
      <c r="A15533">
        <v>38150</v>
      </c>
      <c r="B15533" t="s">
        <v>13700</v>
      </c>
      <c r="C15533" t="s">
        <v>33477</v>
      </c>
      <c r="D15533" t="s">
        <v>33476</v>
      </c>
      <c r="E15533"/>
      <c r="F15533"/>
      <c r="G15533"/>
      <c r="H15533"/>
      <c r="I15533"/>
      <c r="J15533"/>
      <c r="U15533" s="43"/>
      <c r="AE15533"/>
    </row>
    <row r="15534" spans="1:31">
      <c r="A15534">
        <v>38680</v>
      </c>
      <c r="B15534" t="s">
        <v>13701</v>
      </c>
      <c r="C15534" t="s">
        <v>33478</v>
      </c>
      <c r="D15534" t="s">
        <v>33476</v>
      </c>
      <c r="E15534"/>
      <c r="F15534"/>
      <c r="G15534"/>
      <c r="H15534"/>
      <c r="I15534"/>
      <c r="J15534"/>
      <c r="U15534" s="43"/>
      <c r="AE15534"/>
    </row>
    <row r="15535" spans="1:31">
      <c r="A15535">
        <v>38550</v>
      </c>
      <c r="B15535" t="s">
        <v>13702</v>
      </c>
      <c r="C15535" t="s">
        <v>33477</v>
      </c>
      <c r="D15535" t="s">
        <v>33476</v>
      </c>
      <c r="E15535"/>
      <c r="F15535"/>
      <c r="G15535"/>
      <c r="H15535"/>
      <c r="I15535"/>
      <c r="J15535"/>
      <c r="U15535" s="43"/>
      <c r="AE15535"/>
    </row>
    <row r="15536" spans="1:31">
      <c r="A15536">
        <v>38142</v>
      </c>
      <c r="B15536" t="s">
        <v>13703</v>
      </c>
      <c r="C15536" t="s">
        <v>33478</v>
      </c>
      <c r="D15536" t="s">
        <v>33476</v>
      </c>
      <c r="E15536"/>
      <c r="F15536"/>
      <c r="G15536"/>
      <c r="H15536"/>
      <c r="I15536"/>
      <c r="J15536"/>
      <c r="U15536" s="43"/>
      <c r="AE15536"/>
    </row>
    <row r="15537" spans="1:31">
      <c r="A15537">
        <v>38630</v>
      </c>
      <c r="B15537" t="s">
        <v>13704</v>
      </c>
      <c r="C15537" t="s">
        <v>33477</v>
      </c>
      <c r="D15537" t="s">
        <v>33476</v>
      </c>
      <c r="E15537"/>
      <c r="F15537"/>
      <c r="G15537"/>
      <c r="H15537"/>
      <c r="I15537"/>
      <c r="J15537"/>
      <c r="U15537" s="43"/>
      <c r="AE15537"/>
    </row>
    <row r="15538" spans="1:31">
      <c r="A15538">
        <v>38630</v>
      </c>
      <c r="B15538" t="s">
        <v>13704</v>
      </c>
      <c r="C15538" t="s">
        <v>33477</v>
      </c>
      <c r="D15538" t="s">
        <v>33476</v>
      </c>
      <c r="E15538"/>
      <c r="F15538"/>
      <c r="G15538"/>
      <c r="H15538"/>
      <c r="I15538"/>
      <c r="J15538"/>
      <c r="U15538" s="43"/>
      <c r="AE15538"/>
    </row>
    <row r="15539" spans="1:31">
      <c r="A15539">
        <v>38630</v>
      </c>
      <c r="B15539" t="s">
        <v>13704</v>
      </c>
      <c r="C15539" t="s">
        <v>33477</v>
      </c>
      <c r="D15539" t="s">
        <v>33476</v>
      </c>
      <c r="E15539"/>
      <c r="F15539"/>
      <c r="G15539"/>
      <c r="H15539"/>
      <c r="I15539"/>
      <c r="J15539"/>
      <c r="U15539" s="43"/>
      <c r="AE15539"/>
    </row>
    <row r="15540" spans="1:31">
      <c r="A15540">
        <v>38650</v>
      </c>
      <c r="B15540" t="s">
        <v>13705</v>
      </c>
      <c r="C15540" t="s">
        <v>33478</v>
      </c>
      <c r="D15540" t="s">
        <v>33476</v>
      </c>
      <c r="E15540"/>
      <c r="F15540"/>
      <c r="G15540"/>
      <c r="H15540"/>
      <c r="I15540"/>
      <c r="J15540"/>
      <c r="U15540" s="43"/>
      <c r="AE15540"/>
    </row>
    <row r="15541" spans="1:31">
      <c r="A15541">
        <v>38390</v>
      </c>
      <c r="B15541" t="s">
        <v>13706</v>
      </c>
      <c r="C15541" t="s">
        <v>33477</v>
      </c>
      <c r="D15541" t="s">
        <v>33476</v>
      </c>
      <c r="E15541"/>
      <c r="F15541"/>
      <c r="G15541"/>
      <c r="H15541"/>
      <c r="I15541"/>
      <c r="J15541"/>
      <c r="U15541" s="43"/>
      <c r="AE15541"/>
    </row>
    <row r="15542" spans="1:31">
      <c r="A15542">
        <v>38530</v>
      </c>
      <c r="B15542" t="s">
        <v>13707</v>
      </c>
      <c r="C15542" t="s">
        <v>33478</v>
      </c>
      <c r="D15542" t="s">
        <v>33476</v>
      </c>
      <c r="E15542"/>
      <c r="F15542"/>
      <c r="G15542"/>
      <c r="H15542"/>
      <c r="I15542"/>
      <c r="J15542"/>
      <c r="U15542" s="43"/>
      <c r="AE15542"/>
    </row>
    <row r="15543" spans="1:31">
      <c r="A15543">
        <v>38110</v>
      </c>
      <c r="B15543" t="s">
        <v>13708</v>
      </c>
      <c r="C15543" t="s">
        <v>33477</v>
      </c>
      <c r="D15543" t="s">
        <v>33476</v>
      </c>
      <c r="E15543"/>
      <c r="F15543"/>
      <c r="G15543"/>
      <c r="H15543"/>
      <c r="I15543"/>
      <c r="J15543"/>
      <c r="U15543" s="43"/>
      <c r="AE15543"/>
    </row>
    <row r="15544" spans="1:31">
      <c r="A15544">
        <v>38140</v>
      </c>
      <c r="B15544" t="s">
        <v>13709</v>
      </c>
      <c r="C15544" t="s">
        <v>33477</v>
      </c>
      <c r="D15544" t="s">
        <v>33476</v>
      </c>
      <c r="E15544"/>
      <c r="F15544"/>
      <c r="G15544"/>
      <c r="H15544"/>
      <c r="I15544"/>
      <c r="J15544"/>
      <c r="U15544" s="43"/>
      <c r="AE15544"/>
    </row>
    <row r="15545" spans="1:31">
      <c r="A15545">
        <v>38970</v>
      </c>
      <c r="B15545" t="s">
        <v>13710</v>
      </c>
      <c r="C15545" t="s">
        <v>33478</v>
      </c>
      <c r="D15545" t="s">
        <v>33476</v>
      </c>
      <c r="E15545"/>
      <c r="F15545"/>
      <c r="G15545"/>
      <c r="H15545"/>
      <c r="I15545"/>
      <c r="J15545"/>
      <c r="U15545" s="43"/>
      <c r="AE15545"/>
    </row>
    <row r="15546" spans="1:31">
      <c r="A15546">
        <v>38270</v>
      </c>
      <c r="B15546" t="s">
        <v>11168</v>
      </c>
      <c r="C15546" t="s">
        <v>33477</v>
      </c>
      <c r="D15546" t="s">
        <v>33476</v>
      </c>
      <c r="E15546"/>
      <c r="F15546"/>
      <c r="G15546"/>
      <c r="H15546"/>
      <c r="I15546"/>
      <c r="J15546"/>
      <c r="U15546" s="43"/>
      <c r="AE15546"/>
    </row>
    <row r="15547" spans="1:31">
      <c r="A15547">
        <v>38470</v>
      </c>
      <c r="B15547" t="s">
        <v>2260</v>
      </c>
      <c r="C15547" t="s">
        <v>33477</v>
      </c>
      <c r="D15547" t="s">
        <v>33476</v>
      </c>
      <c r="E15547"/>
      <c r="F15547"/>
      <c r="G15547"/>
      <c r="H15547"/>
      <c r="I15547"/>
      <c r="J15547"/>
      <c r="U15547" s="43"/>
      <c r="AE15547"/>
    </row>
    <row r="15548" spans="1:31">
      <c r="A15548">
        <v>38270</v>
      </c>
      <c r="B15548" t="s">
        <v>13711</v>
      </c>
      <c r="C15548" t="s">
        <v>33477</v>
      </c>
      <c r="D15548" t="s">
        <v>33476</v>
      </c>
      <c r="E15548"/>
      <c r="F15548"/>
      <c r="G15548"/>
      <c r="H15548"/>
      <c r="I15548"/>
      <c r="J15548"/>
      <c r="U15548" s="43"/>
      <c r="AE15548"/>
    </row>
    <row r="15549" spans="1:31">
      <c r="A15549">
        <v>38440</v>
      </c>
      <c r="B15549" t="s">
        <v>13712</v>
      </c>
      <c r="C15549" t="s">
        <v>33477</v>
      </c>
      <c r="D15549" t="s">
        <v>33476</v>
      </c>
      <c r="E15549"/>
      <c r="F15549"/>
      <c r="G15549"/>
      <c r="H15549"/>
      <c r="I15549"/>
      <c r="J15549"/>
      <c r="U15549" s="43"/>
      <c r="AE15549"/>
    </row>
    <row r="15550" spans="1:31">
      <c r="A15550">
        <v>38160</v>
      </c>
      <c r="B15550" t="s">
        <v>13713</v>
      </c>
      <c r="C15550" t="s">
        <v>33477</v>
      </c>
      <c r="D15550" t="s">
        <v>33476</v>
      </c>
      <c r="E15550"/>
      <c r="F15550"/>
      <c r="G15550"/>
      <c r="H15550"/>
      <c r="I15550"/>
      <c r="J15550"/>
      <c r="U15550" s="43"/>
      <c r="AE15550"/>
    </row>
    <row r="15551" spans="1:31">
      <c r="A15551">
        <v>38270</v>
      </c>
      <c r="B15551" t="s">
        <v>13714</v>
      </c>
      <c r="C15551" t="s">
        <v>33477</v>
      </c>
      <c r="D15551" t="s">
        <v>33476</v>
      </c>
      <c r="E15551"/>
      <c r="F15551"/>
      <c r="G15551"/>
      <c r="H15551"/>
      <c r="I15551"/>
      <c r="J15551"/>
      <c r="U15551" s="43"/>
      <c r="AE15551"/>
    </row>
    <row r="15552" spans="1:31">
      <c r="A15552">
        <v>38690</v>
      </c>
      <c r="B15552" t="s">
        <v>8387</v>
      </c>
      <c r="C15552" t="s">
        <v>33477</v>
      </c>
      <c r="D15552" t="s">
        <v>33476</v>
      </c>
      <c r="E15552"/>
      <c r="F15552"/>
      <c r="G15552"/>
      <c r="H15552"/>
      <c r="I15552"/>
      <c r="J15552"/>
      <c r="U15552" s="43"/>
      <c r="AE15552"/>
    </row>
    <row r="15553" spans="1:31">
      <c r="A15553">
        <v>38190</v>
      </c>
      <c r="B15553" t="s">
        <v>13715</v>
      </c>
      <c r="C15553" t="s">
        <v>33478</v>
      </c>
      <c r="D15553" t="s">
        <v>33482</v>
      </c>
      <c r="E15553"/>
      <c r="F15553"/>
      <c r="G15553"/>
      <c r="H15553"/>
      <c r="I15553"/>
      <c r="J15553"/>
      <c r="U15553" s="43"/>
      <c r="AE15553"/>
    </row>
    <row r="15554" spans="1:31">
      <c r="A15554">
        <v>38142</v>
      </c>
      <c r="B15554" t="s">
        <v>5305</v>
      </c>
      <c r="C15554" t="s">
        <v>33478</v>
      </c>
      <c r="D15554" t="s">
        <v>33476</v>
      </c>
      <c r="E15554"/>
      <c r="F15554"/>
      <c r="G15554"/>
      <c r="H15554"/>
      <c r="I15554"/>
      <c r="J15554"/>
      <c r="U15554" s="43"/>
      <c r="AE15554"/>
    </row>
    <row r="15555" spans="1:31">
      <c r="A15555">
        <v>38160</v>
      </c>
      <c r="B15555" t="s">
        <v>13716</v>
      </c>
      <c r="C15555" t="s">
        <v>33477</v>
      </c>
      <c r="D15555" t="s">
        <v>33476</v>
      </c>
      <c r="E15555"/>
      <c r="F15555"/>
      <c r="G15555"/>
      <c r="H15555"/>
      <c r="I15555"/>
      <c r="J15555"/>
      <c r="U15555" s="43"/>
      <c r="AE15555"/>
    </row>
    <row r="15556" spans="1:31">
      <c r="A15556">
        <v>38690</v>
      </c>
      <c r="B15556" t="s">
        <v>13717</v>
      </c>
      <c r="C15556" t="s">
        <v>33477</v>
      </c>
      <c r="D15556" t="s">
        <v>33476</v>
      </c>
      <c r="E15556"/>
      <c r="F15556"/>
      <c r="G15556"/>
      <c r="H15556"/>
      <c r="I15556"/>
      <c r="J15556"/>
      <c r="U15556" s="43"/>
      <c r="AE15556"/>
    </row>
    <row r="15557" spans="1:31">
      <c r="A15557">
        <v>38850</v>
      </c>
      <c r="B15557" t="s">
        <v>13718</v>
      </c>
      <c r="C15557" t="s">
        <v>33477</v>
      </c>
      <c r="D15557" t="e">
        <v>#N/A</v>
      </c>
      <c r="E15557"/>
      <c r="F15557"/>
      <c r="G15557"/>
      <c r="H15557"/>
      <c r="I15557"/>
      <c r="J15557"/>
      <c r="U15557" s="43"/>
      <c r="AE15557"/>
    </row>
    <row r="15558" spans="1:31">
      <c r="A15558">
        <v>38690</v>
      </c>
      <c r="B15558" t="s">
        <v>13719</v>
      </c>
      <c r="C15558" t="s">
        <v>33477</v>
      </c>
      <c r="D15558" t="s">
        <v>33476</v>
      </c>
      <c r="E15558"/>
      <c r="F15558"/>
      <c r="G15558"/>
      <c r="H15558"/>
      <c r="I15558"/>
      <c r="J15558"/>
      <c r="U15558" s="43"/>
      <c r="AE15558"/>
    </row>
    <row r="15559" spans="1:31">
      <c r="A15559">
        <v>38330</v>
      </c>
      <c r="B15559" t="s">
        <v>13720</v>
      </c>
      <c r="C15559" t="s">
        <v>33477</v>
      </c>
      <c r="D15559" t="e">
        <v>#N/A</v>
      </c>
      <c r="E15559"/>
      <c r="F15559"/>
      <c r="G15559"/>
      <c r="H15559"/>
      <c r="I15559"/>
      <c r="J15559"/>
      <c r="U15559" s="43"/>
      <c r="AE15559"/>
    </row>
    <row r="15560" spans="1:31">
      <c r="A15560">
        <v>38690</v>
      </c>
      <c r="B15560" t="s">
        <v>13721</v>
      </c>
      <c r="C15560" t="s">
        <v>33477</v>
      </c>
      <c r="D15560" t="s">
        <v>33476</v>
      </c>
      <c r="E15560"/>
      <c r="F15560"/>
      <c r="G15560"/>
      <c r="H15560"/>
      <c r="I15560"/>
      <c r="J15560"/>
      <c r="U15560" s="43"/>
      <c r="AE15560"/>
    </row>
    <row r="15561" spans="1:31">
      <c r="A15561">
        <v>38730</v>
      </c>
      <c r="B15561" t="s">
        <v>13722</v>
      </c>
      <c r="C15561" t="s">
        <v>33477</v>
      </c>
      <c r="D15561" t="s">
        <v>33476</v>
      </c>
      <c r="E15561"/>
      <c r="F15561"/>
      <c r="G15561"/>
      <c r="H15561"/>
      <c r="I15561"/>
      <c r="J15561"/>
      <c r="U15561" s="43"/>
      <c r="AE15561"/>
    </row>
    <row r="15562" spans="1:31">
      <c r="A15562">
        <v>38090</v>
      </c>
      <c r="B15562" t="s">
        <v>13723</v>
      </c>
      <c r="C15562" t="s">
        <v>33477</v>
      </c>
      <c r="D15562" t="e">
        <v>#N/A</v>
      </c>
      <c r="E15562"/>
      <c r="F15562"/>
      <c r="G15562"/>
      <c r="H15562"/>
      <c r="I15562"/>
      <c r="J15562"/>
      <c r="U15562" s="43"/>
      <c r="AE15562"/>
    </row>
    <row r="15563" spans="1:31">
      <c r="A15563">
        <v>38260</v>
      </c>
      <c r="B15563" t="s">
        <v>13724</v>
      </c>
      <c r="C15563" t="s">
        <v>33477</v>
      </c>
      <c r="D15563" t="s">
        <v>33476</v>
      </c>
      <c r="E15563"/>
      <c r="F15563"/>
      <c r="G15563"/>
      <c r="H15563"/>
      <c r="I15563"/>
      <c r="J15563"/>
      <c r="U15563" s="43"/>
      <c r="AE15563"/>
    </row>
    <row r="15564" spans="1:31">
      <c r="A15564">
        <v>38510</v>
      </c>
      <c r="B15564" t="s">
        <v>5349</v>
      </c>
      <c r="C15564" t="s">
        <v>33477</v>
      </c>
      <c r="D15564" t="s">
        <v>33476</v>
      </c>
      <c r="E15564"/>
      <c r="F15564"/>
      <c r="G15564"/>
      <c r="H15564"/>
      <c r="I15564"/>
      <c r="J15564"/>
      <c r="U15564" s="43"/>
      <c r="AE15564"/>
    </row>
    <row r="15565" spans="1:31">
      <c r="A15565">
        <v>38150</v>
      </c>
      <c r="B15565" t="s">
        <v>13725</v>
      </c>
      <c r="C15565" t="s">
        <v>33477</v>
      </c>
      <c r="D15565" t="s">
        <v>33476</v>
      </c>
      <c r="E15565"/>
      <c r="F15565"/>
      <c r="G15565"/>
      <c r="H15565"/>
      <c r="I15565"/>
      <c r="J15565"/>
      <c r="U15565" s="43"/>
      <c r="AE15565"/>
    </row>
    <row r="15566" spans="1:31">
      <c r="A15566">
        <v>38520</v>
      </c>
      <c r="B15566" t="s">
        <v>13726</v>
      </c>
      <c r="C15566" t="s">
        <v>33483</v>
      </c>
      <c r="D15566" t="s">
        <v>33476</v>
      </c>
      <c r="E15566"/>
      <c r="F15566"/>
      <c r="G15566"/>
      <c r="H15566"/>
      <c r="I15566"/>
      <c r="J15566"/>
      <c r="U15566" s="43"/>
      <c r="AE15566"/>
    </row>
    <row r="15567" spans="1:31">
      <c r="A15567">
        <v>38300</v>
      </c>
      <c r="B15567" t="s">
        <v>13727</v>
      </c>
      <c r="C15567" t="s">
        <v>33477</v>
      </c>
      <c r="D15567" t="s">
        <v>33476</v>
      </c>
      <c r="E15567"/>
      <c r="F15567"/>
      <c r="G15567"/>
      <c r="H15567"/>
      <c r="I15567"/>
      <c r="J15567"/>
      <c r="U15567" s="43"/>
      <c r="AE15567"/>
    </row>
    <row r="15568" spans="1:31">
      <c r="A15568">
        <v>38300</v>
      </c>
      <c r="B15568" t="s">
        <v>13727</v>
      </c>
      <c r="C15568" t="s">
        <v>33477</v>
      </c>
      <c r="D15568" t="s">
        <v>33476</v>
      </c>
      <c r="E15568"/>
      <c r="F15568"/>
      <c r="G15568"/>
      <c r="H15568"/>
      <c r="I15568"/>
      <c r="J15568"/>
      <c r="U15568" s="43"/>
      <c r="AE15568"/>
    </row>
    <row r="15569" spans="1:31">
      <c r="A15569">
        <v>38390</v>
      </c>
      <c r="B15569" t="s">
        <v>13728</v>
      </c>
      <c r="C15569" t="s">
        <v>33477</v>
      </c>
      <c r="D15569" t="s">
        <v>33476</v>
      </c>
      <c r="E15569"/>
      <c r="F15569"/>
      <c r="G15569"/>
      <c r="H15569"/>
      <c r="I15569"/>
      <c r="J15569"/>
      <c r="U15569" s="43"/>
      <c r="AE15569"/>
    </row>
    <row r="15570" spans="1:31">
      <c r="A15570">
        <v>38510</v>
      </c>
      <c r="B15570" t="s">
        <v>13729</v>
      </c>
      <c r="C15570" t="s">
        <v>33477</v>
      </c>
      <c r="D15570" t="s">
        <v>33476</v>
      </c>
      <c r="E15570"/>
      <c r="F15570"/>
      <c r="G15570"/>
      <c r="H15570"/>
      <c r="I15570"/>
      <c r="J15570"/>
      <c r="U15570" s="43"/>
      <c r="AE15570"/>
    </row>
    <row r="15571" spans="1:31">
      <c r="A15571">
        <v>38870</v>
      </c>
      <c r="B15571" t="s">
        <v>13730</v>
      </c>
      <c r="C15571" t="s">
        <v>33478</v>
      </c>
      <c r="D15571" t="s">
        <v>33476</v>
      </c>
      <c r="E15571"/>
      <c r="F15571"/>
      <c r="G15571"/>
      <c r="H15571"/>
      <c r="I15571"/>
      <c r="J15571"/>
      <c r="U15571" s="43"/>
      <c r="AE15571"/>
    </row>
    <row r="15572" spans="1:31">
      <c r="A15572">
        <v>38320</v>
      </c>
      <c r="B15572" t="s">
        <v>13731</v>
      </c>
      <c r="C15572" t="s">
        <v>33477</v>
      </c>
      <c r="D15572" t="s">
        <v>33482</v>
      </c>
      <c r="E15572"/>
      <c r="F15572"/>
      <c r="G15572"/>
      <c r="H15572"/>
      <c r="I15572"/>
      <c r="J15572"/>
      <c r="U15572" s="43"/>
      <c r="AE15572"/>
    </row>
    <row r="15573" spans="1:31">
      <c r="A15573">
        <v>38590</v>
      </c>
      <c r="B15573" t="s">
        <v>13732</v>
      </c>
      <c r="C15573" t="s">
        <v>33478</v>
      </c>
      <c r="D15573" t="s">
        <v>33476</v>
      </c>
      <c r="E15573"/>
      <c r="F15573"/>
      <c r="G15573"/>
      <c r="H15573"/>
      <c r="I15573"/>
      <c r="J15573"/>
      <c r="U15573" s="43"/>
      <c r="AE15573"/>
    </row>
    <row r="15574" spans="1:31">
      <c r="A15574">
        <v>38320</v>
      </c>
      <c r="B15574" t="s">
        <v>13733</v>
      </c>
      <c r="C15574" t="s">
        <v>33477</v>
      </c>
      <c r="D15574" t="s">
        <v>33482</v>
      </c>
      <c r="E15574"/>
      <c r="F15574"/>
      <c r="G15574"/>
      <c r="H15574"/>
      <c r="I15574"/>
      <c r="J15574"/>
      <c r="U15574" s="43"/>
      <c r="AE15574"/>
    </row>
    <row r="15575" spans="1:31">
      <c r="A15575">
        <v>38590</v>
      </c>
      <c r="B15575" t="s">
        <v>273</v>
      </c>
      <c r="C15575" t="s">
        <v>33478</v>
      </c>
      <c r="D15575" t="s">
        <v>33476</v>
      </c>
      <c r="E15575"/>
      <c r="F15575"/>
      <c r="G15575"/>
      <c r="H15575"/>
      <c r="I15575"/>
      <c r="J15575"/>
      <c r="U15575" s="43"/>
      <c r="AE15575"/>
    </row>
    <row r="15576" spans="1:31">
      <c r="A15576">
        <v>38500</v>
      </c>
      <c r="B15576" t="s">
        <v>13734</v>
      </c>
      <c r="C15576" t="s">
        <v>33477</v>
      </c>
      <c r="D15576" t="e">
        <v>#N/A</v>
      </c>
      <c r="E15576"/>
      <c r="F15576"/>
      <c r="G15576"/>
      <c r="H15576"/>
      <c r="I15576"/>
      <c r="J15576"/>
      <c r="U15576" s="43"/>
      <c r="AE15576"/>
    </row>
    <row r="15577" spans="1:31">
      <c r="A15577">
        <v>38530</v>
      </c>
      <c r="B15577" t="s">
        <v>13735</v>
      </c>
      <c r="C15577" t="s">
        <v>33478</v>
      </c>
      <c r="D15577" t="s">
        <v>33476</v>
      </c>
      <c r="E15577"/>
      <c r="F15577"/>
      <c r="G15577"/>
      <c r="H15577"/>
      <c r="I15577"/>
      <c r="J15577"/>
      <c r="U15577" s="43"/>
      <c r="AE15577"/>
    </row>
    <row r="15578" spans="1:31">
      <c r="A15578">
        <v>38690</v>
      </c>
      <c r="B15578" t="s">
        <v>13736</v>
      </c>
      <c r="C15578" t="s">
        <v>33477</v>
      </c>
      <c r="D15578" t="s">
        <v>33476</v>
      </c>
      <c r="E15578"/>
      <c r="F15578"/>
      <c r="G15578"/>
      <c r="H15578"/>
      <c r="I15578"/>
      <c r="J15578"/>
      <c r="U15578" s="43"/>
      <c r="AE15578"/>
    </row>
    <row r="15579" spans="1:31">
      <c r="A15579">
        <v>38110</v>
      </c>
      <c r="B15579" t="s">
        <v>13737</v>
      </c>
      <c r="C15579" t="s">
        <v>33477</v>
      </c>
      <c r="D15579" t="s">
        <v>33476</v>
      </c>
      <c r="E15579"/>
      <c r="F15579"/>
      <c r="G15579"/>
      <c r="H15579"/>
      <c r="I15579"/>
      <c r="J15579"/>
      <c r="U15579" s="43"/>
      <c r="AE15579"/>
    </row>
    <row r="15580" spans="1:31">
      <c r="A15580">
        <v>38690</v>
      </c>
      <c r="B15580" t="s">
        <v>13738</v>
      </c>
      <c r="C15580" t="s">
        <v>33477</v>
      </c>
      <c r="D15580" t="s">
        <v>33476</v>
      </c>
      <c r="E15580"/>
      <c r="F15580"/>
      <c r="G15580"/>
      <c r="H15580"/>
      <c r="I15580"/>
      <c r="J15580"/>
      <c r="U15580" s="43"/>
      <c r="AE15580"/>
    </row>
    <row r="15581" spans="1:31">
      <c r="A15581">
        <v>38122</v>
      </c>
      <c r="B15581" t="s">
        <v>13739</v>
      </c>
      <c r="C15581" t="s">
        <v>33477</v>
      </c>
      <c r="D15581" t="s">
        <v>33476</v>
      </c>
      <c r="E15581"/>
      <c r="F15581"/>
      <c r="G15581"/>
      <c r="H15581"/>
      <c r="I15581"/>
      <c r="J15581"/>
      <c r="U15581" s="43"/>
      <c r="AE15581"/>
    </row>
    <row r="15582" spans="1:31">
      <c r="A15582">
        <v>38460</v>
      </c>
      <c r="B15582" t="s">
        <v>13740</v>
      </c>
      <c r="C15582" t="s">
        <v>33477</v>
      </c>
      <c r="D15582" t="s">
        <v>33476</v>
      </c>
      <c r="E15582"/>
      <c r="F15582"/>
      <c r="G15582"/>
      <c r="H15582"/>
      <c r="I15582"/>
      <c r="J15582"/>
      <c r="U15582" s="43"/>
      <c r="AE15582"/>
    </row>
    <row r="15583" spans="1:31">
      <c r="A15583">
        <v>38460</v>
      </c>
      <c r="B15583" t="s">
        <v>13740</v>
      </c>
      <c r="C15583" t="s">
        <v>33477</v>
      </c>
      <c r="D15583" t="s">
        <v>33476</v>
      </c>
      <c r="E15583"/>
      <c r="F15583"/>
      <c r="G15583"/>
      <c r="H15583"/>
      <c r="I15583"/>
      <c r="J15583"/>
      <c r="U15583" s="43"/>
      <c r="AE15583"/>
    </row>
    <row r="15584" spans="1:31">
      <c r="A15584">
        <v>38800</v>
      </c>
      <c r="B15584" t="s">
        <v>13741</v>
      </c>
      <c r="C15584" t="s">
        <v>33477</v>
      </c>
      <c r="D15584" t="s">
        <v>33476</v>
      </c>
      <c r="E15584"/>
      <c r="F15584"/>
      <c r="G15584"/>
      <c r="H15584"/>
      <c r="I15584"/>
      <c r="J15584"/>
      <c r="U15584" s="43"/>
      <c r="AE15584"/>
    </row>
    <row r="15585" spans="1:31">
      <c r="A15585">
        <v>38260</v>
      </c>
      <c r="B15585" t="s">
        <v>13742</v>
      </c>
      <c r="C15585" t="s">
        <v>33477</v>
      </c>
      <c r="D15585" t="s">
        <v>33476</v>
      </c>
      <c r="E15585"/>
      <c r="F15585"/>
      <c r="G15585"/>
      <c r="H15585"/>
      <c r="I15585"/>
      <c r="J15585"/>
      <c r="U15585" s="43"/>
      <c r="AE15585"/>
    </row>
    <row r="15586" spans="1:31">
      <c r="A15586">
        <v>38190</v>
      </c>
      <c r="B15586" t="s">
        <v>13743</v>
      </c>
      <c r="C15586" t="s">
        <v>33478</v>
      </c>
      <c r="D15586" t="s">
        <v>33482</v>
      </c>
      <c r="E15586"/>
      <c r="F15586"/>
      <c r="G15586"/>
      <c r="H15586"/>
      <c r="I15586"/>
      <c r="J15586"/>
      <c r="U15586" s="43"/>
      <c r="AE15586"/>
    </row>
    <row r="15587" spans="1:31">
      <c r="A15587">
        <v>38560</v>
      </c>
      <c r="B15587" t="s">
        <v>13744</v>
      </c>
      <c r="C15587" t="s">
        <v>33477</v>
      </c>
      <c r="D15587" t="e">
        <v>#N/A</v>
      </c>
      <c r="E15587"/>
      <c r="F15587"/>
      <c r="G15587"/>
      <c r="H15587"/>
      <c r="I15587"/>
      <c r="J15587"/>
      <c r="U15587" s="43"/>
      <c r="AE15587"/>
    </row>
    <row r="15588" spans="1:31">
      <c r="A15588">
        <v>38150</v>
      </c>
      <c r="B15588" t="s">
        <v>13745</v>
      </c>
      <c r="C15588" t="s">
        <v>33477</v>
      </c>
      <c r="D15588" t="s">
        <v>33476</v>
      </c>
      <c r="E15588"/>
      <c r="F15588"/>
      <c r="G15588"/>
      <c r="H15588"/>
      <c r="I15588"/>
      <c r="J15588"/>
      <c r="U15588" s="43"/>
      <c r="AE15588"/>
    </row>
    <row r="15589" spans="1:31">
      <c r="A15589">
        <v>38740</v>
      </c>
      <c r="B15589" t="s">
        <v>13746</v>
      </c>
      <c r="C15589" t="s">
        <v>33478</v>
      </c>
      <c r="D15589" t="s">
        <v>33476</v>
      </c>
      <c r="E15589"/>
      <c r="F15589"/>
      <c r="G15589"/>
      <c r="H15589"/>
      <c r="I15589"/>
      <c r="J15589"/>
      <c r="U15589" s="43"/>
      <c r="AE15589"/>
    </row>
    <row r="15590" spans="1:31">
      <c r="A15590">
        <v>38740</v>
      </c>
      <c r="B15590" t="s">
        <v>13746</v>
      </c>
      <c r="C15590" t="s">
        <v>33478</v>
      </c>
      <c r="D15590" t="s">
        <v>33476</v>
      </c>
      <c r="E15590"/>
      <c r="F15590"/>
      <c r="G15590"/>
      <c r="H15590"/>
      <c r="I15590"/>
      <c r="J15590"/>
      <c r="U15590" s="43"/>
      <c r="AE15590"/>
    </row>
    <row r="15591" spans="1:31">
      <c r="A15591">
        <v>38470</v>
      </c>
      <c r="B15591" t="s">
        <v>13747</v>
      </c>
      <c r="C15591" t="s">
        <v>33477</v>
      </c>
      <c r="D15591" t="s">
        <v>33476</v>
      </c>
      <c r="E15591"/>
      <c r="F15591"/>
      <c r="G15591"/>
      <c r="H15591"/>
      <c r="I15591"/>
      <c r="J15591"/>
      <c r="U15591" s="43"/>
      <c r="AE15591"/>
    </row>
    <row r="15592" spans="1:31">
      <c r="A15592">
        <v>38530</v>
      </c>
      <c r="B15592" t="s">
        <v>13748</v>
      </c>
      <c r="C15592" t="s">
        <v>33478</v>
      </c>
      <c r="D15592" t="s">
        <v>33476</v>
      </c>
      <c r="E15592"/>
      <c r="F15592"/>
      <c r="G15592"/>
      <c r="H15592"/>
      <c r="I15592"/>
      <c r="J15592"/>
      <c r="U15592" s="43"/>
      <c r="AE15592"/>
    </row>
    <row r="15593" spans="1:31">
      <c r="A15593">
        <v>38110</v>
      </c>
      <c r="B15593" t="s">
        <v>13749</v>
      </c>
      <c r="C15593" t="s">
        <v>33477</v>
      </c>
      <c r="D15593" t="s">
        <v>33476</v>
      </c>
      <c r="E15593"/>
      <c r="F15593"/>
      <c r="G15593"/>
      <c r="H15593"/>
      <c r="I15593"/>
      <c r="J15593"/>
      <c r="U15593" s="43"/>
      <c r="AE15593"/>
    </row>
    <row r="15594" spans="1:31">
      <c r="A15594">
        <v>38150</v>
      </c>
      <c r="B15594" t="s">
        <v>13750</v>
      </c>
      <c r="C15594" t="s">
        <v>33477</v>
      </c>
      <c r="D15594" t="s">
        <v>33476</v>
      </c>
      <c r="E15594"/>
      <c r="F15594"/>
      <c r="G15594"/>
      <c r="H15594"/>
      <c r="I15594"/>
      <c r="J15594"/>
      <c r="U15594" s="43"/>
      <c r="AE15594"/>
    </row>
    <row r="15595" spans="1:31">
      <c r="A15595">
        <v>38580</v>
      </c>
      <c r="B15595" t="s">
        <v>13751</v>
      </c>
      <c r="C15595" t="s">
        <v>33478</v>
      </c>
      <c r="D15595" t="s">
        <v>33476</v>
      </c>
      <c r="E15595"/>
      <c r="F15595"/>
      <c r="G15595"/>
      <c r="H15595"/>
      <c r="I15595"/>
      <c r="J15595"/>
      <c r="U15595" s="43"/>
      <c r="AE15595"/>
    </row>
    <row r="15596" spans="1:31">
      <c r="A15596">
        <v>38490</v>
      </c>
      <c r="B15596" t="s">
        <v>13752</v>
      </c>
      <c r="C15596" t="s">
        <v>33477</v>
      </c>
      <c r="D15596" t="s">
        <v>33476</v>
      </c>
      <c r="E15596"/>
      <c r="F15596"/>
      <c r="G15596"/>
      <c r="H15596"/>
      <c r="I15596"/>
      <c r="J15596"/>
      <c r="U15596" s="43"/>
      <c r="AE15596"/>
    </row>
    <row r="15597" spans="1:31">
      <c r="A15597">
        <v>38790</v>
      </c>
      <c r="B15597" t="s">
        <v>13753</v>
      </c>
      <c r="C15597" t="s">
        <v>33477</v>
      </c>
      <c r="D15597" t="s">
        <v>33476</v>
      </c>
      <c r="E15597"/>
      <c r="F15597"/>
      <c r="G15597"/>
      <c r="H15597"/>
      <c r="I15597"/>
      <c r="J15597"/>
      <c r="U15597" s="43"/>
      <c r="AE15597"/>
    </row>
    <row r="15598" spans="1:31">
      <c r="A15598">
        <v>38850</v>
      </c>
      <c r="B15598" t="s">
        <v>13754</v>
      </c>
      <c r="C15598" t="s">
        <v>33477</v>
      </c>
      <c r="D15598" t="e">
        <v>#N/A</v>
      </c>
      <c r="E15598"/>
      <c r="F15598"/>
      <c r="G15598"/>
      <c r="H15598"/>
      <c r="I15598"/>
      <c r="J15598"/>
      <c r="U15598" s="43"/>
      <c r="AE15598"/>
    </row>
    <row r="15599" spans="1:31">
      <c r="A15599">
        <v>38390</v>
      </c>
      <c r="B15599" t="s">
        <v>13755</v>
      </c>
      <c r="C15599" t="s">
        <v>33477</v>
      </c>
      <c r="D15599" t="s">
        <v>33476</v>
      </c>
      <c r="E15599"/>
      <c r="F15599"/>
      <c r="G15599"/>
      <c r="H15599"/>
      <c r="I15599"/>
      <c r="J15599"/>
      <c r="U15599" s="43"/>
      <c r="AE15599"/>
    </row>
    <row r="15600" spans="1:31">
      <c r="A15600">
        <v>38140</v>
      </c>
      <c r="B15600" t="s">
        <v>13756</v>
      </c>
      <c r="C15600" t="s">
        <v>33477</v>
      </c>
      <c r="D15600" t="s">
        <v>33476</v>
      </c>
      <c r="E15600"/>
      <c r="F15600"/>
      <c r="G15600"/>
      <c r="H15600"/>
      <c r="I15600"/>
      <c r="J15600"/>
      <c r="U15600" s="43"/>
      <c r="AE15600"/>
    </row>
    <row r="15601" spans="1:31">
      <c r="A15601">
        <v>38230</v>
      </c>
      <c r="B15601" t="s">
        <v>13757</v>
      </c>
      <c r="C15601" t="s">
        <v>33477</v>
      </c>
      <c r="D15601" t="e">
        <v>#N/A</v>
      </c>
      <c r="E15601"/>
      <c r="F15601"/>
      <c r="G15601"/>
      <c r="H15601"/>
      <c r="I15601"/>
      <c r="J15601"/>
      <c r="U15601" s="43"/>
      <c r="AE15601"/>
    </row>
    <row r="15602" spans="1:31">
      <c r="A15602">
        <v>38230</v>
      </c>
      <c r="B15602" t="s">
        <v>13757</v>
      </c>
      <c r="C15602" t="s">
        <v>33477</v>
      </c>
      <c r="D15602" t="e">
        <v>#N/A</v>
      </c>
      <c r="E15602"/>
      <c r="F15602"/>
      <c r="G15602"/>
      <c r="H15602"/>
      <c r="I15602"/>
      <c r="J15602"/>
      <c r="U15602" s="43"/>
      <c r="AE15602"/>
    </row>
    <row r="15603" spans="1:31">
      <c r="A15603">
        <v>38470</v>
      </c>
      <c r="B15603" t="s">
        <v>13758</v>
      </c>
      <c r="C15603" t="s">
        <v>33477</v>
      </c>
      <c r="D15603" t="s">
        <v>33476</v>
      </c>
      <c r="E15603"/>
      <c r="F15603"/>
      <c r="G15603"/>
      <c r="H15603"/>
      <c r="I15603"/>
      <c r="J15603"/>
      <c r="U15603" s="43"/>
      <c r="AE15603"/>
    </row>
    <row r="15604" spans="1:31">
      <c r="A15604">
        <v>38670</v>
      </c>
      <c r="B15604" t="s">
        <v>13759</v>
      </c>
      <c r="C15604" t="s">
        <v>33477</v>
      </c>
      <c r="D15604" t="e">
        <v>#N/A</v>
      </c>
      <c r="E15604"/>
      <c r="F15604"/>
      <c r="G15604"/>
      <c r="H15604"/>
      <c r="I15604"/>
      <c r="J15604"/>
      <c r="U15604" s="43"/>
      <c r="AE15604"/>
    </row>
    <row r="15605" spans="1:31">
      <c r="A15605">
        <v>38730</v>
      </c>
      <c r="B15605" t="s">
        <v>13760</v>
      </c>
      <c r="C15605" t="s">
        <v>33477</v>
      </c>
      <c r="D15605" t="s">
        <v>33476</v>
      </c>
      <c r="E15605"/>
      <c r="F15605"/>
      <c r="G15605"/>
      <c r="H15605"/>
      <c r="I15605"/>
      <c r="J15605"/>
      <c r="U15605" s="43"/>
      <c r="AE15605"/>
    </row>
    <row r="15606" spans="1:31">
      <c r="A15606">
        <v>38650</v>
      </c>
      <c r="B15606" t="s">
        <v>13761</v>
      </c>
      <c r="C15606" t="s">
        <v>33478</v>
      </c>
      <c r="D15606" t="s">
        <v>33476</v>
      </c>
      <c r="E15606"/>
      <c r="F15606"/>
      <c r="G15606"/>
      <c r="H15606"/>
      <c r="I15606"/>
      <c r="J15606"/>
      <c r="U15606" s="43"/>
      <c r="AE15606"/>
    </row>
    <row r="15607" spans="1:31">
      <c r="A15607">
        <v>38300</v>
      </c>
      <c r="B15607" t="s">
        <v>13762</v>
      </c>
      <c r="C15607" t="s">
        <v>33477</v>
      </c>
      <c r="D15607" t="s">
        <v>33476</v>
      </c>
      <c r="E15607"/>
      <c r="F15607"/>
      <c r="G15607"/>
      <c r="H15607"/>
      <c r="I15607"/>
      <c r="J15607"/>
      <c r="U15607" s="43"/>
      <c r="AE15607"/>
    </row>
    <row r="15608" spans="1:31">
      <c r="A15608">
        <v>38680</v>
      </c>
      <c r="B15608" t="s">
        <v>1470</v>
      </c>
      <c r="C15608" t="s">
        <v>33478</v>
      </c>
      <c r="D15608" t="s">
        <v>33476</v>
      </c>
      <c r="E15608"/>
      <c r="F15608"/>
      <c r="G15608"/>
      <c r="H15608"/>
      <c r="I15608"/>
      <c r="J15608"/>
      <c r="U15608" s="43"/>
      <c r="AE15608"/>
    </row>
    <row r="15609" spans="1:31">
      <c r="A15609">
        <v>38980</v>
      </c>
      <c r="B15609" t="s">
        <v>298</v>
      </c>
      <c r="C15609" t="s">
        <v>33477</v>
      </c>
      <c r="D15609" t="s">
        <v>33476</v>
      </c>
      <c r="E15609"/>
      <c r="F15609"/>
      <c r="G15609"/>
      <c r="H15609"/>
      <c r="I15609"/>
      <c r="J15609"/>
      <c r="U15609" s="43"/>
      <c r="AE15609"/>
    </row>
    <row r="15610" spans="1:31">
      <c r="A15610">
        <v>38440</v>
      </c>
      <c r="B15610" t="s">
        <v>13763</v>
      </c>
      <c r="C15610" t="s">
        <v>33477</v>
      </c>
      <c r="D15610" t="s">
        <v>33476</v>
      </c>
      <c r="E15610"/>
      <c r="F15610"/>
      <c r="G15610"/>
      <c r="H15610"/>
      <c r="I15610"/>
      <c r="J15610"/>
      <c r="U15610" s="43"/>
      <c r="AE15610"/>
    </row>
    <row r="15611" spans="1:31">
      <c r="A15611">
        <v>38160</v>
      </c>
      <c r="B15611" t="s">
        <v>13764</v>
      </c>
      <c r="C15611" t="s">
        <v>33477</v>
      </c>
      <c r="D15611" t="s">
        <v>33476</v>
      </c>
      <c r="E15611"/>
      <c r="F15611"/>
      <c r="G15611"/>
      <c r="H15611"/>
      <c r="I15611"/>
      <c r="J15611"/>
      <c r="U15611" s="43"/>
      <c r="AE15611"/>
    </row>
    <row r="15612" spans="1:31">
      <c r="A15612">
        <v>38230</v>
      </c>
      <c r="B15612" t="s">
        <v>13765</v>
      </c>
      <c r="C15612" t="s">
        <v>33477</v>
      </c>
      <c r="D15612" t="e">
        <v>#N/A</v>
      </c>
      <c r="E15612"/>
      <c r="F15612"/>
      <c r="G15612"/>
      <c r="H15612"/>
      <c r="I15612"/>
      <c r="J15612"/>
      <c r="U15612" s="43"/>
      <c r="AE15612"/>
    </row>
    <row r="15613" spans="1:31">
      <c r="A15613">
        <v>38730</v>
      </c>
      <c r="B15613" t="s">
        <v>13766</v>
      </c>
      <c r="C15613" t="s">
        <v>33477</v>
      </c>
      <c r="D15613" t="s">
        <v>33476</v>
      </c>
      <c r="E15613"/>
      <c r="F15613"/>
      <c r="G15613"/>
      <c r="H15613"/>
      <c r="I15613"/>
      <c r="J15613"/>
      <c r="U15613" s="43"/>
      <c r="AE15613"/>
    </row>
    <row r="15614" spans="1:31">
      <c r="A15614">
        <v>38160</v>
      </c>
      <c r="B15614" t="s">
        <v>13767</v>
      </c>
      <c r="C15614" t="s">
        <v>33477</v>
      </c>
      <c r="D15614" t="s">
        <v>33476</v>
      </c>
      <c r="E15614"/>
      <c r="F15614"/>
      <c r="G15614"/>
      <c r="H15614"/>
      <c r="I15614"/>
      <c r="J15614"/>
      <c r="U15614" s="43"/>
      <c r="AE15614"/>
    </row>
    <row r="15615" spans="1:31">
      <c r="A15615">
        <v>38570</v>
      </c>
      <c r="B15615" t="s">
        <v>13768</v>
      </c>
      <c r="C15615" t="s">
        <v>33478</v>
      </c>
      <c r="D15615" t="s">
        <v>33482</v>
      </c>
      <c r="E15615"/>
      <c r="F15615"/>
      <c r="G15615"/>
      <c r="H15615"/>
      <c r="I15615"/>
      <c r="J15615"/>
      <c r="U15615" s="43"/>
      <c r="AE15615"/>
    </row>
    <row r="15616" spans="1:31">
      <c r="A15616">
        <v>38550</v>
      </c>
      <c r="B15616" t="s">
        <v>13769</v>
      </c>
      <c r="C15616" t="s">
        <v>33477</v>
      </c>
      <c r="D15616" t="s">
        <v>33476</v>
      </c>
      <c r="E15616"/>
      <c r="F15616"/>
      <c r="G15616"/>
      <c r="H15616"/>
      <c r="I15616"/>
      <c r="J15616"/>
      <c r="U15616" s="43"/>
      <c r="AE15616"/>
    </row>
    <row r="15617" spans="1:31">
      <c r="A15617">
        <v>38300</v>
      </c>
      <c r="B15617" t="s">
        <v>13770</v>
      </c>
      <c r="C15617" t="s">
        <v>33477</v>
      </c>
      <c r="D15617" t="s">
        <v>33476</v>
      </c>
      <c r="E15617"/>
      <c r="F15617"/>
      <c r="G15617"/>
      <c r="H15617"/>
      <c r="I15617"/>
      <c r="J15617"/>
      <c r="U15617" s="43"/>
      <c r="AE15617"/>
    </row>
    <row r="15618" spans="1:31">
      <c r="A15618">
        <v>38930</v>
      </c>
      <c r="B15618" t="s">
        <v>13771</v>
      </c>
      <c r="C15618" t="s">
        <v>33478</v>
      </c>
      <c r="D15618" t="s">
        <v>33476</v>
      </c>
      <c r="E15618"/>
      <c r="F15618"/>
      <c r="G15618"/>
      <c r="H15618"/>
      <c r="I15618"/>
      <c r="J15618"/>
      <c r="U15618" s="43"/>
      <c r="AE15618"/>
    </row>
    <row r="15619" spans="1:31">
      <c r="A15619">
        <v>38490</v>
      </c>
      <c r="B15619" t="s">
        <v>13772</v>
      </c>
      <c r="C15619" t="s">
        <v>33477</v>
      </c>
      <c r="D15619" t="s">
        <v>33476</v>
      </c>
      <c r="E15619"/>
      <c r="F15619"/>
      <c r="G15619"/>
      <c r="H15619"/>
      <c r="I15619"/>
      <c r="J15619"/>
      <c r="U15619" s="43"/>
      <c r="AE15619"/>
    </row>
    <row r="15620" spans="1:31">
      <c r="A15620">
        <v>38850</v>
      </c>
      <c r="B15620" t="s">
        <v>13773</v>
      </c>
      <c r="C15620" t="s">
        <v>33477</v>
      </c>
      <c r="D15620" t="e">
        <v>#N/A</v>
      </c>
      <c r="E15620"/>
      <c r="F15620"/>
      <c r="G15620"/>
      <c r="H15620"/>
      <c r="I15620"/>
      <c r="J15620"/>
      <c r="U15620" s="43"/>
      <c r="AE15620"/>
    </row>
    <row r="15621" spans="1:31">
      <c r="A15621">
        <v>38220</v>
      </c>
      <c r="B15621" t="s">
        <v>13774</v>
      </c>
      <c r="C15621" t="s">
        <v>33478</v>
      </c>
      <c r="D15621" t="s">
        <v>33476</v>
      </c>
      <c r="E15621"/>
      <c r="F15621"/>
      <c r="G15621"/>
      <c r="H15621"/>
      <c r="I15621"/>
      <c r="J15621"/>
      <c r="U15621" s="43"/>
      <c r="AE15621"/>
    </row>
    <row r="15622" spans="1:31">
      <c r="A15622">
        <v>38121</v>
      </c>
      <c r="B15622" t="s">
        <v>13775</v>
      </c>
      <c r="C15622" t="s">
        <v>33477</v>
      </c>
      <c r="D15622" t="s">
        <v>33476</v>
      </c>
      <c r="E15622"/>
      <c r="F15622"/>
      <c r="G15622"/>
      <c r="H15622"/>
      <c r="I15622"/>
      <c r="J15622"/>
      <c r="U15622" s="43"/>
      <c r="AE15622"/>
    </row>
    <row r="15623" spans="1:31">
      <c r="A15623">
        <v>38680</v>
      </c>
      <c r="B15623" t="s">
        <v>13776</v>
      </c>
      <c r="C15623" t="s">
        <v>33478</v>
      </c>
      <c r="D15623" t="s">
        <v>33476</v>
      </c>
      <c r="E15623"/>
      <c r="F15623"/>
      <c r="G15623"/>
      <c r="H15623"/>
      <c r="I15623"/>
      <c r="J15623"/>
      <c r="U15623" s="43"/>
      <c r="AE15623"/>
    </row>
    <row r="15624" spans="1:31">
      <c r="A15624">
        <v>38460</v>
      </c>
      <c r="B15624" t="s">
        <v>13777</v>
      </c>
      <c r="C15624" t="s">
        <v>33477</v>
      </c>
      <c r="D15624" t="s">
        <v>33476</v>
      </c>
      <c r="E15624"/>
      <c r="F15624"/>
      <c r="G15624"/>
      <c r="H15624"/>
      <c r="I15624"/>
      <c r="J15624"/>
      <c r="U15624" s="43"/>
      <c r="AE15624"/>
    </row>
    <row r="15625" spans="1:31">
      <c r="A15625">
        <v>38200</v>
      </c>
      <c r="B15625" t="s">
        <v>13778</v>
      </c>
      <c r="C15625" t="s">
        <v>33477</v>
      </c>
      <c r="D15625" t="s">
        <v>33476</v>
      </c>
      <c r="E15625"/>
      <c r="F15625"/>
      <c r="G15625"/>
      <c r="H15625"/>
      <c r="I15625"/>
      <c r="J15625"/>
      <c r="U15625" s="43"/>
      <c r="AE15625"/>
    </row>
    <row r="15626" spans="1:31">
      <c r="A15626">
        <v>38640</v>
      </c>
      <c r="B15626" t="s">
        <v>5390</v>
      </c>
      <c r="C15626" t="s">
        <v>33477</v>
      </c>
      <c r="D15626" t="e">
        <v>#N/A</v>
      </c>
      <c r="E15626"/>
      <c r="F15626"/>
      <c r="G15626"/>
      <c r="H15626"/>
      <c r="I15626"/>
      <c r="J15626"/>
      <c r="U15626" s="43"/>
      <c r="AE15626"/>
    </row>
    <row r="15627" spans="1:31">
      <c r="A15627">
        <v>38142</v>
      </c>
      <c r="B15627" t="s">
        <v>13779</v>
      </c>
      <c r="C15627" t="s">
        <v>33478</v>
      </c>
      <c r="D15627" t="s">
        <v>33476</v>
      </c>
      <c r="E15627"/>
      <c r="F15627"/>
      <c r="G15627"/>
      <c r="H15627"/>
      <c r="I15627"/>
      <c r="J15627"/>
      <c r="U15627" s="43"/>
      <c r="AE15627"/>
    </row>
    <row r="15628" spans="1:31">
      <c r="A15628">
        <v>38930</v>
      </c>
      <c r="B15628" t="s">
        <v>13780</v>
      </c>
      <c r="C15628" t="s">
        <v>33478</v>
      </c>
      <c r="D15628" t="s">
        <v>33476</v>
      </c>
      <c r="E15628"/>
      <c r="F15628"/>
      <c r="G15628"/>
      <c r="H15628"/>
      <c r="I15628"/>
      <c r="J15628"/>
      <c r="U15628" s="43"/>
      <c r="AE15628"/>
    </row>
    <row r="15629" spans="1:31">
      <c r="A15629">
        <v>38550</v>
      </c>
      <c r="B15629" t="s">
        <v>13781</v>
      </c>
      <c r="C15629" t="s">
        <v>33477</v>
      </c>
      <c r="D15629" t="s">
        <v>33476</v>
      </c>
      <c r="E15629"/>
      <c r="F15629"/>
      <c r="G15629"/>
      <c r="H15629"/>
      <c r="I15629"/>
      <c r="J15629"/>
      <c r="U15629" s="43"/>
      <c r="AE15629"/>
    </row>
    <row r="15630" spans="1:31">
      <c r="A15630">
        <v>38650</v>
      </c>
      <c r="B15630" t="s">
        <v>13782</v>
      </c>
      <c r="C15630" t="s">
        <v>33478</v>
      </c>
      <c r="D15630" t="s">
        <v>33476</v>
      </c>
      <c r="E15630"/>
      <c r="F15630"/>
      <c r="G15630"/>
      <c r="H15630"/>
      <c r="I15630"/>
      <c r="J15630"/>
      <c r="U15630" s="43"/>
      <c r="AE15630"/>
    </row>
    <row r="15631" spans="1:31">
      <c r="A15631">
        <v>38350</v>
      </c>
      <c r="B15631" t="s">
        <v>13783</v>
      </c>
      <c r="C15631" t="s">
        <v>33478</v>
      </c>
      <c r="D15631" t="s">
        <v>33476</v>
      </c>
      <c r="E15631"/>
      <c r="F15631"/>
      <c r="G15631"/>
      <c r="H15631"/>
      <c r="I15631"/>
      <c r="J15631"/>
      <c r="U15631" s="43"/>
      <c r="AE15631"/>
    </row>
    <row r="15632" spans="1:31">
      <c r="A15632">
        <v>38470</v>
      </c>
      <c r="B15632" t="s">
        <v>13784</v>
      </c>
      <c r="C15632" t="s">
        <v>33477</v>
      </c>
      <c r="D15632" t="s">
        <v>33476</v>
      </c>
      <c r="E15632"/>
      <c r="F15632"/>
      <c r="G15632"/>
      <c r="H15632"/>
      <c r="I15632"/>
      <c r="J15632"/>
      <c r="U15632" s="43"/>
      <c r="AE15632"/>
    </row>
    <row r="15633" spans="1:31">
      <c r="A15633">
        <v>38690</v>
      </c>
      <c r="B15633" t="s">
        <v>13785</v>
      </c>
      <c r="C15633" t="s">
        <v>33477</v>
      </c>
      <c r="D15633" t="s">
        <v>33476</v>
      </c>
      <c r="E15633"/>
      <c r="F15633"/>
      <c r="G15633"/>
      <c r="H15633"/>
      <c r="I15633"/>
      <c r="J15633"/>
      <c r="U15633" s="43"/>
      <c r="AE15633"/>
    </row>
    <row r="15634" spans="1:31">
      <c r="A15634">
        <v>38190</v>
      </c>
      <c r="B15634" t="s">
        <v>13786</v>
      </c>
      <c r="C15634" t="s">
        <v>33478</v>
      </c>
      <c r="D15634" t="s">
        <v>33482</v>
      </c>
      <c r="E15634"/>
      <c r="F15634"/>
      <c r="G15634"/>
      <c r="H15634"/>
      <c r="I15634"/>
      <c r="J15634"/>
      <c r="U15634" s="43"/>
      <c r="AE15634"/>
    </row>
    <row r="15635" spans="1:31">
      <c r="A15635">
        <v>38630</v>
      </c>
      <c r="B15635" t="s">
        <v>13787</v>
      </c>
      <c r="C15635" t="s">
        <v>33477</v>
      </c>
      <c r="D15635" t="s">
        <v>33476</v>
      </c>
      <c r="E15635"/>
      <c r="F15635"/>
      <c r="G15635"/>
      <c r="H15635"/>
      <c r="I15635"/>
      <c r="J15635"/>
      <c r="U15635" s="43"/>
      <c r="AE15635"/>
    </row>
    <row r="15636" spans="1:31">
      <c r="A15636">
        <v>38700</v>
      </c>
      <c r="B15636" t="s">
        <v>13788</v>
      </c>
      <c r="C15636" t="s">
        <v>33477</v>
      </c>
      <c r="D15636" t="e">
        <v>#N/A</v>
      </c>
      <c r="E15636"/>
      <c r="F15636"/>
      <c r="G15636"/>
      <c r="H15636"/>
      <c r="I15636"/>
      <c r="J15636"/>
      <c r="U15636" s="43"/>
      <c r="AE15636"/>
    </row>
    <row r="15637" spans="1:31">
      <c r="A15637">
        <v>38710</v>
      </c>
      <c r="B15637" t="s">
        <v>13789</v>
      </c>
      <c r="C15637" t="s">
        <v>33478</v>
      </c>
      <c r="D15637" t="s">
        <v>33476</v>
      </c>
      <c r="E15637"/>
      <c r="F15637"/>
      <c r="G15637"/>
      <c r="H15637"/>
      <c r="I15637"/>
      <c r="J15637"/>
      <c r="U15637" s="43"/>
      <c r="AE15637"/>
    </row>
    <row r="15638" spans="1:31">
      <c r="A15638">
        <v>38970</v>
      </c>
      <c r="B15638" t="s">
        <v>13790</v>
      </c>
      <c r="C15638" t="s">
        <v>33478</v>
      </c>
      <c r="D15638" t="s">
        <v>33476</v>
      </c>
      <c r="E15638"/>
      <c r="F15638"/>
      <c r="G15638"/>
      <c r="H15638"/>
      <c r="I15638"/>
      <c r="J15638"/>
      <c r="U15638" s="43"/>
      <c r="AE15638"/>
    </row>
    <row r="15639" spans="1:31">
      <c r="A15639">
        <v>38250</v>
      </c>
      <c r="B15639" t="s">
        <v>13791</v>
      </c>
      <c r="C15639" t="s">
        <v>33478</v>
      </c>
      <c r="D15639" t="s">
        <v>33476</v>
      </c>
      <c r="E15639"/>
      <c r="F15639"/>
      <c r="G15639"/>
      <c r="H15639"/>
      <c r="I15639"/>
      <c r="J15639"/>
      <c r="U15639" s="43"/>
      <c r="AE15639"/>
    </row>
    <row r="15640" spans="1:31">
      <c r="A15640">
        <v>38260</v>
      </c>
      <c r="B15640" t="s">
        <v>13792</v>
      </c>
      <c r="C15640" t="s">
        <v>33477</v>
      </c>
      <c r="D15640" t="s">
        <v>33476</v>
      </c>
      <c r="E15640"/>
      <c r="F15640"/>
      <c r="G15640"/>
      <c r="H15640"/>
      <c r="I15640"/>
      <c r="J15640"/>
      <c r="U15640" s="43"/>
      <c r="AE15640"/>
    </row>
    <row r="15641" spans="1:31">
      <c r="A15641">
        <v>38138</v>
      </c>
      <c r="B15641" t="s">
        <v>13793</v>
      </c>
      <c r="C15641" t="s">
        <v>33477</v>
      </c>
      <c r="D15641" t="s">
        <v>33476</v>
      </c>
      <c r="E15641"/>
      <c r="F15641"/>
      <c r="G15641"/>
      <c r="H15641"/>
      <c r="I15641"/>
      <c r="J15641"/>
      <c r="U15641" s="43"/>
      <c r="AE15641"/>
    </row>
    <row r="15642" spans="1:31">
      <c r="A15642">
        <v>38970</v>
      </c>
      <c r="B15642" t="s">
        <v>13794</v>
      </c>
      <c r="C15642" t="s">
        <v>33478</v>
      </c>
      <c r="D15642" t="s">
        <v>33476</v>
      </c>
      <c r="E15642"/>
      <c r="F15642"/>
      <c r="G15642"/>
      <c r="H15642"/>
      <c r="I15642"/>
      <c r="J15642"/>
      <c r="U15642" s="43"/>
      <c r="AE15642"/>
    </row>
    <row r="15643" spans="1:31">
      <c r="A15643">
        <v>38500</v>
      </c>
      <c r="B15643" t="s">
        <v>13795</v>
      </c>
      <c r="C15643" t="s">
        <v>33477</v>
      </c>
      <c r="D15643" t="e">
        <v>#N/A</v>
      </c>
      <c r="E15643"/>
      <c r="F15643"/>
      <c r="G15643"/>
      <c r="H15643"/>
      <c r="I15643"/>
      <c r="J15643"/>
      <c r="U15643" s="43"/>
      <c r="AE15643"/>
    </row>
    <row r="15644" spans="1:31">
      <c r="A15644">
        <v>38122</v>
      </c>
      <c r="B15644" t="s">
        <v>13796</v>
      </c>
      <c r="C15644" t="s">
        <v>33477</v>
      </c>
      <c r="D15644" t="s">
        <v>33476</v>
      </c>
      <c r="E15644"/>
      <c r="F15644"/>
      <c r="G15644"/>
      <c r="H15644"/>
      <c r="I15644"/>
      <c r="J15644"/>
      <c r="U15644" s="43"/>
      <c r="AE15644"/>
    </row>
    <row r="15645" spans="1:31">
      <c r="A15645">
        <v>38510</v>
      </c>
      <c r="B15645" t="s">
        <v>13797</v>
      </c>
      <c r="C15645" t="s">
        <v>33477</v>
      </c>
      <c r="D15645" t="s">
        <v>33476</v>
      </c>
      <c r="E15645"/>
      <c r="F15645"/>
      <c r="G15645"/>
      <c r="H15645"/>
      <c r="I15645"/>
      <c r="J15645"/>
      <c r="U15645" s="43"/>
      <c r="AE15645"/>
    </row>
    <row r="15646" spans="1:31">
      <c r="A15646">
        <v>38300</v>
      </c>
      <c r="B15646" t="s">
        <v>13798</v>
      </c>
      <c r="C15646" t="s">
        <v>33477</v>
      </c>
      <c r="D15646" t="s">
        <v>33476</v>
      </c>
      <c r="E15646"/>
      <c r="F15646"/>
      <c r="G15646"/>
      <c r="H15646"/>
      <c r="I15646"/>
      <c r="J15646"/>
      <c r="U15646" s="43"/>
      <c r="AE15646"/>
    </row>
    <row r="15647" spans="1:31">
      <c r="A15647">
        <v>38210</v>
      </c>
      <c r="B15647" t="s">
        <v>13799</v>
      </c>
      <c r="C15647" t="s">
        <v>33477</v>
      </c>
      <c r="D15647" t="s">
        <v>33476</v>
      </c>
      <c r="E15647"/>
      <c r="F15647"/>
      <c r="G15647"/>
      <c r="H15647"/>
      <c r="I15647"/>
      <c r="J15647"/>
      <c r="U15647" s="43"/>
      <c r="AE15647"/>
    </row>
    <row r="15648" spans="1:31">
      <c r="A15648">
        <v>38460</v>
      </c>
      <c r="B15648" t="s">
        <v>13800</v>
      </c>
      <c r="C15648" t="s">
        <v>33477</v>
      </c>
      <c r="D15648" t="s">
        <v>33476</v>
      </c>
      <c r="E15648"/>
      <c r="F15648"/>
      <c r="G15648"/>
      <c r="H15648"/>
      <c r="I15648"/>
      <c r="J15648"/>
      <c r="U15648" s="43"/>
      <c r="AE15648"/>
    </row>
    <row r="15649" spans="1:31">
      <c r="A15649">
        <v>38510</v>
      </c>
      <c r="B15649" t="s">
        <v>13801</v>
      </c>
      <c r="C15649" t="s">
        <v>33477</v>
      </c>
      <c r="D15649" t="s">
        <v>33476</v>
      </c>
      <c r="E15649"/>
      <c r="F15649"/>
      <c r="G15649"/>
      <c r="H15649"/>
      <c r="I15649"/>
      <c r="J15649"/>
      <c r="U15649" s="43"/>
      <c r="AE15649"/>
    </row>
    <row r="15650" spans="1:31">
      <c r="A15650">
        <v>38510</v>
      </c>
      <c r="B15650" t="s">
        <v>13801</v>
      </c>
      <c r="C15650" t="s">
        <v>33477</v>
      </c>
      <c r="D15650" t="s">
        <v>33476</v>
      </c>
      <c r="E15650"/>
      <c r="F15650"/>
      <c r="G15650"/>
      <c r="H15650"/>
      <c r="I15650"/>
      <c r="J15650"/>
      <c r="U15650" s="43"/>
      <c r="AE15650"/>
    </row>
    <row r="15651" spans="1:31">
      <c r="A15651">
        <v>38510</v>
      </c>
      <c r="B15651" t="s">
        <v>13801</v>
      </c>
      <c r="C15651" t="s">
        <v>33477</v>
      </c>
      <c r="D15651" t="s">
        <v>33476</v>
      </c>
      <c r="E15651"/>
      <c r="F15651"/>
      <c r="G15651"/>
      <c r="H15651"/>
      <c r="I15651"/>
      <c r="J15651"/>
      <c r="U15651" s="43"/>
      <c r="AE15651"/>
    </row>
    <row r="15652" spans="1:31">
      <c r="A15652">
        <v>38920</v>
      </c>
      <c r="B15652" t="s">
        <v>13802</v>
      </c>
      <c r="C15652" t="s">
        <v>33478</v>
      </c>
      <c r="D15652" t="s">
        <v>33476</v>
      </c>
      <c r="E15652"/>
      <c r="F15652"/>
      <c r="G15652"/>
      <c r="H15652"/>
      <c r="I15652"/>
      <c r="J15652"/>
      <c r="U15652" s="43"/>
      <c r="AE15652"/>
    </row>
    <row r="15653" spans="1:31">
      <c r="A15653">
        <v>38300</v>
      </c>
      <c r="B15653" t="s">
        <v>13803</v>
      </c>
      <c r="C15653" t="s">
        <v>33477</v>
      </c>
      <c r="D15653" t="s">
        <v>33476</v>
      </c>
      <c r="E15653"/>
      <c r="F15653"/>
      <c r="G15653"/>
      <c r="H15653"/>
      <c r="I15653"/>
      <c r="J15653"/>
      <c r="U15653" s="43"/>
      <c r="AE15653"/>
    </row>
    <row r="15654" spans="1:31">
      <c r="A15654">
        <v>38790</v>
      </c>
      <c r="B15654" t="s">
        <v>13804</v>
      </c>
      <c r="C15654" t="s">
        <v>33477</v>
      </c>
      <c r="D15654" t="s">
        <v>33476</v>
      </c>
      <c r="E15654"/>
      <c r="F15654"/>
      <c r="G15654"/>
      <c r="H15654"/>
      <c r="I15654"/>
      <c r="J15654"/>
      <c r="U15654" s="43"/>
      <c r="AE15654"/>
    </row>
    <row r="15655" spans="1:31">
      <c r="A15655">
        <v>38460</v>
      </c>
      <c r="B15655" t="s">
        <v>13805</v>
      </c>
      <c r="C15655" t="s">
        <v>33477</v>
      </c>
      <c r="D15655" t="s">
        <v>33476</v>
      </c>
      <c r="E15655"/>
      <c r="F15655"/>
      <c r="G15655"/>
      <c r="H15655"/>
      <c r="I15655"/>
      <c r="J15655"/>
      <c r="U15655" s="43"/>
      <c r="AE15655"/>
    </row>
    <row r="15656" spans="1:31">
      <c r="A15656">
        <v>38730</v>
      </c>
      <c r="B15656" t="s">
        <v>13806</v>
      </c>
      <c r="C15656" t="s">
        <v>33477</v>
      </c>
      <c r="D15656" t="s">
        <v>33476</v>
      </c>
      <c r="E15656"/>
      <c r="F15656"/>
      <c r="G15656"/>
      <c r="H15656"/>
      <c r="I15656"/>
      <c r="J15656"/>
      <c r="U15656" s="43"/>
      <c r="AE15656"/>
    </row>
    <row r="15657" spans="1:31">
      <c r="A15657">
        <v>38110</v>
      </c>
      <c r="B15657" t="s">
        <v>13807</v>
      </c>
      <c r="C15657" t="s">
        <v>33477</v>
      </c>
      <c r="D15657" t="s">
        <v>33476</v>
      </c>
      <c r="E15657"/>
      <c r="F15657"/>
      <c r="G15657"/>
      <c r="H15657"/>
      <c r="I15657"/>
      <c r="J15657"/>
      <c r="U15657" s="43"/>
      <c r="AE15657"/>
    </row>
    <row r="15658" spans="1:31">
      <c r="A15658">
        <v>38300</v>
      </c>
      <c r="B15658" t="s">
        <v>13808</v>
      </c>
      <c r="C15658" t="s">
        <v>33477</v>
      </c>
      <c r="D15658" t="s">
        <v>33476</v>
      </c>
      <c r="E15658"/>
      <c r="F15658"/>
      <c r="G15658"/>
      <c r="H15658"/>
      <c r="I15658"/>
      <c r="J15658"/>
      <c r="U15658" s="43"/>
      <c r="AE15658"/>
    </row>
    <row r="15659" spans="1:31">
      <c r="A15659">
        <v>38420</v>
      </c>
      <c r="B15659" t="s">
        <v>13809</v>
      </c>
      <c r="C15659" t="s">
        <v>33478</v>
      </c>
      <c r="D15659" t="s">
        <v>33476</v>
      </c>
      <c r="E15659"/>
      <c r="F15659"/>
      <c r="G15659"/>
      <c r="H15659"/>
      <c r="I15659"/>
      <c r="J15659"/>
      <c r="U15659" s="43"/>
      <c r="AE15659"/>
    </row>
    <row r="15660" spans="1:31">
      <c r="A15660">
        <v>38130</v>
      </c>
      <c r="B15660" t="s">
        <v>13810</v>
      </c>
      <c r="C15660" t="s">
        <v>33477</v>
      </c>
      <c r="D15660" t="e">
        <v>#N/A</v>
      </c>
      <c r="E15660"/>
      <c r="F15660"/>
      <c r="G15660"/>
      <c r="H15660"/>
      <c r="I15660"/>
      <c r="J15660"/>
      <c r="U15660" s="43"/>
      <c r="AE15660"/>
    </row>
    <row r="15661" spans="1:31">
      <c r="A15661">
        <v>38300</v>
      </c>
      <c r="B15661" t="s">
        <v>13811</v>
      </c>
      <c r="C15661" t="s">
        <v>33477</v>
      </c>
      <c r="D15661" t="s">
        <v>33476</v>
      </c>
      <c r="E15661"/>
      <c r="F15661"/>
      <c r="G15661"/>
      <c r="H15661"/>
      <c r="I15661"/>
      <c r="J15661"/>
      <c r="U15661" s="43"/>
      <c r="AE15661"/>
    </row>
    <row r="15662" spans="1:31">
      <c r="A15662">
        <v>38300</v>
      </c>
      <c r="B15662" t="s">
        <v>13811</v>
      </c>
      <c r="C15662" t="s">
        <v>33477</v>
      </c>
      <c r="D15662" t="s">
        <v>33476</v>
      </c>
      <c r="E15662"/>
      <c r="F15662"/>
      <c r="G15662"/>
      <c r="H15662"/>
      <c r="I15662"/>
      <c r="J15662"/>
      <c r="U15662" s="43"/>
      <c r="AE15662"/>
    </row>
    <row r="15663" spans="1:31">
      <c r="A15663">
        <v>38360</v>
      </c>
      <c r="B15663" t="s">
        <v>13812</v>
      </c>
      <c r="C15663" t="s">
        <v>33478</v>
      </c>
      <c r="D15663" t="s">
        <v>33476</v>
      </c>
      <c r="E15663"/>
      <c r="F15663"/>
      <c r="G15663"/>
      <c r="H15663"/>
      <c r="I15663"/>
      <c r="J15663"/>
      <c r="U15663" s="43"/>
      <c r="AE15663"/>
    </row>
    <row r="15664" spans="1:31">
      <c r="A15664">
        <v>38740</v>
      </c>
      <c r="B15664" t="s">
        <v>13813</v>
      </c>
      <c r="C15664" t="s">
        <v>33478</v>
      </c>
      <c r="D15664" t="s">
        <v>33476</v>
      </c>
      <c r="E15664"/>
      <c r="F15664"/>
      <c r="G15664"/>
      <c r="H15664"/>
      <c r="I15664"/>
      <c r="J15664"/>
      <c r="U15664" s="43"/>
      <c r="AE15664"/>
    </row>
    <row r="15665" spans="1:31">
      <c r="A15665">
        <v>38380</v>
      </c>
      <c r="B15665" t="s">
        <v>13814</v>
      </c>
      <c r="C15665" t="s">
        <v>33478</v>
      </c>
      <c r="D15665" t="s">
        <v>33476</v>
      </c>
      <c r="E15665"/>
      <c r="F15665"/>
      <c r="G15665"/>
      <c r="H15665"/>
      <c r="I15665"/>
      <c r="J15665"/>
      <c r="U15665" s="43"/>
      <c r="AE15665"/>
    </row>
    <row r="15666" spans="1:31">
      <c r="A15666">
        <v>38300</v>
      </c>
      <c r="B15666" t="s">
        <v>13815</v>
      </c>
      <c r="C15666" t="s">
        <v>33477</v>
      </c>
      <c r="D15666" t="s">
        <v>33476</v>
      </c>
      <c r="E15666"/>
      <c r="F15666"/>
      <c r="G15666"/>
      <c r="H15666"/>
      <c r="I15666"/>
      <c r="J15666"/>
      <c r="U15666" s="43"/>
      <c r="AE15666"/>
    </row>
    <row r="15667" spans="1:31">
      <c r="A15667">
        <v>38780</v>
      </c>
      <c r="B15667" t="s">
        <v>13816</v>
      </c>
      <c r="C15667" t="s">
        <v>33477</v>
      </c>
      <c r="D15667" t="s">
        <v>33476</v>
      </c>
      <c r="E15667"/>
      <c r="F15667"/>
      <c r="G15667"/>
      <c r="H15667"/>
      <c r="I15667"/>
      <c r="J15667"/>
      <c r="U15667" s="43"/>
      <c r="AE15667"/>
    </row>
    <row r="15668" spans="1:31">
      <c r="A15668">
        <v>38320</v>
      </c>
      <c r="B15668" t="s">
        <v>13817</v>
      </c>
      <c r="C15668" t="s">
        <v>33477</v>
      </c>
      <c r="D15668" t="s">
        <v>33482</v>
      </c>
      <c r="E15668"/>
      <c r="F15668"/>
      <c r="G15668"/>
      <c r="H15668"/>
      <c r="I15668"/>
      <c r="J15668"/>
      <c r="U15668" s="43"/>
      <c r="AE15668"/>
    </row>
    <row r="15669" spans="1:31">
      <c r="A15669">
        <v>38690</v>
      </c>
      <c r="B15669" t="s">
        <v>13818</v>
      </c>
      <c r="C15669" t="s">
        <v>33477</v>
      </c>
      <c r="D15669" t="s">
        <v>33476</v>
      </c>
      <c r="E15669"/>
      <c r="F15669"/>
      <c r="G15669"/>
      <c r="H15669"/>
      <c r="I15669"/>
      <c r="J15669"/>
      <c r="U15669" s="43"/>
      <c r="AE15669"/>
    </row>
    <row r="15670" spans="1:31">
      <c r="A15670">
        <v>38780</v>
      </c>
      <c r="B15670" t="s">
        <v>13819</v>
      </c>
      <c r="C15670" t="s">
        <v>33477</v>
      </c>
      <c r="D15670" t="s">
        <v>33476</v>
      </c>
      <c r="E15670"/>
      <c r="F15670"/>
      <c r="G15670"/>
      <c r="H15670"/>
      <c r="I15670"/>
      <c r="J15670"/>
      <c r="U15670" s="43"/>
      <c r="AE15670"/>
    </row>
    <row r="15671" spans="1:31">
      <c r="A15671">
        <v>38260</v>
      </c>
      <c r="B15671" t="s">
        <v>353</v>
      </c>
      <c r="C15671" t="s">
        <v>33477</v>
      </c>
      <c r="D15671" t="s">
        <v>33476</v>
      </c>
      <c r="E15671"/>
      <c r="F15671"/>
      <c r="G15671"/>
      <c r="H15671"/>
      <c r="I15671"/>
      <c r="J15671"/>
      <c r="U15671" s="43"/>
      <c r="AE15671"/>
    </row>
    <row r="15672" spans="1:31">
      <c r="A15672">
        <v>38110</v>
      </c>
      <c r="B15672" t="s">
        <v>13820</v>
      </c>
      <c r="C15672" t="s">
        <v>33477</v>
      </c>
      <c r="D15672" t="s">
        <v>33476</v>
      </c>
      <c r="E15672"/>
      <c r="F15672"/>
      <c r="G15672"/>
      <c r="H15672"/>
      <c r="I15672"/>
      <c r="J15672"/>
      <c r="U15672" s="43"/>
      <c r="AE15672"/>
    </row>
    <row r="15673" spans="1:31">
      <c r="A15673">
        <v>38580</v>
      </c>
      <c r="B15673" t="s">
        <v>13821</v>
      </c>
      <c r="C15673" t="s">
        <v>33478</v>
      </c>
      <c r="D15673" t="s">
        <v>33476</v>
      </c>
      <c r="E15673"/>
      <c r="F15673"/>
      <c r="G15673"/>
      <c r="H15673"/>
      <c r="I15673"/>
      <c r="J15673"/>
      <c r="U15673" s="43"/>
      <c r="AE15673"/>
    </row>
    <row r="15674" spans="1:31">
      <c r="A15674">
        <v>38580</v>
      </c>
      <c r="B15674" t="s">
        <v>13821</v>
      </c>
      <c r="C15674" t="s">
        <v>33478</v>
      </c>
      <c r="D15674" t="s">
        <v>33476</v>
      </c>
      <c r="E15674"/>
      <c r="F15674"/>
      <c r="G15674"/>
      <c r="H15674"/>
      <c r="I15674"/>
      <c r="J15674"/>
      <c r="U15674" s="43"/>
      <c r="AE15674"/>
    </row>
    <row r="15675" spans="1:31">
      <c r="A15675">
        <v>38580</v>
      </c>
      <c r="B15675" t="s">
        <v>13821</v>
      </c>
      <c r="C15675" t="s">
        <v>33478</v>
      </c>
      <c r="D15675" t="s">
        <v>33476</v>
      </c>
      <c r="E15675"/>
      <c r="F15675"/>
      <c r="G15675"/>
      <c r="H15675"/>
      <c r="I15675"/>
      <c r="J15675"/>
      <c r="U15675" s="43"/>
      <c r="AE15675"/>
    </row>
    <row r="15676" spans="1:31">
      <c r="A15676">
        <v>38530</v>
      </c>
      <c r="B15676" t="s">
        <v>13822</v>
      </c>
      <c r="C15676" t="s">
        <v>33478</v>
      </c>
      <c r="D15676" t="s">
        <v>33476</v>
      </c>
      <c r="E15676"/>
      <c r="F15676"/>
      <c r="G15676"/>
      <c r="H15676"/>
      <c r="I15676"/>
      <c r="J15676"/>
      <c r="U15676" s="43"/>
      <c r="AE15676"/>
    </row>
    <row r="15677" spans="1:31">
      <c r="A15677">
        <v>38690</v>
      </c>
      <c r="B15677" t="s">
        <v>13823</v>
      </c>
      <c r="C15677" t="s">
        <v>33477</v>
      </c>
      <c r="D15677" t="s">
        <v>33476</v>
      </c>
      <c r="E15677"/>
      <c r="F15677"/>
      <c r="G15677"/>
      <c r="H15677"/>
      <c r="I15677"/>
      <c r="J15677"/>
      <c r="U15677" s="43"/>
      <c r="AE15677"/>
    </row>
    <row r="15678" spans="1:31">
      <c r="A15678">
        <v>38600</v>
      </c>
      <c r="B15678" t="s">
        <v>3458</v>
      </c>
      <c r="C15678" t="s">
        <v>33477</v>
      </c>
      <c r="D15678" t="e">
        <v>#N/A</v>
      </c>
      <c r="E15678"/>
      <c r="F15678"/>
      <c r="G15678"/>
      <c r="H15678"/>
      <c r="I15678"/>
      <c r="J15678"/>
      <c r="U15678" s="43"/>
      <c r="AE15678"/>
    </row>
    <row r="15679" spans="1:31">
      <c r="A15679">
        <v>38120</v>
      </c>
      <c r="B15679" t="s">
        <v>13824</v>
      </c>
      <c r="C15679" t="s">
        <v>33478</v>
      </c>
      <c r="D15679" t="s">
        <v>33476</v>
      </c>
      <c r="E15679"/>
      <c r="F15679"/>
      <c r="G15679"/>
      <c r="H15679"/>
      <c r="I15679"/>
      <c r="J15679"/>
      <c r="U15679" s="43"/>
      <c r="AE15679"/>
    </row>
    <row r="15680" spans="1:31">
      <c r="A15680">
        <v>38590</v>
      </c>
      <c r="B15680" t="s">
        <v>13825</v>
      </c>
      <c r="C15680" t="s">
        <v>33478</v>
      </c>
      <c r="D15680" t="s">
        <v>33476</v>
      </c>
      <c r="E15680"/>
      <c r="F15680"/>
      <c r="G15680"/>
      <c r="H15680"/>
      <c r="I15680"/>
      <c r="J15680"/>
      <c r="U15680" s="43"/>
      <c r="AE15680"/>
    </row>
    <row r="15681" spans="1:31">
      <c r="A15681">
        <v>38080</v>
      </c>
      <c r="B15681" t="s">
        <v>13826</v>
      </c>
      <c r="C15681" t="s">
        <v>33477</v>
      </c>
      <c r="D15681" t="s">
        <v>33476</v>
      </c>
      <c r="E15681"/>
      <c r="F15681"/>
      <c r="G15681"/>
      <c r="H15681"/>
      <c r="I15681"/>
      <c r="J15681"/>
      <c r="U15681" s="43"/>
      <c r="AE15681"/>
    </row>
    <row r="15682" spans="1:31">
      <c r="A15682">
        <v>38142</v>
      </c>
      <c r="B15682" t="s">
        <v>13827</v>
      </c>
      <c r="C15682" t="s">
        <v>33478</v>
      </c>
      <c r="D15682" t="s">
        <v>33476</v>
      </c>
      <c r="E15682"/>
      <c r="F15682"/>
      <c r="G15682"/>
      <c r="H15682"/>
      <c r="I15682"/>
      <c r="J15682"/>
      <c r="U15682" s="43"/>
      <c r="AE15682"/>
    </row>
    <row r="15683" spans="1:31">
      <c r="A15683">
        <v>38260</v>
      </c>
      <c r="B15683" t="s">
        <v>13828</v>
      </c>
      <c r="C15683" t="s">
        <v>33477</v>
      </c>
      <c r="D15683" t="s">
        <v>33476</v>
      </c>
      <c r="E15683"/>
      <c r="F15683"/>
      <c r="G15683"/>
      <c r="H15683"/>
      <c r="I15683"/>
      <c r="J15683"/>
      <c r="U15683" s="43"/>
      <c r="AE15683"/>
    </row>
    <row r="15684" spans="1:31">
      <c r="A15684">
        <v>38190</v>
      </c>
      <c r="B15684" t="s">
        <v>13829</v>
      </c>
      <c r="C15684" t="s">
        <v>33478</v>
      </c>
      <c r="D15684" t="s">
        <v>33482</v>
      </c>
      <c r="E15684"/>
      <c r="F15684"/>
      <c r="G15684"/>
      <c r="H15684"/>
      <c r="I15684"/>
      <c r="J15684"/>
      <c r="U15684" s="43"/>
      <c r="AE15684"/>
    </row>
    <row r="15685" spans="1:31">
      <c r="A15685">
        <v>38290</v>
      </c>
      <c r="B15685" t="s">
        <v>13830</v>
      </c>
      <c r="C15685" t="s">
        <v>33477</v>
      </c>
      <c r="D15685" t="e">
        <v>#N/A</v>
      </c>
      <c r="E15685"/>
      <c r="F15685"/>
      <c r="G15685"/>
      <c r="H15685"/>
      <c r="I15685"/>
      <c r="J15685"/>
      <c r="U15685" s="43"/>
      <c r="AE15685"/>
    </row>
    <row r="15686" spans="1:31">
      <c r="A15686">
        <v>38290</v>
      </c>
      <c r="B15686" t="s">
        <v>13830</v>
      </c>
      <c r="C15686" t="s">
        <v>33477</v>
      </c>
      <c r="D15686" t="e">
        <v>#N/A</v>
      </c>
      <c r="E15686"/>
      <c r="F15686"/>
      <c r="G15686"/>
      <c r="H15686"/>
      <c r="I15686"/>
      <c r="J15686"/>
      <c r="U15686" s="43"/>
      <c r="AE15686"/>
    </row>
    <row r="15687" spans="1:31">
      <c r="A15687">
        <v>38520</v>
      </c>
      <c r="B15687" t="s">
        <v>1789</v>
      </c>
      <c r="C15687" t="s">
        <v>33483</v>
      </c>
      <c r="D15687" t="s">
        <v>33476</v>
      </c>
      <c r="E15687"/>
      <c r="F15687"/>
      <c r="G15687"/>
      <c r="H15687"/>
      <c r="I15687"/>
      <c r="J15687"/>
      <c r="U15687" s="43"/>
      <c r="AE15687"/>
    </row>
    <row r="15688" spans="1:31">
      <c r="A15688">
        <v>38610</v>
      </c>
      <c r="B15688" t="s">
        <v>13831</v>
      </c>
      <c r="C15688" t="s">
        <v>33477</v>
      </c>
      <c r="D15688" t="e">
        <v>#N/A</v>
      </c>
      <c r="E15688"/>
      <c r="F15688"/>
      <c r="G15688"/>
      <c r="H15688"/>
      <c r="I15688"/>
      <c r="J15688"/>
      <c r="U15688" s="43"/>
      <c r="AE15688"/>
    </row>
    <row r="15689" spans="1:31">
      <c r="A15689">
        <v>38260</v>
      </c>
      <c r="B15689" t="s">
        <v>13832</v>
      </c>
      <c r="C15689" t="s">
        <v>33477</v>
      </c>
      <c r="D15689" t="s">
        <v>33476</v>
      </c>
      <c r="E15689"/>
      <c r="F15689"/>
      <c r="G15689"/>
      <c r="H15689"/>
      <c r="I15689"/>
      <c r="J15689"/>
      <c r="U15689" s="43"/>
      <c r="AE15689"/>
    </row>
    <row r="15690" spans="1:31">
      <c r="A15690">
        <v>38570</v>
      </c>
      <c r="B15690" t="s">
        <v>13833</v>
      </c>
      <c r="C15690" t="s">
        <v>33478</v>
      </c>
      <c r="D15690" t="s">
        <v>33482</v>
      </c>
      <c r="E15690"/>
      <c r="F15690"/>
      <c r="G15690"/>
      <c r="H15690"/>
      <c r="I15690"/>
      <c r="J15690"/>
      <c r="U15690" s="43"/>
      <c r="AE15690"/>
    </row>
    <row r="15691" spans="1:31">
      <c r="A15691">
        <v>38690</v>
      </c>
      <c r="B15691" t="s">
        <v>13834</v>
      </c>
      <c r="C15691" t="s">
        <v>33477</v>
      </c>
      <c r="D15691" t="s">
        <v>33476</v>
      </c>
      <c r="E15691"/>
      <c r="F15691"/>
      <c r="G15691"/>
      <c r="H15691"/>
      <c r="I15691"/>
      <c r="J15691"/>
      <c r="U15691" s="43"/>
      <c r="AE15691"/>
    </row>
    <row r="15692" spans="1:31">
      <c r="A15692">
        <v>38490</v>
      </c>
      <c r="B15692" t="s">
        <v>13835</v>
      </c>
      <c r="C15692" t="s">
        <v>33477</v>
      </c>
      <c r="D15692" t="s">
        <v>33476</v>
      </c>
      <c r="E15692"/>
      <c r="F15692"/>
      <c r="G15692"/>
      <c r="H15692"/>
      <c r="I15692"/>
      <c r="J15692"/>
      <c r="U15692" s="43"/>
      <c r="AE15692"/>
    </row>
    <row r="15693" spans="1:31">
      <c r="A15693">
        <v>38540</v>
      </c>
      <c r="B15693" t="s">
        <v>13836</v>
      </c>
      <c r="C15693" t="s">
        <v>33477</v>
      </c>
      <c r="D15693" t="s">
        <v>33476</v>
      </c>
      <c r="E15693"/>
      <c r="F15693"/>
      <c r="G15693"/>
      <c r="H15693"/>
      <c r="I15693"/>
      <c r="J15693"/>
      <c r="U15693" s="43"/>
      <c r="AE15693"/>
    </row>
    <row r="15694" spans="1:31">
      <c r="A15694">
        <v>38000</v>
      </c>
      <c r="B15694" t="s">
        <v>13837</v>
      </c>
      <c r="C15694" t="s">
        <v>33477</v>
      </c>
      <c r="D15694" t="e">
        <v>#N/A</v>
      </c>
      <c r="E15694"/>
      <c r="F15694"/>
      <c r="G15694"/>
      <c r="H15694"/>
      <c r="I15694"/>
      <c r="J15694"/>
      <c r="U15694" s="43"/>
      <c r="AE15694"/>
    </row>
    <row r="15695" spans="1:31">
      <c r="A15695">
        <v>38100</v>
      </c>
      <c r="B15695" t="s">
        <v>13837</v>
      </c>
      <c r="C15695" t="s">
        <v>33477</v>
      </c>
      <c r="D15695" t="e">
        <v>#N/A</v>
      </c>
      <c r="E15695"/>
      <c r="F15695"/>
      <c r="G15695"/>
      <c r="H15695"/>
      <c r="I15695"/>
      <c r="J15695"/>
      <c r="U15695" s="43"/>
      <c r="AE15695"/>
    </row>
    <row r="15696" spans="1:31">
      <c r="A15696">
        <v>38650</v>
      </c>
      <c r="B15696" t="s">
        <v>13838</v>
      </c>
      <c r="C15696" t="s">
        <v>33478</v>
      </c>
      <c r="D15696" t="s">
        <v>33476</v>
      </c>
      <c r="E15696"/>
      <c r="F15696"/>
      <c r="G15696"/>
      <c r="H15696"/>
      <c r="I15696"/>
      <c r="J15696"/>
      <c r="U15696" s="43"/>
      <c r="AE15696"/>
    </row>
    <row r="15697" spans="1:31">
      <c r="A15697">
        <v>38450</v>
      </c>
      <c r="B15697" t="s">
        <v>5816</v>
      </c>
      <c r="C15697" t="s">
        <v>33478</v>
      </c>
      <c r="D15697" t="s">
        <v>33476</v>
      </c>
      <c r="E15697"/>
      <c r="F15697"/>
      <c r="G15697"/>
      <c r="H15697"/>
      <c r="I15697"/>
      <c r="J15697"/>
      <c r="U15697" s="43"/>
      <c r="AE15697"/>
    </row>
    <row r="15698" spans="1:31">
      <c r="A15698">
        <v>38320</v>
      </c>
      <c r="B15698" t="s">
        <v>13839</v>
      </c>
      <c r="C15698" t="s">
        <v>33477</v>
      </c>
      <c r="D15698" t="s">
        <v>33482</v>
      </c>
      <c r="E15698"/>
      <c r="F15698"/>
      <c r="G15698"/>
      <c r="H15698"/>
      <c r="I15698"/>
      <c r="J15698"/>
      <c r="U15698" s="43"/>
      <c r="AE15698"/>
    </row>
    <row r="15699" spans="1:31">
      <c r="A15699">
        <v>38540</v>
      </c>
      <c r="B15699" t="s">
        <v>13840</v>
      </c>
      <c r="C15699" t="s">
        <v>33477</v>
      </c>
      <c r="D15699" t="s">
        <v>33476</v>
      </c>
      <c r="E15699"/>
      <c r="F15699"/>
      <c r="G15699"/>
      <c r="H15699"/>
      <c r="I15699"/>
      <c r="J15699"/>
      <c r="U15699" s="43"/>
      <c r="AE15699"/>
    </row>
    <row r="15700" spans="1:31">
      <c r="A15700">
        <v>38118</v>
      </c>
      <c r="B15700" t="s">
        <v>13841</v>
      </c>
      <c r="C15700" t="s">
        <v>33477</v>
      </c>
      <c r="D15700" t="s">
        <v>33476</v>
      </c>
      <c r="E15700"/>
      <c r="F15700"/>
      <c r="G15700"/>
      <c r="H15700"/>
      <c r="I15700"/>
      <c r="J15700"/>
      <c r="U15700" s="43"/>
      <c r="AE15700"/>
    </row>
    <row r="15701" spans="1:31">
      <c r="A15701">
        <v>38750</v>
      </c>
      <c r="B15701" t="s">
        <v>13842</v>
      </c>
      <c r="C15701" t="s">
        <v>33478</v>
      </c>
      <c r="D15701" t="e">
        <v>#N/A</v>
      </c>
      <c r="E15701"/>
      <c r="F15701"/>
      <c r="G15701"/>
      <c r="H15701"/>
      <c r="I15701"/>
      <c r="J15701"/>
      <c r="U15701" s="43"/>
      <c r="AE15701"/>
    </row>
    <row r="15702" spans="1:31">
      <c r="A15702">
        <v>38750</v>
      </c>
      <c r="B15702" t="s">
        <v>13842</v>
      </c>
      <c r="C15702" t="s">
        <v>33478</v>
      </c>
      <c r="D15702" t="e">
        <v>#N/A</v>
      </c>
      <c r="E15702"/>
      <c r="F15702"/>
      <c r="G15702"/>
      <c r="H15702"/>
      <c r="I15702"/>
      <c r="J15702"/>
      <c r="U15702" s="43"/>
      <c r="AE15702"/>
    </row>
    <row r="15703" spans="1:31">
      <c r="A15703">
        <v>38570</v>
      </c>
      <c r="B15703" t="s">
        <v>13843</v>
      </c>
      <c r="C15703" t="s">
        <v>33478</v>
      </c>
      <c r="D15703" t="s">
        <v>33482</v>
      </c>
      <c r="E15703"/>
      <c r="F15703"/>
      <c r="G15703"/>
      <c r="H15703"/>
      <c r="I15703"/>
      <c r="J15703"/>
      <c r="U15703" s="43"/>
      <c r="AE15703"/>
    </row>
    <row r="15704" spans="1:31">
      <c r="A15704">
        <v>38080</v>
      </c>
      <c r="B15704" t="s">
        <v>13844</v>
      </c>
      <c r="C15704" t="s">
        <v>33477</v>
      </c>
      <c r="D15704" t="s">
        <v>33476</v>
      </c>
      <c r="E15704"/>
      <c r="F15704"/>
      <c r="G15704"/>
      <c r="H15704"/>
      <c r="I15704"/>
      <c r="J15704"/>
      <c r="U15704" s="43"/>
      <c r="AE15704"/>
    </row>
    <row r="15705" spans="1:31">
      <c r="A15705">
        <v>38140</v>
      </c>
      <c r="B15705" t="s">
        <v>13845</v>
      </c>
      <c r="C15705" t="s">
        <v>33477</v>
      </c>
      <c r="D15705" t="s">
        <v>33476</v>
      </c>
      <c r="E15705"/>
      <c r="F15705"/>
      <c r="G15705"/>
      <c r="H15705"/>
      <c r="I15705"/>
      <c r="J15705"/>
      <c r="U15705" s="43"/>
      <c r="AE15705"/>
    </row>
    <row r="15706" spans="1:31">
      <c r="A15706">
        <v>38160</v>
      </c>
      <c r="B15706" t="s">
        <v>13846</v>
      </c>
      <c r="C15706" t="s">
        <v>33477</v>
      </c>
      <c r="D15706" t="s">
        <v>33476</v>
      </c>
      <c r="E15706"/>
      <c r="F15706"/>
      <c r="G15706"/>
      <c r="H15706"/>
      <c r="I15706"/>
      <c r="J15706"/>
      <c r="U15706" s="43"/>
      <c r="AE15706"/>
    </row>
    <row r="15707" spans="1:31">
      <c r="A15707">
        <v>38280</v>
      </c>
      <c r="B15707" t="s">
        <v>13847</v>
      </c>
      <c r="C15707" t="s">
        <v>33477</v>
      </c>
      <c r="D15707" t="s">
        <v>33476</v>
      </c>
      <c r="E15707"/>
      <c r="F15707"/>
      <c r="G15707"/>
      <c r="H15707"/>
      <c r="I15707"/>
      <c r="J15707"/>
      <c r="U15707" s="43"/>
      <c r="AE15707"/>
    </row>
    <row r="15708" spans="1:31">
      <c r="A15708">
        <v>38270</v>
      </c>
      <c r="B15708" t="s">
        <v>13848</v>
      </c>
      <c r="C15708" t="s">
        <v>33477</v>
      </c>
      <c r="D15708" t="s">
        <v>33476</v>
      </c>
      <c r="E15708"/>
      <c r="F15708"/>
      <c r="G15708"/>
      <c r="H15708"/>
      <c r="I15708"/>
      <c r="J15708"/>
      <c r="U15708" s="43"/>
      <c r="AE15708"/>
    </row>
    <row r="15709" spans="1:31">
      <c r="A15709">
        <v>38200</v>
      </c>
      <c r="B15709" t="s">
        <v>13849</v>
      </c>
      <c r="C15709" t="s">
        <v>33477</v>
      </c>
      <c r="D15709" t="s">
        <v>33476</v>
      </c>
      <c r="E15709"/>
      <c r="F15709"/>
      <c r="G15709"/>
      <c r="H15709"/>
      <c r="I15709"/>
      <c r="J15709"/>
      <c r="U15709" s="43"/>
      <c r="AE15709"/>
    </row>
    <row r="15710" spans="1:31">
      <c r="A15710">
        <v>38560</v>
      </c>
      <c r="B15710" t="s">
        <v>13850</v>
      </c>
      <c r="C15710" t="s">
        <v>33477</v>
      </c>
      <c r="D15710" t="e">
        <v>#N/A</v>
      </c>
      <c r="E15710"/>
      <c r="F15710"/>
      <c r="G15710"/>
      <c r="H15710"/>
      <c r="I15710"/>
      <c r="J15710"/>
      <c r="U15710" s="43"/>
      <c r="AE15710"/>
    </row>
    <row r="15711" spans="1:31">
      <c r="A15711">
        <v>38220</v>
      </c>
      <c r="B15711" t="s">
        <v>13851</v>
      </c>
      <c r="C15711" t="s">
        <v>33478</v>
      </c>
      <c r="D15711" t="s">
        <v>33476</v>
      </c>
      <c r="E15711"/>
      <c r="F15711"/>
      <c r="G15711"/>
      <c r="H15711"/>
      <c r="I15711"/>
      <c r="J15711"/>
      <c r="U15711" s="43"/>
      <c r="AE15711"/>
    </row>
    <row r="15712" spans="1:31">
      <c r="A15712">
        <v>38930</v>
      </c>
      <c r="B15712" t="s">
        <v>13852</v>
      </c>
      <c r="C15712" t="s">
        <v>33478</v>
      </c>
      <c r="D15712" t="s">
        <v>33476</v>
      </c>
      <c r="E15712"/>
      <c r="F15712"/>
      <c r="G15712"/>
      <c r="H15712"/>
      <c r="I15712"/>
      <c r="J15712"/>
      <c r="U15712" s="43"/>
      <c r="AE15712"/>
    </row>
    <row r="15713" spans="1:31">
      <c r="A15713">
        <v>38250</v>
      </c>
      <c r="B15713" t="s">
        <v>13853</v>
      </c>
      <c r="C15713" t="s">
        <v>33478</v>
      </c>
      <c r="D15713" t="s">
        <v>33476</v>
      </c>
      <c r="E15713"/>
      <c r="F15713"/>
      <c r="G15713"/>
      <c r="H15713"/>
      <c r="I15713"/>
      <c r="J15713"/>
      <c r="U15713" s="43"/>
      <c r="AE15713"/>
    </row>
    <row r="15714" spans="1:31">
      <c r="A15714">
        <v>38190</v>
      </c>
      <c r="B15714" t="s">
        <v>13854</v>
      </c>
      <c r="C15714" t="s">
        <v>33478</v>
      </c>
      <c r="D15714" t="s">
        <v>33482</v>
      </c>
      <c r="E15714"/>
      <c r="F15714"/>
      <c r="G15714"/>
      <c r="H15714"/>
      <c r="I15714"/>
      <c r="J15714"/>
      <c r="U15714" s="43"/>
      <c r="AE15714"/>
    </row>
    <row r="15715" spans="1:31">
      <c r="A15715">
        <v>38350</v>
      </c>
      <c r="B15715" t="s">
        <v>13855</v>
      </c>
      <c r="C15715" t="s">
        <v>33478</v>
      </c>
      <c r="D15715" t="s">
        <v>33476</v>
      </c>
      <c r="E15715"/>
      <c r="F15715"/>
      <c r="G15715"/>
      <c r="H15715"/>
      <c r="I15715"/>
      <c r="J15715"/>
      <c r="U15715" s="43"/>
      <c r="AE15715"/>
    </row>
    <row r="15716" spans="1:31">
      <c r="A15716">
        <v>38710</v>
      </c>
      <c r="B15716" t="s">
        <v>13856</v>
      </c>
      <c r="C15716" t="s">
        <v>33478</v>
      </c>
      <c r="D15716" t="s">
        <v>33476</v>
      </c>
      <c r="E15716"/>
      <c r="F15716"/>
      <c r="G15716"/>
      <c r="H15716"/>
      <c r="I15716"/>
      <c r="J15716"/>
      <c r="U15716" s="43"/>
      <c r="AE15716"/>
    </row>
    <row r="15717" spans="1:31">
      <c r="A15717">
        <v>38270</v>
      </c>
      <c r="B15717" t="s">
        <v>13857</v>
      </c>
      <c r="C15717" t="s">
        <v>33477</v>
      </c>
      <c r="D15717" t="s">
        <v>33476</v>
      </c>
      <c r="E15717"/>
      <c r="F15717"/>
      <c r="G15717"/>
      <c r="H15717"/>
      <c r="I15717"/>
      <c r="J15717"/>
      <c r="U15717" s="43"/>
      <c r="AE15717"/>
    </row>
    <row r="15718" spans="1:31">
      <c r="A15718">
        <v>38460</v>
      </c>
      <c r="B15718" t="s">
        <v>13858</v>
      </c>
      <c r="C15718" t="s">
        <v>33477</v>
      </c>
      <c r="D15718" t="s">
        <v>33476</v>
      </c>
      <c r="E15718"/>
      <c r="F15718"/>
      <c r="G15718"/>
      <c r="H15718"/>
      <c r="I15718"/>
      <c r="J15718"/>
      <c r="U15718" s="43"/>
      <c r="AE15718"/>
    </row>
    <row r="15719" spans="1:31">
      <c r="A15719">
        <v>38440</v>
      </c>
      <c r="B15719" t="s">
        <v>13859</v>
      </c>
      <c r="C15719" t="s">
        <v>33477</v>
      </c>
      <c r="D15719" t="s">
        <v>33476</v>
      </c>
      <c r="E15719"/>
      <c r="F15719"/>
      <c r="G15719"/>
      <c r="H15719"/>
      <c r="I15719"/>
      <c r="J15719"/>
      <c r="U15719" s="43"/>
      <c r="AE15719"/>
    </row>
    <row r="15720" spans="1:31">
      <c r="A15720">
        <v>38220</v>
      </c>
      <c r="B15720" t="s">
        <v>13860</v>
      </c>
      <c r="C15720" t="s">
        <v>33478</v>
      </c>
      <c r="D15720" t="s">
        <v>33476</v>
      </c>
      <c r="E15720"/>
      <c r="F15720"/>
      <c r="G15720"/>
      <c r="H15720"/>
      <c r="I15720"/>
      <c r="J15720"/>
      <c r="U15720" s="43"/>
      <c r="AE15720"/>
    </row>
    <row r="15721" spans="1:31">
      <c r="A15721">
        <v>38220</v>
      </c>
      <c r="B15721" t="s">
        <v>13860</v>
      </c>
      <c r="C15721" t="s">
        <v>33478</v>
      </c>
      <c r="D15721" t="s">
        <v>33476</v>
      </c>
      <c r="E15721"/>
      <c r="F15721"/>
      <c r="G15721"/>
      <c r="H15721"/>
      <c r="I15721"/>
      <c r="J15721"/>
      <c r="U15721" s="43"/>
      <c r="AE15721"/>
    </row>
    <row r="15722" spans="1:31">
      <c r="A15722">
        <v>38220</v>
      </c>
      <c r="B15722" t="s">
        <v>13860</v>
      </c>
      <c r="C15722" t="s">
        <v>33478</v>
      </c>
      <c r="D15722" t="s">
        <v>33476</v>
      </c>
      <c r="E15722"/>
      <c r="F15722"/>
      <c r="G15722"/>
      <c r="H15722"/>
      <c r="I15722"/>
      <c r="J15722"/>
      <c r="U15722" s="43"/>
      <c r="AE15722"/>
    </row>
    <row r="15723" spans="1:31">
      <c r="A15723">
        <v>38220</v>
      </c>
      <c r="B15723" t="s">
        <v>13860</v>
      </c>
      <c r="C15723" t="s">
        <v>33478</v>
      </c>
      <c r="D15723" t="s">
        <v>33476</v>
      </c>
      <c r="E15723"/>
      <c r="F15723"/>
      <c r="G15723"/>
      <c r="H15723"/>
      <c r="I15723"/>
      <c r="J15723"/>
      <c r="U15723" s="43"/>
      <c r="AE15723"/>
    </row>
    <row r="15724" spans="1:31">
      <c r="A15724">
        <v>38690</v>
      </c>
      <c r="B15724" t="s">
        <v>13861</v>
      </c>
      <c r="C15724" t="s">
        <v>33477</v>
      </c>
      <c r="D15724" t="s">
        <v>33476</v>
      </c>
      <c r="E15724"/>
      <c r="F15724"/>
      <c r="G15724"/>
      <c r="H15724"/>
      <c r="I15724"/>
      <c r="J15724"/>
      <c r="U15724" s="43"/>
      <c r="AE15724"/>
    </row>
    <row r="15725" spans="1:31">
      <c r="A15725">
        <v>38660</v>
      </c>
      <c r="B15725" t="s">
        <v>13862</v>
      </c>
      <c r="C15725" t="s">
        <v>33478</v>
      </c>
      <c r="D15725" t="s">
        <v>33476</v>
      </c>
      <c r="E15725"/>
      <c r="F15725"/>
      <c r="G15725"/>
      <c r="H15725"/>
      <c r="I15725"/>
      <c r="J15725"/>
      <c r="U15725" s="43"/>
      <c r="AE15725"/>
    </row>
    <row r="15726" spans="1:31">
      <c r="A15726">
        <v>38200</v>
      </c>
      <c r="B15726" t="s">
        <v>13863</v>
      </c>
      <c r="C15726" t="s">
        <v>33477</v>
      </c>
      <c r="D15726" t="s">
        <v>33476</v>
      </c>
      <c r="E15726"/>
      <c r="F15726"/>
      <c r="G15726"/>
      <c r="H15726"/>
      <c r="I15726"/>
      <c r="J15726"/>
      <c r="U15726" s="43"/>
      <c r="AE15726"/>
    </row>
    <row r="15727" spans="1:31">
      <c r="A15727">
        <v>38470</v>
      </c>
      <c r="B15727" t="s">
        <v>13864</v>
      </c>
      <c r="C15727" t="s">
        <v>33477</v>
      </c>
      <c r="D15727" t="s">
        <v>33476</v>
      </c>
      <c r="E15727"/>
      <c r="F15727"/>
      <c r="G15727"/>
      <c r="H15727"/>
      <c r="I15727"/>
      <c r="J15727"/>
      <c r="U15727" s="43"/>
      <c r="AE15727"/>
    </row>
    <row r="15728" spans="1:31">
      <c r="A15728">
        <v>38350</v>
      </c>
      <c r="B15728" t="s">
        <v>13865</v>
      </c>
      <c r="C15728" t="s">
        <v>33478</v>
      </c>
      <c r="D15728" t="s">
        <v>33476</v>
      </c>
      <c r="E15728"/>
      <c r="F15728"/>
      <c r="G15728"/>
      <c r="H15728"/>
      <c r="I15728"/>
      <c r="J15728"/>
      <c r="U15728" s="43"/>
      <c r="AE15728"/>
    </row>
    <row r="15729" spans="1:31">
      <c r="A15729">
        <v>38260</v>
      </c>
      <c r="B15729" t="s">
        <v>13866</v>
      </c>
      <c r="C15729" t="s">
        <v>33477</v>
      </c>
      <c r="D15729" t="s">
        <v>33476</v>
      </c>
      <c r="E15729"/>
      <c r="F15729"/>
      <c r="G15729"/>
      <c r="H15729"/>
      <c r="I15729"/>
      <c r="J15729"/>
      <c r="U15729" s="43"/>
      <c r="AE15729"/>
    </row>
    <row r="15730" spans="1:31">
      <c r="A15730">
        <v>38270</v>
      </c>
      <c r="B15730" t="s">
        <v>13867</v>
      </c>
      <c r="C15730" t="s">
        <v>33477</v>
      </c>
      <c r="D15730" t="s">
        <v>33476</v>
      </c>
      <c r="E15730"/>
      <c r="F15730"/>
      <c r="G15730"/>
      <c r="H15730"/>
      <c r="I15730"/>
      <c r="J15730"/>
      <c r="U15730" s="43"/>
      <c r="AE15730"/>
    </row>
    <row r="15731" spans="1:31">
      <c r="A15731">
        <v>38980</v>
      </c>
      <c r="B15731" t="s">
        <v>13868</v>
      </c>
      <c r="C15731" t="s">
        <v>33477</v>
      </c>
      <c r="D15731" t="s">
        <v>33476</v>
      </c>
      <c r="E15731"/>
      <c r="F15731"/>
      <c r="G15731"/>
      <c r="H15731"/>
      <c r="I15731"/>
      <c r="J15731"/>
      <c r="U15731" s="43"/>
      <c r="AE15731"/>
    </row>
    <row r="15732" spans="1:31">
      <c r="A15732">
        <v>38620</v>
      </c>
      <c r="B15732" t="s">
        <v>13869</v>
      </c>
      <c r="C15732" t="s">
        <v>33478</v>
      </c>
      <c r="D15732" t="s">
        <v>33476</v>
      </c>
      <c r="E15732"/>
      <c r="F15732"/>
      <c r="G15732"/>
      <c r="H15732"/>
      <c r="I15732"/>
      <c r="J15732"/>
      <c r="U15732" s="43"/>
      <c r="AE15732"/>
    </row>
    <row r="15733" spans="1:31">
      <c r="A15733">
        <v>38300</v>
      </c>
      <c r="B15733" t="s">
        <v>13870</v>
      </c>
      <c r="C15733" t="s">
        <v>33477</v>
      </c>
      <c r="D15733" t="s">
        <v>33476</v>
      </c>
      <c r="E15733"/>
      <c r="F15733"/>
      <c r="G15733"/>
      <c r="H15733"/>
      <c r="I15733"/>
      <c r="J15733"/>
      <c r="U15733" s="43"/>
      <c r="AE15733"/>
    </row>
    <row r="15734" spans="1:31">
      <c r="A15734">
        <v>38350</v>
      </c>
      <c r="B15734" t="s">
        <v>13871</v>
      </c>
      <c r="C15734" t="s">
        <v>33478</v>
      </c>
      <c r="D15734" t="s">
        <v>33476</v>
      </c>
      <c r="E15734"/>
      <c r="F15734"/>
      <c r="G15734"/>
      <c r="H15734"/>
      <c r="I15734"/>
      <c r="J15734"/>
      <c r="U15734" s="43"/>
      <c r="AE15734"/>
    </row>
    <row r="15735" spans="1:31">
      <c r="A15735">
        <v>38112</v>
      </c>
      <c r="B15735" t="s">
        <v>13872</v>
      </c>
      <c r="C15735" t="s">
        <v>33478</v>
      </c>
      <c r="D15735" t="s">
        <v>33476</v>
      </c>
      <c r="E15735"/>
      <c r="F15735"/>
      <c r="G15735"/>
      <c r="H15735"/>
      <c r="I15735"/>
      <c r="J15735"/>
      <c r="U15735" s="43"/>
      <c r="AE15735"/>
    </row>
    <row r="15736" spans="1:31">
      <c r="A15736">
        <v>38880</v>
      </c>
      <c r="B15736" t="s">
        <v>13872</v>
      </c>
      <c r="C15736" t="s">
        <v>33478</v>
      </c>
      <c r="D15736" t="e">
        <v>#N/A</v>
      </c>
      <c r="E15736"/>
      <c r="F15736"/>
      <c r="G15736"/>
      <c r="H15736"/>
      <c r="I15736"/>
      <c r="J15736"/>
      <c r="U15736" s="43"/>
      <c r="AE15736"/>
    </row>
    <row r="15737" spans="1:31">
      <c r="A15737">
        <v>38710</v>
      </c>
      <c r="B15737" t="s">
        <v>13873</v>
      </c>
      <c r="C15737" t="s">
        <v>33478</v>
      </c>
      <c r="D15737" t="s">
        <v>33476</v>
      </c>
      <c r="E15737"/>
      <c r="F15737"/>
      <c r="G15737"/>
      <c r="H15737"/>
      <c r="I15737"/>
      <c r="J15737"/>
      <c r="U15737" s="43"/>
      <c r="AE15737"/>
    </row>
    <row r="15738" spans="1:31">
      <c r="A15738">
        <v>38710</v>
      </c>
      <c r="B15738" t="s">
        <v>13873</v>
      </c>
      <c r="C15738" t="s">
        <v>33478</v>
      </c>
      <c r="D15738" t="s">
        <v>33476</v>
      </c>
      <c r="E15738"/>
      <c r="F15738"/>
      <c r="G15738"/>
      <c r="H15738"/>
      <c r="I15738"/>
      <c r="J15738"/>
      <c r="U15738" s="43"/>
      <c r="AE15738"/>
    </row>
    <row r="15739" spans="1:31">
      <c r="A15739">
        <v>38620</v>
      </c>
      <c r="B15739" t="s">
        <v>13874</v>
      </c>
      <c r="C15739" t="s">
        <v>33478</v>
      </c>
      <c r="D15739" t="s">
        <v>33476</v>
      </c>
      <c r="E15739"/>
      <c r="F15739"/>
      <c r="G15739"/>
      <c r="H15739"/>
      <c r="I15739"/>
      <c r="J15739"/>
      <c r="U15739" s="43"/>
      <c r="AE15739"/>
    </row>
    <row r="15740" spans="1:31">
      <c r="A15740">
        <v>38240</v>
      </c>
      <c r="B15740" t="s">
        <v>13875</v>
      </c>
      <c r="C15740" t="s">
        <v>33477</v>
      </c>
      <c r="D15740" t="s">
        <v>33476</v>
      </c>
      <c r="E15740"/>
      <c r="F15740"/>
      <c r="G15740"/>
      <c r="H15740"/>
      <c r="I15740"/>
      <c r="J15740"/>
      <c r="U15740" s="43"/>
      <c r="AE15740"/>
    </row>
    <row r="15741" spans="1:31">
      <c r="A15741">
        <v>38300</v>
      </c>
      <c r="B15741" t="s">
        <v>13876</v>
      </c>
      <c r="C15741" t="s">
        <v>33477</v>
      </c>
      <c r="D15741" t="s">
        <v>33476</v>
      </c>
      <c r="E15741"/>
      <c r="F15741"/>
      <c r="G15741"/>
      <c r="H15741"/>
      <c r="I15741"/>
      <c r="J15741"/>
      <c r="U15741" s="43"/>
      <c r="AE15741"/>
    </row>
    <row r="15742" spans="1:31">
      <c r="A15742">
        <v>38440</v>
      </c>
      <c r="B15742" t="s">
        <v>13877</v>
      </c>
      <c r="C15742" t="s">
        <v>33477</v>
      </c>
      <c r="D15742" t="s">
        <v>33476</v>
      </c>
      <c r="E15742"/>
      <c r="F15742"/>
      <c r="G15742"/>
      <c r="H15742"/>
      <c r="I15742"/>
      <c r="J15742"/>
      <c r="U15742" s="43"/>
      <c r="AE15742"/>
    </row>
    <row r="15743" spans="1:31">
      <c r="A15743">
        <v>38440</v>
      </c>
      <c r="B15743" t="s">
        <v>13878</v>
      </c>
      <c r="C15743" t="s">
        <v>33477</v>
      </c>
      <c r="D15743" t="s">
        <v>33476</v>
      </c>
      <c r="E15743"/>
      <c r="F15743"/>
      <c r="G15743"/>
      <c r="H15743"/>
      <c r="I15743"/>
      <c r="J15743"/>
      <c r="U15743" s="43"/>
      <c r="AE15743"/>
    </row>
    <row r="15744" spans="1:31">
      <c r="A15744">
        <v>38450</v>
      </c>
      <c r="B15744" t="s">
        <v>13879</v>
      </c>
      <c r="C15744" t="s">
        <v>33478</v>
      </c>
      <c r="D15744" t="s">
        <v>33476</v>
      </c>
      <c r="E15744"/>
      <c r="F15744"/>
      <c r="G15744"/>
      <c r="H15744"/>
      <c r="I15744"/>
      <c r="J15744"/>
      <c r="U15744" s="43"/>
      <c r="AE15744"/>
    </row>
    <row r="15745" spans="1:31">
      <c r="A15745">
        <v>38380</v>
      </c>
      <c r="B15745" t="s">
        <v>13880</v>
      </c>
      <c r="C15745" t="s">
        <v>33478</v>
      </c>
      <c r="D15745" t="s">
        <v>33476</v>
      </c>
      <c r="E15745"/>
      <c r="F15745"/>
      <c r="G15745"/>
      <c r="H15745"/>
      <c r="I15745"/>
      <c r="J15745"/>
      <c r="U15745" s="43"/>
      <c r="AE15745"/>
    </row>
    <row r="15746" spans="1:31">
      <c r="A15746">
        <v>38142</v>
      </c>
      <c r="B15746" t="s">
        <v>13881</v>
      </c>
      <c r="C15746" t="s">
        <v>33478</v>
      </c>
      <c r="D15746" t="s">
        <v>33476</v>
      </c>
      <c r="E15746"/>
      <c r="F15746"/>
      <c r="G15746"/>
      <c r="H15746"/>
      <c r="I15746"/>
      <c r="J15746"/>
      <c r="U15746" s="43"/>
      <c r="AE15746"/>
    </row>
    <row r="15747" spans="1:31">
      <c r="A15747">
        <v>38440</v>
      </c>
      <c r="B15747" t="s">
        <v>13882</v>
      </c>
      <c r="C15747" t="s">
        <v>33477</v>
      </c>
      <c r="D15747" t="s">
        <v>33476</v>
      </c>
      <c r="E15747"/>
      <c r="F15747"/>
      <c r="G15747"/>
      <c r="H15747"/>
      <c r="I15747"/>
      <c r="J15747"/>
      <c r="U15747" s="43"/>
      <c r="AE15747"/>
    </row>
    <row r="15748" spans="1:31">
      <c r="A15748">
        <v>38430</v>
      </c>
      <c r="B15748" t="s">
        <v>13883</v>
      </c>
      <c r="C15748" t="s">
        <v>33477</v>
      </c>
      <c r="D15748" t="e">
        <v>#N/A</v>
      </c>
      <c r="E15748"/>
      <c r="F15748"/>
      <c r="G15748"/>
      <c r="H15748"/>
      <c r="I15748"/>
      <c r="J15748"/>
      <c r="U15748" s="43"/>
      <c r="AE15748"/>
    </row>
    <row r="15749" spans="1:31">
      <c r="A15749">
        <v>38270</v>
      </c>
      <c r="B15749" t="s">
        <v>13884</v>
      </c>
      <c r="C15749" t="s">
        <v>33477</v>
      </c>
      <c r="D15749" t="s">
        <v>33476</v>
      </c>
      <c r="E15749"/>
      <c r="F15749"/>
      <c r="G15749"/>
      <c r="H15749"/>
      <c r="I15749"/>
      <c r="J15749"/>
      <c r="U15749" s="43"/>
      <c r="AE15749"/>
    </row>
    <row r="15750" spans="1:31">
      <c r="A15750">
        <v>38970</v>
      </c>
      <c r="B15750" t="s">
        <v>13885</v>
      </c>
      <c r="C15750" t="s">
        <v>33478</v>
      </c>
      <c r="D15750" t="s">
        <v>33476</v>
      </c>
      <c r="E15750"/>
      <c r="F15750"/>
      <c r="G15750"/>
      <c r="H15750"/>
      <c r="I15750"/>
      <c r="J15750"/>
      <c r="U15750" s="43"/>
      <c r="AE15750"/>
    </row>
    <row r="15751" spans="1:31">
      <c r="A15751">
        <v>38650</v>
      </c>
      <c r="B15751" t="s">
        <v>13886</v>
      </c>
      <c r="C15751" t="s">
        <v>33478</v>
      </c>
      <c r="D15751" t="s">
        <v>33476</v>
      </c>
      <c r="E15751"/>
      <c r="F15751"/>
      <c r="G15751"/>
      <c r="H15751"/>
      <c r="I15751"/>
      <c r="J15751"/>
      <c r="U15751" s="43"/>
      <c r="AE15751"/>
    </row>
    <row r="15752" spans="1:31">
      <c r="A15752">
        <v>38930</v>
      </c>
      <c r="B15752" t="s">
        <v>13887</v>
      </c>
      <c r="C15752" t="s">
        <v>33478</v>
      </c>
      <c r="D15752" t="s">
        <v>33476</v>
      </c>
      <c r="E15752"/>
      <c r="F15752"/>
      <c r="G15752"/>
      <c r="H15752"/>
      <c r="I15752"/>
      <c r="J15752"/>
      <c r="U15752" s="43"/>
      <c r="AE15752"/>
    </row>
    <row r="15753" spans="1:31">
      <c r="A15753">
        <v>38122</v>
      </c>
      <c r="B15753" t="s">
        <v>13888</v>
      </c>
      <c r="C15753" t="s">
        <v>33477</v>
      </c>
      <c r="D15753" t="s">
        <v>33476</v>
      </c>
      <c r="E15753"/>
      <c r="F15753"/>
      <c r="G15753"/>
      <c r="H15753"/>
      <c r="I15753"/>
      <c r="J15753"/>
      <c r="U15753" s="43"/>
      <c r="AE15753"/>
    </row>
    <row r="15754" spans="1:31">
      <c r="A15754">
        <v>38160</v>
      </c>
      <c r="B15754" t="s">
        <v>12357</v>
      </c>
      <c r="C15754" t="s">
        <v>33477</v>
      </c>
      <c r="D15754" t="s">
        <v>33476</v>
      </c>
      <c r="E15754"/>
      <c r="F15754"/>
      <c r="G15754"/>
      <c r="H15754"/>
      <c r="I15754"/>
      <c r="J15754"/>
      <c r="U15754" s="43"/>
      <c r="AE15754"/>
    </row>
    <row r="15755" spans="1:31">
      <c r="A15755">
        <v>38110</v>
      </c>
      <c r="B15755" t="s">
        <v>433</v>
      </c>
      <c r="C15755" t="s">
        <v>33477</v>
      </c>
      <c r="D15755" t="s">
        <v>33476</v>
      </c>
      <c r="E15755"/>
      <c r="F15755"/>
      <c r="G15755"/>
      <c r="H15755"/>
      <c r="I15755"/>
      <c r="J15755"/>
      <c r="U15755" s="43"/>
      <c r="AE15755"/>
    </row>
    <row r="15756" spans="1:31">
      <c r="A15756">
        <v>38390</v>
      </c>
      <c r="B15756" t="s">
        <v>13889</v>
      </c>
      <c r="C15756" t="s">
        <v>33477</v>
      </c>
      <c r="D15756" t="s">
        <v>33476</v>
      </c>
      <c r="E15756"/>
      <c r="F15756"/>
      <c r="G15756"/>
      <c r="H15756"/>
      <c r="I15756"/>
      <c r="J15756"/>
      <c r="U15756" s="43"/>
      <c r="AE15756"/>
    </row>
    <row r="15757" spans="1:31">
      <c r="A15757">
        <v>38210</v>
      </c>
      <c r="B15757" t="s">
        <v>12722</v>
      </c>
      <c r="C15757" t="s">
        <v>33477</v>
      </c>
      <c r="D15757" t="s">
        <v>33476</v>
      </c>
      <c r="E15757"/>
      <c r="F15757"/>
      <c r="G15757"/>
      <c r="H15757"/>
      <c r="I15757"/>
      <c r="J15757"/>
      <c r="U15757" s="43"/>
      <c r="AE15757"/>
    </row>
    <row r="15758" spans="1:31">
      <c r="A15758">
        <v>38330</v>
      </c>
      <c r="B15758" t="s">
        <v>13890</v>
      </c>
      <c r="C15758" t="s">
        <v>33477</v>
      </c>
      <c r="D15758" t="e">
        <v>#N/A</v>
      </c>
      <c r="E15758"/>
      <c r="F15758"/>
      <c r="G15758"/>
      <c r="H15758"/>
      <c r="I15758"/>
      <c r="J15758"/>
      <c r="U15758" s="43"/>
      <c r="AE15758"/>
    </row>
    <row r="15759" spans="1:31">
      <c r="A15759">
        <v>38890</v>
      </c>
      <c r="B15759" t="s">
        <v>13891</v>
      </c>
      <c r="C15759" t="s">
        <v>33477</v>
      </c>
      <c r="D15759" t="s">
        <v>33476</v>
      </c>
      <c r="E15759"/>
      <c r="F15759"/>
      <c r="G15759"/>
      <c r="H15759"/>
      <c r="I15759"/>
      <c r="J15759"/>
      <c r="U15759" s="43"/>
      <c r="AE15759"/>
    </row>
    <row r="15760" spans="1:31">
      <c r="A15760">
        <v>38220</v>
      </c>
      <c r="B15760" t="s">
        <v>13892</v>
      </c>
      <c r="C15760" t="s">
        <v>33478</v>
      </c>
      <c r="D15760" t="s">
        <v>33476</v>
      </c>
      <c r="E15760"/>
      <c r="F15760"/>
      <c r="G15760"/>
      <c r="H15760"/>
      <c r="I15760"/>
      <c r="J15760"/>
      <c r="U15760" s="43"/>
      <c r="AE15760"/>
    </row>
    <row r="15761" spans="1:31">
      <c r="A15761">
        <v>38520</v>
      </c>
      <c r="B15761" t="s">
        <v>13893</v>
      </c>
      <c r="C15761" t="s">
        <v>33483</v>
      </c>
      <c r="D15761" t="s">
        <v>33476</v>
      </c>
      <c r="E15761"/>
      <c r="F15761"/>
      <c r="G15761"/>
      <c r="H15761"/>
      <c r="I15761"/>
      <c r="J15761"/>
      <c r="U15761" s="43"/>
      <c r="AE15761"/>
    </row>
    <row r="15762" spans="1:31">
      <c r="A15762">
        <v>38860</v>
      </c>
      <c r="B15762" t="s">
        <v>13893</v>
      </c>
      <c r="C15762" t="s">
        <v>33478</v>
      </c>
      <c r="D15762" t="e">
        <v>#N/A</v>
      </c>
      <c r="E15762"/>
      <c r="F15762"/>
      <c r="G15762"/>
      <c r="H15762"/>
      <c r="I15762"/>
      <c r="J15762"/>
      <c r="U15762" s="43"/>
      <c r="AE15762"/>
    </row>
    <row r="15763" spans="1:31">
      <c r="A15763">
        <v>38860</v>
      </c>
      <c r="B15763" t="s">
        <v>13893</v>
      </c>
      <c r="C15763" t="s">
        <v>33478</v>
      </c>
      <c r="D15763" t="e">
        <v>#N/A</v>
      </c>
      <c r="E15763"/>
      <c r="F15763"/>
      <c r="G15763"/>
      <c r="H15763"/>
      <c r="I15763"/>
      <c r="J15763"/>
      <c r="U15763" s="43"/>
      <c r="AE15763"/>
    </row>
    <row r="15764" spans="1:31">
      <c r="A15764">
        <v>38860</v>
      </c>
      <c r="B15764" t="s">
        <v>13893</v>
      </c>
      <c r="C15764" t="s">
        <v>33478</v>
      </c>
      <c r="D15764" t="e">
        <v>#N/A</v>
      </c>
      <c r="E15764"/>
      <c r="F15764"/>
      <c r="G15764"/>
      <c r="H15764"/>
      <c r="I15764"/>
      <c r="J15764"/>
      <c r="U15764" s="43"/>
      <c r="AE15764"/>
    </row>
    <row r="15765" spans="1:31">
      <c r="A15765">
        <v>38860</v>
      </c>
      <c r="B15765" t="s">
        <v>13893</v>
      </c>
      <c r="C15765" t="s">
        <v>33478</v>
      </c>
      <c r="D15765" t="e">
        <v>#N/A</v>
      </c>
      <c r="E15765"/>
      <c r="F15765"/>
      <c r="G15765"/>
      <c r="H15765"/>
      <c r="I15765"/>
      <c r="J15765"/>
      <c r="U15765" s="43"/>
      <c r="AE15765"/>
    </row>
    <row r="15766" spans="1:31">
      <c r="A15766">
        <v>38770</v>
      </c>
      <c r="B15766" t="s">
        <v>13894</v>
      </c>
      <c r="C15766" t="s">
        <v>33478</v>
      </c>
      <c r="D15766" t="s">
        <v>33476</v>
      </c>
      <c r="E15766"/>
      <c r="F15766"/>
      <c r="G15766"/>
      <c r="H15766"/>
      <c r="I15766"/>
      <c r="J15766"/>
      <c r="U15766" s="43"/>
      <c r="AE15766"/>
    </row>
    <row r="15767" spans="1:31">
      <c r="A15767">
        <v>38940</v>
      </c>
      <c r="B15767" t="s">
        <v>13895</v>
      </c>
      <c r="C15767" t="s">
        <v>33477</v>
      </c>
      <c r="D15767" t="s">
        <v>33476</v>
      </c>
      <c r="E15767"/>
      <c r="F15767"/>
      <c r="G15767"/>
      <c r="H15767"/>
      <c r="I15767"/>
      <c r="J15767"/>
      <c r="U15767" s="43"/>
      <c r="AE15767"/>
    </row>
    <row r="15768" spans="1:31">
      <c r="A15768">
        <v>38620</v>
      </c>
      <c r="B15768" t="s">
        <v>13896</v>
      </c>
      <c r="C15768" t="s">
        <v>33478</v>
      </c>
      <c r="D15768" t="s">
        <v>33476</v>
      </c>
      <c r="E15768"/>
      <c r="F15768"/>
      <c r="G15768"/>
      <c r="H15768"/>
      <c r="I15768"/>
      <c r="J15768"/>
      <c r="U15768" s="43"/>
      <c r="AE15768"/>
    </row>
    <row r="15769" spans="1:31">
      <c r="A15769">
        <v>38690</v>
      </c>
      <c r="B15769" t="s">
        <v>13897</v>
      </c>
      <c r="C15769" t="s">
        <v>33477</v>
      </c>
      <c r="D15769" t="s">
        <v>33476</v>
      </c>
      <c r="E15769"/>
      <c r="F15769"/>
      <c r="G15769"/>
      <c r="H15769"/>
      <c r="I15769"/>
      <c r="J15769"/>
      <c r="U15769" s="43"/>
      <c r="AE15769"/>
    </row>
    <row r="15770" spans="1:31">
      <c r="A15770">
        <v>38120</v>
      </c>
      <c r="B15770" t="s">
        <v>1109</v>
      </c>
      <c r="C15770" t="s">
        <v>33478</v>
      </c>
      <c r="D15770" t="s">
        <v>33476</v>
      </c>
      <c r="E15770"/>
      <c r="F15770"/>
      <c r="G15770"/>
      <c r="H15770"/>
      <c r="I15770"/>
      <c r="J15770"/>
      <c r="U15770" s="43"/>
      <c r="AE15770"/>
    </row>
    <row r="15771" spans="1:31">
      <c r="A15771">
        <v>38122</v>
      </c>
      <c r="B15771" t="s">
        <v>13898</v>
      </c>
      <c r="C15771" t="s">
        <v>33477</v>
      </c>
      <c r="D15771" t="s">
        <v>33476</v>
      </c>
      <c r="E15771"/>
      <c r="F15771"/>
      <c r="G15771"/>
      <c r="H15771"/>
      <c r="I15771"/>
      <c r="J15771"/>
      <c r="U15771" s="43"/>
      <c r="AE15771"/>
    </row>
    <row r="15772" spans="1:31">
      <c r="A15772">
        <v>38460</v>
      </c>
      <c r="B15772" t="s">
        <v>13899</v>
      </c>
      <c r="C15772" t="s">
        <v>33477</v>
      </c>
      <c r="D15772" t="s">
        <v>33476</v>
      </c>
      <c r="E15772"/>
      <c r="F15772"/>
      <c r="G15772"/>
      <c r="H15772"/>
      <c r="I15772"/>
      <c r="J15772"/>
      <c r="U15772" s="43"/>
      <c r="AE15772"/>
    </row>
    <row r="15773" spans="1:31">
      <c r="A15773">
        <v>38510</v>
      </c>
      <c r="B15773" t="s">
        <v>13900</v>
      </c>
      <c r="C15773" t="s">
        <v>33477</v>
      </c>
      <c r="D15773" t="s">
        <v>33476</v>
      </c>
      <c r="E15773"/>
      <c r="F15773"/>
      <c r="G15773"/>
      <c r="H15773"/>
      <c r="I15773"/>
      <c r="J15773"/>
      <c r="U15773" s="43"/>
      <c r="AE15773"/>
    </row>
    <row r="15774" spans="1:31">
      <c r="A15774">
        <v>38210</v>
      </c>
      <c r="B15774" t="s">
        <v>13901</v>
      </c>
      <c r="C15774" t="s">
        <v>33477</v>
      </c>
      <c r="D15774" t="s">
        <v>33476</v>
      </c>
      <c r="E15774"/>
      <c r="F15774"/>
      <c r="G15774"/>
      <c r="H15774"/>
      <c r="I15774"/>
      <c r="J15774"/>
      <c r="U15774" s="43"/>
      <c r="AE15774"/>
    </row>
    <row r="15775" spans="1:31">
      <c r="A15775">
        <v>38350</v>
      </c>
      <c r="B15775" t="s">
        <v>13902</v>
      </c>
      <c r="C15775" t="s">
        <v>33478</v>
      </c>
      <c r="D15775" t="s">
        <v>33476</v>
      </c>
      <c r="E15775"/>
      <c r="F15775"/>
      <c r="G15775"/>
      <c r="H15775"/>
      <c r="I15775"/>
      <c r="J15775"/>
      <c r="U15775" s="43"/>
      <c r="AE15775"/>
    </row>
    <row r="15776" spans="1:31">
      <c r="A15776">
        <v>38770</v>
      </c>
      <c r="B15776" t="s">
        <v>13903</v>
      </c>
      <c r="C15776" t="s">
        <v>33478</v>
      </c>
      <c r="D15776" t="s">
        <v>33476</v>
      </c>
      <c r="E15776"/>
      <c r="F15776"/>
      <c r="G15776"/>
      <c r="H15776"/>
      <c r="I15776"/>
      <c r="J15776"/>
      <c r="U15776" s="43"/>
      <c r="AE15776"/>
    </row>
    <row r="15777" spans="1:31">
      <c r="A15777">
        <v>38770</v>
      </c>
      <c r="B15777" t="s">
        <v>13904</v>
      </c>
      <c r="C15777" t="s">
        <v>33478</v>
      </c>
      <c r="D15777" t="s">
        <v>33476</v>
      </c>
      <c r="E15777"/>
      <c r="F15777"/>
      <c r="G15777"/>
      <c r="H15777"/>
      <c r="I15777"/>
      <c r="J15777"/>
      <c r="U15777" s="43"/>
      <c r="AE15777"/>
    </row>
    <row r="15778" spans="1:31">
      <c r="A15778">
        <v>38260</v>
      </c>
      <c r="B15778" t="s">
        <v>13905</v>
      </c>
      <c r="C15778" t="s">
        <v>33477</v>
      </c>
      <c r="D15778" t="s">
        <v>33476</v>
      </c>
      <c r="E15778"/>
      <c r="F15778"/>
      <c r="G15778"/>
      <c r="H15778"/>
      <c r="I15778"/>
      <c r="J15778"/>
      <c r="U15778" s="43"/>
      <c r="AE15778"/>
    </row>
    <row r="15779" spans="1:31">
      <c r="A15779">
        <v>38580</v>
      </c>
      <c r="B15779" t="s">
        <v>13906</v>
      </c>
      <c r="C15779" t="s">
        <v>33478</v>
      </c>
      <c r="D15779" t="s">
        <v>33476</v>
      </c>
      <c r="E15779"/>
      <c r="F15779"/>
      <c r="G15779"/>
      <c r="H15779"/>
      <c r="I15779"/>
      <c r="J15779"/>
      <c r="U15779" s="43"/>
      <c r="AE15779"/>
    </row>
    <row r="15780" spans="1:31">
      <c r="A15780">
        <v>38350</v>
      </c>
      <c r="B15780" t="s">
        <v>13907</v>
      </c>
      <c r="C15780" t="s">
        <v>33478</v>
      </c>
      <c r="D15780" t="s">
        <v>33476</v>
      </c>
      <c r="E15780"/>
      <c r="F15780"/>
      <c r="G15780"/>
      <c r="H15780"/>
      <c r="I15780"/>
      <c r="J15780"/>
      <c r="U15780" s="43"/>
      <c r="AE15780"/>
    </row>
    <row r="15781" spans="1:31">
      <c r="A15781">
        <v>38140</v>
      </c>
      <c r="B15781" t="s">
        <v>13908</v>
      </c>
      <c r="C15781" t="s">
        <v>33477</v>
      </c>
      <c r="D15781" t="s">
        <v>33476</v>
      </c>
      <c r="E15781"/>
      <c r="F15781"/>
      <c r="G15781"/>
      <c r="H15781"/>
      <c r="I15781"/>
      <c r="J15781"/>
      <c r="U15781" s="43"/>
      <c r="AE15781"/>
    </row>
    <row r="15782" spans="1:31">
      <c r="A15782">
        <v>38420</v>
      </c>
      <c r="B15782" t="s">
        <v>13909</v>
      </c>
      <c r="C15782" t="s">
        <v>33478</v>
      </c>
      <c r="D15782" t="s">
        <v>33476</v>
      </c>
      <c r="E15782"/>
      <c r="F15782"/>
      <c r="G15782"/>
      <c r="H15782"/>
      <c r="I15782"/>
      <c r="J15782"/>
      <c r="U15782" s="43"/>
      <c r="AE15782"/>
    </row>
    <row r="15783" spans="1:31">
      <c r="A15783">
        <v>38160</v>
      </c>
      <c r="B15783" t="s">
        <v>13910</v>
      </c>
      <c r="C15783" t="s">
        <v>33477</v>
      </c>
      <c r="D15783" t="s">
        <v>33476</v>
      </c>
      <c r="E15783"/>
      <c r="F15783"/>
      <c r="G15783"/>
      <c r="H15783"/>
      <c r="I15783"/>
      <c r="J15783"/>
      <c r="U15783" s="43"/>
      <c r="AE15783"/>
    </row>
    <row r="15784" spans="1:31">
      <c r="A15784">
        <v>38350</v>
      </c>
      <c r="B15784" t="s">
        <v>13911</v>
      </c>
      <c r="C15784" t="s">
        <v>33478</v>
      </c>
      <c r="D15784" t="s">
        <v>33476</v>
      </c>
      <c r="E15784"/>
      <c r="F15784"/>
      <c r="G15784"/>
      <c r="H15784"/>
      <c r="I15784"/>
      <c r="J15784"/>
      <c r="U15784" s="43"/>
      <c r="AE15784"/>
    </row>
    <row r="15785" spans="1:31">
      <c r="A15785">
        <v>38470</v>
      </c>
      <c r="B15785" t="s">
        <v>13912</v>
      </c>
      <c r="C15785" t="s">
        <v>33477</v>
      </c>
      <c r="D15785" t="s">
        <v>33476</v>
      </c>
      <c r="E15785"/>
      <c r="F15785"/>
      <c r="G15785"/>
      <c r="H15785"/>
      <c r="I15785"/>
      <c r="J15785"/>
      <c r="U15785" s="43"/>
      <c r="AE15785"/>
    </row>
    <row r="15786" spans="1:31">
      <c r="A15786">
        <v>38300</v>
      </c>
      <c r="B15786" t="s">
        <v>13913</v>
      </c>
      <c r="C15786" t="s">
        <v>33477</v>
      </c>
      <c r="D15786" t="s">
        <v>33476</v>
      </c>
      <c r="E15786"/>
      <c r="F15786"/>
      <c r="G15786"/>
      <c r="H15786"/>
      <c r="I15786"/>
      <c r="J15786"/>
      <c r="U15786" s="43"/>
      <c r="AE15786"/>
    </row>
    <row r="15787" spans="1:31">
      <c r="A15787">
        <v>38450</v>
      </c>
      <c r="B15787" t="s">
        <v>13914</v>
      </c>
      <c r="C15787" t="s">
        <v>33478</v>
      </c>
      <c r="D15787" t="s">
        <v>33476</v>
      </c>
      <c r="E15787"/>
      <c r="F15787"/>
      <c r="G15787"/>
      <c r="H15787"/>
      <c r="I15787"/>
      <c r="J15787"/>
      <c r="U15787" s="43"/>
      <c r="AE15787"/>
    </row>
    <row r="15788" spans="1:31">
      <c r="A15788">
        <v>38470</v>
      </c>
      <c r="B15788" t="s">
        <v>13915</v>
      </c>
      <c r="C15788" t="s">
        <v>33477</v>
      </c>
      <c r="D15788" t="s">
        <v>33476</v>
      </c>
      <c r="E15788"/>
      <c r="F15788"/>
      <c r="G15788"/>
      <c r="H15788"/>
      <c r="I15788"/>
      <c r="J15788"/>
      <c r="U15788" s="43"/>
      <c r="AE15788"/>
    </row>
    <row r="15789" spans="1:31">
      <c r="A15789">
        <v>38220</v>
      </c>
      <c r="B15789" t="s">
        <v>13916</v>
      </c>
      <c r="C15789" t="s">
        <v>33478</v>
      </c>
      <c r="D15789" t="s">
        <v>33476</v>
      </c>
      <c r="E15789"/>
      <c r="F15789"/>
      <c r="G15789"/>
      <c r="H15789"/>
      <c r="I15789"/>
      <c r="J15789"/>
      <c r="U15789" s="43"/>
      <c r="AE15789"/>
    </row>
    <row r="15790" spans="1:31">
      <c r="A15790">
        <v>38144</v>
      </c>
      <c r="B15790" t="s">
        <v>13917</v>
      </c>
      <c r="C15790" t="s">
        <v>33478</v>
      </c>
      <c r="D15790" t="e">
        <v>#N/A</v>
      </c>
      <c r="E15790"/>
      <c r="F15790"/>
      <c r="G15790"/>
      <c r="H15790"/>
      <c r="I15790"/>
      <c r="J15790"/>
      <c r="U15790" s="43"/>
      <c r="AE15790"/>
    </row>
    <row r="15791" spans="1:31">
      <c r="A15791">
        <v>38360</v>
      </c>
      <c r="B15791" t="s">
        <v>13918</v>
      </c>
      <c r="C15791" t="s">
        <v>33478</v>
      </c>
      <c r="D15791" t="s">
        <v>33476</v>
      </c>
      <c r="E15791"/>
      <c r="F15791"/>
      <c r="G15791"/>
      <c r="H15791"/>
      <c r="I15791"/>
      <c r="J15791"/>
      <c r="U15791" s="43"/>
      <c r="AE15791"/>
    </row>
    <row r="15792" spans="1:31">
      <c r="A15792">
        <v>38460</v>
      </c>
      <c r="B15792" t="s">
        <v>13919</v>
      </c>
      <c r="C15792" t="s">
        <v>33477</v>
      </c>
      <c r="D15792" t="s">
        <v>33476</v>
      </c>
      <c r="E15792"/>
      <c r="F15792"/>
      <c r="G15792"/>
      <c r="H15792"/>
      <c r="I15792"/>
      <c r="J15792"/>
      <c r="U15792" s="43"/>
      <c r="AE15792"/>
    </row>
    <row r="15793" spans="1:31">
      <c r="A15793">
        <v>38350</v>
      </c>
      <c r="B15793" t="s">
        <v>13920</v>
      </c>
      <c r="C15793" t="s">
        <v>33478</v>
      </c>
      <c r="D15793" t="s">
        <v>33476</v>
      </c>
      <c r="E15793"/>
      <c r="F15793"/>
      <c r="G15793"/>
      <c r="H15793"/>
      <c r="I15793"/>
      <c r="J15793"/>
      <c r="U15793" s="43"/>
      <c r="AE15793"/>
    </row>
    <row r="15794" spans="1:31">
      <c r="A15794">
        <v>38260</v>
      </c>
      <c r="B15794" t="s">
        <v>13921</v>
      </c>
      <c r="C15794" t="s">
        <v>33477</v>
      </c>
      <c r="D15794" t="s">
        <v>33476</v>
      </c>
      <c r="E15794"/>
      <c r="F15794"/>
      <c r="G15794"/>
      <c r="H15794"/>
      <c r="I15794"/>
      <c r="J15794"/>
      <c r="U15794" s="43"/>
      <c r="AE15794"/>
    </row>
    <row r="15795" spans="1:31">
      <c r="A15795">
        <v>38260</v>
      </c>
      <c r="B15795" t="s">
        <v>13921</v>
      </c>
      <c r="C15795" t="s">
        <v>33477</v>
      </c>
      <c r="D15795" t="s">
        <v>33476</v>
      </c>
      <c r="E15795"/>
      <c r="F15795"/>
      <c r="G15795"/>
      <c r="H15795"/>
      <c r="I15795"/>
      <c r="J15795"/>
      <c r="U15795" s="43"/>
      <c r="AE15795"/>
    </row>
    <row r="15796" spans="1:31">
      <c r="A15796">
        <v>38520</v>
      </c>
      <c r="B15796" t="s">
        <v>13922</v>
      </c>
      <c r="C15796" t="s">
        <v>33483</v>
      </c>
      <c r="D15796" t="s">
        <v>33476</v>
      </c>
      <c r="E15796"/>
      <c r="F15796"/>
      <c r="G15796"/>
      <c r="H15796"/>
      <c r="I15796"/>
      <c r="J15796"/>
      <c r="U15796" s="43"/>
      <c r="AE15796"/>
    </row>
    <row r="15797" spans="1:31">
      <c r="A15797">
        <v>38520</v>
      </c>
      <c r="B15797" t="s">
        <v>13923</v>
      </c>
      <c r="C15797" t="s">
        <v>33483</v>
      </c>
      <c r="D15797" t="s">
        <v>33476</v>
      </c>
      <c r="E15797"/>
      <c r="F15797"/>
      <c r="G15797"/>
      <c r="H15797"/>
      <c r="I15797"/>
      <c r="J15797"/>
      <c r="U15797" s="43"/>
      <c r="AE15797"/>
    </row>
    <row r="15798" spans="1:31">
      <c r="A15798">
        <v>38690</v>
      </c>
      <c r="B15798" t="s">
        <v>13924</v>
      </c>
      <c r="C15798" t="s">
        <v>33477</v>
      </c>
      <c r="D15798" t="s">
        <v>33476</v>
      </c>
      <c r="E15798"/>
      <c r="F15798"/>
      <c r="G15798"/>
      <c r="H15798"/>
      <c r="I15798"/>
      <c r="J15798"/>
      <c r="U15798" s="43"/>
      <c r="AE15798"/>
    </row>
    <row r="15799" spans="1:31">
      <c r="A15799">
        <v>38780</v>
      </c>
      <c r="B15799" t="s">
        <v>13925</v>
      </c>
      <c r="C15799" t="s">
        <v>33477</v>
      </c>
      <c r="D15799" t="s">
        <v>33476</v>
      </c>
      <c r="E15799"/>
      <c r="F15799"/>
      <c r="G15799"/>
      <c r="H15799"/>
      <c r="I15799"/>
      <c r="J15799"/>
      <c r="U15799" s="43"/>
      <c r="AE15799"/>
    </row>
    <row r="15800" spans="1:31">
      <c r="A15800">
        <v>38114</v>
      </c>
      <c r="B15800" t="s">
        <v>13926</v>
      </c>
      <c r="C15800" t="s">
        <v>33478</v>
      </c>
      <c r="D15800" t="s">
        <v>33476</v>
      </c>
      <c r="E15800"/>
      <c r="F15800"/>
      <c r="G15800"/>
      <c r="H15800"/>
      <c r="I15800"/>
      <c r="J15800"/>
      <c r="U15800" s="43"/>
      <c r="AE15800"/>
    </row>
    <row r="15801" spans="1:31">
      <c r="A15801">
        <v>38270</v>
      </c>
      <c r="B15801" t="s">
        <v>13927</v>
      </c>
      <c r="C15801" t="s">
        <v>33477</v>
      </c>
      <c r="D15801" t="s">
        <v>33476</v>
      </c>
      <c r="E15801"/>
      <c r="F15801"/>
      <c r="G15801"/>
      <c r="H15801"/>
      <c r="I15801"/>
      <c r="J15801"/>
      <c r="U15801" s="43"/>
      <c r="AE15801"/>
    </row>
    <row r="15802" spans="1:31">
      <c r="A15802">
        <v>38260</v>
      </c>
      <c r="B15802" t="s">
        <v>13928</v>
      </c>
      <c r="C15802" t="s">
        <v>33477</v>
      </c>
      <c r="D15802" t="s">
        <v>33476</v>
      </c>
      <c r="E15802"/>
      <c r="F15802"/>
      <c r="G15802"/>
      <c r="H15802"/>
      <c r="I15802"/>
      <c r="J15802"/>
      <c r="U15802" s="43"/>
      <c r="AE15802"/>
    </row>
    <row r="15803" spans="1:31">
      <c r="A15803">
        <v>38730</v>
      </c>
      <c r="B15803" t="s">
        <v>13929</v>
      </c>
      <c r="C15803" t="s">
        <v>33477</v>
      </c>
      <c r="D15803" t="s">
        <v>33476</v>
      </c>
      <c r="E15803"/>
      <c r="F15803"/>
      <c r="G15803"/>
      <c r="H15803"/>
      <c r="I15803"/>
      <c r="J15803"/>
      <c r="U15803" s="43"/>
      <c r="AE15803"/>
    </row>
    <row r="15804" spans="1:31">
      <c r="A15804">
        <v>38850</v>
      </c>
      <c r="B15804" t="s">
        <v>13929</v>
      </c>
      <c r="C15804" t="s">
        <v>33477</v>
      </c>
      <c r="D15804" t="e">
        <v>#N/A</v>
      </c>
      <c r="E15804"/>
      <c r="F15804"/>
      <c r="G15804"/>
      <c r="H15804"/>
      <c r="I15804"/>
      <c r="J15804"/>
      <c r="U15804" s="43"/>
      <c r="AE15804"/>
    </row>
    <row r="15805" spans="1:31">
      <c r="A15805">
        <v>38460</v>
      </c>
      <c r="B15805" t="s">
        <v>13930</v>
      </c>
      <c r="C15805" t="s">
        <v>33477</v>
      </c>
      <c r="D15805" t="s">
        <v>33476</v>
      </c>
      <c r="E15805"/>
      <c r="F15805"/>
      <c r="G15805"/>
      <c r="H15805"/>
      <c r="I15805"/>
      <c r="J15805"/>
      <c r="U15805" s="43"/>
      <c r="AE15805"/>
    </row>
    <row r="15806" spans="1:31">
      <c r="A15806">
        <v>38390</v>
      </c>
      <c r="B15806" t="s">
        <v>13931</v>
      </c>
      <c r="C15806" t="s">
        <v>33477</v>
      </c>
      <c r="D15806" t="s">
        <v>33476</v>
      </c>
      <c r="E15806"/>
      <c r="F15806"/>
      <c r="G15806"/>
      <c r="H15806"/>
      <c r="I15806"/>
      <c r="J15806"/>
      <c r="U15806" s="43"/>
      <c r="AE15806"/>
    </row>
    <row r="15807" spans="1:31">
      <c r="A15807">
        <v>38490</v>
      </c>
      <c r="B15807" t="s">
        <v>13932</v>
      </c>
      <c r="C15807" t="s">
        <v>33477</v>
      </c>
      <c r="D15807" t="s">
        <v>33476</v>
      </c>
      <c r="E15807"/>
      <c r="F15807"/>
      <c r="G15807"/>
      <c r="H15807"/>
      <c r="I15807"/>
      <c r="J15807"/>
      <c r="U15807" s="43"/>
      <c r="AE15807"/>
    </row>
    <row r="15808" spans="1:31">
      <c r="A15808">
        <v>38510</v>
      </c>
      <c r="B15808" t="s">
        <v>13933</v>
      </c>
      <c r="C15808" t="s">
        <v>33477</v>
      </c>
      <c r="D15808" t="s">
        <v>33476</v>
      </c>
      <c r="E15808"/>
      <c r="F15808"/>
      <c r="G15808"/>
      <c r="H15808"/>
      <c r="I15808"/>
      <c r="J15808"/>
      <c r="U15808" s="43"/>
      <c r="AE15808"/>
    </row>
    <row r="15809" spans="1:31">
      <c r="A15809">
        <v>38510</v>
      </c>
      <c r="B15809" t="s">
        <v>13933</v>
      </c>
      <c r="C15809" t="s">
        <v>33477</v>
      </c>
      <c r="D15809" t="s">
        <v>33476</v>
      </c>
      <c r="E15809"/>
      <c r="F15809"/>
      <c r="G15809"/>
      <c r="H15809"/>
      <c r="I15809"/>
      <c r="J15809"/>
      <c r="U15809" s="43"/>
      <c r="AE15809"/>
    </row>
    <row r="15810" spans="1:31">
      <c r="A15810">
        <v>38550</v>
      </c>
      <c r="B15810" t="s">
        <v>13934</v>
      </c>
      <c r="C15810" t="s">
        <v>33477</v>
      </c>
      <c r="D15810" t="s">
        <v>33476</v>
      </c>
      <c r="E15810"/>
      <c r="F15810"/>
      <c r="G15810"/>
      <c r="H15810"/>
      <c r="I15810"/>
      <c r="J15810"/>
      <c r="U15810" s="43"/>
      <c r="AE15810"/>
    </row>
    <row r="15811" spans="1:31">
      <c r="A15811">
        <v>38970</v>
      </c>
      <c r="B15811" t="s">
        <v>13935</v>
      </c>
      <c r="C15811" t="s">
        <v>33478</v>
      </c>
      <c r="D15811" t="s">
        <v>33476</v>
      </c>
      <c r="E15811"/>
      <c r="F15811"/>
      <c r="G15811"/>
      <c r="H15811"/>
      <c r="I15811"/>
      <c r="J15811"/>
      <c r="U15811" s="43"/>
      <c r="AE15811"/>
    </row>
    <row r="15812" spans="1:31">
      <c r="A15812">
        <v>38260</v>
      </c>
      <c r="B15812" t="s">
        <v>13936</v>
      </c>
      <c r="C15812" t="s">
        <v>33477</v>
      </c>
      <c r="D15812" t="s">
        <v>33476</v>
      </c>
      <c r="E15812"/>
      <c r="F15812"/>
      <c r="G15812"/>
      <c r="H15812"/>
      <c r="I15812"/>
      <c r="J15812"/>
      <c r="U15812" s="43"/>
      <c r="AE15812"/>
    </row>
    <row r="15813" spans="1:31">
      <c r="A15813">
        <v>38930</v>
      </c>
      <c r="B15813" t="s">
        <v>13937</v>
      </c>
      <c r="C15813" t="s">
        <v>33478</v>
      </c>
      <c r="D15813" t="s">
        <v>33476</v>
      </c>
      <c r="E15813"/>
      <c r="F15813"/>
      <c r="G15813"/>
      <c r="H15813"/>
      <c r="I15813"/>
      <c r="J15813"/>
      <c r="U15813" s="43"/>
      <c r="AE15813"/>
    </row>
    <row r="15814" spans="1:31">
      <c r="A15814">
        <v>38570</v>
      </c>
      <c r="B15814" t="s">
        <v>13938</v>
      </c>
      <c r="C15814" t="s">
        <v>33478</v>
      </c>
      <c r="D15814" t="s">
        <v>33482</v>
      </c>
      <c r="E15814"/>
      <c r="F15814"/>
      <c r="G15814"/>
      <c r="H15814"/>
      <c r="I15814"/>
      <c r="J15814"/>
      <c r="U15814" s="43"/>
      <c r="AE15814"/>
    </row>
    <row r="15815" spans="1:31">
      <c r="A15815">
        <v>38119</v>
      </c>
      <c r="B15815" t="s">
        <v>13939</v>
      </c>
      <c r="C15815" t="s">
        <v>33478</v>
      </c>
      <c r="D15815" t="s">
        <v>33476</v>
      </c>
      <c r="E15815"/>
      <c r="F15815"/>
      <c r="G15815"/>
      <c r="H15815"/>
      <c r="I15815"/>
      <c r="J15815"/>
      <c r="U15815" s="43"/>
      <c r="AE15815"/>
    </row>
    <row r="15816" spans="1:31">
      <c r="A15816">
        <v>38270</v>
      </c>
      <c r="B15816" t="s">
        <v>13940</v>
      </c>
      <c r="C15816" t="s">
        <v>33477</v>
      </c>
      <c r="D15816" t="s">
        <v>33476</v>
      </c>
      <c r="E15816"/>
      <c r="F15816"/>
      <c r="G15816"/>
      <c r="H15816"/>
      <c r="I15816"/>
      <c r="J15816"/>
      <c r="U15816" s="43"/>
      <c r="AE15816"/>
    </row>
    <row r="15817" spans="1:31">
      <c r="A15817">
        <v>38590</v>
      </c>
      <c r="B15817" t="s">
        <v>13941</v>
      </c>
      <c r="C15817" t="s">
        <v>33478</v>
      </c>
      <c r="D15817" t="s">
        <v>33476</v>
      </c>
      <c r="E15817"/>
      <c r="F15817"/>
      <c r="G15817"/>
      <c r="H15817"/>
      <c r="I15817"/>
      <c r="J15817"/>
      <c r="U15817" s="43"/>
      <c r="AE15817"/>
    </row>
    <row r="15818" spans="1:31">
      <c r="A15818">
        <v>38320</v>
      </c>
      <c r="B15818" t="s">
        <v>13942</v>
      </c>
      <c r="C15818" t="s">
        <v>33477</v>
      </c>
      <c r="D15818" t="s">
        <v>33482</v>
      </c>
      <c r="E15818"/>
      <c r="F15818"/>
      <c r="G15818"/>
      <c r="H15818"/>
      <c r="I15818"/>
      <c r="J15818"/>
      <c r="U15818" s="43"/>
      <c r="AE15818"/>
    </row>
    <row r="15819" spans="1:31">
      <c r="A15819">
        <v>38210</v>
      </c>
      <c r="B15819" t="s">
        <v>13943</v>
      </c>
      <c r="C15819" t="s">
        <v>33477</v>
      </c>
      <c r="D15819" t="s">
        <v>33476</v>
      </c>
      <c r="E15819"/>
      <c r="F15819"/>
      <c r="G15819"/>
      <c r="H15819"/>
      <c r="I15819"/>
      <c r="J15819"/>
      <c r="U15819" s="43"/>
      <c r="AE15819"/>
    </row>
    <row r="15820" spans="1:31">
      <c r="A15820">
        <v>38260</v>
      </c>
      <c r="B15820" t="s">
        <v>13944</v>
      </c>
      <c r="C15820" t="s">
        <v>33477</v>
      </c>
      <c r="D15820" t="s">
        <v>33476</v>
      </c>
      <c r="E15820"/>
      <c r="F15820"/>
      <c r="G15820"/>
      <c r="H15820"/>
      <c r="I15820"/>
      <c r="J15820"/>
      <c r="U15820" s="43"/>
      <c r="AE15820"/>
    </row>
    <row r="15821" spans="1:31">
      <c r="A15821">
        <v>38350</v>
      </c>
      <c r="B15821" t="s">
        <v>13945</v>
      </c>
      <c r="C15821" t="s">
        <v>33478</v>
      </c>
      <c r="D15821" t="s">
        <v>33476</v>
      </c>
      <c r="E15821"/>
      <c r="F15821"/>
      <c r="G15821"/>
      <c r="H15821"/>
      <c r="I15821"/>
      <c r="J15821"/>
      <c r="U15821" s="43"/>
      <c r="AE15821"/>
    </row>
    <row r="15822" spans="1:31">
      <c r="A15822">
        <v>38530</v>
      </c>
      <c r="B15822" t="s">
        <v>13946</v>
      </c>
      <c r="C15822" t="s">
        <v>33478</v>
      </c>
      <c r="D15822" t="s">
        <v>33476</v>
      </c>
      <c r="E15822"/>
      <c r="F15822"/>
      <c r="G15822"/>
      <c r="H15822"/>
      <c r="I15822"/>
      <c r="J15822"/>
      <c r="U15822" s="43"/>
      <c r="AE15822"/>
    </row>
    <row r="15823" spans="1:31">
      <c r="A15823">
        <v>38480</v>
      </c>
      <c r="B15823" t="s">
        <v>13947</v>
      </c>
      <c r="C15823" t="s">
        <v>33477</v>
      </c>
      <c r="D15823" t="s">
        <v>33476</v>
      </c>
      <c r="E15823"/>
      <c r="F15823"/>
      <c r="G15823"/>
      <c r="H15823"/>
      <c r="I15823"/>
      <c r="J15823"/>
      <c r="U15823" s="43"/>
      <c r="AE15823"/>
    </row>
    <row r="15824" spans="1:31">
      <c r="A15824">
        <v>38230</v>
      </c>
      <c r="B15824" t="s">
        <v>13948</v>
      </c>
      <c r="C15824" t="s">
        <v>33477</v>
      </c>
      <c r="D15824" t="e">
        <v>#N/A</v>
      </c>
      <c r="E15824"/>
      <c r="F15824"/>
      <c r="G15824"/>
      <c r="H15824"/>
      <c r="I15824"/>
      <c r="J15824"/>
      <c r="U15824" s="43"/>
      <c r="AE15824"/>
    </row>
    <row r="15825" spans="1:31">
      <c r="A15825">
        <v>38800</v>
      </c>
      <c r="B15825" t="s">
        <v>13949</v>
      </c>
      <c r="C15825" t="s">
        <v>33477</v>
      </c>
      <c r="D15825" t="s">
        <v>33476</v>
      </c>
      <c r="E15825"/>
      <c r="F15825"/>
      <c r="G15825"/>
      <c r="H15825"/>
      <c r="I15825"/>
      <c r="J15825"/>
      <c r="U15825" s="43"/>
      <c r="AE15825"/>
    </row>
    <row r="15826" spans="1:31">
      <c r="A15826">
        <v>38780</v>
      </c>
      <c r="B15826" t="s">
        <v>13950</v>
      </c>
      <c r="C15826" t="s">
        <v>33477</v>
      </c>
      <c r="D15826" t="s">
        <v>33476</v>
      </c>
      <c r="E15826"/>
      <c r="F15826"/>
      <c r="G15826"/>
      <c r="H15826"/>
      <c r="I15826"/>
      <c r="J15826"/>
      <c r="U15826" s="43"/>
      <c r="AE15826"/>
    </row>
    <row r="15827" spans="1:31">
      <c r="A15827">
        <v>38680</v>
      </c>
      <c r="B15827" t="s">
        <v>13951</v>
      </c>
      <c r="C15827" t="s">
        <v>33478</v>
      </c>
      <c r="D15827" t="s">
        <v>33476</v>
      </c>
      <c r="E15827"/>
      <c r="F15827"/>
      <c r="G15827"/>
      <c r="H15827"/>
      <c r="I15827"/>
      <c r="J15827"/>
      <c r="U15827" s="43"/>
      <c r="AE15827"/>
    </row>
    <row r="15828" spans="1:31">
      <c r="A15828">
        <v>38390</v>
      </c>
      <c r="B15828" t="s">
        <v>13952</v>
      </c>
      <c r="C15828" t="s">
        <v>33477</v>
      </c>
      <c r="D15828" t="s">
        <v>33476</v>
      </c>
      <c r="E15828"/>
      <c r="F15828"/>
      <c r="G15828"/>
      <c r="H15828"/>
      <c r="I15828"/>
      <c r="J15828"/>
      <c r="U15828" s="43"/>
      <c r="AE15828"/>
    </row>
    <row r="15829" spans="1:31">
      <c r="A15829">
        <v>38710</v>
      </c>
      <c r="B15829" t="s">
        <v>13953</v>
      </c>
      <c r="C15829" t="s">
        <v>33478</v>
      </c>
      <c r="D15829" t="s">
        <v>33476</v>
      </c>
      <c r="E15829"/>
      <c r="F15829"/>
      <c r="G15829"/>
      <c r="H15829"/>
      <c r="I15829"/>
      <c r="J15829"/>
      <c r="U15829" s="43"/>
      <c r="AE15829"/>
    </row>
    <row r="15830" spans="1:31">
      <c r="A15830">
        <v>38680</v>
      </c>
      <c r="B15830" t="s">
        <v>13954</v>
      </c>
      <c r="C15830" t="s">
        <v>33478</v>
      </c>
      <c r="D15830" t="s">
        <v>33476</v>
      </c>
      <c r="E15830"/>
      <c r="F15830"/>
      <c r="G15830"/>
      <c r="H15830"/>
      <c r="I15830"/>
      <c r="J15830"/>
      <c r="U15830" s="43"/>
      <c r="AE15830"/>
    </row>
    <row r="15831" spans="1:31">
      <c r="A15831">
        <v>38480</v>
      </c>
      <c r="B15831" t="s">
        <v>13955</v>
      </c>
      <c r="C15831" t="s">
        <v>33477</v>
      </c>
      <c r="D15831" t="s">
        <v>33476</v>
      </c>
      <c r="E15831"/>
      <c r="F15831"/>
      <c r="G15831"/>
      <c r="H15831"/>
      <c r="I15831"/>
      <c r="J15831"/>
      <c r="U15831" s="43"/>
      <c r="AE15831"/>
    </row>
    <row r="15832" spans="1:31">
      <c r="A15832">
        <v>38270</v>
      </c>
      <c r="B15832" t="s">
        <v>13956</v>
      </c>
      <c r="C15832" t="s">
        <v>33477</v>
      </c>
      <c r="D15832" t="s">
        <v>33476</v>
      </c>
      <c r="E15832"/>
      <c r="F15832"/>
      <c r="G15832"/>
      <c r="H15832"/>
      <c r="I15832"/>
      <c r="J15832"/>
      <c r="U15832" s="43"/>
      <c r="AE15832"/>
    </row>
    <row r="15833" spans="1:31">
      <c r="A15833">
        <v>38120</v>
      </c>
      <c r="B15833" t="s">
        <v>13957</v>
      </c>
      <c r="C15833" t="s">
        <v>33478</v>
      </c>
      <c r="D15833" t="s">
        <v>33476</v>
      </c>
      <c r="E15833"/>
      <c r="F15833"/>
      <c r="G15833"/>
      <c r="H15833"/>
      <c r="I15833"/>
      <c r="J15833"/>
      <c r="U15833" s="43"/>
      <c r="AE15833"/>
    </row>
    <row r="15834" spans="1:31">
      <c r="A15834">
        <v>38350</v>
      </c>
      <c r="B15834" t="s">
        <v>2005</v>
      </c>
      <c r="C15834" t="s">
        <v>33478</v>
      </c>
      <c r="D15834" t="s">
        <v>33476</v>
      </c>
      <c r="E15834"/>
      <c r="F15834"/>
      <c r="G15834"/>
      <c r="H15834"/>
      <c r="I15834"/>
      <c r="J15834"/>
      <c r="U15834" s="43"/>
      <c r="AE15834"/>
    </row>
    <row r="15835" spans="1:31">
      <c r="A15835">
        <v>38950</v>
      </c>
      <c r="B15835" t="s">
        <v>13958</v>
      </c>
      <c r="C15835" t="s">
        <v>33477</v>
      </c>
      <c r="D15835" t="s">
        <v>33476</v>
      </c>
      <c r="E15835"/>
      <c r="F15835"/>
      <c r="G15835"/>
      <c r="H15835"/>
      <c r="I15835"/>
      <c r="J15835"/>
      <c r="U15835" s="43"/>
      <c r="AE15835"/>
    </row>
    <row r="15836" spans="1:31">
      <c r="A15836">
        <v>38970</v>
      </c>
      <c r="B15836" t="s">
        <v>13959</v>
      </c>
      <c r="C15836" t="s">
        <v>33478</v>
      </c>
      <c r="D15836" t="s">
        <v>33476</v>
      </c>
      <c r="E15836"/>
      <c r="F15836"/>
      <c r="G15836"/>
      <c r="H15836"/>
      <c r="I15836"/>
      <c r="J15836"/>
      <c r="U15836" s="43"/>
      <c r="AE15836"/>
    </row>
    <row r="15837" spans="1:31">
      <c r="A15837">
        <v>38470</v>
      </c>
      <c r="B15837" t="s">
        <v>13960</v>
      </c>
      <c r="C15837" t="s">
        <v>33477</v>
      </c>
      <c r="D15837" t="s">
        <v>33476</v>
      </c>
      <c r="E15837"/>
      <c r="F15837"/>
      <c r="G15837"/>
      <c r="H15837"/>
      <c r="I15837"/>
      <c r="J15837"/>
      <c r="U15837" s="43"/>
      <c r="AE15837"/>
    </row>
    <row r="15838" spans="1:31">
      <c r="A15838">
        <v>38140</v>
      </c>
      <c r="B15838" t="s">
        <v>13961</v>
      </c>
      <c r="C15838" t="s">
        <v>33477</v>
      </c>
      <c r="D15838" t="s">
        <v>33476</v>
      </c>
      <c r="E15838"/>
      <c r="F15838"/>
      <c r="G15838"/>
      <c r="H15838"/>
      <c r="I15838"/>
      <c r="J15838"/>
      <c r="U15838" s="43"/>
      <c r="AE15838"/>
    </row>
    <row r="15839" spans="1:31">
      <c r="A15839">
        <v>38140</v>
      </c>
      <c r="B15839" t="s">
        <v>13962</v>
      </c>
      <c r="C15839" t="s">
        <v>33477</v>
      </c>
      <c r="D15839" t="s">
        <v>33476</v>
      </c>
      <c r="E15839"/>
      <c r="F15839"/>
      <c r="G15839"/>
      <c r="H15839"/>
      <c r="I15839"/>
      <c r="J15839"/>
      <c r="U15839" s="43"/>
      <c r="AE15839"/>
    </row>
    <row r="15840" spans="1:31">
      <c r="A15840">
        <v>38680</v>
      </c>
      <c r="B15840" t="s">
        <v>13963</v>
      </c>
      <c r="C15840" t="s">
        <v>33478</v>
      </c>
      <c r="D15840" t="s">
        <v>33476</v>
      </c>
      <c r="E15840"/>
      <c r="F15840"/>
      <c r="G15840"/>
      <c r="H15840"/>
      <c r="I15840"/>
      <c r="J15840"/>
      <c r="U15840" s="43"/>
      <c r="AE15840"/>
    </row>
    <row r="15841" spans="1:31">
      <c r="A15841">
        <v>38420</v>
      </c>
      <c r="B15841" t="s">
        <v>11546</v>
      </c>
      <c r="C15841" t="s">
        <v>33478</v>
      </c>
      <c r="D15841" t="s">
        <v>33476</v>
      </c>
      <c r="E15841"/>
      <c r="F15841"/>
      <c r="G15841"/>
      <c r="H15841"/>
      <c r="I15841"/>
      <c r="J15841"/>
      <c r="U15841" s="43"/>
      <c r="AE15841"/>
    </row>
    <row r="15842" spans="1:31">
      <c r="A15842">
        <v>38270</v>
      </c>
      <c r="B15842" t="s">
        <v>13964</v>
      </c>
      <c r="C15842" t="s">
        <v>33477</v>
      </c>
      <c r="D15842" t="s">
        <v>33476</v>
      </c>
      <c r="E15842"/>
      <c r="F15842"/>
      <c r="G15842"/>
      <c r="H15842"/>
      <c r="I15842"/>
      <c r="J15842"/>
      <c r="U15842" s="43"/>
      <c r="AE15842"/>
    </row>
    <row r="15843" spans="1:31">
      <c r="A15843">
        <v>38121</v>
      </c>
      <c r="B15843" t="s">
        <v>13965</v>
      </c>
      <c r="C15843" t="s">
        <v>33477</v>
      </c>
      <c r="D15843" t="s">
        <v>33476</v>
      </c>
      <c r="E15843"/>
      <c r="F15843"/>
      <c r="G15843"/>
      <c r="H15843"/>
      <c r="I15843"/>
      <c r="J15843"/>
      <c r="U15843" s="43"/>
      <c r="AE15843"/>
    </row>
    <row r="15844" spans="1:31">
      <c r="A15844">
        <v>38140</v>
      </c>
      <c r="B15844" t="s">
        <v>13967</v>
      </c>
      <c r="C15844" t="s">
        <v>33477</v>
      </c>
      <c r="D15844" t="s">
        <v>33476</v>
      </c>
      <c r="E15844"/>
      <c r="F15844"/>
      <c r="G15844"/>
      <c r="H15844"/>
      <c r="I15844"/>
      <c r="J15844"/>
      <c r="U15844" s="43"/>
      <c r="AE15844"/>
    </row>
    <row r="15845" spans="1:31">
      <c r="A15845">
        <v>38210</v>
      </c>
      <c r="B15845" t="s">
        <v>12414</v>
      </c>
      <c r="C15845" t="s">
        <v>33477</v>
      </c>
      <c r="D15845" t="s">
        <v>33476</v>
      </c>
      <c r="E15845"/>
      <c r="F15845"/>
      <c r="G15845"/>
      <c r="H15845"/>
      <c r="I15845"/>
      <c r="J15845"/>
      <c r="U15845" s="43"/>
      <c r="AE15845"/>
    </row>
    <row r="15846" spans="1:31">
      <c r="A15846">
        <v>38090</v>
      </c>
      <c r="B15846" t="s">
        <v>13968</v>
      </c>
      <c r="C15846" t="s">
        <v>33477</v>
      </c>
      <c r="D15846" t="e">
        <v>#N/A</v>
      </c>
      <c r="E15846"/>
      <c r="F15846"/>
      <c r="G15846"/>
      <c r="H15846"/>
      <c r="I15846"/>
      <c r="J15846"/>
      <c r="U15846" s="43"/>
      <c r="AE15846"/>
    </row>
    <row r="15847" spans="1:31">
      <c r="A15847">
        <v>38090</v>
      </c>
      <c r="B15847" t="s">
        <v>13968</v>
      </c>
      <c r="C15847" t="s">
        <v>33477</v>
      </c>
      <c r="D15847" t="e">
        <v>#N/A</v>
      </c>
      <c r="E15847"/>
      <c r="F15847"/>
      <c r="G15847"/>
      <c r="H15847"/>
      <c r="I15847"/>
      <c r="J15847"/>
      <c r="U15847" s="43"/>
      <c r="AE15847"/>
    </row>
    <row r="15848" spans="1:31">
      <c r="A15848">
        <v>38370</v>
      </c>
      <c r="B15848" t="s">
        <v>13969</v>
      </c>
      <c r="C15848" t="s">
        <v>33477</v>
      </c>
      <c r="D15848" t="e">
        <v>#N/A</v>
      </c>
      <c r="E15848"/>
      <c r="F15848"/>
      <c r="G15848"/>
      <c r="H15848"/>
      <c r="I15848"/>
      <c r="J15848"/>
      <c r="U15848" s="43"/>
      <c r="AE15848"/>
    </row>
    <row r="15849" spans="1:31">
      <c r="A15849">
        <v>38110</v>
      </c>
      <c r="B15849" t="s">
        <v>13970</v>
      </c>
      <c r="C15849" t="s">
        <v>33477</v>
      </c>
      <c r="D15849" t="s">
        <v>33476</v>
      </c>
      <c r="E15849"/>
      <c r="F15849"/>
      <c r="G15849"/>
      <c r="H15849"/>
      <c r="I15849"/>
      <c r="J15849"/>
      <c r="U15849" s="43"/>
      <c r="AE15849"/>
    </row>
    <row r="15850" spans="1:31">
      <c r="A15850">
        <v>38650</v>
      </c>
      <c r="B15850" t="s">
        <v>13971</v>
      </c>
      <c r="C15850" t="s">
        <v>33478</v>
      </c>
      <c r="D15850" t="s">
        <v>33476</v>
      </c>
      <c r="E15850"/>
      <c r="F15850"/>
      <c r="G15850"/>
      <c r="H15850"/>
      <c r="I15850"/>
      <c r="J15850"/>
      <c r="U15850" s="43"/>
      <c r="AE15850"/>
    </row>
    <row r="15851" spans="1:31">
      <c r="A15851">
        <v>38480</v>
      </c>
      <c r="B15851" t="s">
        <v>13972</v>
      </c>
      <c r="C15851" t="s">
        <v>33477</v>
      </c>
      <c r="D15851" t="s">
        <v>33476</v>
      </c>
      <c r="E15851"/>
      <c r="F15851"/>
      <c r="G15851"/>
      <c r="H15851"/>
      <c r="I15851"/>
      <c r="J15851"/>
      <c r="U15851" s="43"/>
      <c r="AE15851"/>
    </row>
    <row r="15852" spans="1:31">
      <c r="A15852">
        <v>38150</v>
      </c>
      <c r="B15852" t="s">
        <v>13973</v>
      </c>
      <c r="C15852" t="s">
        <v>33477</v>
      </c>
      <c r="D15852" t="s">
        <v>33476</v>
      </c>
      <c r="E15852"/>
      <c r="F15852"/>
      <c r="G15852"/>
      <c r="H15852"/>
      <c r="I15852"/>
      <c r="J15852"/>
      <c r="U15852" s="43"/>
      <c r="AE15852"/>
    </row>
    <row r="15853" spans="1:31">
      <c r="A15853">
        <v>38470</v>
      </c>
      <c r="B15853" t="s">
        <v>13974</v>
      </c>
      <c r="C15853" t="s">
        <v>33477</v>
      </c>
      <c r="D15853" t="s">
        <v>33476</v>
      </c>
      <c r="E15853"/>
      <c r="F15853"/>
      <c r="G15853"/>
      <c r="H15853"/>
      <c r="I15853"/>
      <c r="J15853"/>
      <c r="U15853" s="43"/>
      <c r="AE15853"/>
    </row>
    <row r="15854" spans="1:31">
      <c r="A15854">
        <v>38440</v>
      </c>
      <c r="B15854" t="s">
        <v>13975</v>
      </c>
      <c r="C15854" t="s">
        <v>33477</v>
      </c>
      <c r="D15854" t="s">
        <v>33476</v>
      </c>
      <c r="E15854"/>
      <c r="F15854"/>
      <c r="G15854"/>
      <c r="H15854"/>
      <c r="I15854"/>
      <c r="J15854"/>
      <c r="U15854" s="43"/>
      <c r="AE15854"/>
    </row>
    <row r="15855" spans="1:31">
      <c r="A15855">
        <v>38940</v>
      </c>
      <c r="B15855" t="s">
        <v>13976</v>
      </c>
      <c r="C15855" t="s">
        <v>33477</v>
      </c>
      <c r="D15855" t="s">
        <v>33476</v>
      </c>
      <c r="E15855"/>
      <c r="F15855"/>
      <c r="G15855"/>
      <c r="H15855"/>
      <c r="I15855"/>
      <c r="J15855"/>
      <c r="U15855" s="43"/>
      <c r="AE15855"/>
    </row>
    <row r="15856" spans="1:31">
      <c r="A15856">
        <v>38300</v>
      </c>
      <c r="B15856" t="s">
        <v>13977</v>
      </c>
      <c r="C15856" t="s">
        <v>33477</v>
      </c>
      <c r="D15856" t="s">
        <v>33476</v>
      </c>
      <c r="E15856"/>
      <c r="F15856"/>
      <c r="G15856"/>
      <c r="H15856"/>
      <c r="I15856"/>
      <c r="J15856"/>
      <c r="U15856" s="43"/>
      <c r="AE15856"/>
    </row>
    <row r="15857" spans="1:31">
      <c r="A15857">
        <v>38300</v>
      </c>
      <c r="B15857" t="s">
        <v>13977</v>
      </c>
      <c r="C15857" t="s">
        <v>33477</v>
      </c>
      <c r="D15857" t="s">
        <v>33476</v>
      </c>
      <c r="E15857"/>
      <c r="F15857"/>
      <c r="G15857"/>
      <c r="H15857"/>
      <c r="I15857"/>
      <c r="J15857"/>
      <c r="U15857" s="43"/>
      <c r="AE15857"/>
    </row>
    <row r="15858" spans="1:31">
      <c r="A15858">
        <v>38550</v>
      </c>
      <c r="B15858" t="s">
        <v>12419</v>
      </c>
      <c r="C15858" t="s">
        <v>33477</v>
      </c>
      <c r="D15858" t="s">
        <v>33476</v>
      </c>
      <c r="E15858"/>
      <c r="F15858"/>
      <c r="G15858"/>
      <c r="H15858"/>
      <c r="I15858"/>
      <c r="J15858"/>
      <c r="U15858" s="43"/>
      <c r="AE15858"/>
    </row>
    <row r="15859" spans="1:31">
      <c r="A15859">
        <v>38190</v>
      </c>
      <c r="B15859" t="s">
        <v>2185</v>
      </c>
      <c r="C15859" t="s">
        <v>33478</v>
      </c>
      <c r="D15859" t="s">
        <v>33482</v>
      </c>
      <c r="E15859"/>
      <c r="F15859"/>
      <c r="G15859"/>
      <c r="H15859"/>
      <c r="I15859"/>
      <c r="J15859"/>
      <c r="U15859" s="43"/>
      <c r="AE15859"/>
    </row>
    <row r="15860" spans="1:31">
      <c r="A15860">
        <v>38300</v>
      </c>
      <c r="B15860" t="s">
        <v>13978</v>
      </c>
      <c r="C15860" t="s">
        <v>33477</v>
      </c>
      <c r="D15860" t="s">
        <v>33476</v>
      </c>
      <c r="E15860"/>
      <c r="F15860"/>
      <c r="G15860"/>
      <c r="H15860"/>
      <c r="I15860"/>
      <c r="J15860"/>
      <c r="U15860" s="43"/>
      <c r="AE15860"/>
    </row>
    <row r="15861" spans="1:31">
      <c r="A15861">
        <v>38080</v>
      </c>
      <c r="B15861" t="s">
        <v>13979</v>
      </c>
      <c r="C15861" t="s">
        <v>33477</v>
      </c>
      <c r="D15861" t="s">
        <v>33476</v>
      </c>
      <c r="E15861"/>
      <c r="F15861"/>
      <c r="G15861"/>
      <c r="H15861"/>
      <c r="I15861"/>
      <c r="J15861"/>
      <c r="U15861" s="43"/>
      <c r="AE15861"/>
    </row>
    <row r="15862" spans="1:31">
      <c r="A15862">
        <v>38370</v>
      </c>
      <c r="B15862" t="s">
        <v>13980</v>
      </c>
      <c r="C15862" t="s">
        <v>33477</v>
      </c>
      <c r="D15862" t="e">
        <v>#N/A</v>
      </c>
      <c r="E15862"/>
      <c r="F15862"/>
      <c r="G15862"/>
      <c r="H15862"/>
      <c r="I15862"/>
      <c r="J15862"/>
      <c r="U15862" s="43"/>
      <c r="AE15862"/>
    </row>
    <row r="15863" spans="1:31">
      <c r="A15863">
        <v>38480</v>
      </c>
      <c r="B15863" t="s">
        <v>13981</v>
      </c>
      <c r="C15863" t="s">
        <v>33477</v>
      </c>
      <c r="D15863" t="s">
        <v>33476</v>
      </c>
      <c r="E15863"/>
      <c r="F15863"/>
      <c r="G15863"/>
      <c r="H15863"/>
      <c r="I15863"/>
      <c r="J15863"/>
      <c r="U15863" s="43"/>
      <c r="AE15863"/>
    </row>
    <row r="15864" spans="1:31">
      <c r="A15864">
        <v>38650</v>
      </c>
      <c r="B15864" t="s">
        <v>9171</v>
      </c>
      <c r="C15864" t="s">
        <v>33478</v>
      </c>
      <c r="D15864" t="s">
        <v>33476</v>
      </c>
      <c r="E15864"/>
      <c r="F15864"/>
      <c r="G15864"/>
      <c r="H15864"/>
      <c r="I15864"/>
      <c r="J15864"/>
      <c r="U15864" s="43"/>
      <c r="AE15864"/>
    </row>
    <row r="15865" spans="1:31">
      <c r="A15865">
        <v>38680</v>
      </c>
      <c r="B15865" t="s">
        <v>13982</v>
      </c>
      <c r="C15865" t="s">
        <v>33478</v>
      </c>
      <c r="D15865" t="s">
        <v>33476</v>
      </c>
      <c r="E15865"/>
      <c r="F15865"/>
      <c r="G15865"/>
      <c r="H15865"/>
      <c r="I15865"/>
      <c r="J15865"/>
      <c r="U15865" s="43"/>
      <c r="AE15865"/>
    </row>
    <row r="15866" spans="1:31">
      <c r="A15866">
        <v>38490</v>
      </c>
      <c r="B15866" t="s">
        <v>13983</v>
      </c>
      <c r="C15866" t="s">
        <v>33477</v>
      </c>
      <c r="D15866" t="s">
        <v>33476</v>
      </c>
      <c r="E15866"/>
      <c r="F15866"/>
      <c r="G15866"/>
      <c r="H15866"/>
      <c r="I15866"/>
      <c r="J15866"/>
      <c r="U15866" s="43"/>
      <c r="AE15866"/>
    </row>
    <row r="15867" spans="1:31">
      <c r="A15867">
        <v>38440</v>
      </c>
      <c r="B15867" t="s">
        <v>13984</v>
      </c>
      <c r="C15867" t="s">
        <v>33477</v>
      </c>
      <c r="D15867" t="s">
        <v>33476</v>
      </c>
      <c r="E15867"/>
      <c r="F15867"/>
      <c r="G15867"/>
      <c r="H15867"/>
      <c r="I15867"/>
      <c r="J15867"/>
      <c r="U15867" s="43"/>
      <c r="AE15867"/>
    </row>
    <row r="15868" spans="1:31">
      <c r="A15868">
        <v>38160</v>
      </c>
      <c r="B15868" t="s">
        <v>13985</v>
      </c>
      <c r="C15868" t="s">
        <v>33477</v>
      </c>
      <c r="D15868" t="s">
        <v>33476</v>
      </c>
      <c r="E15868"/>
      <c r="F15868"/>
      <c r="G15868"/>
      <c r="H15868"/>
      <c r="I15868"/>
      <c r="J15868"/>
      <c r="U15868" s="43"/>
      <c r="AE15868"/>
    </row>
    <row r="15869" spans="1:31">
      <c r="A15869">
        <v>38160</v>
      </c>
      <c r="B15869" t="s">
        <v>13985</v>
      </c>
      <c r="C15869" t="s">
        <v>33477</v>
      </c>
      <c r="D15869" t="s">
        <v>33476</v>
      </c>
      <c r="E15869"/>
      <c r="F15869"/>
      <c r="G15869"/>
      <c r="H15869"/>
      <c r="I15869"/>
      <c r="J15869"/>
      <c r="U15869" s="43"/>
      <c r="AE15869"/>
    </row>
    <row r="15870" spans="1:31">
      <c r="A15870">
        <v>38160</v>
      </c>
      <c r="B15870" t="s">
        <v>13986</v>
      </c>
      <c r="C15870" t="s">
        <v>33477</v>
      </c>
      <c r="D15870" t="s">
        <v>33476</v>
      </c>
      <c r="E15870"/>
      <c r="F15870"/>
      <c r="G15870"/>
      <c r="H15870"/>
      <c r="I15870"/>
      <c r="J15870"/>
      <c r="U15870" s="43"/>
      <c r="AE15870"/>
    </row>
    <row r="15871" spans="1:31">
      <c r="A15871">
        <v>38350</v>
      </c>
      <c r="B15871" t="s">
        <v>13987</v>
      </c>
      <c r="C15871" t="s">
        <v>33478</v>
      </c>
      <c r="D15871" t="s">
        <v>33476</v>
      </c>
      <c r="E15871"/>
      <c r="F15871"/>
      <c r="G15871"/>
      <c r="H15871"/>
      <c r="I15871"/>
      <c r="J15871"/>
      <c r="U15871" s="43"/>
      <c r="AE15871"/>
    </row>
    <row r="15872" spans="1:31">
      <c r="A15872">
        <v>38960</v>
      </c>
      <c r="B15872" t="s">
        <v>13988</v>
      </c>
      <c r="C15872" t="s">
        <v>33478</v>
      </c>
      <c r="D15872" t="s">
        <v>33476</v>
      </c>
      <c r="E15872"/>
      <c r="F15872"/>
      <c r="G15872"/>
      <c r="H15872"/>
      <c r="I15872"/>
      <c r="J15872"/>
      <c r="U15872" s="43"/>
      <c r="AE15872"/>
    </row>
    <row r="15873" spans="1:31">
      <c r="A15873">
        <v>38270</v>
      </c>
      <c r="B15873" t="s">
        <v>13990</v>
      </c>
      <c r="C15873" t="s">
        <v>33477</v>
      </c>
      <c r="D15873" t="s">
        <v>33476</v>
      </c>
      <c r="E15873"/>
      <c r="F15873"/>
      <c r="G15873"/>
      <c r="H15873"/>
      <c r="I15873"/>
      <c r="J15873"/>
      <c r="U15873" s="43"/>
      <c r="AE15873"/>
    </row>
    <row r="15874" spans="1:31">
      <c r="A15874">
        <v>38220</v>
      </c>
      <c r="B15874" t="s">
        <v>13991</v>
      </c>
      <c r="C15874" t="s">
        <v>33478</v>
      </c>
      <c r="D15874" t="s">
        <v>33476</v>
      </c>
      <c r="E15874"/>
      <c r="F15874"/>
      <c r="G15874"/>
      <c r="H15874"/>
      <c r="I15874"/>
      <c r="J15874"/>
      <c r="U15874" s="43"/>
      <c r="AE15874"/>
    </row>
    <row r="15875" spans="1:31">
      <c r="A15875">
        <v>38118</v>
      </c>
      <c r="B15875" t="s">
        <v>13992</v>
      </c>
      <c r="C15875" t="s">
        <v>33477</v>
      </c>
      <c r="D15875" t="s">
        <v>33476</v>
      </c>
      <c r="E15875"/>
      <c r="F15875"/>
      <c r="G15875"/>
      <c r="H15875"/>
      <c r="I15875"/>
      <c r="J15875"/>
      <c r="U15875" s="43"/>
      <c r="AE15875"/>
    </row>
    <row r="15876" spans="1:31">
      <c r="A15876">
        <v>38710</v>
      </c>
      <c r="B15876" t="s">
        <v>13993</v>
      </c>
      <c r="C15876" t="s">
        <v>33478</v>
      </c>
      <c r="D15876" t="s">
        <v>33476</v>
      </c>
      <c r="E15876"/>
      <c r="F15876"/>
      <c r="G15876"/>
      <c r="H15876"/>
      <c r="I15876"/>
      <c r="J15876"/>
      <c r="U15876" s="43"/>
      <c r="AE15876"/>
    </row>
    <row r="15877" spans="1:31">
      <c r="A15877">
        <v>38140</v>
      </c>
      <c r="B15877" t="s">
        <v>13994</v>
      </c>
      <c r="C15877" t="s">
        <v>33477</v>
      </c>
      <c r="D15877" t="s">
        <v>33476</v>
      </c>
      <c r="E15877"/>
      <c r="F15877"/>
      <c r="G15877"/>
      <c r="H15877"/>
      <c r="I15877"/>
      <c r="J15877"/>
      <c r="U15877" s="43"/>
      <c r="AE15877"/>
    </row>
    <row r="15878" spans="1:31">
      <c r="A15878">
        <v>38110</v>
      </c>
      <c r="B15878" t="s">
        <v>13995</v>
      </c>
      <c r="C15878" t="s">
        <v>33477</v>
      </c>
      <c r="D15878" t="s">
        <v>33476</v>
      </c>
      <c r="E15878"/>
      <c r="F15878"/>
      <c r="G15878"/>
      <c r="H15878"/>
      <c r="I15878"/>
      <c r="J15878"/>
      <c r="U15878" s="43"/>
      <c r="AE15878"/>
    </row>
    <row r="15879" spans="1:31">
      <c r="A15879">
        <v>38840</v>
      </c>
      <c r="B15879" t="s">
        <v>13996</v>
      </c>
      <c r="C15879" t="s">
        <v>33477</v>
      </c>
      <c r="D15879" t="s">
        <v>33476</v>
      </c>
      <c r="E15879"/>
      <c r="F15879"/>
      <c r="G15879"/>
      <c r="H15879"/>
      <c r="I15879"/>
      <c r="J15879"/>
      <c r="U15879" s="43"/>
      <c r="AE15879"/>
    </row>
    <row r="15880" spans="1:31">
      <c r="A15880">
        <v>38620</v>
      </c>
      <c r="B15880" t="s">
        <v>13997</v>
      </c>
      <c r="C15880" t="s">
        <v>33478</v>
      </c>
      <c r="D15880" t="s">
        <v>33476</v>
      </c>
      <c r="E15880"/>
      <c r="F15880"/>
      <c r="G15880"/>
      <c r="H15880"/>
      <c r="I15880"/>
      <c r="J15880"/>
      <c r="U15880" s="43"/>
      <c r="AE15880"/>
    </row>
    <row r="15881" spans="1:31">
      <c r="A15881">
        <v>38500</v>
      </c>
      <c r="B15881" t="s">
        <v>8179</v>
      </c>
      <c r="C15881" t="s">
        <v>33477</v>
      </c>
      <c r="D15881" t="e">
        <v>#N/A</v>
      </c>
      <c r="E15881"/>
      <c r="F15881"/>
      <c r="G15881"/>
      <c r="H15881"/>
      <c r="I15881"/>
      <c r="J15881"/>
      <c r="U15881" s="43"/>
      <c r="AE15881"/>
    </row>
    <row r="15882" spans="1:31">
      <c r="A15882">
        <v>38890</v>
      </c>
      <c r="B15882" t="s">
        <v>13998</v>
      </c>
      <c r="C15882" t="s">
        <v>33477</v>
      </c>
      <c r="D15882" t="s">
        <v>33476</v>
      </c>
      <c r="E15882"/>
      <c r="F15882"/>
      <c r="G15882"/>
      <c r="H15882"/>
      <c r="I15882"/>
      <c r="J15882"/>
      <c r="U15882" s="43"/>
      <c r="AE15882"/>
    </row>
    <row r="15883" spans="1:31">
      <c r="A15883">
        <v>38520</v>
      </c>
      <c r="B15883" t="s">
        <v>13999</v>
      </c>
      <c r="C15883" t="s">
        <v>33483</v>
      </c>
      <c r="D15883" t="s">
        <v>33476</v>
      </c>
      <c r="E15883"/>
      <c r="F15883"/>
      <c r="G15883"/>
      <c r="H15883"/>
      <c r="I15883"/>
      <c r="J15883"/>
      <c r="U15883" s="43"/>
      <c r="AE15883"/>
    </row>
    <row r="15884" spans="1:31">
      <c r="A15884">
        <v>38380</v>
      </c>
      <c r="B15884" t="s">
        <v>14000</v>
      </c>
      <c r="C15884" t="s">
        <v>33478</v>
      </c>
      <c r="D15884" t="s">
        <v>33476</v>
      </c>
      <c r="E15884"/>
      <c r="F15884"/>
      <c r="G15884"/>
      <c r="H15884"/>
      <c r="I15884"/>
      <c r="J15884"/>
      <c r="U15884" s="43"/>
      <c r="AE15884"/>
    </row>
    <row r="15885" spans="1:31">
      <c r="A15885">
        <v>38110</v>
      </c>
      <c r="B15885" t="s">
        <v>14001</v>
      </c>
      <c r="C15885" t="s">
        <v>33477</v>
      </c>
      <c r="D15885" t="s">
        <v>33476</v>
      </c>
      <c r="E15885"/>
      <c r="F15885"/>
      <c r="G15885"/>
      <c r="H15885"/>
      <c r="I15885"/>
      <c r="J15885"/>
      <c r="U15885" s="43"/>
      <c r="AE15885"/>
    </row>
    <row r="15886" spans="1:31">
      <c r="A15886">
        <v>38370</v>
      </c>
      <c r="B15886" t="s">
        <v>14002</v>
      </c>
      <c r="C15886" t="s">
        <v>33477</v>
      </c>
      <c r="D15886" t="e">
        <v>#N/A</v>
      </c>
      <c r="E15886"/>
      <c r="F15886"/>
      <c r="G15886"/>
      <c r="H15886"/>
      <c r="I15886"/>
      <c r="J15886"/>
      <c r="U15886" s="43"/>
      <c r="AE15886"/>
    </row>
    <row r="15887" spans="1:31">
      <c r="A15887">
        <v>38940</v>
      </c>
      <c r="B15887" t="s">
        <v>14003</v>
      </c>
      <c r="C15887" t="s">
        <v>33477</v>
      </c>
      <c r="D15887" t="s">
        <v>33476</v>
      </c>
      <c r="E15887"/>
      <c r="F15887"/>
      <c r="G15887"/>
      <c r="H15887"/>
      <c r="I15887"/>
      <c r="J15887"/>
      <c r="U15887" s="43"/>
      <c r="AE15887"/>
    </row>
    <row r="15888" spans="1:31">
      <c r="A15888">
        <v>38690</v>
      </c>
      <c r="B15888" t="s">
        <v>14004</v>
      </c>
      <c r="C15888" t="s">
        <v>33477</v>
      </c>
      <c r="D15888" t="s">
        <v>33476</v>
      </c>
      <c r="E15888"/>
      <c r="F15888"/>
      <c r="G15888"/>
      <c r="H15888"/>
      <c r="I15888"/>
      <c r="J15888"/>
      <c r="U15888" s="43"/>
      <c r="AE15888"/>
    </row>
    <row r="15889" spans="1:31">
      <c r="A15889">
        <v>38110</v>
      </c>
      <c r="B15889" t="s">
        <v>14005</v>
      </c>
      <c r="C15889" t="s">
        <v>33477</v>
      </c>
      <c r="D15889" t="s">
        <v>33476</v>
      </c>
      <c r="E15889"/>
      <c r="F15889"/>
      <c r="G15889"/>
      <c r="H15889"/>
      <c r="I15889"/>
      <c r="J15889"/>
      <c r="U15889" s="43"/>
      <c r="AE15889"/>
    </row>
    <row r="15890" spans="1:31">
      <c r="A15890">
        <v>38120</v>
      </c>
      <c r="B15890" t="s">
        <v>14006</v>
      </c>
      <c r="C15890" t="s">
        <v>33478</v>
      </c>
      <c r="D15890" t="s">
        <v>33476</v>
      </c>
      <c r="E15890"/>
      <c r="F15890"/>
      <c r="G15890"/>
      <c r="H15890"/>
      <c r="I15890"/>
      <c r="J15890"/>
      <c r="U15890" s="43"/>
      <c r="AE15890"/>
    </row>
    <row r="15891" spans="1:31">
      <c r="A15891">
        <v>38960</v>
      </c>
      <c r="B15891" t="s">
        <v>14007</v>
      </c>
      <c r="C15891" t="s">
        <v>33478</v>
      </c>
      <c r="D15891" t="s">
        <v>33476</v>
      </c>
      <c r="E15891"/>
      <c r="F15891"/>
      <c r="G15891"/>
      <c r="H15891"/>
      <c r="I15891"/>
      <c r="J15891"/>
      <c r="U15891" s="43"/>
      <c r="AE15891"/>
    </row>
    <row r="15892" spans="1:31">
      <c r="A15892">
        <v>38590</v>
      </c>
      <c r="B15892" t="s">
        <v>14008</v>
      </c>
      <c r="C15892" t="s">
        <v>33478</v>
      </c>
      <c r="D15892" t="s">
        <v>33476</v>
      </c>
      <c r="E15892"/>
      <c r="F15892"/>
      <c r="G15892"/>
      <c r="H15892"/>
      <c r="I15892"/>
      <c r="J15892"/>
      <c r="U15892" s="43"/>
      <c r="AE15892"/>
    </row>
    <row r="15893" spans="1:31">
      <c r="A15893">
        <v>38620</v>
      </c>
      <c r="B15893" t="s">
        <v>14009</v>
      </c>
      <c r="C15893" t="s">
        <v>33478</v>
      </c>
      <c r="D15893" t="s">
        <v>33476</v>
      </c>
      <c r="E15893"/>
      <c r="F15893"/>
      <c r="G15893"/>
      <c r="H15893"/>
      <c r="I15893"/>
      <c r="J15893"/>
      <c r="U15893" s="43"/>
      <c r="AE15893"/>
    </row>
    <row r="15894" spans="1:31">
      <c r="A15894">
        <v>38590</v>
      </c>
      <c r="B15894" t="s">
        <v>14010</v>
      </c>
      <c r="C15894" t="s">
        <v>33478</v>
      </c>
      <c r="D15894" t="s">
        <v>33476</v>
      </c>
      <c r="E15894"/>
      <c r="F15894"/>
      <c r="G15894"/>
      <c r="H15894"/>
      <c r="I15894"/>
      <c r="J15894"/>
      <c r="U15894" s="43"/>
      <c r="AE15894"/>
    </row>
    <row r="15895" spans="1:31">
      <c r="A15895">
        <v>38450</v>
      </c>
      <c r="B15895" t="s">
        <v>14011</v>
      </c>
      <c r="C15895" t="s">
        <v>33478</v>
      </c>
      <c r="D15895" t="s">
        <v>33476</v>
      </c>
      <c r="E15895"/>
      <c r="F15895"/>
      <c r="G15895"/>
      <c r="H15895"/>
      <c r="I15895"/>
      <c r="J15895"/>
      <c r="U15895" s="43"/>
      <c r="AE15895"/>
    </row>
    <row r="15896" spans="1:31">
      <c r="A15896">
        <v>38790</v>
      </c>
      <c r="B15896" t="s">
        <v>14012</v>
      </c>
      <c r="C15896" t="s">
        <v>33477</v>
      </c>
      <c r="D15896" t="s">
        <v>33476</v>
      </c>
      <c r="E15896"/>
      <c r="F15896"/>
      <c r="G15896"/>
      <c r="H15896"/>
      <c r="I15896"/>
      <c r="J15896"/>
      <c r="U15896" s="43"/>
      <c r="AE15896"/>
    </row>
    <row r="15897" spans="1:31">
      <c r="A15897">
        <v>38790</v>
      </c>
      <c r="B15897" t="s">
        <v>14012</v>
      </c>
      <c r="C15897" t="s">
        <v>33477</v>
      </c>
      <c r="D15897" t="s">
        <v>33476</v>
      </c>
      <c r="E15897"/>
      <c r="F15897"/>
      <c r="G15897"/>
      <c r="H15897"/>
      <c r="I15897"/>
      <c r="J15897"/>
      <c r="U15897" s="43"/>
      <c r="AE15897"/>
    </row>
    <row r="15898" spans="1:31">
      <c r="A15898">
        <v>38470</v>
      </c>
      <c r="B15898" t="s">
        <v>11025</v>
      </c>
      <c r="C15898" t="s">
        <v>33477</v>
      </c>
      <c r="D15898" t="s">
        <v>33476</v>
      </c>
      <c r="E15898"/>
      <c r="F15898"/>
      <c r="G15898"/>
      <c r="H15898"/>
      <c r="I15898"/>
      <c r="J15898"/>
      <c r="U15898" s="43"/>
      <c r="AE15898"/>
    </row>
    <row r="15899" spans="1:31">
      <c r="A15899">
        <v>38650</v>
      </c>
      <c r="B15899" t="s">
        <v>14013</v>
      </c>
      <c r="C15899" t="s">
        <v>33478</v>
      </c>
      <c r="D15899" t="s">
        <v>33476</v>
      </c>
      <c r="E15899"/>
      <c r="F15899"/>
      <c r="G15899"/>
      <c r="H15899"/>
      <c r="I15899"/>
      <c r="J15899"/>
      <c r="U15899" s="43"/>
      <c r="AE15899"/>
    </row>
    <row r="15900" spans="1:31">
      <c r="A15900">
        <v>38460</v>
      </c>
      <c r="B15900" t="s">
        <v>14014</v>
      </c>
      <c r="C15900" t="s">
        <v>33477</v>
      </c>
      <c r="D15900" t="s">
        <v>33476</v>
      </c>
      <c r="E15900"/>
      <c r="F15900"/>
      <c r="G15900"/>
      <c r="H15900"/>
      <c r="I15900"/>
      <c r="J15900"/>
      <c r="U15900" s="43"/>
      <c r="AE15900"/>
    </row>
    <row r="15901" spans="1:31">
      <c r="A15901">
        <v>38260</v>
      </c>
      <c r="B15901" t="s">
        <v>14015</v>
      </c>
      <c r="C15901" t="s">
        <v>33477</v>
      </c>
      <c r="D15901" t="s">
        <v>33476</v>
      </c>
      <c r="E15901"/>
      <c r="F15901"/>
      <c r="G15901"/>
      <c r="H15901"/>
      <c r="I15901"/>
      <c r="J15901"/>
      <c r="U15901" s="43"/>
      <c r="AE15901"/>
    </row>
    <row r="15902" spans="1:31">
      <c r="A15902">
        <v>38840</v>
      </c>
      <c r="B15902" t="s">
        <v>14016</v>
      </c>
      <c r="C15902" t="s">
        <v>33477</v>
      </c>
      <c r="D15902" t="s">
        <v>33476</v>
      </c>
      <c r="E15902"/>
      <c r="F15902"/>
      <c r="G15902"/>
      <c r="H15902"/>
      <c r="I15902"/>
      <c r="J15902"/>
      <c r="U15902" s="43"/>
      <c r="AE15902"/>
    </row>
    <row r="15903" spans="1:31">
      <c r="A15903">
        <v>38660</v>
      </c>
      <c r="B15903" t="s">
        <v>14017</v>
      </c>
      <c r="C15903" t="s">
        <v>33478</v>
      </c>
      <c r="D15903" t="s">
        <v>33476</v>
      </c>
      <c r="E15903"/>
      <c r="F15903"/>
      <c r="G15903"/>
      <c r="H15903"/>
      <c r="I15903"/>
      <c r="J15903"/>
      <c r="U15903" s="43"/>
      <c r="AE15903"/>
    </row>
    <row r="15904" spans="1:31">
      <c r="A15904">
        <v>38660</v>
      </c>
      <c r="B15904" t="s">
        <v>14017</v>
      </c>
      <c r="C15904" t="s">
        <v>33478</v>
      </c>
      <c r="D15904" t="s">
        <v>33476</v>
      </c>
      <c r="E15904"/>
      <c r="F15904"/>
      <c r="G15904"/>
      <c r="H15904"/>
      <c r="I15904"/>
      <c r="J15904"/>
      <c r="U15904" s="43"/>
      <c r="AE15904"/>
    </row>
    <row r="15905" spans="1:31">
      <c r="A15905">
        <v>38660</v>
      </c>
      <c r="B15905" t="s">
        <v>14017</v>
      </c>
      <c r="C15905" t="s">
        <v>33478</v>
      </c>
      <c r="D15905" t="s">
        <v>33476</v>
      </c>
      <c r="E15905"/>
      <c r="F15905"/>
      <c r="G15905"/>
      <c r="H15905"/>
      <c r="I15905"/>
      <c r="J15905"/>
      <c r="U15905" s="43"/>
      <c r="AE15905"/>
    </row>
    <row r="15906" spans="1:31">
      <c r="A15906">
        <v>38350</v>
      </c>
      <c r="B15906" t="s">
        <v>14018</v>
      </c>
      <c r="C15906" t="s">
        <v>33478</v>
      </c>
      <c r="D15906" t="s">
        <v>33476</v>
      </c>
      <c r="E15906"/>
      <c r="F15906"/>
      <c r="G15906"/>
      <c r="H15906"/>
      <c r="I15906"/>
      <c r="J15906"/>
      <c r="U15906" s="43"/>
      <c r="AE15906"/>
    </row>
    <row r="15907" spans="1:31">
      <c r="A15907">
        <v>38330</v>
      </c>
      <c r="B15907" t="s">
        <v>14019</v>
      </c>
      <c r="C15907" t="s">
        <v>33477</v>
      </c>
      <c r="D15907" t="e">
        <v>#N/A</v>
      </c>
      <c r="E15907"/>
      <c r="F15907"/>
      <c r="G15907"/>
      <c r="H15907"/>
      <c r="I15907"/>
      <c r="J15907"/>
      <c r="U15907" s="43"/>
      <c r="AE15907"/>
    </row>
    <row r="15908" spans="1:31">
      <c r="A15908">
        <v>38480</v>
      </c>
      <c r="B15908" t="s">
        <v>14020</v>
      </c>
      <c r="C15908" t="s">
        <v>33477</v>
      </c>
      <c r="D15908" t="s">
        <v>33476</v>
      </c>
      <c r="E15908"/>
      <c r="F15908"/>
      <c r="G15908"/>
      <c r="H15908"/>
      <c r="I15908"/>
      <c r="J15908"/>
      <c r="U15908" s="43"/>
      <c r="AE15908"/>
    </row>
    <row r="15909" spans="1:31">
      <c r="A15909">
        <v>38440</v>
      </c>
      <c r="B15909" t="s">
        <v>14021</v>
      </c>
      <c r="C15909" t="s">
        <v>33477</v>
      </c>
      <c r="D15909" t="s">
        <v>33476</v>
      </c>
      <c r="E15909"/>
      <c r="F15909"/>
      <c r="G15909"/>
      <c r="H15909"/>
      <c r="I15909"/>
      <c r="J15909"/>
      <c r="U15909" s="43"/>
      <c r="AE15909"/>
    </row>
    <row r="15910" spans="1:31">
      <c r="A15910">
        <v>38430</v>
      </c>
      <c r="B15910" t="s">
        <v>14022</v>
      </c>
      <c r="C15910" t="s">
        <v>33477</v>
      </c>
      <c r="D15910" t="e">
        <v>#N/A</v>
      </c>
      <c r="E15910"/>
      <c r="F15910"/>
      <c r="G15910"/>
      <c r="H15910"/>
      <c r="I15910"/>
      <c r="J15910"/>
      <c r="U15910" s="43"/>
      <c r="AE15910"/>
    </row>
    <row r="15911" spans="1:31">
      <c r="A15911">
        <v>38110</v>
      </c>
      <c r="B15911" t="s">
        <v>14023</v>
      </c>
      <c r="C15911" t="s">
        <v>33477</v>
      </c>
      <c r="D15911" t="s">
        <v>33476</v>
      </c>
      <c r="E15911"/>
      <c r="F15911"/>
      <c r="G15911"/>
      <c r="H15911"/>
      <c r="I15911"/>
      <c r="J15911"/>
      <c r="U15911" s="43"/>
      <c r="AE15911"/>
    </row>
    <row r="15912" spans="1:31">
      <c r="A15912">
        <v>38220</v>
      </c>
      <c r="B15912" t="s">
        <v>14024</v>
      </c>
      <c r="C15912" t="s">
        <v>33478</v>
      </c>
      <c r="D15912" t="s">
        <v>33476</v>
      </c>
      <c r="E15912"/>
      <c r="F15912"/>
      <c r="G15912"/>
      <c r="H15912"/>
      <c r="I15912"/>
      <c r="J15912"/>
      <c r="U15912" s="43"/>
      <c r="AE15912"/>
    </row>
    <row r="15913" spans="1:31">
      <c r="A15913">
        <v>38710</v>
      </c>
      <c r="B15913" t="s">
        <v>14025</v>
      </c>
      <c r="C15913" t="s">
        <v>33478</v>
      </c>
      <c r="D15913" t="s">
        <v>33476</v>
      </c>
      <c r="E15913"/>
      <c r="F15913"/>
      <c r="G15913"/>
      <c r="H15913"/>
      <c r="I15913"/>
      <c r="J15913"/>
      <c r="U15913" s="43"/>
      <c r="AE15913"/>
    </row>
    <row r="15914" spans="1:31">
      <c r="A15914">
        <v>38420</v>
      </c>
      <c r="B15914" t="s">
        <v>526</v>
      </c>
      <c r="C15914" t="s">
        <v>33478</v>
      </c>
      <c r="D15914" t="s">
        <v>33476</v>
      </c>
      <c r="E15914"/>
      <c r="F15914"/>
      <c r="G15914"/>
      <c r="H15914"/>
      <c r="I15914"/>
      <c r="J15914"/>
      <c r="U15914" s="43"/>
      <c r="AE15914"/>
    </row>
    <row r="15915" spans="1:31">
      <c r="A15915">
        <v>38134</v>
      </c>
      <c r="B15915" t="s">
        <v>14026</v>
      </c>
      <c r="C15915" t="s">
        <v>33478</v>
      </c>
      <c r="D15915" t="e">
        <v>#N/A</v>
      </c>
      <c r="E15915"/>
      <c r="F15915"/>
      <c r="G15915"/>
      <c r="H15915"/>
      <c r="I15915"/>
      <c r="J15915"/>
      <c r="U15915" s="43"/>
      <c r="AE15915"/>
    </row>
    <row r="15916" spans="1:31">
      <c r="A15916">
        <v>38122</v>
      </c>
      <c r="B15916" t="s">
        <v>14027</v>
      </c>
      <c r="C15916" t="s">
        <v>33477</v>
      </c>
      <c r="D15916" t="s">
        <v>33476</v>
      </c>
      <c r="E15916"/>
      <c r="F15916"/>
      <c r="G15916"/>
      <c r="H15916"/>
      <c r="I15916"/>
      <c r="J15916"/>
      <c r="U15916" s="43"/>
      <c r="AE15916"/>
    </row>
    <row r="15917" spans="1:31">
      <c r="A15917">
        <v>38134</v>
      </c>
      <c r="B15917" t="s">
        <v>14028</v>
      </c>
      <c r="C15917" t="s">
        <v>33478</v>
      </c>
      <c r="D15917" t="e">
        <v>#N/A</v>
      </c>
      <c r="E15917"/>
      <c r="F15917"/>
      <c r="G15917"/>
      <c r="H15917"/>
      <c r="I15917"/>
      <c r="J15917"/>
      <c r="U15917" s="43"/>
      <c r="AE15917"/>
    </row>
    <row r="15918" spans="1:31">
      <c r="A15918">
        <v>38340</v>
      </c>
      <c r="B15918" t="s">
        <v>14028</v>
      </c>
      <c r="C15918" t="s">
        <v>33477</v>
      </c>
      <c r="D15918" t="s">
        <v>33476</v>
      </c>
      <c r="E15918"/>
      <c r="F15918"/>
      <c r="G15918"/>
      <c r="H15918"/>
      <c r="I15918"/>
      <c r="J15918"/>
      <c r="U15918" s="43"/>
      <c r="AE15918"/>
    </row>
    <row r="15919" spans="1:31">
      <c r="A15919">
        <v>38540</v>
      </c>
      <c r="B15919" t="s">
        <v>14029</v>
      </c>
      <c r="C15919" t="s">
        <v>33477</v>
      </c>
      <c r="D15919" t="s">
        <v>33476</v>
      </c>
      <c r="E15919"/>
      <c r="F15919"/>
      <c r="G15919"/>
      <c r="H15919"/>
      <c r="I15919"/>
      <c r="J15919"/>
      <c r="U15919" s="43"/>
      <c r="AE15919"/>
    </row>
    <row r="15920" spans="1:31">
      <c r="A15920">
        <v>38680</v>
      </c>
      <c r="B15920" t="s">
        <v>14030</v>
      </c>
      <c r="C15920" t="s">
        <v>33478</v>
      </c>
      <c r="D15920" t="s">
        <v>33476</v>
      </c>
      <c r="E15920"/>
      <c r="F15920"/>
      <c r="G15920"/>
      <c r="H15920"/>
      <c r="I15920"/>
      <c r="J15920"/>
      <c r="U15920" s="43"/>
      <c r="AE15920"/>
    </row>
    <row r="15921" spans="1:31">
      <c r="A15921">
        <v>38840</v>
      </c>
      <c r="B15921" t="s">
        <v>14031</v>
      </c>
      <c r="C15921" t="s">
        <v>33477</v>
      </c>
      <c r="D15921" t="s">
        <v>33476</v>
      </c>
      <c r="E15921"/>
      <c r="F15921"/>
      <c r="G15921"/>
      <c r="H15921"/>
      <c r="I15921"/>
      <c r="J15921"/>
      <c r="U15921" s="43"/>
      <c r="AE15921"/>
    </row>
    <row r="15922" spans="1:31">
      <c r="A15922">
        <v>38380</v>
      </c>
      <c r="B15922" t="s">
        <v>14032</v>
      </c>
      <c r="C15922" t="s">
        <v>33478</v>
      </c>
      <c r="D15922" t="s">
        <v>33476</v>
      </c>
      <c r="E15922"/>
      <c r="F15922"/>
      <c r="G15922"/>
      <c r="H15922"/>
      <c r="I15922"/>
      <c r="J15922"/>
      <c r="U15922" s="43"/>
      <c r="AE15922"/>
    </row>
    <row r="15923" spans="1:31">
      <c r="A15923">
        <v>38350</v>
      </c>
      <c r="B15923" t="s">
        <v>14033</v>
      </c>
      <c r="C15923" t="s">
        <v>33478</v>
      </c>
      <c r="D15923" t="s">
        <v>33476</v>
      </c>
      <c r="E15923"/>
      <c r="F15923"/>
      <c r="G15923"/>
      <c r="H15923"/>
      <c r="I15923"/>
      <c r="J15923"/>
      <c r="U15923" s="43"/>
      <c r="AE15923"/>
    </row>
    <row r="15924" spans="1:31">
      <c r="A15924">
        <v>38970</v>
      </c>
      <c r="B15924" t="s">
        <v>14034</v>
      </c>
      <c r="C15924" t="s">
        <v>33478</v>
      </c>
      <c r="D15924" t="s">
        <v>33476</v>
      </c>
      <c r="E15924"/>
      <c r="F15924"/>
      <c r="G15924"/>
      <c r="H15924"/>
      <c r="I15924"/>
      <c r="J15924"/>
      <c r="U15924" s="43"/>
      <c r="AE15924"/>
    </row>
    <row r="15925" spans="1:31">
      <c r="A15925">
        <v>38080</v>
      </c>
      <c r="B15925" t="s">
        <v>14035</v>
      </c>
      <c r="C15925" t="s">
        <v>33477</v>
      </c>
      <c r="D15925" t="s">
        <v>33476</v>
      </c>
      <c r="E15925"/>
      <c r="F15925"/>
      <c r="G15925"/>
      <c r="H15925"/>
      <c r="I15925"/>
      <c r="J15925"/>
      <c r="U15925" s="43"/>
      <c r="AE15925"/>
    </row>
    <row r="15926" spans="1:31">
      <c r="A15926">
        <v>38160</v>
      </c>
      <c r="B15926" t="s">
        <v>14036</v>
      </c>
      <c r="C15926" t="s">
        <v>33477</v>
      </c>
      <c r="D15926" t="s">
        <v>33476</v>
      </c>
      <c r="E15926"/>
      <c r="F15926"/>
      <c r="G15926"/>
      <c r="H15926"/>
      <c r="I15926"/>
      <c r="J15926"/>
      <c r="U15926" s="43"/>
      <c r="AE15926"/>
    </row>
    <row r="15927" spans="1:31">
      <c r="A15927">
        <v>38660</v>
      </c>
      <c r="B15927" t="s">
        <v>14037</v>
      </c>
      <c r="C15927" t="s">
        <v>33478</v>
      </c>
      <c r="D15927" t="s">
        <v>33476</v>
      </c>
      <c r="E15927"/>
      <c r="F15927"/>
      <c r="G15927"/>
      <c r="H15927"/>
      <c r="I15927"/>
      <c r="J15927"/>
      <c r="U15927" s="43"/>
      <c r="AE15927"/>
    </row>
    <row r="15928" spans="1:31">
      <c r="A15928">
        <v>38660</v>
      </c>
      <c r="B15928" t="s">
        <v>14038</v>
      </c>
      <c r="C15928" t="s">
        <v>33478</v>
      </c>
      <c r="D15928" t="s">
        <v>33476</v>
      </c>
      <c r="E15928"/>
      <c r="F15928"/>
      <c r="G15928"/>
      <c r="H15928"/>
      <c r="I15928"/>
      <c r="J15928"/>
      <c r="U15928" s="43"/>
      <c r="AE15928"/>
    </row>
    <row r="15929" spans="1:31">
      <c r="A15929">
        <v>38930</v>
      </c>
      <c r="B15929" t="s">
        <v>14039</v>
      </c>
      <c r="C15929" t="s">
        <v>33478</v>
      </c>
      <c r="D15929" t="s">
        <v>33476</v>
      </c>
      <c r="E15929"/>
      <c r="F15929"/>
      <c r="G15929"/>
      <c r="H15929"/>
      <c r="I15929"/>
      <c r="J15929"/>
      <c r="U15929" s="43"/>
      <c r="AE15929"/>
    </row>
    <row r="15930" spans="1:31">
      <c r="A15930">
        <v>38480</v>
      </c>
      <c r="B15930" t="s">
        <v>14040</v>
      </c>
      <c r="C15930" t="s">
        <v>33477</v>
      </c>
      <c r="D15930" t="s">
        <v>33476</v>
      </c>
      <c r="E15930"/>
      <c r="F15930"/>
      <c r="G15930"/>
      <c r="H15930"/>
      <c r="I15930"/>
      <c r="J15930"/>
      <c r="U15930" s="43"/>
      <c r="AE15930"/>
    </row>
    <row r="15931" spans="1:31">
      <c r="A15931">
        <v>38400</v>
      </c>
      <c r="B15931" t="s">
        <v>14041</v>
      </c>
      <c r="C15931" t="s">
        <v>33477</v>
      </c>
      <c r="D15931" t="e">
        <v>#N/A</v>
      </c>
      <c r="E15931"/>
      <c r="F15931"/>
      <c r="G15931"/>
      <c r="H15931"/>
      <c r="I15931"/>
      <c r="J15931"/>
      <c r="U15931" s="43"/>
      <c r="AE15931"/>
    </row>
    <row r="15932" spans="1:31">
      <c r="A15932">
        <v>38410</v>
      </c>
      <c r="B15932" t="s">
        <v>14042</v>
      </c>
      <c r="C15932" t="s">
        <v>33478</v>
      </c>
      <c r="D15932" t="s">
        <v>33482</v>
      </c>
      <c r="E15932"/>
      <c r="F15932"/>
      <c r="G15932"/>
      <c r="H15932"/>
      <c r="I15932"/>
      <c r="J15932"/>
      <c r="U15932" s="43"/>
      <c r="AE15932"/>
    </row>
    <row r="15933" spans="1:31">
      <c r="A15933">
        <v>38950</v>
      </c>
      <c r="B15933" t="s">
        <v>14043</v>
      </c>
      <c r="C15933" t="s">
        <v>33477</v>
      </c>
      <c r="D15933" t="s">
        <v>33476</v>
      </c>
      <c r="E15933"/>
      <c r="F15933"/>
      <c r="G15933"/>
      <c r="H15933"/>
      <c r="I15933"/>
      <c r="J15933"/>
      <c r="U15933" s="43"/>
      <c r="AE15933"/>
    </row>
    <row r="15934" spans="1:31">
      <c r="A15934">
        <v>38930</v>
      </c>
      <c r="B15934" t="s">
        <v>14044</v>
      </c>
      <c r="C15934" t="s">
        <v>33478</v>
      </c>
      <c r="D15934" t="s">
        <v>33476</v>
      </c>
      <c r="E15934"/>
      <c r="F15934"/>
      <c r="G15934"/>
      <c r="H15934"/>
      <c r="I15934"/>
      <c r="J15934"/>
      <c r="U15934" s="43"/>
      <c r="AE15934"/>
    </row>
    <row r="15935" spans="1:31">
      <c r="A15935">
        <v>38550</v>
      </c>
      <c r="B15935" t="s">
        <v>14045</v>
      </c>
      <c r="C15935" t="s">
        <v>33477</v>
      </c>
      <c r="D15935" t="s">
        <v>33476</v>
      </c>
      <c r="E15935"/>
      <c r="F15935"/>
      <c r="G15935"/>
      <c r="H15935"/>
      <c r="I15935"/>
      <c r="J15935"/>
      <c r="U15935" s="43"/>
      <c r="AE15935"/>
    </row>
    <row r="15936" spans="1:31">
      <c r="A15936">
        <v>38530</v>
      </c>
      <c r="B15936" t="s">
        <v>11054</v>
      </c>
      <c r="C15936" t="s">
        <v>33478</v>
      </c>
      <c r="D15936" t="s">
        <v>33476</v>
      </c>
      <c r="E15936"/>
      <c r="F15936"/>
      <c r="G15936"/>
      <c r="H15936"/>
      <c r="I15936"/>
      <c r="J15936"/>
      <c r="U15936" s="43"/>
      <c r="AE15936"/>
    </row>
    <row r="15937" spans="1:31">
      <c r="A15937">
        <v>38590</v>
      </c>
      <c r="B15937" t="s">
        <v>14046</v>
      </c>
      <c r="C15937" t="s">
        <v>33478</v>
      </c>
      <c r="D15937" t="s">
        <v>33476</v>
      </c>
      <c r="E15937"/>
      <c r="F15937"/>
      <c r="G15937"/>
      <c r="H15937"/>
      <c r="I15937"/>
      <c r="J15937"/>
      <c r="U15937" s="43"/>
      <c r="AE15937"/>
    </row>
    <row r="15938" spans="1:31">
      <c r="A15938">
        <v>38350</v>
      </c>
      <c r="B15938" t="s">
        <v>14047</v>
      </c>
      <c r="C15938" t="s">
        <v>33478</v>
      </c>
      <c r="D15938" t="s">
        <v>33476</v>
      </c>
      <c r="E15938"/>
      <c r="F15938"/>
      <c r="G15938"/>
      <c r="H15938"/>
      <c r="I15938"/>
      <c r="J15938"/>
      <c r="U15938" s="43"/>
      <c r="AE15938"/>
    </row>
    <row r="15939" spans="1:31">
      <c r="A15939">
        <v>38650</v>
      </c>
      <c r="B15939" t="s">
        <v>14048</v>
      </c>
      <c r="C15939" t="s">
        <v>33478</v>
      </c>
      <c r="D15939" t="s">
        <v>33476</v>
      </c>
      <c r="E15939"/>
      <c r="F15939"/>
      <c r="G15939"/>
      <c r="H15939"/>
      <c r="I15939"/>
      <c r="J15939"/>
      <c r="U15939" s="43"/>
      <c r="AE15939"/>
    </row>
    <row r="15940" spans="1:31">
      <c r="A15940">
        <v>38190</v>
      </c>
      <c r="B15940" t="s">
        <v>14049</v>
      </c>
      <c r="C15940" t="s">
        <v>33478</v>
      </c>
      <c r="D15940" t="s">
        <v>33482</v>
      </c>
      <c r="E15940"/>
      <c r="F15940"/>
      <c r="G15940"/>
      <c r="H15940"/>
      <c r="I15940"/>
      <c r="J15940"/>
      <c r="U15940" s="43"/>
      <c r="AE15940"/>
    </row>
    <row r="15941" spans="1:31">
      <c r="A15941">
        <v>38330</v>
      </c>
      <c r="B15941" t="s">
        <v>14050</v>
      </c>
      <c r="C15941" t="s">
        <v>33477</v>
      </c>
      <c r="D15941" t="e">
        <v>#N/A</v>
      </c>
      <c r="E15941"/>
      <c r="F15941"/>
      <c r="G15941"/>
      <c r="H15941"/>
      <c r="I15941"/>
      <c r="J15941"/>
      <c r="U15941" s="43"/>
      <c r="AE15941"/>
    </row>
    <row r="15942" spans="1:31">
      <c r="A15942">
        <v>38500</v>
      </c>
      <c r="B15942" t="s">
        <v>14051</v>
      </c>
      <c r="C15942" t="s">
        <v>33477</v>
      </c>
      <c r="D15942" t="e">
        <v>#N/A</v>
      </c>
      <c r="E15942"/>
      <c r="F15942"/>
      <c r="G15942"/>
      <c r="H15942"/>
      <c r="I15942"/>
      <c r="J15942"/>
      <c r="U15942" s="43"/>
      <c r="AE15942"/>
    </row>
    <row r="15943" spans="1:31">
      <c r="A15943">
        <v>38250</v>
      </c>
      <c r="B15943" t="s">
        <v>14052</v>
      </c>
      <c r="C15943" t="s">
        <v>33478</v>
      </c>
      <c r="D15943" t="s">
        <v>33476</v>
      </c>
      <c r="E15943"/>
      <c r="F15943"/>
      <c r="G15943"/>
      <c r="H15943"/>
      <c r="I15943"/>
      <c r="J15943"/>
      <c r="U15943" s="43"/>
      <c r="AE15943"/>
    </row>
    <row r="15944" spans="1:31">
      <c r="A15944">
        <v>38490</v>
      </c>
      <c r="B15944" t="s">
        <v>14053</v>
      </c>
      <c r="C15944" t="s">
        <v>33477</v>
      </c>
      <c r="D15944" t="s">
        <v>33476</v>
      </c>
      <c r="E15944"/>
      <c r="F15944"/>
      <c r="G15944"/>
      <c r="H15944"/>
      <c r="I15944"/>
      <c r="J15944"/>
      <c r="U15944" s="43"/>
      <c r="AE15944"/>
    </row>
    <row r="15945" spans="1:31">
      <c r="A15945">
        <v>38760</v>
      </c>
      <c r="B15945" t="s">
        <v>14054</v>
      </c>
      <c r="C15945" t="s">
        <v>33478</v>
      </c>
      <c r="D15945" t="e">
        <v>#N/A</v>
      </c>
      <c r="E15945"/>
      <c r="F15945"/>
      <c r="G15945"/>
      <c r="H15945"/>
      <c r="I15945"/>
      <c r="J15945"/>
      <c r="U15945" s="43"/>
      <c r="AE15945"/>
    </row>
    <row r="15946" spans="1:31">
      <c r="A15946">
        <v>38140</v>
      </c>
      <c r="B15946" t="s">
        <v>14055</v>
      </c>
      <c r="C15946" t="s">
        <v>33477</v>
      </c>
      <c r="D15946" t="s">
        <v>33476</v>
      </c>
      <c r="E15946"/>
      <c r="F15946"/>
      <c r="G15946"/>
      <c r="H15946"/>
      <c r="I15946"/>
      <c r="J15946"/>
      <c r="U15946" s="43"/>
      <c r="AE15946"/>
    </row>
    <row r="15947" spans="1:31">
      <c r="A15947">
        <v>38650</v>
      </c>
      <c r="B15947" t="s">
        <v>14056</v>
      </c>
      <c r="C15947" t="s">
        <v>33478</v>
      </c>
      <c r="D15947" t="s">
        <v>33476</v>
      </c>
      <c r="E15947"/>
      <c r="F15947"/>
      <c r="G15947"/>
      <c r="H15947"/>
      <c r="I15947"/>
      <c r="J15947"/>
      <c r="U15947" s="43"/>
      <c r="AE15947"/>
    </row>
    <row r="15948" spans="1:31">
      <c r="A15948">
        <v>38570</v>
      </c>
      <c r="B15948" t="s">
        <v>14057</v>
      </c>
      <c r="C15948" t="s">
        <v>33478</v>
      </c>
      <c r="D15948" t="s">
        <v>33482</v>
      </c>
      <c r="E15948"/>
      <c r="F15948"/>
      <c r="G15948"/>
      <c r="H15948"/>
      <c r="I15948"/>
      <c r="J15948"/>
      <c r="U15948" s="43"/>
      <c r="AE15948"/>
    </row>
    <row r="15949" spans="1:31">
      <c r="A15949">
        <v>38830</v>
      </c>
      <c r="B15949" t="s">
        <v>14057</v>
      </c>
      <c r="C15949" t="s">
        <v>33478</v>
      </c>
      <c r="D15949" t="e">
        <v>#N/A</v>
      </c>
      <c r="E15949"/>
      <c r="F15949"/>
      <c r="G15949"/>
      <c r="H15949"/>
      <c r="I15949"/>
      <c r="J15949"/>
      <c r="U15949" s="43"/>
      <c r="AE15949"/>
    </row>
    <row r="15950" spans="1:31">
      <c r="A15950">
        <v>38870</v>
      </c>
      <c r="B15950" t="s">
        <v>14058</v>
      </c>
      <c r="C15950" t="s">
        <v>33478</v>
      </c>
      <c r="D15950" t="s">
        <v>33476</v>
      </c>
      <c r="E15950"/>
      <c r="F15950"/>
      <c r="G15950"/>
      <c r="H15950"/>
      <c r="I15950"/>
      <c r="J15950"/>
      <c r="U15950" s="43"/>
      <c r="AE15950"/>
    </row>
    <row r="15951" spans="1:31">
      <c r="A15951">
        <v>38380</v>
      </c>
      <c r="B15951" t="s">
        <v>14059</v>
      </c>
      <c r="C15951" t="s">
        <v>33478</v>
      </c>
      <c r="D15951" t="s">
        <v>33476</v>
      </c>
      <c r="E15951"/>
      <c r="F15951"/>
      <c r="G15951"/>
      <c r="H15951"/>
      <c r="I15951"/>
      <c r="J15951"/>
      <c r="U15951" s="43"/>
      <c r="AE15951"/>
    </row>
    <row r="15952" spans="1:31">
      <c r="A15952">
        <v>38160</v>
      </c>
      <c r="B15952" t="s">
        <v>14060</v>
      </c>
      <c r="C15952" t="s">
        <v>33477</v>
      </c>
      <c r="D15952" t="s">
        <v>33476</v>
      </c>
      <c r="E15952"/>
      <c r="F15952"/>
      <c r="G15952"/>
      <c r="H15952"/>
      <c r="I15952"/>
      <c r="J15952"/>
      <c r="U15952" s="43"/>
      <c r="AE15952"/>
    </row>
    <row r="15953" spans="1:31">
      <c r="A15953">
        <v>38350</v>
      </c>
      <c r="B15953" t="s">
        <v>14061</v>
      </c>
      <c r="C15953" t="s">
        <v>33478</v>
      </c>
      <c r="D15953" t="s">
        <v>33476</v>
      </c>
      <c r="E15953"/>
      <c r="F15953"/>
      <c r="G15953"/>
      <c r="H15953"/>
      <c r="I15953"/>
      <c r="J15953"/>
      <c r="U15953" s="43"/>
      <c r="AE15953"/>
    </row>
    <row r="15954" spans="1:31">
      <c r="A15954">
        <v>38220</v>
      </c>
      <c r="B15954" t="s">
        <v>14062</v>
      </c>
      <c r="C15954" t="s">
        <v>33478</v>
      </c>
      <c r="D15954" t="s">
        <v>33476</v>
      </c>
      <c r="E15954"/>
      <c r="F15954"/>
      <c r="G15954"/>
      <c r="H15954"/>
      <c r="I15954"/>
      <c r="J15954"/>
      <c r="U15954" s="43"/>
      <c r="AE15954"/>
    </row>
    <row r="15955" spans="1:31">
      <c r="A15955">
        <v>38380</v>
      </c>
      <c r="B15955" t="s">
        <v>14063</v>
      </c>
      <c r="C15955" t="s">
        <v>33478</v>
      </c>
      <c r="D15955" t="s">
        <v>33476</v>
      </c>
      <c r="E15955"/>
      <c r="F15955"/>
      <c r="G15955"/>
      <c r="H15955"/>
      <c r="I15955"/>
      <c r="J15955"/>
      <c r="U15955" s="43"/>
      <c r="AE15955"/>
    </row>
    <row r="15956" spans="1:31">
      <c r="A15956">
        <v>38370</v>
      </c>
      <c r="B15956" t="s">
        <v>14064</v>
      </c>
      <c r="C15956" t="s">
        <v>33477</v>
      </c>
      <c r="D15956" t="e">
        <v>#N/A</v>
      </c>
      <c r="E15956"/>
      <c r="F15956"/>
      <c r="G15956"/>
      <c r="H15956"/>
      <c r="I15956"/>
      <c r="J15956"/>
      <c r="U15956" s="43"/>
      <c r="AE15956"/>
    </row>
    <row r="15957" spans="1:31">
      <c r="A15957">
        <v>38070</v>
      </c>
      <c r="B15957" t="s">
        <v>14065</v>
      </c>
      <c r="C15957" t="s">
        <v>33477</v>
      </c>
      <c r="D15957" t="s">
        <v>33476</v>
      </c>
      <c r="E15957"/>
      <c r="F15957"/>
      <c r="G15957"/>
      <c r="H15957"/>
      <c r="I15957"/>
      <c r="J15957"/>
      <c r="U15957" s="43"/>
      <c r="AE15957"/>
    </row>
    <row r="15958" spans="1:31">
      <c r="A15958">
        <v>38070</v>
      </c>
      <c r="B15958" t="s">
        <v>14065</v>
      </c>
      <c r="C15958" t="s">
        <v>33477</v>
      </c>
      <c r="D15958" t="s">
        <v>33476</v>
      </c>
      <c r="E15958"/>
      <c r="F15958"/>
      <c r="G15958"/>
      <c r="H15958"/>
      <c r="I15958"/>
      <c r="J15958"/>
      <c r="U15958" s="43"/>
      <c r="AE15958"/>
    </row>
    <row r="15959" spans="1:31">
      <c r="A15959">
        <v>38210</v>
      </c>
      <c r="B15959" t="s">
        <v>14066</v>
      </c>
      <c r="C15959" t="s">
        <v>33477</v>
      </c>
      <c r="D15959" t="s">
        <v>33476</v>
      </c>
      <c r="E15959"/>
      <c r="F15959"/>
      <c r="G15959"/>
      <c r="H15959"/>
      <c r="I15959"/>
      <c r="J15959"/>
      <c r="U15959" s="43"/>
      <c r="AE15959"/>
    </row>
    <row r="15960" spans="1:31">
      <c r="A15960">
        <v>38460</v>
      </c>
      <c r="B15960" t="s">
        <v>14067</v>
      </c>
      <c r="C15960" t="s">
        <v>33477</v>
      </c>
      <c r="D15960" t="s">
        <v>33476</v>
      </c>
      <c r="E15960"/>
      <c r="F15960"/>
      <c r="G15960"/>
      <c r="H15960"/>
      <c r="I15960"/>
      <c r="J15960"/>
      <c r="U15960" s="43"/>
      <c r="AE15960"/>
    </row>
    <row r="15961" spans="1:31">
      <c r="A15961">
        <v>38150</v>
      </c>
      <c r="B15961" t="s">
        <v>14068</v>
      </c>
      <c r="C15961" t="s">
        <v>33477</v>
      </c>
      <c r="D15961" t="s">
        <v>33476</v>
      </c>
      <c r="E15961"/>
      <c r="F15961"/>
      <c r="G15961"/>
      <c r="H15961"/>
      <c r="I15961"/>
      <c r="J15961"/>
      <c r="U15961" s="43"/>
      <c r="AE15961"/>
    </row>
    <row r="15962" spans="1:31">
      <c r="A15962">
        <v>38160</v>
      </c>
      <c r="B15962" t="s">
        <v>14069</v>
      </c>
      <c r="C15962" t="s">
        <v>33477</v>
      </c>
      <c r="D15962" t="s">
        <v>33476</v>
      </c>
      <c r="E15962"/>
      <c r="F15962"/>
      <c r="G15962"/>
      <c r="H15962"/>
      <c r="I15962"/>
      <c r="J15962"/>
      <c r="U15962" s="43"/>
      <c r="AE15962"/>
    </row>
    <row r="15963" spans="1:31">
      <c r="A15963">
        <v>38160</v>
      </c>
      <c r="B15963" t="s">
        <v>2048</v>
      </c>
      <c r="C15963" t="s">
        <v>33477</v>
      </c>
      <c r="D15963" t="s">
        <v>33476</v>
      </c>
      <c r="E15963"/>
      <c r="F15963"/>
      <c r="G15963"/>
      <c r="H15963"/>
      <c r="I15963"/>
      <c r="J15963"/>
      <c r="U15963" s="43"/>
      <c r="AE15963"/>
    </row>
    <row r="15964" spans="1:31">
      <c r="A15964">
        <v>38300</v>
      </c>
      <c r="B15964" t="s">
        <v>12506</v>
      </c>
      <c r="C15964" t="s">
        <v>33477</v>
      </c>
      <c r="D15964" t="s">
        <v>33476</v>
      </c>
      <c r="E15964"/>
      <c r="F15964"/>
      <c r="G15964"/>
      <c r="H15964"/>
      <c r="I15964"/>
      <c r="J15964"/>
      <c r="U15964" s="43"/>
      <c r="AE15964"/>
    </row>
    <row r="15965" spans="1:31">
      <c r="A15965">
        <v>38710</v>
      </c>
      <c r="B15965" t="s">
        <v>14070</v>
      </c>
      <c r="C15965" t="s">
        <v>33478</v>
      </c>
      <c r="D15965" t="s">
        <v>33476</v>
      </c>
      <c r="E15965"/>
      <c r="F15965"/>
      <c r="G15965"/>
      <c r="H15965"/>
      <c r="I15965"/>
      <c r="J15965"/>
      <c r="U15965" s="43"/>
      <c r="AE15965"/>
    </row>
    <row r="15966" spans="1:31">
      <c r="A15966">
        <v>38710</v>
      </c>
      <c r="B15966" t="s">
        <v>14070</v>
      </c>
      <c r="C15966" t="s">
        <v>33478</v>
      </c>
      <c r="D15966" t="s">
        <v>33476</v>
      </c>
      <c r="E15966"/>
      <c r="F15966"/>
      <c r="G15966"/>
      <c r="H15966"/>
      <c r="I15966"/>
      <c r="J15966"/>
      <c r="U15966" s="43"/>
      <c r="AE15966"/>
    </row>
    <row r="15967" spans="1:31">
      <c r="A15967">
        <v>38870</v>
      </c>
      <c r="B15967" t="s">
        <v>14071</v>
      </c>
      <c r="C15967" t="s">
        <v>33478</v>
      </c>
      <c r="D15967" t="s">
        <v>33476</v>
      </c>
      <c r="E15967"/>
      <c r="F15967"/>
      <c r="G15967"/>
      <c r="H15967"/>
      <c r="I15967"/>
      <c r="J15967"/>
      <c r="U15967" s="43"/>
      <c r="AE15967"/>
    </row>
    <row r="15968" spans="1:31">
      <c r="A15968">
        <v>38510</v>
      </c>
      <c r="B15968" t="s">
        <v>14072</v>
      </c>
      <c r="C15968" t="s">
        <v>33477</v>
      </c>
      <c r="D15968" t="s">
        <v>33476</v>
      </c>
      <c r="E15968"/>
      <c r="F15968"/>
      <c r="G15968"/>
      <c r="H15968"/>
      <c r="I15968"/>
      <c r="J15968"/>
      <c r="U15968" s="43"/>
      <c r="AE15968"/>
    </row>
    <row r="15969" spans="1:31">
      <c r="A15969">
        <v>38200</v>
      </c>
      <c r="B15969" t="s">
        <v>14073</v>
      </c>
      <c r="C15969" t="s">
        <v>33477</v>
      </c>
      <c r="D15969" t="s">
        <v>33476</v>
      </c>
      <c r="E15969"/>
      <c r="F15969"/>
      <c r="G15969"/>
      <c r="H15969"/>
      <c r="I15969"/>
      <c r="J15969"/>
      <c r="U15969" s="43"/>
      <c r="AE15969"/>
    </row>
    <row r="15970" spans="1:31">
      <c r="A15970">
        <v>38620</v>
      </c>
      <c r="B15970" t="s">
        <v>14074</v>
      </c>
      <c r="C15970" t="s">
        <v>33478</v>
      </c>
      <c r="D15970" t="s">
        <v>33476</v>
      </c>
      <c r="E15970"/>
      <c r="F15970"/>
      <c r="G15970"/>
      <c r="H15970"/>
      <c r="I15970"/>
      <c r="J15970"/>
      <c r="U15970" s="43"/>
      <c r="AE15970"/>
    </row>
    <row r="15971" spans="1:31">
      <c r="A15971">
        <v>38119</v>
      </c>
      <c r="B15971" t="s">
        <v>14075</v>
      </c>
      <c r="C15971" t="s">
        <v>33478</v>
      </c>
      <c r="D15971" t="s">
        <v>33476</v>
      </c>
      <c r="E15971"/>
      <c r="F15971"/>
      <c r="G15971"/>
      <c r="H15971"/>
      <c r="I15971"/>
      <c r="J15971"/>
      <c r="U15971" s="43"/>
      <c r="AE15971"/>
    </row>
    <row r="15972" spans="1:31">
      <c r="A15972">
        <v>38160</v>
      </c>
      <c r="B15972" t="s">
        <v>14076</v>
      </c>
      <c r="C15972" t="s">
        <v>33477</v>
      </c>
      <c r="D15972" t="s">
        <v>33476</v>
      </c>
      <c r="E15972"/>
      <c r="F15972"/>
      <c r="G15972"/>
      <c r="H15972"/>
      <c r="I15972"/>
      <c r="J15972"/>
      <c r="U15972" s="43"/>
      <c r="AE15972"/>
    </row>
    <row r="15973" spans="1:31">
      <c r="A15973">
        <v>38110</v>
      </c>
      <c r="B15973" t="s">
        <v>14077</v>
      </c>
      <c r="C15973" t="s">
        <v>33477</v>
      </c>
      <c r="D15973" t="s">
        <v>33476</v>
      </c>
      <c r="E15973"/>
      <c r="F15973"/>
      <c r="G15973"/>
      <c r="H15973"/>
      <c r="I15973"/>
      <c r="J15973"/>
      <c r="U15973" s="43"/>
      <c r="AE15973"/>
    </row>
    <row r="15974" spans="1:31">
      <c r="A15974">
        <v>38510</v>
      </c>
      <c r="B15974" t="s">
        <v>14078</v>
      </c>
      <c r="C15974" t="s">
        <v>33477</v>
      </c>
      <c r="D15974" t="s">
        <v>33476</v>
      </c>
      <c r="E15974"/>
      <c r="F15974"/>
      <c r="G15974"/>
      <c r="H15974"/>
      <c r="I15974"/>
      <c r="J15974"/>
      <c r="U15974" s="43"/>
      <c r="AE15974"/>
    </row>
    <row r="15975" spans="1:31">
      <c r="A15975">
        <v>38660</v>
      </c>
      <c r="B15975" t="s">
        <v>14079</v>
      </c>
      <c r="C15975" t="s">
        <v>33478</v>
      </c>
      <c r="D15975" t="s">
        <v>33476</v>
      </c>
      <c r="E15975"/>
      <c r="F15975"/>
      <c r="G15975"/>
      <c r="H15975"/>
      <c r="I15975"/>
      <c r="J15975"/>
      <c r="U15975" s="43"/>
      <c r="AE15975"/>
    </row>
    <row r="15976" spans="1:31">
      <c r="A15976">
        <v>38890</v>
      </c>
      <c r="B15976" t="s">
        <v>14080</v>
      </c>
      <c r="C15976" t="s">
        <v>33477</v>
      </c>
      <c r="D15976" t="s">
        <v>33476</v>
      </c>
      <c r="E15976"/>
      <c r="F15976"/>
      <c r="G15976"/>
      <c r="H15976"/>
      <c r="I15976"/>
      <c r="J15976"/>
      <c r="U15976" s="43"/>
      <c r="AE15976"/>
    </row>
    <row r="15977" spans="1:31">
      <c r="A15977">
        <v>38150</v>
      </c>
      <c r="B15977" t="s">
        <v>14081</v>
      </c>
      <c r="C15977" t="s">
        <v>33477</v>
      </c>
      <c r="D15977" t="s">
        <v>33476</v>
      </c>
      <c r="E15977"/>
      <c r="F15977"/>
      <c r="G15977"/>
      <c r="H15977"/>
      <c r="I15977"/>
      <c r="J15977"/>
      <c r="U15977" s="43"/>
      <c r="AE15977"/>
    </row>
    <row r="15978" spans="1:31">
      <c r="A15978">
        <v>38970</v>
      </c>
      <c r="B15978" t="s">
        <v>14082</v>
      </c>
      <c r="C15978" t="s">
        <v>33478</v>
      </c>
      <c r="D15978" t="s">
        <v>33476</v>
      </c>
      <c r="E15978"/>
      <c r="F15978"/>
      <c r="G15978"/>
      <c r="H15978"/>
      <c r="I15978"/>
      <c r="J15978"/>
      <c r="U15978" s="43"/>
      <c r="AE15978"/>
    </row>
    <row r="15979" spans="1:31">
      <c r="A15979">
        <v>38350</v>
      </c>
      <c r="B15979" t="s">
        <v>14083</v>
      </c>
      <c r="C15979" t="s">
        <v>33478</v>
      </c>
      <c r="D15979" t="s">
        <v>33476</v>
      </c>
      <c r="E15979"/>
      <c r="F15979"/>
      <c r="G15979"/>
      <c r="H15979"/>
      <c r="I15979"/>
      <c r="J15979"/>
      <c r="U15979" s="43"/>
      <c r="AE15979"/>
    </row>
    <row r="15980" spans="1:31">
      <c r="A15980">
        <v>38700</v>
      </c>
      <c r="B15980" t="s">
        <v>14084</v>
      </c>
      <c r="C15980" t="s">
        <v>33477</v>
      </c>
      <c r="D15980" t="e">
        <v>#N/A</v>
      </c>
      <c r="E15980"/>
      <c r="F15980"/>
      <c r="G15980"/>
      <c r="H15980"/>
      <c r="I15980"/>
      <c r="J15980"/>
      <c r="U15980" s="43"/>
      <c r="AE15980"/>
    </row>
    <row r="15981" spans="1:31">
      <c r="A15981">
        <v>38700</v>
      </c>
      <c r="B15981" t="s">
        <v>14085</v>
      </c>
      <c r="C15981" t="s">
        <v>33477</v>
      </c>
      <c r="D15981" t="e">
        <v>#N/A</v>
      </c>
      <c r="E15981"/>
      <c r="F15981"/>
      <c r="G15981"/>
      <c r="H15981"/>
      <c r="I15981"/>
      <c r="J15981"/>
      <c r="U15981" s="43"/>
      <c r="AE15981"/>
    </row>
    <row r="15982" spans="1:31">
      <c r="A15982">
        <v>38260</v>
      </c>
      <c r="B15982" t="s">
        <v>14086</v>
      </c>
      <c r="C15982" t="s">
        <v>33477</v>
      </c>
      <c r="D15982" t="s">
        <v>33476</v>
      </c>
      <c r="E15982"/>
      <c r="F15982"/>
      <c r="G15982"/>
      <c r="H15982"/>
      <c r="I15982"/>
      <c r="J15982"/>
      <c r="U15982" s="43"/>
      <c r="AE15982"/>
    </row>
    <row r="15983" spans="1:31">
      <c r="A15983">
        <v>38360</v>
      </c>
      <c r="B15983" t="s">
        <v>14087</v>
      </c>
      <c r="C15983" t="s">
        <v>33478</v>
      </c>
      <c r="D15983" t="s">
        <v>33476</v>
      </c>
      <c r="E15983"/>
      <c r="F15983"/>
      <c r="G15983"/>
      <c r="H15983"/>
      <c r="I15983"/>
      <c r="J15983"/>
      <c r="U15983" s="43"/>
      <c r="AE15983"/>
    </row>
    <row r="15984" spans="1:31">
      <c r="A15984">
        <v>38290</v>
      </c>
      <c r="B15984" t="s">
        <v>14088</v>
      </c>
      <c r="C15984" t="s">
        <v>33477</v>
      </c>
      <c r="D15984" t="e">
        <v>#N/A</v>
      </c>
      <c r="E15984"/>
      <c r="F15984"/>
      <c r="G15984"/>
      <c r="H15984"/>
      <c r="I15984"/>
      <c r="J15984"/>
      <c r="U15984" s="43"/>
      <c r="AE15984"/>
    </row>
    <row r="15985" spans="1:31">
      <c r="A15985">
        <v>38290</v>
      </c>
      <c r="B15985" t="s">
        <v>14088</v>
      </c>
      <c r="C15985" t="s">
        <v>33477</v>
      </c>
      <c r="D15985" t="e">
        <v>#N/A</v>
      </c>
      <c r="E15985"/>
      <c r="F15985"/>
      <c r="G15985"/>
      <c r="H15985"/>
      <c r="I15985"/>
      <c r="J15985"/>
      <c r="U15985" s="43"/>
      <c r="AE15985"/>
    </row>
    <row r="15986" spans="1:31">
      <c r="A15986">
        <v>38290</v>
      </c>
      <c r="B15986" t="s">
        <v>14088</v>
      </c>
      <c r="C15986" t="s">
        <v>33477</v>
      </c>
      <c r="D15986" t="e">
        <v>#N/A</v>
      </c>
      <c r="E15986"/>
      <c r="F15986"/>
      <c r="G15986"/>
      <c r="H15986"/>
      <c r="I15986"/>
      <c r="J15986"/>
      <c r="U15986" s="43"/>
      <c r="AE15986"/>
    </row>
    <row r="15987" spans="1:31">
      <c r="A15987">
        <v>38290</v>
      </c>
      <c r="B15987" t="s">
        <v>14088</v>
      </c>
      <c r="C15987" t="s">
        <v>33477</v>
      </c>
      <c r="D15987" t="e">
        <v>#N/A</v>
      </c>
      <c r="E15987"/>
      <c r="F15987"/>
      <c r="G15987"/>
      <c r="H15987"/>
      <c r="I15987"/>
      <c r="J15987"/>
      <c r="U15987" s="43"/>
      <c r="AE15987"/>
    </row>
    <row r="15988" spans="1:31">
      <c r="A15988">
        <v>38290</v>
      </c>
      <c r="B15988" t="s">
        <v>14088</v>
      </c>
      <c r="C15988" t="s">
        <v>33477</v>
      </c>
      <c r="D15988" t="e">
        <v>#N/A</v>
      </c>
      <c r="E15988"/>
      <c r="F15988"/>
      <c r="G15988"/>
      <c r="H15988"/>
      <c r="I15988"/>
      <c r="J15988"/>
      <c r="U15988" s="43"/>
      <c r="AE15988"/>
    </row>
    <row r="15989" spans="1:31">
      <c r="A15989">
        <v>38440</v>
      </c>
      <c r="B15989" t="s">
        <v>14089</v>
      </c>
      <c r="C15989" t="s">
        <v>33477</v>
      </c>
      <c r="D15989" t="s">
        <v>33476</v>
      </c>
      <c r="E15989"/>
      <c r="F15989"/>
      <c r="G15989"/>
      <c r="H15989"/>
      <c r="I15989"/>
      <c r="J15989"/>
      <c r="U15989" s="43"/>
      <c r="AE15989"/>
    </row>
    <row r="15990" spans="1:31">
      <c r="A15990">
        <v>38220</v>
      </c>
      <c r="B15990" t="s">
        <v>14090</v>
      </c>
      <c r="C15990" t="s">
        <v>33478</v>
      </c>
      <c r="D15990" t="s">
        <v>33476</v>
      </c>
      <c r="E15990"/>
      <c r="F15990"/>
      <c r="G15990"/>
      <c r="H15990"/>
      <c r="I15990"/>
      <c r="J15990"/>
      <c r="U15990" s="43"/>
      <c r="AE15990"/>
    </row>
    <row r="15991" spans="1:31">
      <c r="A15991">
        <v>38260</v>
      </c>
      <c r="B15991" t="s">
        <v>14091</v>
      </c>
      <c r="C15991" t="s">
        <v>33477</v>
      </c>
      <c r="D15991" t="s">
        <v>33476</v>
      </c>
      <c r="E15991"/>
      <c r="F15991"/>
      <c r="G15991"/>
      <c r="H15991"/>
      <c r="I15991"/>
      <c r="J15991"/>
      <c r="U15991" s="43"/>
      <c r="AE15991"/>
    </row>
    <row r="15992" spans="1:31">
      <c r="A15992">
        <v>38260</v>
      </c>
      <c r="B15992" t="s">
        <v>14091</v>
      </c>
      <c r="C15992" t="s">
        <v>33477</v>
      </c>
      <c r="D15992" t="s">
        <v>33476</v>
      </c>
      <c r="E15992"/>
      <c r="F15992"/>
      <c r="G15992"/>
      <c r="H15992"/>
      <c r="I15992"/>
      <c r="J15992"/>
      <c r="U15992" s="43"/>
      <c r="AE15992"/>
    </row>
    <row r="15993" spans="1:31">
      <c r="A15993">
        <v>38260</v>
      </c>
      <c r="B15993" t="s">
        <v>14091</v>
      </c>
      <c r="C15993" t="s">
        <v>33477</v>
      </c>
      <c r="D15993" t="s">
        <v>33476</v>
      </c>
      <c r="E15993"/>
      <c r="F15993"/>
      <c r="G15993"/>
      <c r="H15993"/>
      <c r="I15993"/>
      <c r="J15993"/>
      <c r="U15993" s="43"/>
      <c r="AE15993"/>
    </row>
    <row r="15994" spans="1:31">
      <c r="A15994">
        <v>38260</v>
      </c>
      <c r="B15994" t="s">
        <v>14091</v>
      </c>
      <c r="C15994" t="s">
        <v>33477</v>
      </c>
      <c r="D15994" t="s">
        <v>33476</v>
      </c>
      <c r="E15994"/>
      <c r="F15994"/>
      <c r="G15994"/>
      <c r="H15994"/>
      <c r="I15994"/>
      <c r="J15994"/>
      <c r="U15994" s="43"/>
      <c r="AE15994"/>
    </row>
    <row r="15995" spans="1:31">
      <c r="A15995">
        <v>38780</v>
      </c>
      <c r="B15995" t="s">
        <v>14092</v>
      </c>
      <c r="C15995" t="s">
        <v>33477</v>
      </c>
      <c r="D15995" t="s">
        <v>33476</v>
      </c>
      <c r="E15995"/>
      <c r="F15995"/>
      <c r="G15995"/>
      <c r="H15995"/>
      <c r="I15995"/>
      <c r="J15995"/>
      <c r="U15995" s="43"/>
      <c r="AE15995"/>
    </row>
    <row r="15996" spans="1:31">
      <c r="A15996">
        <v>38780</v>
      </c>
      <c r="B15996" t="s">
        <v>14092</v>
      </c>
      <c r="C15996" t="s">
        <v>33477</v>
      </c>
      <c r="D15996" t="s">
        <v>33476</v>
      </c>
      <c r="E15996"/>
      <c r="F15996"/>
      <c r="G15996"/>
      <c r="H15996"/>
      <c r="I15996"/>
      <c r="J15996"/>
      <c r="U15996" s="43"/>
      <c r="AE15996"/>
    </row>
    <row r="15997" spans="1:31">
      <c r="A15997">
        <v>38780</v>
      </c>
      <c r="B15997" t="s">
        <v>14092</v>
      </c>
      <c r="C15997" t="s">
        <v>33477</v>
      </c>
      <c r="D15997" t="s">
        <v>33476</v>
      </c>
      <c r="E15997"/>
      <c r="F15997"/>
      <c r="G15997"/>
      <c r="H15997"/>
      <c r="I15997"/>
      <c r="J15997"/>
      <c r="U15997" s="43"/>
      <c r="AE15997"/>
    </row>
    <row r="15998" spans="1:31">
      <c r="A15998">
        <v>38300</v>
      </c>
      <c r="B15998" t="s">
        <v>14093</v>
      </c>
      <c r="C15998" t="s">
        <v>33477</v>
      </c>
      <c r="D15998" t="s">
        <v>33476</v>
      </c>
      <c r="E15998"/>
      <c r="F15998"/>
      <c r="G15998"/>
      <c r="H15998"/>
      <c r="I15998"/>
      <c r="J15998"/>
      <c r="U15998" s="43"/>
      <c r="AE15998"/>
    </row>
    <row r="15999" spans="1:31">
      <c r="A15999">
        <v>38510</v>
      </c>
      <c r="B15999" t="s">
        <v>14094</v>
      </c>
      <c r="C15999" t="s">
        <v>33477</v>
      </c>
      <c r="D15999" t="s">
        <v>33476</v>
      </c>
      <c r="E15999"/>
      <c r="F15999"/>
      <c r="G15999"/>
      <c r="H15999"/>
      <c r="I15999"/>
      <c r="J15999"/>
      <c r="U15999" s="43"/>
      <c r="AE15999"/>
    </row>
    <row r="16000" spans="1:31">
      <c r="A16000">
        <v>38200</v>
      </c>
      <c r="B16000" t="s">
        <v>14095</v>
      </c>
      <c r="C16000" t="s">
        <v>33477</v>
      </c>
      <c r="D16000" t="s">
        <v>33476</v>
      </c>
      <c r="E16000"/>
      <c r="F16000"/>
      <c r="G16000"/>
      <c r="H16000"/>
      <c r="I16000"/>
      <c r="J16000"/>
      <c r="U16000" s="43"/>
      <c r="AE16000"/>
    </row>
    <row r="16001" spans="1:31">
      <c r="A16001">
        <v>38170</v>
      </c>
      <c r="B16001" t="s">
        <v>14096</v>
      </c>
      <c r="C16001" t="s">
        <v>33477</v>
      </c>
      <c r="D16001" t="e">
        <v>#N/A</v>
      </c>
      <c r="E16001"/>
      <c r="F16001"/>
      <c r="G16001"/>
      <c r="H16001"/>
      <c r="I16001"/>
      <c r="J16001"/>
      <c r="U16001" s="43"/>
      <c r="AE16001"/>
    </row>
    <row r="16002" spans="1:31">
      <c r="A16002">
        <v>38180</v>
      </c>
      <c r="B16002" t="s">
        <v>14097</v>
      </c>
      <c r="C16002" t="s">
        <v>33477</v>
      </c>
      <c r="D16002" t="e">
        <v>#N/A</v>
      </c>
      <c r="E16002"/>
      <c r="F16002"/>
      <c r="G16002"/>
      <c r="H16002"/>
      <c r="I16002"/>
      <c r="J16002"/>
      <c r="U16002" s="43"/>
      <c r="AE16002"/>
    </row>
    <row r="16003" spans="1:31">
      <c r="A16003">
        <v>38200</v>
      </c>
      <c r="B16003" t="s">
        <v>14098</v>
      </c>
      <c r="C16003" t="s">
        <v>33477</v>
      </c>
      <c r="D16003" t="s">
        <v>33476</v>
      </c>
      <c r="E16003"/>
      <c r="F16003"/>
      <c r="G16003"/>
      <c r="H16003"/>
      <c r="I16003"/>
      <c r="J16003"/>
      <c r="U16003" s="43"/>
      <c r="AE16003"/>
    </row>
    <row r="16004" spans="1:31">
      <c r="A16004">
        <v>38460</v>
      </c>
      <c r="B16004" t="s">
        <v>14099</v>
      </c>
      <c r="C16004" t="s">
        <v>33477</v>
      </c>
      <c r="D16004" t="s">
        <v>33476</v>
      </c>
      <c r="E16004"/>
      <c r="F16004"/>
      <c r="G16004"/>
      <c r="H16004"/>
      <c r="I16004"/>
      <c r="J16004"/>
      <c r="U16004" s="43"/>
      <c r="AE16004"/>
    </row>
    <row r="16005" spans="1:31">
      <c r="A16005">
        <v>38350</v>
      </c>
      <c r="B16005" t="s">
        <v>14100</v>
      </c>
      <c r="C16005" t="s">
        <v>33478</v>
      </c>
      <c r="D16005" t="s">
        <v>33476</v>
      </c>
      <c r="E16005"/>
      <c r="F16005"/>
      <c r="G16005"/>
      <c r="H16005"/>
      <c r="I16005"/>
      <c r="J16005"/>
      <c r="U16005" s="43"/>
      <c r="AE16005"/>
    </row>
    <row r="16006" spans="1:31">
      <c r="A16006">
        <v>38590</v>
      </c>
      <c r="B16006" t="s">
        <v>14101</v>
      </c>
      <c r="C16006" t="s">
        <v>33478</v>
      </c>
      <c r="D16006" t="s">
        <v>33476</v>
      </c>
      <c r="E16006"/>
      <c r="F16006"/>
      <c r="G16006"/>
      <c r="H16006"/>
      <c r="I16006"/>
      <c r="J16006"/>
      <c r="U16006" s="43"/>
      <c r="AE16006"/>
    </row>
    <row r="16007" spans="1:31">
      <c r="A16007">
        <v>38650</v>
      </c>
      <c r="B16007" t="s">
        <v>14102</v>
      </c>
      <c r="C16007" t="s">
        <v>33478</v>
      </c>
      <c r="D16007" t="s">
        <v>33476</v>
      </c>
      <c r="E16007"/>
      <c r="F16007"/>
      <c r="G16007"/>
      <c r="H16007"/>
      <c r="I16007"/>
      <c r="J16007"/>
      <c r="U16007" s="43"/>
      <c r="AE16007"/>
    </row>
    <row r="16008" spans="1:31">
      <c r="A16008">
        <v>38460</v>
      </c>
      <c r="B16008" t="s">
        <v>14103</v>
      </c>
      <c r="C16008" t="s">
        <v>33477</v>
      </c>
      <c r="D16008" t="s">
        <v>33476</v>
      </c>
      <c r="E16008"/>
      <c r="F16008"/>
      <c r="G16008"/>
      <c r="H16008"/>
      <c r="I16008"/>
      <c r="J16008"/>
      <c r="U16008" s="43"/>
      <c r="AE16008"/>
    </row>
    <row r="16009" spans="1:31">
      <c r="A16009">
        <v>38840</v>
      </c>
      <c r="B16009" t="s">
        <v>14104</v>
      </c>
      <c r="C16009" t="s">
        <v>33477</v>
      </c>
      <c r="D16009" t="s">
        <v>33476</v>
      </c>
      <c r="E16009"/>
      <c r="F16009"/>
      <c r="G16009"/>
      <c r="H16009"/>
      <c r="I16009"/>
      <c r="J16009"/>
      <c r="U16009" s="43"/>
      <c r="AE16009"/>
    </row>
    <row r="16010" spans="1:31">
      <c r="A16010">
        <v>38150</v>
      </c>
      <c r="B16010" t="s">
        <v>14105</v>
      </c>
      <c r="C16010" t="s">
        <v>33477</v>
      </c>
      <c r="D16010" t="s">
        <v>33476</v>
      </c>
      <c r="E16010"/>
      <c r="F16010"/>
      <c r="G16010"/>
      <c r="H16010"/>
      <c r="I16010"/>
      <c r="J16010"/>
      <c r="U16010" s="43"/>
      <c r="AE16010"/>
    </row>
    <row r="16011" spans="1:31">
      <c r="A16011">
        <v>38350</v>
      </c>
      <c r="B16011" t="s">
        <v>14106</v>
      </c>
      <c r="C16011" t="s">
        <v>33478</v>
      </c>
      <c r="D16011" t="s">
        <v>33476</v>
      </c>
      <c r="E16011"/>
      <c r="F16011"/>
      <c r="G16011"/>
      <c r="H16011"/>
      <c r="I16011"/>
      <c r="J16011"/>
      <c r="U16011" s="43"/>
      <c r="AE16011"/>
    </row>
    <row r="16012" spans="1:31">
      <c r="A16012">
        <v>38300</v>
      </c>
      <c r="B16012" t="s">
        <v>14107</v>
      </c>
      <c r="C16012" t="s">
        <v>33477</v>
      </c>
      <c r="D16012" t="s">
        <v>33476</v>
      </c>
      <c r="E16012"/>
      <c r="F16012"/>
      <c r="G16012"/>
      <c r="H16012"/>
      <c r="I16012"/>
      <c r="J16012"/>
      <c r="U16012" s="43"/>
      <c r="AE16012"/>
    </row>
    <row r="16013" spans="1:31">
      <c r="A16013">
        <v>38350</v>
      </c>
      <c r="B16013" t="s">
        <v>14108</v>
      </c>
      <c r="C16013" t="s">
        <v>33478</v>
      </c>
      <c r="D16013" t="s">
        <v>33476</v>
      </c>
      <c r="E16013"/>
      <c r="F16013"/>
      <c r="G16013"/>
      <c r="H16013"/>
      <c r="I16013"/>
      <c r="J16013"/>
      <c r="U16013" s="43"/>
      <c r="AE16013"/>
    </row>
    <row r="16014" spans="1:31">
      <c r="A16014">
        <v>38470</v>
      </c>
      <c r="B16014" t="s">
        <v>14109</v>
      </c>
      <c r="C16014" t="s">
        <v>33477</v>
      </c>
      <c r="D16014" t="s">
        <v>33476</v>
      </c>
      <c r="E16014"/>
      <c r="F16014"/>
      <c r="G16014"/>
      <c r="H16014"/>
      <c r="I16014"/>
      <c r="J16014"/>
      <c r="U16014" s="43"/>
      <c r="AE16014"/>
    </row>
    <row r="16015" spans="1:31">
      <c r="A16015">
        <v>38570</v>
      </c>
      <c r="B16015" t="s">
        <v>14110</v>
      </c>
      <c r="C16015" t="s">
        <v>33478</v>
      </c>
      <c r="D16015" t="s">
        <v>33482</v>
      </c>
      <c r="E16015"/>
      <c r="F16015"/>
      <c r="G16015"/>
      <c r="H16015"/>
      <c r="I16015"/>
      <c r="J16015"/>
      <c r="U16015" s="43"/>
      <c r="AE16015"/>
    </row>
    <row r="16016" spans="1:31">
      <c r="A16016">
        <v>38660</v>
      </c>
      <c r="B16016" t="s">
        <v>14111</v>
      </c>
      <c r="C16016" t="s">
        <v>33478</v>
      </c>
      <c r="D16016" t="s">
        <v>33476</v>
      </c>
      <c r="E16016"/>
      <c r="F16016"/>
      <c r="G16016"/>
      <c r="H16016"/>
      <c r="I16016"/>
      <c r="J16016"/>
      <c r="U16016" s="43"/>
      <c r="AE16016"/>
    </row>
    <row r="16017" spans="1:31">
      <c r="A16017">
        <v>38570</v>
      </c>
      <c r="B16017" t="s">
        <v>14112</v>
      </c>
      <c r="C16017" t="s">
        <v>33478</v>
      </c>
      <c r="D16017" t="s">
        <v>33482</v>
      </c>
      <c r="E16017"/>
      <c r="F16017"/>
      <c r="G16017"/>
      <c r="H16017"/>
      <c r="I16017"/>
      <c r="J16017"/>
      <c r="U16017" s="43"/>
      <c r="AE16017"/>
    </row>
    <row r="16018" spans="1:31">
      <c r="A16018">
        <v>38260</v>
      </c>
      <c r="B16018" t="s">
        <v>14113</v>
      </c>
      <c r="C16018" t="s">
        <v>33477</v>
      </c>
      <c r="D16018" t="s">
        <v>33476</v>
      </c>
      <c r="E16018"/>
      <c r="F16018"/>
      <c r="G16018"/>
      <c r="H16018"/>
      <c r="I16018"/>
      <c r="J16018"/>
      <c r="U16018" s="43"/>
      <c r="AE16018"/>
    </row>
    <row r="16019" spans="1:31">
      <c r="A16019">
        <v>38230</v>
      </c>
      <c r="B16019" t="s">
        <v>14114</v>
      </c>
      <c r="C16019" t="s">
        <v>33477</v>
      </c>
      <c r="D16019" t="e">
        <v>#N/A</v>
      </c>
      <c r="E16019"/>
      <c r="F16019"/>
      <c r="G16019"/>
      <c r="H16019"/>
      <c r="I16019"/>
      <c r="J16019"/>
      <c r="U16019" s="43"/>
      <c r="AE16019"/>
    </row>
    <row r="16020" spans="1:31">
      <c r="A16020">
        <v>38230</v>
      </c>
      <c r="B16020" t="s">
        <v>14114</v>
      </c>
      <c r="C16020" t="s">
        <v>33477</v>
      </c>
      <c r="D16020" t="e">
        <v>#N/A</v>
      </c>
      <c r="E16020"/>
      <c r="F16020"/>
      <c r="G16020"/>
      <c r="H16020"/>
      <c r="I16020"/>
      <c r="J16020"/>
      <c r="U16020" s="43"/>
      <c r="AE16020"/>
    </row>
    <row r="16021" spans="1:31">
      <c r="A16021">
        <v>38690</v>
      </c>
      <c r="B16021" t="s">
        <v>14115</v>
      </c>
      <c r="C16021" t="s">
        <v>33477</v>
      </c>
      <c r="D16021" t="s">
        <v>33476</v>
      </c>
      <c r="E16021"/>
      <c r="F16021"/>
      <c r="G16021"/>
      <c r="H16021"/>
      <c r="I16021"/>
      <c r="J16021"/>
      <c r="U16021" s="43"/>
      <c r="AE16021"/>
    </row>
    <row r="16022" spans="1:31">
      <c r="A16022">
        <v>38110</v>
      </c>
      <c r="B16022" t="s">
        <v>14116</v>
      </c>
      <c r="C16022" t="s">
        <v>33477</v>
      </c>
      <c r="D16022" t="s">
        <v>33476</v>
      </c>
      <c r="E16022"/>
      <c r="F16022"/>
      <c r="G16022"/>
      <c r="H16022"/>
      <c r="I16022"/>
      <c r="J16022"/>
      <c r="U16022" s="43"/>
      <c r="AE16022"/>
    </row>
    <row r="16023" spans="1:31">
      <c r="A16023">
        <v>38660</v>
      </c>
      <c r="B16023" t="s">
        <v>14117</v>
      </c>
      <c r="C16023" t="s">
        <v>33478</v>
      </c>
      <c r="D16023" t="s">
        <v>33476</v>
      </c>
      <c r="E16023"/>
      <c r="F16023"/>
      <c r="G16023"/>
      <c r="H16023"/>
      <c r="I16023"/>
      <c r="J16023"/>
      <c r="U16023" s="43"/>
      <c r="AE16023"/>
    </row>
    <row r="16024" spans="1:31">
      <c r="A16024">
        <v>38300</v>
      </c>
      <c r="B16024" t="s">
        <v>14118</v>
      </c>
      <c r="C16024" t="s">
        <v>33477</v>
      </c>
      <c r="D16024" t="s">
        <v>33476</v>
      </c>
      <c r="E16024"/>
      <c r="F16024"/>
      <c r="G16024"/>
      <c r="H16024"/>
      <c r="I16024"/>
      <c r="J16024"/>
      <c r="U16024" s="43"/>
      <c r="AE16024"/>
    </row>
    <row r="16025" spans="1:31">
      <c r="A16025">
        <v>38650</v>
      </c>
      <c r="B16025" t="s">
        <v>14119</v>
      </c>
      <c r="C16025" t="s">
        <v>33478</v>
      </c>
      <c r="D16025" t="s">
        <v>33476</v>
      </c>
      <c r="E16025"/>
      <c r="F16025"/>
      <c r="G16025"/>
      <c r="H16025"/>
      <c r="I16025"/>
      <c r="J16025"/>
      <c r="U16025" s="43"/>
      <c r="AE16025"/>
    </row>
    <row r="16026" spans="1:31">
      <c r="A16026">
        <v>38710</v>
      </c>
      <c r="B16026" t="s">
        <v>14120</v>
      </c>
      <c r="C16026" t="s">
        <v>33478</v>
      </c>
      <c r="D16026" t="s">
        <v>33476</v>
      </c>
      <c r="E16026"/>
      <c r="F16026"/>
      <c r="G16026"/>
      <c r="H16026"/>
      <c r="I16026"/>
      <c r="J16026"/>
      <c r="U16026" s="43"/>
      <c r="AE16026"/>
    </row>
    <row r="16027" spans="1:31">
      <c r="A16027">
        <v>38460</v>
      </c>
      <c r="B16027" t="s">
        <v>14121</v>
      </c>
      <c r="C16027" t="s">
        <v>33477</v>
      </c>
      <c r="D16027" t="s">
        <v>33476</v>
      </c>
      <c r="E16027"/>
      <c r="F16027"/>
      <c r="G16027"/>
      <c r="H16027"/>
      <c r="I16027"/>
      <c r="J16027"/>
      <c r="U16027" s="43"/>
      <c r="AE16027"/>
    </row>
    <row r="16028" spans="1:31">
      <c r="A16028">
        <v>38700</v>
      </c>
      <c r="B16028" t="s">
        <v>14122</v>
      </c>
      <c r="C16028" t="s">
        <v>33477</v>
      </c>
      <c r="D16028" t="e">
        <v>#N/A</v>
      </c>
      <c r="E16028"/>
      <c r="F16028"/>
      <c r="G16028"/>
      <c r="H16028"/>
      <c r="I16028"/>
      <c r="J16028"/>
      <c r="U16028" s="43"/>
      <c r="AE16028"/>
    </row>
    <row r="16029" spans="1:31">
      <c r="A16029">
        <v>38210</v>
      </c>
      <c r="B16029" t="s">
        <v>14123</v>
      </c>
      <c r="C16029" t="s">
        <v>33477</v>
      </c>
      <c r="D16029" t="s">
        <v>33476</v>
      </c>
      <c r="E16029"/>
      <c r="F16029"/>
      <c r="G16029"/>
      <c r="H16029"/>
      <c r="I16029"/>
      <c r="J16029"/>
      <c r="U16029" s="43"/>
      <c r="AE16029"/>
    </row>
    <row r="16030" spans="1:31">
      <c r="A16030">
        <v>38210</v>
      </c>
      <c r="B16030" t="s">
        <v>14123</v>
      </c>
      <c r="C16030" t="s">
        <v>33477</v>
      </c>
      <c r="D16030" t="s">
        <v>33476</v>
      </c>
      <c r="E16030"/>
      <c r="F16030"/>
      <c r="G16030"/>
      <c r="H16030"/>
      <c r="I16030"/>
      <c r="J16030"/>
      <c r="U16030" s="43"/>
      <c r="AE16030"/>
    </row>
    <row r="16031" spans="1:31">
      <c r="A16031">
        <v>38740</v>
      </c>
      <c r="B16031" t="s">
        <v>14124</v>
      </c>
      <c r="C16031" t="s">
        <v>33478</v>
      </c>
      <c r="D16031" t="s">
        <v>33476</v>
      </c>
      <c r="E16031"/>
      <c r="F16031"/>
      <c r="G16031"/>
      <c r="H16031"/>
      <c r="I16031"/>
      <c r="J16031"/>
      <c r="U16031" s="43"/>
      <c r="AE16031"/>
    </row>
    <row r="16032" spans="1:31">
      <c r="A16032">
        <v>38540</v>
      </c>
      <c r="B16032" t="s">
        <v>14125</v>
      </c>
      <c r="C16032" t="s">
        <v>33477</v>
      </c>
      <c r="D16032" t="s">
        <v>33476</v>
      </c>
      <c r="E16032"/>
      <c r="F16032"/>
      <c r="G16032"/>
      <c r="H16032"/>
      <c r="I16032"/>
      <c r="J16032"/>
      <c r="U16032" s="43"/>
      <c r="AE16032"/>
    </row>
    <row r="16033" spans="1:31">
      <c r="A16033">
        <v>38730</v>
      </c>
      <c r="B16033" t="s">
        <v>14126</v>
      </c>
      <c r="C16033" t="s">
        <v>33477</v>
      </c>
      <c r="D16033" t="s">
        <v>33476</v>
      </c>
      <c r="E16033"/>
      <c r="F16033"/>
      <c r="G16033"/>
      <c r="H16033"/>
      <c r="I16033"/>
      <c r="J16033"/>
      <c r="U16033" s="43"/>
      <c r="AE16033"/>
    </row>
    <row r="16034" spans="1:31">
      <c r="A16034">
        <v>38350</v>
      </c>
      <c r="B16034" t="s">
        <v>14127</v>
      </c>
      <c r="C16034" t="s">
        <v>33478</v>
      </c>
      <c r="D16034" t="s">
        <v>33476</v>
      </c>
      <c r="E16034"/>
      <c r="F16034"/>
      <c r="G16034"/>
      <c r="H16034"/>
      <c r="I16034"/>
      <c r="J16034"/>
      <c r="U16034" s="43"/>
      <c r="AE16034"/>
    </row>
    <row r="16035" spans="1:31">
      <c r="A16035">
        <v>38740</v>
      </c>
      <c r="B16035" t="s">
        <v>14128</v>
      </c>
      <c r="C16035" t="s">
        <v>33478</v>
      </c>
      <c r="D16035" t="s">
        <v>33476</v>
      </c>
      <c r="E16035"/>
      <c r="F16035"/>
      <c r="G16035"/>
      <c r="H16035"/>
      <c r="I16035"/>
      <c r="J16035"/>
      <c r="U16035" s="43"/>
      <c r="AE16035"/>
    </row>
    <row r="16036" spans="1:31">
      <c r="A16036">
        <v>38470</v>
      </c>
      <c r="B16036" t="s">
        <v>14129</v>
      </c>
      <c r="C16036" t="s">
        <v>33477</v>
      </c>
      <c r="D16036" t="s">
        <v>33476</v>
      </c>
      <c r="E16036"/>
      <c r="F16036"/>
      <c r="G16036"/>
      <c r="H16036"/>
      <c r="I16036"/>
      <c r="J16036"/>
      <c r="U16036" s="43"/>
      <c r="AE16036"/>
    </row>
    <row r="16037" spans="1:31">
      <c r="A16037">
        <v>38760</v>
      </c>
      <c r="B16037" t="s">
        <v>14130</v>
      </c>
      <c r="C16037" t="s">
        <v>33478</v>
      </c>
      <c r="D16037" t="e">
        <v>#N/A</v>
      </c>
      <c r="E16037"/>
      <c r="F16037"/>
      <c r="G16037"/>
      <c r="H16037"/>
      <c r="I16037"/>
      <c r="J16037"/>
      <c r="U16037" s="43"/>
      <c r="AE16037"/>
    </row>
    <row r="16038" spans="1:31">
      <c r="A16038">
        <v>38890</v>
      </c>
      <c r="B16038" t="s">
        <v>14131</v>
      </c>
      <c r="C16038" t="s">
        <v>33477</v>
      </c>
      <c r="D16038" t="s">
        <v>33476</v>
      </c>
      <c r="E16038"/>
      <c r="F16038"/>
      <c r="G16038"/>
      <c r="H16038"/>
      <c r="I16038"/>
      <c r="J16038"/>
      <c r="U16038" s="43"/>
      <c r="AE16038"/>
    </row>
    <row r="16039" spans="1:31">
      <c r="A16039">
        <v>38470</v>
      </c>
      <c r="B16039" t="s">
        <v>14132</v>
      </c>
      <c r="C16039" t="s">
        <v>33477</v>
      </c>
      <c r="D16039" t="s">
        <v>33476</v>
      </c>
      <c r="E16039"/>
      <c r="F16039"/>
      <c r="G16039"/>
      <c r="H16039"/>
      <c r="I16039"/>
      <c r="J16039"/>
      <c r="U16039" s="43"/>
      <c r="AE16039"/>
    </row>
    <row r="16040" spans="1:31">
      <c r="A16040">
        <v>38114</v>
      </c>
      <c r="B16040" t="s">
        <v>14133</v>
      </c>
      <c r="C16040" t="s">
        <v>33478</v>
      </c>
      <c r="D16040" t="s">
        <v>33476</v>
      </c>
      <c r="E16040"/>
      <c r="F16040"/>
      <c r="G16040"/>
      <c r="H16040"/>
      <c r="I16040"/>
      <c r="J16040"/>
      <c r="U16040" s="43"/>
      <c r="AE16040"/>
    </row>
    <row r="16041" spans="1:31">
      <c r="A16041">
        <v>38410</v>
      </c>
      <c r="B16041" t="s">
        <v>14134</v>
      </c>
      <c r="C16041" t="s">
        <v>33478</v>
      </c>
      <c r="D16041" t="s">
        <v>33482</v>
      </c>
      <c r="E16041"/>
      <c r="F16041"/>
      <c r="G16041"/>
      <c r="H16041"/>
      <c r="I16041"/>
      <c r="J16041"/>
      <c r="U16041" s="43"/>
      <c r="AE16041"/>
    </row>
    <row r="16042" spans="1:31">
      <c r="A16042">
        <v>38410</v>
      </c>
      <c r="B16042" t="s">
        <v>14135</v>
      </c>
      <c r="C16042" t="s">
        <v>33478</v>
      </c>
      <c r="D16042" t="s">
        <v>33482</v>
      </c>
      <c r="E16042"/>
      <c r="F16042"/>
      <c r="G16042"/>
      <c r="H16042"/>
      <c r="I16042"/>
      <c r="J16042"/>
      <c r="U16042" s="43"/>
      <c r="AE16042"/>
    </row>
    <row r="16043" spans="1:31">
      <c r="A16043">
        <v>38410</v>
      </c>
      <c r="B16043" t="s">
        <v>14135</v>
      </c>
      <c r="C16043" t="s">
        <v>33478</v>
      </c>
      <c r="D16043" t="s">
        <v>33482</v>
      </c>
      <c r="E16043"/>
      <c r="F16043"/>
      <c r="G16043"/>
      <c r="H16043"/>
      <c r="I16043"/>
      <c r="J16043"/>
      <c r="U16043" s="43"/>
      <c r="AE16043"/>
    </row>
    <row r="16044" spans="1:31">
      <c r="A16044">
        <v>38090</v>
      </c>
      <c r="B16044" t="s">
        <v>14136</v>
      </c>
      <c r="C16044" t="s">
        <v>33477</v>
      </c>
      <c r="D16044" t="e">
        <v>#N/A</v>
      </c>
      <c r="E16044"/>
      <c r="F16044"/>
      <c r="G16044"/>
      <c r="H16044"/>
      <c r="I16044"/>
      <c r="J16044"/>
      <c r="U16044" s="43"/>
      <c r="AE16044"/>
    </row>
    <row r="16045" spans="1:31">
      <c r="A16045">
        <v>38620</v>
      </c>
      <c r="B16045" t="s">
        <v>14137</v>
      </c>
      <c r="C16045" t="s">
        <v>33478</v>
      </c>
      <c r="D16045" t="s">
        <v>33476</v>
      </c>
      <c r="E16045"/>
      <c r="F16045"/>
      <c r="G16045"/>
      <c r="H16045"/>
      <c r="I16045"/>
      <c r="J16045"/>
      <c r="U16045" s="43"/>
      <c r="AE16045"/>
    </row>
    <row r="16046" spans="1:31">
      <c r="A16046">
        <v>38460</v>
      </c>
      <c r="B16046" t="s">
        <v>14138</v>
      </c>
      <c r="C16046" t="s">
        <v>33477</v>
      </c>
      <c r="D16046" t="s">
        <v>33476</v>
      </c>
      <c r="E16046"/>
      <c r="F16046"/>
      <c r="G16046"/>
      <c r="H16046"/>
      <c r="I16046"/>
      <c r="J16046"/>
      <c r="U16046" s="43"/>
      <c r="AE16046"/>
    </row>
    <row r="16047" spans="1:31">
      <c r="A16047">
        <v>38610</v>
      </c>
      <c r="B16047" t="s">
        <v>9794</v>
      </c>
      <c r="C16047" t="s">
        <v>33477</v>
      </c>
      <c r="D16047" t="e">
        <v>#N/A</v>
      </c>
      <c r="E16047"/>
      <c r="F16047"/>
      <c r="G16047"/>
      <c r="H16047"/>
      <c r="I16047"/>
      <c r="J16047"/>
      <c r="U16047" s="43"/>
      <c r="AE16047"/>
    </row>
    <row r="16048" spans="1:31">
      <c r="A16048">
        <v>38460</v>
      </c>
      <c r="B16048" t="s">
        <v>14139</v>
      </c>
      <c r="C16048" t="s">
        <v>33477</v>
      </c>
      <c r="D16048" t="s">
        <v>33476</v>
      </c>
      <c r="E16048"/>
      <c r="F16048"/>
      <c r="G16048"/>
      <c r="H16048"/>
      <c r="I16048"/>
      <c r="J16048"/>
      <c r="U16048" s="43"/>
      <c r="AE16048"/>
    </row>
    <row r="16049" spans="1:31">
      <c r="A16049">
        <v>38150</v>
      </c>
      <c r="B16049" t="s">
        <v>14140</v>
      </c>
      <c r="C16049" t="s">
        <v>33477</v>
      </c>
      <c r="D16049" t="s">
        <v>33476</v>
      </c>
      <c r="E16049"/>
      <c r="F16049"/>
      <c r="G16049"/>
      <c r="H16049"/>
      <c r="I16049"/>
      <c r="J16049"/>
      <c r="U16049" s="43"/>
      <c r="AE16049"/>
    </row>
    <row r="16050" spans="1:31">
      <c r="A16050">
        <v>38290</v>
      </c>
      <c r="B16050" t="s">
        <v>14141</v>
      </c>
      <c r="C16050" t="s">
        <v>33477</v>
      </c>
      <c r="D16050" t="e">
        <v>#N/A</v>
      </c>
      <c r="E16050"/>
      <c r="F16050"/>
      <c r="G16050"/>
      <c r="H16050"/>
      <c r="I16050"/>
      <c r="J16050"/>
      <c r="U16050" s="43"/>
      <c r="AE16050"/>
    </row>
    <row r="16051" spans="1:31">
      <c r="A16051">
        <v>38420</v>
      </c>
      <c r="B16051" t="s">
        <v>14142</v>
      </c>
      <c r="C16051" t="s">
        <v>33478</v>
      </c>
      <c r="D16051" t="s">
        <v>33476</v>
      </c>
      <c r="E16051"/>
      <c r="F16051"/>
      <c r="G16051"/>
      <c r="H16051"/>
      <c r="I16051"/>
      <c r="J16051"/>
      <c r="U16051" s="43"/>
      <c r="AE16051"/>
    </row>
    <row r="16052" spans="1:31">
      <c r="A16052">
        <v>38390</v>
      </c>
      <c r="B16052" t="s">
        <v>14143</v>
      </c>
      <c r="C16052" t="s">
        <v>33477</v>
      </c>
      <c r="D16052" t="s">
        <v>33476</v>
      </c>
      <c r="E16052"/>
      <c r="F16052"/>
      <c r="G16052"/>
      <c r="H16052"/>
      <c r="I16052"/>
      <c r="J16052"/>
      <c r="U16052" s="43"/>
      <c r="AE16052"/>
    </row>
    <row r="16053" spans="1:31">
      <c r="A16053">
        <v>38113</v>
      </c>
      <c r="B16053" t="s">
        <v>14144</v>
      </c>
      <c r="C16053" t="s">
        <v>33477</v>
      </c>
      <c r="D16053" t="e">
        <v>#N/A</v>
      </c>
      <c r="E16053"/>
      <c r="F16053"/>
      <c r="G16053"/>
      <c r="H16053"/>
      <c r="I16053"/>
      <c r="J16053"/>
      <c r="U16053" s="43"/>
      <c r="AE16053"/>
    </row>
    <row r="16054" spans="1:31">
      <c r="A16054">
        <v>38460</v>
      </c>
      <c r="B16054" t="s">
        <v>14145</v>
      </c>
      <c r="C16054" t="s">
        <v>33477</v>
      </c>
      <c r="D16054" t="s">
        <v>33476</v>
      </c>
      <c r="E16054"/>
      <c r="F16054"/>
      <c r="G16054"/>
      <c r="H16054"/>
      <c r="I16054"/>
      <c r="J16054"/>
      <c r="U16054" s="43"/>
      <c r="AE16054"/>
    </row>
    <row r="16055" spans="1:31">
      <c r="A16055">
        <v>38510</v>
      </c>
      <c r="B16055" t="s">
        <v>14146</v>
      </c>
      <c r="C16055" t="s">
        <v>33477</v>
      </c>
      <c r="D16055" t="s">
        <v>33476</v>
      </c>
      <c r="E16055"/>
      <c r="F16055"/>
      <c r="G16055"/>
      <c r="H16055"/>
      <c r="I16055"/>
      <c r="J16055"/>
      <c r="U16055" s="43"/>
      <c r="AE16055"/>
    </row>
    <row r="16056" spans="1:31">
      <c r="A16056">
        <v>38510</v>
      </c>
      <c r="B16056" t="s">
        <v>14146</v>
      </c>
      <c r="C16056" t="s">
        <v>33477</v>
      </c>
      <c r="D16056" t="s">
        <v>33476</v>
      </c>
      <c r="E16056"/>
      <c r="F16056"/>
      <c r="G16056"/>
      <c r="H16056"/>
      <c r="I16056"/>
      <c r="J16056"/>
      <c r="U16056" s="43"/>
      <c r="AE16056"/>
    </row>
    <row r="16057" spans="1:31">
      <c r="A16057">
        <v>38200</v>
      </c>
      <c r="B16057" t="s">
        <v>14147</v>
      </c>
      <c r="C16057" t="s">
        <v>33477</v>
      </c>
      <c r="D16057" t="s">
        <v>33476</v>
      </c>
      <c r="E16057"/>
      <c r="F16057"/>
      <c r="G16057"/>
      <c r="H16057"/>
      <c r="I16057"/>
      <c r="J16057"/>
      <c r="U16057" s="43"/>
      <c r="AE16057"/>
    </row>
    <row r="16058" spans="1:31">
      <c r="A16058">
        <v>38450</v>
      </c>
      <c r="B16058" t="s">
        <v>14148</v>
      </c>
      <c r="C16058" t="s">
        <v>33478</v>
      </c>
      <c r="D16058" t="s">
        <v>33476</v>
      </c>
      <c r="E16058"/>
      <c r="F16058"/>
      <c r="G16058"/>
      <c r="H16058"/>
      <c r="I16058"/>
      <c r="J16058"/>
      <c r="U16058" s="43"/>
      <c r="AE16058"/>
    </row>
    <row r="16059" spans="1:31">
      <c r="A16059">
        <v>38890</v>
      </c>
      <c r="B16059" t="s">
        <v>14149</v>
      </c>
      <c r="C16059" t="s">
        <v>33477</v>
      </c>
      <c r="D16059" t="s">
        <v>33476</v>
      </c>
      <c r="E16059"/>
      <c r="F16059"/>
      <c r="G16059"/>
      <c r="H16059"/>
      <c r="I16059"/>
      <c r="J16059"/>
      <c r="U16059" s="43"/>
      <c r="AE16059"/>
    </row>
    <row r="16060" spans="1:31">
      <c r="A16060">
        <v>38190</v>
      </c>
      <c r="B16060" t="s">
        <v>14150</v>
      </c>
      <c r="C16060" t="s">
        <v>33478</v>
      </c>
      <c r="D16060" t="s">
        <v>33482</v>
      </c>
      <c r="E16060"/>
      <c r="F16060"/>
      <c r="G16060"/>
      <c r="H16060"/>
      <c r="I16060"/>
      <c r="J16060"/>
      <c r="U16060" s="43"/>
      <c r="AE16060"/>
    </row>
    <row r="16061" spans="1:31">
      <c r="A16061">
        <v>38190</v>
      </c>
      <c r="B16061" t="s">
        <v>14150</v>
      </c>
      <c r="C16061" t="s">
        <v>33478</v>
      </c>
      <c r="D16061" t="s">
        <v>33482</v>
      </c>
      <c r="E16061"/>
      <c r="F16061"/>
      <c r="G16061"/>
      <c r="H16061"/>
      <c r="I16061"/>
      <c r="J16061"/>
      <c r="U16061" s="43"/>
      <c r="AE16061"/>
    </row>
    <row r="16062" spans="1:31">
      <c r="A16062">
        <v>38190</v>
      </c>
      <c r="B16062" t="s">
        <v>14150</v>
      </c>
      <c r="C16062" t="s">
        <v>33478</v>
      </c>
      <c r="D16062" t="s">
        <v>33482</v>
      </c>
      <c r="E16062"/>
      <c r="F16062"/>
      <c r="G16062"/>
      <c r="H16062"/>
      <c r="I16062"/>
      <c r="J16062"/>
      <c r="U16062" s="43"/>
      <c r="AE16062"/>
    </row>
    <row r="16063" spans="1:31">
      <c r="A16063">
        <v>38250</v>
      </c>
      <c r="B16063" t="s">
        <v>14151</v>
      </c>
      <c r="C16063" t="s">
        <v>33478</v>
      </c>
      <c r="D16063" t="s">
        <v>33476</v>
      </c>
      <c r="E16063"/>
      <c r="F16063"/>
      <c r="G16063"/>
      <c r="H16063"/>
      <c r="I16063"/>
      <c r="J16063"/>
      <c r="U16063" s="43"/>
      <c r="AE16063"/>
    </row>
    <row r="16064" spans="1:31">
      <c r="A16064">
        <v>38520</v>
      </c>
      <c r="B16064" t="s">
        <v>14152</v>
      </c>
      <c r="C16064" t="s">
        <v>33483</v>
      </c>
      <c r="D16064" t="s">
        <v>33476</v>
      </c>
      <c r="E16064"/>
      <c r="F16064"/>
      <c r="G16064"/>
      <c r="H16064"/>
      <c r="I16064"/>
      <c r="J16064"/>
      <c r="U16064" s="43"/>
      <c r="AE16064"/>
    </row>
    <row r="16065" spans="1:31">
      <c r="A16065">
        <v>38114</v>
      </c>
      <c r="B16065" t="s">
        <v>14153</v>
      </c>
      <c r="C16065" t="s">
        <v>33478</v>
      </c>
      <c r="D16065" t="s">
        <v>33476</v>
      </c>
      <c r="E16065"/>
      <c r="F16065"/>
      <c r="G16065"/>
      <c r="H16065"/>
      <c r="I16065"/>
      <c r="J16065"/>
      <c r="U16065" s="43"/>
      <c r="AE16065"/>
    </row>
    <row r="16066" spans="1:31">
      <c r="A16066">
        <v>38520</v>
      </c>
      <c r="B16066" t="s">
        <v>14154</v>
      </c>
      <c r="C16066" t="s">
        <v>33483</v>
      </c>
      <c r="D16066" t="s">
        <v>33476</v>
      </c>
      <c r="E16066"/>
      <c r="F16066"/>
      <c r="G16066"/>
      <c r="H16066"/>
      <c r="I16066"/>
      <c r="J16066"/>
      <c r="U16066" s="43"/>
      <c r="AE16066"/>
    </row>
    <row r="16067" spans="1:31">
      <c r="A16067">
        <v>38119</v>
      </c>
      <c r="B16067" t="s">
        <v>14155</v>
      </c>
      <c r="C16067" t="s">
        <v>33478</v>
      </c>
      <c r="D16067" t="s">
        <v>33476</v>
      </c>
      <c r="E16067"/>
      <c r="F16067"/>
      <c r="G16067"/>
      <c r="H16067"/>
      <c r="I16067"/>
      <c r="J16067"/>
      <c r="U16067" s="43"/>
      <c r="AE16067"/>
    </row>
    <row r="16068" spans="1:31">
      <c r="A16068">
        <v>38090</v>
      </c>
      <c r="B16068" t="s">
        <v>14156</v>
      </c>
      <c r="C16068" t="s">
        <v>33477</v>
      </c>
      <c r="D16068" t="e">
        <v>#N/A</v>
      </c>
      <c r="E16068"/>
      <c r="F16068"/>
      <c r="G16068"/>
      <c r="H16068"/>
      <c r="I16068"/>
      <c r="J16068"/>
      <c r="U16068" s="43"/>
      <c r="AE16068"/>
    </row>
    <row r="16069" spans="1:31">
      <c r="A16069">
        <v>38460</v>
      </c>
      <c r="B16069" t="s">
        <v>14157</v>
      </c>
      <c r="C16069" t="s">
        <v>33477</v>
      </c>
      <c r="D16069" t="s">
        <v>33476</v>
      </c>
      <c r="E16069"/>
      <c r="F16069"/>
      <c r="G16069"/>
      <c r="H16069"/>
      <c r="I16069"/>
      <c r="J16069"/>
      <c r="U16069" s="43"/>
      <c r="AE16069"/>
    </row>
    <row r="16070" spans="1:31">
      <c r="A16070">
        <v>38440</v>
      </c>
      <c r="B16070" t="s">
        <v>14158</v>
      </c>
      <c r="C16070" t="s">
        <v>33477</v>
      </c>
      <c r="D16070" t="s">
        <v>33476</v>
      </c>
      <c r="E16070"/>
      <c r="F16070"/>
      <c r="G16070"/>
      <c r="H16070"/>
      <c r="I16070"/>
      <c r="J16070"/>
      <c r="U16070" s="43"/>
      <c r="AE16070"/>
    </row>
    <row r="16071" spans="1:31">
      <c r="A16071">
        <v>38150</v>
      </c>
      <c r="B16071" t="s">
        <v>14159</v>
      </c>
      <c r="C16071" t="s">
        <v>33477</v>
      </c>
      <c r="D16071" t="s">
        <v>33476</v>
      </c>
      <c r="E16071"/>
      <c r="F16071"/>
      <c r="G16071"/>
      <c r="H16071"/>
      <c r="I16071"/>
      <c r="J16071"/>
      <c r="U16071" s="43"/>
      <c r="AE16071"/>
    </row>
    <row r="16072" spans="1:31">
      <c r="A16072">
        <v>38280</v>
      </c>
      <c r="B16072" t="s">
        <v>14160</v>
      </c>
      <c r="C16072" t="s">
        <v>33477</v>
      </c>
      <c r="D16072" t="s">
        <v>33476</v>
      </c>
      <c r="E16072"/>
      <c r="F16072"/>
      <c r="G16072"/>
      <c r="H16072"/>
      <c r="I16072"/>
      <c r="J16072"/>
      <c r="U16072" s="43"/>
      <c r="AE16072"/>
    </row>
    <row r="16073" spans="1:31">
      <c r="A16073">
        <v>38280</v>
      </c>
      <c r="B16073" t="s">
        <v>14160</v>
      </c>
      <c r="C16073" t="s">
        <v>33477</v>
      </c>
      <c r="D16073" t="s">
        <v>33476</v>
      </c>
      <c r="E16073"/>
      <c r="F16073"/>
      <c r="G16073"/>
      <c r="H16073"/>
      <c r="I16073"/>
      <c r="J16073"/>
      <c r="U16073" s="43"/>
      <c r="AE16073"/>
    </row>
    <row r="16074" spans="1:31">
      <c r="A16074">
        <v>38280</v>
      </c>
      <c r="B16074" t="s">
        <v>14160</v>
      </c>
      <c r="C16074" t="s">
        <v>33477</v>
      </c>
      <c r="D16074" t="s">
        <v>33476</v>
      </c>
      <c r="E16074"/>
      <c r="F16074"/>
      <c r="G16074"/>
      <c r="H16074"/>
      <c r="I16074"/>
      <c r="J16074"/>
      <c r="U16074" s="43"/>
      <c r="AE16074"/>
    </row>
    <row r="16075" spans="1:31">
      <c r="A16075">
        <v>38200</v>
      </c>
      <c r="B16075" t="s">
        <v>14161</v>
      </c>
      <c r="C16075" t="s">
        <v>33477</v>
      </c>
      <c r="D16075" t="s">
        <v>33476</v>
      </c>
      <c r="E16075"/>
      <c r="F16075"/>
      <c r="G16075"/>
      <c r="H16075"/>
      <c r="I16075"/>
      <c r="J16075"/>
      <c r="U16075" s="43"/>
      <c r="AE16075"/>
    </row>
    <row r="16076" spans="1:31">
      <c r="A16076">
        <v>38470</v>
      </c>
      <c r="B16076" t="s">
        <v>14162</v>
      </c>
      <c r="C16076" t="s">
        <v>33477</v>
      </c>
      <c r="D16076" t="s">
        <v>33476</v>
      </c>
      <c r="E16076"/>
      <c r="F16076"/>
      <c r="G16076"/>
      <c r="H16076"/>
      <c r="I16076"/>
      <c r="J16076"/>
      <c r="U16076" s="43"/>
      <c r="AE16076"/>
    </row>
    <row r="16077" spans="1:31">
      <c r="A16077">
        <v>38730</v>
      </c>
      <c r="B16077" t="s">
        <v>14163</v>
      </c>
      <c r="C16077" t="s">
        <v>33477</v>
      </c>
      <c r="D16077" t="s">
        <v>33476</v>
      </c>
      <c r="E16077"/>
      <c r="F16077"/>
      <c r="G16077"/>
      <c r="H16077"/>
      <c r="I16077"/>
      <c r="J16077"/>
      <c r="U16077" s="43"/>
      <c r="AE16077"/>
    </row>
    <row r="16078" spans="1:31">
      <c r="A16078">
        <v>38730</v>
      </c>
      <c r="B16078" t="s">
        <v>14163</v>
      </c>
      <c r="C16078" t="s">
        <v>33477</v>
      </c>
      <c r="D16078" t="s">
        <v>33476</v>
      </c>
      <c r="E16078"/>
      <c r="F16078"/>
      <c r="G16078"/>
      <c r="H16078"/>
      <c r="I16078"/>
      <c r="J16078"/>
      <c r="U16078" s="43"/>
      <c r="AE16078"/>
    </row>
    <row r="16079" spans="1:31">
      <c r="A16079">
        <v>38980</v>
      </c>
      <c r="B16079" t="s">
        <v>14164</v>
      </c>
      <c r="C16079" t="s">
        <v>33477</v>
      </c>
      <c r="D16079" t="s">
        <v>33476</v>
      </c>
      <c r="E16079"/>
      <c r="F16079"/>
      <c r="G16079"/>
      <c r="H16079"/>
      <c r="I16079"/>
      <c r="J16079"/>
      <c r="U16079" s="43"/>
      <c r="AE16079"/>
    </row>
    <row r="16080" spans="1:31">
      <c r="A16080">
        <v>38220</v>
      </c>
      <c r="B16080" t="s">
        <v>14165</v>
      </c>
      <c r="C16080" t="s">
        <v>33478</v>
      </c>
      <c r="D16080" t="s">
        <v>33476</v>
      </c>
      <c r="E16080"/>
      <c r="F16080"/>
      <c r="G16080"/>
      <c r="H16080"/>
      <c r="I16080"/>
      <c r="J16080"/>
      <c r="U16080" s="43"/>
      <c r="AE16080"/>
    </row>
    <row r="16081" spans="1:31">
      <c r="A16081">
        <v>38500</v>
      </c>
      <c r="B16081" t="s">
        <v>14166</v>
      </c>
      <c r="C16081" t="s">
        <v>33477</v>
      </c>
      <c r="D16081" t="e">
        <v>#N/A</v>
      </c>
      <c r="E16081"/>
      <c r="F16081"/>
      <c r="G16081"/>
      <c r="H16081"/>
      <c r="I16081"/>
      <c r="J16081"/>
      <c r="U16081" s="43"/>
      <c r="AE16081"/>
    </row>
    <row r="16082" spans="1:31">
      <c r="A16082">
        <v>38620</v>
      </c>
      <c r="B16082" t="s">
        <v>14167</v>
      </c>
      <c r="C16082" t="s">
        <v>33478</v>
      </c>
      <c r="D16082" t="s">
        <v>33476</v>
      </c>
      <c r="E16082"/>
      <c r="F16082"/>
      <c r="G16082"/>
      <c r="H16082"/>
      <c r="I16082"/>
      <c r="J16082"/>
      <c r="U16082" s="43"/>
      <c r="AE16082"/>
    </row>
    <row r="16083" spans="1:31">
      <c r="A16083">
        <v>38340</v>
      </c>
      <c r="B16083" t="s">
        <v>14168</v>
      </c>
      <c r="C16083" t="s">
        <v>33477</v>
      </c>
      <c r="D16083" t="s">
        <v>33476</v>
      </c>
      <c r="E16083"/>
      <c r="F16083"/>
      <c r="G16083"/>
      <c r="H16083"/>
      <c r="I16083"/>
      <c r="J16083"/>
      <c r="U16083" s="43"/>
      <c r="AE16083"/>
    </row>
    <row r="16084" spans="1:31">
      <c r="A16084">
        <v>38210</v>
      </c>
      <c r="B16084" t="s">
        <v>14169</v>
      </c>
      <c r="C16084" t="s">
        <v>33477</v>
      </c>
      <c r="D16084" t="s">
        <v>33476</v>
      </c>
      <c r="E16084"/>
      <c r="F16084"/>
      <c r="G16084"/>
      <c r="H16084"/>
      <c r="I16084"/>
      <c r="J16084"/>
      <c r="U16084" s="43"/>
      <c r="AE16084"/>
    </row>
    <row r="16085" spans="1:31">
      <c r="A16085">
        <v>38410</v>
      </c>
      <c r="B16085" t="s">
        <v>14170</v>
      </c>
      <c r="C16085" t="s">
        <v>33478</v>
      </c>
      <c r="D16085" t="s">
        <v>33482</v>
      </c>
      <c r="E16085"/>
      <c r="F16085"/>
      <c r="G16085"/>
      <c r="H16085"/>
      <c r="I16085"/>
      <c r="J16085"/>
      <c r="U16085" s="43"/>
      <c r="AE16085"/>
    </row>
    <row r="16086" spans="1:31">
      <c r="A16086">
        <v>39500</v>
      </c>
      <c r="B16086" t="s">
        <v>14171</v>
      </c>
      <c r="C16086" t="s">
        <v>33477</v>
      </c>
      <c r="D16086" t="s">
        <v>33476</v>
      </c>
      <c r="E16086"/>
      <c r="F16086"/>
      <c r="G16086"/>
      <c r="H16086"/>
      <c r="I16086"/>
      <c r="J16086"/>
      <c r="U16086" s="43"/>
      <c r="AE16086"/>
    </row>
    <row r="16087" spans="1:31">
      <c r="A16087">
        <v>39600</v>
      </c>
      <c r="B16087" t="s">
        <v>14172</v>
      </c>
      <c r="C16087" t="s">
        <v>33477</v>
      </c>
      <c r="D16087" t="s">
        <v>33476</v>
      </c>
      <c r="E16087"/>
      <c r="F16087"/>
      <c r="G16087"/>
      <c r="H16087"/>
      <c r="I16087"/>
      <c r="J16087"/>
      <c r="U16087" s="43"/>
      <c r="AE16087"/>
    </row>
    <row r="16088" spans="1:31">
      <c r="A16088">
        <v>39800</v>
      </c>
      <c r="B16088" t="s">
        <v>14173</v>
      </c>
      <c r="C16088" t="s">
        <v>33477</v>
      </c>
      <c r="D16088" t="s">
        <v>33476</v>
      </c>
      <c r="E16088"/>
      <c r="F16088"/>
      <c r="G16088"/>
      <c r="H16088"/>
      <c r="I16088"/>
      <c r="J16088"/>
      <c r="U16088" s="43"/>
      <c r="AE16088"/>
    </row>
    <row r="16089" spans="1:31">
      <c r="A16089">
        <v>39110</v>
      </c>
      <c r="B16089" t="s">
        <v>14174</v>
      </c>
      <c r="C16089" t="s">
        <v>33477</v>
      </c>
      <c r="D16089" t="s">
        <v>33476</v>
      </c>
      <c r="E16089"/>
      <c r="F16089"/>
      <c r="G16089"/>
      <c r="H16089"/>
      <c r="I16089"/>
      <c r="J16089"/>
      <c r="U16089" s="43"/>
      <c r="AE16089"/>
    </row>
    <row r="16090" spans="1:31">
      <c r="A16090">
        <v>39110</v>
      </c>
      <c r="B16090" t="s">
        <v>14175</v>
      </c>
      <c r="C16090" t="s">
        <v>33477</v>
      </c>
      <c r="D16090" t="s">
        <v>33476</v>
      </c>
      <c r="E16090"/>
      <c r="F16090"/>
      <c r="G16090"/>
      <c r="H16090"/>
      <c r="I16090"/>
      <c r="J16090"/>
      <c r="U16090" s="43"/>
      <c r="AE16090"/>
    </row>
    <row r="16091" spans="1:31">
      <c r="A16091">
        <v>39270</v>
      </c>
      <c r="B16091" t="s">
        <v>14176</v>
      </c>
      <c r="C16091" t="s">
        <v>33478</v>
      </c>
      <c r="D16091" t="s">
        <v>33476</v>
      </c>
      <c r="E16091"/>
      <c r="F16091"/>
      <c r="G16091"/>
      <c r="H16091"/>
      <c r="I16091"/>
      <c r="J16091"/>
      <c r="U16091" s="43"/>
      <c r="AE16091"/>
    </row>
    <row r="16092" spans="1:31">
      <c r="A16092">
        <v>39700</v>
      </c>
      <c r="B16092" t="s">
        <v>14177</v>
      </c>
      <c r="C16092" t="s">
        <v>33477</v>
      </c>
      <c r="D16092" t="s">
        <v>33482</v>
      </c>
      <c r="E16092"/>
      <c r="F16092"/>
      <c r="G16092"/>
      <c r="H16092"/>
      <c r="I16092"/>
      <c r="J16092"/>
      <c r="U16092" s="43"/>
      <c r="AE16092"/>
    </row>
    <row r="16093" spans="1:31">
      <c r="A16093">
        <v>39110</v>
      </c>
      <c r="B16093" t="s">
        <v>14178</v>
      </c>
      <c r="C16093" t="s">
        <v>33477</v>
      </c>
      <c r="D16093" t="s">
        <v>33476</v>
      </c>
      <c r="E16093"/>
      <c r="F16093"/>
      <c r="G16093"/>
      <c r="H16093"/>
      <c r="I16093"/>
      <c r="J16093"/>
      <c r="U16093" s="43"/>
      <c r="AE16093"/>
    </row>
    <row r="16094" spans="1:31">
      <c r="A16094">
        <v>39320</v>
      </c>
      <c r="B16094" t="s">
        <v>14179</v>
      </c>
      <c r="C16094" t="s">
        <v>33478</v>
      </c>
      <c r="D16094" t="s">
        <v>33476</v>
      </c>
      <c r="E16094"/>
      <c r="F16094"/>
      <c r="G16094"/>
      <c r="H16094"/>
      <c r="I16094"/>
      <c r="J16094"/>
      <c r="U16094" s="43"/>
      <c r="AE16094"/>
    </row>
    <row r="16095" spans="1:31">
      <c r="A16095">
        <v>39320</v>
      </c>
      <c r="B16095" t="s">
        <v>14179</v>
      </c>
      <c r="C16095" t="s">
        <v>33478</v>
      </c>
      <c r="D16095" t="s">
        <v>33476</v>
      </c>
      <c r="E16095"/>
      <c r="F16095"/>
      <c r="G16095"/>
      <c r="H16095"/>
      <c r="I16095"/>
      <c r="J16095"/>
      <c r="U16095" s="43"/>
      <c r="AE16095"/>
    </row>
    <row r="16096" spans="1:31">
      <c r="A16096">
        <v>39120</v>
      </c>
      <c r="B16096" t="s">
        <v>14180</v>
      </c>
      <c r="C16096" t="s">
        <v>33477</v>
      </c>
      <c r="D16096" t="s">
        <v>33476</v>
      </c>
      <c r="E16096"/>
      <c r="F16096"/>
      <c r="G16096"/>
      <c r="H16096"/>
      <c r="I16096"/>
      <c r="J16096"/>
      <c r="U16096" s="43"/>
      <c r="AE16096"/>
    </row>
    <row r="16097" spans="1:31">
      <c r="A16097">
        <v>39600</v>
      </c>
      <c r="B16097" t="s">
        <v>14181</v>
      </c>
      <c r="C16097" t="s">
        <v>33477</v>
      </c>
      <c r="D16097" t="s">
        <v>33476</v>
      </c>
      <c r="E16097"/>
      <c r="F16097"/>
      <c r="G16097"/>
      <c r="H16097"/>
      <c r="I16097"/>
      <c r="J16097"/>
      <c r="U16097" s="43"/>
      <c r="AE16097"/>
    </row>
    <row r="16098" spans="1:31">
      <c r="A16098">
        <v>39290</v>
      </c>
      <c r="B16098" t="s">
        <v>14182</v>
      </c>
      <c r="C16098" t="s">
        <v>33477</v>
      </c>
      <c r="D16098" t="s">
        <v>33476</v>
      </c>
      <c r="E16098"/>
      <c r="F16098"/>
      <c r="G16098"/>
      <c r="H16098"/>
      <c r="I16098"/>
      <c r="J16098"/>
      <c r="U16098" s="43"/>
      <c r="AE16098"/>
    </row>
    <row r="16099" spans="1:31">
      <c r="A16099">
        <v>39300</v>
      </c>
      <c r="B16099" t="s">
        <v>14183</v>
      </c>
      <c r="C16099" t="s">
        <v>33478</v>
      </c>
      <c r="D16099" t="s">
        <v>33476</v>
      </c>
      <c r="E16099"/>
      <c r="F16099"/>
      <c r="G16099"/>
      <c r="H16099"/>
      <c r="I16099"/>
      <c r="J16099"/>
      <c r="U16099" s="43"/>
      <c r="AE16099"/>
    </row>
    <row r="16100" spans="1:31">
      <c r="A16100">
        <v>39240</v>
      </c>
      <c r="B16100" t="s">
        <v>14184</v>
      </c>
      <c r="C16100" t="s">
        <v>33478</v>
      </c>
      <c r="D16100" t="s">
        <v>33476</v>
      </c>
      <c r="E16100"/>
      <c r="F16100"/>
      <c r="G16100"/>
      <c r="H16100"/>
      <c r="I16100"/>
      <c r="J16100"/>
      <c r="U16100" s="43"/>
      <c r="AE16100"/>
    </row>
    <row r="16101" spans="1:31">
      <c r="A16101">
        <v>39240</v>
      </c>
      <c r="B16101" t="s">
        <v>14184</v>
      </c>
      <c r="C16101" t="s">
        <v>33478</v>
      </c>
      <c r="D16101" t="s">
        <v>33476</v>
      </c>
      <c r="E16101"/>
      <c r="F16101"/>
      <c r="G16101"/>
      <c r="H16101"/>
      <c r="I16101"/>
      <c r="J16101"/>
      <c r="U16101" s="43"/>
      <c r="AE16101"/>
    </row>
    <row r="16102" spans="1:31">
      <c r="A16102">
        <v>39140</v>
      </c>
      <c r="B16102" t="s">
        <v>14185</v>
      </c>
      <c r="C16102" t="s">
        <v>33477</v>
      </c>
      <c r="D16102" t="s">
        <v>33476</v>
      </c>
      <c r="E16102"/>
      <c r="F16102"/>
      <c r="G16102"/>
      <c r="H16102"/>
      <c r="I16102"/>
      <c r="J16102"/>
      <c r="U16102" s="43"/>
      <c r="AE16102"/>
    </row>
    <row r="16103" spans="1:31">
      <c r="A16103">
        <v>39210</v>
      </c>
      <c r="B16103" t="s">
        <v>14185</v>
      </c>
      <c r="C16103" t="s">
        <v>33477</v>
      </c>
      <c r="D16103" t="s">
        <v>33476</v>
      </c>
      <c r="E16103"/>
      <c r="F16103"/>
      <c r="G16103"/>
      <c r="H16103"/>
      <c r="I16103"/>
      <c r="J16103"/>
      <c r="U16103" s="43"/>
      <c r="AE16103"/>
    </row>
    <row r="16104" spans="1:31">
      <c r="A16104">
        <v>39240</v>
      </c>
      <c r="B16104" t="s">
        <v>14186</v>
      </c>
      <c r="C16104" t="s">
        <v>33478</v>
      </c>
      <c r="D16104" t="s">
        <v>33476</v>
      </c>
      <c r="E16104"/>
      <c r="F16104"/>
      <c r="G16104"/>
      <c r="H16104"/>
      <c r="I16104"/>
      <c r="J16104"/>
      <c r="U16104" s="43"/>
      <c r="AE16104"/>
    </row>
    <row r="16105" spans="1:31">
      <c r="A16105">
        <v>39240</v>
      </c>
      <c r="B16105" t="s">
        <v>14186</v>
      </c>
      <c r="C16105" t="s">
        <v>33478</v>
      </c>
      <c r="D16105" t="s">
        <v>33476</v>
      </c>
      <c r="E16105"/>
      <c r="F16105"/>
      <c r="G16105"/>
      <c r="H16105"/>
      <c r="I16105"/>
      <c r="J16105"/>
      <c r="U16105" s="43"/>
      <c r="AE16105"/>
    </row>
    <row r="16106" spans="1:31">
      <c r="A16106">
        <v>39240</v>
      </c>
      <c r="B16106" t="s">
        <v>14186</v>
      </c>
      <c r="C16106" t="s">
        <v>33478</v>
      </c>
      <c r="D16106" t="s">
        <v>33476</v>
      </c>
      <c r="E16106"/>
      <c r="F16106"/>
      <c r="G16106"/>
      <c r="H16106"/>
      <c r="I16106"/>
      <c r="J16106"/>
      <c r="U16106" s="43"/>
      <c r="AE16106"/>
    </row>
    <row r="16107" spans="1:31">
      <c r="A16107">
        <v>39600</v>
      </c>
      <c r="B16107" t="s">
        <v>14187</v>
      </c>
      <c r="C16107" t="s">
        <v>33477</v>
      </c>
      <c r="D16107" t="s">
        <v>33476</v>
      </c>
      <c r="E16107"/>
      <c r="F16107"/>
      <c r="G16107"/>
      <c r="H16107"/>
      <c r="I16107"/>
      <c r="J16107"/>
      <c r="U16107" s="43"/>
      <c r="AE16107"/>
    </row>
    <row r="16108" spans="1:31">
      <c r="A16108">
        <v>39250</v>
      </c>
      <c r="B16108" t="s">
        <v>14188</v>
      </c>
      <c r="C16108" t="s">
        <v>33478</v>
      </c>
      <c r="D16108" t="s">
        <v>33476</v>
      </c>
      <c r="E16108"/>
      <c r="F16108"/>
      <c r="G16108"/>
      <c r="H16108"/>
      <c r="I16108"/>
      <c r="J16108"/>
      <c r="U16108" s="43"/>
      <c r="AE16108"/>
    </row>
    <row r="16109" spans="1:31">
      <c r="A16109">
        <v>39270</v>
      </c>
      <c r="B16109" t="s">
        <v>14189</v>
      </c>
      <c r="C16109" t="s">
        <v>33478</v>
      </c>
      <c r="D16109" t="s">
        <v>33476</v>
      </c>
      <c r="E16109"/>
      <c r="F16109"/>
      <c r="G16109"/>
      <c r="H16109"/>
      <c r="I16109"/>
      <c r="J16109"/>
      <c r="U16109" s="43"/>
      <c r="AE16109"/>
    </row>
    <row r="16110" spans="1:31">
      <c r="A16110">
        <v>39270</v>
      </c>
      <c r="B16110" t="s">
        <v>14189</v>
      </c>
      <c r="C16110" t="s">
        <v>33478</v>
      </c>
      <c r="D16110" t="s">
        <v>33476</v>
      </c>
      <c r="E16110"/>
      <c r="F16110"/>
      <c r="G16110"/>
      <c r="H16110"/>
      <c r="I16110"/>
      <c r="J16110"/>
      <c r="U16110" s="43"/>
      <c r="AE16110"/>
    </row>
    <row r="16111" spans="1:31">
      <c r="A16111">
        <v>39270</v>
      </c>
      <c r="B16111" t="s">
        <v>14189</v>
      </c>
      <c r="C16111" t="s">
        <v>33478</v>
      </c>
      <c r="D16111" t="s">
        <v>33476</v>
      </c>
      <c r="E16111"/>
      <c r="F16111"/>
      <c r="G16111"/>
      <c r="H16111"/>
      <c r="I16111"/>
      <c r="J16111"/>
      <c r="U16111" s="43"/>
      <c r="AE16111"/>
    </row>
    <row r="16112" spans="1:31">
      <c r="A16112">
        <v>39570</v>
      </c>
      <c r="B16112" t="s">
        <v>14189</v>
      </c>
      <c r="C16112" t="s">
        <v>33477</v>
      </c>
      <c r="D16112" t="s">
        <v>33476</v>
      </c>
      <c r="E16112"/>
      <c r="F16112"/>
      <c r="G16112"/>
      <c r="H16112"/>
      <c r="I16112"/>
      <c r="J16112"/>
      <c r="U16112" s="43"/>
      <c r="AE16112"/>
    </row>
    <row r="16113" spans="1:31">
      <c r="A16113">
        <v>39120</v>
      </c>
      <c r="B16113" t="s">
        <v>14190</v>
      </c>
      <c r="C16113" t="s">
        <v>33477</v>
      </c>
      <c r="D16113" t="s">
        <v>33476</v>
      </c>
      <c r="E16113"/>
      <c r="F16113"/>
      <c r="G16113"/>
      <c r="H16113"/>
      <c r="I16113"/>
      <c r="J16113"/>
      <c r="U16113" s="43"/>
      <c r="AE16113"/>
    </row>
    <row r="16114" spans="1:31">
      <c r="A16114">
        <v>39120</v>
      </c>
      <c r="B16114" t="s">
        <v>14190</v>
      </c>
      <c r="C16114" t="s">
        <v>33477</v>
      </c>
      <c r="D16114" t="s">
        <v>33476</v>
      </c>
      <c r="E16114"/>
      <c r="F16114"/>
      <c r="G16114"/>
      <c r="H16114"/>
      <c r="I16114"/>
      <c r="J16114"/>
      <c r="U16114" s="43"/>
      <c r="AE16114"/>
    </row>
    <row r="16115" spans="1:31">
      <c r="A16115">
        <v>39700</v>
      </c>
      <c r="B16115" t="s">
        <v>14191</v>
      </c>
      <c r="C16115" t="s">
        <v>33477</v>
      </c>
      <c r="D16115" t="s">
        <v>33482</v>
      </c>
      <c r="E16115"/>
      <c r="F16115"/>
      <c r="G16115"/>
      <c r="H16115"/>
      <c r="I16115"/>
      <c r="J16115"/>
      <c r="U16115" s="43"/>
      <c r="AE16115"/>
    </row>
    <row r="16116" spans="1:31">
      <c r="A16116">
        <v>39190</v>
      </c>
      <c r="B16116" t="s">
        <v>14192</v>
      </c>
      <c r="C16116" t="s">
        <v>33477</v>
      </c>
      <c r="D16116" t="s">
        <v>33476</v>
      </c>
      <c r="E16116"/>
      <c r="F16116"/>
      <c r="G16116"/>
      <c r="H16116"/>
      <c r="I16116"/>
      <c r="J16116"/>
      <c r="U16116" s="43"/>
      <c r="AE16116"/>
    </row>
    <row r="16117" spans="1:31">
      <c r="A16117">
        <v>39380</v>
      </c>
      <c r="B16117" t="s">
        <v>14193</v>
      </c>
      <c r="C16117" t="s">
        <v>33477</v>
      </c>
      <c r="D16117" t="s">
        <v>33476</v>
      </c>
      <c r="E16117"/>
      <c r="F16117"/>
      <c r="G16117"/>
      <c r="H16117"/>
      <c r="I16117"/>
      <c r="J16117"/>
      <c r="U16117" s="43"/>
      <c r="AE16117"/>
    </row>
    <row r="16118" spans="1:31">
      <c r="A16118">
        <v>39270</v>
      </c>
      <c r="B16118" t="s">
        <v>14194</v>
      </c>
      <c r="C16118" t="s">
        <v>33478</v>
      </c>
      <c r="D16118" t="s">
        <v>33476</v>
      </c>
      <c r="E16118"/>
      <c r="F16118"/>
      <c r="G16118"/>
      <c r="H16118"/>
      <c r="I16118"/>
      <c r="J16118"/>
      <c r="U16118" s="43"/>
      <c r="AE16118"/>
    </row>
    <row r="16119" spans="1:31">
      <c r="A16119">
        <v>39800</v>
      </c>
      <c r="B16119" t="s">
        <v>14195</v>
      </c>
      <c r="C16119" t="s">
        <v>33477</v>
      </c>
      <c r="D16119" t="s">
        <v>33476</v>
      </c>
      <c r="E16119"/>
      <c r="F16119"/>
      <c r="G16119"/>
      <c r="H16119"/>
      <c r="I16119"/>
      <c r="J16119"/>
      <c r="U16119" s="43"/>
      <c r="AE16119"/>
    </row>
    <row r="16120" spans="1:31">
      <c r="A16120">
        <v>39410</v>
      </c>
      <c r="B16120" t="s">
        <v>14196</v>
      </c>
      <c r="C16120" t="s">
        <v>33477</v>
      </c>
      <c r="D16120" t="s">
        <v>33476</v>
      </c>
      <c r="E16120"/>
      <c r="F16120"/>
      <c r="G16120"/>
      <c r="H16120"/>
      <c r="I16120"/>
      <c r="J16120"/>
      <c r="U16120" s="43"/>
      <c r="AE16120"/>
    </row>
    <row r="16121" spans="1:31">
      <c r="A16121">
        <v>39100</v>
      </c>
      <c r="B16121" t="s">
        <v>14197</v>
      </c>
      <c r="C16121" t="s">
        <v>33477</v>
      </c>
      <c r="D16121" t="s">
        <v>33476</v>
      </c>
      <c r="E16121"/>
      <c r="F16121"/>
      <c r="G16121"/>
      <c r="H16121"/>
      <c r="I16121"/>
      <c r="J16121"/>
      <c r="U16121" s="43"/>
      <c r="AE16121"/>
    </row>
    <row r="16122" spans="1:31">
      <c r="A16122">
        <v>39700</v>
      </c>
      <c r="B16122" t="s">
        <v>14198</v>
      </c>
      <c r="C16122" t="s">
        <v>33477</v>
      </c>
      <c r="D16122" t="s">
        <v>33482</v>
      </c>
      <c r="E16122"/>
      <c r="F16122"/>
      <c r="G16122"/>
      <c r="H16122"/>
      <c r="I16122"/>
      <c r="J16122"/>
      <c r="U16122" s="43"/>
      <c r="AE16122"/>
    </row>
    <row r="16123" spans="1:31">
      <c r="A16123">
        <v>39200</v>
      </c>
      <c r="B16123" t="s">
        <v>14199</v>
      </c>
      <c r="C16123" t="s">
        <v>33478</v>
      </c>
      <c r="D16123" t="s">
        <v>33476</v>
      </c>
      <c r="E16123"/>
      <c r="F16123"/>
      <c r="G16123"/>
      <c r="H16123"/>
      <c r="I16123"/>
      <c r="J16123"/>
      <c r="U16123" s="43"/>
      <c r="AE16123"/>
    </row>
    <row r="16124" spans="1:31">
      <c r="A16124">
        <v>39120</v>
      </c>
      <c r="B16124" t="s">
        <v>14200</v>
      </c>
      <c r="C16124" t="s">
        <v>33477</v>
      </c>
      <c r="D16124" t="s">
        <v>33476</v>
      </c>
      <c r="E16124"/>
      <c r="F16124"/>
      <c r="G16124"/>
      <c r="H16124"/>
      <c r="I16124"/>
      <c r="J16124"/>
      <c r="U16124" s="43"/>
      <c r="AE16124"/>
    </row>
    <row r="16125" spans="1:31">
      <c r="A16125">
        <v>39160</v>
      </c>
      <c r="B16125" t="s">
        <v>14201</v>
      </c>
      <c r="C16125" t="s">
        <v>33477</v>
      </c>
      <c r="D16125" t="s">
        <v>33476</v>
      </c>
      <c r="E16125"/>
      <c r="F16125"/>
      <c r="G16125"/>
      <c r="H16125"/>
      <c r="I16125"/>
      <c r="J16125"/>
      <c r="U16125" s="43"/>
      <c r="AE16125"/>
    </row>
    <row r="16126" spans="1:31">
      <c r="A16126">
        <v>39380</v>
      </c>
      <c r="B16126" t="s">
        <v>14202</v>
      </c>
      <c r="C16126" t="s">
        <v>33477</v>
      </c>
      <c r="D16126" t="s">
        <v>33476</v>
      </c>
      <c r="E16126"/>
      <c r="F16126"/>
      <c r="G16126"/>
      <c r="H16126"/>
      <c r="I16126"/>
      <c r="J16126"/>
      <c r="U16126" s="43"/>
      <c r="AE16126"/>
    </row>
    <row r="16127" spans="1:31">
      <c r="A16127">
        <v>39130</v>
      </c>
      <c r="B16127" t="s">
        <v>14203</v>
      </c>
      <c r="C16127" t="s">
        <v>33478</v>
      </c>
      <c r="D16127" t="s">
        <v>33476</v>
      </c>
      <c r="E16127"/>
      <c r="F16127"/>
      <c r="G16127"/>
      <c r="H16127"/>
      <c r="I16127"/>
      <c r="J16127"/>
      <c r="U16127" s="43"/>
      <c r="AE16127"/>
    </row>
    <row r="16128" spans="1:31">
      <c r="A16128">
        <v>39700</v>
      </c>
      <c r="B16128" t="s">
        <v>14204</v>
      </c>
      <c r="C16128" t="s">
        <v>33477</v>
      </c>
      <c r="D16128" t="s">
        <v>33482</v>
      </c>
      <c r="E16128"/>
      <c r="F16128"/>
      <c r="G16128"/>
      <c r="H16128"/>
      <c r="I16128"/>
      <c r="J16128"/>
      <c r="U16128" s="43"/>
      <c r="AE16128"/>
    </row>
    <row r="16129" spans="1:31">
      <c r="A16129">
        <v>39800</v>
      </c>
      <c r="B16129" t="s">
        <v>14205</v>
      </c>
      <c r="C16129" t="s">
        <v>33477</v>
      </c>
      <c r="D16129" t="s">
        <v>33476</v>
      </c>
      <c r="E16129"/>
      <c r="F16129"/>
      <c r="G16129"/>
      <c r="H16129"/>
      <c r="I16129"/>
      <c r="J16129"/>
      <c r="U16129" s="43"/>
      <c r="AE16129"/>
    </row>
    <row r="16130" spans="1:31">
      <c r="A16130">
        <v>39210</v>
      </c>
      <c r="B16130" t="s">
        <v>14206</v>
      </c>
      <c r="C16130" t="s">
        <v>33477</v>
      </c>
      <c r="D16130" t="s">
        <v>33476</v>
      </c>
      <c r="E16130"/>
      <c r="F16130"/>
      <c r="G16130"/>
      <c r="H16130"/>
      <c r="I16130"/>
      <c r="J16130"/>
      <c r="U16130" s="43"/>
      <c r="AE16130"/>
    </row>
    <row r="16131" spans="1:31">
      <c r="A16131">
        <v>39570</v>
      </c>
      <c r="B16131" t="s">
        <v>14206</v>
      </c>
      <c r="C16131" t="s">
        <v>33477</v>
      </c>
      <c r="D16131" t="s">
        <v>33476</v>
      </c>
      <c r="E16131"/>
      <c r="F16131"/>
      <c r="G16131"/>
      <c r="H16131"/>
      <c r="I16131"/>
      <c r="J16131"/>
      <c r="U16131" s="43"/>
      <c r="AE16131"/>
    </row>
    <row r="16132" spans="1:31">
      <c r="A16132">
        <v>39100</v>
      </c>
      <c r="B16132" t="s">
        <v>14207</v>
      </c>
      <c r="C16132" t="s">
        <v>33477</v>
      </c>
      <c r="D16132" t="s">
        <v>33476</v>
      </c>
      <c r="E16132"/>
      <c r="F16132"/>
      <c r="G16132"/>
      <c r="H16132"/>
      <c r="I16132"/>
      <c r="J16132"/>
      <c r="U16132" s="43"/>
      <c r="AE16132"/>
    </row>
    <row r="16133" spans="1:31">
      <c r="A16133">
        <v>39190</v>
      </c>
      <c r="B16133" t="s">
        <v>14208</v>
      </c>
      <c r="C16133" t="s">
        <v>33477</v>
      </c>
      <c r="D16133" t="s">
        <v>33476</v>
      </c>
      <c r="E16133"/>
      <c r="F16133"/>
      <c r="G16133"/>
      <c r="H16133"/>
      <c r="I16133"/>
      <c r="J16133"/>
      <c r="U16133" s="43"/>
      <c r="AE16133"/>
    </row>
    <row r="16134" spans="1:31">
      <c r="A16134">
        <v>39190</v>
      </c>
      <c r="B16134" t="s">
        <v>14208</v>
      </c>
      <c r="C16134" t="s">
        <v>33477</v>
      </c>
      <c r="D16134" t="s">
        <v>33476</v>
      </c>
      <c r="E16134"/>
      <c r="F16134"/>
      <c r="G16134"/>
      <c r="H16134"/>
      <c r="I16134"/>
      <c r="J16134"/>
      <c r="U16134" s="43"/>
      <c r="AE16134"/>
    </row>
    <row r="16135" spans="1:31">
      <c r="A16135">
        <v>39270</v>
      </c>
      <c r="B16135" t="s">
        <v>14209</v>
      </c>
      <c r="C16135" t="s">
        <v>33478</v>
      </c>
      <c r="D16135" t="s">
        <v>33476</v>
      </c>
      <c r="E16135"/>
      <c r="F16135"/>
      <c r="G16135"/>
      <c r="H16135"/>
      <c r="I16135"/>
      <c r="J16135"/>
      <c r="U16135" s="43"/>
      <c r="AE16135"/>
    </row>
    <row r="16136" spans="1:31">
      <c r="A16136">
        <v>39310</v>
      </c>
      <c r="B16136" t="s">
        <v>14210</v>
      </c>
      <c r="C16136" t="s">
        <v>33478</v>
      </c>
      <c r="D16136" t="e">
        <v>#N/A</v>
      </c>
      <c r="E16136"/>
      <c r="F16136"/>
      <c r="G16136"/>
      <c r="H16136"/>
      <c r="I16136"/>
      <c r="J16136"/>
      <c r="U16136" s="43"/>
      <c r="AE16136"/>
    </row>
    <row r="16137" spans="1:31">
      <c r="A16137">
        <v>39400</v>
      </c>
      <c r="B16137" t="s">
        <v>14211</v>
      </c>
      <c r="C16137" t="s">
        <v>33478</v>
      </c>
      <c r="D16137" t="s">
        <v>33476</v>
      </c>
      <c r="E16137"/>
      <c r="F16137"/>
      <c r="G16137"/>
      <c r="H16137"/>
      <c r="I16137"/>
      <c r="J16137"/>
      <c r="U16137" s="43"/>
      <c r="AE16137"/>
    </row>
    <row r="16138" spans="1:31">
      <c r="A16138">
        <v>39380</v>
      </c>
      <c r="B16138" t="s">
        <v>8387</v>
      </c>
      <c r="C16138" t="s">
        <v>33477</v>
      </c>
      <c r="D16138" t="s">
        <v>33476</v>
      </c>
      <c r="E16138"/>
      <c r="F16138"/>
      <c r="G16138"/>
      <c r="H16138"/>
      <c r="I16138"/>
      <c r="J16138"/>
      <c r="U16138" s="43"/>
      <c r="AE16138"/>
    </row>
    <row r="16139" spans="1:31">
      <c r="A16139">
        <v>39800</v>
      </c>
      <c r="B16139" t="s">
        <v>14212</v>
      </c>
      <c r="C16139" t="s">
        <v>33477</v>
      </c>
      <c r="D16139" t="s">
        <v>33476</v>
      </c>
      <c r="E16139"/>
      <c r="F16139"/>
      <c r="G16139"/>
      <c r="H16139"/>
      <c r="I16139"/>
      <c r="J16139"/>
      <c r="U16139" s="43"/>
      <c r="AE16139"/>
    </row>
    <row r="16140" spans="1:31">
      <c r="A16140">
        <v>39800</v>
      </c>
      <c r="B16140" t="s">
        <v>14212</v>
      </c>
      <c r="C16140" t="s">
        <v>33477</v>
      </c>
      <c r="D16140" t="s">
        <v>33476</v>
      </c>
      <c r="E16140"/>
      <c r="F16140"/>
      <c r="G16140"/>
      <c r="H16140"/>
      <c r="I16140"/>
      <c r="J16140"/>
      <c r="U16140" s="43"/>
      <c r="AE16140"/>
    </row>
    <row r="16141" spans="1:31">
      <c r="A16141">
        <v>39800</v>
      </c>
      <c r="B16141" t="s">
        <v>14212</v>
      </c>
      <c r="C16141" t="s">
        <v>33477</v>
      </c>
      <c r="D16141" t="s">
        <v>33476</v>
      </c>
      <c r="E16141"/>
      <c r="F16141"/>
      <c r="G16141"/>
      <c r="H16141"/>
      <c r="I16141"/>
      <c r="J16141"/>
      <c r="U16141" s="43"/>
      <c r="AE16141"/>
    </row>
    <row r="16142" spans="1:31">
      <c r="A16142">
        <v>39800</v>
      </c>
      <c r="B16142" t="s">
        <v>14213</v>
      </c>
      <c r="C16142" t="s">
        <v>33477</v>
      </c>
      <c r="D16142" t="s">
        <v>33476</v>
      </c>
      <c r="E16142"/>
      <c r="F16142"/>
      <c r="G16142"/>
      <c r="H16142"/>
      <c r="I16142"/>
      <c r="J16142"/>
      <c r="U16142" s="43"/>
      <c r="AE16142"/>
    </row>
    <row r="16143" spans="1:31">
      <c r="A16143">
        <v>39290</v>
      </c>
      <c r="B16143" t="s">
        <v>14214</v>
      </c>
      <c r="C16143" t="s">
        <v>33477</v>
      </c>
      <c r="D16143" t="s">
        <v>33476</v>
      </c>
      <c r="E16143"/>
      <c r="F16143"/>
      <c r="G16143"/>
      <c r="H16143"/>
      <c r="I16143"/>
      <c r="J16143"/>
      <c r="U16143" s="43"/>
      <c r="AE16143"/>
    </row>
    <row r="16144" spans="1:31">
      <c r="A16144">
        <v>39150</v>
      </c>
      <c r="B16144" t="s">
        <v>14215</v>
      </c>
      <c r="C16144" t="s">
        <v>33478</v>
      </c>
      <c r="D16144" t="s">
        <v>33476</v>
      </c>
      <c r="E16144"/>
      <c r="F16144"/>
      <c r="G16144"/>
      <c r="H16144"/>
      <c r="I16144"/>
      <c r="J16144"/>
      <c r="U16144" s="43"/>
      <c r="AE16144"/>
    </row>
    <row r="16145" spans="1:31">
      <c r="A16145">
        <v>39250</v>
      </c>
      <c r="B16145" t="s">
        <v>14216</v>
      </c>
      <c r="C16145" t="s">
        <v>33478</v>
      </c>
      <c r="D16145" t="s">
        <v>33476</v>
      </c>
      <c r="E16145"/>
      <c r="F16145"/>
      <c r="G16145"/>
      <c r="H16145"/>
      <c r="I16145"/>
      <c r="J16145"/>
      <c r="U16145" s="43"/>
      <c r="AE16145"/>
    </row>
    <row r="16146" spans="1:31">
      <c r="A16146">
        <v>39800</v>
      </c>
      <c r="B16146" t="s">
        <v>14217</v>
      </c>
      <c r="C16146" t="s">
        <v>33477</v>
      </c>
      <c r="D16146" t="s">
        <v>33476</v>
      </c>
      <c r="E16146"/>
      <c r="F16146"/>
      <c r="G16146"/>
      <c r="H16146"/>
      <c r="I16146"/>
      <c r="J16146"/>
      <c r="U16146" s="43"/>
      <c r="AE16146"/>
    </row>
    <row r="16147" spans="1:31">
      <c r="A16147">
        <v>39250</v>
      </c>
      <c r="B16147" t="s">
        <v>14218</v>
      </c>
      <c r="C16147" t="s">
        <v>33478</v>
      </c>
      <c r="D16147" t="s">
        <v>33476</v>
      </c>
      <c r="E16147"/>
      <c r="F16147"/>
      <c r="G16147"/>
      <c r="H16147"/>
      <c r="I16147"/>
      <c r="J16147"/>
      <c r="U16147" s="43"/>
      <c r="AE16147"/>
    </row>
    <row r="16148" spans="1:31">
      <c r="A16148">
        <v>39140</v>
      </c>
      <c r="B16148" t="s">
        <v>14219</v>
      </c>
      <c r="C16148" t="s">
        <v>33477</v>
      </c>
      <c r="D16148" t="s">
        <v>33476</v>
      </c>
      <c r="E16148"/>
      <c r="F16148"/>
      <c r="G16148"/>
      <c r="H16148"/>
      <c r="I16148"/>
      <c r="J16148"/>
      <c r="U16148" s="43"/>
      <c r="AE16148"/>
    </row>
    <row r="16149" spans="1:31">
      <c r="A16149">
        <v>39210</v>
      </c>
      <c r="B16149" t="s">
        <v>14220</v>
      </c>
      <c r="C16149" t="s">
        <v>33477</v>
      </c>
      <c r="D16149" t="s">
        <v>33476</v>
      </c>
      <c r="E16149"/>
      <c r="F16149"/>
      <c r="G16149"/>
      <c r="H16149"/>
      <c r="I16149"/>
      <c r="J16149"/>
      <c r="U16149" s="43"/>
      <c r="AE16149"/>
    </row>
    <row r="16150" spans="1:31">
      <c r="A16150">
        <v>39130</v>
      </c>
      <c r="B16150" t="s">
        <v>14221</v>
      </c>
      <c r="C16150" t="s">
        <v>33478</v>
      </c>
      <c r="D16150" t="s">
        <v>33476</v>
      </c>
      <c r="E16150"/>
      <c r="F16150"/>
      <c r="G16150"/>
      <c r="H16150"/>
      <c r="I16150"/>
      <c r="J16150"/>
      <c r="U16150" s="43"/>
      <c r="AE16150"/>
    </row>
    <row r="16151" spans="1:31">
      <c r="A16151">
        <v>39220</v>
      </c>
      <c r="B16151" t="s">
        <v>14222</v>
      </c>
      <c r="C16151" t="s">
        <v>33478</v>
      </c>
      <c r="D16151" t="s">
        <v>33476</v>
      </c>
      <c r="E16151"/>
      <c r="F16151"/>
      <c r="G16151"/>
      <c r="H16151"/>
      <c r="I16151"/>
      <c r="J16151"/>
      <c r="U16151" s="43"/>
      <c r="AE16151"/>
    </row>
    <row r="16152" spans="1:31">
      <c r="A16152">
        <v>39230</v>
      </c>
      <c r="B16152" t="s">
        <v>14223</v>
      </c>
      <c r="C16152" t="s">
        <v>33477</v>
      </c>
      <c r="D16152" t="s">
        <v>33476</v>
      </c>
      <c r="E16152"/>
      <c r="F16152"/>
      <c r="G16152"/>
      <c r="H16152"/>
      <c r="I16152"/>
      <c r="J16152"/>
      <c r="U16152" s="43"/>
      <c r="AE16152"/>
    </row>
    <row r="16153" spans="1:31">
      <c r="A16153">
        <v>39130</v>
      </c>
      <c r="B16153" t="s">
        <v>14224</v>
      </c>
      <c r="C16153" t="s">
        <v>33478</v>
      </c>
      <c r="D16153" t="s">
        <v>33476</v>
      </c>
      <c r="E16153"/>
      <c r="F16153"/>
      <c r="G16153"/>
      <c r="H16153"/>
      <c r="I16153"/>
      <c r="J16153"/>
      <c r="U16153" s="43"/>
      <c r="AE16153"/>
    </row>
    <row r="16154" spans="1:31">
      <c r="A16154">
        <v>39240</v>
      </c>
      <c r="B16154" t="s">
        <v>4612</v>
      </c>
      <c r="C16154" t="s">
        <v>33478</v>
      </c>
      <c r="D16154" t="s">
        <v>33476</v>
      </c>
      <c r="E16154"/>
      <c r="F16154"/>
      <c r="G16154"/>
      <c r="H16154"/>
      <c r="I16154"/>
      <c r="J16154"/>
      <c r="U16154" s="43"/>
      <c r="AE16154"/>
    </row>
    <row r="16155" spans="1:31">
      <c r="A16155">
        <v>39130</v>
      </c>
      <c r="B16155" t="s">
        <v>14225</v>
      </c>
      <c r="C16155" t="s">
        <v>33478</v>
      </c>
      <c r="D16155" t="s">
        <v>33476</v>
      </c>
      <c r="E16155"/>
      <c r="F16155"/>
      <c r="G16155"/>
      <c r="H16155"/>
      <c r="I16155"/>
      <c r="J16155"/>
      <c r="U16155" s="43"/>
      <c r="AE16155"/>
    </row>
    <row r="16156" spans="1:31">
      <c r="A16156">
        <v>39800</v>
      </c>
      <c r="B16156" t="s">
        <v>14226</v>
      </c>
      <c r="C16156" t="s">
        <v>33477</v>
      </c>
      <c r="D16156" t="s">
        <v>33476</v>
      </c>
      <c r="E16156"/>
      <c r="F16156"/>
      <c r="G16156"/>
      <c r="H16156"/>
      <c r="I16156"/>
      <c r="J16156"/>
      <c r="U16156" s="43"/>
      <c r="AE16156"/>
    </row>
    <row r="16157" spans="1:31">
      <c r="A16157">
        <v>39570</v>
      </c>
      <c r="B16157" t="s">
        <v>14227</v>
      </c>
      <c r="C16157" t="s">
        <v>33477</v>
      </c>
      <c r="D16157" t="s">
        <v>33476</v>
      </c>
      <c r="E16157"/>
      <c r="F16157"/>
      <c r="G16157"/>
      <c r="H16157"/>
      <c r="I16157"/>
      <c r="J16157"/>
      <c r="U16157" s="43"/>
      <c r="AE16157"/>
    </row>
    <row r="16158" spans="1:31">
      <c r="A16158">
        <v>39370</v>
      </c>
      <c r="B16158" t="s">
        <v>14228</v>
      </c>
      <c r="C16158" t="s">
        <v>33478</v>
      </c>
      <c r="D16158" t="s">
        <v>33476</v>
      </c>
      <c r="E16158"/>
      <c r="F16158"/>
      <c r="G16158"/>
      <c r="H16158"/>
      <c r="I16158"/>
      <c r="J16158"/>
      <c r="U16158" s="43"/>
      <c r="AE16158"/>
    </row>
    <row r="16159" spans="1:31">
      <c r="A16159">
        <v>39300</v>
      </c>
      <c r="B16159" t="s">
        <v>14229</v>
      </c>
      <c r="C16159" t="s">
        <v>33478</v>
      </c>
      <c r="D16159" t="s">
        <v>33476</v>
      </c>
      <c r="E16159"/>
      <c r="F16159"/>
      <c r="G16159"/>
      <c r="H16159"/>
      <c r="I16159"/>
      <c r="J16159"/>
      <c r="U16159" s="43"/>
      <c r="AE16159"/>
    </row>
    <row r="16160" spans="1:31">
      <c r="A16160">
        <v>39110</v>
      </c>
      <c r="B16160" t="s">
        <v>14230</v>
      </c>
      <c r="C16160" t="s">
        <v>33477</v>
      </c>
      <c r="D16160" t="s">
        <v>33476</v>
      </c>
      <c r="E16160"/>
      <c r="F16160"/>
      <c r="G16160"/>
      <c r="H16160"/>
      <c r="I16160"/>
      <c r="J16160"/>
      <c r="U16160" s="43"/>
      <c r="AE16160"/>
    </row>
    <row r="16161" spans="1:31">
      <c r="A16161">
        <v>39800</v>
      </c>
      <c r="B16161" t="s">
        <v>14231</v>
      </c>
      <c r="C16161" t="s">
        <v>33477</v>
      </c>
      <c r="D16161" t="s">
        <v>33476</v>
      </c>
      <c r="E16161"/>
      <c r="F16161"/>
      <c r="G16161"/>
      <c r="H16161"/>
      <c r="I16161"/>
      <c r="J16161"/>
      <c r="U16161" s="43"/>
      <c r="AE16161"/>
    </row>
    <row r="16162" spans="1:31">
      <c r="A16162">
        <v>39290</v>
      </c>
      <c r="B16162" t="s">
        <v>14232</v>
      </c>
      <c r="C16162" t="s">
        <v>33477</v>
      </c>
      <c r="D16162" t="s">
        <v>33476</v>
      </c>
      <c r="E16162"/>
      <c r="F16162"/>
      <c r="G16162"/>
      <c r="H16162"/>
      <c r="I16162"/>
      <c r="J16162"/>
      <c r="U16162" s="43"/>
      <c r="AE16162"/>
    </row>
    <row r="16163" spans="1:31">
      <c r="A16163">
        <v>39700</v>
      </c>
      <c r="B16163" t="s">
        <v>8421</v>
      </c>
      <c r="C16163" t="s">
        <v>33477</v>
      </c>
      <c r="D16163" t="s">
        <v>33482</v>
      </c>
      <c r="E16163"/>
      <c r="F16163"/>
      <c r="G16163"/>
      <c r="H16163"/>
      <c r="I16163"/>
      <c r="J16163"/>
      <c r="U16163" s="43"/>
      <c r="AE16163"/>
    </row>
    <row r="16164" spans="1:31">
      <c r="A16164">
        <v>39120</v>
      </c>
      <c r="B16164" t="s">
        <v>14233</v>
      </c>
      <c r="C16164" t="s">
        <v>33477</v>
      </c>
      <c r="D16164" t="s">
        <v>33476</v>
      </c>
      <c r="E16164"/>
      <c r="F16164"/>
      <c r="G16164"/>
      <c r="H16164"/>
      <c r="I16164"/>
      <c r="J16164"/>
      <c r="U16164" s="43"/>
      <c r="AE16164"/>
    </row>
    <row r="16165" spans="1:31">
      <c r="A16165">
        <v>39100</v>
      </c>
      <c r="B16165" t="s">
        <v>14234</v>
      </c>
      <c r="C16165" t="s">
        <v>33477</v>
      </c>
      <c r="D16165" t="s">
        <v>33476</v>
      </c>
      <c r="E16165"/>
      <c r="F16165"/>
      <c r="G16165"/>
      <c r="H16165"/>
      <c r="I16165"/>
      <c r="J16165"/>
      <c r="U16165" s="43"/>
      <c r="AE16165"/>
    </row>
    <row r="16166" spans="1:31">
      <c r="A16166">
        <v>39570</v>
      </c>
      <c r="B16166" t="s">
        <v>14235</v>
      </c>
      <c r="C16166" t="s">
        <v>33477</v>
      </c>
      <c r="D16166" t="s">
        <v>33476</v>
      </c>
      <c r="E16166"/>
      <c r="F16166"/>
      <c r="G16166"/>
      <c r="H16166"/>
      <c r="I16166"/>
      <c r="J16166"/>
      <c r="U16166" s="43"/>
      <c r="AE16166"/>
    </row>
    <row r="16167" spans="1:31">
      <c r="A16167">
        <v>39320</v>
      </c>
      <c r="B16167" t="s">
        <v>14236</v>
      </c>
      <c r="C16167" t="s">
        <v>33478</v>
      </c>
      <c r="D16167" t="s">
        <v>33476</v>
      </c>
      <c r="E16167"/>
      <c r="F16167"/>
      <c r="G16167"/>
      <c r="H16167"/>
      <c r="I16167"/>
      <c r="J16167"/>
      <c r="U16167" s="43"/>
      <c r="AE16167"/>
    </row>
    <row r="16168" spans="1:31">
      <c r="A16168">
        <v>39800</v>
      </c>
      <c r="B16168" t="s">
        <v>14237</v>
      </c>
      <c r="C16168" t="s">
        <v>33477</v>
      </c>
      <c r="D16168" t="s">
        <v>33476</v>
      </c>
      <c r="E16168"/>
      <c r="F16168"/>
      <c r="G16168"/>
      <c r="H16168"/>
      <c r="I16168"/>
      <c r="J16168"/>
      <c r="U16168" s="43"/>
      <c r="AE16168"/>
    </row>
    <row r="16169" spans="1:31">
      <c r="A16169">
        <v>39250</v>
      </c>
      <c r="B16169" t="s">
        <v>14238</v>
      </c>
      <c r="C16169" t="s">
        <v>33478</v>
      </c>
      <c r="D16169" t="s">
        <v>33476</v>
      </c>
      <c r="E16169"/>
      <c r="F16169"/>
      <c r="G16169"/>
      <c r="H16169"/>
      <c r="I16169"/>
      <c r="J16169"/>
      <c r="U16169" s="43"/>
      <c r="AE16169"/>
    </row>
    <row r="16170" spans="1:31">
      <c r="A16170">
        <v>39110</v>
      </c>
      <c r="B16170" t="s">
        <v>14239</v>
      </c>
      <c r="C16170" t="s">
        <v>33477</v>
      </c>
      <c r="D16170" t="s">
        <v>33476</v>
      </c>
      <c r="E16170"/>
      <c r="F16170"/>
      <c r="G16170"/>
      <c r="H16170"/>
      <c r="I16170"/>
      <c r="J16170"/>
      <c r="U16170" s="43"/>
      <c r="AE16170"/>
    </row>
    <row r="16171" spans="1:31">
      <c r="A16171">
        <v>39250</v>
      </c>
      <c r="B16171" t="s">
        <v>14240</v>
      </c>
      <c r="C16171" t="s">
        <v>33478</v>
      </c>
      <c r="D16171" t="s">
        <v>33476</v>
      </c>
      <c r="E16171"/>
      <c r="F16171"/>
      <c r="G16171"/>
      <c r="H16171"/>
      <c r="I16171"/>
      <c r="J16171"/>
      <c r="U16171" s="43"/>
      <c r="AE16171"/>
    </row>
    <row r="16172" spans="1:31">
      <c r="A16172">
        <v>39240</v>
      </c>
      <c r="B16172" t="s">
        <v>14241</v>
      </c>
      <c r="C16172" t="s">
        <v>33478</v>
      </c>
      <c r="D16172" t="s">
        <v>33476</v>
      </c>
      <c r="E16172"/>
      <c r="F16172"/>
      <c r="G16172"/>
      <c r="H16172"/>
      <c r="I16172"/>
      <c r="J16172"/>
      <c r="U16172" s="43"/>
      <c r="AE16172"/>
    </row>
    <row r="16173" spans="1:31">
      <c r="A16173">
        <v>39240</v>
      </c>
      <c r="B16173" t="s">
        <v>14241</v>
      </c>
      <c r="C16173" t="s">
        <v>33478</v>
      </c>
      <c r="D16173" t="s">
        <v>33476</v>
      </c>
      <c r="E16173"/>
      <c r="F16173"/>
      <c r="G16173"/>
      <c r="H16173"/>
      <c r="I16173"/>
      <c r="J16173"/>
      <c r="U16173" s="43"/>
      <c r="AE16173"/>
    </row>
    <row r="16174" spans="1:31">
      <c r="A16174">
        <v>39570</v>
      </c>
      <c r="B16174" t="s">
        <v>14242</v>
      </c>
      <c r="C16174" t="s">
        <v>33477</v>
      </c>
      <c r="D16174" t="s">
        <v>33476</v>
      </c>
      <c r="E16174"/>
      <c r="F16174"/>
      <c r="G16174"/>
      <c r="H16174"/>
      <c r="I16174"/>
      <c r="J16174"/>
      <c r="U16174" s="43"/>
      <c r="AE16174"/>
    </row>
    <row r="16175" spans="1:31">
      <c r="A16175">
        <v>39120</v>
      </c>
      <c r="B16175" t="s">
        <v>14243</v>
      </c>
      <c r="C16175" t="s">
        <v>33477</v>
      </c>
      <c r="D16175" t="s">
        <v>33476</v>
      </c>
      <c r="E16175"/>
      <c r="F16175"/>
      <c r="G16175"/>
      <c r="H16175"/>
      <c r="I16175"/>
      <c r="J16175"/>
      <c r="U16175" s="43"/>
      <c r="AE16175"/>
    </row>
    <row r="16176" spans="1:31">
      <c r="A16176">
        <v>39150</v>
      </c>
      <c r="B16176" t="s">
        <v>14244</v>
      </c>
      <c r="C16176" t="s">
        <v>33478</v>
      </c>
      <c r="D16176" t="s">
        <v>33476</v>
      </c>
      <c r="E16176"/>
      <c r="F16176"/>
      <c r="G16176"/>
      <c r="H16176"/>
      <c r="I16176"/>
      <c r="J16176"/>
      <c r="U16176" s="43"/>
      <c r="AE16176"/>
    </row>
    <row r="16177" spans="1:31">
      <c r="A16177">
        <v>39270</v>
      </c>
      <c r="B16177" t="s">
        <v>14245</v>
      </c>
      <c r="C16177" t="s">
        <v>33478</v>
      </c>
      <c r="D16177" t="s">
        <v>33476</v>
      </c>
      <c r="E16177"/>
      <c r="F16177"/>
      <c r="G16177"/>
      <c r="H16177"/>
      <c r="I16177"/>
      <c r="J16177"/>
      <c r="U16177" s="43"/>
      <c r="AE16177"/>
    </row>
    <row r="16178" spans="1:31">
      <c r="A16178">
        <v>39380</v>
      </c>
      <c r="B16178" t="s">
        <v>14246</v>
      </c>
      <c r="C16178" t="s">
        <v>33477</v>
      </c>
      <c r="D16178" t="s">
        <v>33476</v>
      </c>
      <c r="E16178"/>
      <c r="F16178"/>
      <c r="G16178"/>
      <c r="H16178"/>
      <c r="I16178"/>
      <c r="J16178"/>
      <c r="U16178" s="43"/>
      <c r="AE16178"/>
    </row>
    <row r="16179" spans="1:31">
      <c r="A16179">
        <v>39800</v>
      </c>
      <c r="B16179" t="s">
        <v>14247</v>
      </c>
      <c r="C16179" t="s">
        <v>33477</v>
      </c>
      <c r="D16179" t="s">
        <v>33476</v>
      </c>
      <c r="E16179"/>
      <c r="F16179"/>
      <c r="G16179"/>
      <c r="H16179"/>
      <c r="I16179"/>
      <c r="J16179"/>
      <c r="U16179" s="43"/>
      <c r="AE16179"/>
    </row>
    <row r="16180" spans="1:31">
      <c r="A16180">
        <v>39600</v>
      </c>
      <c r="B16180" t="s">
        <v>14248</v>
      </c>
      <c r="C16180" t="s">
        <v>33477</v>
      </c>
      <c r="D16180" t="s">
        <v>33476</v>
      </c>
      <c r="E16180"/>
      <c r="F16180"/>
      <c r="G16180"/>
      <c r="H16180"/>
      <c r="I16180"/>
      <c r="J16180"/>
      <c r="U16180" s="43"/>
      <c r="AE16180"/>
    </row>
    <row r="16181" spans="1:31">
      <c r="A16181">
        <v>39290</v>
      </c>
      <c r="B16181" t="s">
        <v>8444</v>
      </c>
      <c r="C16181" t="s">
        <v>33477</v>
      </c>
      <c r="D16181" t="s">
        <v>33476</v>
      </c>
      <c r="E16181"/>
      <c r="F16181"/>
      <c r="G16181"/>
      <c r="H16181"/>
      <c r="I16181"/>
      <c r="J16181"/>
      <c r="U16181" s="43"/>
      <c r="AE16181"/>
    </row>
    <row r="16182" spans="1:31">
      <c r="A16182">
        <v>39300</v>
      </c>
      <c r="B16182" t="s">
        <v>14249</v>
      </c>
      <c r="C16182" t="s">
        <v>33478</v>
      </c>
      <c r="D16182" t="s">
        <v>33476</v>
      </c>
      <c r="E16182"/>
      <c r="F16182"/>
      <c r="G16182"/>
      <c r="H16182"/>
      <c r="I16182"/>
      <c r="J16182"/>
      <c r="U16182" s="43"/>
      <c r="AE16182"/>
    </row>
    <row r="16183" spans="1:31">
      <c r="A16183">
        <v>39500</v>
      </c>
      <c r="B16183" t="s">
        <v>14250</v>
      </c>
      <c r="C16183" t="s">
        <v>33477</v>
      </c>
      <c r="D16183" t="s">
        <v>33476</v>
      </c>
      <c r="E16183"/>
      <c r="F16183"/>
      <c r="G16183"/>
      <c r="H16183"/>
      <c r="I16183"/>
      <c r="J16183"/>
      <c r="U16183" s="43"/>
      <c r="AE16183"/>
    </row>
    <row r="16184" spans="1:31">
      <c r="A16184">
        <v>39230</v>
      </c>
      <c r="B16184" t="s">
        <v>14251</v>
      </c>
      <c r="C16184" t="s">
        <v>33477</v>
      </c>
      <c r="D16184" t="s">
        <v>33476</v>
      </c>
      <c r="E16184"/>
      <c r="F16184"/>
      <c r="G16184"/>
      <c r="H16184"/>
      <c r="I16184"/>
      <c r="J16184"/>
      <c r="U16184" s="43"/>
      <c r="AE16184"/>
    </row>
    <row r="16185" spans="1:31">
      <c r="A16185">
        <v>39100</v>
      </c>
      <c r="B16185" t="s">
        <v>14252</v>
      </c>
      <c r="C16185" t="s">
        <v>33477</v>
      </c>
      <c r="D16185" t="s">
        <v>33476</v>
      </c>
      <c r="E16185"/>
      <c r="F16185"/>
      <c r="G16185"/>
      <c r="H16185"/>
      <c r="I16185"/>
      <c r="J16185"/>
      <c r="U16185" s="43"/>
      <c r="AE16185"/>
    </row>
    <row r="16186" spans="1:31">
      <c r="A16186">
        <v>1590</v>
      </c>
      <c r="B16186" t="s">
        <v>14253</v>
      </c>
      <c r="C16186" t="s">
        <v>33478</v>
      </c>
      <c r="D16186" t="e">
        <v>#N/A</v>
      </c>
      <c r="E16186"/>
      <c r="F16186"/>
      <c r="G16186"/>
      <c r="H16186"/>
      <c r="I16186"/>
      <c r="J16186"/>
      <c r="U16186" s="43"/>
      <c r="AE16186"/>
    </row>
    <row r="16187" spans="1:31">
      <c r="A16187">
        <v>39110</v>
      </c>
      <c r="B16187" t="s">
        <v>14254</v>
      </c>
      <c r="C16187" t="s">
        <v>33477</v>
      </c>
      <c r="D16187" t="s">
        <v>33476</v>
      </c>
      <c r="E16187"/>
      <c r="F16187"/>
      <c r="G16187"/>
      <c r="H16187"/>
      <c r="I16187"/>
      <c r="J16187"/>
      <c r="U16187" s="43"/>
      <c r="AE16187"/>
    </row>
    <row r="16188" spans="1:31">
      <c r="A16188">
        <v>39140</v>
      </c>
      <c r="B16188" t="s">
        <v>14255</v>
      </c>
      <c r="C16188" t="s">
        <v>33477</v>
      </c>
      <c r="D16188" t="s">
        <v>33476</v>
      </c>
      <c r="E16188"/>
      <c r="F16188"/>
      <c r="G16188"/>
      <c r="H16188"/>
      <c r="I16188"/>
      <c r="J16188"/>
      <c r="U16188" s="43"/>
      <c r="AE16188"/>
    </row>
    <row r="16189" spans="1:31">
      <c r="A16189">
        <v>39300</v>
      </c>
      <c r="B16189" t="s">
        <v>14256</v>
      </c>
      <c r="C16189" t="s">
        <v>33478</v>
      </c>
      <c r="D16189" t="s">
        <v>33476</v>
      </c>
      <c r="E16189"/>
      <c r="F16189"/>
      <c r="G16189"/>
      <c r="H16189"/>
      <c r="I16189"/>
      <c r="J16189"/>
      <c r="U16189" s="43"/>
      <c r="AE16189"/>
    </row>
    <row r="16190" spans="1:31">
      <c r="A16190">
        <v>39260</v>
      </c>
      <c r="B16190" t="s">
        <v>14257</v>
      </c>
      <c r="C16190" t="s">
        <v>33478</v>
      </c>
      <c r="D16190" t="s">
        <v>33476</v>
      </c>
      <c r="E16190"/>
      <c r="F16190"/>
      <c r="G16190"/>
      <c r="H16190"/>
      <c r="I16190"/>
      <c r="J16190"/>
      <c r="U16190" s="43"/>
      <c r="AE16190"/>
    </row>
    <row r="16191" spans="1:31">
      <c r="A16191">
        <v>39130</v>
      </c>
      <c r="B16191" t="s">
        <v>14258</v>
      </c>
      <c r="C16191" t="s">
        <v>33478</v>
      </c>
      <c r="D16191" t="s">
        <v>33476</v>
      </c>
      <c r="E16191"/>
      <c r="F16191"/>
      <c r="G16191"/>
      <c r="H16191"/>
      <c r="I16191"/>
      <c r="J16191"/>
      <c r="U16191" s="43"/>
      <c r="AE16191"/>
    </row>
    <row r="16192" spans="1:31">
      <c r="A16192">
        <v>39250</v>
      </c>
      <c r="B16192" t="s">
        <v>14259</v>
      </c>
      <c r="C16192" t="s">
        <v>33478</v>
      </c>
      <c r="D16192" t="s">
        <v>33476</v>
      </c>
      <c r="E16192"/>
      <c r="F16192"/>
      <c r="G16192"/>
      <c r="H16192"/>
      <c r="I16192"/>
      <c r="J16192"/>
      <c r="U16192" s="43"/>
      <c r="AE16192"/>
    </row>
    <row r="16193" spans="1:31">
      <c r="A16193">
        <v>39130</v>
      </c>
      <c r="B16193" t="s">
        <v>14260</v>
      </c>
      <c r="C16193" t="s">
        <v>33478</v>
      </c>
      <c r="D16193" t="s">
        <v>33476</v>
      </c>
      <c r="E16193"/>
      <c r="F16193"/>
      <c r="G16193"/>
      <c r="H16193"/>
      <c r="I16193"/>
      <c r="J16193"/>
      <c r="U16193" s="43"/>
      <c r="AE16193"/>
    </row>
    <row r="16194" spans="1:31">
      <c r="A16194">
        <v>39230</v>
      </c>
      <c r="B16194" t="s">
        <v>14261</v>
      </c>
      <c r="C16194" t="s">
        <v>33477</v>
      </c>
      <c r="D16194" t="s">
        <v>33476</v>
      </c>
      <c r="E16194"/>
      <c r="F16194"/>
      <c r="G16194"/>
      <c r="H16194"/>
      <c r="I16194"/>
      <c r="J16194"/>
      <c r="U16194" s="43"/>
      <c r="AE16194"/>
    </row>
    <row r="16195" spans="1:31">
      <c r="A16195">
        <v>39240</v>
      </c>
      <c r="B16195" t="s">
        <v>14262</v>
      </c>
      <c r="C16195" t="s">
        <v>33478</v>
      </c>
      <c r="D16195" t="s">
        <v>33476</v>
      </c>
      <c r="E16195"/>
      <c r="F16195"/>
      <c r="G16195"/>
      <c r="H16195"/>
      <c r="I16195"/>
      <c r="J16195"/>
      <c r="U16195" s="43"/>
      <c r="AE16195"/>
    </row>
    <row r="16196" spans="1:31">
      <c r="A16196">
        <v>39230</v>
      </c>
      <c r="B16196" t="s">
        <v>14263</v>
      </c>
      <c r="C16196" t="s">
        <v>33477</v>
      </c>
      <c r="D16196" t="s">
        <v>33476</v>
      </c>
      <c r="E16196"/>
      <c r="F16196"/>
      <c r="G16196"/>
      <c r="H16196"/>
      <c r="I16196"/>
      <c r="J16196"/>
      <c r="U16196" s="43"/>
      <c r="AE16196"/>
    </row>
    <row r="16197" spans="1:31">
      <c r="A16197">
        <v>39210</v>
      </c>
      <c r="B16197" t="s">
        <v>14264</v>
      </c>
      <c r="C16197" t="s">
        <v>33477</v>
      </c>
      <c r="D16197" t="s">
        <v>33476</v>
      </c>
      <c r="E16197"/>
      <c r="F16197"/>
      <c r="G16197"/>
      <c r="H16197"/>
      <c r="I16197"/>
      <c r="J16197"/>
      <c r="U16197" s="43"/>
      <c r="AE16197"/>
    </row>
    <row r="16198" spans="1:31">
      <c r="A16198">
        <v>39600</v>
      </c>
      <c r="B16198" t="s">
        <v>14265</v>
      </c>
      <c r="C16198" t="s">
        <v>33477</v>
      </c>
      <c r="D16198" t="s">
        <v>33476</v>
      </c>
      <c r="E16198"/>
      <c r="F16198"/>
      <c r="G16198"/>
      <c r="H16198"/>
      <c r="I16198"/>
      <c r="J16198"/>
      <c r="U16198" s="43"/>
      <c r="AE16198"/>
    </row>
    <row r="16199" spans="1:31">
      <c r="A16199">
        <v>39380</v>
      </c>
      <c r="B16199" t="s">
        <v>14266</v>
      </c>
      <c r="C16199" t="s">
        <v>33477</v>
      </c>
      <c r="D16199" t="s">
        <v>33476</v>
      </c>
      <c r="E16199"/>
      <c r="F16199"/>
      <c r="G16199"/>
      <c r="H16199"/>
      <c r="I16199"/>
      <c r="J16199"/>
      <c r="U16199" s="43"/>
      <c r="AE16199"/>
    </row>
    <row r="16200" spans="1:31">
      <c r="A16200">
        <v>39130</v>
      </c>
      <c r="B16200" t="s">
        <v>14267</v>
      </c>
      <c r="C16200" t="s">
        <v>33478</v>
      </c>
      <c r="D16200" t="s">
        <v>33476</v>
      </c>
      <c r="E16200"/>
      <c r="F16200"/>
      <c r="G16200"/>
      <c r="H16200"/>
      <c r="I16200"/>
      <c r="J16200"/>
      <c r="U16200" s="43"/>
      <c r="AE16200"/>
    </row>
    <row r="16201" spans="1:31">
      <c r="A16201">
        <v>39230</v>
      </c>
      <c r="B16201" t="s">
        <v>14268</v>
      </c>
      <c r="C16201" t="s">
        <v>33477</v>
      </c>
      <c r="D16201" t="s">
        <v>33476</v>
      </c>
      <c r="E16201"/>
      <c r="F16201"/>
      <c r="G16201"/>
      <c r="H16201"/>
      <c r="I16201"/>
      <c r="J16201"/>
      <c r="U16201" s="43"/>
      <c r="AE16201"/>
    </row>
    <row r="16202" spans="1:31">
      <c r="A16202">
        <v>39300</v>
      </c>
      <c r="B16202" t="s">
        <v>14269</v>
      </c>
      <c r="C16202" t="s">
        <v>33478</v>
      </c>
      <c r="D16202" t="s">
        <v>33476</v>
      </c>
      <c r="E16202"/>
      <c r="F16202"/>
      <c r="G16202"/>
      <c r="H16202"/>
      <c r="I16202"/>
      <c r="J16202"/>
      <c r="U16202" s="43"/>
      <c r="AE16202"/>
    </row>
    <row r="16203" spans="1:31">
      <c r="A16203">
        <v>39700</v>
      </c>
      <c r="B16203" t="s">
        <v>14270</v>
      </c>
      <c r="C16203" t="s">
        <v>33477</v>
      </c>
      <c r="D16203" t="s">
        <v>33482</v>
      </c>
      <c r="E16203"/>
      <c r="F16203"/>
      <c r="G16203"/>
      <c r="H16203"/>
      <c r="I16203"/>
      <c r="J16203"/>
      <c r="U16203" s="43"/>
      <c r="AE16203"/>
    </row>
    <row r="16204" spans="1:31">
      <c r="A16204">
        <v>39130</v>
      </c>
      <c r="B16204" t="s">
        <v>1471</v>
      </c>
      <c r="C16204" t="s">
        <v>33478</v>
      </c>
      <c r="D16204" t="s">
        <v>33476</v>
      </c>
      <c r="E16204"/>
      <c r="F16204"/>
      <c r="G16204"/>
      <c r="H16204"/>
      <c r="I16204"/>
      <c r="J16204"/>
      <c r="U16204" s="43"/>
      <c r="AE16204"/>
    </row>
    <row r="16205" spans="1:31">
      <c r="A16205">
        <v>39230</v>
      </c>
      <c r="B16205" t="s">
        <v>14271</v>
      </c>
      <c r="C16205" t="s">
        <v>33477</v>
      </c>
      <c r="D16205" t="s">
        <v>33476</v>
      </c>
      <c r="E16205"/>
      <c r="F16205"/>
      <c r="G16205"/>
      <c r="H16205"/>
      <c r="I16205"/>
      <c r="J16205"/>
      <c r="U16205" s="43"/>
      <c r="AE16205"/>
    </row>
    <row r="16206" spans="1:31">
      <c r="A16206">
        <v>39150</v>
      </c>
      <c r="B16206" t="s">
        <v>14272</v>
      </c>
      <c r="C16206" t="s">
        <v>33478</v>
      </c>
      <c r="D16206" t="s">
        <v>33476</v>
      </c>
      <c r="E16206"/>
      <c r="F16206"/>
      <c r="G16206"/>
      <c r="H16206"/>
      <c r="I16206"/>
      <c r="J16206"/>
      <c r="U16206" s="43"/>
      <c r="AE16206"/>
    </row>
    <row r="16207" spans="1:31">
      <c r="A16207">
        <v>39800</v>
      </c>
      <c r="B16207" t="s">
        <v>14273</v>
      </c>
      <c r="C16207" t="s">
        <v>33477</v>
      </c>
      <c r="D16207" t="s">
        <v>33476</v>
      </c>
      <c r="E16207"/>
      <c r="F16207"/>
      <c r="G16207"/>
      <c r="H16207"/>
      <c r="I16207"/>
      <c r="J16207"/>
      <c r="U16207" s="43"/>
      <c r="AE16207"/>
    </row>
    <row r="16208" spans="1:31">
      <c r="A16208">
        <v>39120</v>
      </c>
      <c r="B16208" t="s">
        <v>14274</v>
      </c>
      <c r="C16208" t="s">
        <v>33477</v>
      </c>
      <c r="D16208" t="s">
        <v>33476</v>
      </c>
      <c r="E16208"/>
      <c r="F16208"/>
      <c r="G16208"/>
      <c r="H16208"/>
      <c r="I16208"/>
      <c r="J16208"/>
      <c r="U16208" s="43"/>
      <c r="AE16208"/>
    </row>
    <row r="16209" spans="1:31">
      <c r="A16209">
        <v>39150</v>
      </c>
      <c r="B16209" t="s">
        <v>14275</v>
      </c>
      <c r="C16209" t="s">
        <v>33478</v>
      </c>
      <c r="D16209" t="s">
        <v>33476</v>
      </c>
      <c r="E16209"/>
      <c r="F16209"/>
      <c r="G16209"/>
      <c r="H16209"/>
      <c r="I16209"/>
      <c r="J16209"/>
      <c r="U16209" s="43"/>
      <c r="AE16209"/>
    </row>
    <row r="16210" spans="1:31">
      <c r="A16210">
        <v>39150</v>
      </c>
      <c r="B16210" t="s">
        <v>14276</v>
      </c>
      <c r="C16210" t="s">
        <v>33478</v>
      </c>
      <c r="D16210" t="s">
        <v>33476</v>
      </c>
      <c r="E16210"/>
      <c r="F16210"/>
      <c r="G16210"/>
      <c r="H16210"/>
      <c r="I16210"/>
      <c r="J16210"/>
      <c r="U16210" s="43"/>
      <c r="AE16210"/>
    </row>
    <row r="16211" spans="1:31">
      <c r="A16211">
        <v>39150</v>
      </c>
      <c r="B16211" t="s">
        <v>14276</v>
      </c>
      <c r="C16211" t="s">
        <v>33478</v>
      </c>
      <c r="D16211" t="s">
        <v>33476</v>
      </c>
      <c r="E16211"/>
      <c r="F16211"/>
      <c r="G16211"/>
      <c r="H16211"/>
      <c r="I16211"/>
      <c r="J16211"/>
      <c r="U16211" s="43"/>
      <c r="AE16211"/>
    </row>
    <row r="16212" spans="1:31">
      <c r="A16212">
        <v>39150</v>
      </c>
      <c r="B16212" t="s">
        <v>14276</v>
      </c>
      <c r="C16212" t="s">
        <v>33478</v>
      </c>
      <c r="D16212" t="s">
        <v>33476</v>
      </c>
      <c r="E16212"/>
      <c r="F16212"/>
      <c r="G16212"/>
      <c r="H16212"/>
      <c r="I16212"/>
      <c r="J16212"/>
      <c r="U16212" s="43"/>
      <c r="AE16212"/>
    </row>
    <row r="16213" spans="1:31">
      <c r="A16213">
        <v>39150</v>
      </c>
      <c r="B16213" t="s">
        <v>14276</v>
      </c>
      <c r="C16213" t="s">
        <v>33478</v>
      </c>
      <c r="D16213" t="s">
        <v>33476</v>
      </c>
      <c r="E16213"/>
      <c r="F16213"/>
      <c r="G16213"/>
      <c r="H16213"/>
      <c r="I16213"/>
      <c r="J16213"/>
      <c r="U16213" s="43"/>
      <c r="AE16213"/>
    </row>
    <row r="16214" spans="1:31">
      <c r="A16214">
        <v>39200</v>
      </c>
      <c r="B16214" t="s">
        <v>14276</v>
      </c>
      <c r="C16214" t="s">
        <v>33478</v>
      </c>
      <c r="D16214" t="s">
        <v>33476</v>
      </c>
      <c r="E16214"/>
      <c r="F16214"/>
      <c r="G16214"/>
      <c r="H16214"/>
      <c r="I16214"/>
      <c r="J16214"/>
      <c r="U16214" s="43"/>
      <c r="AE16214"/>
    </row>
    <row r="16215" spans="1:31">
      <c r="A16215">
        <v>39150</v>
      </c>
      <c r="B16215" t="s">
        <v>14277</v>
      </c>
      <c r="C16215" t="s">
        <v>33478</v>
      </c>
      <c r="D16215" t="s">
        <v>33476</v>
      </c>
      <c r="E16215"/>
      <c r="F16215"/>
      <c r="G16215"/>
      <c r="H16215"/>
      <c r="I16215"/>
      <c r="J16215"/>
      <c r="U16215" s="43"/>
      <c r="AE16215"/>
    </row>
    <row r="16216" spans="1:31">
      <c r="A16216">
        <v>39230</v>
      </c>
      <c r="B16216" t="s">
        <v>14278</v>
      </c>
      <c r="C16216" t="s">
        <v>33477</v>
      </c>
      <c r="D16216" t="s">
        <v>33476</v>
      </c>
      <c r="E16216"/>
      <c r="F16216"/>
      <c r="G16216"/>
      <c r="H16216"/>
      <c r="I16216"/>
      <c r="J16216"/>
      <c r="U16216" s="43"/>
      <c r="AE16216"/>
    </row>
    <row r="16217" spans="1:31">
      <c r="A16217">
        <v>39110</v>
      </c>
      <c r="B16217" t="s">
        <v>14279</v>
      </c>
      <c r="C16217" t="s">
        <v>33477</v>
      </c>
      <c r="D16217" t="s">
        <v>33476</v>
      </c>
      <c r="E16217"/>
      <c r="F16217"/>
      <c r="G16217"/>
      <c r="H16217"/>
      <c r="I16217"/>
      <c r="J16217"/>
      <c r="U16217" s="43"/>
      <c r="AE16217"/>
    </row>
    <row r="16218" spans="1:31">
      <c r="A16218">
        <v>39110</v>
      </c>
      <c r="B16218" t="s">
        <v>14279</v>
      </c>
      <c r="C16218" t="s">
        <v>33477</v>
      </c>
      <c r="D16218" t="s">
        <v>33476</v>
      </c>
      <c r="E16218"/>
      <c r="F16218"/>
      <c r="G16218"/>
      <c r="H16218"/>
      <c r="I16218"/>
      <c r="J16218"/>
      <c r="U16218" s="43"/>
      <c r="AE16218"/>
    </row>
    <row r="16219" spans="1:31">
      <c r="A16219">
        <v>39270</v>
      </c>
      <c r="B16219" t="s">
        <v>14280</v>
      </c>
      <c r="C16219" t="s">
        <v>33478</v>
      </c>
      <c r="D16219" t="s">
        <v>33476</v>
      </c>
      <c r="E16219"/>
      <c r="F16219"/>
      <c r="G16219"/>
      <c r="H16219"/>
      <c r="I16219"/>
      <c r="J16219"/>
      <c r="U16219" s="43"/>
      <c r="AE16219"/>
    </row>
    <row r="16220" spans="1:31">
      <c r="A16220">
        <v>39230</v>
      </c>
      <c r="B16220" t="s">
        <v>14281</v>
      </c>
      <c r="C16220" t="s">
        <v>33477</v>
      </c>
      <c r="D16220" t="s">
        <v>33476</v>
      </c>
      <c r="E16220"/>
      <c r="F16220"/>
      <c r="G16220"/>
      <c r="H16220"/>
      <c r="I16220"/>
      <c r="J16220"/>
      <c r="U16220" s="43"/>
      <c r="AE16220"/>
    </row>
    <row r="16221" spans="1:31">
      <c r="A16221">
        <v>39240</v>
      </c>
      <c r="B16221" t="s">
        <v>14282</v>
      </c>
      <c r="C16221" t="s">
        <v>33478</v>
      </c>
      <c r="D16221" t="s">
        <v>33476</v>
      </c>
      <c r="E16221"/>
      <c r="F16221"/>
      <c r="G16221"/>
      <c r="H16221"/>
      <c r="I16221"/>
      <c r="J16221"/>
      <c r="U16221" s="43"/>
      <c r="AE16221"/>
    </row>
    <row r="16222" spans="1:31">
      <c r="A16222">
        <v>39240</v>
      </c>
      <c r="B16222" t="s">
        <v>14282</v>
      </c>
      <c r="C16222" t="s">
        <v>33478</v>
      </c>
      <c r="D16222" t="s">
        <v>33476</v>
      </c>
      <c r="E16222"/>
      <c r="F16222"/>
      <c r="G16222"/>
      <c r="H16222"/>
      <c r="I16222"/>
      <c r="J16222"/>
      <c r="U16222" s="43"/>
      <c r="AE16222"/>
    </row>
    <row r="16223" spans="1:31">
      <c r="A16223">
        <v>39240</v>
      </c>
      <c r="B16223" t="s">
        <v>14282</v>
      </c>
      <c r="C16223" t="s">
        <v>33478</v>
      </c>
      <c r="D16223" t="s">
        <v>33476</v>
      </c>
      <c r="E16223"/>
      <c r="F16223"/>
      <c r="G16223"/>
      <c r="H16223"/>
      <c r="I16223"/>
      <c r="J16223"/>
      <c r="U16223" s="43"/>
      <c r="AE16223"/>
    </row>
    <row r="16224" spans="1:31">
      <c r="A16224">
        <v>39240</v>
      </c>
      <c r="B16224" t="s">
        <v>14282</v>
      </c>
      <c r="C16224" t="s">
        <v>33478</v>
      </c>
      <c r="D16224" t="s">
        <v>33476</v>
      </c>
      <c r="E16224"/>
      <c r="F16224"/>
      <c r="G16224"/>
      <c r="H16224"/>
      <c r="I16224"/>
      <c r="J16224"/>
      <c r="U16224" s="43"/>
      <c r="AE16224"/>
    </row>
    <row r="16225" spans="1:31">
      <c r="A16225">
        <v>39120</v>
      </c>
      <c r="B16225" t="s">
        <v>14283</v>
      </c>
      <c r="C16225" t="s">
        <v>33477</v>
      </c>
      <c r="D16225" t="s">
        <v>33476</v>
      </c>
      <c r="E16225"/>
      <c r="F16225"/>
      <c r="G16225"/>
      <c r="H16225"/>
      <c r="I16225"/>
      <c r="J16225"/>
      <c r="U16225" s="43"/>
      <c r="AE16225"/>
    </row>
    <row r="16226" spans="1:31">
      <c r="A16226">
        <v>39120</v>
      </c>
      <c r="B16226" t="s">
        <v>14284</v>
      </c>
      <c r="C16226" t="s">
        <v>33477</v>
      </c>
      <c r="D16226" t="s">
        <v>33476</v>
      </c>
      <c r="E16226"/>
      <c r="F16226"/>
      <c r="G16226"/>
      <c r="H16226"/>
      <c r="I16226"/>
      <c r="J16226"/>
      <c r="U16226" s="43"/>
      <c r="AE16226"/>
    </row>
    <row r="16227" spans="1:31">
      <c r="A16227">
        <v>39230</v>
      </c>
      <c r="B16227" t="s">
        <v>14285</v>
      </c>
      <c r="C16227" t="s">
        <v>33477</v>
      </c>
      <c r="D16227" t="s">
        <v>33476</v>
      </c>
      <c r="E16227"/>
      <c r="F16227"/>
      <c r="G16227"/>
      <c r="H16227"/>
      <c r="I16227"/>
      <c r="J16227"/>
      <c r="U16227" s="43"/>
      <c r="AE16227"/>
    </row>
    <row r="16228" spans="1:31">
      <c r="A16228">
        <v>39290</v>
      </c>
      <c r="B16228" t="s">
        <v>14286</v>
      </c>
      <c r="C16228" t="s">
        <v>33477</v>
      </c>
      <c r="D16228" t="s">
        <v>33476</v>
      </c>
      <c r="E16228"/>
      <c r="F16228"/>
      <c r="G16228"/>
      <c r="H16228"/>
      <c r="I16228"/>
      <c r="J16228"/>
      <c r="U16228" s="43"/>
      <c r="AE16228"/>
    </row>
    <row r="16229" spans="1:31">
      <c r="A16229">
        <v>39190</v>
      </c>
      <c r="B16229" t="s">
        <v>14287</v>
      </c>
      <c r="C16229" t="s">
        <v>33477</v>
      </c>
      <c r="D16229" t="s">
        <v>33476</v>
      </c>
      <c r="E16229"/>
      <c r="F16229"/>
      <c r="G16229"/>
      <c r="H16229"/>
      <c r="I16229"/>
      <c r="J16229"/>
      <c r="U16229" s="43"/>
      <c r="AE16229"/>
    </row>
    <row r="16230" spans="1:31">
      <c r="A16230">
        <v>39130</v>
      </c>
      <c r="B16230" t="s">
        <v>14288</v>
      </c>
      <c r="C16230" t="s">
        <v>33478</v>
      </c>
      <c r="D16230" t="s">
        <v>33476</v>
      </c>
      <c r="E16230"/>
      <c r="F16230"/>
      <c r="G16230"/>
      <c r="H16230"/>
      <c r="I16230"/>
      <c r="J16230"/>
      <c r="U16230" s="43"/>
      <c r="AE16230"/>
    </row>
    <row r="16231" spans="1:31">
      <c r="A16231">
        <v>39570</v>
      </c>
      <c r="B16231" t="s">
        <v>14289</v>
      </c>
      <c r="C16231" t="s">
        <v>33477</v>
      </c>
      <c r="D16231" t="s">
        <v>33476</v>
      </c>
      <c r="E16231"/>
      <c r="F16231"/>
      <c r="G16231"/>
      <c r="H16231"/>
      <c r="I16231"/>
      <c r="J16231"/>
      <c r="U16231" s="43"/>
      <c r="AE16231"/>
    </row>
    <row r="16232" spans="1:31">
      <c r="A16232">
        <v>39570</v>
      </c>
      <c r="B16232" t="s">
        <v>14290</v>
      </c>
      <c r="C16232" t="s">
        <v>33477</v>
      </c>
      <c r="D16232" t="s">
        <v>33476</v>
      </c>
      <c r="E16232"/>
      <c r="F16232"/>
      <c r="G16232"/>
      <c r="H16232"/>
      <c r="I16232"/>
      <c r="J16232"/>
      <c r="U16232" s="43"/>
      <c r="AE16232"/>
    </row>
    <row r="16233" spans="1:31">
      <c r="A16233">
        <v>39110</v>
      </c>
      <c r="B16233" t="s">
        <v>14291</v>
      </c>
      <c r="C16233" t="s">
        <v>33477</v>
      </c>
      <c r="D16233" t="s">
        <v>33476</v>
      </c>
      <c r="E16233"/>
      <c r="F16233"/>
      <c r="G16233"/>
      <c r="H16233"/>
      <c r="I16233"/>
      <c r="J16233"/>
      <c r="U16233" s="43"/>
      <c r="AE16233"/>
    </row>
    <row r="16234" spans="1:31">
      <c r="A16234">
        <v>39380</v>
      </c>
      <c r="B16234" t="s">
        <v>14292</v>
      </c>
      <c r="C16234" t="s">
        <v>33477</v>
      </c>
      <c r="D16234" t="s">
        <v>33476</v>
      </c>
      <c r="E16234"/>
      <c r="F16234"/>
      <c r="G16234"/>
      <c r="H16234"/>
      <c r="I16234"/>
      <c r="J16234"/>
      <c r="U16234" s="43"/>
      <c r="AE16234"/>
    </row>
    <row r="16235" spans="1:31">
      <c r="A16235">
        <v>39100</v>
      </c>
      <c r="B16235" t="s">
        <v>14293</v>
      </c>
      <c r="C16235" t="s">
        <v>33477</v>
      </c>
      <c r="D16235" t="s">
        <v>33476</v>
      </c>
      <c r="E16235"/>
      <c r="F16235"/>
      <c r="G16235"/>
      <c r="H16235"/>
      <c r="I16235"/>
      <c r="J16235"/>
      <c r="U16235" s="43"/>
      <c r="AE16235"/>
    </row>
    <row r="16236" spans="1:31">
      <c r="A16236">
        <v>39370</v>
      </c>
      <c r="B16236" t="s">
        <v>14294</v>
      </c>
      <c r="C16236" t="s">
        <v>33478</v>
      </c>
      <c r="D16236" t="s">
        <v>33476</v>
      </c>
      <c r="E16236"/>
      <c r="F16236"/>
      <c r="G16236"/>
      <c r="H16236"/>
      <c r="I16236"/>
      <c r="J16236"/>
      <c r="U16236" s="43"/>
      <c r="AE16236"/>
    </row>
    <row r="16237" spans="1:31">
      <c r="A16237">
        <v>39300</v>
      </c>
      <c r="B16237" t="s">
        <v>312</v>
      </c>
      <c r="C16237" t="s">
        <v>33478</v>
      </c>
      <c r="D16237" t="s">
        <v>33476</v>
      </c>
      <c r="E16237"/>
      <c r="F16237"/>
      <c r="G16237"/>
      <c r="H16237"/>
      <c r="I16237"/>
      <c r="J16237"/>
      <c r="U16237" s="43"/>
      <c r="AE16237"/>
    </row>
    <row r="16238" spans="1:31">
      <c r="A16238">
        <v>39130</v>
      </c>
      <c r="B16238" t="s">
        <v>14295</v>
      </c>
      <c r="C16238" t="s">
        <v>33478</v>
      </c>
      <c r="D16238" t="s">
        <v>33476</v>
      </c>
      <c r="E16238"/>
      <c r="F16238"/>
      <c r="G16238"/>
      <c r="H16238"/>
      <c r="I16238"/>
      <c r="J16238"/>
      <c r="U16238" s="43"/>
      <c r="AE16238"/>
    </row>
    <row r="16239" spans="1:31">
      <c r="A16239">
        <v>39110</v>
      </c>
      <c r="B16239" t="s">
        <v>14296</v>
      </c>
      <c r="C16239" t="s">
        <v>33477</v>
      </c>
      <c r="D16239" t="s">
        <v>33476</v>
      </c>
      <c r="E16239"/>
      <c r="F16239"/>
      <c r="G16239"/>
      <c r="H16239"/>
      <c r="I16239"/>
      <c r="J16239"/>
      <c r="U16239" s="43"/>
      <c r="AE16239"/>
    </row>
    <row r="16240" spans="1:31">
      <c r="A16240">
        <v>39130</v>
      </c>
      <c r="B16240" t="s">
        <v>14297</v>
      </c>
      <c r="C16240" t="s">
        <v>33478</v>
      </c>
      <c r="D16240" t="s">
        <v>33476</v>
      </c>
      <c r="E16240"/>
      <c r="F16240"/>
      <c r="G16240"/>
      <c r="H16240"/>
      <c r="I16240"/>
      <c r="J16240"/>
      <c r="U16240" s="43"/>
      <c r="AE16240"/>
    </row>
    <row r="16241" spans="1:31">
      <c r="A16241">
        <v>39200</v>
      </c>
      <c r="B16241" t="s">
        <v>14298</v>
      </c>
      <c r="C16241" t="s">
        <v>33478</v>
      </c>
      <c r="D16241" t="s">
        <v>33476</v>
      </c>
      <c r="E16241"/>
      <c r="F16241"/>
      <c r="G16241"/>
      <c r="H16241"/>
      <c r="I16241"/>
      <c r="J16241"/>
      <c r="U16241" s="43"/>
      <c r="AE16241"/>
    </row>
    <row r="16242" spans="1:31">
      <c r="A16242">
        <v>39800</v>
      </c>
      <c r="B16242" t="s">
        <v>14299</v>
      </c>
      <c r="C16242" t="s">
        <v>33477</v>
      </c>
      <c r="D16242" t="s">
        <v>33476</v>
      </c>
      <c r="E16242"/>
      <c r="F16242"/>
      <c r="G16242"/>
      <c r="H16242"/>
      <c r="I16242"/>
      <c r="J16242"/>
      <c r="U16242" s="43"/>
      <c r="AE16242"/>
    </row>
    <row r="16243" spans="1:31">
      <c r="A16243">
        <v>39140</v>
      </c>
      <c r="B16243" t="s">
        <v>14300</v>
      </c>
      <c r="C16243" t="s">
        <v>33477</v>
      </c>
      <c r="D16243" t="s">
        <v>33476</v>
      </c>
      <c r="E16243"/>
      <c r="F16243"/>
      <c r="G16243"/>
      <c r="H16243"/>
      <c r="I16243"/>
      <c r="J16243"/>
      <c r="U16243" s="43"/>
      <c r="AE16243"/>
    </row>
    <row r="16244" spans="1:31">
      <c r="A16244">
        <v>39570</v>
      </c>
      <c r="B16244" t="s">
        <v>318</v>
      </c>
      <c r="C16244" t="s">
        <v>33477</v>
      </c>
      <c r="D16244" t="s">
        <v>33476</v>
      </c>
      <c r="E16244"/>
      <c r="F16244"/>
      <c r="G16244"/>
      <c r="H16244"/>
      <c r="I16244"/>
      <c r="J16244"/>
      <c r="U16244" s="43"/>
      <c r="AE16244"/>
    </row>
    <row r="16245" spans="1:31">
      <c r="A16245">
        <v>39240</v>
      </c>
      <c r="B16245" t="s">
        <v>14301</v>
      </c>
      <c r="C16245" t="s">
        <v>33478</v>
      </c>
      <c r="D16245" t="s">
        <v>33476</v>
      </c>
      <c r="E16245"/>
      <c r="F16245"/>
      <c r="G16245"/>
      <c r="H16245"/>
      <c r="I16245"/>
      <c r="J16245"/>
      <c r="U16245" s="43"/>
      <c r="AE16245"/>
    </row>
    <row r="16246" spans="1:31">
      <c r="A16246">
        <v>39570</v>
      </c>
      <c r="B16246" t="s">
        <v>14302</v>
      </c>
      <c r="C16246" t="s">
        <v>33477</v>
      </c>
      <c r="D16246" t="s">
        <v>33476</v>
      </c>
      <c r="E16246"/>
      <c r="F16246"/>
      <c r="G16246"/>
      <c r="H16246"/>
      <c r="I16246"/>
      <c r="J16246"/>
      <c r="U16246" s="43"/>
      <c r="AE16246"/>
    </row>
    <row r="16247" spans="1:31">
      <c r="A16247">
        <v>39300</v>
      </c>
      <c r="B16247" t="s">
        <v>14303</v>
      </c>
      <c r="C16247" t="s">
        <v>33478</v>
      </c>
      <c r="D16247" t="s">
        <v>33476</v>
      </c>
      <c r="E16247"/>
      <c r="F16247"/>
      <c r="G16247"/>
      <c r="H16247"/>
      <c r="I16247"/>
      <c r="J16247"/>
      <c r="U16247" s="43"/>
      <c r="AE16247"/>
    </row>
    <row r="16248" spans="1:31">
      <c r="A16248">
        <v>39240</v>
      </c>
      <c r="B16248" t="s">
        <v>14304</v>
      </c>
      <c r="C16248" t="s">
        <v>33478</v>
      </c>
      <c r="D16248" t="s">
        <v>33476</v>
      </c>
      <c r="E16248"/>
      <c r="F16248"/>
      <c r="G16248"/>
      <c r="H16248"/>
      <c r="I16248"/>
      <c r="J16248"/>
      <c r="U16248" s="43"/>
      <c r="AE16248"/>
    </row>
    <row r="16249" spans="1:31">
      <c r="A16249">
        <v>39140</v>
      </c>
      <c r="B16249" t="s">
        <v>14305</v>
      </c>
      <c r="C16249" t="s">
        <v>33477</v>
      </c>
      <c r="D16249" t="s">
        <v>33476</v>
      </c>
      <c r="E16249"/>
      <c r="F16249"/>
      <c r="G16249"/>
      <c r="H16249"/>
      <c r="I16249"/>
      <c r="J16249"/>
      <c r="U16249" s="43"/>
      <c r="AE16249"/>
    </row>
    <row r="16250" spans="1:31">
      <c r="A16250">
        <v>39570</v>
      </c>
      <c r="B16250" t="s">
        <v>14306</v>
      </c>
      <c r="C16250" t="s">
        <v>33477</v>
      </c>
      <c r="D16250" t="s">
        <v>33476</v>
      </c>
      <c r="E16250"/>
      <c r="F16250"/>
      <c r="G16250"/>
      <c r="H16250"/>
      <c r="I16250"/>
      <c r="J16250"/>
      <c r="U16250" s="43"/>
      <c r="AE16250"/>
    </row>
    <row r="16251" spans="1:31">
      <c r="A16251">
        <v>39570</v>
      </c>
      <c r="B16251" t="s">
        <v>14307</v>
      </c>
      <c r="C16251" t="s">
        <v>33477</v>
      </c>
      <c r="D16251" t="s">
        <v>33476</v>
      </c>
      <c r="E16251"/>
      <c r="F16251"/>
      <c r="G16251"/>
      <c r="H16251"/>
      <c r="I16251"/>
      <c r="J16251"/>
      <c r="U16251" s="43"/>
      <c r="AE16251"/>
    </row>
    <row r="16252" spans="1:31">
      <c r="A16252">
        <v>39570</v>
      </c>
      <c r="B16252" t="s">
        <v>14308</v>
      </c>
      <c r="C16252" t="s">
        <v>33477</v>
      </c>
      <c r="D16252" t="s">
        <v>33476</v>
      </c>
      <c r="E16252"/>
      <c r="F16252"/>
      <c r="G16252"/>
      <c r="H16252"/>
      <c r="I16252"/>
      <c r="J16252"/>
      <c r="U16252" s="43"/>
      <c r="AE16252"/>
    </row>
    <row r="16253" spans="1:31">
      <c r="A16253">
        <v>39570</v>
      </c>
      <c r="B16253" t="s">
        <v>14308</v>
      </c>
      <c r="C16253" t="s">
        <v>33477</v>
      </c>
      <c r="D16253" t="s">
        <v>33476</v>
      </c>
      <c r="E16253"/>
      <c r="F16253"/>
      <c r="G16253"/>
      <c r="H16253"/>
      <c r="I16253"/>
      <c r="J16253"/>
      <c r="U16253" s="43"/>
      <c r="AE16253"/>
    </row>
    <row r="16254" spans="1:31">
      <c r="A16254">
        <v>39570</v>
      </c>
      <c r="B16254" t="s">
        <v>14309</v>
      </c>
      <c r="C16254" t="s">
        <v>33477</v>
      </c>
      <c r="D16254" t="s">
        <v>33476</v>
      </c>
      <c r="E16254"/>
      <c r="F16254"/>
      <c r="G16254"/>
      <c r="H16254"/>
      <c r="I16254"/>
      <c r="J16254"/>
      <c r="U16254" s="43"/>
      <c r="AE16254"/>
    </row>
    <row r="16255" spans="1:31">
      <c r="A16255">
        <v>39700</v>
      </c>
      <c r="B16255" t="s">
        <v>8488</v>
      </c>
      <c r="C16255" t="s">
        <v>33477</v>
      </c>
      <c r="D16255" t="s">
        <v>33482</v>
      </c>
      <c r="E16255"/>
      <c r="F16255"/>
      <c r="G16255"/>
      <c r="H16255"/>
      <c r="I16255"/>
      <c r="J16255"/>
      <c r="U16255" s="43"/>
      <c r="AE16255"/>
    </row>
    <row r="16256" spans="1:31">
      <c r="A16256">
        <v>39190</v>
      </c>
      <c r="B16256" t="s">
        <v>14310</v>
      </c>
      <c r="C16256" t="s">
        <v>33477</v>
      </c>
      <c r="D16256" t="s">
        <v>33476</v>
      </c>
      <c r="E16256"/>
      <c r="F16256"/>
      <c r="G16256"/>
      <c r="H16256"/>
      <c r="I16256"/>
      <c r="J16256"/>
      <c r="U16256" s="43"/>
      <c r="AE16256"/>
    </row>
    <row r="16257" spans="1:31">
      <c r="A16257">
        <v>39200</v>
      </c>
      <c r="B16257" t="s">
        <v>14311</v>
      </c>
      <c r="C16257" t="s">
        <v>33478</v>
      </c>
      <c r="D16257" t="s">
        <v>33476</v>
      </c>
      <c r="E16257"/>
      <c r="F16257"/>
      <c r="G16257"/>
      <c r="H16257"/>
      <c r="I16257"/>
      <c r="J16257"/>
      <c r="U16257" s="43"/>
      <c r="AE16257"/>
    </row>
    <row r="16258" spans="1:31">
      <c r="A16258">
        <v>39260</v>
      </c>
      <c r="B16258" t="s">
        <v>14312</v>
      </c>
      <c r="C16258" t="s">
        <v>33478</v>
      </c>
      <c r="D16258" t="s">
        <v>33476</v>
      </c>
      <c r="E16258"/>
      <c r="F16258"/>
      <c r="G16258"/>
      <c r="H16258"/>
      <c r="I16258"/>
      <c r="J16258"/>
      <c r="U16258" s="43"/>
      <c r="AE16258"/>
    </row>
    <row r="16259" spans="1:31">
      <c r="A16259">
        <v>39600</v>
      </c>
      <c r="B16259" t="s">
        <v>14313</v>
      </c>
      <c r="C16259" t="s">
        <v>33477</v>
      </c>
      <c r="D16259" t="s">
        <v>33476</v>
      </c>
      <c r="E16259"/>
      <c r="F16259"/>
      <c r="G16259"/>
      <c r="H16259"/>
      <c r="I16259"/>
      <c r="J16259"/>
      <c r="U16259" s="43"/>
      <c r="AE16259"/>
    </row>
    <row r="16260" spans="1:31">
      <c r="A16260">
        <v>39210</v>
      </c>
      <c r="B16260" t="s">
        <v>6913</v>
      </c>
      <c r="C16260" t="s">
        <v>33477</v>
      </c>
      <c r="D16260" t="s">
        <v>33476</v>
      </c>
      <c r="E16260"/>
      <c r="F16260"/>
      <c r="G16260"/>
      <c r="H16260"/>
      <c r="I16260"/>
      <c r="J16260"/>
      <c r="U16260" s="43"/>
      <c r="AE16260"/>
    </row>
    <row r="16261" spans="1:31">
      <c r="A16261">
        <v>39570</v>
      </c>
      <c r="B16261" t="s">
        <v>6913</v>
      </c>
      <c r="C16261" t="s">
        <v>33477</v>
      </c>
      <c r="D16261" t="s">
        <v>33476</v>
      </c>
      <c r="E16261"/>
      <c r="F16261"/>
      <c r="G16261"/>
      <c r="H16261"/>
      <c r="I16261"/>
      <c r="J16261"/>
      <c r="U16261" s="43"/>
      <c r="AE16261"/>
    </row>
    <row r="16262" spans="1:31">
      <c r="A16262">
        <v>39570</v>
      </c>
      <c r="B16262" t="s">
        <v>6913</v>
      </c>
      <c r="C16262" t="s">
        <v>33477</v>
      </c>
      <c r="D16262" t="s">
        <v>33476</v>
      </c>
      <c r="E16262"/>
      <c r="F16262"/>
      <c r="G16262"/>
      <c r="H16262"/>
      <c r="I16262"/>
      <c r="J16262"/>
      <c r="U16262" s="43"/>
      <c r="AE16262"/>
    </row>
    <row r="16263" spans="1:31">
      <c r="A16263">
        <v>39300</v>
      </c>
      <c r="B16263" t="s">
        <v>331</v>
      </c>
      <c r="C16263" t="s">
        <v>33478</v>
      </c>
      <c r="D16263" t="s">
        <v>33476</v>
      </c>
      <c r="E16263"/>
      <c r="F16263"/>
      <c r="G16263"/>
      <c r="H16263"/>
      <c r="I16263"/>
      <c r="J16263"/>
      <c r="U16263" s="43"/>
      <c r="AE16263"/>
    </row>
    <row r="16264" spans="1:31">
      <c r="A16264">
        <v>39260</v>
      </c>
      <c r="B16264" t="s">
        <v>14314</v>
      </c>
      <c r="C16264" t="s">
        <v>33478</v>
      </c>
      <c r="D16264" t="s">
        <v>33476</v>
      </c>
      <c r="E16264"/>
      <c r="F16264"/>
      <c r="G16264"/>
      <c r="H16264"/>
      <c r="I16264"/>
      <c r="J16264"/>
      <c r="U16264" s="43"/>
      <c r="AE16264"/>
    </row>
    <row r="16265" spans="1:31">
      <c r="A16265">
        <v>39270</v>
      </c>
      <c r="B16265" t="s">
        <v>14315</v>
      </c>
      <c r="C16265" t="s">
        <v>33478</v>
      </c>
      <c r="D16265" t="s">
        <v>33476</v>
      </c>
      <c r="E16265"/>
      <c r="F16265"/>
      <c r="G16265"/>
      <c r="H16265"/>
      <c r="I16265"/>
      <c r="J16265"/>
      <c r="U16265" s="43"/>
      <c r="AE16265"/>
    </row>
    <row r="16266" spans="1:31">
      <c r="A16266">
        <v>39100</v>
      </c>
      <c r="B16266" t="s">
        <v>14316</v>
      </c>
      <c r="C16266" t="s">
        <v>33477</v>
      </c>
      <c r="D16266" t="s">
        <v>33476</v>
      </c>
      <c r="E16266"/>
      <c r="F16266"/>
      <c r="G16266"/>
      <c r="H16266"/>
      <c r="I16266"/>
      <c r="J16266"/>
      <c r="U16266" s="43"/>
      <c r="AE16266"/>
    </row>
    <row r="16267" spans="1:31">
      <c r="A16267">
        <v>39300</v>
      </c>
      <c r="B16267" t="s">
        <v>14317</v>
      </c>
      <c r="C16267" t="s">
        <v>33478</v>
      </c>
      <c r="D16267" t="s">
        <v>33476</v>
      </c>
      <c r="E16267"/>
      <c r="F16267"/>
      <c r="G16267"/>
      <c r="H16267"/>
      <c r="I16267"/>
      <c r="J16267"/>
      <c r="U16267" s="43"/>
      <c r="AE16267"/>
    </row>
    <row r="16268" spans="1:31">
      <c r="A16268">
        <v>39260</v>
      </c>
      <c r="B16268" t="s">
        <v>14318</v>
      </c>
      <c r="C16268" t="s">
        <v>33478</v>
      </c>
      <c r="D16268" t="s">
        <v>33476</v>
      </c>
      <c r="E16268"/>
      <c r="F16268"/>
      <c r="G16268"/>
      <c r="H16268"/>
      <c r="I16268"/>
      <c r="J16268"/>
      <c r="U16268" s="43"/>
      <c r="AE16268"/>
    </row>
    <row r="16269" spans="1:31">
      <c r="A16269">
        <v>39190</v>
      </c>
      <c r="B16269" t="s">
        <v>14319</v>
      </c>
      <c r="C16269" t="s">
        <v>33477</v>
      </c>
      <c r="D16269" t="s">
        <v>33476</v>
      </c>
      <c r="E16269"/>
      <c r="F16269"/>
      <c r="G16269"/>
      <c r="H16269"/>
      <c r="I16269"/>
      <c r="J16269"/>
      <c r="U16269" s="43"/>
      <c r="AE16269"/>
    </row>
    <row r="16270" spans="1:31">
      <c r="A16270">
        <v>39250</v>
      </c>
      <c r="B16270" t="s">
        <v>14320</v>
      </c>
      <c r="C16270" t="s">
        <v>33478</v>
      </c>
      <c r="D16270" t="s">
        <v>33476</v>
      </c>
      <c r="E16270"/>
      <c r="F16270"/>
      <c r="G16270"/>
      <c r="H16270"/>
      <c r="I16270"/>
      <c r="J16270"/>
      <c r="U16270" s="43"/>
      <c r="AE16270"/>
    </row>
    <row r="16271" spans="1:31">
      <c r="A16271">
        <v>39290</v>
      </c>
      <c r="B16271" t="s">
        <v>14321</v>
      </c>
      <c r="C16271" t="s">
        <v>33477</v>
      </c>
      <c r="D16271" t="s">
        <v>33476</v>
      </c>
      <c r="E16271"/>
      <c r="F16271"/>
      <c r="G16271"/>
      <c r="H16271"/>
      <c r="I16271"/>
      <c r="J16271"/>
      <c r="U16271" s="43"/>
      <c r="AE16271"/>
    </row>
    <row r="16272" spans="1:31">
      <c r="A16272">
        <v>39290</v>
      </c>
      <c r="B16272" t="s">
        <v>14321</v>
      </c>
      <c r="C16272" t="s">
        <v>33477</v>
      </c>
      <c r="D16272" t="s">
        <v>33476</v>
      </c>
      <c r="E16272"/>
      <c r="F16272"/>
      <c r="G16272"/>
      <c r="H16272"/>
      <c r="I16272"/>
      <c r="J16272"/>
      <c r="U16272" s="43"/>
      <c r="AE16272"/>
    </row>
    <row r="16273" spans="1:31">
      <c r="A16273">
        <v>39500</v>
      </c>
      <c r="B16273" t="s">
        <v>14322</v>
      </c>
      <c r="C16273" t="s">
        <v>33477</v>
      </c>
      <c r="D16273" t="s">
        <v>33476</v>
      </c>
      <c r="E16273"/>
      <c r="F16273"/>
      <c r="G16273"/>
      <c r="H16273"/>
      <c r="I16273"/>
      <c r="J16273"/>
      <c r="U16273" s="43"/>
      <c r="AE16273"/>
    </row>
    <row r="16274" spans="1:31">
      <c r="A16274">
        <v>39350</v>
      </c>
      <c r="B16274" t="s">
        <v>3429</v>
      </c>
      <c r="C16274" t="s">
        <v>33477</v>
      </c>
      <c r="D16274" t="s">
        <v>33476</v>
      </c>
      <c r="E16274"/>
      <c r="F16274"/>
      <c r="G16274"/>
      <c r="H16274"/>
      <c r="I16274"/>
      <c r="J16274"/>
      <c r="U16274" s="43"/>
      <c r="AE16274"/>
    </row>
    <row r="16275" spans="1:31">
      <c r="A16275">
        <v>39700</v>
      </c>
      <c r="B16275" t="s">
        <v>3429</v>
      </c>
      <c r="C16275" t="s">
        <v>33477</v>
      </c>
      <c r="D16275" t="s">
        <v>33482</v>
      </c>
      <c r="E16275"/>
      <c r="F16275"/>
      <c r="G16275"/>
      <c r="H16275"/>
      <c r="I16275"/>
      <c r="J16275"/>
      <c r="U16275" s="43"/>
      <c r="AE16275"/>
    </row>
    <row r="16276" spans="1:31">
      <c r="A16276">
        <v>39700</v>
      </c>
      <c r="B16276" t="s">
        <v>3429</v>
      </c>
      <c r="C16276" t="s">
        <v>33477</v>
      </c>
      <c r="D16276" t="s">
        <v>33482</v>
      </c>
      <c r="E16276"/>
      <c r="F16276"/>
      <c r="G16276"/>
      <c r="H16276"/>
      <c r="I16276"/>
      <c r="J16276"/>
      <c r="U16276" s="43"/>
      <c r="AE16276"/>
    </row>
    <row r="16277" spans="1:31">
      <c r="A16277">
        <v>39230</v>
      </c>
      <c r="B16277" t="s">
        <v>14323</v>
      </c>
      <c r="C16277" t="s">
        <v>33477</v>
      </c>
      <c r="D16277" t="s">
        <v>33476</v>
      </c>
      <c r="E16277"/>
      <c r="F16277"/>
      <c r="G16277"/>
      <c r="H16277"/>
      <c r="I16277"/>
      <c r="J16277"/>
      <c r="U16277" s="43"/>
      <c r="AE16277"/>
    </row>
    <row r="16278" spans="1:31">
      <c r="A16278">
        <v>39130</v>
      </c>
      <c r="B16278" t="s">
        <v>14324</v>
      </c>
      <c r="C16278" t="s">
        <v>33478</v>
      </c>
      <c r="D16278" t="s">
        <v>33476</v>
      </c>
      <c r="E16278"/>
      <c r="F16278"/>
      <c r="G16278"/>
      <c r="H16278"/>
      <c r="I16278"/>
      <c r="J16278"/>
      <c r="U16278" s="43"/>
      <c r="AE16278"/>
    </row>
    <row r="16279" spans="1:31">
      <c r="A16279">
        <v>39120</v>
      </c>
      <c r="B16279" t="s">
        <v>14325</v>
      </c>
      <c r="C16279" t="s">
        <v>33477</v>
      </c>
      <c r="D16279" t="s">
        <v>33476</v>
      </c>
      <c r="E16279"/>
      <c r="F16279"/>
      <c r="G16279"/>
      <c r="H16279"/>
      <c r="I16279"/>
      <c r="J16279"/>
      <c r="U16279" s="43"/>
      <c r="AE16279"/>
    </row>
    <row r="16280" spans="1:31">
      <c r="A16280">
        <v>39140</v>
      </c>
      <c r="B16280" t="s">
        <v>14326</v>
      </c>
      <c r="C16280" t="s">
        <v>33477</v>
      </c>
      <c r="D16280" t="s">
        <v>33476</v>
      </c>
      <c r="E16280"/>
      <c r="F16280"/>
      <c r="G16280"/>
      <c r="H16280"/>
      <c r="I16280"/>
      <c r="J16280"/>
      <c r="U16280" s="43"/>
      <c r="AE16280"/>
    </row>
    <row r="16281" spans="1:31">
      <c r="A16281">
        <v>39230</v>
      </c>
      <c r="B16281" t="s">
        <v>14327</v>
      </c>
      <c r="C16281" t="s">
        <v>33477</v>
      </c>
      <c r="D16281" t="s">
        <v>33476</v>
      </c>
      <c r="E16281"/>
      <c r="F16281"/>
      <c r="G16281"/>
      <c r="H16281"/>
      <c r="I16281"/>
      <c r="J16281"/>
      <c r="U16281" s="43"/>
      <c r="AE16281"/>
    </row>
    <row r="16282" spans="1:31">
      <c r="A16282">
        <v>39190</v>
      </c>
      <c r="B16282" t="s">
        <v>14328</v>
      </c>
      <c r="C16282" t="s">
        <v>33477</v>
      </c>
      <c r="D16282" t="s">
        <v>33476</v>
      </c>
      <c r="E16282"/>
      <c r="F16282"/>
      <c r="G16282"/>
      <c r="H16282"/>
      <c r="I16282"/>
      <c r="J16282"/>
      <c r="U16282" s="43"/>
      <c r="AE16282"/>
    </row>
    <row r="16283" spans="1:31">
      <c r="A16283">
        <v>39100</v>
      </c>
      <c r="B16283" t="s">
        <v>14329</v>
      </c>
      <c r="C16283" t="s">
        <v>33477</v>
      </c>
      <c r="D16283" t="s">
        <v>33476</v>
      </c>
      <c r="E16283"/>
      <c r="F16283"/>
      <c r="G16283"/>
      <c r="H16283"/>
      <c r="I16283"/>
      <c r="J16283"/>
      <c r="U16283" s="43"/>
      <c r="AE16283"/>
    </row>
    <row r="16284" spans="1:31">
      <c r="A16284">
        <v>39100</v>
      </c>
      <c r="B16284" t="s">
        <v>14329</v>
      </c>
      <c r="C16284" t="s">
        <v>33477</v>
      </c>
      <c r="D16284" t="s">
        <v>33476</v>
      </c>
      <c r="E16284"/>
      <c r="F16284"/>
      <c r="G16284"/>
      <c r="H16284"/>
      <c r="I16284"/>
      <c r="J16284"/>
      <c r="U16284" s="43"/>
      <c r="AE16284"/>
    </row>
    <row r="16285" spans="1:31">
      <c r="A16285">
        <v>39100</v>
      </c>
      <c r="B16285" t="s">
        <v>14329</v>
      </c>
      <c r="C16285" t="s">
        <v>33477</v>
      </c>
      <c r="D16285" t="s">
        <v>33476</v>
      </c>
      <c r="E16285"/>
      <c r="F16285"/>
      <c r="G16285"/>
      <c r="H16285"/>
      <c r="I16285"/>
      <c r="J16285"/>
      <c r="U16285" s="43"/>
      <c r="AE16285"/>
    </row>
    <row r="16286" spans="1:31">
      <c r="A16286">
        <v>39210</v>
      </c>
      <c r="B16286" t="s">
        <v>14330</v>
      </c>
      <c r="C16286" t="s">
        <v>33477</v>
      </c>
      <c r="D16286" t="s">
        <v>33476</v>
      </c>
      <c r="E16286"/>
      <c r="F16286"/>
      <c r="G16286"/>
      <c r="H16286"/>
      <c r="I16286"/>
      <c r="J16286"/>
      <c r="U16286" s="43"/>
      <c r="AE16286"/>
    </row>
    <row r="16287" spans="1:31">
      <c r="A16287">
        <v>39230</v>
      </c>
      <c r="B16287" t="s">
        <v>14330</v>
      </c>
      <c r="C16287" t="s">
        <v>33477</v>
      </c>
      <c r="D16287" t="s">
        <v>33476</v>
      </c>
      <c r="E16287"/>
      <c r="F16287"/>
      <c r="G16287"/>
      <c r="H16287"/>
      <c r="I16287"/>
      <c r="J16287"/>
      <c r="U16287" s="43"/>
      <c r="AE16287"/>
    </row>
    <row r="16288" spans="1:31">
      <c r="A16288">
        <v>39270</v>
      </c>
      <c r="B16288" t="s">
        <v>14331</v>
      </c>
      <c r="C16288" t="s">
        <v>33478</v>
      </c>
      <c r="D16288" t="s">
        <v>33476</v>
      </c>
      <c r="E16288"/>
      <c r="F16288"/>
      <c r="G16288"/>
      <c r="H16288"/>
      <c r="I16288"/>
      <c r="J16288"/>
      <c r="U16288" s="43"/>
      <c r="AE16288"/>
    </row>
    <row r="16289" spans="1:31">
      <c r="A16289">
        <v>39130</v>
      </c>
      <c r="B16289" t="s">
        <v>14332</v>
      </c>
      <c r="C16289" t="s">
        <v>33478</v>
      </c>
      <c r="D16289" t="s">
        <v>33476</v>
      </c>
      <c r="E16289"/>
      <c r="F16289"/>
      <c r="G16289"/>
      <c r="H16289"/>
      <c r="I16289"/>
      <c r="J16289"/>
      <c r="U16289" s="43"/>
      <c r="AE16289"/>
    </row>
    <row r="16290" spans="1:31">
      <c r="A16290">
        <v>39110</v>
      </c>
      <c r="B16290" t="s">
        <v>14333</v>
      </c>
      <c r="C16290" t="s">
        <v>33477</v>
      </c>
      <c r="D16290" t="s">
        <v>33476</v>
      </c>
      <c r="E16290"/>
      <c r="F16290"/>
      <c r="G16290"/>
      <c r="H16290"/>
      <c r="I16290"/>
      <c r="J16290"/>
      <c r="U16290" s="43"/>
      <c r="AE16290"/>
    </row>
    <row r="16291" spans="1:31">
      <c r="A16291">
        <v>39250</v>
      </c>
      <c r="B16291" t="s">
        <v>14334</v>
      </c>
      <c r="C16291" t="s">
        <v>33478</v>
      </c>
      <c r="D16291" t="s">
        <v>33476</v>
      </c>
      <c r="E16291"/>
      <c r="F16291"/>
      <c r="G16291"/>
      <c r="H16291"/>
      <c r="I16291"/>
      <c r="J16291"/>
      <c r="U16291" s="43"/>
      <c r="AE16291"/>
    </row>
    <row r="16292" spans="1:31">
      <c r="A16292">
        <v>39240</v>
      </c>
      <c r="B16292" t="s">
        <v>14335</v>
      </c>
      <c r="C16292" t="s">
        <v>33478</v>
      </c>
      <c r="D16292" t="s">
        <v>33476</v>
      </c>
      <c r="E16292"/>
      <c r="F16292"/>
      <c r="G16292"/>
      <c r="H16292"/>
      <c r="I16292"/>
      <c r="J16292"/>
      <c r="U16292" s="43"/>
      <c r="AE16292"/>
    </row>
    <row r="16293" spans="1:31">
      <c r="A16293">
        <v>39700</v>
      </c>
      <c r="B16293" t="s">
        <v>14336</v>
      </c>
      <c r="C16293" t="s">
        <v>33477</v>
      </c>
      <c r="D16293" t="s">
        <v>33482</v>
      </c>
      <c r="E16293"/>
      <c r="F16293"/>
      <c r="G16293"/>
      <c r="H16293"/>
      <c r="I16293"/>
      <c r="J16293"/>
      <c r="U16293" s="43"/>
      <c r="AE16293"/>
    </row>
    <row r="16294" spans="1:31">
      <c r="A16294">
        <v>39700</v>
      </c>
      <c r="B16294" t="s">
        <v>14336</v>
      </c>
      <c r="C16294" t="s">
        <v>33477</v>
      </c>
      <c r="D16294" t="s">
        <v>33482</v>
      </c>
      <c r="E16294"/>
      <c r="F16294"/>
      <c r="G16294"/>
      <c r="H16294"/>
      <c r="I16294"/>
      <c r="J16294"/>
      <c r="U16294" s="43"/>
      <c r="AE16294"/>
    </row>
    <row r="16295" spans="1:31">
      <c r="A16295">
        <v>39600</v>
      </c>
      <c r="B16295" t="s">
        <v>14337</v>
      </c>
      <c r="C16295" t="s">
        <v>33477</v>
      </c>
      <c r="D16295" t="s">
        <v>33476</v>
      </c>
      <c r="E16295"/>
      <c r="F16295"/>
      <c r="G16295"/>
      <c r="H16295"/>
      <c r="I16295"/>
      <c r="J16295"/>
      <c r="U16295" s="43"/>
      <c r="AE16295"/>
    </row>
    <row r="16296" spans="1:31">
      <c r="A16296">
        <v>39270</v>
      </c>
      <c r="B16296" t="s">
        <v>14338</v>
      </c>
      <c r="C16296" t="s">
        <v>33478</v>
      </c>
      <c r="D16296" t="s">
        <v>33476</v>
      </c>
      <c r="E16296"/>
      <c r="F16296"/>
      <c r="G16296"/>
      <c r="H16296"/>
      <c r="I16296"/>
      <c r="J16296"/>
      <c r="U16296" s="43"/>
      <c r="AE16296"/>
    </row>
    <row r="16297" spans="1:31">
      <c r="A16297">
        <v>39150</v>
      </c>
      <c r="B16297" t="s">
        <v>14339</v>
      </c>
      <c r="C16297" t="s">
        <v>33478</v>
      </c>
      <c r="D16297" t="s">
        <v>33476</v>
      </c>
      <c r="E16297"/>
      <c r="F16297"/>
      <c r="G16297"/>
      <c r="H16297"/>
      <c r="I16297"/>
      <c r="J16297"/>
      <c r="U16297" s="43"/>
      <c r="AE16297"/>
    </row>
    <row r="16298" spans="1:31">
      <c r="A16298">
        <v>39160</v>
      </c>
      <c r="B16298" t="s">
        <v>14340</v>
      </c>
      <c r="C16298" t="s">
        <v>33477</v>
      </c>
      <c r="D16298" t="s">
        <v>33476</v>
      </c>
      <c r="E16298"/>
      <c r="F16298"/>
      <c r="G16298"/>
      <c r="H16298"/>
      <c r="I16298"/>
      <c r="J16298"/>
      <c r="U16298" s="43"/>
      <c r="AE16298"/>
    </row>
    <row r="16299" spans="1:31">
      <c r="A16299">
        <v>39160</v>
      </c>
      <c r="B16299" t="s">
        <v>14340</v>
      </c>
      <c r="C16299" t="s">
        <v>33477</v>
      </c>
      <c r="D16299" t="s">
        <v>33476</v>
      </c>
      <c r="E16299"/>
      <c r="F16299"/>
      <c r="G16299"/>
      <c r="H16299"/>
      <c r="I16299"/>
      <c r="J16299"/>
      <c r="U16299" s="43"/>
      <c r="AE16299"/>
    </row>
    <row r="16300" spans="1:31">
      <c r="A16300">
        <v>39160</v>
      </c>
      <c r="B16300" t="s">
        <v>14340</v>
      </c>
      <c r="C16300" t="s">
        <v>33477</v>
      </c>
      <c r="D16300" t="s">
        <v>33476</v>
      </c>
      <c r="E16300"/>
      <c r="F16300"/>
      <c r="G16300"/>
      <c r="H16300"/>
      <c r="I16300"/>
      <c r="J16300"/>
      <c r="U16300" s="43"/>
      <c r="AE16300"/>
    </row>
    <row r="16301" spans="1:31">
      <c r="A16301">
        <v>39160</v>
      </c>
      <c r="B16301" t="s">
        <v>14340</v>
      </c>
      <c r="C16301" t="s">
        <v>33477</v>
      </c>
      <c r="D16301" t="s">
        <v>33476</v>
      </c>
      <c r="E16301"/>
      <c r="F16301"/>
      <c r="G16301"/>
      <c r="H16301"/>
      <c r="I16301"/>
      <c r="J16301"/>
      <c r="U16301" s="43"/>
      <c r="AE16301"/>
    </row>
    <row r="16302" spans="1:31">
      <c r="A16302">
        <v>39160</v>
      </c>
      <c r="B16302" t="s">
        <v>14340</v>
      </c>
      <c r="C16302" t="s">
        <v>33477</v>
      </c>
      <c r="D16302" t="s">
        <v>33476</v>
      </c>
      <c r="E16302"/>
      <c r="F16302"/>
      <c r="G16302"/>
      <c r="H16302"/>
      <c r="I16302"/>
      <c r="J16302"/>
      <c r="U16302" s="43"/>
      <c r="AE16302"/>
    </row>
    <row r="16303" spans="1:31">
      <c r="A16303">
        <v>39320</v>
      </c>
      <c r="B16303" t="s">
        <v>14340</v>
      </c>
      <c r="C16303" t="s">
        <v>33478</v>
      </c>
      <c r="D16303" t="s">
        <v>33476</v>
      </c>
      <c r="E16303"/>
      <c r="F16303"/>
      <c r="G16303"/>
      <c r="H16303"/>
      <c r="I16303"/>
      <c r="J16303"/>
      <c r="U16303" s="43"/>
      <c r="AE16303"/>
    </row>
    <row r="16304" spans="1:31">
      <c r="A16304">
        <v>39320</v>
      </c>
      <c r="B16304" t="s">
        <v>14340</v>
      </c>
      <c r="C16304" t="s">
        <v>33478</v>
      </c>
      <c r="D16304" t="s">
        <v>33476</v>
      </c>
      <c r="E16304"/>
      <c r="F16304"/>
      <c r="G16304"/>
      <c r="H16304"/>
      <c r="I16304"/>
      <c r="J16304"/>
      <c r="U16304" s="43"/>
      <c r="AE16304"/>
    </row>
    <row r="16305" spans="1:31">
      <c r="A16305">
        <v>39300</v>
      </c>
      <c r="B16305" t="s">
        <v>14341</v>
      </c>
      <c r="C16305" t="s">
        <v>33478</v>
      </c>
      <c r="D16305" t="s">
        <v>33476</v>
      </c>
      <c r="E16305"/>
      <c r="F16305"/>
      <c r="G16305"/>
      <c r="H16305"/>
      <c r="I16305"/>
      <c r="J16305"/>
      <c r="U16305" s="43"/>
      <c r="AE16305"/>
    </row>
    <row r="16306" spans="1:31">
      <c r="A16306">
        <v>39120</v>
      </c>
      <c r="B16306" t="s">
        <v>14342</v>
      </c>
      <c r="C16306" t="s">
        <v>33477</v>
      </c>
      <c r="D16306" t="s">
        <v>33476</v>
      </c>
      <c r="E16306"/>
      <c r="F16306"/>
      <c r="G16306"/>
      <c r="H16306"/>
      <c r="I16306"/>
      <c r="J16306"/>
      <c r="U16306" s="43"/>
      <c r="AE16306"/>
    </row>
    <row r="16307" spans="1:31">
      <c r="A16307">
        <v>39250</v>
      </c>
      <c r="B16307" t="s">
        <v>14343</v>
      </c>
      <c r="C16307" t="s">
        <v>33478</v>
      </c>
      <c r="D16307" t="s">
        <v>33476</v>
      </c>
      <c r="E16307"/>
      <c r="F16307"/>
      <c r="G16307"/>
      <c r="H16307"/>
      <c r="I16307"/>
      <c r="J16307"/>
      <c r="U16307" s="43"/>
      <c r="AE16307"/>
    </row>
    <row r="16308" spans="1:31">
      <c r="A16308">
        <v>39130</v>
      </c>
      <c r="B16308" t="s">
        <v>14344</v>
      </c>
      <c r="C16308" t="s">
        <v>33478</v>
      </c>
      <c r="D16308" t="s">
        <v>33476</v>
      </c>
      <c r="E16308"/>
      <c r="F16308"/>
      <c r="G16308"/>
      <c r="H16308"/>
      <c r="I16308"/>
      <c r="J16308"/>
      <c r="U16308" s="43"/>
      <c r="AE16308"/>
    </row>
    <row r="16309" spans="1:31">
      <c r="A16309">
        <v>39130</v>
      </c>
      <c r="B16309" t="s">
        <v>14344</v>
      </c>
      <c r="C16309" t="s">
        <v>33478</v>
      </c>
      <c r="D16309" t="s">
        <v>33476</v>
      </c>
      <c r="E16309"/>
      <c r="F16309"/>
      <c r="G16309"/>
      <c r="H16309"/>
      <c r="I16309"/>
      <c r="J16309"/>
      <c r="U16309" s="43"/>
      <c r="AE16309"/>
    </row>
    <row r="16310" spans="1:31">
      <c r="A16310">
        <v>39570</v>
      </c>
      <c r="B16310" t="s">
        <v>14345</v>
      </c>
      <c r="C16310" t="s">
        <v>33477</v>
      </c>
      <c r="D16310" t="s">
        <v>33476</v>
      </c>
      <c r="E16310"/>
      <c r="F16310"/>
      <c r="G16310"/>
      <c r="H16310"/>
      <c r="I16310"/>
      <c r="J16310"/>
      <c r="U16310" s="43"/>
      <c r="AE16310"/>
    </row>
    <row r="16311" spans="1:31">
      <c r="A16311">
        <v>39700</v>
      </c>
      <c r="B16311" t="s">
        <v>14346</v>
      </c>
      <c r="C16311" t="s">
        <v>33477</v>
      </c>
      <c r="D16311" t="s">
        <v>33482</v>
      </c>
      <c r="E16311"/>
      <c r="F16311"/>
      <c r="G16311"/>
      <c r="H16311"/>
      <c r="I16311"/>
      <c r="J16311"/>
      <c r="U16311" s="43"/>
      <c r="AE16311"/>
    </row>
    <row r="16312" spans="1:31">
      <c r="A16312">
        <v>39700</v>
      </c>
      <c r="B16312" t="s">
        <v>14347</v>
      </c>
      <c r="C16312" t="s">
        <v>33477</v>
      </c>
      <c r="D16312" t="s">
        <v>33482</v>
      </c>
      <c r="E16312"/>
      <c r="F16312"/>
      <c r="G16312"/>
      <c r="H16312"/>
      <c r="I16312"/>
      <c r="J16312"/>
      <c r="U16312" s="43"/>
      <c r="AE16312"/>
    </row>
    <row r="16313" spans="1:31">
      <c r="A16313">
        <v>39700</v>
      </c>
      <c r="B16313" t="s">
        <v>14348</v>
      </c>
      <c r="C16313" t="s">
        <v>33477</v>
      </c>
      <c r="D16313" t="s">
        <v>33482</v>
      </c>
      <c r="E16313"/>
      <c r="F16313"/>
      <c r="G16313"/>
      <c r="H16313"/>
      <c r="I16313"/>
      <c r="J16313"/>
      <c r="U16313" s="43"/>
      <c r="AE16313"/>
    </row>
    <row r="16314" spans="1:31">
      <c r="A16314">
        <v>39250</v>
      </c>
      <c r="B16314" t="s">
        <v>14349</v>
      </c>
      <c r="C16314" t="s">
        <v>33478</v>
      </c>
      <c r="D16314" t="s">
        <v>33476</v>
      </c>
      <c r="E16314"/>
      <c r="F16314"/>
      <c r="G16314"/>
      <c r="H16314"/>
      <c r="I16314"/>
      <c r="J16314"/>
      <c r="U16314" s="43"/>
      <c r="AE16314"/>
    </row>
    <row r="16315" spans="1:31">
      <c r="A16315">
        <v>39800</v>
      </c>
      <c r="B16315" t="s">
        <v>14350</v>
      </c>
      <c r="C16315" t="s">
        <v>33477</v>
      </c>
      <c r="D16315" t="s">
        <v>33476</v>
      </c>
      <c r="E16315"/>
      <c r="F16315"/>
      <c r="G16315"/>
      <c r="H16315"/>
      <c r="I16315"/>
      <c r="J16315"/>
      <c r="U16315" s="43"/>
      <c r="AE16315"/>
    </row>
    <row r="16316" spans="1:31">
      <c r="A16316">
        <v>39600</v>
      </c>
      <c r="B16316" t="s">
        <v>14351</v>
      </c>
      <c r="C16316" t="s">
        <v>33477</v>
      </c>
      <c r="D16316" t="s">
        <v>33476</v>
      </c>
      <c r="E16316"/>
      <c r="F16316"/>
      <c r="G16316"/>
      <c r="H16316"/>
      <c r="I16316"/>
      <c r="J16316"/>
      <c r="U16316" s="43"/>
      <c r="AE16316"/>
    </row>
    <row r="16317" spans="1:31">
      <c r="A16317">
        <v>39800</v>
      </c>
      <c r="B16317" t="s">
        <v>14352</v>
      </c>
      <c r="C16317" t="s">
        <v>33477</v>
      </c>
      <c r="D16317" t="s">
        <v>33476</v>
      </c>
      <c r="E16317"/>
      <c r="F16317"/>
      <c r="G16317"/>
      <c r="H16317"/>
      <c r="I16317"/>
      <c r="J16317"/>
      <c r="U16317" s="43"/>
      <c r="AE16317"/>
    </row>
    <row r="16318" spans="1:31">
      <c r="A16318">
        <v>39520</v>
      </c>
      <c r="B16318" t="s">
        <v>14353</v>
      </c>
      <c r="C16318" t="s">
        <v>33478</v>
      </c>
      <c r="D16318" t="s">
        <v>33476</v>
      </c>
      <c r="E16318"/>
      <c r="F16318"/>
      <c r="G16318"/>
      <c r="H16318"/>
      <c r="I16318"/>
      <c r="J16318"/>
      <c r="U16318" s="43"/>
      <c r="AE16318"/>
    </row>
    <row r="16319" spans="1:31">
      <c r="A16319">
        <v>39460</v>
      </c>
      <c r="B16319" t="s">
        <v>14354</v>
      </c>
      <c r="C16319" t="s">
        <v>33478</v>
      </c>
      <c r="D16319" t="e">
        <v>#N/A</v>
      </c>
      <c r="E16319"/>
      <c r="F16319"/>
      <c r="G16319"/>
      <c r="H16319"/>
      <c r="I16319"/>
      <c r="J16319"/>
      <c r="U16319" s="43"/>
      <c r="AE16319"/>
    </row>
    <row r="16320" spans="1:31">
      <c r="A16320">
        <v>39140</v>
      </c>
      <c r="B16320" t="s">
        <v>14355</v>
      </c>
      <c r="C16320" t="s">
        <v>33477</v>
      </c>
      <c r="D16320" t="s">
        <v>33476</v>
      </c>
      <c r="E16320"/>
      <c r="F16320"/>
      <c r="G16320"/>
      <c r="H16320"/>
      <c r="I16320"/>
      <c r="J16320"/>
      <c r="U16320" s="43"/>
      <c r="AE16320"/>
    </row>
    <row r="16321" spans="1:31">
      <c r="A16321">
        <v>39130</v>
      </c>
      <c r="B16321" t="s">
        <v>14356</v>
      </c>
      <c r="C16321" t="s">
        <v>33478</v>
      </c>
      <c r="D16321" t="s">
        <v>33476</v>
      </c>
      <c r="E16321"/>
      <c r="F16321"/>
      <c r="G16321"/>
      <c r="H16321"/>
      <c r="I16321"/>
      <c r="J16321"/>
      <c r="U16321" s="43"/>
      <c r="AE16321"/>
    </row>
    <row r="16322" spans="1:31">
      <c r="A16322">
        <v>39150</v>
      </c>
      <c r="B16322" t="s">
        <v>14357</v>
      </c>
      <c r="C16322" t="s">
        <v>33478</v>
      </c>
      <c r="D16322" t="s">
        <v>33476</v>
      </c>
      <c r="E16322"/>
      <c r="F16322"/>
      <c r="G16322"/>
      <c r="H16322"/>
      <c r="I16322"/>
      <c r="J16322"/>
      <c r="U16322" s="43"/>
      <c r="AE16322"/>
    </row>
    <row r="16323" spans="1:31">
      <c r="A16323">
        <v>39100</v>
      </c>
      <c r="B16323" t="s">
        <v>14358</v>
      </c>
      <c r="C16323" t="s">
        <v>33477</v>
      </c>
      <c r="D16323" t="s">
        <v>33476</v>
      </c>
      <c r="E16323"/>
      <c r="F16323"/>
      <c r="G16323"/>
      <c r="H16323"/>
      <c r="I16323"/>
      <c r="J16323"/>
      <c r="U16323" s="43"/>
      <c r="AE16323"/>
    </row>
    <row r="16324" spans="1:31">
      <c r="A16324">
        <v>39230</v>
      </c>
      <c r="B16324" t="s">
        <v>14359</v>
      </c>
      <c r="C16324" t="s">
        <v>33477</v>
      </c>
      <c r="D16324" t="s">
        <v>33476</v>
      </c>
      <c r="E16324"/>
      <c r="F16324"/>
      <c r="G16324"/>
      <c r="H16324"/>
      <c r="I16324"/>
      <c r="J16324"/>
      <c r="U16324" s="43"/>
      <c r="AE16324"/>
    </row>
    <row r="16325" spans="1:31">
      <c r="A16325">
        <v>39700</v>
      </c>
      <c r="B16325" t="s">
        <v>14360</v>
      </c>
      <c r="C16325" t="s">
        <v>33477</v>
      </c>
      <c r="D16325" t="s">
        <v>33482</v>
      </c>
      <c r="E16325"/>
      <c r="F16325"/>
      <c r="G16325"/>
      <c r="H16325"/>
      <c r="I16325"/>
      <c r="J16325"/>
      <c r="U16325" s="43"/>
      <c r="AE16325"/>
    </row>
    <row r="16326" spans="1:31">
      <c r="A16326">
        <v>39230</v>
      </c>
      <c r="B16326" t="s">
        <v>6883</v>
      </c>
      <c r="C16326" t="s">
        <v>33477</v>
      </c>
      <c r="D16326" t="s">
        <v>33476</v>
      </c>
      <c r="E16326"/>
      <c r="F16326"/>
      <c r="G16326"/>
      <c r="H16326"/>
      <c r="I16326"/>
      <c r="J16326"/>
      <c r="U16326" s="43"/>
      <c r="AE16326"/>
    </row>
    <row r="16327" spans="1:31">
      <c r="A16327">
        <v>39250</v>
      </c>
      <c r="B16327" t="s">
        <v>14361</v>
      </c>
      <c r="C16327" t="s">
        <v>33478</v>
      </c>
      <c r="D16327" t="s">
        <v>33476</v>
      </c>
      <c r="E16327"/>
      <c r="F16327"/>
      <c r="G16327"/>
      <c r="H16327"/>
      <c r="I16327"/>
      <c r="J16327"/>
      <c r="U16327" s="43"/>
      <c r="AE16327"/>
    </row>
    <row r="16328" spans="1:31">
      <c r="A16328">
        <v>39290</v>
      </c>
      <c r="B16328" t="s">
        <v>14362</v>
      </c>
      <c r="C16328" t="s">
        <v>33477</v>
      </c>
      <c r="D16328" t="s">
        <v>33476</v>
      </c>
      <c r="E16328"/>
      <c r="F16328"/>
      <c r="G16328"/>
      <c r="H16328"/>
      <c r="I16328"/>
      <c r="J16328"/>
      <c r="U16328" s="43"/>
      <c r="AE16328"/>
    </row>
    <row r="16329" spans="1:31">
      <c r="A16329">
        <v>39130</v>
      </c>
      <c r="B16329" t="s">
        <v>14363</v>
      </c>
      <c r="C16329" t="s">
        <v>33478</v>
      </c>
      <c r="D16329" t="s">
        <v>33476</v>
      </c>
      <c r="E16329"/>
      <c r="F16329"/>
      <c r="G16329"/>
      <c r="H16329"/>
      <c r="I16329"/>
      <c r="J16329"/>
      <c r="U16329" s="43"/>
      <c r="AE16329"/>
    </row>
    <row r="16330" spans="1:31">
      <c r="A16330">
        <v>39130</v>
      </c>
      <c r="B16330" t="s">
        <v>14364</v>
      </c>
      <c r="C16330" t="s">
        <v>33478</v>
      </c>
      <c r="D16330" t="s">
        <v>33476</v>
      </c>
      <c r="E16330"/>
      <c r="F16330"/>
      <c r="G16330"/>
      <c r="H16330"/>
      <c r="I16330"/>
      <c r="J16330"/>
      <c r="U16330" s="43"/>
      <c r="AE16330"/>
    </row>
    <row r="16331" spans="1:31">
      <c r="A16331">
        <v>39570</v>
      </c>
      <c r="B16331" t="s">
        <v>14365</v>
      </c>
      <c r="C16331" t="s">
        <v>33477</v>
      </c>
      <c r="D16331" t="s">
        <v>33476</v>
      </c>
      <c r="E16331"/>
      <c r="F16331"/>
      <c r="G16331"/>
      <c r="H16331"/>
      <c r="I16331"/>
      <c r="J16331"/>
      <c r="U16331" s="43"/>
      <c r="AE16331"/>
    </row>
    <row r="16332" spans="1:31">
      <c r="A16332">
        <v>39210</v>
      </c>
      <c r="B16332" t="s">
        <v>14366</v>
      </c>
      <c r="C16332" t="s">
        <v>33477</v>
      </c>
      <c r="D16332" t="s">
        <v>33476</v>
      </c>
      <c r="E16332"/>
      <c r="F16332"/>
      <c r="G16332"/>
      <c r="H16332"/>
      <c r="I16332"/>
      <c r="J16332"/>
      <c r="U16332" s="43"/>
      <c r="AE16332"/>
    </row>
    <row r="16333" spans="1:31">
      <c r="A16333">
        <v>39120</v>
      </c>
      <c r="B16333" t="s">
        <v>14367</v>
      </c>
      <c r="C16333" t="s">
        <v>33477</v>
      </c>
      <c r="D16333" t="s">
        <v>33476</v>
      </c>
      <c r="E16333"/>
      <c r="F16333"/>
      <c r="G16333"/>
      <c r="H16333"/>
      <c r="I16333"/>
      <c r="J16333"/>
      <c r="U16333" s="43"/>
      <c r="AE16333"/>
    </row>
    <row r="16334" spans="1:31">
      <c r="A16334">
        <v>39350</v>
      </c>
      <c r="B16334" t="s">
        <v>14368</v>
      </c>
      <c r="C16334" t="s">
        <v>33477</v>
      </c>
      <c r="D16334" t="s">
        <v>33476</v>
      </c>
      <c r="E16334"/>
      <c r="F16334"/>
      <c r="G16334"/>
      <c r="H16334"/>
      <c r="I16334"/>
      <c r="J16334"/>
      <c r="U16334" s="43"/>
      <c r="AE16334"/>
    </row>
    <row r="16335" spans="1:31">
      <c r="A16335">
        <v>39240</v>
      </c>
      <c r="B16335" t="s">
        <v>14369</v>
      </c>
      <c r="C16335" t="s">
        <v>33478</v>
      </c>
      <c r="D16335" t="s">
        <v>33476</v>
      </c>
      <c r="E16335"/>
      <c r="F16335"/>
      <c r="G16335"/>
      <c r="H16335"/>
      <c r="I16335"/>
      <c r="J16335"/>
      <c r="U16335" s="43"/>
      <c r="AE16335"/>
    </row>
    <row r="16336" spans="1:31">
      <c r="A16336">
        <v>39110</v>
      </c>
      <c r="B16336" t="s">
        <v>14370</v>
      </c>
      <c r="C16336" t="s">
        <v>33477</v>
      </c>
      <c r="D16336" t="s">
        <v>33476</v>
      </c>
      <c r="E16336"/>
      <c r="F16336"/>
      <c r="G16336"/>
      <c r="H16336"/>
      <c r="I16336"/>
      <c r="J16336"/>
      <c r="U16336" s="43"/>
      <c r="AE16336"/>
    </row>
    <row r="16337" spans="1:31">
      <c r="A16337">
        <v>39380</v>
      </c>
      <c r="B16337" t="s">
        <v>14371</v>
      </c>
      <c r="C16337" t="s">
        <v>33477</v>
      </c>
      <c r="D16337" t="s">
        <v>33476</v>
      </c>
      <c r="E16337"/>
      <c r="F16337"/>
      <c r="G16337"/>
      <c r="H16337"/>
      <c r="I16337"/>
      <c r="J16337"/>
      <c r="U16337" s="43"/>
      <c r="AE16337"/>
    </row>
    <row r="16338" spans="1:31">
      <c r="A16338">
        <v>39570</v>
      </c>
      <c r="B16338" t="s">
        <v>14372</v>
      </c>
      <c r="C16338" t="s">
        <v>33477</v>
      </c>
      <c r="D16338" t="s">
        <v>33476</v>
      </c>
      <c r="E16338"/>
      <c r="F16338"/>
      <c r="G16338"/>
      <c r="H16338"/>
      <c r="I16338"/>
      <c r="J16338"/>
      <c r="U16338" s="43"/>
      <c r="AE16338"/>
    </row>
    <row r="16339" spans="1:31">
      <c r="A16339">
        <v>39570</v>
      </c>
      <c r="B16339" t="s">
        <v>14373</v>
      </c>
      <c r="C16339" t="s">
        <v>33477</v>
      </c>
      <c r="D16339" t="s">
        <v>33476</v>
      </c>
      <c r="E16339"/>
      <c r="F16339"/>
      <c r="G16339"/>
      <c r="H16339"/>
      <c r="I16339"/>
      <c r="J16339"/>
      <c r="U16339" s="43"/>
      <c r="AE16339"/>
    </row>
    <row r="16340" spans="1:31">
      <c r="A16340">
        <v>39100</v>
      </c>
      <c r="B16340" t="s">
        <v>14374</v>
      </c>
      <c r="C16340" t="s">
        <v>33477</v>
      </c>
      <c r="D16340" t="s">
        <v>33476</v>
      </c>
      <c r="E16340"/>
      <c r="F16340"/>
      <c r="G16340"/>
      <c r="H16340"/>
      <c r="I16340"/>
      <c r="J16340"/>
      <c r="U16340" s="43"/>
      <c r="AE16340"/>
    </row>
    <row r="16341" spans="1:31">
      <c r="A16341">
        <v>39320</v>
      </c>
      <c r="B16341" t="s">
        <v>14375</v>
      </c>
      <c r="C16341" t="s">
        <v>33478</v>
      </c>
      <c r="D16341" t="s">
        <v>33476</v>
      </c>
      <c r="E16341"/>
      <c r="F16341"/>
      <c r="G16341"/>
      <c r="H16341"/>
      <c r="I16341"/>
      <c r="J16341"/>
      <c r="U16341" s="43"/>
      <c r="AE16341"/>
    </row>
    <row r="16342" spans="1:31">
      <c r="A16342">
        <v>39250</v>
      </c>
      <c r="B16342" t="s">
        <v>14376</v>
      </c>
      <c r="C16342" t="s">
        <v>33478</v>
      </c>
      <c r="D16342" t="s">
        <v>33476</v>
      </c>
      <c r="E16342"/>
      <c r="F16342"/>
      <c r="G16342"/>
      <c r="H16342"/>
      <c r="I16342"/>
      <c r="J16342"/>
      <c r="U16342" s="43"/>
      <c r="AE16342"/>
    </row>
    <row r="16343" spans="1:31">
      <c r="A16343">
        <v>39190</v>
      </c>
      <c r="B16343" t="s">
        <v>14377</v>
      </c>
      <c r="C16343" t="s">
        <v>33477</v>
      </c>
      <c r="D16343" t="s">
        <v>33476</v>
      </c>
      <c r="E16343"/>
      <c r="F16343"/>
      <c r="G16343"/>
      <c r="H16343"/>
      <c r="I16343"/>
      <c r="J16343"/>
      <c r="U16343" s="43"/>
      <c r="AE16343"/>
    </row>
    <row r="16344" spans="1:31">
      <c r="A16344">
        <v>39150</v>
      </c>
      <c r="B16344" t="s">
        <v>14378</v>
      </c>
      <c r="C16344" t="s">
        <v>33478</v>
      </c>
      <c r="D16344" t="s">
        <v>33476</v>
      </c>
      <c r="E16344"/>
      <c r="F16344"/>
      <c r="G16344"/>
      <c r="H16344"/>
      <c r="I16344"/>
      <c r="J16344"/>
      <c r="U16344" s="43"/>
      <c r="AE16344"/>
    </row>
    <row r="16345" spans="1:31">
      <c r="A16345">
        <v>39150</v>
      </c>
      <c r="B16345" t="s">
        <v>14378</v>
      </c>
      <c r="C16345" t="s">
        <v>33478</v>
      </c>
      <c r="D16345" t="s">
        <v>33476</v>
      </c>
      <c r="E16345"/>
      <c r="F16345"/>
      <c r="G16345"/>
      <c r="H16345"/>
      <c r="I16345"/>
      <c r="J16345"/>
      <c r="U16345" s="43"/>
      <c r="AE16345"/>
    </row>
    <row r="16346" spans="1:31">
      <c r="A16346">
        <v>39150</v>
      </c>
      <c r="B16346" t="s">
        <v>14378</v>
      </c>
      <c r="C16346" t="s">
        <v>33478</v>
      </c>
      <c r="D16346" t="s">
        <v>33476</v>
      </c>
      <c r="E16346"/>
      <c r="F16346"/>
      <c r="G16346"/>
      <c r="H16346"/>
      <c r="I16346"/>
      <c r="J16346"/>
      <c r="U16346" s="43"/>
      <c r="AE16346"/>
    </row>
    <row r="16347" spans="1:31">
      <c r="A16347">
        <v>39600</v>
      </c>
      <c r="B16347" t="s">
        <v>14379</v>
      </c>
      <c r="C16347" t="s">
        <v>33477</v>
      </c>
      <c r="D16347" t="s">
        <v>33476</v>
      </c>
      <c r="E16347"/>
      <c r="F16347"/>
      <c r="G16347"/>
      <c r="H16347"/>
      <c r="I16347"/>
      <c r="J16347"/>
      <c r="U16347" s="43"/>
      <c r="AE16347"/>
    </row>
    <row r="16348" spans="1:31">
      <c r="A16348">
        <v>39320</v>
      </c>
      <c r="B16348" t="s">
        <v>14380</v>
      </c>
      <c r="C16348" t="s">
        <v>33478</v>
      </c>
      <c r="D16348" t="s">
        <v>33476</v>
      </c>
      <c r="E16348"/>
      <c r="F16348"/>
      <c r="G16348"/>
      <c r="H16348"/>
      <c r="I16348"/>
      <c r="J16348"/>
      <c r="U16348" s="43"/>
      <c r="AE16348"/>
    </row>
    <row r="16349" spans="1:31">
      <c r="A16349">
        <v>39290</v>
      </c>
      <c r="B16349" t="s">
        <v>14381</v>
      </c>
      <c r="C16349" t="s">
        <v>33477</v>
      </c>
      <c r="D16349" t="s">
        <v>33476</v>
      </c>
      <c r="E16349"/>
      <c r="F16349"/>
      <c r="G16349"/>
      <c r="H16349"/>
      <c r="I16349"/>
      <c r="J16349"/>
      <c r="U16349" s="43"/>
      <c r="AE16349"/>
    </row>
    <row r="16350" spans="1:31">
      <c r="A16350">
        <v>39800</v>
      </c>
      <c r="B16350" t="s">
        <v>14382</v>
      </c>
      <c r="C16350" t="s">
        <v>33477</v>
      </c>
      <c r="D16350" t="s">
        <v>33476</v>
      </c>
      <c r="E16350"/>
      <c r="F16350"/>
      <c r="G16350"/>
      <c r="H16350"/>
      <c r="I16350"/>
      <c r="J16350"/>
      <c r="U16350" s="43"/>
      <c r="AE16350"/>
    </row>
    <row r="16351" spans="1:31">
      <c r="A16351">
        <v>39130</v>
      </c>
      <c r="B16351" t="s">
        <v>14383</v>
      </c>
      <c r="C16351" t="s">
        <v>33478</v>
      </c>
      <c r="D16351" t="s">
        <v>33476</v>
      </c>
      <c r="E16351"/>
      <c r="F16351"/>
      <c r="G16351"/>
      <c r="H16351"/>
      <c r="I16351"/>
      <c r="J16351"/>
      <c r="U16351" s="43"/>
      <c r="AE16351"/>
    </row>
    <row r="16352" spans="1:31">
      <c r="A16352">
        <v>39120</v>
      </c>
      <c r="B16352" t="s">
        <v>14384</v>
      </c>
      <c r="C16352" t="s">
        <v>33477</v>
      </c>
      <c r="D16352" t="s">
        <v>33476</v>
      </c>
      <c r="E16352"/>
      <c r="F16352"/>
      <c r="G16352"/>
      <c r="H16352"/>
      <c r="I16352"/>
      <c r="J16352"/>
      <c r="U16352" s="43"/>
      <c r="AE16352"/>
    </row>
    <row r="16353" spans="1:31">
      <c r="A16353">
        <v>39110</v>
      </c>
      <c r="B16353" t="s">
        <v>14385</v>
      </c>
      <c r="C16353" t="s">
        <v>33477</v>
      </c>
      <c r="D16353" t="s">
        <v>33476</v>
      </c>
      <c r="E16353"/>
      <c r="F16353"/>
      <c r="G16353"/>
      <c r="H16353"/>
      <c r="I16353"/>
      <c r="J16353"/>
      <c r="U16353" s="43"/>
      <c r="AE16353"/>
    </row>
    <row r="16354" spans="1:31">
      <c r="A16354">
        <v>39110</v>
      </c>
      <c r="B16354" t="s">
        <v>14386</v>
      </c>
      <c r="C16354" t="s">
        <v>33477</v>
      </c>
      <c r="D16354" t="s">
        <v>33476</v>
      </c>
      <c r="E16354"/>
      <c r="F16354"/>
      <c r="G16354"/>
      <c r="H16354"/>
      <c r="I16354"/>
      <c r="J16354"/>
      <c r="U16354" s="43"/>
      <c r="AE16354"/>
    </row>
    <row r="16355" spans="1:31">
      <c r="A16355">
        <v>39360</v>
      </c>
      <c r="B16355" t="s">
        <v>14387</v>
      </c>
      <c r="C16355" t="s">
        <v>33478</v>
      </c>
      <c r="D16355" t="s">
        <v>33476</v>
      </c>
      <c r="E16355"/>
      <c r="F16355"/>
      <c r="G16355"/>
      <c r="H16355"/>
      <c r="I16355"/>
      <c r="J16355"/>
      <c r="U16355" s="43"/>
      <c r="AE16355"/>
    </row>
    <row r="16356" spans="1:31">
      <c r="A16356">
        <v>39100</v>
      </c>
      <c r="B16356" t="s">
        <v>14388</v>
      </c>
      <c r="C16356" t="s">
        <v>33477</v>
      </c>
      <c r="D16356" t="s">
        <v>33476</v>
      </c>
      <c r="E16356"/>
      <c r="F16356"/>
      <c r="G16356"/>
      <c r="H16356"/>
      <c r="I16356"/>
      <c r="J16356"/>
      <c r="U16356" s="43"/>
      <c r="AE16356"/>
    </row>
    <row r="16357" spans="1:31">
      <c r="A16357">
        <v>39150</v>
      </c>
      <c r="B16357" t="s">
        <v>14389</v>
      </c>
      <c r="C16357" t="s">
        <v>33478</v>
      </c>
      <c r="D16357" t="s">
        <v>33476</v>
      </c>
      <c r="E16357"/>
      <c r="F16357"/>
      <c r="G16357"/>
      <c r="H16357"/>
      <c r="I16357"/>
      <c r="J16357"/>
      <c r="U16357" s="43"/>
      <c r="AE16357"/>
    </row>
    <row r="16358" spans="1:31">
      <c r="A16358">
        <v>39210</v>
      </c>
      <c r="B16358" t="s">
        <v>14390</v>
      </c>
      <c r="C16358" t="s">
        <v>33477</v>
      </c>
      <c r="D16358" t="s">
        <v>33476</v>
      </c>
      <c r="E16358"/>
      <c r="F16358"/>
      <c r="G16358"/>
      <c r="H16358"/>
      <c r="I16358"/>
      <c r="J16358"/>
      <c r="U16358" s="43"/>
      <c r="AE16358"/>
    </row>
    <row r="16359" spans="1:31">
      <c r="A16359">
        <v>39320</v>
      </c>
      <c r="B16359" t="s">
        <v>14391</v>
      </c>
      <c r="C16359" t="s">
        <v>33478</v>
      </c>
      <c r="D16359" t="s">
        <v>33476</v>
      </c>
      <c r="E16359"/>
      <c r="F16359"/>
      <c r="G16359"/>
      <c r="H16359"/>
      <c r="I16359"/>
      <c r="J16359"/>
      <c r="U16359" s="43"/>
      <c r="AE16359"/>
    </row>
    <row r="16360" spans="1:31">
      <c r="A16360">
        <v>39320</v>
      </c>
      <c r="B16360" t="s">
        <v>14391</v>
      </c>
      <c r="C16360" t="s">
        <v>33478</v>
      </c>
      <c r="D16360" t="s">
        <v>33476</v>
      </c>
      <c r="E16360"/>
      <c r="F16360"/>
      <c r="G16360"/>
      <c r="H16360"/>
      <c r="I16360"/>
      <c r="J16360"/>
      <c r="U16360" s="43"/>
      <c r="AE16360"/>
    </row>
    <row r="16361" spans="1:31">
      <c r="A16361">
        <v>39320</v>
      </c>
      <c r="B16361" t="s">
        <v>14391</v>
      </c>
      <c r="C16361" t="s">
        <v>33478</v>
      </c>
      <c r="D16361" t="s">
        <v>33476</v>
      </c>
      <c r="E16361"/>
      <c r="F16361"/>
      <c r="G16361"/>
      <c r="H16361"/>
      <c r="I16361"/>
      <c r="J16361"/>
      <c r="U16361" s="43"/>
      <c r="AE16361"/>
    </row>
    <row r="16362" spans="1:31">
      <c r="A16362">
        <v>1410</v>
      </c>
      <c r="B16362" t="s">
        <v>14392</v>
      </c>
      <c r="C16362" t="s">
        <v>33478</v>
      </c>
      <c r="D16362" t="s">
        <v>33476</v>
      </c>
      <c r="E16362"/>
      <c r="F16362"/>
      <c r="G16362"/>
      <c r="H16362"/>
      <c r="I16362"/>
      <c r="J16362"/>
      <c r="U16362" s="43"/>
      <c r="AE16362"/>
    </row>
    <row r="16363" spans="1:31">
      <c r="A16363">
        <v>39310</v>
      </c>
      <c r="B16363" t="s">
        <v>14392</v>
      </c>
      <c r="C16363" t="s">
        <v>33478</v>
      </c>
      <c r="D16363" t="e">
        <v>#N/A</v>
      </c>
      <c r="E16363"/>
      <c r="F16363"/>
      <c r="G16363"/>
      <c r="H16363"/>
      <c r="I16363"/>
      <c r="J16363"/>
      <c r="U16363" s="43"/>
      <c r="AE16363"/>
    </row>
    <row r="16364" spans="1:31">
      <c r="A16364">
        <v>39310</v>
      </c>
      <c r="B16364" t="s">
        <v>14393</v>
      </c>
      <c r="C16364" t="s">
        <v>33478</v>
      </c>
      <c r="D16364" t="e">
        <v>#N/A</v>
      </c>
      <c r="E16364"/>
      <c r="F16364"/>
      <c r="G16364"/>
      <c r="H16364"/>
      <c r="I16364"/>
      <c r="J16364"/>
      <c r="U16364" s="43"/>
      <c r="AE16364"/>
    </row>
    <row r="16365" spans="1:31">
      <c r="A16365">
        <v>39300</v>
      </c>
      <c r="B16365" t="s">
        <v>14394</v>
      </c>
      <c r="C16365" t="s">
        <v>33478</v>
      </c>
      <c r="D16365" t="s">
        <v>33476</v>
      </c>
      <c r="E16365"/>
      <c r="F16365"/>
      <c r="G16365"/>
      <c r="H16365"/>
      <c r="I16365"/>
      <c r="J16365"/>
      <c r="U16365" s="43"/>
      <c r="AE16365"/>
    </row>
    <row r="16366" spans="1:31">
      <c r="A16366">
        <v>39130</v>
      </c>
      <c r="B16366" t="s">
        <v>14395</v>
      </c>
      <c r="C16366" t="s">
        <v>33478</v>
      </c>
      <c r="D16366" t="s">
        <v>33476</v>
      </c>
      <c r="E16366"/>
      <c r="F16366"/>
      <c r="G16366"/>
      <c r="H16366"/>
      <c r="I16366"/>
      <c r="J16366"/>
      <c r="U16366" s="43"/>
      <c r="AE16366"/>
    </row>
    <row r="16367" spans="1:31">
      <c r="A16367">
        <v>39140</v>
      </c>
      <c r="B16367" t="s">
        <v>14396</v>
      </c>
      <c r="C16367" t="s">
        <v>33477</v>
      </c>
      <c r="D16367" t="s">
        <v>33476</v>
      </c>
      <c r="E16367"/>
      <c r="F16367"/>
      <c r="G16367"/>
      <c r="H16367"/>
      <c r="I16367"/>
      <c r="J16367"/>
      <c r="U16367" s="43"/>
      <c r="AE16367"/>
    </row>
    <row r="16368" spans="1:31">
      <c r="A16368">
        <v>39360</v>
      </c>
      <c r="B16368" t="s">
        <v>14397</v>
      </c>
      <c r="C16368" t="s">
        <v>33478</v>
      </c>
      <c r="D16368" t="s">
        <v>33476</v>
      </c>
      <c r="E16368"/>
      <c r="F16368"/>
      <c r="G16368"/>
      <c r="H16368"/>
      <c r="I16368"/>
      <c r="J16368"/>
      <c r="U16368" s="43"/>
      <c r="AE16368"/>
    </row>
    <row r="16369" spans="1:31">
      <c r="A16369">
        <v>39300</v>
      </c>
      <c r="B16369" t="s">
        <v>14398</v>
      </c>
      <c r="C16369" t="s">
        <v>33478</v>
      </c>
      <c r="D16369" t="s">
        <v>33476</v>
      </c>
      <c r="E16369"/>
      <c r="F16369"/>
      <c r="G16369"/>
      <c r="H16369"/>
      <c r="I16369"/>
      <c r="J16369"/>
      <c r="U16369" s="43"/>
      <c r="AE16369"/>
    </row>
    <row r="16370" spans="1:31">
      <c r="A16370">
        <v>39250</v>
      </c>
      <c r="B16370" t="s">
        <v>14399</v>
      </c>
      <c r="C16370" t="s">
        <v>33478</v>
      </c>
      <c r="D16370" t="s">
        <v>33476</v>
      </c>
      <c r="E16370"/>
      <c r="F16370"/>
      <c r="G16370"/>
      <c r="H16370"/>
      <c r="I16370"/>
      <c r="J16370"/>
      <c r="U16370" s="43"/>
      <c r="AE16370"/>
    </row>
    <row r="16371" spans="1:31">
      <c r="A16371">
        <v>1590</v>
      </c>
      <c r="B16371" t="s">
        <v>14400</v>
      </c>
      <c r="C16371" t="s">
        <v>33478</v>
      </c>
      <c r="D16371" t="e">
        <v>#N/A</v>
      </c>
      <c r="E16371"/>
      <c r="F16371"/>
      <c r="G16371"/>
      <c r="H16371"/>
      <c r="I16371"/>
      <c r="J16371"/>
      <c r="U16371" s="43"/>
      <c r="AE16371"/>
    </row>
    <row r="16372" spans="1:31">
      <c r="A16372">
        <v>39700</v>
      </c>
      <c r="B16372" t="s">
        <v>14401</v>
      </c>
      <c r="C16372" t="s">
        <v>33477</v>
      </c>
      <c r="D16372" t="s">
        <v>33482</v>
      </c>
      <c r="E16372"/>
      <c r="F16372"/>
      <c r="G16372"/>
      <c r="H16372"/>
      <c r="I16372"/>
      <c r="J16372"/>
      <c r="U16372" s="43"/>
      <c r="AE16372"/>
    </row>
    <row r="16373" spans="1:31">
      <c r="A16373">
        <v>39700</v>
      </c>
      <c r="B16373" t="s">
        <v>14402</v>
      </c>
      <c r="C16373" t="s">
        <v>33477</v>
      </c>
      <c r="D16373" t="s">
        <v>33482</v>
      </c>
      <c r="E16373"/>
      <c r="F16373"/>
      <c r="G16373"/>
      <c r="H16373"/>
      <c r="I16373"/>
      <c r="J16373"/>
      <c r="U16373" s="43"/>
      <c r="AE16373"/>
    </row>
    <row r="16374" spans="1:31">
      <c r="A16374">
        <v>39170</v>
      </c>
      <c r="B16374" t="s">
        <v>14403</v>
      </c>
      <c r="C16374" t="s">
        <v>33478</v>
      </c>
      <c r="D16374" t="s">
        <v>33476</v>
      </c>
      <c r="E16374"/>
      <c r="F16374"/>
      <c r="G16374"/>
      <c r="H16374"/>
      <c r="I16374"/>
      <c r="J16374"/>
      <c r="U16374" s="43"/>
      <c r="AE16374"/>
    </row>
    <row r="16375" spans="1:31">
      <c r="A16375">
        <v>39170</v>
      </c>
      <c r="B16375" t="s">
        <v>14403</v>
      </c>
      <c r="C16375" t="s">
        <v>33478</v>
      </c>
      <c r="D16375" t="s">
        <v>33476</v>
      </c>
      <c r="E16375"/>
      <c r="F16375"/>
      <c r="G16375"/>
      <c r="H16375"/>
      <c r="I16375"/>
      <c r="J16375"/>
      <c r="U16375" s="43"/>
      <c r="AE16375"/>
    </row>
    <row r="16376" spans="1:31">
      <c r="A16376">
        <v>39170</v>
      </c>
      <c r="B16376" t="s">
        <v>14403</v>
      </c>
      <c r="C16376" t="s">
        <v>33478</v>
      </c>
      <c r="D16376" t="s">
        <v>33476</v>
      </c>
      <c r="E16376"/>
      <c r="F16376"/>
      <c r="G16376"/>
      <c r="H16376"/>
      <c r="I16376"/>
      <c r="J16376"/>
      <c r="U16376" s="43"/>
      <c r="AE16376"/>
    </row>
    <row r="16377" spans="1:31">
      <c r="A16377">
        <v>39170</v>
      </c>
      <c r="B16377" t="s">
        <v>14403</v>
      </c>
      <c r="C16377" t="s">
        <v>33478</v>
      </c>
      <c r="D16377" t="s">
        <v>33476</v>
      </c>
      <c r="E16377"/>
      <c r="F16377"/>
      <c r="G16377"/>
      <c r="H16377"/>
      <c r="I16377"/>
      <c r="J16377"/>
      <c r="U16377" s="43"/>
      <c r="AE16377"/>
    </row>
    <row r="16378" spans="1:31">
      <c r="A16378">
        <v>39210</v>
      </c>
      <c r="B16378" t="s">
        <v>14404</v>
      </c>
      <c r="C16378" t="s">
        <v>33477</v>
      </c>
      <c r="D16378" t="s">
        <v>33476</v>
      </c>
      <c r="E16378"/>
      <c r="F16378"/>
      <c r="G16378"/>
      <c r="H16378"/>
      <c r="I16378"/>
      <c r="J16378"/>
      <c r="U16378" s="43"/>
      <c r="AE16378"/>
    </row>
    <row r="16379" spans="1:31">
      <c r="A16379">
        <v>39210</v>
      </c>
      <c r="B16379" t="s">
        <v>14404</v>
      </c>
      <c r="C16379" t="s">
        <v>33477</v>
      </c>
      <c r="D16379" t="s">
        <v>33476</v>
      </c>
      <c r="E16379"/>
      <c r="F16379"/>
      <c r="G16379"/>
      <c r="H16379"/>
      <c r="I16379"/>
      <c r="J16379"/>
      <c r="U16379" s="43"/>
      <c r="AE16379"/>
    </row>
    <row r="16380" spans="1:31">
      <c r="A16380">
        <v>39260</v>
      </c>
      <c r="B16380" t="s">
        <v>14405</v>
      </c>
      <c r="C16380" t="s">
        <v>33478</v>
      </c>
      <c r="D16380" t="s">
        <v>33476</v>
      </c>
      <c r="E16380"/>
      <c r="F16380"/>
      <c r="G16380"/>
      <c r="H16380"/>
      <c r="I16380"/>
      <c r="J16380"/>
      <c r="U16380" s="43"/>
      <c r="AE16380"/>
    </row>
    <row r="16381" spans="1:31">
      <c r="A16381">
        <v>39260</v>
      </c>
      <c r="B16381" t="s">
        <v>14405</v>
      </c>
      <c r="C16381" t="s">
        <v>33478</v>
      </c>
      <c r="D16381" t="s">
        <v>33476</v>
      </c>
      <c r="E16381"/>
      <c r="F16381"/>
      <c r="G16381"/>
      <c r="H16381"/>
      <c r="I16381"/>
      <c r="J16381"/>
      <c r="U16381" s="43"/>
      <c r="AE16381"/>
    </row>
    <row r="16382" spans="1:31">
      <c r="A16382">
        <v>39240</v>
      </c>
      <c r="B16382" t="s">
        <v>14406</v>
      </c>
      <c r="C16382" t="s">
        <v>33478</v>
      </c>
      <c r="D16382" t="s">
        <v>33476</v>
      </c>
      <c r="E16382"/>
      <c r="F16382"/>
      <c r="G16382"/>
      <c r="H16382"/>
      <c r="I16382"/>
      <c r="J16382"/>
      <c r="U16382" s="43"/>
      <c r="AE16382"/>
    </row>
    <row r="16383" spans="1:31">
      <c r="A16383">
        <v>39240</v>
      </c>
      <c r="B16383" t="s">
        <v>14406</v>
      </c>
      <c r="C16383" t="s">
        <v>33478</v>
      </c>
      <c r="D16383" t="s">
        <v>33476</v>
      </c>
      <c r="E16383"/>
      <c r="F16383"/>
      <c r="G16383"/>
      <c r="H16383"/>
      <c r="I16383"/>
      <c r="J16383"/>
      <c r="U16383" s="43"/>
      <c r="AE16383"/>
    </row>
    <row r="16384" spans="1:31">
      <c r="A16384">
        <v>39240</v>
      </c>
      <c r="B16384" t="s">
        <v>14406</v>
      </c>
      <c r="C16384" t="s">
        <v>33478</v>
      </c>
      <c r="D16384" t="s">
        <v>33476</v>
      </c>
      <c r="E16384"/>
      <c r="F16384"/>
      <c r="G16384"/>
      <c r="H16384"/>
      <c r="I16384"/>
      <c r="J16384"/>
      <c r="U16384" s="43"/>
      <c r="AE16384"/>
    </row>
    <row r="16385" spans="1:31">
      <c r="A16385">
        <v>39240</v>
      </c>
      <c r="B16385" t="s">
        <v>14406</v>
      </c>
      <c r="C16385" t="s">
        <v>33478</v>
      </c>
      <c r="D16385" t="s">
        <v>33476</v>
      </c>
      <c r="E16385"/>
      <c r="F16385"/>
      <c r="G16385"/>
      <c r="H16385"/>
      <c r="I16385"/>
      <c r="J16385"/>
      <c r="U16385" s="43"/>
      <c r="AE16385"/>
    </row>
    <row r="16386" spans="1:31">
      <c r="A16386">
        <v>39110</v>
      </c>
      <c r="B16386" t="s">
        <v>14407</v>
      </c>
      <c r="C16386" t="s">
        <v>33477</v>
      </c>
      <c r="D16386" t="s">
        <v>33476</v>
      </c>
      <c r="E16386"/>
      <c r="F16386"/>
      <c r="G16386"/>
      <c r="H16386"/>
      <c r="I16386"/>
      <c r="J16386"/>
      <c r="U16386" s="43"/>
      <c r="AE16386"/>
    </row>
    <row r="16387" spans="1:31">
      <c r="A16387">
        <v>39300</v>
      </c>
      <c r="B16387" t="s">
        <v>398</v>
      </c>
      <c r="C16387" t="s">
        <v>33478</v>
      </c>
      <c r="D16387" t="s">
        <v>33476</v>
      </c>
      <c r="E16387"/>
      <c r="F16387"/>
      <c r="G16387"/>
      <c r="H16387"/>
      <c r="I16387"/>
      <c r="J16387"/>
      <c r="U16387" s="43"/>
      <c r="AE16387"/>
    </row>
    <row r="16388" spans="1:31">
      <c r="A16388">
        <v>39170</v>
      </c>
      <c r="B16388" t="s">
        <v>14408</v>
      </c>
      <c r="C16388" t="s">
        <v>33478</v>
      </c>
      <c r="D16388" t="s">
        <v>33476</v>
      </c>
      <c r="E16388"/>
      <c r="F16388"/>
      <c r="G16388"/>
      <c r="H16388"/>
      <c r="I16388"/>
      <c r="J16388"/>
      <c r="U16388" s="43"/>
      <c r="AE16388"/>
    </row>
    <row r="16389" spans="1:31">
      <c r="A16389">
        <v>39320</v>
      </c>
      <c r="B16389" t="s">
        <v>14409</v>
      </c>
      <c r="C16389" t="s">
        <v>33478</v>
      </c>
      <c r="D16389" t="s">
        <v>33476</v>
      </c>
      <c r="E16389"/>
      <c r="F16389"/>
      <c r="G16389"/>
      <c r="H16389"/>
      <c r="I16389"/>
      <c r="J16389"/>
      <c r="U16389" s="43"/>
      <c r="AE16389"/>
    </row>
    <row r="16390" spans="1:31">
      <c r="A16390">
        <v>39230</v>
      </c>
      <c r="B16390" t="s">
        <v>8641</v>
      </c>
      <c r="C16390" t="s">
        <v>33477</v>
      </c>
      <c r="D16390" t="s">
        <v>33476</v>
      </c>
      <c r="E16390"/>
      <c r="F16390"/>
      <c r="G16390"/>
      <c r="H16390"/>
      <c r="I16390"/>
      <c r="J16390"/>
      <c r="U16390" s="43"/>
      <c r="AE16390"/>
    </row>
    <row r="16391" spans="1:31">
      <c r="A16391">
        <v>39400</v>
      </c>
      <c r="B16391" t="s">
        <v>14410</v>
      </c>
      <c r="C16391" t="s">
        <v>33478</v>
      </c>
      <c r="D16391" t="s">
        <v>33476</v>
      </c>
      <c r="E16391"/>
      <c r="F16391"/>
      <c r="G16391"/>
      <c r="H16391"/>
      <c r="I16391"/>
      <c r="J16391"/>
      <c r="U16391" s="43"/>
      <c r="AE16391"/>
    </row>
    <row r="16392" spans="1:31">
      <c r="A16392">
        <v>39250</v>
      </c>
      <c r="B16392" t="s">
        <v>14411</v>
      </c>
      <c r="C16392" t="s">
        <v>33478</v>
      </c>
      <c r="D16392" t="s">
        <v>33476</v>
      </c>
      <c r="E16392"/>
      <c r="F16392"/>
      <c r="G16392"/>
      <c r="H16392"/>
      <c r="I16392"/>
      <c r="J16392"/>
      <c r="U16392" s="43"/>
      <c r="AE16392"/>
    </row>
    <row r="16393" spans="1:31">
      <c r="A16393">
        <v>39120</v>
      </c>
      <c r="B16393" t="s">
        <v>14412</v>
      </c>
      <c r="C16393" t="s">
        <v>33477</v>
      </c>
      <c r="D16393" t="s">
        <v>33476</v>
      </c>
      <c r="E16393"/>
      <c r="F16393"/>
      <c r="G16393"/>
      <c r="H16393"/>
      <c r="I16393"/>
      <c r="J16393"/>
      <c r="U16393" s="43"/>
      <c r="AE16393"/>
    </row>
    <row r="16394" spans="1:31">
      <c r="A16394">
        <v>39000</v>
      </c>
      <c r="B16394" t="s">
        <v>14413</v>
      </c>
      <c r="C16394" t="s">
        <v>33477</v>
      </c>
      <c r="D16394" t="e">
        <v>#N/A</v>
      </c>
      <c r="E16394"/>
      <c r="F16394"/>
      <c r="G16394"/>
      <c r="H16394"/>
      <c r="I16394"/>
      <c r="J16394"/>
      <c r="U16394" s="43"/>
      <c r="AE16394"/>
    </row>
    <row r="16395" spans="1:31">
      <c r="A16395">
        <v>39300</v>
      </c>
      <c r="B16395" t="s">
        <v>14414</v>
      </c>
      <c r="C16395" t="s">
        <v>33478</v>
      </c>
      <c r="D16395" t="s">
        <v>33476</v>
      </c>
      <c r="E16395"/>
      <c r="F16395"/>
      <c r="G16395"/>
      <c r="H16395"/>
      <c r="I16395"/>
      <c r="J16395"/>
      <c r="U16395" s="43"/>
      <c r="AE16395"/>
    </row>
    <row r="16396" spans="1:31">
      <c r="A16396">
        <v>39350</v>
      </c>
      <c r="B16396" t="s">
        <v>14415</v>
      </c>
      <c r="C16396" t="s">
        <v>33477</v>
      </c>
      <c r="D16396" t="s">
        <v>33476</v>
      </c>
      <c r="E16396"/>
      <c r="F16396"/>
      <c r="G16396"/>
      <c r="H16396"/>
      <c r="I16396"/>
      <c r="J16396"/>
      <c r="U16396" s="43"/>
      <c r="AE16396"/>
    </row>
    <row r="16397" spans="1:31">
      <c r="A16397">
        <v>39210</v>
      </c>
      <c r="B16397" t="s">
        <v>14416</v>
      </c>
      <c r="C16397" t="s">
        <v>33477</v>
      </c>
      <c r="D16397" t="s">
        <v>33476</v>
      </c>
      <c r="E16397"/>
      <c r="F16397"/>
      <c r="G16397"/>
      <c r="H16397"/>
      <c r="I16397"/>
      <c r="J16397"/>
      <c r="U16397" s="43"/>
      <c r="AE16397"/>
    </row>
    <row r="16398" spans="1:31">
      <c r="A16398">
        <v>39380</v>
      </c>
      <c r="B16398" t="s">
        <v>14417</v>
      </c>
      <c r="C16398" t="s">
        <v>33477</v>
      </c>
      <c r="D16398" t="s">
        <v>33476</v>
      </c>
      <c r="E16398"/>
      <c r="F16398"/>
      <c r="G16398"/>
      <c r="H16398"/>
      <c r="I16398"/>
      <c r="J16398"/>
      <c r="U16398" s="43"/>
      <c r="AE16398"/>
    </row>
    <row r="16399" spans="1:31">
      <c r="A16399">
        <v>39570</v>
      </c>
      <c r="B16399" t="s">
        <v>14418</v>
      </c>
      <c r="C16399" t="s">
        <v>33477</v>
      </c>
      <c r="D16399" t="s">
        <v>33476</v>
      </c>
      <c r="E16399"/>
      <c r="F16399"/>
      <c r="G16399"/>
      <c r="H16399"/>
      <c r="I16399"/>
      <c r="J16399"/>
      <c r="U16399" s="43"/>
      <c r="AE16399"/>
    </row>
    <row r="16400" spans="1:31">
      <c r="A16400">
        <v>39260</v>
      </c>
      <c r="B16400" t="s">
        <v>14419</v>
      </c>
      <c r="C16400" t="s">
        <v>33478</v>
      </c>
      <c r="D16400" t="s">
        <v>33476</v>
      </c>
      <c r="E16400"/>
      <c r="F16400"/>
      <c r="G16400"/>
      <c r="H16400"/>
      <c r="I16400"/>
      <c r="J16400"/>
      <c r="U16400" s="43"/>
      <c r="AE16400"/>
    </row>
    <row r="16401" spans="1:31">
      <c r="A16401">
        <v>39700</v>
      </c>
      <c r="B16401" t="s">
        <v>14420</v>
      </c>
      <c r="C16401" t="s">
        <v>33477</v>
      </c>
      <c r="D16401" t="s">
        <v>33482</v>
      </c>
      <c r="E16401"/>
      <c r="F16401"/>
      <c r="G16401"/>
      <c r="H16401"/>
      <c r="I16401"/>
      <c r="J16401"/>
      <c r="U16401" s="43"/>
      <c r="AE16401"/>
    </row>
    <row r="16402" spans="1:31">
      <c r="A16402">
        <v>39230</v>
      </c>
      <c r="B16402" t="s">
        <v>14421</v>
      </c>
      <c r="C16402" t="s">
        <v>33477</v>
      </c>
      <c r="D16402" t="s">
        <v>33476</v>
      </c>
      <c r="E16402"/>
      <c r="F16402"/>
      <c r="G16402"/>
      <c r="H16402"/>
      <c r="I16402"/>
      <c r="J16402"/>
      <c r="U16402" s="43"/>
      <c r="AE16402"/>
    </row>
    <row r="16403" spans="1:31">
      <c r="A16403">
        <v>39240</v>
      </c>
      <c r="B16403" t="s">
        <v>14422</v>
      </c>
      <c r="C16403" t="s">
        <v>33478</v>
      </c>
      <c r="D16403" t="s">
        <v>33476</v>
      </c>
      <c r="E16403"/>
      <c r="F16403"/>
      <c r="G16403"/>
      <c r="H16403"/>
      <c r="I16403"/>
      <c r="J16403"/>
      <c r="U16403" s="43"/>
      <c r="AE16403"/>
    </row>
    <row r="16404" spans="1:31">
      <c r="A16404">
        <v>39130</v>
      </c>
      <c r="B16404" t="s">
        <v>1562</v>
      </c>
      <c r="C16404" t="s">
        <v>33478</v>
      </c>
      <c r="D16404" t="s">
        <v>33476</v>
      </c>
      <c r="E16404"/>
      <c r="F16404"/>
      <c r="G16404"/>
      <c r="H16404"/>
      <c r="I16404"/>
      <c r="J16404"/>
      <c r="U16404" s="43"/>
      <c r="AE16404"/>
    </row>
    <row r="16405" spans="1:31">
      <c r="A16405">
        <v>39270</v>
      </c>
      <c r="B16405" t="s">
        <v>14423</v>
      </c>
      <c r="C16405" t="s">
        <v>33478</v>
      </c>
      <c r="D16405" t="s">
        <v>33476</v>
      </c>
      <c r="E16405"/>
      <c r="F16405"/>
      <c r="G16405"/>
      <c r="H16405"/>
      <c r="I16405"/>
      <c r="J16405"/>
      <c r="U16405" s="43"/>
      <c r="AE16405"/>
    </row>
    <row r="16406" spans="1:31">
      <c r="A16406">
        <v>39110</v>
      </c>
      <c r="B16406" t="s">
        <v>14424</v>
      </c>
      <c r="C16406" t="s">
        <v>33477</v>
      </c>
      <c r="D16406" t="s">
        <v>33476</v>
      </c>
      <c r="E16406"/>
      <c r="F16406"/>
      <c r="G16406"/>
      <c r="H16406"/>
      <c r="I16406"/>
      <c r="J16406"/>
      <c r="U16406" s="43"/>
      <c r="AE16406"/>
    </row>
    <row r="16407" spans="1:31">
      <c r="A16407">
        <v>39210</v>
      </c>
      <c r="B16407" t="s">
        <v>14425</v>
      </c>
      <c r="C16407" t="s">
        <v>33477</v>
      </c>
      <c r="D16407" t="s">
        <v>33476</v>
      </c>
      <c r="E16407"/>
      <c r="F16407"/>
      <c r="G16407"/>
      <c r="H16407"/>
      <c r="I16407"/>
      <c r="J16407"/>
      <c r="U16407" s="43"/>
      <c r="AE16407"/>
    </row>
    <row r="16408" spans="1:31">
      <c r="A16408">
        <v>39260</v>
      </c>
      <c r="B16408" t="s">
        <v>14426</v>
      </c>
      <c r="C16408" t="s">
        <v>33478</v>
      </c>
      <c r="D16408" t="s">
        <v>33476</v>
      </c>
      <c r="E16408"/>
      <c r="F16408"/>
      <c r="G16408"/>
      <c r="H16408"/>
      <c r="I16408"/>
      <c r="J16408"/>
      <c r="U16408" s="43"/>
      <c r="AE16408"/>
    </row>
    <row r="16409" spans="1:31">
      <c r="A16409">
        <v>39600</v>
      </c>
      <c r="B16409" t="s">
        <v>14427</v>
      </c>
      <c r="C16409" t="s">
        <v>33477</v>
      </c>
      <c r="D16409" t="s">
        <v>33476</v>
      </c>
      <c r="E16409"/>
      <c r="F16409"/>
      <c r="G16409"/>
      <c r="H16409"/>
      <c r="I16409"/>
      <c r="J16409"/>
      <c r="U16409" s="43"/>
      <c r="AE16409"/>
    </row>
    <row r="16410" spans="1:31">
      <c r="A16410">
        <v>39190</v>
      </c>
      <c r="B16410" t="s">
        <v>14428</v>
      </c>
      <c r="C16410" t="s">
        <v>33477</v>
      </c>
      <c r="D16410" t="s">
        <v>33476</v>
      </c>
      <c r="E16410"/>
      <c r="F16410"/>
      <c r="G16410"/>
      <c r="H16410"/>
      <c r="I16410"/>
      <c r="J16410"/>
      <c r="U16410" s="43"/>
      <c r="AE16410"/>
    </row>
    <row r="16411" spans="1:31">
      <c r="A16411">
        <v>39210</v>
      </c>
      <c r="B16411" t="s">
        <v>14429</v>
      </c>
      <c r="C16411" t="s">
        <v>33477</v>
      </c>
      <c r="D16411" t="s">
        <v>33476</v>
      </c>
      <c r="E16411"/>
      <c r="F16411"/>
      <c r="G16411"/>
      <c r="H16411"/>
      <c r="I16411"/>
      <c r="J16411"/>
      <c r="U16411" s="43"/>
      <c r="AE16411"/>
    </row>
    <row r="16412" spans="1:31">
      <c r="A16412">
        <v>39130</v>
      </c>
      <c r="B16412" t="s">
        <v>14430</v>
      </c>
      <c r="C16412" t="s">
        <v>33478</v>
      </c>
      <c r="D16412" t="s">
        <v>33476</v>
      </c>
      <c r="E16412"/>
      <c r="F16412"/>
      <c r="G16412"/>
      <c r="H16412"/>
      <c r="I16412"/>
      <c r="J16412"/>
      <c r="U16412" s="43"/>
      <c r="AE16412"/>
    </row>
    <row r="16413" spans="1:31">
      <c r="A16413">
        <v>39290</v>
      </c>
      <c r="B16413" t="s">
        <v>14431</v>
      </c>
      <c r="C16413" t="s">
        <v>33477</v>
      </c>
      <c r="D16413" t="s">
        <v>33476</v>
      </c>
      <c r="E16413"/>
      <c r="F16413"/>
      <c r="G16413"/>
      <c r="H16413"/>
      <c r="I16413"/>
      <c r="J16413"/>
      <c r="U16413" s="43"/>
      <c r="AE16413"/>
    </row>
    <row r="16414" spans="1:31">
      <c r="A16414">
        <v>39270</v>
      </c>
      <c r="B16414" t="s">
        <v>14432</v>
      </c>
      <c r="C16414" t="s">
        <v>33478</v>
      </c>
      <c r="D16414" t="s">
        <v>33476</v>
      </c>
      <c r="E16414"/>
      <c r="F16414"/>
      <c r="G16414"/>
      <c r="H16414"/>
      <c r="I16414"/>
      <c r="J16414"/>
      <c r="U16414" s="43"/>
      <c r="AE16414"/>
    </row>
    <row r="16415" spans="1:31">
      <c r="A16415">
        <v>39600</v>
      </c>
      <c r="B16415" t="s">
        <v>14433</v>
      </c>
      <c r="C16415" t="s">
        <v>33477</v>
      </c>
      <c r="D16415" t="s">
        <v>33476</v>
      </c>
      <c r="E16415"/>
      <c r="F16415"/>
      <c r="G16415"/>
      <c r="H16415"/>
      <c r="I16415"/>
      <c r="J16415"/>
      <c r="U16415" s="43"/>
      <c r="AE16415"/>
    </row>
    <row r="16416" spans="1:31">
      <c r="A16416">
        <v>39130</v>
      </c>
      <c r="B16416" t="s">
        <v>14434</v>
      </c>
      <c r="C16416" t="s">
        <v>33478</v>
      </c>
      <c r="D16416" t="s">
        <v>33476</v>
      </c>
      <c r="E16416"/>
      <c r="F16416"/>
      <c r="G16416"/>
      <c r="H16416"/>
      <c r="I16416"/>
      <c r="J16416"/>
      <c r="U16416" s="43"/>
      <c r="AE16416"/>
    </row>
    <row r="16417" spans="1:31">
      <c r="A16417">
        <v>39570</v>
      </c>
      <c r="B16417" t="s">
        <v>14435</v>
      </c>
      <c r="C16417" t="s">
        <v>33477</v>
      </c>
      <c r="D16417" t="s">
        <v>33476</v>
      </c>
      <c r="E16417"/>
      <c r="F16417"/>
      <c r="G16417"/>
      <c r="H16417"/>
      <c r="I16417"/>
      <c r="J16417"/>
      <c r="U16417" s="43"/>
      <c r="AE16417"/>
    </row>
    <row r="16418" spans="1:31">
      <c r="A16418">
        <v>39260</v>
      </c>
      <c r="B16418" t="s">
        <v>14436</v>
      </c>
      <c r="C16418" t="s">
        <v>33478</v>
      </c>
      <c r="D16418" t="s">
        <v>33476</v>
      </c>
      <c r="E16418"/>
      <c r="F16418"/>
      <c r="G16418"/>
      <c r="H16418"/>
      <c r="I16418"/>
      <c r="J16418"/>
      <c r="U16418" s="43"/>
      <c r="AE16418"/>
    </row>
    <row r="16419" spans="1:31">
      <c r="A16419">
        <v>39250</v>
      </c>
      <c r="B16419" t="s">
        <v>14437</v>
      </c>
      <c r="C16419" t="s">
        <v>33478</v>
      </c>
      <c r="D16419" t="s">
        <v>33476</v>
      </c>
      <c r="E16419"/>
      <c r="F16419"/>
      <c r="G16419"/>
      <c r="H16419"/>
      <c r="I16419"/>
      <c r="J16419"/>
      <c r="U16419" s="43"/>
      <c r="AE16419"/>
    </row>
    <row r="16420" spans="1:31">
      <c r="A16420">
        <v>39250</v>
      </c>
      <c r="B16420" t="s">
        <v>14437</v>
      </c>
      <c r="C16420" t="s">
        <v>33478</v>
      </c>
      <c r="D16420" t="s">
        <v>33476</v>
      </c>
      <c r="E16420"/>
      <c r="F16420"/>
      <c r="G16420"/>
      <c r="H16420"/>
      <c r="I16420"/>
      <c r="J16420"/>
      <c r="U16420" s="43"/>
      <c r="AE16420"/>
    </row>
    <row r="16421" spans="1:31">
      <c r="A16421">
        <v>39250</v>
      </c>
      <c r="B16421" t="s">
        <v>14437</v>
      </c>
      <c r="C16421" t="s">
        <v>33478</v>
      </c>
      <c r="D16421" t="s">
        <v>33476</v>
      </c>
      <c r="E16421"/>
      <c r="F16421"/>
      <c r="G16421"/>
      <c r="H16421"/>
      <c r="I16421"/>
      <c r="J16421"/>
      <c r="U16421" s="43"/>
      <c r="AE16421"/>
    </row>
    <row r="16422" spans="1:31">
      <c r="A16422">
        <v>39800</v>
      </c>
      <c r="B16422" t="s">
        <v>14438</v>
      </c>
      <c r="C16422" t="s">
        <v>33477</v>
      </c>
      <c r="D16422" t="s">
        <v>33476</v>
      </c>
      <c r="E16422"/>
      <c r="F16422"/>
      <c r="G16422"/>
      <c r="H16422"/>
      <c r="I16422"/>
      <c r="J16422"/>
      <c r="U16422" s="43"/>
      <c r="AE16422"/>
    </row>
    <row r="16423" spans="1:31">
      <c r="A16423">
        <v>39250</v>
      </c>
      <c r="B16423" t="s">
        <v>14439</v>
      </c>
      <c r="C16423" t="s">
        <v>33478</v>
      </c>
      <c r="D16423" t="s">
        <v>33476</v>
      </c>
      <c r="E16423"/>
      <c r="F16423"/>
      <c r="G16423"/>
      <c r="H16423"/>
      <c r="I16423"/>
      <c r="J16423"/>
      <c r="U16423" s="43"/>
      <c r="AE16423"/>
    </row>
    <row r="16424" spans="1:31">
      <c r="A16424">
        <v>39250</v>
      </c>
      <c r="B16424" t="s">
        <v>14439</v>
      </c>
      <c r="C16424" t="s">
        <v>33478</v>
      </c>
      <c r="D16424" t="s">
        <v>33476</v>
      </c>
      <c r="E16424"/>
      <c r="F16424"/>
      <c r="G16424"/>
      <c r="H16424"/>
      <c r="I16424"/>
      <c r="J16424"/>
      <c r="U16424" s="43"/>
      <c r="AE16424"/>
    </row>
    <row r="16425" spans="1:31">
      <c r="A16425">
        <v>39250</v>
      </c>
      <c r="B16425" t="s">
        <v>14439</v>
      </c>
      <c r="C16425" t="s">
        <v>33478</v>
      </c>
      <c r="D16425" t="s">
        <v>33476</v>
      </c>
      <c r="E16425"/>
      <c r="F16425"/>
      <c r="G16425"/>
      <c r="H16425"/>
      <c r="I16425"/>
      <c r="J16425"/>
      <c r="U16425" s="43"/>
      <c r="AE16425"/>
    </row>
    <row r="16426" spans="1:31">
      <c r="A16426">
        <v>39250</v>
      </c>
      <c r="B16426" t="s">
        <v>14439</v>
      </c>
      <c r="C16426" t="s">
        <v>33478</v>
      </c>
      <c r="D16426" t="s">
        <v>33476</v>
      </c>
      <c r="E16426"/>
      <c r="F16426"/>
      <c r="G16426"/>
      <c r="H16426"/>
      <c r="I16426"/>
      <c r="J16426"/>
      <c r="U16426" s="43"/>
      <c r="AE16426"/>
    </row>
    <row r="16427" spans="1:31">
      <c r="A16427">
        <v>39260</v>
      </c>
      <c r="B16427" t="s">
        <v>14440</v>
      </c>
      <c r="C16427" t="s">
        <v>33478</v>
      </c>
      <c r="D16427" t="s">
        <v>33476</v>
      </c>
      <c r="E16427"/>
      <c r="F16427"/>
      <c r="G16427"/>
      <c r="H16427"/>
      <c r="I16427"/>
      <c r="J16427"/>
      <c r="U16427" s="43"/>
      <c r="AE16427"/>
    </row>
    <row r="16428" spans="1:31">
      <c r="A16428">
        <v>39570</v>
      </c>
      <c r="B16428" t="s">
        <v>14441</v>
      </c>
      <c r="C16428" t="s">
        <v>33477</v>
      </c>
      <c r="D16428" t="s">
        <v>33476</v>
      </c>
      <c r="E16428"/>
      <c r="F16428"/>
      <c r="G16428"/>
      <c r="H16428"/>
      <c r="I16428"/>
      <c r="J16428"/>
      <c r="U16428" s="43"/>
      <c r="AE16428"/>
    </row>
    <row r="16429" spans="1:31">
      <c r="A16429">
        <v>39290</v>
      </c>
      <c r="B16429" t="s">
        <v>14442</v>
      </c>
      <c r="C16429" t="s">
        <v>33477</v>
      </c>
      <c r="D16429" t="s">
        <v>33476</v>
      </c>
      <c r="E16429"/>
      <c r="F16429"/>
      <c r="G16429"/>
      <c r="H16429"/>
      <c r="I16429"/>
      <c r="J16429"/>
      <c r="U16429" s="43"/>
      <c r="AE16429"/>
    </row>
    <row r="16430" spans="1:31">
      <c r="A16430">
        <v>39800</v>
      </c>
      <c r="B16430" t="s">
        <v>1074</v>
      </c>
      <c r="C16430" t="s">
        <v>33477</v>
      </c>
      <c r="D16430" t="s">
        <v>33476</v>
      </c>
      <c r="E16430"/>
      <c r="F16430"/>
      <c r="G16430"/>
      <c r="H16430"/>
      <c r="I16430"/>
      <c r="J16430"/>
      <c r="U16430" s="43"/>
      <c r="AE16430"/>
    </row>
    <row r="16431" spans="1:31">
      <c r="A16431">
        <v>39600</v>
      </c>
      <c r="B16431" t="s">
        <v>14443</v>
      </c>
      <c r="C16431" t="s">
        <v>33477</v>
      </c>
      <c r="D16431" t="s">
        <v>33476</v>
      </c>
      <c r="E16431"/>
      <c r="F16431"/>
      <c r="G16431"/>
      <c r="H16431"/>
      <c r="I16431"/>
      <c r="J16431"/>
      <c r="U16431" s="43"/>
      <c r="AE16431"/>
    </row>
    <row r="16432" spans="1:31">
      <c r="A16432">
        <v>39500</v>
      </c>
      <c r="B16432" t="s">
        <v>14444</v>
      </c>
      <c r="C16432" t="s">
        <v>33477</v>
      </c>
      <c r="D16432" t="s">
        <v>33476</v>
      </c>
      <c r="E16432"/>
      <c r="F16432"/>
      <c r="G16432"/>
      <c r="H16432"/>
      <c r="I16432"/>
      <c r="J16432"/>
      <c r="U16432" s="43"/>
      <c r="AE16432"/>
    </row>
    <row r="16433" spans="1:31">
      <c r="A16433">
        <v>39360</v>
      </c>
      <c r="B16433" t="s">
        <v>14445</v>
      </c>
      <c r="C16433" t="s">
        <v>33478</v>
      </c>
      <c r="D16433" t="s">
        <v>33476</v>
      </c>
      <c r="E16433"/>
      <c r="F16433"/>
      <c r="G16433"/>
      <c r="H16433"/>
      <c r="I16433"/>
      <c r="J16433"/>
      <c r="U16433" s="43"/>
      <c r="AE16433"/>
    </row>
    <row r="16434" spans="1:31">
      <c r="A16434">
        <v>39360</v>
      </c>
      <c r="B16434" t="s">
        <v>14445</v>
      </c>
      <c r="C16434" t="s">
        <v>33478</v>
      </c>
      <c r="D16434" t="s">
        <v>33476</v>
      </c>
      <c r="E16434"/>
      <c r="F16434"/>
      <c r="G16434"/>
      <c r="H16434"/>
      <c r="I16434"/>
      <c r="J16434"/>
      <c r="U16434" s="43"/>
      <c r="AE16434"/>
    </row>
    <row r="16435" spans="1:31">
      <c r="A16435">
        <v>39230</v>
      </c>
      <c r="B16435" t="s">
        <v>14446</v>
      </c>
      <c r="C16435" t="s">
        <v>33477</v>
      </c>
      <c r="D16435" t="s">
        <v>33476</v>
      </c>
      <c r="E16435"/>
      <c r="F16435"/>
      <c r="G16435"/>
      <c r="H16435"/>
      <c r="I16435"/>
      <c r="J16435"/>
      <c r="U16435" s="43"/>
      <c r="AE16435"/>
    </row>
    <row r="16436" spans="1:31">
      <c r="A16436">
        <v>39320</v>
      </c>
      <c r="B16436" t="s">
        <v>14447</v>
      </c>
      <c r="C16436" t="s">
        <v>33478</v>
      </c>
      <c r="D16436" t="s">
        <v>33476</v>
      </c>
      <c r="E16436"/>
      <c r="F16436"/>
      <c r="G16436"/>
      <c r="H16436"/>
      <c r="I16436"/>
      <c r="J16436"/>
      <c r="U16436" s="43"/>
      <c r="AE16436"/>
    </row>
    <row r="16437" spans="1:31">
      <c r="A16437">
        <v>39300</v>
      </c>
      <c r="B16437" t="s">
        <v>14448</v>
      </c>
      <c r="C16437" t="s">
        <v>33478</v>
      </c>
      <c r="D16437" t="s">
        <v>33476</v>
      </c>
      <c r="E16437"/>
      <c r="F16437"/>
      <c r="G16437"/>
      <c r="H16437"/>
      <c r="I16437"/>
      <c r="J16437"/>
      <c r="U16437" s="43"/>
      <c r="AE16437"/>
    </row>
    <row r="16438" spans="1:31">
      <c r="A16438">
        <v>39100</v>
      </c>
      <c r="B16438" t="s">
        <v>14449</v>
      </c>
      <c r="C16438" t="s">
        <v>33477</v>
      </c>
      <c r="D16438" t="s">
        <v>33476</v>
      </c>
      <c r="E16438"/>
      <c r="F16438"/>
      <c r="G16438"/>
      <c r="H16438"/>
      <c r="I16438"/>
      <c r="J16438"/>
      <c r="U16438" s="43"/>
      <c r="AE16438"/>
    </row>
    <row r="16439" spans="1:31">
      <c r="A16439">
        <v>39160</v>
      </c>
      <c r="B16439" t="s">
        <v>14450</v>
      </c>
      <c r="C16439" t="s">
        <v>33477</v>
      </c>
      <c r="D16439" t="s">
        <v>33476</v>
      </c>
      <c r="E16439"/>
      <c r="F16439"/>
      <c r="G16439"/>
      <c r="H16439"/>
      <c r="I16439"/>
      <c r="J16439"/>
      <c r="U16439" s="43"/>
      <c r="AE16439"/>
    </row>
    <row r="16440" spans="1:31">
      <c r="A16440">
        <v>39570</v>
      </c>
      <c r="B16440" t="s">
        <v>1084</v>
      </c>
      <c r="C16440" t="s">
        <v>33477</v>
      </c>
      <c r="D16440" t="s">
        <v>33476</v>
      </c>
      <c r="E16440"/>
      <c r="F16440"/>
      <c r="G16440"/>
      <c r="H16440"/>
      <c r="I16440"/>
      <c r="J16440"/>
      <c r="U16440" s="43"/>
      <c r="AE16440"/>
    </row>
    <row r="16441" spans="1:31">
      <c r="A16441">
        <v>39210</v>
      </c>
      <c r="B16441" t="s">
        <v>14451</v>
      </c>
      <c r="C16441" t="s">
        <v>33477</v>
      </c>
      <c r="D16441" t="s">
        <v>33476</v>
      </c>
      <c r="E16441"/>
      <c r="F16441"/>
      <c r="G16441"/>
      <c r="H16441"/>
      <c r="I16441"/>
      <c r="J16441"/>
      <c r="U16441" s="43"/>
      <c r="AE16441"/>
    </row>
    <row r="16442" spans="1:31">
      <c r="A16442">
        <v>39380</v>
      </c>
      <c r="B16442" t="s">
        <v>14452</v>
      </c>
      <c r="C16442" t="s">
        <v>33477</v>
      </c>
      <c r="D16442" t="s">
        <v>33476</v>
      </c>
      <c r="E16442"/>
      <c r="F16442"/>
      <c r="G16442"/>
      <c r="H16442"/>
      <c r="I16442"/>
      <c r="J16442"/>
      <c r="U16442" s="43"/>
      <c r="AE16442"/>
    </row>
    <row r="16443" spans="1:31">
      <c r="A16443">
        <v>39260</v>
      </c>
      <c r="B16443" t="s">
        <v>14453</v>
      </c>
      <c r="C16443" t="s">
        <v>33478</v>
      </c>
      <c r="D16443" t="s">
        <v>33476</v>
      </c>
      <c r="E16443"/>
      <c r="F16443"/>
      <c r="G16443"/>
      <c r="H16443"/>
      <c r="I16443"/>
      <c r="J16443"/>
      <c r="U16443" s="43"/>
      <c r="AE16443"/>
    </row>
    <row r="16444" spans="1:31">
      <c r="A16444">
        <v>39700</v>
      </c>
      <c r="B16444" t="s">
        <v>14454</v>
      </c>
      <c r="C16444" t="s">
        <v>33477</v>
      </c>
      <c r="D16444" t="s">
        <v>33482</v>
      </c>
      <c r="E16444"/>
      <c r="F16444"/>
      <c r="G16444"/>
      <c r="H16444"/>
      <c r="I16444"/>
      <c r="J16444"/>
      <c r="U16444" s="43"/>
      <c r="AE16444"/>
    </row>
    <row r="16445" spans="1:31">
      <c r="A16445">
        <v>39320</v>
      </c>
      <c r="B16445" t="s">
        <v>14455</v>
      </c>
      <c r="C16445" t="s">
        <v>33478</v>
      </c>
      <c r="D16445" t="s">
        <v>33476</v>
      </c>
      <c r="E16445"/>
      <c r="F16445"/>
      <c r="G16445"/>
      <c r="H16445"/>
      <c r="I16445"/>
      <c r="J16445"/>
      <c r="U16445" s="43"/>
      <c r="AE16445"/>
    </row>
    <row r="16446" spans="1:31">
      <c r="A16446">
        <v>39800</v>
      </c>
      <c r="B16446" t="s">
        <v>14456</v>
      </c>
      <c r="C16446" t="s">
        <v>33477</v>
      </c>
      <c r="D16446" t="s">
        <v>33476</v>
      </c>
      <c r="E16446"/>
      <c r="F16446"/>
      <c r="G16446"/>
      <c r="H16446"/>
      <c r="I16446"/>
      <c r="J16446"/>
      <c r="U16446" s="43"/>
      <c r="AE16446"/>
    </row>
    <row r="16447" spans="1:31">
      <c r="A16447">
        <v>39600</v>
      </c>
      <c r="B16447" t="s">
        <v>14457</v>
      </c>
      <c r="C16447" t="s">
        <v>33477</v>
      </c>
      <c r="D16447" t="s">
        <v>33476</v>
      </c>
      <c r="E16447"/>
      <c r="F16447"/>
      <c r="G16447"/>
      <c r="H16447"/>
      <c r="I16447"/>
      <c r="J16447"/>
      <c r="U16447" s="43"/>
      <c r="AE16447"/>
    </row>
    <row r="16448" spans="1:31">
      <c r="A16448">
        <v>39300</v>
      </c>
      <c r="B16448" t="s">
        <v>14458</v>
      </c>
      <c r="C16448" t="s">
        <v>33478</v>
      </c>
      <c r="D16448" t="s">
        <v>33476</v>
      </c>
      <c r="E16448"/>
      <c r="F16448"/>
      <c r="G16448"/>
      <c r="H16448"/>
      <c r="I16448"/>
      <c r="J16448"/>
      <c r="U16448" s="43"/>
      <c r="AE16448"/>
    </row>
    <row r="16449" spans="1:31">
      <c r="A16449">
        <v>39110</v>
      </c>
      <c r="B16449" t="s">
        <v>14459</v>
      </c>
      <c r="C16449" t="s">
        <v>33477</v>
      </c>
      <c r="D16449" t="s">
        <v>33476</v>
      </c>
      <c r="E16449"/>
      <c r="F16449"/>
      <c r="G16449"/>
      <c r="H16449"/>
      <c r="I16449"/>
      <c r="J16449"/>
      <c r="U16449" s="43"/>
      <c r="AE16449"/>
    </row>
    <row r="16450" spans="1:31">
      <c r="A16450">
        <v>39290</v>
      </c>
      <c r="B16450" t="s">
        <v>14460</v>
      </c>
      <c r="C16450" t="s">
        <v>33477</v>
      </c>
      <c r="D16450" t="s">
        <v>33476</v>
      </c>
      <c r="E16450"/>
      <c r="F16450"/>
      <c r="G16450"/>
      <c r="H16450"/>
      <c r="I16450"/>
      <c r="J16450"/>
      <c r="U16450" s="43"/>
      <c r="AE16450"/>
    </row>
    <row r="16451" spans="1:31">
      <c r="A16451">
        <v>39290</v>
      </c>
      <c r="B16451" t="s">
        <v>14461</v>
      </c>
      <c r="C16451" t="s">
        <v>33477</v>
      </c>
      <c r="D16451" t="s">
        <v>33476</v>
      </c>
      <c r="E16451"/>
      <c r="F16451"/>
      <c r="G16451"/>
      <c r="H16451"/>
      <c r="I16451"/>
      <c r="J16451"/>
      <c r="U16451" s="43"/>
      <c r="AE16451"/>
    </row>
    <row r="16452" spans="1:31">
      <c r="A16452">
        <v>39570</v>
      </c>
      <c r="B16452" t="s">
        <v>14462</v>
      </c>
      <c r="C16452" t="s">
        <v>33477</v>
      </c>
      <c r="D16452" t="s">
        <v>33476</v>
      </c>
      <c r="E16452"/>
      <c r="F16452"/>
      <c r="G16452"/>
      <c r="H16452"/>
      <c r="I16452"/>
      <c r="J16452"/>
      <c r="U16452" s="43"/>
      <c r="AE16452"/>
    </row>
    <row r="16453" spans="1:31">
      <c r="A16453">
        <v>39570</v>
      </c>
      <c r="B16453" t="s">
        <v>14462</v>
      </c>
      <c r="C16453" t="s">
        <v>33477</v>
      </c>
      <c r="D16453" t="s">
        <v>33476</v>
      </c>
      <c r="E16453"/>
      <c r="F16453"/>
      <c r="G16453"/>
      <c r="H16453"/>
      <c r="I16453"/>
      <c r="J16453"/>
      <c r="U16453" s="43"/>
      <c r="AE16453"/>
    </row>
    <row r="16454" spans="1:31">
      <c r="A16454">
        <v>39320</v>
      </c>
      <c r="B16454" t="s">
        <v>13897</v>
      </c>
      <c r="C16454" t="s">
        <v>33478</v>
      </c>
      <c r="D16454" t="s">
        <v>33476</v>
      </c>
      <c r="E16454"/>
      <c r="F16454"/>
      <c r="G16454"/>
      <c r="H16454"/>
      <c r="I16454"/>
      <c r="J16454"/>
      <c r="U16454" s="43"/>
      <c r="AE16454"/>
    </row>
    <row r="16455" spans="1:31">
      <c r="A16455">
        <v>39300</v>
      </c>
      <c r="B16455" t="s">
        <v>1989</v>
      </c>
      <c r="C16455" t="s">
        <v>33478</v>
      </c>
      <c r="D16455" t="s">
        <v>33476</v>
      </c>
      <c r="E16455"/>
      <c r="F16455"/>
      <c r="G16455"/>
      <c r="H16455"/>
      <c r="I16455"/>
      <c r="J16455"/>
      <c r="U16455" s="43"/>
      <c r="AE16455"/>
    </row>
    <row r="16456" spans="1:31">
      <c r="A16456">
        <v>39380</v>
      </c>
      <c r="B16456" t="s">
        <v>14463</v>
      </c>
      <c r="C16456" t="s">
        <v>33477</v>
      </c>
      <c r="D16456" t="s">
        <v>33476</v>
      </c>
      <c r="E16456"/>
      <c r="F16456"/>
      <c r="G16456"/>
      <c r="H16456"/>
      <c r="I16456"/>
      <c r="J16456"/>
      <c r="U16456" s="43"/>
      <c r="AE16456"/>
    </row>
    <row r="16457" spans="1:31">
      <c r="A16457">
        <v>39300</v>
      </c>
      <c r="B16457" t="s">
        <v>14464</v>
      </c>
      <c r="C16457" t="s">
        <v>33478</v>
      </c>
      <c r="D16457" t="s">
        <v>33476</v>
      </c>
      <c r="E16457"/>
      <c r="F16457"/>
      <c r="G16457"/>
      <c r="H16457"/>
      <c r="I16457"/>
      <c r="J16457"/>
      <c r="U16457" s="43"/>
      <c r="AE16457"/>
    </row>
    <row r="16458" spans="1:31">
      <c r="A16458">
        <v>39400</v>
      </c>
      <c r="B16458" t="s">
        <v>14465</v>
      </c>
      <c r="C16458" t="s">
        <v>33478</v>
      </c>
      <c r="D16458" t="s">
        <v>33476</v>
      </c>
      <c r="E16458"/>
      <c r="F16458"/>
      <c r="G16458"/>
      <c r="H16458"/>
      <c r="I16458"/>
      <c r="J16458"/>
      <c r="U16458" s="43"/>
      <c r="AE16458"/>
    </row>
    <row r="16459" spans="1:31">
      <c r="A16459">
        <v>39400</v>
      </c>
      <c r="B16459" t="s">
        <v>14465</v>
      </c>
      <c r="C16459" t="s">
        <v>33478</v>
      </c>
      <c r="D16459" t="s">
        <v>33476</v>
      </c>
      <c r="E16459"/>
      <c r="F16459"/>
      <c r="G16459"/>
      <c r="H16459"/>
      <c r="I16459"/>
      <c r="J16459"/>
      <c r="U16459" s="43"/>
      <c r="AE16459"/>
    </row>
    <row r="16460" spans="1:31">
      <c r="A16460">
        <v>39400</v>
      </c>
      <c r="B16460" t="s">
        <v>14466</v>
      </c>
      <c r="C16460" t="s">
        <v>33478</v>
      </c>
      <c r="D16460" t="s">
        <v>33476</v>
      </c>
      <c r="E16460"/>
      <c r="F16460"/>
      <c r="G16460"/>
      <c r="H16460"/>
      <c r="I16460"/>
      <c r="J16460"/>
      <c r="U16460" s="43"/>
      <c r="AE16460"/>
    </row>
    <row r="16461" spans="1:31">
      <c r="A16461">
        <v>39400</v>
      </c>
      <c r="B16461" t="s">
        <v>14466</v>
      </c>
      <c r="C16461" t="s">
        <v>33478</v>
      </c>
      <c r="D16461" t="s">
        <v>33476</v>
      </c>
      <c r="E16461"/>
      <c r="F16461"/>
      <c r="G16461"/>
      <c r="H16461"/>
      <c r="I16461"/>
      <c r="J16461"/>
      <c r="U16461" s="43"/>
      <c r="AE16461"/>
    </row>
    <row r="16462" spans="1:31">
      <c r="A16462">
        <v>39400</v>
      </c>
      <c r="B16462" t="s">
        <v>14466</v>
      </c>
      <c r="C16462" t="s">
        <v>33478</v>
      </c>
      <c r="D16462" t="s">
        <v>33476</v>
      </c>
      <c r="E16462"/>
      <c r="F16462"/>
      <c r="G16462"/>
      <c r="H16462"/>
      <c r="I16462"/>
      <c r="J16462"/>
      <c r="U16462" s="43"/>
      <c r="AE16462"/>
    </row>
    <row r="16463" spans="1:31">
      <c r="A16463">
        <v>39330</v>
      </c>
      <c r="B16463" t="s">
        <v>14467</v>
      </c>
      <c r="C16463" t="s">
        <v>33477</v>
      </c>
      <c r="D16463" t="e">
        <v>#N/A</v>
      </c>
      <c r="E16463"/>
      <c r="F16463"/>
      <c r="G16463"/>
      <c r="H16463"/>
      <c r="I16463"/>
      <c r="J16463"/>
      <c r="U16463" s="43"/>
      <c r="AE16463"/>
    </row>
    <row r="16464" spans="1:31">
      <c r="A16464">
        <v>39330</v>
      </c>
      <c r="B16464" t="s">
        <v>14467</v>
      </c>
      <c r="C16464" t="s">
        <v>33477</v>
      </c>
      <c r="D16464" t="e">
        <v>#N/A</v>
      </c>
      <c r="E16464"/>
      <c r="F16464"/>
      <c r="G16464"/>
      <c r="H16464"/>
      <c r="I16464"/>
      <c r="J16464"/>
      <c r="U16464" s="43"/>
      <c r="AE16464"/>
    </row>
    <row r="16465" spans="1:31">
      <c r="A16465">
        <v>39250</v>
      </c>
      <c r="B16465" t="s">
        <v>14468</v>
      </c>
      <c r="C16465" t="s">
        <v>33478</v>
      </c>
      <c r="D16465" t="s">
        <v>33476</v>
      </c>
      <c r="E16465"/>
      <c r="F16465"/>
      <c r="G16465"/>
      <c r="H16465"/>
      <c r="I16465"/>
      <c r="J16465"/>
      <c r="U16465" s="43"/>
      <c r="AE16465"/>
    </row>
    <row r="16466" spans="1:31">
      <c r="A16466">
        <v>39310</v>
      </c>
      <c r="B16466" t="s">
        <v>14469</v>
      </c>
      <c r="C16466" t="s">
        <v>33478</v>
      </c>
      <c r="D16466" t="e">
        <v>#N/A</v>
      </c>
      <c r="E16466"/>
      <c r="F16466"/>
      <c r="G16466"/>
      <c r="H16466"/>
      <c r="I16466"/>
      <c r="J16466"/>
      <c r="U16466" s="43"/>
      <c r="AE16466"/>
    </row>
    <row r="16467" spans="1:31">
      <c r="A16467">
        <v>39270</v>
      </c>
      <c r="B16467" t="s">
        <v>14470</v>
      </c>
      <c r="C16467" t="s">
        <v>33478</v>
      </c>
      <c r="D16467" t="s">
        <v>33476</v>
      </c>
      <c r="E16467"/>
      <c r="F16467"/>
      <c r="G16467"/>
      <c r="H16467"/>
      <c r="I16467"/>
      <c r="J16467"/>
      <c r="U16467" s="43"/>
      <c r="AE16467"/>
    </row>
    <row r="16468" spans="1:31">
      <c r="A16468">
        <v>39300</v>
      </c>
      <c r="B16468" t="s">
        <v>14471</v>
      </c>
      <c r="C16468" t="s">
        <v>33478</v>
      </c>
      <c r="D16468" t="s">
        <v>33476</v>
      </c>
      <c r="E16468"/>
      <c r="F16468"/>
      <c r="G16468"/>
      <c r="H16468"/>
      <c r="I16468"/>
      <c r="J16468"/>
      <c r="U16468" s="43"/>
      <c r="AE16468"/>
    </row>
    <row r="16469" spans="1:31">
      <c r="A16469">
        <v>39290</v>
      </c>
      <c r="B16469" t="s">
        <v>14472</v>
      </c>
      <c r="C16469" t="s">
        <v>33477</v>
      </c>
      <c r="D16469" t="s">
        <v>33476</v>
      </c>
      <c r="E16469"/>
      <c r="F16469"/>
      <c r="G16469"/>
      <c r="H16469"/>
      <c r="I16469"/>
      <c r="J16469"/>
      <c r="U16469" s="43"/>
      <c r="AE16469"/>
    </row>
    <row r="16470" spans="1:31">
      <c r="A16470">
        <v>39160</v>
      </c>
      <c r="B16470" t="s">
        <v>14473</v>
      </c>
      <c r="C16470" t="s">
        <v>33477</v>
      </c>
      <c r="D16470" t="s">
        <v>33476</v>
      </c>
      <c r="E16470"/>
      <c r="F16470"/>
      <c r="G16470"/>
      <c r="H16470"/>
      <c r="I16470"/>
      <c r="J16470"/>
      <c r="U16470" s="43"/>
      <c r="AE16470"/>
    </row>
    <row r="16471" spans="1:31">
      <c r="A16471">
        <v>39160</v>
      </c>
      <c r="B16471" t="s">
        <v>14473</v>
      </c>
      <c r="C16471" t="s">
        <v>33477</v>
      </c>
      <c r="D16471" t="s">
        <v>33476</v>
      </c>
      <c r="E16471"/>
      <c r="F16471"/>
      <c r="G16471"/>
      <c r="H16471"/>
      <c r="I16471"/>
      <c r="J16471"/>
      <c r="U16471" s="43"/>
      <c r="AE16471"/>
    </row>
    <row r="16472" spans="1:31">
      <c r="A16472">
        <v>39160</v>
      </c>
      <c r="B16472" t="s">
        <v>14473</v>
      </c>
      <c r="C16472" t="s">
        <v>33477</v>
      </c>
      <c r="D16472" t="s">
        <v>33476</v>
      </c>
      <c r="E16472"/>
      <c r="F16472"/>
      <c r="G16472"/>
      <c r="H16472"/>
      <c r="I16472"/>
      <c r="J16472"/>
      <c r="U16472" s="43"/>
      <c r="AE16472"/>
    </row>
    <row r="16473" spans="1:31">
      <c r="A16473">
        <v>39160</v>
      </c>
      <c r="B16473" t="s">
        <v>14473</v>
      </c>
      <c r="C16473" t="s">
        <v>33477</v>
      </c>
      <c r="D16473" t="s">
        <v>33476</v>
      </c>
      <c r="E16473"/>
      <c r="F16473"/>
      <c r="G16473"/>
      <c r="H16473"/>
      <c r="I16473"/>
      <c r="J16473"/>
      <c r="U16473" s="43"/>
      <c r="AE16473"/>
    </row>
    <row r="16474" spans="1:31">
      <c r="A16474">
        <v>39140</v>
      </c>
      <c r="B16474" t="s">
        <v>14474</v>
      </c>
      <c r="C16474" t="s">
        <v>33477</v>
      </c>
      <c r="D16474" t="s">
        <v>33476</v>
      </c>
      <c r="E16474"/>
      <c r="F16474"/>
      <c r="G16474"/>
      <c r="H16474"/>
      <c r="I16474"/>
      <c r="J16474"/>
      <c r="U16474" s="43"/>
      <c r="AE16474"/>
    </row>
    <row r="16475" spans="1:31">
      <c r="A16475">
        <v>39270</v>
      </c>
      <c r="B16475" t="s">
        <v>14475</v>
      </c>
      <c r="C16475" t="s">
        <v>33478</v>
      </c>
      <c r="D16475" t="s">
        <v>33476</v>
      </c>
      <c r="E16475"/>
      <c r="F16475"/>
      <c r="G16475"/>
      <c r="H16475"/>
      <c r="I16475"/>
      <c r="J16475"/>
      <c r="U16475" s="43"/>
      <c r="AE16475"/>
    </row>
    <row r="16476" spans="1:31">
      <c r="A16476">
        <v>39300</v>
      </c>
      <c r="B16476" t="s">
        <v>14476</v>
      </c>
      <c r="C16476" t="s">
        <v>33478</v>
      </c>
      <c r="D16476" t="s">
        <v>33476</v>
      </c>
      <c r="E16476"/>
      <c r="F16476"/>
      <c r="G16476"/>
      <c r="H16476"/>
      <c r="I16476"/>
      <c r="J16476"/>
      <c r="U16476" s="43"/>
      <c r="AE16476"/>
    </row>
    <row r="16477" spans="1:31">
      <c r="A16477">
        <v>39120</v>
      </c>
      <c r="B16477" t="s">
        <v>14477</v>
      </c>
      <c r="C16477" t="s">
        <v>33477</v>
      </c>
      <c r="D16477" t="s">
        <v>33476</v>
      </c>
      <c r="E16477"/>
      <c r="F16477"/>
      <c r="G16477"/>
      <c r="H16477"/>
      <c r="I16477"/>
      <c r="J16477"/>
      <c r="U16477" s="43"/>
      <c r="AE16477"/>
    </row>
    <row r="16478" spans="1:31">
      <c r="A16478">
        <v>39120</v>
      </c>
      <c r="B16478" t="s">
        <v>14477</v>
      </c>
      <c r="C16478" t="s">
        <v>33477</v>
      </c>
      <c r="D16478" t="s">
        <v>33476</v>
      </c>
      <c r="E16478"/>
      <c r="F16478"/>
      <c r="G16478"/>
      <c r="H16478"/>
      <c r="I16478"/>
      <c r="J16478"/>
      <c r="U16478" s="43"/>
      <c r="AE16478"/>
    </row>
    <row r="16479" spans="1:31">
      <c r="A16479">
        <v>39800</v>
      </c>
      <c r="B16479" t="s">
        <v>14478</v>
      </c>
      <c r="C16479" t="s">
        <v>33477</v>
      </c>
      <c r="D16479" t="s">
        <v>33476</v>
      </c>
      <c r="E16479"/>
      <c r="F16479"/>
      <c r="G16479"/>
      <c r="H16479"/>
      <c r="I16479"/>
      <c r="J16479"/>
      <c r="U16479" s="43"/>
      <c r="AE16479"/>
    </row>
    <row r="16480" spans="1:31">
      <c r="A16480">
        <v>39380</v>
      </c>
      <c r="B16480" t="s">
        <v>14479</v>
      </c>
      <c r="C16480" t="s">
        <v>33477</v>
      </c>
      <c r="D16480" t="s">
        <v>33476</v>
      </c>
      <c r="E16480"/>
      <c r="F16480"/>
      <c r="G16480"/>
      <c r="H16480"/>
      <c r="I16480"/>
      <c r="J16480"/>
      <c r="U16480" s="43"/>
      <c r="AE16480"/>
    </row>
    <row r="16481" spans="1:31">
      <c r="A16481">
        <v>39210</v>
      </c>
      <c r="B16481" t="s">
        <v>14480</v>
      </c>
      <c r="C16481" t="s">
        <v>33477</v>
      </c>
      <c r="D16481" t="s">
        <v>33476</v>
      </c>
      <c r="E16481"/>
      <c r="F16481"/>
      <c r="G16481"/>
      <c r="H16481"/>
      <c r="I16481"/>
      <c r="J16481"/>
      <c r="U16481" s="43"/>
      <c r="AE16481"/>
    </row>
    <row r="16482" spans="1:31">
      <c r="A16482">
        <v>39300</v>
      </c>
      <c r="B16482" t="s">
        <v>14481</v>
      </c>
      <c r="C16482" t="s">
        <v>33478</v>
      </c>
      <c r="D16482" t="s">
        <v>33476</v>
      </c>
      <c r="E16482"/>
      <c r="F16482"/>
      <c r="G16482"/>
      <c r="H16482"/>
      <c r="I16482"/>
      <c r="J16482"/>
      <c r="U16482" s="43"/>
      <c r="AE16482"/>
    </row>
    <row r="16483" spans="1:31">
      <c r="A16483">
        <v>39570</v>
      </c>
      <c r="B16483" t="s">
        <v>14482</v>
      </c>
      <c r="C16483" t="s">
        <v>33477</v>
      </c>
      <c r="D16483" t="s">
        <v>33476</v>
      </c>
      <c r="E16483"/>
      <c r="F16483"/>
      <c r="G16483"/>
      <c r="H16483"/>
      <c r="I16483"/>
      <c r="J16483"/>
      <c r="U16483" s="43"/>
      <c r="AE16483"/>
    </row>
    <row r="16484" spans="1:31">
      <c r="A16484">
        <v>39250</v>
      </c>
      <c r="B16484" t="s">
        <v>14483</v>
      </c>
      <c r="C16484" t="s">
        <v>33478</v>
      </c>
      <c r="D16484" t="s">
        <v>33476</v>
      </c>
      <c r="E16484"/>
      <c r="F16484"/>
      <c r="G16484"/>
      <c r="H16484"/>
      <c r="I16484"/>
      <c r="J16484"/>
      <c r="U16484" s="43"/>
      <c r="AE16484"/>
    </row>
    <row r="16485" spans="1:31">
      <c r="A16485">
        <v>39290</v>
      </c>
      <c r="B16485" t="s">
        <v>14484</v>
      </c>
      <c r="C16485" t="s">
        <v>33477</v>
      </c>
      <c r="D16485" t="s">
        <v>33476</v>
      </c>
      <c r="E16485"/>
      <c r="F16485"/>
      <c r="G16485"/>
      <c r="H16485"/>
      <c r="I16485"/>
      <c r="J16485"/>
      <c r="U16485" s="43"/>
      <c r="AE16485"/>
    </row>
    <row r="16486" spans="1:31">
      <c r="A16486">
        <v>39250</v>
      </c>
      <c r="B16486" t="s">
        <v>14485</v>
      </c>
      <c r="C16486" t="s">
        <v>33478</v>
      </c>
      <c r="D16486" t="s">
        <v>33476</v>
      </c>
      <c r="E16486"/>
      <c r="F16486"/>
      <c r="G16486"/>
      <c r="H16486"/>
      <c r="I16486"/>
      <c r="J16486"/>
      <c r="U16486" s="43"/>
      <c r="AE16486"/>
    </row>
    <row r="16487" spans="1:31">
      <c r="A16487">
        <v>39270</v>
      </c>
      <c r="B16487" t="s">
        <v>14486</v>
      </c>
      <c r="C16487" t="s">
        <v>33478</v>
      </c>
      <c r="D16487" t="s">
        <v>33476</v>
      </c>
      <c r="E16487"/>
      <c r="F16487"/>
      <c r="G16487"/>
      <c r="H16487"/>
      <c r="I16487"/>
      <c r="J16487"/>
      <c r="U16487" s="43"/>
      <c r="AE16487"/>
    </row>
    <row r="16488" spans="1:31">
      <c r="A16488">
        <v>39700</v>
      </c>
      <c r="B16488" t="s">
        <v>14487</v>
      </c>
      <c r="C16488" t="s">
        <v>33477</v>
      </c>
      <c r="D16488" t="s">
        <v>33482</v>
      </c>
      <c r="E16488"/>
      <c r="F16488"/>
      <c r="G16488"/>
      <c r="H16488"/>
      <c r="I16488"/>
      <c r="J16488"/>
      <c r="U16488" s="43"/>
      <c r="AE16488"/>
    </row>
    <row r="16489" spans="1:31">
      <c r="A16489">
        <v>39270</v>
      </c>
      <c r="B16489" t="s">
        <v>14488</v>
      </c>
      <c r="C16489" t="s">
        <v>33478</v>
      </c>
      <c r="D16489" t="s">
        <v>33476</v>
      </c>
      <c r="E16489"/>
      <c r="F16489"/>
      <c r="G16489"/>
      <c r="H16489"/>
      <c r="I16489"/>
      <c r="J16489"/>
      <c r="U16489" s="43"/>
      <c r="AE16489"/>
    </row>
    <row r="16490" spans="1:31">
      <c r="A16490">
        <v>39270</v>
      </c>
      <c r="B16490" t="s">
        <v>14488</v>
      </c>
      <c r="C16490" t="s">
        <v>33478</v>
      </c>
      <c r="D16490" t="s">
        <v>33476</v>
      </c>
      <c r="E16490"/>
      <c r="F16490"/>
      <c r="G16490"/>
      <c r="H16490"/>
      <c r="I16490"/>
      <c r="J16490"/>
      <c r="U16490" s="43"/>
      <c r="AE16490"/>
    </row>
    <row r="16491" spans="1:31">
      <c r="A16491">
        <v>39350</v>
      </c>
      <c r="B16491" t="s">
        <v>14489</v>
      </c>
      <c r="C16491" t="s">
        <v>33477</v>
      </c>
      <c r="D16491" t="s">
        <v>33476</v>
      </c>
      <c r="E16491"/>
      <c r="F16491"/>
      <c r="G16491"/>
      <c r="H16491"/>
      <c r="I16491"/>
      <c r="J16491"/>
      <c r="U16491" s="43"/>
      <c r="AE16491"/>
    </row>
    <row r="16492" spans="1:31">
      <c r="A16492">
        <v>39380</v>
      </c>
      <c r="B16492" t="s">
        <v>14490</v>
      </c>
      <c r="C16492" t="s">
        <v>33477</v>
      </c>
      <c r="D16492" t="s">
        <v>33476</v>
      </c>
      <c r="E16492"/>
      <c r="F16492"/>
      <c r="G16492"/>
      <c r="H16492"/>
      <c r="I16492"/>
      <c r="J16492"/>
      <c r="U16492" s="43"/>
      <c r="AE16492"/>
    </row>
    <row r="16493" spans="1:31">
      <c r="A16493">
        <v>39700</v>
      </c>
      <c r="B16493" t="s">
        <v>14491</v>
      </c>
      <c r="C16493" t="s">
        <v>33477</v>
      </c>
      <c r="D16493" t="s">
        <v>33482</v>
      </c>
      <c r="E16493"/>
      <c r="F16493"/>
      <c r="G16493"/>
      <c r="H16493"/>
      <c r="I16493"/>
      <c r="J16493"/>
      <c r="U16493" s="43"/>
      <c r="AE16493"/>
    </row>
    <row r="16494" spans="1:31">
      <c r="A16494">
        <v>39800</v>
      </c>
      <c r="B16494" t="s">
        <v>14492</v>
      </c>
      <c r="C16494" t="s">
        <v>33477</v>
      </c>
      <c r="D16494" t="s">
        <v>33476</v>
      </c>
      <c r="E16494"/>
      <c r="F16494"/>
      <c r="G16494"/>
      <c r="H16494"/>
      <c r="I16494"/>
      <c r="J16494"/>
      <c r="U16494" s="43"/>
      <c r="AE16494"/>
    </row>
    <row r="16495" spans="1:31">
      <c r="A16495">
        <v>39350</v>
      </c>
      <c r="B16495" t="s">
        <v>14493</v>
      </c>
      <c r="C16495" t="s">
        <v>33477</v>
      </c>
      <c r="D16495" t="s">
        <v>33476</v>
      </c>
      <c r="E16495"/>
      <c r="F16495"/>
      <c r="G16495"/>
      <c r="H16495"/>
      <c r="I16495"/>
      <c r="J16495"/>
      <c r="U16495" s="43"/>
      <c r="AE16495"/>
    </row>
    <row r="16496" spans="1:31">
      <c r="A16496">
        <v>39330</v>
      </c>
      <c r="B16496" t="s">
        <v>14494</v>
      </c>
      <c r="C16496" t="s">
        <v>33477</v>
      </c>
      <c r="D16496" t="e">
        <v>#N/A</v>
      </c>
      <c r="E16496"/>
      <c r="F16496"/>
      <c r="G16496"/>
      <c r="H16496"/>
      <c r="I16496"/>
      <c r="J16496"/>
      <c r="U16496" s="43"/>
      <c r="AE16496"/>
    </row>
    <row r="16497" spans="1:31">
      <c r="A16497">
        <v>39570</v>
      </c>
      <c r="B16497" t="s">
        <v>14495</v>
      </c>
      <c r="C16497" t="s">
        <v>33477</v>
      </c>
      <c r="D16497" t="s">
        <v>33476</v>
      </c>
      <c r="E16497"/>
      <c r="F16497"/>
      <c r="G16497"/>
      <c r="H16497"/>
      <c r="I16497"/>
      <c r="J16497"/>
      <c r="U16497" s="43"/>
      <c r="AE16497"/>
    </row>
    <row r="16498" spans="1:31">
      <c r="A16498">
        <v>39100</v>
      </c>
      <c r="B16498" t="s">
        <v>14496</v>
      </c>
      <c r="C16498" t="s">
        <v>33477</v>
      </c>
      <c r="D16498" t="s">
        <v>33476</v>
      </c>
      <c r="E16498"/>
      <c r="F16498"/>
      <c r="G16498"/>
      <c r="H16498"/>
      <c r="I16498"/>
      <c r="J16498"/>
      <c r="U16498" s="43"/>
      <c r="AE16498"/>
    </row>
    <row r="16499" spans="1:31">
      <c r="A16499">
        <v>39300</v>
      </c>
      <c r="B16499" t="s">
        <v>14497</v>
      </c>
      <c r="C16499" t="s">
        <v>33478</v>
      </c>
      <c r="D16499" t="s">
        <v>33476</v>
      </c>
      <c r="E16499"/>
      <c r="F16499"/>
      <c r="G16499"/>
      <c r="H16499"/>
      <c r="I16499"/>
      <c r="J16499"/>
      <c r="U16499" s="43"/>
      <c r="AE16499"/>
    </row>
    <row r="16500" spans="1:31">
      <c r="A16500">
        <v>39230</v>
      </c>
      <c r="B16500" t="s">
        <v>14498</v>
      </c>
      <c r="C16500" t="s">
        <v>33477</v>
      </c>
      <c r="D16500" t="s">
        <v>33476</v>
      </c>
      <c r="E16500"/>
      <c r="F16500"/>
      <c r="G16500"/>
      <c r="H16500"/>
      <c r="I16500"/>
      <c r="J16500"/>
      <c r="U16500" s="43"/>
      <c r="AE16500"/>
    </row>
    <row r="16501" spans="1:31">
      <c r="A16501">
        <v>39130</v>
      </c>
      <c r="B16501" t="s">
        <v>14499</v>
      </c>
      <c r="C16501" t="s">
        <v>33478</v>
      </c>
      <c r="D16501" t="s">
        <v>33476</v>
      </c>
      <c r="E16501"/>
      <c r="F16501"/>
      <c r="G16501"/>
      <c r="H16501"/>
      <c r="I16501"/>
      <c r="J16501"/>
      <c r="U16501" s="43"/>
      <c r="AE16501"/>
    </row>
    <row r="16502" spans="1:31">
      <c r="A16502">
        <v>39290</v>
      </c>
      <c r="B16502" t="s">
        <v>14500</v>
      </c>
      <c r="C16502" t="s">
        <v>33477</v>
      </c>
      <c r="D16502" t="s">
        <v>33476</v>
      </c>
      <c r="E16502"/>
      <c r="F16502"/>
      <c r="G16502"/>
      <c r="H16502"/>
      <c r="I16502"/>
      <c r="J16502"/>
      <c r="U16502" s="43"/>
      <c r="AE16502"/>
    </row>
    <row r="16503" spans="1:31">
      <c r="A16503">
        <v>39570</v>
      </c>
      <c r="B16503" t="s">
        <v>14501</v>
      </c>
      <c r="C16503" t="s">
        <v>33477</v>
      </c>
      <c r="D16503" t="s">
        <v>33476</v>
      </c>
      <c r="E16503"/>
      <c r="F16503"/>
      <c r="G16503"/>
      <c r="H16503"/>
      <c r="I16503"/>
      <c r="J16503"/>
      <c r="U16503" s="43"/>
      <c r="AE16503"/>
    </row>
    <row r="16504" spans="1:31">
      <c r="A16504">
        <v>39120</v>
      </c>
      <c r="B16504" t="s">
        <v>8738</v>
      </c>
      <c r="C16504" t="s">
        <v>33477</v>
      </c>
      <c r="D16504" t="s">
        <v>33476</v>
      </c>
      <c r="E16504"/>
      <c r="F16504"/>
      <c r="G16504"/>
      <c r="H16504"/>
      <c r="I16504"/>
      <c r="J16504"/>
      <c r="U16504" s="43"/>
      <c r="AE16504"/>
    </row>
    <row r="16505" spans="1:31">
      <c r="A16505">
        <v>39370</v>
      </c>
      <c r="B16505" t="s">
        <v>14502</v>
      </c>
      <c r="C16505" t="s">
        <v>33478</v>
      </c>
      <c r="D16505" t="s">
        <v>33476</v>
      </c>
      <c r="E16505"/>
      <c r="F16505"/>
      <c r="G16505"/>
      <c r="H16505"/>
      <c r="I16505"/>
      <c r="J16505"/>
      <c r="U16505" s="43"/>
      <c r="AE16505"/>
    </row>
    <row r="16506" spans="1:31">
      <c r="A16506">
        <v>39120</v>
      </c>
      <c r="B16506" t="s">
        <v>14503</v>
      </c>
      <c r="C16506" t="s">
        <v>33477</v>
      </c>
      <c r="D16506" t="s">
        <v>33476</v>
      </c>
      <c r="E16506"/>
      <c r="F16506"/>
      <c r="G16506"/>
      <c r="H16506"/>
      <c r="I16506"/>
      <c r="J16506"/>
      <c r="U16506" s="43"/>
      <c r="AE16506"/>
    </row>
    <row r="16507" spans="1:31">
      <c r="A16507">
        <v>39800</v>
      </c>
      <c r="B16507" t="s">
        <v>14504</v>
      </c>
      <c r="C16507" t="s">
        <v>33477</v>
      </c>
      <c r="D16507" t="s">
        <v>33476</v>
      </c>
      <c r="E16507"/>
      <c r="F16507"/>
      <c r="G16507"/>
      <c r="H16507"/>
      <c r="I16507"/>
      <c r="J16507"/>
      <c r="U16507" s="43"/>
      <c r="AE16507"/>
    </row>
    <row r="16508" spans="1:31">
      <c r="A16508">
        <v>39300</v>
      </c>
      <c r="B16508" t="s">
        <v>14505</v>
      </c>
      <c r="C16508" t="s">
        <v>33478</v>
      </c>
      <c r="D16508" t="s">
        <v>33476</v>
      </c>
      <c r="E16508"/>
      <c r="F16508"/>
      <c r="G16508"/>
      <c r="H16508"/>
      <c r="I16508"/>
      <c r="J16508"/>
      <c r="U16508" s="43"/>
      <c r="AE16508"/>
    </row>
    <row r="16509" spans="1:31">
      <c r="A16509">
        <v>39270</v>
      </c>
      <c r="B16509" t="s">
        <v>14506</v>
      </c>
      <c r="C16509" t="s">
        <v>33478</v>
      </c>
      <c r="D16509" t="s">
        <v>33476</v>
      </c>
      <c r="E16509"/>
      <c r="F16509"/>
      <c r="G16509"/>
      <c r="H16509"/>
      <c r="I16509"/>
      <c r="J16509"/>
      <c r="U16509" s="43"/>
      <c r="AE16509"/>
    </row>
    <row r="16510" spans="1:31">
      <c r="A16510">
        <v>39210</v>
      </c>
      <c r="B16510" t="s">
        <v>1606</v>
      </c>
      <c r="C16510" t="s">
        <v>33477</v>
      </c>
      <c r="D16510" t="s">
        <v>33476</v>
      </c>
      <c r="E16510"/>
      <c r="F16510"/>
      <c r="G16510"/>
      <c r="H16510"/>
      <c r="I16510"/>
      <c r="J16510"/>
      <c r="U16510" s="43"/>
      <c r="AE16510"/>
    </row>
    <row r="16511" spans="1:31">
      <c r="A16511">
        <v>39210</v>
      </c>
      <c r="B16511" t="s">
        <v>14507</v>
      </c>
      <c r="C16511" t="s">
        <v>33477</v>
      </c>
      <c r="D16511" t="s">
        <v>33476</v>
      </c>
      <c r="E16511"/>
      <c r="F16511"/>
      <c r="G16511"/>
      <c r="H16511"/>
      <c r="I16511"/>
      <c r="J16511"/>
      <c r="U16511" s="43"/>
      <c r="AE16511"/>
    </row>
    <row r="16512" spans="1:31">
      <c r="A16512">
        <v>39270</v>
      </c>
      <c r="B16512" t="s">
        <v>14508</v>
      </c>
      <c r="C16512" t="s">
        <v>33478</v>
      </c>
      <c r="D16512" t="s">
        <v>33476</v>
      </c>
      <c r="E16512"/>
      <c r="F16512"/>
      <c r="G16512"/>
      <c r="H16512"/>
      <c r="I16512"/>
      <c r="J16512"/>
      <c r="U16512" s="43"/>
      <c r="AE16512"/>
    </row>
    <row r="16513" spans="1:31">
      <c r="A16513">
        <v>39150</v>
      </c>
      <c r="B16513" t="s">
        <v>14509</v>
      </c>
      <c r="C16513" t="s">
        <v>33478</v>
      </c>
      <c r="D16513" t="s">
        <v>33476</v>
      </c>
      <c r="E16513"/>
      <c r="F16513"/>
      <c r="G16513"/>
      <c r="H16513"/>
      <c r="I16513"/>
      <c r="J16513"/>
      <c r="U16513" s="43"/>
      <c r="AE16513"/>
    </row>
    <row r="16514" spans="1:31">
      <c r="A16514">
        <v>39150</v>
      </c>
      <c r="B16514" t="s">
        <v>14509</v>
      </c>
      <c r="C16514" t="s">
        <v>33478</v>
      </c>
      <c r="D16514" t="s">
        <v>33476</v>
      </c>
      <c r="E16514"/>
      <c r="F16514"/>
      <c r="G16514"/>
      <c r="H16514"/>
      <c r="I16514"/>
      <c r="J16514"/>
      <c r="U16514" s="43"/>
      <c r="AE16514"/>
    </row>
    <row r="16515" spans="1:31">
      <c r="A16515">
        <v>39600</v>
      </c>
      <c r="B16515" t="s">
        <v>14510</v>
      </c>
      <c r="C16515" t="s">
        <v>33477</v>
      </c>
      <c r="D16515" t="s">
        <v>33476</v>
      </c>
      <c r="E16515"/>
      <c r="F16515"/>
      <c r="G16515"/>
      <c r="H16515"/>
      <c r="I16515"/>
      <c r="J16515"/>
      <c r="U16515" s="43"/>
      <c r="AE16515"/>
    </row>
    <row r="16516" spans="1:31">
      <c r="A16516">
        <v>39210</v>
      </c>
      <c r="B16516" t="s">
        <v>14511</v>
      </c>
      <c r="C16516" t="s">
        <v>33477</v>
      </c>
      <c r="D16516" t="s">
        <v>33476</v>
      </c>
      <c r="E16516"/>
      <c r="F16516"/>
      <c r="G16516"/>
      <c r="H16516"/>
      <c r="I16516"/>
      <c r="J16516"/>
      <c r="U16516" s="43"/>
      <c r="AE16516"/>
    </row>
    <row r="16517" spans="1:31">
      <c r="A16517">
        <v>39800</v>
      </c>
      <c r="B16517" t="s">
        <v>14511</v>
      </c>
      <c r="C16517" t="s">
        <v>33477</v>
      </c>
      <c r="D16517" t="s">
        <v>33476</v>
      </c>
      <c r="E16517"/>
      <c r="F16517"/>
      <c r="G16517"/>
      <c r="H16517"/>
      <c r="I16517"/>
      <c r="J16517"/>
      <c r="U16517" s="43"/>
      <c r="AE16517"/>
    </row>
    <row r="16518" spans="1:31">
      <c r="A16518">
        <v>39250</v>
      </c>
      <c r="B16518" t="s">
        <v>14512</v>
      </c>
      <c r="C16518" t="s">
        <v>33478</v>
      </c>
      <c r="D16518" t="s">
        <v>33476</v>
      </c>
      <c r="E16518"/>
      <c r="F16518"/>
      <c r="G16518"/>
      <c r="H16518"/>
      <c r="I16518"/>
      <c r="J16518"/>
      <c r="U16518" s="43"/>
      <c r="AE16518"/>
    </row>
    <row r="16519" spans="1:31">
      <c r="A16519">
        <v>39250</v>
      </c>
      <c r="B16519" t="s">
        <v>14513</v>
      </c>
      <c r="C16519" t="s">
        <v>33478</v>
      </c>
      <c r="D16519" t="s">
        <v>33476</v>
      </c>
      <c r="E16519"/>
      <c r="F16519"/>
      <c r="G16519"/>
      <c r="H16519"/>
      <c r="I16519"/>
      <c r="J16519"/>
      <c r="U16519" s="43"/>
      <c r="AE16519"/>
    </row>
    <row r="16520" spans="1:31">
      <c r="A16520">
        <v>39120</v>
      </c>
      <c r="B16520" t="s">
        <v>14514</v>
      </c>
      <c r="C16520" t="s">
        <v>33477</v>
      </c>
      <c r="D16520" t="s">
        <v>33476</v>
      </c>
      <c r="E16520"/>
      <c r="F16520"/>
      <c r="G16520"/>
      <c r="H16520"/>
      <c r="I16520"/>
      <c r="J16520"/>
      <c r="U16520" s="43"/>
      <c r="AE16520"/>
    </row>
    <row r="16521" spans="1:31">
      <c r="A16521">
        <v>39700</v>
      </c>
      <c r="B16521" t="s">
        <v>14515</v>
      </c>
      <c r="C16521" t="s">
        <v>33477</v>
      </c>
      <c r="D16521" t="s">
        <v>33482</v>
      </c>
      <c r="E16521"/>
      <c r="F16521"/>
      <c r="G16521"/>
      <c r="H16521"/>
      <c r="I16521"/>
      <c r="J16521"/>
      <c r="U16521" s="43"/>
      <c r="AE16521"/>
    </row>
    <row r="16522" spans="1:31">
      <c r="A16522">
        <v>39570</v>
      </c>
      <c r="B16522" t="s">
        <v>14516</v>
      </c>
      <c r="C16522" t="s">
        <v>33477</v>
      </c>
      <c r="D16522" t="s">
        <v>33476</v>
      </c>
      <c r="E16522"/>
      <c r="F16522"/>
      <c r="G16522"/>
      <c r="H16522"/>
      <c r="I16522"/>
      <c r="J16522"/>
      <c r="U16522" s="43"/>
      <c r="AE16522"/>
    </row>
    <row r="16523" spans="1:31">
      <c r="A16523">
        <v>39290</v>
      </c>
      <c r="B16523" t="s">
        <v>14517</v>
      </c>
      <c r="C16523" t="s">
        <v>33477</v>
      </c>
      <c r="D16523" t="s">
        <v>33476</v>
      </c>
      <c r="E16523"/>
      <c r="F16523"/>
      <c r="G16523"/>
      <c r="H16523"/>
      <c r="I16523"/>
      <c r="J16523"/>
      <c r="U16523" s="43"/>
      <c r="AE16523"/>
    </row>
    <row r="16524" spans="1:31">
      <c r="A16524">
        <v>39800</v>
      </c>
      <c r="B16524" t="s">
        <v>2004</v>
      </c>
      <c r="C16524" t="s">
        <v>33477</v>
      </c>
      <c r="D16524" t="s">
        <v>33476</v>
      </c>
      <c r="E16524"/>
      <c r="F16524"/>
      <c r="G16524"/>
      <c r="H16524"/>
      <c r="I16524"/>
      <c r="J16524"/>
      <c r="U16524" s="43"/>
      <c r="AE16524"/>
    </row>
    <row r="16525" spans="1:31">
      <c r="A16525">
        <v>39130</v>
      </c>
      <c r="B16525" t="s">
        <v>14518</v>
      </c>
      <c r="C16525" t="s">
        <v>33478</v>
      </c>
      <c r="D16525" t="s">
        <v>33476</v>
      </c>
      <c r="E16525"/>
      <c r="F16525"/>
      <c r="G16525"/>
      <c r="H16525"/>
      <c r="I16525"/>
      <c r="J16525"/>
      <c r="U16525" s="43"/>
      <c r="AE16525"/>
    </row>
    <row r="16526" spans="1:31">
      <c r="A16526">
        <v>39110</v>
      </c>
      <c r="B16526" t="s">
        <v>14519</v>
      </c>
      <c r="C16526" t="s">
        <v>33477</v>
      </c>
      <c r="D16526" t="s">
        <v>33476</v>
      </c>
      <c r="E16526"/>
      <c r="F16526"/>
      <c r="G16526"/>
      <c r="H16526"/>
      <c r="I16526"/>
      <c r="J16526"/>
      <c r="U16526" s="43"/>
      <c r="AE16526"/>
    </row>
    <row r="16527" spans="1:31">
      <c r="A16527">
        <v>39110</v>
      </c>
      <c r="B16527" t="s">
        <v>14519</v>
      </c>
      <c r="C16527" t="s">
        <v>33477</v>
      </c>
      <c r="D16527" t="s">
        <v>33476</v>
      </c>
      <c r="E16527"/>
      <c r="F16527"/>
      <c r="G16527"/>
      <c r="H16527"/>
      <c r="I16527"/>
      <c r="J16527"/>
      <c r="U16527" s="43"/>
      <c r="AE16527"/>
    </row>
    <row r="16528" spans="1:31">
      <c r="A16528">
        <v>39110</v>
      </c>
      <c r="B16528" t="s">
        <v>14519</v>
      </c>
      <c r="C16528" t="s">
        <v>33477</v>
      </c>
      <c r="D16528" t="s">
        <v>33476</v>
      </c>
      <c r="E16528"/>
      <c r="F16528"/>
      <c r="G16528"/>
      <c r="H16528"/>
      <c r="I16528"/>
      <c r="J16528"/>
      <c r="U16528" s="43"/>
      <c r="AE16528"/>
    </row>
    <row r="16529" spans="1:31">
      <c r="A16529">
        <v>39300</v>
      </c>
      <c r="B16529" t="s">
        <v>14520</v>
      </c>
      <c r="C16529" t="s">
        <v>33478</v>
      </c>
      <c r="D16529" t="s">
        <v>33476</v>
      </c>
      <c r="E16529"/>
      <c r="F16529"/>
      <c r="G16529"/>
      <c r="H16529"/>
      <c r="I16529"/>
      <c r="J16529"/>
      <c r="U16529" s="43"/>
      <c r="AE16529"/>
    </row>
    <row r="16530" spans="1:31">
      <c r="A16530">
        <v>39330</v>
      </c>
      <c r="B16530" t="s">
        <v>14521</v>
      </c>
      <c r="C16530" t="s">
        <v>33477</v>
      </c>
      <c r="D16530" t="e">
        <v>#N/A</v>
      </c>
      <c r="E16530"/>
      <c r="F16530"/>
      <c r="G16530"/>
      <c r="H16530"/>
      <c r="I16530"/>
      <c r="J16530"/>
      <c r="U16530" s="43"/>
      <c r="AE16530"/>
    </row>
    <row r="16531" spans="1:31">
      <c r="A16531">
        <v>39600</v>
      </c>
      <c r="B16531" t="s">
        <v>14521</v>
      </c>
      <c r="C16531" t="s">
        <v>33477</v>
      </c>
      <c r="D16531" t="s">
        <v>33476</v>
      </c>
      <c r="E16531"/>
      <c r="F16531"/>
      <c r="G16531"/>
      <c r="H16531"/>
      <c r="I16531"/>
      <c r="J16531"/>
      <c r="U16531" s="43"/>
      <c r="AE16531"/>
    </row>
    <row r="16532" spans="1:31">
      <c r="A16532">
        <v>39220</v>
      </c>
      <c r="B16532" t="s">
        <v>14522</v>
      </c>
      <c r="C16532" t="s">
        <v>33478</v>
      </c>
      <c r="D16532" t="s">
        <v>33476</v>
      </c>
      <c r="E16532"/>
      <c r="F16532"/>
      <c r="G16532"/>
      <c r="H16532"/>
      <c r="I16532"/>
      <c r="J16532"/>
      <c r="U16532" s="43"/>
      <c r="AE16532"/>
    </row>
    <row r="16533" spans="1:31">
      <c r="A16533">
        <v>39400</v>
      </c>
      <c r="B16533" t="s">
        <v>14522</v>
      </c>
      <c r="C16533" t="s">
        <v>33478</v>
      </c>
      <c r="D16533" t="s">
        <v>33476</v>
      </c>
      <c r="E16533"/>
      <c r="F16533"/>
      <c r="G16533"/>
      <c r="H16533"/>
      <c r="I16533"/>
      <c r="J16533"/>
      <c r="U16533" s="43"/>
      <c r="AE16533"/>
    </row>
    <row r="16534" spans="1:31">
      <c r="A16534">
        <v>39400</v>
      </c>
      <c r="B16534" t="s">
        <v>14522</v>
      </c>
      <c r="C16534" t="s">
        <v>33478</v>
      </c>
      <c r="D16534" t="s">
        <v>33476</v>
      </c>
      <c r="E16534"/>
      <c r="F16534"/>
      <c r="G16534"/>
      <c r="H16534"/>
      <c r="I16534"/>
      <c r="J16534"/>
      <c r="U16534" s="43"/>
      <c r="AE16534"/>
    </row>
    <row r="16535" spans="1:31">
      <c r="A16535">
        <v>39270</v>
      </c>
      <c r="B16535" t="s">
        <v>14523</v>
      </c>
      <c r="C16535" t="s">
        <v>33478</v>
      </c>
      <c r="D16535" t="s">
        <v>33476</v>
      </c>
      <c r="E16535"/>
      <c r="F16535"/>
      <c r="G16535"/>
      <c r="H16535"/>
      <c r="I16535"/>
      <c r="J16535"/>
      <c r="U16535" s="43"/>
      <c r="AE16535"/>
    </row>
    <row r="16536" spans="1:31">
      <c r="A16536">
        <v>39110</v>
      </c>
      <c r="B16536" t="s">
        <v>14524</v>
      </c>
      <c r="C16536" t="s">
        <v>33477</v>
      </c>
      <c r="D16536" t="s">
        <v>33476</v>
      </c>
      <c r="E16536"/>
      <c r="F16536"/>
      <c r="G16536"/>
      <c r="H16536"/>
      <c r="I16536"/>
      <c r="J16536"/>
      <c r="U16536" s="43"/>
      <c r="AE16536"/>
    </row>
    <row r="16537" spans="1:31">
      <c r="A16537">
        <v>39570</v>
      </c>
      <c r="B16537" t="s">
        <v>14525</v>
      </c>
      <c r="C16537" t="s">
        <v>33477</v>
      </c>
      <c r="D16537" t="s">
        <v>33476</v>
      </c>
      <c r="E16537"/>
      <c r="F16537"/>
      <c r="G16537"/>
      <c r="H16537"/>
      <c r="I16537"/>
      <c r="J16537"/>
      <c r="U16537" s="43"/>
      <c r="AE16537"/>
    </row>
    <row r="16538" spans="1:31">
      <c r="A16538">
        <v>39600</v>
      </c>
      <c r="B16538" t="s">
        <v>14526</v>
      </c>
      <c r="C16538" t="s">
        <v>33477</v>
      </c>
      <c r="D16538" t="s">
        <v>33476</v>
      </c>
      <c r="E16538"/>
      <c r="F16538"/>
      <c r="G16538"/>
      <c r="H16538"/>
      <c r="I16538"/>
      <c r="J16538"/>
      <c r="U16538" s="43"/>
      <c r="AE16538"/>
    </row>
    <row r="16539" spans="1:31">
      <c r="A16539">
        <v>39570</v>
      </c>
      <c r="B16539" t="s">
        <v>14527</v>
      </c>
      <c r="C16539" t="s">
        <v>33477</v>
      </c>
      <c r="D16539" t="s">
        <v>33476</v>
      </c>
      <c r="E16539"/>
      <c r="F16539"/>
      <c r="G16539"/>
      <c r="H16539"/>
      <c r="I16539"/>
      <c r="J16539"/>
      <c r="U16539" s="43"/>
      <c r="AE16539"/>
    </row>
    <row r="16540" spans="1:31">
      <c r="A16540">
        <v>39120</v>
      </c>
      <c r="B16540" t="s">
        <v>8765</v>
      </c>
      <c r="C16540" t="s">
        <v>33477</v>
      </c>
      <c r="D16540" t="s">
        <v>33476</v>
      </c>
      <c r="E16540"/>
      <c r="F16540"/>
      <c r="G16540"/>
      <c r="H16540"/>
      <c r="I16540"/>
      <c r="J16540"/>
      <c r="U16540" s="43"/>
      <c r="AE16540"/>
    </row>
    <row r="16541" spans="1:31">
      <c r="A16541">
        <v>39290</v>
      </c>
      <c r="B16541" t="s">
        <v>14528</v>
      </c>
      <c r="C16541" t="s">
        <v>33477</v>
      </c>
      <c r="D16541" t="s">
        <v>33476</v>
      </c>
      <c r="E16541"/>
      <c r="F16541"/>
      <c r="G16541"/>
      <c r="H16541"/>
      <c r="I16541"/>
      <c r="J16541"/>
      <c r="U16541" s="43"/>
      <c r="AE16541"/>
    </row>
    <row r="16542" spans="1:31">
      <c r="A16542">
        <v>39700</v>
      </c>
      <c r="B16542" t="s">
        <v>14529</v>
      </c>
      <c r="C16542" t="s">
        <v>33477</v>
      </c>
      <c r="D16542" t="s">
        <v>33482</v>
      </c>
      <c r="E16542"/>
      <c r="F16542"/>
      <c r="G16542"/>
      <c r="H16542"/>
      <c r="I16542"/>
      <c r="J16542"/>
      <c r="U16542" s="43"/>
      <c r="AE16542"/>
    </row>
    <row r="16543" spans="1:31">
      <c r="A16543">
        <v>39700</v>
      </c>
      <c r="B16543" t="s">
        <v>14530</v>
      </c>
      <c r="C16543" t="s">
        <v>33477</v>
      </c>
      <c r="D16543" t="s">
        <v>33482</v>
      </c>
      <c r="E16543"/>
      <c r="F16543"/>
      <c r="G16543"/>
      <c r="H16543"/>
      <c r="I16543"/>
      <c r="J16543"/>
      <c r="U16543" s="43"/>
      <c r="AE16543"/>
    </row>
    <row r="16544" spans="1:31">
      <c r="A16544">
        <v>39170</v>
      </c>
      <c r="B16544" t="s">
        <v>14531</v>
      </c>
      <c r="C16544" t="s">
        <v>33478</v>
      </c>
      <c r="D16544" t="s">
        <v>33476</v>
      </c>
      <c r="E16544"/>
      <c r="F16544"/>
      <c r="G16544"/>
      <c r="H16544"/>
      <c r="I16544"/>
      <c r="J16544"/>
      <c r="U16544" s="43"/>
      <c r="AE16544"/>
    </row>
    <row r="16545" spans="1:31">
      <c r="A16545">
        <v>39230</v>
      </c>
      <c r="B16545" t="s">
        <v>14532</v>
      </c>
      <c r="C16545" t="s">
        <v>33477</v>
      </c>
      <c r="D16545" t="s">
        <v>33476</v>
      </c>
      <c r="E16545"/>
      <c r="F16545"/>
      <c r="G16545"/>
      <c r="H16545"/>
      <c r="I16545"/>
      <c r="J16545"/>
      <c r="U16545" s="43"/>
      <c r="AE16545"/>
    </row>
    <row r="16546" spans="1:31">
      <c r="A16546">
        <v>39270</v>
      </c>
      <c r="B16546" t="s">
        <v>14533</v>
      </c>
      <c r="C16546" t="s">
        <v>33478</v>
      </c>
      <c r="D16546" t="s">
        <v>33476</v>
      </c>
      <c r="E16546"/>
      <c r="F16546"/>
      <c r="G16546"/>
      <c r="H16546"/>
      <c r="I16546"/>
      <c r="J16546"/>
      <c r="U16546" s="43"/>
      <c r="AE16546"/>
    </row>
    <row r="16547" spans="1:31">
      <c r="A16547">
        <v>39140</v>
      </c>
      <c r="B16547" t="s">
        <v>14534</v>
      </c>
      <c r="C16547" t="s">
        <v>33477</v>
      </c>
      <c r="D16547" t="s">
        <v>33476</v>
      </c>
      <c r="E16547"/>
      <c r="F16547"/>
      <c r="G16547"/>
      <c r="H16547"/>
      <c r="I16547"/>
      <c r="J16547"/>
      <c r="U16547" s="43"/>
      <c r="AE16547"/>
    </row>
    <row r="16548" spans="1:31">
      <c r="A16548">
        <v>39140</v>
      </c>
      <c r="B16548" t="s">
        <v>14535</v>
      </c>
      <c r="C16548" t="s">
        <v>33477</v>
      </c>
      <c r="D16548" t="s">
        <v>33476</v>
      </c>
      <c r="E16548"/>
      <c r="F16548"/>
      <c r="G16548"/>
      <c r="H16548"/>
      <c r="I16548"/>
      <c r="J16548"/>
      <c r="U16548" s="43"/>
      <c r="AE16548"/>
    </row>
    <row r="16549" spans="1:31">
      <c r="A16549">
        <v>39570</v>
      </c>
      <c r="B16549" t="s">
        <v>14536</v>
      </c>
      <c r="C16549" t="s">
        <v>33477</v>
      </c>
      <c r="D16549" t="s">
        <v>33476</v>
      </c>
      <c r="E16549"/>
      <c r="F16549"/>
      <c r="G16549"/>
      <c r="H16549"/>
      <c r="I16549"/>
      <c r="J16549"/>
      <c r="U16549" s="43"/>
      <c r="AE16549"/>
    </row>
    <row r="16550" spans="1:31">
      <c r="A16550">
        <v>39200</v>
      </c>
      <c r="B16550" t="s">
        <v>14537</v>
      </c>
      <c r="C16550" t="s">
        <v>33478</v>
      </c>
      <c r="D16550" t="s">
        <v>33476</v>
      </c>
      <c r="E16550"/>
      <c r="F16550"/>
      <c r="G16550"/>
      <c r="H16550"/>
      <c r="I16550"/>
      <c r="J16550"/>
      <c r="U16550" s="43"/>
      <c r="AE16550"/>
    </row>
    <row r="16551" spans="1:31">
      <c r="A16551">
        <v>39250</v>
      </c>
      <c r="B16551" t="s">
        <v>14538</v>
      </c>
      <c r="C16551" t="s">
        <v>33478</v>
      </c>
      <c r="D16551" t="s">
        <v>33476</v>
      </c>
      <c r="E16551"/>
      <c r="F16551"/>
      <c r="G16551"/>
      <c r="H16551"/>
      <c r="I16551"/>
      <c r="J16551"/>
      <c r="U16551" s="43"/>
      <c r="AE16551"/>
    </row>
    <row r="16552" spans="1:31">
      <c r="A16552">
        <v>39700</v>
      </c>
      <c r="B16552" t="s">
        <v>14539</v>
      </c>
      <c r="C16552" t="s">
        <v>33477</v>
      </c>
      <c r="D16552" t="s">
        <v>33482</v>
      </c>
      <c r="E16552"/>
      <c r="F16552"/>
      <c r="G16552"/>
      <c r="H16552"/>
      <c r="I16552"/>
      <c r="J16552"/>
      <c r="U16552" s="43"/>
      <c r="AE16552"/>
    </row>
    <row r="16553" spans="1:31">
      <c r="A16553">
        <v>39360</v>
      </c>
      <c r="B16553" t="s">
        <v>14540</v>
      </c>
      <c r="C16553" t="s">
        <v>33478</v>
      </c>
      <c r="D16553" t="s">
        <v>33476</v>
      </c>
      <c r="E16553"/>
      <c r="F16553"/>
      <c r="G16553"/>
      <c r="H16553"/>
      <c r="I16553"/>
      <c r="J16553"/>
      <c r="U16553" s="43"/>
      <c r="AE16553"/>
    </row>
    <row r="16554" spans="1:31">
      <c r="A16554">
        <v>39350</v>
      </c>
      <c r="B16554" t="s">
        <v>8786</v>
      </c>
      <c r="C16554" t="s">
        <v>33477</v>
      </c>
      <c r="D16554" t="s">
        <v>33476</v>
      </c>
      <c r="E16554"/>
      <c r="F16554"/>
      <c r="G16554"/>
      <c r="H16554"/>
      <c r="I16554"/>
      <c r="J16554"/>
      <c r="U16554" s="43"/>
      <c r="AE16554"/>
    </row>
    <row r="16555" spans="1:31">
      <c r="A16555">
        <v>39700</v>
      </c>
      <c r="B16555" t="s">
        <v>14541</v>
      </c>
      <c r="C16555" t="s">
        <v>33477</v>
      </c>
      <c r="D16555" t="s">
        <v>33482</v>
      </c>
      <c r="E16555"/>
      <c r="F16555"/>
      <c r="G16555"/>
      <c r="H16555"/>
      <c r="I16555"/>
      <c r="J16555"/>
      <c r="U16555" s="43"/>
      <c r="AE16555"/>
    </row>
    <row r="16556" spans="1:31">
      <c r="A16556">
        <v>39190</v>
      </c>
      <c r="B16556" t="s">
        <v>14542</v>
      </c>
      <c r="C16556" t="s">
        <v>33477</v>
      </c>
      <c r="D16556" t="s">
        <v>33476</v>
      </c>
      <c r="E16556"/>
      <c r="F16556"/>
      <c r="G16556"/>
      <c r="H16556"/>
      <c r="I16556"/>
      <c r="J16556"/>
      <c r="U16556" s="43"/>
      <c r="AE16556"/>
    </row>
    <row r="16557" spans="1:31">
      <c r="A16557">
        <v>39190</v>
      </c>
      <c r="B16557" t="s">
        <v>14543</v>
      </c>
      <c r="C16557" t="s">
        <v>33477</v>
      </c>
      <c r="D16557" t="s">
        <v>33476</v>
      </c>
      <c r="E16557"/>
      <c r="F16557"/>
      <c r="G16557"/>
      <c r="H16557"/>
      <c r="I16557"/>
      <c r="J16557"/>
      <c r="U16557" s="43"/>
      <c r="AE16557"/>
    </row>
    <row r="16558" spans="1:31">
      <c r="A16558">
        <v>39270</v>
      </c>
      <c r="B16558" t="s">
        <v>14544</v>
      </c>
      <c r="C16558" t="s">
        <v>33478</v>
      </c>
      <c r="D16558" t="s">
        <v>33476</v>
      </c>
      <c r="E16558"/>
      <c r="F16558"/>
      <c r="G16558"/>
      <c r="H16558"/>
      <c r="I16558"/>
      <c r="J16558"/>
      <c r="U16558" s="43"/>
      <c r="AE16558"/>
    </row>
    <row r="16559" spans="1:31">
      <c r="A16559">
        <v>39350</v>
      </c>
      <c r="B16559" t="s">
        <v>14545</v>
      </c>
      <c r="C16559" t="s">
        <v>33477</v>
      </c>
      <c r="D16559" t="s">
        <v>33476</v>
      </c>
      <c r="E16559"/>
      <c r="F16559"/>
      <c r="G16559"/>
      <c r="H16559"/>
      <c r="I16559"/>
      <c r="J16559"/>
      <c r="U16559" s="43"/>
      <c r="AE16559"/>
    </row>
    <row r="16560" spans="1:31">
      <c r="A16560">
        <v>39220</v>
      </c>
      <c r="B16560" t="s">
        <v>14546</v>
      </c>
      <c r="C16560" t="s">
        <v>33478</v>
      </c>
      <c r="D16560" t="s">
        <v>33476</v>
      </c>
      <c r="E16560"/>
      <c r="F16560"/>
      <c r="G16560"/>
      <c r="H16560"/>
      <c r="I16560"/>
      <c r="J16560"/>
      <c r="U16560" s="43"/>
      <c r="AE16560"/>
    </row>
    <row r="16561" spans="1:31">
      <c r="A16561">
        <v>39220</v>
      </c>
      <c r="B16561" t="s">
        <v>14546</v>
      </c>
      <c r="C16561" t="s">
        <v>33478</v>
      </c>
      <c r="D16561" t="s">
        <v>33476</v>
      </c>
      <c r="E16561"/>
      <c r="F16561"/>
      <c r="G16561"/>
      <c r="H16561"/>
      <c r="I16561"/>
      <c r="J16561"/>
      <c r="U16561" s="43"/>
      <c r="AE16561"/>
    </row>
    <row r="16562" spans="1:31">
      <c r="A16562">
        <v>39400</v>
      </c>
      <c r="B16562" t="s">
        <v>14546</v>
      </c>
      <c r="C16562" t="s">
        <v>33478</v>
      </c>
      <c r="D16562" t="s">
        <v>33476</v>
      </c>
      <c r="E16562"/>
      <c r="F16562"/>
      <c r="G16562"/>
      <c r="H16562"/>
      <c r="I16562"/>
      <c r="J16562"/>
      <c r="U16562" s="43"/>
      <c r="AE16562"/>
    </row>
    <row r="16563" spans="1:31">
      <c r="A16563">
        <v>39400</v>
      </c>
      <c r="B16563" t="s">
        <v>14546</v>
      </c>
      <c r="C16563" t="s">
        <v>33478</v>
      </c>
      <c r="D16563" t="s">
        <v>33476</v>
      </c>
      <c r="E16563"/>
      <c r="F16563"/>
      <c r="G16563"/>
      <c r="H16563"/>
      <c r="I16563"/>
      <c r="J16563"/>
      <c r="U16563" s="43"/>
      <c r="AE16563"/>
    </row>
    <row r="16564" spans="1:31">
      <c r="A16564">
        <v>39400</v>
      </c>
      <c r="B16564" t="s">
        <v>14546</v>
      </c>
      <c r="C16564" t="s">
        <v>33478</v>
      </c>
      <c r="D16564" t="s">
        <v>33476</v>
      </c>
      <c r="E16564"/>
      <c r="F16564"/>
      <c r="G16564"/>
      <c r="H16564"/>
      <c r="I16564"/>
      <c r="J16564"/>
      <c r="U16564" s="43"/>
      <c r="AE16564"/>
    </row>
    <row r="16565" spans="1:31">
      <c r="A16565">
        <v>39140</v>
      </c>
      <c r="B16565" t="s">
        <v>14547</v>
      </c>
      <c r="C16565" t="s">
        <v>33477</v>
      </c>
      <c r="D16565" t="s">
        <v>33476</v>
      </c>
      <c r="E16565"/>
      <c r="F16565"/>
      <c r="G16565"/>
      <c r="H16565"/>
      <c r="I16565"/>
      <c r="J16565"/>
      <c r="U16565" s="43"/>
      <c r="AE16565"/>
    </row>
    <row r="16566" spans="1:31">
      <c r="A16566">
        <v>39230</v>
      </c>
      <c r="B16566" t="s">
        <v>14548</v>
      </c>
      <c r="C16566" t="s">
        <v>33477</v>
      </c>
      <c r="D16566" t="s">
        <v>33476</v>
      </c>
      <c r="E16566"/>
      <c r="F16566"/>
      <c r="G16566"/>
      <c r="H16566"/>
      <c r="I16566"/>
      <c r="J16566"/>
      <c r="U16566" s="43"/>
      <c r="AE16566"/>
    </row>
    <row r="16567" spans="1:31">
      <c r="A16567">
        <v>39130</v>
      </c>
      <c r="B16567" t="s">
        <v>14549</v>
      </c>
      <c r="C16567" t="s">
        <v>33478</v>
      </c>
      <c r="D16567" t="s">
        <v>33476</v>
      </c>
      <c r="E16567"/>
      <c r="F16567"/>
      <c r="G16567"/>
      <c r="H16567"/>
      <c r="I16567"/>
      <c r="J16567"/>
      <c r="U16567" s="43"/>
      <c r="AE16567"/>
    </row>
    <row r="16568" spans="1:31">
      <c r="A16568">
        <v>39190</v>
      </c>
      <c r="B16568" t="s">
        <v>2185</v>
      </c>
      <c r="C16568" t="s">
        <v>33477</v>
      </c>
      <c r="D16568" t="s">
        <v>33476</v>
      </c>
      <c r="E16568"/>
      <c r="F16568"/>
      <c r="G16568"/>
      <c r="H16568"/>
      <c r="I16568"/>
      <c r="J16568"/>
      <c r="U16568" s="43"/>
      <c r="AE16568"/>
    </row>
    <row r="16569" spans="1:31">
      <c r="A16569">
        <v>39160</v>
      </c>
      <c r="B16569" t="s">
        <v>14550</v>
      </c>
      <c r="C16569" t="s">
        <v>33477</v>
      </c>
      <c r="D16569" t="s">
        <v>33476</v>
      </c>
      <c r="E16569"/>
      <c r="F16569"/>
      <c r="G16569"/>
      <c r="H16569"/>
      <c r="I16569"/>
      <c r="J16569"/>
      <c r="U16569" s="43"/>
      <c r="AE16569"/>
    </row>
    <row r="16570" spans="1:31">
      <c r="A16570">
        <v>39410</v>
      </c>
      <c r="B16570" t="s">
        <v>1251</v>
      </c>
      <c r="C16570" t="s">
        <v>33477</v>
      </c>
      <c r="D16570" t="s">
        <v>33476</v>
      </c>
      <c r="E16570"/>
      <c r="F16570"/>
      <c r="G16570"/>
      <c r="H16570"/>
      <c r="I16570"/>
      <c r="J16570"/>
      <c r="U16570" s="43"/>
      <c r="AE16570"/>
    </row>
    <row r="16571" spans="1:31">
      <c r="A16571">
        <v>39120</v>
      </c>
      <c r="B16571" t="s">
        <v>14551</v>
      </c>
      <c r="C16571" t="s">
        <v>33477</v>
      </c>
      <c r="D16571" t="s">
        <v>33476</v>
      </c>
      <c r="E16571"/>
      <c r="F16571"/>
      <c r="G16571"/>
      <c r="H16571"/>
      <c r="I16571"/>
      <c r="J16571"/>
      <c r="U16571" s="43"/>
      <c r="AE16571"/>
    </row>
    <row r="16572" spans="1:31">
      <c r="A16572">
        <v>39200</v>
      </c>
      <c r="B16572" t="s">
        <v>14552</v>
      </c>
      <c r="C16572" t="s">
        <v>33478</v>
      </c>
      <c r="D16572" t="s">
        <v>33476</v>
      </c>
      <c r="E16572"/>
      <c r="F16572"/>
      <c r="G16572"/>
      <c r="H16572"/>
      <c r="I16572"/>
      <c r="J16572"/>
      <c r="U16572" s="43"/>
      <c r="AE16572"/>
    </row>
    <row r="16573" spans="1:31">
      <c r="A16573">
        <v>39200</v>
      </c>
      <c r="B16573" t="s">
        <v>14552</v>
      </c>
      <c r="C16573" t="s">
        <v>33478</v>
      </c>
      <c r="D16573" t="s">
        <v>33476</v>
      </c>
      <c r="E16573"/>
      <c r="F16573"/>
      <c r="G16573"/>
      <c r="H16573"/>
      <c r="I16573"/>
      <c r="J16573"/>
      <c r="U16573" s="43"/>
      <c r="AE16573"/>
    </row>
    <row r="16574" spans="1:31">
      <c r="A16574">
        <v>39200</v>
      </c>
      <c r="B16574" t="s">
        <v>14552</v>
      </c>
      <c r="C16574" t="s">
        <v>33478</v>
      </c>
      <c r="D16574" t="s">
        <v>33476</v>
      </c>
      <c r="E16574"/>
      <c r="F16574"/>
      <c r="G16574"/>
      <c r="H16574"/>
      <c r="I16574"/>
      <c r="J16574"/>
      <c r="U16574" s="43"/>
      <c r="AE16574"/>
    </row>
    <row r="16575" spans="1:31">
      <c r="A16575">
        <v>39200</v>
      </c>
      <c r="B16575" t="s">
        <v>14552</v>
      </c>
      <c r="C16575" t="s">
        <v>33478</v>
      </c>
      <c r="D16575" t="s">
        <v>33476</v>
      </c>
      <c r="E16575"/>
      <c r="F16575"/>
      <c r="G16575"/>
      <c r="H16575"/>
      <c r="I16575"/>
      <c r="J16575"/>
      <c r="U16575" s="43"/>
      <c r="AE16575"/>
    </row>
    <row r="16576" spans="1:31">
      <c r="A16576">
        <v>39200</v>
      </c>
      <c r="B16576" t="s">
        <v>14552</v>
      </c>
      <c r="C16576" t="s">
        <v>33478</v>
      </c>
      <c r="D16576" t="s">
        <v>33476</v>
      </c>
      <c r="E16576"/>
      <c r="F16576"/>
      <c r="G16576"/>
      <c r="H16576"/>
      <c r="I16576"/>
      <c r="J16576"/>
      <c r="U16576" s="43"/>
      <c r="AE16576"/>
    </row>
    <row r="16577" spans="1:31">
      <c r="A16577">
        <v>39200</v>
      </c>
      <c r="B16577" t="s">
        <v>14552</v>
      </c>
      <c r="C16577" t="s">
        <v>33478</v>
      </c>
      <c r="D16577" t="s">
        <v>33476</v>
      </c>
      <c r="E16577"/>
      <c r="F16577"/>
      <c r="G16577"/>
      <c r="H16577"/>
      <c r="I16577"/>
      <c r="J16577"/>
      <c r="U16577" s="43"/>
      <c r="AE16577"/>
    </row>
    <row r="16578" spans="1:31">
      <c r="A16578">
        <v>39600</v>
      </c>
      <c r="B16578" t="s">
        <v>14553</v>
      </c>
      <c r="C16578" t="s">
        <v>33477</v>
      </c>
      <c r="D16578" t="s">
        <v>33476</v>
      </c>
      <c r="E16578"/>
      <c r="F16578"/>
      <c r="G16578"/>
      <c r="H16578"/>
      <c r="I16578"/>
      <c r="J16578"/>
      <c r="U16578" s="43"/>
      <c r="AE16578"/>
    </row>
    <row r="16579" spans="1:31">
      <c r="A16579">
        <v>39600</v>
      </c>
      <c r="B16579" t="s">
        <v>14553</v>
      </c>
      <c r="C16579" t="s">
        <v>33477</v>
      </c>
      <c r="D16579" t="s">
        <v>33476</v>
      </c>
      <c r="E16579"/>
      <c r="F16579"/>
      <c r="G16579"/>
      <c r="H16579"/>
      <c r="I16579"/>
      <c r="J16579"/>
      <c r="U16579" s="43"/>
      <c r="AE16579"/>
    </row>
    <row r="16580" spans="1:31">
      <c r="A16580">
        <v>39570</v>
      </c>
      <c r="B16580" t="s">
        <v>7130</v>
      </c>
      <c r="C16580" t="s">
        <v>33477</v>
      </c>
      <c r="D16580" t="s">
        <v>33476</v>
      </c>
      <c r="E16580"/>
      <c r="F16580"/>
      <c r="G16580"/>
      <c r="H16580"/>
      <c r="I16580"/>
      <c r="J16580"/>
      <c r="U16580" s="43"/>
      <c r="AE16580"/>
    </row>
    <row r="16581" spans="1:31">
      <c r="A16581">
        <v>39300</v>
      </c>
      <c r="B16581" t="s">
        <v>14554</v>
      </c>
      <c r="C16581" t="s">
        <v>33478</v>
      </c>
      <c r="D16581" t="s">
        <v>33476</v>
      </c>
      <c r="E16581"/>
      <c r="F16581"/>
      <c r="G16581"/>
      <c r="H16581"/>
      <c r="I16581"/>
      <c r="J16581"/>
      <c r="U16581" s="43"/>
      <c r="AE16581"/>
    </row>
    <row r="16582" spans="1:31">
      <c r="A16582">
        <v>39320</v>
      </c>
      <c r="B16582" t="s">
        <v>14555</v>
      </c>
      <c r="C16582" t="s">
        <v>33478</v>
      </c>
      <c r="D16582" t="s">
        <v>33476</v>
      </c>
      <c r="E16582"/>
      <c r="F16582"/>
      <c r="G16582"/>
      <c r="H16582"/>
      <c r="I16582"/>
      <c r="J16582"/>
      <c r="U16582" s="43"/>
      <c r="AE16582"/>
    </row>
    <row r="16583" spans="1:31">
      <c r="A16583">
        <v>39320</v>
      </c>
      <c r="B16583" t="s">
        <v>14555</v>
      </c>
      <c r="C16583" t="s">
        <v>33478</v>
      </c>
      <c r="D16583" t="s">
        <v>33476</v>
      </c>
      <c r="E16583"/>
      <c r="F16583"/>
      <c r="G16583"/>
      <c r="H16583"/>
      <c r="I16583"/>
      <c r="J16583"/>
      <c r="U16583" s="43"/>
      <c r="AE16583"/>
    </row>
    <row r="16584" spans="1:31">
      <c r="A16584">
        <v>39320</v>
      </c>
      <c r="B16584" t="s">
        <v>14555</v>
      </c>
      <c r="C16584" t="s">
        <v>33478</v>
      </c>
      <c r="D16584" t="s">
        <v>33476</v>
      </c>
      <c r="E16584"/>
      <c r="F16584"/>
      <c r="G16584"/>
      <c r="H16584"/>
      <c r="I16584"/>
      <c r="J16584"/>
      <c r="U16584" s="43"/>
      <c r="AE16584"/>
    </row>
    <row r="16585" spans="1:31">
      <c r="A16585">
        <v>39320</v>
      </c>
      <c r="B16585" t="s">
        <v>14555</v>
      </c>
      <c r="C16585" t="s">
        <v>33478</v>
      </c>
      <c r="D16585" t="s">
        <v>33476</v>
      </c>
      <c r="E16585"/>
      <c r="F16585"/>
      <c r="G16585"/>
      <c r="H16585"/>
      <c r="I16585"/>
      <c r="J16585"/>
      <c r="U16585" s="43"/>
      <c r="AE16585"/>
    </row>
    <row r="16586" spans="1:31">
      <c r="A16586">
        <v>39230</v>
      </c>
      <c r="B16586" t="s">
        <v>14556</v>
      </c>
      <c r="C16586" t="s">
        <v>33477</v>
      </c>
      <c r="D16586" t="s">
        <v>33476</v>
      </c>
      <c r="E16586"/>
      <c r="F16586"/>
      <c r="G16586"/>
      <c r="H16586"/>
      <c r="I16586"/>
      <c r="J16586"/>
      <c r="U16586" s="43"/>
      <c r="AE16586"/>
    </row>
    <row r="16587" spans="1:31">
      <c r="A16587">
        <v>39150</v>
      </c>
      <c r="B16587" t="s">
        <v>14557</v>
      </c>
      <c r="C16587" t="s">
        <v>33478</v>
      </c>
      <c r="D16587" t="s">
        <v>33476</v>
      </c>
      <c r="E16587"/>
      <c r="F16587"/>
      <c r="G16587"/>
      <c r="H16587"/>
      <c r="I16587"/>
      <c r="J16587"/>
      <c r="U16587" s="43"/>
      <c r="AE16587"/>
    </row>
    <row r="16588" spans="1:31">
      <c r="A16588">
        <v>39230</v>
      </c>
      <c r="B16588" t="s">
        <v>14558</v>
      </c>
      <c r="C16588" t="s">
        <v>33477</v>
      </c>
      <c r="D16588" t="s">
        <v>33476</v>
      </c>
      <c r="E16588"/>
      <c r="F16588"/>
      <c r="G16588"/>
      <c r="H16588"/>
      <c r="I16588"/>
      <c r="J16588"/>
      <c r="U16588" s="43"/>
      <c r="AE16588"/>
    </row>
    <row r="16589" spans="1:31">
      <c r="A16589">
        <v>39120</v>
      </c>
      <c r="B16589" t="s">
        <v>1639</v>
      </c>
      <c r="C16589" t="s">
        <v>33477</v>
      </c>
      <c r="D16589" t="s">
        <v>33476</v>
      </c>
      <c r="E16589"/>
      <c r="F16589"/>
      <c r="G16589"/>
      <c r="H16589"/>
      <c r="I16589"/>
      <c r="J16589"/>
      <c r="U16589" s="43"/>
      <c r="AE16589"/>
    </row>
    <row r="16590" spans="1:31">
      <c r="A16590">
        <v>39170</v>
      </c>
      <c r="B16590" t="s">
        <v>14559</v>
      </c>
      <c r="C16590" t="s">
        <v>33478</v>
      </c>
      <c r="D16590" t="s">
        <v>33476</v>
      </c>
      <c r="E16590"/>
      <c r="F16590"/>
      <c r="G16590"/>
      <c r="H16590"/>
      <c r="I16590"/>
      <c r="J16590"/>
      <c r="U16590" s="43"/>
      <c r="AE16590"/>
    </row>
    <row r="16591" spans="1:31">
      <c r="A16591">
        <v>39170</v>
      </c>
      <c r="B16591" t="s">
        <v>14559</v>
      </c>
      <c r="C16591" t="s">
        <v>33478</v>
      </c>
      <c r="D16591" t="s">
        <v>33476</v>
      </c>
      <c r="E16591"/>
      <c r="F16591"/>
      <c r="G16591"/>
      <c r="H16591"/>
      <c r="I16591"/>
      <c r="J16591"/>
      <c r="U16591" s="43"/>
      <c r="AE16591"/>
    </row>
    <row r="16592" spans="1:31">
      <c r="A16592">
        <v>39570</v>
      </c>
      <c r="B16592" t="s">
        <v>6288</v>
      </c>
      <c r="C16592" t="s">
        <v>33477</v>
      </c>
      <c r="D16592" t="s">
        <v>33476</v>
      </c>
      <c r="E16592"/>
      <c r="F16592"/>
      <c r="G16592"/>
      <c r="H16592"/>
      <c r="I16592"/>
      <c r="J16592"/>
      <c r="U16592" s="43"/>
      <c r="AE16592"/>
    </row>
    <row r="16593" spans="1:31">
      <c r="A16593">
        <v>39130</v>
      </c>
      <c r="B16593" t="s">
        <v>14560</v>
      </c>
      <c r="C16593" t="s">
        <v>33478</v>
      </c>
      <c r="D16593" t="s">
        <v>33476</v>
      </c>
      <c r="E16593"/>
      <c r="F16593"/>
      <c r="G16593"/>
      <c r="H16593"/>
      <c r="I16593"/>
      <c r="J16593"/>
      <c r="U16593" s="43"/>
      <c r="AE16593"/>
    </row>
    <row r="16594" spans="1:31">
      <c r="A16594">
        <v>39130</v>
      </c>
      <c r="B16594" t="s">
        <v>14560</v>
      </c>
      <c r="C16594" t="s">
        <v>33478</v>
      </c>
      <c r="D16594" t="s">
        <v>33476</v>
      </c>
      <c r="E16594"/>
      <c r="F16594"/>
      <c r="G16594"/>
      <c r="H16594"/>
      <c r="I16594"/>
      <c r="J16594"/>
      <c r="U16594" s="43"/>
      <c r="AE16594"/>
    </row>
    <row r="16595" spans="1:31">
      <c r="A16595">
        <v>39150</v>
      </c>
      <c r="B16595" t="s">
        <v>1876</v>
      </c>
      <c r="C16595" t="s">
        <v>33478</v>
      </c>
      <c r="D16595" t="s">
        <v>33476</v>
      </c>
      <c r="E16595"/>
      <c r="F16595"/>
      <c r="G16595"/>
      <c r="H16595"/>
      <c r="I16595"/>
      <c r="J16595"/>
      <c r="U16595" s="43"/>
      <c r="AE16595"/>
    </row>
    <row r="16596" spans="1:31">
      <c r="A16596">
        <v>39110</v>
      </c>
      <c r="B16596" t="s">
        <v>14561</v>
      </c>
      <c r="C16596" t="s">
        <v>33477</v>
      </c>
      <c r="D16596" t="s">
        <v>33476</v>
      </c>
      <c r="E16596"/>
      <c r="F16596"/>
      <c r="G16596"/>
      <c r="H16596"/>
      <c r="I16596"/>
      <c r="J16596"/>
      <c r="U16596" s="43"/>
      <c r="AE16596"/>
    </row>
    <row r="16597" spans="1:31">
      <c r="A16597">
        <v>39110</v>
      </c>
      <c r="B16597" t="s">
        <v>14562</v>
      </c>
      <c r="C16597" t="s">
        <v>33477</v>
      </c>
      <c r="D16597" t="s">
        <v>33476</v>
      </c>
      <c r="E16597"/>
      <c r="F16597"/>
      <c r="G16597"/>
      <c r="H16597"/>
      <c r="I16597"/>
      <c r="J16597"/>
      <c r="U16597" s="43"/>
      <c r="AE16597"/>
    </row>
    <row r="16598" spans="1:31">
      <c r="A16598">
        <v>39700</v>
      </c>
      <c r="B16598" t="s">
        <v>14563</v>
      </c>
      <c r="C16598" t="s">
        <v>33477</v>
      </c>
      <c r="D16598" t="s">
        <v>33482</v>
      </c>
      <c r="E16598"/>
      <c r="F16598"/>
      <c r="G16598"/>
      <c r="H16598"/>
      <c r="I16598"/>
      <c r="J16598"/>
      <c r="U16598" s="43"/>
      <c r="AE16598"/>
    </row>
    <row r="16599" spans="1:31">
      <c r="A16599">
        <v>39350</v>
      </c>
      <c r="B16599" t="s">
        <v>14564</v>
      </c>
      <c r="C16599" t="s">
        <v>33477</v>
      </c>
      <c r="D16599" t="s">
        <v>33476</v>
      </c>
      <c r="E16599"/>
      <c r="F16599"/>
      <c r="G16599"/>
      <c r="H16599"/>
      <c r="I16599"/>
      <c r="J16599"/>
      <c r="U16599" s="43"/>
      <c r="AE16599"/>
    </row>
    <row r="16600" spans="1:31">
      <c r="A16600">
        <v>39110</v>
      </c>
      <c r="B16600" t="s">
        <v>14565</v>
      </c>
      <c r="C16600" t="s">
        <v>33477</v>
      </c>
      <c r="D16600" t="s">
        <v>33476</v>
      </c>
      <c r="E16600"/>
      <c r="F16600"/>
      <c r="G16600"/>
      <c r="H16600"/>
      <c r="I16600"/>
      <c r="J16600"/>
      <c r="U16600" s="43"/>
      <c r="AE16600"/>
    </row>
    <row r="16601" spans="1:31">
      <c r="A16601">
        <v>39100</v>
      </c>
      <c r="B16601" t="s">
        <v>14566</v>
      </c>
      <c r="C16601" t="s">
        <v>33477</v>
      </c>
      <c r="D16601" t="s">
        <v>33476</v>
      </c>
      <c r="E16601"/>
      <c r="F16601"/>
      <c r="G16601"/>
      <c r="H16601"/>
      <c r="I16601"/>
      <c r="J16601"/>
      <c r="U16601" s="43"/>
      <c r="AE16601"/>
    </row>
    <row r="16602" spans="1:31">
      <c r="A16602">
        <v>39380</v>
      </c>
      <c r="B16602" t="s">
        <v>14567</v>
      </c>
      <c r="C16602" t="s">
        <v>33477</v>
      </c>
      <c r="D16602" t="s">
        <v>33476</v>
      </c>
      <c r="E16602"/>
      <c r="F16602"/>
      <c r="G16602"/>
      <c r="H16602"/>
      <c r="I16602"/>
      <c r="J16602"/>
      <c r="U16602" s="43"/>
      <c r="AE16602"/>
    </row>
    <row r="16603" spans="1:31">
      <c r="A16603">
        <v>39300</v>
      </c>
      <c r="B16603" t="s">
        <v>14568</v>
      </c>
      <c r="C16603" t="s">
        <v>33478</v>
      </c>
      <c r="D16603" t="s">
        <v>33476</v>
      </c>
      <c r="E16603"/>
      <c r="F16603"/>
      <c r="G16603"/>
      <c r="H16603"/>
      <c r="I16603"/>
      <c r="J16603"/>
      <c r="U16603" s="43"/>
      <c r="AE16603"/>
    </row>
    <row r="16604" spans="1:31">
      <c r="A16604">
        <v>39270</v>
      </c>
      <c r="B16604" t="s">
        <v>14569</v>
      </c>
      <c r="C16604" t="s">
        <v>33478</v>
      </c>
      <c r="D16604" t="s">
        <v>33476</v>
      </c>
      <c r="E16604"/>
      <c r="F16604"/>
      <c r="G16604"/>
      <c r="H16604"/>
      <c r="I16604"/>
      <c r="J16604"/>
      <c r="U16604" s="43"/>
      <c r="AE16604"/>
    </row>
    <row r="16605" spans="1:31">
      <c r="A16605">
        <v>39270</v>
      </c>
      <c r="B16605" t="s">
        <v>14569</v>
      </c>
      <c r="C16605" t="s">
        <v>33478</v>
      </c>
      <c r="D16605" t="s">
        <v>33476</v>
      </c>
      <c r="E16605"/>
      <c r="F16605"/>
      <c r="G16605"/>
      <c r="H16605"/>
      <c r="I16605"/>
      <c r="J16605"/>
      <c r="U16605" s="43"/>
      <c r="AE16605"/>
    </row>
    <row r="16606" spans="1:31">
      <c r="A16606">
        <v>39270</v>
      </c>
      <c r="B16606" t="s">
        <v>14569</v>
      </c>
      <c r="C16606" t="s">
        <v>33478</v>
      </c>
      <c r="D16606" t="s">
        <v>33476</v>
      </c>
      <c r="E16606"/>
      <c r="F16606"/>
      <c r="G16606"/>
      <c r="H16606"/>
      <c r="I16606"/>
      <c r="J16606"/>
      <c r="U16606" s="43"/>
      <c r="AE16606"/>
    </row>
    <row r="16607" spans="1:31">
      <c r="A16607">
        <v>39270</v>
      </c>
      <c r="B16607" t="s">
        <v>14569</v>
      </c>
      <c r="C16607" t="s">
        <v>33478</v>
      </c>
      <c r="D16607" t="s">
        <v>33476</v>
      </c>
      <c r="E16607"/>
      <c r="F16607"/>
      <c r="G16607"/>
      <c r="H16607"/>
      <c r="I16607"/>
      <c r="J16607"/>
      <c r="U16607" s="43"/>
      <c r="AE16607"/>
    </row>
    <row r="16608" spans="1:31">
      <c r="A16608">
        <v>39130</v>
      </c>
      <c r="B16608" t="s">
        <v>14570</v>
      </c>
      <c r="C16608" t="s">
        <v>33478</v>
      </c>
      <c r="D16608" t="s">
        <v>33476</v>
      </c>
      <c r="E16608"/>
      <c r="F16608"/>
      <c r="G16608"/>
      <c r="H16608"/>
      <c r="I16608"/>
      <c r="J16608"/>
      <c r="U16608" s="43"/>
      <c r="AE16608"/>
    </row>
    <row r="16609" spans="1:31">
      <c r="A16609">
        <v>39120</v>
      </c>
      <c r="B16609" t="s">
        <v>14571</v>
      </c>
      <c r="C16609" t="s">
        <v>33477</v>
      </c>
      <c r="D16609" t="s">
        <v>33476</v>
      </c>
      <c r="E16609"/>
      <c r="F16609"/>
      <c r="G16609"/>
      <c r="H16609"/>
      <c r="I16609"/>
      <c r="J16609"/>
      <c r="U16609" s="43"/>
      <c r="AE16609"/>
    </row>
    <row r="16610" spans="1:31">
      <c r="A16610">
        <v>39230</v>
      </c>
      <c r="B16610" t="s">
        <v>14572</v>
      </c>
      <c r="C16610" t="s">
        <v>33477</v>
      </c>
      <c r="D16610" t="s">
        <v>33476</v>
      </c>
      <c r="E16610"/>
      <c r="F16610"/>
      <c r="G16610"/>
      <c r="H16610"/>
      <c r="I16610"/>
      <c r="J16610"/>
      <c r="U16610" s="43"/>
      <c r="AE16610"/>
    </row>
    <row r="16611" spans="1:31">
      <c r="A16611">
        <v>39310</v>
      </c>
      <c r="B16611" t="s">
        <v>14573</v>
      </c>
      <c r="C16611" t="s">
        <v>33478</v>
      </c>
      <c r="D16611" t="e">
        <v>#N/A</v>
      </c>
      <c r="E16611"/>
      <c r="F16611"/>
      <c r="G16611"/>
      <c r="H16611"/>
      <c r="I16611"/>
      <c r="J16611"/>
      <c r="U16611" s="43"/>
      <c r="AE16611"/>
    </row>
    <row r="16612" spans="1:31">
      <c r="A16612">
        <v>39310</v>
      </c>
      <c r="B16612" t="s">
        <v>14573</v>
      </c>
      <c r="C16612" t="s">
        <v>33478</v>
      </c>
      <c r="D16612" t="e">
        <v>#N/A</v>
      </c>
      <c r="E16612"/>
      <c r="F16612"/>
      <c r="G16612"/>
      <c r="H16612"/>
      <c r="I16612"/>
      <c r="J16612"/>
      <c r="U16612" s="43"/>
      <c r="AE16612"/>
    </row>
    <row r="16613" spans="1:31">
      <c r="A16613">
        <v>39230</v>
      </c>
      <c r="B16613" t="s">
        <v>14574</v>
      </c>
      <c r="C16613" t="s">
        <v>33477</v>
      </c>
      <c r="D16613" t="s">
        <v>33476</v>
      </c>
      <c r="E16613"/>
      <c r="F16613"/>
      <c r="G16613"/>
      <c r="H16613"/>
      <c r="I16613"/>
      <c r="J16613"/>
      <c r="U16613" s="43"/>
      <c r="AE16613"/>
    </row>
    <row r="16614" spans="1:31">
      <c r="A16614">
        <v>39120</v>
      </c>
      <c r="B16614" t="s">
        <v>14575</v>
      </c>
      <c r="C16614" t="s">
        <v>33477</v>
      </c>
      <c r="D16614" t="s">
        <v>33476</v>
      </c>
      <c r="E16614"/>
      <c r="F16614"/>
      <c r="G16614"/>
      <c r="H16614"/>
      <c r="I16614"/>
      <c r="J16614"/>
      <c r="U16614" s="43"/>
      <c r="AE16614"/>
    </row>
    <row r="16615" spans="1:31">
      <c r="A16615">
        <v>39700</v>
      </c>
      <c r="B16615" t="s">
        <v>14576</v>
      </c>
      <c r="C16615" t="s">
        <v>33477</v>
      </c>
      <c r="D16615" t="s">
        <v>33482</v>
      </c>
      <c r="E16615"/>
      <c r="F16615"/>
      <c r="G16615"/>
      <c r="H16615"/>
      <c r="I16615"/>
      <c r="J16615"/>
      <c r="U16615" s="43"/>
      <c r="AE16615"/>
    </row>
    <row r="16616" spans="1:31">
      <c r="A16616">
        <v>39700</v>
      </c>
      <c r="B16616" t="s">
        <v>14577</v>
      </c>
      <c r="C16616" t="s">
        <v>33477</v>
      </c>
      <c r="D16616" t="s">
        <v>33482</v>
      </c>
      <c r="E16616"/>
      <c r="F16616"/>
      <c r="G16616"/>
      <c r="H16616"/>
      <c r="I16616"/>
      <c r="J16616"/>
      <c r="U16616" s="43"/>
      <c r="AE16616"/>
    </row>
    <row r="16617" spans="1:31">
      <c r="A16617">
        <v>39300</v>
      </c>
      <c r="B16617" t="s">
        <v>14578</v>
      </c>
      <c r="C16617" t="s">
        <v>33478</v>
      </c>
      <c r="D16617" t="s">
        <v>33476</v>
      </c>
      <c r="E16617"/>
      <c r="F16617"/>
      <c r="G16617"/>
      <c r="H16617"/>
      <c r="I16617"/>
      <c r="J16617"/>
      <c r="U16617" s="43"/>
      <c r="AE16617"/>
    </row>
    <row r="16618" spans="1:31">
      <c r="A16618">
        <v>39300</v>
      </c>
      <c r="B16618" t="s">
        <v>14578</v>
      </c>
      <c r="C16618" t="s">
        <v>33478</v>
      </c>
      <c r="D16618" t="s">
        <v>33476</v>
      </c>
      <c r="E16618"/>
      <c r="F16618"/>
      <c r="G16618"/>
      <c r="H16618"/>
      <c r="I16618"/>
      <c r="J16618"/>
      <c r="U16618" s="43"/>
      <c r="AE16618"/>
    </row>
    <row r="16619" spans="1:31">
      <c r="A16619">
        <v>39130</v>
      </c>
      <c r="B16619" t="s">
        <v>14579</v>
      </c>
      <c r="C16619" t="s">
        <v>33478</v>
      </c>
      <c r="D16619" t="s">
        <v>33476</v>
      </c>
      <c r="E16619"/>
      <c r="F16619"/>
      <c r="G16619"/>
      <c r="H16619"/>
      <c r="I16619"/>
      <c r="J16619"/>
      <c r="U16619" s="43"/>
      <c r="AE16619"/>
    </row>
    <row r="16620" spans="1:31">
      <c r="A16620">
        <v>39130</v>
      </c>
      <c r="B16620" t="s">
        <v>14580</v>
      </c>
      <c r="C16620" t="s">
        <v>33478</v>
      </c>
      <c r="D16620" t="s">
        <v>33476</v>
      </c>
      <c r="E16620"/>
      <c r="F16620"/>
      <c r="G16620"/>
      <c r="H16620"/>
      <c r="I16620"/>
      <c r="J16620"/>
      <c r="U16620" s="43"/>
      <c r="AE16620"/>
    </row>
    <row r="16621" spans="1:31">
      <c r="A16621">
        <v>39380</v>
      </c>
      <c r="B16621" t="s">
        <v>14581</v>
      </c>
      <c r="C16621" t="s">
        <v>33477</v>
      </c>
      <c r="D16621" t="s">
        <v>33476</v>
      </c>
      <c r="E16621"/>
      <c r="F16621"/>
      <c r="G16621"/>
      <c r="H16621"/>
      <c r="I16621"/>
      <c r="J16621"/>
      <c r="U16621" s="43"/>
      <c r="AE16621"/>
    </row>
    <row r="16622" spans="1:31">
      <c r="A16622">
        <v>39300</v>
      </c>
      <c r="B16622" t="s">
        <v>14582</v>
      </c>
      <c r="C16622" t="s">
        <v>33478</v>
      </c>
      <c r="D16622" t="s">
        <v>33476</v>
      </c>
      <c r="E16622"/>
      <c r="F16622"/>
      <c r="G16622"/>
      <c r="H16622"/>
      <c r="I16622"/>
      <c r="J16622"/>
      <c r="U16622" s="43"/>
      <c r="AE16622"/>
    </row>
    <row r="16623" spans="1:31">
      <c r="A16623">
        <v>39300</v>
      </c>
      <c r="B16623" t="s">
        <v>14583</v>
      </c>
      <c r="C16623" t="s">
        <v>33478</v>
      </c>
      <c r="D16623" t="s">
        <v>33476</v>
      </c>
      <c r="E16623"/>
      <c r="F16623"/>
      <c r="G16623"/>
      <c r="H16623"/>
      <c r="I16623"/>
      <c r="J16623"/>
      <c r="U16623" s="43"/>
      <c r="AE16623"/>
    </row>
    <row r="16624" spans="1:31">
      <c r="A16624">
        <v>39120</v>
      </c>
      <c r="B16624" t="s">
        <v>14584</v>
      </c>
      <c r="C16624" t="s">
        <v>33477</v>
      </c>
      <c r="D16624" t="s">
        <v>33476</v>
      </c>
      <c r="E16624"/>
      <c r="F16624"/>
      <c r="G16624"/>
      <c r="H16624"/>
      <c r="I16624"/>
      <c r="J16624"/>
      <c r="U16624" s="43"/>
      <c r="AE16624"/>
    </row>
    <row r="16625" spans="1:31">
      <c r="A16625">
        <v>39500</v>
      </c>
      <c r="B16625" t="s">
        <v>14585</v>
      </c>
      <c r="C16625" t="s">
        <v>33477</v>
      </c>
      <c r="D16625" t="s">
        <v>33476</v>
      </c>
      <c r="E16625"/>
      <c r="F16625"/>
      <c r="G16625"/>
      <c r="H16625"/>
      <c r="I16625"/>
      <c r="J16625"/>
      <c r="U16625" s="43"/>
      <c r="AE16625"/>
    </row>
    <row r="16626" spans="1:31">
      <c r="A16626">
        <v>39350</v>
      </c>
      <c r="B16626" t="s">
        <v>14586</v>
      </c>
      <c r="C16626" t="s">
        <v>33477</v>
      </c>
      <c r="D16626" t="s">
        <v>33476</v>
      </c>
      <c r="E16626"/>
      <c r="F16626"/>
      <c r="G16626"/>
      <c r="H16626"/>
      <c r="I16626"/>
      <c r="J16626"/>
      <c r="U16626" s="43"/>
      <c r="AE16626"/>
    </row>
    <row r="16627" spans="1:31">
      <c r="A16627">
        <v>39290</v>
      </c>
      <c r="B16627" t="s">
        <v>14587</v>
      </c>
      <c r="C16627" t="s">
        <v>33477</v>
      </c>
      <c r="D16627" t="s">
        <v>33476</v>
      </c>
      <c r="E16627"/>
      <c r="F16627"/>
      <c r="G16627"/>
      <c r="H16627"/>
      <c r="I16627"/>
      <c r="J16627"/>
      <c r="U16627" s="43"/>
      <c r="AE16627"/>
    </row>
    <row r="16628" spans="1:31">
      <c r="A16628">
        <v>39110</v>
      </c>
      <c r="B16628" t="s">
        <v>14588</v>
      </c>
      <c r="C16628" t="s">
        <v>33477</v>
      </c>
      <c r="D16628" t="s">
        <v>33476</v>
      </c>
      <c r="E16628"/>
      <c r="F16628"/>
      <c r="G16628"/>
      <c r="H16628"/>
      <c r="I16628"/>
      <c r="J16628"/>
      <c r="U16628" s="43"/>
      <c r="AE16628"/>
    </row>
    <row r="16629" spans="1:31">
      <c r="A16629">
        <v>39240</v>
      </c>
      <c r="B16629" t="s">
        <v>14589</v>
      </c>
      <c r="C16629" t="s">
        <v>33478</v>
      </c>
      <c r="D16629" t="s">
        <v>33476</v>
      </c>
      <c r="E16629"/>
      <c r="F16629"/>
      <c r="G16629"/>
      <c r="H16629"/>
      <c r="I16629"/>
      <c r="J16629"/>
      <c r="U16629" s="43"/>
      <c r="AE16629"/>
    </row>
    <row r="16630" spans="1:31">
      <c r="A16630">
        <v>39240</v>
      </c>
      <c r="B16630" t="s">
        <v>14589</v>
      </c>
      <c r="C16630" t="s">
        <v>33478</v>
      </c>
      <c r="D16630" t="s">
        <v>33476</v>
      </c>
      <c r="E16630"/>
      <c r="F16630"/>
      <c r="G16630"/>
      <c r="H16630"/>
      <c r="I16630"/>
      <c r="J16630"/>
      <c r="U16630" s="43"/>
      <c r="AE16630"/>
    </row>
    <row r="16631" spans="1:31">
      <c r="A16631">
        <v>39130</v>
      </c>
      <c r="B16631" t="s">
        <v>14590</v>
      </c>
      <c r="C16631" t="s">
        <v>33478</v>
      </c>
      <c r="D16631" t="s">
        <v>33476</v>
      </c>
      <c r="E16631"/>
      <c r="F16631"/>
      <c r="G16631"/>
      <c r="H16631"/>
      <c r="I16631"/>
      <c r="J16631"/>
      <c r="U16631" s="43"/>
      <c r="AE16631"/>
    </row>
    <row r="16632" spans="1:31">
      <c r="A16632">
        <v>39160</v>
      </c>
      <c r="B16632" t="s">
        <v>14591</v>
      </c>
      <c r="C16632" t="s">
        <v>33477</v>
      </c>
      <c r="D16632" t="s">
        <v>33476</v>
      </c>
      <c r="E16632"/>
      <c r="F16632"/>
      <c r="G16632"/>
      <c r="H16632"/>
      <c r="I16632"/>
      <c r="J16632"/>
      <c r="U16632" s="43"/>
      <c r="AE16632"/>
    </row>
    <row r="16633" spans="1:31">
      <c r="A16633">
        <v>39230</v>
      </c>
      <c r="B16633" t="s">
        <v>14592</v>
      </c>
      <c r="C16633" t="s">
        <v>33477</v>
      </c>
      <c r="D16633" t="s">
        <v>33476</v>
      </c>
      <c r="E16633"/>
      <c r="F16633"/>
      <c r="G16633"/>
      <c r="H16633"/>
      <c r="I16633"/>
      <c r="J16633"/>
      <c r="U16633" s="43"/>
      <c r="AE16633"/>
    </row>
    <row r="16634" spans="1:31">
      <c r="A16634">
        <v>39270</v>
      </c>
      <c r="B16634" t="s">
        <v>14593</v>
      </c>
      <c r="C16634" t="s">
        <v>33478</v>
      </c>
      <c r="D16634" t="s">
        <v>33476</v>
      </c>
      <c r="E16634"/>
      <c r="F16634"/>
      <c r="G16634"/>
      <c r="H16634"/>
      <c r="I16634"/>
      <c r="J16634"/>
      <c r="U16634" s="43"/>
      <c r="AE16634"/>
    </row>
    <row r="16635" spans="1:31">
      <c r="A16635">
        <v>39800</v>
      </c>
      <c r="B16635" t="s">
        <v>14594</v>
      </c>
      <c r="C16635" t="s">
        <v>33477</v>
      </c>
      <c r="D16635" t="s">
        <v>33476</v>
      </c>
      <c r="E16635"/>
      <c r="F16635"/>
      <c r="G16635"/>
      <c r="H16635"/>
      <c r="I16635"/>
      <c r="J16635"/>
      <c r="U16635" s="43"/>
      <c r="AE16635"/>
    </row>
    <row r="16636" spans="1:31">
      <c r="A16636">
        <v>39190</v>
      </c>
      <c r="B16636" t="s">
        <v>14595</v>
      </c>
      <c r="C16636" t="s">
        <v>33477</v>
      </c>
      <c r="D16636" t="s">
        <v>33476</v>
      </c>
      <c r="E16636"/>
      <c r="F16636"/>
      <c r="G16636"/>
      <c r="H16636"/>
      <c r="I16636"/>
      <c r="J16636"/>
      <c r="U16636" s="43"/>
      <c r="AE16636"/>
    </row>
    <row r="16637" spans="1:31">
      <c r="A16637">
        <v>39570</v>
      </c>
      <c r="B16637" t="s">
        <v>14595</v>
      </c>
      <c r="C16637" t="s">
        <v>33477</v>
      </c>
      <c r="D16637" t="s">
        <v>33476</v>
      </c>
      <c r="E16637"/>
      <c r="F16637"/>
      <c r="G16637"/>
      <c r="H16637"/>
      <c r="I16637"/>
      <c r="J16637"/>
      <c r="U16637" s="43"/>
      <c r="AE16637"/>
    </row>
    <row r="16638" spans="1:31">
      <c r="A16638">
        <v>39130</v>
      </c>
      <c r="B16638" t="s">
        <v>14596</v>
      </c>
      <c r="C16638" t="s">
        <v>33478</v>
      </c>
      <c r="D16638" t="s">
        <v>33476</v>
      </c>
      <c r="E16638"/>
      <c r="F16638"/>
      <c r="G16638"/>
      <c r="H16638"/>
      <c r="I16638"/>
      <c r="J16638"/>
      <c r="U16638" s="43"/>
      <c r="AE16638"/>
    </row>
    <row r="16639" spans="1:31">
      <c r="A16639">
        <v>39600</v>
      </c>
      <c r="B16639" t="s">
        <v>14597</v>
      </c>
      <c r="C16639" t="s">
        <v>33477</v>
      </c>
      <c r="D16639" t="s">
        <v>33476</v>
      </c>
      <c r="E16639"/>
      <c r="F16639"/>
      <c r="G16639"/>
      <c r="H16639"/>
      <c r="I16639"/>
      <c r="J16639"/>
      <c r="U16639" s="43"/>
      <c r="AE16639"/>
    </row>
    <row r="16640" spans="1:31">
      <c r="A16640">
        <v>39300</v>
      </c>
      <c r="B16640" t="s">
        <v>14598</v>
      </c>
      <c r="C16640" t="s">
        <v>33478</v>
      </c>
      <c r="D16640" t="s">
        <v>33476</v>
      </c>
      <c r="E16640"/>
      <c r="F16640"/>
      <c r="G16640"/>
      <c r="H16640"/>
      <c r="I16640"/>
      <c r="J16640"/>
      <c r="U16640" s="43"/>
      <c r="AE16640"/>
    </row>
    <row r="16641" spans="1:31">
      <c r="A16641">
        <v>39300</v>
      </c>
      <c r="B16641" t="s">
        <v>14599</v>
      </c>
      <c r="C16641" t="s">
        <v>33478</v>
      </c>
      <c r="D16641" t="s">
        <v>33476</v>
      </c>
      <c r="E16641"/>
      <c r="F16641"/>
      <c r="G16641"/>
      <c r="H16641"/>
      <c r="I16641"/>
      <c r="J16641"/>
      <c r="U16641" s="43"/>
      <c r="AE16641"/>
    </row>
    <row r="16642" spans="1:31">
      <c r="A16642">
        <v>39300</v>
      </c>
      <c r="B16642" t="s">
        <v>14600</v>
      </c>
      <c r="C16642" t="s">
        <v>33478</v>
      </c>
      <c r="D16642" t="s">
        <v>33476</v>
      </c>
      <c r="E16642"/>
      <c r="F16642"/>
      <c r="G16642"/>
      <c r="H16642"/>
      <c r="I16642"/>
      <c r="J16642"/>
      <c r="U16642" s="43"/>
      <c r="AE16642"/>
    </row>
    <row r="16643" spans="1:31">
      <c r="A16643">
        <v>39380</v>
      </c>
      <c r="B16643" t="s">
        <v>14601</v>
      </c>
      <c r="C16643" t="s">
        <v>33477</v>
      </c>
      <c r="D16643" t="s">
        <v>33476</v>
      </c>
      <c r="E16643"/>
      <c r="F16643"/>
      <c r="G16643"/>
      <c r="H16643"/>
      <c r="I16643"/>
      <c r="J16643"/>
      <c r="U16643" s="43"/>
      <c r="AE16643"/>
    </row>
    <row r="16644" spans="1:31">
      <c r="A16644">
        <v>39360</v>
      </c>
      <c r="B16644" t="s">
        <v>14602</v>
      </c>
      <c r="C16644" t="s">
        <v>33478</v>
      </c>
      <c r="D16644" t="s">
        <v>33476</v>
      </c>
      <c r="E16644"/>
      <c r="F16644"/>
      <c r="G16644"/>
      <c r="H16644"/>
      <c r="I16644"/>
      <c r="J16644"/>
      <c r="U16644" s="43"/>
      <c r="AE16644"/>
    </row>
    <row r="16645" spans="1:31">
      <c r="A16645">
        <v>39800</v>
      </c>
      <c r="B16645" t="s">
        <v>14603</v>
      </c>
      <c r="C16645" t="s">
        <v>33477</v>
      </c>
      <c r="D16645" t="s">
        <v>33476</v>
      </c>
      <c r="E16645"/>
      <c r="F16645"/>
      <c r="G16645"/>
      <c r="H16645"/>
      <c r="I16645"/>
      <c r="J16645"/>
      <c r="U16645" s="43"/>
      <c r="AE16645"/>
    </row>
    <row r="16646" spans="1:31">
      <c r="A16646">
        <v>39570</v>
      </c>
      <c r="B16646" t="s">
        <v>14604</v>
      </c>
      <c r="C16646" t="s">
        <v>33477</v>
      </c>
      <c r="D16646" t="s">
        <v>33476</v>
      </c>
      <c r="E16646"/>
      <c r="F16646"/>
      <c r="G16646"/>
      <c r="H16646"/>
      <c r="I16646"/>
      <c r="J16646"/>
      <c r="U16646" s="43"/>
      <c r="AE16646"/>
    </row>
    <row r="16647" spans="1:31">
      <c r="A16647">
        <v>39160</v>
      </c>
      <c r="B16647" t="s">
        <v>14605</v>
      </c>
      <c r="C16647" t="s">
        <v>33477</v>
      </c>
      <c r="D16647" t="s">
        <v>33476</v>
      </c>
      <c r="E16647"/>
      <c r="F16647"/>
      <c r="G16647"/>
      <c r="H16647"/>
      <c r="I16647"/>
      <c r="J16647"/>
      <c r="U16647" s="43"/>
      <c r="AE16647"/>
    </row>
    <row r="16648" spans="1:31">
      <c r="A16648">
        <v>39570</v>
      </c>
      <c r="B16648" t="s">
        <v>14606</v>
      </c>
      <c r="C16648" t="s">
        <v>33477</v>
      </c>
      <c r="D16648" t="s">
        <v>33476</v>
      </c>
      <c r="E16648"/>
      <c r="F16648"/>
      <c r="G16648"/>
      <c r="H16648"/>
      <c r="I16648"/>
      <c r="J16648"/>
      <c r="U16648" s="43"/>
      <c r="AE16648"/>
    </row>
    <row r="16649" spans="1:31">
      <c r="A16649">
        <v>39210</v>
      </c>
      <c r="B16649" t="s">
        <v>14607</v>
      </c>
      <c r="C16649" t="s">
        <v>33477</v>
      </c>
      <c r="D16649" t="s">
        <v>33476</v>
      </c>
      <c r="E16649"/>
      <c r="F16649"/>
      <c r="G16649"/>
      <c r="H16649"/>
      <c r="I16649"/>
      <c r="J16649"/>
      <c r="U16649" s="43"/>
      <c r="AE16649"/>
    </row>
    <row r="16650" spans="1:31">
      <c r="A16650">
        <v>39300</v>
      </c>
      <c r="B16650" t="s">
        <v>14608</v>
      </c>
      <c r="C16650" t="s">
        <v>33478</v>
      </c>
      <c r="D16650" t="s">
        <v>33476</v>
      </c>
      <c r="E16650"/>
      <c r="F16650"/>
      <c r="G16650"/>
      <c r="H16650"/>
      <c r="I16650"/>
      <c r="J16650"/>
      <c r="U16650" s="43"/>
      <c r="AE16650"/>
    </row>
    <row r="16651" spans="1:31">
      <c r="A16651">
        <v>39230</v>
      </c>
      <c r="B16651" t="s">
        <v>14609</v>
      </c>
      <c r="C16651" t="s">
        <v>33477</v>
      </c>
      <c r="D16651" t="s">
        <v>33476</v>
      </c>
      <c r="E16651"/>
      <c r="F16651"/>
      <c r="G16651"/>
      <c r="H16651"/>
      <c r="I16651"/>
      <c r="J16651"/>
      <c r="U16651" s="43"/>
      <c r="AE16651"/>
    </row>
    <row r="16652" spans="1:31">
      <c r="A16652">
        <v>39130</v>
      </c>
      <c r="B16652" t="s">
        <v>14610</v>
      </c>
      <c r="C16652" t="s">
        <v>33478</v>
      </c>
      <c r="D16652" t="s">
        <v>33476</v>
      </c>
      <c r="E16652"/>
      <c r="F16652"/>
      <c r="G16652"/>
      <c r="H16652"/>
      <c r="I16652"/>
      <c r="J16652"/>
      <c r="U16652" s="43"/>
      <c r="AE16652"/>
    </row>
    <row r="16653" spans="1:31">
      <c r="A16653">
        <v>39240</v>
      </c>
      <c r="B16653" t="s">
        <v>14611</v>
      </c>
      <c r="C16653" t="s">
        <v>33478</v>
      </c>
      <c r="D16653" t="s">
        <v>33476</v>
      </c>
      <c r="E16653"/>
      <c r="F16653"/>
      <c r="G16653"/>
      <c r="H16653"/>
      <c r="I16653"/>
      <c r="J16653"/>
      <c r="U16653" s="43"/>
      <c r="AE16653"/>
    </row>
    <row r="16654" spans="1:31">
      <c r="A16654">
        <v>39570</v>
      </c>
      <c r="B16654" t="s">
        <v>14612</v>
      </c>
      <c r="C16654" t="s">
        <v>33477</v>
      </c>
      <c r="D16654" t="s">
        <v>33476</v>
      </c>
      <c r="E16654"/>
      <c r="F16654"/>
      <c r="G16654"/>
      <c r="H16654"/>
      <c r="I16654"/>
      <c r="J16654"/>
      <c r="U16654" s="43"/>
      <c r="AE16654"/>
    </row>
    <row r="16655" spans="1:31">
      <c r="A16655">
        <v>39380</v>
      </c>
      <c r="B16655" t="s">
        <v>14613</v>
      </c>
      <c r="C16655" t="s">
        <v>33477</v>
      </c>
      <c r="D16655" t="s">
        <v>33476</v>
      </c>
      <c r="E16655"/>
      <c r="F16655"/>
      <c r="G16655"/>
      <c r="H16655"/>
      <c r="I16655"/>
      <c r="J16655"/>
      <c r="U16655" s="43"/>
      <c r="AE16655"/>
    </row>
    <row r="16656" spans="1:31">
      <c r="A16656">
        <v>39200</v>
      </c>
      <c r="B16656" t="s">
        <v>14614</v>
      </c>
      <c r="C16656" t="s">
        <v>33478</v>
      </c>
      <c r="D16656" t="s">
        <v>33476</v>
      </c>
      <c r="E16656"/>
      <c r="F16656"/>
      <c r="G16656"/>
      <c r="H16656"/>
      <c r="I16656"/>
      <c r="J16656"/>
      <c r="U16656" s="43"/>
      <c r="AE16656"/>
    </row>
    <row r="16657" spans="1:31">
      <c r="A16657">
        <v>39260</v>
      </c>
      <c r="B16657" t="s">
        <v>14615</v>
      </c>
      <c r="C16657" t="s">
        <v>33478</v>
      </c>
      <c r="D16657" t="s">
        <v>33476</v>
      </c>
      <c r="E16657"/>
      <c r="F16657"/>
      <c r="G16657"/>
      <c r="H16657"/>
      <c r="I16657"/>
      <c r="J16657"/>
      <c r="U16657" s="43"/>
      <c r="AE16657"/>
    </row>
    <row r="16658" spans="1:31">
      <c r="A16658">
        <v>39600</v>
      </c>
      <c r="B16658" t="s">
        <v>14616</v>
      </c>
      <c r="C16658" t="s">
        <v>33477</v>
      </c>
      <c r="D16658" t="s">
        <v>33476</v>
      </c>
      <c r="E16658"/>
      <c r="F16658"/>
      <c r="G16658"/>
      <c r="H16658"/>
      <c r="I16658"/>
      <c r="J16658"/>
      <c r="U16658" s="43"/>
      <c r="AE16658"/>
    </row>
    <row r="16659" spans="1:31">
      <c r="A16659">
        <v>39570</v>
      </c>
      <c r="B16659" t="s">
        <v>14617</v>
      </c>
      <c r="C16659" t="s">
        <v>33477</v>
      </c>
      <c r="D16659" t="s">
        <v>33476</v>
      </c>
      <c r="E16659"/>
      <c r="F16659"/>
      <c r="G16659"/>
      <c r="H16659"/>
      <c r="I16659"/>
      <c r="J16659"/>
      <c r="U16659" s="43"/>
      <c r="AE16659"/>
    </row>
    <row r="16660" spans="1:31">
      <c r="A16660">
        <v>39800</v>
      </c>
      <c r="B16660" t="s">
        <v>14618</v>
      </c>
      <c r="C16660" t="s">
        <v>33477</v>
      </c>
      <c r="D16660" t="s">
        <v>33476</v>
      </c>
      <c r="E16660"/>
      <c r="F16660"/>
      <c r="G16660"/>
      <c r="H16660"/>
      <c r="I16660"/>
      <c r="J16660"/>
      <c r="U16660" s="43"/>
      <c r="AE16660"/>
    </row>
    <row r="16661" spans="1:31">
      <c r="A16661">
        <v>39600</v>
      </c>
      <c r="B16661" t="s">
        <v>14619</v>
      </c>
      <c r="C16661" t="s">
        <v>33477</v>
      </c>
      <c r="D16661" t="s">
        <v>33476</v>
      </c>
      <c r="E16661"/>
      <c r="F16661"/>
      <c r="G16661"/>
      <c r="H16661"/>
      <c r="I16661"/>
      <c r="J16661"/>
      <c r="U16661" s="43"/>
      <c r="AE16661"/>
    </row>
    <row r="16662" spans="1:31">
      <c r="A16662">
        <v>39120</v>
      </c>
      <c r="B16662" t="s">
        <v>14620</v>
      </c>
      <c r="C16662" t="s">
        <v>33477</v>
      </c>
      <c r="D16662" t="s">
        <v>33476</v>
      </c>
      <c r="E16662"/>
      <c r="F16662"/>
      <c r="G16662"/>
      <c r="H16662"/>
      <c r="I16662"/>
      <c r="J16662"/>
      <c r="U16662" s="43"/>
      <c r="AE16662"/>
    </row>
    <row r="16663" spans="1:31">
      <c r="A16663">
        <v>39800</v>
      </c>
      <c r="B16663" t="s">
        <v>14620</v>
      </c>
      <c r="C16663" t="s">
        <v>33477</v>
      </c>
      <c r="D16663" t="s">
        <v>33476</v>
      </c>
      <c r="E16663"/>
      <c r="F16663"/>
      <c r="G16663"/>
      <c r="H16663"/>
      <c r="I16663"/>
      <c r="J16663"/>
      <c r="U16663" s="43"/>
      <c r="AE16663"/>
    </row>
    <row r="16664" spans="1:31">
      <c r="A16664">
        <v>39120</v>
      </c>
      <c r="B16664" t="s">
        <v>14621</v>
      </c>
      <c r="C16664" t="s">
        <v>33477</v>
      </c>
      <c r="D16664" t="s">
        <v>33476</v>
      </c>
      <c r="E16664"/>
      <c r="F16664"/>
      <c r="G16664"/>
      <c r="H16664"/>
      <c r="I16664"/>
      <c r="J16664"/>
      <c r="U16664" s="43"/>
      <c r="AE16664"/>
    </row>
    <row r="16665" spans="1:31">
      <c r="A16665">
        <v>39600</v>
      </c>
      <c r="B16665" t="s">
        <v>14622</v>
      </c>
      <c r="C16665" t="s">
        <v>33477</v>
      </c>
      <c r="D16665" t="s">
        <v>33476</v>
      </c>
      <c r="E16665"/>
      <c r="F16665"/>
      <c r="G16665"/>
      <c r="H16665"/>
      <c r="I16665"/>
      <c r="J16665"/>
      <c r="U16665" s="43"/>
      <c r="AE16665"/>
    </row>
    <row r="16666" spans="1:31">
      <c r="A16666">
        <v>39100</v>
      </c>
      <c r="B16666" t="s">
        <v>14623</v>
      </c>
      <c r="C16666" t="s">
        <v>33477</v>
      </c>
      <c r="D16666" t="s">
        <v>33476</v>
      </c>
      <c r="E16666"/>
      <c r="F16666"/>
      <c r="G16666"/>
      <c r="H16666"/>
      <c r="I16666"/>
      <c r="J16666"/>
      <c r="U16666" s="43"/>
      <c r="AE16666"/>
    </row>
    <row r="16667" spans="1:31">
      <c r="A16667">
        <v>39140</v>
      </c>
      <c r="B16667" t="s">
        <v>14624</v>
      </c>
      <c r="C16667" t="s">
        <v>33477</v>
      </c>
      <c r="D16667" t="s">
        <v>33476</v>
      </c>
      <c r="E16667"/>
      <c r="F16667"/>
      <c r="G16667"/>
      <c r="H16667"/>
      <c r="I16667"/>
      <c r="J16667"/>
      <c r="U16667" s="43"/>
      <c r="AE16667"/>
    </row>
    <row r="16668" spans="1:31">
      <c r="A16668">
        <v>39230</v>
      </c>
      <c r="B16668" t="s">
        <v>14625</v>
      </c>
      <c r="C16668" t="s">
        <v>33477</v>
      </c>
      <c r="D16668" t="s">
        <v>33476</v>
      </c>
      <c r="E16668"/>
      <c r="F16668"/>
      <c r="G16668"/>
      <c r="H16668"/>
      <c r="I16668"/>
      <c r="J16668"/>
      <c r="U16668" s="43"/>
      <c r="AE16668"/>
    </row>
    <row r="16669" spans="1:31">
      <c r="A16669">
        <v>39190</v>
      </c>
      <c r="B16669" t="s">
        <v>14626</v>
      </c>
      <c r="C16669" t="s">
        <v>33477</v>
      </c>
      <c r="D16669" t="s">
        <v>33476</v>
      </c>
      <c r="E16669"/>
      <c r="F16669"/>
      <c r="G16669"/>
      <c r="H16669"/>
      <c r="I16669"/>
      <c r="J16669"/>
      <c r="U16669" s="43"/>
      <c r="AE16669"/>
    </row>
    <row r="16670" spans="1:31">
      <c r="A16670">
        <v>39190</v>
      </c>
      <c r="B16670" t="s">
        <v>14626</v>
      </c>
      <c r="C16670" t="s">
        <v>33477</v>
      </c>
      <c r="D16670" t="s">
        <v>33476</v>
      </c>
      <c r="E16670"/>
      <c r="F16670"/>
      <c r="G16670"/>
      <c r="H16670"/>
      <c r="I16670"/>
      <c r="J16670"/>
      <c r="U16670" s="43"/>
      <c r="AE16670"/>
    </row>
    <row r="16671" spans="1:31">
      <c r="A16671">
        <v>39190</v>
      </c>
      <c r="B16671" t="s">
        <v>14626</v>
      </c>
      <c r="C16671" t="s">
        <v>33477</v>
      </c>
      <c r="D16671" t="s">
        <v>33476</v>
      </c>
      <c r="E16671"/>
      <c r="F16671"/>
      <c r="G16671"/>
      <c r="H16671"/>
      <c r="I16671"/>
      <c r="J16671"/>
      <c r="U16671" s="43"/>
      <c r="AE16671"/>
    </row>
    <row r="16672" spans="1:31">
      <c r="A16672">
        <v>39190</v>
      </c>
      <c r="B16672" t="s">
        <v>14626</v>
      </c>
      <c r="C16672" t="s">
        <v>33477</v>
      </c>
      <c r="D16672" t="s">
        <v>33476</v>
      </c>
      <c r="E16672"/>
      <c r="F16672"/>
      <c r="G16672"/>
      <c r="H16672"/>
      <c r="I16672"/>
      <c r="J16672"/>
      <c r="U16672" s="43"/>
      <c r="AE16672"/>
    </row>
    <row r="16673" spans="1:31">
      <c r="A16673">
        <v>39230</v>
      </c>
      <c r="B16673" t="s">
        <v>14627</v>
      </c>
      <c r="C16673" t="s">
        <v>33477</v>
      </c>
      <c r="D16673" t="s">
        <v>33476</v>
      </c>
      <c r="E16673"/>
      <c r="F16673"/>
      <c r="G16673"/>
      <c r="H16673"/>
      <c r="I16673"/>
      <c r="J16673"/>
      <c r="U16673" s="43"/>
      <c r="AE16673"/>
    </row>
    <row r="16674" spans="1:31">
      <c r="A16674">
        <v>39230</v>
      </c>
      <c r="B16674" t="s">
        <v>14627</v>
      </c>
      <c r="C16674" t="s">
        <v>33477</v>
      </c>
      <c r="D16674" t="s">
        <v>33476</v>
      </c>
      <c r="E16674"/>
      <c r="F16674"/>
      <c r="G16674"/>
      <c r="H16674"/>
      <c r="I16674"/>
      <c r="J16674"/>
      <c r="U16674" s="43"/>
      <c r="AE16674"/>
    </row>
    <row r="16675" spans="1:31">
      <c r="A16675">
        <v>39360</v>
      </c>
      <c r="B16675" t="s">
        <v>14628</v>
      </c>
      <c r="C16675" t="s">
        <v>33478</v>
      </c>
      <c r="D16675" t="s">
        <v>33476</v>
      </c>
      <c r="E16675"/>
      <c r="F16675"/>
      <c r="G16675"/>
      <c r="H16675"/>
      <c r="I16675"/>
      <c r="J16675"/>
      <c r="U16675" s="43"/>
      <c r="AE16675"/>
    </row>
    <row r="16676" spans="1:31">
      <c r="A16676">
        <v>39350</v>
      </c>
      <c r="B16676" t="s">
        <v>14629</v>
      </c>
      <c r="C16676" t="s">
        <v>33477</v>
      </c>
      <c r="D16676" t="s">
        <v>33476</v>
      </c>
      <c r="E16676"/>
      <c r="F16676"/>
      <c r="G16676"/>
      <c r="H16676"/>
      <c r="I16676"/>
      <c r="J16676"/>
      <c r="U16676" s="43"/>
      <c r="AE16676"/>
    </row>
    <row r="16677" spans="1:31">
      <c r="A16677">
        <v>39210</v>
      </c>
      <c r="B16677" t="s">
        <v>14630</v>
      </c>
      <c r="C16677" t="s">
        <v>33477</v>
      </c>
      <c r="D16677" t="s">
        <v>33476</v>
      </c>
      <c r="E16677"/>
      <c r="F16677"/>
      <c r="G16677"/>
      <c r="H16677"/>
      <c r="I16677"/>
      <c r="J16677"/>
      <c r="U16677" s="43"/>
      <c r="AE16677"/>
    </row>
    <row r="16678" spans="1:31">
      <c r="A16678">
        <v>39240</v>
      </c>
      <c r="B16678" t="s">
        <v>14631</v>
      </c>
      <c r="C16678" t="s">
        <v>33478</v>
      </c>
      <c r="D16678" t="s">
        <v>33476</v>
      </c>
      <c r="E16678"/>
      <c r="F16678"/>
      <c r="G16678"/>
      <c r="H16678"/>
      <c r="I16678"/>
      <c r="J16678"/>
      <c r="U16678" s="43"/>
      <c r="AE16678"/>
    </row>
    <row r="16679" spans="1:31">
      <c r="A16679">
        <v>39240</v>
      </c>
      <c r="B16679" t="s">
        <v>14631</v>
      </c>
      <c r="C16679" t="s">
        <v>33478</v>
      </c>
      <c r="D16679" t="s">
        <v>33476</v>
      </c>
      <c r="E16679"/>
      <c r="F16679"/>
      <c r="G16679"/>
      <c r="H16679"/>
      <c r="I16679"/>
      <c r="J16679"/>
      <c r="U16679" s="43"/>
      <c r="AE16679"/>
    </row>
    <row r="16680" spans="1:31">
      <c r="A16680">
        <v>39700</v>
      </c>
      <c r="B16680" t="s">
        <v>14632</v>
      </c>
      <c r="C16680" t="s">
        <v>33477</v>
      </c>
      <c r="D16680" t="s">
        <v>33482</v>
      </c>
      <c r="E16680"/>
      <c r="F16680"/>
      <c r="G16680"/>
      <c r="H16680"/>
      <c r="I16680"/>
      <c r="J16680"/>
      <c r="U16680" s="43"/>
      <c r="AE16680"/>
    </row>
    <row r="16681" spans="1:31">
      <c r="A16681">
        <v>39360</v>
      </c>
      <c r="B16681" t="s">
        <v>14633</v>
      </c>
      <c r="C16681" t="s">
        <v>33478</v>
      </c>
      <c r="D16681" t="s">
        <v>33476</v>
      </c>
      <c r="E16681"/>
      <c r="F16681"/>
      <c r="G16681"/>
      <c r="H16681"/>
      <c r="I16681"/>
      <c r="J16681"/>
      <c r="U16681" s="43"/>
      <c r="AE16681"/>
    </row>
    <row r="16682" spans="1:31">
      <c r="A16682">
        <v>39110</v>
      </c>
      <c r="B16682" t="s">
        <v>14634</v>
      </c>
      <c r="C16682" t="s">
        <v>33477</v>
      </c>
      <c r="D16682" t="s">
        <v>33476</v>
      </c>
      <c r="E16682"/>
      <c r="F16682"/>
      <c r="G16682"/>
      <c r="H16682"/>
      <c r="I16682"/>
      <c r="J16682"/>
      <c r="U16682" s="43"/>
      <c r="AE16682"/>
    </row>
    <row r="16683" spans="1:31">
      <c r="A16683">
        <v>40800</v>
      </c>
      <c r="B16683" t="s">
        <v>14635</v>
      </c>
      <c r="C16683" t="s">
        <v>33477</v>
      </c>
      <c r="D16683" t="s">
        <v>33482</v>
      </c>
      <c r="E16683"/>
      <c r="F16683"/>
      <c r="G16683"/>
      <c r="H16683"/>
      <c r="I16683"/>
      <c r="J16683"/>
      <c r="U16683" s="43"/>
      <c r="AE16683"/>
    </row>
    <row r="16684" spans="1:31">
      <c r="A16684">
        <v>40330</v>
      </c>
      <c r="B16684" t="s">
        <v>14636</v>
      </c>
      <c r="C16684" t="s">
        <v>33477</v>
      </c>
      <c r="D16684" t="s">
        <v>33476</v>
      </c>
      <c r="E16684"/>
      <c r="F16684"/>
      <c r="G16684"/>
      <c r="H16684"/>
      <c r="I16684"/>
      <c r="J16684"/>
      <c r="U16684" s="43"/>
      <c r="AE16684"/>
    </row>
    <row r="16685" spans="1:31">
      <c r="A16685">
        <v>40990</v>
      </c>
      <c r="B16685" t="s">
        <v>14637</v>
      </c>
      <c r="C16685" t="s">
        <v>33477</v>
      </c>
      <c r="D16685" t="s">
        <v>33476</v>
      </c>
      <c r="E16685"/>
      <c r="F16685"/>
      <c r="G16685"/>
      <c r="H16685"/>
      <c r="I16685"/>
      <c r="J16685"/>
      <c r="U16685" s="43"/>
      <c r="AE16685"/>
    </row>
    <row r="16686" spans="1:31">
      <c r="A16686">
        <v>40150</v>
      </c>
      <c r="B16686" t="s">
        <v>14638</v>
      </c>
      <c r="C16686" t="s">
        <v>33477</v>
      </c>
      <c r="D16686" t="e">
        <v>#N/A</v>
      </c>
      <c r="E16686"/>
      <c r="F16686"/>
      <c r="G16686"/>
      <c r="H16686"/>
      <c r="I16686"/>
      <c r="J16686"/>
      <c r="U16686" s="43"/>
      <c r="AE16686"/>
    </row>
    <row r="16687" spans="1:31">
      <c r="A16687">
        <v>40320</v>
      </c>
      <c r="B16687" t="s">
        <v>14639</v>
      </c>
      <c r="C16687" t="s">
        <v>33477</v>
      </c>
      <c r="D16687" t="s">
        <v>33476</v>
      </c>
      <c r="E16687"/>
      <c r="F16687"/>
      <c r="G16687"/>
      <c r="H16687"/>
      <c r="I16687"/>
      <c r="J16687"/>
      <c r="U16687" s="43"/>
      <c r="AE16687"/>
    </row>
    <row r="16688" spans="1:31">
      <c r="A16688">
        <v>40110</v>
      </c>
      <c r="B16688" t="s">
        <v>14640</v>
      </c>
      <c r="C16688" t="s">
        <v>33477</v>
      </c>
      <c r="D16688" t="s">
        <v>33476</v>
      </c>
      <c r="E16688"/>
      <c r="F16688"/>
      <c r="G16688"/>
      <c r="H16688"/>
      <c r="I16688"/>
      <c r="J16688"/>
      <c r="U16688" s="43"/>
      <c r="AE16688"/>
    </row>
    <row r="16689" spans="1:31">
      <c r="A16689">
        <v>40700</v>
      </c>
      <c r="B16689" t="s">
        <v>14641</v>
      </c>
      <c r="C16689" t="s">
        <v>33477</v>
      </c>
      <c r="D16689" t="s">
        <v>33476</v>
      </c>
      <c r="E16689"/>
      <c r="F16689"/>
      <c r="G16689"/>
      <c r="H16689"/>
      <c r="I16689"/>
      <c r="J16689"/>
      <c r="U16689" s="43"/>
      <c r="AE16689"/>
    </row>
    <row r="16690" spans="1:31">
      <c r="A16690">
        <v>40430</v>
      </c>
      <c r="B16690" t="s">
        <v>14642</v>
      </c>
      <c r="C16690" t="s">
        <v>33477</v>
      </c>
      <c r="D16690" t="s">
        <v>33482</v>
      </c>
      <c r="E16690"/>
      <c r="F16690"/>
      <c r="G16690"/>
      <c r="H16690"/>
      <c r="I16690"/>
      <c r="J16690"/>
      <c r="U16690" s="43"/>
      <c r="AE16690"/>
    </row>
    <row r="16691" spans="1:31">
      <c r="A16691">
        <v>40330</v>
      </c>
      <c r="B16691" t="s">
        <v>14643</v>
      </c>
      <c r="C16691" t="s">
        <v>33477</v>
      </c>
      <c r="D16691" t="s">
        <v>33476</v>
      </c>
      <c r="E16691"/>
      <c r="F16691"/>
      <c r="G16691"/>
      <c r="H16691"/>
      <c r="I16691"/>
      <c r="J16691"/>
      <c r="U16691" s="43"/>
      <c r="AE16691"/>
    </row>
    <row r="16692" spans="1:31">
      <c r="A16692">
        <v>40090</v>
      </c>
      <c r="B16692" t="s">
        <v>14644</v>
      </c>
      <c r="C16692" t="s">
        <v>33477</v>
      </c>
      <c r="D16692" t="s">
        <v>33476</v>
      </c>
      <c r="E16692"/>
      <c r="F16692"/>
      <c r="G16692"/>
      <c r="H16692"/>
      <c r="I16692"/>
      <c r="J16692"/>
      <c r="U16692" s="43"/>
      <c r="AE16692"/>
    </row>
    <row r="16693" spans="1:31">
      <c r="A16693">
        <v>40190</v>
      </c>
      <c r="B16693" t="s">
        <v>14645</v>
      </c>
      <c r="C16693" t="s">
        <v>33477</v>
      </c>
      <c r="D16693" t="s">
        <v>33482</v>
      </c>
      <c r="E16693"/>
      <c r="F16693"/>
      <c r="G16693"/>
      <c r="H16693"/>
      <c r="I16693"/>
      <c r="J16693"/>
      <c r="U16693" s="43"/>
      <c r="AE16693"/>
    </row>
    <row r="16694" spans="1:31">
      <c r="A16694">
        <v>40120</v>
      </c>
      <c r="B16694" t="s">
        <v>14646</v>
      </c>
      <c r="C16694" t="s">
        <v>33477</v>
      </c>
      <c r="D16694" t="s">
        <v>33476</v>
      </c>
      <c r="E16694"/>
      <c r="F16694"/>
      <c r="G16694"/>
      <c r="H16694"/>
      <c r="I16694"/>
      <c r="J16694"/>
      <c r="U16694" s="43"/>
      <c r="AE16694"/>
    </row>
    <row r="16695" spans="1:31">
      <c r="A16695">
        <v>40310</v>
      </c>
      <c r="B16695" t="s">
        <v>14647</v>
      </c>
      <c r="C16695" t="s">
        <v>33477</v>
      </c>
      <c r="D16695" t="s">
        <v>33481</v>
      </c>
      <c r="E16695"/>
      <c r="F16695"/>
      <c r="G16695"/>
      <c r="H16695"/>
      <c r="I16695"/>
      <c r="J16695"/>
      <c r="U16695" s="43"/>
      <c r="AE16695"/>
    </row>
    <row r="16696" spans="1:31">
      <c r="A16696">
        <v>40700</v>
      </c>
      <c r="B16696" t="s">
        <v>14648</v>
      </c>
      <c r="C16696" t="s">
        <v>33477</v>
      </c>
      <c r="D16696" t="s">
        <v>33476</v>
      </c>
      <c r="E16696"/>
      <c r="F16696"/>
      <c r="G16696"/>
      <c r="H16696"/>
      <c r="I16696"/>
      <c r="J16696"/>
      <c r="U16696" s="43"/>
      <c r="AE16696"/>
    </row>
    <row r="16697" spans="1:31">
      <c r="A16697">
        <v>40500</v>
      </c>
      <c r="B16697" t="s">
        <v>14649</v>
      </c>
      <c r="C16697" t="s">
        <v>33477</v>
      </c>
      <c r="D16697" t="s">
        <v>33476</v>
      </c>
      <c r="E16697"/>
      <c r="F16697"/>
      <c r="G16697"/>
      <c r="H16697"/>
      <c r="I16697"/>
      <c r="J16697"/>
      <c r="U16697" s="43"/>
      <c r="AE16697"/>
    </row>
    <row r="16698" spans="1:31">
      <c r="A16698">
        <v>40400</v>
      </c>
      <c r="B16698" t="s">
        <v>14650</v>
      </c>
      <c r="C16698" t="s">
        <v>33477</v>
      </c>
      <c r="D16698" t="s">
        <v>33476</v>
      </c>
      <c r="E16698"/>
      <c r="F16698"/>
      <c r="G16698"/>
      <c r="H16698"/>
      <c r="I16698"/>
      <c r="J16698"/>
      <c r="U16698" s="43"/>
      <c r="AE16698"/>
    </row>
    <row r="16699" spans="1:31">
      <c r="A16699">
        <v>40200</v>
      </c>
      <c r="B16699" t="s">
        <v>14651</v>
      </c>
      <c r="C16699" t="s">
        <v>33477</v>
      </c>
      <c r="D16699" t="s">
        <v>33482</v>
      </c>
      <c r="E16699"/>
      <c r="F16699"/>
      <c r="G16699"/>
      <c r="H16699"/>
      <c r="I16699"/>
      <c r="J16699"/>
      <c r="U16699" s="43"/>
      <c r="AE16699"/>
    </row>
    <row r="16700" spans="1:31">
      <c r="A16700">
        <v>40500</v>
      </c>
      <c r="B16700" t="s">
        <v>14652</v>
      </c>
      <c r="C16700" t="s">
        <v>33477</v>
      </c>
      <c r="D16700" t="s">
        <v>33476</v>
      </c>
      <c r="E16700"/>
      <c r="F16700"/>
      <c r="G16700"/>
      <c r="H16700"/>
      <c r="I16700"/>
      <c r="J16700"/>
      <c r="U16700" s="43"/>
      <c r="AE16700"/>
    </row>
    <row r="16701" spans="1:31">
      <c r="A16701">
        <v>40140</v>
      </c>
      <c r="B16701" t="s">
        <v>14653</v>
      </c>
      <c r="C16701" t="s">
        <v>33477</v>
      </c>
      <c r="D16701" t="s">
        <v>33482</v>
      </c>
      <c r="E16701"/>
      <c r="F16701"/>
      <c r="G16701"/>
      <c r="H16701"/>
      <c r="I16701"/>
      <c r="J16701"/>
      <c r="U16701" s="43"/>
      <c r="AE16701"/>
    </row>
    <row r="16702" spans="1:31">
      <c r="A16702">
        <v>40320</v>
      </c>
      <c r="B16702" t="s">
        <v>14654</v>
      </c>
      <c r="C16702" t="s">
        <v>33477</v>
      </c>
      <c r="D16702" t="s">
        <v>33476</v>
      </c>
      <c r="E16702"/>
      <c r="F16702"/>
      <c r="G16702"/>
      <c r="H16702"/>
      <c r="I16702"/>
      <c r="J16702"/>
      <c r="U16702" s="43"/>
      <c r="AE16702"/>
    </row>
    <row r="16703" spans="1:31">
      <c r="A16703">
        <v>40380</v>
      </c>
      <c r="B16703" t="s">
        <v>14655</v>
      </c>
      <c r="C16703" t="s">
        <v>33477</v>
      </c>
      <c r="D16703" t="s">
        <v>33476</v>
      </c>
      <c r="E16703"/>
      <c r="F16703"/>
      <c r="G16703"/>
      <c r="H16703"/>
      <c r="I16703"/>
      <c r="J16703"/>
      <c r="U16703" s="43"/>
      <c r="AE16703"/>
    </row>
    <row r="16704" spans="1:31">
      <c r="A16704">
        <v>40500</v>
      </c>
      <c r="B16704" t="s">
        <v>14656</v>
      </c>
      <c r="C16704" t="s">
        <v>33477</v>
      </c>
      <c r="D16704" t="s">
        <v>33476</v>
      </c>
      <c r="E16704"/>
      <c r="F16704"/>
      <c r="G16704"/>
      <c r="H16704"/>
      <c r="I16704"/>
      <c r="J16704"/>
      <c r="U16704" s="43"/>
      <c r="AE16704"/>
    </row>
    <row r="16705" spans="1:31">
      <c r="A16705">
        <v>40090</v>
      </c>
      <c r="B16705" t="s">
        <v>14657</v>
      </c>
      <c r="C16705" t="s">
        <v>33477</v>
      </c>
      <c r="D16705" t="s">
        <v>33476</v>
      </c>
      <c r="E16705"/>
      <c r="F16705"/>
      <c r="G16705"/>
      <c r="H16705"/>
      <c r="I16705"/>
      <c r="J16705"/>
      <c r="U16705" s="43"/>
      <c r="AE16705"/>
    </row>
    <row r="16706" spans="1:31">
      <c r="A16706">
        <v>40500</v>
      </c>
      <c r="B16706" t="s">
        <v>14658</v>
      </c>
      <c r="C16706" t="s">
        <v>33477</v>
      </c>
      <c r="D16706" t="s">
        <v>33476</v>
      </c>
      <c r="E16706"/>
      <c r="F16706"/>
      <c r="G16706"/>
      <c r="H16706"/>
      <c r="I16706"/>
      <c r="J16706"/>
      <c r="U16706" s="43"/>
      <c r="AE16706"/>
    </row>
    <row r="16707" spans="1:31">
      <c r="A16707">
        <v>40700</v>
      </c>
      <c r="B16707" t="s">
        <v>14659</v>
      </c>
      <c r="C16707" t="s">
        <v>33477</v>
      </c>
      <c r="D16707" t="s">
        <v>33476</v>
      </c>
      <c r="E16707"/>
      <c r="F16707"/>
      <c r="G16707"/>
      <c r="H16707"/>
      <c r="I16707"/>
      <c r="J16707"/>
      <c r="U16707" s="43"/>
      <c r="AE16707"/>
    </row>
    <row r="16708" spans="1:31">
      <c r="A16708">
        <v>40360</v>
      </c>
      <c r="B16708" t="s">
        <v>14660</v>
      </c>
      <c r="C16708" t="s">
        <v>33477</v>
      </c>
      <c r="D16708" t="s">
        <v>33482</v>
      </c>
      <c r="E16708"/>
      <c r="F16708"/>
      <c r="G16708"/>
      <c r="H16708"/>
      <c r="I16708"/>
      <c r="J16708"/>
      <c r="U16708" s="43"/>
      <c r="AE16708"/>
    </row>
    <row r="16709" spans="1:31">
      <c r="A16709">
        <v>40320</v>
      </c>
      <c r="B16709" t="s">
        <v>14661</v>
      </c>
      <c r="C16709" t="s">
        <v>33477</v>
      </c>
      <c r="D16709" t="s">
        <v>33476</v>
      </c>
      <c r="E16709"/>
      <c r="F16709"/>
      <c r="G16709"/>
      <c r="H16709"/>
      <c r="I16709"/>
      <c r="J16709"/>
      <c r="U16709" s="43"/>
      <c r="AE16709"/>
    </row>
    <row r="16710" spans="1:31">
      <c r="A16710">
        <v>40310</v>
      </c>
      <c r="B16710" t="s">
        <v>14662</v>
      </c>
      <c r="C16710" t="s">
        <v>33477</v>
      </c>
      <c r="D16710" t="s">
        <v>33481</v>
      </c>
      <c r="E16710"/>
      <c r="F16710"/>
      <c r="G16710"/>
      <c r="H16710"/>
      <c r="I16710"/>
      <c r="J16710"/>
      <c r="U16710" s="43"/>
      <c r="AE16710"/>
    </row>
    <row r="16711" spans="1:31">
      <c r="A16711">
        <v>40400</v>
      </c>
      <c r="B16711" t="s">
        <v>14663</v>
      </c>
      <c r="C16711" t="s">
        <v>33477</v>
      </c>
      <c r="D16711" t="s">
        <v>33476</v>
      </c>
      <c r="E16711"/>
      <c r="F16711"/>
      <c r="G16711"/>
      <c r="H16711"/>
      <c r="I16711"/>
      <c r="J16711"/>
      <c r="U16711" s="43"/>
      <c r="AE16711"/>
    </row>
    <row r="16712" spans="1:31">
      <c r="A16712">
        <v>40410</v>
      </c>
      <c r="B16712" t="s">
        <v>14664</v>
      </c>
      <c r="C16712" t="s">
        <v>33477</v>
      </c>
      <c r="D16712" t="s">
        <v>33482</v>
      </c>
      <c r="E16712"/>
      <c r="F16712"/>
      <c r="G16712"/>
      <c r="H16712"/>
      <c r="I16712"/>
      <c r="J16712"/>
      <c r="U16712" s="43"/>
      <c r="AE16712"/>
    </row>
    <row r="16713" spans="1:31">
      <c r="A16713">
        <v>40120</v>
      </c>
      <c r="B16713" t="s">
        <v>14665</v>
      </c>
      <c r="C16713" t="s">
        <v>33477</v>
      </c>
      <c r="D16713" t="s">
        <v>33476</v>
      </c>
      <c r="E16713"/>
      <c r="F16713"/>
      <c r="G16713"/>
      <c r="H16713"/>
      <c r="I16713"/>
      <c r="J16713"/>
      <c r="U16713" s="43"/>
      <c r="AE16713"/>
    </row>
    <row r="16714" spans="1:31">
      <c r="A16714">
        <v>40300</v>
      </c>
      <c r="B16714" t="s">
        <v>14666</v>
      </c>
      <c r="C16714" t="s">
        <v>33477</v>
      </c>
      <c r="D16714" t="s">
        <v>33476</v>
      </c>
      <c r="E16714"/>
      <c r="F16714"/>
      <c r="G16714"/>
      <c r="H16714"/>
      <c r="I16714"/>
      <c r="J16714"/>
      <c r="U16714" s="43"/>
      <c r="AE16714"/>
    </row>
    <row r="16715" spans="1:31">
      <c r="A16715">
        <v>40180</v>
      </c>
      <c r="B16715" t="s">
        <v>14667</v>
      </c>
      <c r="C16715" t="s">
        <v>33477</v>
      </c>
      <c r="D16715" t="s">
        <v>33476</v>
      </c>
      <c r="E16715"/>
      <c r="F16715"/>
      <c r="G16715"/>
      <c r="H16715"/>
      <c r="I16715"/>
      <c r="J16715"/>
      <c r="U16715" s="43"/>
      <c r="AE16715"/>
    </row>
    <row r="16716" spans="1:31">
      <c r="A16716">
        <v>40230</v>
      </c>
      <c r="B16716" t="s">
        <v>14668</v>
      </c>
      <c r="C16716" t="s">
        <v>33477</v>
      </c>
      <c r="D16716" t="s">
        <v>33476</v>
      </c>
      <c r="E16716"/>
      <c r="F16716"/>
      <c r="G16716"/>
      <c r="H16716"/>
      <c r="I16716"/>
      <c r="J16716"/>
      <c r="U16716" s="43"/>
      <c r="AE16716"/>
    </row>
    <row r="16717" spans="1:31">
      <c r="A16717">
        <v>40280</v>
      </c>
      <c r="B16717" t="s">
        <v>14669</v>
      </c>
      <c r="C16717" t="s">
        <v>33477</v>
      </c>
      <c r="D16717" t="s">
        <v>33482</v>
      </c>
      <c r="E16717"/>
      <c r="F16717"/>
      <c r="G16717"/>
      <c r="H16717"/>
      <c r="I16717"/>
      <c r="J16717"/>
      <c r="U16717" s="43"/>
      <c r="AE16717"/>
    </row>
    <row r="16718" spans="1:31">
      <c r="A16718">
        <v>40250</v>
      </c>
      <c r="B16718" t="s">
        <v>14670</v>
      </c>
      <c r="C16718" t="s">
        <v>33477</v>
      </c>
      <c r="D16718" t="s">
        <v>33476</v>
      </c>
      <c r="E16718"/>
      <c r="F16718"/>
      <c r="G16718"/>
      <c r="H16718"/>
      <c r="I16718"/>
      <c r="J16718"/>
      <c r="U16718" s="43"/>
      <c r="AE16718"/>
    </row>
    <row r="16719" spans="1:31">
      <c r="A16719">
        <v>40240</v>
      </c>
      <c r="B16719" t="s">
        <v>14671</v>
      </c>
      <c r="C16719" t="s">
        <v>33477</v>
      </c>
      <c r="D16719" t="s">
        <v>33476</v>
      </c>
      <c r="E16719"/>
      <c r="F16719"/>
      <c r="G16719"/>
      <c r="H16719"/>
      <c r="I16719"/>
      <c r="J16719"/>
      <c r="U16719" s="43"/>
      <c r="AE16719"/>
    </row>
    <row r="16720" spans="1:31">
      <c r="A16720">
        <v>40370</v>
      </c>
      <c r="B16720" t="s">
        <v>14672</v>
      </c>
      <c r="C16720" t="s">
        <v>33477</v>
      </c>
      <c r="D16720" t="s">
        <v>33482</v>
      </c>
      <c r="E16720"/>
      <c r="F16720"/>
      <c r="G16720"/>
      <c r="H16720"/>
      <c r="I16720"/>
      <c r="J16720"/>
      <c r="U16720" s="43"/>
      <c r="AE16720"/>
    </row>
    <row r="16721" spans="1:31">
      <c r="A16721">
        <v>40700</v>
      </c>
      <c r="B16721" t="s">
        <v>14673</v>
      </c>
      <c r="C16721" t="s">
        <v>33477</v>
      </c>
      <c r="D16721" t="s">
        <v>33476</v>
      </c>
      <c r="E16721"/>
      <c r="F16721"/>
      <c r="G16721"/>
      <c r="H16721"/>
      <c r="I16721"/>
      <c r="J16721"/>
      <c r="U16721" s="43"/>
      <c r="AE16721"/>
    </row>
    <row r="16722" spans="1:31">
      <c r="A16722">
        <v>40390</v>
      </c>
      <c r="B16722" t="s">
        <v>14674</v>
      </c>
      <c r="C16722" t="s">
        <v>33477</v>
      </c>
      <c r="D16722" t="s">
        <v>33476</v>
      </c>
      <c r="E16722"/>
      <c r="F16722"/>
      <c r="G16722"/>
      <c r="H16722"/>
      <c r="I16722"/>
      <c r="J16722"/>
      <c r="U16722" s="43"/>
      <c r="AE16722"/>
    </row>
    <row r="16723" spans="1:31">
      <c r="A16723">
        <v>40170</v>
      </c>
      <c r="B16723" t="s">
        <v>14675</v>
      </c>
      <c r="C16723" t="s">
        <v>33477</v>
      </c>
      <c r="D16723" t="s">
        <v>33482</v>
      </c>
      <c r="E16723"/>
      <c r="F16723"/>
      <c r="G16723"/>
      <c r="H16723"/>
      <c r="I16723"/>
      <c r="J16723"/>
      <c r="U16723" s="43"/>
      <c r="AE16723"/>
    </row>
    <row r="16724" spans="1:31">
      <c r="A16724">
        <v>40390</v>
      </c>
      <c r="B16724" t="s">
        <v>14676</v>
      </c>
      <c r="C16724" t="s">
        <v>33477</v>
      </c>
      <c r="D16724" t="s">
        <v>33476</v>
      </c>
      <c r="E16724"/>
      <c r="F16724"/>
      <c r="G16724"/>
      <c r="H16724"/>
      <c r="I16724"/>
      <c r="J16724"/>
      <c r="U16724" s="43"/>
      <c r="AE16724"/>
    </row>
    <row r="16725" spans="1:31">
      <c r="A16725">
        <v>40600</v>
      </c>
      <c r="B16725" t="s">
        <v>14677</v>
      </c>
      <c r="C16725" t="s">
        <v>33477</v>
      </c>
      <c r="D16725" t="s">
        <v>33482</v>
      </c>
      <c r="E16725"/>
      <c r="F16725"/>
      <c r="G16725"/>
      <c r="H16725"/>
      <c r="I16725"/>
      <c r="J16725"/>
      <c r="U16725" s="43"/>
      <c r="AE16725"/>
    </row>
    <row r="16726" spans="1:31">
      <c r="A16726">
        <v>40600</v>
      </c>
      <c r="B16726" t="s">
        <v>14677</v>
      </c>
      <c r="C16726" t="s">
        <v>33477</v>
      </c>
      <c r="D16726" t="s">
        <v>33482</v>
      </c>
      <c r="E16726"/>
      <c r="F16726"/>
      <c r="G16726"/>
      <c r="H16726"/>
      <c r="I16726"/>
      <c r="J16726"/>
      <c r="U16726" s="43"/>
      <c r="AE16726"/>
    </row>
    <row r="16727" spans="1:31">
      <c r="A16727">
        <v>40330</v>
      </c>
      <c r="B16727" t="s">
        <v>14678</v>
      </c>
      <c r="C16727" t="s">
        <v>33477</v>
      </c>
      <c r="D16727" t="s">
        <v>33476</v>
      </c>
      <c r="E16727"/>
      <c r="F16727"/>
      <c r="G16727"/>
      <c r="H16727"/>
      <c r="I16727"/>
      <c r="J16727"/>
      <c r="U16727" s="43"/>
      <c r="AE16727"/>
    </row>
    <row r="16728" spans="1:31">
      <c r="A16728">
        <v>40270</v>
      </c>
      <c r="B16728" t="s">
        <v>14679</v>
      </c>
      <c r="C16728" t="s">
        <v>33477</v>
      </c>
      <c r="D16728" t="s">
        <v>33476</v>
      </c>
      <c r="E16728"/>
      <c r="F16728"/>
      <c r="G16728"/>
      <c r="H16728"/>
      <c r="I16728"/>
      <c r="J16728"/>
      <c r="U16728" s="43"/>
      <c r="AE16728"/>
    </row>
    <row r="16729" spans="1:31">
      <c r="A16729">
        <v>40090</v>
      </c>
      <c r="B16729" t="s">
        <v>14680</v>
      </c>
      <c r="C16729" t="s">
        <v>33477</v>
      </c>
      <c r="D16729" t="s">
        <v>33476</v>
      </c>
      <c r="E16729"/>
      <c r="F16729"/>
      <c r="G16729"/>
      <c r="H16729"/>
      <c r="I16729"/>
      <c r="J16729"/>
      <c r="U16729" s="43"/>
      <c r="AE16729"/>
    </row>
    <row r="16730" spans="1:31">
      <c r="A16730">
        <v>40090</v>
      </c>
      <c r="B16730" t="s">
        <v>14681</v>
      </c>
      <c r="C16730" t="s">
        <v>33477</v>
      </c>
      <c r="D16730" t="s">
        <v>33476</v>
      </c>
      <c r="E16730"/>
      <c r="F16730"/>
      <c r="G16730"/>
      <c r="H16730"/>
      <c r="I16730"/>
      <c r="J16730"/>
      <c r="U16730" s="43"/>
      <c r="AE16730"/>
    </row>
    <row r="16731" spans="1:31">
      <c r="A16731">
        <v>40190</v>
      </c>
      <c r="B16731" t="s">
        <v>14682</v>
      </c>
      <c r="C16731" t="s">
        <v>33477</v>
      </c>
      <c r="D16731" t="s">
        <v>33482</v>
      </c>
      <c r="E16731"/>
      <c r="F16731"/>
      <c r="G16731"/>
      <c r="H16731"/>
      <c r="I16731"/>
      <c r="J16731"/>
      <c r="U16731" s="43"/>
      <c r="AE16731"/>
    </row>
    <row r="16732" spans="1:31">
      <c r="A16732">
        <v>40120</v>
      </c>
      <c r="B16732" t="s">
        <v>14683</v>
      </c>
      <c r="C16732" t="s">
        <v>33477</v>
      </c>
      <c r="D16732" t="s">
        <v>33476</v>
      </c>
      <c r="E16732"/>
      <c r="F16732"/>
      <c r="G16732"/>
      <c r="H16732"/>
      <c r="I16732"/>
      <c r="J16732"/>
      <c r="U16732" s="43"/>
      <c r="AE16732"/>
    </row>
    <row r="16733" spans="1:31">
      <c r="A16733">
        <v>40330</v>
      </c>
      <c r="B16733" t="s">
        <v>14684</v>
      </c>
      <c r="C16733" t="s">
        <v>33477</v>
      </c>
      <c r="D16733" t="s">
        <v>33476</v>
      </c>
      <c r="E16733"/>
      <c r="F16733"/>
      <c r="G16733"/>
      <c r="H16733"/>
      <c r="I16733"/>
      <c r="J16733"/>
      <c r="U16733" s="43"/>
      <c r="AE16733"/>
    </row>
    <row r="16734" spans="1:31">
      <c r="A16734">
        <v>40280</v>
      </c>
      <c r="B16734" t="s">
        <v>14685</v>
      </c>
      <c r="C16734" t="s">
        <v>33477</v>
      </c>
      <c r="D16734" t="s">
        <v>33482</v>
      </c>
      <c r="E16734"/>
      <c r="F16734"/>
      <c r="G16734"/>
      <c r="H16734"/>
      <c r="I16734"/>
      <c r="J16734"/>
      <c r="U16734" s="43"/>
      <c r="AE16734"/>
    </row>
    <row r="16735" spans="1:31">
      <c r="A16735">
        <v>40420</v>
      </c>
      <c r="B16735" t="s">
        <v>14686</v>
      </c>
      <c r="C16735" t="s">
        <v>33477</v>
      </c>
      <c r="D16735" t="s">
        <v>33482</v>
      </c>
      <c r="E16735"/>
      <c r="F16735"/>
      <c r="G16735"/>
      <c r="H16735"/>
      <c r="I16735"/>
      <c r="J16735"/>
      <c r="U16735" s="43"/>
      <c r="AE16735"/>
    </row>
    <row r="16736" spans="1:31">
      <c r="A16736">
        <v>40320</v>
      </c>
      <c r="B16736" t="s">
        <v>14687</v>
      </c>
      <c r="C16736" t="s">
        <v>33477</v>
      </c>
      <c r="D16736" t="s">
        <v>33476</v>
      </c>
      <c r="E16736"/>
      <c r="F16736"/>
      <c r="G16736"/>
      <c r="H16736"/>
      <c r="I16736"/>
      <c r="J16736"/>
      <c r="U16736" s="43"/>
      <c r="AE16736"/>
    </row>
    <row r="16737" spans="1:31">
      <c r="A16737">
        <v>40120</v>
      </c>
      <c r="B16737" t="s">
        <v>14688</v>
      </c>
      <c r="C16737" t="s">
        <v>33477</v>
      </c>
      <c r="D16737" t="s">
        <v>33476</v>
      </c>
      <c r="E16737"/>
      <c r="F16737"/>
      <c r="G16737"/>
      <c r="H16737"/>
      <c r="I16737"/>
      <c r="J16737"/>
      <c r="U16737" s="43"/>
      <c r="AE16737"/>
    </row>
    <row r="16738" spans="1:31">
      <c r="A16738">
        <v>40300</v>
      </c>
      <c r="B16738" t="s">
        <v>14689</v>
      </c>
      <c r="C16738" t="s">
        <v>33477</v>
      </c>
      <c r="D16738" t="s">
        <v>33476</v>
      </c>
      <c r="E16738"/>
      <c r="F16738"/>
      <c r="G16738"/>
      <c r="H16738"/>
      <c r="I16738"/>
      <c r="J16738"/>
      <c r="U16738" s="43"/>
      <c r="AE16738"/>
    </row>
    <row r="16739" spans="1:31">
      <c r="A16739">
        <v>40430</v>
      </c>
      <c r="B16739" t="s">
        <v>14690</v>
      </c>
      <c r="C16739" t="s">
        <v>33477</v>
      </c>
      <c r="D16739" t="s">
        <v>33482</v>
      </c>
      <c r="E16739"/>
      <c r="F16739"/>
      <c r="G16739"/>
      <c r="H16739"/>
      <c r="I16739"/>
      <c r="J16739"/>
      <c r="U16739" s="43"/>
      <c r="AE16739"/>
    </row>
    <row r="16740" spans="1:31">
      <c r="A16740">
        <v>40090</v>
      </c>
      <c r="B16740" t="s">
        <v>7934</v>
      </c>
      <c r="C16740" t="s">
        <v>33477</v>
      </c>
      <c r="D16740" t="s">
        <v>33476</v>
      </c>
      <c r="E16740"/>
      <c r="F16740"/>
      <c r="G16740"/>
      <c r="H16740"/>
      <c r="I16740"/>
      <c r="J16740"/>
      <c r="U16740" s="43"/>
      <c r="AE16740"/>
    </row>
    <row r="16741" spans="1:31">
      <c r="A16741">
        <v>40090</v>
      </c>
      <c r="B16741" t="s">
        <v>14691</v>
      </c>
      <c r="C16741" t="s">
        <v>33477</v>
      </c>
      <c r="D16741" t="s">
        <v>33476</v>
      </c>
      <c r="E16741"/>
      <c r="F16741"/>
      <c r="G16741"/>
      <c r="H16741"/>
      <c r="I16741"/>
      <c r="J16741"/>
      <c r="U16741" s="43"/>
      <c r="AE16741"/>
    </row>
    <row r="16742" spans="1:31">
      <c r="A16742">
        <v>40180</v>
      </c>
      <c r="B16742" t="s">
        <v>14692</v>
      </c>
      <c r="C16742" t="s">
        <v>33477</v>
      </c>
      <c r="D16742" t="s">
        <v>33476</v>
      </c>
      <c r="E16742"/>
      <c r="F16742"/>
      <c r="G16742"/>
      <c r="H16742"/>
      <c r="I16742"/>
      <c r="J16742"/>
      <c r="U16742" s="43"/>
      <c r="AE16742"/>
    </row>
    <row r="16743" spans="1:31">
      <c r="A16743">
        <v>40090</v>
      </c>
      <c r="B16743" t="s">
        <v>14693</v>
      </c>
      <c r="C16743" t="s">
        <v>33477</v>
      </c>
      <c r="D16743" t="s">
        <v>33476</v>
      </c>
      <c r="E16743"/>
      <c r="F16743"/>
      <c r="G16743"/>
      <c r="H16743"/>
      <c r="I16743"/>
      <c r="J16743"/>
      <c r="U16743" s="43"/>
      <c r="AE16743"/>
    </row>
    <row r="16744" spans="1:31">
      <c r="A16744">
        <v>40130</v>
      </c>
      <c r="B16744" t="s">
        <v>14694</v>
      </c>
      <c r="C16744" t="s">
        <v>33477</v>
      </c>
      <c r="D16744" t="e">
        <v>#N/A</v>
      </c>
      <c r="E16744"/>
      <c r="F16744"/>
      <c r="G16744"/>
      <c r="H16744"/>
      <c r="I16744"/>
      <c r="J16744"/>
      <c r="U16744" s="43"/>
      <c r="AE16744"/>
    </row>
    <row r="16745" spans="1:31">
      <c r="A16745">
        <v>40400</v>
      </c>
      <c r="B16745" t="s">
        <v>14695</v>
      </c>
      <c r="C16745" t="s">
        <v>33477</v>
      </c>
      <c r="D16745" t="s">
        <v>33476</v>
      </c>
      <c r="E16745"/>
      <c r="F16745"/>
      <c r="G16745"/>
      <c r="H16745"/>
      <c r="I16745"/>
      <c r="J16745"/>
      <c r="U16745" s="43"/>
      <c r="AE16745"/>
    </row>
    <row r="16746" spans="1:31">
      <c r="A16746">
        <v>40400</v>
      </c>
      <c r="B16746" t="s">
        <v>14696</v>
      </c>
      <c r="C16746" t="s">
        <v>33477</v>
      </c>
      <c r="D16746" t="s">
        <v>33476</v>
      </c>
      <c r="E16746"/>
      <c r="F16746"/>
      <c r="G16746"/>
      <c r="H16746"/>
      <c r="I16746"/>
      <c r="J16746"/>
      <c r="U16746" s="43"/>
      <c r="AE16746"/>
    </row>
    <row r="16747" spans="1:31">
      <c r="A16747">
        <v>40380</v>
      </c>
      <c r="B16747" t="s">
        <v>14697</v>
      </c>
      <c r="C16747" t="s">
        <v>33477</v>
      </c>
      <c r="D16747" t="s">
        <v>33476</v>
      </c>
      <c r="E16747"/>
      <c r="F16747"/>
      <c r="G16747"/>
      <c r="H16747"/>
      <c r="I16747"/>
      <c r="J16747"/>
      <c r="U16747" s="43"/>
      <c r="AE16747"/>
    </row>
    <row r="16748" spans="1:31">
      <c r="A16748">
        <v>40700</v>
      </c>
      <c r="B16748" t="s">
        <v>14698</v>
      </c>
      <c r="C16748" t="s">
        <v>33477</v>
      </c>
      <c r="D16748" t="s">
        <v>33476</v>
      </c>
      <c r="E16748"/>
      <c r="F16748"/>
      <c r="G16748"/>
      <c r="H16748"/>
      <c r="I16748"/>
      <c r="J16748"/>
      <c r="U16748" s="43"/>
      <c r="AE16748"/>
    </row>
    <row r="16749" spans="1:31">
      <c r="A16749">
        <v>40270</v>
      </c>
      <c r="B16749" t="s">
        <v>14699</v>
      </c>
      <c r="C16749" t="s">
        <v>33477</v>
      </c>
      <c r="D16749" t="s">
        <v>33476</v>
      </c>
      <c r="E16749"/>
      <c r="F16749"/>
      <c r="G16749"/>
      <c r="H16749"/>
      <c r="I16749"/>
      <c r="J16749"/>
      <c r="U16749" s="43"/>
      <c r="AE16749"/>
    </row>
    <row r="16750" spans="1:31">
      <c r="A16750">
        <v>40360</v>
      </c>
      <c r="B16750" t="s">
        <v>14700</v>
      </c>
      <c r="C16750" t="s">
        <v>33477</v>
      </c>
      <c r="D16750" t="s">
        <v>33482</v>
      </c>
      <c r="E16750"/>
      <c r="F16750"/>
      <c r="G16750"/>
      <c r="H16750"/>
      <c r="I16750"/>
      <c r="J16750"/>
      <c r="U16750" s="43"/>
      <c r="AE16750"/>
    </row>
    <row r="16751" spans="1:31">
      <c r="A16751">
        <v>40320</v>
      </c>
      <c r="B16751" t="s">
        <v>14701</v>
      </c>
      <c r="C16751" t="s">
        <v>33477</v>
      </c>
      <c r="D16751" t="s">
        <v>33476</v>
      </c>
      <c r="E16751"/>
      <c r="F16751"/>
      <c r="G16751"/>
      <c r="H16751"/>
      <c r="I16751"/>
      <c r="J16751"/>
      <c r="U16751" s="43"/>
      <c r="AE16751"/>
    </row>
    <row r="16752" spans="1:31">
      <c r="A16752">
        <v>40700</v>
      </c>
      <c r="B16752" t="s">
        <v>14702</v>
      </c>
      <c r="C16752" t="s">
        <v>33477</v>
      </c>
      <c r="D16752" t="s">
        <v>33476</v>
      </c>
      <c r="E16752"/>
      <c r="F16752"/>
      <c r="G16752"/>
      <c r="H16752"/>
      <c r="I16752"/>
      <c r="J16752"/>
      <c r="U16752" s="43"/>
      <c r="AE16752"/>
    </row>
    <row r="16753" spans="1:31">
      <c r="A16753">
        <v>40330</v>
      </c>
      <c r="B16753" t="s">
        <v>14703</v>
      </c>
      <c r="C16753" t="s">
        <v>33477</v>
      </c>
      <c r="D16753" t="s">
        <v>33476</v>
      </c>
      <c r="E16753"/>
      <c r="F16753"/>
      <c r="G16753"/>
      <c r="H16753"/>
      <c r="I16753"/>
      <c r="J16753"/>
      <c r="U16753" s="43"/>
      <c r="AE16753"/>
    </row>
    <row r="16754" spans="1:31">
      <c r="A16754">
        <v>40260</v>
      </c>
      <c r="B16754" t="s">
        <v>14704</v>
      </c>
      <c r="C16754" t="s">
        <v>33477</v>
      </c>
      <c r="D16754" t="s">
        <v>33482</v>
      </c>
      <c r="E16754"/>
      <c r="F16754"/>
      <c r="G16754"/>
      <c r="H16754"/>
      <c r="I16754"/>
      <c r="J16754"/>
      <c r="U16754" s="43"/>
      <c r="AE16754"/>
    </row>
    <row r="16755" spans="1:31">
      <c r="A16755">
        <v>40500</v>
      </c>
      <c r="B16755" t="s">
        <v>14705</v>
      </c>
      <c r="C16755" t="s">
        <v>33477</v>
      </c>
      <c r="D16755" t="s">
        <v>33476</v>
      </c>
      <c r="E16755"/>
      <c r="F16755"/>
      <c r="G16755"/>
      <c r="H16755"/>
      <c r="I16755"/>
      <c r="J16755"/>
      <c r="U16755" s="43"/>
      <c r="AE16755"/>
    </row>
    <row r="16756" spans="1:31">
      <c r="A16756">
        <v>40300</v>
      </c>
      <c r="B16756" t="s">
        <v>14706</v>
      </c>
      <c r="C16756" t="s">
        <v>33477</v>
      </c>
      <c r="D16756" t="s">
        <v>33476</v>
      </c>
      <c r="E16756"/>
      <c r="F16756"/>
      <c r="G16756"/>
      <c r="H16756"/>
      <c r="I16756"/>
      <c r="J16756"/>
      <c r="U16756" s="43"/>
      <c r="AE16756"/>
    </row>
    <row r="16757" spans="1:31">
      <c r="A16757">
        <v>40250</v>
      </c>
      <c r="B16757" t="s">
        <v>14707</v>
      </c>
      <c r="C16757" t="s">
        <v>33477</v>
      </c>
      <c r="D16757" t="s">
        <v>33476</v>
      </c>
      <c r="E16757"/>
      <c r="F16757"/>
      <c r="G16757"/>
      <c r="H16757"/>
      <c r="I16757"/>
      <c r="J16757"/>
      <c r="U16757" s="43"/>
      <c r="AE16757"/>
    </row>
    <row r="16758" spans="1:31">
      <c r="A16758">
        <v>40700</v>
      </c>
      <c r="B16758" t="s">
        <v>12200</v>
      </c>
      <c r="C16758" t="s">
        <v>33477</v>
      </c>
      <c r="D16758" t="s">
        <v>33476</v>
      </c>
      <c r="E16758"/>
      <c r="F16758"/>
      <c r="G16758"/>
      <c r="H16758"/>
      <c r="I16758"/>
      <c r="J16758"/>
      <c r="U16758" s="43"/>
      <c r="AE16758"/>
    </row>
    <row r="16759" spans="1:31">
      <c r="A16759">
        <v>40270</v>
      </c>
      <c r="B16759" t="s">
        <v>14708</v>
      </c>
      <c r="C16759" t="s">
        <v>33477</v>
      </c>
      <c r="D16759" t="s">
        <v>33476</v>
      </c>
      <c r="E16759"/>
      <c r="F16759"/>
      <c r="G16759"/>
      <c r="H16759"/>
      <c r="I16759"/>
      <c r="J16759"/>
      <c r="U16759" s="43"/>
      <c r="AE16759"/>
    </row>
    <row r="16760" spans="1:31">
      <c r="A16760">
        <v>40090</v>
      </c>
      <c r="B16760" t="s">
        <v>14709</v>
      </c>
      <c r="C16760" t="s">
        <v>33477</v>
      </c>
      <c r="D16760" t="s">
        <v>33476</v>
      </c>
      <c r="E16760"/>
      <c r="F16760"/>
      <c r="G16760"/>
      <c r="H16760"/>
      <c r="I16760"/>
      <c r="J16760"/>
      <c r="U16760" s="43"/>
      <c r="AE16760"/>
    </row>
    <row r="16761" spans="1:31">
      <c r="A16761">
        <v>40320</v>
      </c>
      <c r="B16761" t="s">
        <v>14710</v>
      </c>
      <c r="C16761" t="s">
        <v>33477</v>
      </c>
      <c r="D16761" t="s">
        <v>33476</v>
      </c>
      <c r="E16761"/>
      <c r="F16761"/>
      <c r="G16761"/>
      <c r="H16761"/>
      <c r="I16761"/>
      <c r="J16761"/>
      <c r="U16761" s="43"/>
      <c r="AE16761"/>
    </row>
    <row r="16762" spans="1:31">
      <c r="A16762">
        <v>40320</v>
      </c>
      <c r="B16762" t="s">
        <v>14711</v>
      </c>
      <c r="C16762" t="s">
        <v>33477</v>
      </c>
      <c r="D16762" t="s">
        <v>33476</v>
      </c>
      <c r="E16762"/>
      <c r="F16762"/>
      <c r="G16762"/>
      <c r="H16762"/>
      <c r="I16762"/>
      <c r="J16762"/>
      <c r="U16762" s="43"/>
      <c r="AE16762"/>
    </row>
    <row r="16763" spans="1:31">
      <c r="A16763">
        <v>40180</v>
      </c>
      <c r="B16763" t="s">
        <v>3086</v>
      </c>
      <c r="C16763" t="s">
        <v>33477</v>
      </c>
      <c r="D16763" t="s">
        <v>33476</v>
      </c>
      <c r="E16763"/>
      <c r="F16763"/>
      <c r="G16763"/>
      <c r="H16763"/>
      <c r="I16763"/>
      <c r="J16763"/>
      <c r="U16763" s="43"/>
      <c r="AE16763"/>
    </row>
    <row r="16764" spans="1:31">
      <c r="A16764">
        <v>40210</v>
      </c>
      <c r="B16764" t="s">
        <v>14712</v>
      </c>
      <c r="C16764" t="s">
        <v>33477</v>
      </c>
      <c r="D16764" t="s">
        <v>33482</v>
      </c>
      <c r="E16764"/>
      <c r="F16764"/>
      <c r="G16764"/>
      <c r="H16764"/>
      <c r="I16764"/>
      <c r="J16764"/>
      <c r="U16764" s="43"/>
      <c r="AE16764"/>
    </row>
    <row r="16765" spans="1:31">
      <c r="A16765">
        <v>40500</v>
      </c>
      <c r="B16765" t="s">
        <v>14713</v>
      </c>
      <c r="C16765" t="s">
        <v>33477</v>
      </c>
      <c r="D16765" t="s">
        <v>33476</v>
      </c>
      <c r="E16765"/>
      <c r="F16765"/>
      <c r="G16765"/>
      <c r="H16765"/>
      <c r="I16765"/>
      <c r="J16765"/>
      <c r="U16765" s="43"/>
      <c r="AE16765"/>
    </row>
    <row r="16766" spans="1:31">
      <c r="A16766">
        <v>40240</v>
      </c>
      <c r="B16766" t="s">
        <v>14714</v>
      </c>
      <c r="C16766" t="s">
        <v>33477</v>
      </c>
      <c r="D16766" t="s">
        <v>33476</v>
      </c>
      <c r="E16766"/>
      <c r="F16766"/>
      <c r="G16766"/>
      <c r="H16766"/>
      <c r="I16766"/>
      <c r="J16766"/>
      <c r="U16766" s="43"/>
      <c r="AE16766"/>
    </row>
    <row r="16767" spans="1:31">
      <c r="A16767">
        <v>40100</v>
      </c>
      <c r="B16767" t="s">
        <v>14715</v>
      </c>
      <c r="C16767" t="s">
        <v>33477</v>
      </c>
      <c r="D16767" t="s">
        <v>33476</v>
      </c>
      <c r="E16767"/>
      <c r="F16767"/>
      <c r="G16767"/>
      <c r="H16767"/>
      <c r="I16767"/>
      <c r="J16767"/>
      <c r="U16767" s="43"/>
      <c r="AE16767"/>
    </row>
    <row r="16768" spans="1:31">
      <c r="A16768">
        <v>40700</v>
      </c>
      <c r="B16768" t="s">
        <v>14716</v>
      </c>
      <c r="C16768" t="s">
        <v>33477</v>
      </c>
      <c r="D16768" t="s">
        <v>33476</v>
      </c>
      <c r="E16768"/>
      <c r="F16768"/>
      <c r="G16768"/>
      <c r="H16768"/>
      <c r="I16768"/>
      <c r="J16768"/>
      <c r="U16768" s="43"/>
      <c r="AE16768"/>
    </row>
    <row r="16769" spans="1:31">
      <c r="A16769">
        <v>40360</v>
      </c>
      <c r="B16769" t="s">
        <v>14717</v>
      </c>
      <c r="C16769" t="s">
        <v>33477</v>
      </c>
      <c r="D16769" t="s">
        <v>33482</v>
      </c>
      <c r="E16769"/>
      <c r="F16769"/>
      <c r="G16769"/>
      <c r="H16769"/>
      <c r="I16769"/>
      <c r="J16769"/>
      <c r="U16769" s="43"/>
      <c r="AE16769"/>
    </row>
    <row r="16770" spans="1:31">
      <c r="A16770">
        <v>40800</v>
      </c>
      <c r="B16770" t="s">
        <v>14718</v>
      </c>
      <c r="C16770" t="s">
        <v>33477</v>
      </c>
      <c r="D16770" t="s">
        <v>33482</v>
      </c>
      <c r="E16770"/>
      <c r="F16770"/>
      <c r="G16770"/>
      <c r="H16770"/>
      <c r="I16770"/>
      <c r="J16770"/>
      <c r="U16770" s="43"/>
      <c r="AE16770"/>
    </row>
    <row r="16771" spans="1:31">
      <c r="A16771">
        <v>40500</v>
      </c>
      <c r="B16771" t="s">
        <v>14719</v>
      </c>
      <c r="C16771" t="s">
        <v>33477</v>
      </c>
      <c r="D16771" t="s">
        <v>33476</v>
      </c>
      <c r="E16771"/>
      <c r="F16771"/>
      <c r="G16771"/>
      <c r="H16771"/>
      <c r="I16771"/>
      <c r="J16771"/>
      <c r="U16771" s="43"/>
      <c r="AE16771"/>
    </row>
    <row r="16772" spans="1:31">
      <c r="A16772">
        <v>40310</v>
      </c>
      <c r="B16772" t="s">
        <v>14720</v>
      </c>
      <c r="C16772" t="s">
        <v>33477</v>
      </c>
      <c r="D16772" t="s">
        <v>33481</v>
      </c>
      <c r="E16772"/>
      <c r="F16772"/>
      <c r="G16772"/>
      <c r="H16772"/>
      <c r="I16772"/>
      <c r="J16772"/>
      <c r="U16772" s="43"/>
      <c r="AE16772"/>
    </row>
    <row r="16773" spans="1:31">
      <c r="A16773">
        <v>40210</v>
      </c>
      <c r="B16773" t="s">
        <v>14721</v>
      </c>
      <c r="C16773" t="s">
        <v>33477</v>
      </c>
      <c r="D16773" t="s">
        <v>33482</v>
      </c>
      <c r="E16773"/>
      <c r="F16773"/>
      <c r="G16773"/>
      <c r="H16773"/>
      <c r="I16773"/>
      <c r="J16773"/>
      <c r="U16773" s="43"/>
      <c r="AE16773"/>
    </row>
    <row r="16774" spans="1:31">
      <c r="A16774">
        <v>40290</v>
      </c>
      <c r="B16774" t="s">
        <v>14722</v>
      </c>
      <c r="C16774" t="s">
        <v>33477</v>
      </c>
      <c r="D16774" t="s">
        <v>33476</v>
      </c>
      <c r="E16774"/>
      <c r="F16774"/>
      <c r="G16774"/>
      <c r="H16774"/>
      <c r="I16774"/>
      <c r="J16774"/>
      <c r="U16774" s="43"/>
      <c r="AE16774"/>
    </row>
    <row r="16775" spans="1:31">
      <c r="A16775">
        <v>40240</v>
      </c>
      <c r="B16775" t="s">
        <v>14723</v>
      </c>
      <c r="C16775" t="s">
        <v>33477</v>
      </c>
      <c r="D16775" t="s">
        <v>33476</v>
      </c>
      <c r="E16775"/>
      <c r="F16775"/>
      <c r="G16775"/>
      <c r="H16775"/>
      <c r="I16775"/>
      <c r="J16775"/>
      <c r="U16775" s="43"/>
      <c r="AE16775"/>
    </row>
    <row r="16776" spans="1:31">
      <c r="A16776">
        <v>40320</v>
      </c>
      <c r="B16776" t="s">
        <v>14724</v>
      </c>
      <c r="C16776" t="s">
        <v>33477</v>
      </c>
      <c r="D16776" t="s">
        <v>33476</v>
      </c>
      <c r="E16776"/>
      <c r="F16776"/>
      <c r="G16776"/>
      <c r="H16776"/>
      <c r="I16776"/>
      <c r="J16776"/>
      <c r="U16776" s="43"/>
      <c r="AE16776"/>
    </row>
    <row r="16777" spans="1:31">
      <c r="A16777">
        <v>40500</v>
      </c>
      <c r="B16777" t="s">
        <v>14725</v>
      </c>
      <c r="C16777" t="s">
        <v>33477</v>
      </c>
      <c r="D16777" t="s">
        <v>33476</v>
      </c>
      <c r="E16777"/>
      <c r="F16777"/>
      <c r="G16777"/>
      <c r="H16777"/>
      <c r="I16777"/>
      <c r="J16777"/>
      <c r="U16777" s="43"/>
      <c r="AE16777"/>
    </row>
    <row r="16778" spans="1:31">
      <c r="A16778">
        <v>40500</v>
      </c>
      <c r="B16778" t="s">
        <v>12247</v>
      </c>
      <c r="C16778" t="s">
        <v>33477</v>
      </c>
      <c r="D16778" t="s">
        <v>33476</v>
      </c>
      <c r="E16778"/>
      <c r="F16778"/>
      <c r="G16778"/>
      <c r="H16778"/>
      <c r="I16778"/>
      <c r="J16778"/>
      <c r="U16778" s="43"/>
      <c r="AE16778"/>
    </row>
    <row r="16779" spans="1:31">
      <c r="A16779">
        <v>40190</v>
      </c>
      <c r="B16779" t="s">
        <v>14726</v>
      </c>
      <c r="C16779" t="s">
        <v>33477</v>
      </c>
      <c r="D16779" t="s">
        <v>33482</v>
      </c>
      <c r="E16779"/>
      <c r="F16779"/>
      <c r="G16779"/>
      <c r="H16779"/>
      <c r="I16779"/>
      <c r="J16779"/>
      <c r="U16779" s="43"/>
      <c r="AE16779"/>
    </row>
    <row r="16780" spans="1:31">
      <c r="A16780">
        <v>40350</v>
      </c>
      <c r="B16780" t="s">
        <v>14727</v>
      </c>
      <c r="C16780" t="s">
        <v>33477</v>
      </c>
      <c r="D16780" t="s">
        <v>33476</v>
      </c>
      <c r="E16780"/>
      <c r="F16780"/>
      <c r="G16780"/>
      <c r="H16780"/>
      <c r="I16780"/>
      <c r="J16780"/>
      <c r="U16780" s="43"/>
      <c r="AE16780"/>
    </row>
    <row r="16781" spans="1:31">
      <c r="A16781">
        <v>40310</v>
      </c>
      <c r="B16781" t="s">
        <v>14728</v>
      </c>
      <c r="C16781" t="s">
        <v>33477</v>
      </c>
      <c r="D16781" t="s">
        <v>33481</v>
      </c>
      <c r="E16781"/>
      <c r="F16781"/>
      <c r="G16781"/>
      <c r="H16781"/>
      <c r="I16781"/>
      <c r="J16781"/>
      <c r="U16781" s="43"/>
      <c r="AE16781"/>
    </row>
    <row r="16782" spans="1:31">
      <c r="A16782">
        <v>40090</v>
      </c>
      <c r="B16782" t="s">
        <v>14729</v>
      </c>
      <c r="C16782" t="s">
        <v>33477</v>
      </c>
      <c r="D16782" t="s">
        <v>33476</v>
      </c>
      <c r="E16782"/>
      <c r="F16782"/>
      <c r="G16782"/>
      <c r="H16782"/>
      <c r="I16782"/>
      <c r="J16782"/>
      <c r="U16782" s="43"/>
      <c r="AE16782"/>
    </row>
    <row r="16783" spans="1:31">
      <c r="A16783">
        <v>40380</v>
      </c>
      <c r="B16783" t="s">
        <v>14730</v>
      </c>
      <c r="C16783" t="s">
        <v>33477</v>
      </c>
      <c r="D16783" t="s">
        <v>33476</v>
      </c>
      <c r="E16783"/>
      <c r="F16783"/>
      <c r="G16783"/>
      <c r="H16783"/>
      <c r="I16783"/>
      <c r="J16783"/>
      <c r="U16783" s="43"/>
      <c r="AE16783"/>
    </row>
    <row r="16784" spans="1:31">
      <c r="A16784">
        <v>40420</v>
      </c>
      <c r="B16784" t="s">
        <v>14731</v>
      </c>
      <c r="C16784" t="s">
        <v>33477</v>
      </c>
      <c r="D16784" t="s">
        <v>33482</v>
      </c>
      <c r="E16784"/>
      <c r="F16784"/>
      <c r="G16784"/>
      <c r="H16784"/>
      <c r="I16784"/>
      <c r="J16784"/>
      <c r="U16784" s="43"/>
      <c r="AE16784"/>
    </row>
    <row r="16785" spans="1:31">
      <c r="A16785">
        <v>40180</v>
      </c>
      <c r="B16785" t="s">
        <v>14732</v>
      </c>
      <c r="C16785" t="s">
        <v>33477</v>
      </c>
      <c r="D16785" t="s">
        <v>33476</v>
      </c>
      <c r="E16785"/>
      <c r="F16785"/>
      <c r="G16785"/>
      <c r="H16785"/>
      <c r="I16785"/>
      <c r="J16785"/>
      <c r="U16785" s="43"/>
      <c r="AE16785"/>
    </row>
    <row r="16786" spans="1:31">
      <c r="A16786">
        <v>40160</v>
      </c>
      <c r="B16786" t="s">
        <v>14733</v>
      </c>
      <c r="C16786" t="s">
        <v>33477</v>
      </c>
      <c r="D16786" t="s">
        <v>33482</v>
      </c>
      <c r="E16786"/>
      <c r="F16786"/>
      <c r="G16786"/>
      <c r="H16786"/>
      <c r="I16786"/>
      <c r="J16786"/>
      <c r="U16786" s="43"/>
      <c r="AE16786"/>
    </row>
    <row r="16787" spans="1:31">
      <c r="A16787">
        <v>40330</v>
      </c>
      <c r="B16787" t="s">
        <v>14734</v>
      </c>
      <c r="C16787" t="s">
        <v>33477</v>
      </c>
      <c r="D16787" t="s">
        <v>33476</v>
      </c>
      <c r="E16787"/>
      <c r="F16787"/>
      <c r="G16787"/>
      <c r="H16787"/>
      <c r="I16787"/>
      <c r="J16787"/>
      <c r="U16787" s="43"/>
      <c r="AE16787"/>
    </row>
    <row r="16788" spans="1:31">
      <c r="A16788">
        <v>40320</v>
      </c>
      <c r="B16788" t="s">
        <v>14735</v>
      </c>
      <c r="C16788" t="s">
        <v>33477</v>
      </c>
      <c r="D16788" t="s">
        <v>33476</v>
      </c>
      <c r="E16788"/>
      <c r="F16788"/>
      <c r="G16788"/>
      <c r="H16788"/>
      <c r="I16788"/>
      <c r="J16788"/>
      <c r="U16788" s="43"/>
      <c r="AE16788"/>
    </row>
    <row r="16789" spans="1:31">
      <c r="A16789">
        <v>40090</v>
      </c>
      <c r="B16789" t="s">
        <v>14736</v>
      </c>
      <c r="C16789" t="s">
        <v>33477</v>
      </c>
      <c r="D16789" t="s">
        <v>33476</v>
      </c>
      <c r="E16789"/>
      <c r="F16789"/>
      <c r="G16789"/>
      <c r="H16789"/>
      <c r="I16789"/>
      <c r="J16789"/>
      <c r="U16789" s="43"/>
      <c r="AE16789"/>
    </row>
    <row r="16790" spans="1:31">
      <c r="A16790">
        <v>40380</v>
      </c>
      <c r="B16790" t="s">
        <v>14737</v>
      </c>
      <c r="C16790" t="s">
        <v>33477</v>
      </c>
      <c r="D16790" t="s">
        <v>33476</v>
      </c>
      <c r="E16790"/>
      <c r="F16790"/>
      <c r="G16790"/>
      <c r="H16790"/>
      <c r="I16790"/>
      <c r="J16790"/>
      <c r="U16790" s="43"/>
      <c r="AE16790"/>
    </row>
    <row r="16791" spans="1:31">
      <c r="A16791">
        <v>40180</v>
      </c>
      <c r="B16791" t="s">
        <v>14738</v>
      </c>
      <c r="C16791" t="s">
        <v>33477</v>
      </c>
      <c r="D16791" t="s">
        <v>33476</v>
      </c>
      <c r="E16791"/>
      <c r="F16791"/>
      <c r="G16791"/>
      <c r="H16791"/>
      <c r="I16791"/>
      <c r="J16791"/>
      <c r="U16791" s="43"/>
      <c r="AE16791"/>
    </row>
    <row r="16792" spans="1:31">
      <c r="A16792">
        <v>40990</v>
      </c>
      <c r="B16792" t="s">
        <v>14739</v>
      </c>
      <c r="C16792" t="s">
        <v>33477</v>
      </c>
      <c r="D16792" t="s">
        <v>33476</v>
      </c>
      <c r="E16792"/>
      <c r="F16792"/>
      <c r="G16792"/>
      <c r="H16792"/>
      <c r="I16792"/>
      <c r="J16792"/>
      <c r="U16792" s="43"/>
      <c r="AE16792"/>
    </row>
    <row r="16793" spans="1:31">
      <c r="A16793">
        <v>40465</v>
      </c>
      <c r="B16793" t="s">
        <v>14740</v>
      </c>
      <c r="C16793" t="s">
        <v>33477</v>
      </c>
      <c r="D16793" t="s">
        <v>33476</v>
      </c>
      <c r="E16793"/>
      <c r="F16793"/>
      <c r="G16793"/>
      <c r="H16793"/>
      <c r="I16793"/>
      <c r="J16793"/>
      <c r="U16793" s="43"/>
      <c r="AE16793"/>
    </row>
    <row r="16794" spans="1:31">
      <c r="A16794">
        <v>40400</v>
      </c>
      <c r="B16794" t="s">
        <v>14741</v>
      </c>
      <c r="C16794" t="s">
        <v>33477</v>
      </c>
      <c r="D16794" t="s">
        <v>33476</v>
      </c>
      <c r="E16794"/>
      <c r="F16794"/>
      <c r="G16794"/>
      <c r="H16794"/>
      <c r="I16794"/>
      <c r="J16794"/>
      <c r="U16794" s="43"/>
      <c r="AE16794"/>
    </row>
    <row r="16795" spans="1:31">
      <c r="A16795">
        <v>40270</v>
      </c>
      <c r="B16795" t="s">
        <v>14742</v>
      </c>
      <c r="C16795" t="s">
        <v>33477</v>
      </c>
      <c r="D16795" t="s">
        <v>33476</v>
      </c>
      <c r="E16795"/>
      <c r="F16795"/>
      <c r="G16795"/>
      <c r="H16795"/>
      <c r="I16795"/>
      <c r="J16795"/>
      <c r="U16795" s="43"/>
      <c r="AE16795"/>
    </row>
    <row r="16796" spans="1:31">
      <c r="A16796">
        <v>40290</v>
      </c>
      <c r="B16796" t="s">
        <v>14743</v>
      </c>
      <c r="C16796" t="s">
        <v>33477</v>
      </c>
      <c r="D16796" t="s">
        <v>33476</v>
      </c>
      <c r="E16796"/>
      <c r="F16796"/>
      <c r="G16796"/>
      <c r="H16796"/>
      <c r="I16796"/>
      <c r="J16796"/>
      <c r="U16796" s="43"/>
      <c r="AE16796"/>
    </row>
    <row r="16797" spans="1:31">
      <c r="A16797">
        <v>40700</v>
      </c>
      <c r="B16797" t="s">
        <v>14744</v>
      </c>
      <c r="C16797" t="s">
        <v>33477</v>
      </c>
      <c r="D16797" t="s">
        <v>33476</v>
      </c>
      <c r="E16797"/>
      <c r="F16797"/>
      <c r="G16797"/>
      <c r="H16797"/>
      <c r="I16797"/>
      <c r="J16797"/>
      <c r="U16797" s="43"/>
      <c r="AE16797"/>
    </row>
    <row r="16798" spans="1:31">
      <c r="A16798">
        <v>40300</v>
      </c>
      <c r="B16798" t="s">
        <v>14745</v>
      </c>
      <c r="C16798" t="s">
        <v>33477</v>
      </c>
      <c r="D16798" t="s">
        <v>33476</v>
      </c>
      <c r="E16798"/>
      <c r="F16798"/>
      <c r="G16798"/>
      <c r="H16798"/>
      <c r="I16798"/>
      <c r="J16798"/>
      <c r="U16798" s="43"/>
      <c r="AE16798"/>
    </row>
    <row r="16799" spans="1:31">
      <c r="A16799">
        <v>40250</v>
      </c>
      <c r="B16799" t="s">
        <v>14746</v>
      </c>
      <c r="C16799" t="s">
        <v>33477</v>
      </c>
      <c r="D16799" t="s">
        <v>33476</v>
      </c>
      <c r="E16799"/>
      <c r="F16799"/>
      <c r="G16799"/>
      <c r="H16799"/>
      <c r="I16799"/>
      <c r="J16799"/>
      <c r="U16799" s="43"/>
      <c r="AE16799"/>
    </row>
    <row r="16800" spans="1:31">
      <c r="A16800">
        <v>40280</v>
      </c>
      <c r="B16800" t="s">
        <v>14747</v>
      </c>
      <c r="C16800" t="s">
        <v>33477</v>
      </c>
      <c r="D16800" t="s">
        <v>33482</v>
      </c>
      <c r="E16800"/>
      <c r="F16800"/>
      <c r="G16800"/>
      <c r="H16800"/>
      <c r="I16800"/>
      <c r="J16800"/>
      <c r="U16800" s="43"/>
      <c r="AE16800"/>
    </row>
    <row r="16801" spans="1:31">
      <c r="A16801">
        <v>40990</v>
      </c>
      <c r="B16801" t="s">
        <v>14748</v>
      </c>
      <c r="C16801" t="s">
        <v>33477</v>
      </c>
      <c r="D16801" t="s">
        <v>33476</v>
      </c>
      <c r="E16801"/>
      <c r="F16801"/>
      <c r="G16801"/>
      <c r="H16801"/>
      <c r="I16801"/>
      <c r="J16801"/>
      <c r="U16801" s="43"/>
      <c r="AE16801"/>
    </row>
    <row r="16802" spans="1:31">
      <c r="A16802">
        <v>40310</v>
      </c>
      <c r="B16802" t="s">
        <v>14749</v>
      </c>
      <c r="C16802" t="s">
        <v>33477</v>
      </c>
      <c r="D16802" t="s">
        <v>33481</v>
      </c>
      <c r="E16802"/>
      <c r="F16802"/>
      <c r="G16802"/>
      <c r="H16802"/>
      <c r="I16802"/>
      <c r="J16802"/>
      <c r="U16802" s="43"/>
      <c r="AE16802"/>
    </row>
    <row r="16803" spans="1:31">
      <c r="A16803">
        <v>40180</v>
      </c>
      <c r="B16803" t="s">
        <v>14750</v>
      </c>
      <c r="C16803" t="s">
        <v>33477</v>
      </c>
      <c r="D16803" t="s">
        <v>33476</v>
      </c>
      <c r="E16803"/>
      <c r="F16803"/>
      <c r="G16803"/>
      <c r="H16803"/>
      <c r="I16803"/>
      <c r="J16803"/>
      <c r="U16803" s="43"/>
      <c r="AE16803"/>
    </row>
    <row r="16804" spans="1:31">
      <c r="A16804">
        <v>40180</v>
      </c>
      <c r="B16804" t="s">
        <v>14751</v>
      </c>
      <c r="C16804" t="s">
        <v>33477</v>
      </c>
      <c r="D16804" t="s">
        <v>33476</v>
      </c>
      <c r="E16804"/>
      <c r="F16804"/>
      <c r="G16804"/>
      <c r="H16804"/>
      <c r="I16804"/>
      <c r="J16804"/>
      <c r="U16804" s="43"/>
      <c r="AE16804"/>
    </row>
    <row r="16805" spans="1:31">
      <c r="A16805">
        <v>40190</v>
      </c>
      <c r="B16805" t="s">
        <v>14752</v>
      </c>
      <c r="C16805" t="s">
        <v>33477</v>
      </c>
      <c r="D16805" t="s">
        <v>33482</v>
      </c>
      <c r="E16805"/>
      <c r="F16805"/>
      <c r="G16805"/>
      <c r="H16805"/>
      <c r="I16805"/>
      <c r="J16805"/>
      <c r="U16805" s="43"/>
      <c r="AE16805"/>
    </row>
    <row r="16806" spans="1:31">
      <c r="A16806">
        <v>40700</v>
      </c>
      <c r="B16806" t="s">
        <v>14753</v>
      </c>
      <c r="C16806" t="s">
        <v>33477</v>
      </c>
      <c r="D16806" t="s">
        <v>33476</v>
      </c>
      <c r="E16806"/>
      <c r="F16806"/>
      <c r="G16806"/>
      <c r="H16806"/>
      <c r="I16806"/>
      <c r="J16806"/>
      <c r="U16806" s="43"/>
      <c r="AE16806"/>
    </row>
    <row r="16807" spans="1:31">
      <c r="A16807">
        <v>40230</v>
      </c>
      <c r="B16807" t="s">
        <v>14754</v>
      </c>
      <c r="C16807" t="s">
        <v>33477</v>
      </c>
      <c r="D16807" t="s">
        <v>33476</v>
      </c>
      <c r="E16807"/>
      <c r="F16807"/>
      <c r="G16807"/>
      <c r="H16807"/>
      <c r="I16807"/>
      <c r="J16807"/>
      <c r="U16807" s="43"/>
      <c r="AE16807"/>
    </row>
    <row r="16808" spans="1:31">
      <c r="A16808">
        <v>40700</v>
      </c>
      <c r="B16808" t="s">
        <v>14755</v>
      </c>
      <c r="C16808" t="s">
        <v>33477</v>
      </c>
      <c r="D16808" t="s">
        <v>33476</v>
      </c>
      <c r="E16808"/>
      <c r="F16808"/>
      <c r="G16808"/>
      <c r="H16808"/>
      <c r="I16808"/>
      <c r="J16808"/>
      <c r="U16808" s="43"/>
      <c r="AE16808"/>
    </row>
    <row r="16809" spans="1:31">
      <c r="A16809">
        <v>40240</v>
      </c>
      <c r="B16809" t="s">
        <v>14756</v>
      </c>
      <c r="C16809" t="s">
        <v>33477</v>
      </c>
      <c r="D16809" t="s">
        <v>33476</v>
      </c>
      <c r="E16809"/>
      <c r="F16809"/>
      <c r="G16809"/>
      <c r="H16809"/>
      <c r="I16809"/>
      <c r="J16809"/>
      <c r="U16809" s="43"/>
      <c r="AE16809"/>
    </row>
    <row r="16810" spans="1:31">
      <c r="A16810">
        <v>40300</v>
      </c>
      <c r="B16810" t="s">
        <v>3133</v>
      </c>
      <c r="C16810" t="s">
        <v>33477</v>
      </c>
      <c r="D16810" t="s">
        <v>33476</v>
      </c>
      <c r="E16810"/>
      <c r="F16810"/>
      <c r="G16810"/>
      <c r="H16810"/>
      <c r="I16810"/>
      <c r="J16810"/>
      <c r="U16810" s="43"/>
      <c r="AE16810"/>
    </row>
    <row r="16811" spans="1:31">
      <c r="A16811">
        <v>40530</v>
      </c>
      <c r="B16811" t="s">
        <v>14757</v>
      </c>
      <c r="C16811" t="s">
        <v>33477</v>
      </c>
      <c r="D16811" t="e">
        <v>#N/A</v>
      </c>
      <c r="E16811"/>
      <c r="F16811"/>
      <c r="G16811"/>
      <c r="H16811"/>
      <c r="I16811"/>
      <c r="J16811"/>
      <c r="U16811" s="43"/>
      <c r="AE16811"/>
    </row>
    <row r="16812" spans="1:31">
      <c r="A16812">
        <v>40210</v>
      </c>
      <c r="B16812" t="s">
        <v>14758</v>
      </c>
      <c r="C16812" t="s">
        <v>33477</v>
      </c>
      <c r="D16812" t="s">
        <v>33482</v>
      </c>
      <c r="E16812"/>
      <c r="F16812"/>
      <c r="G16812"/>
      <c r="H16812"/>
      <c r="I16812"/>
      <c r="J16812"/>
      <c r="U16812" s="43"/>
      <c r="AE16812"/>
    </row>
    <row r="16813" spans="1:31">
      <c r="A16813">
        <v>40420</v>
      </c>
      <c r="B16813" t="s">
        <v>14759</v>
      </c>
      <c r="C16813" t="s">
        <v>33477</v>
      </c>
      <c r="D16813" t="s">
        <v>33482</v>
      </c>
      <c r="E16813"/>
      <c r="F16813"/>
      <c r="G16813"/>
      <c r="H16813"/>
      <c r="I16813"/>
      <c r="J16813"/>
      <c r="U16813" s="43"/>
      <c r="AE16813"/>
    </row>
    <row r="16814" spans="1:31">
      <c r="A16814">
        <v>40320</v>
      </c>
      <c r="B16814" t="s">
        <v>14760</v>
      </c>
      <c r="C16814" t="s">
        <v>33477</v>
      </c>
      <c r="D16814" t="s">
        <v>33476</v>
      </c>
      <c r="E16814"/>
      <c r="F16814"/>
      <c r="G16814"/>
      <c r="H16814"/>
      <c r="I16814"/>
      <c r="J16814"/>
      <c r="U16814" s="43"/>
      <c r="AE16814"/>
    </row>
    <row r="16815" spans="1:31">
      <c r="A16815">
        <v>40120</v>
      </c>
      <c r="B16815" t="s">
        <v>14761</v>
      </c>
      <c r="C16815" t="s">
        <v>33477</v>
      </c>
      <c r="D16815" t="s">
        <v>33476</v>
      </c>
      <c r="E16815"/>
      <c r="F16815"/>
      <c r="G16815"/>
      <c r="H16815"/>
      <c r="I16815"/>
      <c r="J16815"/>
      <c r="U16815" s="43"/>
      <c r="AE16815"/>
    </row>
    <row r="16816" spans="1:31">
      <c r="A16816">
        <v>40700</v>
      </c>
      <c r="B16816" t="s">
        <v>14762</v>
      </c>
      <c r="C16816" t="s">
        <v>33477</v>
      </c>
      <c r="D16816" t="s">
        <v>33476</v>
      </c>
      <c r="E16816"/>
      <c r="F16816"/>
      <c r="G16816"/>
      <c r="H16816"/>
      <c r="I16816"/>
      <c r="J16816"/>
      <c r="U16816" s="43"/>
      <c r="AE16816"/>
    </row>
    <row r="16817" spans="1:31">
      <c r="A16817">
        <v>40090</v>
      </c>
      <c r="B16817" t="s">
        <v>14763</v>
      </c>
      <c r="C16817" t="s">
        <v>33477</v>
      </c>
      <c r="D16817" t="s">
        <v>33476</v>
      </c>
      <c r="E16817"/>
      <c r="F16817"/>
      <c r="G16817"/>
      <c r="H16817"/>
      <c r="I16817"/>
      <c r="J16817"/>
      <c r="U16817" s="43"/>
      <c r="AE16817"/>
    </row>
    <row r="16818" spans="1:31">
      <c r="A16818">
        <v>40240</v>
      </c>
      <c r="B16818" t="s">
        <v>14764</v>
      </c>
      <c r="C16818" t="s">
        <v>33477</v>
      </c>
      <c r="D16818" t="s">
        <v>33476</v>
      </c>
      <c r="E16818"/>
      <c r="F16818"/>
      <c r="G16818"/>
      <c r="H16818"/>
      <c r="I16818"/>
      <c r="J16818"/>
      <c r="U16818" s="43"/>
      <c r="AE16818"/>
    </row>
    <row r="16819" spans="1:31">
      <c r="A16819">
        <v>40250</v>
      </c>
      <c r="B16819" t="s">
        <v>14765</v>
      </c>
      <c r="C16819" t="s">
        <v>33477</v>
      </c>
      <c r="D16819" t="s">
        <v>33476</v>
      </c>
      <c r="E16819"/>
      <c r="F16819"/>
      <c r="G16819"/>
      <c r="H16819"/>
      <c r="I16819"/>
      <c r="J16819"/>
      <c r="U16819" s="43"/>
      <c r="AE16819"/>
    </row>
    <row r="16820" spans="1:31">
      <c r="A16820">
        <v>40465</v>
      </c>
      <c r="B16820" t="s">
        <v>14766</v>
      </c>
      <c r="C16820" t="s">
        <v>33477</v>
      </c>
      <c r="D16820" t="s">
        <v>33476</v>
      </c>
      <c r="E16820"/>
      <c r="F16820"/>
      <c r="G16820"/>
      <c r="H16820"/>
      <c r="I16820"/>
      <c r="J16820"/>
      <c r="U16820" s="43"/>
      <c r="AE16820"/>
    </row>
    <row r="16821" spans="1:31">
      <c r="A16821">
        <v>40250</v>
      </c>
      <c r="B16821" t="s">
        <v>14767</v>
      </c>
      <c r="C16821" t="s">
        <v>33477</v>
      </c>
      <c r="D16821" t="s">
        <v>33476</v>
      </c>
      <c r="E16821"/>
      <c r="F16821"/>
      <c r="G16821"/>
      <c r="H16821"/>
      <c r="I16821"/>
      <c r="J16821"/>
      <c r="U16821" s="43"/>
      <c r="AE16821"/>
    </row>
    <row r="16822" spans="1:31">
      <c r="A16822">
        <v>40250</v>
      </c>
      <c r="B16822" t="s">
        <v>14768</v>
      </c>
      <c r="C16822" t="s">
        <v>33477</v>
      </c>
      <c r="D16822" t="s">
        <v>33476</v>
      </c>
      <c r="E16822"/>
      <c r="F16822"/>
      <c r="G16822"/>
      <c r="H16822"/>
      <c r="I16822"/>
      <c r="J16822"/>
      <c r="U16822" s="43"/>
      <c r="AE16822"/>
    </row>
    <row r="16823" spans="1:31">
      <c r="A16823">
        <v>40270</v>
      </c>
      <c r="B16823" t="s">
        <v>14769</v>
      </c>
      <c r="C16823" t="s">
        <v>33477</v>
      </c>
      <c r="D16823" t="s">
        <v>33476</v>
      </c>
      <c r="E16823"/>
      <c r="F16823"/>
      <c r="G16823"/>
      <c r="H16823"/>
      <c r="I16823"/>
      <c r="J16823"/>
      <c r="U16823" s="43"/>
      <c r="AE16823"/>
    </row>
    <row r="16824" spans="1:31">
      <c r="A16824">
        <v>40800</v>
      </c>
      <c r="B16824" t="s">
        <v>14770</v>
      </c>
      <c r="C16824" t="s">
        <v>33477</v>
      </c>
      <c r="D16824" t="s">
        <v>33482</v>
      </c>
      <c r="E16824"/>
      <c r="F16824"/>
      <c r="G16824"/>
      <c r="H16824"/>
      <c r="I16824"/>
      <c r="J16824"/>
      <c r="U16824" s="43"/>
      <c r="AE16824"/>
    </row>
    <row r="16825" spans="1:31">
      <c r="A16825">
        <v>40250</v>
      </c>
      <c r="B16825" t="s">
        <v>14771</v>
      </c>
      <c r="C16825" t="s">
        <v>33477</v>
      </c>
      <c r="D16825" t="s">
        <v>33476</v>
      </c>
      <c r="E16825"/>
      <c r="F16825"/>
      <c r="G16825"/>
      <c r="H16825"/>
      <c r="I16825"/>
      <c r="J16825"/>
      <c r="U16825" s="43"/>
      <c r="AE16825"/>
    </row>
    <row r="16826" spans="1:31">
      <c r="A16826">
        <v>40320</v>
      </c>
      <c r="B16826" t="s">
        <v>12694</v>
      </c>
      <c r="C16826" t="s">
        <v>33477</v>
      </c>
      <c r="D16826" t="s">
        <v>33476</v>
      </c>
      <c r="E16826"/>
      <c r="F16826"/>
      <c r="G16826"/>
      <c r="H16826"/>
      <c r="I16826"/>
      <c r="J16826"/>
      <c r="U16826" s="43"/>
      <c r="AE16826"/>
    </row>
    <row r="16827" spans="1:31">
      <c r="A16827">
        <v>40120</v>
      </c>
      <c r="B16827" t="s">
        <v>14772</v>
      </c>
      <c r="C16827" t="s">
        <v>33477</v>
      </c>
      <c r="D16827" t="s">
        <v>33476</v>
      </c>
      <c r="E16827"/>
      <c r="F16827"/>
      <c r="G16827"/>
      <c r="H16827"/>
      <c r="I16827"/>
      <c r="J16827"/>
      <c r="U16827" s="43"/>
      <c r="AE16827"/>
    </row>
    <row r="16828" spans="1:31">
      <c r="A16828">
        <v>40550</v>
      </c>
      <c r="B16828" t="s">
        <v>14773</v>
      </c>
      <c r="C16828" t="s">
        <v>33477</v>
      </c>
      <c r="D16828" t="s">
        <v>33482</v>
      </c>
      <c r="E16828"/>
      <c r="F16828"/>
      <c r="G16828"/>
      <c r="H16828"/>
      <c r="I16828"/>
      <c r="J16828"/>
      <c r="U16828" s="43"/>
      <c r="AE16828"/>
    </row>
    <row r="16829" spans="1:31">
      <c r="A16829">
        <v>40400</v>
      </c>
      <c r="B16829" t="s">
        <v>14774</v>
      </c>
      <c r="C16829" t="s">
        <v>33477</v>
      </c>
      <c r="D16829" t="s">
        <v>33476</v>
      </c>
      <c r="E16829"/>
      <c r="F16829"/>
      <c r="G16829"/>
      <c r="H16829"/>
      <c r="I16829"/>
      <c r="J16829"/>
      <c r="U16829" s="43"/>
      <c r="AE16829"/>
    </row>
    <row r="16830" spans="1:31">
      <c r="A16830">
        <v>40260</v>
      </c>
      <c r="B16830" t="s">
        <v>2368</v>
      </c>
      <c r="C16830" t="s">
        <v>33477</v>
      </c>
      <c r="D16830" t="s">
        <v>33482</v>
      </c>
      <c r="E16830"/>
      <c r="F16830"/>
      <c r="G16830"/>
      <c r="H16830"/>
      <c r="I16830"/>
      <c r="J16830"/>
      <c r="U16830" s="43"/>
      <c r="AE16830"/>
    </row>
    <row r="16831" spans="1:31">
      <c r="A16831">
        <v>40250</v>
      </c>
      <c r="B16831" t="s">
        <v>14775</v>
      </c>
      <c r="C16831" t="s">
        <v>33477</v>
      </c>
      <c r="D16831" t="s">
        <v>33476</v>
      </c>
      <c r="E16831"/>
      <c r="F16831"/>
      <c r="G16831"/>
      <c r="H16831"/>
      <c r="I16831"/>
      <c r="J16831"/>
      <c r="U16831" s="43"/>
      <c r="AE16831"/>
    </row>
    <row r="16832" spans="1:31">
      <c r="A16832">
        <v>40170</v>
      </c>
      <c r="B16832" t="s">
        <v>14776</v>
      </c>
      <c r="C16832" t="s">
        <v>33477</v>
      </c>
      <c r="D16832" t="s">
        <v>33482</v>
      </c>
      <c r="E16832"/>
      <c r="F16832"/>
      <c r="G16832"/>
      <c r="H16832"/>
      <c r="I16832"/>
      <c r="J16832"/>
      <c r="U16832" s="43"/>
      <c r="AE16832"/>
    </row>
    <row r="16833" spans="1:31">
      <c r="A16833">
        <v>40260</v>
      </c>
      <c r="B16833" t="s">
        <v>14777</v>
      </c>
      <c r="C16833" t="s">
        <v>33477</v>
      </c>
      <c r="D16833" t="s">
        <v>33482</v>
      </c>
      <c r="E16833"/>
      <c r="F16833"/>
      <c r="G16833"/>
      <c r="H16833"/>
      <c r="I16833"/>
      <c r="J16833"/>
      <c r="U16833" s="43"/>
      <c r="AE16833"/>
    </row>
    <row r="16834" spans="1:31">
      <c r="A16834">
        <v>40410</v>
      </c>
      <c r="B16834" t="s">
        <v>14778</v>
      </c>
      <c r="C16834" t="s">
        <v>33477</v>
      </c>
      <c r="D16834" t="s">
        <v>33482</v>
      </c>
      <c r="E16834"/>
      <c r="F16834"/>
      <c r="G16834"/>
      <c r="H16834"/>
      <c r="I16834"/>
      <c r="J16834"/>
      <c r="U16834" s="43"/>
      <c r="AE16834"/>
    </row>
    <row r="16835" spans="1:31">
      <c r="A16835">
        <v>40170</v>
      </c>
      <c r="B16835" t="s">
        <v>14779</v>
      </c>
      <c r="C16835" t="s">
        <v>33477</v>
      </c>
      <c r="D16835" t="s">
        <v>33482</v>
      </c>
      <c r="E16835"/>
      <c r="F16835"/>
      <c r="G16835"/>
      <c r="H16835"/>
      <c r="I16835"/>
      <c r="J16835"/>
      <c r="U16835" s="43"/>
      <c r="AE16835"/>
    </row>
    <row r="16836" spans="1:31">
      <c r="A16836">
        <v>40240</v>
      </c>
      <c r="B16836" t="s">
        <v>14780</v>
      </c>
      <c r="C16836" t="s">
        <v>33477</v>
      </c>
      <c r="D16836" t="s">
        <v>33476</v>
      </c>
      <c r="E16836"/>
      <c r="F16836"/>
      <c r="G16836"/>
      <c r="H16836"/>
      <c r="I16836"/>
      <c r="J16836"/>
      <c r="U16836" s="43"/>
      <c r="AE16836"/>
    </row>
    <row r="16837" spans="1:31">
      <c r="A16837">
        <v>40380</v>
      </c>
      <c r="B16837" t="s">
        <v>14781</v>
      </c>
      <c r="C16837" t="s">
        <v>33477</v>
      </c>
      <c r="D16837" t="s">
        <v>33476</v>
      </c>
      <c r="E16837"/>
      <c r="F16837"/>
      <c r="G16837"/>
      <c r="H16837"/>
      <c r="I16837"/>
      <c r="J16837"/>
      <c r="U16837" s="43"/>
      <c r="AE16837"/>
    </row>
    <row r="16838" spans="1:31">
      <c r="A16838">
        <v>40250</v>
      </c>
      <c r="B16838" t="s">
        <v>14782</v>
      </c>
      <c r="C16838" t="s">
        <v>33477</v>
      </c>
      <c r="D16838" t="s">
        <v>33476</v>
      </c>
      <c r="E16838"/>
      <c r="F16838"/>
      <c r="G16838"/>
      <c r="H16838"/>
      <c r="I16838"/>
      <c r="J16838"/>
      <c r="U16838" s="43"/>
      <c r="AE16838"/>
    </row>
    <row r="16839" spans="1:31">
      <c r="A16839">
        <v>40240</v>
      </c>
      <c r="B16839" t="s">
        <v>14783</v>
      </c>
      <c r="C16839" t="s">
        <v>33477</v>
      </c>
      <c r="D16839" t="s">
        <v>33476</v>
      </c>
      <c r="E16839"/>
      <c r="F16839"/>
      <c r="G16839"/>
      <c r="H16839"/>
      <c r="I16839"/>
      <c r="J16839"/>
      <c r="U16839" s="43"/>
      <c r="AE16839"/>
    </row>
    <row r="16840" spans="1:31">
      <c r="A16840">
        <v>40090</v>
      </c>
      <c r="B16840" t="s">
        <v>14784</v>
      </c>
      <c r="C16840" t="s">
        <v>33477</v>
      </c>
      <c r="D16840" t="s">
        <v>33476</v>
      </c>
      <c r="E16840"/>
      <c r="F16840"/>
      <c r="G16840"/>
      <c r="H16840"/>
      <c r="I16840"/>
      <c r="J16840"/>
      <c r="U16840" s="43"/>
      <c r="AE16840"/>
    </row>
    <row r="16841" spans="1:31">
      <c r="A16841">
        <v>40210</v>
      </c>
      <c r="B16841" t="s">
        <v>14785</v>
      </c>
      <c r="C16841" t="s">
        <v>33477</v>
      </c>
      <c r="D16841" t="s">
        <v>33482</v>
      </c>
      <c r="E16841"/>
      <c r="F16841"/>
      <c r="G16841"/>
      <c r="H16841"/>
      <c r="I16841"/>
      <c r="J16841"/>
      <c r="U16841" s="43"/>
      <c r="AE16841"/>
    </row>
    <row r="16842" spans="1:31">
      <c r="A16842">
        <v>40120</v>
      </c>
      <c r="B16842" t="s">
        <v>14786</v>
      </c>
      <c r="C16842" t="s">
        <v>33477</v>
      </c>
      <c r="D16842" t="s">
        <v>33476</v>
      </c>
      <c r="E16842"/>
      <c r="F16842"/>
      <c r="G16842"/>
      <c r="H16842"/>
      <c r="I16842"/>
      <c r="J16842"/>
      <c r="U16842" s="43"/>
      <c r="AE16842"/>
    </row>
    <row r="16843" spans="1:31">
      <c r="A16843">
        <v>40630</v>
      </c>
      <c r="B16843" t="s">
        <v>14787</v>
      </c>
      <c r="C16843" t="s">
        <v>33477</v>
      </c>
      <c r="D16843" t="s">
        <v>33482</v>
      </c>
      <c r="E16843"/>
      <c r="F16843"/>
      <c r="G16843"/>
      <c r="H16843"/>
      <c r="I16843"/>
      <c r="J16843"/>
      <c r="U16843" s="43"/>
      <c r="AE16843"/>
    </row>
    <row r="16844" spans="1:31">
      <c r="A16844">
        <v>40270</v>
      </c>
      <c r="B16844" t="s">
        <v>14788</v>
      </c>
      <c r="C16844" t="s">
        <v>33477</v>
      </c>
      <c r="D16844" t="s">
        <v>33476</v>
      </c>
      <c r="E16844"/>
      <c r="F16844"/>
      <c r="G16844"/>
      <c r="H16844"/>
      <c r="I16844"/>
      <c r="J16844"/>
      <c r="U16844" s="43"/>
      <c r="AE16844"/>
    </row>
    <row r="16845" spans="1:31">
      <c r="A16845">
        <v>40430</v>
      </c>
      <c r="B16845" t="s">
        <v>14789</v>
      </c>
      <c r="C16845" t="s">
        <v>33477</v>
      </c>
      <c r="D16845" t="s">
        <v>33482</v>
      </c>
      <c r="E16845"/>
      <c r="F16845"/>
      <c r="G16845"/>
      <c r="H16845"/>
      <c r="I16845"/>
      <c r="J16845"/>
      <c r="U16845" s="43"/>
      <c r="AE16845"/>
    </row>
    <row r="16846" spans="1:31">
      <c r="A16846">
        <v>40140</v>
      </c>
      <c r="B16846" t="s">
        <v>14790</v>
      </c>
      <c r="C16846" t="s">
        <v>33477</v>
      </c>
      <c r="D16846" t="s">
        <v>33482</v>
      </c>
      <c r="E16846"/>
      <c r="F16846"/>
      <c r="G16846"/>
      <c r="H16846"/>
      <c r="I16846"/>
      <c r="J16846"/>
      <c r="U16846" s="43"/>
      <c r="AE16846"/>
    </row>
    <row r="16847" spans="1:31">
      <c r="A16847">
        <v>40120</v>
      </c>
      <c r="B16847" t="s">
        <v>14791</v>
      </c>
      <c r="C16847" t="s">
        <v>33477</v>
      </c>
      <c r="D16847" t="s">
        <v>33476</v>
      </c>
      <c r="E16847"/>
      <c r="F16847"/>
      <c r="G16847"/>
      <c r="H16847"/>
      <c r="I16847"/>
      <c r="J16847"/>
      <c r="U16847" s="43"/>
      <c r="AE16847"/>
    </row>
    <row r="16848" spans="1:31">
      <c r="A16848">
        <v>40120</v>
      </c>
      <c r="B16848" t="s">
        <v>14792</v>
      </c>
      <c r="C16848" t="s">
        <v>33477</v>
      </c>
      <c r="D16848" t="s">
        <v>33476</v>
      </c>
      <c r="E16848"/>
      <c r="F16848"/>
      <c r="G16848"/>
      <c r="H16848"/>
      <c r="I16848"/>
      <c r="J16848"/>
      <c r="U16848" s="43"/>
      <c r="AE16848"/>
    </row>
    <row r="16849" spans="1:31">
      <c r="A16849">
        <v>40410</v>
      </c>
      <c r="B16849" t="s">
        <v>14793</v>
      </c>
      <c r="C16849" t="s">
        <v>33477</v>
      </c>
      <c r="D16849" t="s">
        <v>33482</v>
      </c>
      <c r="E16849"/>
      <c r="F16849"/>
      <c r="G16849"/>
      <c r="H16849"/>
      <c r="I16849"/>
      <c r="J16849"/>
      <c r="U16849" s="43"/>
      <c r="AE16849"/>
    </row>
    <row r="16850" spans="1:31">
      <c r="A16850">
        <v>40700</v>
      </c>
      <c r="B16850" t="s">
        <v>14794</v>
      </c>
      <c r="C16850" t="s">
        <v>33477</v>
      </c>
      <c r="D16850" t="s">
        <v>33476</v>
      </c>
      <c r="E16850"/>
      <c r="F16850"/>
      <c r="G16850"/>
      <c r="H16850"/>
      <c r="I16850"/>
      <c r="J16850"/>
      <c r="U16850" s="43"/>
      <c r="AE16850"/>
    </row>
    <row r="16851" spans="1:31">
      <c r="A16851">
        <v>40330</v>
      </c>
      <c r="B16851" t="s">
        <v>14795</v>
      </c>
      <c r="C16851" t="s">
        <v>33477</v>
      </c>
      <c r="D16851" t="s">
        <v>33476</v>
      </c>
      <c r="E16851"/>
      <c r="F16851"/>
      <c r="G16851"/>
      <c r="H16851"/>
      <c r="I16851"/>
      <c r="J16851"/>
      <c r="U16851" s="43"/>
      <c r="AE16851"/>
    </row>
    <row r="16852" spans="1:31">
      <c r="A16852">
        <v>40320</v>
      </c>
      <c r="B16852" t="s">
        <v>14796</v>
      </c>
      <c r="C16852" t="s">
        <v>33477</v>
      </c>
      <c r="D16852" t="s">
        <v>33476</v>
      </c>
      <c r="E16852"/>
      <c r="F16852"/>
      <c r="G16852"/>
      <c r="H16852"/>
      <c r="I16852"/>
      <c r="J16852"/>
      <c r="U16852" s="43"/>
      <c r="AE16852"/>
    </row>
    <row r="16853" spans="1:31">
      <c r="A16853">
        <v>40270</v>
      </c>
      <c r="B16853" t="s">
        <v>14797</v>
      </c>
      <c r="C16853" t="s">
        <v>33477</v>
      </c>
      <c r="D16853" t="s">
        <v>33476</v>
      </c>
      <c r="E16853"/>
      <c r="F16853"/>
      <c r="G16853"/>
      <c r="H16853"/>
      <c r="I16853"/>
      <c r="J16853"/>
      <c r="U16853" s="43"/>
      <c r="AE16853"/>
    </row>
    <row r="16854" spans="1:31">
      <c r="A16854">
        <v>40240</v>
      </c>
      <c r="B16854" t="s">
        <v>14798</v>
      </c>
      <c r="C16854" t="s">
        <v>33477</v>
      </c>
      <c r="D16854" t="s">
        <v>33476</v>
      </c>
      <c r="E16854"/>
      <c r="F16854"/>
      <c r="G16854"/>
      <c r="H16854"/>
      <c r="I16854"/>
      <c r="J16854"/>
      <c r="U16854" s="43"/>
      <c r="AE16854"/>
    </row>
    <row r="16855" spans="1:31">
      <c r="A16855">
        <v>40250</v>
      </c>
      <c r="B16855" t="s">
        <v>14799</v>
      </c>
      <c r="C16855" t="s">
        <v>33477</v>
      </c>
      <c r="D16855" t="s">
        <v>33476</v>
      </c>
      <c r="E16855"/>
      <c r="F16855"/>
      <c r="G16855"/>
      <c r="H16855"/>
      <c r="I16855"/>
      <c r="J16855"/>
      <c r="U16855" s="43"/>
      <c r="AE16855"/>
    </row>
    <row r="16856" spans="1:31">
      <c r="A16856">
        <v>40090</v>
      </c>
      <c r="B16856" t="s">
        <v>5490</v>
      </c>
      <c r="C16856" t="s">
        <v>33477</v>
      </c>
      <c r="D16856" t="s">
        <v>33476</v>
      </c>
      <c r="E16856"/>
      <c r="F16856"/>
      <c r="G16856"/>
      <c r="H16856"/>
      <c r="I16856"/>
      <c r="J16856"/>
      <c r="U16856" s="43"/>
      <c r="AE16856"/>
    </row>
    <row r="16857" spans="1:31">
      <c r="A16857">
        <v>40990</v>
      </c>
      <c r="B16857" t="s">
        <v>14800</v>
      </c>
      <c r="C16857" t="s">
        <v>33477</v>
      </c>
      <c r="D16857" t="s">
        <v>33476</v>
      </c>
      <c r="E16857"/>
      <c r="F16857"/>
      <c r="G16857"/>
      <c r="H16857"/>
      <c r="I16857"/>
      <c r="J16857"/>
      <c r="U16857" s="43"/>
      <c r="AE16857"/>
    </row>
    <row r="16858" spans="1:31">
      <c r="A16858">
        <v>40400</v>
      </c>
      <c r="B16858" t="s">
        <v>11903</v>
      </c>
      <c r="C16858" t="s">
        <v>33477</v>
      </c>
      <c r="D16858" t="s">
        <v>33476</v>
      </c>
      <c r="E16858"/>
      <c r="F16858"/>
      <c r="G16858"/>
      <c r="H16858"/>
      <c r="I16858"/>
      <c r="J16858"/>
      <c r="U16858" s="43"/>
      <c r="AE16858"/>
    </row>
    <row r="16859" spans="1:31">
      <c r="A16859">
        <v>40660</v>
      </c>
      <c r="B16859" t="s">
        <v>7001</v>
      </c>
      <c r="C16859" t="s">
        <v>33477</v>
      </c>
      <c r="D16859" t="s">
        <v>33476</v>
      </c>
      <c r="E16859"/>
      <c r="F16859"/>
      <c r="G16859"/>
      <c r="H16859"/>
      <c r="I16859"/>
      <c r="J16859"/>
      <c r="U16859" s="43"/>
      <c r="AE16859"/>
    </row>
    <row r="16860" spans="1:31">
      <c r="A16860">
        <v>40170</v>
      </c>
      <c r="B16860" t="s">
        <v>14801</v>
      </c>
      <c r="C16860" t="s">
        <v>33477</v>
      </c>
      <c r="D16860" t="s">
        <v>33482</v>
      </c>
      <c r="E16860"/>
      <c r="F16860"/>
      <c r="G16860"/>
      <c r="H16860"/>
      <c r="I16860"/>
      <c r="J16860"/>
      <c r="U16860" s="43"/>
      <c r="AE16860"/>
    </row>
    <row r="16861" spans="1:31">
      <c r="A16861">
        <v>40350</v>
      </c>
      <c r="B16861" t="s">
        <v>14802</v>
      </c>
      <c r="C16861" t="s">
        <v>33477</v>
      </c>
      <c r="D16861" t="s">
        <v>33476</v>
      </c>
      <c r="E16861"/>
      <c r="F16861"/>
      <c r="G16861"/>
      <c r="H16861"/>
      <c r="I16861"/>
      <c r="J16861"/>
      <c r="U16861" s="43"/>
      <c r="AE16861"/>
    </row>
    <row r="16862" spans="1:31">
      <c r="A16862">
        <v>40200</v>
      </c>
      <c r="B16862" t="s">
        <v>14803</v>
      </c>
      <c r="C16862" t="s">
        <v>33477</v>
      </c>
      <c r="D16862" t="s">
        <v>33482</v>
      </c>
      <c r="E16862"/>
      <c r="F16862"/>
      <c r="G16862"/>
      <c r="H16862"/>
      <c r="I16862"/>
      <c r="J16862"/>
      <c r="U16862" s="43"/>
      <c r="AE16862"/>
    </row>
    <row r="16863" spans="1:31">
      <c r="A16863">
        <v>40320</v>
      </c>
      <c r="B16863" t="s">
        <v>14804</v>
      </c>
      <c r="C16863" t="s">
        <v>33477</v>
      </c>
      <c r="D16863" t="s">
        <v>33476</v>
      </c>
      <c r="E16863"/>
      <c r="F16863"/>
      <c r="G16863"/>
      <c r="H16863"/>
      <c r="I16863"/>
      <c r="J16863"/>
      <c r="U16863" s="43"/>
      <c r="AE16863"/>
    </row>
    <row r="16864" spans="1:31">
      <c r="A16864">
        <v>40290</v>
      </c>
      <c r="B16864" t="s">
        <v>14805</v>
      </c>
      <c r="C16864" t="s">
        <v>33477</v>
      </c>
      <c r="D16864" t="s">
        <v>33476</v>
      </c>
      <c r="E16864"/>
      <c r="F16864"/>
      <c r="G16864"/>
      <c r="H16864"/>
      <c r="I16864"/>
      <c r="J16864"/>
      <c r="U16864" s="43"/>
      <c r="AE16864"/>
    </row>
    <row r="16865" spans="1:31">
      <c r="A16865">
        <v>40660</v>
      </c>
      <c r="B16865" t="s">
        <v>14806</v>
      </c>
      <c r="C16865" t="s">
        <v>33477</v>
      </c>
      <c r="D16865" t="s">
        <v>33476</v>
      </c>
      <c r="E16865"/>
      <c r="F16865"/>
      <c r="G16865"/>
      <c r="H16865"/>
      <c r="I16865"/>
      <c r="J16865"/>
      <c r="U16865" s="43"/>
      <c r="AE16865"/>
    </row>
    <row r="16866" spans="1:31">
      <c r="A16866">
        <v>40700</v>
      </c>
      <c r="B16866" t="s">
        <v>14807</v>
      </c>
      <c r="C16866" t="s">
        <v>33477</v>
      </c>
      <c r="D16866" t="s">
        <v>33476</v>
      </c>
      <c r="E16866"/>
      <c r="F16866"/>
      <c r="G16866"/>
      <c r="H16866"/>
      <c r="I16866"/>
      <c r="J16866"/>
      <c r="U16866" s="43"/>
      <c r="AE16866"/>
    </row>
    <row r="16867" spans="1:31">
      <c r="A16867">
        <v>40700</v>
      </c>
      <c r="B16867" t="s">
        <v>14808</v>
      </c>
      <c r="C16867" t="s">
        <v>33477</v>
      </c>
      <c r="D16867" t="s">
        <v>33476</v>
      </c>
      <c r="E16867"/>
      <c r="F16867"/>
      <c r="G16867"/>
      <c r="H16867"/>
      <c r="I16867"/>
      <c r="J16867"/>
      <c r="U16867" s="43"/>
      <c r="AE16867"/>
    </row>
    <row r="16868" spans="1:31">
      <c r="A16868">
        <v>40700</v>
      </c>
      <c r="B16868" t="s">
        <v>12356</v>
      </c>
      <c r="C16868" t="s">
        <v>33477</v>
      </c>
      <c r="D16868" t="s">
        <v>33476</v>
      </c>
      <c r="E16868"/>
      <c r="F16868"/>
      <c r="G16868"/>
      <c r="H16868"/>
      <c r="I16868"/>
      <c r="J16868"/>
      <c r="U16868" s="43"/>
      <c r="AE16868"/>
    </row>
    <row r="16869" spans="1:31">
      <c r="A16869">
        <v>40500</v>
      </c>
      <c r="B16869" t="s">
        <v>3184</v>
      </c>
      <c r="C16869" t="s">
        <v>33477</v>
      </c>
      <c r="D16869" t="s">
        <v>33476</v>
      </c>
      <c r="E16869"/>
      <c r="F16869"/>
      <c r="G16869"/>
      <c r="H16869"/>
      <c r="I16869"/>
      <c r="J16869"/>
      <c r="U16869" s="43"/>
      <c r="AE16869"/>
    </row>
    <row r="16870" spans="1:31">
      <c r="A16870">
        <v>40000</v>
      </c>
      <c r="B16870" t="s">
        <v>14809</v>
      </c>
      <c r="C16870" t="s">
        <v>33477</v>
      </c>
      <c r="D16870" t="e">
        <v>#N/A</v>
      </c>
      <c r="E16870"/>
      <c r="F16870"/>
      <c r="G16870"/>
      <c r="H16870"/>
      <c r="I16870"/>
      <c r="J16870"/>
      <c r="U16870" s="43"/>
      <c r="AE16870"/>
    </row>
    <row r="16871" spans="1:31">
      <c r="A16871">
        <v>40190</v>
      </c>
      <c r="B16871" t="s">
        <v>11933</v>
      </c>
      <c r="C16871" t="s">
        <v>33477</v>
      </c>
      <c r="D16871" t="s">
        <v>33482</v>
      </c>
      <c r="E16871"/>
      <c r="F16871"/>
      <c r="G16871"/>
      <c r="H16871"/>
      <c r="I16871"/>
      <c r="J16871"/>
      <c r="U16871" s="43"/>
      <c r="AE16871"/>
    </row>
    <row r="16872" spans="1:31">
      <c r="A16872">
        <v>40380</v>
      </c>
      <c r="B16872" t="s">
        <v>14810</v>
      </c>
      <c r="C16872" t="s">
        <v>33477</v>
      </c>
      <c r="D16872" t="s">
        <v>33476</v>
      </c>
      <c r="E16872"/>
      <c r="F16872"/>
      <c r="G16872"/>
      <c r="H16872"/>
      <c r="I16872"/>
      <c r="J16872"/>
      <c r="U16872" s="43"/>
      <c r="AE16872"/>
    </row>
    <row r="16873" spans="1:31">
      <c r="A16873">
        <v>40500</v>
      </c>
      <c r="B16873" t="s">
        <v>3975</v>
      </c>
      <c r="C16873" t="s">
        <v>33477</v>
      </c>
      <c r="D16873" t="s">
        <v>33476</v>
      </c>
      <c r="E16873"/>
      <c r="F16873"/>
      <c r="G16873"/>
      <c r="H16873"/>
      <c r="I16873"/>
      <c r="J16873"/>
      <c r="U16873" s="43"/>
      <c r="AE16873"/>
    </row>
    <row r="16874" spans="1:31">
      <c r="A16874">
        <v>40500</v>
      </c>
      <c r="B16874" t="s">
        <v>14811</v>
      </c>
      <c r="C16874" t="s">
        <v>33477</v>
      </c>
      <c r="D16874" t="s">
        <v>33476</v>
      </c>
      <c r="E16874"/>
      <c r="F16874"/>
      <c r="G16874"/>
      <c r="H16874"/>
      <c r="I16874"/>
      <c r="J16874"/>
      <c r="U16874" s="43"/>
      <c r="AE16874"/>
    </row>
    <row r="16875" spans="1:31">
      <c r="A16875">
        <v>40110</v>
      </c>
      <c r="B16875" t="s">
        <v>14812</v>
      </c>
      <c r="C16875" t="s">
        <v>33477</v>
      </c>
      <c r="D16875" t="s">
        <v>33476</v>
      </c>
      <c r="E16875"/>
      <c r="F16875"/>
      <c r="G16875"/>
      <c r="H16875"/>
      <c r="I16875"/>
      <c r="J16875"/>
      <c r="U16875" s="43"/>
      <c r="AE16875"/>
    </row>
    <row r="16876" spans="1:31">
      <c r="A16876">
        <v>40110</v>
      </c>
      <c r="B16876" t="s">
        <v>14812</v>
      </c>
      <c r="C16876" t="s">
        <v>33477</v>
      </c>
      <c r="D16876" t="s">
        <v>33476</v>
      </c>
      <c r="E16876"/>
      <c r="F16876"/>
      <c r="G16876"/>
      <c r="H16876"/>
      <c r="I16876"/>
      <c r="J16876"/>
      <c r="U16876" s="43"/>
      <c r="AE16876"/>
    </row>
    <row r="16877" spans="1:31">
      <c r="A16877">
        <v>40110</v>
      </c>
      <c r="B16877" t="s">
        <v>14812</v>
      </c>
      <c r="C16877" t="s">
        <v>33477</v>
      </c>
      <c r="D16877" t="s">
        <v>33476</v>
      </c>
      <c r="E16877"/>
      <c r="F16877"/>
      <c r="G16877"/>
      <c r="H16877"/>
      <c r="I16877"/>
      <c r="J16877"/>
      <c r="U16877" s="43"/>
      <c r="AE16877"/>
    </row>
    <row r="16878" spans="1:31">
      <c r="A16878">
        <v>40110</v>
      </c>
      <c r="B16878" t="s">
        <v>14812</v>
      </c>
      <c r="C16878" t="s">
        <v>33477</v>
      </c>
      <c r="D16878" t="s">
        <v>33476</v>
      </c>
      <c r="E16878"/>
      <c r="F16878"/>
      <c r="G16878"/>
      <c r="H16878"/>
      <c r="I16878"/>
      <c r="J16878"/>
      <c r="U16878" s="43"/>
      <c r="AE16878"/>
    </row>
    <row r="16879" spans="1:31">
      <c r="A16879">
        <v>40700</v>
      </c>
      <c r="B16879" t="s">
        <v>14813</v>
      </c>
      <c r="C16879" t="s">
        <v>33477</v>
      </c>
      <c r="D16879" t="s">
        <v>33476</v>
      </c>
      <c r="E16879"/>
      <c r="F16879"/>
      <c r="G16879"/>
      <c r="H16879"/>
      <c r="I16879"/>
      <c r="J16879"/>
      <c r="U16879" s="43"/>
      <c r="AE16879"/>
    </row>
    <row r="16880" spans="1:31">
      <c r="A16880">
        <v>40290</v>
      </c>
      <c r="B16880" t="s">
        <v>14814</v>
      </c>
      <c r="C16880" t="s">
        <v>33477</v>
      </c>
      <c r="D16880" t="s">
        <v>33476</v>
      </c>
      <c r="E16880"/>
      <c r="F16880"/>
      <c r="G16880"/>
      <c r="H16880"/>
      <c r="I16880"/>
      <c r="J16880"/>
      <c r="U16880" s="43"/>
      <c r="AE16880"/>
    </row>
    <row r="16881" spans="1:31">
      <c r="A16881">
        <v>40410</v>
      </c>
      <c r="B16881" t="s">
        <v>14815</v>
      </c>
      <c r="C16881" t="s">
        <v>33477</v>
      </c>
      <c r="D16881" t="s">
        <v>33482</v>
      </c>
      <c r="E16881"/>
      <c r="F16881"/>
      <c r="G16881"/>
      <c r="H16881"/>
      <c r="I16881"/>
      <c r="J16881"/>
      <c r="U16881" s="43"/>
      <c r="AE16881"/>
    </row>
    <row r="16882" spans="1:31">
      <c r="A16882">
        <v>40250</v>
      </c>
      <c r="B16882" t="s">
        <v>14816</v>
      </c>
      <c r="C16882" t="s">
        <v>33477</v>
      </c>
      <c r="D16882" t="s">
        <v>33476</v>
      </c>
      <c r="E16882"/>
      <c r="F16882"/>
      <c r="G16882"/>
      <c r="H16882"/>
      <c r="I16882"/>
      <c r="J16882"/>
      <c r="U16882" s="43"/>
      <c r="AE16882"/>
    </row>
    <row r="16883" spans="1:31">
      <c r="A16883">
        <v>40180</v>
      </c>
      <c r="B16883" t="s">
        <v>14817</v>
      </c>
      <c r="C16883" t="s">
        <v>33477</v>
      </c>
      <c r="D16883" t="s">
        <v>33476</v>
      </c>
      <c r="E16883"/>
      <c r="F16883"/>
      <c r="G16883"/>
      <c r="H16883"/>
      <c r="I16883"/>
      <c r="J16883"/>
      <c r="U16883" s="43"/>
      <c r="AE16883"/>
    </row>
    <row r="16884" spans="1:31">
      <c r="A16884">
        <v>40330</v>
      </c>
      <c r="B16884" t="s">
        <v>14818</v>
      </c>
      <c r="C16884" t="s">
        <v>33477</v>
      </c>
      <c r="D16884" t="s">
        <v>33476</v>
      </c>
      <c r="E16884"/>
      <c r="F16884"/>
      <c r="G16884"/>
      <c r="H16884"/>
      <c r="I16884"/>
      <c r="J16884"/>
      <c r="U16884" s="43"/>
      <c r="AE16884"/>
    </row>
    <row r="16885" spans="1:31">
      <c r="A16885">
        <v>40250</v>
      </c>
      <c r="B16885" t="s">
        <v>14819</v>
      </c>
      <c r="C16885" t="s">
        <v>33477</v>
      </c>
      <c r="D16885" t="s">
        <v>33476</v>
      </c>
      <c r="E16885"/>
      <c r="F16885"/>
      <c r="G16885"/>
      <c r="H16885"/>
      <c r="I16885"/>
      <c r="J16885"/>
      <c r="U16885" s="43"/>
      <c r="AE16885"/>
    </row>
    <row r="16886" spans="1:31">
      <c r="A16886">
        <v>40380</v>
      </c>
      <c r="B16886" t="s">
        <v>14820</v>
      </c>
      <c r="C16886" t="s">
        <v>33477</v>
      </c>
      <c r="D16886" t="s">
        <v>33476</v>
      </c>
      <c r="E16886"/>
      <c r="F16886"/>
      <c r="G16886"/>
      <c r="H16886"/>
      <c r="I16886"/>
      <c r="J16886"/>
      <c r="U16886" s="43"/>
      <c r="AE16886"/>
    </row>
    <row r="16887" spans="1:31">
      <c r="A16887">
        <v>40300</v>
      </c>
      <c r="B16887" t="s">
        <v>14821</v>
      </c>
      <c r="C16887" t="s">
        <v>33477</v>
      </c>
      <c r="D16887" t="s">
        <v>33476</v>
      </c>
      <c r="E16887"/>
      <c r="F16887"/>
      <c r="G16887"/>
      <c r="H16887"/>
      <c r="I16887"/>
      <c r="J16887"/>
      <c r="U16887" s="43"/>
      <c r="AE16887"/>
    </row>
    <row r="16888" spans="1:31">
      <c r="A16888">
        <v>40180</v>
      </c>
      <c r="B16888" t="s">
        <v>14822</v>
      </c>
      <c r="C16888" t="s">
        <v>33477</v>
      </c>
      <c r="D16888" t="s">
        <v>33476</v>
      </c>
      <c r="E16888"/>
      <c r="F16888"/>
      <c r="G16888"/>
      <c r="H16888"/>
      <c r="I16888"/>
      <c r="J16888"/>
      <c r="U16888" s="43"/>
      <c r="AE16888"/>
    </row>
    <row r="16889" spans="1:31">
      <c r="A16889">
        <v>40380</v>
      </c>
      <c r="B16889" t="s">
        <v>14823</v>
      </c>
      <c r="C16889" t="s">
        <v>33477</v>
      </c>
      <c r="D16889" t="s">
        <v>33476</v>
      </c>
      <c r="E16889"/>
      <c r="F16889"/>
      <c r="G16889"/>
      <c r="H16889"/>
      <c r="I16889"/>
      <c r="J16889"/>
      <c r="U16889" s="43"/>
      <c r="AE16889"/>
    </row>
    <row r="16890" spans="1:31">
      <c r="A16890">
        <v>40440</v>
      </c>
      <c r="B16890" t="s">
        <v>14824</v>
      </c>
      <c r="C16890" t="s">
        <v>33477</v>
      </c>
      <c r="D16890" t="e">
        <v>#N/A</v>
      </c>
      <c r="E16890"/>
      <c r="F16890"/>
      <c r="G16890"/>
      <c r="H16890"/>
      <c r="I16890"/>
      <c r="J16890"/>
      <c r="U16890" s="43"/>
      <c r="AE16890"/>
    </row>
    <row r="16891" spans="1:31">
      <c r="A16891">
        <v>40110</v>
      </c>
      <c r="B16891" t="s">
        <v>14825</v>
      </c>
      <c r="C16891" t="s">
        <v>33477</v>
      </c>
      <c r="D16891" t="s">
        <v>33476</v>
      </c>
      <c r="E16891"/>
      <c r="F16891"/>
      <c r="G16891"/>
      <c r="H16891"/>
      <c r="I16891"/>
      <c r="J16891"/>
      <c r="U16891" s="43"/>
      <c r="AE16891"/>
    </row>
    <row r="16892" spans="1:31">
      <c r="A16892">
        <v>40110</v>
      </c>
      <c r="B16892" t="s">
        <v>14825</v>
      </c>
      <c r="C16892" t="s">
        <v>33477</v>
      </c>
      <c r="D16892" t="s">
        <v>33476</v>
      </c>
      <c r="E16892"/>
      <c r="F16892"/>
      <c r="G16892"/>
      <c r="H16892"/>
      <c r="I16892"/>
      <c r="J16892"/>
      <c r="U16892" s="43"/>
      <c r="AE16892"/>
    </row>
    <row r="16893" spans="1:31">
      <c r="A16893">
        <v>40300</v>
      </c>
      <c r="B16893" t="s">
        <v>14826</v>
      </c>
      <c r="C16893" t="s">
        <v>33477</v>
      </c>
      <c r="D16893" t="s">
        <v>33476</v>
      </c>
      <c r="E16893"/>
      <c r="F16893"/>
      <c r="G16893"/>
      <c r="H16893"/>
      <c r="I16893"/>
      <c r="J16893"/>
      <c r="U16893" s="43"/>
      <c r="AE16893"/>
    </row>
    <row r="16894" spans="1:31">
      <c r="A16894">
        <v>40300</v>
      </c>
      <c r="B16894" t="s">
        <v>14827</v>
      </c>
      <c r="C16894" t="s">
        <v>33477</v>
      </c>
      <c r="D16894" t="s">
        <v>33476</v>
      </c>
      <c r="E16894"/>
      <c r="F16894"/>
      <c r="G16894"/>
      <c r="H16894"/>
      <c r="I16894"/>
      <c r="J16894"/>
      <c r="U16894" s="43"/>
      <c r="AE16894"/>
    </row>
    <row r="16895" spans="1:31">
      <c r="A16895">
        <v>40230</v>
      </c>
      <c r="B16895" t="s">
        <v>14828</v>
      </c>
      <c r="C16895" t="s">
        <v>33477</v>
      </c>
      <c r="D16895" t="s">
        <v>33476</v>
      </c>
      <c r="E16895"/>
      <c r="F16895"/>
      <c r="G16895"/>
      <c r="H16895"/>
      <c r="I16895"/>
      <c r="J16895"/>
      <c r="U16895" s="43"/>
      <c r="AE16895"/>
    </row>
    <row r="16896" spans="1:31">
      <c r="A16896">
        <v>40290</v>
      </c>
      <c r="B16896" t="s">
        <v>14829</v>
      </c>
      <c r="C16896" t="s">
        <v>33477</v>
      </c>
      <c r="D16896" t="s">
        <v>33476</v>
      </c>
      <c r="E16896"/>
      <c r="F16896"/>
      <c r="G16896"/>
      <c r="H16896"/>
      <c r="I16896"/>
      <c r="J16896"/>
      <c r="U16896" s="43"/>
      <c r="AE16896"/>
    </row>
    <row r="16897" spans="1:31">
      <c r="A16897">
        <v>40110</v>
      </c>
      <c r="B16897" t="s">
        <v>14830</v>
      </c>
      <c r="C16897" t="s">
        <v>33477</v>
      </c>
      <c r="D16897" t="s">
        <v>33476</v>
      </c>
      <c r="E16897"/>
      <c r="F16897"/>
      <c r="G16897"/>
      <c r="H16897"/>
      <c r="I16897"/>
      <c r="J16897"/>
      <c r="U16897" s="43"/>
      <c r="AE16897"/>
    </row>
    <row r="16898" spans="1:31">
      <c r="A16898">
        <v>40380</v>
      </c>
      <c r="B16898" t="s">
        <v>14831</v>
      </c>
      <c r="C16898" t="s">
        <v>33477</v>
      </c>
      <c r="D16898" t="s">
        <v>33476</v>
      </c>
      <c r="E16898"/>
      <c r="F16898"/>
      <c r="G16898"/>
      <c r="H16898"/>
      <c r="I16898"/>
      <c r="J16898"/>
      <c r="U16898" s="43"/>
      <c r="AE16898"/>
    </row>
    <row r="16899" spans="1:31">
      <c r="A16899">
        <v>40160</v>
      </c>
      <c r="B16899" t="s">
        <v>14832</v>
      </c>
      <c r="C16899" t="s">
        <v>33477</v>
      </c>
      <c r="D16899" t="s">
        <v>33482</v>
      </c>
      <c r="E16899"/>
      <c r="F16899"/>
      <c r="G16899"/>
      <c r="H16899"/>
      <c r="I16899"/>
      <c r="J16899"/>
      <c r="U16899" s="43"/>
      <c r="AE16899"/>
    </row>
    <row r="16900" spans="1:31">
      <c r="A16900">
        <v>40310</v>
      </c>
      <c r="B16900" t="s">
        <v>14833</v>
      </c>
      <c r="C16900" t="s">
        <v>33477</v>
      </c>
      <c r="D16900" t="s">
        <v>33481</v>
      </c>
      <c r="E16900"/>
      <c r="F16900"/>
      <c r="G16900"/>
      <c r="H16900"/>
      <c r="I16900"/>
      <c r="J16900"/>
      <c r="U16900" s="43"/>
      <c r="AE16900"/>
    </row>
    <row r="16901" spans="1:31">
      <c r="A16901">
        <v>40320</v>
      </c>
      <c r="B16901" t="s">
        <v>14834</v>
      </c>
      <c r="C16901" t="s">
        <v>33477</v>
      </c>
      <c r="D16901" t="s">
        <v>33476</v>
      </c>
      <c r="E16901"/>
      <c r="F16901"/>
      <c r="G16901"/>
      <c r="H16901"/>
      <c r="I16901"/>
      <c r="J16901"/>
      <c r="U16901" s="43"/>
      <c r="AE16901"/>
    </row>
    <row r="16902" spans="1:31">
      <c r="A16902">
        <v>40320</v>
      </c>
      <c r="B16902" t="s">
        <v>14835</v>
      </c>
      <c r="C16902" t="s">
        <v>33477</v>
      </c>
      <c r="D16902" t="s">
        <v>33476</v>
      </c>
      <c r="E16902"/>
      <c r="F16902"/>
      <c r="G16902"/>
      <c r="H16902"/>
      <c r="I16902"/>
      <c r="J16902"/>
      <c r="U16902" s="43"/>
      <c r="AE16902"/>
    </row>
    <row r="16903" spans="1:31">
      <c r="A16903">
        <v>40190</v>
      </c>
      <c r="B16903" t="s">
        <v>14836</v>
      </c>
      <c r="C16903" t="s">
        <v>33477</v>
      </c>
      <c r="D16903" t="s">
        <v>33482</v>
      </c>
      <c r="E16903"/>
      <c r="F16903"/>
      <c r="G16903"/>
      <c r="H16903"/>
      <c r="I16903"/>
      <c r="J16903"/>
      <c r="U16903" s="43"/>
      <c r="AE16903"/>
    </row>
    <row r="16904" spans="1:31">
      <c r="A16904">
        <v>40300</v>
      </c>
      <c r="B16904" t="s">
        <v>14837</v>
      </c>
      <c r="C16904" t="s">
        <v>33477</v>
      </c>
      <c r="D16904" t="s">
        <v>33476</v>
      </c>
      <c r="E16904"/>
      <c r="F16904"/>
      <c r="G16904"/>
      <c r="H16904"/>
      <c r="I16904"/>
      <c r="J16904"/>
      <c r="U16904" s="43"/>
      <c r="AE16904"/>
    </row>
    <row r="16905" spans="1:31">
      <c r="A16905">
        <v>40700</v>
      </c>
      <c r="B16905" t="s">
        <v>14838</v>
      </c>
      <c r="C16905" t="s">
        <v>33477</v>
      </c>
      <c r="D16905" t="s">
        <v>33476</v>
      </c>
      <c r="E16905"/>
      <c r="F16905"/>
      <c r="G16905"/>
      <c r="H16905"/>
      <c r="I16905"/>
      <c r="J16905"/>
      <c r="U16905" s="43"/>
      <c r="AE16905"/>
    </row>
    <row r="16906" spans="1:31">
      <c r="A16906">
        <v>40300</v>
      </c>
      <c r="B16906" t="s">
        <v>14839</v>
      </c>
      <c r="C16906" t="s">
        <v>33477</v>
      </c>
      <c r="D16906" t="s">
        <v>33476</v>
      </c>
      <c r="E16906"/>
      <c r="F16906"/>
      <c r="G16906"/>
      <c r="H16906"/>
      <c r="I16906"/>
      <c r="J16906"/>
      <c r="U16906" s="43"/>
      <c r="AE16906"/>
    </row>
    <row r="16907" spans="1:31">
      <c r="A16907">
        <v>40320</v>
      </c>
      <c r="B16907" t="s">
        <v>14840</v>
      </c>
      <c r="C16907" t="s">
        <v>33477</v>
      </c>
      <c r="D16907" t="s">
        <v>33476</v>
      </c>
      <c r="E16907"/>
      <c r="F16907"/>
      <c r="G16907"/>
      <c r="H16907"/>
      <c r="I16907"/>
      <c r="J16907"/>
      <c r="U16907" s="43"/>
      <c r="AE16907"/>
    </row>
    <row r="16908" spans="1:31">
      <c r="A16908">
        <v>40320</v>
      </c>
      <c r="B16908" t="s">
        <v>14841</v>
      </c>
      <c r="C16908" t="s">
        <v>33477</v>
      </c>
      <c r="D16908" t="s">
        <v>33476</v>
      </c>
      <c r="E16908"/>
      <c r="F16908"/>
      <c r="G16908"/>
      <c r="H16908"/>
      <c r="I16908"/>
      <c r="J16908"/>
      <c r="U16908" s="43"/>
      <c r="AE16908"/>
    </row>
    <row r="16909" spans="1:31">
      <c r="A16909">
        <v>40410</v>
      </c>
      <c r="B16909" t="s">
        <v>14842</v>
      </c>
      <c r="C16909" t="s">
        <v>33477</v>
      </c>
      <c r="D16909" t="s">
        <v>33482</v>
      </c>
      <c r="E16909"/>
      <c r="F16909"/>
      <c r="G16909"/>
      <c r="H16909"/>
      <c r="I16909"/>
      <c r="J16909"/>
      <c r="U16909" s="43"/>
      <c r="AE16909"/>
    </row>
    <row r="16910" spans="1:31">
      <c r="A16910">
        <v>40410</v>
      </c>
      <c r="B16910" t="s">
        <v>14842</v>
      </c>
      <c r="C16910" t="s">
        <v>33477</v>
      </c>
      <c r="D16910" t="s">
        <v>33482</v>
      </c>
      <c r="E16910"/>
      <c r="F16910"/>
      <c r="G16910"/>
      <c r="H16910"/>
      <c r="I16910"/>
      <c r="J16910"/>
      <c r="U16910" s="43"/>
      <c r="AE16910"/>
    </row>
    <row r="16911" spans="1:31">
      <c r="A16911">
        <v>40360</v>
      </c>
      <c r="B16911" t="s">
        <v>14843</v>
      </c>
      <c r="C16911" t="s">
        <v>33477</v>
      </c>
      <c r="D16911" t="s">
        <v>33482</v>
      </c>
      <c r="E16911"/>
      <c r="F16911"/>
      <c r="G16911"/>
      <c r="H16911"/>
      <c r="I16911"/>
      <c r="J16911"/>
      <c r="U16911" s="43"/>
      <c r="AE16911"/>
    </row>
    <row r="16912" spans="1:31">
      <c r="A16912">
        <v>40200</v>
      </c>
      <c r="B16912" t="s">
        <v>14844</v>
      </c>
      <c r="C16912" t="s">
        <v>33477</v>
      </c>
      <c r="D16912" t="s">
        <v>33482</v>
      </c>
      <c r="E16912"/>
      <c r="F16912"/>
      <c r="G16912"/>
      <c r="H16912"/>
      <c r="I16912"/>
      <c r="J16912"/>
      <c r="U16912" s="43"/>
      <c r="AE16912"/>
    </row>
    <row r="16913" spans="1:31">
      <c r="A16913">
        <v>40465</v>
      </c>
      <c r="B16913" t="s">
        <v>14845</v>
      </c>
      <c r="C16913" t="s">
        <v>33477</v>
      </c>
      <c r="D16913" t="s">
        <v>33476</v>
      </c>
      <c r="E16913"/>
      <c r="F16913"/>
      <c r="G16913"/>
      <c r="H16913"/>
      <c r="I16913"/>
      <c r="J16913"/>
      <c r="U16913" s="43"/>
      <c r="AE16913"/>
    </row>
    <row r="16914" spans="1:31">
      <c r="A16914">
        <v>40300</v>
      </c>
      <c r="B16914" t="s">
        <v>14846</v>
      </c>
      <c r="C16914" t="s">
        <v>33477</v>
      </c>
      <c r="D16914" t="s">
        <v>33476</v>
      </c>
      <c r="E16914"/>
      <c r="F16914"/>
      <c r="G16914"/>
      <c r="H16914"/>
      <c r="I16914"/>
      <c r="J16914"/>
      <c r="U16914" s="43"/>
      <c r="AE16914"/>
    </row>
    <row r="16915" spans="1:31">
      <c r="A16915">
        <v>40700</v>
      </c>
      <c r="B16915" t="s">
        <v>14847</v>
      </c>
      <c r="C16915" t="s">
        <v>33477</v>
      </c>
      <c r="D16915" t="s">
        <v>33476</v>
      </c>
      <c r="E16915"/>
      <c r="F16915"/>
      <c r="G16915"/>
      <c r="H16915"/>
      <c r="I16915"/>
      <c r="J16915"/>
      <c r="U16915" s="43"/>
      <c r="AE16915"/>
    </row>
    <row r="16916" spans="1:31">
      <c r="A16916">
        <v>40350</v>
      </c>
      <c r="B16916" t="s">
        <v>14848</v>
      </c>
      <c r="C16916" t="s">
        <v>33477</v>
      </c>
      <c r="D16916" t="s">
        <v>33476</v>
      </c>
      <c r="E16916"/>
      <c r="F16916"/>
      <c r="G16916"/>
      <c r="H16916"/>
      <c r="I16916"/>
      <c r="J16916"/>
      <c r="U16916" s="43"/>
      <c r="AE16916"/>
    </row>
    <row r="16917" spans="1:31">
      <c r="A16917">
        <v>40120</v>
      </c>
      <c r="B16917" t="s">
        <v>14849</v>
      </c>
      <c r="C16917" t="s">
        <v>33477</v>
      </c>
      <c r="D16917" t="s">
        <v>33476</v>
      </c>
      <c r="E16917"/>
      <c r="F16917"/>
      <c r="G16917"/>
      <c r="H16917"/>
      <c r="I16917"/>
      <c r="J16917"/>
      <c r="U16917" s="43"/>
      <c r="AE16917"/>
    </row>
    <row r="16918" spans="1:31">
      <c r="A16918">
        <v>40380</v>
      </c>
      <c r="B16918" t="s">
        <v>14850</v>
      </c>
      <c r="C16918" t="s">
        <v>33477</v>
      </c>
      <c r="D16918" t="s">
        <v>33476</v>
      </c>
      <c r="E16918"/>
      <c r="F16918"/>
      <c r="G16918"/>
      <c r="H16918"/>
      <c r="I16918"/>
      <c r="J16918"/>
      <c r="U16918" s="43"/>
      <c r="AE16918"/>
    </row>
    <row r="16919" spans="1:31">
      <c r="A16919">
        <v>40380</v>
      </c>
      <c r="B16919" t="s">
        <v>14851</v>
      </c>
      <c r="C16919" t="s">
        <v>33477</v>
      </c>
      <c r="D16919" t="s">
        <v>33476</v>
      </c>
      <c r="E16919"/>
      <c r="F16919"/>
      <c r="G16919"/>
      <c r="H16919"/>
      <c r="I16919"/>
      <c r="J16919"/>
      <c r="U16919" s="43"/>
      <c r="AE16919"/>
    </row>
    <row r="16920" spans="1:31">
      <c r="A16920">
        <v>40465</v>
      </c>
      <c r="B16920" t="s">
        <v>14852</v>
      </c>
      <c r="C16920" t="s">
        <v>33477</v>
      </c>
      <c r="D16920" t="s">
        <v>33476</v>
      </c>
      <c r="E16920"/>
      <c r="F16920"/>
      <c r="G16920"/>
      <c r="H16920"/>
      <c r="I16920"/>
      <c r="J16920"/>
      <c r="U16920" s="43"/>
      <c r="AE16920"/>
    </row>
    <row r="16921" spans="1:31">
      <c r="A16921">
        <v>40190</v>
      </c>
      <c r="B16921" t="s">
        <v>14853</v>
      </c>
      <c r="C16921" t="s">
        <v>33477</v>
      </c>
      <c r="D16921" t="s">
        <v>33482</v>
      </c>
      <c r="E16921"/>
      <c r="F16921"/>
      <c r="G16921"/>
      <c r="H16921"/>
      <c r="I16921"/>
      <c r="J16921"/>
      <c r="U16921" s="43"/>
      <c r="AE16921"/>
    </row>
    <row r="16922" spans="1:31">
      <c r="A16922">
        <v>40320</v>
      </c>
      <c r="B16922" t="s">
        <v>14854</v>
      </c>
      <c r="C16922" t="s">
        <v>33477</v>
      </c>
      <c r="D16922" t="s">
        <v>33476</v>
      </c>
      <c r="E16922"/>
      <c r="F16922"/>
      <c r="G16922"/>
      <c r="H16922"/>
      <c r="I16922"/>
      <c r="J16922"/>
      <c r="U16922" s="43"/>
      <c r="AE16922"/>
    </row>
    <row r="16923" spans="1:31">
      <c r="A16923">
        <v>40270</v>
      </c>
      <c r="B16923" t="s">
        <v>14855</v>
      </c>
      <c r="C16923" t="s">
        <v>33477</v>
      </c>
      <c r="D16923" t="s">
        <v>33476</v>
      </c>
      <c r="E16923"/>
      <c r="F16923"/>
      <c r="G16923"/>
      <c r="H16923"/>
      <c r="I16923"/>
      <c r="J16923"/>
      <c r="U16923" s="43"/>
      <c r="AE16923"/>
    </row>
    <row r="16924" spans="1:31">
      <c r="A16924">
        <v>40310</v>
      </c>
      <c r="B16924" t="s">
        <v>14856</v>
      </c>
      <c r="C16924" t="s">
        <v>33477</v>
      </c>
      <c r="D16924" t="s">
        <v>33481</v>
      </c>
      <c r="E16924"/>
      <c r="F16924"/>
      <c r="G16924"/>
      <c r="H16924"/>
      <c r="I16924"/>
      <c r="J16924"/>
      <c r="U16924" s="43"/>
      <c r="AE16924"/>
    </row>
    <row r="16925" spans="1:31">
      <c r="A16925">
        <v>40370</v>
      </c>
      <c r="B16925" t="s">
        <v>14857</v>
      </c>
      <c r="C16925" t="s">
        <v>33477</v>
      </c>
      <c r="D16925" t="s">
        <v>33482</v>
      </c>
      <c r="E16925"/>
      <c r="F16925"/>
      <c r="G16925"/>
      <c r="H16925"/>
      <c r="I16925"/>
      <c r="J16925"/>
      <c r="U16925" s="43"/>
      <c r="AE16925"/>
    </row>
    <row r="16926" spans="1:31">
      <c r="A16926">
        <v>40370</v>
      </c>
      <c r="B16926" t="s">
        <v>14857</v>
      </c>
      <c r="C16926" t="s">
        <v>33477</v>
      </c>
      <c r="D16926" t="s">
        <v>33482</v>
      </c>
      <c r="E16926"/>
      <c r="F16926"/>
      <c r="G16926"/>
      <c r="H16926"/>
      <c r="I16926"/>
      <c r="J16926"/>
      <c r="U16926" s="43"/>
      <c r="AE16926"/>
    </row>
    <row r="16927" spans="1:31">
      <c r="A16927">
        <v>40180</v>
      </c>
      <c r="B16927" t="s">
        <v>14858</v>
      </c>
      <c r="C16927" t="s">
        <v>33477</v>
      </c>
      <c r="D16927" t="s">
        <v>33476</v>
      </c>
      <c r="E16927"/>
      <c r="F16927"/>
      <c r="G16927"/>
      <c r="H16927"/>
      <c r="I16927"/>
      <c r="J16927"/>
      <c r="U16927" s="43"/>
      <c r="AE16927"/>
    </row>
    <row r="16928" spans="1:31">
      <c r="A16928">
        <v>40120</v>
      </c>
      <c r="B16928" t="s">
        <v>11995</v>
      </c>
      <c r="C16928" t="s">
        <v>33477</v>
      </c>
      <c r="D16928" t="s">
        <v>33476</v>
      </c>
      <c r="E16928"/>
      <c r="F16928"/>
      <c r="G16928"/>
      <c r="H16928"/>
      <c r="I16928"/>
      <c r="J16928"/>
      <c r="U16928" s="43"/>
      <c r="AE16928"/>
    </row>
    <row r="16929" spans="1:31">
      <c r="A16929">
        <v>40630</v>
      </c>
      <c r="B16929" t="s">
        <v>14859</v>
      </c>
      <c r="C16929" t="s">
        <v>33477</v>
      </c>
      <c r="D16929" t="s">
        <v>33482</v>
      </c>
      <c r="E16929"/>
      <c r="F16929"/>
      <c r="G16929"/>
      <c r="H16929"/>
      <c r="I16929"/>
      <c r="J16929"/>
      <c r="U16929" s="43"/>
      <c r="AE16929"/>
    </row>
    <row r="16930" spans="1:31">
      <c r="A16930">
        <v>40800</v>
      </c>
      <c r="B16930" t="s">
        <v>14860</v>
      </c>
      <c r="C16930" t="s">
        <v>33477</v>
      </c>
      <c r="D16930" t="s">
        <v>33482</v>
      </c>
      <c r="E16930"/>
      <c r="F16930"/>
      <c r="G16930"/>
      <c r="H16930"/>
      <c r="I16930"/>
      <c r="J16930"/>
      <c r="U16930" s="43"/>
      <c r="AE16930"/>
    </row>
    <row r="16931" spans="1:31">
      <c r="A16931">
        <v>40390</v>
      </c>
      <c r="B16931" t="s">
        <v>14861</v>
      </c>
      <c r="C16931" t="s">
        <v>33477</v>
      </c>
      <c r="D16931" t="s">
        <v>33476</v>
      </c>
      <c r="E16931"/>
      <c r="F16931"/>
      <c r="G16931"/>
      <c r="H16931"/>
      <c r="I16931"/>
      <c r="J16931"/>
      <c r="U16931" s="43"/>
      <c r="AE16931"/>
    </row>
    <row r="16932" spans="1:31">
      <c r="A16932">
        <v>40250</v>
      </c>
      <c r="B16932" t="s">
        <v>1251</v>
      </c>
      <c r="C16932" t="s">
        <v>33477</v>
      </c>
      <c r="D16932" t="s">
        <v>33476</v>
      </c>
      <c r="E16932"/>
      <c r="F16932"/>
      <c r="G16932"/>
      <c r="H16932"/>
      <c r="I16932"/>
      <c r="J16932"/>
      <c r="U16932" s="43"/>
      <c r="AE16932"/>
    </row>
    <row r="16933" spans="1:31">
      <c r="A16933">
        <v>40090</v>
      </c>
      <c r="B16933" t="s">
        <v>5560</v>
      </c>
      <c r="C16933" t="s">
        <v>33477</v>
      </c>
      <c r="D16933" t="s">
        <v>33476</v>
      </c>
      <c r="E16933"/>
      <c r="F16933"/>
      <c r="G16933"/>
      <c r="H16933"/>
      <c r="I16933"/>
      <c r="J16933"/>
      <c r="U16933" s="43"/>
      <c r="AE16933"/>
    </row>
    <row r="16934" spans="1:31">
      <c r="A16934">
        <v>40390</v>
      </c>
      <c r="B16934" t="s">
        <v>13989</v>
      </c>
      <c r="C16934" t="s">
        <v>33477</v>
      </c>
      <c r="D16934" t="s">
        <v>33476</v>
      </c>
      <c r="E16934"/>
      <c r="F16934"/>
      <c r="G16934"/>
      <c r="H16934"/>
      <c r="I16934"/>
      <c r="J16934"/>
      <c r="U16934" s="43"/>
      <c r="AE16934"/>
    </row>
    <row r="16935" spans="1:31">
      <c r="A16935">
        <v>40700</v>
      </c>
      <c r="B16935" t="s">
        <v>2031</v>
      </c>
      <c r="C16935" t="s">
        <v>33477</v>
      </c>
      <c r="D16935" t="s">
        <v>33476</v>
      </c>
      <c r="E16935"/>
      <c r="F16935"/>
      <c r="G16935"/>
      <c r="H16935"/>
      <c r="I16935"/>
      <c r="J16935"/>
      <c r="U16935" s="43"/>
      <c r="AE16935"/>
    </row>
    <row r="16936" spans="1:31">
      <c r="A16936">
        <v>40700</v>
      </c>
      <c r="B16936" t="s">
        <v>14862</v>
      </c>
      <c r="C16936" t="s">
        <v>33477</v>
      </c>
      <c r="D16936" t="s">
        <v>33476</v>
      </c>
      <c r="E16936"/>
      <c r="F16936"/>
      <c r="G16936"/>
      <c r="H16936"/>
      <c r="I16936"/>
      <c r="J16936"/>
      <c r="U16936" s="43"/>
      <c r="AE16936"/>
    </row>
    <row r="16937" spans="1:31">
      <c r="A16937">
        <v>40300</v>
      </c>
      <c r="B16937" t="s">
        <v>14863</v>
      </c>
      <c r="C16937" t="s">
        <v>33477</v>
      </c>
      <c r="D16937" t="s">
        <v>33476</v>
      </c>
      <c r="E16937"/>
      <c r="F16937"/>
      <c r="G16937"/>
      <c r="H16937"/>
      <c r="I16937"/>
      <c r="J16937"/>
      <c r="U16937" s="43"/>
      <c r="AE16937"/>
    </row>
    <row r="16938" spans="1:31">
      <c r="A16938">
        <v>40190</v>
      </c>
      <c r="B16938" t="s">
        <v>14864</v>
      </c>
      <c r="C16938" t="s">
        <v>33477</v>
      </c>
      <c r="D16938" t="s">
        <v>33482</v>
      </c>
      <c r="E16938"/>
      <c r="F16938"/>
      <c r="G16938"/>
      <c r="H16938"/>
      <c r="I16938"/>
      <c r="J16938"/>
      <c r="U16938" s="43"/>
      <c r="AE16938"/>
    </row>
    <row r="16939" spans="1:31">
      <c r="A16939">
        <v>40300</v>
      </c>
      <c r="B16939" t="s">
        <v>14865</v>
      </c>
      <c r="C16939" t="s">
        <v>33477</v>
      </c>
      <c r="D16939" t="s">
        <v>33476</v>
      </c>
      <c r="E16939"/>
      <c r="F16939"/>
      <c r="G16939"/>
      <c r="H16939"/>
      <c r="I16939"/>
      <c r="J16939"/>
      <c r="U16939" s="43"/>
      <c r="AE16939"/>
    </row>
    <row r="16940" spans="1:31">
      <c r="A16940">
        <v>40200</v>
      </c>
      <c r="B16940" t="s">
        <v>14866</v>
      </c>
      <c r="C16940" t="s">
        <v>33477</v>
      </c>
      <c r="D16940" t="s">
        <v>33482</v>
      </c>
      <c r="E16940"/>
      <c r="F16940"/>
      <c r="G16940"/>
      <c r="H16940"/>
      <c r="I16940"/>
      <c r="J16940"/>
      <c r="U16940" s="43"/>
      <c r="AE16940"/>
    </row>
    <row r="16941" spans="1:31">
      <c r="A16941">
        <v>40190</v>
      </c>
      <c r="B16941" t="s">
        <v>14867</v>
      </c>
      <c r="C16941" t="s">
        <v>33477</v>
      </c>
      <c r="D16941" t="s">
        <v>33482</v>
      </c>
      <c r="E16941"/>
      <c r="F16941"/>
      <c r="G16941"/>
      <c r="H16941"/>
      <c r="I16941"/>
      <c r="J16941"/>
      <c r="U16941" s="43"/>
      <c r="AE16941"/>
    </row>
    <row r="16942" spans="1:31">
      <c r="A16942">
        <v>40190</v>
      </c>
      <c r="B16942" t="s">
        <v>14868</v>
      </c>
      <c r="C16942" t="s">
        <v>33477</v>
      </c>
      <c r="D16942" t="s">
        <v>33482</v>
      </c>
      <c r="E16942"/>
      <c r="F16942"/>
      <c r="G16942"/>
      <c r="H16942"/>
      <c r="I16942"/>
      <c r="J16942"/>
      <c r="U16942" s="43"/>
      <c r="AE16942"/>
    </row>
    <row r="16943" spans="1:31">
      <c r="A16943">
        <v>40380</v>
      </c>
      <c r="B16943" t="s">
        <v>14869</v>
      </c>
      <c r="C16943" t="s">
        <v>33477</v>
      </c>
      <c r="D16943" t="s">
        <v>33476</v>
      </c>
      <c r="E16943"/>
      <c r="F16943"/>
      <c r="G16943"/>
      <c r="H16943"/>
      <c r="I16943"/>
      <c r="J16943"/>
      <c r="U16943" s="43"/>
      <c r="AE16943"/>
    </row>
    <row r="16944" spans="1:31">
      <c r="A16944">
        <v>40230</v>
      </c>
      <c r="B16944" t="s">
        <v>14870</v>
      </c>
      <c r="C16944" t="s">
        <v>33477</v>
      </c>
      <c r="D16944" t="s">
        <v>33476</v>
      </c>
      <c r="E16944"/>
      <c r="F16944"/>
      <c r="G16944"/>
      <c r="H16944"/>
      <c r="I16944"/>
      <c r="J16944"/>
      <c r="U16944" s="43"/>
      <c r="AE16944"/>
    </row>
    <row r="16945" spans="1:31">
      <c r="A16945">
        <v>40120</v>
      </c>
      <c r="B16945" t="s">
        <v>14871</v>
      </c>
      <c r="C16945" t="s">
        <v>33477</v>
      </c>
      <c r="D16945" t="s">
        <v>33476</v>
      </c>
      <c r="E16945"/>
      <c r="F16945"/>
      <c r="G16945"/>
      <c r="H16945"/>
      <c r="I16945"/>
      <c r="J16945"/>
      <c r="U16945" s="43"/>
      <c r="AE16945"/>
    </row>
    <row r="16946" spans="1:31">
      <c r="A16946">
        <v>40380</v>
      </c>
      <c r="B16946" t="s">
        <v>14872</v>
      </c>
      <c r="C16946" t="s">
        <v>33477</v>
      </c>
      <c r="D16946" t="s">
        <v>33476</v>
      </c>
      <c r="E16946"/>
      <c r="F16946"/>
      <c r="G16946"/>
      <c r="H16946"/>
      <c r="I16946"/>
      <c r="J16946"/>
      <c r="U16946" s="43"/>
      <c r="AE16946"/>
    </row>
    <row r="16947" spans="1:31">
      <c r="A16947">
        <v>40230</v>
      </c>
      <c r="B16947" t="s">
        <v>14873</v>
      </c>
      <c r="C16947" t="s">
        <v>33477</v>
      </c>
      <c r="D16947" t="s">
        <v>33476</v>
      </c>
      <c r="E16947"/>
      <c r="F16947"/>
      <c r="G16947"/>
      <c r="H16947"/>
      <c r="I16947"/>
      <c r="J16947"/>
      <c r="U16947" s="43"/>
      <c r="AE16947"/>
    </row>
    <row r="16948" spans="1:31">
      <c r="A16948">
        <v>40240</v>
      </c>
      <c r="B16948" t="s">
        <v>14874</v>
      </c>
      <c r="C16948" t="s">
        <v>33477</v>
      </c>
      <c r="D16948" t="s">
        <v>33476</v>
      </c>
      <c r="E16948"/>
      <c r="F16948"/>
      <c r="G16948"/>
      <c r="H16948"/>
      <c r="I16948"/>
      <c r="J16948"/>
      <c r="U16948" s="43"/>
      <c r="AE16948"/>
    </row>
    <row r="16949" spans="1:31">
      <c r="A16949">
        <v>40170</v>
      </c>
      <c r="B16949" t="s">
        <v>14875</v>
      </c>
      <c r="C16949" t="s">
        <v>33477</v>
      </c>
      <c r="D16949" t="s">
        <v>33482</v>
      </c>
      <c r="E16949"/>
      <c r="F16949"/>
      <c r="G16949"/>
      <c r="H16949"/>
      <c r="I16949"/>
      <c r="J16949"/>
      <c r="U16949" s="43"/>
      <c r="AE16949"/>
    </row>
    <row r="16950" spans="1:31">
      <c r="A16950">
        <v>40240</v>
      </c>
      <c r="B16950" t="s">
        <v>12021</v>
      </c>
      <c r="C16950" t="s">
        <v>33477</v>
      </c>
      <c r="D16950" t="s">
        <v>33476</v>
      </c>
      <c r="E16950"/>
      <c r="F16950"/>
      <c r="G16950"/>
      <c r="H16950"/>
      <c r="I16950"/>
      <c r="J16950"/>
      <c r="U16950" s="43"/>
      <c r="AE16950"/>
    </row>
    <row r="16951" spans="1:31">
      <c r="A16951">
        <v>40390</v>
      </c>
      <c r="B16951" t="s">
        <v>14876</v>
      </c>
      <c r="C16951" t="s">
        <v>33477</v>
      </c>
      <c r="D16951" t="s">
        <v>33476</v>
      </c>
      <c r="E16951"/>
      <c r="F16951"/>
      <c r="G16951"/>
      <c r="H16951"/>
      <c r="I16951"/>
      <c r="J16951"/>
      <c r="U16951" s="43"/>
      <c r="AE16951"/>
    </row>
    <row r="16952" spans="1:31">
      <c r="A16952">
        <v>40300</v>
      </c>
      <c r="B16952" t="s">
        <v>14877</v>
      </c>
      <c r="C16952" t="s">
        <v>33477</v>
      </c>
      <c r="D16952" t="s">
        <v>33476</v>
      </c>
      <c r="E16952"/>
      <c r="F16952"/>
      <c r="G16952"/>
      <c r="H16952"/>
      <c r="I16952"/>
      <c r="J16952"/>
      <c r="U16952" s="43"/>
      <c r="AE16952"/>
    </row>
    <row r="16953" spans="1:31">
      <c r="A16953">
        <v>40320</v>
      </c>
      <c r="B16953" t="s">
        <v>14878</v>
      </c>
      <c r="C16953" t="s">
        <v>33477</v>
      </c>
      <c r="D16953" t="s">
        <v>33476</v>
      </c>
      <c r="E16953"/>
      <c r="F16953"/>
      <c r="G16953"/>
      <c r="H16953"/>
      <c r="I16953"/>
      <c r="J16953"/>
      <c r="U16953" s="43"/>
      <c r="AE16953"/>
    </row>
    <row r="16954" spans="1:31">
      <c r="A16954">
        <v>40390</v>
      </c>
      <c r="B16954" t="s">
        <v>14879</v>
      </c>
      <c r="C16954" t="s">
        <v>33477</v>
      </c>
      <c r="D16954" t="s">
        <v>33476</v>
      </c>
      <c r="E16954"/>
      <c r="F16954"/>
      <c r="G16954"/>
      <c r="H16954"/>
      <c r="I16954"/>
      <c r="J16954"/>
      <c r="U16954" s="43"/>
      <c r="AE16954"/>
    </row>
    <row r="16955" spans="1:31">
      <c r="A16955">
        <v>40390</v>
      </c>
      <c r="B16955" t="s">
        <v>14880</v>
      </c>
      <c r="C16955" t="s">
        <v>33477</v>
      </c>
      <c r="D16955" t="s">
        <v>33476</v>
      </c>
      <c r="E16955"/>
      <c r="F16955"/>
      <c r="G16955"/>
      <c r="H16955"/>
      <c r="I16955"/>
      <c r="J16955"/>
      <c r="U16955" s="43"/>
      <c r="AE16955"/>
    </row>
    <row r="16956" spans="1:31">
      <c r="A16956">
        <v>40390</v>
      </c>
      <c r="B16956" t="s">
        <v>14881</v>
      </c>
      <c r="C16956" t="s">
        <v>33477</v>
      </c>
      <c r="D16956" t="s">
        <v>33476</v>
      </c>
      <c r="E16956"/>
      <c r="F16956"/>
      <c r="G16956"/>
      <c r="H16956"/>
      <c r="I16956"/>
      <c r="J16956"/>
      <c r="U16956" s="43"/>
      <c r="AE16956"/>
    </row>
    <row r="16957" spans="1:31">
      <c r="A16957">
        <v>40090</v>
      </c>
      <c r="B16957" t="s">
        <v>14882</v>
      </c>
      <c r="C16957" t="s">
        <v>33477</v>
      </c>
      <c r="D16957" t="s">
        <v>33476</v>
      </c>
      <c r="E16957"/>
      <c r="F16957"/>
      <c r="G16957"/>
      <c r="H16957"/>
      <c r="I16957"/>
      <c r="J16957"/>
      <c r="U16957" s="43"/>
      <c r="AE16957"/>
    </row>
    <row r="16958" spans="1:31">
      <c r="A16958">
        <v>40270</v>
      </c>
      <c r="B16958" t="s">
        <v>14883</v>
      </c>
      <c r="C16958" t="s">
        <v>33477</v>
      </c>
      <c r="D16958" t="s">
        <v>33476</v>
      </c>
      <c r="E16958"/>
      <c r="F16958"/>
      <c r="G16958"/>
      <c r="H16958"/>
      <c r="I16958"/>
      <c r="J16958"/>
      <c r="U16958" s="43"/>
      <c r="AE16958"/>
    </row>
    <row r="16959" spans="1:31">
      <c r="A16959">
        <v>40550</v>
      </c>
      <c r="B16959" t="s">
        <v>14884</v>
      </c>
      <c r="C16959" t="s">
        <v>33477</v>
      </c>
      <c r="D16959" t="s">
        <v>33482</v>
      </c>
      <c r="E16959"/>
      <c r="F16959"/>
      <c r="G16959"/>
      <c r="H16959"/>
      <c r="I16959"/>
      <c r="J16959"/>
      <c r="U16959" s="43"/>
      <c r="AE16959"/>
    </row>
    <row r="16960" spans="1:31">
      <c r="A16960">
        <v>40180</v>
      </c>
      <c r="B16960" t="s">
        <v>14885</v>
      </c>
      <c r="C16960" t="s">
        <v>33477</v>
      </c>
      <c r="D16960" t="s">
        <v>33476</v>
      </c>
      <c r="E16960"/>
      <c r="F16960"/>
      <c r="G16960"/>
      <c r="H16960"/>
      <c r="I16960"/>
      <c r="J16960"/>
      <c r="U16960" s="43"/>
      <c r="AE16960"/>
    </row>
    <row r="16961" spans="1:31">
      <c r="A16961">
        <v>40200</v>
      </c>
      <c r="B16961" t="s">
        <v>14886</v>
      </c>
      <c r="C16961" t="s">
        <v>33477</v>
      </c>
      <c r="D16961" t="s">
        <v>33482</v>
      </c>
      <c r="E16961"/>
      <c r="F16961"/>
      <c r="G16961"/>
      <c r="H16961"/>
      <c r="I16961"/>
      <c r="J16961"/>
      <c r="U16961" s="43"/>
      <c r="AE16961"/>
    </row>
    <row r="16962" spans="1:31">
      <c r="A16962">
        <v>40990</v>
      </c>
      <c r="B16962" t="s">
        <v>14887</v>
      </c>
      <c r="C16962" t="s">
        <v>33477</v>
      </c>
      <c r="D16962" t="s">
        <v>33476</v>
      </c>
      <c r="E16962"/>
      <c r="F16962"/>
      <c r="G16962"/>
      <c r="H16962"/>
      <c r="I16962"/>
      <c r="J16962"/>
      <c r="U16962" s="43"/>
      <c r="AE16962"/>
    </row>
    <row r="16963" spans="1:31">
      <c r="A16963">
        <v>40090</v>
      </c>
      <c r="B16963" t="s">
        <v>14888</v>
      </c>
      <c r="C16963" t="s">
        <v>33477</v>
      </c>
      <c r="D16963" t="s">
        <v>33476</v>
      </c>
      <c r="E16963"/>
      <c r="F16963"/>
      <c r="G16963"/>
      <c r="H16963"/>
      <c r="I16963"/>
      <c r="J16963"/>
      <c r="U16963" s="43"/>
      <c r="AE16963"/>
    </row>
    <row r="16964" spans="1:31">
      <c r="A16964">
        <v>40280</v>
      </c>
      <c r="B16964" t="s">
        <v>4994</v>
      </c>
      <c r="C16964" t="s">
        <v>33477</v>
      </c>
      <c r="D16964" t="s">
        <v>33482</v>
      </c>
      <c r="E16964"/>
      <c r="F16964"/>
      <c r="G16964"/>
      <c r="H16964"/>
      <c r="I16964"/>
      <c r="J16964"/>
      <c r="U16964" s="43"/>
      <c r="AE16964"/>
    </row>
    <row r="16965" spans="1:31">
      <c r="A16965">
        <v>40500</v>
      </c>
      <c r="B16965" t="s">
        <v>14889</v>
      </c>
      <c r="C16965" t="s">
        <v>33477</v>
      </c>
      <c r="D16965" t="s">
        <v>33476</v>
      </c>
      <c r="E16965"/>
      <c r="F16965"/>
      <c r="G16965"/>
      <c r="H16965"/>
      <c r="I16965"/>
      <c r="J16965"/>
      <c r="U16965" s="43"/>
      <c r="AE16965"/>
    </row>
    <row r="16966" spans="1:31">
      <c r="A16966">
        <v>40990</v>
      </c>
      <c r="B16966" t="s">
        <v>12519</v>
      </c>
      <c r="C16966" t="s">
        <v>33477</v>
      </c>
      <c r="D16966" t="s">
        <v>33476</v>
      </c>
      <c r="E16966"/>
      <c r="F16966"/>
      <c r="G16966"/>
      <c r="H16966"/>
      <c r="I16966"/>
      <c r="J16966"/>
      <c r="U16966" s="43"/>
      <c r="AE16966"/>
    </row>
    <row r="16967" spans="1:31">
      <c r="A16967">
        <v>40230</v>
      </c>
      <c r="B16967" t="s">
        <v>14890</v>
      </c>
      <c r="C16967" t="s">
        <v>33477</v>
      </c>
      <c r="D16967" t="s">
        <v>33476</v>
      </c>
      <c r="E16967"/>
      <c r="F16967"/>
      <c r="G16967"/>
      <c r="H16967"/>
      <c r="I16967"/>
      <c r="J16967"/>
      <c r="U16967" s="43"/>
      <c r="AE16967"/>
    </row>
    <row r="16968" spans="1:31">
      <c r="A16968">
        <v>40400</v>
      </c>
      <c r="B16968" t="s">
        <v>14891</v>
      </c>
      <c r="C16968" t="s">
        <v>33477</v>
      </c>
      <c r="D16968" t="s">
        <v>33476</v>
      </c>
      <c r="E16968"/>
      <c r="F16968"/>
      <c r="G16968"/>
      <c r="H16968"/>
      <c r="I16968"/>
      <c r="J16968"/>
      <c r="U16968" s="43"/>
      <c r="AE16968"/>
    </row>
    <row r="16969" spans="1:31">
      <c r="A16969">
        <v>40320</v>
      </c>
      <c r="B16969" t="s">
        <v>14892</v>
      </c>
      <c r="C16969" t="s">
        <v>33477</v>
      </c>
      <c r="D16969" t="s">
        <v>33476</v>
      </c>
      <c r="E16969"/>
      <c r="F16969"/>
      <c r="G16969"/>
      <c r="H16969"/>
      <c r="I16969"/>
      <c r="J16969"/>
      <c r="U16969" s="43"/>
      <c r="AE16969"/>
    </row>
    <row r="16970" spans="1:31">
      <c r="A16970">
        <v>40460</v>
      </c>
      <c r="B16970" t="s">
        <v>14893</v>
      </c>
      <c r="C16970" t="s">
        <v>33477</v>
      </c>
      <c r="D16970" t="s">
        <v>33482</v>
      </c>
      <c r="E16970"/>
      <c r="F16970"/>
      <c r="G16970"/>
      <c r="H16970"/>
      <c r="I16970"/>
      <c r="J16970"/>
      <c r="U16970" s="43"/>
      <c r="AE16970"/>
    </row>
    <row r="16971" spans="1:31">
      <c r="A16971">
        <v>40120</v>
      </c>
      <c r="B16971" t="s">
        <v>14894</v>
      </c>
      <c r="C16971" t="s">
        <v>33477</v>
      </c>
      <c r="D16971" t="s">
        <v>33476</v>
      </c>
      <c r="E16971"/>
      <c r="F16971"/>
      <c r="G16971"/>
      <c r="H16971"/>
      <c r="I16971"/>
      <c r="J16971"/>
      <c r="U16971" s="43"/>
      <c r="AE16971"/>
    </row>
    <row r="16972" spans="1:31">
      <c r="A16972">
        <v>40500</v>
      </c>
      <c r="B16972" t="s">
        <v>14895</v>
      </c>
      <c r="C16972" t="s">
        <v>33477</v>
      </c>
      <c r="D16972" t="s">
        <v>33476</v>
      </c>
      <c r="E16972"/>
      <c r="F16972"/>
      <c r="G16972"/>
      <c r="H16972"/>
      <c r="I16972"/>
      <c r="J16972"/>
      <c r="U16972" s="43"/>
      <c r="AE16972"/>
    </row>
    <row r="16973" spans="1:31">
      <c r="A16973">
        <v>40800</v>
      </c>
      <c r="B16973" t="s">
        <v>14896</v>
      </c>
      <c r="C16973" t="s">
        <v>33477</v>
      </c>
      <c r="D16973" t="s">
        <v>33482</v>
      </c>
      <c r="E16973"/>
      <c r="F16973"/>
      <c r="G16973"/>
      <c r="H16973"/>
      <c r="I16973"/>
      <c r="J16973"/>
      <c r="U16973" s="43"/>
      <c r="AE16973"/>
    </row>
    <row r="16974" spans="1:31">
      <c r="A16974">
        <v>40230</v>
      </c>
      <c r="B16974" t="s">
        <v>14897</v>
      </c>
      <c r="C16974" t="s">
        <v>33477</v>
      </c>
      <c r="D16974" t="s">
        <v>33476</v>
      </c>
      <c r="E16974"/>
      <c r="F16974"/>
      <c r="G16974"/>
      <c r="H16974"/>
      <c r="I16974"/>
      <c r="J16974"/>
      <c r="U16974" s="43"/>
      <c r="AE16974"/>
    </row>
    <row r="16975" spans="1:31">
      <c r="A16975">
        <v>40230</v>
      </c>
      <c r="B16975" t="s">
        <v>14898</v>
      </c>
      <c r="C16975" t="s">
        <v>33477</v>
      </c>
      <c r="D16975" t="s">
        <v>33476</v>
      </c>
      <c r="E16975"/>
      <c r="F16975"/>
      <c r="G16975"/>
      <c r="H16975"/>
      <c r="I16975"/>
      <c r="J16975"/>
      <c r="U16975" s="43"/>
      <c r="AE16975"/>
    </row>
    <row r="16976" spans="1:31">
      <c r="A16976">
        <v>40180</v>
      </c>
      <c r="B16976" t="s">
        <v>14899</v>
      </c>
      <c r="C16976" t="s">
        <v>33477</v>
      </c>
      <c r="D16976" t="s">
        <v>33476</v>
      </c>
      <c r="E16976"/>
      <c r="F16976"/>
      <c r="G16976"/>
      <c r="H16976"/>
      <c r="I16976"/>
      <c r="J16976"/>
      <c r="U16976" s="43"/>
      <c r="AE16976"/>
    </row>
    <row r="16977" spans="1:31">
      <c r="A16977">
        <v>40180</v>
      </c>
      <c r="B16977" t="s">
        <v>14900</v>
      </c>
      <c r="C16977" t="s">
        <v>33477</v>
      </c>
      <c r="D16977" t="s">
        <v>33476</v>
      </c>
      <c r="E16977"/>
      <c r="F16977"/>
      <c r="G16977"/>
      <c r="H16977"/>
      <c r="I16977"/>
      <c r="J16977"/>
      <c r="U16977" s="43"/>
      <c r="AE16977"/>
    </row>
    <row r="16978" spans="1:31">
      <c r="A16978">
        <v>40410</v>
      </c>
      <c r="B16978" t="s">
        <v>14901</v>
      </c>
      <c r="C16978" t="s">
        <v>33477</v>
      </c>
      <c r="D16978" t="s">
        <v>33482</v>
      </c>
      <c r="E16978"/>
      <c r="F16978"/>
      <c r="G16978"/>
      <c r="H16978"/>
      <c r="I16978"/>
      <c r="J16978"/>
      <c r="U16978" s="43"/>
      <c r="AE16978"/>
    </row>
    <row r="16979" spans="1:31">
      <c r="A16979">
        <v>40510</v>
      </c>
      <c r="B16979" t="s">
        <v>14902</v>
      </c>
      <c r="C16979" t="s">
        <v>33477</v>
      </c>
      <c r="D16979" t="s">
        <v>33482</v>
      </c>
      <c r="E16979"/>
      <c r="F16979"/>
      <c r="G16979"/>
      <c r="H16979"/>
      <c r="I16979"/>
      <c r="J16979"/>
      <c r="U16979" s="43"/>
      <c r="AE16979"/>
    </row>
    <row r="16980" spans="1:31">
      <c r="A16980">
        <v>40420</v>
      </c>
      <c r="B16980" t="s">
        <v>14903</v>
      </c>
      <c r="C16980" t="s">
        <v>33477</v>
      </c>
      <c r="D16980" t="s">
        <v>33482</v>
      </c>
      <c r="E16980"/>
      <c r="F16980"/>
      <c r="G16980"/>
      <c r="H16980"/>
      <c r="I16980"/>
      <c r="J16980"/>
      <c r="U16980" s="43"/>
      <c r="AE16980"/>
    </row>
    <row r="16981" spans="1:31">
      <c r="A16981">
        <v>40700</v>
      </c>
      <c r="B16981" t="s">
        <v>14904</v>
      </c>
      <c r="C16981" t="s">
        <v>33477</v>
      </c>
      <c r="D16981" t="s">
        <v>33476</v>
      </c>
      <c r="E16981"/>
      <c r="F16981"/>
      <c r="G16981"/>
      <c r="H16981"/>
      <c r="I16981"/>
      <c r="J16981"/>
      <c r="U16981" s="43"/>
      <c r="AE16981"/>
    </row>
    <row r="16982" spans="1:31">
      <c r="A16982">
        <v>40700</v>
      </c>
      <c r="B16982" t="s">
        <v>14905</v>
      </c>
      <c r="C16982" t="s">
        <v>33477</v>
      </c>
      <c r="D16982" t="s">
        <v>33476</v>
      </c>
      <c r="E16982"/>
      <c r="F16982"/>
      <c r="G16982"/>
      <c r="H16982"/>
      <c r="I16982"/>
      <c r="J16982"/>
      <c r="U16982" s="43"/>
      <c r="AE16982"/>
    </row>
    <row r="16983" spans="1:31">
      <c r="A16983">
        <v>40180</v>
      </c>
      <c r="B16983" t="s">
        <v>14906</v>
      </c>
      <c r="C16983" t="s">
        <v>33477</v>
      </c>
      <c r="D16983" t="s">
        <v>33476</v>
      </c>
      <c r="E16983"/>
      <c r="F16983"/>
      <c r="G16983"/>
      <c r="H16983"/>
      <c r="I16983"/>
      <c r="J16983"/>
      <c r="U16983" s="43"/>
      <c r="AE16983"/>
    </row>
    <row r="16984" spans="1:31">
      <c r="A16984">
        <v>40180</v>
      </c>
      <c r="B16984" t="s">
        <v>14907</v>
      </c>
      <c r="C16984" t="s">
        <v>33477</v>
      </c>
      <c r="D16984" t="s">
        <v>33476</v>
      </c>
      <c r="E16984"/>
      <c r="F16984"/>
      <c r="G16984"/>
      <c r="H16984"/>
      <c r="I16984"/>
      <c r="J16984"/>
      <c r="U16984" s="43"/>
      <c r="AE16984"/>
    </row>
    <row r="16985" spans="1:31">
      <c r="A16985">
        <v>40210</v>
      </c>
      <c r="B16985" t="s">
        <v>14908</v>
      </c>
      <c r="C16985" t="s">
        <v>33477</v>
      </c>
      <c r="D16985" t="s">
        <v>33482</v>
      </c>
      <c r="E16985"/>
      <c r="F16985"/>
      <c r="G16985"/>
      <c r="H16985"/>
      <c r="I16985"/>
      <c r="J16985"/>
      <c r="U16985" s="43"/>
      <c r="AE16985"/>
    </row>
    <row r="16986" spans="1:31">
      <c r="A16986">
        <v>40150</v>
      </c>
      <c r="B16986" t="s">
        <v>14909</v>
      </c>
      <c r="C16986" t="s">
        <v>33477</v>
      </c>
      <c r="D16986" t="e">
        <v>#N/A</v>
      </c>
      <c r="E16986"/>
      <c r="F16986"/>
      <c r="G16986"/>
      <c r="H16986"/>
      <c r="I16986"/>
      <c r="J16986"/>
      <c r="U16986" s="43"/>
      <c r="AE16986"/>
    </row>
    <row r="16987" spans="1:31">
      <c r="A16987">
        <v>40320</v>
      </c>
      <c r="B16987" t="s">
        <v>12068</v>
      </c>
      <c r="C16987" t="s">
        <v>33477</v>
      </c>
      <c r="D16987" t="s">
        <v>33476</v>
      </c>
      <c r="E16987"/>
      <c r="F16987"/>
      <c r="G16987"/>
      <c r="H16987"/>
      <c r="I16987"/>
      <c r="J16987"/>
      <c r="U16987" s="43"/>
      <c r="AE16987"/>
    </row>
    <row r="16988" spans="1:31">
      <c r="A16988">
        <v>40300</v>
      </c>
      <c r="B16988" t="s">
        <v>14910</v>
      </c>
      <c r="C16988" t="s">
        <v>33477</v>
      </c>
      <c r="D16988" t="s">
        <v>33476</v>
      </c>
      <c r="E16988"/>
      <c r="F16988"/>
      <c r="G16988"/>
      <c r="H16988"/>
      <c r="I16988"/>
      <c r="J16988"/>
      <c r="U16988" s="43"/>
      <c r="AE16988"/>
    </row>
    <row r="16989" spans="1:31">
      <c r="A16989">
        <v>40430</v>
      </c>
      <c r="B16989" t="s">
        <v>14911</v>
      </c>
      <c r="C16989" t="s">
        <v>33477</v>
      </c>
      <c r="D16989" t="s">
        <v>33482</v>
      </c>
      <c r="E16989"/>
      <c r="F16989"/>
      <c r="G16989"/>
      <c r="H16989"/>
      <c r="I16989"/>
      <c r="J16989"/>
      <c r="U16989" s="43"/>
      <c r="AE16989"/>
    </row>
    <row r="16990" spans="1:31">
      <c r="A16990">
        <v>40180</v>
      </c>
      <c r="B16990" t="s">
        <v>14912</v>
      </c>
      <c r="C16990" t="s">
        <v>33477</v>
      </c>
      <c r="D16990" t="s">
        <v>33476</v>
      </c>
      <c r="E16990"/>
      <c r="F16990"/>
      <c r="G16990"/>
      <c r="H16990"/>
      <c r="I16990"/>
      <c r="J16990"/>
      <c r="U16990" s="43"/>
      <c r="AE16990"/>
    </row>
    <row r="16991" spans="1:31">
      <c r="A16991">
        <v>40250</v>
      </c>
      <c r="B16991" t="s">
        <v>14913</v>
      </c>
      <c r="C16991" t="s">
        <v>33477</v>
      </c>
      <c r="D16991" t="s">
        <v>33476</v>
      </c>
      <c r="E16991"/>
      <c r="F16991"/>
      <c r="G16991"/>
      <c r="H16991"/>
      <c r="I16991"/>
      <c r="J16991"/>
      <c r="U16991" s="43"/>
      <c r="AE16991"/>
    </row>
    <row r="16992" spans="1:31">
      <c r="A16992">
        <v>40140</v>
      </c>
      <c r="B16992" t="s">
        <v>14914</v>
      </c>
      <c r="C16992" t="s">
        <v>33477</v>
      </c>
      <c r="D16992" t="s">
        <v>33482</v>
      </c>
      <c r="E16992"/>
      <c r="F16992"/>
      <c r="G16992"/>
      <c r="H16992"/>
      <c r="I16992"/>
      <c r="J16992"/>
      <c r="U16992" s="43"/>
      <c r="AE16992"/>
    </row>
    <row r="16993" spans="1:31">
      <c r="A16993">
        <v>40260</v>
      </c>
      <c r="B16993" t="s">
        <v>14915</v>
      </c>
      <c r="C16993" t="s">
        <v>33477</v>
      </c>
      <c r="D16993" t="s">
        <v>33482</v>
      </c>
      <c r="E16993"/>
      <c r="F16993"/>
      <c r="G16993"/>
      <c r="H16993"/>
      <c r="I16993"/>
      <c r="J16993"/>
      <c r="U16993" s="43"/>
      <c r="AE16993"/>
    </row>
    <row r="16994" spans="1:31">
      <c r="A16994">
        <v>40220</v>
      </c>
      <c r="B16994" t="s">
        <v>14916</v>
      </c>
      <c r="C16994" t="s">
        <v>33477</v>
      </c>
      <c r="D16994" t="s">
        <v>33476</v>
      </c>
      <c r="E16994"/>
      <c r="F16994"/>
      <c r="G16994"/>
      <c r="H16994"/>
      <c r="I16994"/>
      <c r="J16994"/>
      <c r="U16994" s="43"/>
      <c r="AE16994"/>
    </row>
    <row r="16995" spans="1:31">
      <c r="A16995">
        <v>40400</v>
      </c>
      <c r="B16995" t="s">
        <v>14917</v>
      </c>
      <c r="C16995" t="s">
        <v>33477</v>
      </c>
      <c r="D16995" t="s">
        <v>33476</v>
      </c>
      <c r="E16995"/>
      <c r="F16995"/>
      <c r="G16995"/>
      <c r="H16995"/>
      <c r="I16995"/>
      <c r="J16995"/>
      <c r="U16995" s="43"/>
      <c r="AE16995"/>
    </row>
    <row r="16996" spans="1:31">
      <c r="A16996">
        <v>40180</v>
      </c>
      <c r="B16996" t="s">
        <v>14918</v>
      </c>
      <c r="C16996" t="s">
        <v>33477</v>
      </c>
      <c r="D16996" t="s">
        <v>33476</v>
      </c>
      <c r="E16996"/>
      <c r="F16996"/>
      <c r="G16996"/>
      <c r="H16996"/>
      <c r="I16996"/>
      <c r="J16996"/>
      <c r="U16996" s="43"/>
      <c r="AE16996"/>
    </row>
    <row r="16997" spans="1:31">
      <c r="A16997">
        <v>40990</v>
      </c>
      <c r="B16997" t="s">
        <v>14919</v>
      </c>
      <c r="C16997" t="s">
        <v>33477</v>
      </c>
      <c r="D16997" t="s">
        <v>33476</v>
      </c>
      <c r="E16997"/>
      <c r="F16997"/>
      <c r="G16997"/>
      <c r="H16997"/>
      <c r="I16997"/>
      <c r="J16997"/>
      <c r="U16997" s="43"/>
      <c r="AE16997"/>
    </row>
    <row r="16998" spans="1:31">
      <c r="A16998">
        <v>40360</v>
      </c>
      <c r="B16998" t="s">
        <v>14920</v>
      </c>
      <c r="C16998" t="s">
        <v>33477</v>
      </c>
      <c r="D16998" t="s">
        <v>33482</v>
      </c>
      <c r="E16998"/>
      <c r="F16998"/>
      <c r="G16998"/>
      <c r="H16998"/>
      <c r="I16998"/>
      <c r="J16998"/>
      <c r="U16998" s="43"/>
      <c r="AE16998"/>
    </row>
    <row r="16999" spans="1:31">
      <c r="A16999">
        <v>40230</v>
      </c>
      <c r="B16999" t="s">
        <v>14921</v>
      </c>
      <c r="C16999" t="s">
        <v>33477</v>
      </c>
      <c r="D16999" t="s">
        <v>33476</v>
      </c>
      <c r="E16999"/>
      <c r="F16999"/>
      <c r="G16999"/>
      <c r="H16999"/>
      <c r="I16999"/>
      <c r="J16999"/>
      <c r="U16999" s="43"/>
      <c r="AE16999"/>
    </row>
    <row r="17000" spans="1:31">
      <c r="A17000">
        <v>40250</v>
      </c>
      <c r="B17000" t="s">
        <v>14922</v>
      </c>
      <c r="C17000" t="s">
        <v>33477</v>
      </c>
      <c r="D17000" t="s">
        <v>33476</v>
      </c>
      <c r="E17000"/>
      <c r="F17000"/>
      <c r="G17000"/>
      <c r="H17000"/>
      <c r="I17000"/>
      <c r="J17000"/>
      <c r="U17000" s="43"/>
      <c r="AE17000"/>
    </row>
    <row r="17001" spans="1:31">
      <c r="A17001">
        <v>40630</v>
      </c>
      <c r="B17001" t="s">
        <v>14923</v>
      </c>
      <c r="C17001" t="s">
        <v>33477</v>
      </c>
      <c r="D17001" t="s">
        <v>33482</v>
      </c>
      <c r="E17001"/>
      <c r="F17001"/>
      <c r="G17001"/>
      <c r="H17001"/>
      <c r="I17001"/>
      <c r="J17001"/>
      <c r="U17001" s="43"/>
      <c r="AE17001"/>
    </row>
    <row r="17002" spans="1:31">
      <c r="A17002">
        <v>40090</v>
      </c>
      <c r="B17002" t="s">
        <v>14924</v>
      </c>
      <c r="C17002" t="s">
        <v>33477</v>
      </c>
      <c r="D17002" t="s">
        <v>33476</v>
      </c>
      <c r="E17002"/>
      <c r="F17002"/>
      <c r="G17002"/>
      <c r="H17002"/>
      <c r="I17002"/>
      <c r="J17002"/>
      <c r="U17002" s="43"/>
      <c r="AE17002"/>
    </row>
    <row r="17003" spans="1:31">
      <c r="A17003">
        <v>40320</v>
      </c>
      <c r="B17003" t="s">
        <v>14925</v>
      </c>
      <c r="C17003" t="s">
        <v>33477</v>
      </c>
      <c r="D17003" t="s">
        <v>33476</v>
      </c>
      <c r="E17003"/>
      <c r="F17003"/>
      <c r="G17003"/>
      <c r="H17003"/>
      <c r="I17003"/>
      <c r="J17003"/>
      <c r="U17003" s="43"/>
      <c r="AE17003"/>
    </row>
    <row r="17004" spans="1:31">
      <c r="A17004">
        <v>40170</v>
      </c>
      <c r="B17004" t="s">
        <v>14926</v>
      </c>
      <c r="C17004" t="s">
        <v>33477</v>
      </c>
      <c r="D17004" t="s">
        <v>33482</v>
      </c>
      <c r="E17004"/>
      <c r="F17004"/>
      <c r="G17004"/>
      <c r="H17004"/>
      <c r="I17004"/>
      <c r="J17004"/>
      <c r="U17004" s="43"/>
      <c r="AE17004"/>
    </row>
    <row r="17005" spans="1:31">
      <c r="A17005">
        <v>40420</v>
      </c>
      <c r="B17005" t="s">
        <v>14927</v>
      </c>
      <c r="C17005" t="s">
        <v>33477</v>
      </c>
      <c r="D17005" t="s">
        <v>33482</v>
      </c>
      <c r="E17005"/>
      <c r="F17005"/>
      <c r="G17005"/>
      <c r="H17005"/>
      <c r="I17005"/>
      <c r="J17005"/>
      <c r="U17005" s="43"/>
      <c r="AE17005"/>
    </row>
    <row r="17006" spans="1:31">
      <c r="A17006">
        <v>40380</v>
      </c>
      <c r="B17006" t="s">
        <v>14928</v>
      </c>
      <c r="C17006" t="s">
        <v>33477</v>
      </c>
      <c r="D17006" t="s">
        <v>33476</v>
      </c>
      <c r="E17006"/>
      <c r="F17006"/>
      <c r="G17006"/>
      <c r="H17006"/>
      <c r="I17006"/>
      <c r="J17006"/>
      <c r="U17006" s="43"/>
      <c r="AE17006"/>
    </row>
    <row r="17007" spans="1:31">
      <c r="A17007">
        <v>40320</v>
      </c>
      <c r="B17007" t="s">
        <v>14929</v>
      </c>
      <c r="C17007" t="s">
        <v>33477</v>
      </c>
      <c r="D17007" t="s">
        <v>33476</v>
      </c>
      <c r="E17007"/>
      <c r="F17007"/>
      <c r="G17007"/>
      <c r="H17007"/>
      <c r="I17007"/>
      <c r="J17007"/>
      <c r="U17007" s="43"/>
      <c r="AE17007"/>
    </row>
    <row r="17008" spans="1:31">
      <c r="A17008">
        <v>40560</v>
      </c>
      <c r="B17008" t="s">
        <v>14930</v>
      </c>
      <c r="C17008" t="s">
        <v>33477</v>
      </c>
      <c r="D17008" t="s">
        <v>33482</v>
      </c>
      <c r="E17008"/>
      <c r="F17008"/>
      <c r="G17008"/>
      <c r="H17008"/>
      <c r="I17008"/>
      <c r="J17008"/>
      <c r="U17008" s="43"/>
      <c r="AE17008"/>
    </row>
    <row r="17009" spans="1:31">
      <c r="A17009">
        <v>40560</v>
      </c>
      <c r="B17009" t="s">
        <v>14930</v>
      </c>
      <c r="C17009" t="s">
        <v>33477</v>
      </c>
      <c r="D17009" t="s">
        <v>33482</v>
      </c>
      <c r="E17009"/>
      <c r="F17009"/>
      <c r="G17009"/>
      <c r="H17009"/>
      <c r="I17009"/>
      <c r="J17009"/>
      <c r="U17009" s="43"/>
      <c r="AE17009"/>
    </row>
    <row r="17010" spans="1:31">
      <c r="A17010">
        <v>40560</v>
      </c>
      <c r="B17010" t="s">
        <v>14930</v>
      </c>
      <c r="C17010" t="s">
        <v>33477</v>
      </c>
      <c r="D17010" t="s">
        <v>33482</v>
      </c>
      <c r="E17010"/>
      <c r="F17010"/>
      <c r="G17010"/>
      <c r="H17010"/>
      <c r="I17010"/>
      <c r="J17010"/>
      <c r="U17010" s="43"/>
      <c r="AE17010"/>
    </row>
    <row r="17011" spans="1:31">
      <c r="A17011">
        <v>40240</v>
      </c>
      <c r="B17011" t="s">
        <v>14931</v>
      </c>
      <c r="C17011" t="s">
        <v>33477</v>
      </c>
      <c r="D17011" t="s">
        <v>33476</v>
      </c>
      <c r="E17011"/>
      <c r="F17011"/>
      <c r="G17011"/>
      <c r="H17011"/>
      <c r="I17011"/>
      <c r="J17011"/>
      <c r="U17011" s="43"/>
      <c r="AE17011"/>
    </row>
    <row r="17012" spans="1:31">
      <c r="A17012">
        <v>40480</v>
      </c>
      <c r="B17012" t="s">
        <v>14932</v>
      </c>
      <c r="C17012" t="s">
        <v>33477</v>
      </c>
      <c r="D17012" t="e">
        <v>#N/A</v>
      </c>
      <c r="E17012"/>
      <c r="F17012"/>
      <c r="G17012"/>
      <c r="H17012"/>
      <c r="I17012"/>
      <c r="J17012"/>
      <c r="U17012" s="43"/>
      <c r="AE17012"/>
    </row>
    <row r="17013" spans="1:31">
      <c r="A17013">
        <v>40270</v>
      </c>
      <c r="B17013" t="s">
        <v>14933</v>
      </c>
      <c r="C17013" t="s">
        <v>33477</v>
      </c>
      <c r="D17013" t="s">
        <v>33476</v>
      </c>
      <c r="E17013"/>
      <c r="F17013"/>
      <c r="G17013"/>
      <c r="H17013"/>
      <c r="I17013"/>
      <c r="J17013"/>
      <c r="U17013" s="43"/>
      <c r="AE17013"/>
    </row>
    <row r="17014" spans="1:31">
      <c r="A17014">
        <v>40110</v>
      </c>
      <c r="B17014" t="s">
        <v>14934</v>
      </c>
      <c r="C17014" t="s">
        <v>33477</v>
      </c>
      <c r="D17014" t="s">
        <v>33476</v>
      </c>
      <c r="E17014"/>
      <c r="F17014"/>
      <c r="G17014"/>
      <c r="H17014"/>
      <c r="I17014"/>
      <c r="J17014"/>
      <c r="U17014" s="43"/>
      <c r="AE17014"/>
    </row>
    <row r="17015" spans="1:31">
      <c r="A17015">
        <v>40190</v>
      </c>
      <c r="B17015" t="s">
        <v>14935</v>
      </c>
      <c r="C17015" t="s">
        <v>33477</v>
      </c>
      <c r="D17015" t="s">
        <v>33482</v>
      </c>
      <c r="E17015"/>
      <c r="F17015"/>
      <c r="G17015"/>
      <c r="H17015"/>
      <c r="I17015"/>
      <c r="J17015"/>
      <c r="U17015" s="43"/>
      <c r="AE17015"/>
    </row>
    <row r="17016" spans="1:31">
      <c r="A17016">
        <v>40160</v>
      </c>
      <c r="B17016" t="s">
        <v>14936</v>
      </c>
      <c r="C17016" t="s">
        <v>33477</v>
      </c>
      <c r="D17016" t="s">
        <v>33482</v>
      </c>
      <c r="E17016"/>
      <c r="F17016"/>
      <c r="G17016"/>
      <c r="H17016"/>
      <c r="I17016"/>
      <c r="J17016"/>
      <c r="U17016" s="43"/>
      <c r="AE17016"/>
    </row>
    <row r="17017" spans="1:31">
      <c r="A17017">
        <v>40110</v>
      </c>
      <c r="B17017" t="s">
        <v>14937</v>
      </c>
      <c r="C17017" t="s">
        <v>33477</v>
      </c>
      <c r="D17017" t="s">
        <v>33476</v>
      </c>
      <c r="E17017"/>
      <c r="F17017"/>
      <c r="G17017"/>
      <c r="H17017"/>
      <c r="I17017"/>
      <c r="J17017"/>
      <c r="U17017" s="43"/>
      <c r="AE17017"/>
    </row>
    <row r="17018" spans="1:31">
      <c r="A17018">
        <v>40180</v>
      </c>
      <c r="B17018" t="s">
        <v>14938</v>
      </c>
      <c r="C17018" t="s">
        <v>33477</v>
      </c>
      <c r="D17018" t="s">
        <v>33476</v>
      </c>
      <c r="E17018"/>
      <c r="F17018"/>
      <c r="G17018"/>
      <c r="H17018"/>
      <c r="I17018"/>
      <c r="J17018"/>
      <c r="U17018" s="43"/>
      <c r="AE17018"/>
    </row>
    <row r="17019" spans="1:31">
      <c r="A17019">
        <v>41310</v>
      </c>
      <c r="B17019" t="s">
        <v>14939</v>
      </c>
      <c r="C17019" t="s">
        <v>33480</v>
      </c>
      <c r="D17019" t="s">
        <v>33476</v>
      </c>
      <c r="E17019"/>
      <c r="F17019"/>
      <c r="G17019"/>
      <c r="H17019"/>
      <c r="I17019"/>
      <c r="J17019"/>
      <c r="U17019" s="43"/>
      <c r="AE17019"/>
    </row>
    <row r="17020" spans="1:31">
      <c r="A17020">
        <v>41400</v>
      </c>
      <c r="B17020" t="s">
        <v>14940</v>
      </c>
      <c r="C17020" t="s">
        <v>33480</v>
      </c>
      <c r="D17020" t="s">
        <v>33476</v>
      </c>
      <c r="E17020"/>
      <c r="F17020"/>
      <c r="G17020"/>
      <c r="H17020"/>
      <c r="I17020"/>
      <c r="J17020"/>
      <c r="U17020" s="43"/>
      <c r="AE17020"/>
    </row>
    <row r="17021" spans="1:31">
      <c r="A17021">
        <v>41100</v>
      </c>
      <c r="B17021" t="s">
        <v>14941</v>
      </c>
      <c r="C17021" t="s">
        <v>33480</v>
      </c>
      <c r="D17021" t="s">
        <v>33476</v>
      </c>
      <c r="E17021"/>
      <c r="F17021"/>
      <c r="G17021"/>
      <c r="H17021"/>
      <c r="I17021"/>
      <c r="J17021"/>
      <c r="U17021" s="43"/>
      <c r="AE17021"/>
    </row>
    <row r="17022" spans="1:31">
      <c r="A17022">
        <v>41800</v>
      </c>
      <c r="B17022" t="s">
        <v>14942</v>
      </c>
      <c r="C17022" t="s">
        <v>33480</v>
      </c>
      <c r="D17022" t="s">
        <v>33476</v>
      </c>
      <c r="E17022"/>
      <c r="F17022"/>
      <c r="G17022"/>
      <c r="H17022"/>
      <c r="I17022"/>
      <c r="J17022"/>
      <c r="U17022" s="43"/>
      <c r="AE17022"/>
    </row>
    <row r="17023" spans="1:31">
      <c r="A17023">
        <v>41240</v>
      </c>
      <c r="B17023" t="s">
        <v>14943</v>
      </c>
      <c r="C17023" t="s">
        <v>33480</v>
      </c>
      <c r="D17023" t="s">
        <v>33476</v>
      </c>
      <c r="E17023"/>
      <c r="F17023"/>
      <c r="G17023"/>
      <c r="H17023"/>
      <c r="I17023"/>
      <c r="J17023"/>
      <c r="U17023" s="43"/>
      <c r="AE17023"/>
    </row>
    <row r="17024" spans="1:31">
      <c r="A17024">
        <v>41310</v>
      </c>
      <c r="B17024" t="s">
        <v>1727</v>
      </c>
      <c r="C17024" t="s">
        <v>33480</v>
      </c>
      <c r="D17024" t="s">
        <v>33476</v>
      </c>
      <c r="E17024"/>
      <c r="F17024"/>
      <c r="G17024"/>
      <c r="H17024"/>
      <c r="I17024"/>
      <c r="J17024"/>
      <c r="U17024" s="43"/>
      <c r="AE17024"/>
    </row>
    <row r="17025" spans="1:31">
      <c r="A17025">
        <v>41500</v>
      </c>
      <c r="B17025" t="s">
        <v>14944</v>
      </c>
      <c r="C17025" t="s">
        <v>33480</v>
      </c>
      <c r="D17025" t="s">
        <v>33476</v>
      </c>
      <c r="E17025"/>
      <c r="F17025"/>
      <c r="G17025"/>
      <c r="H17025"/>
      <c r="I17025"/>
      <c r="J17025"/>
      <c r="U17025" s="43"/>
      <c r="AE17025"/>
    </row>
    <row r="17026" spans="1:31">
      <c r="A17026">
        <v>41330</v>
      </c>
      <c r="B17026" t="s">
        <v>14945</v>
      </c>
      <c r="C17026" t="s">
        <v>33480</v>
      </c>
      <c r="D17026" t="s">
        <v>33476</v>
      </c>
      <c r="E17026"/>
      <c r="F17026"/>
      <c r="G17026"/>
      <c r="H17026"/>
      <c r="I17026"/>
      <c r="J17026"/>
      <c r="U17026" s="43"/>
      <c r="AE17026"/>
    </row>
    <row r="17027" spans="1:31">
      <c r="A17027">
        <v>41100</v>
      </c>
      <c r="B17027" t="s">
        <v>14946</v>
      </c>
      <c r="C17027" t="s">
        <v>33480</v>
      </c>
      <c r="D17027" t="s">
        <v>33476</v>
      </c>
      <c r="E17027"/>
      <c r="F17027"/>
      <c r="G17027"/>
      <c r="H17027"/>
      <c r="I17027"/>
      <c r="J17027"/>
      <c r="U17027" s="43"/>
      <c r="AE17027"/>
    </row>
    <row r="17028" spans="1:31">
      <c r="A17028">
        <v>41170</v>
      </c>
      <c r="B17028" t="s">
        <v>14947</v>
      </c>
      <c r="C17028" t="s">
        <v>33480</v>
      </c>
      <c r="D17028" t="s">
        <v>33476</v>
      </c>
      <c r="E17028"/>
      <c r="F17028"/>
      <c r="G17028"/>
      <c r="H17028"/>
      <c r="I17028"/>
      <c r="J17028"/>
      <c r="U17028" s="43"/>
      <c r="AE17028"/>
    </row>
    <row r="17029" spans="1:31">
      <c r="A17029">
        <v>41250</v>
      </c>
      <c r="B17029" t="s">
        <v>14948</v>
      </c>
      <c r="C17029" t="s">
        <v>33480</v>
      </c>
      <c r="D17029" t="s">
        <v>33476</v>
      </c>
      <c r="E17029"/>
      <c r="F17029"/>
      <c r="G17029"/>
      <c r="H17029"/>
      <c r="I17029"/>
      <c r="J17029"/>
      <c r="U17029" s="43"/>
      <c r="AE17029"/>
    </row>
    <row r="17030" spans="1:31">
      <c r="A17030">
        <v>41170</v>
      </c>
      <c r="B17030" t="s">
        <v>14949</v>
      </c>
      <c r="C17030" t="s">
        <v>33480</v>
      </c>
      <c r="D17030" t="s">
        <v>33476</v>
      </c>
      <c r="E17030"/>
      <c r="F17030"/>
      <c r="G17030"/>
      <c r="H17030"/>
      <c r="I17030"/>
      <c r="J17030"/>
      <c r="U17030" s="43"/>
      <c r="AE17030"/>
    </row>
    <row r="17031" spans="1:31">
      <c r="A17031">
        <v>41130</v>
      </c>
      <c r="B17031" t="s">
        <v>1433</v>
      </c>
      <c r="C17031" t="s">
        <v>33480</v>
      </c>
      <c r="D17031" t="s">
        <v>33481</v>
      </c>
      <c r="E17031"/>
      <c r="F17031"/>
      <c r="G17031"/>
      <c r="H17031"/>
      <c r="I17031"/>
      <c r="J17031"/>
      <c r="U17031" s="43"/>
      <c r="AE17031"/>
    </row>
    <row r="17032" spans="1:31">
      <c r="A17032">
        <v>41240</v>
      </c>
      <c r="B17032" t="s">
        <v>14950</v>
      </c>
      <c r="C17032" t="s">
        <v>33480</v>
      </c>
      <c r="D17032" t="s">
        <v>33476</v>
      </c>
      <c r="E17032"/>
      <c r="F17032"/>
      <c r="G17032"/>
      <c r="H17032"/>
      <c r="I17032"/>
      <c r="J17032"/>
      <c r="U17032" s="43"/>
      <c r="AE17032"/>
    </row>
    <row r="17033" spans="1:31">
      <c r="A17033">
        <v>41000</v>
      </c>
      <c r="B17033" t="s">
        <v>14951</v>
      </c>
      <c r="C17033" t="s">
        <v>33480</v>
      </c>
      <c r="D17033" t="s">
        <v>33476</v>
      </c>
      <c r="E17033"/>
      <c r="F17033"/>
      <c r="G17033"/>
      <c r="H17033"/>
      <c r="I17033"/>
      <c r="J17033"/>
      <c r="U17033" s="43"/>
      <c r="AE17033"/>
    </row>
    <row r="17034" spans="1:31">
      <c r="A17034">
        <v>41290</v>
      </c>
      <c r="B17034" t="s">
        <v>14952</v>
      </c>
      <c r="C17034" t="s">
        <v>33480</v>
      </c>
      <c r="D17034" t="s">
        <v>33476</v>
      </c>
      <c r="E17034"/>
      <c r="F17034"/>
      <c r="G17034"/>
      <c r="H17034"/>
      <c r="I17034"/>
      <c r="J17034"/>
      <c r="U17034" s="43"/>
      <c r="AE17034"/>
    </row>
    <row r="17035" spans="1:31">
      <c r="A17035">
        <v>41800</v>
      </c>
      <c r="B17035" t="s">
        <v>14953</v>
      </c>
      <c r="C17035" t="s">
        <v>33480</v>
      </c>
      <c r="D17035" t="s">
        <v>33476</v>
      </c>
      <c r="E17035"/>
      <c r="F17035"/>
      <c r="G17035"/>
      <c r="H17035"/>
      <c r="I17035"/>
      <c r="J17035"/>
      <c r="U17035" s="43"/>
      <c r="AE17035"/>
    </row>
    <row r="17036" spans="1:31">
      <c r="A17036">
        <v>41270</v>
      </c>
      <c r="B17036" t="s">
        <v>14954</v>
      </c>
      <c r="C17036" t="s">
        <v>33477</v>
      </c>
      <c r="D17036" t="s">
        <v>33482</v>
      </c>
      <c r="E17036"/>
      <c r="F17036"/>
      <c r="G17036"/>
      <c r="H17036"/>
      <c r="I17036"/>
      <c r="J17036"/>
      <c r="U17036" s="43"/>
      <c r="AE17036"/>
    </row>
    <row r="17037" spans="1:31">
      <c r="A17037">
        <v>41270</v>
      </c>
      <c r="B17037" t="s">
        <v>14955</v>
      </c>
      <c r="C17037" t="s">
        <v>33477</v>
      </c>
      <c r="D17037" t="s">
        <v>33482</v>
      </c>
      <c r="E17037"/>
      <c r="F17037"/>
      <c r="G17037"/>
      <c r="H17037"/>
      <c r="I17037"/>
      <c r="J17037"/>
      <c r="U17037" s="43"/>
      <c r="AE17037"/>
    </row>
    <row r="17038" spans="1:31">
      <c r="A17038">
        <v>41250</v>
      </c>
      <c r="B17038" t="s">
        <v>14956</v>
      </c>
      <c r="C17038" t="s">
        <v>33480</v>
      </c>
      <c r="D17038" t="s">
        <v>33476</v>
      </c>
      <c r="E17038"/>
      <c r="F17038"/>
      <c r="G17038"/>
      <c r="H17038"/>
      <c r="I17038"/>
      <c r="J17038"/>
      <c r="U17038" s="43"/>
      <c r="AE17038"/>
    </row>
    <row r="17039" spans="1:31">
      <c r="A17039">
        <v>41160</v>
      </c>
      <c r="B17039" t="s">
        <v>14957</v>
      </c>
      <c r="C17039" t="s">
        <v>33480</v>
      </c>
      <c r="D17039" t="s">
        <v>33476</v>
      </c>
      <c r="E17039"/>
      <c r="F17039"/>
      <c r="G17039"/>
      <c r="H17039"/>
      <c r="I17039"/>
      <c r="J17039"/>
      <c r="U17039" s="43"/>
      <c r="AE17039"/>
    </row>
    <row r="17040" spans="1:31">
      <c r="A17040">
        <v>41370</v>
      </c>
      <c r="B17040" t="s">
        <v>14958</v>
      </c>
      <c r="C17040" t="s">
        <v>33480</v>
      </c>
      <c r="D17040" t="s">
        <v>33476</v>
      </c>
      <c r="E17040"/>
      <c r="F17040"/>
      <c r="G17040"/>
      <c r="H17040"/>
      <c r="I17040"/>
      <c r="J17040"/>
      <c r="U17040" s="43"/>
      <c r="AE17040"/>
    </row>
    <row r="17041" spans="1:31">
      <c r="A17041">
        <v>41160</v>
      </c>
      <c r="B17041" t="s">
        <v>14959</v>
      </c>
      <c r="C17041" t="s">
        <v>33480</v>
      </c>
      <c r="D17041" t="s">
        <v>33476</v>
      </c>
      <c r="E17041"/>
      <c r="F17041"/>
      <c r="G17041"/>
      <c r="H17041"/>
      <c r="I17041"/>
      <c r="J17041"/>
      <c r="U17041" s="43"/>
      <c r="AE17041"/>
    </row>
    <row r="17042" spans="1:31">
      <c r="A17042">
        <v>41120</v>
      </c>
      <c r="B17042" t="s">
        <v>14960</v>
      </c>
      <c r="C17042" t="s">
        <v>33480</v>
      </c>
      <c r="D17042" t="s">
        <v>33476</v>
      </c>
      <c r="E17042"/>
      <c r="F17042"/>
      <c r="G17042"/>
      <c r="H17042"/>
      <c r="I17042"/>
      <c r="J17042"/>
      <c r="U17042" s="43"/>
      <c r="AE17042"/>
    </row>
    <row r="17043" spans="1:31">
      <c r="A17043">
        <v>41360</v>
      </c>
      <c r="B17043" t="s">
        <v>14961</v>
      </c>
      <c r="C17043" t="s">
        <v>33480</v>
      </c>
      <c r="D17043" t="s">
        <v>33482</v>
      </c>
      <c r="E17043"/>
      <c r="F17043"/>
      <c r="G17043"/>
      <c r="H17043"/>
      <c r="I17043"/>
      <c r="J17043"/>
      <c r="U17043" s="43"/>
      <c r="AE17043"/>
    </row>
    <row r="17044" spans="1:31">
      <c r="A17044">
        <v>41120</v>
      </c>
      <c r="B17044" t="s">
        <v>5363</v>
      </c>
      <c r="C17044" t="s">
        <v>33480</v>
      </c>
      <c r="D17044" t="s">
        <v>33476</v>
      </c>
      <c r="E17044"/>
      <c r="F17044"/>
      <c r="G17044"/>
      <c r="H17044"/>
      <c r="I17044"/>
      <c r="J17044"/>
      <c r="U17044" s="43"/>
      <c r="AE17044"/>
    </row>
    <row r="17045" spans="1:31">
      <c r="A17045">
        <v>41120</v>
      </c>
      <c r="B17045" t="s">
        <v>14962</v>
      </c>
      <c r="C17045" t="s">
        <v>33480</v>
      </c>
      <c r="D17045" t="s">
        <v>33476</v>
      </c>
      <c r="E17045"/>
      <c r="F17045"/>
      <c r="G17045"/>
      <c r="H17045"/>
      <c r="I17045"/>
      <c r="J17045"/>
      <c r="U17045" s="43"/>
      <c r="AE17045"/>
    </row>
    <row r="17046" spans="1:31">
      <c r="A17046">
        <v>41250</v>
      </c>
      <c r="B17046" t="s">
        <v>9371</v>
      </c>
      <c r="C17046" t="s">
        <v>33480</v>
      </c>
      <c r="D17046" t="s">
        <v>33476</v>
      </c>
      <c r="E17046"/>
      <c r="F17046"/>
      <c r="G17046"/>
      <c r="H17046"/>
      <c r="I17046"/>
      <c r="J17046"/>
      <c r="U17046" s="43"/>
      <c r="AE17046"/>
    </row>
    <row r="17047" spans="1:31">
      <c r="A17047">
        <v>41330</v>
      </c>
      <c r="B17047" t="s">
        <v>14963</v>
      </c>
      <c r="C17047" t="s">
        <v>33480</v>
      </c>
      <c r="D17047" t="s">
        <v>33476</v>
      </c>
      <c r="E17047"/>
      <c r="F17047"/>
      <c r="G17047"/>
      <c r="H17047"/>
      <c r="I17047"/>
      <c r="J17047"/>
      <c r="U17047" s="43"/>
      <c r="AE17047"/>
    </row>
    <row r="17048" spans="1:31">
      <c r="A17048">
        <v>41600</v>
      </c>
      <c r="B17048" t="s">
        <v>14964</v>
      </c>
      <c r="C17048" t="s">
        <v>33480</v>
      </c>
      <c r="D17048" t="s">
        <v>33482</v>
      </c>
      <c r="E17048"/>
      <c r="F17048"/>
      <c r="G17048"/>
      <c r="H17048"/>
      <c r="I17048"/>
      <c r="J17048"/>
      <c r="U17048" s="43"/>
      <c r="AE17048"/>
    </row>
    <row r="17049" spans="1:31">
      <c r="A17049">
        <v>41290</v>
      </c>
      <c r="B17049" t="s">
        <v>14965</v>
      </c>
      <c r="C17049" t="s">
        <v>33480</v>
      </c>
      <c r="D17049" t="s">
        <v>33476</v>
      </c>
      <c r="E17049"/>
      <c r="F17049"/>
      <c r="G17049"/>
      <c r="H17049"/>
      <c r="I17049"/>
      <c r="J17049"/>
      <c r="U17049" s="43"/>
      <c r="AE17049"/>
    </row>
    <row r="17050" spans="1:31">
      <c r="A17050">
        <v>41320</v>
      </c>
      <c r="B17050" t="s">
        <v>14966</v>
      </c>
      <c r="C17050" t="s">
        <v>33480</v>
      </c>
      <c r="D17050" t="s">
        <v>33481</v>
      </c>
      <c r="E17050"/>
      <c r="F17050"/>
      <c r="G17050"/>
      <c r="H17050"/>
      <c r="I17050"/>
      <c r="J17050"/>
      <c r="U17050" s="43"/>
      <c r="AE17050"/>
    </row>
    <row r="17051" spans="1:31">
      <c r="A17051">
        <v>41500</v>
      </c>
      <c r="B17051" t="s">
        <v>14967</v>
      </c>
      <c r="C17051" t="s">
        <v>33480</v>
      </c>
      <c r="D17051" t="s">
        <v>33476</v>
      </c>
      <c r="E17051"/>
      <c r="F17051"/>
      <c r="G17051"/>
      <c r="H17051"/>
      <c r="I17051"/>
      <c r="J17051"/>
      <c r="U17051" s="43"/>
      <c r="AE17051"/>
    </row>
    <row r="17052" spans="1:31">
      <c r="A17052">
        <v>41330</v>
      </c>
      <c r="B17052" t="s">
        <v>14968</v>
      </c>
      <c r="C17052" t="s">
        <v>33480</v>
      </c>
      <c r="D17052" t="s">
        <v>33476</v>
      </c>
      <c r="E17052"/>
      <c r="F17052"/>
      <c r="G17052"/>
      <c r="H17052"/>
      <c r="I17052"/>
      <c r="J17052"/>
      <c r="U17052" s="43"/>
      <c r="AE17052"/>
    </row>
    <row r="17053" spans="1:31">
      <c r="A17053">
        <v>41270</v>
      </c>
      <c r="B17053" t="s">
        <v>14969</v>
      </c>
      <c r="C17053" t="s">
        <v>33477</v>
      </c>
      <c r="D17053" t="s">
        <v>33482</v>
      </c>
      <c r="E17053"/>
      <c r="F17053"/>
      <c r="G17053"/>
      <c r="H17053"/>
      <c r="I17053"/>
      <c r="J17053"/>
      <c r="U17053" s="43"/>
      <c r="AE17053"/>
    </row>
    <row r="17054" spans="1:31">
      <c r="A17054">
        <v>41110</v>
      </c>
      <c r="B17054" t="s">
        <v>1944</v>
      </c>
      <c r="C17054" t="s">
        <v>33480</v>
      </c>
      <c r="D17054" t="s">
        <v>33481</v>
      </c>
      <c r="E17054"/>
      <c r="F17054"/>
      <c r="G17054"/>
      <c r="H17054"/>
      <c r="I17054"/>
      <c r="J17054"/>
      <c r="U17054" s="43"/>
      <c r="AE17054"/>
    </row>
    <row r="17055" spans="1:31">
      <c r="A17055">
        <v>41130</v>
      </c>
      <c r="B17055" t="s">
        <v>14970</v>
      </c>
      <c r="C17055" t="s">
        <v>33480</v>
      </c>
      <c r="D17055" t="s">
        <v>33481</v>
      </c>
      <c r="E17055"/>
      <c r="F17055"/>
      <c r="G17055"/>
      <c r="H17055"/>
      <c r="I17055"/>
      <c r="J17055"/>
      <c r="U17055" s="43"/>
      <c r="AE17055"/>
    </row>
    <row r="17056" spans="1:31">
      <c r="A17056">
        <v>41320</v>
      </c>
      <c r="B17056" t="s">
        <v>14971</v>
      </c>
      <c r="C17056" t="s">
        <v>33480</v>
      </c>
      <c r="D17056" t="s">
        <v>33481</v>
      </c>
      <c r="E17056"/>
      <c r="F17056"/>
      <c r="G17056"/>
      <c r="H17056"/>
      <c r="I17056"/>
      <c r="J17056"/>
      <c r="U17056" s="43"/>
      <c r="AE17056"/>
    </row>
    <row r="17057" spans="1:31">
      <c r="A17057">
        <v>41150</v>
      </c>
      <c r="B17057" t="s">
        <v>14972</v>
      </c>
      <c r="C17057" t="s">
        <v>33480</v>
      </c>
      <c r="D17057" t="s">
        <v>33476</v>
      </c>
      <c r="E17057"/>
      <c r="F17057"/>
      <c r="G17057"/>
      <c r="H17057"/>
      <c r="I17057"/>
      <c r="J17057"/>
      <c r="U17057" s="43"/>
      <c r="AE17057"/>
    </row>
    <row r="17058" spans="1:31">
      <c r="A17058">
        <v>41600</v>
      </c>
      <c r="B17058" t="s">
        <v>14973</v>
      </c>
      <c r="C17058" t="s">
        <v>33480</v>
      </c>
      <c r="D17058" t="s">
        <v>33482</v>
      </c>
      <c r="E17058"/>
      <c r="F17058"/>
      <c r="G17058"/>
      <c r="H17058"/>
      <c r="I17058"/>
      <c r="J17058"/>
      <c r="U17058" s="43"/>
      <c r="AE17058"/>
    </row>
    <row r="17059" spans="1:31">
      <c r="A17059">
        <v>41260</v>
      </c>
      <c r="B17059" t="s">
        <v>14974</v>
      </c>
      <c r="C17059" t="s">
        <v>33480</v>
      </c>
      <c r="D17059" t="e">
        <v>#N/A</v>
      </c>
      <c r="E17059"/>
      <c r="F17059"/>
      <c r="G17059"/>
      <c r="H17059"/>
      <c r="I17059"/>
      <c r="J17059"/>
      <c r="U17059" s="43"/>
      <c r="AE17059"/>
    </row>
    <row r="17060" spans="1:31">
      <c r="A17060">
        <v>41270</v>
      </c>
      <c r="B17060" t="s">
        <v>14975</v>
      </c>
      <c r="C17060" t="s">
        <v>33477</v>
      </c>
      <c r="D17060" t="s">
        <v>33482</v>
      </c>
      <c r="E17060"/>
      <c r="F17060"/>
      <c r="G17060"/>
      <c r="H17060"/>
      <c r="I17060"/>
      <c r="J17060"/>
      <c r="U17060" s="43"/>
      <c r="AE17060"/>
    </row>
    <row r="17061" spans="1:31">
      <c r="A17061">
        <v>41700</v>
      </c>
      <c r="B17061" t="s">
        <v>14976</v>
      </c>
      <c r="C17061" t="s">
        <v>33480</v>
      </c>
      <c r="D17061" t="s">
        <v>33482</v>
      </c>
      <c r="E17061"/>
      <c r="F17061"/>
      <c r="G17061"/>
      <c r="H17061"/>
      <c r="I17061"/>
      <c r="J17061"/>
      <c r="U17061" s="43"/>
      <c r="AE17061"/>
    </row>
    <row r="17062" spans="1:31">
      <c r="A17062">
        <v>41700</v>
      </c>
      <c r="B17062" t="s">
        <v>14977</v>
      </c>
      <c r="C17062" t="s">
        <v>33480</v>
      </c>
      <c r="D17062" t="s">
        <v>33482</v>
      </c>
      <c r="E17062"/>
      <c r="F17062"/>
      <c r="G17062"/>
      <c r="H17062"/>
      <c r="I17062"/>
      <c r="J17062"/>
      <c r="U17062" s="43"/>
      <c r="AE17062"/>
    </row>
    <row r="17063" spans="1:31">
      <c r="A17063">
        <v>41400</v>
      </c>
      <c r="B17063" t="s">
        <v>14978</v>
      </c>
      <c r="C17063" t="s">
        <v>33480</v>
      </c>
      <c r="D17063" t="s">
        <v>33476</v>
      </c>
      <c r="E17063"/>
      <c r="F17063"/>
      <c r="G17063"/>
      <c r="H17063"/>
      <c r="I17063"/>
      <c r="J17063"/>
      <c r="U17063" s="43"/>
      <c r="AE17063"/>
    </row>
    <row r="17064" spans="1:31">
      <c r="A17064">
        <v>41120</v>
      </c>
      <c r="B17064" t="s">
        <v>14979</v>
      </c>
      <c r="C17064" t="s">
        <v>33480</v>
      </c>
      <c r="D17064" t="s">
        <v>33476</v>
      </c>
      <c r="E17064"/>
      <c r="F17064"/>
      <c r="G17064"/>
      <c r="H17064"/>
      <c r="I17064"/>
      <c r="J17064"/>
      <c r="U17064" s="43"/>
      <c r="AE17064"/>
    </row>
    <row r="17065" spans="1:31">
      <c r="A17065">
        <v>41170</v>
      </c>
      <c r="B17065" t="s">
        <v>14980</v>
      </c>
      <c r="C17065" t="s">
        <v>33480</v>
      </c>
      <c r="D17065" t="s">
        <v>33476</v>
      </c>
      <c r="E17065"/>
      <c r="F17065"/>
      <c r="G17065"/>
      <c r="H17065"/>
      <c r="I17065"/>
      <c r="J17065"/>
      <c r="U17065" s="43"/>
      <c r="AE17065"/>
    </row>
    <row r="17066" spans="1:31">
      <c r="A17066">
        <v>41700</v>
      </c>
      <c r="B17066" t="s">
        <v>14981</v>
      </c>
      <c r="C17066" t="s">
        <v>33480</v>
      </c>
      <c r="D17066" t="s">
        <v>33482</v>
      </c>
      <c r="E17066"/>
      <c r="F17066"/>
      <c r="G17066"/>
      <c r="H17066"/>
      <c r="I17066"/>
      <c r="J17066"/>
      <c r="U17066" s="43"/>
      <c r="AE17066"/>
    </row>
    <row r="17067" spans="1:31">
      <c r="A17067">
        <v>41150</v>
      </c>
      <c r="B17067" t="s">
        <v>14982</v>
      </c>
      <c r="C17067" t="s">
        <v>33480</v>
      </c>
      <c r="D17067" t="s">
        <v>33476</v>
      </c>
      <c r="E17067"/>
      <c r="F17067"/>
      <c r="G17067"/>
      <c r="H17067"/>
      <c r="I17067"/>
      <c r="J17067"/>
      <c r="U17067" s="43"/>
      <c r="AE17067"/>
    </row>
    <row r="17068" spans="1:31">
      <c r="A17068">
        <v>41150</v>
      </c>
      <c r="B17068" t="s">
        <v>14982</v>
      </c>
      <c r="C17068" t="s">
        <v>33480</v>
      </c>
      <c r="D17068" t="s">
        <v>33476</v>
      </c>
      <c r="E17068"/>
      <c r="F17068"/>
      <c r="G17068"/>
      <c r="H17068"/>
      <c r="I17068"/>
      <c r="J17068"/>
      <c r="U17068" s="43"/>
      <c r="AE17068"/>
    </row>
    <row r="17069" spans="1:31">
      <c r="A17069">
        <v>41150</v>
      </c>
      <c r="B17069" t="s">
        <v>14982</v>
      </c>
      <c r="C17069" t="s">
        <v>33480</v>
      </c>
      <c r="D17069" t="s">
        <v>33476</v>
      </c>
      <c r="E17069"/>
      <c r="F17069"/>
      <c r="G17069"/>
      <c r="H17069"/>
      <c r="I17069"/>
      <c r="J17069"/>
      <c r="U17069" s="43"/>
      <c r="AE17069"/>
    </row>
    <row r="17070" spans="1:31">
      <c r="A17070">
        <v>41290</v>
      </c>
      <c r="B17070" t="s">
        <v>14983</v>
      </c>
      <c r="C17070" t="s">
        <v>33480</v>
      </c>
      <c r="D17070" t="s">
        <v>33476</v>
      </c>
      <c r="E17070"/>
      <c r="F17070"/>
      <c r="G17070"/>
      <c r="H17070"/>
      <c r="I17070"/>
      <c r="J17070"/>
      <c r="U17070" s="43"/>
      <c r="AE17070"/>
    </row>
    <row r="17071" spans="1:31">
      <c r="A17071">
        <v>41370</v>
      </c>
      <c r="B17071" t="s">
        <v>14984</v>
      </c>
      <c r="C17071" t="s">
        <v>33480</v>
      </c>
      <c r="D17071" t="s">
        <v>33476</v>
      </c>
      <c r="E17071"/>
      <c r="F17071"/>
      <c r="G17071"/>
      <c r="H17071"/>
      <c r="I17071"/>
      <c r="J17071"/>
      <c r="U17071" s="43"/>
      <c r="AE17071"/>
    </row>
    <row r="17072" spans="1:31">
      <c r="A17072">
        <v>41120</v>
      </c>
      <c r="B17072" t="s">
        <v>14985</v>
      </c>
      <c r="C17072" t="s">
        <v>33480</v>
      </c>
      <c r="D17072" t="s">
        <v>33476</v>
      </c>
      <c r="E17072"/>
      <c r="F17072"/>
      <c r="G17072"/>
      <c r="H17072"/>
      <c r="I17072"/>
      <c r="J17072"/>
      <c r="U17072" s="43"/>
      <c r="AE17072"/>
    </row>
    <row r="17073" spans="1:31">
      <c r="A17073">
        <v>41120</v>
      </c>
      <c r="B17073" t="s">
        <v>14985</v>
      </c>
      <c r="C17073" t="s">
        <v>33480</v>
      </c>
      <c r="D17073" t="s">
        <v>33476</v>
      </c>
      <c r="E17073"/>
      <c r="F17073"/>
      <c r="G17073"/>
      <c r="H17073"/>
      <c r="I17073"/>
      <c r="J17073"/>
      <c r="U17073" s="43"/>
      <c r="AE17073"/>
    </row>
    <row r="17074" spans="1:31">
      <c r="A17074">
        <v>41120</v>
      </c>
      <c r="B17074" t="s">
        <v>14985</v>
      </c>
      <c r="C17074" t="s">
        <v>33480</v>
      </c>
      <c r="D17074" t="s">
        <v>33476</v>
      </c>
      <c r="E17074"/>
      <c r="F17074"/>
      <c r="G17074"/>
      <c r="H17074"/>
      <c r="I17074"/>
      <c r="J17074"/>
      <c r="U17074" s="43"/>
      <c r="AE17074"/>
    </row>
    <row r="17075" spans="1:31">
      <c r="A17075">
        <v>41400</v>
      </c>
      <c r="B17075" t="s">
        <v>14985</v>
      </c>
      <c r="C17075" t="s">
        <v>33480</v>
      </c>
      <c r="D17075" t="s">
        <v>33476</v>
      </c>
      <c r="E17075"/>
      <c r="F17075"/>
      <c r="G17075"/>
      <c r="H17075"/>
      <c r="I17075"/>
      <c r="J17075"/>
      <c r="U17075" s="43"/>
      <c r="AE17075"/>
    </row>
    <row r="17076" spans="1:31">
      <c r="A17076">
        <v>41700</v>
      </c>
      <c r="B17076" t="s">
        <v>14985</v>
      </c>
      <c r="C17076" t="s">
        <v>33480</v>
      </c>
      <c r="D17076" t="s">
        <v>33482</v>
      </c>
      <c r="E17076"/>
      <c r="F17076"/>
      <c r="G17076"/>
      <c r="H17076"/>
      <c r="I17076"/>
      <c r="J17076"/>
      <c r="U17076" s="43"/>
      <c r="AE17076"/>
    </row>
    <row r="17077" spans="1:31">
      <c r="A17077">
        <v>41170</v>
      </c>
      <c r="B17077" t="s">
        <v>14986</v>
      </c>
      <c r="C17077" t="s">
        <v>33480</v>
      </c>
      <c r="D17077" t="s">
        <v>33476</v>
      </c>
      <c r="E17077"/>
      <c r="F17077"/>
      <c r="G17077"/>
      <c r="H17077"/>
      <c r="I17077"/>
      <c r="J17077"/>
      <c r="U17077" s="43"/>
      <c r="AE17077"/>
    </row>
    <row r="17078" spans="1:31">
      <c r="A17078">
        <v>41120</v>
      </c>
      <c r="B17078" t="s">
        <v>14987</v>
      </c>
      <c r="C17078" t="s">
        <v>33480</v>
      </c>
      <c r="D17078" t="s">
        <v>33476</v>
      </c>
      <c r="E17078"/>
      <c r="F17078"/>
      <c r="G17078"/>
      <c r="H17078"/>
      <c r="I17078"/>
      <c r="J17078"/>
      <c r="U17078" s="43"/>
      <c r="AE17078"/>
    </row>
    <row r="17079" spans="1:31">
      <c r="A17079">
        <v>41700</v>
      </c>
      <c r="B17079" t="s">
        <v>14988</v>
      </c>
      <c r="C17079" t="s">
        <v>33480</v>
      </c>
      <c r="D17079" t="s">
        <v>33482</v>
      </c>
      <c r="E17079"/>
      <c r="F17079"/>
      <c r="G17079"/>
      <c r="H17079"/>
      <c r="I17079"/>
      <c r="J17079"/>
      <c r="U17079" s="43"/>
      <c r="AE17079"/>
    </row>
    <row r="17080" spans="1:31">
      <c r="A17080">
        <v>41110</v>
      </c>
      <c r="B17080" t="s">
        <v>14989</v>
      </c>
      <c r="C17080" t="s">
        <v>33480</v>
      </c>
      <c r="D17080" t="s">
        <v>33481</v>
      </c>
      <c r="E17080"/>
      <c r="F17080"/>
      <c r="G17080"/>
      <c r="H17080"/>
      <c r="I17080"/>
      <c r="J17080"/>
      <c r="U17080" s="43"/>
      <c r="AE17080"/>
    </row>
    <row r="17081" spans="1:31">
      <c r="A17081">
        <v>41100</v>
      </c>
      <c r="B17081" t="s">
        <v>14990</v>
      </c>
      <c r="C17081" t="s">
        <v>33480</v>
      </c>
      <c r="D17081" t="s">
        <v>33476</v>
      </c>
      <c r="E17081"/>
      <c r="F17081"/>
      <c r="G17081"/>
      <c r="H17081"/>
      <c r="I17081"/>
      <c r="J17081"/>
      <c r="U17081" s="43"/>
      <c r="AE17081"/>
    </row>
    <row r="17082" spans="1:31">
      <c r="A17082">
        <v>41500</v>
      </c>
      <c r="B17082" t="s">
        <v>14307</v>
      </c>
      <c r="C17082" t="s">
        <v>33480</v>
      </c>
      <c r="D17082" t="s">
        <v>33476</v>
      </c>
      <c r="E17082"/>
      <c r="F17082"/>
      <c r="G17082"/>
      <c r="H17082"/>
      <c r="I17082"/>
      <c r="J17082"/>
      <c r="U17082" s="43"/>
      <c r="AE17082"/>
    </row>
    <row r="17083" spans="1:31">
      <c r="A17083">
        <v>41700</v>
      </c>
      <c r="B17083" t="s">
        <v>14991</v>
      </c>
      <c r="C17083" t="s">
        <v>33480</v>
      </c>
      <c r="D17083" t="s">
        <v>33482</v>
      </c>
      <c r="E17083"/>
      <c r="F17083"/>
      <c r="G17083"/>
      <c r="H17083"/>
      <c r="I17083"/>
      <c r="J17083"/>
      <c r="U17083" s="43"/>
      <c r="AE17083"/>
    </row>
    <row r="17084" spans="1:31">
      <c r="A17084">
        <v>41230</v>
      </c>
      <c r="B17084" t="s">
        <v>14992</v>
      </c>
      <c r="C17084" t="s">
        <v>33480</v>
      </c>
      <c r="D17084" t="s">
        <v>33476</v>
      </c>
      <c r="E17084"/>
      <c r="F17084"/>
      <c r="G17084"/>
      <c r="H17084"/>
      <c r="I17084"/>
      <c r="J17084"/>
      <c r="U17084" s="43"/>
      <c r="AE17084"/>
    </row>
    <row r="17085" spans="1:31">
      <c r="A17085">
        <v>41500</v>
      </c>
      <c r="B17085" t="s">
        <v>14993</v>
      </c>
      <c r="C17085" t="s">
        <v>33480</v>
      </c>
      <c r="D17085" t="s">
        <v>33476</v>
      </c>
      <c r="E17085"/>
      <c r="F17085"/>
      <c r="G17085"/>
      <c r="H17085"/>
      <c r="I17085"/>
      <c r="J17085"/>
      <c r="U17085" s="43"/>
      <c r="AE17085"/>
    </row>
    <row r="17086" spans="1:31">
      <c r="A17086">
        <v>41800</v>
      </c>
      <c r="B17086" t="s">
        <v>14994</v>
      </c>
      <c r="C17086" t="s">
        <v>33480</v>
      </c>
      <c r="D17086" t="s">
        <v>33476</v>
      </c>
      <c r="E17086"/>
      <c r="F17086"/>
      <c r="G17086"/>
      <c r="H17086"/>
      <c r="I17086"/>
      <c r="J17086"/>
      <c r="U17086" s="43"/>
      <c r="AE17086"/>
    </row>
    <row r="17087" spans="1:31">
      <c r="A17087">
        <v>41800</v>
      </c>
      <c r="B17087" t="s">
        <v>14994</v>
      </c>
      <c r="C17087" t="s">
        <v>33480</v>
      </c>
      <c r="D17087" t="s">
        <v>33476</v>
      </c>
      <c r="E17087"/>
      <c r="F17087"/>
      <c r="G17087"/>
      <c r="H17087"/>
      <c r="I17087"/>
      <c r="J17087"/>
      <c r="U17087" s="43"/>
      <c r="AE17087"/>
    </row>
    <row r="17088" spans="1:31">
      <c r="A17088">
        <v>41220</v>
      </c>
      <c r="B17088" t="s">
        <v>14995</v>
      </c>
      <c r="C17088" t="s">
        <v>33480</v>
      </c>
      <c r="D17088" t="s">
        <v>33482</v>
      </c>
      <c r="E17088"/>
      <c r="F17088"/>
      <c r="G17088"/>
      <c r="H17088"/>
      <c r="I17088"/>
      <c r="J17088"/>
      <c r="U17088" s="43"/>
      <c r="AE17088"/>
    </row>
    <row r="17089" spans="1:31">
      <c r="A17089">
        <v>41100</v>
      </c>
      <c r="B17089" t="s">
        <v>14996</v>
      </c>
      <c r="C17089" t="s">
        <v>33480</v>
      </c>
      <c r="D17089" t="s">
        <v>33476</v>
      </c>
      <c r="E17089"/>
      <c r="F17089"/>
      <c r="G17089"/>
      <c r="H17089"/>
      <c r="I17089"/>
      <c r="J17089"/>
      <c r="U17089" s="43"/>
      <c r="AE17089"/>
    </row>
    <row r="17090" spans="1:31">
      <c r="A17090">
        <v>41160</v>
      </c>
      <c r="B17090" t="s">
        <v>14997</v>
      </c>
      <c r="C17090" t="s">
        <v>33480</v>
      </c>
      <c r="D17090" t="s">
        <v>33476</v>
      </c>
      <c r="E17090"/>
      <c r="F17090"/>
      <c r="G17090"/>
      <c r="H17090"/>
      <c r="I17090"/>
      <c r="J17090"/>
      <c r="U17090" s="43"/>
      <c r="AE17090"/>
    </row>
    <row r="17091" spans="1:31">
      <c r="A17091">
        <v>41220</v>
      </c>
      <c r="B17091" t="s">
        <v>14998</v>
      </c>
      <c r="C17091" t="s">
        <v>33480</v>
      </c>
      <c r="D17091" t="s">
        <v>33482</v>
      </c>
      <c r="E17091"/>
      <c r="F17091"/>
      <c r="G17091"/>
      <c r="H17091"/>
      <c r="I17091"/>
      <c r="J17091"/>
      <c r="U17091" s="43"/>
      <c r="AE17091"/>
    </row>
    <row r="17092" spans="1:31">
      <c r="A17092">
        <v>41270</v>
      </c>
      <c r="B17092" t="s">
        <v>14999</v>
      </c>
      <c r="C17092" t="s">
        <v>33477</v>
      </c>
      <c r="D17092" t="s">
        <v>33482</v>
      </c>
      <c r="E17092"/>
      <c r="F17092"/>
      <c r="G17092"/>
      <c r="H17092"/>
      <c r="I17092"/>
      <c r="J17092"/>
      <c r="U17092" s="43"/>
      <c r="AE17092"/>
    </row>
    <row r="17093" spans="1:31">
      <c r="A17093">
        <v>41290</v>
      </c>
      <c r="B17093" t="s">
        <v>15000</v>
      </c>
      <c r="C17093" t="s">
        <v>33480</v>
      </c>
      <c r="D17093" t="s">
        <v>33476</v>
      </c>
      <c r="E17093"/>
      <c r="F17093"/>
      <c r="G17093"/>
      <c r="H17093"/>
      <c r="I17093"/>
      <c r="J17093"/>
      <c r="U17093" s="43"/>
      <c r="AE17093"/>
    </row>
    <row r="17094" spans="1:31">
      <c r="A17094">
        <v>41360</v>
      </c>
      <c r="B17094" t="s">
        <v>15001</v>
      </c>
      <c r="C17094" t="s">
        <v>33480</v>
      </c>
      <c r="D17094" t="s">
        <v>33482</v>
      </c>
      <c r="E17094"/>
      <c r="F17094"/>
      <c r="G17094"/>
      <c r="H17094"/>
      <c r="I17094"/>
      <c r="J17094"/>
      <c r="U17094" s="43"/>
      <c r="AE17094"/>
    </row>
    <row r="17095" spans="1:31">
      <c r="A17095">
        <v>41800</v>
      </c>
      <c r="B17095" t="s">
        <v>15002</v>
      </c>
      <c r="C17095" t="s">
        <v>33480</v>
      </c>
      <c r="D17095" t="s">
        <v>33476</v>
      </c>
      <c r="E17095"/>
      <c r="F17095"/>
      <c r="G17095"/>
      <c r="H17095"/>
      <c r="I17095"/>
      <c r="J17095"/>
      <c r="U17095" s="43"/>
      <c r="AE17095"/>
    </row>
    <row r="17096" spans="1:31">
      <c r="A17096">
        <v>41400</v>
      </c>
      <c r="B17096" t="s">
        <v>15003</v>
      </c>
      <c r="C17096" t="s">
        <v>33480</v>
      </c>
      <c r="D17096" t="s">
        <v>33476</v>
      </c>
      <c r="E17096"/>
      <c r="F17096"/>
      <c r="G17096"/>
      <c r="H17096"/>
      <c r="I17096"/>
      <c r="J17096"/>
      <c r="U17096" s="43"/>
      <c r="AE17096"/>
    </row>
    <row r="17097" spans="1:31">
      <c r="A17097">
        <v>41100</v>
      </c>
      <c r="B17097" t="s">
        <v>15004</v>
      </c>
      <c r="C17097" t="s">
        <v>33480</v>
      </c>
      <c r="D17097" t="s">
        <v>33476</v>
      </c>
      <c r="E17097"/>
      <c r="F17097"/>
      <c r="G17097"/>
      <c r="H17097"/>
      <c r="I17097"/>
      <c r="J17097"/>
      <c r="U17097" s="43"/>
      <c r="AE17097"/>
    </row>
    <row r="17098" spans="1:31">
      <c r="A17098">
        <v>41210</v>
      </c>
      <c r="B17098" t="s">
        <v>15005</v>
      </c>
      <c r="C17098" t="s">
        <v>33480</v>
      </c>
      <c r="D17098" t="s">
        <v>33482</v>
      </c>
      <c r="E17098"/>
      <c r="F17098"/>
      <c r="G17098"/>
      <c r="H17098"/>
      <c r="I17098"/>
      <c r="J17098"/>
      <c r="U17098" s="43"/>
      <c r="AE17098"/>
    </row>
    <row r="17099" spans="1:31">
      <c r="A17099">
        <v>41300</v>
      </c>
      <c r="B17099" t="s">
        <v>15006</v>
      </c>
      <c r="C17099" t="s">
        <v>33480</v>
      </c>
      <c r="D17099" t="s">
        <v>33482</v>
      </c>
      <c r="E17099"/>
      <c r="F17099"/>
      <c r="G17099"/>
      <c r="H17099"/>
      <c r="I17099"/>
      <c r="J17099"/>
      <c r="U17099" s="43"/>
      <c r="AE17099"/>
    </row>
    <row r="17100" spans="1:31">
      <c r="A17100">
        <v>41220</v>
      </c>
      <c r="B17100" t="s">
        <v>15007</v>
      </c>
      <c r="C17100" t="s">
        <v>33480</v>
      </c>
      <c r="D17100" t="s">
        <v>33482</v>
      </c>
      <c r="E17100"/>
      <c r="F17100"/>
      <c r="G17100"/>
      <c r="H17100"/>
      <c r="I17100"/>
      <c r="J17100"/>
      <c r="U17100" s="43"/>
      <c r="AE17100"/>
    </row>
    <row r="17101" spans="1:31">
      <c r="A17101">
        <v>41250</v>
      </c>
      <c r="B17101" t="s">
        <v>15008</v>
      </c>
      <c r="C17101" t="s">
        <v>33480</v>
      </c>
      <c r="D17101" t="s">
        <v>33476</v>
      </c>
      <c r="E17101"/>
      <c r="F17101"/>
      <c r="G17101"/>
      <c r="H17101"/>
      <c r="I17101"/>
      <c r="J17101"/>
      <c r="U17101" s="43"/>
      <c r="AE17101"/>
    </row>
    <row r="17102" spans="1:31">
      <c r="A17102">
        <v>41800</v>
      </c>
      <c r="B17102" t="s">
        <v>15009</v>
      </c>
      <c r="C17102" t="s">
        <v>33480</v>
      </c>
      <c r="D17102" t="s">
        <v>33476</v>
      </c>
      <c r="E17102"/>
      <c r="F17102"/>
      <c r="G17102"/>
      <c r="H17102"/>
      <c r="I17102"/>
      <c r="J17102"/>
      <c r="U17102" s="43"/>
      <c r="AE17102"/>
    </row>
    <row r="17103" spans="1:31">
      <c r="A17103">
        <v>41270</v>
      </c>
      <c r="B17103" t="s">
        <v>15010</v>
      </c>
      <c r="C17103" t="s">
        <v>33477</v>
      </c>
      <c r="D17103" t="s">
        <v>33482</v>
      </c>
      <c r="E17103"/>
      <c r="F17103"/>
      <c r="G17103"/>
      <c r="H17103"/>
      <c r="I17103"/>
      <c r="J17103"/>
      <c r="U17103" s="43"/>
      <c r="AE17103"/>
    </row>
    <row r="17104" spans="1:31">
      <c r="A17104">
        <v>41270</v>
      </c>
      <c r="B17104" t="s">
        <v>15011</v>
      </c>
      <c r="C17104" t="s">
        <v>33477</v>
      </c>
      <c r="D17104" t="s">
        <v>33482</v>
      </c>
      <c r="E17104"/>
      <c r="F17104"/>
      <c r="G17104"/>
      <c r="H17104"/>
      <c r="I17104"/>
      <c r="J17104"/>
      <c r="U17104" s="43"/>
      <c r="AE17104"/>
    </row>
    <row r="17105" spans="1:31">
      <c r="A17105">
        <v>41360</v>
      </c>
      <c r="B17105" t="s">
        <v>15012</v>
      </c>
      <c r="C17105" t="s">
        <v>33480</v>
      </c>
      <c r="D17105" t="s">
        <v>33482</v>
      </c>
      <c r="E17105"/>
      <c r="F17105"/>
      <c r="G17105"/>
      <c r="H17105"/>
      <c r="I17105"/>
      <c r="J17105"/>
      <c r="U17105" s="43"/>
      <c r="AE17105"/>
    </row>
    <row r="17106" spans="1:31">
      <c r="A17106">
        <v>41330</v>
      </c>
      <c r="B17106" t="s">
        <v>2708</v>
      </c>
      <c r="C17106" t="s">
        <v>33480</v>
      </c>
      <c r="D17106" t="s">
        <v>33476</v>
      </c>
      <c r="E17106"/>
      <c r="F17106"/>
      <c r="G17106"/>
      <c r="H17106"/>
      <c r="I17106"/>
      <c r="J17106"/>
      <c r="U17106" s="43"/>
      <c r="AE17106"/>
    </row>
    <row r="17107" spans="1:31">
      <c r="A17107">
        <v>41190</v>
      </c>
      <c r="B17107" t="s">
        <v>15013</v>
      </c>
      <c r="C17107" t="s">
        <v>33480</v>
      </c>
      <c r="D17107" t="s">
        <v>33476</v>
      </c>
      <c r="E17107"/>
      <c r="F17107"/>
      <c r="G17107"/>
      <c r="H17107"/>
      <c r="I17107"/>
      <c r="J17107"/>
      <c r="U17107" s="43"/>
      <c r="AE17107"/>
    </row>
    <row r="17108" spans="1:31">
      <c r="A17108">
        <v>41700</v>
      </c>
      <c r="B17108" t="s">
        <v>6886</v>
      </c>
      <c r="C17108" t="s">
        <v>33480</v>
      </c>
      <c r="D17108" t="s">
        <v>33482</v>
      </c>
      <c r="E17108"/>
      <c r="F17108"/>
      <c r="G17108"/>
      <c r="H17108"/>
      <c r="I17108"/>
      <c r="J17108"/>
      <c r="U17108" s="43"/>
      <c r="AE17108"/>
    </row>
    <row r="17109" spans="1:31">
      <c r="A17109">
        <v>41160</v>
      </c>
      <c r="B17109" t="s">
        <v>15014</v>
      </c>
      <c r="C17109" t="s">
        <v>33480</v>
      </c>
      <c r="D17109" t="s">
        <v>33476</v>
      </c>
      <c r="E17109"/>
      <c r="F17109"/>
      <c r="G17109"/>
      <c r="H17109"/>
      <c r="I17109"/>
      <c r="J17109"/>
      <c r="U17109" s="43"/>
      <c r="AE17109"/>
    </row>
    <row r="17110" spans="1:31">
      <c r="A17110">
        <v>41270</v>
      </c>
      <c r="B17110" t="s">
        <v>15015</v>
      </c>
      <c r="C17110" t="s">
        <v>33477</v>
      </c>
      <c r="D17110" t="s">
        <v>33482</v>
      </c>
      <c r="E17110"/>
      <c r="F17110"/>
      <c r="G17110"/>
      <c r="H17110"/>
      <c r="I17110"/>
      <c r="J17110"/>
      <c r="U17110" s="43"/>
      <c r="AE17110"/>
    </row>
    <row r="17111" spans="1:31">
      <c r="A17111">
        <v>41130</v>
      </c>
      <c r="B17111" t="s">
        <v>15016</v>
      </c>
      <c r="C17111" t="s">
        <v>33480</v>
      </c>
      <c r="D17111" t="s">
        <v>33481</v>
      </c>
      <c r="E17111"/>
      <c r="F17111"/>
      <c r="G17111"/>
      <c r="H17111"/>
      <c r="I17111"/>
      <c r="J17111"/>
      <c r="U17111" s="43"/>
      <c r="AE17111"/>
    </row>
    <row r="17112" spans="1:31">
      <c r="A17112">
        <v>41310</v>
      </c>
      <c r="B17112" t="s">
        <v>15017</v>
      </c>
      <c r="C17112" t="s">
        <v>33480</v>
      </c>
      <c r="D17112" t="s">
        <v>33476</v>
      </c>
      <c r="E17112"/>
      <c r="F17112"/>
      <c r="G17112"/>
      <c r="H17112"/>
      <c r="I17112"/>
      <c r="J17112"/>
      <c r="U17112" s="43"/>
      <c r="AE17112"/>
    </row>
    <row r="17113" spans="1:31">
      <c r="A17113">
        <v>41230</v>
      </c>
      <c r="B17113" t="s">
        <v>15018</v>
      </c>
      <c r="C17113" t="s">
        <v>33480</v>
      </c>
      <c r="D17113" t="s">
        <v>33476</v>
      </c>
      <c r="E17113"/>
      <c r="F17113"/>
      <c r="G17113"/>
      <c r="H17113"/>
      <c r="I17113"/>
      <c r="J17113"/>
      <c r="U17113" s="43"/>
      <c r="AE17113"/>
    </row>
    <row r="17114" spans="1:31">
      <c r="A17114">
        <v>41800</v>
      </c>
      <c r="B17114" t="s">
        <v>15019</v>
      </c>
      <c r="C17114" t="s">
        <v>33480</v>
      </c>
      <c r="D17114" t="s">
        <v>33476</v>
      </c>
      <c r="E17114"/>
      <c r="F17114"/>
      <c r="G17114"/>
      <c r="H17114"/>
      <c r="I17114"/>
      <c r="J17114"/>
      <c r="U17114" s="43"/>
      <c r="AE17114"/>
    </row>
    <row r="17115" spans="1:31">
      <c r="A17115">
        <v>41190</v>
      </c>
      <c r="B17115" t="s">
        <v>15020</v>
      </c>
      <c r="C17115" t="s">
        <v>33480</v>
      </c>
      <c r="D17115" t="s">
        <v>33476</v>
      </c>
      <c r="E17115"/>
      <c r="F17115"/>
      <c r="G17115"/>
      <c r="H17115"/>
      <c r="I17115"/>
      <c r="J17115"/>
      <c r="U17115" s="43"/>
      <c r="AE17115"/>
    </row>
    <row r="17116" spans="1:31">
      <c r="A17116">
        <v>41800</v>
      </c>
      <c r="B17116" t="s">
        <v>15021</v>
      </c>
      <c r="C17116" t="s">
        <v>33480</v>
      </c>
      <c r="D17116" t="s">
        <v>33476</v>
      </c>
      <c r="E17116"/>
      <c r="F17116"/>
      <c r="G17116"/>
      <c r="H17116"/>
      <c r="I17116"/>
      <c r="J17116"/>
      <c r="U17116" s="43"/>
      <c r="AE17116"/>
    </row>
    <row r="17117" spans="1:31">
      <c r="A17117">
        <v>41310</v>
      </c>
      <c r="B17117" t="s">
        <v>15022</v>
      </c>
      <c r="C17117" t="s">
        <v>33480</v>
      </c>
      <c r="D17117" t="s">
        <v>33476</v>
      </c>
      <c r="E17117"/>
      <c r="F17117"/>
      <c r="G17117"/>
      <c r="H17117"/>
      <c r="I17117"/>
      <c r="J17117"/>
      <c r="U17117" s="43"/>
      <c r="AE17117"/>
    </row>
    <row r="17118" spans="1:31">
      <c r="A17118">
        <v>41350</v>
      </c>
      <c r="B17118" t="s">
        <v>15023</v>
      </c>
      <c r="C17118" t="s">
        <v>33480</v>
      </c>
      <c r="D17118" t="s">
        <v>33482</v>
      </c>
      <c r="E17118"/>
      <c r="F17118"/>
      <c r="G17118"/>
      <c r="H17118"/>
      <c r="I17118"/>
      <c r="J17118"/>
      <c r="U17118" s="43"/>
      <c r="AE17118"/>
    </row>
    <row r="17119" spans="1:31">
      <c r="A17119">
        <v>41370</v>
      </c>
      <c r="B17119" t="s">
        <v>15024</v>
      </c>
      <c r="C17119" t="s">
        <v>33480</v>
      </c>
      <c r="D17119" t="s">
        <v>33476</v>
      </c>
      <c r="E17119"/>
      <c r="F17119"/>
      <c r="G17119"/>
      <c r="H17119"/>
      <c r="I17119"/>
      <c r="J17119"/>
      <c r="U17119" s="43"/>
      <c r="AE17119"/>
    </row>
    <row r="17120" spans="1:31">
      <c r="A17120">
        <v>41600</v>
      </c>
      <c r="B17120" t="s">
        <v>15025</v>
      </c>
      <c r="C17120" t="s">
        <v>33480</v>
      </c>
      <c r="D17120" t="s">
        <v>33482</v>
      </c>
      <c r="E17120"/>
      <c r="F17120"/>
      <c r="G17120"/>
      <c r="H17120"/>
      <c r="I17120"/>
      <c r="J17120"/>
      <c r="U17120" s="43"/>
      <c r="AE17120"/>
    </row>
    <row r="17121" spans="1:31">
      <c r="A17121">
        <v>41310</v>
      </c>
      <c r="B17121" t="s">
        <v>15026</v>
      </c>
      <c r="C17121" t="s">
        <v>33480</v>
      </c>
      <c r="D17121" t="s">
        <v>33476</v>
      </c>
      <c r="E17121"/>
      <c r="F17121"/>
      <c r="G17121"/>
      <c r="H17121"/>
      <c r="I17121"/>
      <c r="J17121"/>
      <c r="U17121" s="43"/>
      <c r="AE17121"/>
    </row>
    <row r="17122" spans="1:31">
      <c r="A17122">
        <v>41190</v>
      </c>
      <c r="B17122" t="s">
        <v>15027</v>
      </c>
      <c r="C17122" t="s">
        <v>33480</v>
      </c>
      <c r="D17122" t="s">
        <v>33476</v>
      </c>
      <c r="E17122"/>
      <c r="F17122"/>
      <c r="G17122"/>
      <c r="H17122"/>
      <c r="I17122"/>
      <c r="J17122"/>
      <c r="U17122" s="43"/>
      <c r="AE17122"/>
    </row>
    <row r="17123" spans="1:31">
      <c r="A17123">
        <v>41190</v>
      </c>
      <c r="B17123" t="s">
        <v>15028</v>
      </c>
      <c r="C17123" t="s">
        <v>33480</v>
      </c>
      <c r="D17123" t="s">
        <v>33476</v>
      </c>
      <c r="E17123"/>
      <c r="F17123"/>
      <c r="G17123"/>
      <c r="H17123"/>
      <c r="I17123"/>
      <c r="J17123"/>
      <c r="U17123" s="43"/>
      <c r="AE17123"/>
    </row>
    <row r="17124" spans="1:31">
      <c r="A17124">
        <v>41320</v>
      </c>
      <c r="B17124" t="s">
        <v>15029</v>
      </c>
      <c r="C17124" t="s">
        <v>33480</v>
      </c>
      <c r="D17124" t="s">
        <v>33481</v>
      </c>
      <c r="E17124"/>
      <c r="F17124"/>
      <c r="G17124"/>
      <c r="H17124"/>
      <c r="I17124"/>
      <c r="J17124"/>
      <c r="U17124" s="43"/>
      <c r="AE17124"/>
    </row>
    <row r="17125" spans="1:31">
      <c r="A17125">
        <v>41230</v>
      </c>
      <c r="B17125" t="s">
        <v>15030</v>
      </c>
      <c r="C17125" t="s">
        <v>33480</v>
      </c>
      <c r="D17125" t="s">
        <v>33476</v>
      </c>
      <c r="E17125"/>
      <c r="F17125"/>
      <c r="G17125"/>
      <c r="H17125"/>
      <c r="I17125"/>
      <c r="J17125"/>
      <c r="U17125" s="43"/>
      <c r="AE17125"/>
    </row>
    <row r="17126" spans="1:31">
      <c r="A17126">
        <v>41800</v>
      </c>
      <c r="B17126" t="s">
        <v>15031</v>
      </c>
      <c r="C17126" t="s">
        <v>33480</v>
      </c>
      <c r="D17126" t="s">
        <v>33476</v>
      </c>
      <c r="E17126"/>
      <c r="F17126"/>
      <c r="G17126"/>
      <c r="H17126"/>
      <c r="I17126"/>
      <c r="J17126"/>
      <c r="U17126" s="43"/>
      <c r="AE17126"/>
    </row>
    <row r="17127" spans="1:31">
      <c r="A17127">
        <v>41500</v>
      </c>
      <c r="B17127" t="s">
        <v>15032</v>
      </c>
      <c r="C17127" t="s">
        <v>33480</v>
      </c>
      <c r="D17127" t="s">
        <v>33476</v>
      </c>
      <c r="E17127"/>
      <c r="F17127"/>
      <c r="G17127"/>
      <c r="H17127"/>
      <c r="I17127"/>
      <c r="J17127"/>
      <c r="U17127" s="43"/>
      <c r="AE17127"/>
    </row>
    <row r="17128" spans="1:31">
      <c r="A17128">
        <v>41160</v>
      </c>
      <c r="B17128" t="s">
        <v>3503</v>
      </c>
      <c r="C17128" t="s">
        <v>33480</v>
      </c>
      <c r="D17128" t="s">
        <v>33476</v>
      </c>
      <c r="E17128"/>
      <c r="F17128"/>
      <c r="G17128"/>
      <c r="H17128"/>
      <c r="I17128"/>
      <c r="J17128"/>
      <c r="U17128" s="43"/>
      <c r="AE17128"/>
    </row>
    <row r="17129" spans="1:31">
      <c r="A17129">
        <v>41100</v>
      </c>
      <c r="B17129" t="s">
        <v>8065</v>
      </c>
      <c r="C17129" t="s">
        <v>33480</v>
      </c>
      <c r="D17129" t="s">
        <v>33476</v>
      </c>
      <c r="E17129"/>
      <c r="F17129"/>
      <c r="G17129"/>
      <c r="H17129"/>
      <c r="I17129"/>
      <c r="J17129"/>
      <c r="U17129" s="43"/>
      <c r="AE17129"/>
    </row>
    <row r="17130" spans="1:31">
      <c r="A17130">
        <v>41200</v>
      </c>
      <c r="B17130" t="s">
        <v>15033</v>
      </c>
      <c r="C17130" t="s">
        <v>33480</v>
      </c>
      <c r="D17130" t="s">
        <v>33481</v>
      </c>
      <c r="E17130"/>
      <c r="F17130"/>
      <c r="G17130"/>
      <c r="H17130"/>
      <c r="I17130"/>
      <c r="J17130"/>
      <c r="U17130" s="43"/>
      <c r="AE17130"/>
    </row>
    <row r="17131" spans="1:31">
      <c r="A17131">
        <v>41370</v>
      </c>
      <c r="B17131" t="s">
        <v>15034</v>
      </c>
      <c r="C17131" t="s">
        <v>33480</v>
      </c>
      <c r="D17131" t="s">
        <v>33476</v>
      </c>
      <c r="E17131"/>
      <c r="F17131"/>
      <c r="G17131"/>
      <c r="H17131"/>
      <c r="I17131"/>
      <c r="J17131"/>
      <c r="U17131" s="43"/>
      <c r="AE17131"/>
    </row>
    <row r="17132" spans="1:31">
      <c r="A17132">
        <v>41360</v>
      </c>
      <c r="B17132" t="s">
        <v>15035</v>
      </c>
      <c r="C17132" t="s">
        <v>33480</v>
      </c>
      <c r="D17132" t="s">
        <v>33482</v>
      </c>
      <c r="E17132"/>
      <c r="F17132"/>
      <c r="G17132"/>
      <c r="H17132"/>
      <c r="I17132"/>
      <c r="J17132"/>
      <c r="U17132" s="43"/>
      <c r="AE17132"/>
    </row>
    <row r="17133" spans="1:31">
      <c r="A17133">
        <v>41370</v>
      </c>
      <c r="B17133" t="s">
        <v>15036</v>
      </c>
      <c r="C17133" t="s">
        <v>33480</v>
      </c>
      <c r="D17133" t="s">
        <v>33476</v>
      </c>
      <c r="E17133"/>
      <c r="F17133"/>
      <c r="G17133"/>
      <c r="H17133"/>
      <c r="I17133"/>
      <c r="J17133"/>
      <c r="U17133" s="43"/>
      <c r="AE17133"/>
    </row>
    <row r="17134" spans="1:31">
      <c r="A17134">
        <v>41320</v>
      </c>
      <c r="B17134" t="s">
        <v>15037</v>
      </c>
      <c r="C17134" t="s">
        <v>33480</v>
      </c>
      <c r="D17134" t="s">
        <v>33481</v>
      </c>
      <c r="E17134"/>
      <c r="F17134"/>
      <c r="G17134"/>
      <c r="H17134"/>
      <c r="I17134"/>
      <c r="J17134"/>
      <c r="U17134" s="43"/>
      <c r="AE17134"/>
    </row>
    <row r="17135" spans="1:31">
      <c r="A17135">
        <v>41370</v>
      </c>
      <c r="B17135" t="s">
        <v>15038</v>
      </c>
      <c r="C17135" t="s">
        <v>33480</v>
      </c>
      <c r="D17135" t="s">
        <v>33476</v>
      </c>
      <c r="E17135"/>
      <c r="F17135"/>
      <c r="G17135"/>
      <c r="H17135"/>
      <c r="I17135"/>
      <c r="J17135"/>
      <c r="U17135" s="43"/>
      <c r="AE17135"/>
    </row>
    <row r="17136" spans="1:31">
      <c r="A17136">
        <v>41100</v>
      </c>
      <c r="B17136" t="s">
        <v>15039</v>
      </c>
      <c r="C17136" t="s">
        <v>33480</v>
      </c>
      <c r="D17136" t="s">
        <v>33476</v>
      </c>
      <c r="E17136"/>
      <c r="F17136"/>
      <c r="G17136"/>
      <c r="H17136"/>
      <c r="I17136"/>
      <c r="J17136"/>
      <c r="U17136" s="43"/>
      <c r="AE17136"/>
    </row>
    <row r="17137" spans="1:31">
      <c r="A17137">
        <v>41210</v>
      </c>
      <c r="B17137" t="s">
        <v>15040</v>
      </c>
      <c r="C17137" t="s">
        <v>33480</v>
      </c>
      <c r="D17137" t="s">
        <v>33482</v>
      </c>
      <c r="E17137"/>
      <c r="F17137"/>
      <c r="G17137"/>
      <c r="H17137"/>
      <c r="I17137"/>
      <c r="J17137"/>
      <c r="U17137" s="43"/>
      <c r="AE17137"/>
    </row>
    <row r="17138" spans="1:31">
      <c r="A17138">
        <v>41110</v>
      </c>
      <c r="B17138" t="s">
        <v>15041</v>
      </c>
      <c r="C17138" t="s">
        <v>33480</v>
      </c>
      <c r="D17138" t="s">
        <v>33481</v>
      </c>
      <c r="E17138"/>
      <c r="F17138"/>
      <c r="G17138"/>
      <c r="H17138"/>
      <c r="I17138"/>
      <c r="J17138"/>
      <c r="U17138" s="43"/>
      <c r="AE17138"/>
    </row>
    <row r="17139" spans="1:31">
      <c r="A17139">
        <v>41210</v>
      </c>
      <c r="B17139" t="s">
        <v>15042</v>
      </c>
      <c r="C17139" t="s">
        <v>33480</v>
      </c>
      <c r="D17139" t="s">
        <v>33482</v>
      </c>
      <c r="E17139"/>
      <c r="F17139"/>
      <c r="G17139"/>
      <c r="H17139"/>
      <c r="I17139"/>
      <c r="J17139"/>
      <c r="U17139" s="43"/>
      <c r="AE17139"/>
    </row>
    <row r="17140" spans="1:31">
      <c r="A17140">
        <v>41330</v>
      </c>
      <c r="B17140" t="s">
        <v>4841</v>
      </c>
      <c r="C17140" t="s">
        <v>33480</v>
      </c>
      <c r="D17140" t="s">
        <v>33476</v>
      </c>
      <c r="E17140"/>
      <c r="F17140"/>
      <c r="G17140"/>
      <c r="H17140"/>
      <c r="I17140"/>
      <c r="J17140"/>
      <c r="U17140" s="43"/>
      <c r="AE17140"/>
    </row>
    <row r="17141" spans="1:31">
      <c r="A17141">
        <v>41250</v>
      </c>
      <c r="B17141" t="s">
        <v>15043</v>
      </c>
      <c r="C17141" t="s">
        <v>33480</v>
      </c>
      <c r="D17141" t="s">
        <v>33476</v>
      </c>
      <c r="E17141"/>
      <c r="F17141"/>
      <c r="G17141"/>
      <c r="H17141"/>
      <c r="I17141"/>
      <c r="J17141"/>
      <c r="U17141" s="43"/>
      <c r="AE17141"/>
    </row>
    <row r="17142" spans="1:31">
      <c r="A17142">
        <v>41500</v>
      </c>
      <c r="B17142" t="s">
        <v>15044</v>
      </c>
      <c r="C17142" t="s">
        <v>33480</v>
      </c>
      <c r="D17142" t="s">
        <v>33476</v>
      </c>
      <c r="E17142"/>
      <c r="F17142"/>
      <c r="G17142"/>
      <c r="H17142"/>
      <c r="I17142"/>
      <c r="J17142"/>
      <c r="U17142" s="43"/>
      <c r="AE17142"/>
    </row>
    <row r="17143" spans="1:31">
      <c r="A17143">
        <v>41100</v>
      </c>
      <c r="B17143" t="s">
        <v>15045</v>
      </c>
      <c r="C17143" t="s">
        <v>33480</v>
      </c>
      <c r="D17143" t="s">
        <v>33476</v>
      </c>
      <c r="E17143"/>
      <c r="F17143"/>
      <c r="G17143"/>
      <c r="H17143"/>
      <c r="I17143"/>
      <c r="J17143"/>
      <c r="U17143" s="43"/>
      <c r="AE17143"/>
    </row>
    <row r="17144" spans="1:31">
      <c r="A17144">
        <v>41140</v>
      </c>
      <c r="B17144" t="s">
        <v>15046</v>
      </c>
      <c r="C17144" t="s">
        <v>33480</v>
      </c>
      <c r="D17144" t="s">
        <v>33481</v>
      </c>
      <c r="E17144"/>
      <c r="F17144"/>
      <c r="G17144"/>
      <c r="H17144"/>
      <c r="I17144"/>
      <c r="J17144"/>
      <c r="U17144" s="43"/>
      <c r="AE17144"/>
    </row>
    <row r="17145" spans="1:31">
      <c r="A17145">
        <v>41500</v>
      </c>
      <c r="B17145" t="s">
        <v>15047</v>
      </c>
      <c r="C17145" t="s">
        <v>33480</v>
      </c>
      <c r="D17145" t="s">
        <v>33476</v>
      </c>
      <c r="E17145"/>
      <c r="F17145"/>
      <c r="G17145"/>
      <c r="H17145"/>
      <c r="I17145"/>
      <c r="J17145"/>
      <c r="U17145" s="43"/>
      <c r="AE17145"/>
    </row>
    <row r="17146" spans="1:31">
      <c r="A17146">
        <v>41320</v>
      </c>
      <c r="B17146" t="s">
        <v>15048</v>
      </c>
      <c r="C17146" t="s">
        <v>33480</v>
      </c>
      <c r="D17146" t="s">
        <v>33481</v>
      </c>
      <c r="E17146"/>
      <c r="F17146"/>
      <c r="G17146"/>
      <c r="H17146"/>
      <c r="I17146"/>
      <c r="J17146"/>
      <c r="U17146" s="43"/>
      <c r="AE17146"/>
    </row>
    <row r="17147" spans="1:31">
      <c r="A17147">
        <v>41500</v>
      </c>
      <c r="B17147" t="s">
        <v>15049</v>
      </c>
      <c r="C17147" t="s">
        <v>33480</v>
      </c>
      <c r="D17147" t="s">
        <v>33476</v>
      </c>
      <c r="E17147"/>
      <c r="F17147"/>
      <c r="G17147"/>
      <c r="H17147"/>
      <c r="I17147"/>
      <c r="J17147"/>
      <c r="U17147" s="43"/>
      <c r="AE17147"/>
    </row>
    <row r="17148" spans="1:31">
      <c r="A17148">
        <v>41150</v>
      </c>
      <c r="B17148" t="s">
        <v>15050</v>
      </c>
      <c r="C17148" t="s">
        <v>33480</v>
      </c>
      <c r="D17148" t="s">
        <v>33476</v>
      </c>
      <c r="E17148"/>
      <c r="F17148"/>
      <c r="G17148"/>
      <c r="H17148"/>
      <c r="I17148"/>
      <c r="J17148"/>
      <c r="U17148" s="43"/>
      <c r="AE17148"/>
    </row>
    <row r="17149" spans="1:31">
      <c r="A17149">
        <v>41100</v>
      </c>
      <c r="B17149" t="s">
        <v>4849</v>
      </c>
      <c r="C17149" t="s">
        <v>33480</v>
      </c>
      <c r="D17149" t="s">
        <v>33476</v>
      </c>
      <c r="E17149"/>
      <c r="F17149"/>
      <c r="G17149"/>
      <c r="H17149"/>
      <c r="I17149"/>
      <c r="J17149"/>
      <c r="U17149" s="43"/>
      <c r="AE17149"/>
    </row>
    <row r="17150" spans="1:31">
      <c r="A17150">
        <v>41130</v>
      </c>
      <c r="B17150" t="s">
        <v>15051</v>
      </c>
      <c r="C17150" t="s">
        <v>33480</v>
      </c>
      <c r="D17150" t="s">
        <v>33481</v>
      </c>
      <c r="E17150"/>
      <c r="F17150"/>
      <c r="G17150"/>
      <c r="H17150"/>
      <c r="I17150"/>
      <c r="J17150"/>
      <c r="U17150" s="43"/>
      <c r="AE17150"/>
    </row>
    <row r="17151" spans="1:31">
      <c r="A17151">
        <v>41200</v>
      </c>
      <c r="B17151" t="s">
        <v>15052</v>
      </c>
      <c r="C17151" t="s">
        <v>33480</v>
      </c>
      <c r="D17151" t="s">
        <v>33481</v>
      </c>
      <c r="E17151"/>
      <c r="F17151"/>
      <c r="G17151"/>
      <c r="H17151"/>
      <c r="I17151"/>
      <c r="J17151"/>
      <c r="U17151" s="43"/>
      <c r="AE17151"/>
    </row>
    <row r="17152" spans="1:31">
      <c r="A17152">
        <v>41160</v>
      </c>
      <c r="B17152" t="s">
        <v>15053</v>
      </c>
      <c r="C17152" t="s">
        <v>33480</v>
      </c>
      <c r="D17152" t="s">
        <v>33476</v>
      </c>
      <c r="E17152"/>
      <c r="F17152"/>
      <c r="G17152"/>
      <c r="H17152"/>
      <c r="I17152"/>
      <c r="J17152"/>
      <c r="U17152" s="43"/>
      <c r="AE17152"/>
    </row>
    <row r="17153" spans="1:31">
      <c r="A17153">
        <v>41190</v>
      </c>
      <c r="B17153" t="s">
        <v>15054</v>
      </c>
      <c r="C17153" t="s">
        <v>33480</v>
      </c>
      <c r="D17153" t="s">
        <v>33476</v>
      </c>
      <c r="E17153"/>
      <c r="F17153"/>
      <c r="G17153"/>
      <c r="H17153"/>
      <c r="I17153"/>
      <c r="J17153"/>
      <c r="U17153" s="43"/>
      <c r="AE17153"/>
    </row>
    <row r="17154" spans="1:31">
      <c r="A17154">
        <v>41190</v>
      </c>
      <c r="B17154" t="s">
        <v>15054</v>
      </c>
      <c r="C17154" t="s">
        <v>33480</v>
      </c>
      <c r="D17154" t="s">
        <v>33476</v>
      </c>
      <c r="E17154"/>
      <c r="F17154"/>
      <c r="G17154"/>
      <c r="H17154"/>
      <c r="I17154"/>
      <c r="J17154"/>
      <c r="U17154" s="43"/>
      <c r="AE17154"/>
    </row>
    <row r="17155" spans="1:31">
      <c r="A17155">
        <v>41190</v>
      </c>
      <c r="B17155" t="s">
        <v>15054</v>
      </c>
      <c r="C17155" t="s">
        <v>33480</v>
      </c>
      <c r="D17155" t="s">
        <v>33476</v>
      </c>
      <c r="E17155"/>
      <c r="F17155"/>
      <c r="G17155"/>
      <c r="H17155"/>
      <c r="I17155"/>
      <c r="J17155"/>
      <c r="U17155" s="43"/>
      <c r="AE17155"/>
    </row>
    <row r="17156" spans="1:31">
      <c r="A17156">
        <v>41170</v>
      </c>
      <c r="B17156" t="s">
        <v>15055</v>
      </c>
      <c r="C17156" t="s">
        <v>33480</v>
      </c>
      <c r="D17156" t="s">
        <v>33476</v>
      </c>
      <c r="E17156"/>
      <c r="F17156"/>
      <c r="G17156"/>
      <c r="H17156"/>
      <c r="I17156"/>
      <c r="J17156"/>
      <c r="U17156" s="43"/>
      <c r="AE17156"/>
    </row>
    <row r="17157" spans="1:31">
      <c r="A17157">
        <v>41150</v>
      </c>
      <c r="B17157" t="s">
        <v>15056</v>
      </c>
      <c r="C17157" t="s">
        <v>33480</v>
      </c>
      <c r="D17157" t="s">
        <v>33476</v>
      </c>
      <c r="E17157"/>
      <c r="F17157"/>
      <c r="G17157"/>
      <c r="H17157"/>
      <c r="I17157"/>
      <c r="J17157"/>
      <c r="U17157" s="43"/>
      <c r="AE17157"/>
    </row>
    <row r="17158" spans="1:31">
      <c r="A17158">
        <v>41120</v>
      </c>
      <c r="B17158" t="s">
        <v>15057</v>
      </c>
      <c r="C17158" t="s">
        <v>33480</v>
      </c>
      <c r="D17158" t="s">
        <v>33476</v>
      </c>
      <c r="E17158"/>
      <c r="F17158"/>
      <c r="G17158"/>
      <c r="H17158"/>
      <c r="I17158"/>
      <c r="J17158"/>
      <c r="U17158" s="43"/>
      <c r="AE17158"/>
    </row>
    <row r="17159" spans="1:31">
      <c r="A17159">
        <v>41400</v>
      </c>
      <c r="B17159" t="s">
        <v>15058</v>
      </c>
      <c r="C17159" t="s">
        <v>33480</v>
      </c>
      <c r="D17159" t="s">
        <v>33476</v>
      </c>
      <c r="E17159"/>
      <c r="F17159"/>
      <c r="G17159"/>
      <c r="H17159"/>
      <c r="I17159"/>
      <c r="J17159"/>
      <c r="U17159" s="43"/>
      <c r="AE17159"/>
    </row>
    <row r="17160" spans="1:31">
      <c r="A17160">
        <v>41120</v>
      </c>
      <c r="B17160" t="s">
        <v>15059</v>
      </c>
      <c r="C17160" t="s">
        <v>33480</v>
      </c>
      <c r="D17160" t="s">
        <v>33476</v>
      </c>
      <c r="E17160"/>
      <c r="F17160"/>
      <c r="G17160"/>
      <c r="H17160"/>
      <c r="I17160"/>
      <c r="J17160"/>
      <c r="U17160" s="43"/>
      <c r="AE17160"/>
    </row>
    <row r="17161" spans="1:31">
      <c r="A17161">
        <v>41350</v>
      </c>
      <c r="B17161" t="s">
        <v>15060</v>
      </c>
      <c r="C17161" t="s">
        <v>33480</v>
      </c>
      <c r="D17161" t="s">
        <v>33482</v>
      </c>
      <c r="E17161"/>
      <c r="F17161"/>
      <c r="G17161"/>
      <c r="H17161"/>
      <c r="I17161"/>
      <c r="J17161"/>
      <c r="U17161" s="43"/>
      <c r="AE17161"/>
    </row>
    <row r="17162" spans="1:31">
      <c r="A17162">
        <v>41800</v>
      </c>
      <c r="B17162" t="s">
        <v>15061</v>
      </c>
      <c r="C17162" t="s">
        <v>33480</v>
      </c>
      <c r="D17162" t="s">
        <v>33476</v>
      </c>
      <c r="E17162"/>
      <c r="F17162"/>
      <c r="G17162"/>
      <c r="H17162"/>
      <c r="I17162"/>
      <c r="J17162"/>
      <c r="U17162" s="43"/>
      <c r="AE17162"/>
    </row>
    <row r="17163" spans="1:31">
      <c r="A17163">
        <v>41800</v>
      </c>
      <c r="B17163" t="s">
        <v>15061</v>
      </c>
      <c r="C17163" t="s">
        <v>33480</v>
      </c>
      <c r="D17163" t="s">
        <v>33476</v>
      </c>
      <c r="E17163"/>
      <c r="F17163"/>
      <c r="G17163"/>
      <c r="H17163"/>
      <c r="I17163"/>
      <c r="J17163"/>
      <c r="U17163" s="43"/>
      <c r="AE17163"/>
    </row>
    <row r="17164" spans="1:31">
      <c r="A17164">
        <v>41250</v>
      </c>
      <c r="B17164" t="s">
        <v>15062</v>
      </c>
      <c r="C17164" t="s">
        <v>33480</v>
      </c>
      <c r="D17164" t="s">
        <v>33476</v>
      </c>
      <c r="E17164"/>
      <c r="F17164"/>
      <c r="G17164"/>
      <c r="H17164"/>
      <c r="I17164"/>
      <c r="J17164"/>
      <c r="U17164" s="43"/>
      <c r="AE17164"/>
    </row>
    <row r="17165" spans="1:31">
      <c r="A17165">
        <v>41400</v>
      </c>
      <c r="B17165" t="s">
        <v>15063</v>
      </c>
      <c r="C17165" t="s">
        <v>33480</v>
      </c>
      <c r="D17165" t="s">
        <v>33476</v>
      </c>
      <c r="E17165"/>
      <c r="F17165"/>
      <c r="G17165"/>
      <c r="H17165"/>
      <c r="I17165"/>
      <c r="J17165"/>
      <c r="U17165" s="43"/>
      <c r="AE17165"/>
    </row>
    <row r="17166" spans="1:31">
      <c r="A17166">
        <v>41400</v>
      </c>
      <c r="B17166" t="s">
        <v>15063</v>
      </c>
      <c r="C17166" t="s">
        <v>33480</v>
      </c>
      <c r="D17166" t="s">
        <v>33476</v>
      </c>
      <c r="E17166"/>
      <c r="F17166"/>
      <c r="G17166"/>
      <c r="H17166"/>
      <c r="I17166"/>
      <c r="J17166"/>
      <c r="U17166" s="43"/>
      <c r="AE17166"/>
    </row>
    <row r="17167" spans="1:31">
      <c r="A17167">
        <v>41210</v>
      </c>
      <c r="B17167" t="s">
        <v>15064</v>
      </c>
      <c r="C17167" t="s">
        <v>33480</v>
      </c>
      <c r="D17167" t="s">
        <v>33482</v>
      </c>
      <c r="E17167"/>
      <c r="F17167"/>
      <c r="G17167"/>
      <c r="H17167"/>
      <c r="I17167"/>
      <c r="J17167"/>
      <c r="U17167" s="43"/>
      <c r="AE17167"/>
    </row>
    <row r="17168" spans="1:31">
      <c r="A17168">
        <v>41800</v>
      </c>
      <c r="B17168" t="s">
        <v>15065</v>
      </c>
      <c r="C17168" t="s">
        <v>33480</v>
      </c>
      <c r="D17168" t="s">
        <v>33476</v>
      </c>
      <c r="E17168"/>
      <c r="F17168"/>
      <c r="G17168"/>
      <c r="H17168"/>
      <c r="I17168"/>
      <c r="J17168"/>
      <c r="U17168" s="43"/>
      <c r="AE17168"/>
    </row>
    <row r="17169" spans="1:31">
      <c r="A17169">
        <v>41160</v>
      </c>
      <c r="B17169" t="s">
        <v>15066</v>
      </c>
      <c r="C17169" t="s">
        <v>33480</v>
      </c>
      <c r="D17169" t="s">
        <v>33476</v>
      </c>
      <c r="E17169"/>
      <c r="F17169"/>
      <c r="G17169"/>
      <c r="H17169"/>
      <c r="I17169"/>
      <c r="J17169"/>
      <c r="U17169" s="43"/>
      <c r="AE17169"/>
    </row>
    <row r="17170" spans="1:31">
      <c r="A17170">
        <v>41500</v>
      </c>
      <c r="B17170" t="s">
        <v>15067</v>
      </c>
      <c r="C17170" t="s">
        <v>33480</v>
      </c>
      <c r="D17170" t="s">
        <v>33476</v>
      </c>
      <c r="E17170"/>
      <c r="F17170"/>
      <c r="G17170"/>
      <c r="H17170"/>
      <c r="I17170"/>
      <c r="J17170"/>
      <c r="U17170" s="43"/>
      <c r="AE17170"/>
    </row>
    <row r="17171" spans="1:31">
      <c r="A17171">
        <v>41500</v>
      </c>
      <c r="B17171" t="s">
        <v>15068</v>
      </c>
      <c r="C17171" t="s">
        <v>33480</v>
      </c>
      <c r="D17171" t="s">
        <v>33476</v>
      </c>
      <c r="E17171"/>
      <c r="F17171"/>
      <c r="G17171"/>
      <c r="H17171"/>
      <c r="I17171"/>
      <c r="J17171"/>
      <c r="U17171" s="43"/>
      <c r="AE17171"/>
    </row>
    <row r="17172" spans="1:31">
      <c r="A17172">
        <v>41230</v>
      </c>
      <c r="B17172" t="s">
        <v>15069</v>
      </c>
      <c r="C17172" t="s">
        <v>33480</v>
      </c>
      <c r="D17172" t="s">
        <v>33476</v>
      </c>
      <c r="E17172"/>
      <c r="F17172"/>
      <c r="G17172"/>
      <c r="H17172"/>
      <c r="I17172"/>
      <c r="J17172"/>
      <c r="U17172" s="43"/>
      <c r="AE17172"/>
    </row>
    <row r="17173" spans="1:31">
      <c r="A17173">
        <v>41100</v>
      </c>
      <c r="B17173" t="s">
        <v>15070</v>
      </c>
      <c r="C17173" t="s">
        <v>33480</v>
      </c>
      <c r="D17173" t="s">
        <v>33476</v>
      </c>
      <c r="E17173"/>
      <c r="F17173"/>
      <c r="G17173"/>
      <c r="H17173"/>
      <c r="I17173"/>
      <c r="J17173"/>
      <c r="U17173" s="43"/>
      <c r="AE17173"/>
    </row>
    <row r="17174" spans="1:31">
      <c r="A17174">
        <v>41210</v>
      </c>
      <c r="B17174" t="s">
        <v>15071</v>
      </c>
      <c r="C17174" t="s">
        <v>33480</v>
      </c>
      <c r="D17174" t="s">
        <v>33482</v>
      </c>
      <c r="E17174"/>
      <c r="F17174"/>
      <c r="G17174"/>
      <c r="H17174"/>
      <c r="I17174"/>
      <c r="J17174"/>
      <c r="U17174" s="43"/>
      <c r="AE17174"/>
    </row>
    <row r="17175" spans="1:31">
      <c r="A17175">
        <v>41250</v>
      </c>
      <c r="B17175" t="s">
        <v>1598</v>
      </c>
      <c r="C17175" t="s">
        <v>33480</v>
      </c>
      <c r="D17175" t="s">
        <v>33476</v>
      </c>
      <c r="E17175"/>
      <c r="F17175"/>
      <c r="G17175"/>
      <c r="H17175"/>
      <c r="I17175"/>
      <c r="J17175"/>
      <c r="U17175" s="43"/>
      <c r="AE17175"/>
    </row>
    <row r="17176" spans="1:31">
      <c r="A17176">
        <v>41600</v>
      </c>
      <c r="B17176" t="s">
        <v>15072</v>
      </c>
      <c r="C17176" t="s">
        <v>33480</v>
      </c>
      <c r="D17176" t="s">
        <v>33482</v>
      </c>
      <c r="E17176"/>
      <c r="F17176"/>
      <c r="G17176"/>
      <c r="H17176"/>
      <c r="I17176"/>
      <c r="J17176"/>
      <c r="U17176" s="43"/>
      <c r="AE17176"/>
    </row>
    <row r="17177" spans="1:31">
      <c r="A17177">
        <v>41310</v>
      </c>
      <c r="B17177" t="s">
        <v>15073</v>
      </c>
      <c r="C17177" t="s">
        <v>33480</v>
      </c>
      <c r="D17177" t="s">
        <v>33476</v>
      </c>
      <c r="E17177"/>
      <c r="F17177"/>
      <c r="G17177"/>
      <c r="H17177"/>
      <c r="I17177"/>
      <c r="J17177"/>
      <c r="U17177" s="43"/>
      <c r="AE17177"/>
    </row>
    <row r="17178" spans="1:31">
      <c r="A17178">
        <v>41140</v>
      </c>
      <c r="B17178" t="s">
        <v>15074</v>
      </c>
      <c r="C17178" t="s">
        <v>33480</v>
      </c>
      <c r="D17178" t="s">
        <v>33481</v>
      </c>
      <c r="E17178"/>
      <c r="F17178"/>
      <c r="G17178"/>
      <c r="H17178"/>
      <c r="I17178"/>
      <c r="J17178"/>
      <c r="U17178" s="43"/>
      <c r="AE17178"/>
    </row>
    <row r="17179" spans="1:31">
      <c r="A17179">
        <v>41700</v>
      </c>
      <c r="B17179" t="s">
        <v>15075</v>
      </c>
      <c r="C17179" t="s">
        <v>33480</v>
      </c>
      <c r="D17179" t="s">
        <v>33482</v>
      </c>
      <c r="E17179"/>
      <c r="F17179"/>
      <c r="G17179"/>
      <c r="H17179"/>
      <c r="I17179"/>
      <c r="J17179"/>
      <c r="U17179" s="43"/>
      <c r="AE17179"/>
    </row>
    <row r="17180" spans="1:31">
      <c r="A17180">
        <v>41150</v>
      </c>
      <c r="B17180" t="s">
        <v>15076</v>
      </c>
      <c r="C17180" t="s">
        <v>33480</v>
      </c>
      <c r="D17180" t="s">
        <v>33476</v>
      </c>
      <c r="E17180"/>
      <c r="F17180"/>
      <c r="G17180"/>
      <c r="H17180"/>
      <c r="I17180"/>
      <c r="J17180"/>
      <c r="U17180" s="43"/>
      <c r="AE17180"/>
    </row>
    <row r="17181" spans="1:31">
      <c r="A17181">
        <v>41150</v>
      </c>
      <c r="B17181" t="s">
        <v>15076</v>
      </c>
      <c r="C17181" t="s">
        <v>33480</v>
      </c>
      <c r="D17181" t="s">
        <v>33476</v>
      </c>
      <c r="E17181"/>
      <c r="F17181"/>
      <c r="G17181"/>
      <c r="H17181"/>
      <c r="I17181"/>
      <c r="J17181"/>
      <c r="U17181" s="43"/>
      <c r="AE17181"/>
    </row>
    <row r="17182" spans="1:31">
      <c r="A17182">
        <v>41300</v>
      </c>
      <c r="B17182" t="s">
        <v>15077</v>
      </c>
      <c r="C17182" t="s">
        <v>33480</v>
      </c>
      <c r="D17182" t="s">
        <v>33482</v>
      </c>
      <c r="E17182"/>
      <c r="F17182"/>
      <c r="G17182"/>
      <c r="H17182"/>
      <c r="I17182"/>
      <c r="J17182"/>
      <c r="U17182" s="43"/>
      <c r="AE17182"/>
    </row>
    <row r="17183" spans="1:31">
      <c r="A17183">
        <v>41290</v>
      </c>
      <c r="B17183" t="s">
        <v>15078</v>
      </c>
      <c r="C17183" t="s">
        <v>33480</v>
      </c>
      <c r="D17183" t="s">
        <v>33476</v>
      </c>
      <c r="E17183"/>
      <c r="F17183"/>
      <c r="G17183"/>
      <c r="H17183"/>
      <c r="I17183"/>
      <c r="J17183"/>
      <c r="U17183" s="43"/>
      <c r="AE17183"/>
    </row>
    <row r="17184" spans="1:31">
      <c r="A17184">
        <v>41290</v>
      </c>
      <c r="B17184" t="s">
        <v>15078</v>
      </c>
      <c r="C17184" t="s">
        <v>33480</v>
      </c>
      <c r="D17184" t="s">
        <v>33476</v>
      </c>
      <c r="E17184"/>
      <c r="F17184"/>
      <c r="G17184"/>
      <c r="H17184"/>
      <c r="I17184"/>
      <c r="J17184"/>
      <c r="U17184" s="43"/>
      <c r="AE17184"/>
    </row>
    <row r="17185" spans="1:31">
      <c r="A17185">
        <v>41290</v>
      </c>
      <c r="B17185" t="s">
        <v>15078</v>
      </c>
      <c r="C17185" t="s">
        <v>33480</v>
      </c>
      <c r="D17185" t="s">
        <v>33476</v>
      </c>
      <c r="E17185"/>
      <c r="F17185"/>
      <c r="G17185"/>
      <c r="H17185"/>
      <c r="I17185"/>
      <c r="J17185"/>
      <c r="U17185" s="43"/>
      <c r="AE17185"/>
    </row>
    <row r="17186" spans="1:31">
      <c r="A17186">
        <v>41290</v>
      </c>
      <c r="B17186" t="s">
        <v>15078</v>
      </c>
      <c r="C17186" t="s">
        <v>33480</v>
      </c>
      <c r="D17186" t="s">
        <v>33476</v>
      </c>
      <c r="E17186"/>
      <c r="F17186"/>
      <c r="G17186"/>
      <c r="H17186"/>
      <c r="I17186"/>
      <c r="J17186"/>
      <c r="U17186" s="43"/>
      <c r="AE17186"/>
    </row>
    <row r="17187" spans="1:31">
      <c r="A17187">
        <v>41160</v>
      </c>
      <c r="B17187" t="s">
        <v>15079</v>
      </c>
      <c r="C17187" t="s">
        <v>33480</v>
      </c>
      <c r="D17187" t="s">
        <v>33476</v>
      </c>
      <c r="E17187"/>
      <c r="F17187"/>
      <c r="G17187"/>
      <c r="H17187"/>
      <c r="I17187"/>
      <c r="J17187"/>
      <c r="U17187" s="43"/>
      <c r="AE17187"/>
    </row>
    <row r="17188" spans="1:31">
      <c r="A17188">
        <v>41160</v>
      </c>
      <c r="B17188" t="s">
        <v>15080</v>
      </c>
      <c r="C17188" t="s">
        <v>33480</v>
      </c>
      <c r="D17188" t="s">
        <v>33476</v>
      </c>
      <c r="E17188"/>
      <c r="F17188"/>
      <c r="G17188"/>
      <c r="H17188"/>
      <c r="I17188"/>
      <c r="J17188"/>
      <c r="U17188" s="43"/>
      <c r="AE17188"/>
    </row>
    <row r="17189" spans="1:31">
      <c r="A17189">
        <v>41160</v>
      </c>
      <c r="B17189" t="s">
        <v>15080</v>
      </c>
      <c r="C17189" t="s">
        <v>33480</v>
      </c>
      <c r="D17189" t="s">
        <v>33476</v>
      </c>
      <c r="E17189"/>
      <c r="F17189"/>
      <c r="G17189"/>
      <c r="H17189"/>
      <c r="I17189"/>
      <c r="J17189"/>
      <c r="U17189" s="43"/>
      <c r="AE17189"/>
    </row>
    <row r="17190" spans="1:31">
      <c r="A17190">
        <v>41240</v>
      </c>
      <c r="B17190" t="s">
        <v>15080</v>
      </c>
      <c r="C17190" t="s">
        <v>33480</v>
      </c>
      <c r="D17190" t="s">
        <v>33476</v>
      </c>
      <c r="E17190"/>
      <c r="F17190"/>
      <c r="G17190"/>
      <c r="H17190"/>
      <c r="I17190"/>
      <c r="J17190"/>
      <c r="U17190" s="43"/>
      <c r="AE17190"/>
    </row>
    <row r="17191" spans="1:31">
      <c r="A17191">
        <v>41240</v>
      </c>
      <c r="B17191" t="s">
        <v>15080</v>
      </c>
      <c r="C17191" t="s">
        <v>33480</v>
      </c>
      <c r="D17191" t="s">
        <v>33476</v>
      </c>
      <c r="E17191"/>
      <c r="F17191"/>
      <c r="G17191"/>
      <c r="H17191"/>
      <c r="I17191"/>
      <c r="J17191"/>
      <c r="U17191" s="43"/>
      <c r="AE17191"/>
    </row>
    <row r="17192" spans="1:31">
      <c r="A17192">
        <v>41240</v>
      </c>
      <c r="B17192" t="s">
        <v>15080</v>
      </c>
      <c r="C17192" t="s">
        <v>33480</v>
      </c>
      <c r="D17192" t="s">
        <v>33476</v>
      </c>
      <c r="E17192"/>
      <c r="F17192"/>
      <c r="G17192"/>
      <c r="H17192"/>
      <c r="I17192"/>
      <c r="J17192"/>
      <c r="U17192" s="43"/>
      <c r="AE17192"/>
    </row>
    <row r="17193" spans="1:31">
      <c r="A17193">
        <v>41240</v>
      </c>
      <c r="B17193" t="s">
        <v>15080</v>
      </c>
      <c r="C17193" t="s">
        <v>33480</v>
      </c>
      <c r="D17193" t="s">
        <v>33476</v>
      </c>
      <c r="E17193"/>
      <c r="F17193"/>
      <c r="G17193"/>
      <c r="H17193"/>
      <c r="I17193"/>
      <c r="J17193"/>
      <c r="U17193" s="43"/>
      <c r="AE17193"/>
    </row>
    <row r="17194" spans="1:31">
      <c r="A17194">
        <v>41240</v>
      </c>
      <c r="B17194" t="s">
        <v>15080</v>
      </c>
      <c r="C17194" t="s">
        <v>33480</v>
      </c>
      <c r="D17194" t="s">
        <v>33476</v>
      </c>
      <c r="E17194"/>
      <c r="F17194"/>
      <c r="G17194"/>
      <c r="H17194"/>
      <c r="I17194"/>
      <c r="J17194"/>
      <c r="U17194" s="43"/>
      <c r="AE17194"/>
    </row>
    <row r="17195" spans="1:31">
      <c r="A17195">
        <v>41100</v>
      </c>
      <c r="B17195" t="s">
        <v>1603</v>
      </c>
      <c r="C17195" t="s">
        <v>33480</v>
      </c>
      <c r="D17195" t="s">
        <v>33476</v>
      </c>
      <c r="E17195"/>
      <c r="F17195"/>
      <c r="G17195"/>
      <c r="H17195"/>
      <c r="I17195"/>
      <c r="J17195"/>
      <c r="U17195" s="43"/>
      <c r="AE17195"/>
    </row>
    <row r="17196" spans="1:31">
      <c r="A17196">
        <v>41100</v>
      </c>
      <c r="B17196" t="s">
        <v>15081</v>
      </c>
      <c r="C17196" t="s">
        <v>33480</v>
      </c>
      <c r="D17196" t="s">
        <v>33476</v>
      </c>
      <c r="E17196"/>
      <c r="F17196"/>
      <c r="G17196"/>
      <c r="H17196"/>
      <c r="I17196"/>
      <c r="J17196"/>
      <c r="U17196" s="43"/>
      <c r="AE17196"/>
    </row>
    <row r="17197" spans="1:31">
      <c r="A17197">
        <v>41300</v>
      </c>
      <c r="B17197" t="s">
        <v>15082</v>
      </c>
      <c r="C17197" t="s">
        <v>33480</v>
      </c>
      <c r="D17197" t="s">
        <v>33482</v>
      </c>
      <c r="E17197"/>
      <c r="F17197"/>
      <c r="G17197"/>
      <c r="H17197"/>
      <c r="I17197"/>
      <c r="J17197"/>
      <c r="U17197" s="43"/>
      <c r="AE17197"/>
    </row>
    <row r="17198" spans="1:31">
      <c r="A17198">
        <v>41170</v>
      </c>
      <c r="B17198" t="s">
        <v>15083</v>
      </c>
      <c r="C17198" t="s">
        <v>33480</v>
      </c>
      <c r="D17198" t="s">
        <v>33476</v>
      </c>
      <c r="E17198"/>
      <c r="F17198"/>
      <c r="G17198"/>
      <c r="H17198"/>
      <c r="I17198"/>
      <c r="J17198"/>
      <c r="U17198" s="43"/>
      <c r="AE17198"/>
    </row>
    <row r="17199" spans="1:31">
      <c r="A17199">
        <v>41370</v>
      </c>
      <c r="B17199" t="s">
        <v>15084</v>
      </c>
      <c r="C17199" t="s">
        <v>33480</v>
      </c>
      <c r="D17199" t="s">
        <v>33476</v>
      </c>
      <c r="E17199"/>
      <c r="F17199"/>
      <c r="G17199"/>
      <c r="H17199"/>
      <c r="I17199"/>
      <c r="J17199"/>
      <c r="U17199" s="43"/>
      <c r="AE17199"/>
    </row>
    <row r="17200" spans="1:31">
      <c r="A17200">
        <v>41270</v>
      </c>
      <c r="B17200" t="s">
        <v>15085</v>
      </c>
      <c r="C17200" t="s">
        <v>33477</v>
      </c>
      <c r="D17200" t="s">
        <v>33482</v>
      </c>
      <c r="E17200"/>
      <c r="F17200"/>
      <c r="G17200"/>
      <c r="H17200"/>
      <c r="I17200"/>
      <c r="J17200"/>
      <c r="U17200" s="43"/>
      <c r="AE17200"/>
    </row>
    <row r="17201" spans="1:31">
      <c r="A17201">
        <v>41400</v>
      </c>
      <c r="B17201" t="s">
        <v>15086</v>
      </c>
      <c r="C17201" t="s">
        <v>33480</v>
      </c>
      <c r="D17201" t="s">
        <v>33476</v>
      </c>
      <c r="E17201"/>
      <c r="F17201"/>
      <c r="G17201"/>
      <c r="H17201"/>
      <c r="I17201"/>
      <c r="J17201"/>
      <c r="U17201" s="43"/>
      <c r="AE17201"/>
    </row>
    <row r="17202" spans="1:31">
      <c r="A17202">
        <v>41110</v>
      </c>
      <c r="B17202" t="s">
        <v>15087</v>
      </c>
      <c r="C17202" t="s">
        <v>33480</v>
      </c>
      <c r="D17202" t="s">
        <v>33481</v>
      </c>
      <c r="E17202"/>
      <c r="F17202"/>
      <c r="G17202"/>
      <c r="H17202"/>
      <c r="I17202"/>
      <c r="J17202"/>
      <c r="U17202" s="43"/>
      <c r="AE17202"/>
    </row>
    <row r="17203" spans="1:31">
      <c r="A17203">
        <v>41190</v>
      </c>
      <c r="B17203" t="s">
        <v>15088</v>
      </c>
      <c r="C17203" t="s">
        <v>33480</v>
      </c>
      <c r="D17203" t="s">
        <v>33476</v>
      </c>
      <c r="E17203"/>
      <c r="F17203"/>
      <c r="G17203"/>
      <c r="H17203"/>
      <c r="I17203"/>
      <c r="J17203"/>
      <c r="U17203" s="43"/>
      <c r="AE17203"/>
    </row>
    <row r="17204" spans="1:31">
      <c r="A17204">
        <v>41310</v>
      </c>
      <c r="B17204" t="s">
        <v>15089</v>
      </c>
      <c r="C17204" t="s">
        <v>33480</v>
      </c>
      <c r="D17204" t="s">
        <v>33476</v>
      </c>
      <c r="E17204"/>
      <c r="F17204"/>
      <c r="G17204"/>
      <c r="H17204"/>
      <c r="I17204"/>
      <c r="J17204"/>
      <c r="U17204" s="43"/>
      <c r="AE17204"/>
    </row>
    <row r="17205" spans="1:31">
      <c r="A17205">
        <v>41200</v>
      </c>
      <c r="B17205" t="s">
        <v>15090</v>
      </c>
      <c r="C17205" t="s">
        <v>33480</v>
      </c>
      <c r="D17205" t="s">
        <v>33481</v>
      </c>
      <c r="E17205"/>
      <c r="F17205"/>
      <c r="G17205"/>
      <c r="H17205"/>
      <c r="I17205"/>
      <c r="J17205"/>
      <c r="U17205" s="43"/>
      <c r="AE17205"/>
    </row>
    <row r="17206" spans="1:31">
      <c r="A17206">
        <v>41160</v>
      </c>
      <c r="B17206" t="s">
        <v>15091</v>
      </c>
      <c r="C17206" t="s">
        <v>33480</v>
      </c>
      <c r="D17206" t="s">
        <v>33476</v>
      </c>
      <c r="E17206"/>
      <c r="F17206"/>
      <c r="G17206"/>
      <c r="H17206"/>
      <c r="I17206"/>
      <c r="J17206"/>
      <c r="U17206" s="43"/>
      <c r="AE17206"/>
    </row>
    <row r="17207" spans="1:31">
      <c r="A17207">
        <v>41100</v>
      </c>
      <c r="B17207" t="s">
        <v>15092</v>
      </c>
      <c r="C17207" t="s">
        <v>33480</v>
      </c>
      <c r="D17207" t="s">
        <v>33476</v>
      </c>
      <c r="E17207"/>
      <c r="F17207"/>
      <c r="G17207"/>
      <c r="H17207"/>
      <c r="I17207"/>
      <c r="J17207"/>
      <c r="U17207" s="43"/>
      <c r="AE17207"/>
    </row>
    <row r="17208" spans="1:31">
      <c r="A17208">
        <v>41290</v>
      </c>
      <c r="B17208" t="s">
        <v>15093</v>
      </c>
      <c r="C17208" t="s">
        <v>33480</v>
      </c>
      <c r="D17208" t="s">
        <v>33476</v>
      </c>
      <c r="E17208"/>
      <c r="F17208"/>
      <c r="G17208"/>
      <c r="H17208"/>
      <c r="I17208"/>
      <c r="J17208"/>
      <c r="U17208" s="43"/>
      <c r="AE17208"/>
    </row>
    <row r="17209" spans="1:31">
      <c r="A17209">
        <v>41150</v>
      </c>
      <c r="B17209" t="s">
        <v>15094</v>
      </c>
      <c r="C17209" t="s">
        <v>33480</v>
      </c>
      <c r="D17209" t="s">
        <v>33476</v>
      </c>
      <c r="E17209"/>
      <c r="F17209"/>
      <c r="G17209"/>
      <c r="H17209"/>
      <c r="I17209"/>
      <c r="J17209"/>
      <c r="U17209" s="43"/>
      <c r="AE17209"/>
    </row>
    <row r="17210" spans="1:31">
      <c r="A17210">
        <v>41100</v>
      </c>
      <c r="B17210" t="s">
        <v>15095</v>
      </c>
      <c r="C17210" t="s">
        <v>33480</v>
      </c>
      <c r="D17210" t="s">
        <v>33476</v>
      </c>
      <c r="E17210"/>
      <c r="F17210"/>
      <c r="G17210"/>
      <c r="H17210"/>
      <c r="I17210"/>
      <c r="J17210"/>
      <c r="U17210" s="43"/>
      <c r="AE17210"/>
    </row>
    <row r="17211" spans="1:31">
      <c r="A17211">
        <v>41370</v>
      </c>
      <c r="B17211" t="s">
        <v>7777</v>
      </c>
      <c r="C17211" t="s">
        <v>33480</v>
      </c>
      <c r="D17211" t="s">
        <v>33476</v>
      </c>
      <c r="E17211"/>
      <c r="F17211"/>
      <c r="G17211"/>
      <c r="H17211"/>
      <c r="I17211"/>
      <c r="J17211"/>
      <c r="U17211" s="43"/>
      <c r="AE17211"/>
    </row>
    <row r="17212" spans="1:31">
      <c r="A17212">
        <v>41800</v>
      </c>
      <c r="B17212" t="s">
        <v>15096</v>
      </c>
      <c r="C17212" t="s">
        <v>33480</v>
      </c>
      <c r="D17212" t="s">
        <v>33476</v>
      </c>
      <c r="E17212"/>
      <c r="F17212"/>
      <c r="G17212"/>
      <c r="H17212"/>
      <c r="I17212"/>
      <c r="J17212"/>
      <c r="U17212" s="43"/>
      <c r="AE17212"/>
    </row>
    <row r="17213" spans="1:31">
      <c r="A17213">
        <v>41270</v>
      </c>
      <c r="B17213" t="s">
        <v>15097</v>
      </c>
      <c r="C17213" t="s">
        <v>33477</v>
      </c>
      <c r="D17213" t="s">
        <v>33482</v>
      </c>
      <c r="E17213"/>
      <c r="F17213"/>
      <c r="G17213"/>
      <c r="H17213"/>
      <c r="I17213"/>
      <c r="J17213"/>
      <c r="U17213" s="43"/>
      <c r="AE17213"/>
    </row>
    <row r="17214" spans="1:31">
      <c r="A17214">
        <v>41200</v>
      </c>
      <c r="B17214" t="s">
        <v>15098</v>
      </c>
      <c r="C17214" t="s">
        <v>33480</v>
      </c>
      <c r="D17214" t="s">
        <v>33481</v>
      </c>
      <c r="E17214"/>
      <c r="F17214"/>
      <c r="G17214"/>
      <c r="H17214"/>
      <c r="I17214"/>
      <c r="J17214"/>
      <c r="U17214" s="43"/>
      <c r="AE17214"/>
    </row>
    <row r="17215" spans="1:31">
      <c r="A17215">
        <v>41230</v>
      </c>
      <c r="B17215" t="s">
        <v>15099</v>
      </c>
      <c r="C17215" t="s">
        <v>33480</v>
      </c>
      <c r="D17215" t="s">
        <v>33476</v>
      </c>
      <c r="E17215"/>
      <c r="F17215"/>
      <c r="G17215"/>
      <c r="H17215"/>
      <c r="I17215"/>
      <c r="J17215"/>
      <c r="U17215" s="43"/>
      <c r="AE17215"/>
    </row>
    <row r="17216" spans="1:31">
      <c r="A17216">
        <v>41270</v>
      </c>
      <c r="B17216" t="s">
        <v>15100</v>
      </c>
      <c r="C17216" t="s">
        <v>33477</v>
      </c>
      <c r="D17216" t="s">
        <v>33482</v>
      </c>
      <c r="E17216"/>
      <c r="F17216"/>
      <c r="G17216"/>
      <c r="H17216"/>
      <c r="I17216"/>
      <c r="J17216"/>
      <c r="U17216" s="43"/>
      <c r="AE17216"/>
    </row>
    <row r="17217" spans="1:31">
      <c r="A17217">
        <v>41110</v>
      </c>
      <c r="B17217" t="s">
        <v>2880</v>
      </c>
      <c r="C17217" t="s">
        <v>33480</v>
      </c>
      <c r="D17217" t="s">
        <v>33481</v>
      </c>
      <c r="E17217"/>
      <c r="F17217"/>
      <c r="G17217"/>
      <c r="H17217"/>
      <c r="I17217"/>
      <c r="J17217"/>
      <c r="U17217" s="43"/>
      <c r="AE17217"/>
    </row>
    <row r="17218" spans="1:31">
      <c r="A17218">
        <v>41310</v>
      </c>
      <c r="B17218" t="s">
        <v>15101</v>
      </c>
      <c r="C17218" t="s">
        <v>33480</v>
      </c>
      <c r="D17218" t="s">
        <v>33476</v>
      </c>
      <c r="E17218"/>
      <c r="F17218"/>
      <c r="G17218"/>
      <c r="H17218"/>
      <c r="I17218"/>
      <c r="J17218"/>
      <c r="U17218" s="43"/>
      <c r="AE17218"/>
    </row>
    <row r="17219" spans="1:31">
      <c r="A17219">
        <v>41100</v>
      </c>
      <c r="B17219" t="s">
        <v>8798</v>
      </c>
      <c r="C17219" t="s">
        <v>33480</v>
      </c>
      <c r="D17219" t="s">
        <v>33476</v>
      </c>
      <c r="E17219"/>
      <c r="F17219"/>
      <c r="G17219"/>
      <c r="H17219"/>
      <c r="I17219"/>
      <c r="J17219"/>
      <c r="U17219" s="43"/>
      <c r="AE17219"/>
    </row>
    <row r="17220" spans="1:31">
      <c r="A17220">
        <v>41800</v>
      </c>
      <c r="B17220" t="s">
        <v>4936</v>
      </c>
      <c r="C17220" t="s">
        <v>33480</v>
      </c>
      <c r="D17220" t="s">
        <v>33476</v>
      </c>
      <c r="E17220"/>
      <c r="F17220"/>
      <c r="G17220"/>
      <c r="H17220"/>
      <c r="I17220"/>
      <c r="J17220"/>
      <c r="U17220" s="43"/>
      <c r="AE17220"/>
    </row>
    <row r="17221" spans="1:31">
      <c r="A17221">
        <v>41330</v>
      </c>
      <c r="B17221" t="s">
        <v>15102</v>
      </c>
      <c r="C17221" t="s">
        <v>33480</v>
      </c>
      <c r="D17221" t="s">
        <v>33476</v>
      </c>
      <c r="E17221"/>
      <c r="F17221"/>
      <c r="G17221"/>
      <c r="H17221"/>
      <c r="I17221"/>
      <c r="J17221"/>
      <c r="U17221" s="43"/>
      <c r="AE17221"/>
    </row>
    <row r="17222" spans="1:31">
      <c r="A17222">
        <v>41350</v>
      </c>
      <c r="B17222" t="s">
        <v>15103</v>
      </c>
      <c r="C17222" t="s">
        <v>33480</v>
      </c>
      <c r="D17222" t="s">
        <v>33482</v>
      </c>
      <c r="E17222"/>
      <c r="F17222"/>
      <c r="G17222"/>
      <c r="H17222"/>
      <c r="I17222"/>
      <c r="J17222"/>
      <c r="U17222" s="43"/>
      <c r="AE17222"/>
    </row>
    <row r="17223" spans="1:31">
      <c r="A17223">
        <v>41190</v>
      </c>
      <c r="B17223" t="s">
        <v>15104</v>
      </c>
      <c r="C17223" t="s">
        <v>33480</v>
      </c>
      <c r="D17223" t="s">
        <v>33476</v>
      </c>
      <c r="E17223"/>
      <c r="F17223"/>
      <c r="G17223"/>
      <c r="H17223"/>
      <c r="I17223"/>
      <c r="J17223"/>
      <c r="U17223" s="43"/>
      <c r="AE17223"/>
    </row>
    <row r="17224" spans="1:31">
      <c r="A17224">
        <v>41000</v>
      </c>
      <c r="B17224" t="s">
        <v>15105</v>
      </c>
      <c r="C17224" t="s">
        <v>33480</v>
      </c>
      <c r="D17224" t="s">
        <v>33476</v>
      </c>
      <c r="E17224"/>
      <c r="F17224"/>
      <c r="G17224"/>
      <c r="H17224"/>
      <c r="I17224"/>
      <c r="J17224"/>
      <c r="U17224" s="43"/>
      <c r="AE17224"/>
    </row>
    <row r="17225" spans="1:31">
      <c r="A17225">
        <v>41500</v>
      </c>
      <c r="B17225" t="s">
        <v>15106</v>
      </c>
      <c r="C17225" t="s">
        <v>33480</v>
      </c>
      <c r="D17225" t="s">
        <v>33476</v>
      </c>
      <c r="E17225"/>
      <c r="F17225"/>
      <c r="G17225"/>
      <c r="H17225"/>
      <c r="I17225"/>
      <c r="J17225"/>
      <c r="U17225" s="43"/>
      <c r="AE17225"/>
    </row>
    <row r="17226" spans="1:31">
      <c r="A17226">
        <v>41190</v>
      </c>
      <c r="B17226" t="s">
        <v>15107</v>
      </c>
      <c r="C17226" t="s">
        <v>33480</v>
      </c>
      <c r="D17226" t="s">
        <v>33476</v>
      </c>
      <c r="E17226"/>
      <c r="F17226"/>
      <c r="G17226"/>
      <c r="H17226"/>
      <c r="I17226"/>
      <c r="J17226"/>
      <c r="U17226" s="43"/>
      <c r="AE17226"/>
    </row>
    <row r="17227" spans="1:31">
      <c r="A17227">
        <v>41100</v>
      </c>
      <c r="B17227" t="s">
        <v>15108</v>
      </c>
      <c r="C17227" t="s">
        <v>33480</v>
      </c>
      <c r="D17227" t="s">
        <v>33476</v>
      </c>
      <c r="E17227"/>
      <c r="F17227"/>
      <c r="G17227"/>
      <c r="H17227"/>
      <c r="I17227"/>
      <c r="J17227"/>
      <c r="U17227" s="43"/>
      <c r="AE17227"/>
    </row>
    <row r="17228" spans="1:31">
      <c r="A17228">
        <v>41400</v>
      </c>
      <c r="B17228" t="s">
        <v>15109</v>
      </c>
      <c r="C17228" t="s">
        <v>33480</v>
      </c>
      <c r="D17228" t="s">
        <v>33476</v>
      </c>
      <c r="E17228"/>
      <c r="F17228"/>
      <c r="G17228"/>
      <c r="H17228"/>
      <c r="I17228"/>
      <c r="J17228"/>
      <c r="U17228" s="43"/>
      <c r="AE17228"/>
    </row>
    <row r="17229" spans="1:31">
      <c r="A17229">
        <v>41350</v>
      </c>
      <c r="B17229" t="s">
        <v>15110</v>
      </c>
      <c r="C17229" t="s">
        <v>33480</v>
      </c>
      <c r="D17229" t="s">
        <v>33482</v>
      </c>
      <c r="E17229"/>
      <c r="F17229"/>
      <c r="G17229"/>
      <c r="H17229"/>
      <c r="I17229"/>
      <c r="J17229"/>
      <c r="U17229" s="43"/>
      <c r="AE17229"/>
    </row>
    <row r="17230" spans="1:31">
      <c r="A17230">
        <v>41310</v>
      </c>
      <c r="B17230" t="s">
        <v>15111</v>
      </c>
      <c r="C17230" t="s">
        <v>33480</v>
      </c>
      <c r="D17230" t="s">
        <v>33476</v>
      </c>
      <c r="E17230"/>
      <c r="F17230"/>
      <c r="G17230"/>
      <c r="H17230"/>
      <c r="I17230"/>
      <c r="J17230"/>
      <c r="U17230" s="43"/>
      <c r="AE17230"/>
    </row>
    <row r="17231" spans="1:31">
      <c r="A17231">
        <v>41160</v>
      </c>
      <c r="B17231" t="s">
        <v>15112</v>
      </c>
      <c r="C17231" t="s">
        <v>33480</v>
      </c>
      <c r="D17231" t="s">
        <v>33476</v>
      </c>
      <c r="E17231"/>
      <c r="F17231"/>
      <c r="G17231"/>
      <c r="H17231"/>
      <c r="I17231"/>
      <c r="J17231"/>
      <c r="U17231" s="43"/>
      <c r="AE17231"/>
    </row>
    <row r="17232" spans="1:31">
      <c r="A17232">
        <v>41800</v>
      </c>
      <c r="B17232" t="s">
        <v>15113</v>
      </c>
      <c r="C17232" t="s">
        <v>33480</v>
      </c>
      <c r="D17232" t="s">
        <v>33476</v>
      </c>
      <c r="E17232"/>
      <c r="F17232"/>
      <c r="G17232"/>
      <c r="H17232"/>
      <c r="I17232"/>
      <c r="J17232"/>
      <c r="U17232" s="43"/>
      <c r="AE17232"/>
    </row>
    <row r="17233" spans="1:31">
      <c r="A17233">
        <v>41160</v>
      </c>
      <c r="B17233" t="s">
        <v>15114</v>
      </c>
      <c r="C17233" t="s">
        <v>33480</v>
      </c>
      <c r="D17233" t="s">
        <v>33476</v>
      </c>
      <c r="E17233"/>
      <c r="F17233"/>
      <c r="G17233"/>
      <c r="H17233"/>
      <c r="I17233"/>
      <c r="J17233"/>
      <c r="U17233" s="43"/>
      <c r="AE17233"/>
    </row>
    <row r="17234" spans="1:31">
      <c r="A17234">
        <v>41400</v>
      </c>
      <c r="B17234" t="s">
        <v>15115</v>
      </c>
      <c r="C17234" t="s">
        <v>33480</v>
      </c>
      <c r="D17234" t="s">
        <v>33476</v>
      </c>
      <c r="E17234"/>
      <c r="F17234"/>
      <c r="G17234"/>
      <c r="H17234"/>
      <c r="I17234"/>
      <c r="J17234"/>
      <c r="U17234" s="43"/>
      <c r="AE17234"/>
    </row>
    <row r="17235" spans="1:31">
      <c r="A17235">
        <v>41320</v>
      </c>
      <c r="B17235" t="s">
        <v>15116</v>
      </c>
      <c r="C17235" t="s">
        <v>33480</v>
      </c>
      <c r="D17235" t="s">
        <v>33481</v>
      </c>
      <c r="E17235"/>
      <c r="F17235"/>
      <c r="G17235"/>
      <c r="H17235"/>
      <c r="I17235"/>
      <c r="J17235"/>
      <c r="U17235" s="43"/>
      <c r="AE17235"/>
    </row>
    <row r="17236" spans="1:31">
      <c r="A17236">
        <v>41240</v>
      </c>
      <c r="B17236" t="s">
        <v>9706</v>
      </c>
      <c r="C17236" t="s">
        <v>33480</v>
      </c>
      <c r="D17236" t="s">
        <v>33476</v>
      </c>
      <c r="E17236"/>
      <c r="F17236"/>
      <c r="G17236"/>
      <c r="H17236"/>
      <c r="I17236"/>
      <c r="J17236"/>
      <c r="U17236" s="43"/>
      <c r="AE17236"/>
    </row>
    <row r="17237" spans="1:31">
      <c r="A17237">
        <v>41220</v>
      </c>
      <c r="B17237" t="s">
        <v>15117</v>
      </c>
      <c r="C17237" t="s">
        <v>33480</v>
      </c>
      <c r="D17237" t="s">
        <v>33482</v>
      </c>
      <c r="E17237"/>
      <c r="F17237"/>
      <c r="G17237"/>
      <c r="H17237"/>
      <c r="I17237"/>
      <c r="J17237"/>
      <c r="U17237" s="43"/>
      <c r="AE17237"/>
    </row>
    <row r="17238" spans="1:31">
      <c r="A17238">
        <v>41220</v>
      </c>
      <c r="B17238" t="s">
        <v>15117</v>
      </c>
      <c r="C17238" t="s">
        <v>33480</v>
      </c>
      <c r="D17238" t="s">
        <v>33482</v>
      </c>
      <c r="E17238"/>
      <c r="F17238"/>
      <c r="G17238"/>
      <c r="H17238"/>
      <c r="I17238"/>
      <c r="J17238"/>
      <c r="U17238" s="43"/>
      <c r="AE17238"/>
    </row>
    <row r="17239" spans="1:31">
      <c r="A17239">
        <v>41370</v>
      </c>
      <c r="B17239" t="s">
        <v>15118</v>
      </c>
      <c r="C17239" t="s">
        <v>33480</v>
      </c>
      <c r="D17239" t="s">
        <v>33476</v>
      </c>
      <c r="E17239"/>
      <c r="F17239"/>
      <c r="G17239"/>
      <c r="H17239"/>
      <c r="I17239"/>
      <c r="J17239"/>
      <c r="U17239" s="43"/>
      <c r="AE17239"/>
    </row>
    <row r="17240" spans="1:31">
      <c r="A17240">
        <v>41320</v>
      </c>
      <c r="B17240" t="s">
        <v>1639</v>
      </c>
      <c r="C17240" t="s">
        <v>33480</v>
      </c>
      <c r="D17240" t="s">
        <v>33481</v>
      </c>
      <c r="E17240"/>
      <c r="F17240"/>
      <c r="G17240"/>
      <c r="H17240"/>
      <c r="I17240"/>
      <c r="J17240"/>
      <c r="U17240" s="43"/>
      <c r="AE17240"/>
    </row>
    <row r="17241" spans="1:31">
      <c r="A17241">
        <v>41190</v>
      </c>
      <c r="B17241" t="s">
        <v>15119</v>
      </c>
      <c r="C17241" t="s">
        <v>33480</v>
      </c>
      <c r="D17241" t="s">
        <v>33476</v>
      </c>
      <c r="E17241"/>
      <c r="F17241"/>
      <c r="G17241"/>
      <c r="H17241"/>
      <c r="I17241"/>
      <c r="J17241"/>
      <c r="U17241" s="43"/>
      <c r="AE17241"/>
    </row>
    <row r="17242" spans="1:31">
      <c r="A17242">
        <v>41170</v>
      </c>
      <c r="B17242" t="s">
        <v>15120</v>
      </c>
      <c r="C17242" t="s">
        <v>33480</v>
      </c>
      <c r="D17242" t="s">
        <v>33476</v>
      </c>
      <c r="E17242"/>
      <c r="F17242"/>
      <c r="G17242"/>
      <c r="H17242"/>
      <c r="I17242"/>
      <c r="J17242"/>
      <c r="U17242" s="43"/>
      <c r="AE17242"/>
    </row>
    <row r="17243" spans="1:31">
      <c r="A17243">
        <v>41800</v>
      </c>
      <c r="B17243" t="s">
        <v>15121</v>
      </c>
      <c r="C17243" t="s">
        <v>33480</v>
      </c>
      <c r="D17243" t="s">
        <v>33476</v>
      </c>
      <c r="E17243"/>
      <c r="F17243"/>
      <c r="G17243"/>
      <c r="H17243"/>
      <c r="I17243"/>
      <c r="J17243"/>
      <c r="U17243" s="43"/>
      <c r="AE17243"/>
    </row>
    <row r="17244" spans="1:31">
      <c r="A17244">
        <v>41100</v>
      </c>
      <c r="B17244" t="s">
        <v>15122</v>
      </c>
      <c r="C17244" t="s">
        <v>33480</v>
      </c>
      <c r="D17244" t="s">
        <v>33476</v>
      </c>
      <c r="E17244"/>
      <c r="F17244"/>
      <c r="G17244"/>
      <c r="H17244"/>
      <c r="I17244"/>
      <c r="J17244"/>
      <c r="U17244" s="43"/>
      <c r="AE17244"/>
    </row>
    <row r="17245" spans="1:31">
      <c r="A17245">
        <v>41800</v>
      </c>
      <c r="B17245" t="s">
        <v>15123</v>
      </c>
      <c r="C17245" t="s">
        <v>33480</v>
      </c>
      <c r="D17245" t="s">
        <v>33476</v>
      </c>
      <c r="E17245"/>
      <c r="F17245"/>
      <c r="G17245"/>
      <c r="H17245"/>
      <c r="I17245"/>
      <c r="J17245"/>
      <c r="U17245" s="43"/>
      <c r="AE17245"/>
    </row>
    <row r="17246" spans="1:31">
      <c r="A17246">
        <v>41140</v>
      </c>
      <c r="B17246" t="s">
        <v>15124</v>
      </c>
      <c r="C17246" t="s">
        <v>33480</v>
      </c>
      <c r="D17246" t="s">
        <v>33481</v>
      </c>
      <c r="E17246"/>
      <c r="F17246"/>
      <c r="G17246"/>
      <c r="H17246"/>
      <c r="I17246"/>
      <c r="J17246"/>
      <c r="U17246" s="43"/>
      <c r="AE17246"/>
    </row>
    <row r="17247" spans="1:31">
      <c r="A17247">
        <v>41000</v>
      </c>
      <c r="B17247" t="s">
        <v>15125</v>
      </c>
      <c r="C17247" t="s">
        <v>33480</v>
      </c>
      <c r="D17247" t="s">
        <v>33476</v>
      </c>
      <c r="E17247"/>
      <c r="F17247"/>
      <c r="G17247"/>
      <c r="H17247"/>
      <c r="I17247"/>
      <c r="J17247"/>
      <c r="U17247" s="43"/>
      <c r="AE17247"/>
    </row>
    <row r="17248" spans="1:31">
      <c r="A17248">
        <v>41210</v>
      </c>
      <c r="B17248" t="s">
        <v>15126</v>
      </c>
      <c r="C17248" t="s">
        <v>33480</v>
      </c>
      <c r="D17248" t="s">
        <v>33482</v>
      </c>
      <c r="E17248"/>
      <c r="F17248"/>
      <c r="G17248"/>
      <c r="H17248"/>
      <c r="I17248"/>
      <c r="J17248"/>
      <c r="U17248" s="43"/>
      <c r="AE17248"/>
    </row>
    <row r="17249" spans="1:31">
      <c r="A17249">
        <v>41300</v>
      </c>
      <c r="B17249" t="s">
        <v>15127</v>
      </c>
      <c r="C17249" t="s">
        <v>33480</v>
      </c>
      <c r="D17249" t="s">
        <v>33482</v>
      </c>
      <c r="E17249"/>
      <c r="F17249"/>
      <c r="G17249"/>
      <c r="H17249"/>
      <c r="I17249"/>
      <c r="J17249"/>
      <c r="U17249" s="43"/>
      <c r="AE17249"/>
    </row>
    <row r="17250" spans="1:31">
      <c r="A17250">
        <v>41120</v>
      </c>
      <c r="B17250" t="s">
        <v>15128</v>
      </c>
      <c r="C17250" t="s">
        <v>33480</v>
      </c>
      <c r="D17250" t="s">
        <v>33476</v>
      </c>
      <c r="E17250"/>
      <c r="F17250"/>
      <c r="G17250"/>
      <c r="H17250"/>
      <c r="I17250"/>
      <c r="J17250"/>
      <c r="U17250" s="43"/>
      <c r="AE17250"/>
    </row>
    <row r="17251" spans="1:31">
      <c r="A17251">
        <v>41190</v>
      </c>
      <c r="B17251" t="s">
        <v>7158</v>
      </c>
      <c r="C17251" t="s">
        <v>33480</v>
      </c>
      <c r="D17251" t="s">
        <v>33476</v>
      </c>
      <c r="E17251"/>
      <c r="F17251"/>
      <c r="G17251"/>
      <c r="H17251"/>
      <c r="I17251"/>
      <c r="J17251"/>
      <c r="U17251" s="43"/>
      <c r="AE17251"/>
    </row>
    <row r="17252" spans="1:31">
      <c r="A17252">
        <v>41170</v>
      </c>
      <c r="B17252" t="s">
        <v>15129</v>
      </c>
      <c r="C17252" t="s">
        <v>33480</v>
      </c>
      <c r="D17252" t="s">
        <v>33476</v>
      </c>
      <c r="E17252"/>
      <c r="F17252"/>
      <c r="G17252"/>
      <c r="H17252"/>
      <c r="I17252"/>
      <c r="J17252"/>
      <c r="U17252" s="43"/>
      <c r="AE17252"/>
    </row>
    <row r="17253" spans="1:31">
      <c r="A17253">
        <v>41310</v>
      </c>
      <c r="B17253" t="s">
        <v>15130</v>
      </c>
      <c r="C17253" t="s">
        <v>33480</v>
      </c>
      <c r="D17253" t="s">
        <v>33476</v>
      </c>
      <c r="E17253"/>
      <c r="F17253"/>
      <c r="G17253"/>
      <c r="H17253"/>
      <c r="I17253"/>
      <c r="J17253"/>
      <c r="U17253" s="43"/>
      <c r="AE17253"/>
    </row>
    <row r="17254" spans="1:31">
      <c r="A17254">
        <v>41700</v>
      </c>
      <c r="B17254" t="s">
        <v>15131</v>
      </c>
      <c r="C17254" t="s">
        <v>33480</v>
      </c>
      <c r="D17254" t="s">
        <v>33482</v>
      </c>
      <c r="E17254"/>
      <c r="F17254"/>
      <c r="G17254"/>
      <c r="H17254"/>
      <c r="I17254"/>
      <c r="J17254"/>
      <c r="U17254" s="43"/>
      <c r="AE17254"/>
    </row>
    <row r="17255" spans="1:31">
      <c r="A17255">
        <v>41360</v>
      </c>
      <c r="B17255" t="s">
        <v>15132</v>
      </c>
      <c r="C17255" t="s">
        <v>33480</v>
      </c>
      <c r="D17255" t="s">
        <v>33482</v>
      </c>
      <c r="E17255"/>
      <c r="F17255"/>
      <c r="G17255"/>
      <c r="H17255"/>
      <c r="I17255"/>
      <c r="J17255"/>
      <c r="U17255" s="43"/>
      <c r="AE17255"/>
    </row>
    <row r="17256" spans="1:31">
      <c r="A17256">
        <v>41110</v>
      </c>
      <c r="B17256" t="s">
        <v>15133</v>
      </c>
      <c r="C17256" t="s">
        <v>33480</v>
      </c>
      <c r="D17256" t="s">
        <v>33481</v>
      </c>
      <c r="E17256"/>
      <c r="F17256"/>
      <c r="G17256"/>
      <c r="H17256"/>
      <c r="I17256"/>
      <c r="J17256"/>
      <c r="U17256" s="43"/>
      <c r="AE17256"/>
    </row>
    <row r="17257" spans="1:31">
      <c r="A17257">
        <v>41300</v>
      </c>
      <c r="B17257" t="s">
        <v>15134</v>
      </c>
      <c r="C17257" t="s">
        <v>33480</v>
      </c>
      <c r="D17257" t="s">
        <v>33482</v>
      </c>
      <c r="E17257"/>
      <c r="F17257"/>
      <c r="G17257"/>
      <c r="H17257"/>
      <c r="I17257"/>
      <c r="J17257"/>
      <c r="U17257" s="43"/>
      <c r="AE17257"/>
    </row>
    <row r="17258" spans="1:31">
      <c r="A17258">
        <v>41130</v>
      </c>
      <c r="B17258" t="s">
        <v>15135</v>
      </c>
      <c r="C17258" t="s">
        <v>33480</v>
      </c>
      <c r="D17258" t="s">
        <v>33481</v>
      </c>
      <c r="E17258"/>
      <c r="F17258"/>
      <c r="G17258"/>
      <c r="H17258"/>
      <c r="I17258"/>
      <c r="J17258"/>
      <c r="U17258" s="43"/>
      <c r="AE17258"/>
    </row>
    <row r="17259" spans="1:31">
      <c r="A17259">
        <v>41100</v>
      </c>
      <c r="B17259" t="s">
        <v>15136</v>
      </c>
      <c r="C17259" t="s">
        <v>33480</v>
      </c>
      <c r="D17259" t="s">
        <v>33476</v>
      </c>
      <c r="E17259"/>
      <c r="F17259"/>
      <c r="G17259"/>
      <c r="H17259"/>
      <c r="I17259"/>
      <c r="J17259"/>
      <c r="U17259" s="43"/>
      <c r="AE17259"/>
    </row>
    <row r="17260" spans="1:31">
      <c r="A17260">
        <v>41500</v>
      </c>
      <c r="B17260" t="s">
        <v>15137</v>
      </c>
      <c r="C17260" t="s">
        <v>33480</v>
      </c>
      <c r="D17260" t="s">
        <v>33476</v>
      </c>
      <c r="E17260"/>
      <c r="F17260"/>
      <c r="G17260"/>
      <c r="H17260"/>
      <c r="I17260"/>
      <c r="J17260"/>
      <c r="U17260" s="43"/>
      <c r="AE17260"/>
    </row>
    <row r="17261" spans="1:31">
      <c r="A17261">
        <v>41120</v>
      </c>
      <c r="B17261" t="s">
        <v>15138</v>
      </c>
      <c r="C17261" t="s">
        <v>33480</v>
      </c>
      <c r="D17261" t="s">
        <v>33476</v>
      </c>
      <c r="E17261"/>
      <c r="F17261"/>
      <c r="G17261"/>
      <c r="H17261"/>
      <c r="I17261"/>
      <c r="J17261"/>
      <c r="U17261" s="43"/>
      <c r="AE17261"/>
    </row>
    <row r="17262" spans="1:31">
      <c r="A17262">
        <v>41230</v>
      </c>
      <c r="B17262" t="s">
        <v>15139</v>
      </c>
      <c r="C17262" t="s">
        <v>33480</v>
      </c>
      <c r="D17262" t="s">
        <v>33476</v>
      </c>
      <c r="E17262"/>
      <c r="F17262"/>
      <c r="G17262"/>
      <c r="H17262"/>
      <c r="I17262"/>
      <c r="J17262"/>
      <c r="U17262" s="43"/>
      <c r="AE17262"/>
    </row>
    <row r="17263" spans="1:31">
      <c r="A17263">
        <v>41170</v>
      </c>
      <c r="B17263" t="s">
        <v>15140</v>
      </c>
      <c r="C17263" t="s">
        <v>33480</v>
      </c>
      <c r="D17263" t="s">
        <v>33476</v>
      </c>
      <c r="E17263"/>
      <c r="F17263"/>
      <c r="G17263"/>
      <c r="H17263"/>
      <c r="I17263"/>
      <c r="J17263"/>
      <c r="U17263" s="43"/>
      <c r="AE17263"/>
    </row>
    <row r="17264" spans="1:31">
      <c r="A17264">
        <v>41170</v>
      </c>
      <c r="B17264" t="s">
        <v>15140</v>
      </c>
      <c r="C17264" t="s">
        <v>33480</v>
      </c>
      <c r="D17264" t="s">
        <v>33476</v>
      </c>
      <c r="E17264"/>
      <c r="F17264"/>
      <c r="G17264"/>
      <c r="H17264"/>
      <c r="I17264"/>
      <c r="J17264"/>
      <c r="U17264" s="43"/>
      <c r="AE17264"/>
    </row>
    <row r="17265" spans="1:31">
      <c r="A17265">
        <v>41170</v>
      </c>
      <c r="B17265" t="s">
        <v>15140</v>
      </c>
      <c r="C17265" t="s">
        <v>33480</v>
      </c>
      <c r="D17265" t="s">
        <v>33476</v>
      </c>
      <c r="E17265"/>
      <c r="F17265"/>
      <c r="G17265"/>
      <c r="H17265"/>
      <c r="I17265"/>
      <c r="J17265"/>
      <c r="U17265" s="43"/>
      <c r="AE17265"/>
    </row>
    <row r="17266" spans="1:31">
      <c r="A17266">
        <v>41170</v>
      </c>
      <c r="B17266" t="s">
        <v>15140</v>
      </c>
      <c r="C17266" t="s">
        <v>33480</v>
      </c>
      <c r="D17266" t="s">
        <v>33476</v>
      </c>
      <c r="E17266"/>
      <c r="F17266"/>
      <c r="G17266"/>
      <c r="H17266"/>
      <c r="I17266"/>
      <c r="J17266"/>
      <c r="U17266" s="43"/>
      <c r="AE17266"/>
    </row>
    <row r="17267" spans="1:31">
      <c r="A17267">
        <v>41170</v>
      </c>
      <c r="B17267" t="s">
        <v>15140</v>
      </c>
      <c r="C17267" t="s">
        <v>33480</v>
      </c>
      <c r="D17267" t="s">
        <v>33476</v>
      </c>
      <c r="E17267"/>
      <c r="F17267"/>
      <c r="G17267"/>
      <c r="H17267"/>
      <c r="I17267"/>
      <c r="J17267"/>
      <c r="U17267" s="43"/>
      <c r="AE17267"/>
    </row>
    <row r="17268" spans="1:31">
      <c r="A17268">
        <v>41300</v>
      </c>
      <c r="B17268" t="s">
        <v>15141</v>
      </c>
      <c r="C17268" t="s">
        <v>33480</v>
      </c>
      <c r="D17268" t="s">
        <v>33482</v>
      </c>
      <c r="E17268"/>
      <c r="F17268"/>
      <c r="G17268"/>
      <c r="H17268"/>
      <c r="I17268"/>
      <c r="J17268"/>
      <c r="U17268" s="43"/>
      <c r="AE17268"/>
    </row>
    <row r="17269" spans="1:31">
      <c r="A17269">
        <v>41800</v>
      </c>
      <c r="B17269" t="s">
        <v>13394</v>
      </c>
      <c r="C17269" t="s">
        <v>33480</v>
      </c>
      <c r="D17269" t="s">
        <v>33476</v>
      </c>
      <c r="E17269"/>
      <c r="F17269"/>
      <c r="G17269"/>
      <c r="H17269"/>
      <c r="I17269"/>
      <c r="J17269"/>
      <c r="U17269" s="43"/>
      <c r="AE17269"/>
    </row>
    <row r="17270" spans="1:31">
      <c r="A17270">
        <v>41600</v>
      </c>
      <c r="B17270" t="s">
        <v>15142</v>
      </c>
      <c r="C17270" t="s">
        <v>33480</v>
      </c>
      <c r="D17270" t="s">
        <v>33482</v>
      </c>
      <c r="E17270"/>
      <c r="F17270"/>
      <c r="G17270"/>
      <c r="H17270"/>
      <c r="I17270"/>
      <c r="J17270"/>
      <c r="U17270" s="43"/>
      <c r="AE17270"/>
    </row>
    <row r="17271" spans="1:31">
      <c r="A17271">
        <v>41500</v>
      </c>
      <c r="B17271" t="s">
        <v>15143</v>
      </c>
      <c r="C17271" t="s">
        <v>33480</v>
      </c>
      <c r="D17271" t="s">
        <v>33476</v>
      </c>
      <c r="E17271"/>
      <c r="F17271"/>
      <c r="G17271"/>
      <c r="H17271"/>
      <c r="I17271"/>
      <c r="J17271"/>
      <c r="U17271" s="43"/>
      <c r="AE17271"/>
    </row>
    <row r="17272" spans="1:31">
      <c r="A17272">
        <v>41370</v>
      </c>
      <c r="B17272" t="s">
        <v>15144</v>
      </c>
      <c r="C17272" t="s">
        <v>33480</v>
      </c>
      <c r="D17272" t="s">
        <v>33476</v>
      </c>
      <c r="E17272"/>
      <c r="F17272"/>
      <c r="G17272"/>
      <c r="H17272"/>
      <c r="I17272"/>
      <c r="J17272"/>
      <c r="U17272" s="43"/>
      <c r="AE17272"/>
    </row>
    <row r="17273" spans="1:31">
      <c r="A17273">
        <v>41170</v>
      </c>
      <c r="B17273" t="s">
        <v>12556</v>
      </c>
      <c r="C17273" t="s">
        <v>33480</v>
      </c>
      <c r="D17273" t="s">
        <v>33476</v>
      </c>
      <c r="E17273"/>
      <c r="F17273"/>
      <c r="G17273"/>
      <c r="H17273"/>
      <c r="I17273"/>
      <c r="J17273"/>
      <c r="U17273" s="43"/>
      <c r="AE17273"/>
    </row>
    <row r="17274" spans="1:31">
      <c r="A17274">
        <v>41800</v>
      </c>
      <c r="B17274" t="s">
        <v>15145</v>
      </c>
      <c r="C17274" t="s">
        <v>33480</v>
      </c>
      <c r="D17274" t="s">
        <v>33476</v>
      </c>
      <c r="E17274"/>
      <c r="F17274"/>
      <c r="G17274"/>
      <c r="H17274"/>
      <c r="I17274"/>
      <c r="J17274"/>
      <c r="U17274" s="43"/>
      <c r="AE17274"/>
    </row>
    <row r="17275" spans="1:31">
      <c r="A17275">
        <v>41300</v>
      </c>
      <c r="B17275" t="s">
        <v>15146</v>
      </c>
      <c r="C17275" t="s">
        <v>33480</v>
      </c>
      <c r="D17275" t="s">
        <v>33482</v>
      </c>
      <c r="E17275"/>
      <c r="F17275"/>
      <c r="G17275"/>
      <c r="H17275"/>
      <c r="I17275"/>
      <c r="J17275"/>
      <c r="U17275" s="43"/>
      <c r="AE17275"/>
    </row>
    <row r="17276" spans="1:31">
      <c r="A17276">
        <v>41140</v>
      </c>
      <c r="B17276" t="s">
        <v>15147</v>
      </c>
      <c r="C17276" t="s">
        <v>33480</v>
      </c>
      <c r="D17276" t="s">
        <v>33481</v>
      </c>
      <c r="E17276"/>
      <c r="F17276"/>
      <c r="G17276"/>
      <c r="H17276"/>
      <c r="I17276"/>
      <c r="J17276"/>
      <c r="U17276" s="43"/>
      <c r="AE17276"/>
    </row>
    <row r="17277" spans="1:31">
      <c r="A17277">
        <v>41100</v>
      </c>
      <c r="B17277" t="s">
        <v>15148</v>
      </c>
      <c r="C17277" t="s">
        <v>33480</v>
      </c>
      <c r="D17277" t="s">
        <v>33476</v>
      </c>
      <c r="E17277"/>
      <c r="F17277"/>
      <c r="G17277"/>
      <c r="H17277"/>
      <c r="I17277"/>
      <c r="J17277"/>
      <c r="U17277" s="43"/>
      <c r="AE17277"/>
    </row>
    <row r="17278" spans="1:31">
      <c r="A17278">
        <v>41220</v>
      </c>
      <c r="B17278" t="s">
        <v>15149</v>
      </c>
      <c r="C17278" t="s">
        <v>33480</v>
      </c>
      <c r="D17278" t="s">
        <v>33482</v>
      </c>
      <c r="E17278"/>
      <c r="F17278"/>
      <c r="G17278"/>
      <c r="H17278"/>
      <c r="I17278"/>
      <c r="J17278"/>
      <c r="U17278" s="43"/>
      <c r="AE17278"/>
    </row>
    <row r="17279" spans="1:31">
      <c r="A17279">
        <v>41190</v>
      </c>
      <c r="B17279" t="s">
        <v>15150</v>
      </c>
      <c r="C17279" t="s">
        <v>33480</v>
      </c>
      <c r="D17279" t="s">
        <v>33476</v>
      </c>
      <c r="E17279"/>
      <c r="F17279"/>
      <c r="G17279"/>
      <c r="H17279"/>
      <c r="I17279"/>
      <c r="J17279"/>
      <c r="U17279" s="43"/>
      <c r="AE17279"/>
    </row>
    <row r="17280" spans="1:31">
      <c r="A17280">
        <v>41250</v>
      </c>
      <c r="B17280" t="s">
        <v>15151</v>
      </c>
      <c r="C17280" t="s">
        <v>33480</v>
      </c>
      <c r="D17280" t="s">
        <v>33476</v>
      </c>
      <c r="E17280"/>
      <c r="F17280"/>
      <c r="G17280"/>
      <c r="H17280"/>
      <c r="I17280"/>
      <c r="J17280"/>
      <c r="U17280" s="43"/>
      <c r="AE17280"/>
    </row>
    <row r="17281" spans="1:31">
      <c r="A17281">
        <v>41800</v>
      </c>
      <c r="B17281" t="s">
        <v>15152</v>
      </c>
      <c r="C17281" t="s">
        <v>33480</v>
      </c>
      <c r="D17281" t="s">
        <v>33476</v>
      </c>
      <c r="E17281"/>
      <c r="F17281"/>
      <c r="G17281"/>
      <c r="H17281"/>
      <c r="I17281"/>
      <c r="J17281"/>
      <c r="U17281" s="43"/>
      <c r="AE17281"/>
    </row>
    <row r="17282" spans="1:31">
      <c r="A17282">
        <v>41120</v>
      </c>
      <c r="B17282" t="s">
        <v>15153</v>
      </c>
      <c r="C17282" t="s">
        <v>33480</v>
      </c>
      <c r="D17282" t="s">
        <v>33476</v>
      </c>
      <c r="E17282"/>
      <c r="F17282"/>
      <c r="G17282"/>
      <c r="H17282"/>
      <c r="I17282"/>
      <c r="J17282"/>
      <c r="U17282" s="43"/>
      <c r="AE17282"/>
    </row>
    <row r="17283" spans="1:31">
      <c r="A17283">
        <v>41400</v>
      </c>
      <c r="B17283" t="s">
        <v>15154</v>
      </c>
      <c r="C17283" t="s">
        <v>33480</v>
      </c>
      <c r="D17283" t="s">
        <v>33476</v>
      </c>
      <c r="E17283"/>
      <c r="F17283"/>
      <c r="G17283"/>
      <c r="H17283"/>
      <c r="I17283"/>
      <c r="J17283"/>
      <c r="U17283" s="43"/>
      <c r="AE17283"/>
    </row>
    <row r="17284" spans="1:31">
      <c r="A17284">
        <v>41230</v>
      </c>
      <c r="B17284" t="s">
        <v>15155</v>
      </c>
      <c r="C17284" t="s">
        <v>33480</v>
      </c>
      <c r="D17284" t="s">
        <v>33476</v>
      </c>
      <c r="E17284"/>
      <c r="F17284"/>
      <c r="G17284"/>
      <c r="H17284"/>
      <c r="I17284"/>
      <c r="J17284"/>
      <c r="U17284" s="43"/>
      <c r="AE17284"/>
    </row>
    <row r="17285" spans="1:31">
      <c r="A17285">
        <v>41100</v>
      </c>
      <c r="B17285" t="s">
        <v>15156</v>
      </c>
      <c r="C17285" t="s">
        <v>33480</v>
      </c>
      <c r="D17285" t="s">
        <v>33476</v>
      </c>
      <c r="E17285"/>
      <c r="F17285"/>
      <c r="G17285"/>
      <c r="H17285"/>
      <c r="I17285"/>
      <c r="J17285"/>
      <c r="U17285" s="43"/>
      <c r="AE17285"/>
    </row>
    <row r="17286" spans="1:31">
      <c r="A17286">
        <v>41230</v>
      </c>
      <c r="B17286" t="s">
        <v>15157</v>
      </c>
      <c r="C17286" t="s">
        <v>33480</v>
      </c>
      <c r="D17286" t="s">
        <v>33476</v>
      </c>
      <c r="E17286"/>
      <c r="F17286"/>
      <c r="G17286"/>
      <c r="H17286"/>
      <c r="I17286"/>
      <c r="J17286"/>
      <c r="U17286" s="43"/>
      <c r="AE17286"/>
    </row>
    <row r="17287" spans="1:31">
      <c r="A17287">
        <v>41290</v>
      </c>
      <c r="B17287" t="s">
        <v>15158</v>
      </c>
      <c r="C17287" t="s">
        <v>33480</v>
      </c>
      <c r="D17287" t="s">
        <v>33476</v>
      </c>
      <c r="E17287"/>
      <c r="F17287"/>
      <c r="G17287"/>
      <c r="H17287"/>
      <c r="I17287"/>
      <c r="J17287"/>
      <c r="U17287" s="43"/>
      <c r="AE17287"/>
    </row>
    <row r="17288" spans="1:31">
      <c r="A17288">
        <v>41290</v>
      </c>
      <c r="B17288" t="s">
        <v>15158</v>
      </c>
      <c r="C17288" t="s">
        <v>33480</v>
      </c>
      <c r="D17288" t="s">
        <v>33476</v>
      </c>
      <c r="E17288"/>
      <c r="F17288"/>
      <c r="G17288"/>
      <c r="H17288"/>
      <c r="I17288"/>
      <c r="J17288"/>
      <c r="U17288" s="43"/>
      <c r="AE17288"/>
    </row>
    <row r="17289" spans="1:31">
      <c r="A17289">
        <v>41290</v>
      </c>
      <c r="B17289" t="s">
        <v>15158</v>
      </c>
      <c r="C17289" t="s">
        <v>33480</v>
      </c>
      <c r="D17289" t="s">
        <v>33476</v>
      </c>
      <c r="E17289"/>
      <c r="F17289"/>
      <c r="G17289"/>
      <c r="H17289"/>
      <c r="I17289"/>
      <c r="J17289"/>
      <c r="U17289" s="43"/>
      <c r="AE17289"/>
    </row>
    <row r="17290" spans="1:31">
      <c r="A17290">
        <v>41800</v>
      </c>
      <c r="B17290" t="s">
        <v>15159</v>
      </c>
      <c r="C17290" t="s">
        <v>33480</v>
      </c>
      <c r="D17290" t="s">
        <v>33476</v>
      </c>
      <c r="E17290"/>
      <c r="F17290"/>
      <c r="G17290"/>
      <c r="H17290"/>
      <c r="I17290"/>
      <c r="J17290"/>
      <c r="U17290" s="43"/>
      <c r="AE17290"/>
    </row>
    <row r="17291" spans="1:31">
      <c r="A17291">
        <v>41160</v>
      </c>
      <c r="B17291" t="s">
        <v>15160</v>
      </c>
      <c r="C17291" t="s">
        <v>33480</v>
      </c>
      <c r="D17291" t="s">
        <v>33476</v>
      </c>
      <c r="E17291"/>
      <c r="F17291"/>
      <c r="G17291"/>
      <c r="H17291"/>
      <c r="I17291"/>
      <c r="J17291"/>
      <c r="U17291" s="43"/>
      <c r="AE17291"/>
    </row>
    <row r="17292" spans="1:31">
      <c r="A17292">
        <v>41000</v>
      </c>
      <c r="B17292" t="s">
        <v>15161</v>
      </c>
      <c r="C17292" t="s">
        <v>33480</v>
      </c>
      <c r="D17292" t="s">
        <v>33476</v>
      </c>
      <c r="E17292"/>
      <c r="F17292"/>
      <c r="G17292"/>
      <c r="H17292"/>
      <c r="I17292"/>
      <c r="J17292"/>
      <c r="U17292" s="43"/>
      <c r="AE17292"/>
    </row>
    <row r="17293" spans="1:31">
      <c r="A17293">
        <v>41270</v>
      </c>
      <c r="B17293" t="s">
        <v>15162</v>
      </c>
      <c r="C17293" t="s">
        <v>33477</v>
      </c>
      <c r="D17293" t="s">
        <v>33482</v>
      </c>
      <c r="E17293"/>
      <c r="F17293"/>
      <c r="G17293"/>
      <c r="H17293"/>
      <c r="I17293"/>
      <c r="J17293"/>
      <c r="U17293" s="43"/>
      <c r="AE17293"/>
    </row>
    <row r="17294" spans="1:31">
      <c r="A17294">
        <v>41310</v>
      </c>
      <c r="B17294" t="s">
        <v>15163</v>
      </c>
      <c r="C17294" t="s">
        <v>33480</v>
      </c>
      <c r="D17294" t="s">
        <v>33476</v>
      </c>
      <c r="E17294"/>
      <c r="F17294"/>
      <c r="G17294"/>
      <c r="H17294"/>
      <c r="I17294"/>
      <c r="J17294"/>
      <c r="U17294" s="43"/>
      <c r="AE17294"/>
    </row>
    <row r="17295" spans="1:31">
      <c r="A17295">
        <v>41800</v>
      </c>
      <c r="B17295" t="s">
        <v>15164</v>
      </c>
      <c r="C17295" t="s">
        <v>33480</v>
      </c>
      <c r="D17295" t="s">
        <v>33476</v>
      </c>
      <c r="E17295"/>
      <c r="F17295"/>
      <c r="G17295"/>
      <c r="H17295"/>
      <c r="I17295"/>
      <c r="J17295"/>
      <c r="U17295" s="43"/>
      <c r="AE17295"/>
    </row>
    <row r="17296" spans="1:31">
      <c r="A17296">
        <v>41200</v>
      </c>
      <c r="B17296" t="s">
        <v>15165</v>
      </c>
      <c r="C17296" t="s">
        <v>33480</v>
      </c>
      <c r="D17296" t="s">
        <v>33481</v>
      </c>
      <c r="E17296"/>
      <c r="F17296"/>
      <c r="G17296"/>
      <c r="H17296"/>
      <c r="I17296"/>
      <c r="J17296"/>
      <c r="U17296" s="43"/>
      <c r="AE17296"/>
    </row>
    <row r="17297" spans="1:31">
      <c r="A17297">
        <v>41330</v>
      </c>
      <c r="B17297" t="s">
        <v>15166</v>
      </c>
      <c r="C17297" t="s">
        <v>33480</v>
      </c>
      <c r="D17297" t="s">
        <v>33476</v>
      </c>
      <c r="E17297"/>
      <c r="F17297"/>
      <c r="G17297"/>
      <c r="H17297"/>
      <c r="I17297"/>
      <c r="J17297"/>
      <c r="U17297" s="43"/>
      <c r="AE17297"/>
    </row>
    <row r="17298" spans="1:31">
      <c r="A17298">
        <v>41200</v>
      </c>
      <c r="B17298" t="s">
        <v>15167</v>
      </c>
      <c r="C17298" t="s">
        <v>33480</v>
      </c>
      <c r="D17298" t="s">
        <v>33481</v>
      </c>
      <c r="E17298"/>
      <c r="F17298"/>
      <c r="G17298"/>
      <c r="H17298"/>
      <c r="I17298"/>
      <c r="J17298"/>
      <c r="U17298" s="43"/>
      <c r="AE17298"/>
    </row>
    <row r="17299" spans="1:31">
      <c r="A17299">
        <v>41100</v>
      </c>
      <c r="B17299" t="s">
        <v>15168</v>
      </c>
      <c r="C17299" t="s">
        <v>33480</v>
      </c>
      <c r="D17299" t="s">
        <v>33476</v>
      </c>
      <c r="E17299"/>
      <c r="F17299"/>
      <c r="G17299"/>
      <c r="H17299"/>
      <c r="I17299"/>
      <c r="J17299"/>
      <c r="U17299" s="43"/>
      <c r="AE17299"/>
    </row>
    <row r="17300" spans="1:31">
      <c r="A17300">
        <v>41290</v>
      </c>
      <c r="B17300" t="s">
        <v>15169</v>
      </c>
      <c r="C17300" t="s">
        <v>33480</v>
      </c>
      <c r="D17300" t="s">
        <v>33476</v>
      </c>
      <c r="E17300"/>
      <c r="F17300"/>
      <c r="G17300"/>
      <c r="H17300"/>
      <c r="I17300"/>
      <c r="J17300"/>
      <c r="U17300" s="43"/>
      <c r="AE17300"/>
    </row>
    <row r="17301" spans="1:31">
      <c r="A17301">
        <v>41220</v>
      </c>
      <c r="B17301" t="s">
        <v>15170</v>
      </c>
      <c r="C17301" t="s">
        <v>33480</v>
      </c>
      <c r="D17301" t="s">
        <v>33482</v>
      </c>
      <c r="E17301"/>
      <c r="F17301"/>
      <c r="G17301"/>
      <c r="H17301"/>
      <c r="I17301"/>
      <c r="J17301"/>
      <c r="U17301" s="43"/>
      <c r="AE17301"/>
    </row>
    <row r="17302" spans="1:31">
      <c r="A17302">
        <v>41310</v>
      </c>
      <c r="B17302" t="s">
        <v>15171</v>
      </c>
      <c r="C17302" t="s">
        <v>33480</v>
      </c>
      <c r="D17302" t="s">
        <v>33476</v>
      </c>
      <c r="E17302"/>
      <c r="F17302"/>
      <c r="G17302"/>
      <c r="H17302"/>
      <c r="I17302"/>
      <c r="J17302"/>
      <c r="U17302" s="43"/>
      <c r="AE17302"/>
    </row>
    <row r="17303" spans="1:31">
      <c r="A17303">
        <v>41100</v>
      </c>
      <c r="B17303" t="s">
        <v>15172</v>
      </c>
      <c r="C17303" t="s">
        <v>33480</v>
      </c>
      <c r="D17303" t="s">
        <v>33476</v>
      </c>
      <c r="E17303"/>
      <c r="F17303"/>
      <c r="G17303"/>
      <c r="H17303"/>
      <c r="I17303"/>
      <c r="J17303"/>
      <c r="U17303" s="43"/>
      <c r="AE17303"/>
    </row>
    <row r="17304" spans="1:31">
      <c r="A17304">
        <v>41000</v>
      </c>
      <c r="B17304" t="s">
        <v>15173</v>
      </c>
      <c r="C17304" t="s">
        <v>33480</v>
      </c>
      <c r="D17304" t="s">
        <v>33476</v>
      </c>
      <c r="E17304"/>
      <c r="F17304"/>
      <c r="G17304"/>
      <c r="H17304"/>
      <c r="I17304"/>
      <c r="J17304"/>
      <c r="U17304" s="43"/>
      <c r="AE17304"/>
    </row>
    <row r="17305" spans="1:31">
      <c r="A17305">
        <v>41240</v>
      </c>
      <c r="B17305" t="s">
        <v>15174</v>
      </c>
      <c r="C17305" t="s">
        <v>33480</v>
      </c>
      <c r="D17305" t="s">
        <v>33476</v>
      </c>
      <c r="E17305"/>
      <c r="F17305"/>
      <c r="G17305"/>
      <c r="H17305"/>
      <c r="I17305"/>
      <c r="J17305"/>
      <c r="U17305" s="43"/>
      <c r="AE17305"/>
    </row>
    <row r="17306" spans="1:31">
      <c r="A17306">
        <v>41100</v>
      </c>
      <c r="B17306" t="s">
        <v>15175</v>
      </c>
      <c r="C17306" t="s">
        <v>33480</v>
      </c>
      <c r="D17306" t="s">
        <v>33476</v>
      </c>
      <c r="E17306"/>
      <c r="F17306"/>
      <c r="G17306"/>
      <c r="H17306"/>
      <c r="I17306"/>
      <c r="J17306"/>
      <c r="U17306" s="43"/>
      <c r="AE17306"/>
    </row>
    <row r="17307" spans="1:31">
      <c r="A17307">
        <v>41100</v>
      </c>
      <c r="B17307" t="s">
        <v>15176</v>
      </c>
      <c r="C17307" t="s">
        <v>33480</v>
      </c>
      <c r="D17307" t="s">
        <v>33476</v>
      </c>
      <c r="E17307"/>
      <c r="F17307"/>
      <c r="G17307"/>
      <c r="H17307"/>
      <c r="I17307"/>
      <c r="J17307"/>
      <c r="U17307" s="43"/>
      <c r="AE17307"/>
    </row>
    <row r="17308" spans="1:31">
      <c r="A17308">
        <v>41500</v>
      </c>
      <c r="B17308" t="s">
        <v>15177</v>
      </c>
      <c r="C17308" t="s">
        <v>33480</v>
      </c>
      <c r="D17308" t="s">
        <v>33476</v>
      </c>
      <c r="E17308"/>
      <c r="F17308"/>
      <c r="G17308"/>
      <c r="H17308"/>
      <c r="I17308"/>
      <c r="J17308"/>
      <c r="U17308" s="43"/>
      <c r="AE17308"/>
    </row>
    <row r="17309" spans="1:31">
      <c r="A17309">
        <v>41100</v>
      </c>
      <c r="B17309" t="s">
        <v>15178</v>
      </c>
      <c r="C17309" t="s">
        <v>33480</v>
      </c>
      <c r="D17309" t="s">
        <v>33476</v>
      </c>
      <c r="E17309"/>
      <c r="F17309"/>
      <c r="G17309"/>
      <c r="H17309"/>
      <c r="I17309"/>
      <c r="J17309"/>
      <c r="U17309" s="43"/>
      <c r="AE17309"/>
    </row>
    <row r="17310" spans="1:31">
      <c r="A17310">
        <v>41100</v>
      </c>
      <c r="B17310" t="s">
        <v>15179</v>
      </c>
      <c r="C17310" t="s">
        <v>33480</v>
      </c>
      <c r="D17310" t="s">
        <v>33476</v>
      </c>
      <c r="E17310"/>
      <c r="F17310"/>
      <c r="G17310"/>
      <c r="H17310"/>
      <c r="I17310"/>
      <c r="J17310"/>
      <c r="U17310" s="43"/>
      <c r="AE17310"/>
    </row>
    <row r="17311" spans="1:31">
      <c r="A17311">
        <v>41350</v>
      </c>
      <c r="B17311" t="s">
        <v>13421</v>
      </c>
      <c r="C17311" t="s">
        <v>33480</v>
      </c>
      <c r="D17311" t="s">
        <v>33482</v>
      </c>
      <c r="E17311"/>
      <c r="F17311"/>
      <c r="G17311"/>
      <c r="H17311"/>
      <c r="I17311"/>
      <c r="J17311"/>
      <c r="U17311" s="43"/>
      <c r="AE17311"/>
    </row>
    <row r="17312" spans="1:31">
      <c r="A17312">
        <v>41600</v>
      </c>
      <c r="B17312" t="s">
        <v>15180</v>
      </c>
      <c r="C17312" t="s">
        <v>33480</v>
      </c>
      <c r="D17312" t="s">
        <v>33482</v>
      </c>
      <c r="E17312"/>
      <c r="F17312"/>
      <c r="G17312"/>
      <c r="H17312"/>
      <c r="I17312"/>
      <c r="J17312"/>
      <c r="U17312" s="43"/>
      <c r="AE17312"/>
    </row>
    <row r="17313" spans="1:31">
      <c r="A17313">
        <v>41600</v>
      </c>
      <c r="B17313" t="s">
        <v>15181</v>
      </c>
      <c r="C17313" t="s">
        <v>33480</v>
      </c>
      <c r="D17313" t="s">
        <v>33482</v>
      </c>
      <c r="E17313"/>
      <c r="F17313"/>
      <c r="G17313"/>
      <c r="H17313"/>
      <c r="I17313"/>
      <c r="J17313"/>
      <c r="U17313" s="43"/>
      <c r="AE17313"/>
    </row>
    <row r="17314" spans="1:31">
      <c r="A17314">
        <v>42380</v>
      </c>
      <c r="B17314" t="s">
        <v>15182</v>
      </c>
      <c r="C17314" t="s">
        <v>33478</v>
      </c>
      <c r="D17314" t="s">
        <v>33476</v>
      </c>
      <c r="E17314"/>
      <c r="F17314"/>
      <c r="G17314"/>
      <c r="H17314"/>
      <c r="I17314"/>
      <c r="J17314"/>
      <c r="U17314" s="43"/>
      <c r="AE17314"/>
    </row>
    <row r="17315" spans="1:31">
      <c r="A17315">
        <v>42130</v>
      </c>
      <c r="B17315" t="s">
        <v>15183</v>
      </c>
      <c r="C17315" t="s">
        <v>33477</v>
      </c>
      <c r="D17315" t="s">
        <v>33476</v>
      </c>
      <c r="E17315"/>
      <c r="F17315"/>
      <c r="G17315"/>
      <c r="H17315"/>
      <c r="I17315"/>
      <c r="J17315"/>
      <c r="U17315" s="43"/>
      <c r="AE17315"/>
    </row>
    <row r="17316" spans="1:31">
      <c r="A17316">
        <v>42820</v>
      </c>
      <c r="B17316" t="s">
        <v>15184</v>
      </c>
      <c r="C17316" t="s">
        <v>33478</v>
      </c>
      <c r="D17316" t="s">
        <v>33476</v>
      </c>
      <c r="E17316"/>
      <c r="F17316"/>
      <c r="G17316"/>
      <c r="H17316"/>
      <c r="I17316"/>
      <c r="J17316"/>
      <c r="U17316" s="43"/>
      <c r="AE17316"/>
    </row>
    <row r="17317" spans="1:31">
      <c r="A17317">
        <v>42160</v>
      </c>
      <c r="B17317" t="s">
        <v>15185</v>
      </c>
      <c r="C17317" t="s">
        <v>33477</v>
      </c>
      <c r="D17317" t="s">
        <v>33476</v>
      </c>
      <c r="E17317"/>
      <c r="F17317"/>
      <c r="G17317"/>
      <c r="H17317"/>
      <c r="I17317"/>
      <c r="J17317"/>
      <c r="U17317" s="43"/>
      <c r="AE17317"/>
    </row>
    <row r="17318" spans="1:31">
      <c r="A17318">
        <v>42550</v>
      </c>
      <c r="B17318" t="s">
        <v>15186</v>
      </c>
      <c r="C17318" t="s">
        <v>33478</v>
      </c>
      <c r="D17318" t="s">
        <v>33476</v>
      </c>
      <c r="E17318"/>
      <c r="F17318"/>
      <c r="G17318"/>
      <c r="H17318"/>
      <c r="I17318"/>
      <c r="J17318"/>
      <c r="U17318" s="43"/>
      <c r="AE17318"/>
    </row>
    <row r="17319" spans="1:31">
      <c r="A17319">
        <v>42460</v>
      </c>
      <c r="B17319" t="s">
        <v>15187</v>
      </c>
      <c r="C17319" t="s">
        <v>33477</v>
      </c>
      <c r="D17319" t="s">
        <v>33476</v>
      </c>
      <c r="E17319"/>
      <c r="F17319"/>
      <c r="G17319"/>
      <c r="H17319"/>
      <c r="I17319"/>
      <c r="J17319"/>
      <c r="U17319" s="43"/>
      <c r="AE17319"/>
    </row>
    <row r="17320" spans="1:31">
      <c r="A17320">
        <v>42370</v>
      </c>
      <c r="B17320" t="s">
        <v>8363</v>
      </c>
      <c r="C17320" t="s">
        <v>33477</v>
      </c>
      <c r="D17320" t="s">
        <v>33476</v>
      </c>
      <c r="E17320"/>
      <c r="F17320"/>
      <c r="G17320"/>
      <c r="H17320"/>
      <c r="I17320"/>
      <c r="J17320"/>
      <c r="U17320" s="43"/>
      <c r="AE17320"/>
    </row>
    <row r="17321" spans="1:31">
      <c r="A17321">
        <v>42130</v>
      </c>
      <c r="B17321" t="s">
        <v>15188</v>
      </c>
      <c r="C17321" t="s">
        <v>33477</v>
      </c>
      <c r="D17321" t="s">
        <v>33476</v>
      </c>
      <c r="E17321"/>
      <c r="F17321"/>
      <c r="G17321"/>
      <c r="H17321"/>
      <c r="I17321"/>
      <c r="J17321"/>
      <c r="U17321" s="43"/>
      <c r="AE17321"/>
    </row>
    <row r="17322" spans="1:31">
      <c r="A17322">
        <v>42330</v>
      </c>
      <c r="B17322" t="s">
        <v>15189</v>
      </c>
      <c r="C17322" t="s">
        <v>33477</v>
      </c>
      <c r="D17322" t="e">
        <v>#N/A</v>
      </c>
      <c r="E17322"/>
      <c r="F17322"/>
      <c r="G17322"/>
      <c r="H17322"/>
      <c r="I17322"/>
      <c r="J17322"/>
      <c r="U17322" s="43"/>
      <c r="AE17322"/>
    </row>
    <row r="17323" spans="1:31">
      <c r="A17323">
        <v>42510</v>
      </c>
      <c r="B17323" t="s">
        <v>15190</v>
      </c>
      <c r="C17323" t="s">
        <v>33477</v>
      </c>
      <c r="D17323" t="s">
        <v>33482</v>
      </c>
      <c r="E17323"/>
      <c r="F17323"/>
      <c r="G17323"/>
      <c r="H17323"/>
      <c r="I17323"/>
      <c r="J17323"/>
      <c r="U17323" s="43"/>
      <c r="AE17323"/>
    </row>
    <row r="17324" spans="1:31">
      <c r="A17324">
        <v>42600</v>
      </c>
      <c r="B17324" t="s">
        <v>15191</v>
      </c>
      <c r="C17324" t="s">
        <v>33480</v>
      </c>
      <c r="D17324" t="s">
        <v>33476</v>
      </c>
      <c r="E17324"/>
      <c r="F17324"/>
      <c r="G17324"/>
      <c r="H17324"/>
      <c r="I17324"/>
      <c r="J17324"/>
      <c r="U17324" s="43"/>
      <c r="AE17324"/>
    </row>
    <row r="17325" spans="1:31">
      <c r="A17325">
        <v>42210</v>
      </c>
      <c r="B17325" t="s">
        <v>15192</v>
      </c>
      <c r="C17325" t="s">
        <v>33477</v>
      </c>
      <c r="D17325" t="s">
        <v>33476</v>
      </c>
      <c r="E17325"/>
      <c r="F17325"/>
      <c r="G17325"/>
      <c r="H17325"/>
      <c r="I17325"/>
      <c r="J17325"/>
      <c r="U17325" s="43"/>
      <c r="AE17325"/>
    </row>
    <row r="17326" spans="1:31">
      <c r="A17326">
        <v>42670</v>
      </c>
      <c r="B17326" t="s">
        <v>15193</v>
      </c>
      <c r="C17326" t="s">
        <v>33478</v>
      </c>
      <c r="D17326" t="s">
        <v>33476</v>
      </c>
      <c r="E17326"/>
      <c r="F17326"/>
      <c r="G17326"/>
      <c r="H17326"/>
      <c r="I17326"/>
      <c r="J17326"/>
      <c r="U17326" s="43"/>
      <c r="AE17326"/>
    </row>
    <row r="17327" spans="1:31">
      <c r="A17327">
        <v>42670</v>
      </c>
      <c r="B17327" t="s">
        <v>15194</v>
      </c>
      <c r="C17327" t="s">
        <v>33478</v>
      </c>
      <c r="D17327" t="s">
        <v>33476</v>
      </c>
      <c r="E17327"/>
      <c r="F17327"/>
      <c r="G17327"/>
      <c r="H17327"/>
      <c r="I17327"/>
      <c r="J17327"/>
      <c r="U17327" s="43"/>
      <c r="AE17327"/>
    </row>
    <row r="17328" spans="1:31">
      <c r="A17328">
        <v>42720</v>
      </c>
      <c r="B17328" t="s">
        <v>15195</v>
      </c>
      <c r="C17328" t="s">
        <v>33477</v>
      </c>
      <c r="D17328" t="s">
        <v>33482</v>
      </c>
      <c r="E17328"/>
      <c r="F17328"/>
      <c r="G17328"/>
      <c r="H17328"/>
      <c r="I17328"/>
      <c r="J17328"/>
      <c r="U17328" s="43"/>
      <c r="AE17328"/>
    </row>
    <row r="17329" spans="1:31">
      <c r="A17329">
        <v>42660</v>
      </c>
      <c r="B17329" t="s">
        <v>15196</v>
      </c>
      <c r="C17329" t="s">
        <v>33478</v>
      </c>
      <c r="D17329" t="s">
        <v>33476</v>
      </c>
      <c r="E17329"/>
      <c r="F17329"/>
      <c r="G17329"/>
      <c r="H17329"/>
      <c r="I17329"/>
      <c r="J17329"/>
      <c r="U17329" s="43"/>
      <c r="AE17329"/>
    </row>
    <row r="17330" spans="1:31">
      <c r="A17330">
        <v>42520</v>
      </c>
      <c r="B17330" t="s">
        <v>15197</v>
      </c>
      <c r="C17330" t="s">
        <v>33477</v>
      </c>
      <c r="D17330" t="s">
        <v>33476</v>
      </c>
      <c r="E17330"/>
      <c r="F17330"/>
      <c r="G17330"/>
      <c r="H17330"/>
      <c r="I17330"/>
      <c r="J17330"/>
      <c r="U17330" s="43"/>
      <c r="AE17330"/>
    </row>
    <row r="17331" spans="1:31">
      <c r="A17331">
        <v>42130</v>
      </c>
      <c r="B17331" t="s">
        <v>15198</v>
      </c>
      <c r="C17331" t="s">
        <v>33477</v>
      </c>
      <c r="D17331" t="s">
        <v>33476</v>
      </c>
      <c r="E17331"/>
      <c r="F17331"/>
      <c r="G17331"/>
      <c r="H17331"/>
      <c r="I17331"/>
      <c r="J17331"/>
      <c r="U17331" s="43"/>
      <c r="AE17331"/>
    </row>
    <row r="17332" spans="1:31">
      <c r="A17332">
        <v>42210</v>
      </c>
      <c r="B17332" t="s">
        <v>15199</v>
      </c>
      <c r="C17332" t="s">
        <v>33477</v>
      </c>
      <c r="D17332" t="s">
        <v>33476</v>
      </c>
      <c r="E17332"/>
      <c r="F17332"/>
      <c r="G17332"/>
      <c r="H17332"/>
      <c r="I17332"/>
      <c r="J17332"/>
      <c r="U17332" s="43"/>
      <c r="AE17332"/>
    </row>
    <row r="17333" spans="1:31">
      <c r="A17333">
        <v>42560</v>
      </c>
      <c r="B17333" t="s">
        <v>15200</v>
      </c>
      <c r="C17333" t="s">
        <v>33478</v>
      </c>
      <c r="D17333" t="s">
        <v>33476</v>
      </c>
      <c r="E17333"/>
      <c r="F17333"/>
      <c r="G17333"/>
      <c r="H17333"/>
      <c r="I17333"/>
      <c r="J17333"/>
      <c r="U17333" s="43"/>
      <c r="AE17333"/>
    </row>
    <row r="17334" spans="1:31">
      <c r="A17334">
        <v>42160</v>
      </c>
      <c r="B17334" t="s">
        <v>2093</v>
      </c>
      <c r="C17334" t="s">
        <v>33477</v>
      </c>
      <c r="D17334" t="s">
        <v>33476</v>
      </c>
      <c r="E17334"/>
      <c r="F17334"/>
      <c r="G17334"/>
      <c r="H17334"/>
      <c r="I17334"/>
      <c r="J17334"/>
      <c r="U17334" s="43"/>
      <c r="AE17334"/>
    </row>
    <row r="17335" spans="1:31">
      <c r="A17335">
        <v>42220</v>
      </c>
      <c r="B17335" t="s">
        <v>15201</v>
      </c>
      <c r="C17335" t="s">
        <v>33478</v>
      </c>
      <c r="D17335" t="s">
        <v>33476</v>
      </c>
      <c r="E17335"/>
      <c r="F17335"/>
      <c r="G17335"/>
      <c r="H17335"/>
      <c r="I17335"/>
      <c r="J17335"/>
      <c r="U17335" s="43"/>
      <c r="AE17335"/>
    </row>
    <row r="17336" spans="1:31">
      <c r="A17336">
        <v>42460</v>
      </c>
      <c r="B17336" t="s">
        <v>15202</v>
      </c>
      <c r="C17336" t="s">
        <v>33477</v>
      </c>
      <c r="D17336" t="s">
        <v>33476</v>
      </c>
      <c r="E17336"/>
      <c r="F17336"/>
      <c r="G17336"/>
      <c r="H17336"/>
      <c r="I17336"/>
      <c r="J17336"/>
      <c r="U17336" s="43"/>
      <c r="AE17336"/>
    </row>
    <row r="17337" spans="1:31">
      <c r="A17337">
        <v>42720</v>
      </c>
      <c r="B17337" t="s">
        <v>15203</v>
      </c>
      <c r="C17337" t="s">
        <v>33477</v>
      </c>
      <c r="D17337" t="s">
        <v>33482</v>
      </c>
      <c r="E17337"/>
      <c r="F17337"/>
      <c r="G17337"/>
      <c r="H17337"/>
      <c r="I17337"/>
      <c r="J17337"/>
      <c r="U17337" s="43"/>
      <c r="AE17337"/>
    </row>
    <row r="17338" spans="1:31">
      <c r="A17338">
        <v>42260</v>
      </c>
      <c r="B17338" t="s">
        <v>15204</v>
      </c>
      <c r="C17338" t="s">
        <v>33477</v>
      </c>
      <c r="D17338" t="s">
        <v>33476</v>
      </c>
      <c r="E17338"/>
      <c r="F17338"/>
      <c r="G17338"/>
      <c r="H17338"/>
      <c r="I17338"/>
      <c r="J17338"/>
      <c r="U17338" s="43"/>
      <c r="AE17338"/>
    </row>
    <row r="17339" spans="1:31">
      <c r="A17339">
        <v>42220</v>
      </c>
      <c r="B17339" t="s">
        <v>15205</v>
      </c>
      <c r="C17339" t="s">
        <v>33478</v>
      </c>
      <c r="D17339" t="s">
        <v>33476</v>
      </c>
      <c r="E17339"/>
      <c r="F17339"/>
      <c r="G17339"/>
      <c r="H17339"/>
      <c r="I17339"/>
      <c r="J17339"/>
      <c r="U17339" s="43"/>
      <c r="AE17339"/>
    </row>
    <row r="17340" spans="1:31">
      <c r="A17340">
        <v>42510</v>
      </c>
      <c r="B17340" t="s">
        <v>6728</v>
      </c>
      <c r="C17340" t="s">
        <v>33477</v>
      </c>
      <c r="D17340" t="s">
        <v>33482</v>
      </c>
      <c r="E17340"/>
      <c r="F17340"/>
      <c r="G17340"/>
      <c r="H17340"/>
      <c r="I17340"/>
      <c r="J17340"/>
      <c r="U17340" s="43"/>
      <c r="AE17340"/>
    </row>
    <row r="17341" spans="1:31">
      <c r="A17341">
        <v>42260</v>
      </c>
      <c r="B17341" t="s">
        <v>15206</v>
      </c>
      <c r="C17341" t="s">
        <v>33477</v>
      </c>
      <c r="D17341" t="s">
        <v>33476</v>
      </c>
      <c r="E17341"/>
      <c r="F17341"/>
      <c r="G17341"/>
      <c r="H17341"/>
      <c r="I17341"/>
      <c r="J17341"/>
      <c r="U17341" s="43"/>
      <c r="AE17341"/>
    </row>
    <row r="17342" spans="1:31">
      <c r="A17342">
        <v>42240</v>
      </c>
      <c r="B17342" t="s">
        <v>15207</v>
      </c>
      <c r="C17342" t="s">
        <v>33478</v>
      </c>
      <c r="D17342" t="e">
        <v>#N/A</v>
      </c>
      <c r="E17342"/>
      <c r="F17342"/>
      <c r="G17342"/>
      <c r="H17342"/>
      <c r="I17342"/>
      <c r="J17342"/>
      <c r="U17342" s="43"/>
      <c r="AE17342"/>
    </row>
    <row r="17343" spans="1:31">
      <c r="A17343">
        <v>42320</v>
      </c>
      <c r="B17343" t="s">
        <v>15208</v>
      </c>
      <c r="C17343" t="s">
        <v>33478</v>
      </c>
      <c r="D17343" t="s">
        <v>33476</v>
      </c>
      <c r="E17343"/>
      <c r="F17343"/>
      <c r="G17343"/>
      <c r="H17343"/>
      <c r="I17343"/>
      <c r="J17343"/>
      <c r="U17343" s="43"/>
      <c r="AE17343"/>
    </row>
    <row r="17344" spans="1:31">
      <c r="A17344">
        <v>42460</v>
      </c>
      <c r="B17344" t="s">
        <v>15209</v>
      </c>
      <c r="C17344" t="s">
        <v>33477</v>
      </c>
      <c r="D17344" t="s">
        <v>33476</v>
      </c>
      <c r="E17344"/>
      <c r="F17344"/>
      <c r="G17344"/>
      <c r="H17344"/>
      <c r="I17344"/>
      <c r="J17344"/>
      <c r="U17344" s="43"/>
      <c r="AE17344"/>
    </row>
    <row r="17345" spans="1:31">
      <c r="A17345">
        <v>42440</v>
      </c>
      <c r="B17345" t="s">
        <v>1936</v>
      </c>
      <c r="C17345" t="s">
        <v>33478</v>
      </c>
      <c r="D17345" t="s">
        <v>33482</v>
      </c>
      <c r="E17345"/>
      <c r="F17345"/>
      <c r="G17345"/>
      <c r="H17345"/>
      <c r="I17345"/>
      <c r="J17345"/>
      <c r="U17345" s="43"/>
      <c r="AE17345"/>
    </row>
    <row r="17346" spans="1:31">
      <c r="A17346">
        <v>42130</v>
      </c>
      <c r="B17346" t="s">
        <v>15210</v>
      </c>
      <c r="C17346" t="s">
        <v>33477</v>
      </c>
      <c r="D17346" t="s">
        <v>33476</v>
      </c>
      <c r="E17346"/>
      <c r="F17346"/>
      <c r="G17346"/>
      <c r="H17346"/>
      <c r="I17346"/>
      <c r="J17346"/>
      <c r="U17346" s="43"/>
      <c r="AE17346"/>
    </row>
    <row r="17347" spans="1:31">
      <c r="A17347">
        <v>42800</v>
      </c>
      <c r="B17347" t="s">
        <v>15211</v>
      </c>
      <c r="C17347" t="s">
        <v>33477</v>
      </c>
      <c r="D17347" t="s">
        <v>33476</v>
      </c>
      <c r="E17347"/>
      <c r="F17347"/>
      <c r="G17347"/>
      <c r="H17347"/>
      <c r="I17347"/>
      <c r="J17347"/>
      <c r="U17347" s="43"/>
      <c r="AE17347"/>
    </row>
    <row r="17348" spans="1:31">
      <c r="A17348">
        <v>42600</v>
      </c>
      <c r="B17348" t="s">
        <v>15212</v>
      </c>
      <c r="C17348" t="s">
        <v>33480</v>
      </c>
      <c r="D17348" t="s">
        <v>33476</v>
      </c>
      <c r="E17348"/>
      <c r="F17348"/>
      <c r="G17348"/>
      <c r="H17348"/>
      <c r="I17348"/>
      <c r="J17348"/>
      <c r="U17348" s="43"/>
      <c r="AE17348"/>
    </row>
    <row r="17349" spans="1:31">
      <c r="A17349">
        <v>42600</v>
      </c>
      <c r="B17349" t="s">
        <v>15213</v>
      </c>
      <c r="C17349" t="s">
        <v>33480</v>
      </c>
      <c r="D17349" t="s">
        <v>33476</v>
      </c>
      <c r="E17349"/>
      <c r="F17349"/>
      <c r="G17349"/>
      <c r="H17349"/>
      <c r="I17349"/>
      <c r="J17349"/>
      <c r="U17349" s="43"/>
      <c r="AE17349"/>
    </row>
    <row r="17350" spans="1:31">
      <c r="A17350">
        <v>42920</v>
      </c>
      <c r="B17350" t="s">
        <v>15214</v>
      </c>
      <c r="C17350" t="s">
        <v>33478</v>
      </c>
      <c r="D17350" t="s">
        <v>33476</v>
      </c>
      <c r="E17350"/>
      <c r="F17350"/>
      <c r="G17350"/>
      <c r="H17350"/>
      <c r="I17350"/>
      <c r="J17350"/>
      <c r="U17350" s="43"/>
      <c r="AE17350"/>
    </row>
    <row r="17351" spans="1:31">
      <c r="A17351">
        <v>42920</v>
      </c>
      <c r="B17351" t="s">
        <v>15214</v>
      </c>
      <c r="C17351" t="s">
        <v>33478</v>
      </c>
      <c r="D17351" t="s">
        <v>33476</v>
      </c>
      <c r="E17351"/>
      <c r="F17351"/>
      <c r="G17351"/>
      <c r="H17351"/>
      <c r="I17351"/>
      <c r="J17351"/>
      <c r="U17351" s="43"/>
      <c r="AE17351"/>
    </row>
    <row r="17352" spans="1:31">
      <c r="A17352">
        <v>42440</v>
      </c>
      <c r="B17352" t="s">
        <v>15215</v>
      </c>
      <c r="C17352" t="s">
        <v>33478</v>
      </c>
      <c r="D17352" t="s">
        <v>33482</v>
      </c>
      <c r="E17352"/>
      <c r="F17352"/>
      <c r="G17352"/>
      <c r="H17352"/>
      <c r="I17352"/>
      <c r="J17352"/>
      <c r="U17352" s="43"/>
      <c r="AE17352"/>
    </row>
    <row r="17353" spans="1:31">
      <c r="A17353">
        <v>42110</v>
      </c>
      <c r="B17353" t="s">
        <v>15216</v>
      </c>
      <c r="C17353" t="s">
        <v>33477</v>
      </c>
      <c r="D17353" t="s">
        <v>33476</v>
      </c>
      <c r="E17353"/>
      <c r="F17353"/>
      <c r="G17353"/>
      <c r="H17353"/>
      <c r="I17353"/>
      <c r="J17353"/>
      <c r="U17353" s="43"/>
      <c r="AE17353"/>
    </row>
    <row r="17354" spans="1:31">
      <c r="A17354">
        <v>42170</v>
      </c>
      <c r="B17354" t="s">
        <v>15217</v>
      </c>
      <c r="C17354" t="s">
        <v>33478</v>
      </c>
      <c r="D17354" t="s">
        <v>33476</v>
      </c>
      <c r="E17354"/>
      <c r="F17354"/>
      <c r="G17354"/>
      <c r="H17354"/>
      <c r="I17354"/>
      <c r="J17354"/>
      <c r="U17354" s="43"/>
      <c r="AE17354"/>
    </row>
    <row r="17355" spans="1:31">
      <c r="A17355">
        <v>42330</v>
      </c>
      <c r="B17355" t="s">
        <v>6740</v>
      </c>
      <c r="C17355" t="s">
        <v>33477</v>
      </c>
      <c r="D17355" t="e">
        <v>#N/A</v>
      </c>
      <c r="E17355"/>
      <c r="F17355"/>
      <c r="G17355"/>
      <c r="H17355"/>
      <c r="I17355"/>
      <c r="J17355"/>
      <c r="U17355" s="43"/>
      <c r="AE17355"/>
    </row>
    <row r="17356" spans="1:31">
      <c r="A17356">
        <v>42500</v>
      </c>
      <c r="B17356" t="s">
        <v>15218</v>
      </c>
      <c r="C17356" t="s">
        <v>33478</v>
      </c>
      <c r="D17356" t="e">
        <v>#N/A</v>
      </c>
      <c r="E17356"/>
      <c r="F17356"/>
      <c r="G17356"/>
      <c r="H17356"/>
      <c r="I17356"/>
      <c r="J17356"/>
      <c r="U17356" s="43"/>
      <c r="AE17356"/>
    </row>
    <row r="17357" spans="1:31">
      <c r="A17357">
        <v>42440</v>
      </c>
      <c r="B17357" t="s">
        <v>15219</v>
      </c>
      <c r="C17357" t="s">
        <v>33478</v>
      </c>
      <c r="D17357" t="s">
        <v>33482</v>
      </c>
      <c r="E17357"/>
      <c r="F17357"/>
      <c r="G17357"/>
      <c r="H17357"/>
      <c r="I17357"/>
      <c r="J17357"/>
      <c r="U17357" s="43"/>
      <c r="AE17357"/>
    </row>
    <row r="17358" spans="1:31">
      <c r="A17358">
        <v>42600</v>
      </c>
      <c r="B17358" t="s">
        <v>15220</v>
      </c>
      <c r="C17358" t="s">
        <v>33480</v>
      </c>
      <c r="D17358" t="s">
        <v>33476</v>
      </c>
      <c r="E17358"/>
      <c r="F17358"/>
      <c r="G17358"/>
      <c r="H17358"/>
      <c r="I17358"/>
      <c r="J17358"/>
      <c r="U17358" s="43"/>
      <c r="AE17358"/>
    </row>
    <row r="17359" spans="1:31">
      <c r="A17359">
        <v>42430</v>
      </c>
      <c r="B17359" t="s">
        <v>15221</v>
      </c>
      <c r="C17359" t="s">
        <v>33478</v>
      </c>
      <c r="D17359" t="s">
        <v>33476</v>
      </c>
      <c r="E17359"/>
      <c r="F17359"/>
      <c r="G17359"/>
      <c r="H17359"/>
      <c r="I17359"/>
      <c r="J17359"/>
      <c r="U17359" s="43"/>
      <c r="AE17359"/>
    </row>
    <row r="17360" spans="1:31">
      <c r="A17360">
        <v>42190</v>
      </c>
      <c r="B17360" t="s">
        <v>15222</v>
      </c>
      <c r="C17360" t="s">
        <v>33477</v>
      </c>
      <c r="D17360" t="e">
        <v>#N/A</v>
      </c>
      <c r="E17360"/>
      <c r="F17360"/>
      <c r="G17360"/>
      <c r="H17360"/>
      <c r="I17360"/>
      <c r="J17360"/>
      <c r="U17360" s="43"/>
      <c r="AE17360"/>
    </row>
    <row r="17361" spans="1:31">
      <c r="A17361">
        <v>42310</v>
      </c>
      <c r="B17361" t="s">
        <v>15223</v>
      </c>
      <c r="C17361" t="s">
        <v>33477</v>
      </c>
      <c r="D17361" t="e">
        <v>#N/A</v>
      </c>
      <c r="E17361"/>
      <c r="F17361"/>
      <c r="G17361"/>
      <c r="H17361"/>
      <c r="I17361"/>
      <c r="J17361"/>
      <c r="U17361" s="43"/>
      <c r="AE17361"/>
    </row>
    <row r="17362" spans="1:31">
      <c r="A17362">
        <v>42380</v>
      </c>
      <c r="B17362" t="s">
        <v>15224</v>
      </c>
      <c r="C17362" t="s">
        <v>33478</v>
      </c>
      <c r="D17362" t="s">
        <v>33476</v>
      </c>
      <c r="E17362"/>
      <c r="F17362"/>
      <c r="G17362"/>
      <c r="H17362"/>
      <c r="I17362"/>
      <c r="J17362"/>
      <c r="U17362" s="43"/>
      <c r="AE17362"/>
    </row>
    <row r="17363" spans="1:31">
      <c r="A17363">
        <v>42410</v>
      </c>
      <c r="B17363" t="s">
        <v>15225</v>
      </c>
      <c r="C17363" t="s">
        <v>33477</v>
      </c>
      <c r="D17363" t="s">
        <v>33476</v>
      </c>
      <c r="E17363"/>
      <c r="F17363"/>
      <c r="G17363"/>
      <c r="H17363"/>
      <c r="I17363"/>
      <c r="J17363"/>
      <c r="U17363" s="43"/>
      <c r="AE17363"/>
    </row>
    <row r="17364" spans="1:31">
      <c r="A17364">
        <v>42190</v>
      </c>
      <c r="B17364" t="s">
        <v>15226</v>
      </c>
      <c r="C17364" t="s">
        <v>33477</v>
      </c>
      <c r="D17364" t="e">
        <v>#N/A</v>
      </c>
      <c r="E17364"/>
      <c r="F17364"/>
      <c r="G17364"/>
      <c r="H17364"/>
      <c r="I17364"/>
      <c r="J17364"/>
      <c r="U17364" s="43"/>
      <c r="AE17364"/>
    </row>
    <row r="17365" spans="1:31">
      <c r="A17365">
        <v>42800</v>
      </c>
      <c r="B17365" t="s">
        <v>6759</v>
      </c>
      <c r="C17365" t="s">
        <v>33477</v>
      </c>
      <c r="D17365" t="s">
        <v>33476</v>
      </c>
      <c r="E17365"/>
      <c r="F17365"/>
      <c r="G17365"/>
      <c r="H17365"/>
      <c r="I17365"/>
      <c r="J17365"/>
      <c r="U17365" s="43"/>
      <c r="AE17365"/>
    </row>
    <row r="17366" spans="1:31">
      <c r="A17366">
        <v>42940</v>
      </c>
      <c r="B17366" t="s">
        <v>14269</v>
      </c>
      <c r="C17366" t="s">
        <v>33478</v>
      </c>
      <c r="D17366" t="s">
        <v>33482</v>
      </c>
      <c r="E17366"/>
      <c r="F17366"/>
      <c r="G17366"/>
      <c r="H17366"/>
      <c r="I17366"/>
      <c r="J17366"/>
      <c r="U17366" s="43"/>
      <c r="AE17366"/>
    </row>
    <row r="17367" spans="1:31">
      <c r="A17367">
        <v>42140</v>
      </c>
      <c r="B17367" t="s">
        <v>1470</v>
      </c>
      <c r="C17367" t="s">
        <v>33478</v>
      </c>
      <c r="D17367" t="s">
        <v>33476</v>
      </c>
      <c r="E17367"/>
      <c r="F17367"/>
      <c r="G17367"/>
      <c r="H17367"/>
      <c r="I17367"/>
      <c r="J17367"/>
      <c r="U17367" s="43"/>
      <c r="AE17367"/>
    </row>
    <row r="17368" spans="1:31">
      <c r="A17368">
        <v>42410</v>
      </c>
      <c r="B17368" t="s">
        <v>15227</v>
      </c>
      <c r="C17368" t="s">
        <v>33477</v>
      </c>
      <c r="D17368" t="s">
        <v>33476</v>
      </c>
      <c r="E17368"/>
      <c r="F17368"/>
      <c r="G17368"/>
      <c r="H17368"/>
      <c r="I17368"/>
      <c r="J17368"/>
      <c r="U17368" s="43"/>
      <c r="AE17368"/>
    </row>
    <row r="17369" spans="1:31">
      <c r="A17369">
        <v>42560</v>
      </c>
      <c r="B17369" t="s">
        <v>15228</v>
      </c>
      <c r="C17369" t="s">
        <v>33478</v>
      </c>
      <c r="D17369" t="s">
        <v>33476</v>
      </c>
      <c r="E17369"/>
      <c r="F17369"/>
      <c r="G17369"/>
      <c r="H17369"/>
      <c r="I17369"/>
      <c r="J17369"/>
      <c r="U17369" s="43"/>
      <c r="AE17369"/>
    </row>
    <row r="17370" spans="1:31">
      <c r="A17370">
        <v>42140</v>
      </c>
      <c r="B17370" t="s">
        <v>15229</v>
      </c>
      <c r="C17370" t="s">
        <v>33478</v>
      </c>
      <c r="D17370" t="s">
        <v>33476</v>
      </c>
      <c r="E17370"/>
      <c r="F17370"/>
      <c r="G17370"/>
      <c r="H17370"/>
      <c r="I17370"/>
      <c r="J17370"/>
      <c r="U17370" s="43"/>
      <c r="AE17370"/>
    </row>
    <row r="17371" spans="1:31">
      <c r="A17371">
        <v>42560</v>
      </c>
      <c r="B17371" t="s">
        <v>15230</v>
      </c>
      <c r="C17371" t="s">
        <v>33478</v>
      </c>
      <c r="D17371" t="s">
        <v>33476</v>
      </c>
      <c r="E17371"/>
      <c r="F17371"/>
      <c r="G17371"/>
      <c r="H17371"/>
      <c r="I17371"/>
      <c r="J17371"/>
      <c r="U17371" s="43"/>
      <c r="AE17371"/>
    </row>
    <row r="17372" spans="1:31">
      <c r="A17372">
        <v>42430</v>
      </c>
      <c r="B17372" t="s">
        <v>15231</v>
      </c>
      <c r="C17372" t="s">
        <v>33478</v>
      </c>
      <c r="D17372" t="s">
        <v>33476</v>
      </c>
      <c r="E17372"/>
      <c r="F17372"/>
      <c r="G17372"/>
      <c r="H17372"/>
      <c r="I17372"/>
      <c r="J17372"/>
      <c r="U17372" s="43"/>
      <c r="AE17372"/>
    </row>
    <row r="17373" spans="1:31">
      <c r="A17373">
        <v>42140</v>
      </c>
      <c r="B17373" t="s">
        <v>13767</v>
      </c>
      <c r="C17373" t="s">
        <v>33478</v>
      </c>
      <c r="D17373" t="s">
        <v>33476</v>
      </c>
      <c r="E17373"/>
      <c r="F17373"/>
      <c r="G17373"/>
      <c r="H17373"/>
      <c r="I17373"/>
      <c r="J17373"/>
      <c r="U17373" s="43"/>
      <c r="AE17373"/>
    </row>
    <row r="17374" spans="1:31">
      <c r="A17374">
        <v>42114</v>
      </c>
      <c r="B17374" t="s">
        <v>15232</v>
      </c>
      <c r="C17374" t="s">
        <v>33478</v>
      </c>
      <c r="D17374" t="e">
        <v>#N/A</v>
      </c>
      <c r="E17374"/>
      <c r="F17374"/>
      <c r="G17374"/>
      <c r="H17374"/>
      <c r="I17374"/>
      <c r="J17374"/>
      <c r="U17374" s="43"/>
      <c r="AE17374"/>
    </row>
    <row r="17375" spans="1:31">
      <c r="A17375">
        <v>42410</v>
      </c>
      <c r="B17375" t="s">
        <v>15233</v>
      </c>
      <c r="C17375" t="s">
        <v>33477</v>
      </c>
      <c r="D17375" t="s">
        <v>33476</v>
      </c>
      <c r="E17375"/>
      <c r="F17375"/>
      <c r="G17375"/>
      <c r="H17375"/>
      <c r="I17375"/>
      <c r="J17375"/>
      <c r="U17375" s="43"/>
      <c r="AE17375"/>
    </row>
    <row r="17376" spans="1:31">
      <c r="A17376">
        <v>42110</v>
      </c>
      <c r="B17376" t="s">
        <v>15234</v>
      </c>
      <c r="C17376" t="s">
        <v>33477</v>
      </c>
      <c r="D17376" t="s">
        <v>33476</v>
      </c>
      <c r="E17376"/>
      <c r="F17376"/>
      <c r="G17376"/>
      <c r="H17376"/>
      <c r="I17376"/>
      <c r="J17376"/>
      <c r="U17376" s="43"/>
      <c r="AE17376"/>
    </row>
    <row r="17377" spans="1:31">
      <c r="A17377">
        <v>42110</v>
      </c>
      <c r="B17377" t="s">
        <v>15235</v>
      </c>
      <c r="C17377" t="s">
        <v>33477</v>
      </c>
      <c r="D17377" t="s">
        <v>33476</v>
      </c>
      <c r="E17377"/>
      <c r="F17377"/>
      <c r="G17377"/>
      <c r="H17377"/>
      <c r="I17377"/>
      <c r="J17377"/>
      <c r="U17377" s="43"/>
      <c r="AE17377"/>
    </row>
    <row r="17378" spans="1:31">
      <c r="A17378">
        <v>42220</v>
      </c>
      <c r="B17378" t="s">
        <v>1483</v>
      </c>
      <c r="C17378" t="s">
        <v>33478</v>
      </c>
      <c r="D17378" t="s">
        <v>33476</v>
      </c>
      <c r="E17378"/>
      <c r="F17378"/>
      <c r="G17378"/>
      <c r="H17378"/>
      <c r="I17378"/>
      <c r="J17378"/>
      <c r="U17378" s="43"/>
      <c r="AE17378"/>
    </row>
    <row r="17379" spans="1:31">
      <c r="A17379">
        <v>42840</v>
      </c>
      <c r="B17379" t="s">
        <v>15236</v>
      </c>
      <c r="C17379" t="s">
        <v>33477</v>
      </c>
      <c r="D17379" t="s">
        <v>33476</v>
      </c>
      <c r="E17379"/>
      <c r="F17379"/>
      <c r="G17379"/>
      <c r="H17379"/>
      <c r="I17379"/>
      <c r="J17379"/>
      <c r="U17379" s="43"/>
      <c r="AE17379"/>
    </row>
    <row r="17380" spans="1:31">
      <c r="A17380">
        <v>42120</v>
      </c>
      <c r="B17380" t="s">
        <v>15237</v>
      </c>
      <c r="C17380" t="s">
        <v>33477</v>
      </c>
      <c r="D17380" t="s">
        <v>33482</v>
      </c>
      <c r="E17380"/>
      <c r="F17380"/>
      <c r="G17380"/>
      <c r="H17380"/>
      <c r="I17380"/>
      <c r="J17380"/>
      <c r="U17380" s="43"/>
      <c r="AE17380"/>
    </row>
    <row r="17381" spans="1:31">
      <c r="A17381">
        <v>42123</v>
      </c>
      <c r="B17381" t="s">
        <v>15238</v>
      </c>
      <c r="C17381" t="s">
        <v>33477</v>
      </c>
      <c r="D17381" t="s">
        <v>33476</v>
      </c>
      <c r="E17381"/>
      <c r="F17381"/>
      <c r="G17381"/>
      <c r="H17381"/>
      <c r="I17381"/>
      <c r="J17381"/>
      <c r="U17381" s="43"/>
      <c r="AE17381"/>
    </row>
    <row r="17382" spans="1:31">
      <c r="A17382">
        <v>42120</v>
      </c>
      <c r="B17382" t="s">
        <v>15239</v>
      </c>
      <c r="C17382" t="s">
        <v>33477</v>
      </c>
      <c r="D17382" t="s">
        <v>33482</v>
      </c>
      <c r="E17382"/>
      <c r="F17382"/>
      <c r="G17382"/>
      <c r="H17382"/>
      <c r="I17382"/>
      <c r="J17382"/>
      <c r="U17382" s="43"/>
      <c r="AE17382"/>
    </row>
    <row r="17383" spans="1:31">
      <c r="A17383">
        <v>42111</v>
      </c>
      <c r="B17383" t="s">
        <v>15240</v>
      </c>
      <c r="C17383" t="s">
        <v>33478</v>
      </c>
      <c r="D17383" t="s">
        <v>33476</v>
      </c>
      <c r="E17383"/>
      <c r="F17383"/>
      <c r="G17383"/>
      <c r="H17383"/>
      <c r="I17383"/>
      <c r="J17383"/>
      <c r="U17383" s="43"/>
      <c r="AE17383"/>
    </row>
    <row r="17384" spans="1:31">
      <c r="A17384">
        <v>42360</v>
      </c>
      <c r="B17384" t="s">
        <v>15241</v>
      </c>
      <c r="C17384" t="s">
        <v>33478</v>
      </c>
      <c r="D17384" t="s">
        <v>33476</v>
      </c>
      <c r="E17384"/>
      <c r="F17384"/>
      <c r="G17384"/>
      <c r="H17384"/>
      <c r="I17384"/>
      <c r="J17384"/>
      <c r="U17384" s="43"/>
      <c r="AE17384"/>
    </row>
    <row r="17385" spans="1:31">
      <c r="A17385">
        <v>42460</v>
      </c>
      <c r="B17385" t="s">
        <v>15242</v>
      </c>
      <c r="C17385" t="s">
        <v>33477</v>
      </c>
      <c r="D17385" t="s">
        <v>33476</v>
      </c>
      <c r="E17385"/>
      <c r="F17385"/>
      <c r="G17385"/>
      <c r="H17385"/>
      <c r="I17385"/>
      <c r="J17385"/>
      <c r="U17385" s="43"/>
      <c r="AE17385"/>
    </row>
    <row r="17386" spans="1:31">
      <c r="A17386">
        <v>42210</v>
      </c>
      <c r="B17386" t="s">
        <v>15243</v>
      </c>
      <c r="C17386" t="s">
        <v>33477</v>
      </c>
      <c r="D17386" t="s">
        <v>33476</v>
      </c>
      <c r="E17386"/>
      <c r="F17386"/>
      <c r="G17386"/>
      <c r="H17386"/>
      <c r="I17386"/>
      <c r="J17386"/>
      <c r="U17386" s="43"/>
      <c r="AE17386"/>
    </row>
    <row r="17387" spans="1:31">
      <c r="A17387">
        <v>42260</v>
      </c>
      <c r="B17387" t="s">
        <v>15244</v>
      </c>
      <c r="C17387" t="s">
        <v>33477</v>
      </c>
      <c r="D17387" t="s">
        <v>33476</v>
      </c>
      <c r="E17387"/>
      <c r="F17387"/>
      <c r="G17387"/>
      <c r="H17387"/>
      <c r="I17387"/>
      <c r="J17387"/>
      <c r="U17387" s="43"/>
      <c r="AE17387"/>
    </row>
    <row r="17388" spans="1:31">
      <c r="A17388">
        <v>42540</v>
      </c>
      <c r="B17388" t="s">
        <v>15245</v>
      </c>
      <c r="C17388" t="s">
        <v>33478</v>
      </c>
      <c r="D17388" t="s">
        <v>33476</v>
      </c>
      <c r="E17388"/>
      <c r="F17388"/>
      <c r="G17388"/>
      <c r="H17388"/>
      <c r="I17388"/>
      <c r="J17388"/>
      <c r="U17388" s="43"/>
      <c r="AE17388"/>
    </row>
    <row r="17389" spans="1:31">
      <c r="A17389">
        <v>42310</v>
      </c>
      <c r="B17389" t="s">
        <v>15246</v>
      </c>
      <c r="C17389" t="s">
        <v>33477</v>
      </c>
      <c r="D17389" t="e">
        <v>#N/A</v>
      </c>
      <c r="E17389"/>
      <c r="F17389"/>
      <c r="G17389"/>
      <c r="H17389"/>
      <c r="I17389"/>
      <c r="J17389"/>
      <c r="U17389" s="43"/>
      <c r="AE17389"/>
    </row>
    <row r="17390" spans="1:31">
      <c r="A17390">
        <v>42460</v>
      </c>
      <c r="B17390" t="s">
        <v>15247</v>
      </c>
      <c r="C17390" t="s">
        <v>33477</v>
      </c>
      <c r="D17390" t="s">
        <v>33476</v>
      </c>
      <c r="E17390"/>
      <c r="F17390"/>
      <c r="G17390"/>
      <c r="H17390"/>
      <c r="I17390"/>
      <c r="J17390"/>
      <c r="U17390" s="43"/>
      <c r="AE17390"/>
    </row>
    <row r="17391" spans="1:31">
      <c r="A17391">
        <v>42330</v>
      </c>
      <c r="B17391" t="s">
        <v>340</v>
      </c>
      <c r="C17391" t="s">
        <v>33477</v>
      </c>
      <c r="D17391" t="e">
        <v>#N/A</v>
      </c>
      <c r="E17391"/>
      <c r="F17391"/>
      <c r="G17391"/>
      <c r="H17391"/>
      <c r="I17391"/>
      <c r="J17391"/>
      <c r="U17391" s="43"/>
      <c r="AE17391"/>
    </row>
    <row r="17392" spans="1:31">
      <c r="A17392">
        <v>42800</v>
      </c>
      <c r="B17392" t="s">
        <v>15248</v>
      </c>
      <c r="C17392" t="s">
        <v>33477</v>
      </c>
      <c r="D17392" t="s">
        <v>33476</v>
      </c>
      <c r="E17392"/>
      <c r="F17392"/>
      <c r="G17392"/>
      <c r="H17392"/>
      <c r="I17392"/>
      <c r="J17392"/>
      <c r="U17392" s="43"/>
      <c r="AE17392"/>
    </row>
    <row r="17393" spans="1:31">
      <c r="A17393">
        <v>42130</v>
      </c>
      <c r="B17393" t="s">
        <v>15249</v>
      </c>
      <c r="C17393" t="s">
        <v>33477</v>
      </c>
      <c r="D17393" t="s">
        <v>33476</v>
      </c>
      <c r="E17393"/>
      <c r="F17393"/>
      <c r="G17393"/>
      <c r="H17393"/>
      <c r="I17393"/>
      <c r="J17393"/>
      <c r="U17393" s="43"/>
      <c r="AE17393"/>
    </row>
    <row r="17394" spans="1:31">
      <c r="A17394">
        <v>42740</v>
      </c>
      <c r="B17394" t="s">
        <v>15250</v>
      </c>
      <c r="C17394" t="s">
        <v>33477</v>
      </c>
      <c r="D17394" t="e">
        <v>#N/A</v>
      </c>
      <c r="E17394"/>
      <c r="F17394"/>
      <c r="G17394"/>
      <c r="H17394"/>
      <c r="I17394"/>
      <c r="J17394"/>
      <c r="U17394" s="43"/>
      <c r="AE17394"/>
    </row>
    <row r="17395" spans="1:31">
      <c r="A17395">
        <v>42670</v>
      </c>
      <c r="B17395" t="s">
        <v>15251</v>
      </c>
      <c r="C17395" t="s">
        <v>33478</v>
      </c>
      <c r="D17395" t="s">
        <v>33476</v>
      </c>
      <c r="E17395"/>
      <c r="F17395"/>
      <c r="G17395"/>
      <c r="H17395"/>
      <c r="I17395"/>
      <c r="J17395"/>
      <c r="U17395" s="43"/>
      <c r="AE17395"/>
    </row>
    <row r="17396" spans="1:31">
      <c r="A17396">
        <v>42600</v>
      </c>
      <c r="B17396" t="s">
        <v>15252</v>
      </c>
      <c r="C17396" t="s">
        <v>33480</v>
      </c>
      <c r="D17396" t="s">
        <v>33476</v>
      </c>
      <c r="E17396"/>
      <c r="F17396"/>
      <c r="G17396"/>
      <c r="H17396"/>
      <c r="I17396"/>
      <c r="J17396"/>
      <c r="U17396" s="43"/>
      <c r="AE17396"/>
    </row>
    <row r="17397" spans="1:31">
      <c r="A17397">
        <v>42110</v>
      </c>
      <c r="B17397" t="s">
        <v>15253</v>
      </c>
      <c r="C17397" t="s">
        <v>33477</v>
      </c>
      <c r="D17397" t="s">
        <v>33476</v>
      </c>
      <c r="E17397"/>
      <c r="F17397"/>
      <c r="G17397"/>
      <c r="H17397"/>
      <c r="I17397"/>
      <c r="J17397"/>
      <c r="U17397" s="43"/>
      <c r="AE17397"/>
    </row>
    <row r="17398" spans="1:31">
      <c r="A17398">
        <v>42600</v>
      </c>
      <c r="B17398" t="s">
        <v>15254</v>
      </c>
      <c r="C17398" t="s">
        <v>33480</v>
      </c>
      <c r="D17398" t="s">
        <v>33476</v>
      </c>
      <c r="E17398"/>
      <c r="F17398"/>
      <c r="G17398"/>
      <c r="H17398"/>
      <c r="I17398"/>
      <c r="J17398"/>
      <c r="U17398" s="43"/>
      <c r="AE17398"/>
    </row>
    <row r="17399" spans="1:31">
      <c r="A17399">
        <v>42360</v>
      </c>
      <c r="B17399" t="s">
        <v>15255</v>
      </c>
      <c r="C17399" t="s">
        <v>33478</v>
      </c>
      <c r="D17399" t="s">
        <v>33476</v>
      </c>
      <c r="E17399"/>
      <c r="F17399"/>
      <c r="G17399"/>
      <c r="H17399"/>
      <c r="I17399"/>
      <c r="J17399"/>
      <c r="U17399" s="43"/>
      <c r="AE17399"/>
    </row>
    <row r="17400" spans="1:31">
      <c r="A17400">
        <v>42380</v>
      </c>
      <c r="B17400" t="s">
        <v>1513</v>
      </c>
      <c r="C17400" t="s">
        <v>33478</v>
      </c>
      <c r="D17400" t="s">
        <v>33476</v>
      </c>
      <c r="E17400"/>
      <c r="F17400"/>
      <c r="G17400"/>
      <c r="H17400"/>
      <c r="I17400"/>
      <c r="J17400"/>
      <c r="U17400" s="43"/>
      <c r="AE17400"/>
    </row>
    <row r="17401" spans="1:31">
      <c r="A17401">
        <v>42580</v>
      </c>
      <c r="B17401" t="s">
        <v>15256</v>
      </c>
      <c r="C17401" t="s">
        <v>33478</v>
      </c>
      <c r="D17401" t="e">
        <v>#N/A</v>
      </c>
      <c r="E17401"/>
      <c r="F17401"/>
      <c r="G17401"/>
      <c r="H17401"/>
      <c r="I17401"/>
      <c r="J17401"/>
      <c r="U17401" s="43"/>
      <c r="AE17401"/>
    </row>
    <row r="17402" spans="1:31">
      <c r="A17402">
        <v>42320</v>
      </c>
      <c r="B17402" t="s">
        <v>15257</v>
      </c>
      <c r="C17402" t="s">
        <v>33478</v>
      </c>
      <c r="D17402" t="s">
        <v>33476</v>
      </c>
      <c r="E17402"/>
      <c r="F17402"/>
      <c r="G17402"/>
      <c r="H17402"/>
      <c r="I17402"/>
      <c r="J17402"/>
      <c r="U17402" s="43"/>
      <c r="AE17402"/>
    </row>
    <row r="17403" spans="1:31">
      <c r="A17403">
        <v>42110</v>
      </c>
      <c r="B17403" t="s">
        <v>15258</v>
      </c>
      <c r="C17403" t="s">
        <v>33477</v>
      </c>
      <c r="D17403" t="s">
        <v>33476</v>
      </c>
      <c r="E17403"/>
      <c r="F17403"/>
      <c r="G17403"/>
      <c r="H17403"/>
      <c r="I17403"/>
      <c r="J17403"/>
      <c r="U17403" s="43"/>
      <c r="AE17403"/>
    </row>
    <row r="17404" spans="1:31">
      <c r="A17404">
        <v>42700</v>
      </c>
      <c r="B17404" t="s">
        <v>15259</v>
      </c>
      <c r="C17404" t="s">
        <v>33478</v>
      </c>
      <c r="D17404" t="s">
        <v>33476</v>
      </c>
      <c r="E17404"/>
      <c r="F17404"/>
      <c r="G17404"/>
      <c r="H17404"/>
      <c r="I17404"/>
      <c r="J17404"/>
      <c r="U17404" s="43"/>
      <c r="AE17404"/>
    </row>
    <row r="17405" spans="1:31">
      <c r="A17405">
        <v>42140</v>
      </c>
      <c r="B17405" t="s">
        <v>10901</v>
      </c>
      <c r="C17405" t="s">
        <v>33478</v>
      </c>
      <c r="D17405" t="s">
        <v>33476</v>
      </c>
      <c r="E17405"/>
      <c r="F17405"/>
      <c r="G17405"/>
      <c r="H17405"/>
      <c r="I17405"/>
      <c r="J17405"/>
      <c r="U17405" s="43"/>
      <c r="AE17405"/>
    </row>
    <row r="17406" spans="1:31">
      <c r="A17406">
        <v>42480</v>
      </c>
      <c r="B17406" t="s">
        <v>15260</v>
      </c>
      <c r="C17406" t="s">
        <v>33477</v>
      </c>
      <c r="D17406" t="e">
        <v>#N/A</v>
      </c>
      <c r="E17406"/>
      <c r="F17406"/>
      <c r="G17406"/>
      <c r="H17406"/>
      <c r="I17406"/>
      <c r="J17406"/>
      <c r="U17406" s="43"/>
      <c r="AE17406"/>
    </row>
    <row r="17407" spans="1:31">
      <c r="A17407">
        <v>42470</v>
      </c>
      <c r="B17407" t="s">
        <v>15261</v>
      </c>
      <c r="C17407" t="s">
        <v>33477</v>
      </c>
      <c r="D17407" t="s">
        <v>33476</v>
      </c>
      <c r="E17407"/>
      <c r="F17407"/>
      <c r="G17407"/>
      <c r="H17407"/>
      <c r="I17407"/>
      <c r="J17407"/>
      <c r="U17407" s="43"/>
      <c r="AE17407"/>
    </row>
    <row r="17408" spans="1:31">
      <c r="A17408">
        <v>42490</v>
      </c>
      <c r="B17408" t="s">
        <v>15262</v>
      </c>
      <c r="C17408" t="s">
        <v>33478</v>
      </c>
      <c r="D17408" t="e">
        <v>#N/A</v>
      </c>
      <c r="E17408"/>
      <c r="F17408"/>
      <c r="G17408"/>
      <c r="H17408"/>
      <c r="I17408"/>
      <c r="J17408"/>
      <c r="U17408" s="43"/>
      <c r="AE17408"/>
    </row>
    <row r="17409" spans="1:31">
      <c r="A17409">
        <v>42140</v>
      </c>
      <c r="B17409" t="s">
        <v>15263</v>
      </c>
      <c r="C17409" t="s">
        <v>33478</v>
      </c>
      <c r="D17409" t="s">
        <v>33476</v>
      </c>
      <c r="E17409"/>
      <c r="F17409"/>
      <c r="G17409"/>
      <c r="H17409"/>
      <c r="I17409"/>
      <c r="J17409"/>
      <c r="U17409" s="43"/>
      <c r="AE17409"/>
    </row>
    <row r="17410" spans="1:31">
      <c r="A17410">
        <v>42220</v>
      </c>
      <c r="B17410" t="s">
        <v>15264</v>
      </c>
      <c r="C17410" t="s">
        <v>33478</v>
      </c>
      <c r="D17410" t="s">
        <v>33476</v>
      </c>
      <c r="E17410"/>
      <c r="F17410"/>
      <c r="G17410"/>
      <c r="H17410"/>
      <c r="I17410"/>
      <c r="J17410"/>
      <c r="U17410" s="43"/>
      <c r="AE17410"/>
    </row>
    <row r="17411" spans="1:31">
      <c r="A17411">
        <v>42140</v>
      </c>
      <c r="B17411" t="s">
        <v>15265</v>
      </c>
      <c r="C17411" t="s">
        <v>33478</v>
      </c>
      <c r="D17411" t="s">
        <v>33476</v>
      </c>
      <c r="E17411"/>
      <c r="F17411"/>
      <c r="G17411"/>
      <c r="H17411"/>
      <c r="I17411"/>
      <c r="J17411"/>
      <c r="U17411" s="43"/>
      <c r="AE17411"/>
    </row>
    <row r="17412" spans="1:31">
      <c r="A17412">
        <v>42320</v>
      </c>
      <c r="B17412" t="s">
        <v>15266</v>
      </c>
      <c r="C17412" t="s">
        <v>33478</v>
      </c>
      <c r="D17412" t="s">
        <v>33476</v>
      </c>
      <c r="E17412"/>
      <c r="F17412"/>
      <c r="G17412"/>
      <c r="H17412"/>
      <c r="I17412"/>
      <c r="J17412"/>
      <c r="U17412" s="43"/>
      <c r="AE17412"/>
    </row>
    <row r="17413" spans="1:31">
      <c r="A17413">
        <v>42460</v>
      </c>
      <c r="B17413" t="s">
        <v>15267</v>
      </c>
      <c r="C17413" t="s">
        <v>33477</v>
      </c>
      <c r="D17413" t="s">
        <v>33476</v>
      </c>
      <c r="E17413"/>
      <c r="F17413"/>
      <c r="G17413"/>
      <c r="H17413"/>
      <c r="I17413"/>
      <c r="J17413"/>
      <c r="U17413" s="43"/>
      <c r="AE17413"/>
    </row>
    <row r="17414" spans="1:31">
      <c r="A17414">
        <v>42600</v>
      </c>
      <c r="B17414" t="s">
        <v>15268</v>
      </c>
      <c r="C17414" t="s">
        <v>33480</v>
      </c>
      <c r="D17414" t="s">
        <v>33476</v>
      </c>
      <c r="E17414"/>
      <c r="F17414"/>
      <c r="G17414"/>
      <c r="H17414"/>
      <c r="I17414"/>
      <c r="J17414"/>
      <c r="U17414" s="43"/>
      <c r="AE17414"/>
    </row>
    <row r="17415" spans="1:31">
      <c r="A17415">
        <v>42260</v>
      </c>
      <c r="B17415" t="s">
        <v>15269</v>
      </c>
      <c r="C17415" t="s">
        <v>33477</v>
      </c>
      <c r="D17415" t="s">
        <v>33476</v>
      </c>
      <c r="E17415"/>
      <c r="F17415"/>
      <c r="G17415"/>
      <c r="H17415"/>
      <c r="I17415"/>
      <c r="J17415"/>
      <c r="U17415" s="43"/>
      <c r="AE17415"/>
    </row>
    <row r="17416" spans="1:31">
      <c r="A17416">
        <v>42560</v>
      </c>
      <c r="B17416" t="s">
        <v>15270</v>
      </c>
      <c r="C17416" t="s">
        <v>33478</v>
      </c>
      <c r="D17416" t="s">
        <v>33476</v>
      </c>
      <c r="E17416"/>
      <c r="F17416"/>
      <c r="G17416"/>
      <c r="H17416"/>
      <c r="I17416"/>
      <c r="J17416"/>
      <c r="U17416" s="43"/>
      <c r="AE17416"/>
    </row>
    <row r="17417" spans="1:31">
      <c r="A17417">
        <v>42210</v>
      </c>
      <c r="B17417" t="s">
        <v>15271</v>
      </c>
      <c r="C17417" t="s">
        <v>33477</v>
      </c>
      <c r="D17417" t="s">
        <v>33476</v>
      </c>
      <c r="E17417"/>
      <c r="F17417"/>
      <c r="G17417"/>
      <c r="H17417"/>
      <c r="I17417"/>
      <c r="J17417"/>
      <c r="U17417" s="43"/>
      <c r="AE17417"/>
    </row>
    <row r="17418" spans="1:31">
      <c r="A17418">
        <v>42130</v>
      </c>
      <c r="B17418" t="s">
        <v>15272</v>
      </c>
      <c r="C17418" t="s">
        <v>33477</v>
      </c>
      <c r="D17418" t="s">
        <v>33476</v>
      </c>
      <c r="E17418"/>
      <c r="F17418"/>
      <c r="G17418"/>
      <c r="H17418"/>
      <c r="I17418"/>
      <c r="J17418"/>
      <c r="U17418" s="43"/>
      <c r="AE17418"/>
    </row>
    <row r="17419" spans="1:31">
      <c r="A17419">
        <v>42152</v>
      </c>
      <c r="B17419" t="s">
        <v>15273</v>
      </c>
      <c r="C17419" t="s">
        <v>33477</v>
      </c>
      <c r="D17419" t="e">
        <v>#N/A</v>
      </c>
      <c r="E17419"/>
      <c r="F17419"/>
      <c r="G17419"/>
      <c r="H17419"/>
      <c r="I17419"/>
      <c r="J17419"/>
      <c r="U17419" s="43"/>
      <c r="AE17419"/>
    </row>
    <row r="17420" spans="1:31">
      <c r="A17420">
        <v>42460</v>
      </c>
      <c r="B17420" t="s">
        <v>15274</v>
      </c>
      <c r="C17420" t="s">
        <v>33477</v>
      </c>
      <c r="D17420" t="s">
        <v>33476</v>
      </c>
      <c r="E17420"/>
      <c r="F17420"/>
      <c r="G17420"/>
      <c r="H17420"/>
      <c r="I17420"/>
      <c r="J17420"/>
      <c r="U17420" s="43"/>
      <c r="AE17420"/>
    </row>
    <row r="17421" spans="1:31">
      <c r="A17421">
        <v>42110</v>
      </c>
      <c r="B17421" t="s">
        <v>15275</v>
      </c>
      <c r="C17421" t="s">
        <v>33477</v>
      </c>
      <c r="D17421" t="s">
        <v>33476</v>
      </c>
      <c r="E17421"/>
      <c r="F17421"/>
      <c r="G17421"/>
      <c r="H17421"/>
      <c r="I17421"/>
      <c r="J17421"/>
      <c r="U17421" s="43"/>
      <c r="AE17421"/>
    </row>
    <row r="17422" spans="1:31">
      <c r="A17422">
        <v>42660</v>
      </c>
      <c r="B17422" t="s">
        <v>15276</v>
      </c>
      <c r="C17422" t="s">
        <v>33478</v>
      </c>
      <c r="D17422" t="s">
        <v>33476</v>
      </c>
      <c r="E17422"/>
      <c r="F17422"/>
      <c r="G17422"/>
      <c r="H17422"/>
      <c r="I17422"/>
      <c r="J17422"/>
      <c r="U17422" s="43"/>
      <c r="AE17422"/>
    </row>
    <row r="17423" spans="1:31">
      <c r="A17423">
        <v>42430</v>
      </c>
      <c r="B17423" t="s">
        <v>15277</v>
      </c>
      <c r="C17423" t="s">
        <v>33478</v>
      </c>
      <c r="D17423" t="s">
        <v>33476</v>
      </c>
      <c r="E17423"/>
      <c r="F17423"/>
      <c r="G17423"/>
      <c r="H17423"/>
      <c r="I17423"/>
      <c r="J17423"/>
      <c r="U17423" s="43"/>
      <c r="AE17423"/>
    </row>
    <row r="17424" spans="1:31">
      <c r="A17424">
        <v>42560</v>
      </c>
      <c r="B17424" t="s">
        <v>15278</v>
      </c>
      <c r="C17424" t="s">
        <v>33478</v>
      </c>
      <c r="D17424" t="s">
        <v>33476</v>
      </c>
      <c r="E17424"/>
      <c r="F17424"/>
      <c r="G17424"/>
      <c r="H17424"/>
      <c r="I17424"/>
      <c r="J17424"/>
      <c r="U17424" s="43"/>
      <c r="AE17424"/>
    </row>
    <row r="17425" spans="1:31">
      <c r="A17425">
        <v>42470</v>
      </c>
      <c r="B17425" t="s">
        <v>15279</v>
      </c>
      <c r="C17425" t="s">
        <v>33477</v>
      </c>
      <c r="D17425" t="s">
        <v>33476</v>
      </c>
      <c r="E17425"/>
      <c r="F17425"/>
      <c r="G17425"/>
      <c r="H17425"/>
      <c r="I17425"/>
      <c r="J17425"/>
      <c r="U17425" s="43"/>
      <c r="AE17425"/>
    </row>
    <row r="17426" spans="1:31">
      <c r="A17426">
        <v>42130</v>
      </c>
      <c r="B17426" t="s">
        <v>15280</v>
      </c>
      <c r="C17426" t="s">
        <v>33477</v>
      </c>
      <c r="D17426" t="s">
        <v>33476</v>
      </c>
      <c r="E17426"/>
      <c r="F17426"/>
      <c r="G17426"/>
      <c r="H17426"/>
      <c r="I17426"/>
      <c r="J17426"/>
      <c r="U17426" s="43"/>
      <c r="AE17426"/>
    </row>
    <row r="17427" spans="1:31">
      <c r="A17427">
        <v>42155</v>
      </c>
      <c r="B17427" t="s">
        <v>15281</v>
      </c>
      <c r="C17427" t="s">
        <v>33478</v>
      </c>
      <c r="D17427" t="s">
        <v>33476</v>
      </c>
      <c r="E17427"/>
      <c r="F17427"/>
      <c r="G17427"/>
      <c r="H17427"/>
      <c r="I17427"/>
      <c r="J17427"/>
      <c r="U17427" s="43"/>
      <c r="AE17427"/>
    </row>
    <row r="17428" spans="1:31">
      <c r="A17428">
        <v>42600</v>
      </c>
      <c r="B17428" t="s">
        <v>15282</v>
      </c>
      <c r="C17428" t="s">
        <v>33480</v>
      </c>
      <c r="D17428" t="s">
        <v>33476</v>
      </c>
      <c r="E17428"/>
      <c r="F17428"/>
      <c r="G17428"/>
      <c r="H17428"/>
      <c r="I17428"/>
      <c r="J17428"/>
      <c r="U17428" s="43"/>
      <c r="AE17428"/>
    </row>
    <row r="17429" spans="1:31">
      <c r="A17429">
        <v>42600</v>
      </c>
      <c r="B17429" t="s">
        <v>15283</v>
      </c>
      <c r="C17429" t="s">
        <v>33480</v>
      </c>
      <c r="D17429" t="s">
        <v>33476</v>
      </c>
      <c r="E17429"/>
      <c r="F17429"/>
      <c r="G17429"/>
      <c r="H17429"/>
      <c r="I17429"/>
      <c r="J17429"/>
      <c r="U17429" s="43"/>
      <c r="AE17429"/>
    </row>
    <row r="17430" spans="1:31">
      <c r="A17430">
        <v>42420</v>
      </c>
      <c r="B17430" t="s">
        <v>15284</v>
      </c>
      <c r="C17430" t="s">
        <v>33477</v>
      </c>
      <c r="D17430" t="e">
        <v>#N/A</v>
      </c>
      <c r="E17430"/>
      <c r="F17430"/>
      <c r="G17430"/>
      <c r="H17430"/>
      <c r="I17430"/>
      <c r="J17430"/>
      <c r="U17430" s="43"/>
      <c r="AE17430"/>
    </row>
    <row r="17431" spans="1:31">
      <c r="A17431">
        <v>42520</v>
      </c>
      <c r="B17431" t="s">
        <v>15285</v>
      </c>
      <c r="C17431" t="s">
        <v>33477</v>
      </c>
      <c r="D17431" t="s">
        <v>33476</v>
      </c>
      <c r="E17431"/>
      <c r="F17431"/>
      <c r="G17431"/>
      <c r="H17431"/>
      <c r="I17431"/>
      <c r="J17431"/>
      <c r="U17431" s="43"/>
      <c r="AE17431"/>
    </row>
    <row r="17432" spans="1:31">
      <c r="A17432">
        <v>42260</v>
      </c>
      <c r="B17432" t="s">
        <v>15286</v>
      </c>
      <c r="C17432" t="s">
        <v>33477</v>
      </c>
      <c r="D17432" t="s">
        <v>33476</v>
      </c>
      <c r="E17432"/>
      <c r="F17432"/>
      <c r="G17432"/>
      <c r="H17432"/>
      <c r="I17432"/>
      <c r="J17432"/>
      <c r="U17432" s="43"/>
      <c r="AE17432"/>
    </row>
    <row r="17433" spans="1:31">
      <c r="A17433">
        <v>42380</v>
      </c>
      <c r="B17433" t="s">
        <v>15287</v>
      </c>
      <c r="C17433" t="s">
        <v>33478</v>
      </c>
      <c r="D17433" t="s">
        <v>33476</v>
      </c>
      <c r="E17433"/>
      <c r="F17433"/>
      <c r="G17433"/>
      <c r="H17433"/>
      <c r="I17433"/>
      <c r="J17433"/>
      <c r="U17433" s="43"/>
      <c r="AE17433"/>
    </row>
    <row r="17434" spans="1:31">
      <c r="A17434">
        <v>42300</v>
      </c>
      <c r="B17434" t="s">
        <v>15288</v>
      </c>
      <c r="C17434" t="s">
        <v>33477</v>
      </c>
      <c r="D17434" t="e">
        <v>#N/A</v>
      </c>
      <c r="E17434"/>
      <c r="F17434"/>
      <c r="G17434"/>
      <c r="H17434"/>
      <c r="I17434"/>
      <c r="J17434"/>
      <c r="U17434" s="43"/>
      <c r="AE17434"/>
    </row>
    <row r="17435" spans="1:31">
      <c r="A17435">
        <v>42300</v>
      </c>
      <c r="B17435" t="s">
        <v>15288</v>
      </c>
      <c r="C17435" t="s">
        <v>33477</v>
      </c>
      <c r="D17435" t="e">
        <v>#N/A</v>
      </c>
      <c r="E17435"/>
      <c r="F17435"/>
      <c r="G17435"/>
      <c r="H17435"/>
      <c r="I17435"/>
      <c r="J17435"/>
      <c r="U17435" s="43"/>
      <c r="AE17435"/>
    </row>
    <row r="17436" spans="1:31">
      <c r="A17436">
        <v>42114</v>
      </c>
      <c r="B17436" t="s">
        <v>15289</v>
      </c>
      <c r="C17436" t="s">
        <v>33478</v>
      </c>
      <c r="D17436" t="e">
        <v>#N/A</v>
      </c>
      <c r="E17436"/>
      <c r="F17436"/>
      <c r="G17436"/>
      <c r="H17436"/>
      <c r="I17436"/>
      <c r="J17436"/>
      <c r="U17436" s="43"/>
      <c r="AE17436"/>
    </row>
    <row r="17437" spans="1:31">
      <c r="A17437">
        <v>42520</v>
      </c>
      <c r="B17437" t="s">
        <v>15290</v>
      </c>
      <c r="C17437" t="s">
        <v>33477</v>
      </c>
      <c r="D17437" t="s">
        <v>33476</v>
      </c>
      <c r="E17437"/>
      <c r="F17437"/>
      <c r="G17437"/>
      <c r="H17437"/>
      <c r="I17437"/>
      <c r="J17437"/>
      <c r="U17437" s="43"/>
      <c r="AE17437"/>
    </row>
    <row r="17438" spans="1:31">
      <c r="A17438">
        <v>42600</v>
      </c>
      <c r="B17438" t="s">
        <v>15291</v>
      </c>
      <c r="C17438" t="s">
        <v>33480</v>
      </c>
      <c r="D17438" t="s">
        <v>33476</v>
      </c>
      <c r="E17438"/>
      <c r="F17438"/>
      <c r="G17438"/>
      <c r="H17438"/>
      <c r="I17438"/>
      <c r="J17438"/>
      <c r="U17438" s="43"/>
      <c r="AE17438"/>
    </row>
    <row r="17439" spans="1:31">
      <c r="A17439">
        <v>42750</v>
      </c>
      <c r="B17439" t="s">
        <v>15292</v>
      </c>
      <c r="C17439" t="s">
        <v>33477</v>
      </c>
      <c r="D17439" t="e">
        <v>#N/A</v>
      </c>
      <c r="E17439"/>
      <c r="F17439"/>
      <c r="G17439"/>
      <c r="H17439"/>
      <c r="I17439"/>
      <c r="J17439"/>
      <c r="U17439" s="43"/>
      <c r="AE17439"/>
    </row>
    <row r="17440" spans="1:31">
      <c r="A17440">
        <v>42520</v>
      </c>
      <c r="B17440" t="s">
        <v>15293</v>
      </c>
      <c r="C17440" t="s">
        <v>33477</v>
      </c>
      <c r="D17440" t="s">
        <v>33476</v>
      </c>
      <c r="E17440"/>
      <c r="F17440"/>
      <c r="G17440"/>
      <c r="H17440"/>
      <c r="I17440"/>
      <c r="J17440"/>
      <c r="U17440" s="43"/>
      <c r="AE17440"/>
    </row>
    <row r="17441" spans="1:31">
      <c r="A17441">
        <v>42140</v>
      </c>
      <c r="B17441" t="s">
        <v>15294</v>
      </c>
      <c r="C17441" t="s">
        <v>33478</v>
      </c>
      <c r="D17441" t="s">
        <v>33476</v>
      </c>
      <c r="E17441"/>
      <c r="F17441"/>
      <c r="G17441"/>
      <c r="H17441"/>
      <c r="I17441"/>
      <c r="J17441"/>
      <c r="U17441" s="43"/>
      <c r="AE17441"/>
    </row>
    <row r="17442" spans="1:31">
      <c r="A17442">
        <v>42130</v>
      </c>
      <c r="B17442" t="s">
        <v>15295</v>
      </c>
      <c r="C17442" t="s">
        <v>33477</v>
      </c>
      <c r="D17442" t="s">
        <v>33476</v>
      </c>
      <c r="E17442"/>
      <c r="F17442"/>
      <c r="G17442"/>
      <c r="H17442"/>
      <c r="I17442"/>
      <c r="J17442"/>
      <c r="U17442" s="43"/>
      <c r="AE17442"/>
    </row>
    <row r="17443" spans="1:31">
      <c r="A17443">
        <v>42210</v>
      </c>
      <c r="B17443" t="s">
        <v>15296</v>
      </c>
      <c r="C17443" t="s">
        <v>33477</v>
      </c>
      <c r="D17443" t="s">
        <v>33476</v>
      </c>
      <c r="E17443"/>
      <c r="F17443"/>
      <c r="G17443"/>
      <c r="H17443"/>
      <c r="I17443"/>
      <c r="J17443"/>
      <c r="U17443" s="43"/>
      <c r="AE17443"/>
    </row>
    <row r="17444" spans="1:31">
      <c r="A17444">
        <v>42130</v>
      </c>
      <c r="B17444" t="s">
        <v>1806</v>
      </c>
      <c r="C17444" t="s">
        <v>33477</v>
      </c>
      <c r="D17444" t="s">
        <v>33476</v>
      </c>
      <c r="E17444"/>
      <c r="F17444"/>
      <c r="G17444"/>
      <c r="H17444"/>
      <c r="I17444"/>
      <c r="J17444"/>
      <c r="U17444" s="43"/>
      <c r="AE17444"/>
    </row>
    <row r="17445" spans="1:31">
      <c r="A17445">
        <v>42560</v>
      </c>
      <c r="B17445" t="s">
        <v>15297</v>
      </c>
      <c r="C17445" t="s">
        <v>33478</v>
      </c>
      <c r="D17445" t="s">
        <v>33476</v>
      </c>
      <c r="E17445"/>
      <c r="F17445"/>
      <c r="G17445"/>
      <c r="H17445"/>
      <c r="I17445"/>
      <c r="J17445"/>
      <c r="U17445" s="43"/>
      <c r="AE17445"/>
    </row>
    <row r="17446" spans="1:31">
      <c r="A17446">
        <v>42140</v>
      </c>
      <c r="B17446" t="s">
        <v>15298</v>
      </c>
      <c r="C17446" t="s">
        <v>33478</v>
      </c>
      <c r="D17446" t="s">
        <v>33476</v>
      </c>
      <c r="E17446"/>
      <c r="F17446"/>
      <c r="G17446"/>
      <c r="H17446"/>
      <c r="I17446"/>
      <c r="J17446"/>
      <c r="U17446" s="43"/>
      <c r="AE17446"/>
    </row>
    <row r="17447" spans="1:31">
      <c r="A17447">
        <v>42660</v>
      </c>
      <c r="B17447" t="s">
        <v>15299</v>
      </c>
      <c r="C17447" t="s">
        <v>33478</v>
      </c>
      <c r="D17447" t="s">
        <v>33476</v>
      </c>
      <c r="E17447"/>
      <c r="F17447"/>
      <c r="G17447"/>
      <c r="H17447"/>
      <c r="I17447"/>
      <c r="J17447"/>
      <c r="U17447" s="43"/>
      <c r="AE17447"/>
    </row>
    <row r="17448" spans="1:31">
      <c r="A17448">
        <v>42560</v>
      </c>
      <c r="B17448" t="s">
        <v>15300</v>
      </c>
      <c r="C17448" t="s">
        <v>33478</v>
      </c>
      <c r="D17448" t="s">
        <v>33476</v>
      </c>
      <c r="E17448"/>
      <c r="F17448"/>
      <c r="G17448"/>
      <c r="H17448"/>
      <c r="I17448"/>
      <c r="J17448"/>
      <c r="U17448" s="43"/>
      <c r="AE17448"/>
    </row>
    <row r="17449" spans="1:31">
      <c r="A17449">
        <v>42750</v>
      </c>
      <c r="B17449" t="s">
        <v>2377</v>
      </c>
      <c r="C17449" t="s">
        <v>33477</v>
      </c>
      <c r="D17449" t="e">
        <v>#N/A</v>
      </c>
      <c r="E17449"/>
      <c r="F17449"/>
      <c r="G17449"/>
      <c r="H17449"/>
      <c r="I17449"/>
      <c r="J17449"/>
      <c r="U17449" s="43"/>
      <c r="AE17449"/>
    </row>
    <row r="17450" spans="1:31">
      <c r="A17450">
        <v>42380</v>
      </c>
      <c r="B17450" t="s">
        <v>15301</v>
      </c>
      <c r="C17450" t="s">
        <v>33478</v>
      </c>
      <c r="D17450" t="s">
        <v>33476</v>
      </c>
      <c r="E17450"/>
      <c r="F17450"/>
      <c r="G17450"/>
      <c r="H17450"/>
      <c r="I17450"/>
      <c r="J17450"/>
      <c r="U17450" s="43"/>
      <c r="AE17450"/>
    </row>
    <row r="17451" spans="1:31">
      <c r="A17451">
        <v>42110</v>
      </c>
      <c r="B17451" t="s">
        <v>15302</v>
      </c>
      <c r="C17451" t="s">
        <v>33477</v>
      </c>
      <c r="D17451" t="s">
        <v>33476</v>
      </c>
      <c r="E17451"/>
      <c r="F17451"/>
      <c r="G17451"/>
      <c r="H17451"/>
      <c r="I17451"/>
      <c r="J17451"/>
      <c r="U17451" s="43"/>
      <c r="AE17451"/>
    </row>
    <row r="17452" spans="1:31">
      <c r="A17452">
        <v>42840</v>
      </c>
      <c r="B17452" t="s">
        <v>15303</v>
      </c>
      <c r="C17452" t="s">
        <v>33477</v>
      </c>
      <c r="D17452" t="s">
        <v>33476</v>
      </c>
      <c r="E17452"/>
      <c r="F17452"/>
      <c r="G17452"/>
      <c r="H17452"/>
      <c r="I17452"/>
      <c r="J17452"/>
      <c r="U17452" s="43"/>
      <c r="AE17452"/>
    </row>
    <row r="17453" spans="1:31">
      <c r="A17453">
        <v>42380</v>
      </c>
      <c r="B17453" t="s">
        <v>15304</v>
      </c>
      <c r="C17453" t="s">
        <v>33478</v>
      </c>
      <c r="D17453" t="s">
        <v>33476</v>
      </c>
      <c r="E17453"/>
      <c r="F17453"/>
      <c r="G17453"/>
      <c r="H17453"/>
      <c r="I17453"/>
      <c r="J17453"/>
      <c r="U17453" s="43"/>
      <c r="AE17453"/>
    </row>
    <row r="17454" spans="1:31">
      <c r="A17454">
        <v>42600</v>
      </c>
      <c r="B17454" t="s">
        <v>15305</v>
      </c>
      <c r="C17454" t="s">
        <v>33480</v>
      </c>
      <c r="D17454" t="s">
        <v>33476</v>
      </c>
      <c r="E17454"/>
      <c r="F17454"/>
      <c r="G17454"/>
      <c r="H17454"/>
      <c r="I17454"/>
      <c r="J17454"/>
      <c r="U17454" s="43"/>
      <c r="AE17454"/>
    </row>
    <row r="17455" spans="1:31">
      <c r="A17455">
        <v>42600</v>
      </c>
      <c r="B17455" t="s">
        <v>15305</v>
      </c>
      <c r="C17455" t="s">
        <v>33480</v>
      </c>
      <c r="D17455" t="s">
        <v>33476</v>
      </c>
      <c r="E17455"/>
      <c r="F17455"/>
      <c r="G17455"/>
      <c r="H17455"/>
      <c r="I17455"/>
      <c r="J17455"/>
      <c r="U17455" s="43"/>
      <c r="AE17455"/>
    </row>
    <row r="17456" spans="1:31">
      <c r="A17456">
        <v>42360</v>
      </c>
      <c r="B17456" t="s">
        <v>15306</v>
      </c>
      <c r="C17456" t="s">
        <v>33478</v>
      </c>
      <c r="D17456" t="s">
        <v>33476</v>
      </c>
      <c r="E17456"/>
      <c r="F17456"/>
      <c r="G17456"/>
      <c r="H17456"/>
      <c r="I17456"/>
      <c r="J17456"/>
      <c r="U17456" s="43"/>
      <c r="AE17456"/>
    </row>
    <row r="17457" spans="1:31">
      <c r="A17457">
        <v>42210</v>
      </c>
      <c r="B17457" t="s">
        <v>15307</v>
      </c>
      <c r="C17457" t="s">
        <v>33477</v>
      </c>
      <c r="D17457" t="s">
        <v>33476</v>
      </c>
      <c r="E17457"/>
      <c r="F17457"/>
      <c r="G17457"/>
      <c r="H17457"/>
      <c r="I17457"/>
      <c r="J17457"/>
      <c r="U17457" s="43"/>
      <c r="AE17457"/>
    </row>
    <row r="17458" spans="1:31">
      <c r="A17458">
        <v>42130</v>
      </c>
      <c r="B17458" t="s">
        <v>15308</v>
      </c>
      <c r="C17458" t="s">
        <v>33477</v>
      </c>
      <c r="D17458" t="s">
        <v>33476</v>
      </c>
      <c r="E17458"/>
      <c r="F17458"/>
      <c r="G17458"/>
      <c r="H17458"/>
      <c r="I17458"/>
      <c r="J17458"/>
      <c r="U17458" s="43"/>
      <c r="AE17458"/>
    </row>
    <row r="17459" spans="1:31">
      <c r="A17459">
        <v>42600</v>
      </c>
      <c r="B17459" t="s">
        <v>15309</v>
      </c>
      <c r="C17459" t="s">
        <v>33480</v>
      </c>
      <c r="D17459" t="s">
        <v>33476</v>
      </c>
      <c r="E17459"/>
      <c r="F17459"/>
      <c r="G17459"/>
      <c r="H17459"/>
      <c r="I17459"/>
      <c r="J17459"/>
      <c r="U17459" s="43"/>
      <c r="AE17459"/>
    </row>
    <row r="17460" spans="1:31">
      <c r="A17460">
        <v>42720</v>
      </c>
      <c r="B17460" t="s">
        <v>15310</v>
      </c>
      <c r="C17460" t="s">
        <v>33477</v>
      </c>
      <c r="D17460" t="s">
        <v>33482</v>
      </c>
      <c r="E17460"/>
      <c r="F17460"/>
      <c r="G17460"/>
      <c r="H17460"/>
      <c r="I17460"/>
      <c r="J17460"/>
      <c r="U17460" s="43"/>
      <c r="AE17460"/>
    </row>
    <row r="17461" spans="1:31">
      <c r="A17461">
        <v>42470</v>
      </c>
      <c r="B17461" t="s">
        <v>15311</v>
      </c>
      <c r="C17461" t="s">
        <v>33477</v>
      </c>
      <c r="D17461" t="s">
        <v>33476</v>
      </c>
      <c r="E17461"/>
      <c r="F17461"/>
      <c r="G17461"/>
      <c r="H17461"/>
      <c r="I17461"/>
      <c r="J17461"/>
      <c r="U17461" s="43"/>
      <c r="AE17461"/>
    </row>
    <row r="17462" spans="1:31">
      <c r="A17462">
        <v>42510</v>
      </c>
      <c r="B17462" t="s">
        <v>15312</v>
      </c>
      <c r="C17462" t="s">
        <v>33477</v>
      </c>
      <c r="D17462" t="s">
        <v>33482</v>
      </c>
      <c r="E17462"/>
      <c r="F17462"/>
      <c r="G17462"/>
      <c r="H17462"/>
      <c r="I17462"/>
      <c r="J17462"/>
      <c r="U17462" s="43"/>
      <c r="AE17462"/>
    </row>
    <row r="17463" spans="1:31">
      <c r="A17463">
        <v>42510</v>
      </c>
      <c r="B17463" t="s">
        <v>15313</v>
      </c>
      <c r="C17463" t="s">
        <v>33477</v>
      </c>
      <c r="D17463" t="s">
        <v>33482</v>
      </c>
      <c r="E17463"/>
      <c r="F17463"/>
      <c r="G17463"/>
      <c r="H17463"/>
      <c r="I17463"/>
      <c r="J17463"/>
      <c r="U17463" s="43"/>
      <c r="AE17463"/>
    </row>
    <row r="17464" spans="1:31">
      <c r="A17464">
        <v>42590</v>
      </c>
      <c r="B17464" t="s">
        <v>15314</v>
      </c>
      <c r="C17464" t="s">
        <v>33477</v>
      </c>
      <c r="D17464" t="s">
        <v>33476</v>
      </c>
      <c r="E17464"/>
      <c r="F17464"/>
      <c r="G17464"/>
      <c r="H17464"/>
      <c r="I17464"/>
      <c r="J17464"/>
      <c r="U17464" s="43"/>
      <c r="AE17464"/>
    </row>
    <row r="17465" spans="1:31">
      <c r="A17465">
        <v>42640</v>
      </c>
      <c r="B17465" t="s">
        <v>15315</v>
      </c>
      <c r="C17465" t="s">
        <v>33477</v>
      </c>
      <c r="D17465" t="s">
        <v>33482</v>
      </c>
      <c r="E17465"/>
      <c r="F17465"/>
      <c r="G17465"/>
      <c r="H17465"/>
      <c r="I17465"/>
      <c r="J17465"/>
      <c r="U17465" s="43"/>
      <c r="AE17465"/>
    </row>
    <row r="17466" spans="1:31">
      <c r="A17466">
        <v>42370</v>
      </c>
      <c r="B17466" t="s">
        <v>15316</v>
      </c>
      <c r="C17466" t="s">
        <v>33477</v>
      </c>
      <c r="D17466" t="s">
        <v>33476</v>
      </c>
      <c r="E17466"/>
      <c r="F17466"/>
      <c r="G17466"/>
      <c r="H17466"/>
      <c r="I17466"/>
      <c r="J17466"/>
      <c r="U17466" s="43"/>
      <c r="AE17466"/>
    </row>
    <row r="17467" spans="1:31">
      <c r="A17467">
        <v>42440</v>
      </c>
      <c r="B17467" t="s">
        <v>15317</v>
      </c>
      <c r="C17467" t="s">
        <v>33478</v>
      </c>
      <c r="D17467" t="s">
        <v>33482</v>
      </c>
      <c r="E17467"/>
      <c r="F17467"/>
      <c r="G17467"/>
      <c r="H17467"/>
      <c r="I17467"/>
      <c r="J17467"/>
      <c r="U17467" s="43"/>
      <c r="AE17467"/>
    </row>
    <row r="17468" spans="1:31">
      <c r="A17468">
        <v>42260</v>
      </c>
      <c r="B17468" t="s">
        <v>15318</v>
      </c>
      <c r="C17468" t="s">
        <v>33477</v>
      </c>
      <c r="D17468" t="s">
        <v>33476</v>
      </c>
      <c r="E17468"/>
      <c r="F17468"/>
      <c r="G17468"/>
      <c r="H17468"/>
      <c r="I17468"/>
      <c r="J17468"/>
      <c r="U17468" s="43"/>
      <c r="AE17468"/>
    </row>
    <row r="17469" spans="1:31">
      <c r="A17469">
        <v>42120</v>
      </c>
      <c r="B17469" t="s">
        <v>15319</v>
      </c>
      <c r="C17469" t="s">
        <v>33477</v>
      </c>
      <c r="D17469" t="s">
        <v>33482</v>
      </c>
      <c r="E17469"/>
      <c r="F17469"/>
      <c r="G17469"/>
      <c r="H17469"/>
      <c r="I17469"/>
      <c r="J17469"/>
      <c r="U17469" s="43"/>
      <c r="AE17469"/>
    </row>
    <row r="17470" spans="1:31">
      <c r="A17470">
        <v>42155</v>
      </c>
      <c r="B17470" t="s">
        <v>15320</v>
      </c>
      <c r="C17470" t="s">
        <v>33478</v>
      </c>
      <c r="D17470" t="s">
        <v>33476</v>
      </c>
      <c r="E17470"/>
      <c r="F17470"/>
      <c r="G17470"/>
      <c r="H17470"/>
      <c r="I17470"/>
      <c r="J17470"/>
      <c r="U17470" s="43"/>
      <c r="AE17470"/>
    </row>
    <row r="17471" spans="1:31">
      <c r="A17471">
        <v>42310</v>
      </c>
      <c r="B17471" t="s">
        <v>15321</v>
      </c>
      <c r="C17471" t="s">
        <v>33477</v>
      </c>
      <c r="D17471" t="e">
        <v>#N/A</v>
      </c>
      <c r="E17471"/>
      <c r="F17471"/>
      <c r="G17471"/>
      <c r="H17471"/>
      <c r="I17471"/>
      <c r="J17471"/>
      <c r="U17471" s="43"/>
      <c r="AE17471"/>
    </row>
    <row r="17472" spans="1:31">
      <c r="A17472">
        <v>42990</v>
      </c>
      <c r="B17472" t="s">
        <v>15322</v>
      </c>
      <c r="C17472" t="s">
        <v>33478</v>
      </c>
      <c r="D17472" t="s">
        <v>33476</v>
      </c>
      <c r="E17472"/>
      <c r="F17472"/>
      <c r="G17472"/>
      <c r="H17472"/>
      <c r="I17472"/>
      <c r="J17472"/>
      <c r="U17472" s="43"/>
      <c r="AE17472"/>
    </row>
    <row r="17473" spans="1:31">
      <c r="A17473">
        <v>42360</v>
      </c>
      <c r="B17473" t="s">
        <v>15323</v>
      </c>
      <c r="C17473" t="s">
        <v>33478</v>
      </c>
      <c r="D17473" t="s">
        <v>33476</v>
      </c>
      <c r="E17473"/>
      <c r="F17473"/>
      <c r="G17473"/>
      <c r="H17473"/>
      <c r="I17473"/>
      <c r="J17473"/>
      <c r="U17473" s="43"/>
      <c r="AE17473"/>
    </row>
    <row r="17474" spans="1:31">
      <c r="A17474">
        <v>42120</v>
      </c>
      <c r="B17474" t="s">
        <v>15324</v>
      </c>
      <c r="C17474" t="s">
        <v>33477</v>
      </c>
      <c r="D17474" t="s">
        <v>33482</v>
      </c>
      <c r="E17474"/>
      <c r="F17474"/>
      <c r="G17474"/>
      <c r="H17474"/>
      <c r="I17474"/>
      <c r="J17474"/>
      <c r="U17474" s="43"/>
      <c r="AE17474"/>
    </row>
    <row r="17475" spans="1:31">
      <c r="A17475">
        <v>42410</v>
      </c>
      <c r="B17475" t="s">
        <v>15325</v>
      </c>
      <c r="C17475" t="s">
        <v>33477</v>
      </c>
      <c r="D17475" t="s">
        <v>33476</v>
      </c>
      <c r="E17475"/>
      <c r="F17475"/>
      <c r="G17475"/>
      <c r="H17475"/>
      <c r="I17475"/>
      <c r="J17475"/>
      <c r="U17475" s="43"/>
      <c r="AE17475"/>
    </row>
    <row r="17476" spans="1:31">
      <c r="A17476">
        <v>42410</v>
      </c>
      <c r="B17476" t="s">
        <v>15326</v>
      </c>
      <c r="C17476" t="s">
        <v>33477</v>
      </c>
      <c r="D17476" t="s">
        <v>33476</v>
      </c>
      <c r="E17476"/>
      <c r="F17476"/>
      <c r="G17476"/>
      <c r="H17476"/>
      <c r="I17476"/>
      <c r="J17476"/>
      <c r="U17476" s="43"/>
      <c r="AE17476"/>
    </row>
    <row r="17477" spans="1:31">
      <c r="A17477">
        <v>42380</v>
      </c>
      <c r="B17477" t="s">
        <v>15327</v>
      </c>
      <c r="C17477" t="s">
        <v>33478</v>
      </c>
      <c r="D17477" t="s">
        <v>33476</v>
      </c>
      <c r="E17477"/>
      <c r="F17477"/>
      <c r="G17477"/>
      <c r="H17477"/>
      <c r="I17477"/>
      <c r="J17477"/>
      <c r="U17477" s="43"/>
      <c r="AE17477"/>
    </row>
    <row r="17478" spans="1:31">
      <c r="A17478">
        <v>42120</v>
      </c>
      <c r="B17478" t="s">
        <v>15328</v>
      </c>
      <c r="C17478" t="s">
        <v>33477</v>
      </c>
      <c r="D17478" t="s">
        <v>33482</v>
      </c>
      <c r="E17478"/>
      <c r="F17478"/>
      <c r="G17478"/>
      <c r="H17478"/>
      <c r="I17478"/>
      <c r="J17478"/>
      <c r="U17478" s="43"/>
      <c r="AE17478"/>
    </row>
    <row r="17479" spans="1:31">
      <c r="A17479">
        <v>42590</v>
      </c>
      <c r="B17479" t="s">
        <v>15329</v>
      </c>
      <c r="C17479" t="s">
        <v>33477</v>
      </c>
      <c r="D17479" t="s">
        <v>33476</v>
      </c>
      <c r="E17479"/>
      <c r="F17479"/>
      <c r="G17479"/>
      <c r="H17479"/>
      <c r="I17479"/>
      <c r="J17479"/>
      <c r="U17479" s="43"/>
      <c r="AE17479"/>
    </row>
    <row r="17480" spans="1:31">
      <c r="A17480">
        <v>42660</v>
      </c>
      <c r="B17480" t="s">
        <v>15330</v>
      </c>
      <c r="C17480" t="s">
        <v>33478</v>
      </c>
      <c r="D17480" t="s">
        <v>33476</v>
      </c>
      <c r="E17480"/>
      <c r="F17480"/>
      <c r="G17480"/>
      <c r="H17480"/>
      <c r="I17480"/>
      <c r="J17480"/>
      <c r="U17480" s="43"/>
      <c r="AE17480"/>
    </row>
    <row r="17481" spans="1:31">
      <c r="A17481">
        <v>42260</v>
      </c>
      <c r="B17481" t="s">
        <v>15331</v>
      </c>
      <c r="C17481" t="s">
        <v>33477</v>
      </c>
      <c r="D17481" t="s">
        <v>33476</v>
      </c>
      <c r="E17481"/>
      <c r="F17481"/>
      <c r="G17481"/>
      <c r="H17481"/>
      <c r="I17481"/>
      <c r="J17481"/>
      <c r="U17481" s="43"/>
      <c r="AE17481"/>
    </row>
    <row r="17482" spans="1:31">
      <c r="A17482">
        <v>42110</v>
      </c>
      <c r="B17482" t="s">
        <v>15332</v>
      </c>
      <c r="C17482" t="s">
        <v>33477</v>
      </c>
      <c r="D17482" t="s">
        <v>33476</v>
      </c>
      <c r="E17482"/>
      <c r="F17482"/>
      <c r="G17482"/>
      <c r="H17482"/>
      <c r="I17482"/>
      <c r="J17482"/>
      <c r="U17482" s="43"/>
      <c r="AE17482"/>
    </row>
    <row r="17483" spans="1:31">
      <c r="A17483">
        <v>42110</v>
      </c>
      <c r="B17483" t="s">
        <v>15333</v>
      </c>
      <c r="C17483" t="s">
        <v>33477</v>
      </c>
      <c r="D17483" t="s">
        <v>33476</v>
      </c>
      <c r="E17483"/>
      <c r="F17483"/>
      <c r="G17483"/>
      <c r="H17483"/>
      <c r="I17483"/>
      <c r="J17483"/>
      <c r="U17483" s="43"/>
      <c r="AE17483"/>
    </row>
    <row r="17484" spans="1:31">
      <c r="A17484">
        <v>42155</v>
      </c>
      <c r="B17484" t="s">
        <v>15334</v>
      </c>
      <c r="C17484" t="s">
        <v>33478</v>
      </c>
      <c r="D17484" t="s">
        <v>33476</v>
      </c>
      <c r="E17484"/>
      <c r="F17484"/>
      <c r="G17484"/>
      <c r="H17484"/>
      <c r="I17484"/>
      <c r="J17484"/>
      <c r="U17484" s="43"/>
      <c r="AE17484"/>
    </row>
    <row r="17485" spans="1:31">
      <c r="A17485">
        <v>42720</v>
      </c>
      <c r="B17485" t="s">
        <v>15335</v>
      </c>
      <c r="C17485" t="s">
        <v>33477</v>
      </c>
      <c r="D17485" t="s">
        <v>33482</v>
      </c>
      <c r="E17485"/>
      <c r="F17485"/>
      <c r="G17485"/>
      <c r="H17485"/>
      <c r="I17485"/>
      <c r="J17485"/>
      <c r="U17485" s="43"/>
      <c r="AE17485"/>
    </row>
    <row r="17486" spans="1:31">
      <c r="A17486">
        <v>42630</v>
      </c>
      <c r="B17486" t="s">
        <v>6510</v>
      </c>
      <c r="C17486" t="s">
        <v>33477</v>
      </c>
      <c r="D17486" t="e">
        <v>#N/A</v>
      </c>
      <c r="E17486"/>
      <c r="F17486"/>
      <c r="G17486"/>
      <c r="H17486"/>
      <c r="I17486"/>
      <c r="J17486"/>
      <c r="U17486" s="43"/>
      <c r="AE17486"/>
    </row>
    <row r="17487" spans="1:31">
      <c r="A17487">
        <v>42600</v>
      </c>
      <c r="B17487" t="s">
        <v>15336</v>
      </c>
      <c r="C17487" t="s">
        <v>33480</v>
      </c>
      <c r="D17487" t="s">
        <v>33476</v>
      </c>
      <c r="E17487"/>
      <c r="F17487"/>
      <c r="G17487"/>
      <c r="H17487"/>
      <c r="I17487"/>
      <c r="J17487"/>
      <c r="U17487" s="43"/>
      <c r="AE17487"/>
    </row>
    <row r="17488" spans="1:31">
      <c r="A17488">
        <v>42600</v>
      </c>
      <c r="B17488" t="s">
        <v>15337</v>
      </c>
      <c r="C17488" t="s">
        <v>33480</v>
      </c>
      <c r="D17488" t="s">
        <v>33476</v>
      </c>
      <c r="E17488"/>
      <c r="F17488"/>
      <c r="G17488"/>
      <c r="H17488"/>
      <c r="I17488"/>
      <c r="J17488"/>
      <c r="U17488" s="43"/>
      <c r="AE17488"/>
    </row>
    <row r="17489" spans="1:31">
      <c r="A17489">
        <v>42630</v>
      </c>
      <c r="B17489" t="s">
        <v>1218</v>
      </c>
      <c r="C17489" t="s">
        <v>33477</v>
      </c>
      <c r="D17489" t="e">
        <v>#N/A</v>
      </c>
      <c r="E17489"/>
      <c r="F17489"/>
      <c r="G17489"/>
      <c r="H17489"/>
      <c r="I17489"/>
      <c r="J17489"/>
      <c r="U17489" s="43"/>
      <c r="AE17489"/>
    </row>
    <row r="17490" spans="1:31">
      <c r="A17490">
        <v>42370</v>
      </c>
      <c r="B17490" t="s">
        <v>15338</v>
      </c>
      <c r="C17490" t="s">
        <v>33477</v>
      </c>
      <c r="D17490" t="s">
        <v>33476</v>
      </c>
      <c r="E17490"/>
      <c r="F17490"/>
      <c r="G17490"/>
      <c r="H17490"/>
      <c r="I17490"/>
      <c r="J17490"/>
      <c r="U17490" s="43"/>
      <c r="AE17490"/>
    </row>
    <row r="17491" spans="1:31">
      <c r="A17491">
        <v>42150</v>
      </c>
      <c r="B17491" t="s">
        <v>15339</v>
      </c>
      <c r="C17491" t="s">
        <v>33478</v>
      </c>
      <c r="D17491" t="e">
        <v>#N/A</v>
      </c>
      <c r="E17491"/>
      <c r="F17491"/>
      <c r="G17491"/>
      <c r="H17491"/>
      <c r="I17491"/>
      <c r="J17491"/>
      <c r="U17491" s="43"/>
      <c r="AE17491"/>
    </row>
    <row r="17492" spans="1:31">
      <c r="A17492">
        <v>42153</v>
      </c>
      <c r="B17492" t="s">
        <v>15340</v>
      </c>
      <c r="C17492" t="s">
        <v>33477</v>
      </c>
      <c r="D17492" t="s">
        <v>33482</v>
      </c>
      <c r="E17492"/>
      <c r="F17492"/>
      <c r="G17492"/>
      <c r="H17492"/>
      <c r="I17492"/>
      <c r="J17492"/>
      <c r="U17492" s="43"/>
      <c r="AE17492"/>
    </row>
    <row r="17493" spans="1:31">
      <c r="A17493">
        <v>42340</v>
      </c>
      <c r="B17493" t="s">
        <v>15341</v>
      </c>
      <c r="C17493" t="s">
        <v>33477</v>
      </c>
      <c r="D17493" t="e">
        <v>#N/A</v>
      </c>
      <c r="E17493"/>
      <c r="F17493"/>
      <c r="G17493"/>
      <c r="H17493"/>
      <c r="I17493"/>
      <c r="J17493"/>
      <c r="U17493" s="43"/>
      <c r="AE17493"/>
    </row>
    <row r="17494" spans="1:31">
      <c r="A17494">
        <v>42800</v>
      </c>
      <c r="B17494" t="s">
        <v>15342</v>
      </c>
      <c r="C17494" t="s">
        <v>33477</v>
      </c>
      <c r="D17494" t="s">
        <v>33476</v>
      </c>
      <c r="E17494"/>
      <c r="F17494"/>
      <c r="G17494"/>
      <c r="H17494"/>
      <c r="I17494"/>
      <c r="J17494"/>
      <c r="U17494" s="43"/>
      <c r="AE17494"/>
    </row>
    <row r="17495" spans="1:31">
      <c r="A17495">
        <v>42300</v>
      </c>
      <c r="B17495" t="s">
        <v>15343</v>
      </c>
      <c r="C17495" t="s">
        <v>33477</v>
      </c>
      <c r="D17495" t="e">
        <v>#N/A</v>
      </c>
      <c r="E17495"/>
      <c r="F17495"/>
      <c r="G17495"/>
      <c r="H17495"/>
      <c r="I17495"/>
      <c r="J17495"/>
      <c r="U17495" s="43"/>
      <c r="AE17495"/>
    </row>
    <row r="17496" spans="1:31">
      <c r="A17496">
        <v>42300</v>
      </c>
      <c r="B17496" t="s">
        <v>15343</v>
      </c>
      <c r="C17496" t="s">
        <v>33477</v>
      </c>
      <c r="D17496" t="e">
        <v>#N/A</v>
      </c>
      <c r="E17496"/>
      <c r="F17496"/>
      <c r="G17496"/>
      <c r="H17496"/>
      <c r="I17496"/>
      <c r="J17496"/>
      <c r="U17496" s="43"/>
      <c r="AE17496"/>
    </row>
    <row r="17497" spans="1:31">
      <c r="A17497">
        <v>42600</v>
      </c>
      <c r="B17497" t="s">
        <v>13968</v>
      </c>
      <c r="C17497" t="s">
        <v>33480</v>
      </c>
      <c r="D17497" t="s">
        <v>33476</v>
      </c>
      <c r="E17497"/>
      <c r="F17497"/>
      <c r="G17497"/>
      <c r="H17497"/>
      <c r="I17497"/>
      <c r="J17497"/>
      <c r="U17497" s="43"/>
      <c r="AE17497"/>
    </row>
    <row r="17498" spans="1:31">
      <c r="A17498">
        <v>42230</v>
      </c>
      <c r="B17498" t="s">
        <v>15344</v>
      </c>
      <c r="C17498" t="s">
        <v>33478</v>
      </c>
      <c r="D17498" t="e">
        <v>#N/A</v>
      </c>
      <c r="E17498"/>
      <c r="F17498"/>
      <c r="G17498"/>
      <c r="H17498"/>
      <c r="I17498"/>
      <c r="J17498"/>
      <c r="U17498" s="43"/>
      <c r="AE17498"/>
    </row>
    <row r="17499" spans="1:31">
      <c r="A17499">
        <v>42520</v>
      </c>
      <c r="B17499" t="s">
        <v>15345</v>
      </c>
      <c r="C17499" t="s">
        <v>33477</v>
      </c>
      <c r="D17499" t="s">
        <v>33476</v>
      </c>
      <c r="E17499"/>
      <c r="F17499"/>
      <c r="G17499"/>
      <c r="H17499"/>
      <c r="I17499"/>
      <c r="J17499"/>
      <c r="U17499" s="43"/>
      <c r="AE17499"/>
    </row>
    <row r="17500" spans="1:31">
      <c r="A17500">
        <v>42380</v>
      </c>
      <c r="B17500" t="s">
        <v>15346</v>
      </c>
      <c r="C17500" t="s">
        <v>33478</v>
      </c>
      <c r="D17500" t="s">
        <v>33476</v>
      </c>
      <c r="E17500"/>
      <c r="F17500"/>
      <c r="G17500"/>
      <c r="H17500"/>
      <c r="I17500"/>
      <c r="J17500"/>
      <c r="U17500" s="43"/>
      <c r="AE17500"/>
    </row>
    <row r="17501" spans="1:31">
      <c r="A17501">
        <v>42810</v>
      </c>
      <c r="B17501" t="s">
        <v>15347</v>
      </c>
      <c r="C17501" t="s">
        <v>33477</v>
      </c>
      <c r="D17501" t="e">
        <v>#N/A</v>
      </c>
      <c r="E17501"/>
      <c r="F17501"/>
      <c r="G17501"/>
      <c r="H17501"/>
      <c r="I17501"/>
      <c r="J17501"/>
      <c r="U17501" s="43"/>
      <c r="AE17501"/>
    </row>
    <row r="17502" spans="1:31">
      <c r="A17502">
        <v>42310</v>
      </c>
      <c r="B17502" t="s">
        <v>15348</v>
      </c>
      <c r="C17502" t="s">
        <v>33477</v>
      </c>
      <c r="D17502" t="e">
        <v>#N/A</v>
      </c>
      <c r="E17502"/>
      <c r="F17502"/>
      <c r="G17502"/>
      <c r="H17502"/>
      <c r="I17502"/>
      <c r="J17502"/>
      <c r="U17502" s="43"/>
      <c r="AE17502"/>
    </row>
    <row r="17503" spans="1:31">
      <c r="A17503">
        <v>42890</v>
      </c>
      <c r="B17503" t="s">
        <v>15349</v>
      </c>
      <c r="C17503" t="s">
        <v>33478</v>
      </c>
      <c r="D17503" t="e">
        <v>#N/A</v>
      </c>
      <c r="E17503"/>
      <c r="F17503"/>
      <c r="G17503"/>
      <c r="H17503"/>
      <c r="I17503"/>
      <c r="J17503"/>
      <c r="U17503" s="43"/>
      <c r="AE17503"/>
    </row>
    <row r="17504" spans="1:31">
      <c r="A17504">
        <v>42510</v>
      </c>
      <c r="B17504" t="s">
        <v>15350</v>
      </c>
      <c r="C17504" t="s">
        <v>33477</v>
      </c>
      <c r="D17504" t="s">
        <v>33482</v>
      </c>
      <c r="E17504"/>
      <c r="F17504"/>
      <c r="G17504"/>
      <c r="H17504"/>
      <c r="I17504"/>
      <c r="J17504"/>
      <c r="U17504" s="43"/>
      <c r="AE17504"/>
    </row>
    <row r="17505" spans="1:31">
      <c r="A17505">
        <v>42130</v>
      </c>
      <c r="B17505" t="s">
        <v>15351</v>
      </c>
      <c r="C17505" t="s">
        <v>33477</v>
      </c>
      <c r="D17505" t="s">
        <v>33476</v>
      </c>
      <c r="E17505"/>
      <c r="F17505"/>
      <c r="G17505"/>
      <c r="H17505"/>
      <c r="I17505"/>
      <c r="J17505"/>
      <c r="U17505" s="43"/>
      <c r="AE17505"/>
    </row>
    <row r="17506" spans="1:31">
      <c r="A17506">
        <v>42370</v>
      </c>
      <c r="B17506" t="s">
        <v>15352</v>
      </c>
      <c r="C17506" t="s">
        <v>33477</v>
      </c>
      <c r="D17506" t="s">
        <v>33476</v>
      </c>
      <c r="E17506"/>
      <c r="F17506"/>
      <c r="G17506"/>
      <c r="H17506"/>
      <c r="I17506"/>
      <c r="J17506"/>
      <c r="U17506" s="43"/>
      <c r="AE17506"/>
    </row>
    <row r="17507" spans="1:31">
      <c r="A17507">
        <v>42370</v>
      </c>
      <c r="B17507" t="s">
        <v>15353</v>
      </c>
      <c r="C17507" t="s">
        <v>33477</v>
      </c>
      <c r="D17507" t="s">
        <v>33476</v>
      </c>
      <c r="E17507"/>
      <c r="F17507"/>
      <c r="G17507"/>
      <c r="H17507"/>
      <c r="I17507"/>
      <c r="J17507"/>
      <c r="U17507" s="43"/>
      <c r="AE17507"/>
    </row>
    <row r="17508" spans="1:31">
      <c r="A17508">
        <v>42210</v>
      </c>
      <c r="B17508" t="s">
        <v>15354</v>
      </c>
      <c r="C17508" t="s">
        <v>33477</v>
      </c>
      <c r="D17508" t="s">
        <v>33476</v>
      </c>
      <c r="E17508"/>
      <c r="F17508"/>
      <c r="G17508"/>
      <c r="H17508"/>
      <c r="I17508"/>
      <c r="J17508"/>
      <c r="U17508" s="43"/>
      <c r="AE17508"/>
    </row>
    <row r="17509" spans="1:31">
      <c r="A17509">
        <v>42520</v>
      </c>
      <c r="B17509" t="s">
        <v>13986</v>
      </c>
      <c r="C17509" t="s">
        <v>33477</v>
      </c>
      <c r="D17509" t="s">
        <v>33476</v>
      </c>
      <c r="E17509"/>
      <c r="F17509"/>
      <c r="G17509"/>
      <c r="H17509"/>
      <c r="I17509"/>
      <c r="J17509"/>
      <c r="U17509" s="43"/>
      <c r="AE17509"/>
    </row>
    <row r="17510" spans="1:31">
      <c r="A17510">
        <v>42110</v>
      </c>
      <c r="B17510" t="s">
        <v>15355</v>
      </c>
      <c r="C17510" t="s">
        <v>33477</v>
      </c>
      <c r="D17510" t="s">
        <v>33476</v>
      </c>
      <c r="E17510"/>
      <c r="F17510"/>
      <c r="G17510"/>
      <c r="H17510"/>
      <c r="I17510"/>
      <c r="J17510"/>
      <c r="U17510" s="43"/>
      <c r="AE17510"/>
    </row>
    <row r="17511" spans="1:31">
      <c r="A17511">
        <v>42310</v>
      </c>
      <c r="B17511" t="s">
        <v>15356</v>
      </c>
      <c r="C17511" t="s">
        <v>33477</v>
      </c>
      <c r="D17511" t="e">
        <v>#N/A</v>
      </c>
      <c r="E17511"/>
      <c r="F17511"/>
      <c r="G17511"/>
      <c r="H17511"/>
      <c r="I17511"/>
      <c r="J17511"/>
      <c r="U17511" s="43"/>
      <c r="AE17511"/>
    </row>
    <row r="17512" spans="1:31">
      <c r="A17512">
        <v>42380</v>
      </c>
      <c r="B17512" t="s">
        <v>15357</v>
      </c>
      <c r="C17512" t="s">
        <v>33478</v>
      </c>
      <c r="D17512" t="s">
        <v>33476</v>
      </c>
      <c r="E17512"/>
      <c r="F17512"/>
      <c r="G17512"/>
      <c r="H17512"/>
      <c r="I17512"/>
      <c r="J17512"/>
      <c r="U17512" s="43"/>
      <c r="AE17512"/>
    </row>
    <row r="17513" spans="1:31">
      <c r="A17513">
        <v>42940</v>
      </c>
      <c r="B17513" t="s">
        <v>15358</v>
      </c>
      <c r="C17513" t="s">
        <v>33478</v>
      </c>
      <c r="D17513" t="s">
        <v>33482</v>
      </c>
      <c r="E17513"/>
      <c r="F17513"/>
      <c r="G17513"/>
      <c r="H17513"/>
      <c r="I17513"/>
      <c r="J17513"/>
      <c r="U17513" s="43"/>
      <c r="AE17513"/>
    </row>
    <row r="17514" spans="1:31">
      <c r="A17514">
        <v>42330</v>
      </c>
      <c r="B17514" t="s">
        <v>15359</v>
      </c>
      <c r="C17514" t="s">
        <v>33477</v>
      </c>
      <c r="D17514" t="e">
        <v>#N/A</v>
      </c>
      <c r="E17514"/>
      <c r="F17514"/>
      <c r="G17514"/>
      <c r="H17514"/>
      <c r="I17514"/>
      <c r="J17514"/>
      <c r="U17514" s="43"/>
      <c r="AE17514"/>
    </row>
    <row r="17515" spans="1:31">
      <c r="A17515">
        <v>42400</v>
      </c>
      <c r="B17515" t="s">
        <v>15360</v>
      </c>
      <c r="C17515" t="s">
        <v>33477</v>
      </c>
      <c r="D17515" t="s">
        <v>33482</v>
      </c>
      <c r="E17515"/>
      <c r="F17515"/>
      <c r="G17515"/>
      <c r="H17515"/>
      <c r="I17515"/>
      <c r="J17515"/>
      <c r="U17515" s="43"/>
      <c r="AE17515"/>
    </row>
    <row r="17516" spans="1:31">
      <c r="A17516">
        <v>42400</v>
      </c>
      <c r="B17516" t="s">
        <v>15360</v>
      </c>
      <c r="C17516" t="s">
        <v>33477</v>
      </c>
      <c r="D17516" t="s">
        <v>33482</v>
      </c>
      <c r="E17516"/>
      <c r="F17516"/>
      <c r="G17516"/>
      <c r="H17516"/>
      <c r="I17516"/>
      <c r="J17516"/>
      <c r="U17516" s="43"/>
      <c r="AE17516"/>
    </row>
    <row r="17517" spans="1:31">
      <c r="A17517">
        <v>42400</v>
      </c>
      <c r="B17517" t="s">
        <v>15360</v>
      </c>
      <c r="C17517" t="s">
        <v>33477</v>
      </c>
      <c r="D17517" t="s">
        <v>33482</v>
      </c>
      <c r="E17517"/>
      <c r="F17517"/>
      <c r="G17517"/>
      <c r="H17517"/>
      <c r="I17517"/>
      <c r="J17517"/>
      <c r="U17517" s="43"/>
      <c r="AE17517"/>
    </row>
    <row r="17518" spans="1:31">
      <c r="A17518">
        <v>42400</v>
      </c>
      <c r="B17518" t="s">
        <v>15360</v>
      </c>
      <c r="C17518" t="s">
        <v>33477</v>
      </c>
      <c r="D17518" t="s">
        <v>33482</v>
      </c>
      <c r="E17518"/>
      <c r="F17518"/>
      <c r="G17518"/>
      <c r="H17518"/>
      <c r="I17518"/>
      <c r="J17518"/>
      <c r="U17518" s="43"/>
      <c r="AE17518"/>
    </row>
    <row r="17519" spans="1:31">
      <c r="A17519">
        <v>42320</v>
      </c>
      <c r="B17519" t="s">
        <v>15361</v>
      </c>
      <c r="C17519" t="s">
        <v>33478</v>
      </c>
      <c r="D17519" t="s">
        <v>33476</v>
      </c>
      <c r="E17519"/>
      <c r="F17519"/>
      <c r="G17519"/>
      <c r="H17519"/>
      <c r="I17519"/>
      <c r="J17519"/>
      <c r="U17519" s="43"/>
      <c r="AE17519"/>
    </row>
    <row r="17520" spans="1:31">
      <c r="A17520">
        <v>42540</v>
      </c>
      <c r="B17520" t="s">
        <v>15362</v>
      </c>
      <c r="C17520" t="s">
        <v>33478</v>
      </c>
      <c r="D17520" t="s">
        <v>33476</v>
      </c>
      <c r="E17520"/>
      <c r="F17520"/>
      <c r="G17520"/>
      <c r="H17520"/>
      <c r="I17520"/>
      <c r="J17520"/>
      <c r="U17520" s="43"/>
      <c r="AE17520"/>
    </row>
    <row r="17521" spans="1:31">
      <c r="A17521">
        <v>42800</v>
      </c>
      <c r="B17521" t="s">
        <v>15363</v>
      </c>
      <c r="C17521" t="s">
        <v>33477</v>
      </c>
      <c r="D17521" t="s">
        <v>33476</v>
      </c>
      <c r="E17521"/>
      <c r="F17521"/>
      <c r="G17521"/>
      <c r="H17521"/>
      <c r="I17521"/>
      <c r="J17521"/>
      <c r="U17521" s="43"/>
      <c r="AE17521"/>
    </row>
    <row r="17522" spans="1:31">
      <c r="A17522">
        <v>42160</v>
      </c>
      <c r="B17522" t="s">
        <v>6531</v>
      </c>
      <c r="C17522" t="s">
        <v>33477</v>
      </c>
      <c r="D17522" t="s">
        <v>33476</v>
      </c>
      <c r="E17522"/>
      <c r="F17522"/>
      <c r="G17522"/>
      <c r="H17522"/>
      <c r="I17522"/>
      <c r="J17522"/>
      <c r="U17522" s="43"/>
      <c r="AE17522"/>
    </row>
    <row r="17523" spans="1:31">
      <c r="A17523">
        <v>42123</v>
      </c>
      <c r="B17523" t="s">
        <v>15364</v>
      </c>
      <c r="C17523" t="s">
        <v>33477</v>
      </c>
      <c r="D17523" t="s">
        <v>33476</v>
      </c>
      <c r="E17523"/>
      <c r="F17523"/>
      <c r="G17523"/>
      <c r="H17523"/>
      <c r="I17523"/>
      <c r="J17523"/>
      <c r="U17523" s="43"/>
      <c r="AE17523"/>
    </row>
    <row r="17524" spans="1:31">
      <c r="A17524">
        <v>42114</v>
      </c>
      <c r="B17524" t="s">
        <v>15365</v>
      </c>
      <c r="C17524" t="s">
        <v>33478</v>
      </c>
      <c r="D17524" t="e">
        <v>#N/A</v>
      </c>
      <c r="E17524"/>
      <c r="F17524"/>
      <c r="G17524"/>
      <c r="H17524"/>
      <c r="I17524"/>
      <c r="J17524"/>
      <c r="U17524" s="43"/>
      <c r="AE17524"/>
    </row>
    <row r="17525" spans="1:31">
      <c r="A17525">
        <v>42210</v>
      </c>
      <c r="B17525" t="s">
        <v>15366</v>
      </c>
      <c r="C17525" t="s">
        <v>33477</v>
      </c>
      <c r="D17525" t="s">
        <v>33476</v>
      </c>
      <c r="E17525"/>
      <c r="F17525"/>
      <c r="G17525"/>
      <c r="H17525"/>
      <c r="I17525"/>
      <c r="J17525"/>
      <c r="U17525" s="43"/>
      <c r="AE17525"/>
    </row>
    <row r="17526" spans="1:31">
      <c r="A17526">
        <v>42750</v>
      </c>
      <c r="B17526" t="s">
        <v>15367</v>
      </c>
      <c r="C17526" t="s">
        <v>33477</v>
      </c>
      <c r="D17526" t="e">
        <v>#N/A</v>
      </c>
      <c r="E17526"/>
      <c r="F17526"/>
      <c r="G17526"/>
      <c r="H17526"/>
      <c r="I17526"/>
      <c r="J17526"/>
      <c r="U17526" s="43"/>
      <c r="AE17526"/>
    </row>
    <row r="17527" spans="1:31">
      <c r="A17527">
        <v>42140</v>
      </c>
      <c r="B17527" t="s">
        <v>15368</v>
      </c>
      <c r="C17527" t="s">
        <v>33478</v>
      </c>
      <c r="D17527" t="s">
        <v>33476</v>
      </c>
      <c r="E17527"/>
      <c r="F17527"/>
      <c r="G17527"/>
      <c r="H17527"/>
      <c r="I17527"/>
      <c r="J17527"/>
      <c r="U17527" s="43"/>
      <c r="AE17527"/>
    </row>
    <row r="17528" spans="1:31">
      <c r="A17528">
        <v>42111</v>
      </c>
      <c r="B17528" t="s">
        <v>15369</v>
      </c>
      <c r="C17528" t="s">
        <v>33478</v>
      </c>
      <c r="D17528" t="s">
        <v>33476</v>
      </c>
      <c r="E17528"/>
      <c r="F17528"/>
      <c r="G17528"/>
      <c r="H17528"/>
      <c r="I17528"/>
      <c r="J17528"/>
      <c r="U17528" s="43"/>
      <c r="AE17528"/>
    </row>
    <row r="17529" spans="1:31">
      <c r="A17529">
        <v>42000</v>
      </c>
      <c r="B17529" t="s">
        <v>15370</v>
      </c>
      <c r="C17529" t="s">
        <v>33478</v>
      </c>
      <c r="D17529" t="e">
        <v>#N/A</v>
      </c>
      <c r="E17529"/>
      <c r="F17529"/>
      <c r="G17529"/>
      <c r="H17529"/>
      <c r="I17529"/>
      <c r="J17529"/>
      <c r="U17529" s="43"/>
      <c r="AE17529"/>
    </row>
    <row r="17530" spans="1:31">
      <c r="A17530">
        <v>42100</v>
      </c>
      <c r="B17530" t="s">
        <v>15370</v>
      </c>
      <c r="C17530" t="s">
        <v>33478</v>
      </c>
      <c r="D17530" t="e">
        <v>#N/A</v>
      </c>
      <c r="E17530"/>
      <c r="F17530"/>
      <c r="G17530"/>
      <c r="H17530"/>
      <c r="I17530"/>
      <c r="J17530"/>
      <c r="U17530" s="43"/>
      <c r="AE17530"/>
    </row>
    <row r="17531" spans="1:31">
      <c r="A17531">
        <v>42100</v>
      </c>
      <c r="B17531" t="s">
        <v>15370</v>
      </c>
      <c r="C17531" t="s">
        <v>33478</v>
      </c>
      <c r="D17531" t="e">
        <v>#N/A</v>
      </c>
      <c r="E17531"/>
      <c r="F17531"/>
      <c r="G17531"/>
      <c r="H17531"/>
      <c r="I17531"/>
      <c r="J17531"/>
      <c r="U17531" s="43"/>
      <c r="AE17531"/>
    </row>
    <row r="17532" spans="1:31">
      <c r="A17532">
        <v>42100</v>
      </c>
      <c r="B17532" t="s">
        <v>15370</v>
      </c>
      <c r="C17532" t="s">
        <v>33478</v>
      </c>
      <c r="D17532" t="e">
        <v>#N/A</v>
      </c>
      <c r="E17532"/>
      <c r="F17532"/>
      <c r="G17532"/>
      <c r="H17532"/>
      <c r="I17532"/>
      <c r="J17532"/>
      <c r="U17532" s="43"/>
      <c r="AE17532"/>
    </row>
    <row r="17533" spans="1:31">
      <c r="A17533">
        <v>42230</v>
      </c>
      <c r="B17533" t="s">
        <v>15370</v>
      </c>
      <c r="C17533" t="s">
        <v>33478</v>
      </c>
      <c r="D17533" t="e">
        <v>#N/A</v>
      </c>
      <c r="E17533"/>
      <c r="F17533"/>
      <c r="G17533"/>
      <c r="H17533"/>
      <c r="I17533"/>
      <c r="J17533"/>
      <c r="U17533" s="43"/>
      <c r="AE17533"/>
    </row>
    <row r="17534" spans="1:31">
      <c r="A17534">
        <v>42130</v>
      </c>
      <c r="B17534" t="s">
        <v>15371</v>
      </c>
      <c r="C17534" t="s">
        <v>33477</v>
      </c>
      <c r="D17534" t="s">
        <v>33476</v>
      </c>
      <c r="E17534"/>
      <c r="F17534"/>
      <c r="G17534"/>
      <c r="H17534"/>
      <c r="I17534"/>
      <c r="J17534"/>
      <c r="U17534" s="43"/>
      <c r="AE17534"/>
    </row>
    <row r="17535" spans="1:31">
      <c r="A17535">
        <v>42640</v>
      </c>
      <c r="B17535" t="s">
        <v>15372</v>
      </c>
      <c r="C17535" t="s">
        <v>33477</v>
      </c>
      <c r="D17535" t="s">
        <v>33482</v>
      </c>
      <c r="E17535"/>
      <c r="F17535"/>
      <c r="G17535"/>
      <c r="H17535"/>
      <c r="I17535"/>
      <c r="J17535"/>
      <c r="U17535" s="43"/>
      <c r="AE17535"/>
    </row>
    <row r="17536" spans="1:31">
      <c r="A17536">
        <v>42110</v>
      </c>
      <c r="B17536" t="s">
        <v>15373</v>
      </c>
      <c r="C17536" t="s">
        <v>33477</v>
      </c>
      <c r="D17536" t="s">
        <v>33476</v>
      </c>
      <c r="E17536"/>
      <c r="F17536"/>
      <c r="G17536"/>
      <c r="H17536"/>
      <c r="I17536"/>
      <c r="J17536"/>
      <c r="U17536" s="43"/>
      <c r="AE17536"/>
    </row>
    <row r="17537" spans="1:31">
      <c r="A17537">
        <v>42330</v>
      </c>
      <c r="B17537" t="s">
        <v>15374</v>
      </c>
      <c r="C17537" t="s">
        <v>33477</v>
      </c>
      <c r="D17537" t="e">
        <v>#N/A</v>
      </c>
      <c r="E17537"/>
      <c r="F17537"/>
      <c r="G17537"/>
      <c r="H17537"/>
      <c r="I17537"/>
      <c r="J17537"/>
      <c r="U17537" s="43"/>
      <c r="AE17537"/>
    </row>
    <row r="17538" spans="1:31">
      <c r="A17538">
        <v>42530</v>
      </c>
      <c r="B17538" t="s">
        <v>15375</v>
      </c>
      <c r="C17538" t="s">
        <v>33478</v>
      </c>
      <c r="D17538" t="e">
        <v>#N/A</v>
      </c>
      <c r="E17538"/>
      <c r="F17538"/>
      <c r="G17538"/>
      <c r="H17538"/>
      <c r="I17538"/>
      <c r="J17538"/>
      <c r="U17538" s="43"/>
      <c r="AE17538"/>
    </row>
    <row r="17539" spans="1:31">
      <c r="A17539">
        <v>42660</v>
      </c>
      <c r="B17539" t="s">
        <v>15376</v>
      </c>
      <c r="C17539" t="s">
        <v>33478</v>
      </c>
      <c r="D17539" t="s">
        <v>33476</v>
      </c>
      <c r="E17539"/>
      <c r="F17539"/>
      <c r="G17539"/>
      <c r="H17539"/>
      <c r="I17539"/>
      <c r="J17539"/>
      <c r="U17539" s="43"/>
      <c r="AE17539"/>
    </row>
    <row r="17540" spans="1:31">
      <c r="A17540">
        <v>42800</v>
      </c>
      <c r="B17540" t="s">
        <v>15377</v>
      </c>
      <c r="C17540" t="s">
        <v>33477</v>
      </c>
      <c r="D17540" t="s">
        <v>33476</v>
      </c>
      <c r="E17540"/>
      <c r="F17540"/>
      <c r="G17540"/>
      <c r="H17540"/>
      <c r="I17540"/>
      <c r="J17540"/>
      <c r="U17540" s="43"/>
      <c r="AE17540"/>
    </row>
    <row r="17541" spans="1:31">
      <c r="A17541">
        <v>42800</v>
      </c>
      <c r="B17541" t="s">
        <v>15377</v>
      </c>
      <c r="C17541" t="s">
        <v>33477</v>
      </c>
      <c r="D17541" t="s">
        <v>33476</v>
      </c>
      <c r="E17541"/>
      <c r="F17541"/>
      <c r="G17541"/>
      <c r="H17541"/>
      <c r="I17541"/>
      <c r="J17541"/>
      <c r="U17541" s="43"/>
      <c r="AE17541"/>
    </row>
    <row r="17542" spans="1:31">
      <c r="A17542">
        <v>42510</v>
      </c>
      <c r="B17542" t="s">
        <v>15378</v>
      </c>
      <c r="C17542" t="s">
        <v>33477</v>
      </c>
      <c r="D17542" t="s">
        <v>33482</v>
      </c>
      <c r="E17542"/>
      <c r="F17542"/>
      <c r="G17542"/>
      <c r="H17542"/>
      <c r="I17542"/>
      <c r="J17542"/>
      <c r="U17542" s="43"/>
      <c r="AE17542"/>
    </row>
    <row r="17543" spans="1:31">
      <c r="A17543">
        <v>42990</v>
      </c>
      <c r="B17543" t="s">
        <v>15379</v>
      </c>
      <c r="C17543" t="s">
        <v>33478</v>
      </c>
      <c r="D17543" t="s">
        <v>33476</v>
      </c>
      <c r="E17543"/>
      <c r="F17543"/>
      <c r="G17543"/>
      <c r="H17543"/>
      <c r="I17543"/>
      <c r="J17543"/>
      <c r="U17543" s="43"/>
      <c r="AE17543"/>
    </row>
    <row r="17544" spans="1:31">
      <c r="A17544">
        <v>42610</v>
      </c>
      <c r="B17544" t="s">
        <v>15380</v>
      </c>
      <c r="C17544" t="s">
        <v>33477</v>
      </c>
      <c r="D17544" t="s">
        <v>33476</v>
      </c>
      <c r="E17544"/>
      <c r="F17544"/>
      <c r="G17544"/>
      <c r="H17544"/>
      <c r="I17544"/>
      <c r="J17544"/>
      <c r="U17544" s="43"/>
      <c r="AE17544"/>
    </row>
    <row r="17545" spans="1:31">
      <c r="A17545">
        <v>42670</v>
      </c>
      <c r="B17545" t="s">
        <v>15381</v>
      </c>
      <c r="C17545" t="s">
        <v>33478</v>
      </c>
      <c r="D17545" t="s">
        <v>33476</v>
      </c>
      <c r="E17545"/>
      <c r="F17545"/>
      <c r="G17545"/>
      <c r="H17545"/>
      <c r="I17545"/>
      <c r="J17545"/>
      <c r="U17545" s="43"/>
      <c r="AE17545"/>
    </row>
    <row r="17546" spans="1:31">
      <c r="A17546">
        <v>42260</v>
      </c>
      <c r="B17546" t="s">
        <v>15382</v>
      </c>
      <c r="C17546" t="s">
        <v>33477</v>
      </c>
      <c r="D17546" t="s">
        <v>33476</v>
      </c>
      <c r="E17546"/>
      <c r="F17546"/>
      <c r="G17546"/>
      <c r="H17546"/>
      <c r="I17546"/>
      <c r="J17546"/>
      <c r="U17546" s="43"/>
      <c r="AE17546"/>
    </row>
    <row r="17547" spans="1:31">
      <c r="A17547">
        <v>42640</v>
      </c>
      <c r="B17547" t="s">
        <v>15383</v>
      </c>
      <c r="C17547" t="s">
        <v>33477</v>
      </c>
      <c r="D17547" t="s">
        <v>33482</v>
      </c>
      <c r="E17547"/>
      <c r="F17547"/>
      <c r="G17547"/>
      <c r="H17547"/>
      <c r="I17547"/>
      <c r="J17547"/>
      <c r="U17547" s="43"/>
      <c r="AE17547"/>
    </row>
    <row r="17548" spans="1:31">
      <c r="A17548">
        <v>42370</v>
      </c>
      <c r="B17548" t="s">
        <v>15384</v>
      </c>
      <c r="C17548" t="s">
        <v>33477</v>
      </c>
      <c r="D17548" t="s">
        <v>33476</v>
      </c>
      <c r="E17548"/>
      <c r="F17548"/>
      <c r="G17548"/>
      <c r="H17548"/>
      <c r="I17548"/>
      <c r="J17548"/>
      <c r="U17548" s="43"/>
      <c r="AE17548"/>
    </row>
    <row r="17549" spans="1:31">
      <c r="A17549">
        <v>42370</v>
      </c>
      <c r="B17549" t="s">
        <v>15385</v>
      </c>
      <c r="C17549" t="s">
        <v>33477</v>
      </c>
      <c r="D17549" t="s">
        <v>33476</v>
      </c>
      <c r="E17549"/>
      <c r="F17549"/>
      <c r="G17549"/>
      <c r="H17549"/>
      <c r="I17549"/>
      <c r="J17549"/>
      <c r="U17549" s="43"/>
      <c r="AE17549"/>
    </row>
    <row r="17550" spans="1:31">
      <c r="A17550">
        <v>42570</v>
      </c>
      <c r="B17550" t="s">
        <v>15386</v>
      </c>
      <c r="C17550" t="s">
        <v>33478</v>
      </c>
      <c r="D17550" t="s">
        <v>33476</v>
      </c>
      <c r="E17550"/>
      <c r="F17550"/>
      <c r="G17550"/>
      <c r="H17550"/>
      <c r="I17550"/>
      <c r="J17550"/>
      <c r="U17550" s="43"/>
      <c r="AE17550"/>
    </row>
    <row r="17551" spans="1:31">
      <c r="A17551">
        <v>42380</v>
      </c>
      <c r="B17551" t="s">
        <v>15387</v>
      </c>
      <c r="C17551" t="s">
        <v>33478</v>
      </c>
      <c r="D17551" t="s">
        <v>33476</v>
      </c>
      <c r="E17551"/>
      <c r="F17551"/>
      <c r="G17551"/>
      <c r="H17551"/>
      <c r="I17551"/>
      <c r="J17551"/>
      <c r="U17551" s="43"/>
      <c r="AE17551"/>
    </row>
    <row r="17552" spans="1:31">
      <c r="A17552">
        <v>42190</v>
      </c>
      <c r="B17552" t="s">
        <v>15388</v>
      </c>
      <c r="C17552" t="s">
        <v>33477</v>
      </c>
      <c r="D17552" t="e">
        <v>#N/A</v>
      </c>
      <c r="E17552"/>
      <c r="F17552"/>
      <c r="G17552"/>
      <c r="H17552"/>
      <c r="I17552"/>
      <c r="J17552"/>
      <c r="U17552" s="43"/>
      <c r="AE17552"/>
    </row>
    <row r="17553" spans="1:31">
      <c r="A17553">
        <v>42650</v>
      </c>
      <c r="B17553" t="s">
        <v>15389</v>
      </c>
      <c r="C17553" t="s">
        <v>33478</v>
      </c>
      <c r="D17553" t="s">
        <v>33476</v>
      </c>
      <c r="E17553"/>
      <c r="F17553"/>
      <c r="G17553"/>
      <c r="H17553"/>
      <c r="I17553"/>
      <c r="J17553"/>
      <c r="U17553" s="43"/>
      <c r="AE17553"/>
    </row>
    <row r="17554" spans="1:31">
      <c r="A17554">
        <v>42440</v>
      </c>
      <c r="B17554" t="s">
        <v>15390</v>
      </c>
      <c r="C17554" t="s">
        <v>33478</v>
      </c>
      <c r="D17554" t="s">
        <v>33482</v>
      </c>
      <c r="E17554"/>
      <c r="F17554"/>
      <c r="G17554"/>
      <c r="H17554"/>
      <c r="I17554"/>
      <c r="J17554"/>
      <c r="U17554" s="43"/>
      <c r="AE17554"/>
    </row>
    <row r="17555" spans="1:31">
      <c r="A17555">
        <v>42155</v>
      </c>
      <c r="B17555" t="s">
        <v>15391</v>
      </c>
      <c r="C17555" t="s">
        <v>33478</v>
      </c>
      <c r="D17555" t="s">
        <v>33476</v>
      </c>
      <c r="E17555"/>
      <c r="F17555"/>
      <c r="G17555"/>
      <c r="H17555"/>
      <c r="I17555"/>
      <c r="J17555"/>
      <c r="U17555" s="43"/>
      <c r="AE17555"/>
    </row>
    <row r="17556" spans="1:31">
      <c r="A17556">
        <v>42155</v>
      </c>
      <c r="B17556" t="s">
        <v>15391</v>
      </c>
      <c r="C17556" t="s">
        <v>33478</v>
      </c>
      <c r="D17556" t="s">
        <v>33476</v>
      </c>
      <c r="E17556"/>
      <c r="F17556"/>
      <c r="G17556"/>
      <c r="H17556"/>
      <c r="I17556"/>
      <c r="J17556"/>
      <c r="U17556" s="43"/>
      <c r="AE17556"/>
    </row>
    <row r="17557" spans="1:31">
      <c r="A17557">
        <v>42560</v>
      </c>
      <c r="B17557" t="s">
        <v>15392</v>
      </c>
      <c r="C17557" t="s">
        <v>33478</v>
      </c>
      <c r="D17557" t="s">
        <v>33476</v>
      </c>
      <c r="E17557"/>
      <c r="F17557"/>
      <c r="G17557"/>
      <c r="H17557"/>
      <c r="I17557"/>
      <c r="J17557"/>
      <c r="U17557" s="43"/>
      <c r="AE17557"/>
    </row>
    <row r="17558" spans="1:31">
      <c r="A17558">
        <v>42590</v>
      </c>
      <c r="B17558" t="s">
        <v>15393</v>
      </c>
      <c r="C17558" t="s">
        <v>33477</v>
      </c>
      <c r="D17558" t="s">
        <v>33476</v>
      </c>
      <c r="E17558"/>
      <c r="F17558"/>
      <c r="G17558"/>
      <c r="H17558"/>
      <c r="I17558"/>
      <c r="J17558"/>
      <c r="U17558" s="43"/>
      <c r="AE17558"/>
    </row>
    <row r="17559" spans="1:31">
      <c r="A17559">
        <v>42800</v>
      </c>
      <c r="B17559" t="s">
        <v>15394</v>
      </c>
      <c r="C17559" t="s">
        <v>33477</v>
      </c>
      <c r="D17559" t="s">
        <v>33476</v>
      </c>
      <c r="E17559"/>
      <c r="F17559"/>
      <c r="G17559"/>
      <c r="H17559"/>
      <c r="I17559"/>
      <c r="J17559"/>
      <c r="U17559" s="43"/>
      <c r="AE17559"/>
    </row>
    <row r="17560" spans="1:31">
      <c r="A17560">
        <v>42260</v>
      </c>
      <c r="B17560" t="s">
        <v>15395</v>
      </c>
      <c r="C17560" t="s">
        <v>33477</v>
      </c>
      <c r="D17560" t="s">
        <v>33476</v>
      </c>
      <c r="E17560"/>
      <c r="F17560"/>
      <c r="G17560"/>
      <c r="H17560"/>
      <c r="I17560"/>
      <c r="J17560"/>
      <c r="U17560" s="43"/>
      <c r="AE17560"/>
    </row>
    <row r="17561" spans="1:31">
      <c r="A17561">
        <v>42111</v>
      </c>
      <c r="B17561" t="s">
        <v>15396</v>
      </c>
      <c r="C17561" t="s">
        <v>33478</v>
      </c>
      <c r="D17561" t="s">
        <v>33476</v>
      </c>
      <c r="E17561"/>
      <c r="F17561"/>
      <c r="G17561"/>
      <c r="H17561"/>
      <c r="I17561"/>
      <c r="J17561"/>
      <c r="U17561" s="43"/>
      <c r="AE17561"/>
    </row>
    <row r="17562" spans="1:31">
      <c r="A17562">
        <v>42440</v>
      </c>
      <c r="B17562" t="s">
        <v>15396</v>
      </c>
      <c r="C17562" t="s">
        <v>33478</v>
      </c>
      <c r="D17562" t="s">
        <v>33482</v>
      </c>
      <c r="E17562"/>
      <c r="F17562"/>
      <c r="G17562"/>
      <c r="H17562"/>
      <c r="I17562"/>
      <c r="J17562"/>
      <c r="U17562" s="43"/>
      <c r="AE17562"/>
    </row>
    <row r="17563" spans="1:31">
      <c r="A17563">
        <v>42220</v>
      </c>
      <c r="B17563" t="s">
        <v>15397</v>
      </c>
      <c r="C17563" t="s">
        <v>33478</v>
      </c>
      <c r="D17563" t="s">
        <v>33476</v>
      </c>
      <c r="E17563"/>
      <c r="F17563"/>
      <c r="G17563"/>
      <c r="H17563"/>
      <c r="I17563"/>
      <c r="J17563"/>
      <c r="U17563" s="43"/>
      <c r="AE17563"/>
    </row>
    <row r="17564" spans="1:31">
      <c r="A17564">
        <v>42990</v>
      </c>
      <c r="B17564" t="s">
        <v>15398</v>
      </c>
      <c r="C17564" t="s">
        <v>33478</v>
      </c>
      <c r="D17564" t="s">
        <v>33476</v>
      </c>
      <c r="E17564"/>
      <c r="F17564"/>
      <c r="G17564"/>
      <c r="H17564"/>
      <c r="I17564"/>
      <c r="J17564"/>
      <c r="U17564" s="43"/>
      <c r="AE17564"/>
    </row>
    <row r="17565" spans="1:31">
      <c r="A17565">
        <v>42430</v>
      </c>
      <c r="B17565" t="s">
        <v>15399</v>
      </c>
      <c r="C17565" t="s">
        <v>33478</v>
      </c>
      <c r="D17565" t="s">
        <v>33476</v>
      </c>
      <c r="E17565"/>
      <c r="F17565"/>
      <c r="G17565"/>
      <c r="H17565"/>
      <c r="I17565"/>
      <c r="J17565"/>
      <c r="U17565" s="43"/>
      <c r="AE17565"/>
    </row>
    <row r="17566" spans="1:31">
      <c r="A17566">
        <v>42540</v>
      </c>
      <c r="B17566" t="s">
        <v>15400</v>
      </c>
      <c r="C17566" t="s">
        <v>33478</v>
      </c>
      <c r="D17566" t="s">
        <v>33476</v>
      </c>
      <c r="E17566"/>
      <c r="F17566"/>
      <c r="G17566"/>
      <c r="H17566"/>
      <c r="I17566"/>
      <c r="J17566"/>
      <c r="U17566" s="43"/>
      <c r="AE17566"/>
    </row>
    <row r="17567" spans="1:31">
      <c r="A17567">
        <v>42210</v>
      </c>
      <c r="B17567" t="s">
        <v>15401</v>
      </c>
      <c r="C17567" t="s">
        <v>33477</v>
      </c>
      <c r="D17567" t="s">
        <v>33476</v>
      </c>
      <c r="E17567"/>
      <c r="F17567"/>
      <c r="G17567"/>
      <c r="H17567"/>
      <c r="I17567"/>
      <c r="J17567"/>
      <c r="U17567" s="43"/>
      <c r="AE17567"/>
    </row>
    <row r="17568" spans="1:31">
      <c r="A17568">
        <v>42130</v>
      </c>
      <c r="B17568" t="s">
        <v>15402</v>
      </c>
      <c r="C17568" t="s">
        <v>33477</v>
      </c>
      <c r="D17568" t="s">
        <v>33476</v>
      </c>
      <c r="E17568"/>
      <c r="F17568"/>
      <c r="G17568"/>
      <c r="H17568"/>
      <c r="I17568"/>
      <c r="J17568"/>
      <c r="U17568" s="43"/>
      <c r="AE17568"/>
    </row>
    <row r="17569" spans="1:31">
      <c r="A17569">
        <v>42155</v>
      </c>
      <c r="B17569" t="s">
        <v>15403</v>
      </c>
      <c r="C17569" t="s">
        <v>33478</v>
      </c>
      <c r="D17569" t="s">
        <v>33476</v>
      </c>
      <c r="E17569"/>
      <c r="F17569"/>
      <c r="G17569"/>
      <c r="H17569"/>
      <c r="I17569"/>
      <c r="J17569"/>
      <c r="U17569" s="43"/>
      <c r="AE17569"/>
    </row>
    <row r="17570" spans="1:31">
      <c r="A17570">
        <v>42122</v>
      </c>
      <c r="B17570" t="s">
        <v>15404</v>
      </c>
      <c r="C17570" t="s">
        <v>33477</v>
      </c>
      <c r="D17570" t="s">
        <v>33476</v>
      </c>
      <c r="E17570"/>
      <c r="F17570"/>
      <c r="G17570"/>
      <c r="H17570"/>
      <c r="I17570"/>
      <c r="J17570"/>
      <c r="U17570" s="43"/>
      <c r="AE17570"/>
    </row>
    <row r="17571" spans="1:31">
      <c r="A17571">
        <v>42430</v>
      </c>
      <c r="B17571" t="s">
        <v>15405</v>
      </c>
      <c r="C17571" t="s">
        <v>33478</v>
      </c>
      <c r="D17571" t="s">
        <v>33476</v>
      </c>
      <c r="E17571"/>
      <c r="F17571"/>
      <c r="G17571"/>
      <c r="H17571"/>
      <c r="I17571"/>
      <c r="J17571"/>
      <c r="U17571" s="43"/>
      <c r="AE17571"/>
    </row>
    <row r="17572" spans="1:31">
      <c r="A17572">
        <v>42680</v>
      </c>
      <c r="B17572" t="s">
        <v>15406</v>
      </c>
      <c r="C17572" t="s">
        <v>33477</v>
      </c>
      <c r="D17572" t="e">
        <v>#N/A</v>
      </c>
      <c r="E17572"/>
      <c r="F17572"/>
      <c r="G17572"/>
      <c r="H17572"/>
      <c r="I17572"/>
      <c r="J17572"/>
      <c r="U17572" s="43"/>
      <c r="AE17572"/>
    </row>
    <row r="17573" spans="1:31">
      <c r="A17573">
        <v>42620</v>
      </c>
      <c r="B17573" t="s">
        <v>15407</v>
      </c>
      <c r="C17573" t="s">
        <v>33477</v>
      </c>
      <c r="D17573" t="s">
        <v>33476</v>
      </c>
      <c r="E17573"/>
      <c r="F17573"/>
      <c r="G17573"/>
      <c r="H17573"/>
      <c r="I17573"/>
      <c r="J17573"/>
      <c r="U17573" s="43"/>
      <c r="AE17573"/>
    </row>
    <row r="17574" spans="1:31">
      <c r="A17574">
        <v>42800</v>
      </c>
      <c r="B17574" t="s">
        <v>15408</v>
      </c>
      <c r="C17574" t="s">
        <v>33477</v>
      </c>
      <c r="D17574" t="s">
        <v>33476</v>
      </c>
      <c r="E17574"/>
      <c r="F17574"/>
      <c r="G17574"/>
      <c r="H17574"/>
      <c r="I17574"/>
      <c r="J17574"/>
      <c r="U17574" s="43"/>
      <c r="AE17574"/>
    </row>
    <row r="17575" spans="1:31">
      <c r="A17575">
        <v>42260</v>
      </c>
      <c r="B17575" t="s">
        <v>15409</v>
      </c>
      <c r="C17575" t="s">
        <v>33477</v>
      </c>
      <c r="D17575" t="s">
        <v>33476</v>
      </c>
      <c r="E17575"/>
      <c r="F17575"/>
      <c r="G17575"/>
      <c r="H17575"/>
      <c r="I17575"/>
      <c r="J17575"/>
      <c r="U17575" s="43"/>
      <c r="AE17575"/>
    </row>
    <row r="17576" spans="1:31">
      <c r="A17576">
        <v>42110</v>
      </c>
      <c r="B17576" t="s">
        <v>15410</v>
      </c>
      <c r="C17576" t="s">
        <v>33477</v>
      </c>
      <c r="D17576" t="s">
        <v>33476</v>
      </c>
      <c r="E17576"/>
      <c r="F17576"/>
      <c r="G17576"/>
      <c r="H17576"/>
      <c r="I17576"/>
      <c r="J17576"/>
      <c r="U17576" s="43"/>
      <c r="AE17576"/>
    </row>
    <row r="17577" spans="1:31">
      <c r="A17577">
        <v>42240</v>
      </c>
      <c r="B17577" t="s">
        <v>15411</v>
      </c>
      <c r="C17577" t="s">
        <v>33478</v>
      </c>
      <c r="D17577" t="e">
        <v>#N/A</v>
      </c>
      <c r="E17577"/>
      <c r="F17577"/>
      <c r="G17577"/>
      <c r="H17577"/>
      <c r="I17577"/>
      <c r="J17577"/>
      <c r="U17577" s="43"/>
      <c r="AE17577"/>
    </row>
    <row r="17578" spans="1:31">
      <c r="A17578">
        <v>42330</v>
      </c>
      <c r="B17578" t="s">
        <v>15412</v>
      </c>
      <c r="C17578" t="s">
        <v>33477</v>
      </c>
      <c r="D17578" t="e">
        <v>#N/A</v>
      </c>
      <c r="E17578"/>
      <c r="F17578"/>
      <c r="G17578"/>
      <c r="H17578"/>
      <c r="I17578"/>
      <c r="J17578"/>
      <c r="U17578" s="43"/>
      <c r="AE17578"/>
    </row>
    <row r="17579" spans="1:31">
      <c r="A17579">
        <v>42410</v>
      </c>
      <c r="B17579" t="s">
        <v>15413</v>
      </c>
      <c r="C17579" t="s">
        <v>33477</v>
      </c>
      <c r="D17579" t="s">
        <v>33476</v>
      </c>
      <c r="E17579"/>
      <c r="F17579"/>
      <c r="G17579"/>
      <c r="H17579"/>
      <c r="I17579"/>
      <c r="J17579"/>
      <c r="U17579" s="43"/>
      <c r="AE17579"/>
    </row>
    <row r="17580" spans="1:31">
      <c r="A17580">
        <v>42380</v>
      </c>
      <c r="B17580" t="s">
        <v>15414</v>
      </c>
      <c r="C17580" t="s">
        <v>33478</v>
      </c>
      <c r="D17580" t="s">
        <v>33476</v>
      </c>
      <c r="E17580"/>
      <c r="F17580"/>
      <c r="G17580"/>
      <c r="H17580"/>
      <c r="I17580"/>
      <c r="J17580"/>
      <c r="U17580" s="43"/>
      <c r="AE17580"/>
    </row>
    <row r="17581" spans="1:31">
      <c r="A17581">
        <v>42190</v>
      </c>
      <c r="B17581" t="s">
        <v>15415</v>
      </c>
      <c r="C17581" t="s">
        <v>33477</v>
      </c>
      <c r="D17581" t="e">
        <v>#N/A</v>
      </c>
      <c r="E17581"/>
      <c r="F17581"/>
      <c r="G17581"/>
      <c r="H17581"/>
      <c r="I17581"/>
      <c r="J17581"/>
      <c r="U17581" s="43"/>
      <c r="AE17581"/>
    </row>
    <row r="17582" spans="1:31">
      <c r="A17582">
        <v>42260</v>
      </c>
      <c r="B17582" t="s">
        <v>15416</v>
      </c>
      <c r="C17582" t="s">
        <v>33477</v>
      </c>
      <c r="D17582" t="s">
        <v>33476</v>
      </c>
      <c r="E17582"/>
      <c r="F17582"/>
      <c r="G17582"/>
      <c r="H17582"/>
      <c r="I17582"/>
      <c r="J17582"/>
      <c r="U17582" s="43"/>
      <c r="AE17582"/>
    </row>
    <row r="17583" spans="1:31">
      <c r="A17583">
        <v>42260</v>
      </c>
      <c r="B17583" t="s">
        <v>15416</v>
      </c>
      <c r="C17583" t="s">
        <v>33477</v>
      </c>
      <c r="D17583" t="s">
        <v>33476</v>
      </c>
      <c r="E17583"/>
      <c r="F17583"/>
      <c r="G17583"/>
      <c r="H17583"/>
      <c r="I17583"/>
      <c r="J17583"/>
      <c r="U17583" s="43"/>
      <c r="AE17583"/>
    </row>
    <row r="17584" spans="1:31">
      <c r="A17584">
        <v>42590</v>
      </c>
      <c r="B17584" t="s">
        <v>15416</v>
      </c>
      <c r="C17584" t="s">
        <v>33477</v>
      </c>
      <c r="D17584" t="s">
        <v>33476</v>
      </c>
      <c r="E17584"/>
      <c r="F17584"/>
      <c r="G17584"/>
      <c r="H17584"/>
      <c r="I17584"/>
      <c r="J17584"/>
      <c r="U17584" s="43"/>
      <c r="AE17584"/>
    </row>
    <row r="17585" spans="1:31">
      <c r="A17585">
        <v>42600</v>
      </c>
      <c r="B17585" t="s">
        <v>15417</v>
      </c>
      <c r="C17585" t="s">
        <v>33480</v>
      </c>
      <c r="D17585" t="s">
        <v>33476</v>
      </c>
      <c r="E17585"/>
      <c r="F17585"/>
      <c r="G17585"/>
      <c r="H17585"/>
      <c r="I17585"/>
      <c r="J17585"/>
      <c r="U17585" s="43"/>
      <c r="AE17585"/>
    </row>
    <row r="17586" spans="1:31">
      <c r="A17586">
        <v>42240</v>
      </c>
      <c r="B17586" t="s">
        <v>15418</v>
      </c>
      <c r="C17586" t="s">
        <v>33478</v>
      </c>
      <c r="D17586" t="e">
        <v>#N/A</v>
      </c>
      <c r="E17586"/>
      <c r="F17586"/>
      <c r="G17586"/>
      <c r="H17586"/>
      <c r="I17586"/>
      <c r="J17586"/>
      <c r="U17586" s="43"/>
      <c r="AE17586"/>
    </row>
    <row r="17587" spans="1:31">
      <c r="A17587">
        <v>42740</v>
      </c>
      <c r="B17587" t="s">
        <v>15419</v>
      </c>
      <c r="C17587" t="s">
        <v>33477</v>
      </c>
      <c r="D17587" t="e">
        <v>#N/A</v>
      </c>
      <c r="E17587"/>
      <c r="F17587"/>
      <c r="G17587"/>
      <c r="H17587"/>
      <c r="I17587"/>
      <c r="J17587"/>
      <c r="U17587" s="43"/>
      <c r="AE17587"/>
    </row>
    <row r="17588" spans="1:31">
      <c r="A17588">
        <v>42520</v>
      </c>
      <c r="B17588" t="s">
        <v>15420</v>
      </c>
      <c r="C17588" t="s">
        <v>33477</v>
      </c>
      <c r="D17588" t="s">
        <v>33476</v>
      </c>
      <c r="E17588"/>
      <c r="F17588"/>
      <c r="G17588"/>
      <c r="H17588"/>
      <c r="I17588"/>
      <c r="J17588"/>
      <c r="U17588" s="43"/>
      <c r="AE17588"/>
    </row>
    <row r="17589" spans="1:31">
      <c r="A17589">
        <v>42190</v>
      </c>
      <c r="B17589" t="s">
        <v>15421</v>
      </c>
      <c r="C17589" t="s">
        <v>33477</v>
      </c>
      <c r="D17589" t="e">
        <v>#N/A</v>
      </c>
      <c r="E17589"/>
      <c r="F17589"/>
      <c r="G17589"/>
      <c r="H17589"/>
      <c r="I17589"/>
      <c r="J17589"/>
      <c r="U17589" s="43"/>
      <c r="AE17589"/>
    </row>
    <row r="17590" spans="1:31">
      <c r="A17590">
        <v>42260</v>
      </c>
      <c r="B17590" t="s">
        <v>15422</v>
      </c>
      <c r="C17590" t="s">
        <v>33477</v>
      </c>
      <c r="D17590" t="s">
        <v>33476</v>
      </c>
      <c r="E17590"/>
      <c r="F17590"/>
      <c r="G17590"/>
      <c r="H17590"/>
      <c r="I17590"/>
      <c r="J17590"/>
      <c r="U17590" s="43"/>
      <c r="AE17590"/>
    </row>
    <row r="17591" spans="1:31">
      <c r="A17591">
        <v>42270</v>
      </c>
      <c r="B17591" t="s">
        <v>15423</v>
      </c>
      <c r="C17591" t="s">
        <v>33478</v>
      </c>
      <c r="D17591" t="e">
        <v>#N/A</v>
      </c>
      <c r="E17591"/>
      <c r="F17591"/>
      <c r="G17591"/>
      <c r="H17591"/>
      <c r="I17591"/>
      <c r="J17591"/>
      <c r="U17591" s="43"/>
      <c r="AE17591"/>
    </row>
    <row r="17592" spans="1:31">
      <c r="A17592">
        <v>42830</v>
      </c>
      <c r="B17592" t="s">
        <v>15424</v>
      </c>
      <c r="C17592" t="s">
        <v>33478</v>
      </c>
      <c r="D17592" t="s">
        <v>33476</v>
      </c>
      <c r="E17592"/>
      <c r="F17592"/>
      <c r="G17592"/>
      <c r="H17592"/>
      <c r="I17592"/>
      <c r="J17592"/>
      <c r="U17592" s="43"/>
      <c r="AE17592"/>
    </row>
    <row r="17593" spans="1:31">
      <c r="A17593">
        <v>42590</v>
      </c>
      <c r="B17593" t="s">
        <v>15425</v>
      </c>
      <c r="C17593" t="s">
        <v>33477</v>
      </c>
      <c r="D17593" t="s">
        <v>33476</v>
      </c>
      <c r="E17593"/>
      <c r="F17593"/>
      <c r="G17593"/>
      <c r="H17593"/>
      <c r="I17593"/>
      <c r="J17593"/>
      <c r="U17593" s="43"/>
      <c r="AE17593"/>
    </row>
    <row r="17594" spans="1:31">
      <c r="A17594">
        <v>42440</v>
      </c>
      <c r="B17594" t="s">
        <v>15426</v>
      </c>
      <c r="C17594" t="s">
        <v>33478</v>
      </c>
      <c r="D17594" t="s">
        <v>33482</v>
      </c>
      <c r="E17594"/>
      <c r="F17594"/>
      <c r="G17594"/>
      <c r="H17594"/>
      <c r="I17594"/>
      <c r="J17594"/>
      <c r="U17594" s="43"/>
      <c r="AE17594"/>
    </row>
    <row r="17595" spans="1:31">
      <c r="A17595">
        <v>42170</v>
      </c>
      <c r="B17595" t="s">
        <v>15427</v>
      </c>
      <c r="C17595" t="s">
        <v>33478</v>
      </c>
      <c r="D17595" t="s">
        <v>33476</v>
      </c>
      <c r="E17595"/>
      <c r="F17595"/>
      <c r="G17595"/>
      <c r="H17595"/>
      <c r="I17595"/>
      <c r="J17595"/>
      <c r="U17595" s="43"/>
      <c r="AE17595"/>
    </row>
    <row r="17596" spans="1:31">
      <c r="A17596">
        <v>42170</v>
      </c>
      <c r="B17596" t="s">
        <v>15427</v>
      </c>
      <c r="C17596" t="s">
        <v>33478</v>
      </c>
      <c r="D17596" t="s">
        <v>33476</v>
      </c>
      <c r="E17596"/>
      <c r="F17596"/>
      <c r="G17596"/>
      <c r="H17596"/>
      <c r="I17596"/>
      <c r="J17596"/>
      <c r="U17596" s="43"/>
      <c r="AE17596"/>
    </row>
    <row r="17597" spans="1:31">
      <c r="A17597">
        <v>42660</v>
      </c>
      <c r="B17597" t="s">
        <v>15428</v>
      </c>
      <c r="C17597" t="s">
        <v>33478</v>
      </c>
      <c r="D17597" t="s">
        <v>33476</v>
      </c>
      <c r="E17597"/>
      <c r="F17597"/>
      <c r="G17597"/>
      <c r="H17597"/>
      <c r="I17597"/>
      <c r="J17597"/>
      <c r="U17597" s="43"/>
      <c r="AE17597"/>
    </row>
    <row r="17598" spans="1:31">
      <c r="A17598">
        <v>42370</v>
      </c>
      <c r="B17598" t="s">
        <v>15429</v>
      </c>
      <c r="C17598" t="s">
        <v>33477</v>
      </c>
      <c r="D17598" t="s">
        <v>33476</v>
      </c>
      <c r="E17598"/>
      <c r="F17598"/>
      <c r="G17598"/>
      <c r="H17598"/>
      <c r="I17598"/>
      <c r="J17598"/>
      <c r="U17598" s="43"/>
      <c r="AE17598"/>
    </row>
    <row r="17599" spans="1:31">
      <c r="A17599">
        <v>42430</v>
      </c>
      <c r="B17599" t="s">
        <v>15430</v>
      </c>
      <c r="C17599" t="s">
        <v>33478</v>
      </c>
      <c r="D17599" t="s">
        <v>33476</v>
      </c>
      <c r="E17599"/>
      <c r="F17599"/>
      <c r="G17599"/>
      <c r="H17599"/>
      <c r="I17599"/>
      <c r="J17599"/>
      <c r="U17599" s="43"/>
      <c r="AE17599"/>
    </row>
    <row r="17600" spans="1:31">
      <c r="A17600">
        <v>42800</v>
      </c>
      <c r="B17600" t="s">
        <v>15431</v>
      </c>
      <c r="C17600" t="s">
        <v>33477</v>
      </c>
      <c r="D17600" t="s">
        <v>33476</v>
      </c>
      <c r="E17600"/>
      <c r="F17600"/>
      <c r="G17600"/>
      <c r="H17600"/>
      <c r="I17600"/>
      <c r="J17600"/>
      <c r="U17600" s="43"/>
      <c r="AE17600"/>
    </row>
    <row r="17601" spans="1:31">
      <c r="A17601">
        <v>42640</v>
      </c>
      <c r="B17601" t="s">
        <v>15432</v>
      </c>
      <c r="C17601" t="s">
        <v>33477</v>
      </c>
      <c r="D17601" t="s">
        <v>33482</v>
      </c>
      <c r="E17601"/>
      <c r="F17601"/>
      <c r="G17601"/>
      <c r="H17601"/>
      <c r="I17601"/>
      <c r="J17601"/>
      <c r="U17601" s="43"/>
      <c r="AE17601"/>
    </row>
    <row r="17602" spans="1:31">
      <c r="A17602">
        <v>42610</v>
      </c>
      <c r="B17602" t="s">
        <v>15433</v>
      </c>
      <c r="C17602" t="s">
        <v>33477</v>
      </c>
      <c r="D17602" t="s">
        <v>33476</v>
      </c>
      <c r="E17602"/>
      <c r="F17602"/>
      <c r="G17602"/>
      <c r="H17602"/>
      <c r="I17602"/>
      <c r="J17602"/>
      <c r="U17602" s="43"/>
      <c r="AE17602"/>
    </row>
    <row r="17603" spans="1:31">
      <c r="A17603">
        <v>42660</v>
      </c>
      <c r="B17603" t="s">
        <v>15434</v>
      </c>
      <c r="C17603" t="s">
        <v>33478</v>
      </c>
      <c r="D17603" t="s">
        <v>33476</v>
      </c>
      <c r="E17603"/>
      <c r="F17603"/>
      <c r="G17603"/>
      <c r="H17603"/>
      <c r="I17603"/>
      <c r="J17603"/>
      <c r="U17603" s="43"/>
      <c r="AE17603"/>
    </row>
    <row r="17604" spans="1:31">
      <c r="A17604">
        <v>42220</v>
      </c>
      <c r="B17604" t="s">
        <v>15435</v>
      </c>
      <c r="C17604" t="s">
        <v>33478</v>
      </c>
      <c r="D17604" t="s">
        <v>33476</v>
      </c>
      <c r="E17604"/>
      <c r="F17604"/>
      <c r="G17604"/>
      <c r="H17604"/>
      <c r="I17604"/>
      <c r="J17604"/>
      <c r="U17604" s="43"/>
      <c r="AE17604"/>
    </row>
    <row r="17605" spans="1:31">
      <c r="A17605">
        <v>42130</v>
      </c>
      <c r="B17605" t="s">
        <v>15436</v>
      </c>
      <c r="C17605" t="s">
        <v>33477</v>
      </c>
      <c r="D17605" t="s">
        <v>33476</v>
      </c>
      <c r="E17605"/>
      <c r="F17605"/>
      <c r="G17605"/>
      <c r="H17605"/>
      <c r="I17605"/>
      <c r="J17605"/>
      <c r="U17605" s="43"/>
      <c r="AE17605"/>
    </row>
    <row r="17606" spans="1:31">
      <c r="A17606">
        <v>42470</v>
      </c>
      <c r="B17606" t="s">
        <v>15437</v>
      </c>
      <c r="C17606" t="s">
        <v>33477</v>
      </c>
      <c r="D17606" t="s">
        <v>33476</v>
      </c>
      <c r="E17606"/>
      <c r="F17606"/>
      <c r="G17606"/>
      <c r="H17606"/>
      <c r="I17606"/>
      <c r="J17606"/>
      <c r="U17606" s="43"/>
      <c r="AE17606"/>
    </row>
    <row r="17607" spans="1:31">
      <c r="A17607">
        <v>42600</v>
      </c>
      <c r="B17607" t="s">
        <v>15438</v>
      </c>
      <c r="C17607" t="s">
        <v>33480</v>
      </c>
      <c r="D17607" t="s">
        <v>33476</v>
      </c>
      <c r="E17607"/>
      <c r="F17607"/>
      <c r="G17607"/>
      <c r="H17607"/>
      <c r="I17607"/>
      <c r="J17607"/>
      <c r="U17607" s="43"/>
      <c r="AE17607"/>
    </row>
    <row r="17608" spans="1:31">
      <c r="A17608">
        <v>42630</v>
      </c>
      <c r="B17608" t="s">
        <v>15439</v>
      </c>
      <c r="C17608" t="s">
        <v>33477</v>
      </c>
      <c r="D17608" t="e">
        <v>#N/A</v>
      </c>
      <c r="E17608"/>
      <c r="F17608"/>
      <c r="G17608"/>
      <c r="H17608"/>
      <c r="I17608"/>
      <c r="J17608"/>
      <c r="U17608" s="43"/>
      <c r="AE17608"/>
    </row>
    <row r="17609" spans="1:31">
      <c r="A17609">
        <v>42120</v>
      </c>
      <c r="B17609" t="s">
        <v>15440</v>
      </c>
      <c r="C17609" t="s">
        <v>33477</v>
      </c>
      <c r="D17609" t="s">
        <v>33482</v>
      </c>
      <c r="E17609"/>
      <c r="F17609"/>
      <c r="G17609"/>
      <c r="H17609"/>
      <c r="I17609"/>
      <c r="J17609"/>
      <c r="U17609" s="43"/>
      <c r="AE17609"/>
    </row>
    <row r="17610" spans="1:31">
      <c r="A17610">
        <v>42440</v>
      </c>
      <c r="B17610" t="s">
        <v>15441</v>
      </c>
      <c r="C17610" t="s">
        <v>33478</v>
      </c>
      <c r="D17610" t="s">
        <v>33482</v>
      </c>
      <c r="E17610"/>
      <c r="F17610"/>
      <c r="G17610"/>
      <c r="H17610"/>
      <c r="I17610"/>
      <c r="J17610"/>
      <c r="U17610" s="43"/>
      <c r="AE17610"/>
    </row>
    <row r="17611" spans="1:31">
      <c r="A17611">
        <v>42110</v>
      </c>
      <c r="B17611" t="s">
        <v>15442</v>
      </c>
      <c r="C17611" t="s">
        <v>33477</v>
      </c>
      <c r="D17611" t="s">
        <v>33476</v>
      </c>
      <c r="E17611"/>
      <c r="F17611"/>
      <c r="G17611"/>
      <c r="H17611"/>
      <c r="I17611"/>
      <c r="J17611"/>
      <c r="U17611" s="43"/>
      <c r="AE17611"/>
    </row>
    <row r="17612" spans="1:31">
      <c r="A17612">
        <v>42110</v>
      </c>
      <c r="B17612" t="s">
        <v>15443</v>
      </c>
      <c r="C17612" t="s">
        <v>33477</v>
      </c>
      <c r="D17612" t="s">
        <v>33476</v>
      </c>
      <c r="E17612"/>
      <c r="F17612"/>
      <c r="G17612"/>
      <c r="H17612"/>
      <c r="I17612"/>
      <c r="J17612"/>
      <c r="U17612" s="43"/>
      <c r="AE17612"/>
    </row>
    <row r="17613" spans="1:31">
      <c r="A17613">
        <v>42990</v>
      </c>
      <c r="B17613" t="s">
        <v>15444</v>
      </c>
      <c r="C17613" t="s">
        <v>33478</v>
      </c>
      <c r="D17613" t="s">
        <v>33476</v>
      </c>
      <c r="E17613"/>
      <c r="F17613"/>
      <c r="G17613"/>
      <c r="H17613"/>
      <c r="I17613"/>
      <c r="J17613"/>
      <c r="U17613" s="43"/>
      <c r="AE17613"/>
    </row>
    <row r="17614" spans="1:31">
      <c r="A17614">
        <v>42600</v>
      </c>
      <c r="B17614" t="s">
        <v>558</v>
      </c>
      <c r="C17614" t="s">
        <v>33480</v>
      </c>
      <c r="D17614" t="s">
        <v>33476</v>
      </c>
      <c r="E17614"/>
      <c r="F17614"/>
      <c r="G17614"/>
      <c r="H17614"/>
      <c r="I17614"/>
      <c r="J17614"/>
      <c r="U17614" s="43"/>
      <c r="AE17614"/>
    </row>
    <row r="17615" spans="1:31">
      <c r="A17615">
        <v>42460</v>
      </c>
      <c r="B17615" t="s">
        <v>15445</v>
      </c>
      <c r="C17615" t="s">
        <v>33477</v>
      </c>
      <c r="D17615" t="s">
        <v>33476</v>
      </c>
      <c r="E17615"/>
      <c r="F17615"/>
      <c r="G17615"/>
      <c r="H17615"/>
      <c r="I17615"/>
      <c r="J17615"/>
      <c r="U17615" s="43"/>
      <c r="AE17615"/>
    </row>
    <row r="17616" spans="1:31">
      <c r="A17616">
        <v>42560</v>
      </c>
      <c r="B17616" t="s">
        <v>15446</v>
      </c>
      <c r="C17616" t="s">
        <v>33478</v>
      </c>
      <c r="D17616" t="s">
        <v>33476</v>
      </c>
      <c r="E17616"/>
      <c r="F17616"/>
      <c r="G17616"/>
      <c r="H17616"/>
      <c r="I17616"/>
      <c r="J17616"/>
      <c r="U17616" s="43"/>
      <c r="AE17616"/>
    </row>
    <row r="17617" spans="1:31">
      <c r="A17617">
        <v>42290</v>
      </c>
      <c r="B17617" t="s">
        <v>2060</v>
      </c>
      <c r="C17617" t="s">
        <v>33478</v>
      </c>
      <c r="D17617" t="e">
        <v>#N/A</v>
      </c>
      <c r="E17617"/>
      <c r="F17617"/>
      <c r="G17617"/>
      <c r="H17617"/>
      <c r="I17617"/>
      <c r="J17617"/>
      <c r="U17617" s="43"/>
      <c r="AE17617"/>
    </row>
    <row r="17618" spans="1:31">
      <c r="A17618">
        <v>42260</v>
      </c>
      <c r="B17618" t="s">
        <v>15447</v>
      </c>
      <c r="C17618" t="s">
        <v>33477</v>
      </c>
      <c r="D17618" t="s">
        <v>33476</v>
      </c>
      <c r="E17618"/>
      <c r="F17618"/>
      <c r="G17618"/>
      <c r="H17618"/>
      <c r="I17618"/>
      <c r="J17618"/>
      <c r="U17618" s="43"/>
      <c r="AE17618"/>
    </row>
    <row r="17619" spans="1:31">
      <c r="A17619">
        <v>42450</v>
      </c>
      <c r="B17619" t="s">
        <v>15448</v>
      </c>
      <c r="C17619" t="s">
        <v>33477</v>
      </c>
      <c r="D17619" t="s">
        <v>33476</v>
      </c>
      <c r="E17619"/>
      <c r="F17619"/>
      <c r="G17619"/>
      <c r="H17619"/>
      <c r="I17619"/>
      <c r="J17619"/>
      <c r="U17619" s="43"/>
      <c r="AE17619"/>
    </row>
    <row r="17620" spans="1:31">
      <c r="A17620">
        <v>42350</v>
      </c>
      <c r="B17620" t="s">
        <v>15449</v>
      </c>
      <c r="C17620" t="s">
        <v>33478</v>
      </c>
      <c r="D17620" t="e">
        <v>#N/A</v>
      </c>
      <c r="E17620"/>
      <c r="F17620"/>
      <c r="G17620"/>
      <c r="H17620"/>
      <c r="I17620"/>
      <c r="J17620"/>
      <c r="U17620" s="43"/>
      <c r="AE17620"/>
    </row>
    <row r="17621" spans="1:31">
      <c r="A17621">
        <v>42660</v>
      </c>
      <c r="B17621" t="s">
        <v>15450</v>
      </c>
      <c r="C17621" t="s">
        <v>33478</v>
      </c>
      <c r="D17621" t="s">
        <v>33476</v>
      </c>
      <c r="E17621"/>
      <c r="F17621"/>
      <c r="G17621"/>
      <c r="H17621"/>
      <c r="I17621"/>
      <c r="J17621"/>
      <c r="U17621" s="43"/>
      <c r="AE17621"/>
    </row>
    <row r="17622" spans="1:31">
      <c r="A17622">
        <v>42800</v>
      </c>
      <c r="B17622" t="s">
        <v>15451</v>
      </c>
      <c r="C17622" t="s">
        <v>33477</v>
      </c>
      <c r="D17622" t="s">
        <v>33476</v>
      </c>
      <c r="E17622"/>
      <c r="F17622"/>
      <c r="G17622"/>
      <c r="H17622"/>
      <c r="I17622"/>
      <c r="J17622"/>
      <c r="U17622" s="43"/>
      <c r="AE17622"/>
    </row>
    <row r="17623" spans="1:31">
      <c r="A17623">
        <v>42740</v>
      </c>
      <c r="B17623" t="s">
        <v>15452</v>
      </c>
      <c r="C17623" t="s">
        <v>33477</v>
      </c>
      <c r="D17623" t="e">
        <v>#N/A</v>
      </c>
      <c r="E17623"/>
      <c r="F17623"/>
      <c r="G17623"/>
      <c r="H17623"/>
      <c r="I17623"/>
      <c r="J17623"/>
      <c r="U17623" s="43"/>
      <c r="AE17623"/>
    </row>
    <row r="17624" spans="1:31">
      <c r="A17624">
        <v>42220</v>
      </c>
      <c r="B17624" t="s">
        <v>15453</v>
      </c>
      <c r="C17624" t="s">
        <v>33478</v>
      </c>
      <c r="D17624" t="s">
        <v>33476</v>
      </c>
      <c r="E17624"/>
      <c r="F17624"/>
      <c r="G17624"/>
      <c r="H17624"/>
      <c r="I17624"/>
      <c r="J17624"/>
      <c r="U17624" s="43"/>
      <c r="AE17624"/>
    </row>
    <row r="17625" spans="1:31">
      <c r="A17625">
        <v>42580</v>
      </c>
      <c r="B17625" t="s">
        <v>15454</v>
      </c>
      <c r="C17625" t="s">
        <v>33478</v>
      </c>
      <c r="D17625" t="e">
        <v>#N/A</v>
      </c>
      <c r="E17625"/>
      <c r="F17625"/>
      <c r="G17625"/>
      <c r="H17625"/>
      <c r="I17625"/>
      <c r="J17625"/>
      <c r="U17625" s="43"/>
      <c r="AE17625"/>
    </row>
    <row r="17626" spans="1:31">
      <c r="A17626">
        <v>42380</v>
      </c>
      <c r="B17626" t="s">
        <v>15455</v>
      </c>
      <c r="C17626" t="s">
        <v>33478</v>
      </c>
      <c r="D17626" t="s">
        <v>33476</v>
      </c>
      <c r="E17626"/>
      <c r="F17626"/>
      <c r="G17626"/>
      <c r="H17626"/>
      <c r="I17626"/>
      <c r="J17626"/>
      <c r="U17626" s="43"/>
      <c r="AE17626"/>
    </row>
    <row r="17627" spans="1:31">
      <c r="A17627">
        <v>42130</v>
      </c>
      <c r="B17627" t="s">
        <v>15456</v>
      </c>
      <c r="C17627" t="s">
        <v>33477</v>
      </c>
      <c r="D17627" t="s">
        <v>33476</v>
      </c>
      <c r="E17627"/>
      <c r="F17627"/>
      <c r="G17627"/>
      <c r="H17627"/>
      <c r="I17627"/>
      <c r="J17627"/>
      <c r="U17627" s="43"/>
      <c r="AE17627"/>
    </row>
    <row r="17628" spans="1:31">
      <c r="A17628">
        <v>42830</v>
      </c>
      <c r="B17628" t="s">
        <v>15457</v>
      </c>
      <c r="C17628" t="s">
        <v>33478</v>
      </c>
      <c r="D17628" t="s">
        <v>33476</v>
      </c>
      <c r="E17628"/>
      <c r="F17628"/>
      <c r="G17628"/>
      <c r="H17628"/>
      <c r="I17628"/>
      <c r="J17628"/>
      <c r="U17628" s="43"/>
      <c r="AE17628"/>
    </row>
    <row r="17629" spans="1:31">
      <c r="A17629">
        <v>42210</v>
      </c>
      <c r="B17629" t="s">
        <v>15458</v>
      </c>
      <c r="C17629" t="s">
        <v>33477</v>
      </c>
      <c r="D17629" t="s">
        <v>33476</v>
      </c>
      <c r="E17629"/>
      <c r="F17629"/>
      <c r="G17629"/>
      <c r="H17629"/>
      <c r="I17629"/>
      <c r="J17629"/>
      <c r="U17629" s="43"/>
      <c r="AE17629"/>
    </row>
    <row r="17630" spans="1:31">
      <c r="A17630">
        <v>42240</v>
      </c>
      <c r="B17630" t="s">
        <v>15459</v>
      </c>
      <c r="C17630" t="s">
        <v>33478</v>
      </c>
      <c r="D17630" t="e">
        <v>#N/A</v>
      </c>
      <c r="E17630"/>
      <c r="F17630"/>
      <c r="G17630"/>
      <c r="H17630"/>
      <c r="I17630"/>
      <c r="J17630"/>
      <c r="U17630" s="43"/>
      <c r="AE17630"/>
    </row>
    <row r="17631" spans="1:31">
      <c r="A17631">
        <v>42310</v>
      </c>
      <c r="B17631" t="s">
        <v>15460</v>
      </c>
      <c r="C17631" t="s">
        <v>33477</v>
      </c>
      <c r="D17631" t="e">
        <v>#N/A</v>
      </c>
      <c r="E17631"/>
      <c r="F17631"/>
      <c r="G17631"/>
      <c r="H17631"/>
      <c r="I17631"/>
      <c r="J17631"/>
      <c r="U17631" s="43"/>
      <c r="AE17631"/>
    </row>
    <row r="17632" spans="1:31">
      <c r="A17632">
        <v>42550</v>
      </c>
      <c r="B17632" t="s">
        <v>15461</v>
      </c>
      <c r="C17632" t="s">
        <v>33478</v>
      </c>
      <c r="D17632" t="s">
        <v>33476</v>
      </c>
      <c r="E17632"/>
      <c r="F17632"/>
      <c r="G17632"/>
      <c r="H17632"/>
      <c r="I17632"/>
      <c r="J17632"/>
      <c r="U17632" s="43"/>
      <c r="AE17632"/>
    </row>
    <row r="17633" spans="1:31">
      <c r="A17633">
        <v>42110</v>
      </c>
      <c r="B17633" t="s">
        <v>15462</v>
      </c>
      <c r="C17633" t="s">
        <v>33477</v>
      </c>
      <c r="D17633" t="s">
        <v>33476</v>
      </c>
      <c r="E17633"/>
      <c r="F17633"/>
      <c r="G17633"/>
      <c r="H17633"/>
      <c r="I17633"/>
      <c r="J17633"/>
      <c r="U17633" s="43"/>
      <c r="AE17633"/>
    </row>
    <row r="17634" spans="1:31">
      <c r="A17634">
        <v>42320</v>
      </c>
      <c r="B17634" t="s">
        <v>15463</v>
      </c>
      <c r="C17634" t="s">
        <v>33478</v>
      </c>
      <c r="D17634" t="s">
        <v>33476</v>
      </c>
      <c r="E17634"/>
      <c r="F17634"/>
      <c r="G17634"/>
      <c r="H17634"/>
      <c r="I17634"/>
      <c r="J17634"/>
      <c r="U17634" s="43"/>
      <c r="AE17634"/>
    </row>
    <row r="17635" spans="1:31">
      <c r="A17635">
        <v>42111</v>
      </c>
      <c r="B17635" t="s">
        <v>15464</v>
      </c>
      <c r="C17635" t="s">
        <v>33478</v>
      </c>
      <c r="D17635" t="s">
        <v>33476</v>
      </c>
      <c r="E17635"/>
      <c r="F17635"/>
      <c r="G17635"/>
      <c r="H17635"/>
      <c r="I17635"/>
      <c r="J17635"/>
      <c r="U17635" s="43"/>
      <c r="AE17635"/>
    </row>
    <row r="17636" spans="1:31">
      <c r="A17636">
        <v>42131</v>
      </c>
      <c r="B17636" t="s">
        <v>15465</v>
      </c>
      <c r="C17636" t="s">
        <v>33477</v>
      </c>
      <c r="D17636" t="e">
        <v>#N/A</v>
      </c>
      <c r="E17636"/>
      <c r="F17636"/>
      <c r="G17636"/>
      <c r="H17636"/>
      <c r="I17636"/>
      <c r="J17636"/>
      <c r="U17636" s="43"/>
      <c r="AE17636"/>
    </row>
    <row r="17637" spans="1:31">
      <c r="A17637">
        <v>42340</v>
      </c>
      <c r="B17637" t="s">
        <v>15466</v>
      </c>
      <c r="C17637" t="s">
        <v>33477</v>
      </c>
      <c r="D17637" t="e">
        <v>#N/A</v>
      </c>
      <c r="E17637"/>
      <c r="F17637"/>
      <c r="G17637"/>
      <c r="H17637"/>
      <c r="I17637"/>
      <c r="J17637"/>
      <c r="U17637" s="43"/>
      <c r="AE17637"/>
    </row>
    <row r="17638" spans="1:31">
      <c r="A17638">
        <v>42340</v>
      </c>
      <c r="B17638" t="s">
        <v>15467</v>
      </c>
      <c r="C17638" t="s">
        <v>33477</v>
      </c>
      <c r="D17638" t="e">
        <v>#N/A</v>
      </c>
      <c r="E17638"/>
      <c r="F17638"/>
      <c r="G17638"/>
      <c r="H17638"/>
      <c r="I17638"/>
      <c r="J17638"/>
      <c r="U17638" s="43"/>
      <c r="AE17638"/>
    </row>
    <row r="17639" spans="1:31">
      <c r="A17639">
        <v>42590</v>
      </c>
      <c r="B17639" t="s">
        <v>15468</v>
      </c>
      <c r="C17639" t="s">
        <v>33477</v>
      </c>
      <c r="D17639" t="s">
        <v>33476</v>
      </c>
      <c r="E17639"/>
      <c r="F17639"/>
      <c r="G17639"/>
      <c r="H17639"/>
      <c r="I17639"/>
      <c r="J17639"/>
      <c r="U17639" s="43"/>
      <c r="AE17639"/>
    </row>
    <row r="17640" spans="1:31">
      <c r="A17640">
        <v>42520</v>
      </c>
      <c r="B17640" t="s">
        <v>15469</v>
      </c>
      <c r="C17640" t="s">
        <v>33477</v>
      </c>
      <c r="D17640" t="s">
        <v>33476</v>
      </c>
      <c r="E17640"/>
      <c r="F17640"/>
      <c r="G17640"/>
      <c r="H17640"/>
      <c r="I17640"/>
      <c r="J17640"/>
      <c r="U17640" s="43"/>
      <c r="AE17640"/>
    </row>
    <row r="17641" spans="1:31">
      <c r="A17641">
        <v>42410</v>
      </c>
      <c r="B17641" t="s">
        <v>15470</v>
      </c>
      <c r="C17641" t="s">
        <v>33477</v>
      </c>
      <c r="D17641" t="s">
        <v>33476</v>
      </c>
      <c r="E17641"/>
      <c r="F17641"/>
      <c r="G17641"/>
      <c r="H17641"/>
      <c r="I17641"/>
      <c r="J17641"/>
      <c r="U17641" s="43"/>
      <c r="AE17641"/>
    </row>
    <row r="17642" spans="1:31">
      <c r="A17642">
        <v>42600</v>
      </c>
      <c r="B17642" t="s">
        <v>15471</v>
      </c>
      <c r="C17642" t="s">
        <v>33480</v>
      </c>
      <c r="D17642" t="s">
        <v>33476</v>
      </c>
      <c r="E17642"/>
      <c r="F17642"/>
      <c r="G17642"/>
      <c r="H17642"/>
      <c r="I17642"/>
      <c r="J17642"/>
      <c r="U17642" s="43"/>
      <c r="AE17642"/>
    </row>
    <row r="17643" spans="1:31">
      <c r="A17643">
        <v>42220</v>
      </c>
      <c r="B17643" t="s">
        <v>15472</v>
      </c>
      <c r="C17643" t="s">
        <v>33478</v>
      </c>
      <c r="D17643" t="s">
        <v>33476</v>
      </c>
      <c r="E17643"/>
      <c r="F17643"/>
      <c r="G17643"/>
      <c r="H17643"/>
      <c r="I17643"/>
      <c r="J17643"/>
      <c r="U17643" s="43"/>
      <c r="AE17643"/>
    </row>
    <row r="17644" spans="1:31">
      <c r="A17644">
        <v>42390</v>
      </c>
      <c r="B17644" t="s">
        <v>8339</v>
      </c>
      <c r="C17644" t="s">
        <v>33478</v>
      </c>
      <c r="D17644" t="e">
        <v>#N/A</v>
      </c>
      <c r="E17644"/>
      <c r="F17644"/>
      <c r="G17644"/>
      <c r="H17644"/>
      <c r="I17644"/>
      <c r="J17644"/>
      <c r="U17644" s="43"/>
      <c r="AE17644"/>
    </row>
    <row r="17645" spans="1:31">
      <c r="A17645">
        <v>42155</v>
      </c>
      <c r="B17645" t="s">
        <v>15473</v>
      </c>
      <c r="C17645" t="s">
        <v>33478</v>
      </c>
      <c r="D17645" t="s">
        <v>33476</v>
      </c>
      <c r="E17645"/>
      <c r="F17645"/>
      <c r="G17645"/>
      <c r="H17645"/>
      <c r="I17645"/>
      <c r="J17645"/>
      <c r="U17645" s="43"/>
      <c r="AE17645"/>
    </row>
    <row r="17646" spans="1:31">
      <c r="A17646">
        <v>42300</v>
      </c>
      <c r="B17646" t="s">
        <v>15474</v>
      </c>
      <c r="C17646" t="s">
        <v>33477</v>
      </c>
      <c r="D17646" t="e">
        <v>#N/A</v>
      </c>
      <c r="E17646"/>
      <c r="F17646"/>
      <c r="G17646"/>
      <c r="H17646"/>
      <c r="I17646"/>
      <c r="J17646"/>
      <c r="U17646" s="43"/>
      <c r="AE17646"/>
    </row>
    <row r="17647" spans="1:31">
      <c r="A17647">
        <v>42460</v>
      </c>
      <c r="B17647" t="s">
        <v>15475</v>
      </c>
      <c r="C17647" t="s">
        <v>33477</v>
      </c>
      <c r="D17647" t="s">
        <v>33476</v>
      </c>
      <c r="E17647"/>
      <c r="F17647"/>
      <c r="G17647"/>
      <c r="H17647"/>
      <c r="I17647"/>
      <c r="J17647"/>
      <c r="U17647" s="43"/>
      <c r="AE17647"/>
    </row>
    <row r="17648" spans="1:31">
      <c r="A17648">
        <v>42780</v>
      </c>
      <c r="B17648" t="s">
        <v>15476</v>
      </c>
      <c r="C17648" t="s">
        <v>33478</v>
      </c>
      <c r="D17648" t="e">
        <v>#N/A</v>
      </c>
      <c r="E17648"/>
      <c r="F17648"/>
      <c r="G17648"/>
      <c r="H17648"/>
      <c r="I17648"/>
      <c r="J17648"/>
      <c r="U17648" s="43"/>
      <c r="AE17648"/>
    </row>
    <row r="17649" spans="1:31">
      <c r="A17649">
        <v>42140</v>
      </c>
      <c r="B17649" t="s">
        <v>15477</v>
      </c>
      <c r="C17649" t="s">
        <v>33478</v>
      </c>
      <c r="D17649" t="s">
        <v>33476</v>
      </c>
      <c r="E17649"/>
      <c r="F17649"/>
      <c r="G17649"/>
      <c r="H17649"/>
      <c r="I17649"/>
      <c r="J17649"/>
      <c r="U17649" s="43"/>
      <c r="AE17649"/>
    </row>
    <row r="17650" spans="1:31">
      <c r="A17650">
        <v>42140</v>
      </c>
      <c r="B17650" t="s">
        <v>15478</v>
      </c>
      <c r="C17650" t="s">
        <v>33478</v>
      </c>
      <c r="D17650" t="s">
        <v>33476</v>
      </c>
      <c r="E17650"/>
      <c r="F17650"/>
      <c r="G17650"/>
      <c r="H17650"/>
      <c r="I17650"/>
      <c r="J17650"/>
      <c r="U17650" s="43"/>
      <c r="AE17650"/>
    </row>
    <row r="17651" spans="1:31">
      <c r="A17651">
        <v>42310</v>
      </c>
      <c r="B17651" t="s">
        <v>15479</v>
      </c>
      <c r="C17651" t="s">
        <v>33477</v>
      </c>
      <c r="D17651" t="e">
        <v>#N/A</v>
      </c>
      <c r="E17651"/>
      <c r="F17651"/>
      <c r="G17651"/>
      <c r="H17651"/>
      <c r="I17651"/>
      <c r="J17651"/>
      <c r="U17651" s="43"/>
      <c r="AE17651"/>
    </row>
    <row r="17652" spans="1:31">
      <c r="A17652">
        <v>42720</v>
      </c>
      <c r="B17652" t="s">
        <v>15480</v>
      </c>
      <c r="C17652" t="s">
        <v>33477</v>
      </c>
      <c r="D17652" t="s">
        <v>33482</v>
      </c>
      <c r="E17652"/>
      <c r="F17652"/>
      <c r="G17652"/>
      <c r="H17652"/>
      <c r="I17652"/>
      <c r="J17652"/>
      <c r="U17652" s="43"/>
      <c r="AE17652"/>
    </row>
    <row r="17653" spans="1:31">
      <c r="A17653">
        <v>42430</v>
      </c>
      <c r="B17653" t="s">
        <v>15481</v>
      </c>
      <c r="C17653" t="s">
        <v>33478</v>
      </c>
      <c r="D17653" t="s">
        <v>33476</v>
      </c>
      <c r="E17653"/>
      <c r="F17653"/>
      <c r="G17653"/>
      <c r="H17653"/>
      <c r="I17653"/>
      <c r="J17653"/>
      <c r="U17653" s="43"/>
      <c r="AE17653"/>
    </row>
    <row r="17654" spans="1:31">
      <c r="A17654">
        <v>43100</v>
      </c>
      <c r="B17654" t="s">
        <v>15482</v>
      </c>
      <c r="C17654" t="s">
        <v>33480</v>
      </c>
      <c r="D17654" t="s">
        <v>33476</v>
      </c>
      <c r="E17654"/>
      <c r="F17654"/>
      <c r="G17654"/>
      <c r="H17654"/>
      <c r="I17654"/>
      <c r="J17654"/>
      <c r="U17654" s="43"/>
      <c r="AE17654"/>
    </row>
    <row r="17655" spans="1:31">
      <c r="A17655">
        <v>43000</v>
      </c>
      <c r="B17655" t="s">
        <v>15483</v>
      </c>
      <c r="C17655" t="s">
        <v>33478</v>
      </c>
      <c r="D17655" t="s">
        <v>33489</v>
      </c>
      <c r="E17655"/>
      <c r="F17655"/>
      <c r="G17655"/>
      <c r="H17655"/>
      <c r="I17655"/>
      <c r="J17655"/>
      <c r="U17655" s="43"/>
      <c r="AE17655"/>
    </row>
    <row r="17656" spans="1:31">
      <c r="A17656">
        <v>43270</v>
      </c>
      <c r="B17656" t="s">
        <v>15484</v>
      </c>
      <c r="C17656" t="s">
        <v>33478</v>
      </c>
      <c r="D17656" t="s">
        <v>33489</v>
      </c>
      <c r="E17656"/>
      <c r="F17656"/>
      <c r="G17656"/>
      <c r="H17656"/>
      <c r="I17656"/>
      <c r="J17656"/>
      <c r="U17656" s="43"/>
      <c r="AE17656"/>
    </row>
    <row r="17657" spans="1:31">
      <c r="A17657">
        <v>43150</v>
      </c>
      <c r="B17657" t="s">
        <v>15485</v>
      </c>
      <c r="C17657" t="s">
        <v>33478</v>
      </c>
      <c r="D17657" t="s">
        <v>33489</v>
      </c>
      <c r="E17657"/>
      <c r="F17657"/>
      <c r="G17657"/>
      <c r="H17657"/>
      <c r="I17657"/>
      <c r="J17657"/>
      <c r="U17657" s="43"/>
      <c r="AE17657"/>
    </row>
    <row r="17658" spans="1:31">
      <c r="A17658">
        <v>43580</v>
      </c>
      <c r="B17658" t="s">
        <v>15486</v>
      </c>
      <c r="C17658" t="s">
        <v>33478</v>
      </c>
      <c r="D17658" t="e">
        <v>#N/A</v>
      </c>
      <c r="E17658"/>
      <c r="F17658"/>
      <c r="G17658"/>
      <c r="H17658"/>
      <c r="I17658"/>
      <c r="J17658"/>
      <c r="U17658" s="43"/>
      <c r="AE17658"/>
    </row>
    <row r="17659" spans="1:31">
      <c r="A17659">
        <v>43380</v>
      </c>
      <c r="B17659" t="s">
        <v>5076</v>
      </c>
      <c r="C17659" t="s">
        <v>33480</v>
      </c>
      <c r="D17659" t="s">
        <v>33476</v>
      </c>
      <c r="E17659"/>
      <c r="F17659"/>
      <c r="G17659"/>
      <c r="H17659"/>
      <c r="I17659"/>
      <c r="J17659"/>
      <c r="U17659" s="43"/>
      <c r="AE17659"/>
    </row>
    <row r="17660" spans="1:31">
      <c r="A17660">
        <v>43200</v>
      </c>
      <c r="B17660" t="s">
        <v>15487</v>
      </c>
      <c r="C17660" t="s">
        <v>33478</v>
      </c>
      <c r="D17660" t="s">
        <v>33476</v>
      </c>
      <c r="E17660"/>
      <c r="F17660"/>
      <c r="G17660"/>
      <c r="H17660"/>
      <c r="I17660"/>
      <c r="J17660"/>
      <c r="U17660" s="43"/>
      <c r="AE17660"/>
    </row>
    <row r="17661" spans="1:31">
      <c r="A17661">
        <v>43490</v>
      </c>
      <c r="B17661" t="s">
        <v>15488</v>
      </c>
      <c r="C17661" t="s">
        <v>33478</v>
      </c>
      <c r="D17661" t="e">
        <v>#N/A</v>
      </c>
      <c r="E17661"/>
      <c r="F17661"/>
      <c r="G17661"/>
      <c r="H17661"/>
      <c r="I17661"/>
      <c r="J17661"/>
      <c r="U17661" s="43"/>
      <c r="AE17661"/>
    </row>
    <row r="17662" spans="1:31">
      <c r="A17662">
        <v>43380</v>
      </c>
      <c r="B17662" t="s">
        <v>15489</v>
      </c>
      <c r="C17662" t="s">
        <v>33480</v>
      </c>
      <c r="D17662" t="s">
        <v>33476</v>
      </c>
      <c r="E17662"/>
      <c r="F17662"/>
      <c r="G17662"/>
      <c r="H17662"/>
      <c r="I17662"/>
      <c r="J17662"/>
      <c r="U17662" s="43"/>
      <c r="AE17662"/>
    </row>
    <row r="17663" spans="1:31">
      <c r="A17663">
        <v>43700</v>
      </c>
      <c r="B17663" t="s">
        <v>15490</v>
      </c>
      <c r="C17663" t="s">
        <v>33478</v>
      </c>
      <c r="D17663" t="s">
        <v>33476</v>
      </c>
      <c r="E17663"/>
      <c r="F17663"/>
      <c r="G17663"/>
      <c r="H17663"/>
      <c r="I17663"/>
      <c r="J17663"/>
      <c r="U17663" s="43"/>
      <c r="AE17663"/>
    </row>
    <row r="17664" spans="1:31">
      <c r="A17664">
        <v>43380</v>
      </c>
      <c r="B17664" t="s">
        <v>15491</v>
      </c>
      <c r="C17664" t="s">
        <v>33480</v>
      </c>
      <c r="D17664" t="s">
        <v>33476</v>
      </c>
      <c r="E17664"/>
      <c r="F17664"/>
      <c r="G17664"/>
      <c r="H17664"/>
      <c r="I17664"/>
      <c r="J17664"/>
      <c r="U17664" s="43"/>
      <c r="AE17664"/>
    </row>
    <row r="17665" spans="1:31">
      <c r="A17665">
        <v>43110</v>
      </c>
      <c r="B17665" t="s">
        <v>15492</v>
      </c>
      <c r="C17665" t="s">
        <v>33478</v>
      </c>
      <c r="D17665" t="s">
        <v>33476</v>
      </c>
      <c r="E17665"/>
      <c r="F17665"/>
      <c r="G17665"/>
      <c r="H17665"/>
      <c r="I17665"/>
      <c r="J17665"/>
      <c r="U17665" s="43"/>
      <c r="AE17665"/>
    </row>
    <row r="17666" spans="1:31">
      <c r="A17666">
        <v>43300</v>
      </c>
      <c r="B17666" t="s">
        <v>15493</v>
      </c>
      <c r="C17666" t="s">
        <v>33479</v>
      </c>
      <c r="D17666" t="s">
        <v>33476</v>
      </c>
      <c r="E17666"/>
      <c r="F17666"/>
      <c r="G17666"/>
      <c r="H17666"/>
      <c r="I17666"/>
      <c r="J17666"/>
      <c r="U17666" s="43"/>
      <c r="AE17666"/>
    </row>
    <row r="17667" spans="1:31">
      <c r="A17667">
        <v>43300</v>
      </c>
      <c r="B17667" t="s">
        <v>15493</v>
      </c>
      <c r="C17667" t="s">
        <v>33479</v>
      </c>
      <c r="D17667" t="s">
        <v>33476</v>
      </c>
      <c r="E17667"/>
      <c r="F17667"/>
      <c r="G17667"/>
      <c r="H17667"/>
      <c r="I17667"/>
      <c r="J17667"/>
      <c r="U17667" s="43"/>
      <c r="AE17667"/>
    </row>
    <row r="17668" spans="1:31">
      <c r="A17668">
        <v>43450</v>
      </c>
      <c r="B17668" t="s">
        <v>15494</v>
      </c>
      <c r="C17668" t="s">
        <v>33478</v>
      </c>
      <c r="D17668" t="s">
        <v>33476</v>
      </c>
      <c r="E17668"/>
      <c r="F17668"/>
      <c r="G17668"/>
      <c r="H17668"/>
      <c r="I17668"/>
      <c r="J17668"/>
      <c r="U17668" s="43"/>
      <c r="AE17668"/>
    </row>
    <row r="17669" spans="1:31">
      <c r="A17669">
        <v>43300</v>
      </c>
      <c r="B17669" t="s">
        <v>15495</v>
      </c>
      <c r="C17669" t="s">
        <v>33479</v>
      </c>
      <c r="D17669" t="s">
        <v>33476</v>
      </c>
      <c r="E17669"/>
      <c r="F17669"/>
      <c r="G17669"/>
      <c r="H17669"/>
      <c r="I17669"/>
      <c r="J17669"/>
      <c r="U17669" s="43"/>
      <c r="AE17669"/>
    </row>
    <row r="17670" spans="1:31">
      <c r="A17670">
        <v>43390</v>
      </c>
      <c r="B17670" t="s">
        <v>15496</v>
      </c>
      <c r="C17670" t="s">
        <v>33480</v>
      </c>
      <c r="D17670" t="s">
        <v>33476</v>
      </c>
      <c r="E17670"/>
      <c r="F17670"/>
      <c r="G17670"/>
      <c r="H17670"/>
      <c r="I17670"/>
      <c r="J17670"/>
      <c r="U17670" s="43"/>
      <c r="AE17670"/>
    </row>
    <row r="17671" spans="1:31">
      <c r="A17671">
        <v>43390</v>
      </c>
      <c r="B17671" t="s">
        <v>7887</v>
      </c>
      <c r="C17671" t="s">
        <v>33480</v>
      </c>
      <c r="D17671" t="s">
        <v>33476</v>
      </c>
      <c r="E17671"/>
      <c r="F17671"/>
      <c r="G17671"/>
      <c r="H17671"/>
      <c r="I17671"/>
      <c r="J17671"/>
      <c r="U17671" s="43"/>
      <c r="AE17671"/>
    </row>
    <row r="17672" spans="1:31">
      <c r="A17672">
        <v>43370</v>
      </c>
      <c r="B17672" t="s">
        <v>15497</v>
      </c>
      <c r="C17672" t="s">
        <v>33478</v>
      </c>
      <c r="D17672" t="s">
        <v>33489</v>
      </c>
      <c r="E17672"/>
      <c r="F17672"/>
      <c r="G17672"/>
      <c r="H17672"/>
      <c r="I17672"/>
      <c r="J17672"/>
      <c r="U17672" s="43"/>
      <c r="AE17672"/>
    </row>
    <row r="17673" spans="1:31">
      <c r="A17673">
        <v>43340</v>
      </c>
      <c r="B17673" t="s">
        <v>6661</v>
      </c>
      <c r="C17673" t="s">
        <v>33478</v>
      </c>
      <c r="D17673" t="s">
        <v>33476</v>
      </c>
      <c r="E17673"/>
      <c r="F17673"/>
      <c r="G17673"/>
      <c r="H17673"/>
      <c r="I17673"/>
      <c r="J17673"/>
      <c r="U17673" s="43"/>
      <c r="AE17673"/>
    </row>
    <row r="17674" spans="1:31">
      <c r="A17674">
        <v>43210</v>
      </c>
      <c r="B17674" t="s">
        <v>15498</v>
      </c>
      <c r="C17674" t="s">
        <v>33477</v>
      </c>
      <c r="D17674" t="s">
        <v>33476</v>
      </c>
      <c r="E17674"/>
      <c r="F17674"/>
      <c r="G17674"/>
      <c r="H17674"/>
      <c r="I17674"/>
      <c r="J17674"/>
      <c r="U17674" s="43"/>
      <c r="AE17674"/>
    </row>
    <row r="17675" spans="1:31">
      <c r="A17675">
        <v>43800</v>
      </c>
      <c r="B17675" t="s">
        <v>2260</v>
      </c>
      <c r="C17675" t="s">
        <v>33478</v>
      </c>
      <c r="D17675" t="s">
        <v>33476</v>
      </c>
      <c r="E17675"/>
      <c r="F17675"/>
      <c r="G17675"/>
      <c r="H17675"/>
      <c r="I17675"/>
      <c r="J17675"/>
      <c r="U17675" s="43"/>
      <c r="AE17675"/>
    </row>
    <row r="17676" spans="1:31">
      <c r="A17676">
        <v>43100</v>
      </c>
      <c r="B17676" t="s">
        <v>2261</v>
      </c>
      <c r="C17676" t="s">
        <v>33480</v>
      </c>
      <c r="D17676" t="s">
        <v>33476</v>
      </c>
      <c r="E17676"/>
      <c r="F17676"/>
      <c r="G17676"/>
      <c r="H17676"/>
      <c r="I17676"/>
      <c r="J17676"/>
      <c r="U17676" s="43"/>
      <c r="AE17676"/>
    </row>
    <row r="17677" spans="1:31">
      <c r="A17677">
        <v>43500</v>
      </c>
      <c r="B17677" t="s">
        <v>15499</v>
      </c>
      <c r="C17677" t="s">
        <v>33478</v>
      </c>
      <c r="D17677" t="s">
        <v>33476</v>
      </c>
      <c r="E17677"/>
      <c r="F17677"/>
      <c r="G17677"/>
      <c r="H17677"/>
      <c r="I17677"/>
      <c r="J17677"/>
      <c r="U17677" s="43"/>
      <c r="AE17677"/>
    </row>
    <row r="17678" spans="1:31">
      <c r="A17678">
        <v>43200</v>
      </c>
      <c r="B17678" t="s">
        <v>15500</v>
      </c>
      <c r="C17678" t="s">
        <v>33478</v>
      </c>
      <c r="D17678" t="s">
        <v>33476</v>
      </c>
      <c r="E17678"/>
      <c r="F17678"/>
      <c r="G17678"/>
      <c r="H17678"/>
      <c r="I17678"/>
      <c r="J17678"/>
      <c r="U17678" s="43"/>
      <c r="AE17678"/>
    </row>
    <row r="17679" spans="1:31">
      <c r="A17679">
        <v>43590</v>
      </c>
      <c r="B17679" t="s">
        <v>15501</v>
      </c>
      <c r="C17679" t="s">
        <v>33477</v>
      </c>
      <c r="D17679" t="e">
        <v>#N/A</v>
      </c>
      <c r="E17679"/>
      <c r="F17679"/>
      <c r="G17679"/>
      <c r="H17679"/>
      <c r="I17679"/>
      <c r="J17679"/>
      <c r="U17679" s="43"/>
      <c r="AE17679"/>
    </row>
    <row r="17680" spans="1:31">
      <c r="A17680">
        <v>43350</v>
      </c>
      <c r="B17680" t="s">
        <v>15502</v>
      </c>
      <c r="C17680" t="s">
        <v>33478</v>
      </c>
      <c r="D17680" t="s">
        <v>33476</v>
      </c>
      <c r="E17680"/>
      <c r="F17680"/>
      <c r="G17680"/>
      <c r="H17680"/>
      <c r="I17680"/>
      <c r="J17680"/>
      <c r="U17680" s="43"/>
      <c r="AE17680"/>
    </row>
    <row r="17681" spans="1:31">
      <c r="A17681">
        <v>43160</v>
      </c>
      <c r="B17681" t="s">
        <v>15503</v>
      </c>
      <c r="C17681" t="s">
        <v>33478</v>
      </c>
      <c r="D17681" t="s">
        <v>33482</v>
      </c>
      <c r="E17681"/>
      <c r="F17681"/>
      <c r="G17681"/>
      <c r="H17681"/>
      <c r="I17681"/>
      <c r="J17681"/>
      <c r="U17681" s="43"/>
      <c r="AE17681"/>
    </row>
    <row r="17682" spans="1:31">
      <c r="A17682">
        <v>43200</v>
      </c>
      <c r="B17682" t="s">
        <v>15504</v>
      </c>
      <c r="C17682" t="s">
        <v>33478</v>
      </c>
      <c r="D17682" t="s">
        <v>33476</v>
      </c>
      <c r="E17682"/>
      <c r="F17682"/>
      <c r="G17682"/>
      <c r="H17682"/>
      <c r="I17682"/>
      <c r="J17682"/>
      <c r="U17682" s="43"/>
      <c r="AE17682"/>
    </row>
    <row r="17683" spans="1:31">
      <c r="A17683">
        <v>43170</v>
      </c>
      <c r="B17683" t="s">
        <v>15505</v>
      </c>
      <c r="C17683" t="s">
        <v>33478</v>
      </c>
      <c r="D17683" t="s">
        <v>33476</v>
      </c>
      <c r="E17683"/>
      <c r="F17683"/>
      <c r="G17683"/>
      <c r="H17683"/>
      <c r="I17683"/>
      <c r="J17683"/>
      <c r="U17683" s="43"/>
      <c r="AE17683"/>
    </row>
    <row r="17684" spans="1:31">
      <c r="A17684">
        <v>43350</v>
      </c>
      <c r="B17684" t="s">
        <v>15506</v>
      </c>
      <c r="C17684" t="s">
        <v>33478</v>
      </c>
      <c r="D17684" t="s">
        <v>33476</v>
      </c>
      <c r="E17684"/>
      <c r="F17684"/>
      <c r="G17684"/>
      <c r="H17684"/>
      <c r="I17684"/>
      <c r="J17684"/>
      <c r="U17684" s="43"/>
      <c r="AE17684"/>
    </row>
    <row r="17685" spans="1:31">
      <c r="A17685">
        <v>43380</v>
      </c>
      <c r="B17685" t="s">
        <v>15507</v>
      </c>
      <c r="C17685" t="s">
        <v>33480</v>
      </c>
      <c r="D17685" t="s">
        <v>33476</v>
      </c>
      <c r="E17685"/>
      <c r="F17685"/>
      <c r="G17685"/>
      <c r="H17685"/>
      <c r="I17685"/>
      <c r="J17685"/>
      <c r="U17685" s="43"/>
      <c r="AE17685"/>
    </row>
    <row r="17686" spans="1:31">
      <c r="A17686">
        <v>43700</v>
      </c>
      <c r="B17686" t="s">
        <v>15508</v>
      </c>
      <c r="C17686" t="s">
        <v>33478</v>
      </c>
      <c r="D17686" t="s">
        <v>33476</v>
      </c>
      <c r="E17686"/>
      <c r="F17686"/>
      <c r="G17686"/>
      <c r="H17686"/>
      <c r="I17686"/>
      <c r="J17686"/>
      <c r="U17686" s="43"/>
      <c r="AE17686"/>
    </row>
    <row r="17687" spans="1:31">
      <c r="A17687">
        <v>43450</v>
      </c>
      <c r="B17687" t="s">
        <v>15509</v>
      </c>
      <c r="C17687" t="s">
        <v>33478</v>
      </c>
      <c r="D17687" t="s">
        <v>33476</v>
      </c>
      <c r="E17687"/>
      <c r="F17687"/>
      <c r="G17687"/>
      <c r="H17687"/>
      <c r="I17687"/>
      <c r="J17687"/>
      <c r="U17687" s="43"/>
      <c r="AE17687"/>
    </row>
    <row r="17688" spans="1:31">
      <c r="A17688">
        <v>43500</v>
      </c>
      <c r="B17688" t="s">
        <v>5093</v>
      </c>
      <c r="C17688" t="s">
        <v>33478</v>
      </c>
      <c r="D17688" t="s">
        <v>33476</v>
      </c>
      <c r="E17688"/>
      <c r="F17688"/>
      <c r="G17688"/>
      <c r="H17688"/>
      <c r="I17688"/>
      <c r="J17688"/>
      <c r="U17688" s="43"/>
      <c r="AE17688"/>
    </row>
    <row r="17689" spans="1:31">
      <c r="A17689">
        <v>43160</v>
      </c>
      <c r="B17689" t="s">
        <v>9858</v>
      </c>
      <c r="C17689" t="s">
        <v>33478</v>
      </c>
      <c r="D17689" t="s">
        <v>33482</v>
      </c>
      <c r="E17689"/>
      <c r="F17689"/>
      <c r="G17689"/>
      <c r="H17689"/>
      <c r="I17689"/>
      <c r="J17689"/>
      <c r="U17689" s="43"/>
      <c r="AE17689"/>
    </row>
    <row r="17690" spans="1:31">
      <c r="A17690">
        <v>43350</v>
      </c>
      <c r="B17690" t="s">
        <v>2270</v>
      </c>
      <c r="C17690" t="s">
        <v>33478</v>
      </c>
      <c r="D17690" t="s">
        <v>33476</v>
      </c>
      <c r="E17690"/>
      <c r="F17690"/>
      <c r="G17690"/>
      <c r="H17690"/>
      <c r="I17690"/>
      <c r="J17690"/>
      <c r="U17690" s="43"/>
      <c r="AE17690"/>
    </row>
    <row r="17691" spans="1:31">
      <c r="A17691">
        <v>43510</v>
      </c>
      <c r="B17691" t="s">
        <v>15510</v>
      </c>
      <c r="C17691" t="s">
        <v>33478</v>
      </c>
      <c r="D17691" t="s">
        <v>33489</v>
      </c>
      <c r="E17691"/>
      <c r="F17691"/>
      <c r="G17691"/>
      <c r="H17691"/>
      <c r="I17691"/>
      <c r="J17691"/>
      <c r="U17691" s="43"/>
      <c r="AE17691"/>
    </row>
    <row r="17692" spans="1:31">
      <c r="A17692">
        <v>43360</v>
      </c>
      <c r="B17692" t="s">
        <v>15511</v>
      </c>
      <c r="C17692" t="s">
        <v>33480</v>
      </c>
      <c r="D17692" t="e">
        <v>#N/A</v>
      </c>
      <c r="E17692"/>
      <c r="F17692"/>
      <c r="G17692"/>
      <c r="H17692"/>
      <c r="I17692"/>
      <c r="J17692"/>
      <c r="U17692" s="43"/>
      <c r="AE17692"/>
    </row>
    <row r="17693" spans="1:31">
      <c r="A17693">
        <v>43360</v>
      </c>
      <c r="B17693" t="s">
        <v>15511</v>
      </c>
      <c r="C17693" t="s">
        <v>33480</v>
      </c>
      <c r="D17693" t="e">
        <v>#N/A</v>
      </c>
      <c r="E17693"/>
      <c r="F17693"/>
      <c r="G17693"/>
      <c r="H17693"/>
      <c r="I17693"/>
      <c r="J17693"/>
      <c r="U17693" s="43"/>
      <c r="AE17693"/>
    </row>
    <row r="17694" spans="1:31">
      <c r="A17694">
        <v>43370</v>
      </c>
      <c r="B17694" t="s">
        <v>15512</v>
      </c>
      <c r="C17694" t="s">
        <v>33478</v>
      </c>
      <c r="D17694" t="s">
        <v>33489</v>
      </c>
      <c r="E17694"/>
      <c r="F17694"/>
      <c r="G17694"/>
      <c r="H17694"/>
      <c r="I17694"/>
      <c r="J17694"/>
      <c r="U17694" s="43"/>
      <c r="AE17694"/>
    </row>
    <row r="17695" spans="1:31">
      <c r="A17695">
        <v>43100</v>
      </c>
      <c r="B17695" t="s">
        <v>15513</v>
      </c>
      <c r="C17695" t="s">
        <v>33480</v>
      </c>
      <c r="D17695" t="s">
        <v>33476</v>
      </c>
      <c r="E17695"/>
      <c r="F17695"/>
      <c r="G17695"/>
      <c r="H17695"/>
      <c r="I17695"/>
      <c r="J17695"/>
      <c r="U17695" s="43"/>
      <c r="AE17695"/>
    </row>
    <row r="17696" spans="1:31">
      <c r="A17696">
        <v>43700</v>
      </c>
      <c r="B17696" t="s">
        <v>15514</v>
      </c>
      <c r="C17696" t="s">
        <v>33478</v>
      </c>
      <c r="D17696" t="s">
        <v>33476</v>
      </c>
      <c r="E17696"/>
      <c r="F17696"/>
      <c r="G17696"/>
      <c r="H17696"/>
      <c r="I17696"/>
      <c r="J17696"/>
      <c r="U17696" s="43"/>
      <c r="AE17696"/>
    </row>
    <row r="17697" spans="1:31">
      <c r="A17697">
        <v>43510</v>
      </c>
      <c r="B17697" t="s">
        <v>15515</v>
      </c>
      <c r="C17697" t="s">
        <v>33478</v>
      </c>
      <c r="D17697" t="s">
        <v>33489</v>
      </c>
      <c r="E17697"/>
      <c r="F17697"/>
      <c r="G17697"/>
      <c r="H17697"/>
      <c r="I17697"/>
      <c r="J17697"/>
      <c r="U17697" s="43"/>
      <c r="AE17697"/>
    </row>
    <row r="17698" spans="1:31">
      <c r="A17698">
        <v>43270</v>
      </c>
      <c r="B17698" t="s">
        <v>15516</v>
      </c>
      <c r="C17698" t="s">
        <v>33478</v>
      </c>
      <c r="D17698" t="s">
        <v>33489</v>
      </c>
      <c r="E17698"/>
      <c r="F17698"/>
      <c r="G17698"/>
      <c r="H17698"/>
      <c r="I17698"/>
      <c r="J17698"/>
      <c r="U17698" s="43"/>
      <c r="AE17698"/>
    </row>
    <row r="17699" spans="1:31">
      <c r="A17699">
        <v>43380</v>
      </c>
      <c r="B17699" t="s">
        <v>15517</v>
      </c>
      <c r="C17699" t="s">
        <v>33480</v>
      </c>
      <c r="D17699" t="s">
        <v>33476</v>
      </c>
      <c r="E17699"/>
      <c r="F17699"/>
      <c r="G17699"/>
      <c r="H17699"/>
      <c r="I17699"/>
      <c r="J17699"/>
      <c r="U17699" s="43"/>
      <c r="AE17699"/>
    </row>
    <row r="17700" spans="1:31">
      <c r="A17700">
        <v>43000</v>
      </c>
      <c r="B17700" t="s">
        <v>15518</v>
      </c>
      <c r="C17700" t="s">
        <v>33478</v>
      </c>
      <c r="D17700" t="s">
        <v>33489</v>
      </c>
      <c r="E17700"/>
      <c r="F17700"/>
      <c r="G17700"/>
      <c r="H17700"/>
      <c r="I17700"/>
      <c r="J17700"/>
      <c r="U17700" s="43"/>
      <c r="AE17700"/>
    </row>
    <row r="17701" spans="1:31">
      <c r="A17701">
        <v>43770</v>
      </c>
      <c r="B17701" t="s">
        <v>15519</v>
      </c>
      <c r="C17701" t="s">
        <v>33478</v>
      </c>
      <c r="D17701" t="e">
        <v>#N/A</v>
      </c>
      <c r="E17701"/>
      <c r="F17701"/>
      <c r="G17701"/>
      <c r="H17701"/>
      <c r="I17701"/>
      <c r="J17701"/>
      <c r="U17701" s="43"/>
      <c r="AE17701"/>
    </row>
    <row r="17702" spans="1:31">
      <c r="A17702">
        <v>43150</v>
      </c>
      <c r="B17702" t="s">
        <v>15520</v>
      </c>
      <c r="C17702" t="s">
        <v>33478</v>
      </c>
      <c r="D17702" t="s">
        <v>33489</v>
      </c>
      <c r="E17702"/>
      <c r="F17702"/>
      <c r="G17702"/>
      <c r="H17702"/>
      <c r="I17702"/>
      <c r="J17702"/>
      <c r="U17702" s="43"/>
      <c r="AE17702"/>
    </row>
    <row r="17703" spans="1:31">
      <c r="A17703">
        <v>43160</v>
      </c>
      <c r="B17703" t="s">
        <v>15521</v>
      </c>
      <c r="C17703" t="s">
        <v>33478</v>
      </c>
      <c r="D17703" t="s">
        <v>33482</v>
      </c>
      <c r="E17703"/>
      <c r="F17703"/>
      <c r="G17703"/>
      <c r="H17703"/>
      <c r="I17703"/>
      <c r="J17703"/>
      <c r="U17703" s="43"/>
      <c r="AE17703"/>
    </row>
    <row r="17704" spans="1:31">
      <c r="A17704">
        <v>43800</v>
      </c>
      <c r="B17704" t="s">
        <v>15522</v>
      </c>
      <c r="C17704" t="s">
        <v>33478</v>
      </c>
      <c r="D17704" t="s">
        <v>33476</v>
      </c>
      <c r="E17704"/>
      <c r="F17704"/>
      <c r="G17704"/>
      <c r="H17704"/>
      <c r="I17704"/>
      <c r="J17704"/>
      <c r="U17704" s="43"/>
      <c r="AE17704"/>
    </row>
    <row r="17705" spans="1:31">
      <c r="A17705">
        <v>43410</v>
      </c>
      <c r="B17705" t="s">
        <v>15523</v>
      </c>
      <c r="C17705" t="s">
        <v>33480</v>
      </c>
      <c r="D17705" t="s">
        <v>33476</v>
      </c>
      <c r="E17705"/>
      <c r="F17705"/>
      <c r="G17705"/>
      <c r="H17705"/>
      <c r="I17705"/>
      <c r="J17705"/>
      <c r="U17705" s="43"/>
      <c r="AE17705"/>
    </row>
    <row r="17706" spans="1:31">
      <c r="A17706">
        <v>43400</v>
      </c>
      <c r="B17706" t="s">
        <v>15524</v>
      </c>
      <c r="C17706" t="s">
        <v>33478</v>
      </c>
      <c r="D17706" t="s">
        <v>33482</v>
      </c>
      <c r="E17706"/>
      <c r="F17706"/>
      <c r="G17706"/>
      <c r="H17706"/>
      <c r="I17706"/>
      <c r="J17706"/>
      <c r="U17706" s="43"/>
      <c r="AE17706"/>
    </row>
    <row r="17707" spans="1:31">
      <c r="A17707">
        <v>43440</v>
      </c>
      <c r="B17707" t="s">
        <v>15525</v>
      </c>
      <c r="C17707" t="s">
        <v>33478</v>
      </c>
      <c r="D17707" t="s">
        <v>33476</v>
      </c>
      <c r="E17707"/>
      <c r="F17707"/>
      <c r="G17707"/>
      <c r="H17707"/>
      <c r="I17707"/>
      <c r="J17707"/>
      <c r="U17707" s="43"/>
      <c r="AE17707"/>
    </row>
    <row r="17708" spans="1:31">
      <c r="A17708">
        <v>43260</v>
      </c>
      <c r="B17708" t="s">
        <v>15526</v>
      </c>
      <c r="C17708" t="s">
        <v>33478</v>
      </c>
      <c r="D17708" t="s">
        <v>33476</v>
      </c>
      <c r="E17708"/>
      <c r="F17708"/>
      <c r="G17708"/>
      <c r="H17708"/>
      <c r="I17708"/>
      <c r="J17708"/>
      <c r="U17708" s="43"/>
      <c r="AE17708"/>
    </row>
    <row r="17709" spans="1:31">
      <c r="A17709">
        <v>43430</v>
      </c>
      <c r="B17709" t="s">
        <v>15526</v>
      </c>
      <c r="C17709" t="s">
        <v>33478</v>
      </c>
      <c r="D17709" t="s">
        <v>33476</v>
      </c>
      <c r="E17709"/>
      <c r="F17709"/>
      <c r="G17709"/>
      <c r="H17709"/>
      <c r="I17709"/>
      <c r="J17709"/>
      <c r="U17709" s="43"/>
      <c r="AE17709"/>
    </row>
    <row r="17710" spans="1:31">
      <c r="A17710">
        <v>43170</v>
      </c>
      <c r="B17710" t="s">
        <v>15527</v>
      </c>
      <c r="C17710" t="s">
        <v>33478</v>
      </c>
      <c r="D17710" t="s">
        <v>33476</v>
      </c>
      <c r="E17710"/>
      <c r="F17710"/>
      <c r="G17710"/>
      <c r="H17710"/>
      <c r="I17710"/>
      <c r="J17710"/>
      <c r="U17710" s="43"/>
      <c r="AE17710"/>
    </row>
    <row r="17711" spans="1:31">
      <c r="A17711">
        <v>43100</v>
      </c>
      <c r="B17711" t="s">
        <v>15528</v>
      </c>
      <c r="C17711" t="s">
        <v>33480</v>
      </c>
      <c r="D17711" t="s">
        <v>33476</v>
      </c>
      <c r="E17711"/>
      <c r="F17711"/>
      <c r="G17711"/>
      <c r="H17711"/>
      <c r="I17711"/>
      <c r="J17711"/>
      <c r="U17711" s="43"/>
      <c r="AE17711"/>
    </row>
    <row r="17712" spans="1:31">
      <c r="A17712">
        <v>43300</v>
      </c>
      <c r="B17712" t="s">
        <v>15529</v>
      </c>
      <c r="C17712" t="s">
        <v>33479</v>
      </c>
      <c r="D17712" t="s">
        <v>33476</v>
      </c>
      <c r="E17712"/>
      <c r="F17712"/>
      <c r="G17712"/>
      <c r="H17712"/>
      <c r="I17712"/>
      <c r="J17712"/>
      <c r="U17712" s="43"/>
      <c r="AE17712"/>
    </row>
    <row r="17713" spans="1:31">
      <c r="A17713">
        <v>43270</v>
      </c>
      <c r="B17713" t="s">
        <v>15530</v>
      </c>
      <c r="C17713" t="s">
        <v>33478</v>
      </c>
      <c r="D17713" t="s">
        <v>33489</v>
      </c>
      <c r="E17713"/>
      <c r="F17713"/>
      <c r="G17713"/>
      <c r="H17713"/>
      <c r="I17713"/>
      <c r="J17713"/>
      <c r="U17713" s="43"/>
      <c r="AE17713"/>
    </row>
    <row r="17714" spans="1:31">
      <c r="A17714">
        <v>43120</v>
      </c>
      <c r="B17714" t="s">
        <v>15531</v>
      </c>
      <c r="C17714" t="s">
        <v>33478</v>
      </c>
      <c r="D17714" t="s">
        <v>33476</v>
      </c>
      <c r="E17714"/>
      <c r="F17714"/>
      <c r="G17714"/>
      <c r="H17714"/>
      <c r="I17714"/>
      <c r="J17714"/>
      <c r="U17714" s="43"/>
      <c r="AE17714"/>
    </row>
    <row r="17715" spans="1:31">
      <c r="A17715">
        <v>43160</v>
      </c>
      <c r="B17715" t="s">
        <v>15532</v>
      </c>
      <c r="C17715" t="s">
        <v>33478</v>
      </c>
      <c r="D17715" t="s">
        <v>33482</v>
      </c>
      <c r="E17715"/>
      <c r="F17715"/>
      <c r="G17715"/>
      <c r="H17715"/>
      <c r="I17715"/>
      <c r="J17715"/>
      <c r="U17715" s="43"/>
      <c r="AE17715"/>
    </row>
    <row r="17716" spans="1:31">
      <c r="A17716">
        <v>43300</v>
      </c>
      <c r="B17716" t="s">
        <v>15533</v>
      </c>
      <c r="C17716" t="s">
        <v>33479</v>
      </c>
      <c r="D17716" t="s">
        <v>33476</v>
      </c>
      <c r="E17716"/>
      <c r="F17716"/>
      <c r="G17716"/>
      <c r="H17716"/>
      <c r="I17716"/>
      <c r="J17716"/>
      <c r="U17716" s="43"/>
      <c r="AE17716"/>
    </row>
    <row r="17717" spans="1:31">
      <c r="A17717">
        <v>43700</v>
      </c>
      <c r="B17717" t="s">
        <v>15534</v>
      </c>
      <c r="C17717" t="s">
        <v>33478</v>
      </c>
      <c r="D17717" t="s">
        <v>33476</v>
      </c>
      <c r="E17717"/>
      <c r="F17717"/>
      <c r="G17717"/>
      <c r="H17717"/>
      <c r="I17717"/>
      <c r="J17717"/>
      <c r="U17717" s="43"/>
      <c r="AE17717"/>
    </row>
    <row r="17718" spans="1:31">
      <c r="A17718">
        <v>43320</v>
      </c>
      <c r="B17718" t="s">
        <v>15535</v>
      </c>
      <c r="C17718" t="s">
        <v>33478</v>
      </c>
      <c r="D17718" t="s">
        <v>33489</v>
      </c>
      <c r="E17718"/>
      <c r="F17718"/>
      <c r="G17718"/>
      <c r="H17718"/>
      <c r="I17718"/>
      <c r="J17718"/>
      <c r="U17718" s="43"/>
      <c r="AE17718"/>
    </row>
    <row r="17719" spans="1:31">
      <c r="A17719">
        <v>43230</v>
      </c>
      <c r="B17719" t="s">
        <v>15536</v>
      </c>
      <c r="C17719" t="s">
        <v>33479</v>
      </c>
      <c r="D17719" t="s">
        <v>33489</v>
      </c>
      <c r="E17719"/>
      <c r="F17719"/>
      <c r="G17719"/>
      <c r="H17719"/>
      <c r="I17719"/>
      <c r="J17719"/>
      <c r="U17719" s="43"/>
      <c r="AE17719"/>
    </row>
    <row r="17720" spans="1:31">
      <c r="A17720">
        <v>43440</v>
      </c>
      <c r="B17720" t="s">
        <v>13239</v>
      </c>
      <c r="C17720" t="s">
        <v>33478</v>
      </c>
      <c r="D17720" t="s">
        <v>33476</v>
      </c>
      <c r="E17720"/>
      <c r="F17720"/>
      <c r="G17720"/>
      <c r="H17720"/>
      <c r="I17720"/>
      <c r="J17720"/>
      <c r="U17720" s="43"/>
      <c r="AE17720"/>
    </row>
    <row r="17721" spans="1:31">
      <c r="A17721">
        <v>43300</v>
      </c>
      <c r="B17721" t="s">
        <v>15537</v>
      </c>
      <c r="C17721" t="s">
        <v>33479</v>
      </c>
      <c r="D17721" t="s">
        <v>33476</v>
      </c>
      <c r="E17721"/>
      <c r="F17721"/>
      <c r="G17721"/>
      <c r="H17721"/>
      <c r="I17721"/>
      <c r="J17721"/>
      <c r="U17721" s="43"/>
      <c r="AE17721"/>
    </row>
    <row r="17722" spans="1:31">
      <c r="A17722">
        <v>43430</v>
      </c>
      <c r="B17722" t="s">
        <v>15538</v>
      </c>
      <c r="C17722" t="s">
        <v>33478</v>
      </c>
      <c r="D17722" t="s">
        <v>33476</v>
      </c>
      <c r="E17722"/>
      <c r="F17722"/>
      <c r="G17722"/>
      <c r="H17722"/>
      <c r="I17722"/>
      <c r="J17722"/>
      <c r="U17722" s="43"/>
      <c r="AE17722"/>
    </row>
    <row r="17723" spans="1:31">
      <c r="A17723">
        <v>43230</v>
      </c>
      <c r="B17723" t="s">
        <v>15539</v>
      </c>
      <c r="C17723" t="s">
        <v>33479</v>
      </c>
      <c r="D17723" t="s">
        <v>33489</v>
      </c>
      <c r="E17723"/>
      <c r="F17723"/>
      <c r="G17723"/>
      <c r="H17723"/>
      <c r="I17723"/>
      <c r="J17723"/>
      <c r="U17723" s="43"/>
      <c r="AE17723"/>
    </row>
    <row r="17724" spans="1:31">
      <c r="A17724">
        <v>43300</v>
      </c>
      <c r="B17724" t="s">
        <v>5113</v>
      </c>
      <c r="C17724" t="s">
        <v>33479</v>
      </c>
      <c r="D17724" t="s">
        <v>33476</v>
      </c>
      <c r="E17724"/>
      <c r="F17724"/>
      <c r="G17724"/>
      <c r="H17724"/>
      <c r="I17724"/>
      <c r="J17724"/>
      <c r="U17724" s="43"/>
      <c r="AE17724"/>
    </row>
    <row r="17725" spans="1:31">
      <c r="A17725">
        <v>43190</v>
      </c>
      <c r="B17725" t="s">
        <v>15230</v>
      </c>
      <c r="C17725" t="s">
        <v>33478</v>
      </c>
      <c r="D17725" t="s">
        <v>33476</v>
      </c>
      <c r="E17725"/>
      <c r="F17725"/>
      <c r="G17725"/>
      <c r="H17725"/>
      <c r="I17725"/>
      <c r="J17725"/>
      <c r="U17725" s="43"/>
      <c r="AE17725"/>
    </row>
    <row r="17726" spans="1:31">
      <c r="A17726">
        <v>43380</v>
      </c>
      <c r="B17726" t="s">
        <v>15540</v>
      </c>
      <c r="C17726" t="s">
        <v>33480</v>
      </c>
      <c r="D17726" t="s">
        <v>33476</v>
      </c>
      <c r="E17726"/>
      <c r="F17726"/>
      <c r="G17726"/>
      <c r="H17726"/>
      <c r="I17726"/>
      <c r="J17726"/>
      <c r="U17726" s="43"/>
      <c r="AE17726"/>
    </row>
    <row r="17727" spans="1:31">
      <c r="A17727">
        <v>43500</v>
      </c>
      <c r="B17727" t="s">
        <v>15541</v>
      </c>
      <c r="C17727" t="s">
        <v>33478</v>
      </c>
      <c r="D17727" t="s">
        <v>33476</v>
      </c>
      <c r="E17727"/>
      <c r="F17727"/>
      <c r="G17727"/>
      <c r="H17727"/>
      <c r="I17727"/>
      <c r="J17727"/>
      <c r="U17727" s="43"/>
      <c r="AE17727"/>
    </row>
    <row r="17728" spans="1:31">
      <c r="A17728">
        <v>43230</v>
      </c>
      <c r="B17728" t="s">
        <v>15542</v>
      </c>
      <c r="C17728" t="s">
        <v>33479</v>
      </c>
      <c r="D17728" t="s">
        <v>33489</v>
      </c>
      <c r="E17728"/>
      <c r="F17728"/>
      <c r="G17728"/>
      <c r="H17728"/>
      <c r="I17728"/>
      <c r="J17728"/>
      <c r="U17728" s="43"/>
      <c r="AE17728"/>
    </row>
    <row r="17729" spans="1:31">
      <c r="A17729">
        <v>43160</v>
      </c>
      <c r="B17729" t="s">
        <v>15543</v>
      </c>
      <c r="C17729" t="s">
        <v>33478</v>
      </c>
      <c r="D17729" t="s">
        <v>33482</v>
      </c>
      <c r="E17729"/>
      <c r="F17729"/>
      <c r="G17729"/>
      <c r="H17729"/>
      <c r="I17729"/>
      <c r="J17729"/>
      <c r="U17729" s="43"/>
      <c r="AE17729"/>
    </row>
    <row r="17730" spans="1:31">
      <c r="A17730">
        <v>43100</v>
      </c>
      <c r="B17730" t="s">
        <v>15544</v>
      </c>
      <c r="C17730" t="s">
        <v>33480</v>
      </c>
      <c r="D17730" t="s">
        <v>33476</v>
      </c>
      <c r="E17730"/>
      <c r="F17730"/>
      <c r="G17730"/>
      <c r="H17730"/>
      <c r="I17730"/>
      <c r="J17730"/>
      <c r="U17730" s="43"/>
      <c r="AE17730"/>
    </row>
    <row r="17731" spans="1:31">
      <c r="A17731">
        <v>43230</v>
      </c>
      <c r="B17731" t="s">
        <v>15545</v>
      </c>
      <c r="C17731" t="s">
        <v>33479</v>
      </c>
      <c r="D17731" t="s">
        <v>33489</v>
      </c>
      <c r="E17731"/>
      <c r="F17731"/>
      <c r="G17731"/>
      <c r="H17731"/>
      <c r="I17731"/>
      <c r="J17731"/>
      <c r="U17731" s="43"/>
      <c r="AE17731"/>
    </row>
    <row r="17732" spans="1:31">
      <c r="A17732">
        <v>43160</v>
      </c>
      <c r="B17732" t="s">
        <v>15546</v>
      </c>
      <c r="C17732" t="s">
        <v>33478</v>
      </c>
      <c r="D17732" t="s">
        <v>33482</v>
      </c>
      <c r="E17732"/>
      <c r="F17732"/>
      <c r="G17732"/>
      <c r="H17732"/>
      <c r="I17732"/>
      <c r="J17732"/>
      <c r="U17732" s="43"/>
      <c r="AE17732"/>
    </row>
    <row r="17733" spans="1:31">
      <c r="A17733">
        <v>43490</v>
      </c>
      <c r="B17733" t="s">
        <v>15547</v>
      </c>
      <c r="C17733" t="s">
        <v>33478</v>
      </c>
      <c r="D17733" t="e">
        <v>#N/A</v>
      </c>
      <c r="E17733"/>
      <c r="F17733"/>
      <c r="G17733"/>
      <c r="H17733"/>
      <c r="I17733"/>
      <c r="J17733"/>
      <c r="U17733" s="43"/>
      <c r="AE17733"/>
    </row>
    <row r="17734" spans="1:31">
      <c r="A17734">
        <v>43700</v>
      </c>
      <c r="B17734" t="s">
        <v>15548</v>
      </c>
      <c r="C17734" t="s">
        <v>33478</v>
      </c>
      <c r="D17734" t="s">
        <v>33476</v>
      </c>
      <c r="E17734"/>
      <c r="F17734"/>
      <c r="G17734"/>
      <c r="H17734"/>
      <c r="I17734"/>
      <c r="J17734"/>
      <c r="U17734" s="43"/>
      <c r="AE17734"/>
    </row>
    <row r="17735" spans="1:31">
      <c r="A17735">
        <v>43230</v>
      </c>
      <c r="B17735" t="s">
        <v>15549</v>
      </c>
      <c r="C17735" t="s">
        <v>33479</v>
      </c>
      <c r="D17735" t="s">
        <v>33489</v>
      </c>
      <c r="E17735"/>
      <c r="F17735"/>
      <c r="G17735"/>
      <c r="H17735"/>
      <c r="I17735"/>
      <c r="J17735"/>
      <c r="U17735" s="43"/>
      <c r="AE17735"/>
    </row>
    <row r="17736" spans="1:31">
      <c r="A17736">
        <v>43500</v>
      </c>
      <c r="B17736" t="s">
        <v>15550</v>
      </c>
      <c r="C17736" t="s">
        <v>33478</v>
      </c>
      <c r="D17736" t="s">
        <v>33476</v>
      </c>
      <c r="E17736"/>
      <c r="F17736"/>
      <c r="G17736"/>
      <c r="H17736"/>
      <c r="I17736"/>
      <c r="J17736"/>
      <c r="U17736" s="43"/>
      <c r="AE17736"/>
    </row>
    <row r="17737" spans="1:31">
      <c r="A17737">
        <v>43300</v>
      </c>
      <c r="B17737" t="s">
        <v>15551</v>
      </c>
      <c r="C17737" t="s">
        <v>33479</v>
      </c>
      <c r="D17737" t="s">
        <v>33476</v>
      </c>
      <c r="E17737"/>
      <c r="F17737"/>
      <c r="G17737"/>
      <c r="H17737"/>
      <c r="I17737"/>
      <c r="J17737"/>
      <c r="U17737" s="43"/>
      <c r="AE17737"/>
    </row>
    <row r="17738" spans="1:31">
      <c r="A17738">
        <v>43170</v>
      </c>
      <c r="B17738" t="s">
        <v>15552</v>
      </c>
      <c r="C17738" t="s">
        <v>33478</v>
      </c>
      <c r="D17738" t="s">
        <v>33476</v>
      </c>
      <c r="E17738"/>
      <c r="F17738"/>
      <c r="G17738"/>
      <c r="H17738"/>
      <c r="I17738"/>
      <c r="J17738"/>
      <c r="U17738" s="43"/>
      <c r="AE17738"/>
    </row>
    <row r="17739" spans="1:31">
      <c r="A17739">
        <v>43370</v>
      </c>
      <c r="B17739" t="s">
        <v>15553</v>
      </c>
      <c r="C17739" t="s">
        <v>33478</v>
      </c>
      <c r="D17739" t="s">
        <v>33489</v>
      </c>
      <c r="E17739"/>
      <c r="F17739"/>
      <c r="G17739"/>
      <c r="H17739"/>
      <c r="I17739"/>
      <c r="J17739"/>
      <c r="U17739" s="43"/>
      <c r="AE17739"/>
    </row>
    <row r="17740" spans="1:31">
      <c r="A17740">
        <v>43300</v>
      </c>
      <c r="B17740" t="s">
        <v>15554</v>
      </c>
      <c r="C17740" t="s">
        <v>33479</v>
      </c>
      <c r="D17740" t="s">
        <v>33476</v>
      </c>
      <c r="E17740"/>
      <c r="F17740"/>
      <c r="G17740"/>
      <c r="H17740"/>
      <c r="I17740"/>
      <c r="J17740"/>
      <c r="U17740" s="43"/>
      <c r="AE17740"/>
    </row>
    <row r="17741" spans="1:31">
      <c r="A17741">
        <v>43230</v>
      </c>
      <c r="B17741" t="s">
        <v>15555</v>
      </c>
      <c r="C17741" t="s">
        <v>33479</v>
      </c>
      <c r="D17741" t="s">
        <v>33489</v>
      </c>
      <c r="E17741"/>
      <c r="F17741"/>
      <c r="G17741"/>
      <c r="H17741"/>
      <c r="I17741"/>
      <c r="J17741"/>
      <c r="U17741" s="43"/>
      <c r="AE17741"/>
    </row>
    <row r="17742" spans="1:31">
      <c r="A17742">
        <v>43220</v>
      </c>
      <c r="B17742" t="s">
        <v>15556</v>
      </c>
      <c r="C17742" t="s">
        <v>33478</v>
      </c>
      <c r="D17742" t="s">
        <v>33482</v>
      </c>
      <c r="E17742"/>
      <c r="F17742"/>
      <c r="G17742"/>
      <c r="H17742"/>
      <c r="I17742"/>
      <c r="J17742"/>
      <c r="U17742" s="43"/>
      <c r="AE17742"/>
    </row>
    <row r="17743" spans="1:31">
      <c r="A17743">
        <v>43450</v>
      </c>
      <c r="B17743" t="s">
        <v>15557</v>
      </c>
      <c r="C17743" t="s">
        <v>33478</v>
      </c>
      <c r="D17743" t="s">
        <v>33476</v>
      </c>
      <c r="E17743"/>
      <c r="F17743"/>
      <c r="G17743"/>
      <c r="H17743"/>
      <c r="I17743"/>
      <c r="J17743"/>
      <c r="U17743" s="43"/>
      <c r="AE17743"/>
    </row>
    <row r="17744" spans="1:31">
      <c r="A17744">
        <v>43000</v>
      </c>
      <c r="B17744" t="s">
        <v>15558</v>
      </c>
      <c r="C17744" t="s">
        <v>33478</v>
      </c>
      <c r="D17744" t="s">
        <v>33489</v>
      </c>
      <c r="E17744"/>
      <c r="F17744"/>
      <c r="G17744"/>
      <c r="H17744"/>
      <c r="I17744"/>
      <c r="J17744"/>
      <c r="U17744" s="43"/>
      <c r="AE17744"/>
    </row>
    <row r="17745" spans="1:31">
      <c r="A17745">
        <v>43170</v>
      </c>
      <c r="B17745" t="s">
        <v>15559</v>
      </c>
      <c r="C17745" t="s">
        <v>33478</v>
      </c>
      <c r="D17745" t="s">
        <v>33476</v>
      </c>
      <c r="E17745"/>
      <c r="F17745"/>
      <c r="G17745"/>
      <c r="H17745"/>
      <c r="I17745"/>
      <c r="J17745"/>
      <c r="U17745" s="43"/>
      <c r="AE17745"/>
    </row>
    <row r="17746" spans="1:31">
      <c r="A17746">
        <v>43580</v>
      </c>
      <c r="B17746" t="s">
        <v>15559</v>
      </c>
      <c r="C17746" t="s">
        <v>33478</v>
      </c>
      <c r="D17746" t="e">
        <v>#N/A</v>
      </c>
      <c r="E17746"/>
      <c r="F17746"/>
      <c r="G17746"/>
      <c r="H17746"/>
      <c r="I17746"/>
      <c r="J17746"/>
      <c r="U17746" s="43"/>
      <c r="AE17746"/>
    </row>
    <row r="17747" spans="1:31">
      <c r="A17747">
        <v>43150</v>
      </c>
      <c r="B17747" t="s">
        <v>15560</v>
      </c>
      <c r="C17747" t="s">
        <v>33478</v>
      </c>
      <c r="D17747" t="s">
        <v>33489</v>
      </c>
      <c r="E17747"/>
      <c r="F17747"/>
      <c r="G17747"/>
      <c r="H17747"/>
      <c r="I17747"/>
      <c r="J17747"/>
      <c r="U17747" s="43"/>
      <c r="AE17747"/>
    </row>
    <row r="17748" spans="1:31">
      <c r="A17748">
        <v>43430</v>
      </c>
      <c r="B17748" t="s">
        <v>15561</v>
      </c>
      <c r="C17748" t="s">
        <v>33478</v>
      </c>
      <c r="D17748" t="s">
        <v>33476</v>
      </c>
      <c r="E17748"/>
      <c r="F17748"/>
      <c r="G17748"/>
      <c r="H17748"/>
      <c r="I17748"/>
      <c r="J17748"/>
      <c r="U17748" s="43"/>
      <c r="AE17748"/>
    </row>
    <row r="17749" spans="1:31">
      <c r="A17749">
        <v>43160</v>
      </c>
      <c r="B17749" t="s">
        <v>2318</v>
      </c>
      <c r="C17749" t="s">
        <v>33478</v>
      </c>
      <c r="D17749" t="s">
        <v>33482</v>
      </c>
      <c r="E17749"/>
      <c r="F17749"/>
      <c r="G17749"/>
      <c r="H17749"/>
      <c r="I17749"/>
      <c r="J17749"/>
      <c r="U17749" s="43"/>
      <c r="AE17749"/>
    </row>
    <row r="17750" spans="1:31">
      <c r="A17750">
        <v>43300</v>
      </c>
      <c r="B17750" t="s">
        <v>15562</v>
      </c>
      <c r="C17750" t="s">
        <v>33479</v>
      </c>
      <c r="D17750" t="s">
        <v>33476</v>
      </c>
      <c r="E17750"/>
      <c r="F17750"/>
      <c r="G17750"/>
      <c r="H17750"/>
      <c r="I17750"/>
      <c r="J17750"/>
      <c r="U17750" s="43"/>
      <c r="AE17750"/>
    </row>
    <row r="17751" spans="1:31">
      <c r="A17751">
        <v>43320</v>
      </c>
      <c r="B17751" t="s">
        <v>15563</v>
      </c>
      <c r="C17751" t="s">
        <v>33478</v>
      </c>
      <c r="D17751" t="s">
        <v>33489</v>
      </c>
      <c r="E17751"/>
      <c r="F17751"/>
      <c r="G17751"/>
      <c r="H17751"/>
      <c r="I17751"/>
      <c r="J17751"/>
      <c r="U17751" s="43"/>
      <c r="AE17751"/>
    </row>
    <row r="17752" spans="1:31">
      <c r="A17752">
        <v>43100</v>
      </c>
      <c r="B17752" t="s">
        <v>15564</v>
      </c>
      <c r="C17752" t="s">
        <v>33480</v>
      </c>
      <c r="D17752" t="s">
        <v>33476</v>
      </c>
      <c r="E17752"/>
      <c r="F17752"/>
      <c r="G17752"/>
      <c r="H17752"/>
      <c r="I17752"/>
      <c r="J17752"/>
      <c r="U17752" s="43"/>
      <c r="AE17752"/>
    </row>
    <row r="17753" spans="1:31">
      <c r="A17753">
        <v>43150</v>
      </c>
      <c r="B17753" t="s">
        <v>15565</v>
      </c>
      <c r="C17753" t="s">
        <v>33478</v>
      </c>
      <c r="D17753" t="s">
        <v>33489</v>
      </c>
      <c r="E17753"/>
      <c r="F17753"/>
      <c r="G17753"/>
      <c r="H17753"/>
      <c r="I17753"/>
      <c r="J17753"/>
      <c r="U17753" s="43"/>
      <c r="AE17753"/>
    </row>
    <row r="17754" spans="1:31">
      <c r="A17754">
        <v>43150</v>
      </c>
      <c r="B17754" t="s">
        <v>15566</v>
      </c>
      <c r="C17754" t="s">
        <v>33478</v>
      </c>
      <c r="D17754" t="s">
        <v>33489</v>
      </c>
      <c r="E17754"/>
      <c r="F17754"/>
      <c r="G17754"/>
      <c r="H17754"/>
      <c r="I17754"/>
      <c r="J17754"/>
      <c r="U17754" s="43"/>
      <c r="AE17754"/>
    </row>
    <row r="17755" spans="1:31">
      <c r="A17755">
        <v>43250</v>
      </c>
      <c r="B17755" t="s">
        <v>15567</v>
      </c>
      <c r="C17755" t="s">
        <v>33480</v>
      </c>
      <c r="D17755" t="e">
        <v>#N/A</v>
      </c>
      <c r="E17755"/>
      <c r="F17755"/>
      <c r="G17755"/>
      <c r="H17755"/>
      <c r="I17755"/>
      <c r="J17755"/>
      <c r="U17755" s="43"/>
      <c r="AE17755"/>
    </row>
    <row r="17756" spans="1:31">
      <c r="A17756">
        <v>43230</v>
      </c>
      <c r="B17756" t="s">
        <v>15568</v>
      </c>
      <c r="C17756" t="s">
        <v>33479</v>
      </c>
      <c r="D17756" t="s">
        <v>33489</v>
      </c>
      <c r="E17756"/>
      <c r="F17756"/>
      <c r="G17756"/>
      <c r="H17756"/>
      <c r="I17756"/>
      <c r="J17756"/>
      <c r="U17756" s="43"/>
      <c r="AE17756"/>
    </row>
    <row r="17757" spans="1:31">
      <c r="A17757">
        <v>43150</v>
      </c>
      <c r="B17757" t="s">
        <v>15569</v>
      </c>
      <c r="C17757" t="s">
        <v>33478</v>
      </c>
      <c r="D17757" t="s">
        <v>33489</v>
      </c>
      <c r="E17757"/>
      <c r="F17757"/>
      <c r="G17757"/>
      <c r="H17757"/>
      <c r="I17757"/>
      <c r="J17757"/>
      <c r="U17757" s="43"/>
      <c r="AE17757"/>
    </row>
    <row r="17758" spans="1:31">
      <c r="A17758">
        <v>43200</v>
      </c>
      <c r="B17758" t="s">
        <v>11343</v>
      </c>
      <c r="C17758" t="s">
        <v>33478</v>
      </c>
      <c r="D17758" t="s">
        <v>33476</v>
      </c>
      <c r="E17758"/>
      <c r="F17758"/>
      <c r="G17758"/>
      <c r="H17758"/>
      <c r="I17758"/>
      <c r="J17758"/>
      <c r="U17758" s="43"/>
      <c r="AE17758"/>
    </row>
    <row r="17759" spans="1:31">
      <c r="A17759">
        <v>43450</v>
      </c>
      <c r="B17759" t="s">
        <v>15570</v>
      </c>
      <c r="C17759" t="s">
        <v>33478</v>
      </c>
      <c r="D17759" t="s">
        <v>33476</v>
      </c>
      <c r="E17759"/>
      <c r="F17759"/>
      <c r="G17759"/>
      <c r="H17759"/>
      <c r="I17759"/>
      <c r="J17759"/>
      <c r="U17759" s="43"/>
      <c r="AE17759"/>
    </row>
    <row r="17760" spans="1:31">
      <c r="A17760">
        <v>43170</v>
      </c>
      <c r="B17760" t="s">
        <v>15571</v>
      </c>
      <c r="C17760" t="s">
        <v>33478</v>
      </c>
      <c r="D17760" t="s">
        <v>33476</v>
      </c>
      <c r="E17760"/>
      <c r="F17760"/>
      <c r="G17760"/>
      <c r="H17760"/>
      <c r="I17760"/>
      <c r="J17760"/>
      <c r="U17760" s="43"/>
      <c r="AE17760"/>
    </row>
    <row r="17761" spans="1:31">
      <c r="A17761">
        <v>43100</v>
      </c>
      <c r="B17761" t="s">
        <v>15572</v>
      </c>
      <c r="C17761" t="s">
        <v>33480</v>
      </c>
      <c r="D17761" t="s">
        <v>33476</v>
      </c>
      <c r="E17761"/>
      <c r="F17761"/>
      <c r="G17761"/>
      <c r="H17761"/>
      <c r="I17761"/>
      <c r="J17761"/>
      <c r="U17761" s="43"/>
      <c r="AE17761"/>
    </row>
    <row r="17762" spans="1:31">
      <c r="A17762">
        <v>43230</v>
      </c>
      <c r="B17762" t="s">
        <v>15573</v>
      </c>
      <c r="C17762" t="s">
        <v>33479</v>
      </c>
      <c r="D17762" t="s">
        <v>33489</v>
      </c>
      <c r="E17762"/>
      <c r="F17762"/>
      <c r="G17762"/>
      <c r="H17762"/>
      <c r="I17762"/>
      <c r="J17762"/>
      <c r="U17762" s="43"/>
      <c r="AE17762"/>
    </row>
    <row r="17763" spans="1:31">
      <c r="A17763">
        <v>43230</v>
      </c>
      <c r="B17763" t="s">
        <v>15574</v>
      </c>
      <c r="C17763" t="s">
        <v>33479</v>
      </c>
      <c r="D17763" t="s">
        <v>33489</v>
      </c>
      <c r="E17763"/>
      <c r="F17763"/>
      <c r="G17763"/>
      <c r="H17763"/>
      <c r="I17763"/>
      <c r="J17763"/>
      <c r="U17763" s="43"/>
      <c r="AE17763"/>
    </row>
    <row r="17764" spans="1:31">
      <c r="A17764">
        <v>43500</v>
      </c>
      <c r="B17764" t="s">
        <v>15575</v>
      </c>
      <c r="C17764" t="s">
        <v>33478</v>
      </c>
      <c r="D17764" t="s">
        <v>33476</v>
      </c>
      <c r="E17764"/>
      <c r="F17764"/>
      <c r="G17764"/>
      <c r="H17764"/>
      <c r="I17764"/>
      <c r="J17764"/>
      <c r="U17764" s="43"/>
      <c r="AE17764"/>
    </row>
    <row r="17765" spans="1:31">
      <c r="A17765">
        <v>43490</v>
      </c>
      <c r="B17765" t="s">
        <v>2352</v>
      </c>
      <c r="C17765" t="s">
        <v>33478</v>
      </c>
      <c r="D17765" t="e">
        <v>#N/A</v>
      </c>
      <c r="E17765"/>
      <c r="F17765"/>
      <c r="G17765"/>
      <c r="H17765"/>
      <c r="I17765"/>
      <c r="J17765"/>
      <c r="U17765" s="43"/>
      <c r="AE17765"/>
    </row>
    <row r="17766" spans="1:31">
      <c r="A17766">
        <v>43100</v>
      </c>
      <c r="B17766" t="s">
        <v>14767</v>
      </c>
      <c r="C17766" t="s">
        <v>33480</v>
      </c>
      <c r="D17766" t="s">
        <v>33476</v>
      </c>
      <c r="E17766"/>
      <c r="F17766"/>
      <c r="G17766"/>
      <c r="H17766"/>
      <c r="I17766"/>
      <c r="J17766"/>
      <c r="U17766" s="43"/>
      <c r="AE17766"/>
    </row>
    <row r="17767" spans="1:31">
      <c r="A17767">
        <v>43340</v>
      </c>
      <c r="B17767" t="s">
        <v>15576</v>
      </c>
      <c r="C17767" t="s">
        <v>33478</v>
      </c>
      <c r="D17767" t="s">
        <v>33476</v>
      </c>
      <c r="E17767"/>
      <c r="F17767"/>
      <c r="G17767"/>
      <c r="H17767"/>
      <c r="I17767"/>
      <c r="J17767"/>
      <c r="U17767" s="43"/>
      <c r="AE17767"/>
    </row>
    <row r="17768" spans="1:31">
      <c r="A17768">
        <v>43340</v>
      </c>
      <c r="B17768" t="s">
        <v>15576</v>
      </c>
      <c r="C17768" t="s">
        <v>33478</v>
      </c>
      <c r="D17768" t="s">
        <v>33476</v>
      </c>
      <c r="E17768"/>
      <c r="F17768"/>
      <c r="G17768"/>
      <c r="H17768"/>
      <c r="I17768"/>
      <c r="J17768"/>
      <c r="U17768" s="43"/>
      <c r="AE17768"/>
    </row>
    <row r="17769" spans="1:31">
      <c r="A17769">
        <v>43300</v>
      </c>
      <c r="B17769" t="s">
        <v>15577</v>
      </c>
      <c r="C17769" t="s">
        <v>33479</v>
      </c>
      <c r="D17769" t="s">
        <v>33476</v>
      </c>
      <c r="E17769"/>
      <c r="F17769"/>
      <c r="G17769"/>
      <c r="H17769"/>
      <c r="I17769"/>
      <c r="J17769"/>
      <c r="U17769" s="43"/>
      <c r="AE17769"/>
    </row>
    <row r="17770" spans="1:31">
      <c r="A17770">
        <v>43260</v>
      </c>
      <c r="B17770" t="s">
        <v>15578</v>
      </c>
      <c r="C17770" t="s">
        <v>33478</v>
      </c>
      <c r="D17770" t="s">
        <v>33476</v>
      </c>
      <c r="E17770"/>
      <c r="F17770"/>
      <c r="G17770"/>
      <c r="H17770"/>
      <c r="I17770"/>
      <c r="J17770"/>
      <c r="U17770" s="43"/>
      <c r="AE17770"/>
    </row>
    <row r="17771" spans="1:31">
      <c r="A17771">
        <v>43200</v>
      </c>
      <c r="B17771" t="s">
        <v>15579</v>
      </c>
      <c r="C17771" t="s">
        <v>33478</v>
      </c>
      <c r="D17771" t="s">
        <v>33476</v>
      </c>
      <c r="E17771"/>
      <c r="F17771"/>
      <c r="G17771"/>
      <c r="H17771"/>
      <c r="I17771"/>
      <c r="J17771"/>
      <c r="U17771" s="43"/>
      <c r="AE17771"/>
    </row>
    <row r="17772" spans="1:31">
      <c r="A17772">
        <v>43150</v>
      </c>
      <c r="B17772" t="s">
        <v>15580</v>
      </c>
      <c r="C17772" t="s">
        <v>33478</v>
      </c>
      <c r="D17772" t="s">
        <v>33489</v>
      </c>
      <c r="E17772"/>
      <c r="F17772"/>
      <c r="G17772"/>
      <c r="H17772"/>
      <c r="I17772"/>
      <c r="J17772"/>
      <c r="U17772" s="43"/>
      <c r="AE17772"/>
    </row>
    <row r="17773" spans="1:31">
      <c r="A17773">
        <v>43440</v>
      </c>
      <c r="B17773" t="s">
        <v>15581</v>
      </c>
      <c r="C17773" t="s">
        <v>33478</v>
      </c>
      <c r="D17773" t="s">
        <v>33476</v>
      </c>
      <c r="E17773"/>
      <c r="F17773"/>
      <c r="G17773"/>
      <c r="H17773"/>
      <c r="I17773"/>
      <c r="J17773"/>
      <c r="U17773" s="43"/>
      <c r="AE17773"/>
    </row>
    <row r="17774" spans="1:31">
      <c r="A17774">
        <v>43100</v>
      </c>
      <c r="B17774" t="s">
        <v>15582</v>
      </c>
      <c r="C17774" t="s">
        <v>33480</v>
      </c>
      <c r="D17774" t="s">
        <v>33476</v>
      </c>
      <c r="E17774"/>
      <c r="F17774"/>
      <c r="G17774"/>
      <c r="H17774"/>
      <c r="I17774"/>
      <c r="J17774"/>
      <c r="U17774" s="43"/>
      <c r="AE17774"/>
    </row>
    <row r="17775" spans="1:31">
      <c r="A17775">
        <v>43380</v>
      </c>
      <c r="B17775" t="s">
        <v>15583</v>
      </c>
      <c r="C17775" t="s">
        <v>33480</v>
      </c>
      <c r="D17775" t="s">
        <v>33476</v>
      </c>
      <c r="E17775"/>
      <c r="F17775"/>
      <c r="G17775"/>
      <c r="H17775"/>
      <c r="I17775"/>
      <c r="J17775"/>
      <c r="U17775" s="43"/>
      <c r="AE17775"/>
    </row>
    <row r="17776" spans="1:31">
      <c r="A17776">
        <v>43800</v>
      </c>
      <c r="B17776" t="s">
        <v>15584</v>
      </c>
      <c r="C17776" t="s">
        <v>33478</v>
      </c>
      <c r="D17776" t="s">
        <v>33476</v>
      </c>
      <c r="E17776"/>
      <c r="F17776"/>
      <c r="G17776"/>
      <c r="H17776"/>
      <c r="I17776"/>
      <c r="J17776"/>
      <c r="U17776" s="43"/>
      <c r="AE17776"/>
    </row>
    <row r="17777" spans="1:31">
      <c r="A17777">
        <v>43410</v>
      </c>
      <c r="B17777" t="s">
        <v>15585</v>
      </c>
      <c r="C17777" t="s">
        <v>33480</v>
      </c>
      <c r="D17777" t="s">
        <v>33476</v>
      </c>
      <c r="E17777"/>
      <c r="F17777"/>
      <c r="G17777"/>
      <c r="H17777"/>
      <c r="I17777"/>
      <c r="J17777"/>
      <c r="U17777" s="43"/>
      <c r="AE17777"/>
    </row>
    <row r="17778" spans="1:31">
      <c r="A17778">
        <v>43410</v>
      </c>
      <c r="B17778" t="s">
        <v>15586</v>
      </c>
      <c r="C17778" t="s">
        <v>33480</v>
      </c>
      <c r="D17778" t="s">
        <v>33476</v>
      </c>
      <c r="E17778"/>
      <c r="F17778"/>
      <c r="G17778"/>
      <c r="H17778"/>
      <c r="I17778"/>
      <c r="J17778"/>
      <c r="U17778" s="43"/>
      <c r="AE17778"/>
    </row>
    <row r="17779" spans="1:31">
      <c r="A17779">
        <v>43350</v>
      </c>
      <c r="B17779" t="s">
        <v>3156</v>
      </c>
      <c r="C17779" t="s">
        <v>33478</v>
      </c>
      <c r="D17779" t="s">
        <v>33476</v>
      </c>
      <c r="E17779"/>
      <c r="F17779"/>
      <c r="G17779"/>
      <c r="H17779"/>
      <c r="I17779"/>
      <c r="J17779"/>
      <c r="U17779" s="43"/>
      <c r="AE17779"/>
    </row>
    <row r="17780" spans="1:31">
      <c r="A17780">
        <v>43360</v>
      </c>
      <c r="B17780" t="s">
        <v>15587</v>
      </c>
      <c r="C17780" t="s">
        <v>33480</v>
      </c>
      <c r="D17780" t="e">
        <v>#N/A</v>
      </c>
      <c r="E17780"/>
      <c r="F17780"/>
      <c r="G17780"/>
      <c r="H17780"/>
      <c r="I17780"/>
      <c r="J17780"/>
      <c r="U17780" s="43"/>
      <c r="AE17780"/>
    </row>
    <row r="17781" spans="1:31">
      <c r="A17781">
        <v>43320</v>
      </c>
      <c r="B17781" t="s">
        <v>15588</v>
      </c>
      <c r="C17781" t="s">
        <v>33478</v>
      </c>
      <c r="D17781" t="s">
        <v>33489</v>
      </c>
      <c r="E17781"/>
      <c r="F17781"/>
      <c r="G17781"/>
      <c r="H17781"/>
      <c r="I17781"/>
      <c r="J17781"/>
      <c r="U17781" s="43"/>
      <c r="AE17781"/>
    </row>
    <row r="17782" spans="1:31">
      <c r="A17782">
        <v>43100</v>
      </c>
      <c r="B17782" t="s">
        <v>15589</v>
      </c>
      <c r="C17782" t="s">
        <v>33480</v>
      </c>
      <c r="D17782" t="s">
        <v>33476</v>
      </c>
      <c r="E17782"/>
      <c r="F17782"/>
      <c r="G17782"/>
      <c r="H17782"/>
      <c r="I17782"/>
      <c r="J17782"/>
      <c r="U17782" s="43"/>
      <c r="AE17782"/>
    </row>
    <row r="17783" spans="1:31">
      <c r="A17783">
        <v>43800</v>
      </c>
      <c r="B17783" t="s">
        <v>15590</v>
      </c>
      <c r="C17783" t="s">
        <v>33478</v>
      </c>
      <c r="D17783" t="s">
        <v>33476</v>
      </c>
      <c r="E17783"/>
      <c r="F17783"/>
      <c r="G17783"/>
      <c r="H17783"/>
      <c r="I17783"/>
      <c r="J17783"/>
      <c r="U17783" s="43"/>
      <c r="AE17783"/>
    </row>
    <row r="17784" spans="1:31">
      <c r="A17784">
        <v>43210</v>
      </c>
      <c r="B17784" t="s">
        <v>15591</v>
      </c>
      <c r="C17784" t="s">
        <v>33477</v>
      </c>
      <c r="D17784" t="s">
        <v>33476</v>
      </c>
      <c r="E17784"/>
      <c r="F17784"/>
      <c r="G17784"/>
      <c r="H17784"/>
      <c r="I17784"/>
      <c r="J17784"/>
      <c r="U17784" s="43"/>
      <c r="AE17784"/>
    </row>
    <row r="17785" spans="1:31">
      <c r="A17785">
        <v>43160</v>
      </c>
      <c r="B17785" t="s">
        <v>15592</v>
      </c>
      <c r="C17785" t="s">
        <v>33478</v>
      </c>
      <c r="D17785" t="s">
        <v>33482</v>
      </c>
      <c r="E17785"/>
      <c r="F17785"/>
      <c r="G17785"/>
      <c r="H17785"/>
      <c r="I17785"/>
      <c r="J17785"/>
      <c r="U17785" s="43"/>
      <c r="AE17785"/>
    </row>
    <row r="17786" spans="1:31">
      <c r="A17786">
        <v>43190</v>
      </c>
      <c r="B17786" t="s">
        <v>15593</v>
      </c>
      <c r="C17786" t="s">
        <v>33478</v>
      </c>
      <c r="D17786" t="s">
        <v>33476</v>
      </c>
      <c r="E17786"/>
      <c r="F17786"/>
      <c r="G17786"/>
      <c r="H17786"/>
      <c r="I17786"/>
      <c r="J17786"/>
      <c r="U17786" s="43"/>
      <c r="AE17786"/>
    </row>
    <row r="17787" spans="1:31">
      <c r="A17787">
        <v>43520</v>
      </c>
      <c r="B17787" t="s">
        <v>15594</v>
      </c>
      <c r="C17787" t="s">
        <v>33478</v>
      </c>
      <c r="D17787" t="s">
        <v>33489</v>
      </c>
      <c r="E17787"/>
      <c r="F17787"/>
      <c r="G17787"/>
      <c r="H17787"/>
      <c r="I17787"/>
      <c r="J17787"/>
      <c r="U17787" s="43"/>
      <c r="AE17787"/>
    </row>
    <row r="17788" spans="1:31">
      <c r="A17788">
        <v>43230</v>
      </c>
      <c r="B17788" t="s">
        <v>15595</v>
      </c>
      <c r="C17788" t="s">
        <v>33479</v>
      </c>
      <c r="D17788" t="s">
        <v>33489</v>
      </c>
      <c r="E17788"/>
      <c r="F17788"/>
      <c r="G17788"/>
      <c r="H17788"/>
      <c r="I17788"/>
      <c r="J17788"/>
      <c r="U17788" s="43"/>
      <c r="AE17788"/>
    </row>
    <row r="17789" spans="1:31">
      <c r="A17789">
        <v>43300</v>
      </c>
      <c r="B17789" t="s">
        <v>15596</v>
      </c>
      <c r="C17789" t="s">
        <v>33479</v>
      </c>
      <c r="D17789" t="s">
        <v>33476</v>
      </c>
      <c r="E17789"/>
      <c r="F17789"/>
      <c r="G17789"/>
      <c r="H17789"/>
      <c r="I17789"/>
      <c r="J17789"/>
      <c r="U17789" s="43"/>
      <c r="AE17789"/>
    </row>
    <row r="17790" spans="1:31">
      <c r="A17790">
        <v>43300</v>
      </c>
      <c r="B17790" t="s">
        <v>15596</v>
      </c>
      <c r="C17790" t="s">
        <v>33479</v>
      </c>
      <c r="D17790" t="s">
        <v>33476</v>
      </c>
      <c r="E17790"/>
      <c r="F17790"/>
      <c r="G17790"/>
      <c r="H17790"/>
      <c r="I17790"/>
      <c r="J17790"/>
      <c r="U17790" s="43"/>
      <c r="AE17790"/>
    </row>
    <row r="17791" spans="1:31">
      <c r="A17791">
        <v>43300</v>
      </c>
      <c r="B17791" t="s">
        <v>15596</v>
      </c>
      <c r="C17791" t="s">
        <v>33479</v>
      </c>
      <c r="D17791" t="s">
        <v>33476</v>
      </c>
      <c r="E17791"/>
      <c r="F17791"/>
      <c r="G17791"/>
      <c r="H17791"/>
      <c r="I17791"/>
      <c r="J17791"/>
      <c r="U17791" s="43"/>
      <c r="AE17791"/>
    </row>
    <row r="17792" spans="1:31">
      <c r="A17792">
        <v>43100</v>
      </c>
      <c r="B17792" t="s">
        <v>6476</v>
      </c>
      <c r="C17792" t="s">
        <v>33480</v>
      </c>
      <c r="D17792" t="s">
        <v>33476</v>
      </c>
      <c r="E17792"/>
      <c r="F17792"/>
      <c r="G17792"/>
      <c r="H17792"/>
      <c r="I17792"/>
      <c r="J17792"/>
      <c r="U17792" s="43"/>
      <c r="AE17792"/>
    </row>
    <row r="17793" spans="1:31">
      <c r="A17793">
        <v>43800</v>
      </c>
      <c r="B17793" t="s">
        <v>15597</v>
      </c>
      <c r="C17793" t="s">
        <v>33478</v>
      </c>
      <c r="D17793" t="s">
        <v>33476</v>
      </c>
      <c r="E17793"/>
      <c r="F17793"/>
      <c r="G17793"/>
      <c r="H17793"/>
      <c r="I17793"/>
      <c r="J17793"/>
      <c r="U17793" s="43"/>
      <c r="AE17793"/>
    </row>
    <row r="17794" spans="1:31">
      <c r="A17794">
        <v>43150</v>
      </c>
      <c r="B17794" t="s">
        <v>15598</v>
      </c>
      <c r="C17794" t="s">
        <v>33478</v>
      </c>
      <c r="D17794" t="s">
        <v>33489</v>
      </c>
      <c r="E17794"/>
      <c r="F17794"/>
      <c r="G17794"/>
      <c r="H17794"/>
      <c r="I17794"/>
      <c r="J17794"/>
      <c r="U17794" s="43"/>
      <c r="AE17794"/>
    </row>
    <row r="17795" spans="1:31">
      <c r="A17795">
        <v>43580</v>
      </c>
      <c r="B17795" t="s">
        <v>15599</v>
      </c>
      <c r="C17795" t="s">
        <v>33478</v>
      </c>
      <c r="D17795" t="e">
        <v>#N/A</v>
      </c>
      <c r="E17795"/>
      <c r="F17795"/>
      <c r="G17795"/>
      <c r="H17795"/>
      <c r="I17795"/>
      <c r="J17795"/>
      <c r="U17795" s="43"/>
      <c r="AE17795"/>
    </row>
    <row r="17796" spans="1:31">
      <c r="A17796">
        <v>43120</v>
      </c>
      <c r="B17796" t="s">
        <v>15600</v>
      </c>
      <c r="C17796" t="s">
        <v>33478</v>
      </c>
      <c r="D17796" t="s">
        <v>33476</v>
      </c>
      <c r="E17796"/>
      <c r="F17796"/>
      <c r="G17796"/>
      <c r="H17796"/>
      <c r="I17796"/>
      <c r="J17796"/>
      <c r="U17796" s="43"/>
      <c r="AE17796"/>
    </row>
    <row r="17797" spans="1:31">
      <c r="A17797">
        <v>43270</v>
      </c>
      <c r="B17797" t="s">
        <v>15601</v>
      </c>
      <c r="C17797" t="s">
        <v>33478</v>
      </c>
      <c r="D17797" t="s">
        <v>33489</v>
      </c>
      <c r="E17797"/>
      <c r="F17797"/>
      <c r="G17797"/>
      <c r="H17797"/>
      <c r="I17797"/>
      <c r="J17797"/>
      <c r="U17797" s="43"/>
      <c r="AE17797"/>
    </row>
    <row r="17798" spans="1:31">
      <c r="A17798">
        <v>43230</v>
      </c>
      <c r="B17798" t="s">
        <v>15602</v>
      </c>
      <c r="C17798" t="s">
        <v>33479</v>
      </c>
      <c r="D17798" t="s">
        <v>33489</v>
      </c>
      <c r="E17798"/>
      <c r="F17798"/>
      <c r="G17798"/>
      <c r="H17798"/>
      <c r="I17798"/>
      <c r="J17798"/>
      <c r="U17798" s="43"/>
      <c r="AE17798"/>
    </row>
    <row r="17799" spans="1:31">
      <c r="A17799">
        <v>43700</v>
      </c>
      <c r="B17799" t="s">
        <v>5189</v>
      </c>
      <c r="C17799" t="s">
        <v>33478</v>
      </c>
      <c r="D17799" t="s">
        <v>33476</v>
      </c>
      <c r="E17799"/>
      <c r="F17799"/>
      <c r="G17799"/>
      <c r="H17799"/>
      <c r="I17799"/>
      <c r="J17799"/>
      <c r="U17799" s="43"/>
      <c r="AE17799"/>
    </row>
    <row r="17800" spans="1:31">
      <c r="A17800">
        <v>43290</v>
      </c>
      <c r="B17800" t="s">
        <v>15603</v>
      </c>
      <c r="C17800" t="s">
        <v>33478</v>
      </c>
      <c r="D17800" t="s">
        <v>33476</v>
      </c>
      <c r="E17800"/>
      <c r="F17800"/>
      <c r="G17800"/>
      <c r="H17800"/>
      <c r="I17800"/>
      <c r="J17800"/>
      <c r="U17800" s="43"/>
      <c r="AE17800"/>
    </row>
    <row r="17801" spans="1:31">
      <c r="A17801">
        <v>43290</v>
      </c>
      <c r="B17801" t="s">
        <v>15604</v>
      </c>
      <c r="C17801" t="s">
        <v>33478</v>
      </c>
      <c r="D17801" t="s">
        <v>33476</v>
      </c>
      <c r="E17801"/>
      <c r="F17801"/>
      <c r="G17801"/>
      <c r="H17801"/>
      <c r="I17801"/>
      <c r="J17801"/>
      <c r="U17801" s="43"/>
      <c r="AE17801"/>
    </row>
    <row r="17802" spans="1:31">
      <c r="A17802">
        <v>43260</v>
      </c>
      <c r="B17802" t="s">
        <v>15605</v>
      </c>
      <c r="C17802" t="s">
        <v>33478</v>
      </c>
      <c r="D17802" t="s">
        <v>33476</v>
      </c>
      <c r="E17802"/>
      <c r="F17802"/>
      <c r="G17802"/>
      <c r="H17802"/>
      <c r="I17802"/>
      <c r="J17802"/>
      <c r="U17802" s="43"/>
      <c r="AE17802"/>
    </row>
    <row r="17803" spans="1:31">
      <c r="A17803">
        <v>43150</v>
      </c>
      <c r="B17803" t="s">
        <v>15606</v>
      </c>
      <c r="C17803" t="s">
        <v>33478</v>
      </c>
      <c r="D17803" t="s">
        <v>33489</v>
      </c>
      <c r="E17803"/>
      <c r="F17803"/>
      <c r="G17803"/>
      <c r="H17803"/>
      <c r="I17803"/>
      <c r="J17803"/>
      <c r="U17803" s="43"/>
      <c r="AE17803"/>
    </row>
    <row r="17804" spans="1:31">
      <c r="A17804">
        <v>43510</v>
      </c>
      <c r="B17804" t="s">
        <v>15607</v>
      </c>
      <c r="C17804" t="s">
        <v>33478</v>
      </c>
      <c r="D17804" t="s">
        <v>33489</v>
      </c>
      <c r="E17804"/>
      <c r="F17804"/>
      <c r="G17804"/>
      <c r="H17804"/>
      <c r="I17804"/>
      <c r="J17804"/>
      <c r="U17804" s="43"/>
      <c r="AE17804"/>
    </row>
    <row r="17805" spans="1:31">
      <c r="A17805">
        <v>43100</v>
      </c>
      <c r="B17805" t="s">
        <v>5203</v>
      </c>
      <c r="C17805" t="s">
        <v>33480</v>
      </c>
      <c r="D17805" t="s">
        <v>33476</v>
      </c>
      <c r="E17805"/>
      <c r="F17805"/>
      <c r="G17805"/>
      <c r="H17805"/>
      <c r="I17805"/>
      <c r="J17805"/>
      <c r="U17805" s="43"/>
      <c r="AE17805"/>
    </row>
    <row r="17806" spans="1:31">
      <c r="A17806">
        <v>43230</v>
      </c>
      <c r="B17806" t="s">
        <v>15608</v>
      </c>
      <c r="C17806" t="s">
        <v>33479</v>
      </c>
      <c r="D17806" t="s">
        <v>33489</v>
      </c>
      <c r="E17806"/>
      <c r="F17806"/>
      <c r="G17806"/>
      <c r="H17806"/>
      <c r="I17806"/>
      <c r="J17806"/>
      <c r="U17806" s="43"/>
      <c r="AE17806"/>
    </row>
    <row r="17807" spans="1:31">
      <c r="A17807">
        <v>43300</v>
      </c>
      <c r="B17807" t="s">
        <v>15609</v>
      </c>
      <c r="C17807" t="s">
        <v>33479</v>
      </c>
      <c r="D17807" t="s">
        <v>33476</v>
      </c>
      <c r="E17807"/>
      <c r="F17807"/>
      <c r="G17807"/>
      <c r="H17807"/>
      <c r="I17807"/>
      <c r="J17807"/>
      <c r="U17807" s="43"/>
      <c r="AE17807"/>
    </row>
    <row r="17808" spans="1:31">
      <c r="A17808">
        <v>43200</v>
      </c>
      <c r="B17808" t="s">
        <v>15610</v>
      </c>
      <c r="C17808" t="s">
        <v>33478</v>
      </c>
      <c r="D17808" t="s">
        <v>33476</v>
      </c>
      <c r="E17808"/>
      <c r="F17808"/>
      <c r="G17808"/>
      <c r="H17808"/>
      <c r="I17808"/>
      <c r="J17808"/>
      <c r="U17808" s="43"/>
      <c r="AE17808"/>
    </row>
    <row r="17809" spans="1:31">
      <c r="A17809">
        <v>43300</v>
      </c>
      <c r="B17809" t="s">
        <v>15611</v>
      </c>
      <c r="C17809" t="s">
        <v>33479</v>
      </c>
      <c r="D17809" t="s">
        <v>33476</v>
      </c>
      <c r="E17809"/>
      <c r="F17809"/>
      <c r="G17809"/>
      <c r="H17809"/>
      <c r="I17809"/>
      <c r="J17809"/>
      <c r="U17809" s="43"/>
      <c r="AE17809"/>
    </row>
    <row r="17810" spans="1:31">
      <c r="A17810">
        <v>43000</v>
      </c>
      <c r="B17810" t="s">
        <v>5899</v>
      </c>
      <c r="C17810" t="s">
        <v>33478</v>
      </c>
      <c r="D17810" t="s">
        <v>33489</v>
      </c>
      <c r="E17810"/>
      <c r="F17810"/>
      <c r="G17810"/>
      <c r="H17810"/>
      <c r="I17810"/>
      <c r="J17810"/>
      <c r="U17810" s="43"/>
      <c r="AE17810"/>
    </row>
    <row r="17811" spans="1:31">
      <c r="A17811">
        <v>43330</v>
      </c>
      <c r="B17811" t="s">
        <v>15612</v>
      </c>
      <c r="C17811" t="s">
        <v>33478</v>
      </c>
      <c r="D17811" t="e">
        <v>#N/A</v>
      </c>
      <c r="E17811"/>
      <c r="F17811"/>
      <c r="G17811"/>
      <c r="H17811"/>
      <c r="I17811"/>
      <c r="J17811"/>
      <c r="U17811" s="43"/>
      <c r="AE17811"/>
    </row>
    <row r="17812" spans="1:31">
      <c r="A17812">
        <v>43420</v>
      </c>
      <c r="B17812" t="s">
        <v>15613</v>
      </c>
      <c r="C17812" t="s">
        <v>33478</v>
      </c>
      <c r="D17812" t="s">
        <v>33489</v>
      </c>
      <c r="E17812"/>
      <c r="F17812"/>
      <c r="G17812"/>
      <c r="H17812"/>
      <c r="I17812"/>
      <c r="J17812"/>
      <c r="U17812" s="43"/>
      <c r="AE17812"/>
    </row>
    <row r="17813" spans="1:31">
      <c r="A17813">
        <v>43300</v>
      </c>
      <c r="B17813" t="s">
        <v>2405</v>
      </c>
      <c r="C17813" t="s">
        <v>33479</v>
      </c>
      <c r="D17813" t="s">
        <v>33476</v>
      </c>
      <c r="E17813"/>
      <c r="F17813"/>
      <c r="G17813"/>
      <c r="H17813"/>
      <c r="I17813"/>
      <c r="J17813"/>
      <c r="U17813" s="43"/>
      <c r="AE17813"/>
    </row>
    <row r="17814" spans="1:31">
      <c r="A17814">
        <v>43150</v>
      </c>
      <c r="B17814" t="s">
        <v>15614</v>
      </c>
      <c r="C17814" t="s">
        <v>33478</v>
      </c>
      <c r="D17814" t="s">
        <v>33489</v>
      </c>
      <c r="E17814"/>
      <c r="F17814"/>
      <c r="G17814"/>
      <c r="H17814"/>
      <c r="I17814"/>
      <c r="J17814"/>
      <c r="U17814" s="43"/>
      <c r="AE17814"/>
    </row>
    <row r="17815" spans="1:31">
      <c r="A17815">
        <v>43000</v>
      </c>
      <c r="B17815" t="s">
        <v>15615</v>
      </c>
      <c r="C17815" t="s">
        <v>33478</v>
      </c>
      <c r="D17815" t="s">
        <v>33489</v>
      </c>
      <c r="E17815"/>
      <c r="F17815"/>
      <c r="G17815"/>
      <c r="H17815"/>
      <c r="I17815"/>
      <c r="J17815"/>
      <c r="U17815" s="43"/>
      <c r="AE17815"/>
    </row>
    <row r="17816" spans="1:31">
      <c r="A17816">
        <v>43260</v>
      </c>
      <c r="B17816" t="s">
        <v>15616</v>
      </c>
      <c r="C17816" t="s">
        <v>33478</v>
      </c>
      <c r="D17816" t="s">
        <v>33476</v>
      </c>
      <c r="E17816"/>
      <c r="F17816"/>
      <c r="G17816"/>
      <c r="H17816"/>
      <c r="I17816"/>
      <c r="J17816"/>
      <c r="U17816" s="43"/>
      <c r="AE17816"/>
    </row>
    <row r="17817" spans="1:31">
      <c r="A17817">
        <v>43290</v>
      </c>
      <c r="B17817" t="s">
        <v>15617</v>
      </c>
      <c r="C17817" t="s">
        <v>33478</v>
      </c>
      <c r="D17817" t="s">
        <v>33476</v>
      </c>
      <c r="E17817"/>
      <c r="F17817"/>
      <c r="G17817"/>
      <c r="H17817"/>
      <c r="I17817"/>
      <c r="J17817"/>
      <c r="U17817" s="43"/>
      <c r="AE17817"/>
    </row>
    <row r="17818" spans="1:31">
      <c r="A17818">
        <v>43340</v>
      </c>
      <c r="B17818" t="s">
        <v>15618</v>
      </c>
      <c r="C17818" t="s">
        <v>33478</v>
      </c>
      <c r="D17818" t="s">
        <v>33476</v>
      </c>
      <c r="E17818"/>
      <c r="F17818"/>
      <c r="G17818"/>
      <c r="H17818"/>
      <c r="I17818"/>
      <c r="J17818"/>
      <c r="U17818" s="43"/>
      <c r="AE17818"/>
    </row>
    <row r="17819" spans="1:31">
      <c r="A17819">
        <v>43130</v>
      </c>
      <c r="B17819" t="s">
        <v>15619</v>
      </c>
      <c r="C17819" t="s">
        <v>33478</v>
      </c>
      <c r="D17819" t="s">
        <v>33476</v>
      </c>
      <c r="E17819"/>
      <c r="F17819"/>
      <c r="G17819"/>
      <c r="H17819"/>
      <c r="I17819"/>
      <c r="J17819"/>
      <c r="U17819" s="43"/>
      <c r="AE17819"/>
    </row>
    <row r="17820" spans="1:31">
      <c r="A17820">
        <v>43220</v>
      </c>
      <c r="B17820" t="s">
        <v>15620</v>
      </c>
      <c r="C17820" t="s">
        <v>33478</v>
      </c>
      <c r="D17820" t="s">
        <v>33482</v>
      </c>
      <c r="E17820"/>
      <c r="F17820"/>
      <c r="G17820"/>
      <c r="H17820"/>
      <c r="I17820"/>
      <c r="J17820"/>
      <c r="U17820" s="43"/>
      <c r="AE17820"/>
    </row>
    <row r="17821" spans="1:31">
      <c r="A17821">
        <v>43810</v>
      </c>
      <c r="B17821" t="s">
        <v>15621</v>
      </c>
      <c r="C17821" t="s">
        <v>33478</v>
      </c>
      <c r="D17821" t="e">
        <v>#N/A</v>
      </c>
      <c r="E17821"/>
      <c r="F17821"/>
      <c r="G17821"/>
      <c r="H17821"/>
      <c r="I17821"/>
      <c r="J17821"/>
      <c r="U17821" s="43"/>
      <c r="AE17821"/>
    </row>
    <row r="17822" spans="1:31">
      <c r="A17822">
        <v>43800</v>
      </c>
      <c r="B17822" t="s">
        <v>2420</v>
      </c>
      <c r="C17822" t="s">
        <v>33478</v>
      </c>
      <c r="D17822" t="s">
        <v>33476</v>
      </c>
      <c r="E17822"/>
      <c r="F17822"/>
      <c r="G17822"/>
      <c r="H17822"/>
      <c r="I17822"/>
      <c r="J17822"/>
      <c r="U17822" s="43"/>
      <c r="AE17822"/>
    </row>
    <row r="17823" spans="1:31">
      <c r="A17823">
        <v>43130</v>
      </c>
      <c r="B17823" t="s">
        <v>15622</v>
      </c>
      <c r="C17823" t="s">
        <v>33478</v>
      </c>
      <c r="D17823" t="s">
        <v>33476</v>
      </c>
      <c r="E17823"/>
      <c r="F17823"/>
      <c r="G17823"/>
      <c r="H17823"/>
      <c r="I17823"/>
      <c r="J17823"/>
      <c r="U17823" s="43"/>
      <c r="AE17823"/>
    </row>
    <row r="17824" spans="1:31">
      <c r="A17824">
        <v>43300</v>
      </c>
      <c r="B17824" t="s">
        <v>15623</v>
      </c>
      <c r="C17824" t="s">
        <v>33479</v>
      </c>
      <c r="D17824" t="s">
        <v>33476</v>
      </c>
      <c r="E17824"/>
      <c r="F17824"/>
      <c r="G17824"/>
      <c r="H17824"/>
      <c r="I17824"/>
      <c r="J17824"/>
      <c r="U17824" s="43"/>
      <c r="AE17824"/>
    </row>
    <row r="17825" spans="1:31">
      <c r="A17825">
        <v>43420</v>
      </c>
      <c r="B17825" t="s">
        <v>15624</v>
      </c>
      <c r="C17825" t="s">
        <v>33478</v>
      </c>
      <c r="D17825" t="s">
        <v>33489</v>
      </c>
      <c r="E17825"/>
      <c r="F17825"/>
      <c r="G17825"/>
      <c r="H17825"/>
      <c r="I17825"/>
      <c r="J17825"/>
      <c r="U17825" s="43"/>
      <c r="AE17825"/>
    </row>
    <row r="17826" spans="1:31">
      <c r="A17826">
        <v>43380</v>
      </c>
      <c r="B17826" t="s">
        <v>15625</v>
      </c>
      <c r="C17826" t="s">
        <v>33480</v>
      </c>
      <c r="D17826" t="s">
        <v>33476</v>
      </c>
      <c r="E17826"/>
      <c r="F17826"/>
      <c r="G17826"/>
      <c r="H17826"/>
      <c r="I17826"/>
      <c r="J17826"/>
      <c r="U17826" s="43"/>
      <c r="AE17826"/>
    </row>
    <row r="17827" spans="1:31">
      <c r="A17827">
        <v>43100</v>
      </c>
      <c r="B17827" t="s">
        <v>15626</v>
      </c>
      <c r="C17827" t="s">
        <v>33480</v>
      </c>
      <c r="D17827" t="s">
        <v>33476</v>
      </c>
      <c r="E17827"/>
      <c r="F17827"/>
      <c r="G17827"/>
      <c r="H17827"/>
      <c r="I17827"/>
      <c r="J17827"/>
      <c r="U17827" s="43"/>
      <c r="AE17827"/>
    </row>
    <row r="17828" spans="1:31">
      <c r="A17828">
        <v>43300</v>
      </c>
      <c r="B17828" t="s">
        <v>15627</v>
      </c>
      <c r="C17828" t="s">
        <v>33479</v>
      </c>
      <c r="D17828" t="s">
        <v>33476</v>
      </c>
      <c r="E17828"/>
      <c r="F17828"/>
      <c r="G17828"/>
      <c r="H17828"/>
      <c r="I17828"/>
      <c r="J17828"/>
      <c r="U17828" s="43"/>
      <c r="AE17828"/>
    </row>
    <row r="17829" spans="1:31">
      <c r="A17829">
        <v>43290</v>
      </c>
      <c r="B17829" t="s">
        <v>15628</v>
      </c>
      <c r="C17829" t="s">
        <v>33478</v>
      </c>
      <c r="D17829" t="s">
        <v>33476</v>
      </c>
      <c r="E17829"/>
      <c r="F17829"/>
      <c r="G17829"/>
      <c r="H17829"/>
      <c r="I17829"/>
      <c r="J17829"/>
      <c r="U17829" s="43"/>
      <c r="AE17829"/>
    </row>
    <row r="17830" spans="1:31">
      <c r="A17830">
        <v>43340</v>
      </c>
      <c r="B17830" t="s">
        <v>15629</v>
      </c>
      <c r="C17830" t="s">
        <v>33478</v>
      </c>
      <c r="D17830" t="s">
        <v>33476</v>
      </c>
      <c r="E17830"/>
      <c r="F17830"/>
      <c r="G17830"/>
      <c r="H17830"/>
      <c r="I17830"/>
      <c r="J17830"/>
      <c r="U17830" s="43"/>
      <c r="AE17830"/>
    </row>
    <row r="17831" spans="1:31">
      <c r="A17831">
        <v>43370</v>
      </c>
      <c r="B17831" t="s">
        <v>15630</v>
      </c>
      <c r="C17831" t="s">
        <v>33478</v>
      </c>
      <c r="D17831" t="s">
        <v>33489</v>
      </c>
      <c r="E17831"/>
      <c r="F17831"/>
      <c r="G17831"/>
      <c r="H17831"/>
      <c r="I17831"/>
      <c r="J17831"/>
      <c r="U17831" s="43"/>
      <c r="AE17831"/>
    </row>
    <row r="17832" spans="1:31">
      <c r="A17832">
        <v>43380</v>
      </c>
      <c r="B17832" t="s">
        <v>15631</v>
      </c>
      <c r="C17832" t="s">
        <v>33480</v>
      </c>
      <c r="D17832" t="s">
        <v>33476</v>
      </c>
      <c r="E17832"/>
      <c r="F17832"/>
      <c r="G17832"/>
      <c r="H17832"/>
      <c r="I17832"/>
      <c r="J17832"/>
      <c r="U17832" s="43"/>
      <c r="AE17832"/>
    </row>
    <row r="17833" spans="1:31">
      <c r="A17833">
        <v>43140</v>
      </c>
      <c r="B17833" t="s">
        <v>15632</v>
      </c>
      <c r="C17833" t="s">
        <v>33478</v>
      </c>
      <c r="D17833" t="s">
        <v>33476</v>
      </c>
      <c r="E17833"/>
      <c r="F17833"/>
      <c r="G17833"/>
      <c r="H17833"/>
      <c r="I17833"/>
      <c r="J17833"/>
      <c r="U17833" s="43"/>
      <c r="AE17833"/>
    </row>
    <row r="17834" spans="1:31">
      <c r="A17834">
        <v>43440</v>
      </c>
      <c r="B17834" t="s">
        <v>15633</v>
      </c>
      <c r="C17834" t="s">
        <v>33478</v>
      </c>
      <c r="D17834" t="s">
        <v>33476</v>
      </c>
      <c r="E17834"/>
      <c r="F17834"/>
      <c r="G17834"/>
      <c r="H17834"/>
      <c r="I17834"/>
      <c r="J17834"/>
      <c r="U17834" s="43"/>
      <c r="AE17834"/>
    </row>
    <row r="17835" spans="1:31">
      <c r="A17835">
        <v>43420</v>
      </c>
      <c r="B17835" t="s">
        <v>15634</v>
      </c>
      <c r="C17835" t="s">
        <v>33478</v>
      </c>
      <c r="D17835" t="s">
        <v>33489</v>
      </c>
      <c r="E17835"/>
      <c r="F17835"/>
      <c r="G17835"/>
      <c r="H17835"/>
      <c r="I17835"/>
      <c r="J17835"/>
      <c r="U17835" s="43"/>
      <c r="AE17835"/>
    </row>
    <row r="17836" spans="1:31">
      <c r="A17836">
        <v>43260</v>
      </c>
      <c r="B17836" t="s">
        <v>15635</v>
      </c>
      <c r="C17836" t="s">
        <v>33478</v>
      </c>
      <c r="D17836" t="s">
        <v>33476</v>
      </c>
      <c r="E17836"/>
      <c r="F17836"/>
      <c r="G17836"/>
      <c r="H17836"/>
      <c r="I17836"/>
      <c r="J17836"/>
      <c r="U17836" s="43"/>
      <c r="AE17836"/>
    </row>
    <row r="17837" spans="1:31">
      <c r="A17837">
        <v>43450</v>
      </c>
      <c r="B17837" t="s">
        <v>15636</v>
      </c>
      <c r="C17837" t="s">
        <v>33478</v>
      </c>
      <c r="D17837" t="s">
        <v>33476</v>
      </c>
      <c r="E17837"/>
      <c r="F17837"/>
      <c r="G17837"/>
      <c r="H17837"/>
      <c r="I17837"/>
      <c r="J17837"/>
      <c r="U17837" s="43"/>
      <c r="AE17837"/>
    </row>
    <row r="17838" spans="1:31">
      <c r="A17838">
        <v>43230</v>
      </c>
      <c r="B17838" t="s">
        <v>15637</v>
      </c>
      <c r="C17838" t="s">
        <v>33479</v>
      </c>
      <c r="D17838" t="s">
        <v>33489</v>
      </c>
      <c r="E17838"/>
      <c r="F17838"/>
      <c r="G17838"/>
      <c r="H17838"/>
      <c r="I17838"/>
      <c r="J17838"/>
      <c r="U17838" s="43"/>
      <c r="AE17838"/>
    </row>
    <row r="17839" spans="1:31">
      <c r="A17839">
        <v>43330</v>
      </c>
      <c r="B17839" t="s">
        <v>15638</v>
      </c>
      <c r="C17839" t="s">
        <v>33478</v>
      </c>
      <c r="D17839" t="e">
        <v>#N/A</v>
      </c>
      <c r="E17839"/>
      <c r="F17839"/>
      <c r="G17839"/>
      <c r="H17839"/>
      <c r="I17839"/>
      <c r="J17839"/>
      <c r="U17839" s="43"/>
      <c r="AE17839"/>
    </row>
    <row r="17840" spans="1:31">
      <c r="A17840">
        <v>43250</v>
      </c>
      <c r="B17840" t="s">
        <v>15639</v>
      </c>
      <c r="C17840" t="s">
        <v>33480</v>
      </c>
      <c r="D17840" t="e">
        <v>#N/A</v>
      </c>
      <c r="E17840"/>
      <c r="F17840"/>
      <c r="G17840"/>
      <c r="H17840"/>
      <c r="I17840"/>
      <c r="J17840"/>
      <c r="U17840" s="43"/>
      <c r="AE17840"/>
    </row>
    <row r="17841" spans="1:31">
      <c r="A17841">
        <v>43550</v>
      </c>
      <c r="B17841" t="s">
        <v>5570</v>
      </c>
      <c r="C17841" t="s">
        <v>33478</v>
      </c>
      <c r="D17841" t="s">
        <v>33489</v>
      </c>
      <c r="E17841"/>
      <c r="F17841"/>
      <c r="G17841"/>
      <c r="H17841"/>
      <c r="I17841"/>
      <c r="J17841"/>
      <c r="U17841" s="43"/>
      <c r="AE17841"/>
    </row>
    <row r="17842" spans="1:31">
      <c r="A17842">
        <v>43350</v>
      </c>
      <c r="B17842" t="s">
        <v>15640</v>
      </c>
      <c r="C17842" t="s">
        <v>33478</v>
      </c>
      <c r="D17842" t="s">
        <v>33476</v>
      </c>
      <c r="E17842"/>
      <c r="F17842"/>
      <c r="G17842"/>
      <c r="H17842"/>
      <c r="I17842"/>
      <c r="J17842"/>
      <c r="U17842" s="43"/>
      <c r="AE17842"/>
    </row>
    <row r="17843" spans="1:31">
      <c r="A17843">
        <v>43230</v>
      </c>
      <c r="B17843" t="s">
        <v>15641</v>
      </c>
      <c r="C17843" t="s">
        <v>33479</v>
      </c>
      <c r="D17843" t="s">
        <v>33489</v>
      </c>
      <c r="E17843"/>
      <c r="F17843"/>
      <c r="G17843"/>
      <c r="H17843"/>
      <c r="I17843"/>
      <c r="J17843"/>
      <c r="U17843" s="43"/>
      <c r="AE17843"/>
    </row>
    <row r="17844" spans="1:31">
      <c r="A17844">
        <v>43500</v>
      </c>
      <c r="B17844" t="s">
        <v>15642</v>
      </c>
      <c r="C17844" t="s">
        <v>33478</v>
      </c>
      <c r="D17844" t="s">
        <v>33476</v>
      </c>
      <c r="E17844"/>
      <c r="F17844"/>
      <c r="G17844"/>
      <c r="H17844"/>
      <c r="I17844"/>
      <c r="J17844"/>
      <c r="U17844" s="43"/>
      <c r="AE17844"/>
    </row>
    <row r="17845" spans="1:31">
      <c r="A17845">
        <v>43700</v>
      </c>
      <c r="B17845" t="s">
        <v>15643</v>
      </c>
      <c r="C17845" t="s">
        <v>33478</v>
      </c>
      <c r="D17845" t="s">
        <v>33476</v>
      </c>
      <c r="E17845"/>
      <c r="F17845"/>
      <c r="G17845"/>
      <c r="H17845"/>
      <c r="I17845"/>
      <c r="J17845"/>
      <c r="U17845" s="43"/>
      <c r="AE17845"/>
    </row>
    <row r="17846" spans="1:31">
      <c r="A17846">
        <v>43360</v>
      </c>
      <c r="B17846" t="s">
        <v>15644</v>
      </c>
      <c r="C17846" t="s">
        <v>33480</v>
      </c>
      <c r="D17846" t="e">
        <v>#N/A</v>
      </c>
      <c r="E17846"/>
      <c r="F17846"/>
      <c r="G17846"/>
      <c r="H17846"/>
      <c r="I17846"/>
      <c r="J17846"/>
      <c r="U17846" s="43"/>
      <c r="AE17846"/>
    </row>
    <row r="17847" spans="1:31">
      <c r="A17847">
        <v>43340</v>
      </c>
      <c r="B17847" t="s">
        <v>15645</v>
      </c>
      <c r="C17847" t="s">
        <v>33478</v>
      </c>
      <c r="D17847" t="s">
        <v>33476</v>
      </c>
      <c r="E17847"/>
      <c r="F17847"/>
      <c r="G17847"/>
      <c r="H17847"/>
      <c r="I17847"/>
      <c r="J17847"/>
      <c r="U17847" s="43"/>
      <c r="AE17847"/>
    </row>
    <row r="17848" spans="1:31">
      <c r="A17848">
        <v>43390</v>
      </c>
      <c r="B17848" t="s">
        <v>1635</v>
      </c>
      <c r="C17848" t="s">
        <v>33480</v>
      </c>
      <c r="D17848" t="s">
        <v>33476</v>
      </c>
      <c r="E17848"/>
      <c r="F17848"/>
      <c r="G17848"/>
      <c r="H17848"/>
      <c r="I17848"/>
      <c r="J17848"/>
      <c r="U17848" s="43"/>
      <c r="AE17848"/>
    </row>
    <row r="17849" spans="1:31">
      <c r="A17849">
        <v>43260</v>
      </c>
      <c r="B17849" t="s">
        <v>15646</v>
      </c>
      <c r="C17849" t="s">
        <v>33478</v>
      </c>
      <c r="D17849" t="s">
        <v>33476</v>
      </c>
      <c r="E17849"/>
      <c r="F17849"/>
      <c r="G17849"/>
      <c r="H17849"/>
      <c r="I17849"/>
      <c r="J17849"/>
      <c r="U17849" s="43"/>
      <c r="AE17849"/>
    </row>
    <row r="17850" spans="1:31">
      <c r="A17850">
        <v>43380</v>
      </c>
      <c r="B17850" t="s">
        <v>15647</v>
      </c>
      <c r="C17850" t="s">
        <v>33480</v>
      </c>
      <c r="D17850" t="s">
        <v>33476</v>
      </c>
      <c r="E17850"/>
      <c r="F17850"/>
      <c r="G17850"/>
      <c r="H17850"/>
      <c r="I17850"/>
      <c r="J17850"/>
      <c r="U17850" s="43"/>
      <c r="AE17850"/>
    </row>
    <row r="17851" spans="1:31">
      <c r="A17851">
        <v>43500</v>
      </c>
      <c r="B17851" t="s">
        <v>15648</v>
      </c>
      <c r="C17851" t="s">
        <v>33478</v>
      </c>
      <c r="D17851" t="s">
        <v>33476</v>
      </c>
      <c r="E17851"/>
      <c r="F17851"/>
      <c r="G17851"/>
      <c r="H17851"/>
      <c r="I17851"/>
      <c r="J17851"/>
      <c r="U17851" s="43"/>
      <c r="AE17851"/>
    </row>
    <row r="17852" spans="1:31">
      <c r="A17852">
        <v>43320</v>
      </c>
      <c r="B17852" t="s">
        <v>15649</v>
      </c>
      <c r="C17852" t="s">
        <v>33478</v>
      </c>
      <c r="D17852" t="s">
        <v>33489</v>
      </c>
      <c r="E17852"/>
      <c r="F17852"/>
      <c r="G17852"/>
      <c r="H17852"/>
      <c r="I17852"/>
      <c r="J17852"/>
      <c r="U17852" s="43"/>
      <c r="AE17852"/>
    </row>
    <row r="17853" spans="1:31">
      <c r="A17853">
        <v>43510</v>
      </c>
      <c r="B17853" t="s">
        <v>15650</v>
      </c>
      <c r="C17853" t="s">
        <v>33478</v>
      </c>
      <c r="D17853" t="s">
        <v>33489</v>
      </c>
      <c r="E17853"/>
      <c r="F17853"/>
      <c r="G17853"/>
      <c r="H17853"/>
      <c r="I17853"/>
      <c r="J17853"/>
      <c r="U17853" s="43"/>
      <c r="AE17853"/>
    </row>
    <row r="17854" spans="1:31">
      <c r="A17854">
        <v>43200</v>
      </c>
      <c r="B17854" t="s">
        <v>15651</v>
      </c>
      <c r="C17854" t="s">
        <v>33478</v>
      </c>
      <c r="D17854" t="s">
        <v>33476</v>
      </c>
      <c r="E17854"/>
      <c r="F17854"/>
      <c r="G17854"/>
      <c r="H17854"/>
      <c r="I17854"/>
      <c r="J17854"/>
      <c r="U17854" s="43"/>
      <c r="AE17854"/>
    </row>
    <row r="17855" spans="1:31">
      <c r="A17855">
        <v>43260</v>
      </c>
      <c r="B17855" t="s">
        <v>15652</v>
      </c>
      <c r="C17855" t="s">
        <v>33478</v>
      </c>
      <c r="D17855" t="s">
        <v>33476</v>
      </c>
      <c r="E17855"/>
      <c r="F17855"/>
      <c r="G17855"/>
      <c r="H17855"/>
      <c r="I17855"/>
      <c r="J17855"/>
      <c r="U17855" s="43"/>
      <c r="AE17855"/>
    </row>
    <row r="17856" spans="1:31">
      <c r="A17856">
        <v>43500</v>
      </c>
      <c r="B17856" t="s">
        <v>15653</v>
      </c>
      <c r="C17856" t="s">
        <v>33478</v>
      </c>
      <c r="D17856" t="s">
        <v>33476</v>
      </c>
      <c r="E17856"/>
      <c r="F17856"/>
      <c r="G17856"/>
      <c r="H17856"/>
      <c r="I17856"/>
      <c r="J17856"/>
      <c r="U17856" s="43"/>
      <c r="AE17856"/>
    </row>
    <row r="17857" spans="1:31">
      <c r="A17857">
        <v>43300</v>
      </c>
      <c r="B17857" t="s">
        <v>15654</v>
      </c>
      <c r="C17857" t="s">
        <v>33479</v>
      </c>
      <c r="D17857" t="s">
        <v>33476</v>
      </c>
      <c r="E17857"/>
      <c r="F17857"/>
      <c r="G17857"/>
      <c r="H17857"/>
      <c r="I17857"/>
      <c r="J17857"/>
      <c r="U17857" s="43"/>
      <c r="AE17857"/>
    </row>
    <row r="17858" spans="1:31">
      <c r="A17858">
        <v>43200</v>
      </c>
      <c r="B17858" t="s">
        <v>15655</v>
      </c>
      <c r="C17858" t="s">
        <v>33478</v>
      </c>
      <c r="D17858" t="s">
        <v>33476</v>
      </c>
      <c r="E17858"/>
      <c r="F17858"/>
      <c r="G17858"/>
      <c r="H17858"/>
      <c r="I17858"/>
      <c r="J17858"/>
      <c r="U17858" s="43"/>
      <c r="AE17858"/>
    </row>
    <row r="17859" spans="1:31">
      <c r="A17859">
        <v>43220</v>
      </c>
      <c r="B17859" t="s">
        <v>15656</v>
      </c>
      <c r="C17859" t="s">
        <v>33478</v>
      </c>
      <c r="D17859" t="s">
        <v>33482</v>
      </c>
      <c r="E17859"/>
      <c r="F17859"/>
      <c r="G17859"/>
      <c r="H17859"/>
      <c r="I17859"/>
      <c r="J17859"/>
      <c r="U17859" s="43"/>
      <c r="AE17859"/>
    </row>
    <row r="17860" spans="1:31">
      <c r="A17860">
        <v>43240</v>
      </c>
      <c r="B17860" t="s">
        <v>15657</v>
      </c>
      <c r="C17860" t="s">
        <v>33478</v>
      </c>
      <c r="D17860" t="e">
        <v>#N/A</v>
      </c>
      <c r="E17860"/>
      <c r="F17860"/>
      <c r="G17860"/>
      <c r="H17860"/>
      <c r="I17860"/>
      <c r="J17860"/>
      <c r="U17860" s="43"/>
      <c r="AE17860"/>
    </row>
    <row r="17861" spans="1:31">
      <c r="A17861">
        <v>43100</v>
      </c>
      <c r="B17861" t="s">
        <v>15658</v>
      </c>
      <c r="C17861" t="s">
        <v>33480</v>
      </c>
      <c r="D17861" t="s">
        <v>33476</v>
      </c>
      <c r="E17861"/>
      <c r="F17861"/>
      <c r="G17861"/>
      <c r="H17861"/>
      <c r="I17861"/>
      <c r="J17861"/>
      <c r="U17861" s="43"/>
      <c r="AE17861"/>
    </row>
    <row r="17862" spans="1:31">
      <c r="A17862">
        <v>43100</v>
      </c>
      <c r="B17862" t="s">
        <v>15659</v>
      </c>
      <c r="C17862" t="s">
        <v>33480</v>
      </c>
      <c r="D17862" t="s">
        <v>33476</v>
      </c>
      <c r="E17862"/>
      <c r="F17862"/>
      <c r="G17862"/>
      <c r="H17862"/>
      <c r="I17862"/>
      <c r="J17862"/>
      <c r="U17862" s="43"/>
      <c r="AE17862"/>
    </row>
    <row r="17863" spans="1:31">
      <c r="A17863">
        <v>43230</v>
      </c>
      <c r="B17863" t="s">
        <v>15660</v>
      </c>
      <c r="C17863" t="s">
        <v>33479</v>
      </c>
      <c r="D17863" t="s">
        <v>33489</v>
      </c>
      <c r="E17863"/>
      <c r="F17863"/>
      <c r="G17863"/>
      <c r="H17863"/>
      <c r="I17863"/>
      <c r="J17863"/>
      <c r="U17863" s="43"/>
      <c r="AE17863"/>
    </row>
    <row r="17864" spans="1:31">
      <c r="A17864">
        <v>43150</v>
      </c>
      <c r="B17864" t="s">
        <v>15661</v>
      </c>
      <c r="C17864" t="s">
        <v>33478</v>
      </c>
      <c r="D17864" t="s">
        <v>33489</v>
      </c>
      <c r="E17864"/>
      <c r="F17864"/>
      <c r="G17864"/>
      <c r="H17864"/>
      <c r="I17864"/>
      <c r="J17864"/>
      <c r="U17864" s="43"/>
      <c r="AE17864"/>
    </row>
    <row r="17865" spans="1:31">
      <c r="A17865">
        <v>43200</v>
      </c>
      <c r="B17865" t="s">
        <v>15662</v>
      </c>
      <c r="C17865" t="s">
        <v>33478</v>
      </c>
      <c r="D17865" t="s">
        <v>33476</v>
      </c>
      <c r="E17865"/>
      <c r="F17865"/>
      <c r="G17865"/>
      <c r="H17865"/>
      <c r="I17865"/>
      <c r="J17865"/>
      <c r="U17865" s="43"/>
      <c r="AE17865"/>
    </row>
    <row r="17866" spans="1:31">
      <c r="A17866">
        <v>43500</v>
      </c>
      <c r="B17866" t="s">
        <v>15663</v>
      </c>
      <c r="C17866" t="s">
        <v>33478</v>
      </c>
      <c r="D17866" t="s">
        <v>33476</v>
      </c>
      <c r="E17866"/>
      <c r="F17866"/>
      <c r="G17866"/>
      <c r="H17866"/>
      <c r="I17866"/>
      <c r="J17866"/>
      <c r="U17866" s="43"/>
      <c r="AE17866"/>
    </row>
    <row r="17867" spans="1:31">
      <c r="A17867">
        <v>43620</v>
      </c>
      <c r="B17867" t="s">
        <v>15664</v>
      </c>
      <c r="C17867" t="s">
        <v>33478</v>
      </c>
      <c r="D17867" t="e">
        <v>#N/A</v>
      </c>
      <c r="E17867"/>
      <c r="F17867"/>
      <c r="G17867"/>
      <c r="H17867"/>
      <c r="I17867"/>
      <c r="J17867"/>
      <c r="U17867" s="43"/>
      <c r="AE17867"/>
    </row>
    <row r="17868" spans="1:31">
      <c r="A17868">
        <v>43160</v>
      </c>
      <c r="B17868" t="s">
        <v>15665</v>
      </c>
      <c r="C17868" t="s">
        <v>33478</v>
      </c>
      <c r="D17868" t="s">
        <v>33482</v>
      </c>
      <c r="E17868"/>
      <c r="F17868"/>
      <c r="G17868"/>
      <c r="H17868"/>
      <c r="I17868"/>
      <c r="J17868"/>
      <c r="U17868" s="43"/>
      <c r="AE17868"/>
    </row>
    <row r="17869" spans="1:31">
      <c r="A17869">
        <v>43420</v>
      </c>
      <c r="B17869" t="s">
        <v>15666</v>
      </c>
      <c r="C17869" t="s">
        <v>33478</v>
      </c>
      <c r="D17869" t="s">
        <v>33489</v>
      </c>
      <c r="E17869"/>
      <c r="F17869"/>
      <c r="G17869"/>
      <c r="H17869"/>
      <c r="I17869"/>
      <c r="J17869"/>
      <c r="U17869" s="43"/>
      <c r="AE17869"/>
    </row>
    <row r="17870" spans="1:31">
      <c r="A17870">
        <v>43350</v>
      </c>
      <c r="B17870" t="s">
        <v>15667</v>
      </c>
      <c r="C17870" t="s">
        <v>33478</v>
      </c>
      <c r="D17870" t="s">
        <v>33476</v>
      </c>
      <c r="E17870"/>
      <c r="F17870"/>
      <c r="G17870"/>
      <c r="H17870"/>
      <c r="I17870"/>
      <c r="J17870"/>
      <c r="U17870" s="43"/>
      <c r="AE17870"/>
    </row>
    <row r="17871" spans="1:31">
      <c r="A17871">
        <v>43810</v>
      </c>
      <c r="B17871" t="s">
        <v>15668</v>
      </c>
      <c r="C17871" t="s">
        <v>33478</v>
      </c>
      <c r="D17871" t="e">
        <v>#N/A</v>
      </c>
      <c r="E17871"/>
      <c r="F17871"/>
      <c r="G17871"/>
      <c r="H17871"/>
      <c r="I17871"/>
      <c r="J17871"/>
      <c r="U17871" s="43"/>
      <c r="AE17871"/>
    </row>
    <row r="17872" spans="1:31">
      <c r="A17872">
        <v>43260</v>
      </c>
      <c r="B17872" t="s">
        <v>15669</v>
      </c>
      <c r="C17872" t="s">
        <v>33478</v>
      </c>
      <c r="D17872" t="s">
        <v>33476</v>
      </c>
      <c r="E17872"/>
      <c r="F17872"/>
      <c r="G17872"/>
      <c r="H17872"/>
      <c r="I17872"/>
      <c r="J17872"/>
      <c r="U17872" s="43"/>
      <c r="AE17872"/>
    </row>
    <row r="17873" spans="1:31">
      <c r="A17873">
        <v>43230</v>
      </c>
      <c r="B17873" t="s">
        <v>15670</v>
      </c>
      <c r="C17873" t="s">
        <v>33479</v>
      </c>
      <c r="D17873" t="s">
        <v>33489</v>
      </c>
      <c r="E17873"/>
      <c r="F17873"/>
      <c r="G17873"/>
      <c r="H17873"/>
      <c r="I17873"/>
      <c r="J17873"/>
      <c r="U17873" s="43"/>
      <c r="AE17873"/>
    </row>
    <row r="17874" spans="1:31">
      <c r="A17874">
        <v>43580</v>
      </c>
      <c r="B17874" t="s">
        <v>15671</v>
      </c>
      <c r="C17874" t="s">
        <v>33478</v>
      </c>
      <c r="D17874" t="e">
        <v>#N/A</v>
      </c>
      <c r="E17874"/>
      <c r="F17874"/>
      <c r="G17874"/>
      <c r="H17874"/>
      <c r="I17874"/>
      <c r="J17874"/>
      <c r="U17874" s="43"/>
      <c r="AE17874"/>
    </row>
    <row r="17875" spans="1:31">
      <c r="A17875">
        <v>43580</v>
      </c>
      <c r="B17875" t="s">
        <v>15672</v>
      </c>
      <c r="C17875" t="s">
        <v>33478</v>
      </c>
      <c r="D17875" t="e">
        <v>#N/A</v>
      </c>
      <c r="E17875"/>
      <c r="F17875"/>
      <c r="G17875"/>
      <c r="H17875"/>
      <c r="I17875"/>
      <c r="J17875"/>
      <c r="U17875" s="43"/>
      <c r="AE17875"/>
    </row>
    <row r="17876" spans="1:31">
      <c r="A17876">
        <v>43580</v>
      </c>
      <c r="B17876" t="s">
        <v>15672</v>
      </c>
      <c r="C17876" t="s">
        <v>33478</v>
      </c>
      <c r="D17876" t="e">
        <v>#N/A</v>
      </c>
      <c r="E17876"/>
      <c r="F17876"/>
      <c r="G17876"/>
      <c r="H17876"/>
      <c r="I17876"/>
      <c r="J17876"/>
      <c r="U17876" s="43"/>
      <c r="AE17876"/>
    </row>
    <row r="17877" spans="1:31">
      <c r="A17877">
        <v>43380</v>
      </c>
      <c r="B17877" t="s">
        <v>15673</v>
      </c>
      <c r="C17877" t="s">
        <v>33480</v>
      </c>
      <c r="D17877" t="s">
        <v>33476</v>
      </c>
      <c r="E17877"/>
      <c r="F17877"/>
      <c r="G17877"/>
      <c r="H17877"/>
      <c r="I17877"/>
      <c r="J17877"/>
      <c r="U17877" s="43"/>
      <c r="AE17877"/>
    </row>
    <row r="17878" spans="1:31">
      <c r="A17878">
        <v>43620</v>
      </c>
      <c r="B17878" t="s">
        <v>15674</v>
      </c>
      <c r="C17878" t="s">
        <v>33478</v>
      </c>
      <c r="D17878" t="e">
        <v>#N/A</v>
      </c>
      <c r="E17878"/>
      <c r="F17878"/>
      <c r="G17878"/>
      <c r="H17878"/>
      <c r="I17878"/>
      <c r="J17878"/>
      <c r="U17878" s="43"/>
      <c r="AE17878"/>
    </row>
    <row r="17879" spans="1:31">
      <c r="A17879">
        <v>43600</v>
      </c>
      <c r="B17879" t="s">
        <v>15675</v>
      </c>
      <c r="C17879" t="s">
        <v>33477</v>
      </c>
      <c r="D17879" t="e">
        <v>#N/A</v>
      </c>
      <c r="E17879"/>
      <c r="F17879"/>
      <c r="G17879"/>
      <c r="H17879"/>
      <c r="I17879"/>
      <c r="J17879"/>
      <c r="U17879" s="43"/>
      <c r="AE17879"/>
    </row>
    <row r="17880" spans="1:31">
      <c r="A17880">
        <v>43580</v>
      </c>
      <c r="B17880" t="s">
        <v>15676</v>
      </c>
      <c r="C17880" t="s">
        <v>33478</v>
      </c>
      <c r="D17880" t="e">
        <v>#N/A</v>
      </c>
      <c r="E17880"/>
      <c r="F17880"/>
      <c r="G17880"/>
      <c r="H17880"/>
      <c r="I17880"/>
      <c r="J17880"/>
      <c r="U17880" s="43"/>
      <c r="AE17880"/>
    </row>
    <row r="17881" spans="1:31">
      <c r="A17881">
        <v>43440</v>
      </c>
      <c r="B17881" t="s">
        <v>15677</v>
      </c>
      <c r="C17881" t="s">
        <v>33478</v>
      </c>
      <c r="D17881" t="s">
        <v>33476</v>
      </c>
      <c r="E17881"/>
      <c r="F17881"/>
      <c r="G17881"/>
      <c r="H17881"/>
      <c r="I17881"/>
      <c r="J17881"/>
      <c r="U17881" s="43"/>
      <c r="AE17881"/>
    </row>
    <row r="17882" spans="1:31">
      <c r="A17882">
        <v>43140</v>
      </c>
      <c r="B17882" t="s">
        <v>15678</v>
      </c>
      <c r="C17882" t="s">
        <v>33478</v>
      </c>
      <c r="D17882" t="s">
        <v>33476</v>
      </c>
      <c r="E17882"/>
      <c r="F17882"/>
      <c r="G17882"/>
      <c r="H17882"/>
      <c r="I17882"/>
      <c r="J17882"/>
      <c r="U17882" s="43"/>
      <c r="AE17882"/>
    </row>
    <row r="17883" spans="1:31">
      <c r="A17883">
        <v>43500</v>
      </c>
      <c r="B17883" t="s">
        <v>15679</v>
      </c>
      <c r="C17883" t="s">
        <v>33478</v>
      </c>
      <c r="D17883" t="s">
        <v>33476</v>
      </c>
      <c r="E17883"/>
      <c r="F17883"/>
      <c r="G17883"/>
      <c r="H17883"/>
      <c r="I17883"/>
      <c r="J17883"/>
      <c r="U17883" s="43"/>
      <c r="AE17883"/>
    </row>
    <row r="17884" spans="1:31">
      <c r="A17884">
        <v>43320</v>
      </c>
      <c r="B17884" t="s">
        <v>15680</v>
      </c>
      <c r="C17884" t="s">
        <v>33478</v>
      </c>
      <c r="D17884" t="s">
        <v>33489</v>
      </c>
      <c r="E17884"/>
      <c r="F17884"/>
      <c r="G17884"/>
      <c r="H17884"/>
      <c r="I17884"/>
      <c r="J17884"/>
      <c r="U17884" s="43"/>
      <c r="AE17884"/>
    </row>
    <row r="17885" spans="1:31">
      <c r="A17885">
        <v>43800</v>
      </c>
      <c r="B17885" t="s">
        <v>11605</v>
      </c>
      <c r="C17885" t="s">
        <v>33478</v>
      </c>
      <c r="D17885" t="s">
        <v>33476</v>
      </c>
      <c r="E17885"/>
      <c r="F17885"/>
      <c r="G17885"/>
      <c r="H17885"/>
      <c r="I17885"/>
      <c r="J17885"/>
      <c r="U17885" s="43"/>
      <c r="AE17885"/>
    </row>
    <row r="17886" spans="1:31">
      <c r="A17886">
        <v>43150</v>
      </c>
      <c r="B17886" t="s">
        <v>9210</v>
      </c>
      <c r="C17886" t="s">
        <v>33478</v>
      </c>
      <c r="D17886" t="s">
        <v>33489</v>
      </c>
      <c r="E17886"/>
      <c r="F17886"/>
      <c r="G17886"/>
      <c r="H17886"/>
      <c r="I17886"/>
      <c r="J17886"/>
      <c r="U17886" s="43"/>
      <c r="AE17886"/>
    </row>
    <row r="17887" spans="1:31">
      <c r="A17887">
        <v>43230</v>
      </c>
      <c r="B17887" t="s">
        <v>15681</v>
      </c>
      <c r="C17887" t="s">
        <v>33479</v>
      </c>
      <c r="D17887" t="s">
        <v>33489</v>
      </c>
      <c r="E17887"/>
      <c r="F17887"/>
      <c r="G17887"/>
      <c r="H17887"/>
      <c r="I17887"/>
      <c r="J17887"/>
      <c r="U17887" s="43"/>
      <c r="AE17887"/>
    </row>
    <row r="17888" spans="1:31">
      <c r="A17888">
        <v>43320</v>
      </c>
      <c r="B17888" t="s">
        <v>15682</v>
      </c>
      <c r="C17888" t="s">
        <v>33478</v>
      </c>
      <c r="D17888" t="s">
        <v>33489</v>
      </c>
      <c r="E17888"/>
      <c r="F17888"/>
      <c r="G17888"/>
      <c r="H17888"/>
      <c r="I17888"/>
      <c r="J17888"/>
      <c r="U17888" s="43"/>
      <c r="AE17888"/>
    </row>
    <row r="17889" spans="1:31">
      <c r="A17889">
        <v>43170</v>
      </c>
      <c r="B17889" t="s">
        <v>15683</v>
      </c>
      <c r="C17889" t="s">
        <v>33478</v>
      </c>
      <c r="D17889" t="s">
        <v>33476</v>
      </c>
      <c r="E17889"/>
      <c r="F17889"/>
      <c r="G17889"/>
      <c r="H17889"/>
      <c r="I17889"/>
      <c r="J17889"/>
      <c r="U17889" s="43"/>
      <c r="AE17889"/>
    </row>
    <row r="17890" spans="1:31">
      <c r="A17890">
        <v>43140</v>
      </c>
      <c r="B17890" t="s">
        <v>15684</v>
      </c>
      <c r="C17890" t="s">
        <v>33478</v>
      </c>
      <c r="D17890" t="s">
        <v>33476</v>
      </c>
      <c r="E17890"/>
      <c r="F17890"/>
      <c r="G17890"/>
      <c r="H17890"/>
      <c r="I17890"/>
      <c r="J17890"/>
      <c r="U17890" s="43"/>
      <c r="AE17890"/>
    </row>
    <row r="17891" spans="1:31">
      <c r="A17891">
        <v>43160</v>
      </c>
      <c r="B17891" t="s">
        <v>15685</v>
      </c>
      <c r="C17891" t="s">
        <v>33478</v>
      </c>
      <c r="D17891" t="s">
        <v>33482</v>
      </c>
      <c r="E17891"/>
      <c r="F17891"/>
      <c r="G17891"/>
      <c r="H17891"/>
      <c r="I17891"/>
      <c r="J17891"/>
      <c r="U17891" s="43"/>
      <c r="AE17891"/>
    </row>
    <row r="17892" spans="1:31">
      <c r="A17892">
        <v>43510</v>
      </c>
      <c r="B17892" t="s">
        <v>15686</v>
      </c>
      <c r="C17892" t="s">
        <v>33478</v>
      </c>
      <c r="D17892" t="s">
        <v>33489</v>
      </c>
      <c r="E17892"/>
      <c r="F17892"/>
      <c r="G17892"/>
      <c r="H17892"/>
      <c r="I17892"/>
      <c r="J17892"/>
      <c r="U17892" s="43"/>
      <c r="AE17892"/>
    </row>
    <row r="17893" spans="1:31">
      <c r="A17893">
        <v>43300</v>
      </c>
      <c r="B17893" t="s">
        <v>15687</v>
      </c>
      <c r="C17893" t="s">
        <v>33479</v>
      </c>
      <c r="D17893" t="s">
        <v>33476</v>
      </c>
      <c r="E17893"/>
      <c r="F17893"/>
      <c r="G17893"/>
      <c r="H17893"/>
      <c r="I17893"/>
      <c r="J17893"/>
      <c r="U17893" s="43"/>
      <c r="AE17893"/>
    </row>
    <row r="17894" spans="1:31">
      <c r="A17894">
        <v>43300</v>
      </c>
      <c r="B17894" t="s">
        <v>15687</v>
      </c>
      <c r="C17894" t="s">
        <v>33479</v>
      </c>
      <c r="D17894" t="s">
        <v>33476</v>
      </c>
      <c r="E17894"/>
      <c r="F17894"/>
      <c r="G17894"/>
      <c r="H17894"/>
      <c r="I17894"/>
      <c r="J17894"/>
      <c r="U17894" s="43"/>
      <c r="AE17894"/>
    </row>
    <row r="17895" spans="1:31">
      <c r="A17895">
        <v>43130</v>
      </c>
      <c r="B17895" t="s">
        <v>15688</v>
      </c>
      <c r="C17895" t="s">
        <v>33478</v>
      </c>
      <c r="D17895" t="s">
        <v>33476</v>
      </c>
      <c r="E17895"/>
      <c r="F17895"/>
      <c r="G17895"/>
      <c r="H17895"/>
      <c r="I17895"/>
      <c r="J17895"/>
      <c r="U17895" s="43"/>
      <c r="AE17895"/>
    </row>
    <row r="17896" spans="1:31">
      <c r="A17896">
        <v>43370</v>
      </c>
      <c r="B17896" t="s">
        <v>15689</v>
      </c>
      <c r="C17896" t="s">
        <v>33478</v>
      </c>
      <c r="D17896" t="s">
        <v>33489</v>
      </c>
      <c r="E17896"/>
      <c r="F17896"/>
      <c r="G17896"/>
      <c r="H17896"/>
      <c r="I17896"/>
      <c r="J17896"/>
      <c r="U17896" s="43"/>
      <c r="AE17896"/>
    </row>
    <row r="17897" spans="1:31">
      <c r="A17897">
        <v>43300</v>
      </c>
      <c r="B17897" t="s">
        <v>15690</v>
      </c>
      <c r="C17897" t="s">
        <v>33479</v>
      </c>
      <c r="D17897" t="s">
        <v>33476</v>
      </c>
      <c r="E17897"/>
      <c r="F17897"/>
      <c r="G17897"/>
      <c r="H17897"/>
      <c r="I17897"/>
      <c r="J17897"/>
      <c r="U17897" s="43"/>
      <c r="AE17897"/>
    </row>
    <row r="17898" spans="1:31">
      <c r="A17898">
        <v>43190</v>
      </c>
      <c r="B17898" t="s">
        <v>15691</v>
      </c>
      <c r="C17898" t="s">
        <v>33478</v>
      </c>
      <c r="D17898" t="s">
        <v>33476</v>
      </c>
      <c r="E17898"/>
      <c r="F17898"/>
      <c r="G17898"/>
      <c r="H17898"/>
      <c r="I17898"/>
      <c r="J17898"/>
      <c r="U17898" s="43"/>
      <c r="AE17898"/>
    </row>
    <row r="17899" spans="1:31">
      <c r="A17899">
        <v>43170</v>
      </c>
      <c r="B17899" t="s">
        <v>15692</v>
      </c>
      <c r="C17899" t="s">
        <v>33478</v>
      </c>
      <c r="D17899" t="s">
        <v>33476</v>
      </c>
      <c r="E17899"/>
      <c r="F17899"/>
      <c r="G17899"/>
      <c r="H17899"/>
      <c r="I17899"/>
      <c r="J17899"/>
      <c r="U17899" s="43"/>
      <c r="AE17899"/>
    </row>
    <row r="17900" spans="1:31">
      <c r="A17900">
        <v>43580</v>
      </c>
      <c r="B17900" t="s">
        <v>15692</v>
      </c>
      <c r="C17900" t="s">
        <v>33478</v>
      </c>
      <c r="D17900" t="e">
        <v>#N/A</v>
      </c>
      <c r="E17900"/>
      <c r="F17900"/>
      <c r="G17900"/>
      <c r="H17900"/>
      <c r="I17900"/>
      <c r="J17900"/>
      <c r="U17900" s="43"/>
      <c r="AE17900"/>
    </row>
    <row r="17901" spans="1:31">
      <c r="A17901">
        <v>43530</v>
      </c>
      <c r="B17901" t="s">
        <v>15693</v>
      </c>
      <c r="C17901" t="s">
        <v>33478</v>
      </c>
      <c r="D17901" t="s">
        <v>33476</v>
      </c>
      <c r="E17901"/>
      <c r="F17901"/>
      <c r="G17901"/>
      <c r="H17901"/>
      <c r="I17901"/>
      <c r="J17901"/>
      <c r="U17901" s="43"/>
      <c r="AE17901"/>
    </row>
    <row r="17902" spans="1:31">
      <c r="A17902">
        <v>43450</v>
      </c>
      <c r="B17902" t="s">
        <v>15694</v>
      </c>
      <c r="C17902" t="s">
        <v>33478</v>
      </c>
      <c r="D17902" t="s">
        <v>33476</v>
      </c>
      <c r="E17902"/>
      <c r="F17902"/>
      <c r="G17902"/>
      <c r="H17902"/>
      <c r="I17902"/>
      <c r="J17902"/>
      <c r="U17902" s="43"/>
      <c r="AE17902"/>
    </row>
    <row r="17903" spans="1:31">
      <c r="A17903">
        <v>43210</v>
      </c>
      <c r="B17903" t="s">
        <v>15695</v>
      </c>
      <c r="C17903" t="s">
        <v>33477</v>
      </c>
      <c r="D17903" t="s">
        <v>33476</v>
      </c>
      <c r="E17903"/>
      <c r="F17903"/>
      <c r="G17903"/>
      <c r="H17903"/>
      <c r="I17903"/>
      <c r="J17903"/>
      <c r="U17903" s="43"/>
      <c r="AE17903"/>
    </row>
    <row r="17904" spans="1:31">
      <c r="A17904">
        <v>43230</v>
      </c>
      <c r="B17904" t="s">
        <v>15696</v>
      </c>
      <c r="C17904" t="s">
        <v>33479</v>
      </c>
      <c r="D17904" t="s">
        <v>33489</v>
      </c>
      <c r="E17904"/>
      <c r="F17904"/>
      <c r="G17904"/>
      <c r="H17904"/>
      <c r="I17904"/>
      <c r="J17904"/>
      <c r="U17904" s="43"/>
      <c r="AE17904"/>
    </row>
    <row r="17905" spans="1:31">
      <c r="A17905">
        <v>43750</v>
      </c>
      <c r="B17905" t="s">
        <v>15697</v>
      </c>
      <c r="C17905" t="s">
        <v>33478</v>
      </c>
      <c r="D17905" t="e">
        <v>#N/A</v>
      </c>
      <c r="E17905"/>
      <c r="F17905"/>
      <c r="G17905"/>
      <c r="H17905"/>
      <c r="I17905"/>
      <c r="J17905"/>
      <c r="U17905" s="43"/>
      <c r="AE17905"/>
    </row>
    <row r="17906" spans="1:31">
      <c r="A17906">
        <v>43270</v>
      </c>
      <c r="B17906" t="s">
        <v>15698</v>
      </c>
      <c r="C17906" t="s">
        <v>33478</v>
      </c>
      <c r="D17906" t="s">
        <v>33489</v>
      </c>
      <c r="E17906"/>
      <c r="F17906"/>
      <c r="G17906"/>
      <c r="H17906"/>
      <c r="I17906"/>
      <c r="J17906"/>
      <c r="U17906" s="43"/>
      <c r="AE17906"/>
    </row>
    <row r="17907" spans="1:31">
      <c r="A17907">
        <v>43430</v>
      </c>
      <c r="B17907" t="s">
        <v>15699</v>
      </c>
      <c r="C17907" t="s">
        <v>33478</v>
      </c>
      <c r="D17907" t="s">
        <v>33476</v>
      </c>
      <c r="E17907"/>
      <c r="F17907"/>
      <c r="G17907"/>
      <c r="H17907"/>
      <c r="I17907"/>
      <c r="J17907"/>
      <c r="U17907" s="43"/>
      <c r="AE17907"/>
    </row>
    <row r="17908" spans="1:31">
      <c r="A17908">
        <v>43320</v>
      </c>
      <c r="B17908" t="s">
        <v>15700</v>
      </c>
      <c r="C17908" t="s">
        <v>33478</v>
      </c>
      <c r="D17908" t="s">
        <v>33489</v>
      </c>
      <c r="E17908"/>
      <c r="F17908"/>
      <c r="G17908"/>
      <c r="H17908"/>
      <c r="I17908"/>
      <c r="J17908"/>
      <c r="U17908" s="43"/>
      <c r="AE17908"/>
    </row>
    <row r="17909" spans="1:31">
      <c r="A17909">
        <v>43170</v>
      </c>
      <c r="B17909" t="s">
        <v>15701</v>
      </c>
      <c r="C17909" t="s">
        <v>33478</v>
      </c>
      <c r="D17909" t="s">
        <v>33476</v>
      </c>
      <c r="E17909"/>
      <c r="F17909"/>
      <c r="G17909"/>
      <c r="H17909"/>
      <c r="I17909"/>
      <c r="J17909"/>
      <c r="U17909" s="43"/>
      <c r="AE17909"/>
    </row>
    <row r="17910" spans="1:31">
      <c r="A17910">
        <v>43320</v>
      </c>
      <c r="B17910" t="s">
        <v>15702</v>
      </c>
      <c r="C17910" t="s">
        <v>33478</v>
      </c>
      <c r="D17910" t="s">
        <v>33489</v>
      </c>
      <c r="E17910"/>
      <c r="F17910"/>
      <c r="G17910"/>
      <c r="H17910"/>
      <c r="I17910"/>
      <c r="J17910"/>
      <c r="U17910" s="43"/>
      <c r="AE17910"/>
    </row>
    <row r="17911" spans="1:31">
      <c r="A17911">
        <v>43360</v>
      </c>
      <c r="B17911" t="s">
        <v>15703</v>
      </c>
      <c r="C17911" t="s">
        <v>33480</v>
      </c>
      <c r="D17911" t="e">
        <v>#N/A</v>
      </c>
      <c r="E17911"/>
      <c r="F17911"/>
      <c r="G17911"/>
      <c r="H17911"/>
      <c r="I17911"/>
      <c r="J17911"/>
      <c r="U17911" s="43"/>
      <c r="AE17911"/>
    </row>
    <row r="17912" spans="1:31">
      <c r="A17912">
        <v>43270</v>
      </c>
      <c r="B17912" t="s">
        <v>15704</v>
      </c>
      <c r="C17912" t="s">
        <v>33478</v>
      </c>
      <c r="D17912" t="s">
        <v>33489</v>
      </c>
      <c r="E17912"/>
      <c r="F17912"/>
      <c r="G17912"/>
      <c r="H17912"/>
      <c r="I17912"/>
      <c r="J17912"/>
      <c r="U17912" s="43"/>
      <c r="AE17912"/>
    </row>
    <row r="17913" spans="1:31">
      <c r="A17913">
        <v>43320</v>
      </c>
      <c r="B17913" t="s">
        <v>1703</v>
      </c>
      <c r="C17913" t="s">
        <v>33478</v>
      </c>
      <c r="D17913" t="s">
        <v>33489</v>
      </c>
      <c r="E17913"/>
      <c r="F17913"/>
      <c r="G17913"/>
      <c r="H17913"/>
      <c r="I17913"/>
      <c r="J17913"/>
      <c r="U17913" s="43"/>
      <c r="AE17913"/>
    </row>
    <row r="17914" spans="1:31">
      <c r="A17914">
        <v>43390</v>
      </c>
      <c r="B17914" t="s">
        <v>15705</v>
      </c>
      <c r="C17914" t="s">
        <v>33480</v>
      </c>
      <c r="D17914" t="s">
        <v>33476</v>
      </c>
      <c r="E17914"/>
      <c r="F17914"/>
      <c r="G17914"/>
      <c r="H17914"/>
      <c r="I17914"/>
      <c r="J17914"/>
      <c r="U17914" s="43"/>
      <c r="AE17914"/>
    </row>
    <row r="17915" spans="1:31">
      <c r="A17915">
        <v>43100</v>
      </c>
      <c r="B17915" t="s">
        <v>15706</v>
      </c>
      <c r="C17915" t="s">
        <v>33480</v>
      </c>
      <c r="D17915" t="s">
        <v>33476</v>
      </c>
      <c r="E17915"/>
      <c r="F17915"/>
      <c r="G17915"/>
      <c r="H17915"/>
      <c r="I17915"/>
      <c r="J17915"/>
      <c r="U17915" s="43"/>
      <c r="AE17915"/>
    </row>
    <row r="17916" spans="1:31">
      <c r="A17916">
        <v>43490</v>
      </c>
      <c r="B17916" t="s">
        <v>15707</v>
      </c>
      <c r="C17916" t="s">
        <v>33478</v>
      </c>
      <c r="D17916" t="e">
        <v>#N/A</v>
      </c>
      <c r="E17916"/>
      <c r="F17916"/>
      <c r="G17916"/>
      <c r="H17916"/>
      <c r="I17916"/>
      <c r="J17916"/>
      <c r="U17916" s="43"/>
      <c r="AE17916"/>
    </row>
    <row r="17917" spans="1:31">
      <c r="A17917">
        <v>43380</v>
      </c>
      <c r="B17917" t="s">
        <v>15708</v>
      </c>
      <c r="C17917" t="s">
        <v>33480</v>
      </c>
      <c r="D17917" t="s">
        <v>33476</v>
      </c>
      <c r="E17917"/>
      <c r="F17917"/>
      <c r="G17917"/>
      <c r="H17917"/>
      <c r="I17917"/>
      <c r="J17917"/>
      <c r="U17917" s="43"/>
      <c r="AE17917"/>
    </row>
    <row r="17918" spans="1:31">
      <c r="A17918">
        <v>43600</v>
      </c>
      <c r="B17918" t="s">
        <v>15709</v>
      </c>
      <c r="C17918" t="s">
        <v>33477</v>
      </c>
      <c r="D17918" t="e">
        <v>#N/A</v>
      </c>
      <c r="E17918"/>
      <c r="F17918"/>
      <c r="G17918"/>
      <c r="H17918"/>
      <c r="I17918"/>
      <c r="J17918"/>
      <c r="U17918" s="43"/>
      <c r="AE17918"/>
    </row>
    <row r="17919" spans="1:31">
      <c r="A17919">
        <v>43800</v>
      </c>
      <c r="B17919" t="s">
        <v>15710</v>
      </c>
      <c r="C17919" t="s">
        <v>33478</v>
      </c>
      <c r="D17919" t="s">
        <v>33476</v>
      </c>
      <c r="E17919"/>
      <c r="F17919"/>
      <c r="G17919"/>
      <c r="H17919"/>
      <c r="I17919"/>
      <c r="J17919"/>
      <c r="U17919" s="43"/>
      <c r="AE17919"/>
    </row>
    <row r="17920" spans="1:31">
      <c r="A17920">
        <v>43200</v>
      </c>
      <c r="B17920" t="s">
        <v>15711</v>
      </c>
      <c r="C17920" t="s">
        <v>33478</v>
      </c>
      <c r="D17920" t="s">
        <v>33476</v>
      </c>
      <c r="E17920"/>
      <c r="F17920"/>
      <c r="G17920"/>
      <c r="H17920"/>
      <c r="I17920"/>
      <c r="J17920"/>
      <c r="U17920" s="43"/>
      <c r="AE17920"/>
    </row>
    <row r="17921" spans="1:31">
      <c r="A17921">
        <v>44170</v>
      </c>
      <c r="B17921" t="s">
        <v>15712</v>
      </c>
      <c r="C17921" t="s">
        <v>33477</v>
      </c>
      <c r="D17921" t="s">
        <v>33476</v>
      </c>
      <c r="E17921"/>
      <c r="F17921"/>
      <c r="G17921"/>
      <c r="H17921"/>
      <c r="I17921"/>
      <c r="J17921"/>
      <c r="U17921" s="43"/>
      <c r="AE17921"/>
    </row>
    <row r="17922" spans="1:31">
      <c r="A17922">
        <v>44140</v>
      </c>
      <c r="B17922" t="s">
        <v>15713</v>
      </c>
      <c r="C17922" t="s">
        <v>33477</v>
      </c>
      <c r="D17922" t="s">
        <v>33476</v>
      </c>
      <c r="E17922"/>
      <c r="F17922"/>
      <c r="G17922"/>
      <c r="H17922"/>
      <c r="I17922"/>
      <c r="J17922"/>
      <c r="U17922" s="43"/>
      <c r="AE17922"/>
    </row>
    <row r="17923" spans="1:31">
      <c r="A17923">
        <v>44150</v>
      </c>
      <c r="B17923" t="s">
        <v>15714</v>
      </c>
      <c r="C17923" t="s">
        <v>33477</v>
      </c>
      <c r="D17923" t="s">
        <v>33476</v>
      </c>
      <c r="E17923"/>
      <c r="F17923"/>
      <c r="G17923"/>
      <c r="H17923"/>
      <c r="I17923"/>
      <c r="J17923"/>
      <c r="U17923" s="43"/>
      <c r="AE17923"/>
    </row>
    <row r="17924" spans="1:31">
      <c r="A17924">
        <v>44150</v>
      </c>
      <c r="B17924" t="s">
        <v>15714</v>
      </c>
      <c r="C17924" t="s">
        <v>33477</v>
      </c>
      <c r="D17924" t="s">
        <v>33476</v>
      </c>
      <c r="E17924"/>
      <c r="F17924"/>
      <c r="G17924"/>
      <c r="H17924"/>
      <c r="I17924"/>
      <c r="J17924"/>
      <c r="U17924" s="43"/>
      <c r="AE17924"/>
    </row>
    <row r="17925" spans="1:31">
      <c r="A17925">
        <v>44320</v>
      </c>
      <c r="B17925" t="s">
        <v>15715</v>
      </c>
      <c r="C17925" t="s">
        <v>33477</v>
      </c>
      <c r="D17925" t="s">
        <v>33476</v>
      </c>
      <c r="E17925"/>
      <c r="F17925"/>
      <c r="G17925"/>
      <c r="H17925"/>
      <c r="I17925"/>
      <c r="J17925"/>
      <c r="U17925" s="43"/>
      <c r="AE17925"/>
    </row>
    <row r="17926" spans="1:31">
      <c r="A17926">
        <v>44320</v>
      </c>
      <c r="B17926" t="s">
        <v>15715</v>
      </c>
      <c r="C17926" t="s">
        <v>33477</v>
      </c>
      <c r="D17926" t="s">
        <v>33476</v>
      </c>
      <c r="E17926"/>
      <c r="F17926"/>
      <c r="G17926"/>
      <c r="H17926"/>
      <c r="I17926"/>
      <c r="J17926"/>
      <c r="U17926" s="43"/>
      <c r="AE17926"/>
    </row>
    <row r="17927" spans="1:31">
      <c r="A17927">
        <v>44680</v>
      </c>
      <c r="B17927" t="s">
        <v>15715</v>
      </c>
      <c r="C17927" t="s">
        <v>33477</v>
      </c>
      <c r="D17927" t="s">
        <v>33476</v>
      </c>
      <c r="E17927"/>
      <c r="F17927"/>
      <c r="G17927"/>
      <c r="H17927"/>
      <c r="I17927"/>
      <c r="J17927"/>
      <c r="U17927" s="43"/>
      <c r="AE17927"/>
    </row>
    <row r="17928" spans="1:31">
      <c r="A17928">
        <v>44410</v>
      </c>
      <c r="B17928" t="s">
        <v>15716</v>
      </c>
      <c r="C17928" t="s">
        <v>33477</v>
      </c>
      <c r="D17928" t="s">
        <v>33476</v>
      </c>
      <c r="E17928"/>
      <c r="F17928"/>
      <c r="G17928"/>
      <c r="H17928"/>
      <c r="I17928"/>
      <c r="J17928"/>
      <c r="U17928" s="43"/>
      <c r="AE17928"/>
    </row>
    <row r="17929" spans="1:31">
      <c r="A17929">
        <v>44410</v>
      </c>
      <c r="B17929" t="s">
        <v>15716</v>
      </c>
      <c r="C17929" t="s">
        <v>33477</v>
      </c>
      <c r="D17929" t="s">
        <v>33476</v>
      </c>
      <c r="E17929"/>
      <c r="F17929"/>
      <c r="G17929"/>
      <c r="H17929"/>
      <c r="I17929"/>
      <c r="J17929"/>
      <c r="U17929" s="43"/>
      <c r="AE17929"/>
    </row>
    <row r="17930" spans="1:31">
      <c r="A17930">
        <v>44460</v>
      </c>
      <c r="B17930" t="s">
        <v>15717</v>
      </c>
      <c r="C17930" t="s">
        <v>33477</v>
      </c>
      <c r="D17930" t="s">
        <v>33476</v>
      </c>
      <c r="E17930"/>
      <c r="F17930"/>
      <c r="G17930"/>
      <c r="H17930"/>
      <c r="I17930"/>
      <c r="J17930"/>
      <c r="U17930" s="43"/>
      <c r="AE17930"/>
    </row>
    <row r="17931" spans="1:31">
      <c r="A17931">
        <v>44115</v>
      </c>
      <c r="B17931" t="s">
        <v>15718</v>
      </c>
      <c r="C17931" t="s">
        <v>33477</v>
      </c>
      <c r="D17931" t="s">
        <v>33476</v>
      </c>
      <c r="E17931"/>
      <c r="F17931"/>
      <c r="G17931"/>
      <c r="H17931"/>
      <c r="I17931"/>
      <c r="J17931"/>
      <c r="U17931" s="43"/>
      <c r="AE17931"/>
    </row>
    <row r="17932" spans="1:31">
      <c r="A17932">
        <v>44740</v>
      </c>
      <c r="B17932" t="s">
        <v>15719</v>
      </c>
      <c r="C17932" t="s">
        <v>33477</v>
      </c>
      <c r="D17932" t="s">
        <v>33476</v>
      </c>
      <c r="E17932"/>
      <c r="F17932"/>
      <c r="G17932"/>
      <c r="H17932"/>
      <c r="I17932"/>
      <c r="J17932"/>
      <c r="U17932" s="43"/>
      <c r="AE17932"/>
    </row>
    <row r="17933" spans="1:31">
      <c r="A17933">
        <v>44760</v>
      </c>
      <c r="B17933" t="s">
        <v>15720</v>
      </c>
      <c r="C17933" t="s">
        <v>33477</v>
      </c>
      <c r="D17933" t="e">
        <v>#N/A</v>
      </c>
      <c r="E17933"/>
      <c r="F17933"/>
      <c r="G17933"/>
      <c r="H17933"/>
      <c r="I17933"/>
      <c r="J17933"/>
      <c r="U17933" s="43"/>
      <c r="AE17933"/>
    </row>
    <row r="17934" spans="1:31">
      <c r="A17934">
        <v>44160</v>
      </c>
      <c r="B17934" t="s">
        <v>15721</v>
      </c>
      <c r="C17934" t="s">
        <v>33477</v>
      </c>
      <c r="D17934" t="s">
        <v>33476</v>
      </c>
      <c r="E17934"/>
      <c r="F17934"/>
      <c r="G17934"/>
      <c r="H17934"/>
      <c r="I17934"/>
      <c r="J17934"/>
      <c r="U17934" s="43"/>
      <c r="AE17934"/>
    </row>
    <row r="17935" spans="1:31">
      <c r="A17935">
        <v>44140</v>
      </c>
      <c r="B17935" t="s">
        <v>15722</v>
      </c>
      <c r="C17935" t="s">
        <v>33477</v>
      </c>
      <c r="D17935" t="s">
        <v>33476</v>
      </c>
      <c r="E17935"/>
      <c r="F17935"/>
      <c r="G17935"/>
      <c r="H17935"/>
      <c r="I17935"/>
      <c r="J17935"/>
      <c r="U17935" s="43"/>
      <c r="AE17935"/>
    </row>
    <row r="17936" spans="1:31">
      <c r="A17936">
        <v>44130</v>
      </c>
      <c r="B17936" t="s">
        <v>15723</v>
      </c>
      <c r="C17936" t="s">
        <v>33477</v>
      </c>
      <c r="D17936" t="s">
        <v>33476</v>
      </c>
      <c r="E17936"/>
      <c r="F17936"/>
      <c r="G17936"/>
      <c r="H17936"/>
      <c r="I17936"/>
      <c r="J17936"/>
      <c r="U17936" s="43"/>
      <c r="AE17936"/>
    </row>
    <row r="17937" spans="1:31">
      <c r="A17937">
        <v>44130</v>
      </c>
      <c r="B17937" t="s">
        <v>15723</v>
      </c>
      <c r="C17937" t="s">
        <v>33477</v>
      </c>
      <c r="D17937" t="s">
        <v>33476</v>
      </c>
      <c r="E17937"/>
      <c r="F17937"/>
      <c r="G17937"/>
      <c r="H17937"/>
      <c r="I17937"/>
      <c r="J17937"/>
      <c r="U17937" s="43"/>
      <c r="AE17937"/>
    </row>
    <row r="17938" spans="1:31">
      <c r="A17938">
        <v>44130</v>
      </c>
      <c r="B17938" t="s">
        <v>15723</v>
      </c>
      <c r="C17938" t="s">
        <v>33477</v>
      </c>
      <c r="D17938" t="s">
        <v>33476</v>
      </c>
      <c r="E17938"/>
      <c r="F17938"/>
      <c r="G17938"/>
      <c r="H17938"/>
      <c r="I17938"/>
      <c r="J17938"/>
      <c r="U17938" s="43"/>
      <c r="AE17938"/>
    </row>
    <row r="17939" spans="1:31">
      <c r="A17939">
        <v>44430</v>
      </c>
      <c r="B17939" t="s">
        <v>15724</v>
      </c>
      <c r="C17939" t="s">
        <v>33477</v>
      </c>
      <c r="D17939" t="s">
        <v>33476</v>
      </c>
      <c r="E17939"/>
      <c r="F17939"/>
      <c r="G17939"/>
      <c r="H17939"/>
      <c r="I17939"/>
      <c r="J17939"/>
      <c r="U17939" s="43"/>
      <c r="AE17939"/>
    </row>
    <row r="17940" spans="1:31">
      <c r="A17940">
        <v>44830</v>
      </c>
      <c r="B17940" t="s">
        <v>15725</v>
      </c>
      <c r="C17940" t="s">
        <v>33477</v>
      </c>
      <c r="D17940" t="e">
        <v>#N/A</v>
      </c>
      <c r="E17940"/>
      <c r="F17940"/>
      <c r="G17940"/>
      <c r="H17940"/>
      <c r="I17940"/>
      <c r="J17940"/>
      <c r="U17940" s="43"/>
      <c r="AE17940"/>
    </row>
    <row r="17941" spans="1:31">
      <c r="A17941">
        <v>44260</v>
      </c>
      <c r="B17941" t="s">
        <v>15726</v>
      </c>
      <c r="C17941" t="s">
        <v>33477</v>
      </c>
      <c r="D17941" t="s">
        <v>33476</v>
      </c>
      <c r="E17941"/>
      <c r="F17941"/>
      <c r="G17941"/>
      <c r="H17941"/>
      <c r="I17941"/>
      <c r="J17941"/>
      <c r="U17941" s="43"/>
      <c r="AE17941"/>
    </row>
    <row r="17942" spans="1:31">
      <c r="A17942">
        <v>44340</v>
      </c>
      <c r="B17942" t="s">
        <v>15727</v>
      </c>
      <c r="C17942" t="s">
        <v>33477</v>
      </c>
      <c r="D17942" t="e">
        <v>#N/A</v>
      </c>
      <c r="E17942"/>
      <c r="F17942"/>
      <c r="G17942"/>
      <c r="H17942"/>
      <c r="I17942"/>
      <c r="J17942"/>
      <c r="U17942" s="43"/>
      <c r="AE17942"/>
    </row>
    <row r="17943" spans="1:31">
      <c r="A17943">
        <v>44340</v>
      </c>
      <c r="B17943" t="s">
        <v>15727</v>
      </c>
      <c r="C17943" t="s">
        <v>33477</v>
      </c>
      <c r="D17943" t="e">
        <v>#N/A</v>
      </c>
      <c r="E17943"/>
      <c r="F17943"/>
      <c r="G17943"/>
      <c r="H17943"/>
      <c r="I17943"/>
      <c r="J17943"/>
      <c r="U17943" s="43"/>
      <c r="AE17943"/>
    </row>
    <row r="17944" spans="1:31">
      <c r="A17944">
        <v>44580</v>
      </c>
      <c r="B17944" t="s">
        <v>15728</v>
      </c>
      <c r="C17944" t="s">
        <v>33477</v>
      </c>
      <c r="D17944" t="s">
        <v>33476</v>
      </c>
      <c r="E17944"/>
      <c r="F17944"/>
      <c r="G17944"/>
      <c r="H17944"/>
      <c r="I17944"/>
      <c r="J17944"/>
      <c r="U17944" s="43"/>
      <c r="AE17944"/>
    </row>
    <row r="17945" spans="1:31">
      <c r="A17945">
        <v>44580</v>
      </c>
      <c r="B17945" t="s">
        <v>15728</v>
      </c>
      <c r="C17945" t="s">
        <v>33477</v>
      </c>
      <c r="D17945" t="s">
        <v>33476</v>
      </c>
      <c r="E17945"/>
      <c r="F17945"/>
      <c r="G17945"/>
      <c r="H17945"/>
      <c r="I17945"/>
      <c r="J17945"/>
      <c r="U17945" s="43"/>
      <c r="AE17945"/>
    </row>
    <row r="17946" spans="1:31">
      <c r="A17946">
        <v>44580</v>
      </c>
      <c r="B17946" t="s">
        <v>15728</v>
      </c>
      <c r="C17946" t="s">
        <v>33477</v>
      </c>
      <c r="D17946" t="s">
        <v>33476</v>
      </c>
      <c r="E17946"/>
      <c r="F17946"/>
      <c r="G17946"/>
      <c r="H17946"/>
      <c r="I17946"/>
      <c r="J17946"/>
      <c r="U17946" s="43"/>
      <c r="AE17946"/>
    </row>
    <row r="17947" spans="1:31">
      <c r="A17947">
        <v>44190</v>
      </c>
      <c r="B17947" t="s">
        <v>13454</v>
      </c>
      <c r="C17947" t="s">
        <v>33477</v>
      </c>
      <c r="D17947" t="s">
        <v>33476</v>
      </c>
      <c r="E17947"/>
      <c r="F17947"/>
      <c r="G17947"/>
      <c r="H17947"/>
      <c r="I17947"/>
      <c r="J17947"/>
      <c r="U17947" s="43"/>
      <c r="AE17947"/>
    </row>
    <row r="17948" spans="1:31">
      <c r="A17948">
        <v>44130</v>
      </c>
      <c r="B17948" t="s">
        <v>15729</v>
      </c>
      <c r="C17948" t="s">
        <v>33477</v>
      </c>
      <c r="D17948" t="s">
        <v>33476</v>
      </c>
      <c r="E17948"/>
      <c r="F17948"/>
      <c r="G17948"/>
      <c r="H17948"/>
      <c r="I17948"/>
      <c r="J17948"/>
      <c r="U17948" s="43"/>
      <c r="AE17948"/>
    </row>
    <row r="17949" spans="1:31">
      <c r="A17949">
        <v>44830</v>
      </c>
      <c r="B17949" t="s">
        <v>15730</v>
      </c>
      <c r="C17949" t="s">
        <v>33477</v>
      </c>
      <c r="D17949" t="e">
        <v>#N/A</v>
      </c>
      <c r="E17949"/>
      <c r="F17949"/>
      <c r="G17949"/>
      <c r="H17949"/>
      <c r="I17949"/>
      <c r="J17949"/>
      <c r="U17949" s="43"/>
      <c r="AE17949"/>
    </row>
    <row r="17950" spans="1:31">
      <c r="A17950">
        <v>44750</v>
      </c>
      <c r="B17950" t="s">
        <v>15731</v>
      </c>
      <c r="C17950" t="s">
        <v>33477</v>
      </c>
      <c r="D17950" t="s">
        <v>33476</v>
      </c>
      <c r="E17950"/>
      <c r="F17950"/>
      <c r="G17950"/>
      <c r="H17950"/>
      <c r="I17950"/>
      <c r="J17950"/>
      <c r="U17950" s="43"/>
      <c r="AE17950"/>
    </row>
    <row r="17951" spans="1:31">
      <c r="A17951">
        <v>44470</v>
      </c>
      <c r="B17951" t="s">
        <v>15732</v>
      </c>
      <c r="C17951" t="s">
        <v>33477</v>
      </c>
      <c r="D17951" t="s">
        <v>33476</v>
      </c>
      <c r="E17951"/>
      <c r="F17951"/>
      <c r="G17951"/>
      <c r="H17951"/>
      <c r="I17951"/>
      <c r="J17951"/>
      <c r="U17951" s="43"/>
      <c r="AE17951"/>
    </row>
    <row r="17952" spans="1:31">
      <c r="A17952">
        <v>44390</v>
      </c>
      <c r="B17952" t="s">
        <v>15733</v>
      </c>
      <c r="C17952" t="s">
        <v>33477</v>
      </c>
      <c r="D17952" t="s">
        <v>33476</v>
      </c>
      <c r="E17952"/>
      <c r="F17952"/>
      <c r="G17952"/>
      <c r="H17952"/>
      <c r="I17952"/>
      <c r="J17952"/>
      <c r="U17952" s="43"/>
      <c r="AE17952"/>
    </row>
    <row r="17953" spans="1:31">
      <c r="A17953">
        <v>44850</v>
      </c>
      <c r="B17953" t="s">
        <v>15734</v>
      </c>
      <c r="C17953" t="s">
        <v>33477</v>
      </c>
      <c r="D17953" t="s">
        <v>33476</v>
      </c>
      <c r="E17953"/>
      <c r="F17953"/>
      <c r="G17953"/>
      <c r="H17953"/>
      <c r="I17953"/>
      <c r="J17953"/>
      <c r="U17953" s="43"/>
      <c r="AE17953"/>
    </row>
    <row r="17954" spans="1:31">
      <c r="A17954">
        <v>44450</v>
      </c>
      <c r="B17954" t="s">
        <v>15735</v>
      </c>
      <c r="C17954" t="s">
        <v>33477</v>
      </c>
      <c r="D17954" t="s">
        <v>33476</v>
      </c>
      <c r="E17954"/>
      <c r="F17954"/>
      <c r="G17954"/>
      <c r="H17954"/>
      <c r="I17954"/>
      <c r="J17954"/>
      <c r="U17954" s="43"/>
      <c r="AE17954"/>
    </row>
    <row r="17955" spans="1:31">
      <c r="A17955">
        <v>44450</v>
      </c>
      <c r="B17955" t="s">
        <v>15735</v>
      </c>
      <c r="C17955" t="s">
        <v>33477</v>
      </c>
      <c r="D17955" t="s">
        <v>33476</v>
      </c>
      <c r="E17955"/>
      <c r="F17955"/>
      <c r="G17955"/>
      <c r="H17955"/>
      <c r="I17955"/>
      <c r="J17955"/>
      <c r="U17955" s="43"/>
      <c r="AE17955"/>
    </row>
    <row r="17956" spans="1:31">
      <c r="A17956">
        <v>44410</v>
      </c>
      <c r="B17956" t="s">
        <v>15736</v>
      </c>
      <c r="C17956" t="s">
        <v>33477</v>
      </c>
      <c r="D17956" t="s">
        <v>33476</v>
      </c>
      <c r="E17956"/>
      <c r="F17956"/>
      <c r="G17956"/>
      <c r="H17956"/>
      <c r="I17956"/>
      <c r="J17956"/>
      <c r="U17956" s="43"/>
      <c r="AE17956"/>
    </row>
    <row r="17957" spans="1:31">
      <c r="A17957">
        <v>44670</v>
      </c>
      <c r="B17957" t="s">
        <v>15737</v>
      </c>
      <c r="C17957" t="s">
        <v>33477</v>
      </c>
      <c r="D17957" t="s">
        <v>33476</v>
      </c>
      <c r="E17957"/>
      <c r="F17957"/>
      <c r="G17957"/>
      <c r="H17957"/>
      <c r="I17957"/>
      <c r="J17957"/>
      <c r="U17957" s="43"/>
      <c r="AE17957"/>
    </row>
    <row r="17958" spans="1:31">
      <c r="A17958">
        <v>44330</v>
      </c>
      <c r="B17958" t="s">
        <v>15738</v>
      </c>
      <c r="C17958" t="s">
        <v>33477</v>
      </c>
      <c r="D17958" t="s">
        <v>33476</v>
      </c>
      <c r="E17958"/>
      <c r="F17958"/>
      <c r="G17958"/>
      <c r="H17958"/>
      <c r="I17958"/>
      <c r="J17958"/>
      <c r="U17958" s="43"/>
      <c r="AE17958"/>
    </row>
    <row r="17959" spans="1:31">
      <c r="A17959">
        <v>44260</v>
      </c>
      <c r="B17959" t="s">
        <v>15739</v>
      </c>
      <c r="C17959" t="s">
        <v>33477</v>
      </c>
      <c r="D17959" t="s">
        <v>33476</v>
      </c>
      <c r="E17959"/>
      <c r="F17959"/>
      <c r="G17959"/>
      <c r="H17959"/>
      <c r="I17959"/>
      <c r="J17959"/>
      <c r="U17959" s="43"/>
      <c r="AE17959"/>
    </row>
    <row r="17960" spans="1:31">
      <c r="A17960">
        <v>44240</v>
      </c>
      <c r="B17960" t="s">
        <v>15740</v>
      </c>
      <c r="C17960" t="s">
        <v>33477</v>
      </c>
      <c r="D17960" t="s">
        <v>33476</v>
      </c>
      <c r="E17960"/>
      <c r="F17960"/>
      <c r="G17960"/>
      <c r="H17960"/>
      <c r="I17960"/>
      <c r="J17960"/>
      <c r="U17960" s="43"/>
      <c r="AE17960"/>
    </row>
    <row r="17961" spans="1:31">
      <c r="A17961">
        <v>44110</v>
      </c>
      <c r="B17961" t="s">
        <v>15741</v>
      </c>
      <c r="C17961" t="s">
        <v>33477</v>
      </c>
      <c r="D17961" t="s">
        <v>33476</v>
      </c>
      <c r="E17961"/>
      <c r="F17961"/>
      <c r="G17961"/>
      <c r="H17961"/>
      <c r="I17961"/>
      <c r="J17961"/>
      <c r="U17961" s="43"/>
      <c r="AE17961"/>
    </row>
    <row r="17962" spans="1:31">
      <c r="A17962">
        <v>44690</v>
      </c>
      <c r="B17962" t="s">
        <v>15742</v>
      </c>
      <c r="C17962" t="s">
        <v>33477</v>
      </c>
      <c r="D17962" t="s">
        <v>33476</v>
      </c>
      <c r="E17962"/>
      <c r="F17962"/>
      <c r="G17962"/>
      <c r="H17962"/>
      <c r="I17962"/>
      <c r="J17962"/>
      <c r="U17962" s="43"/>
      <c r="AE17962"/>
    </row>
    <row r="17963" spans="1:31">
      <c r="A17963">
        <v>44320</v>
      </c>
      <c r="B17963" t="s">
        <v>15743</v>
      </c>
      <c r="C17963" t="s">
        <v>33477</v>
      </c>
      <c r="D17963" t="s">
        <v>33476</v>
      </c>
      <c r="E17963"/>
      <c r="F17963"/>
      <c r="G17963"/>
      <c r="H17963"/>
      <c r="I17963"/>
      <c r="J17963"/>
      <c r="U17963" s="43"/>
      <c r="AE17963"/>
    </row>
    <row r="17964" spans="1:31">
      <c r="A17964">
        <v>44640</v>
      </c>
      <c r="B17964" t="s">
        <v>15744</v>
      </c>
      <c r="C17964" t="s">
        <v>33477</v>
      </c>
      <c r="D17964" t="s">
        <v>33476</v>
      </c>
      <c r="E17964"/>
      <c r="F17964"/>
      <c r="G17964"/>
      <c r="H17964"/>
      <c r="I17964"/>
      <c r="J17964"/>
      <c r="U17964" s="43"/>
      <c r="AE17964"/>
    </row>
    <row r="17965" spans="1:31">
      <c r="A17965">
        <v>44118</v>
      </c>
      <c r="B17965" t="s">
        <v>15745</v>
      </c>
      <c r="C17965" t="s">
        <v>33477</v>
      </c>
      <c r="D17965" t="e">
        <v>#N/A</v>
      </c>
      <c r="E17965"/>
      <c r="F17965"/>
      <c r="G17965"/>
      <c r="H17965"/>
      <c r="I17965"/>
      <c r="J17965"/>
      <c r="U17965" s="43"/>
      <c r="AE17965"/>
    </row>
    <row r="17966" spans="1:31">
      <c r="A17966">
        <v>44118</v>
      </c>
      <c r="B17966" t="s">
        <v>15745</v>
      </c>
      <c r="C17966" t="s">
        <v>33477</v>
      </c>
      <c r="D17966" t="e">
        <v>#N/A</v>
      </c>
      <c r="E17966"/>
      <c r="F17966"/>
      <c r="G17966"/>
      <c r="H17966"/>
      <c r="I17966"/>
      <c r="J17966"/>
      <c r="U17966" s="43"/>
      <c r="AE17966"/>
    </row>
    <row r="17967" spans="1:31">
      <c r="A17967">
        <v>44190</v>
      </c>
      <c r="B17967" t="s">
        <v>15746</v>
      </c>
      <c r="C17967" t="s">
        <v>33477</v>
      </c>
      <c r="D17967" t="s">
        <v>33476</v>
      </c>
      <c r="E17967"/>
      <c r="F17967"/>
      <c r="G17967"/>
      <c r="H17967"/>
      <c r="I17967"/>
      <c r="J17967"/>
      <c r="U17967" s="43"/>
      <c r="AE17967"/>
    </row>
    <row r="17968" spans="1:31">
      <c r="A17968">
        <v>44290</v>
      </c>
      <c r="B17968" t="s">
        <v>15747</v>
      </c>
      <c r="C17968" t="s">
        <v>33477</v>
      </c>
      <c r="D17968" t="s">
        <v>33476</v>
      </c>
      <c r="E17968"/>
      <c r="F17968"/>
      <c r="G17968"/>
      <c r="H17968"/>
      <c r="I17968"/>
      <c r="J17968"/>
      <c r="U17968" s="43"/>
      <c r="AE17968"/>
    </row>
    <row r="17969" spans="1:31">
      <c r="A17969">
        <v>44360</v>
      </c>
      <c r="B17969" t="s">
        <v>15748</v>
      </c>
      <c r="C17969" t="s">
        <v>33477</v>
      </c>
      <c r="D17969" t="s">
        <v>33476</v>
      </c>
      <c r="E17969"/>
      <c r="F17969"/>
      <c r="G17969"/>
      <c r="H17969"/>
      <c r="I17969"/>
      <c r="J17969"/>
      <c r="U17969" s="43"/>
      <c r="AE17969"/>
    </row>
    <row r="17970" spans="1:31">
      <c r="A17970">
        <v>44560</v>
      </c>
      <c r="B17970" t="s">
        <v>15749</v>
      </c>
      <c r="C17970" t="s">
        <v>33477</v>
      </c>
      <c r="D17970" t="s">
        <v>33476</v>
      </c>
      <c r="E17970"/>
      <c r="F17970"/>
      <c r="G17970"/>
      <c r="H17970"/>
      <c r="I17970"/>
      <c r="J17970"/>
      <c r="U17970" s="43"/>
      <c r="AE17970"/>
    </row>
    <row r="17971" spans="1:31">
      <c r="A17971">
        <v>44220</v>
      </c>
      <c r="B17971" t="s">
        <v>15750</v>
      </c>
      <c r="C17971" t="s">
        <v>33477</v>
      </c>
      <c r="D17971" t="s">
        <v>33476</v>
      </c>
      <c r="E17971"/>
      <c r="F17971"/>
      <c r="G17971"/>
      <c r="H17971"/>
      <c r="I17971"/>
      <c r="J17971"/>
      <c r="U17971" s="43"/>
      <c r="AE17971"/>
    </row>
    <row r="17972" spans="1:31">
      <c r="A17972">
        <v>44220</v>
      </c>
      <c r="B17972" t="s">
        <v>15750</v>
      </c>
      <c r="C17972" t="s">
        <v>33477</v>
      </c>
      <c r="D17972" t="s">
        <v>33476</v>
      </c>
      <c r="E17972"/>
      <c r="F17972"/>
      <c r="G17972"/>
      <c r="H17972"/>
      <c r="I17972"/>
      <c r="J17972"/>
      <c r="U17972" s="43"/>
      <c r="AE17972"/>
    </row>
    <row r="17973" spans="1:31">
      <c r="A17973">
        <v>44521</v>
      </c>
      <c r="B17973" t="s">
        <v>15751</v>
      </c>
      <c r="C17973" t="s">
        <v>33477</v>
      </c>
      <c r="D17973" t="s">
        <v>33476</v>
      </c>
      <c r="E17973"/>
      <c r="F17973"/>
      <c r="G17973"/>
      <c r="H17973"/>
      <c r="I17973"/>
      <c r="J17973"/>
      <c r="U17973" s="43"/>
      <c r="AE17973"/>
    </row>
    <row r="17974" spans="1:31">
      <c r="A17974">
        <v>44490</v>
      </c>
      <c r="B17974" t="s">
        <v>15752</v>
      </c>
      <c r="C17974" t="s">
        <v>33477</v>
      </c>
      <c r="D17974" t="e">
        <v>#N/A</v>
      </c>
      <c r="E17974"/>
      <c r="F17974"/>
      <c r="G17974"/>
      <c r="H17974"/>
      <c r="I17974"/>
      <c r="J17974"/>
      <c r="U17974" s="43"/>
      <c r="AE17974"/>
    </row>
    <row r="17975" spans="1:31">
      <c r="A17975">
        <v>44160</v>
      </c>
      <c r="B17975" t="s">
        <v>15753</v>
      </c>
      <c r="C17975" t="s">
        <v>33477</v>
      </c>
      <c r="D17975" t="s">
        <v>33476</v>
      </c>
      <c r="E17975"/>
      <c r="F17975"/>
      <c r="G17975"/>
      <c r="H17975"/>
      <c r="I17975"/>
      <c r="J17975"/>
      <c r="U17975" s="43"/>
      <c r="AE17975"/>
    </row>
    <row r="17976" spans="1:31">
      <c r="A17976">
        <v>44590</v>
      </c>
      <c r="B17976" t="s">
        <v>15754</v>
      </c>
      <c r="C17976" t="s">
        <v>33477</v>
      </c>
      <c r="D17976" t="s">
        <v>33476</v>
      </c>
      <c r="E17976"/>
      <c r="F17976"/>
      <c r="G17976"/>
      <c r="H17976"/>
      <c r="I17976"/>
      <c r="J17976"/>
      <c r="U17976" s="43"/>
      <c r="AE17976"/>
    </row>
    <row r="17977" spans="1:31">
      <c r="A17977">
        <v>44480</v>
      </c>
      <c r="B17977" t="s">
        <v>15755</v>
      </c>
      <c r="C17977" t="s">
        <v>33477</v>
      </c>
      <c r="D17977" t="s">
        <v>33476</v>
      </c>
      <c r="E17977"/>
      <c r="F17977"/>
      <c r="G17977"/>
      <c r="H17977"/>
      <c r="I17977"/>
      <c r="J17977"/>
      <c r="U17977" s="43"/>
      <c r="AE17977"/>
    </row>
    <row r="17978" spans="1:31">
      <c r="A17978">
        <v>44530</v>
      </c>
      <c r="B17978" t="s">
        <v>15756</v>
      </c>
      <c r="C17978" t="s">
        <v>33477</v>
      </c>
      <c r="D17978" t="s">
        <v>33476</v>
      </c>
      <c r="E17978"/>
      <c r="F17978"/>
      <c r="G17978"/>
      <c r="H17978"/>
      <c r="I17978"/>
      <c r="J17978"/>
      <c r="U17978" s="43"/>
      <c r="AE17978"/>
    </row>
    <row r="17979" spans="1:31">
      <c r="A17979">
        <v>44110</v>
      </c>
      <c r="B17979" t="s">
        <v>15757</v>
      </c>
      <c r="C17979" t="s">
        <v>33477</v>
      </c>
      <c r="D17979" t="s">
        <v>33476</v>
      </c>
      <c r="E17979"/>
      <c r="F17979"/>
      <c r="G17979"/>
      <c r="H17979"/>
      <c r="I17979"/>
      <c r="J17979"/>
      <c r="U17979" s="43"/>
      <c r="AE17979"/>
    </row>
    <row r="17980" spans="1:31">
      <c r="A17980">
        <v>44500</v>
      </c>
      <c r="B17980" t="s">
        <v>15758</v>
      </c>
      <c r="C17980" t="s">
        <v>33477</v>
      </c>
      <c r="D17980" t="s">
        <v>33476</v>
      </c>
      <c r="E17980"/>
      <c r="F17980"/>
      <c r="G17980"/>
      <c r="H17980"/>
      <c r="I17980"/>
      <c r="J17980"/>
      <c r="U17980" s="43"/>
      <c r="AE17980"/>
    </row>
    <row r="17981" spans="1:31">
      <c r="A17981">
        <v>44130</v>
      </c>
      <c r="B17981" t="s">
        <v>15759</v>
      </c>
      <c r="C17981" t="s">
        <v>33477</v>
      </c>
      <c r="D17981" t="s">
        <v>33476</v>
      </c>
      <c r="E17981"/>
      <c r="F17981"/>
      <c r="G17981"/>
      <c r="H17981"/>
      <c r="I17981"/>
      <c r="J17981"/>
      <c r="U17981" s="43"/>
      <c r="AE17981"/>
    </row>
    <row r="17982" spans="1:31">
      <c r="A17982">
        <v>44460</v>
      </c>
      <c r="B17982" t="s">
        <v>15760</v>
      </c>
      <c r="C17982" t="s">
        <v>33477</v>
      </c>
      <c r="D17982" t="s">
        <v>33476</v>
      </c>
      <c r="E17982"/>
      <c r="F17982"/>
      <c r="G17982"/>
      <c r="H17982"/>
      <c r="I17982"/>
      <c r="J17982"/>
      <c r="U17982" s="43"/>
      <c r="AE17982"/>
    </row>
    <row r="17983" spans="1:31">
      <c r="A17983">
        <v>44660</v>
      </c>
      <c r="B17983" t="s">
        <v>15761</v>
      </c>
      <c r="C17983" t="s">
        <v>33477</v>
      </c>
      <c r="D17983" t="s">
        <v>33482</v>
      </c>
      <c r="E17983"/>
      <c r="F17983"/>
      <c r="G17983"/>
      <c r="H17983"/>
      <c r="I17983"/>
      <c r="J17983"/>
      <c r="U17983" s="43"/>
      <c r="AE17983"/>
    </row>
    <row r="17984" spans="1:31">
      <c r="A17984">
        <v>44320</v>
      </c>
      <c r="B17984" t="s">
        <v>15762</v>
      </c>
      <c r="C17984" t="s">
        <v>33477</v>
      </c>
      <c r="D17984" t="s">
        <v>33476</v>
      </c>
      <c r="E17984"/>
      <c r="F17984"/>
      <c r="G17984"/>
      <c r="H17984"/>
      <c r="I17984"/>
      <c r="J17984"/>
      <c r="U17984" s="43"/>
      <c r="AE17984"/>
    </row>
    <row r="17985" spans="1:31">
      <c r="A17985">
        <v>44130</v>
      </c>
      <c r="B17985" t="s">
        <v>15763</v>
      </c>
      <c r="C17985" t="s">
        <v>33477</v>
      </c>
      <c r="D17985" t="s">
        <v>33476</v>
      </c>
      <c r="E17985"/>
      <c r="F17985"/>
      <c r="G17985"/>
      <c r="H17985"/>
      <c r="I17985"/>
      <c r="J17985"/>
      <c r="U17985" s="43"/>
      <c r="AE17985"/>
    </row>
    <row r="17986" spans="1:31">
      <c r="A17986">
        <v>44190</v>
      </c>
      <c r="B17986" t="s">
        <v>15764</v>
      </c>
      <c r="C17986" t="s">
        <v>33477</v>
      </c>
      <c r="D17986" t="s">
        <v>33476</v>
      </c>
      <c r="E17986"/>
      <c r="F17986"/>
      <c r="G17986"/>
      <c r="H17986"/>
      <c r="I17986"/>
      <c r="J17986"/>
      <c r="U17986" s="43"/>
      <c r="AE17986"/>
    </row>
    <row r="17987" spans="1:31">
      <c r="A17987">
        <v>44190</v>
      </c>
      <c r="B17987" t="s">
        <v>15765</v>
      </c>
      <c r="C17987" t="s">
        <v>33477</v>
      </c>
      <c r="D17987" t="s">
        <v>33476</v>
      </c>
      <c r="E17987"/>
      <c r="F17987"/>
      <c r="G17987"/>
      <c r="H17987"/>
      <c r="I17987"/>
      <c r="J17987"/>
      <c r="U17987" s="43"/>
      <c r="AE17987"/>
    </row>
    <row r="17988" spans="1:31">
      <c r="A17988">
        <v>44520</v>
      </c>
      <c r="B17988" t="s">
        <v>15766</v>
      </c>
      <c r="C17988" t="s">
        <v>33477</v>
      </c>
      <c r="D17988" t="s">
        <v>33476</v>
      </c>
      <c r="E17988"/>
      <c r="F17988"/>
      <c r="G17988"/>
      <c r="H17988"/>
      <c r="I17988"/>
      <c r="J17988"/>
      <c r="U17988" s="43"/>
      <c r="AE17988"/>
    </row>
    <row r="17989" spans="1:31">
      <c r="A17989">
        <v>44119</v>
      </c>
      <c r="B17989" t="s">
        <v>15767</v>
      </c>
      <c r="C17989" t="s">
        <v>33477</v>
      </c>
      <c r="D17989" t="s">
        <v>33476</v>
      </c>
      <c r="E17989"/>
      <c r="F17989"/>
      <c r="G17989"/>
      <c r="H17989"/>
      <c r="I17989"/>
      <c r="J17989"/>
      <c r="U17989" s="43"/>
      <c r="AE17989"/>
    </row>
    <row r="17990" spans="1:31">
      <c r="A17990">
        <v>44290</v>
      </c>
      <c r="B17990" t="s">
        <v>15768</v>
      </c>
      <c r="C17990" t="s">
        <v>33477</v>
      </c>
      <c r="D17990" t="s">
        <v>33476</v>
      </c>
      <c r="E17990"/>
      <c r="F17990"/>
      <c r="G17990"/>
      <c r="H17990"/>
      <c r="I17990"/>
      <c r="J17990"/>
      <c r="U17990" s="43"/>
      <c r="AE17990"/>
    </row>
    <row r="17991" spans="1:31">
      <c r="A17991">
        <v>44290</v>
      </c>
      <c r="B17991" t="s">
        <v>15768</v>
      </c>
      <c r="C17991" t="s">
        <v>33477</v>
      </c>
      <c r="D17991" t="s">
        <v>33476</v>
      </c>
      <c r="E17991"/>
      <c r="F17991"/>
      <c r="G17991"/>
      <c r="H17991"/>
      <c r="I17991"/>
      <c r="J17991"/>
      <c r="U17991" s="43"/>
      <c r="AE17991"/>
    </row>
    <row r="17992" spans="1:31">
      <c r="A17992">
        <v>44290</v>
      </c>
      <c r="B17992" t="s">
        <v>15768</v>
      </c>
      <c r="C17992" t="s">
        <v>33477</v>
      </c>
      <c r="D17992" t="s">
        <v>33476</v>
      </c>
      <c r="E17992"/>
      <c r="F17992"/>
      <c r="G17992"/>
      <c r="H17992"/>
      <c r="I17992"/>
      <c r="J17992"/>
      <c r="U17992" s="43"/>
      <c r="AE17992"/>
    </row>
    <row r="17993" spans="1:31">
      <c r="A17993">
        <v>44530</v>
      </c>
      <c r="B17993" t="s">
        <v>15769</v>
      </c>
      <c r="C17993" t="s">
        <v>33477</v>
      </c>
      <c r="D17993" t="s">
        <v>33476</v>
      </c>
      <c r="E17993"/>
      <c r="F17993"/>
      <c r="G17993"/>
      <c r="H17993"/>
      <c r="I17993"/>
      <c r="J17993"/>
      <c r="U17993" s="43"/>
      <c r="AE17993"/>
    </row>
    <row r="17994" spans="1:31">
      <c r="A17994">
        <v>44530</v>
      </c>
      <c r="B17994" t="s">
        <v>15769</v>
      </c>
      <c r="C17994" t="s">
        <v>33477</v>
      </c>
      <c r="D17994" t="s">
        <v>33476</v>
      </c>
      <c r="E17994"/>
      <c r="F17994"/>
      <c r="G17994"/>
      <c r="H17994"/>
      <c r="I17994"/>
      <c r="J17994"/>
      <c r="U17994" s="43"/>
      <c r="AE17994"/>
    </row>
    <row r="17995" spans="1:31">
      <c r="A17995">
        <v>44350</v>
      </c>
      <c r="B17995" t="s">
        <v>15770</v>
      </c>
      <c r="C17995" t="s">
        <v>33477</v>
      </c>
      <c r="D17995" t="s">
        <v>33476</v>
      </c>
      <c r="E17995"/>
      <c r="F17995"/>
      <c r="G17995"/>
      <c r="H17995"/>
      <c r="I17995"/>
      <c r="J17995"/>
      <c r="U17995" s="43"/>
      <c r="AE17995"/>
    </row>
    <row r="17996" spans="1:31">
      <c r="A17996">
        <v>44350</v>
      </c>
      <c r="B17996" t="s">
        <v>15770</v>
      </c>
      <c r="C17996" t="s">
        <v>33477</v>
      </c>
      <c r="D17996" t="s">
        <v>33476</v>
      </c>
      <c r="E17996"/>
      <c r="F17996"/>
      <c r="G17996"/>
      <c r="H17996"/>
      <c r="I17996"/>
      <c r="J17996"/>
      <c r="U17996" s="43"/>
      <c r="AE17996"/>
    </row>
    <row r="17997" spans="1:31">
      <c r="A17997">
        <v>44350</v>
      </c>
      <c r="B17997" t="s">
        <v>15770</v>
      </c>
      <c r="C17997" t="s">
        <v>33477</v>
      </c>
      <c r="D17997" t="s">
        <v>33476</v>
      </c>
      <c r="E17997"/>
      <c r="F17997"/>
      <c r="G17997"/>
      <c r="H17997"/>
      <c r="I17997"/>
      <c r="J17997"/>
      <c r="U17997" s="43"/>
      <c r="AE17997"/>
    </row>
    <row r="17998" spans="1:31">
      <c r="A17998">
        <v>44350</v>
      </c>
      <c r="B17998" t="s">
        <v>15770</v>
      </c>
      <c r="C17998" t="s">
        <v>33477</v>
      </c>
      <c r="D17998" t="s">
        <v>33476</v>
      </c>
      <c r="E17998"/>
      <c r="F17998"/>
      <c r="G17998"/>
      <c r="H17998"/>
      <c r="I17998"/>
      <c r="J17998"/>
      <c r="U17998" s="43"/>
      <c r="AE17998"/>
    </row>
    <row r="17999" spans="1:31">
      <c r="A17999">
        <v>44690</v>
      </c>
      <c r="B17999" t="s">
        <v>15771</v>
      </c>
      <c r="C17999" t="s">
        <v>33477</v>
      </c>
      <c r="D17999" t="s">
        <v>33476</v>
      </c>
      <c r="E17999"/>
      <c r="F17999"/>
      <c r="G17999"/>
      <c r="H17999"/>
      <c r="I17999"/>
      <c r="J17999"/>
      <c r="U17999" s="43"/>
      <c r="AE17999"/>
    </row>
    <row r="18000" spans="1:31">
      <c r="A18000">
        <v>44115</v>
      </c>
      <c r="B18000" t="s">
        <v>15772</v>
      </c>
      <c r="C18000" t="s">
        <v>33477</v>
      </c>
      <c r="D18000" t="s">
        <v>33476</v>
      </c>
      <c r="E18000"/>
      <c r="F18000"/>
      <c r="G18000"/>
      <c r="H18000"/>
      <c r="I18000"/>
      <c r="J18000"/>
      <c r="U18000" s="43"/>
      <c r="AE18000"/>
    </row>
    <row r="18001" spans="1:31">
      <c r="A18001">
        <v>44410</v>
      </c>
      <c r="B18001" t="s">
        <v>15773</v>
      </c>
      <c r="C18001" t="s">
        <v>33477</v>
      </c>
      <c r="D18001" t="s">
        <v>33476</v>
      </c>
      <c r="E18001"/>
      <c r="F18001"/>
      <c r="G18001"/>
      <c r="H18001"/>
      <c r="I18001"/>
      <c r="J18001"/>
      <c r="U18001" s="43"/>
      <c r="AE18001"/>
    </row>
    <row r="18002" spans="1:31">
      <c r="A18002">
        <v>44410</v>
      </c>
      <c r="B18002" t="s">
        <v>15773</v>
      </c>
      <c r="C18002" t="s">
        <v>33477</v>
      </c>
      <c r="D18002" t="s">
        <v>33476</v>
      </c>
      <c r="E18002"/>
      <c r="F18002"/>
      <c r="G18002"/>
      <c r="H18002"/>
      <c r="I18002"/>
      <c r="J18002"/>
      <c r="U18002" s="43"/>
      <c r="AE18002"/>
    </row>
    <row r="18003" spans="1:31">
      <c r="A18003">
        <v>44810</v>
      </c>
      <c r="B18003" t="s">
        <v>15774</v>
      </c>
      <c r="C18003" t="s">
        <v>33477</v>
      </c>
      <c r="D18003" t="s">
        <v>33476</v>
      </c>
      <c r="E18003"/>
      <c r="F18003"/>
      <c r="G18003"/>
      <c r="H18003"/>
      <c r="I18003"/>
      <c r="J18003"/>
      <c r="U18003" s="43"/>
      <c r="AE18003"/>
    </row>
    <row r="18004" spans="1:31">
      <c r="A18004">
        <v>44610</v>
      </c>
      <c r="B18004" t="s">
        <v>15775</v>
      </c>
      <c r="C18004" t="s">
        <v>33477</v>
      </c>
      <c r="D18004" t="e">
        <v>#N/A</v>
      </c>
      <c r="E18004"/>
      <c r="F18004"/>
      <c r="G18004"/>
      <c r="H18004"/>
      <c r="I18004"/>
      <c r="J18004"/>
      <c r="U18004" s="43"/>
      <c r="AE18004"/>
    </row>
    <row r="18005" spans="1:31">
      <c r="A18005">
        <v>44610</v>
      </c>
      <c r="B18005" t="s">
        <v>15775</v>
      </c>
      <c r="C18005" t="s">
        <v>33477</v>
      </c>
      <c r="D18005" t="e">
        <v>#N/A</v>
      </c>
      <c r="E18005"/>
      <c r="F18005"/>
      <c r="G18005"/>
      <c r="H18005"/>
      <c r="I18005"/>
      <c r="J18005"/>
      <c r="U18005" s="43"/>
      <c r="AE18005"/>
    </row>
    <row r="18006" spans="1:31">
      <c r="A18006">
        <v>44610</v>
      </c>
      <c r="B18006" t="s">
        <v>15775</v>
      </c>
      <c r="C18006" t="s">
        <v>33477</v>
      </c>
      <c r="D18006" t="e">
        <v>#N/A</v>
      </c>
      <c r="E18006"/>
      <c r="F18006"/>
      <c r="G18006"/>
      <c r="H18006"/>
      <c r="I18006"/>
      <c r="J18006"/>
      <c r="U18006" s="43"/>
      <c r="AE18006"/>
    </row>
    <row r="18007" spans="1:31">
      <c r="A18007">
        <v>44520</v>
      </c>
      <c r="B18007" t="s">
        <v>15776</v>
      </c>
      <c r="C18007" t="s">
        <v>33477</v>
      </c>
      <c r="D18007" t="s">
        <v>33476</v>
      </c>
      <c r="E18007"/>
      <c r="F18007"/>
      <c r="G18007"/>
      <c r="H18007"/>
      <c r="I18007"/>
      <c r="J18007"/>
      <c r="U18007" s="43"/>
      <c r="AE18007"/>
    </row>
    <row r="18008" spans="1:31">
      <c r="A18008">
        <v>44170</v>
      </c>
      <c r="B18008" t="s">
        <v>15777</v>
      </c>
      <c r="C18008" t="s">
        <v>33477</v>
      </c>
      <c r="D18008" t="s">
        <v>33476</v>
      </c>
      <c r="E18008"/>
      <c r="F18008"/>
      <c r="G18008"/>
      <c r="H18008"/>
      <c r="I18008"/>
      <c r="J18008"/>
      <c r="U18008" s="43"/>
      <c r="AE18008"/>
    </row>
    <row r="18009" spans="1:31">
      <c r="A18009">
        <v>44440</v>
      </c>
      <c r="B18009" t="s">
        <v>15778</v>
      </c>
      <c r="C18009" t="s">
        <v>33477</v>
      </c>
      <c r="D18009" t="s">
        <v>33476</v>
      </c>
      <c r="E18009"/>
      <c r="F18009"/>
      <c r="G18009"/>
      <c r="H18009"/>
      <c r="I18009"/>
      <c r="J18009"/>
      <c r="U18009" s="43"/>
      <c r="AE18009"/>
    </row>
    <row r="18010" spans="1:31">
      <c r="A18010">
        <v>44440</v>
      </c>
      <c r="B18010" t="s">
        <v>15778</v>
      </c>
      <c r="C18010" t="s">
        <v>33477</v>
      </c>
      <c r="D18010" t="s">
        <v>33476</v>
      </c>
      <c r="E18010"/>
      <c r="F18010"/>
      <c r="G18010"/>
      <c r="H18010"/>
      <c r="I18010"/>
      <c r="J18010"/>
      <c r="U18010" s="43"/>
      <c r="AE18010"/>
    </row>
    <row r="18011" spans="1:31">
      <c r="A18011">
        <v>44670</v>
      </c>
      <c r="B18011" t="s">
        <v>15779</v>
      </c>
      <c r="C18011" t="s">
        <v>33477</v>
      </c>
      <c r="D18011" t="s">
        <v>33476</v>
      </c>
      <c r="E18011"/>
      <c r="F18011"/>
      <c r="G18011"/>
      <c r="H18011"/>
      <c r="I18011"/>
      <c r="J18011"/>
      <c r="U18011" s="43"/>
      <c r="AE18011"/>
    </row>
    <row r="18012" spans="1:31">
      <c r="A18012">
        <v>44430</v>
      </c>
      <c r="B18012" t="s">
        <v>15780</v>
      </c>
      <c r="C18012" t="s">
        <v>33477</v>
      </c>
      <c r="D18012" t="s">
        <v>33476</v>
      </c>
      <c r="E18012"/>
      <c r="F18012"/>
      <c r="G18012"/>
      <c r="H18012"/>
      <c r="I18012"/>
      <c r="J18012"/>
      <c r="U18012" s="43"/>
      <c r="AE18012"/>
    </row>
    <row r="18013" spans="1:31">
      <c r="A18013">
        <v>44260</v>
      </c>
      <c r="B18013" t="s">
        <v>15781</v>
      </c>
      <c r="C18013" t="s">
        <v>33477</v>
      </c>
      <c r="D18013" t="s">
        <v>33476</v>
      </c>
      <c r="E18013"/>
      <c r="F18013"/>
      <c r="G18013"/>
      <c r="H18013"/>
      <c r="I18013"/>
      <c r="J18013"/>
      <c r="U18013" s="43"/>
      <c r="AE18013"/>
    </row>
    <row r="18014" spans="1:31">
      <c r="A18014">
        <v>44650</v>
      </c>
      <c r="B18014" t="s">
        <v>11399</v>
      </c>
      <c r="C18014" t="s">
        <v>33477</v>
      </c>
      <c r="D18014" t="s">
        <v>33476</v>
      </c>
      <c r="E18014"/>
      <c r="F18014"/>
      <c r="G18014"/>
      <c r="H18014"/>
      <c r="I18014"/>
      <c r="J18014"/>
      <c r="U18014" s="43"/>
      <c r="AE18014"/>
    </row>
    <row r="18015" spans="1:31">
      <c r="A18015">
        <v>44850</v>
      </c>
      <c r="B18015" t="s">
        <v>5464</v>
      </c>
      <c r="C18015" t="s">
        <v>33477</v>
      </c>
      <c r="D18015" t="s">
        <v>33476</v>
      </c>
      <c r="E18015"/>
      <c r="F18015"/>
      <c r="G18015"/>
      <c r="H18015"/>
      <c r="I18015"/>
      <c r="J18015"/>
      <c r="U18015" s="43"/>
      <c r="AE18015"/>
    </row>
    <row r="18016" spans="1:31">
      <c r="A18016">
        <v>44310</v>
      </c>
      <c r="B18016" t="s">
        <v>15782</v>
      </c>
      <c r="C18016" t="s">
        <v>33477</v>
      </c>
      <c r="D18016" t="s">
        <v>33476</v>
      </c>
      <c r="E18016"/>
      <c r="F18016"/>
      <c r="G18016"/>
      <c r="H18016"/>
      <c r="I18016"/>
      <c r="J18016"/>
      <c r="U18016" s="43"/>
      <c r="AE18016"/>
    </row>
    <row r="18017" spans="1:31">
      <c r="A18017">
        <v>44430</v>
      </c>
      <c r="B18017" t="s">
        <v>15783</v>
      </c>
      <c r="C18017" t="s">
        <v>33477</v>
      </c>
      <c r="D18017" t="s">
        <v>33476</v>
      </c>
      <c r="E18017"/>
      <c r="F18017"/>
      <c r="G18017"/>
      <c r="H18017"/>
      <c r="I18017"/>
      <c r="J18017"/>
      <c r="U18017" s="43"/>
      <c r="AE18017"/>
    </row>
    <row r="18018" spans="1:31">
      <c r="A18018">
        <v>44110</v>
      </c>
      <c r="B18018" t="s">
        <v>15784</v>
      </c>
      <c r="C18018" t="s">
        <v>33477</v>
      </c>
      <c r="D18018" t="s">
        <v>33476</v>
      </c>
      <c r="E18018"/>
      <c r="F18018"/>
      <c r="G18018"/>
      <c r="H18018"/>
      <c r="I18018"/>
      <c r="J18018"/>
      <c r="U18018" s="43"/>
      <c r="AE18018"/>
    </row>
    <row r="18019" spans="1:31">
      <c r="A18019">
        <v>44590</v>
      </c>
      <c r="B18019" t="s">
        <v>15785</v>
      </c>
      <c r="C18019" t="s">
        <v>33477</v>
      </c>
      <c r="D18019" t="s">
        <v>33476</v>
      </c>
      <c r="E18019"/>
      <c r="F18019"/>
      <c r="G18019"/>
      <c r="H18019"/>
      <c r="I18019"/>
      <c r="J18019"/>
      <c r="U18019" s="43"/>
      <c r="AE18019"/>
    </row>
    <row r="18020" spans="1:31">
      <c r="A18020">
        <v>44270</v>
      </c>
      <c r="B18020" t="s">
        <v>15786</v>
      </c>
      <c r="C18020" t="s">
        <v>33477</v>
      </c>
      <c r="D18020" t="s">
        <v>33476</v>
      </c>
      <c r="E18020"/>
      <c r="F18020"/>
      <c r="G18020"/>
      <c r="H18020"/>
      <c r="I18020"/>
      <c r="J18020"/>
      <c r="U18020" s="43"/>
      <c r="AE18020"/>
    </row>
    <row r="18021" spans="1:31">
      <c r="A18021">
        <v>44270</v>
      </c>
      <c r="B18021" t="s">
        <v>15786</v>
      </c>
      <c r="C18021" t="s">
        <v>33477</v>
      </c>
      <c r="D18021" t="s">
        <v>33476</v>
      </c>
      <c r="E18021"/>
      <c r="F18021"/>
      <c r="G18021"/>
      <c r="H18021"/>
      <c r="I18021"/>
      <c r="J18021"/>
      <c r="U18021" s="43"/>
      <c r="AE18021"/>
    </row>
    <row r="18022" spans="1:31">
      <c r="A18022">
        <v>44690</v>
      </c>
      <c r="B18022" t="s">
        <v>15787</v>
      </c>
      <c r="C18022" t="s">
        <v>33477</v>
      </c>
      <c r="D18022" t="s">
        <v>33476</v>
      </c>
      <c r="E18022"/>
      <c r="F18022"/>
      <c r="G18022"/>
      <c r="H18022"/>
      <c r="I18022"/>
      <c r="J18022"/>
      <c r="U18022" s="43"/>
      <c r="AE18022"/>
    </row>
    <row r="18023" spans="1:31">
      <c r="A18023">
        <v>44260</v>
      </c>
      <c r="B18023" t="s">
        <v>15788</v>
      </c>
      <c r="C18023" t="s">
        <v>33477</v>
      </c>
      <c r="D18023" t="s">
        <v>33476</v>
      </c>
      <c r="E18023"/>
      <c r="F18023"/>
      <c r="G18023"/>
      <c r="H18023"/>
      <c r="I18023"/>
      <c r="J18023"/>
      <c r="U18023" s="43"/>
      <c r="AE18023"/>
    </row>
    <row r="18024" spans="1:31">
      <c r="A18024">
        <v>44270</v>
      </c>
      <c r="B18024" t="s">
        <v>15789</v>
      </c>
      <c r="C18024" t="s">
        <v>33477</v>
      </c>
      <c r="D18024" t="s">
        <v>33476</v>
      </c>
      <c r="E18024"/>
      <c r="F18024"/>
      <c r="G18024"/>
      <c r="H18024"/>
      <c r="I18024"/>
      <c r="J18024"/>
      <c r="U18024" s="43"/>
      <c r="AE18024"/>
    </row>
    <row r="18025" spans="1:31">
      <c r="A18025">
        <v>44170</v>
      </c>
      <c r="B18025" t="s">
        <v>15790</v>
      </c>
      <c r="C18025" t="s">
        <v>33477</v>
      </c>
      <c r="D18025" t="s">
        <v>33476</v>
      </c>
      <c r="E18025"/>
      <c r="F18025"/>
      <c r="G18025"/>
      <c r="H18025"/>
      <c r="I18025"/>
      <c r="J18025"/>
      <c r="U18025" s="43"/>
      <c r="AE18025"/>
    </row>
    <row r="18026" spans="1:31">
      <c r="A18026">
        <v>44290</v>
      </c>
      <c r="B18026" t="s">
        <v>15791</v>
      </c>
      <c r="C18026" t="s">
        <v>33477</v>
      </c>
      <c r="D18026" t="s">
        <v>33476</v>
      </c>
      <c r="E18026"/>
      <c r="F18026"/>
      <c r="G18026"/>
      <c r="H18026"/>
      <c r="I18026"/>
      <c r="J18026"/>
      <c r="U18026" s="43"/>
      <c r="AE18026"/>
    </row>
    <row r="18027" spans="1:31">
      <c r="A18027">
        <v>44470</v>
      </c>
      <c r="B18027" t="s">
        <v>15792</v>
      </c>
      <c r="C18027" t="s">
        <v>33477</v>
      </c>
      <c r="D18027" t="s">
        <v>33476</v>
      </c>
      <c r="E18027"/>
      <c r="F18027"/>
      <c r="G18027"/>
      <c r="H18027"/>
      <c r="I18027"/>
      <c r="J18027"/>
      <c r="U18027" s="43"/>
      <c r="AE18027"/>
    </row>
    <row r="18028" spans="1:31">
      <c r="A18028">
        <v>44520</v>
      </c>
      <c r="B18028" t="s">
        <v>15793</v>
      </c>
      <c r="C18028" t="s">
        <v>33477</v>
      </c>
      <c r="D18028" t="s">
        <v>33476</v>
      </c>
      <c r="E18028"/>
      <c r="F18028"/>
      <c r="G18028"/>
      <c r="H18028"/>
      <c r="I18028"/>
      <c r="J18028"/>
      <c r="U18028" s="43"/>
      <c r="AE18028"/>
    </row>
    <row r="18029" spans="1:31">
      <c r="A18029">
        <v>44522</v>
      </c>
      <c r="B18029" t="s">
        <v>15794</v>
      </c>
      <c r="C18029" t="s">
        <v>33477</v>
      </c>
      <c r="D18029" t="s">
        <v>33476</v>
      </c>
      <c r="E18029"/>
      <c r="F18029"/>
      <c r="G18029"/>
      <c r="H18029"/>
      <c r="I18029"/>
      <c r="J18029"/>
      <c r="U18029" s="43"/>
      <c r="AE18029"/>
    </row>
    <row r="18030" spans="1:31">
      <c r="A18030">
        <v>44420</v>
      </c>
      <c r="B18030" t="s">
        <v>15795</v>
      </c>
      <c r="C18030" t="s">
        <v>33477</v>
      </c>
      <c r="D18030" t="e">
        <v>#N/A</v>
      </c>
      <c r="E18030"/>
      <c r="F18030"/>
      <c r="G18030"/>
      <c r="H18030"/>
      <c r="I18030"/>
      <c r="J18030"/>
      <c r="U18030" s="43"/>
      <c r="AE18030"/>
    </row>
    <row r="18031" spans="1:31">
      <c r="A18031">
        <v>44420</v>
      </c>
      <c r="B18031" t="s">
        <v>15795</v>
      </c>
      <c r="C18031" t="s">
        <v>33477</v>
      </c>
      <c r="D18031" t="e">
        <v>#N/A</v>
      </c>
      <c r="E18031"/>
      <c r="F18031"/>
      <c r="G18031"/>
      <c r="H18031"/>
      <c r="I18031"/>
      <c r="J18031"/>
      <c r="U18031" s="43"/>
      <c r="AE18031"/>
    </row>
    <row r="18032" spans="1:31">
      <c r="A18032">
        <v>44780</v>
      </c>
      <c r="B18032" t="s">
        <v>15796</v>
      </c>
      <c r="C18032" t="s">
        <v>33477</v>
      </c>
      <c r="D18032" t="s">
        <v>33476</v>
      </c>
      <c r="E18032"/>
      <c r="F18032"/>
      <c r="G18032"/>
      <c r="H18032"/>
      <c r="I18032"/>
      <c r="J18032"/>
      <c r="U18032" s="43"/>
      <c r="AE18032"/>
    </row>
    <row r="18033" spans="1:31">
      <c r="A18033">
        <v>44520</v>
      </c>
      <c r="B18033" t="s">
        <v>15797</v>
      </c>
      <c r="C18033" t="s">
        <v>33477</v>
      </c>
      <c r="D18033" t="s">
        <v>33476</v>
      </c>
      <c r="E18033"/>
      <c r="F18033"/>
      <c r="G18033"/>
      <c r="H18033"/>
      <c r="I18033"/>
      <c r="J18033"/>
      <c r="U18033" s="43"/>
      <c r="AE18033"/>
    </row>
    <row r="18034" spans="1:31">
      <c r="A18034">
        <v>44690</v>
      </c>
      <c r="B18034" t="s">
        <v>14449</v>
      </c>
      <c r="C18034" t="s">
        <v>33477</v>
      </c>
      <c r="D18034" t="s">
        <v>33476</v>
      </c>
      <c r="E18034"/>
      <c r="F18034"/>
      <c r="G18034"/>
      <c r="H18034"/>
      <c r="I18034"/>
      <c r="J18034"/>
      <c r="U18034" s="43"/>
      <c r="AE18034"/>
    </row>
    <row r="18035" spans="1:31">
      <c r="A18035">
        <v>44620</v>
      </c>
      <c r="B18035" t="s">
        <v>15798</v>
      </c>
      <c r="C18035" t="s">
        <v>33477</v>
      </c>
      <c r="D18035" t="e">
        <v>#N/A</v>
      </c>
      <c r="E18035"/>
      <c r="F18035"/>
      <c r="G18035"/>
      <c r="H18035"/>
      <c r="I18035"/>
      <c r="J18035"/>
      <c r="U18035" s="43"/>
      <c r="AE18035"/>
    </row>
    <row r="18036" spans="1:31">
      <c r="A18036">
        <v>44140</v>
      </c>
      <c r="B18036" t="s">
        <v>15799</v>
      </c>
      <c r="C18036" t="s">
        <v>33477</v>
      </c>
      <c r="D18036" t="s">
        <v>33476</v>
      </c>
      <c r="E18036"/>
      <c r="F18036"/>
      <c r="G18036"/>
      <c r="H18036"/>
      <c r="I18036"/>
      <c r="J18036"/>
      <c r="U18036" s="43"/>
      <c r="AE18036"/>
    </row>
    <row r="18037" spans="1:31">
      <c r="A18037">
        <v>44550</v>
      </c>
      <c r="B18037" t="s">
        <v>15800</v>
      </c>
      <c r="C18037" t="s">
        <v>33477</v>
      </c>
      <c r="D18037" t="e">
        <v>#N/A</v>
      </c>
      <c r="E18037"/>
      <c r="F18037"/>
      <c r="G18037"/>
      <c r="H18037"/>
      <c r="I18037"/>
      <c r="J18037"/>
      <c r="U18037" s="43"/>
      <c r="AE18037"/>
    </row>
    <row r="18038" spans="1:31">
      <c r="A18038">
        <v>44370</v>
      </c>
      <c r="B18038" t="s">
        <v>15801</v>
      </c>
      <c r="C18038" t="s">
        <v>33480</v>
      </c>
      <c r="D18038" t="s">
        <v>33476</v>
      </c>
      <c r="E18038"/>
      <c r="F18038"/>
      <c r="G18038"/>
      <c r="H18038"/>
      <c r="I18038"/>
      <c r="J18038"/>
      <c r="U18038" s="43"/>
      <c r="AE18038"/>
    </row>
    <row r="18039" spans="1:31">
      <c r="A18039">
        <v>44590</v>
      </c>
      <c r="B18039" t="s">
        <v>15802</v>
      </c>
      <c r="C18039" t="s">
        <v>33477</v>
      </c>
      <c r="D18039" t="s">
        <v>33476</v>
      </c>
      <c r="E18039"/>
      <c r="F18039"/>
      <c r="G18039"/>
      <c r="H18039"/>
      <c r="I18039"/>
      <c r="J18039"/>
      <c r="U18039" s="43"/>
      <c r="AE18039"/>
    </row>
    <row r="18040" spans="1:31">
      <c r="A18040">
        <v>44760</v>
      </c>
      <c r="B18040" t="s">
        <v>15803</v>
      </c>
      <c r="C18040" t="s">
        <v>33477</v>
      </c>
      <c r="D18040" t="e">
        <v>#N/A</v>
      </c>
      <c r="E18040"/>
      <c r="F18040"/>
      <c r="G18040"/>
      <c r="H18040"/>
      <c r="I18040"/>
      <c r="J18040"/>
      <c r="U18040" s="43"/>
      <c r="AE18040"/>
    </row>
    <row r="18041" spans="1:31">
      <c r="A18041">
        <v>44850</v>
      </c>
      <c r="B18041" t="s">
        <v>15804</v>
      </c>
      <c r="C18041" t="s">
        <v>33477</v>
      </c>
      <c r="D18041" t="s">
        <v>33476</v>
      </c>
      <c r="E18041"/>
      <c r="F18041"/>
      <c r="G18041"/>
      <c r="H18041"/>
      <c r="I18041"/>
      <c r="J18041"/>
      <c r="U18041" s="43"/>
      <c r="AE18041"/>
    </row>
    <row r="18042" spans="1:31">
      <c r="A18042">
        <v>44330</v>
      </c>
      <c r="B18042" t="s">
        <v>15805</v>
      </c>
      <c r="C18042" t="s">
        <v>33477</v>
      </c>
      <c r="D18042" t="s">
        <v>33476</v>
      </c>
      <c r="E18042"/>
      <c r="F18042"/>
      <c r="G18042"/>
      <c r="H18042"/>
      <c r="I18042"/>
      <c r="J18042"/>
      <c r="U18042" s="43"/>
      <c r="AE18042"/>
    </row>
    <row r="18043" spans="1:31">
      <c r="A18043">
        <v>44000</v>
      </c>
      <c r="B18043" t="s">
        <v>15806</v>
      </c>
      <c r="C18043" t="s">
        <v>33477</v>
      </c>
      <c r="D18043" t="s">
        <v>33476</v>
      </c>
      <c r="E18043"/>
      <c r="F18043"/>
      <c r="G18043"/>
      <c r="H18043"/>
      <c r="I18043"/>
      <c r="J18043"/>
      <c r="U18043" s="43"/>
      <c r="AE18043"/>
    </row>
    <row r="18044" spans="1:31">
      <c r="A18044">
        <v>44100</v>
      </c>
      <c r="B18044" t="s">
        <v>15806</v>
      </c>
      <c r="C18044" t="s">
        <v>33477</v>
      </c>
      <c r="D18044" t="e">
        <v>#N/A</v>
      </c>
      <c r="E18044"/>
      <c r="F18044"/>
      <c r="G18044"/>
      <c r="H18044"/>
      <c r="I18044"/>
      <c r="J18044"/>
      <c r="U18044" s="43"/>
      <c r="AE18044"/>
    </row>
    <row r="18045" spans="1:31">
      <c r="A18045">
        <v>44200</v>
      </c>
      <c r="B18045" t="s">
        <v>15806</v>
      </c>
      <c r="C18045" t="s">
        <v>33477</v>
      </c>
      <c r="D18045" t="e">
        <v>#N/A</v>
      </c>
      <c r="E18045"/>
      <c r="F18045"/>
      <c r="G18045"/>
      <c r="H18045"/>
      <c r="I18045"/>
      <c r="J18045"/>
      <c r="U18045" s="43"/>
      <c r="AE18045"/>
    </row>
    <row r="18046" spans="1:31">
      <c r="A18046">
        <v>44300</v>
      </c>
      <c r="B18046" t="s">
        <v>15806</v>
      </c>
      <c r="C18046" t="s">
        <v>33477</v>
      </c>
      <c r="D18046" t="e">
        <v>#N/A</v>
      </c>
      <c r="E18046"/>
      <c r="F18046"/>
      <c r="G18046"/>
      <c r="H18046"/>
      <c r="I18046"/>
      <c r="J18046"/>
      <c r="U18046" s="43"/>
      <c r="AE18046"/>
    </row>
    <row r="18047" spans="1:31">
      <c r="A18047">
        <v>44390</v>
      </c>
      <c r="B18047" t="s">
        <v>15807</v>
      </c>
      <c r="C18047" t="s">
        <v>33477</v>
      </c>
      <c r="D18047" t="s">
        <v>33476</v>
      </c>
      <c r="E18047"/>
      <c r="F18047"/>
      <c r="G18047"/>
      <c r="H18047"/>
      <c r="I18047"/>
      <c r="J18047"/>
      <c r="U18047" s="43"/>
      <c r="AE18047"/>
    </row>
    <row r="18048" spans="1:31">
      <c r="A18048">
        <v>44130</v>
      </c>
      <c r="B18048" t="s">
        <v>15808</v>
      </c>
      <c r="C18048" t="s">
        <v>33477</v>
      </c>
      <c r="D18048" t="s">
        <v>33476</v>
      </c>
      <c r="E18048"/>
      <c r="F18048"/>
      <c r="G18048"/>
      <c r="H18048"/>
      <c r="I18048"/>
      <c r="J18048"/>
      <c r="U18048" s="43"/>
      <c r="AE18048"/>
    </row>
    <row r="18049" spans="1:31">
      <c r="A18049">
        <v>44110</v>
      </c>
      <c r="B18049" t="s">
        <v>15809</v>
      </c>
      <c r="C18049" t="s">
        <v>33477</v>
      </c>
      <c r="D18049" t="s">
        <v>33476</v>
      </c>
      <c r="E18049"/>
      <c r="F18049"/>
      <c r="G18049"/>
      <c r="H18049"/>
      <c r="I18049"/>
      <c r="J18049"/>
      <c r="U18049" s="43"/>
      <c r="AE18049"/>
    </row>
    <row r="18050" spans="1:31">
      <c r="A18050">
        <v>44170</v>
      </c>
      <c r="B18050" t="s">
        <v>3575</v>
      </c>
      <c r="C18050" t="s">
        <v>33477</v>
      </c>
      <c r="D18050" t="s">
        <v>33476</v>
      </c>
      <c r="E18050"/>
      <c r="F18050"/>
      <c r="G18050"/>
      <c r="H18050"/>
      <c r="I18050"/>
      <c r="J18050"/>
      <c r="U18050" s="43"/>
      <c r="AE18050"/>
    </row>
    <row r="18051" spans="1:31">
      <c r="A18051">
        <v>44700</v>
      </c>
      <c r="B18051" t="s">
        <v>15810</v>
      </c>
      <c r="C18051" t="s">
        <v>33477</v>
      </c>
      <c r="D18051" t="s">
        <v>33476</v>
      </c>
      <c r="E18051"/>
      <c r="F18051"/>
      <c r="G18051"/>
      <c r="H18051"/>
      <c r="I18051"/>
      <c r="J18051"/>
      <c r="U18051" s="43"/>
      <c r="AE18051"/>
    </row>
    <row r="18052" spans="1:31">
      <c r="A18052">
        <v>44521</v>
      </c>
      <c r="B18052" t="s">
        <v>15811</v>
      </c>
      <c r="C18052" t="s">
        <v>33477</v>
      </c>
      <c r="D18052" t="s">
        <v>33476</v>
      </c>
      <c r="E18052"/>
      <c r="F18052"/>
      <c r="G18052"/>
      <c r="H18052"/>
      <c r="I18052"/>
      <c r="J18052"/>
      <c r="U18052" s="43"/>
      <c r="AE18052"/>
    </row>
    <row r="18053" spans="1:31">
      <c r="A18053">
        <v>44560</v>
      </c>
      <c r="B18053" t="s">
        <v>15812</v>
      </c>
      <c r="C18053" t="s">
        <v>33477</v>
      </c>
      <c r="D18053" t="s">
        <v>33476</v>
      </c>
      <c r="E18053"/>
      <c r="F18053"/>
      <c r="G18053"/>
      <c r="H18053"/>
      <c r="I18053"/>
      <c r="J18053"/>
      <c r="U18053" s="43"/>
      <c r="AE18053"/>
    </row>
    <row r="18054" spans="1:31">
      <c r="A18054">
        <v>44330</v>
      </c>
      <c r="B18054" t="s">
        <v>15813</v>
      </c>
      <c r="C18054" t="s">
        <v>33477</v>
      </c>
      <c r="D18054" t="s">
        <v>33476</v>
      </c>
      <c r="E18054"/>
      <c r="F18054"/>
      <c r="G18054"/>
      <c r="H18054"/>
      <c r="I18054"/>
      <c r="J18054"/>
      <c r="U18054" s="43"/>
      <c r="AE18054"/>
    </row>
    <row r="18055" spans="1:31">
      <c r="A18055">
        <v>44440</v>
      </c>
      <c r="B18055" t="s">
        <v>15814</v>
      </c>
      <c r="C18055" t="s">
        <v>33477</v>
      </c>
      <c r="D18055" t="s">
        <v>33476</v>
      </c>
      <c r="E18055"/>
      <c r="F18055"/>
      <c r="G18055"/>
      <c r="H18055"/>
      <c r="I18055"/>
      <c r="J18055"/>
      <c r="U18055" s="43"/>
      <c r="AE18055"/>
    </row>
    <row r="18056" spans="1:31">
      <c r="A18056">
        <v>44270</v>
      </c>
      <c r="B18056" t="s">
        <v>15815</v>
      </c>
      <c r="C18056" t="s">
        <v>33477</v>
      </c>
      <c r="D18056" t="s">
        <v>33476</v>
      </c>
      <c r="E18056"/>
      <c r="F18056"/>
      <c r="G18056"/>
      <c r="H18056"/>
      <c r="I18056"/>
      <c r="J18056"/>
      <c r="U18056" s="43"/>
      <c r="AE18056"/>
    </row>
    <row r="18057" spans="1:31">
      <c r="A18057">
        <v>44640</v>
      </c>
      <c r="B18057" t="s">
        <v>15816</v>
      </c>
      <c r="C18057" t="s">
        <v>33477</v>
      </c>
      <c r="D18057" t="s">
        <v>33476</v>
      </c>
      <c r="E18057"/>
      <c r="F18057"/>
      <c r="G18057"/>
      <c r="H18057"/>
      <c r="I18057"/>
      <c r="J18057"/>
      <c r="U18057" s="43"/>
      <c r="AE18057"/>
    </row>
    <row r="18058" spans="1:31">
      <c r="A18058">
        <v>44670</v>
      </c>
      <c r="B18058" t="s">
        <v>15817</v>
      </c>
      <c r="C18058" t="s">
        <v>33477</v>
      </c>
      <c r="D18058" t="s">
        <v>33476</v>
      </c>
      <c r="E18058"/>
      <c r="F18058"/>
      <c r="G18058"/>
      <c r="H18058"/>
      <c r="I18058"/>
      <c r="J18058"/>
      <c r="U18058" s="43"/>
      <c r="AE18058"/>
    </row>
    <row r="18059" spans="1:31">
      <c r="A18059">
        <v>44390</v>
      </c>
      <c r="B18059" t="s">
        <v>15818</v>
      </c>
      <c r="C18059" t="s">
        <v>33477</v>
      </c>
      <c r="D18059" t="s">
        <v>33476</v>
      </c>
      <c r="E18059"/>
      <c r="F18059"/>
      <c r="G18059"/>
      <c r="H18059"/>
      <c r="I18059"/>
      <c r="J18059"/>
      <c r="U18059" s="43"/>
      <c r="AE18059"/>
    </row>
    <row r="18060" spans="1:31">
      <c r="A18060">
        <v>44290</v>
      </c>
      <c r="B18060" t="s">
        <v>15819</v>
      </c>
      <c r="C18060" t="s">
        <v>33477</v>
      </c>
      <c r="D18060" t="s">
        <v>33476</v>
      </c>
      <c r="E18060"/>
      <c r="F18060"/>
      <c r="G18060"/>
      <c r="H18060"/>
      <c r="I18060"/>
      <c r="J18060"/>
      <c r="U18060" s="43"/>
      <c r="AE18060"/>
    </row>
    <row r="18061" spans="1:31">
      <c r="A18061">
        <v>44540</v>
      </c>
      <c r="B18061" t="s">
        <v>1606</v>
      </c>
      <c r="C18061" t="s">
        <v>33477</v>
      </c>
      <c r="D18061" t="s">
        <v>33476</v>
      </c>
      <c r="E18061"/>
      <c r="F18061"/>
      <c r="G18061"/>
      <c r="H18061"/>
      <c r="I18061"/>
      <c r="J18061"/>
      <c r="U18061" s="43"/>
      <c r="AE18061"/>
    </row>
    <row r="18062" spans="1:31">
      <c r="A18062">
        <v>44420</v>
      </c>
      <c r="B18062" t="s">
        <v>15820</v>
      </c>
      <c r="C18062" t="s">
        <v>33477</v>
      </c>
      <c r="D18062" t="e">
        <v>#N/A</v>
      </c>
      <c r="E18062"/>
      <c r="F18062"/>
      <c r="G18062"/>
      <c r="H18062"/>
      <c r="I18062"/>
      <c r="J18062"/>
      <c r="U18062" s="43"/>
      <c r="AE18062"/>
    </row>
    <row r="18063" spans="1:31">
      <c r="A18063">
        <v>44770</v>
      </c>
      <c r="B18063" t="s">
        <v>15821</v>
      </c>
      <c r="C18063" t="s">
        <v>33477</v>
      </c>
      <c r="D18063" t="s">
        <v>33476</v>
      </c>
      <c r="E18063"/>
      <c r="F18063"/>
      <c r="G18063"/>
      <c r="H18063"/>
      <c r="I18063"/>
      <c r="J18063"/>
      <c r="U18063" s="43"/>
      <c r="AE18063"/>
    </row>
    <row r="18064" spans="1:31">
      <c r="A18064">
        <v>44140</v>
      </c>
      <c r="B18064" t="s">
        <v>15822</v>
      </c>
      <c r="C18064" t="s">
        <v>33477</v>
      </c>
      <c r="D18064" t="s">
        <v>33476</v>
      </c>
      <c r="E18064"/>
      <c r="F18064"/>
      <c r="G18064"/>
      <c r="H18064"/>
      <c r="I18064"/>
      <c r="J18064"/>
      <c r="U18064" s="43"/>
      <c r="AE18064"/>
    </row>
    <row r="18065" spans="1:31">
      <c r="A18065">
        <v>44630</v>
      </c>
      <c r="B18065" t="s">
        <v>15823</v>
      </c>
      <c r="C18065" t="s">
        <v>33477</v>
      </c>
      <c r="D18065" t="s">
        <v>33476</v>
      </c>
      <c r="E18065"/>
      <c r="F18065"/>
      <c r="G18065"/>
      <c r="H18065"/>
      <c r="I18065"/>
      <c r="J18065"/>
      <c r="U18065" s="43"/>
      <c r="AE18065"/>
    </row>
    <row r="18066" spans="1:31">
      <c r="A18066">
        <v>44630</v>
      </c>
      <c r="B18066" t="s">
        <v>15823</v>
      </c>
      <c r="C18066" t="s">
        <v>33477</v>
      </c>
      <c r="D18066" t="s">
        <v>33476</v>
      </c>
      <c r="E18066"/>
      <c r="F18066"/>
      <c r="G18066"/>
      <c r="H18066"/>
      <c r="I18066"/>
      <c r="J18066"/>
      <c r="U18066" s="43"/>
      <c r="AE18066"/>
    </row>
    <row r="18067" spans="1:31">
      <c r="A18067">
        <v>44630</v>
      </c>
      <c r="B18067" t="s">
        <v>15823</v>
      </c>
      <c r="C18067" t="s">
        <v>33477</v>
      </c>
      <c r="D18067" t="s">
        <v>33476</v>
      </c>
      <c r="E18067"/>
      <c r="F18067"/>
      <c r="G18067"/>
      <c r="H18067"/>
      <c r="I18067"/>
      <c r="J18067"/>
      <c r="U18067" s="43"/>
      <c r="AE18067"/>
    </row>
    <row r="18068" spans="1:31">
      <c r="A18068">
        <v>44160</v>
      </c>
      <c r="B18068" t="s">
        <v>15824</v>
      </c>
      <c r="C18068" t="s">
        <v>33477</v>
      </c>
      <c r="D18068" t="s">
        <v>33476</v>
      </c>
      <c r="E18068"/>
      <c r="F18068"/>
      <c r="G18068"/>
      <c r="H18068"/>
      <c r="I18068"/>
      <c r="J18068"/>
      <c r="U18068" s="43"/>
      <c r="AE18068"/>
    </row>
    <row r="18069" spans="1:31">
      <c r="A18069">
        <v>44160</v>
      </c>
      <c r="B18069" t="s">
        <v>15824</v>
      </c>
      <c r="C18069" t="s">
        <v>33477</v>
      </c>
      <c r="D18069" t="s">
        <v>33476</v>
      </c>
      <c r="E18069"/>
      <c r="F18069"/>
      <c r="G18069"/>
      <c r="H18069"/>
      <c r="I18069"/>
      <c r="J18069"/>
      <c r="U18069" s="43"/>
      <c r="AE18069"/>
    </row>
    <row r="18070" spans="1:31">
      <c r="A18070">
        <v>44160</v>
      </c>
      <c r="B18070" t="s">
        <v>15824</v>
      </c>
      <c r="C18070" t="s">
        <v>33477</v>
      </c>
      <c r="D18070" t="s">
        <v>33476</v>
      </c>
      <c r="E18070"/>
      <c r="F18070"/>
      <c r="G18070"/>
      <c r="H18070"/>
      <c r="I18070"/>
      <c r="J18070"/>
      <c r="U18070" s="43"/>
      <c r="AE18070"/>
    </row>
    <row r="18071" spans="1:31">
      <c r="A18071">
        <v>44860</v>
      </c>
      <c r="B18071" t="s">
        <v>15825</v>
      </c>
      <c r="C18071" t="s">
        <v>33477</v>
      </c>
      <c r="D18071" t="s">
        <v>33476</v>
      </c>
      <c r="E18071"/>
      <c r="F18071"/>
      <c r="G18071"/>
      <c r="H18071"/>
      <c r="I18071"/>
      <c r="J18071"/>
      <c r="U18071" s="43"/>
      <c r="AE18071"/>
    </row>
    <row r="18072" spans="1:31">
      <c r="A18072">
        <v>44860</v>
      </c>
      <c r="B18072" t="s">
        <v>15825</v>
      </c>
      <c r="C18072" t="s">
        <v>33477</v>
      </c>
      <c r="D18072" t="s">
        <v>33476</v>
      </c>
      <c r="E18072"/>
      <c r="F18072"/>
      <c r="G18072"/>
      <c r="H18072"/>
      <c r="I18072"/>
      <c r="J18072"/>
      <c r="U18072" s="43"/>
      <c r="AE18072"/>
    </row>
    <row r="18073" spans="1:31">
      <c r="A18073">
        <v>44210</v>
      </c>
      <c r="B18073" t="s">
        <v>15826</v>
      </c>
      <c r="C18073" t="s">
        <v>33477</v>
      </c>
      <c r="D18073" t="s">
        <v>33476</v>
      </c>
      <c r="E18073"/>
      <c r="F18073"/>
      <c r="G18073"/>
      <c r="H18073"/>
      <c r="I18073"/>
      <c r="J18073"/>
      <c r="U18073" s="43"/>
      <c r="AE18073"/>
    </row>
    <row r="18074" spans="1:31">
      <c r="A18074">
        <v>44210</v>
      </c>
      <c r="B18074" t="s">
        <v>15826</v>
      </c>
      <c r="C18074" t="s">
        <v>33477</v>
      </c>
      <c r="D18074" t="s">
        <v>33476</v>
      </c>
      <c r="E18074"/>
      <c r="F18074"/>
      <c r="G18074"/>
      <c r="H18074"/>
      <c r="I18074"/>
      <c r="J18074"/>
      <c r="U18074" s="43"/>
      <c r="AE18074"/>
    </row>
    <row r="18075" spans="1:31">
      <c r="A18075">
        <v>44210</v>
      </c>
      <c r="B18075" t="s">
        <v>15826</v>
      </c>
      <c r="C18075" t="s">
        <v>33477</v>
      </c>
      <c r="D18075" t="s">
        <v>33476</v>
      </c>
      <c r="E18075"/>
      <c r="F18075"/>
      <c r="G18075"/>
      <c r="H18075"/>
      <c r="I18075"/>
      <c r="J18075"/>
      <c r="U18075" s="43"/>
      <c r="AE18075"/>
    </row>
    <row r="18076" spans="1:31">
      <c r="A18076">
        <v>44380</v>
      </c>
      <c r="B18076" t="s">
        <v>15827</v>
      </c>
      <c r="C18076" t="s">
        <v>33477</v>
      </c>
      <c r="D18076" t="e">
        <v>#N/A</v>
      </c>
      <c r="E18076"/>
      <c r="F18076"/>
      <c r="G18076"/>
      <c r="H18076"/>
      <c r="I18076"/>
      <c r="J18076"/>
      <c r="U18076" s="43"/>
      <c r="AE18076"/>
    </row>
    <row r="18077" spans="1:31">
      <c r="A18077">
        <v>44710</v>
      </c>
      <c r="B18077" t="s">
        <v>15828</v>
      </c>
      <c r="C18077" t="s">
        <v>33477</v>
      </c>
      <c r="D18077" t="e">
        <v>#N/A</v>
      </c>
      <c r="E18077"/>
      <c r="F18077"/>
      <c r="G18077"/>
      <c r="H18077"/>
      <c r="I18077"/>
      <c r="J18077"/>
      <c r="U18077" s="43"/>
      <c r="AE18077"/>
    </row>
    <row r="18078" spans="1:31">
      <c r="A18078">
        <v>44522</v>
      </c>
      <c r="B18078" t="s">
        <v>15829</v>
      </c>
      <c r="C18078" t="s">
        <v>33477</v>
      </c>
      <c r="D18078" t="s">
        <v>33476</v>
      </c>
      <c r="E18078"/>
      <c r="F18078"/>
      <c r="G18078"/>
      <c r="H18078"/>
      <c r="I18078"/>
      <c r="J18078"/>
      <c r="U18078" s="43"/>
      <c r="AE18078"/>
    </row>
    <row r="18079" spans="1:31">
      <c r="A18079">
        <v>44510</v>
      </c>
      <c r="B18079" t="s">
        <v>15830</v>
      </c>
      <c r="C18079" t="s">
        <v>33477</v>
      </c>
      <c r="D18079" t="e">
        <v>#N/A</v>
      </c>
      <c r="E18079"/>
      <c r="F18079"/>
      <c r="G18079"/>
      <c r="H18079"/>
      <c r="I18079"/>
      <c r="J18079"/>
      <c r="U18079" s="43"/>
      <c r="AE18079"/>
    </row>
    <row r="18080" spans="1:31">
      <c r="A18080">
        <v>44770</v>
      </c>
      <c r="B18080" t="s">
        <v>15831</v>
      </c>
      <c r="C18080" t="s">
        <v>33477</v>
      </c>
      <c r="D18080" t="s">
        <v>33476</v>
      </c>
      <c r="E18080"/>
      <c r="F18080"/>
      <c r="G18080"/>
      <c r="H18080"/>
      <c r="I18080"/>
      <c r="J18080"/>
      <c r="U18080" s="43"/>
      <c r="AE18080"/>
    </row>
    <row r="18081" spans="1:31">
      <c r="A18081">
        <v>44260</v>
      </c>
      <c r="B18081" t="s">
        <v>15832</v>
      </c>
      <c r="C18081" t="s">
        <v>33477</v>
      </c>
      <c r="D18081" t="s">
        <v>33476</v>
      </c>
      <c r="E18081"/>
      <c r="F18081"/>
      <c r="G18081"/>
      <c r="H18081"/>
      <c r="I18081"/>
      <c r="J18081"/>
      <c r="U18081" s="43"/>
      <c r="AE18081"/>
    </row>
    <row r="18082" spans="1:31">
      <c r="A18082">
        <v>44390</v>
      </c>
      <c r="B18082" t="s">
        <v>15833</v>
      </c>
      <c r="C18082" t="s">
        <v>33477</v>
      </c>
      <c r="D18082" t="s">
        <v>33476</v>
      </c>
      <c r="E18082"/>
      <c r="F18082"/>
      <c r="G18082"/>
      <c r="H18082"/>
      <c r="I18082"/>
      <c r="J18082"/>
      <c r="U18082" s="43"/>
      <c r="AE18082"/>
    </row>
    <row r="18083" spans="1:31">
      <c r="A18083">
        <v>44750</v>
      </c>
      <c r="B18083" t="s">
        <v>2858</v>
      </c>
      <c r="C18083" t="s">
        <v>33477</v>
      </c>
      <c r="D18083" t="s">
        <v>33476</v>
      </c>
      <c r="E18083"/>
      <c r="F18083"/>
      <c r="G18083"/>
      <c r="H18083"/>
      <c r="I18083"/>
      <c r="J18083"/>
      <c r="U18083" s="43"/>
      <c r="AE18083"/>
    </row>
    <row r="18084" spans="1:31">
      <c r="A18084">
        <v>44330</v>
      </c>
      <c r="B18084" t="s">
        <v>15834</v>
      </c>
      <c r="C18084" t="s">
        <v>33477</v>
      </c>
      <c r="D18084" t="s">
        <v>33476</v>
      </c>
      <c r="E18084"/>
      <c r="F18084"/>
      <c r="G18084"/>
      <c r="H18084"/>
      <c r="I18084"/>
      <c r="J18084"/>
      <c r="U18084" s="43"/>
      <c r="AE18084"/>
    </row>
    <row r="18085" spans="1:31">
      <c r="A18085">
        <v>44430</v>
      </c>
      <c r="B18085" t="s">
        <v>15835</v>
      </c>
      <c r="C18085" t="s">
        <v>33477</v>
      </c>
      <c r="D18085" t="s">
        <v>33476</v>
      </c>
      <c r="E18085"/>
      <c r="F18085"/>
      <c r="G18085"/>
      <c r="H18085"/>
      <c r="I18085"/>
      <c r="J18085"/>
      <c r="U18085" s="43"/>
      <c r="AE18085"/>
    </row>
    <row r="18086" spans="1:31">
      <c r="A18086">
        <v>44140</v>
      </c>
      <c r="B18086" t="s">
        <v>15836</v>
      </c>
      <c r="C18086" t="s">
        <v>33477</v>
      </c>
      <c r="D18086" t="s">
        <v>33476</v>
      </c>
      <c r="E18086"/>
      <c r="F18086"/>
      <c r="G18086"/>
      <c r="H18086"/>
      <c r="I18086"/>
      <c r="J18086"/>
      <c r="U18086" s="43"/>
      <c r="AE18086"/>
    </row>
    <row r="18087" spans="1:31">
      <c r="A18087">
        <v>44400</v>
      </c>
      <c r="B18087" t="s">
        <v>15837</v>
      </c>
      <c r="C18087" t="s">
        <v>33477</v>
      </c>
      <c r="D18087" t="e">
        <v>#N/A</v>
      </c>
      <c r="E18087"/>
      <c r="F18087"/>
      <c r="G18087"/>
      <c r="H18087"/>
      <c r="I18087"/>
      <c r="J18087"/>
      <c r="U18087" s="43"/>
      <c r="AE18087"/>
    </row>
    <row r="18088" spans="1:31">
      <c r="A18088">
        <v>44400</v>
      </c>
      <c r="B18088" t="s">
        <v>15837</v>
      </c>
      <c r="C18088" t="s">
        <v>33477</v>
      </c>
      <c r="D18088" t="e">
        <v>#N/A</v>
      </c>
      <c r="E18088"/>
      <c r="F18088"/>
      <c r="G18088"/>
      <c r="H18088"/>
      <c r="I18088"/>
      <c r="J18088"/>
      <c r="U18088" s="43"/>
      <c r="AE18088"/>
    </row>
    <row r="18089" spans="1:31">
      <c r="A18089">
        <v>44440</v>
      </c>
      <c r="B18089" t="s">
        <v>15838</v>
      </c>
      <c r="C18089" t="s">
        <v>33477</v>
      </c>
      <c r="D18089" t="s">
        <v>33476</v>
      </c>
      <c r="E18089"/>
      <c r="F18089"/>
      <c r="G18089"/>
      <c r="H18089"/>
      <c r="I18089"/>
      <c r="J18089"/>
      <c r="U18089" s="43"/>
      <c r="AE18089"/>
    </row>
    <row r="18090" spans="1:31">
      <c r="A18090">
        <v>44640</v>
      </c>
      <c r="B18090" t="s">
        <v>15839</v>
      </c>
      <c r="C18090" t="s">
        <v>33477</v>
      </c>
      <c r="D18090" t="s">
        <v>33476</v>
      </c>
      <c r="E18090"/>
      <c r="F18090"/>
      <c r="G18090"/>
      <c r="H18090"/>
      <c r="I18090"/>
      <c r="J18090"/>
      <c r="U18090" s="43"/>
      <c r="AE18090"/>
    </row>
    <row r="18091" spans="1:31">
      <c r="A18091">
        <v>44660</v>
      </c>
      <c r="B18091" t="s">
        <v>15840</v>
      </c>
      <c r="C18091" t="s">
        <v>33477</v>
      </c>
      <c r="D18091" t="s">
        <v>33482</v>
      </c>
      <c r="E18091"/>
      <c r="F18091"/>
      <c r="G18091"/>
      <c r="H18091"/>
      <c r="I18091"/>
      <c r="J18091"/>
      <c r="U18091" s="43"/>
      <c r="AE18091"/>
    </row>
    <row r="18092" spans="1:31">
      <c r="A18092">
        <v>44660</v>
      </c>
      <c r="B18092" t="s">
        <v>15841</v>
      </c>
      <c r="C18092" t="s">
        <v>33477</v>
      </c>
      <c r="D18092" t="s">
        <v>33482</v>
      </c>
      <c r="E18092"/>
      <c r="F18092"/>
      <c r="G18092"/>
      <c r="H18092"/>
      <c r="I18092"/>
      <c r="J18092"/>
      <c r="U18092" s="43"/>
      <c r="AE18092"/>
    </row>
    <row r="18093" spans="1:31">
      <c r="A18093">
        <v>44390</v>
      </c>
      <c r="B18093" t="s">
        <v>15842</v>
      </c>
      <c r="C18093" t="s">
        <v>33477</v>
      </c>
      <c r="D18093" t="s">
        <v>33476</v>
      </c>
      <c r="E18093"/>
      <c r="F18093"/>
      <c r="G18093"/>
      <c r="H18093"/>
      <c r="I18093"/>
      <c r="J18093"/>
      <c r="U18093" s="43"/>
      <c r="AE18093"/>
    </row>
    <row r="18094" spans="1:31">
      <c r="A18094">
        <v>44860</v>
      </c>
      <c r="B18094" t="s">
        <v>15843</v>
      </c>
      <c r="C18094" t="s">
        <v>33477</v>
      </c>
      <c r="D18094" t="s">
        <v>33476</v>
      </c>
      <c r="E18094"/>
      <c r="F18094"/>
      <c r="G18094"/>
      <c r="H18094"/>
      <c r="I18094"/>
      <c r="J18094"/>
      <c r="U18094" s="43"/>
      <c r="AE18094"/>
    </row>
    <row r="18095" spans="1:31">
      <c r="A18095">
        <v>44117</v>
      </c>
      <c r="B18095" t="s">
        <v>7527</v>
      </c>
      <c r="C18095" t="s">
        <v>33477</v>
      </c>
      <c r="D18095" t="e">
        <v>#N/A</v>
      </c>
      <c r="E18095"/>
      <c r="F18095"/>
      <c r="G18095"/>
      <c r="H18095"/>
      <c r="I18095"/>
      <c r="J18095"/>
      <c r="U18095" s="43"/>
      <c r="AE18095"/>
    </row>
    <row r="18096" spans="1:31">
      <c r="A18096">
        <v>44160</v>
      </c>
      <c r="B18096" t="s">
        <v>15844</v>
      </c>
      <c r="C18096" t="s">
        <v>33477</v>
      </c>
      <c r="D18096" t="s">
        <v>33476</v>
      </c>
      <c r="E18096"/>
      <c r="F18096"/>
      <c r="G18096"/>
      <c r="H18096"/>
      <c r="I18096"/>
      <c r="J18096"/>
      <c r="U18096" s="43"/>
      <c r="AE18096"/>
    </row>
    <row r="18097" spans="1:31">
      <c r="A18097">
        <v>44110</v>
      </c>
      <c r="B18097" t="s">
        <v>15845</v>
      </c>
      <c r="C18097" t="s">
        <v>33477</v>
      </c>
      <c r="D18097" t="s">
        <v>33476</v>
      </c>
      <c r="E18097"/>
      <c r="F18097"/>
      <c r="G18097"/>
      <c r="H18097"/>
      <c r="I18097"/>
      <c r="J18097"/>
      <c r="U18097" s="43"/>
      <c r="AE18097"/>
    </row>
    <row r="18098" spans="1:31">
      <c r="A18098">
        <v>44250</v>
      </c>
      <c r="B18098" t="s">
        <v>15846</v>
      </c>
      <c r="C18098" t="s">
        <v>33477</v>
      </c>
      <c r="D18098" t="e">
        <v>#N/A</v>
      </c>
      <c r="E18098"/>
      <c r="F18098"/>
      <c r="G18098"/>
      <c r="H18098"/>
      <c r="I18098"/>
      <c r="J18098"/>
      <c r="U18098" s="43"/>
      <c r="AE18098"/>
    </row>
    <row r="18099" spans="1:31">
      <c r="A18099">
        <v>44250</v>
      </c>
      <c r="B18099" t="s">
        <v>15846</v>
      </c>
      <c r="C18099" t="s">
        <v>33477</v>
      </c>
      <c r="D18099" t="e">
        <v>#N/A</v>
      </c>
      <c r="E18099"/>
      <c r="F18099"/>
      <c r="G18099"/>
      <c r="H18099"/>
      <c r="I18099"/>
      <c r="J18099"/>
      <c r="U18099" s="43"/>
      <c r="AE18099"/>
    </row>
    <row r="18100" spans="1:31">
      <c r="A18100">
        <v>44250</v>
      </c>
      <c r="B18100" t="s">
        <v>15846</v>
      </c>
      <c r="C18100" t="s">
        <v>33477</v>
      </c>
      <c r="D18100" t="e">
        <v>#N/A</v>
      </c>
      <c r="E18100"/>
      <c r="F18100"/>
      <c r="G18100"/>
      <c r="H18100"/>
      <c r="I18100"/>
      <c r="J18100"/>
      <c r="U18100" s="43"/>
      <c r="AE18100"/>
    </row>
    <row r="18101" spans="1:31">
      <c r="A18101">
        <v>44310</v>
      </c>
      <c r="B18101" t="s">
        <v>15847</v>
      </c>
      <c r="C18101" t="s">
        <v>33477</v>
      </c>
      <c r="D18101" t="s">
        <v>33476</v>
      </c>
      <c r="E18101"/>
      <c r="F18101"/>
      <c r="G18101"/>
      <c r="H18101"/>
      <c r="I18101"/>
      <c r="J18101"/>
      <c r="U18101" s="43"/>
      <c r="AE18101"/>
    </row>
    <row r="18102" spans="1:31">
      <c r="A18102">
        <v>44310</v>
      </c>
      <c r="B18102" t="s">
        <v>15847</v>
      </c>
      <c r="C18102" t="s">
        <v>33477</v>
      </c>
      <c r="D18102" t="s">
        <v>33476</v>
      </c>
      <c r="E18102"/>
      <c r="F18102"/>
      <c r="G18102"/>
      <c r="H18102"/>
      <c r="I18102"/>
      <c r="J18102"/>
      <c r="U18102" s="43"/>
      <c r="AE18102"/>
    </row>
    <row r="18103" spans="1:31">
      <c r="A18103">
        <v>44650</v>
      </c>
      <c r="B18103" t="s">
        <v>15848</v>
      </c>
      <c r="C18103" t="s">
        <v>33477</v>
      </c>
      <c r="D18103" t="s">
        <v>33476</v>
      </c>
      <c r="E18103"/>
      <c r="F18103"/>
      <c r="G18103"/>
      <c r="H18103"/>
      <c r="I18103"/>
      <c r="J18103"/>
      <c r="U18103" s="43"/>
      <c r="AE18103"/>
    </row>
    <row r="18104" spans="1:31">
      <c r="A18104">
        <v>44650</v>
      </c>
      <c r="B18104" t="s">
        <v>15848</v>
      </c>
      <c r="C18104" t="s">
        <v>33477</v>
      </c>
      <c r="D18104" t="s">
        <v>33476</v>
      </c>
      <c r="E18104"/>
      <c r="F18104"/>
      <c r="G18104"/>
      <c r="H18104"/>
      <c r="I18104"/>
      <c r="J18104"/>
      <c r="U18104" s="43"/>
      <c r="AE18104"/>
    </row>
    <row r="18105" spans="1:31">
      <c r="A18105">
        <v>44650</v>
      </c>
      <c r="B18105" t="s">
        <v>15848</v>
      </c>
      <c r="C18105" t="s">
        <v>33477</v>
      </c>
      <c r="D18105" t="s">
        <v>33476</v>
      </c>
      <c r="E18105"/>
      <c r="F18105"/>
      <c r="G18105"/>
      <c r="H18105"/>
      <c r="I18105"/>
      <c r="J18105"/>
      <c r="U18105" s="43"/>
      <c r="AE18105"/>
    </row>
    <row r="18106" spans="1:31">
      <c r="A18106">
        <v>44270</v>
      </c>
      <c r="B18106" t="s">
        <v>15849</v>
      </c>
      <c r="C18106" t="s">
        <v>33477</v>
      </c>
      <c r="D18106" t="s">
        <v>33476</v>
      </c>
      <c r="E18106"/>
      <c r="F18106"/>
      <c r="G18106"/>
      <c r="H18106"/>
      <c r="I18106"/>
      <c r="J18106"/>
      <c r="U18106" s="43"/>
      <c r="AE18106"/>
    </row>
    <row r="18107" spans="1:31">
      <c r="A18107">
        <v>44360</v>
      </c>
      <c r="B18107" t="s">
        <v>15850</v>
      </c>
      <c r="C18107" t="s">
        <v>33477</v>
      </c>
      <c r="D18107" t="s">
        <v>33476</v>
      </c>
      <c r="E18107"/>
      <c r="F18107"/>
      <c r="G18107"/>
      <c r="H18107"/>
      <c r="I18107"/>
      <c r="J18107"/>
      <c r="U18107" s="43"/>
      <c r="AE18107"/>
    </row>
    <row r="18108" spans="1:31">
      <c r="A18108">
        <v>44690</v>
      </c>
      <c r="B18108" t="s">
        <v>15851</v>
      </c>
      <c r="C18108" t="s">
        <v>33477</v>
      </c>
      <c r="D18108" t="s">
        <v>33476</v>
      </c>
      <c r="E18108"/>
      <c r="F18108"/>
      <c r="G18108"/>
      <c r="H18108"/>
      <c r="I18108"/>
      <c r="J18108"/>
      <c r="U18108" s="43"/>
      <c r="AE18108"/>
    </row>
    <row r="18109" spans="1:31">
      <c r="A18109">
        <v>44530</v>
      </c>
      <c r="B18109" t="s">
        <v>15852</v>
      </c>
      <c r="C18109" t="s">
        <v>33477</v>
      </c>
      <c r="D18109" t="s">
        <v>33476</v>
      </c>
      <c r="E18109"/>
      <c r="F18109"/>
      <c r="G18109"/>
      <c r="H18109"/>
      <c r="I18109"/>
      <c r="J18109"/>
      <c r="U18109" s="43"/>
      <c r="AE18109"/>
    </row>
    <row r="18110" spans="1:31">
      <c r="A18110">
        <v>44800</v>
      </c>
      <c r="B18110" t="s">
        <v>15853</v>
      </c>
      <c r="C18110" t="s">
        <v>33477</v>
      </c>
      <c r="D18110" t="s">
        <v>33476</v>
      </c>
      <c r="E18110"/>
      <c r="F18110"/>
      <c r="G18110"/>
      <c r="H18110"/>
      <c r="I18110"/>
      <c r="J18110"/>
      <c r="U18110" s="43"/>
      <c r="AE18110"/>
    </row>
    <row r="18111" spans="1:31">
      <c r="A18111">
        <v>44150</v>
      </c>
      <c r="B18111" t="s">
        <v>15854</v>
      </c>
      <c r="C18111" t="s">
        <v>33477</v>
      </c>
      <c r="D18111" t="s">
        <v>33476</v>
      </c>
      <c r="E18111"/>
      <c r="F18111"/>
      <c r="G18111"/>
      <c r="H18111"/>
      <c r="I18111"/>
      <c r="J18111"/>
      <c r="U18111" s="43"/>
      <c r="AE18111"/>
    </row>
    <row r="18112" spans="1:31">
      <c r="A18112">
        <v>44150</v>
      </c>
      <c r="B18112" t="s">
        <v>15854</v>
      </c>
      <c r="C18112" t="s">
        <v>33477</v>
      </c>
      <c r="D18112" t="s">
        <v>33476</v>
      </c>
      <c r="E18112"/>
      <c r="F18112"/>
      <c r="G18112"/>
      <c r="H18112"/>
      <c r="I18112"/>
      <c r="J18112"/>
      <c r="U18112" s="43"/>
      <c r="AE18112"/>
    </row>
    <row r="18113" spans="1:31">
      <c r="A18113">
        <v>44680</v>
      </c>
      <c r="B18113" t="s">
        <v>15855</v>
      </c>
      <c r="C18113" t="s">
        <v>33477</v>
      </c>
      <c r="D18113" t="s">
        <v>33476</v>
      </c>
      <c r="E18113"/>
      <c r="F18113"/>
      <c r="G18113"/>
      <c r="H18113"/>
      <c r="I18113"/>
      <c r="J18113"/>
      <c r="U18113" s="43"/>
      <c r="AE18113"/>
    </row>
    <row r="18114" spans="1:31">
      <c r="A18114">
        <v>44190</v>
      </c>
      <c r="B18114" t="s">
        <v>15856</v>
      </c>
      <c r="C18114" t="s">
        <v>33477</v>
      </c>
      <c r="D18114" t="s">
        <v>33476</v>
      </c>
      <c r="E18114"/>
      <c r="F18114"/>
      <c r="G18114"/>
      <c r="H18114"/>
      <c r="I18114"/>
      <c r="J18114"/>
      <c r="U18114" s="43"/>
      <c r="AE18114"/>
    </row>
    <row r="18115" spans="1:31">
      <c r="A18115">
        <v>44640</v>
      </c>
      <c r="B18115" t="s">
        <v>15857</v>
      </c>
      <c r="C18115" t="s">
        <v>33477</v>
      </c>
      <c r="D18115" t="s">
        <v>33476</v>
      </c>
      <c r="E18115"/>
      <c r="F18115"/>
      <c r="G18115"/>
      <c r="H18115"/>
      <c r="I18115"/>
      <c r="J18115"/>
      <c r="U18115" s="43"/>
      <c r="AE18115"/>
    </row>
    <row r="18116" spans="1:31">
      <c r="A18116">
        <v>44720</v>
      </c>
      <c r="B18116" t="s">
        <v>15858</v>
      </c>
      <c r="C18116" t="s">
        <v>33477</v>
      </c>
      <c r="D18116" t="e">
        <v>#N/A</v>
      </c>
      <c r="E18116"/>
      <c r="F18116"/>
      <c r="G18116"/>
      <c r="H18116"/>
      <c r="I18116"/>
      <c r="J18116"/>
      <c r="U18116" s="43"/>
      <c r="AE18116"/>
    </row>
    <row r="18117" spans="1:31">
      <c r="A18117">
        <v>44450</v>
      </c>
      <c r="B18117" t="s">
        <v>15859</v>
      </c>
      <c r="C18117" t="s">
        <v>33477</v>
      </c>
      <c r="D18117" t="s">
        <v>33476</v>
      </c>
      <c r="E18117"/>
      <c r="F18117"/>
      <c r="G18117"/>
      <c r="H18117"/>
      <c r="I18117"/>
      <c r="J18117"/>
      <c r="U18117" s="43"/>
      <c r="AE18117"/>
    </row>
    <row r="18118" spans="1:31">
      <c r="A18118">
        <v>44670</v>
      </c>
      <c r="B18118" t="s">
        <v>15860</v>
      </c>
      <c r="C18118" t="s">
        <v>33477</v>
      </c>
      <c r="D18118" t="s">
        <v>33476</v>
      </c>
      <c r="E18118"/>
      <c r="F18118"/>
      <c r="G18118"/>
      <c r="H18118"/>
      <c r="I18118"/>
      <c r="J18118"/>
      <c r="U18118" s="43"/>
      <c r="AE18118"/>
    </row>
    <row r="18119" spans="1:31">
      <c r="A18119">
        <v>44710</v>
      </c>
      <c r="B18119" t="s">
        <v>15861</v>
      </c>
      <c r="C18119" t="s">
        <v>33477</v>
      </c>
      <c r="D18119" t="e">
        <v>#N/A</v>
      </c>
      <c r="E18119"/>
      <c r="F18119"/>
      <c r="G18119"/>
      <c r="H18119"/>
      <c r="I18119"/>
      <c r="J18119"/>
      <c r="U18119" s="43"/>
      <c r="AE18119"/>
    </row>
    <row r="18120" spans="1:31">
      <c r="A18120">
        <v>44980</v>
      </c>
      <c r="B18120" t="s">
        <v>15862</v>
      </c>
      <c r="C18120" t="s">
        <v>33477</v>
      </c>
      <c r="D18120" t="e">
        <v>#N/A</v>
      </c>
      <c r="E18120"/>
      <c r="F18120"/>
      <c r="G18120"/>
      <c r="H18120"/>
      <c r="I18120"/>
      <c r="J18120"/>
      <c r="U18120" s="43"/>
      <c r="AE18120"/>
    </row>
    <row r="18121" spans="1:31">
      <c r="A18121">
        <v>44190</v>
      </c>
      <c r="B18121" t="s">
        <v>15863</v>
      </c>
      <c r="C18121" t="s">
        <v>33477</v>
      </c>
      <c r="D18121" t="s">
        <v>33476</v>
      </c>
      <c r="E18121"/>
      <c r="F18121"/>
      <c r="G18121"/>
      <c r="H18121"/>
      <c r="I18121"/>
      <c r="J18121"/>
      <c r="U18121" s="43"/>
      <c r="AE18121"/>
    </row>
    <row r="18122" spans="1:31">
      <c r="A18122">
        <v>44310</v>
      </c>
      <c r="B18122" t="s">
        <v>15864</v>
      </c>
      <c r="C18122" t="s">
        <v>33477</v>
      </c>
      <c r="D18122" t="s">
        <v>33476</v>
      </c>
      <c r="E18122"/>
      <c r="F18122"/>
      <c r="G18122"/>
      <c r="H18122"/>
      <c r="I18122"/>
      <c r="J18122"/>
      <c r="U18122" s="43"/>
      <c r="AE18122"/>
    </row>
    <row r="18123" spans="1:31">
      <c r="A18123">
        <v>44410</v>
      </c>
      <c r="B18123" t="s">
        <v>15865</v>
      </c>
      <c r="C18123" t="s">
        <v>33477</v>
      </c>
      <c r="D18123" t="s">
        <v>33476</v>
      </c>
      <c r="E18123"/>
      <c r="F18123"/>
      <c r="G18123"/>
      <c r="H18123"/>
      <c r="I18123"/>
      <c r="J18123"/>
      <c r="U18123" s="43"/>
      <c r="AE18123"/>
    </row>
    <row r="18124" spans="1:31">
      <c r="A18124">
        <v>44550</v>
      </c>
      <c r="B18124" t="s">
        <v>15866</v>
      </c>
      <c r="C18124" t="s">
        <v>33477</v>
      </c>
      <c r="D18124" t="e">
        <v>#N/A</v>
      </c>
      <c r="E18124"/>
      <c r="F18124"/>
      <c r="G18124"/>
      <c r="H18124"/>
      <c r="I18124"/>
      <c r="J18124"/>
      <c r="U18124" s="43"/>
      <c r="AE18124"/>
    </row>
    <row r="18125" spans="1:31">
      <c r="A18125">
        <v>44680</v>
      </c>
      <c r="B18125" t="s">
        <v>15867</v>
      </c>
      <c r="C18125" t="s">
        <v>33477</v>
      </c>
      <c r="D18125" t="s">
        <v>33476</v>
      </c>
      <c r="E18125"/>
      <c r="F18125"/>
      <c r="G18125"/>
      <c r="H18125"/>
      <c r="I18125"/>
      <c r="J18125"/>
      <c r="U18125" s="43"/>
      <c r="AE18125"/>
    </row>
    <row r="18126" spans="1:31">
      <c r="A18126">
        <v>44850</v>
      </c>
      <c r="B18126" t="s">
        <v>15868</v>
      </c>
      <c r="C18126" t="s">
        <v>33477</v>
      </c>
      <c r="D18126" t="s">
        <v>33476</v>
      </c>
      <c r="E18126"/>
      <c r="F18126"/>
      <c r="G18126"/>
      <c r="H18126"/>
      <c r="I18126"/>
      <c r="J18126"/>
      <c r="U18126" s="43"/>
      <c r="AE18126"/>
    </row>
    <row r="18127" spans="1:31">
      <c r="A18127">
        <v>44540</v>
      </c>
      <c r="B18127" t="s">
        <v>15869</v>
      </c>
      <c r="C18127" t="s">
        <v>33477</v>
      </c>
      <c r="D18127" t="s">
        <v>33476</v>
      </c>
      <c r="E18127"/>
      <c r="F18127"/>
      <c r="G18127"/>
      <c r="H18127"/>
      <c r="I18127"/>
      <c r="J18127"/>
      <c r="U18127" s="43"/>
      <c r="AE18127"/>
    </row>
    <row r="18128" spans="1:31">
      <c r="A18128">
        <v>44540</v>
      </c>
      <c r="B18128" t="s">
        <v>15869</v>
      </c>
      <c r="C18128" t="s">
        <v>33477</v>
      </c>
      <c r="D18128" t="s">
        <v>33476</v>
      </c>
      <c r="E18128"/>
      <c r="F18128"/>
      <c r="G18128"/>
      <c r="H18128"/>
      <c r="I18128"/>
      <c r="J18128"/>
      <c r="U18128" s="43"/>
      <c r="AE18128"/>
    </row>
    <row r="18129" spans="1:31">
      <c r="A18129">
        <v>44540</v>
      </c>
      <c r="B18129" t="s">
        <v>15869</v>
      </c>
      <c r="C18129" t="s">
        <v>33477</v>
      </c>
      <c r="D18129" t="s">
        <v>33476</v>
      </c>
      <c r="E18129"/>
      <c r="F18129"/>
      <c r="G18129"/>
      <c r="H18129"/>
      <c r="I18129"/>
      <c r="J18129"/>
      <c r="U18129" s="43"/>
      <c r="AE18129"/>
    </row>
    <row r="18130" spans="1:31">
      <c r="A18130">
        <v>44540</v>
      </c>
      <c r="B18130" t="s">
        <v>15869</v>
      </c>
      <c r="C18130" t="s">
        <v>33477</v>
      </c>
      <c r="D18130" t="s">
        <v>33476</v>
      </c>
      <c r="E18130"/>
      <c r="F18130"/>
      <c r="G18130"/>
      <c r="H18130"/>
      <c r="I18130"/>
      <c r="J18130"/>
      <c r="U18130" s="43"/>
      <c r="AE18130"/>
    </row>
    <row r="18131" spans="1:31">
      <c r="A18131">
        <v>44540</v>
      </c>
      <c r="B18131" t="s">
        <v>15869</v>
      </c>
      <c r="C18131" t="s">
        <v>33477</v>
      </c>
      <c r="D18131" t="s">
        <v>33476</v>
      </c>
      <c r="E18131"/>
      <c r="F18131"/>
      <c r="G18131"/>
      <c r="H18131"/>
      <c r="I18131"/>
      <c r="J18131"/>
      <c r="U18131" s="43"/>
      <c r="AE18131"/>
    </row>
    <row r="18132" spans="1:31">
      <c r="A18132">
        <v>44540</v>
      </c>
      <c r="B18132" t="s">
        <v>15869</v>
      </c>
      <c r="C18132" t="s">
        <v>33477</v>
      </c>
      <c r="D18132" t="s">
        <v>33476</v>
      </c>
      <c r="E18132"/>
      <c r="F18132"/>
      <c r="G18132"/>
      <c r="H18132"/>
      <c r="I18132"/>
      <c r="J18132"/>
      <c r="U18132" s="43"/>
      <c r="AE18132"/>
    </row>
    <row r="18133" spans="1:31">
      <c r="A18133">
        <v>44730</v>
      </c>
      <c r="B18133" t="s">
        <v>15870</v>
      </c>
      <c r="C18133" t="s">
        <v>33477</v>
      </c>
      <c r="D18133" t="e">
        <v>#N/A</v>
      </c>
      <c r="E18133"/>
      <c r="F18133"/>
      <c r="G18133"/>
      <c r="H18133"/>
      <c r="I18133"/>
      <c r="J18133"/>
      <c r="U18133" s="43"/>
      <c r="AE18133"/>
    </row>
    <row r="18134" spans="1:31">
      <c r="A18134">
        <v>44730</v>
      </c>
      <c r="B18134" t="s">
        <v>15870</v>
      </c>
      <c r="C18134" t="s">
        <v>33477</v>
      </c>
      <c r="D18134" t="e">
        <v>#N/A</v>
      </c>
      <c r="E18134"/>
      <c r="F18134"/>
      <c r="G18134"/>
      <c r="H18134"/>
      <c r="I18134"/>
      <c r="J18134"/>
      <c r="U18134" s="43"/>
      <c r="AE18134"/>
    </row>
    <row r="18135" spans="1:31">
      <c r="A18135">
        <v>44350</v>
      </c>
      <c r="B18135" t="s">
        <v>15871</v>
      </c>
      <c r="C18135" t="s">
        <v>33477</v>
      </c>
      <c r="D18135" t="s">
        <v>33476</v>
      </c>
      <c r="E18135"/>
      <c r="F18135"/>
      <c r="G18135"/>
      <c r="H18135"/>
      <c r="I18135"/>
      <c r="J18135"/>
      <c r="U18135" s="43"/>
      <c r="AE18135"/>
    </row>
    <row r="18136" spans="1:31">
      <c r="A18136">
        <v>44600</v>
      </c>
      <c r="B18136" t="s">
        <v>11056</v>
      </c>
      <c r="C18136" t="s">
        <v>33477</v>
      </c>
      <c r="D18136" t="s">
        <v>33476</v>
      </c>
      <c r="E18136"/>
      <c r="F18136"/>
      <c r="G18136"/>
      <c r="H18136"/>
      <c r="I18136"/>
      <c r="J18136"/>
      <c r="U18136" s="43"/>
      <c r="AE18136"/>
    </row>
    <row r="18137" spans="1:31">
      <c r="A18137">
        <v>44600</v>
      </c>
      <c r="B18137" t="s">
        <v>11056</v>
      </c>
      <c r="C18137" t="s">
        <v>33477</v>
      </c>
      <c r="D18137" t="s">
        <v>33476</v>
      </c>
      <c r="E18137"/>
      <c r="F18137"/>
      <c r="G18137"/>
      <c r="H18137"/>
      <c r="I18137"/>
      <c r="J18137"/>
      <c r="U18137" s="43"/>
      <c r="AE18137"/>
    </row>
    <row r="18138" spans="1:31">
      <c r="A18138">
        <v>44460</v>
      </c>
      <c r="B18138" t="s">
        <v>15872</v>
      </c>
      <c r="C18138" t="s">
        <v>33477</v>
      </c>
      <c r="D18138" t="s">
        <v>33476</v>
      </c>
      <c r="E18138"/>
      <c r="F18138"/>
      <c r="G18138"/>
      <c r="H18138"/>
      <c r="I18138"/>
      <c r="J18138"/>
      <c r="U18138" s="43"/>
      <c r="AE18138"/>
    </row>
    <row r="18139" spans="1:31">
      <c r="A18139">
        <v>44680</v>
      </c>
      <c r="B18139" t="s">
        <v>15873</v>
      </c>
      <c r="C18139" t="s">
        <v>33477</v>
      </c>
      <c r="D18139" t="s">
        <v>33476</v>
      </c>
      <c r="E18139"/>
      <c r="F18139"/>
      <c r="G18139"/>
      <c r="H18139"/>
      <c r="I18139"/>
      <c r="J18139"/>
      <c r="U18139" s="43"/>
      <c r="AE18139"/>
    </row>
    <row r="18140" spans="1:31">
      <c r="A18140">
        <v>44320</v>
      </c>
      <c r="B18140" t="s">
        <v>15874</v>
      </c>
      <c r="C18140" t="s">
        <v>33477</v>
      </c>
      <c r="D18140" t="s">
        <v>33476</v>
      </c>
      <c r="E18140"/>
      <c r="F18140"/>
      <c r="G18140"/>
      <c r="H18140"/>
      <c r="I18140"/>
      <c r="J18140"/>
      <c r="U18140" s="43"/>
      <c r="AE18140"/>
    </row>
    <row r="18141" spans="1:31">
      <c r="A18141">
        <v>44310</v>
      </c>
      <c r="B18141" t="s">
        <v>15875</v>
      </c>
      <c r="C18141" t="s">
        <v>33477</v>
      </c>
      <c r="D18141" t="s">
        <v>33476</v>
      </c>
      <c r="E18141"/>
      <c r="F18141"/>
      <c r="G18141"/>
      <c r="H18141"/>
      <c r="I18141"/>
      <c r="J18141"/>
      <c r="U18141" s="43"/>
      <c r="AE18141"/>
    </row>
    <row r="18142" spans="1:31">
      <c r="A18142">
        <v>44160</v>
      </c>
      <c r="B18142" t="s">
        <v>15876</v>
      </c>
      <c r="C18142" t="s">
        <v>33477</v>
      </c>
      <c r="D18142" t="s">
        <v>33476</v>
      </c>
      <c r="E18142"/>
      <c r="F18142"/>
      <c r="G18142"/>
      <c r="H18142"/>
      <c r="I18142"/>
      <c r="J18142"/>
      <c r="U18142" s="43"/>
      <c r="AE18142"/>
    </row>
    <row r="18143" spans="1:31">
      <c r="A18143">
        <v>44230</v>
      </c>
      <c r="B18143" t="s">
        <v>15877</v>
      </c>
      <c r="C18143" t="s">
        <v>33477</v>
      </c>
      <c r="D18143" t="e">
        <v>#N/A</v>
      </c>
      <c r="E18143"/>
      <c r="F18143"/>
      <c r="G18143"/>
      <c r="H18143"/>
      <c r="I18143"/>
      <c r="J18143"/>
      <c r="U18143" s="43"/>
      <c r="AE18143"/>
    </row>
    <row r="18144" spans="1:31">
      <c r="A18144">
        <v>44320</v>
      </c>
      <c r="B18144" t="s">
        <v>15878</v>
      </c>
      <c r="C18144" t="s">
        <v>33477</v>
      </c>
      <c r="D18144" t="s">
        <v>33476</v>
      </c>
      <c r="E18144"/>
      <c r="F18144"/>
      <c r="G18144"/>
      <c r="H18144"/>
      <c r="I18144"/>
      <c r="J18144"/>
      <c r="U18144" s="43"/>
      <c r="AE18144"/>
    </row>
    <row r="18145" spans="1:31">
      <c r="A18145">
        <v>44590</v>
      </c>
      <c r="B18145" t="s">
        <v>15879</v>
      </c>
      <c r="C18145" t="s">
        <v>33477</v>
      </c>
      <c r="D18145" t="s">
        <v>33476</v>
      </c>
      <c r="E18145"/>
      <c r="F18145"/>
      <c r="G18145"/>
      <c r="H18145"/>
      <c r="I18145"/>
      <c r="J18145"/>
      <c r="U18145" s="43"/>
      <c r="AE18145"/>
    </row>
    <row r="18146" spans="1:31">
      <c r="A18146">
        <v>44880</v>
      </c>
      <c r="B18146" t="s">
        <v>15880</v>
      </c>
      <c r="C18146" t="s">
        <v>33477</v>
      </c>
      <c r="D18146" t="e">
        <v>#N/A</v>
      </c>
      <c r="E18146"/>
      <c r="F18146"/>
      <c r="G18146"/>
      <c r="H18146"/>
      <c r="I18146"/>
      <c r="J18146"/>
      <c r="U18146" s="43"/>
      <c r="AE18146"/>
    </row>
    <row r="18147" spans="1:31">
      <c r="A18147">
        <v>44260</v>
      </c>
      <c r="B18147" t="s">
        <v>15881</v>
      </c>
      <c r="C18147" t="s">
        <v>33477</v>
      </c>
      <c r="D18147" t="s">
        <v>33476</v>
      </c>
      <c r="E18147"/>
      <c r="F18147"/>
      <c r="G18147"/>
      <c r="H18147"/>
      <c r="I18147"/>
      <c r="J18147"/>
      <c r="U18147" s="43"/>
      <c r="AE18147"/>
    </row>
    <row r="18148" spans="1:31">
      <c r="A18148">
        <v>44530</v>
      </c>
      <c r="B18148" t="s">
        <v>15882</v>
      </c>
      <c r="C18148" t="s">
        <v>33477</v>
      </c>
      <c r="D18148" t="s">
        <v>33476</v>
      </c>
      <c r="E18148"/>
      <c r="F18148"/>
      <c r="G18148"/>
      <c r="H18148"/>
      <c r="I18148"/>
      <c r="J18148"/>
      <c r="U18148" s="43"/>
      <c r="AE18148"/>
    </row>
    <row r="18149" spans="1:31">
      <c r="A18149">
        <v>44590</v>
      </c>
      <c r="B18149" t="s">
        <v>15883</v>
      </c>
      <c r="C18149" t="s">
        <v>33477</v>
      </c>
      <c r="D18149" t="s">
        <v>33476</v>
      </c>
      <c r="E18149"/>
      <c r="F18149"/>
      <c r="G18149"/>
      <c r="H18149"/>
      <c r="I18149"/>
      <c r="J18149"/>
      <c r="U18149" s="43"/>
      <c r="AE18149"/>
    </row>
    <row r="18150" spans="1:31">
      <c r="A18150">
        <v>44840</v>
      </c>
      <c r="B18150" t="s">
        <v>15884</v>
      </c>
      <c r="C18150" t="s">
        <v>33477</v>
      </c>
      <c r="D18150" t="e">
        <v>#N/A</v>
      </c>
      <c r="E18150"/>
      <c r="F18150"/>
      <c r="G18150"/>
      <c r="H18150"/>
      <c r="I18150"/>
      <c r="J18150"/>
      <c r="U18150" s="43"/>
      <c r="AE18150"/>
    </row>
    <row r="18151" spans="1:31">
      <c r="A18151">
        <v>44110</v>
      </c>
      <c r="B18151" t="s">
        <v>15885</v>
      </c>
      <c r="C18151" t="s">
        <v>33477</v>
      </c>
      <c r="D18151" t="s">
        <v>33476</v>
      </c>
      <c r="E18151"/>
      <c r="F18151"/>
      <c r="G18151"/>
      <c r="H18151"/>
      <c r="I18151"/>
      <c r="J18151"/>
      <c r="U18151" s="43"/>
      <c r="AE18151"/>
    </row>
    <row r="18152" spans="1:31">
      <c r="A18152">
        <v>44660</v>
      </c>
      <c r="B18152" t="s">
        <v>15886</v>
      </c>
      <c r="C18152" t="s">
        <v>33477</v>
      </c>
      <c r="D18152" t="s">
        <v>33482</v>
      </c>
      <c r="E18152"/>
      <c r="F18152"/>
      <c r="G18152"/>
      <c r="H18152"/>
      <c r="I18152"/>
      <c r="J18152"/>
      <c r="U18152" s="43"/>
      <c r="AE18152"/>
    </row>
    <row r="18153" spans="1:31">
      <c r="A18153">
        <v>44240</v>
      </c>
      <c r="B18153" t="s">
        <v>15887</v>
      </c>
      <c r="C18153" t="s">
        <v>33477</v>
      </c>
      <c r="D18153" t="s">
        <v>33476</v>
      </c>
      <c r="E18153"/>
      <c r="F18153"/>
      <c r="G18153"/>
      <c r="H18153"/>
      <c r="I18153"/>
      <c r="J18153"/>
      <c r="U18153" s="43"/>
      <c r="AE18153"/>
    </row>
    <row r="18154" spans="1:31">
      <c r="A18154">
        <v>44440</v>
      </c>
      <c r="B18154" t="s">
        <v>15888</v>
      </c>
      <c r="C18154" t="s">
        <v>33477</v>
      </c>
      <c r="D18154" t="s">
        <v>33476</v>
      </c>
      <c r="E18154"/>
      <c r="F18154"/>
      <c r="G18154"/>
      <c r="H18154"/>
      <c r="I18154"/>
      <c r="J18154"/>
      <c r="U18154" s="43"/>
      <c r="AE18154"/>
    </row>
    <row r="18155" spans="1:31">
      <c r="A18155">
        <v>44360</v>
      </c>
      <c r="B18155" t="s">
        <v>15889</v>
      </c>
      <c r="C18155" t="s">
        <v>33477</v>
      </c>
      <c r="D18155" t="s">
        <v>33476</v>
      </c>
      <c r="E18155"/>
      <c r="F18155"/>
      <c r="G18155"/>
      <c r="H18155"/>
      <c r="I18155"/>
      <c r="J18155"/>
      <c r="U18155" s="43"/>
      <c r="AE18155"/>
    </row>
    <row r="18156" spans="1:31">
      <c r="A18156">
        <v>44470</v>
      </c>
      <c r="B18156" t="s">
        <v>15890</v>
      </c>
      <c r="C18156" t="s">
        <v>33477</v>
      </c>
      <c r="D18156" t="s">
        <v>33476</v>
      </c>
      <c r="E18156"/>
      <c r="F18156"/>
      <c r="G18156"/>
      <c r="H18156"/>
      <c r="I18156"/>
      <c r="J18156"/>
      <c r="U18156" s="43"/>
      <c r="AE18156"/>
    </row>
    <row r="18157" spans="1:31">
      <c r="A18157">
        <v>44390</v>
      </c>
      <c r="B18157" t="s">
        <v>15891</v>
      </c>
      <c r="C18157" t="s">
        <v>33477</v>
      </c>
      <c r="D18157" t="s">
        <v>33476</v>
      </c>
      <c r="E18157"/>
      <c r="F18157"/>
      <c r="G18157"/>
      <c r="H18157"/>
      <c r="I18157"/>
      <c r="J18157"/>
      <c r="U18157" s="43"/>
      <c r="AE18157"/>
    </row>
    <row r="18158" spans="1:31">
      <c r="A18158">
        <v>44650</v>
      </c>
      <c r="B18158" t="s">
        <v>15892</v>
      </c>
      <c r="C18158" t="s">
        <v>33477</v>
      </c>
      <c r="D18158" t="s">
        <v>33476</v>
      </c>
      <c r="E18158"/>
      <c r="F18158"/>
      <c r="G18158"/>
      <c r="H18158"/>
      <c r="I18158"/>
      <c r="J18158"/>
      <c r="U18158" s="43"/>
      <c r="AE18158"/>
    </row>
    <row r="18159" spans="1:31">
      <c r="A18159">
        <v>44440</v>
      </c>
      <c r="B18159" t="s">
        <v>15893</v>
      </c>
      <c r="C18159" t="s">
        <v>33477</v>
      </c>
      <c r="D18159" t="s">
        <v>33476</v>
      </c>
      <c r="E18159"/>
      <c r="F18159"/>
      <c r="G18159"/>
      <c r="H18159"/>
      <c r="I18159"/>
      <c r="J18159"/>
      <c r="U18159" s="43"/>
      <c r="AE18159"/>
    </row>
    <row r="18160" spans="1:31">
      <c r="A18160">
        <v>44170</v>
      </c>
      <c r="B18160" t="s">
        <v>15894</v>
      </c>
      <c r="C18160" t="s">
        <v>33477</v>
      </c>
      <c r="D18160" t="s">
        <v>33476</v>
      </c>
      <c r="E18160"/>
      <c r="F18160"/>
      <c r="G18160"/>
      <c r="H18160"/>
      <c r="I18160"/>
      <c r="J18160"/>
      <c r="U18160" s="43"/>
      <c r="AE18160"/>
    </row>
    <row r="18161" spans="1:31">
      <c r="A18161">
        <v>44119</v>
      </c>
      <c r="B18161" t="s">
        <v>15895</v>
      </c>
      <c r="C18161" t="s">
        <v>33477</v>
      </c>
      <c r="D18161" t="s">
        <v>33476</v>
      </c>
      <c r="E18161"/>
      <c r="F18161"/>
      <c r="G18161"/>
      <c r="H18161"/>
      <c r="I18161"/>
      <c r="J18161"/>
      <c r="U18161" s="43"/>
      <c r="AE18161"/>
    </row>
    <row r="18162" spans="1:31">
      <c r="A18162">
        <v>44570</v>
      </c>
      <c r="B18162" t="s">
        <v>15896</v>
      </c>
      <c r="C18162" t="s">
        <v>33477</v>
      </c>
      <c r="D18162" t="s">
        <v>33476</v>
      </c>
      <c r="E18162"/>
      <c r="F18162"/>
      <c r="G18162"/>
      <c r="H18162"/>
      <c r="I18162"/>
      <c r="J18162"/>
      <c r="U18162" s="43"/>
      <c r="AE18162"/>
    </row>
    <row r="18163" spans="1:31">
      <c r="A18163">
        <v>44420</v>
      </c>
      <c r="B18163" t="s">
        <v>15897</v>
      </c>
      <c r="C18163" t="s">
        <v>33477</v>
      </c>
      <c r="D18163" t="e">
        <v>#N/A</v>
      </c>
      <c r="E18163"/>
      <c r="F18163"/>
      <c r="G18163"/>
      <c r="H18163"/>
      <c r="I18163"/>
      <c r="J18163"/>
      <c r="U18163" s="43"/>
      <c r="AE18163"/>
    </row>
    <row r="18164" spans="1:31">
      <c r="A18164">
        <v>44420</v>
      </c>
      <c r="B18164" t="s">
        <v>15897</v>
      </c>
      <c r="C18164" t="s">
        <v>33477</v>
      </c>
      <c r="D18164" t="e">
        <v>#N/A</v>
      </c>
      <c r="E18164"/>
      <c r="F18164"/>
      <c r="G18164"/>
      <c r="H18164"/>
      <c r="I18164"/>
      <c r="J18164"/>
      <c r="U18164" s="43"/>
      <c r="AE18164"/>
    </row>
    <row r="18165" spans="1:31">
      <c r="A18165">
        <v>44330</v>
      </c>
      <c r="B18165" t="s">
        <v>15898</v>
      </c>
      <c r="C18165" t="s">
        <v>33477</v>
      </c>
      <c r="D18165" t="s">
        <v>33476</v>
      </c>
      <c r="E18165"/>
      <c r="F18165"/>
      <c r="G18165"/>
      <c r="H18165"/>
      <c r="I18165"/>
      <c r="J18165"/>
      <c r="U18165" s="43"/>
      <c r="AE18165"/>
    </row>
    <row r="18166" spans="1:31">
      <c r="A18166">
        <v>44370</v>
      </c>
      <c r="B18166" t="s">
        <v>15899</v>
      </c>
      <c r="C18166" t="s">
        <v>33480</v>
      </c>
      <c r="D18166" t="s">
        <v>33476</v>
      </c>
      <c r="E18166"/>
      <c r="F18166"/>
      <c r="G18166"/>
      <c r="H18166"/>
      <c r="I18166"/>
      <c r="J18166"/>
      <c r="U18166" s="43"/>
      <c r="AE18166"/>
    </row>
    <row r="18167" spans="1:31">
      <c r="A18167">
        <v>44370</v>
      </c>
      <c r="B18167" t="s">
        <v>15899</v>
      </c>
      <c r="C18167" t="s">
        <v>33480</v>
      </c>
      <c r="D18167" t="s">
        <v>33476</v>
      </c>
      <c r="E18167"/>
      <c r="F18167"/>
      <c r="G18167"/>
      <c r="H18167"/>
      <c r="I18167"/>
      <c r="J18167"/>
      <c r="U18167" s="43"/>
      <c r="AE18167"/>
    </row>
    <row r="18168" spans="1:31">
      <c r="A18168">
        <v>44370</v>
      </c>
      <c r="B18168" t="s">
        <v>15899</v>
      </c>
      <c r="C18168" t="s">
        <v>33480</v>
      </c>
      <c r="D18168" t="s">
        <v>33476</v>
      </c>
      <c r="E18168"/>
      <c r="F18168"/>
      <c r="G18168"/>
      <c r="H18168"/>
      <c r="I18168"/>
      <c r="J18168"/>
      <c r="U18168" s="43"/>
      <c r="AE18168"/>
    </row>
    <row r="18169" spans="1:31">
      <c r="A18169">
        <v>44370</v>
      </c>
      <c r="B18169" t="s">
        <v>15899</v>
      </c>
      <c r="C18169" t="s">
        <v>33480</v>
      </c>
      <c r="D18169" t="s">
        <v>33476</v>
      </c>
      <c r="E18169"/>
      <c r="F18169"/>
      <c r="G18169"/>
      <c r="H18169"/>
      <c r="I18169"/>
      <c r="J18169"/>
      <c r="U18169" s="43"/>
      <c r="AE18169"/>
    </row>
    <row r="18170" spans="1:31">
      <c r="A18170">
        <v>44170</v>
      </c>
      <c r="B18170" t="s">
        <v>15900</v>
      </c>
      <c r="C18170" t="s">
        <v>33477</v>
      </c>
      <c r="D18170" t="s">
        <v>33476</v>
      </c>
      <c r="E18170"/>
      <c r="F18170"/>
      <c r="G18170"/>
      <c r="H18170"/>
      <c r="I18170"/>
      <c r="J18170"/>
      <c r="U18170" s="43"/>
      <c r="AE18170"/>
    </row>
    <row r="18171" spans="1:31">
      <c r="A18171">
        <v>44120</v>
      </c>
      <c r="B18171" t="s">
        <v>15901</v>
      </c>
      <c r="C18171" t="s">
        <v>33477</v>
      </c>
      <c r="D18171" t="s">
        <v>33476</v>
      </c>
      <c r="E18171"/>
      <c r="F18171"/>
      <c r="G18171"/>
      <c r="H18171"/>
      <c r="I18171"/>
      <c r="J18171"/>
      <c r="U18171" s="43"/>
      <c r="AE18171"/>
    </row>
    <row r="18172" spans="1:31">
      <c r="A18172">
        <v>44120</v>
      </c>
      <c r="B18172" t="s">
        <v>15901</v>
      </c>
      <c r="C18172" t="s">
        <v>33477</v>
      </c>
      <c r="D18172" t="s">
        <v>33476</v>
      </c>
      <c r="E18172"/>
      <c r="F18172"/>
      <c r="G18172"/>
      <c r="H18172"/>
      <c r="I18172"/>
      <c r="J18172"/>
      <c r="U18172" s="43"/>
      <c r="AE18172"/>
    </row>
    <row r="18173" spans="1:31">
      <c r="A18173">
        <v>44116</v>
      </c>
      <c r="B18173" t="s">
        <v>11659</v>
      </c>
      <c r="C18173" t="s">
        <v>33477</v>
      </c>
      <c r="D18173" t="s">
        <v>33476</v>
      </c>
      <c r="E18173"/>
      <c r="F18173"/>
      <c r="G18173"/>
      <c r="H18173"/>
      <c r="I18173"/>
      <c r="J18173"/>
      <c r="U18173" s="43"/>
      <c r="AE18173"/>
    </row>
    <row r="18174" spans="1:31">
      <c r="A18174">
        <v>44360</v>
      </c>
      <c r="B18174" t="s">
        <v>15902</v>
      </c>
      <c r="C18174" t="s">
        <v>33477</v>
      </c>
      <c r="D18174" t="s">
        <v>33476</v>
      </c>
      <c r="E18174"/>
      <c r="F18174"/>
      <c r="G18174"/>
      <c r="H18174"/>
      <c r="I18174"/>
      <c r="J18174"/>
      <c r="U18174" s="43"/>
      <c r="AE18174"/>
    </row>
    <row r="18175" spans="1:31">
      <c r="A18175">
        <v>44360</v>
      </c>
      <c r="B18175" t="s">
        <v>15902</v>
      </c>
      <c r="C18175" t="s">
        <v>33477</v>
      </c>
      <c r="D18175" t="s">
        <v>33476</v>
      </c>
      <c r="E18175"/>
      <c r="F18175"/>
      <c r="G18175"/>
      <c r="H18175"/>
      <c r="I18175"/>
      <c r="J18175"/>
      <c r="U18175" s="43"/>
      <c r="AE18175"/>
    </row>
    <row r="18176" spans="1:31">
      <c r="A18176">
        <v>44110</v>
      </c>
      <c r="B18176" t="s">
        <v>15903</v>
      </c>
      <c r="C18176" t="s">
        <v>33477</v>
      </c>
      <c r="D18176" t="s">
        <v>33476</v>
      </c>
      <c r="E18176"/>
      <c r="F18176"/>
      <c r="G18176"/>
      <c r="H18176"/>
      <c r="I18176"/>
      <c r="J18176"/>
      <c r="U18176" s="43"/>
      <c r="AE18176"/>
    </row>
    <row r="18177" spans="1:31">
      <c r="A18177">
        <v>44640</v>
      </c>
      <c r="B18177" t="s">
        <v>15904</v>
      </c>
      <c r="C18177" t="s">
        <v>33477</v>
      </c>
      <c r="D18177" t="s">
        <v>33476</v>
      </c>
      <c r="E18177"/>
      <c r="F18177"/>
      <c r="G18177"/>
      <c r="H18177"/>
      <c r="I18177"/>
      <c r="J18177"/>
      <c r="U18177" s="43"/>
      <c r="AE18177"/>
    </row>
    <row r="18178" spans="1:31">
      <c r="A18178">
        <v>44810</v>
      </c>
      <c r="B18178" t="s">
        <v>15905</v>
      </c>
      <c r="C18178" t="s">
        <v>33477</v>
      </c>
      <c r="D18178" t="s">
        <v>33476</v>
      </c>
      <c r="E18178"/>
      <c r="F18178"/>
      <c r="G18178"/>
      <c r="H18178"/>
      <c r="I18178"/>
      <c r="J18178"/>
      <c r="U18178" s="43"/>
      <c r="AE18178"/>
    </row>
    <row r="18179" spans="1:31">
      <c r="A18179">
        <v>44522</v>
      </c>
      <c r="B18179" t="s">
        <v>15906</v>
      </c>
      <c r="C18179" t="s">
        <v>33477</v>
      </c>
      <c r="D18179" t="s">
        <v>33476</v>
      </c>
      <c r="E18179"/>
      <c r="F18179"/>
      <c r="G18179"/>
      <c r="H18179"/>
      <c r="I18179"/>
      <c r="J18179"/>
      <c r="U18179" s="43"/>
      <c r="AE18179"/>
    </row>
    <row r="18180" spans="1:31">
      <c r="A18180">
        <v>44140</v>
      </c>
      <c r="B18180" t="s">
        <v>15907</v>
      </c>
      <c r="C18180" t="s">
        <v>33477</v>
      </c>
      <c r="D18180" t="s">
        <v>33476</v>
      </c>
      <c r="E18180"/>
      <c r="F18180"/>
      <c r="G18180"/>
      <c r="H18180"/>
      <c r="I18180"/>
      <c r="J18180"/>
      <c r="U18180" s="43"/>
      <c r="AE18180"/>
    </row>
    <row r="18181" spans="1:31">
      <c r="A18181">
        <v>44170</v>
      </c>
      <c r="B18181" t="s">
        <v>15908</v>
      </c>
      <c r="C18181" t="s">
        <v>33477</v>
      </c>
      <c r="D18181" t="s">
        <v>33476</v>
      </c>
      <c r="E18181"/>
      <c r="F18181"/>
      <c r="G18181"/>
      <c r="H18181"/>
      <c r="I18181"/>
      <c r="J18181"/>
      <c r="U18181" s="43"/>
      <c r="AE18181"/>
    </row>
    <row r="18182" spans="1:31">
      <c r="A18182">
        <v>45230</v>
      </c>
      <c r="B18182" t="s">
        <v>15909</v>
      </c>
      <c r="C18182" t="s">
        <v>33480</v>
      </c>
      <c r="D18182" t="s">
        <v>33476</v>
      </c>
      <c r="E18182"/>
      <c r="F18182"/>
      <c r="G18182"/>
      <c r="H18182"/>
      <c r="I18182"/>
      <c r="J18182"/>
      <c r="U18182" s="43"/>
      <c r="AE18182"/>
    </row>
    <row r="18183" spans="1:31">
      <c r="A18183">
        <v>45230</v>
      </c>
      <c r="B18183" t="s">
        <v>15910</v>
      </c>
      <c r="C18183" t="s">
        <v>33480</v>
      </c>
      <c r="D18183" t="s">
        <v>33476</v>
      </c>
      <c r="E18183"/>
      <c r="F18183"/>
      <c r="G18183"/>
      <c r="H18183"/>
      <c r="I18183"/>
      <c r="J18183"/>
      <c r="U18183" s="43"/>
      <c r="AE18183"/>
    </row>
    <row r="18184" spans="1:31">
      <c r="A18184">
        <v>45200</v>
      </c>
      <c r="B18184" t="s">
        <v>9820</v>
      </c>
      <c r="C18184" t="s">
        <v>33480</v>
      </c>
      <c r="D18184" t="s">
        <v>33482</v>
      </c>
      <c r="E18184"/>
      <c r="F18184"/>
      <c r="G18184"/>
      <c r="H18184"/>
      <c r="I18184"/>
      <c r="J18184"/>
      <c r="U18184" s="43"/>
      <c r="AE18184"/>
    </row>
    <row r="18185" spans="1:31">
      <c r="A18185">
        <v>45480</v>
      </c>
      <c r="B18185" t="s">
        <v>15911</v>
      </c>
      <c r="C18185" t="s">
        <v>33480</v>
      </c>
      <c r="D18185" t="s">
        <v>33476</v>
      </c>
      <c r="E18185"/>
      <c r="F18185"/>
      <c r="G18185"/>
      <c r="H18185"/>
      <c r="I18185"/>
      <c r="J18185"/>
      <c r="U18185" s="43"/>
      <c r="AE18185"/>
    </row>
    <row r="18186" spans="1:31">
      <c r="A18186">
        <v>45160</v>
      </c>
      <c r="B18186" t="s">
        <v>14183</v>
      </c>
      <c r="C18186" t="s">
        <v>33480</v>
      </c>
      <c r="D18186" t="s">
        <v>33476</v>
      </c>
      <c r="E18186"/>
      <c r="F18186"/>
      <c r="G18186"/>
      <c r="H18186"/>
      <c r="I18186"/>
      <c r="J18186"/>
      <c r="U18186" s="43"/>
      <c r="AE18186"/>
    </row>
    <row r="18187" spans="1:31">
      <c r="A18187">
        <v>45410</v>
      </c>
      <c r="B18187" t="s">
        <v>15912</v>
      </c>
      <c r="C18187" t="s">
        <v>33480</v>
      </c>
      <c r="D18187" t="e">
        <v>#N/A</v>
      </c>
      <c r="E18187"/>
      <c r="F18187"/>
      <c r="G18187"/>
      <c r="H18187"/>
      <c r="I18187"/>
      <c r="J18187"/>
      <c r="U18187" s="43"/>
      <c r="AE18187"/>
    </row>
    <row r="18188" spans="1:31">
      <c r="A18188">
        <v>45170</v>
      </c>
      <c r="B18188" t="s">
        <v>15913</v>
      </c>
      <c r="C18188" t="s">
        <v>33480</v>
      </c>
      <c r="D18188" t="s">
        <v>33476</v>
      </c>
      <c r="E18188"/>
      <c r="F18188"/>
      <c r="G18188"/>
      <c r="H18188"/>
      <c r="I18188"/>
      <c r="J18188"/>
      <c r="U18188" s="43"/>
      <c r="AE18188"/>
    </row>
    <row r="18189" spans="1:31">
      <c r="A18189">
        <v>45300</v>
      </c>
      <c r="B18189" t="s">
        <v>15914</v>
      </c>
      <c r="C18189" t="s">
        <v>33480</v>
      </c>
      <c r="D18189" t="s">
        <v>33476</v>
      </c>
      <c r="E18189"/>
      <c r="F18189"/>
      <c r="G18189"/>
      <c r="H18189"/>
      <c r="I18189"/>
      <c r="J18189"/>
      <c r="U18189" s="43"/>
      <c r="AE18189"/>
    </row>
    <row r="18190" spans="1:31">
      <c r="A18190">
        <v>45170</v>
      </c>
      <c r="B18190" t="s">
        <v>15915</v>
      </c>
      <c r="C18190" t="s">
        <v>33480</v>
      </c>
      <c r="D18190" t="s">
        <v>33476</v>
      </c>
      <c r="E18190"/>
      <c r="F18190"/>
      <c r="G18190"/>
      <c r="H18190"/>
      <c r="I18190"/>
      <c r="J18190"/>
      <c r="U18190" s="43"/>
      <c r="AE18190"/>
    </row>
    <row r="18191" spans="1:31">
      <c r="A18191">
        <v>45300</v>
      </c>
      <c r="B18191" t="s">
        <v>15916</v>
      </c>
      <c r="C18191" t="s">
        <v>33480</v>
      </c>
      <c r="D18191" t="s">
        <v>33476</v>
      </c>
      <c r="E18191"/>
      <c r="F18191"/>
      <c r="G18191"/>
      <c r="H18191"/>
      <c r="I18191"/>
      <c r="J18191"/>
      <c r="U18191" s="43"/>
      <c r="AE18191"/>
    </row>
    <row r="18192" spans="1:31">
      <c r="A18192">
        <v>45330</v>
      </c>
      <c r="B18192" t="s">
        <v>15917</v>
      </c>
      <c r="C18192" t="s">
        <v>33480</v>
      </c>
      <c r="D18192" t="e">
        <v>#N/A</v>
      </c>
      <c r="E18192"/>
      <c r="F18192"/>
      <c r="G18192"/>
      <c r="H18192"/>
      <c r="I18192"/>
      <c r="J18192"/>
      <c r="U18192" s="43"/>
      <c r="AE18192"/>
    </row>
    <row r="18193" spans="1:31">
      <c r="A18193">
        <v>45390</v>
      </c>
      <c r="B18193" t="s">
        <v>15918</v>
      </c>
      <c r="C18193" t="s">
        <v>33480</v>
      </c>
      <c r="D18193" t="s">
        <v>33476</v>
      </c>
      <c r="E18193"/>
      <c r="F18193"/>
      <c r="G18193"/>
      <c r="H18193"/>
      <c r="I18193"/>
      <c r="J18193"/>
      <c r="U18193" s="43"/>
      <c r="AE18193"/>
    </row>
    <row r="18194" spans="1:31">
      <c r="A18194">
        <v>45480</v>
      </c>
      <c r="B18194" t="s">
        <v>15919</v>
      </c>
      <c r="C18194" t="s">
        <v>33480</v>
      </c>
      <c r="D18194" t="s">
        <v>33476</v>
      </c>
      <c r="E18194"/>
      <c r="F18194"/>
      <c r="G18194"/>
      <c r="H18194"/>
      <c r="I18194"/>
      <c r="J18194"/>
      <c r="U18194" s="43"/>
      <c r="AE18194"/>
    </row>
    <row r="18195" spans="1:31">
      <c r="A18195">
        <v>45500</v>
      </c>
      <c r="B18195" t="s">
        <v>15920</v>
      </c>
      <c r="C18195" t="s">
        <v>33480</v>
      </c>
      <c r="D18195" t="s">
        <v>33476</v>
      </c>
      <c r="E18195"/>
      <c r="F18195"/>
      <c r="G18195"/>
      <c r="H18195"/>
      <c r="I18195"/>
      <c r="J18195"/>
      <c r="U18195" s="43"/>
      <c r="AE18195"/>
    </row>
    <row r="18196" spans="1:31">
      <c r="A18196">
        <v>45270</v>
      </c>
      <c r="B18196" t="s">
        <v>15921</v>
      </c>
      <c r="C18196" t="s">
        <v>33480</v>
      </c>
      <c r="D18196" t="s">
        <v>33476</v>
      </c>
      <c r="E18196"/>
      <c r="F18196"/>
      <c r="G18196"/>
      <c r="H18196"/>
      <c r="I18196"/>
      <c r="J18196"/>
      <c r="U18196" s="43"/>
      <c r="AE18196"/>
    </row>
    <row r="18197" spans="1:31">
      <c r="A18197">
        <v>45340</v>
      </c>
      <c r="B18197" t="s">
        <v>15922</v>
      </c>
      <c r="C18197" t="s">
        <v>33480</v>
      </c>
      <c r="D18197" t="s">
        <v>33476</v>
      </c>
      <c r="E18197"/>
      <c r="F18197"/>
      <c r="G18197"/>
      <c r="H18197"/>
      <c r="I18197"/>
      <c r="J18197"/>
      <c r="U18197" s="43"/>
      <c r="AE18197"/>
    </row>
    <row r="18198" spans="1:31">
      <c r="A18198">
        <v>45130</v>
      </c>
      <c r="B18198" t="s">
        <v>15923</v>
      </c>
      <c r="C18198" t="s">
        <v>33480</v>
      </c>
      <c r="D18198" t="s">
        <v>33476</v>
      </c>
      <c r="E18198"/>
      <c r="F18198"/>
      <c r="G18198"/>
      <c r="H18198"/>
      <c r="I18198"/>
      <c r="J18198"/>
      <c r="U18198" s="43"/>
      <c r="AE18198"/>
    </row>
    <row r="18199" spans="1:31">
      <c r="A18199">
        <v>45130</v>
      </c>
      <c r="B18199" t="s">
        <v>15924</v>
      </c>
      <c r="C18199" t="s">
        <v>33480</v>
      </c>
      <c r="D18199" t="s">
        <v>33476</v>
      </c>
      <c r="E18199"/>
      <c r="F18199"/>
      <c r="G18199"/>
      <c r="H18199"/>
      <c r="I18199"/>
      <c r="J18199"/>
      <c r="U18199" s="43"/>
      <c r="AE18199"/>
    </row>
    <row r="18200" spans="1:31">
      <c r="A18200">
        <v>45340</v>
      </c>
      <c r="B18200" t="s">
        <v>15925</v>
      </c>
      <c r="C18200" t="s">
        <v>33480</v>
      </c>
      <c r="D18200" t="s">
        <v>33476</v>
      </c>
      <c r="E18200"/>
      <c r="F18200"/>
      <c r="G18200"/>
      <c r="H18200"/>
      <c r="I18200"/>
      <c r="J18200"/>
      <c r="U18200" s="43"/>
      <c r="AE18200"/>
    </row>
    <row r="18201" spans="1:31">
      <c r="A18201">
        <v>45340</v>
      </c>
      <c r="B18201" t="s">
        <v>15926</v>
      </c>
      <c r="C18201" t="s">
        <v>33480</v>
      </c>
      <c r="D18201" t="s">
        <v>33476</v>
      </c>
      <c r="E18201"/>
      <c r="F18201"/>
      <c r="G18201"/>
      <c r="H18201"/>
      <c r="I18201"/>
      <c r="J18201"/>
      <c r="U18201" s="43"/>
      <c r="AE18201"/>
    </row>
    <row r="18202" spans="1:31">
      <c r="A18202">
        <v>45420</v>
      </c>
      <c r="B18202" t="s">
        <v>15927</v>
      </c>
      <c r="C18202" t="s">
        <v>33477</v>
      </c>
      <c r="D18202" t="s">
        <v>33476</v>
      </c>
      <c r="E18202"/>
      <c r="F18202"/>
      <c r="G18202"/>
      <c r="H18202"/>
      <c r="I18202"/>
      <c r="J18202"/>
      <c r="U18202" s="43"/>
      <c r="AE18202"/>
    </row>
    <row r="18203" spans="1:31">
      <c r="A18203">
        <v>45130</v>
      </c>
      <c r="B18203" t="s">
        <v>15928</v>
      </c>
      <c r="C18203" t="s">
        <v>33480</v>
      </c>
      <c r="D18203" t="s">
        <v>33476</v>
      </c>
      <c r="E18203"/>
      <c r="F18203"/>
      <c r="G18203"/>
      <c r="H18203"/>
      <c r="I18203"/>
      <c r="J18203"/>
      <c r="U18203" s="43"/>
      <c r="AE18203"/>
    </row>
    <row r="18204" spans="1:31">
      <c r="A18204">
        <v>45480</v>
      </c>
      <c r="B18204" t="s">
        <v>15929</v>
      </c>
      <c r="C18204" t="s">
        <v>33480</v>
      </c>
      <c r="D18204" t="s">
        <v>33476</v>
      </c>
      <c r="E18204"/>
      <c r="F18204"/>
      <c r="G18204"/>
      <c r="H18204"/>
      <c r="I18204"/>
      <c r="J18204"/>
      <c r="U18204" s="43"/>
      <c r="AE18204"/>
    </row>
    <row r="18205" spans="1:31">
      <c r="A18205">
        <v>45480</v>
      </c>
      <c r="B18205" t="s">
        <v>15929</v>
      </c>
      <c r="C18205" t="s">
        <v>33480</v>
      </c>
      <c r="D18205" t="s">
        <v>33476</v>
      </c>
      <c r="E18205"/>
      <c r="F18205"/>
      <c r="G18205"/>
      <c r="H18205"/>
      <c r="I18205"/>
      <c r="J18205"/>
      <c r="U18205" s="43"/>
      <c r="AE18205"/>
    </row>
    <row r="18206" spans="1:31">
      <c r="A18206">
        <v>45210</v>
      </c>
      <c r="B18206" t="s">
        <v>15930</v>
      </c>
      <c r="C18206" t="s">
        <v>33480</v>
      </c>
      <c r="D18206" t="s">
        <v>33476</v>
      </c>
      <c r="E18206"/>
      <c r="F18206"/>
      <c r="G18206"/>
      <c r="H18206"/>
      <c r="I18206"/>
      <c r="J18206"/>
      <c r="U18206" s="43"/>
      <c r="AE18206"/>
    </row>
    <row r="18207" spans="1:31">
      <c r="A18207">
        <v>45270</v>
      </c>
      <c r="B18207" t="s">
        <v>15931</v>
      </c>
      <c r="C18207" t="s">
        <v>33480</v>
      </c>
      <c r="D18207" t="s">
        <v>33476</v>
      </c>
      <c r="E18207"/>
      <c r="F18207"/>
      <c r="G18207"/>
      <c r="H18207"/>
      <c r="I18207"/>
      <c r="J18207"/>
      <c r="U18207" s="43"/>
      <c r="AE18207"/>
    </row>
    <row r="18208" spans="1:31">
      <c r="A18208">
        <v>45190</v>
      </c>
      <c r="B18208" t="s">
        <v>15932</v>
      </c>
      <c r="C18208" t="s">
        <v>33480</v>
      </c>
      <c r="D18208" t="s">
        <v>33476</v>
      </c>
      <c r="E18208"/>
      <c r="F18208"/>
      <c r="G18208"/>
      <c r="H18208"/>
      <c r="I18208"/>
      <c r="J18208"/>
      <c r="U18208" s="43"/>
      <c r="AE18208"/>
    </row>
    <row r="18209" spans="1:31">
      <c r="A18209">
        <v>45630</v>
      </c>
      <c r="B18209" t="s">
        <v>15933</v>
      </c>
      <c r="C18209" t="s">
        <v>33477</v>
      </c>
      <c r="D18209" t="s">
        <v>33482</v>
      </c>
      <c r="E18209"/>
      <c r="F18209"/>
      <c r="G18209"/>
      <c r="H18209"/>
      <c r="I18209"/>
      <c r="J18209"/>
      <c r="U18209" s="43"/>
      <c r="AE18209"/>
    </row>
    <row r="18210" spans="1:31">
      <c r="A18210">
        <v>45340</v>
      </c>
      <c r="B18210" t="s">
        <v>15934</v>
      </c>
      <c r="C18210" t="s">
        <v>33480</v>
      </c>
      <c r="D18210" t="s">
        <v>33476</v>
      </c>
      <c r="E18210"/>
      <c r="F18210"/>
      <c r="G18210"/>
      <c r="H18210"/>
      <c r="I18210"/>
      <c r="J18210"/>
      <c r="U18210" s="43"/>
      <c r="AE18210"/>
    </row>
    <row r="18211" spans="1:31">
      <c r="A18211">
        <v>45270</v>
      </c>
      <c r="B18211" t="s">
        <v>10828</v>
      </c>
      <c r="C18211" t="s">
        <v>33480</v>
      </c>
      <c r="D18211" t="s">
        <v>33476</v>
      </c>
      <c r="E18211"/>
      <c r="F18211"/>
      <c r="G18211"/>
      <c r="H18211"/>
      <c r="I18211"/>
      <c r="J18211"/>
      <c r="U18211" s="43"/>
      <c r="AE18211"/>
    </row>
    <row r="18212" spans="1:31">
      <c r="A18212">
        <v>45210</v>
      </c>
      <c r="B18212" t="s">
        <v>15935</v>
      </c>
      <c r="C18212" t="s">
        <v>33480</v>
      </c>
      <c r="D18212" t="s">
        <v>33476</v>
      </c>
      <c r="E18212"/>
      <c r="F18212"/>
      <c r="G18212"/>
      <c r="H18212"/>
      <c r="I18212"/>
      <c r="J18212"/>
      <c r="U18212" s="43"/>
      <c r="AE18212"/>
    </row>
    <row r="18213" spans="1:31">
      <c r="A18213">
        <v>45390</v>
      </c>
      <c r="B18213" t="s">
        <v>15936</v>
      </c>
      <c r="C18213" t="s">
        <v>33480</v>
      </c>
      <c r="D18213" t="s">
        <v>33476</v>
      </c>
      <c r="E18213"/>
      <c r="F18213"/>
      <c r="G18213"/>
      <c r="H18213"/>
      <c r="I18213"/>
      <c r="J18213"/>
      <c r="U18213" s="43"/>
      <c r="AE18213"/>
    </row>
    <row r="18214" spans="1:31">
      <c r="A18214">
        <v>45760</v>
      </c>
      <c r="B18214" t="s">
        <v>15937</v>
      </c>
      <c r="C18214" t="s">
        <v>33480</v>
      </c>
      <c r="D18214" t="s">
        <v>33476</v>
      </c>
      <c r="E18214"/>
      <c r="F18214"/>
      <c r="G18214"/>
      <c r="H18214"/>
      <c r="I18214"/>
      <c r="J18214"/>
      <c r="U18214" s="43"/>
      <c r="AE18214"/>
    </row>
    <row r="18215" spans="1:31">
      <c r="A18215">
        <v>45340</v>
      </c>
      <c r="B18215" t="s">
        <v>15938</v>
      </c>
      <c r="C18215" t="s">
        <v>33480</v>
      </c>
      <c r="D18215" t="s">
        <v>33476</v>
      </c>
      <c r="E18215"/>
      <c r="F18215"/>
      <c r="G18215"/>
      <c r="H18215"/>
      <c r="I18215"/>
      <c r="J18215"/>
      <c r="U18215" s="43"/>
      <c r="AE18215"/>
    </row>
    <row r="18216" spans="1:31">
      <c r="A18216">
        <v>45340</v>
      </c>
      <c r="B18216" t="s">
        <v>15938</v>
      </c>
      <c r="C18216" t="s">
        <v>33480</v>
      </c>
      <c r="D18216" t="s">
        <v>33476</v>
      </c>
      <c r="E18216"/>
      <c r="F18216"/>
      <c r="G18216"/>
      <c r="H18216"/>
      <c r="I18216"/>
      <c r="J18216"/>
      <c r="U18216" s="43"/>
      <c r="AE18216"/>
    </row>
    <row r="18217" spans="1:31">
      <c r="A18217">
        <v>45290</v>
      </c>
      <c r="B18217" t="s">
        <v>15939</v>
      </c>
      <c r="C18217" t="s">
        <v>33480</v>
      </c>
      <c r="D18217" t="s">
        <v>33476</v>
      </c>
      <c r="E18217"/>
      <c r="F18217"/>
      <c r="G18217"/>
      <c r="H18217"/>
      <c r="I18217"/>
      <c r="J18217"/>
      <c r="U18217" s="43"/>
      <c r="AE18217"/>
    </row>
    <row r="18218" spans="1:31">
      <c r="A18218">
        <v>45290</v>
      </c>
      <c r="B18218" t="s">
        <v>15939</v>
      </c>
      <c r="C18218" t="s">
        <v>33480</v>
      </c>
      <c r="D18218" t="s">
        <v>33476</v>
      </c>
      <c r="E18218"/>
      <c r="F18218"/>
      <c r="G18218"/>
      <c r="H18218"/>
      <c r="I18218"/>
      <c r="J18218"/>
      <c r="U18218" s="43"/>
      <c r="AE18218"/>
    </row>
    <row r="18219" spans="1:31">
      <c r="A18219">
        <v>45480</v>
      </c>
      <c r="B18219" t="s">
        <v>15940</v>
      </c>
      <c r="C18219" t="s">
        <v>33480</v>
      </c>
      <c r="D18219" t="s">
        <v>33476</v>
      </c>
      <c r="E18219"/>
      <c r="F18219"/>
      <c r="G18219"/>
      <c r="H18219"/>
      <c r="I18219"/>
      <c r="J18219"/>
      <c r="U18219" s="43"/>
      <c r="AE18219"/>
    </row>
    <row r="18220" spans="1:31">
      <c r="A18220">
        <v>45300</v>
      </c>
      <c r="B18220" t="s">
        <v>15941</v>
      </c>
      <c r="C18220" t="s">
        <v>33480</v>
      </c>
      <c r="D18220" t="s">
        <v>33476</v>
      </c>
      <c r="E18220"/>
      <c r="F18220"/>
      <c r="G18220"/>
      <c r="H18220"/>
      <c r="I18220"/>
      <c r="J18220"/>
      <c r="U18220" s="43"/>
      <c r="AE18220"/>
    </row>
    <row r="18221" spans="1:31">
      <c r="A18221">
        <v>45460</v>
      </c>
      <c r="B18221" t="s">
        <v>15942</v>
      </c>
      <c r="C18221" t="s">
        <v>33480</v>
      </c>
      <c r="D18221" t="s">
        <v>33476</v>
      </c>
      <c r="E18221"/>
      <c r="F18221"/>
      <c r="G18221"/>
      <c r="H18221"/>
      <c r="I18221"/>
      <c r="J18221"/>
      <c r="U18221" s="43"/>
      <c r="AE18221"/>
    </row>
    <row r="18222" spans="1:31">
      <c r="A18222">
        <v>45420</v>
      </c>
      <c r="B18222" t="s">
        <v>15943</v>
      </c>
      <c r="C18222" t="s">
        <v>33477</v>
      </c>
      <c r="D18222" t="s">
        <v>33476</v>
      </c>
      <c r="E18222"/>
      <c r="F18222"/>
      <c r="G18222"/>
      <c r="H18222"/>
      <c r="I18222"/>
      <c r="J18222"/>
      <c r="U18222" s="43"/>
      <c r="AE18222"/>
    </row>
    <row r="18223" spans="1:31">
      <c r="A18223">
        <v>45340</v>
      </c>
      <c r="B18223" t="s">
        <v>15944</v>
      </c>
      <c r="C18223" t="s">
        <v>33480</v>
      </c>
      <c r="D18223" t="s">
        <v>33476</v>
      </c>
      <c r="E18223"/>
      <c r="F18223"/>
      <c r="G18223"/>
      <c r="H18223"/>
      <c r="I18223"/>
      <c r="J18223"/>
      <c r="U18223" s="43"/>
      <c r="AE18223"/>
    </row>
    <row r="18224" spans="1:31">
      <c r="A18224">
        <v>45460</v>
      </c>
      <c r="B18224" t="s">
        <v>13221</v>
      </c>
      <c r="C18224" t="s">
        <v>33480</v>
      </c>
      <c r="D18224" t="s">
        <v>33476</v>
      </c>
      <c r="E18224"/>
      <c r="F18224"/>
      <c r="G18224"/>
      <c r="H18224"/>
      <c r="I18224"/>
      <c r="J18224"/>
      <c r="U18224" s="43"/>
      <c r="AE18224"/>
    </row>
    <row r="18225" spans="1:31">
      <c r="A18225">
        <v>45430</v>
      </c>
      <c r="B18225" t="s">
        <v>15945</v>
      </c>
      <c r="C18225" t="s">
        <v>33480</v>
      </c>
      <c r="D18225" t="s">
        <v>33476</v>
      </c>
      <c r="E18225"/>
      <c r="F18225"/>
      <c r="G18225"/>
      <c r="H18225"/>
      <c r="I18225"/>
      <c r="J18225"/>
      <c r="U18225" s="43"/>
      <c r="AE18225"/>
    </row>
    <row r="18226" spans="1:31">
      <c r="A18226">
        <v>45170</v>
      </c>
      <c r="B18226" t="s">
        <v>15946</v>
      </c>
      <c r="C18226" t="s">
        <v>33480</v>
      </c>
      <c r="D18226" t="s">
        <v>33476</v>
      </c>
      <c r="E18226"/>
      <c r="F18226"/>
      <c r="G18226"/>
      <c r="H18226"/>
      <c r="I18226"/>
      <c r="J18226"/>
      <c r="U18226" s="43"/>
      <c r="AE18226"/>
    </row>
    <row r="18227" spans="1:31">
      <c r="A18227">
        <v>45300</v>
      </c>
      <c r="B18227" t="s">
        <v>15947</v>
      </c>
      <c r="C18227" t="s">
        <v>33480</v>
      </c>
      <c r="D18227" t="s">
        <v>33476</v>
      </c>
      <c r="E18227"/>
      <c r="F18227"/>
      <c r="G18227"/>
      <c r="H18227"/>
      <c r="I18227"/>
      <c r="J18227"/>
      <c r="U18227" s="43"/>
      <c r="AE18227"/>
    </row>
    <row r="18228" spans="1:31">
      <c r="A18228">
        <v>45140</v>
      </c>
      <c r="B18228" t="s">
        <v>15948</v>
      </c>
      <c r="C18228" t="s">
        <v>33480</v>
      </c>
      <c r="D18228" t="s">
        <v>33476</v>
      </c>
      <c r="E18228"/>
      <c r="F18228"/>
      <c r="G18228"/>
      <c r="H18228"/>
      <c r="I18228"/>
      <c r="J18228"/>
      <c r="U18228" s="43"/>
      <c r="AE18228"/>
    </row>
    <row r="18229" spans="1:31">
      <c r="A18229">
        <v>45300</v>
      </c>
      <c r="B18229" t="s">
        <v>15949</v>
      </c>
      <c r="C18229" t="s">
        <v>33480</v>
      </c>
      <c r="D18229" t="s">
        <v>33476</v>
      </c>
      <c r="E18229"/>
      <c r="F18229"/>
      <c r="G18229"/>
      <c r="H18229"/>
      <c r="I18229"/>
      <c r="J18229"/>
      <c r="U18229" s="43"/>
      <c r="AE18229"/>
    </row>
    <row r="18230" spans="1:31">
      <c r="A18230">
        <v>45460</v>
      </c>
      <c r="B18230" t="s">
        <v>15950</v>
      </c>
      <c r="C18230" t="s">
        <v>33480</v>
      </c>
      <c r="D18230" t="s">
        <v>33476</v>
      </c>
      <c r="E18230"/>
      <c r="F18230"/>
      <c r="G18230"/>
      <c r="H18230"/>
      <c r="I18230"/>
      <c r="J18230"/>
      <c r="U18230" s="43"/>
      <c r="AE18230"/>
    </row>
    <row r="18231" spans="1:31">
      <c r="A18231">
        <v>45300</v>
      </c>
      <c r="B18231" t="s">
        <v>15951</v>
      </c>
      <c r="C18231" t="s">
        <v>33480</v>
      </c>
      <c r="D18231" t="s">
        <v>33476</v>
      </c>
      <c r="E18231"/>
      <c r="F18231"/>
      <c r="G18231"/>
      <c r="H18231"/>
      <c r="I18231"/>
      <c r="J18231"/>
      <c r="U18231" s="43"/>
      <c r="AE18231"/>
    </row>
    <row r="18232" spans="1:31">
      <c r="A18232">
        <v>45460</v>
      </c>
      <c r="B18232" t="s">
        <v>15952</v>
      </c>
      <c r="C18232" t="s">
        <v>33480</v>
      </c>
      <c r="D18232" t="s">
        <v>33476</v>
      </c>
      <c r="E18232"/>
      <c r="F18232"/>
      <c r="G18232"/>
      <c r="H18232"/>
      <c r="I18232"/>
      <c r="J18232"/>
      <c r="U18232" s="43"/>
      <c r="AE18232"/>
    </row>
    <row r="18233" spans="1:31">
      <c r="A18233">
        <v>45460</v>
      </c>
      <c r="B18233" t="s">
        <v>15952</v>
      </c>
      <c r="C18233" t="s">
        <v>33480</v>
      </c>
      <c r="D18233" t="s">
        <v>33476</v>
      </c>
      <c r="E18233"/>
      <c r="F18233"/>
      <c r="G18233"/>
      <c r="H18233"/>
      <c r="I18233"/>
      <c r="J18233"/>
      <c r="U18233" s="43"/>
      <c r="AE18233"/>
    </row>
    <row r="18234" spans="1:31">
      <c r="A18234">
        <v>45250</v>
      </c>
      <c r="B18234" t="s">
        <v>15953</v>
      </c>
      <c r="C18234" t="s">
        <v>33477</v>
      </c>
      <c r="D18234" t="s">
        <v>33476</v>
      </c>
      <c r="E18234"/>
      <c r="F18234"/>
      <c r="G18234"/>
      <c r="H18234"/>
      <c r="I18234"/>
      <c r="J18234"/>
      <c r="U18234" s="43"/>
      <c r="AE18234"/>
    </row>
    <row r="18235" spans="1:31">
      <c r="A18235">
        <v>45250</v>
      </c>
      <c r="B18235" t="s">
        <v>15954</v>
      </c>
      <c r="C18235" t="s">
        <v>33477</v>
      </c>
      <c r="D18235" t="s">
        <v>33476</v>
      </c>
      <c r="E18235"/>
      <c r="F18235"/>
      <c r="G18235"/>
      <c r="H18235"/>
      <c r="I18235"/>
      <c r="J18235"/>
      <c r="U18235" s="43"/>
      <c r="AE18235"/>
    </row>
    <row r="18236" spans="1:31">
      <c r="A18236">
        <v>45390</v>
      </c>
      <c r="B18236" t="s">
        <v>15955</v>
      </c>
      <c r="C18236" t="s">
        <v>33480</v>
      </c>
      <c r="D18236" t="s">
        <v>33476</v>
      </c>
      <c r="E18236"/>
      <c r="F18236"/>
      <c r="G18236"/>
      <c r="H18236"/>
      <c r="I18236"/>
      <c r="J18236"/>
      <c r="U18236" s="43"/>
      <c r="AE18236"/>
    </row>
    <row r="18237" spans="1:31">
      <c r="A18237">
        <v>45310</v>
      </c>
      <c r="B18237" t="s">
        <v>15956</v>
      </c>
      <c r="C18237" t="s">
        <v>33480</v>
      </c>
      <c r="D18237" t="s">
        <v>33476</v>
      </c>
      <c r="E18237"/>
      <c r="F18237"/>
      <c r="G18237"/>
      <c r="H18237"/>
      <c r="I18237"/>
      <c r="J18237"/>
      <c r="U18237" s="43"/>
      <c r="AE18237"/>
    </row>
    <row r="18238" spans="1:31">
      <c r="A18238">
        <v>45390</v>
      </c>
      <c r="B18238" t="s">
        <v>15957</v>
      </c>
      <c r="C18238" t="s">
        <v>33480</v>
      </c>
      <c r="D18238" t="s">
        <v>33476</v>
      </c>
      <c r="E18238"/>
      <c r="F18238"/>
      <c r="G18238"/>
      <c r="H18238"/>
      <c r="I18238"/>
      <c r="J18238"/>
      <c r="U18238" s="43"/>
      <c r="AE18238"/>
    </row>
    <row r="18239" spans="1:31">
      <c r="A18239">
        <v>45410</v>
      </c>
      <c r="B18239" t="s">
        <v>15958</v>
      </c>
      <c r="C18239" t="s">
        <v>33480</v>
      </c>
      <c r="D18239" t="e">
        <v>#N/A</v>
      </c>
      <c r="E18239"/>
      <c r="F18239"/>
      <c r="G18239"/>
      <c r="H18239"/>
      <c r="I18239"/>
      <c r="J18239"/>
      <c r="U18239" s="43"/>
      <c r="AE18239"/>
    </row>
    <row r="18240" spans="1:31">
      <c r="A18240">
        <v>45140</v>
      </c>
      <c r="B18240" t="s">
        <v>15959</v>
      </c>
      <c r="C18240" t="s">
        <v>33480</v>
      </c>
      <c r="D18240" t="s">
        <v>33476</v>
      </c>
      <c r="E18240"/>
      <c r="F18240"/>
      <c r="G18240"/>
      <c r="H18240"/>
      <c r="I18240"/>
      <c r="J18240"/>
      <c r="U18240" s="43"/>
      <c r="AE18240"/>
    </row>
    <row r="18241" spans="1:31">
      <c r="A18241">
        <v>45230</v>
      </c>
      <c r="B18241" t="s">
        <v>15960</v>
      </c>
      <c r="C18241" t="s">
        <v>33480</v>
      </c>
      <c r="D18241" t="s">
        <v>33476</v>
      </c>
      <c r="E18241"/>
      <c r="F18241"/>
      <c r="G18241"/>
      <c r="H18241"/>
      <c r="I18241"/>
      <c r="J18241"/>
      <c r="U18241" s="43"/>
      <c r="AE18241"/>
    </row>
    <row r="18242" spans="1:31">
      <c r="A18242">
        <v>45120</v>
      </c>
      <c r="B18242" t="s">
        <v>15961</v>
      </c>
      <c r="C18242" t="s">
        <v>33480</v>
      </c>
      <c r="D18242" t="s">
        <v>33476</v>
      </c>
      <c r="E18242"/>
      <c r="F18242"/>
      <c r="G18242"/>
      <c r="H18242"/>
      <c r="I18242"/>
      <c r="J18242"/>
      <c r="U18242" s="43"/>
      <c r="AE18242"/>
    </row>
    <row r="18243" spans="1:31">
      <c r="A18243">
        <v>45520</v>
      </c>
      <c r="B18243" t="s">
        <v>15962</v>
      </c>
      <c r="C18243" t="s">
        <v>33480</v>
      </c>
      <c r="D18243" t="s">
        <v>33476</v>
      </c>
      <c r="E18243"/>
      <c r="F18243"/>
      <c r="G18243"/>
      <c r="H18243"/>
      <c r="I18243"/>
      <c r="J18243"/>
      <c r="U18243" s="43"/>
      <c r="AE18243"/>
    </row>
    <row r="18244" spans="1:31">
      <c r="A18244">
        <v>45620</v>
      </c>
      <c r="B18244" t="s">
        <v>278</v>
      </c>
      <c r="C18244" t="s">
        <v>33480</v>
      </c>
      <c r="D18244" t="s">
        <v>33482</v>
      </c>
      <c r="E18244"/>
      <c r="F18244"/>
      <c r="G18244"/>
      <c r="H18244"/>
      <c r="I18244"/>
      <c r="J18244"/>
      <c r="U18244" s="43"/>
      <c r="AE18244"/>
    </row>
    <row r="18245" spans="1:31">
      <c r="A18245">
        <v>45360</v>
      </c>
      <c r="B18245" t="s">
        <v>15963</v>
      </c>
      <c r="C18245" t="s">
        <v>33477</v>
      </c>
      <c r="D18245" t="s">
        <v>33476</v>
      </c>
      <c r="E18245"/>
      <c r="F18245"/>
      <c r="G18245"/>
      <c r="H18245"/>
      <c r="I18245"/>
      <c r="J18245"/>
      <c r="U18245" s="43"/>
      <c r="AE18245"/>
    </row>
    <row r="18246" spans="1:31">
      <c r="A18246">
        <v>45300</v>
      </c>
      <c r="B18246" t="s">
        <v>15964</v>
      </c>
      <c r="C18246" t="s">
        <v>33480</v>
      </c>
      <c r="D18246" t="s">
        <v>33476</v>
      </c>
      <c r="E18246"/>
      <c r="F18246"/>
      <c r="G18246"/>
      <c r="H18246"/>
      <c r="I18246"/>
      <c r="J18246"/>
      <c r="U18246" s="43"/>
      <c r="AE18246"/>
    </row>
    <row r="18247" spans="1:31">
      <c r="A18247">
        <v>45300</v>
      </c>
      <c r="B18247" t="s">
        <v>15964</v>
      </c>
      <c r="C18247" t="s">
        <v>33480</v>
      </c>
      <c r="D18247" t="s">
        <v>33476</v>
      </c>
      <c r="E18247"/>
      <c r="F18247"/>
      <c r="G18247"/>
      <c r="H18247"/>
      <c r="I18247"/>
      <c r="J18247"/>
      <c r="U18247" s="43"/>
      <c r="AE18247"/>
    </row>
    <row r="18248" spans="1:31">
      <c r="A18248">
        <v>45260</v>
      </c>
      <c r="B18248" t="s">
        <v>15965</v>
      </c>
      <c r="C18248" t="s">
        <v>33480</v>
      </c>
      <c r="D18248" t="s">
        <v>33476</v>
      </c>
      <c r="E18248"/>
      <c r="F18248"/>
      <c r="G18248"/>
      <c r="H18248"/>
      <c r="I18248"/>
      <c r="J18248"/>
      <c r="U18248" s="43"/>
      <c r="AE18248"/>
    </row>
    <row r="18249" spans="1:31">
      <c r="A18249">
        <v>45380</v>
      </c>
      <c r="B18249" t="s">
        <v>15966</v>
      </c>
      <c r="C18249" t="s">
        <v>33480</v>
      </c>
      <c r="D18249" t="s">
        <v>33476</v>
      </c>
      <c r="E18249"/>
      <c r="F18249"/>
      <c r="G18249"/>
      <c r="H18249"/>
      <c r="I18249"/>
      <c r="J18249"/>
      <c r="U18249" s="43"/>
      <c r="AE18249"/>
    </row>
    <row r="18250" spans="1:31">
      <c r="A18250">
        <v>45120</v>
      </c>
      <c r="B18250" t="s">
        <v>15967</v>
      </c>
      <c r="C18250" t="s">
        <v>33480</v>
      </c>
      <c r="D18250" t="s">
        <v>33476</v>
      </c>
      <c r="E18250"/>
      <c r="F18250"/>
      <c r="G18250"/>
      <c r="H18250"/>
      <c r="I18250"/>
      <c r="J18250"/>
      <c r="U18250" s="43"/>
      <c r="AE18250"/>
    </row>
    <row r="18251" spans="1:31">
      <c r="A18251">
        <v>45340</v>
      </c>
      <c r="B18251" t="s">
        <v>15968</v>
      </c>
      <c r="C18251" t="s">
        <v>33480</v>
      </c>
      <c r="D18251" t="s">
        <v>33476</v>
      </c>
      <c r="E18251"/>
      <c r="F18251"/>
      <c r="G18251"/>
      <c r="H18251"/>
      <c r="I18251"/>
      <c r="J18251"/>
      <c r="U18251" s="43"/>
      <c r="AE18251"/>
    </row>
    <row r="18252" spans="1:31">
      <c r="A18252">
        <v>45420</v>
      </c>
      <c r="B18252" t="s">
        <v>15969</v>
      </c>
      <c r="C18252" t="s">
        <v>33477</v>
      </c>
      <c r="D18252" t="s">
        <v>33476</v>
      </c>
      <c r="E18252"/>
      <c r="F18252"/>
      <c r="G18252"/>
      <c r="H18252"/>
      <c r="I18252"/>
      <c r="J18252"/>
      <c r="U18252" s="43"/>
      <c r="AE18252"/>
    </row>
    <row r="18253" spans="1:31">
      <c r="A18253">
        <v>45400</v>
      </c>
      <c r="B18253" t="s">
        <v>15970</v>
      </c>
      <c r="C18253" t="s">
        <v>33480</v>
      </c>
      <c r="D18253" t="s">
        <v>33476</v>
      </c>
      <c r="E18253"/>
      <c r="F18253"/>
      <c r="G18253"/>
      <c r="H18253"/>
      <c r="I18253"/>
      <c r="J18253"/>
      <c r="U18253" s="43"/>
      <c r="AE18253"/>
    </row>
    <row r="18254" spans="1:31">
      <c r="A18254">
        <v>45320</v>
      </c>
      <c r="B18254" t="s">
        <v>15971</v>
      </c>
      <c r="C18254" t="s">
        <v>33480</v>
      </c>
      <c r="D18254" t="s">
        <v>33476</v>
      </c>
      <c r="E18254"/>
      <c r="F18254"/>
      <c r="G18254"/>
      <c r="H18254"/>
      <c r="I18254"/>
      <c r="J18254"/>
      <c r="U18254" s="43"/>
      <c r="AE18254"/>
    </row>
    <row r="18255" spans="1:31">
      <c r="A18255">
        <v>45310</v>
      </c>
      <c r="B18255" t="s">
        <v>15972</v>
      </c>
      <c r="C18255" t="s">
        <v>33480</v>
      </c>
      <c r="D18255" t="s">
        <v>33476</v>
      </c>
      <c r="E18255"/>
      <c r="F18255"/>
      <c r="G18255"/>
      <c r="H18255"/>
      <c r="I18255"/>
      <c r="J18255"/>
      <c r="U18255" s="43"/>
      <c r="AE18255"/>
    </row>
    <row r="18256" spans="1:31">
      <c r="A18256">
        <v>45380</v>
      </c>
      <c r="B18256" t="s">
        <v>15973</v>
      </c>
      <c r="C18256" t="s">
        <v>33480</v>
      </c>
      <c r="D18256" t="s">
        <v>33476</v>
      </c>
      <c r="E18256"/>
      <c r="F18256"/>
      <c r="G18256"/>
      <c r="H18256"/>
      <c r="I18256"/>
      <c r="J18256"/>
      <c r="U18256" s="43"/>
      <c r="AE18256"/>
    </row>
    <row r="18257" spans="1:31">
      <c r="A18257">
        <v>45210</v>
      </c>
      <c r="B18257" t="s">
        <v>15974</v>
      </c>
      <c r="C18257" t="s">
        <v>33480</v>
      </c>
      <c r="D18257" t="s">
        <v>33476</v>
      </c>
      <c r="E18257"/>
      <c r="F18257"/>
      <c r="G18257"/>
      <c r="H18257"/>
      <c r="I18257"/>
      <c r="J18257"/>
      <c r="U18257" s="43"/>
      <c r="AE18257"/>
    </row>
    <row r="18258" spans="1:31">
      <c r="A18258">
        <v>45230</v>
      </c>
      <c r="B18258" t="s">
        <v>15975</v>
      </c>
      <c r="C18258" t="s">
        <v>33480</v>
      </c>
      <c r="D18258" t="s">
        <v>33476</v>
      </c>
      <c r="E18258"/>
      <c r="F18258"/>
      <c r="G18258"/>
      <c r="H18258"/>
      <c r="I18258"/>
      <c r="J18258"/>
      <c r="U18258" s="43"/>
      <c r="AE18258"/>
    </row>
    <row r="18259" spans="1:31">
      <c r="A18259">
        <v>45270</v>
      </c>
      <c r="B18259" t="s">
        <v>15976</v>
      </c>
      <c r="C18259" t="s">
        <v>33480</v>
      </c>
      <c r="D18259" t="s">
        <v>33476</v>
      </c>
      <c r="E18259"/>
      <c r="F18259"/>
      <c r="G18259"/>
      <c r="H18259"/>
      <c r="I18259"/>
      <c r="J18259"/>
      <c r="U18259" s="43"/>
      <c r="AE18259"/>
    </row>
    <row r="18260" spans="1:31">
      <c r="A18260">
        <v>45230</v>
      </c>
      <c r="B18260" t="s">
        <v>15977</v>
      </c>
      <c r="C18260" t="s">
        <v>33480</v>
      </c>
      <c r="D18260" t="s">
        <v>33476</v>
      </c>
      <c r="E18260"/>
      <c r="F18260"/>
      <c r="G18260"/>
      <c r="H18260"/>
      <c r="I18260"/>
      <c r="J18260"/>
      <c r="U18260" s="43"/>
      <c r="AE18260"/>
    </row>
    <row r="18261" spans="1:31">
      <c r="A18261">
        <v>45480</v>
      </c>
      <c r="B18261" t="s">
        <v>15978</v>
      </c>
      <c r="C18261" t="s">
        <v>33480</v>
      </c>
      <c r="D18261" t="s">
        <v>33476</v>
      </c>
      <c r="E18261"/>
      <c r="F18261"/>
      <c r="G18261"/>
      <c r="H18261"/>
      <c r="I18261"/>
      <c r="J18261"/>
      <c r="U18261" s="43"/>
      <c r="AE18261"/>
    </row>
    <row r="18262" spans="1:31">
      <c r="A18262">
        <v>45130</v>
      </c>
      <c r="B18262" t="s">
        <v>15979</v>
      </c>
      <c r="C18262" t="s">
        <v>33480</v>
      </c>
      <c r="D18262" t="s">
        <v>33476</v>
      </c>
      <c r="E18262"/>
      <c r="F18262"/>
      <c r="G18262"/>
      <c r="H18262"/>
      <c r="I18262"/>
      <c r="J18262"/>
      <c r="U18262" s="43"/>
      <c r="AE18262"/>
    </row>
    <row r="18263" spans="1:31">
      <c r="A18263">
        <v>45110</v>
      </c>
      <c r="B18263" t="s">
        <v>15980</v>
      </c>
      <c r="C18263" t="s">
        <v>33480</v>
      </c>
      <c r="D18263" t="s">
        <v>33476</v>
      </c>
      <c r="E18263"/>
      <c r="F18263"/>
      <c r="G18263"/>
      <c r="H18263"/>
      <c r="I18263"/>
      <c r="J18263"/>
      <c r="U18263" s="43"/>
      <c r="AE18263"/>
    </row>
    <row r="18264" spans="1:31">
      <c r="A18264">
        <v>45220</v>
      </c>
      <c r="B18264" t="s">
        <v>15981</v>
      </c>
      <c r="C18264" t="s">
        <v>33480</v>
      </c>
      <c r="D18264" t="s">
        <v>33476</v>
      </c>
      <c r="E18264"/>
      <c r="F18264"/>
      <c r="G18264"/>
      <c r="H18264"/>
      <c r="I18264"/>
      <c r="J18264"/>
      <c r="U18264" s="43"/>
      <c r="AE18264"/>
    </row>
    <row r="18265" spans="1:31">
      <c r="A18265">
        <v>45260</v>
      </c>
      <c r="B18265" t="s">
        <v>15982</v>
      </c>
      <c r="C18265" t="s">
        <v>33480</v>
      </c>
      <c r="D18265" t="s">
        <v>33476</v>
      </c>
      <c r="E18265"/>
      <c r="F18265"/>
      <c r="G18265"/>
      <c r="H18265"/>
      <c r="I18265"/>
      <c r="J18265"/>
      <c r="U18265" s="43"/>
      <c r="AE18265"/>
    </row>
    <row r="18266" spans="1:31">
      <c r="A18266">
        <v>45230</v>
      </c>
      <c r="B18266" t="s">
        <v>15983</v>
      </c>
      <c r="C18266" t="s">
        <v>33480</v>
      </c>
      <c r="D18266" t="s">
        <v>33476</v>
      </c>
      <c r="E18266"/>
      <c r="F18266"/>
      <c r="G18266"/>
      <c r="H18266"/>
      <c r="I18266"/>
      <c r="J18266"/>
      <c r="U18266" s="43"/>
      <c r="AE18266"/>
    </row>
    <row r="18267" spans="1:31">
      <c r="A18267">
        <v>45480</v>
      </c>
      <c r="B18267" t="s">
        <v>15984</v>
      </c>
      <c r="C18267" t="s">
        <v>33480</v>
      </c>
      <c r="D18267" t="s">
        <v>33476</v>
      </c>
      <c r="E18267"/>
      <c r="F18267"/>
      <c r="G18267"/>
      <c r="H18267"/>
      <c r="I18267"/>
      <c r="J18267"/>
      <c r="U18267" s="43"/>
      <c r="AE18267"/>
    </row>
    <row r="18268" spans="1:31">
      <c r="A18268">
        <v>45360</v>
      </c>
      <c r="B18268" t="s">
        <v>15985</v>
      </c>
      <c r="C18268" t="s">
        <v>33477</v>
      </c>
      <c r="D18268" t="s">
        <v>33476</v>
      </c>
      <c r="E18268"/>
      <c r="F18268"/>
      <c r="G18268"/>
      <c r="H18268"/>
      <c r="I18268"/>
      <c r="J18268"/>
      <c r="U18268" s="43"/>
      <c r="AE18268"/>
    </row>
    <row r="18269" spans="1:31">
      <c r="A18269">
        <v>45480</v>
      </c>
      <c r="B18269" t="s">
        <v>15986</v>
      </c>
      <c r="C18269" t="s">
        <v>33480</v>
      </c>
      <c r="D18269" t="s">
        <v>33476</v>
      </c>
      <c r="E18269"/>
      <c r="F18269"/>
      <c r="G18269"/>
      <c r="H18269"/>
      <c r="I18269"/>
      <c r="J18269"/>
      <c r="U18269" s="43"/>
      <c r="AE18269"/>
    </row>
    <row r="18270" spans="1:31">
      <c r="A18270">
        <v>45430</v>
      </c>
      <c r="B18270" t="s">
        <v>15987</v>
      </c>
      <c r="C18270" t="s">
        <v>33480</v>
      </c>
      <c r="D18270" t="s">
        <v>33476</v>
      </c>
      <c r="E18270"/>
      <c r="F18270"/>
      <c r="G18270"/>
      <c r="H18270"/>
      <c r="I18270"/>
      <c r="J18270"/>
      <c r="U18270" s="43"/>
      <c r="AE18270"/>
    </row>
    <row r="18271" spans="1:31">
      <c r="A18271">
        <v>45210</v>
      </c>
      <c r="B18271" t="s">
        <v>6776</v>
      </c>
      <c r="C18271" t="s">
        <v>33480</v>
      </c>
      <c r="D18271" t="s">
        <v>33476</v>
      </c>
      <c r="E18271"/>
      <c r="F18271"/>
      <c r="G18271"/>
      <c r="H18271"/>
      <c r="I18271"/>
      <c r="J18271"/>
      <c r="U18271" s="43"/>
      <c r="AE18271"/>
    </row>
    <row r="18272" spans="1:31">
      <c r="A18272">
        <v>45700</v>
      </c>
      <c r="B18272" t="s">
        <v>15988</v>
      </c>
      <c r="C18272" t="s">
        <v>33480</v>
      </c>
      <c r="D18272" t="s">
        <v>33476</v>
      </c>
      <c r="E18272"/>
      <c r="F18272"/>
      <c r="G18272"/>
      <c r="H18272"/>
      <c r="I18272"/>
      <c r="J18272"/>
      <c r="U18272" s="43"/>
      <c r="AE18272"/>
    </row>
    <row r="18273" spans="1:31">
      <c r="A18273">
        <v>45520</v>
      </c>
      <c r="B18273" t="s">
        <v>15989</v>
      </c>
      <c r="C18273" t="s">
        <v>33480</v>
      </c>
      <c r="D18273" t="s">
        <v>33476</v>
      </c>
      <c r="E18273"/>
      <c r="F18273"/>
      <c r="G18273"/>
      <c r="H18273"/>
      <c r="I18273"/>
      <c r="J18273"/>
      <c r="U18273" s="43"/>
      <c r="AE18273"/>
    </row>
    <row r="18274" spans="1:31">
      <c r="A18274">
        <v>45210</v>
      </c>
      <c r="B18274" t="s">
        <v>15990</v>
      </c>
      <c r="C18274" t="s">
        <v>33480</v>
      </c>
      <c r="D18274" t="s">
        <v>33476</v>
      </c>
      <c r="E18274"/>
      <c r="F18274"/>
      <c r="G18274"/>
      <c r="H18274"/>
      <c r="I18274"/>
      <c r="J18274"/>
      <c r="U18274" s="43"/>
      <c r="AE18274"/>
    </row>
    <row r="18275" spans="1:31">
      <c r="A18275">
        <v>45170</v>
      </c>
      <c r="B18275" t="s">
        <v>15991</v>
      </c>
      <c r="C18275" t="s">
        <v>33480</v>
      </c>
      <c r="D18275" t="s">
        <v>33476</v>
      </c>
      <c r="E18275"/>
      <c r="F18275"/>
      <c r="G18275"/>
      <c r="H18275"/>
      <c r="I18275"/>
      <c r="J18275"/>
      <c r="U18275" s="43"/>
      <c r="AE18275"/>
    </row>
    <row r="18276" spans="1:31">
      <c r="A18276">
        <v>45290</v>
      </c>
      <c r="B18276" t="s">
        <v>15992</v>
      </c>
      <c r="C18276" t="s">
        <v>33480</v>
      </c>
      <c r="D18276" t="s">
        <v>33476</v>
      </c>
      <c r="E18276"/>
      <c r="F18276"/>
      <c r="G18276"/>
      <c r="H18276"/>
      <c r="I18276"/>
      <c r="J18276"/>
      <c r="U18276" s="43"/>
      <c r="AE18276"/>
    </row>
    <row r="18277" spans="1:31">
      <c r="A18277">
        <v>45220</v>
      </c>
      <c r="B18277" t="s">
        <v>15993</v>
      </c>
      <c r="C18277" t="s">
        <v>33480</v>
      </c>
      <c r="D18277" t="s">
        <v>33476</v>
      </c>
      <c r="E18277"/>
      <c r="F18277"/>
      <c r="G18277"/>
      <c r="H18277"/>
      <c r="I18277"/>
      <c r="J18277"/>
      <c r="U18277" s="43"/>
      <c r="AE18277"/>
    </row>
    <row r="18278" spans="1:31">
      <c r="A18278">
        <v>45370</v>
      </c>
      <c r="B18278" t="s">
        <v>15994</v>
      </c>
      <c r="C18278" t="s">
        <v>33480</v>
      </c>
      <c r="D18278" t="s">
        <v>33476</v>
      </c>
      <c r="E18278"/>
      <c r="F18278"/>
      <c r="G18278"/>
      <c r="H18278"/>
      <c r="I18278"/>
      <c r="J18278"/>
      <c r="U18278" s="43"/>
      <c r="AE18278"/>
    </row>
    <row r="18279" spans="1:31">
      <c r="A18279">
        <v>45310</v>
      </c>
      <c r="B18279" t="s">
        <v>15995</v>
      </c>
      <c r="C18279" t="s">
        <v>33480</v>
      </c>
      <c r="D18279" t="s">
        <v>33476</v>
      </c>
      <c r="E18279"/>
      <c r="F18279"/>
      <c r="G18279"/>
      <c r="H18279"/>
      <c r="I18279"/>
      <c r="J18279"/>
      <c r="U18279" s="43"/>
      <c r="AE18279"/>
    </row>
    <row r="18280" spans="1:31">
      <c r="A18280">
        <v>45800</v>
      </c>
      <c r="B18280" t="s">
        <v>15996</v>
      </c>
      <c r="C18280" t="s">
        <v>33480</v>
      </c>
      <c r="D18280" t="e">
        <v>#N/A</v>
      </c>
      <c r="E18280"/>
      <c r="F18280"/>
      <c r="G18280"/>
      <c r="H18280"/>
      <c r="I18280"/>
      <c r="J18280"/>
      <c r="U18280" s="43"/>
      <c r="AE18280"/>
    </row>
    <row r="18281" spans="1:31">
      <c r="A18281">
        <v>45530</v>
      </c>
      <c r="B18281" t="s">
        <v>15997</v>
      </c>
      <c r="C18281" t="s">
        <v>33480</v>
      </c>
      <c r="D18281" t="s">
        <v>33476</v>
      </c>
      <c r="E18281"/>
      <c r="F18281"/>
      <c r="G18281"/>
      <c r="H18281"/>
      <c r="I18281"/>
      <c r="J18281"/>
      <c r="U18281" s="43"/>
      <c r="AE18281"/>
    </row>
    <row r="18282" spans="1:31">
      <c r="A18282">
        <v>45700</v>
      </c>
      <c r="B18282" t="s">
        <v>15998</v>
      </c>
      <c r="C18282" t="s">
        <v>33480</v>
      </c>
      <c r="D18282" t="s">
        <v>33476</v>
      </c>
      <c r="E18282"/>
      <c r="F18282"/>
      <c r="G18282"/>
      <c r="H18282"/>
      <c r="I18282"/>
      <c r="J18282"/>
      <c r="U18282" s="43"/>
      <c r="AE18282"/>
    </row>
    <row r="18283" spans="1:31">
      <c r="A18283">
        <v>45490</v>
      </c>
      <c r="B18283" t="s">
        <v>15999</v>
      </c>
      <c r="C18283" t="s">
        <v>33480</v>
      </c>
      <c r="D18283" t="s">
        <v>33476</v>
      </c>
      <c r="E18283"/>
      <c r="F18283"/>
      <c r="G18283"/>
      <c r="H18283"/>
      <c r="I18283"/>
      <c r="J18283"/>
      <c r="U18283" s="43"/>
      <c r="AE18283"/>
    </row>
    <row r="18284" spans="1:31">
      <c r="A18284">
        <v>45120</v>
      </c>
      <c r="B18284" t="s">
        <v>16000</v>
      </c>
      <c r="C18284" t="s">
        <v>33480</v>
      </c>
      <c r="D18284" t="s">
        <v>33476</v>
      </c>
      <c r="E18284"/>
      <c r="F18284"/>
      <c r="G18284"/>
      <c r="H18284"/>
      <c r="I18284"/>
      <c r="J18284"/>
      <c r="U18284" s="43"/>
      <c r="AE18284"/>
    </row>
    <row r="18285" spans="1:31">
      <c r="A18285">
        <v>45700</v>
      </c>
      <c r="B18285" t="s">
        <v>16001</v>
      </c>
      <c r="C18285" t="s">
        <v>33480</v>
      </c>
      <c r="D18285" t="s">
        <v>33476</v>
      </c>
      <c r="E18285"/>
      <c r="F18285"/>
      <c r="G18285"/>
      <c r="H18285"/>
      <c r="I18285"/>
      <c r="J18285"/>
      <c r="U18285" s="43"/>
      <c r="AE18285"/>
    </row>
    <row r="18286" spans="1:31">
      <c r="A18286">
        <v>45260</v>
      </c>
      <c r="B18286" t="s">
        <v>16002</v>
      </c>
      <c r="C18286" t="s">
        <v>33480</v>
      </c>
      <c r="D18286" t="s">
        <v>33476</v>
      </c>
      <c r="E18286"/>
      <c r="F18286"/>
      <c r="G18286"/>
      <c r="H18286"/>
      <c r="I18286"/>
      <c r="J18286"/>
      <c r="U18286" s="43"/>
      <c r="AE18286"/>
    </row>
    <row r="18287" spans="1:31">
      <c r="A18287">
        <v>45720</v>
      </c>
      <c r="B18287" t="s">
        <v>16003</v>
      </c>
      <c r="C18287" t="s">
        <v>33477</v>
      </c>
      <c r="D18287" t="s">
        <v>33476</v>
      </c>
      <c r="E18287"/>
      <c r="F18287"/>
      <c r="G18287"/>
      <c r="H18287"/>
      <c r="I18287"/>
      <c r="J18287"/>
      <c r="U18287" s="43"/>
      <c r="AE18287"/>
    </row>
    <row r="18288" spans="1:31">
      <c r="A18288">
        <v>45130</v>
      </c>
      <c r="B18288" t="s">
        <v>16004</v>
      </c>
      <c r="C18288" t="s">
        <v>33480</v>
      </c>
      <c r="D18288" t="s">
        <v>33476</v>
      </c>
      <c r="E18288"/>
      <c r="F18288"/>
      <c r="G18288"/>
      <c r="H18288"/>
      <c r="I18288"/>
      <c r="J18288"/>
      <c r="U18288" s="43"/>
      <c r="AE18288"/>
    </row>
    <row r="18289" spans="1:31">
      <c r="A18289">
        <v>45300</v>
      </c>
      <c r="B18289" t="s">
        <v>16005</v>
      </c>
      <c r="C18289" t="s">
        <v>33480</v>
      </c>
      <c r="D18289" t="s">
        <v>33476</v>
      </c>
      <c r="E18289"/>
      <c r="F18289"/>
      <c r="G18289"/>
      <c r="H18289"/>
      <c r="I18289"/>
      <c r="J18289"/>
      <c r="U18289" s="43"/>
      <c r="AE18289"/>
    </row>
    <row r="18290" spans="1:31">
      <c r="A18290">
        <v>45300</v>
      </c>
      <c r="B18290" t="s">
        <v>16006</v>
      </c>
      <c r="C18290" t="s">
        <v>33480</v>
      </c>
      <c r="D18290" t="s">
        <v>33476</v>
      </c>
      <c r="E18290"/>
      <c r="F18290"/>
      <c r="G18290"/>
      <c r="H18290"/>
      <c r="I18290"/>
      <c r="J18290"/>
      <c r="U18290" s="43"/>
      <c r="AE18290"/>
    </row>
    <row r="18291" spans="1:31">
      <c r="A18291">
        <v>45260</v>
      </c>
      <c r="B18291" t="s">
        <v>16007</v>
      </c>
      <c r="C18291" t="s">
        <v>33480</v>
      </c>
      <c r="D18291" t="s">
        <v>33476</v>
      </c>
      <c r="E18291"/>
      <c r="F18291"/>
      <c r="G18291"/>
      <c r="H18291"/>
      <c r="I18291"/>
      <c r="J18291"/>
      <c r="U18291" s="43"/>
      <c r="AE18291"/>
    </row>
    <row r="18292" spans="1:31">
      <c r="A18292">
        <v>45320</v>
      </c>
      <c r="B18292" t="s">
        <v>16008</v>
      </c>
      <c r="C18292" t="s">
        <v>33480</v>
      </c>
      <c r="D18292" t="s">
        <v>33476</v>
      </c>
      <c r="E18292"/>
      <c r="F18292"/>
      <c r="G18292"/>
      <c r="H18292"/>
      <c r="I18292"/>
      <c r="J18292"/>
      <c r="U18292" s="43"/>
      <c r="AE18292"/>
    </row>
    <row r="18293" spans="1:31">
      <c r="A18293">
        <v>45490</v>
      </c>
      <c r="B18293" t="s">
        <v>16009</v>
      </c>
      <c r="C18293" t="s">
        <v>33480</v>
      </c>
      <c r="D18293" t="s">
        <v>33476</v>
      </c>
      <c r="E18293"/>
      <c r="F18293"/>
      <c r="G18293"/>
      <c r="H18293"/>
      <c r="I18293"/>
      <c r="J18293"/>
      <c r="U18293" s="43"/>
      <c r="AE18293"/>
    </row>
    <row r="18294" spans="1:31">
      <c r="A18294">
        <v>45320</v>
      </c>
      <c r="B18294" t="s">
        <v>13797</v>
      </c>
      <c r="C18294" t="s">
        <v>33480</v>
      </c>
      <c r="D18294" t="s">
        <v>33476</v>
      </c>
      <c r="E18294"/>
      <c r="F18294"/>
      <c r="G18294"/>
      <c r="H18294"/>
      <c r="I18294"/>
      <c r="J18294"/>
      <c r="U18294" s="43"/>
      <c r="AE18294"/>
    </row>
    <row r="18295" spans="1:31">
      <c r="A18295">
        <v>45190</v>
      </c>
      <c r="B18295" t="s">
        <v>16010</v>
      </c>
      <c r="C18295" t="s">
        <v>33480</v>
      </c>
      <c r="D18295" t="s">
        <v>33476</v>
      </c>
      <c r="E18295"/>
      <c r="F18295"/>
      <c r="G18295"/>
      <c r="H18295"/>
      <c r="I18295"/>
      <c r="J18295"/>
      <c r="U18295" s="43"/>
      <c r="AE18295"/>
    </row>
    <row r="18296" spans="1:31">
      <c r="A18296">
        <v>45170</v>
      </c>
      <c r="B18296" t="s">
        <v>16011</v>
      </c>
      <c r="C18296" t="s">
        <v>33480</v>
      </c>
      <c r="D18296" t="s">
        <v>33476</v>
      </c>
      <c r="E18296"/>
      <c r="F18296"/>
      <c r="G18296"/>
      <c r="H18296"/>
      <c r="I18296"/>
      <c r="J18296"/>
      <c r="U18296" s="43"/>
      <c r="AE18296"/>
    </row>
    <row r="18297" spans="1:31">
      <c r="A18297">
        <v>45170</v>
      </c>
      <c r="B18297" t="s">
        <v>16011</v>
      </c>
      <c r="C18297" t="s">
        <v>33480</v>
      </c>
      <c r="D18297" t="s">
        <v>33476</v>
      </c>
      <c r="E18297"/>
      <c r="F18297"/>
      <c r="G18297"/>
      <c r="H18297"/>
      <c r="I18297"/>
      <c r="J18297"/>
      <c r="U18297" s="43"/>
      <c r="AE18297"/>
    </row>
    <row r="18298" spans="1:31">
      <c r="A18298">
        <v>45300</v>
      </c>
      <c r="B18298" t="s">
        <v>16012</v>
      </c>
      <c r="C18298" t="s">
        <v>33480</v>
      </c>
      <c r="D18298" t="s">
        <v>33476</v>
      </c>
      <c r="E18298"/>
      <c r="F18298"/>
      <c r="G18298"/>
      <c r="H18298"/>
      <c r="I18298"/>
      <c r="J18298"/>
      <c r="U18298" s="43"/>
      <c r="AE18298"/>
    </row>
    <row r="18299" spans="1:31">
      <c r="A18299">
        <v>45420</v>
      </c>
      <c r="B18299" t="s">
        <v>16013</v>
      </c>
      <c r="C18299" t="s">
        <v>33477</v>
      </c>
      <c r="D18299" t="s">
        <v>33476</v>
      </c>
      <c r="E18299"/>
      <c r="F18299"/>
      <c r="G18299"/>
      <c r="H18299"/>
      <c r="I18299"/>
      <c r="J18299"/>
      <c r="U18299" s="43"/>
      <c r="AE18299"/>
    </row>
    <row r="18300" spans="1:31">
      <c r="A18300">
        <v>45230</v>
      </c>
      <c r="B18300" t="s">
        <v>16014</v>
      </c>
      <c r="C18300" t="s">
        <v>33480</v>
      </c>
      <c r="D18300" t="s">
        <v>33476</v>
      </c>
      <c r="E18300"/>
      <c r="F18300"/>
      <c r="G18300"/>
      <c r="H18300"/>
      <c r="I18300"/>
      <c r="J18300"/>
      <c r="U18300" s="43"/>
      <c r="AE18300"/>
    </row>
    <row r="18301" spans="1:31">
      <c r="A18301">
        <v>45570</v>
      </c>
      <c r="B18301" t="s">
        <v>16015</v>
      </c>
      <c r="C18301" t="s">
        <v>33480</v>
      </c>
      <c r="D18301" t="s">
        <v>33476</v>
      </c>
      <c r="E18301"/>
      <c r="F18301"/>
      <c r="G18301"/>
      <c r="H18301"/>
      <c r="I18301"/>
      <c r="J18301"/>
      <c r="U18301" s="43"/>
      <c r="AE18301"/>
    </row>
    <row r="18302" spans="1:31">
      <c r="A18302">
        <v>45150</v>
      </c>
      <c r="B18302" t="s">
        <v>16016</v>
      </c>
      <c r="C18302" t="s">
        <v>33480</v>
      </c>
      <c r="D18302" t="e">
        <v>#N/A</v>
      </c>
      <c r="E18302"/>
      <c r="F18302"/>
      <c r="G18302"/>
      <c r="H18302"/>
      <c r="I18302"/>
      <c r="J18302"/>
      <c r="U18302" s="43"/>
      <c r="AE18302"/>
    </row>
    <row r="18303" spans="1:31">
      <c r="A18303">
        <v>45390</v>
      </c>
      <c r="B18303" t="s">
        <v>16017</v>
      </c>
      <c r="C18303" t="s">
        <v>33480</v>
      </c>
      <c r="D18303" t="s">
        <v>33476</v>
      </c>
      <c r="E18303"/>
      <c r="F18303"/>
      <c r="G18303"/>
      <c r="H18303"/>
      <c r="I18303"/>
      <c r="J18303"/>
      <c r="U18303" s="43"/>
      <c r="AE18303"/>
    </row>
    <row r="18304" spans="1:31">
      <c r="A18304">
        <v>45390</v>
      </c>
      <c r="B18304" t="s">
        <v>16018</v>
      </c>
      <c r="C18304" t="s">
        <v>33480</v>
      </c>
      <c r="D18304" t="s">
        <v>33476</v>
      </c>
      <c r="E18304"/>
      <c r="F18304"/>
      <c r="G18304"/>
      <c r="H18304"/>
      <c r="I18304"/>
      <c r="J18304"/>
      <c r="U18304" s="43"/>
      <c r="AE18304"/>
    </row>
    <row r="18305" spans="1:31">
      <c r="A18305">
        <v>45450</v>
      </c>
      <c r="B18305" t="s">
        <v>16019</v>
      </c>
      <c r="C18305" t="s">
        <v>33480</v>
      </c>
      <c r="D18305" t="s">
        <v>33476</v>
      </c>
      <c r="E18305"/>
      <c r="F18305"/>
      <c r="G18305"/>
      <c r="H18305"/>
      <c r="I18305"/>
      <c r="J18305"/>
      <c r="U18305" s="43"/>
      <c r="AE18305"/>
    </row>
    <row r="18306" spans="1:31">
      <c r="A18306">
        <v>45680</v>
      </c>
      <c r="B18306" t="s">
        <v>16020</v>
      </c>
      <c r="C18306" t="s">
        <v>33480</v>
      </c>
      <c r="D18306" t="e">
        <v>#N/A</v>
      </c>
      <c r="E18306"/>
      <c r="F18306"/>
      <c r="G18306"/>
      <c r="H18306"/>
      <c r="I18306"/>
      <c r="J18306"/>
      <c r="U18306" s="43"/>
      <c r="AE18306"/>
    </row>
    <row r="18307" spans="1:31">
      <c r="A18307">
        <v>45220</v>
      </c>
      <c r="B18307" t="s">
        <v>16021</v>
      </c>
      <c r="C18307" t="s">
        <v>33480</v>
      </c>
      <c r="D18307" t="s">
        <v>33476</v>
      </c>
      <c r="E18307"/>
      <c r="F18307"/>
      <c r="G18307"/>
      <c r="H18307"/>
      <c r="I18307"/>
      <c r="J18307"/>
      <c r="U18307" s="43"/>
      <c r="AE18307"/>
    </row>
    <row r="18308" spans="1:31">
      <c r="A18308">
        <v>45220</v>
      </c>
      <c r="B18308" t="s">
        <v>16021</v>
      </c>
      <c r="C18308" t="s">
        <v>33480</v>
      </c>
      <c r="D18308" t="s">
        <v>33476</v>
      </c>
      <c r="E18308"/>
      <c r="F18308"/>
      <c r="G18308"/>
      <c r="H18308"/>
      <c r="I18308"/>
      <c r="J18308"/>
      <c r="U18308" s="43"/>
      <c r="AE18308"/>
    </row>
    <row r="18309" spans="1:31">
      <c r="A18309">
        <v>45370</v>
      </c>
      <c r="B18309" t="s">
        <v>16022</v>
      </c>
      <c r="C18309" t="s">
        <v>33480</v>
      </c>
      <c r="D18309" t="s">
        <v>33476</v>
      </c>
      <c r="E18309"/>
      <c r="F18309"/>
      <c r="G18309"/>
      <c r="H18309"/>
      <c r="I18309"/>
      <c r="J18309"/>
      <c r="U18309" s="43"/>
      <c r="AE18309"/>
    </row>
    <row r="18310" spans="1:31">
      <c r="A18310">
        <v>45390</v>
      </c>
      <c r="B18310" t="s">
        <v>16023</v>
      </c>
      <c r="C18310" t="s">
        <v>33480</v>
      </c>
      <c r="D18310" t="s">
        <v>33476</v>
      </c>
      <c r="E18310"/>
      <c r="F18310"/>
      <c r="G18310"/>
      <c r="H18310"/>
      <c r="I18310"/>
      <c r="J18310"/>
      <c r="U18310" s="43"/>
      <c r="AE18310"/>
    </row>
    <row r="18311" spans="1:31">
      <c r="A18311">
        <v>45340</v>
      </c>
      <c r="B18311" t="s">
        <v>16024</v>
      </c>
      <c r="C18311" t="s">
        <v>33480</v>
      </c>
      <c r="D18311" t="s">
        <v>33476</v>
      </c>
      <c r="E18311"/>
      <c r="F18311"/>
      <c r="G18311"/>
      <c r="H18311"/>
      <c r="I18311"/>
      <c r="J18311"/>
      <c r="U18311" s="43"/>
      <c r="AE18311"/>
    </row>
    <row r="18312" spans="1:31">
      <c r="A18312">
        <v>45300</v>
      </c>
      <c r="B18312" t="s">
        <v>16025</v>
      </c>
      <c r="C18312" t="s">
        <v>33480</v>
      </c>
      <c r="D18312" t="s">
        <v>33476</v>
      </c>
      <c r="E18312"/>
      <c r="F18312"/>
      <c r="G18312"/>
      <c r="H18312"/>
      <c r="I18312"/>
      <c r="J18312"/>
      <c r="U18312" s="43"/>
      <c r="AE18312"/>
    </row>
    <row r="18313" spans="1:31">
      <c r="A18313">
        <v>45130</v>
      </c>
      <c r="B18313" t="s">
        <v>16026</v>
      </c>
      <c r="C18313" t="s">
        <v>33480</v>
      </c>
      <c r="D18313" t="s">
        <v>33476</v>
      </c>
      <c r="E18313"/>
      <c r="F18313"/>
      <c r="G18313"/>
      <c r="H18313"/>
      <c r="I18313"/>
      <c r="J18313"/>
      <c r="U18313" s="43"/>
      <c r="AE18313"/>
    </row>
    <row r="18314" spans="1:31">
      <c r="A18314">
        <v>45480</v>
      </c>
      <c r="B18314" t="s">
        <v>16027</v>
      </c>
      <c r="C18314" t="s">
        <v>33480</v>
      </c>
      <c r="D18314" t="s">
        <v>33476</v>
      </c>
      <c r="E18314"/>
      <c r="F18314"/>
      <c r="G18314"/>
      <c r="H18314"/>
      <c r="I18314"/>
      <c r="J18314"/>
      <c r="U18314" s="43"/>
      <c r="AE18314"/>
    </row>
    <row r="18315" spans="1:31">
      <c r="A18315">
        <v>45320</v>
      </c>
      <c r="B18315" t="s">
        <v>16028</v>
      </c>
      <c r="C18315" t="s">
        <v>33480</v>
      </c>
      <c r="D18315" t="s">
        <v>33476</v>
      </c>
      <c r="E18315"/>
      <c r="F18315"/>
      <c r="G18315"/>
      <c r="H18315"/>
      <c r="I18315"/>
      <c r="J18315"/>
      <c r="U18315" s="43"/>
      <c r="AE18315"/>
    </row>
    <row r="18316" spans="1:31">
      <c r="A18316">
        <v>45300</v>
      </c>
      <c r="B18316" t="s">
        <v>16029</v>
      </c>
      <c r="C18316" t="s">
        <v>33480</v>
      </c>
      <c r="D18316" t="s">
        <v>33476</v>
      </c>
      <c r="E18316"/>
      <c r="F18316"/>
      <c r="G18316"/>
      <c r="H18316"/>
      <c r="I18316"/>
      <c r="J18316"/>
      <c r="U18316" s="43"/>
      <c r="AE18316"/>
    </row>
    <row r="18317" spans="1:31">
      <c r="A18317">
        <v>45250</v>
      </c>
      <c r="B18317" t="s">
        <v>16030</v>
      </c>
      <c r="C18317" t="s">
        <v>33477</v>
      </c>
      <c r="D18317" t="s">
        <v>33476</v>
      </c>
      <c r="E18317"/>
      <c r="F18317"/>
      <c r="G18317"/>
      <c r="H18317"/>
      <c r="I18317"/>
      <c r="J18317"/>
      <c r="U18317" s="43"/>
      <c r="AE18317"/>
    </row>
    <row r="18318" spans="1:31">
      <c r="A18318">
        <v>45300</v>
      </c>
      <c r="B18318" t="s">
        <v>16031</v>
      </c>
      <c r="C18318" t="s">
        <v>33480</v>
      </c>
      <c r="D18318" t="s">
        <v>33476</v>
      </c>
      <c r="E18318"/>
      <c r="F18318"/>
      <c r="G18318"/>
      <c r="H18318"/>
      <c r="I18318"/>
      <c r="J18318"/>
      <c r="U18318" s="43"/>
      <c r="AE18318"/>
    </row>
    <row r="18319" spans="1:31">
      <c r="A18319">
        <v>45420</v>
      </c>
      <c r="B18319" t="s">
        <v>16032</v>
      </c>
      <c r="C18319" t="s">
        <v>33477</v>
      </c>
      <c r="D18319" t="s">
        <v>33476</v>
      </c>
      <c r="E18319"/>
      <c r="F18319"/>
      <c r="G18319"/>
      <c r="H18319"/>
      <c r="I18319"/>
      <c r="J18319"/>
      <c r="U18319" s="43"/>
      <c r="AE18319"/>
    </row>
    <row r="18320" spans="1:31">
      <c r="A18320">
        <v>45450</v>
      </c>
      <c r="B18320" t="s">
        <v>16033</v>
      </c>
      <c r="C18320" t="s">
        <v>33480</v>
      </c>
      <c r="D18320" t="s">
        <v>33476</v>
      </c>
      <c r="E18320"/>
      <c r="F18320"/>
      <c r="G18320"/>
      <c r="H18320"/>
      <c r="I18320"/>
      <c r="J18320"/>
      <c r="U18320" s="43"/>
      <c r="AE18320"/>
    </row>
    <row r="18321" spans="1:31">
      <c r="A18321">
        <v>45230</v>
      </c>
      <c r="B18321" t="s">
        <v>16034</v>
      </c>
      <c r="C18321" t="s">
        <v>33480</v>
      </c>
      <c r="D18321" t="s">
        <v>33476</v>
      </c>
      <c r="E18321"/>
      <c r="F18321"/>
      <c r="G18321"/>
      <c r="H18321"/>
      <c r="I18321"/>
      <c r="J18321"/>
      <c r="U18321" s="43"/>
      <c r="AE18321"/>
    </row>
    <row r="18322" spans="1:31">
      <c r="A18322">
        <v>45150</v>
      </c>
      <c r="B18322" t="s">
        <v>16035</v>
      </c>
      <c r="C18322" t="s">
        <v>33480</v>
      </c>
      <c r="D18322" t="e">
        <v>#N/A</v>
      </c>
      <c r="E18322"/>
      <c r="F18322"/>
      <c r="G18322"/>
      <c r="H18322"/>
      <c r="I18322"/>
      <c r="J18322"/>
      <c r="U18322" s="43"/>
      <c r="AE18322"/>
    </row>
    <row r="18323" spans="1:31">
      <c r="A18323">
        <v>45210</v>
      </c>
      <c r="B18323" t="s">
        <v>16036</v>
      </c>
      <c r="C18323" t="s">
        <v>33480</v>
      </c>
      <c r="D18323" t="s">
        <v>33476</v>
      </c>
      <c r="E18323"/>
      <c r="F18323"/>
      <c r="G18323"/>
      <c r="H18323"/>
      <c r="I18323"/>
      <c r="J18323"/>
      <c r="U18323" s="43"/>
      <c r="AE18323"/>
    </row>
    <row r="18324" spans="1:31">
      <c r="A18324">
        <v>45240</v>
      </c>
      <c r="B18324" t="s">
        <v>16037</v>
      </c>
      <c r="C18324" t="s">
        <v>33480</v>
      </c>
      <c r="D18324" t="s">
        <v>33482</v>
      </c>
      <c r="E18324"/>
      <c r="F18324"/>
      <c r="G18324"/>
      <c r="H18324"/>
      <c r="I18324"/>
      <c r="J18324"/>
      <c r="U18324" s="43"/>
      <c r="AE18324"/>
    </row>
    <row r="18325" spans="1:31">
      <c r="A18325">
        <v>45400</v>
      </c>
      <c r="B18325" t="s">
        <v>16038</v>
      </c>
      <c r="C18325" t="s">
        <v>33480</v>
      </c>
      <c r="D18325" t="s">
        <v>33476</v>
      </c>
      <c r="E18325"/>
      <c r="F18325"/>
      <c r="G18325"/>
      <c r="H18325"/>
      <c r="I18325"/>
      <c r="J18325"/>
      <c r="U18325" s="43"/>
      <c r="AE18325"/>
    </row>
    <row r="18326" spans="1:31">
      <c r="A18326">
        <v>45210</v>
      </c>
      <c r="B18326" t="s">
        <v>16039</v>
      </c>
      <c r="C18326" t="s">
        <v>33480</v>
      </c>
      <c r="D18326" t="s">
        <v>33476</v>
      </c>
      <c r="E18326"/>
      <c r="F18326"/>
      <c r="G18326"/>
      <c r="H18326"/>
      <c r="I18326"/>
      <c r="J18326"/>
      <c r="U18326" s="43"/>
      <c r="AE18326"/>
    </row>
    <row r="18327" spans="1:31">
      <c r="A18327">
        <v>45320</v>
      </c>
      <c r="B18327" t="s">
        <v>16040</v>
      </c>
      <c r="C18327" t="s">
        <v>33480</v>
      </c>
      <c r="D18327" t="s">
        <v>33476</v>
      </c>
      <c r="E18327"/>
      <c r="F18327"/>
      <c r="G18327"/>
      <c r="H18327"/>
      <c r="I18327"/>
      <c r="J18327"/>
      <c r="U18327" s="43"/>
      <c r="AE18327"/>
    </row>
    <row r="18328" spans="1:31">
      <c r="A18328">
        <v>45270</v>
      </c>
      <c r="B18328" t="s">
        <v>16041</v>
      </c>
      <c r="C18328" t="s">
        <v>33480</v>
      </c>
      <c r="D18328" t="s">
        <v>33476</v>
      </c>
      <c r="E18328"/>
      <c r="F18328"/>
      <c r="G18328"/>
      <c r="H18328"/>
      <c r="I18328"/>
      <c r="J18328"/>
      <c r="U18328" s="43"/>
      <c r="AE18328"/>
    </row>
    <row r="18329" spans="1:31">
      <c r="A18329">
        <v>45340</v>
      </c>
      <c r="B18329" t="s">
        <v>16042</v>
      </c>
      <c r="C18329" t="s">
        <v>33480</v>
      </c>
      <c r="D18329" t="s">
        <v>33476</v>
      </c>
      <c r="E18329"/>
      <c r="F18329"/>
      <c r="G18329"/>
      <c r="H18329"/>
      <c r="I18329"/>
      <c r="J18329"/>
      <c r="U18329" s="43"/>
      <c r="AE18329"/>
    </row>
    <row r="18330" spans="1:31">
      <c r="A18330">
        <v>45310</v>
      </c>
      <c r="B18330" t="s">
        <v>16043</v>
      </c>
      <c r="C18330" t="s">
        <v>33480</v>
      </c>
      <c r="D18330" t="s">
        <v>33476</v>
      </c>
      <c r="E18330"/>
      <c r="F18330"/>
      <c r="G18330"/>
      <c r="H18330"/>
      <c r="I18330"/>
      <c r="J18330"/>
      <c r="U18330" s="43"/>
      <c r="AE18330"/>
    </row>
    <row r="18331" spans="1:31">
      <c r="A18331">
        <v>45110</v>
      </c>
      <c r="B18331" t="s">
        <v>16044</v>
      </c>
      <c r="C18331" t="s">
        <v>33480</v>
      </c>
      <c r="D18331" t="s">
        <v>33476</v>
      </c>
      <c r="E18331"/>
      <c r="F18331"/>
      <c r="G18331"/>
      <c r="H18331"/>
      <c r="I18331"/>
      <c r="J18331"/>
      <c r="U18331" s="43"/>
      <c r="AE18331"/>
    </row>
    <row r="18332" spans="1:31">
      <c r="A18332">
        <v>45520</v>
      </c>
      <c r="B18332" t="s">
        <v>16045</v>
      </c>
      <c r="C18332" t="s">
        <v>33480</v>
      </c>
      <c r="D18332" t="s">
        <v>33476</v>
      </c>
      <c r="E18332"/>
      <c r="F18332"/>
      <c r="G18332"/>
      <c r="H18332"/>
      <c r="I18332"/>
      <c r="J18332"/>
      <c r="U18332" s="43"/>
      <c r="AE18332"/>
    </row>
    <row r="18333" spans="1:31">
      <c r="A18333">
        <v>45500</v>
      </c>
      <c r="B18333" t="s">
        <v>16046</v>
      </c>
      <c r="C18333" t="s">
        <v>33480</v>
      </c>
      <c r="D18333" t="s">
        <v>33476</v>
      </c>
      <c r="E18333"/>
      <c r="F18333"/>
      <c r="G18333"/>
      <c r="H18333"/>
      <c r="I18333"/>
      <c r="J18333"/>
      <c r="U18333" s="43"/>
      <c r="AE18333"/>
    </row>
    <row r="18334" spans="1:31">
      <c r="A18334">
        <v>45500</v>
      </c>
      <c r="B18334" t="s">
        <v>16046</v>
      </c>
      <c r="C18334" t="s">
        <v>33480</v>
      </c>
      <c r="D18334" t="s">
        <v>33476</v>
      </c>
      <c r="E18334"/>
      <c r="F18334"/>
      <c r="G18334"/>
      <c r="H18334"/>
      <c r="I18334"/>
      <c r="J18334"/>
      <c r="U18334" s="43"/>
      <c r="AE18334"/>
    </row>
    <row r="18335" spans="1:31">
      <c r="A18335">
        <v>45120</v>
      </c>
      <c r="B18335" t="s">
        <v>16047</v>
      </c>
      <c r="C18335" t="s">
        <v>33480</v>
      </c>
      <c r="D18335" t="s">
        <v>33476</v>
      </c>
      <c r="E18335"/>
      <c r="F18335"/>
      <c r="G18335"/>
      <c r="H18335"/>
      <c r="I18335"/>
      <c r="J18335"/>
      <c r="U18335" s="43"/>
      <c r="AE18335"/>
    </row>
    <row r="18336" spans="1:31">
      <c r="A18336">
        <v>45300</v>
      </c>
      <c r="B18336" t="s">
        <v>16048</v>
      </c>
      <c r="C18336" t="s">
        <v>33480</v>
      </c>
      <c r="D18336" t="s">
        <v>33476</v>
      </c>
      <c r="E18336"/>
      <c r="F18336"/>
      <c r="G18336"/>
      <c r="H18336"/>
      <c r="I18336"/>
      <c r="J18336"/>
      <c r="U18336" s="43"/>
      <c r="AE18336"/>
    </row>
    <row r="18337" spans="1:31">
      <c r="A18337">
        <v>45490</v>
      </c>
      <c r="B18337" t="s">
        <v>16049</v>
      </c>
      <c r="C18337" t="s">
        <v>33480</v>
      </c>
      <c r="D18337" t="s">
        <v>33476</v>
      </c>
      <c r="E18337"/>
      <c r="F18337"/>
      <c r="G18337"/>
      <c r="H18337"/>
      <c r="I18337"/>
      <c r="J18337"/>
      <c r="U18337" s="43"/>
      <c r="AE18337"/>
    </row>
    <row r="18338" spans="1:31">
      <c r="A18338">
        <v>45390</v>
      </c>
      <c r="B18338" t="s">
        <v>16050</v>
      </c>
      <c r="C18338" t="s">
        <v>33480</v>
      </c>
      <c r="D18338" t="s">
        <v>33476</v>
      </c>
      <c r="E18338"/>
      <c r="F18338"/>
      <c r="G18338"/>
      <c r="H18338"/>
      <c r="I18338"/>
      <c r="J18338"/>
      <c r="U18338" s="43"/>
      <c r="AE18338"/>
    </row>
    <row r="18339" spans="1:31">
      <c r="A18339">
        <v>45480</v>
      </c>
      <c r="B18339" t="s">
        <v>16051</v>
      </c>
      <c r="C18339" t="s">
        <v>33480</v>
      </c>
      <c r="D18339" t="s">
        <v>33476</v>
      </c>
      <c r="E18339"/>
      <c r="F18339"/>
      <c r="G18339"/>
      <c r="H18339"/>
      <c r="I18339"/>
      <c r="J18339"/>
      <c r="U18339" s="43"/>
      <c r="AE18339"/>
    </row>
    <row r="18340" spans="1:31">
      <c r="A18340">
        <v>45480</v>
      </c>
      <c r="B18340" t="s">
        <v>16051</v>
      </c>
      <c r="C18340" t="s">
        <v>33480</v>
      </c>
      <c r="D18340" t="s">
        <v>33476</v>
      </c>
      <c r="E18340"/>
      <c r="F18340"/>
      <c r="G18340"/>
      <c r="H18340"/>
      <c r="I18340"/>
      <c r="J18340"/>
      <c r="U18340" s="43"/>
      <c r="AE18340"/>
    </row>
    <row r="18341" spans="1:31">
      <c r="A18341">
        <v>45210</v>
      </c>
      <c r="B18341" t="s">
        <v>6908</v>
      </c>
      <c r="C18341" t="s">
        <v>33480</v>
      </c>
      <c r="D18341" t="s">
        <v>33476</v>
      </c>
      <c r="E18341"/>
      <c r="F18341"/>
      <c r="G18341"/>
      <c r="H18341"/>
      <c r="I18341"/>
      <c r="J18341"/>
      <c r="U18341" s="43"/>
      <c r="AE18341"/>
    </row>
    <row r="18342" spans="1:31">
      <c r="A18342">
        <v>45300</v>
      </c>
      <c r="B18342" t="s">
        <v>16052</v>
      </c>
      <c r="C18342" t="s">
        <v>33480</v>
      </c>
      <c r="D18342" t="s">
        <v>33476</v>
      </c>
      <c r="E18342"/>
      <c r="F18342"/>
      <c r="G18342"/>
      <c r="H18342"/>
      <c r="I18342"/>
      <c r="J18342"/>
      <c r="U18342" s="43"/>
      <c r="AE18342"/>
    </row>
    <row r="18343" spans="1:31">
      <c r="A18343">
        <v>45300</v>
      </c>
      <c r="B18343" t="s">
        <v>16052</v>
      </c>
      <c r="C18343" t="s">
        <v>33480</v>
      </c>
      <c r="D18343" t="s">
        <v>33476</v>
      </c>
      <c r="E18343"/>
      <c r="F18343"/>
      <c r="G18343"/>
      <c r="H18343"/>
      <c r="I18343"/>
      <c r="J18343"/>
      <c r="U18343" s="43"/>
      <c r="AE18343"/>
    </row>
    <row r="18344" spans="1:31">
      <c r="A18344">
        <v>45600</v>
      </c>
      <c r="B18344" t="s">
        <v>13278</v>
      </c>
      <c r="C18344" t="s">
        <v>33480</v>
      </c>
      <c r="D18344" t="s">
        <v>33482</v>
      </c>
      <c r="E18344"/>
      <c r="F18344"/>
      <c r="G18344"/>
      <c r="H18344"/>
      <c r="I18344"/>
      <c r="J18344"/>
      <c r="U18344" s="43"/>
      <c r="AE18344"/>
    </row>
    <row r="18345" spans="1:31">
      <c r="A18345">
        <v>45220</v>
      </c>
      <c r="B18345" t="s">
        <v>16053</v>
      </c>
      <c r="C18345" t="s">
        <v>33480</v>
      </c>
      <c r="D18345" t="s">
        <v>33476</v>
      </c>
      <c r="E18345"/>
      <c r="F18345"/>
      <c r="G18345"/>
      <c r="H18345"/>
      <c r="I18345"/>
      <c r="J18345"/>
      <c r="U18345" s="43"/>
      <c r="AE18345"/>
    </row>
    <row r="18346" spans="1:31">
      <c r="A18346">
        <v>45520</v>
      </c>
      <c r="B18346" t="s">
        <v>16054</v>
      </c>
      <c r="C18346" t="s">
        <v>33480</v>
      </c>
      <c r="D18346" t="s">
        <v>33476</v>
      </c>
      <c r="E18346"/>
      <c r="F18346"/>
      <c r="G18346"/>
      <c r="H18346"/>
      <c r="I18346"/>
      <c r="J18346"/>
      <c r="U18346" s="43"/>
      <c r="AE18346"/>
    </row>
    <row r="18347" spans="1:31">
      <c r="A18347">
        <v>45130</v>
      </c>
      <c r="B18347" t="s">
        <v>16055</v>
      </c>
      <c r="C18347" t="s">
        <v>33480</v>
      </c>
      <c r="D18347" t="s">
        <v>33476</v>
      </c>
      <c r="E18347"/>
      <c r="F18347"/>
      <c r="G18347"/>
      <c r="H18347"/>
      <c r="I18347"/>
      <c r="J18347"/>
      <c r="U18347" s="43"/>
      <c r="AE18347"/>
    </row>
    <row r="18348" spans="1:31">
      <c r="A18348">
        <v>45450</v>
      </c>
      <c r="B18348" t="s">
        <v>16056</v>
      </c>
      <c r="C18348" t="s">
        <v>33480</v>
      </c>
      <c r="D18348" t="s">
        <v>33476</v>
      </c>
      <c r="E18348"/>
      <c r="F18348"/>
      <c r="G18348"/>
      <c r="H18348"/>
      <c r="I18348"/>
      <c r="J18348"/>
      <c r="U18348" s="43"/>
      <c r="AE18348"/>
    </row>
    <row r="18349" spans="1:31">
      <c r="A18349">
        <v>45140</v>
      </c>
      <c r="B18349" t="s">
        <v>16057</v>
      </c>
      <c r="C18349" t="s">
        <v>33480</v>
      </c>
      <c r="D18349" t="s">
        <v>33476</v>
      </c>
      <c r="E18349"/>
      <c r="F18349"/>
      <c r="G18349"/>
      <c r="H18349"/>
      <c r="I18349"/>
      <c r="J18349"/>
      <c r="U18349" s="43"/>
      <c r="AE18349"/>
    </row>
    <row r="18350" spans="1:31">
      <c r="A18350">
        <v>45300</v>
      </c>
      <c r="B18350" t="s">
        <v>16058</v>
      </c>
      <c r="C18350" t="s">
        <v>33480</v>
      </c>
      <c r="D18350" t="s">
        <v>33476</v>
      </c>
      <c r="E18350"/>
      <c r="F18350"/>
      <c r="G18350"/>
      <c r="H18350"/>
      <c r="I18350"/>
      <c r="J18350"/>
      <c r="U18350" s="43"/>
      <c r="AE18350"/>
    </row>
    <row r="18351" spans="1:31">
      <c r="A18351">
        <v>45620</v>
      </c>
      <c r="B18351" t="s">
        <v>16059</v>
      </c>
      <c r="C18351" t="s">
        <v>33480</v>
      </c>
      <c r="D18351" t="s">
        <v>33482</v>
      </c>
      <c r="E18351"/>
      <c r="F18351"/>
      <c r="G18351"/>
      <c r="H18351"/>
      <c r="I18351"/>
      <c r="J18351"/>
      <c r="U18351" s="43"/>
      <c r="AE18351"/>
    </row>
    <row r="18352" spans="1:31">
      <c r="A18352">
        <v>45150</v>
      </c>
      <c r="B18352" t="s">
        <v>16060</v>
      </c>
      <c r="C18352" t="s">
        <v>33480</v>
      </c>
      <c r="D18352" t="e">
        <v>#N/A</v>
      </c>
      <c r="E18352"/>
      <c r="F18352"/>
      <c r="G18352"/>
      <c r="H18352"/>
      <c r="I18352"/>
      <c r="J18352"/>
      <c r="U18352" s="43"/>
      <c r="AE18352"/>
    </row>
    <row r="18353" spans="1:31">
      <c r="A18353">
        <v>45480</v>
      </c>
      <c r="B18353" t="s">
        <v>16061</v>
      </c>
      <c r="C18353" t="s">
        <v>33480</v>
      </c>
      <c r="D18353" t="s">
        <v>33476</v>
      </c>
      <c r="E18353"/>
      <c r="F18353"/>
      <c r="G18353"/>
      <c r="H18353"/>
      <c r="I18353"/>
      <c r="J18353"/>
      <c r="U18353" s="43"/>
      <c r="AE18353"/>
    </row>
    <row r="18354" spans="1:31">
      <c r="A18354">
        <v>45370</v>
      </c>
      <c r="B18354" t="s">
        <v>16062</v>
      </c>
      <c r="C18354" t="s">
        <v>33480</v>
      </c>
      <c r="D18354" t="s">
        <v>33476</v>
      </c>
      <c r="E18354"/>
      <c r="F18354"/>
      <c r="G18354"/>
      <c r="H18354"/>
      <c r="I18354"/>
      <c r="J18354"/>
      <c r="U18354" s="43"/>
      <c r="AE18354"/>
    </row>
    <row r="18355" spans="1:31">
      <c r="A18355">
        <v>45340</v>
      </c>
      <c r="B18355" t="s">
        <v>16063</v>
      </c>
      <c r="C18355" t="s">
        <v>33480</v>
      </c>
      <c r="D18355" t="s">
        <v>33476</v>
      </c>
      <c r="E18355"/>
      <c r="F18355"/>
      <c r="G18355"/>
      <c r="H18355"/>
      <c r="I18355"/>
      <c r="J18355"/>
      <c r="U18355" s="43"/>
      <c r="AE18355"/>
    </row>
    <row r="18356" spans="1:31">
      <c r="A18356">
        <v>45300</v>
      </c>
      <c r="B18356" t="s">
        <v>11826</v>
      </c>
      <c r="C18356" t="s">
        <v>33480</v>
      </c>
      <c r="D18356" t="s">
        <v>33476</v>
      </c>
      <c r="E18356"/>
      <c r="F18356"/>
      <c r="G18356"/>
      <c r="H18356"/>
      <c r="I18356"/>
      <c r="J18356"/>
      <c r="U18356" s="43"/>
      <c r="AE18356"/>
    </row>
    <row r="18357" spans="1:31">
      <c r="A18357">
        <v>45270</v>
      </c>
      <c r="B18357" t="s">
        <v>16064</v>
      </c>
      <c r="C18357" t="s">
        <v>33480</v>
      </c>
      <c r="D18357" t="s">
        <v>33476</v>
      </c>
      <c r="E18357"/>
      <c r="F18357"/>
      <c r="G18357"/>
      <c r="H18357"/>
      <c r="I18357"/>
      <c r="J18357"/>
      <c r="U18357" s="43"/>
      <c r="AE18357"/>
    </row>
    <row r="18358" spans="1:31">
      <c r="A18358">
        <v>45740</v>
      </c>
      <c r="B18358" t="s">
        <v>16065</v>
      </c>
      <c r="C18358" t="s">
        <v>33480</v>
      </c>
      <c r="D18358" t="e">
        <v>#N/A</v>
      </c>
      <c r="E18358"/>
      <c r="F18358"/>
      <c r="G18358"/>
      <c r="H18358"/>
      <c r="I18358"/>
      <c r="J18358"/>
      <c r="U18358" s="43"/>
      <c r="AE18358"/>
    </row>
    <row r="18359" spans="1:31">
      <c r="A18359">
        <v>45290</v>
      </c>
      <c r="B18359" t="s">
        <v>16066</v>
      </c>
      <c r="C18359" t="s">
        <v>33480</v>
      </c>
      <c r="D18359" t="s">
        <v>33476</v>
      </c>
      <c r="E18359"/>
      <c r="F18359"/>
      <c r="G18359"/>
      <c r="H18359"/>
      <c r="I18359"/>
      <c r="J18359"/>
      <c r="U18359" s="43"/>
      <c r="AE18359"/>
    </row>
    <row r="18360" spans="1:31">
      <c r="A18360">
        <v>45480</v>
      </c>
      <c r="B18360" t="s">
        <v>16067</v>
      </c>
      <c r="C18360" t="s">
        <v>33480</v>
      </c>
      <c r="D18360" t="s">
        <v>33476</v>
      </c>
      <c r="E18360"/>
      <c r="F18360"/>
      <c r="G18360"/>
      <c r="H18360"/>
      <c r="I18360"/>
      <c r="J18360"/>
      <c r="U18360" s="43"/>
      <c r="AE18360"/>
    </row>
    <row r="18361" spans="1:31">
      <c r="A18361">
        <v>45240</v>
      </c>
      <c r="B18361" t="s">
        <v>16068</v>
      </c>
      <c r="C18361" t="s">
        <v>33480</v>
      </c>
      <c r="D18361" t="s">
        <v>33482</v>
      </c>
      <c r="E18361"/>
      <c r="F18361"/>
      <c r="G18361"/>
      <c r="H18361"/>
      <c r="I18361"/>
      <c r="J18361"/>
      <c r="U18361" s="43"/>
      <c r="AE18361"/>
    </row>
    <row r="18362" spans="1:31">
      <c r="A18362">
        <v>45410</v>
      </c>
      <c r="B18362" t="s">
        <v>16069</v>
      </c>
      <c r="C18362" t="s">
        <v>33480</v>
      </c>
      <c r="D18362" t="e">
        <v>#N/A</v>
      </c>
      <c r="E18362"/>
      <c r="F18362"/>
      <c r="G18362"/>
      <c r="H18362"/>
      <c r="I18362"/>
      <c r="J18362"/>
      <c r="U18362" s="43"/>
      <c r="AE18362"/>
    </row>
    <row r="18363" spans="1:31">
      <c r="A18363">
        <v>45600</v>
      </c>
      <c r="B18363" t="s">
        <v>16070</v>
      </c>
      <c r="C18363" t="s">
        <v>33480</v>
      </c>
      <c r="D18363" t="s">
        <v>33482</v>
      </c>
      <c r="E18363"/>
      <c r="F18363"/>
      <c r="G18363"/>
      <c r="H18363"/>
      <c r="I18363"/>
      <c r="J18363"/>
      <c r="U18363" s="43"/>
      <c r="AE18363"/>
    </row>
    <row r="18364" spans="1:31">
      <c r="A18364">
        <v>45700</v>
      </c>
      <c r="B18364" t="s">
        <v>16071</v>
      </c>
      <c r="C18364" t="s">
        <v>33480</v>
      </c>
      <c r="D18364" t="s">
        <v>33476</v>
      </c>
      <c r="E18364"/>
      <c r="F18364"/>
      <c r="G18364"/>
      <c r="H18364"/>
      <c r="I18364"/>
      <c r="J18364"/>
      <c r="U18364" s="43"/>
      <c r="AE18364"/>
    </row>
    <row r="18365" spans="1:31">
      <c r="A18365">
        <v>45490</v>
      </c>
      <c r="B18365" t="s">
        <v>16072</v>
      </c>
      <c r="C18365" t="s">
        <v>33480</v>
      </c>
      <c r="D18365" t="s">
        <v>33476</v>
      </c>
      <c r="E18365"/>
      <c r="F18365"/>
      <c r="G18365"/>
      <c r="H18365"/>
      <c r="I18365"/>
      <c r="J18365"/>
      <c r="U18365" s="43"/>
      <c r="AE18365"/>
    </row>
    <row r="18366" spans="1:31">
      <c r="A18366">
        <v>45260</v>
      </c>
      <c r="B18366" t="s">
        <v>16073</v>
      </c>
      <c r="C18366" t="s">
        <v>33480</v>
      </c>
      <c r="D18366" t="s">
        <v>33476</v>
      </c>
      <c r="E18366"/>
      <c r="F18366"/>
      <c r="G18366"/>
      <c r="H18366"/>
      <c r="I18366"/>
      <c r="J18366"/>
      <c r="U18366" s="43"/>
      <c r="AE18366"/>
    </row>
    <row r="18367" spans="1:31">
      <c r="A18367">
        <v>45470</v>
      </c>
      <c r="B18367" t="s">
        <v>16074</v>
      </c>
      <c r="C18367" t="s">
        <v>33480</v>
      </c>
      <c r="D18367" t="s">
        <v>33476</v>
      </c>
      <c r="E18367"/>
      <c r="F18367"/>
      <c r="G18367"/>
      <c r="H18367"/>
      <c r="I18367"/>
      <c r="J18367"/>
      <c r="U18367" s="43"/>
      <c r="AE18367"/>
    </row>
    <row r="18368" spans="1:31">
      <c r="A18368">
        <v>45210</v>
      </c>
      <c r="B18368" t="s">
        <v>16075</v>
      </c>
      <c r="C18368" t="s">
        <v>33480</v>
      </c>
      <c r="D18368" t="s">
        <v>33476</v>
      </c>
      <c r="E18368"/>
      <c r="F18368"/>
      <c r="G18368"/>
      <c r="H18368"/>
      <c r="I18368"/>
      <c r="J18368"/>
      <c r="U18368" s="43"/>
      <c r="AE18368"/>
    </row>
    <row r="18369" spans="1:31">
      <c r="A18369">
        <v>45300</v>
      </c>
      <c r="B18369" t="s">
        <v>16076</v>
      </c>
      <c r="C18369" t="s">
        <v>33480</v>
      </c>
      <c r="D18369" t="s">
        <v>33476</v>
      </c>
      <c r="E18369"/>
      <c r="F18369"/>
      <c r="G18369"/>
      <c r="H18369"/>
      <c r="I18369"/>
      <c r="J18369"/>
      <c r="U18369" s="43"/>
      <c r="AE18369"/>
    </row>
    <row r="18370" spans="1:31">
      <c r="A18370">
        <v>45330</v>
      </c>
      <c r="B18370" t="s">
        <v>16076</v>
      </c>
      <c r="C18370" t="s">
        <v>33480</v>
      </c>
      <c r="D18370" t="e">
        <v>#N/A</v>
      </c>
      <c r="E18370"/>
      <c r="F18370"/>
      <c r="G18370"/>
      <c r="H18370"/>
      <c r="I18370"/>
      <c r="J18370"/>
      <c r="U18370" s="43"/>
      <c r="AE18370"/>
    </row>
    <row r="18371" spans="1:31">
      <c r="A18371">
        <v>45330</v>
      </c>
      <c r="B18371" t="s">
        <v>16076</v>
      </c>
      <c r="C18371" t="s">
        <v>33480</v>
      </c>
      <c r="D18371" t="e">
        <v>#N/A</v>
      </c>
      <c r="E18371"/>
      <c r="F18371"/>
      <c r="G18371"/>
      <c r="H18371"/>
      <c r="I18371"/>
      <c r="J18371"/>
      <c r="U18371" s="43"/>
      <c r="AE18371"/>
    </row>
    <row r="18372" spans="1:31">
      <c r="A18372">
        <v>45330</v>
      </c>
      <c r="B18372" t="s">
        <v>16076</v>
      </c>
      <c r="C18372" t="s">
        <v>33480</v>
      </c>
      <c r="D18372" t="e">
        <v>#N/A</v>
      </c>
      <c r="E18372"/>
      <c r="F18372"/>
      <c r="G18372"/>
      <c r="H18372"/>
      <c r="I18372"/>
      <c r="J18372"/>
      <c r="U18372" s="43"/>
      <c r="AE18372"/>
    </row>
    <row r="18373" spans="1:31">
      <c r="A18373">
        <v>45330</v>
      </c>
      <c r="B18373" t="s">
        <v>16076</v>
      </c>
      <c r="C18373" t="s">
        <v>33480</v>
      </c>
      <c r="D18373" t="e">
        <v>#N/A</v>
      </c>
      <c r="E18373"/>
      <c r="F18373"/>
      <c r="G18373"/>
      <c r="H18373"/>
      <c r="I18373"/>
      <c r="J18373"/>
      <c r="U18373" s="43"/>
      <c r="AE18373"/>
    </row>
    <row r="18374" spans="1:31">
      <c r="A18374">
        <v>45330</v>
      </c>
      <c r="B18374" t="s">
        <v>16076</v>
      </c>
      <c r="C18374" t="s">
        <v>33480</v>
      </c>
      <c r="D18374" t="e">
        <v>#N/A</v>
      </c>
      <c r="E18374"/>
      <c r="F18374"/>
      <c r="G18374"/>
      <c r="H18374"/>
      <c r="I18374"/>
      <c r="J18374"/>
      <c r="U18374" s="43"/>
      <c r="AE18374"/>
    </row>
    <row r="18375" spans="1:31">
      <c r="A18375">
        <v>45330</v>
      </c>
      <c r="B18375" t="s">
        <v>16076</v>
      </c>
      <c r="C18375" t="s">
        <v>33480</v>
      </c>
      <c r="D18375" t="e">
        <v>#N/A</v>
      </c>
      <c r="E18375"/>
      <c r="F18375"/>
      <c r="G18375"/>
      <c r="H18375"/>
      <c r="I18375"/>
      <c r="J18375"/>
      <c r="U18375" s="43"/>
      <c r="AE18375"/>
    </row>
    <row r="18376" spans="1:31">
      <c r="A18376">
        <v>45240</v>
      </c>
      <c r="B18376" t="s">
        <v>16077</v>
      </c>
      <c r="C18376" t="s">
        <v>33480</v>
      </c>
      <c r="D18376" t="s">
        <v>33482</v>
      </c>
      <c r="E18376"/>
      <c r="F18376"/>
      <c r="G18376"/>
      <c r="H18376"/>
      <c r="I18376"/>
      <c r="J18376"/>
      <c r="U18376" s="43"/>
      <c r="AE18376"/>
    </row>
    <row r="18377" spans="1:31">
      <c r="A18377">
        <v>45430</v>
      </c>
      <c r="B18377" t="s">
        <v>16078</v>
      </c>
      <c r="C18377" t="s">
        <v>33480</v>
      </c>
      <c r="D18377" t="s">
        <v>33476</v>
      </c>
      <c r="E18377"/>
      <c r="F18377"/>
      <c r="G18377"/>
      <c r="H18377"/>
      <c r="I18377"/>
      <c r="J18377"/>
      <c r="U18377" s="43"/>
      <c r="AE18377"/>
    </row>
    <row r="18378" spans="1:31">
      <c r="A18378">
        <v>45430</v>
      </c>
      <c r="B18378" t="s">
        <v>16078</v>
      </c>
      <c r="C18378" t="s">
        <v>33480</v>
      </c>
      <c r="D18378" t="s">
        <v>33476</v>
      </c>
      <c r="E18378"/>
      <c r="F18378"/>
      <c r="G18378"/>
      <c r="H18378"/>
      <c r="I18378"/>
      <c r="J18378"/>
      <c r="U18378" s="43"/>
      <c r="AE18378"/>
    </row>
    <row r="18379" spans="1:31">
      <c r="A18379">
        <v>45300</v>
      </c>
      <c r="B18379" t="s">
        <v>16079</v>
      </c>
      <c r="C18379" t="s">
        <v>33480</v>
      </c>
      <c r="D18379" t="s">
        <v>33476</v>
      </c>
      <c r="E18379"/>
      <c r="F18379"/>
      <c r="G18379"/>
      <c r="H18379"/>
      <c r="I18379"/>
      <c r="J18379"/>
      <c r="U18379" s="43"/>
      <c r="AE18379"/>
    </row>
    <row r="18380" spans="1:31">
      <c r="A18380">
        <v>45370</v>
      </c>
      <c r="B18380" t="s">
        <v>16080</v>
      </c>
      <c r="C18380" t="s">
        <v>33480</v>
      </c>
      <c r="D18380" t="s">
        <v>33476</v>
      </c>
      <c r="E18380"/>
      <c r="F18380"/>
      <c r="G18380"/>
      <c r="H18380"/>
      <c r="I18380"/>
      <c r="J18380"/>
      <c r="U18380" s="43"/>
      <c r="AE18380"/>
    </row>
    <row r="18381" spans="1:31">
      <c r="A18381">
        <v>45760</v>
      </c>
      <c r="B18381" t="s">
        <v>16081</v>
      </c>
      <c r="C18381" t="s">
        <v>33480</v>
      </c>
      <c r="D18381" t="s">
        <v>33476</v>
      </c>
      <c r="E18381"/>
      <c r="F18381"/>
      <c r="G18381"/>
      <c r="H18381"/>
      <c r="I18381"/>
      <c r="J18381"/>
      <c r="U18381" s="43"/>
      <c r="AE18381"/>
    </row>
    <row r="18382" spans="1:31">
      <c r="A18382">
        <v>45300</v>
      </c>
      <c r="B18382" t="s">
        <v>16082</v>
      </c>
      <c r="C18382" t="s">
        <v>33480</v>
      </c>
      <c r="D18382" t="s">
        <v>33476</v>
      </c>
      <c r="E18382"/>
      <c r="F18382"/>
      <c r="G18382"/>
      <c r="H18382"/>
      <c r="I18382"/>
      <c r="J18382"/>
      <c r="U18382" s="43"/>
      <c r="AE18382"/>
    </row>
    <row r="18383" spans="1:31">
      <c r="A18383">
        <v>45220</v>
      </c>
      <c r="B18383" t="s">
        <v>16083</v>
      </c>
      <c r="C18383" t="s">
        <v>33480</v>
      </c>
      <c r="D18383" t="s">
        <v>33476</v>
      </c>
      <c r="E18383"/>
      <c r="F18383"/>
      <c r="G18383"/>
      <c r="H18383"/>
      <c r="I18383"/>
      <c r="J18383"/>
      <c r="U18383" s="43"/>
      <c r="AE18383"/>
    </row>
    <row r="18384" spans="1:31">
      <c r="A18384">
        <v>45240</v>
      </c>
      <c r="B18384" t="s">
        <v>16084</v>
      </c>
      <c r="C18384" t="s">
        <v>33480</v>
      </c>
      <c r="D18384" t="s">
        <v>33482</v>
      </c>
      <c r="E18384"/>
      <c r="F18384"/>
      <c r="G18384"/>
      <c r="H18384"/>
      <c r="I18384"/>
      <c r="J18384"/>
      <c r="U18384" s="43"/>
      <c r="AE18384"/>
    </row>
    <row r="18385" spans="1:31">
      <c r="A18385">
        <v>45210</v>
      </c>
      <c r="B18385" t="s">
        <v>16085</v>
      </c>
      <c r="C18385" t="s">
        <v>33480</v>
      </c>
      <c r="D18385" t="s">
        <v>33476</v>
      </c>
      <c r="E18385"/>
      <c r="F18385"/>
      <c r="G18385"/>
      <c r="H18385"/>
      <c r="I18385"/>
      <c r="J18385"/>
      <c r="U18385" s="43"/>
      <c r="AE18385"/>
    </row>
    <row r="18386" spans="1:31">
      <c r="A18386">
        <v>45190</v>
      </c>
      <c r="B18386" t="s">
        <v>16086</v>
      </c>
      <c r="C18386" t="s">
        <v>33480</v>
      </c>
      <c r="D18386" t="s">
        <v>33476</v>
      </c>
      <c r="E18386"/>
      <c r="F18386"/>
      <c r="G18386"/>
      <c r="H18386"/>
      <c r="I18386"/>
      <c r="J18386"/>
      <c r="U18386" s="43"/>
      <c r="AE18386"/>
    </row>
    <row r="18387" spans="1:31">
      <c r="A18387">
        <v>45130</v>
      </c>
      <c r="B18387" t="s">
        <v>16087</v>
      </c>
      <c r="C18387" t="s">
        <v>33480</v>
      </c>
      <c r="D18387" t="s">
        <v>33476</v>
      </c>
      <c r="E18387"/>
      <c r="F18387"/>
      <c r="G18387"/>
      <c r="H18387"/>
      <c r="I18387"/>
      <c r="J18387"/>
      <c r="U18387" s="43"/>
      <c r="AE18387"/>
    </row>
    <row r="18388" spans="1:31">
      <c r="A18388">
        <v>45370</v>
      </c>
      <c r="B18388" t="s">
        <v>16088</v>
      </c>
      <c r="C18388" t="s">
        <v>33480</v>
      </c>
      <c r="D18388" t="s">
        <v>33476</v>
      </c>
      <c r="E18388"/>
      <c r="F18388"/>
      <c r="G18388"/>
      <c r="H18388"/>
      <c r="I18388"/>
      <c r="J18388"/>
      <c r="U18388" s="43"/>
      <c r="AE18388"/>
    </row>
    <row r="18389" spans="1:31">
      <c r="A18389">
        <v>45270</v>
      </c>
      <c r="B18389" t="s">
        <v>16089</v>
      </c>
      <c r="C18389" t="s">
        <v>33480</v>
      </c>
      <c r="D18389" t="s">
        <v>33476</v>
      </c>
      <c r="E18389"/>
      <c r="F18389"/>
      <c r="G18389"/>
      <c r="H18389"/>
      <c r="I18389"/>
      <c r="J18389"/>
      <c r="U18389" s="43"/>
      <c r="AE18389"/>
    </row>
    <row r="18390" spans="1:31">
      <c r="A18390">
        <v>45490</v>
      </c>
      <c r="B18390" t="s">
        <v>16090</v>
      </c>
      <c r="C18390" t="s">
        <v>33480</v>
      </c>
      <c r="D18390" t="s">
        <v>33476</v>
      </c>
      <c r="E18390"/>
      <c r="F18390"/>
      <c r="G18390"/>
      <c r="H18390"/>
      <c r="I18390"/>
      <c r="J18390"/>
      <c r="U18390" s="43"/>
      <c r="AE18390"/>
    </row>
    <row r="18391" spans="1:31">
      <c r="A18391">
        <v>45490</v>
      </c>
      <c r="B18391" t="s">
        <v>16091</v>
      </c>
      <c r="C18391" t="s">
        <v>33480</v>
      </c>
      <c r="D18391" t="s">
        <v>33476</v>
      </c>
      <c r="E18391"/>
      <c r="F18391"/>
      <c r="G18391"/>
      <c r="H18391"/>
      <c r="I18391"/>
      <c r="J18391"/>
      <c r="U18391" s="43"/>
      <c r="AE18391"/>
    </row>
    <row r="18392" spans="1:31">
      <c r="A18392">
        <v>45200</v>
      </c>
      <c r="B18392" t="s">
        <v>16092</v>
      </c>
      <c r="C18392" t="s">
        <v>33480</v>
      </c>
      <c r="D18392" t="s">
        <v>33482</v>
      </c>
      <c r="E18392"/>
      <c r="F18392"/>
      <c r="G18392"/>
      <c r="H18392"/>
      <c r="I18392"/>
      <c r="J18392"/>
      <c r="U18392" s="43"/>
      <c r="AE18392"/>
    </row>
    <row r="18393" spans="1:31">
      <c r="A18393">
        <v>45340</v>
      </c>
      <c r="B18393" t="s">
        <v>16093</v>
      </c>
      <c r="C18393" t="s">
        <v>33480</v>
      </c>
      <c r="D18393" t="s">
        <v>33476</v>
      </c>
      <c r="E18393"/>
      <c r="F18393"/>
      <c r="G18393"/>
      <c r="H18393"/>
      <c r="I18393"/>
      <c r="J18393"/>
      <c r="U18393" s="43"/>
      <c r="AE18393"/>
    </row>
    <row r="18394" spans="1:31">
      <c r="A18394">
        <v>45230</v>
      </c>
      <c r="B18394" t="s">
        <v>16094</v>
      </c>
      <c r="C18394" t="s">
        <v>33480</v>
      </c>
      <c r="D18394" t="s">
        <v>33476</v>
      </c>
      <c r="E18394"/>
      <c r="F18394"/>
      <c r="G18394"/>
      <c r="H18394"/>
      <c r="I18394"/>
      <c r="J18394"/>
      <c r="U18394" s="43"/>
      <c r="AE18394"/>
    </row>
    <row r="18395" spans="1:31">
      <c r="A18395">
        <v>45700</v>
      </c>
      <c r="B18395" t="s">
        <v>16095</v>
      </c>
      <c r="C18395" t="s">
        <v>33480</v>
      </c>
      <c r="D18395" t="s">
        <v>33476</v>
      </c>
      <c r="E18395"/>
      <c r="F18395"/>
      <c r="G18395"/>
      <c r="H18395"/>
      <c r="I18395"/>
      <c r="J18395"/>
      <c r="U18395" s="43"/>
      <c r="AE18395"/>
    </row>
    <row r="18396" spans="1:31">
      <c r="A18396">
        <v>45260</v>
      </c>
      <c r="B18396" t="s">
        <v>16096</v>
      </c>
      <c r="C18396" t="s">
        <v>33480</v>
      </c>
      <c r="D18396" t="s">
        <v>33476</v>
      </c>
      <c r="E18396"/>
      <c r="F18396"/>
      <c r="G18396"/>
      <c r="H18396"/>
      <c r="I18396"/>
      <c r="J18396"/>
      <c r="U18396" s="43"/>
      <c r="AE18396"/>
    </row>
    <row r="18397" spans="1:31">
      <c r="A18397">
        <v>45170</v>
      </c>
      <c r="B18397" t="s">
        <v>4865</v>
      </c>
      <c r="C18397" t="s">
        <v>33480</v>
      </c>
      <c r="D18397" t="s">
        <v>33476</v>
      </c>
      <c r="E18397"/>
      <c r="F18397"/>
      <c r="G18397"/>
      <c r="H18397"/>
      <c r="I18397"/>
      <c r="J18397"/>
      <c r="U18397" s="43"/>
      <c r="AE18397"/>
    </row>
    <row r="18398" spans="1:31">
      <c r="A18398">
        <v>45340</v>
      </c>
      <c r="B18398" t="s">
        <v>16097</v>
      </c>
      <c r="C18398" t="s">
        <v>33480</v>
      </c>
      <c r="D18398" t="s">
        <v>33476</v>
      </c>
      <c r="E18398"/>
      <c r="F18398"/>
      <c r="G18398"/>
      <c r="H18398"/>
      <c r="I18398"/>
      <c r="J18398"/>
      <c r="U18398" s="43"/>
      <c r="AE18398"/>
    </row>
    <row r="18399" spans="1:31">
      <c r="A18399">
        <v>45700</v>
      </c>
      <c r="B18399" t="s">
        <v>16098</v>
      </c>
      <c r="C18399" t="s">
        <v>33480</v>
      </c>
      <c r="D18399" t="s">
        <v>33476</v>
      </c>
      <c r="E18399"/>
      <c r="F18399"/>
      <c r="G18399"/>
      <c r="H18399"/>
      <c r="I18399"/>
      <c r="J18399"/>
      <c r="U18399" s="43"/>
      <c r="AE18399"/>
    </row>
    <row r="18400" spans="1:31">
      <c r="A18400">
        <v>45300</v>
      </c>
      <c r="B18400" t="s">
        <v>16099</v>
      </c>
      <c r="C18400" t="s">
        <v>33480</v>
      </c>
      <c r="D18400" t="s">
        <v>33476</v>
      </c>
      <c r="E18400"/>
      <c r="F18400"/>
      <c r="G18400"/>
      <c r="H18400"/>
      <c r="I18400"/>
      <c r="J18400"/>
      <c r="U18400" s="43"/>
      <c r="AE18400"/>
    </row>
    <row r="18401" spans="1:31">
      <c r="A18401">
        <v>45290</v>
      </c>
      <c r="B18401" t="s">
        <v>16100</v>
      </c>
      <c r="C18401" t="s">
        <v>33480</v>
      </c>
      <c r="D18401" t="s">
        <v>33476</v>
      </c>
      <c r="E18401"/>
      <c r="F18401"/>
      <c r="G18401"/>
      <c r="H18401"/>
      <c r="I18401"/>
      <c r="J18401"/>
      <c r="U18401" s="43"/>
      <c r="AE18401"/>
    </row>
    <row r="18402" spans="1:31">
      <c r="A18402">
        <v>45270</v>
      </c>
      <c r="B18402" t="s">
        <v>12365</v>
      </c>
      <c r="C18402" t="s">
        <v>33480</v>
      </c>
      <c r="D18402" t="s">
        <v>33476</v>
      </c>
      <c r="E18402"/>
      <c r="F18402"/>
      <c r="G18402"/>
      <c r="H18402"/>
      <c r="I18402"/>
      <c r="J18402"/>
      <c r="U18402" s="43"/>
      <c r="AE18402"/>
    </row>
    <row r="18403" spans="1:31">
      <c r="A18403">
        <v>45340</v>
      </c>
      <c r="B18403" t="s">
        <v>16101</v>
      </c>
      <c r="C18403" t="s">
        <v>33480</v>
      </c>
      <c r="D18403" t="s">
        <v>33476</v>
      </c>
      <c r="E18403"/>
      <c r="F18403"/>
      <c r="G18403"/>
      <c r="H18403"/>
      <c r="I18403"/>
      <c r="J18403"/>
      <c r="U18403" s="43"/>
      <c r="AE18403"/>
    </row>
    <row r="18404" spans="1:31">
      <c r="A18404">
        <v>45210</v>
      </c>
      <c r="B18404" t="s">
        <v>16102</v>
      </c>
      <c r="C18404" t="s">
        <v>33480</v>
      </c>
      <c r="D18404" t="s">
        <v>33476</v>
      </c>
      <c r="E18404"/>
      <c r="F18404"/>
      <c r="G18404"/>
      <c r="H18404"/>
      <c r="I18404"/>
      <c r="J18404"/>
      <c r="U18404" s="43"/>
      <c r="AE18404"/>
    </row>
    <row r="18405" spans="1:31">
      <c r="A18405">
        <v>45270</v>
      </c>
      <c r="B18405" t="s">
        <v>16103</v>
      </c>
      <c r="C18405" t="s">
        <v>33480</v>
      </c>
      <c r="D18405" t="s">
        <v>33476</v>
      </c>
      <c r="E18405"/>
      <c r="F18405"/>
      <c r="G18405"/>
      <c r="H18405"/>
      <c r="I18405"/>
      <c r="J18405"/>
      <c r="U18405" s="43"/>
      <c r="AE18405"/>
    </row>
    <row r="18406" spans="1:31">
      <c r="A18406">
        <v>45170</v>
      </c>
      <c r="B18406" t="s">
        <v>16104</v>
      </c>
      <c r="C18406" t="s">
        <v>33480</v>
      </c>
      <c r="D18406" t="s">
        <v>33476</v>
      </c>
      <c r="E18406"/>
      <c r="F18406"/>
      <c r="G18406"/>
      <c r="H18406"/>
      <c r="I18406"/>
      <c r="J18406"/>
      <c r="U18406" s="43"/>
      <c r="AE18406"/>
    </row>
    <row r="18407" spans="1:31">
      <c r="A18407">
        <v>45390</v>
      </c>
      <c r="B18407" t="s">
        <v>16105</v>
      </c>
      <c r="C18407" t="s">
        <v>33480</v>
      </c>
      <c r="D18407" t="s">
        <v>33476</v>
      </c>
      <c r="E18407"/>
      <c r="F18407"/>
      <c r="G18407"/>
      <c r="H18407"/>
      <c r="I18407"/>
      <c r="J18407"/>
      <c r="U18407" s="43"/>
      <c r="AE18407"/>
    </row>
    <row r="18408" spans="1:31">
      <c r="A18408">
        <v>45510</v>
      </c>
      <c r="B18408" t="s">
        <v>16106</v>
      </c>
      <c r="C18408" t="s">
        <v>33480</v>
      </c>
      <c r="D18408" t="s">
        <v>33482</v>
      </c>
      <c r="E18408"/>
      <c r="F18408"/>
      <c r="G18408"/>
      <c r="H18408"/>
      <c r="I18408"/>
      <c r="J18408"/>
      <c r="U18408" s="43"/>
      <c r="AE18408"/>
    </row>
    <row r="18409" spans="1:31">
      <c r="A18409">
        <v>45500</v>
      </c>
      <c r="B18409" t="s">
        <v>16107</v>
      </c>
      <c r="C18409" t="s">
        <v>33480</v>
      </c>
      <c r="D18409" t="s">
        <v>33476</v>
      </c>
      <c r="E18409"/>
      <c r="F18409"/>
      <c r="G18409"/>
      <c r="H18409"/>
      <c r="I18409"/>
      <c r="J18409"/>
      <c r="U18409" s="43"/>
      <c r="AE18409"/>
    </row>
    <row r="18410" spans="1:31">
      <c r="A18410">
        <v>45340</v>
      </c>
      <c r="B18410" t="s">
        <v>16108</v>
      </c>
      <c r="C18410" t="s">
        <v>33480</v>
      </c>
      <c r="D18410" t="s">
        <v>33476</v>
      </c>
      <c r="E18410"/>
      <c r="F18410"/>
      <c r="G18410"/>
      <c r="H18410"/>
      <c r="I18410"/>
      <c r="J18410"/>
      <c r="U18410" s="43"/>
      <c r="AE18410"/>
    </row>
    <row r="18411" spans="1:31">
      <c r="A18411">
        <v>45290</v>
      </c>
      <c r="B18411" t="s">
        <v>16109</v>
      </c>
      <c r="C18411" t="s">
        <v>33480</v>
      </c>
      <c r="D18411" t="s">
        <v>33476</v>
      </c>
      <c r="E18411"/>
      <c r="F18411"/>
      <c r="G18411"/>
      <c r="H18411"/>
      <c r="I18411"/>
      <c r="J18411"/>
      <c r="U18411" s="43"/>
      <c r="AE18411"/>
    </row>
    <row r="18412" spans="1:31">
      <c r="A18412">
        <v>45260</v>
      </c>
      <c r="B18412" t="s">
        <v>9620</v>
      </c>
      <c r="C18412" t="s">
        <v>33480</v>
      </c>
      <c r="D18412" t="s">
        <v>33476</v>
      </c>
      <c r="E18412"/>
      <c r="F18412"/>
      <c r="G18412"/>
      <c r="H18412"/>
      <c r="I18412"/>
      <c r="J18412"/>
      <c r="U18412" s="43"/>
      <c r="AE18412"/>
    </row>
    <row r="18413" spans="1:31">
      <c r="A18413">
        <v>45170</v>
      </c>
      <c r="B18413" t="s">
        <v>16110</v>
      </c>
      <c r="C18413" t="s">
        <v>33480</v>
      </c>
      <c r="D18413" t="s">
        <v>33476</v>
      </c>
      <c r="E18413"/>
      <c r="F18413"/>
      <c r="G18413"/>
      <c r="H18413"/>
      <c r="I18413"/>
      <c r="J18413"/>
      <c r="U18413" s="43"/>
      <c r="AE18413"/>
    </row>
    <row r="18414" spans="1:31">
      <c r="A18414">
        <v>45160</v>
      </c>
      <c r="B18414" t="s">
        <v>16111</v>
      </c>
      <c r="C18414" t="s">
        <v>33480</v>
      </c>
      <c r="D18414" t="s">
        <v>33476</v>
      </c>
      <c r="E18414"/>
      <c r="F18414"/>
      <c r="G18414"/>
      <c r="H18414"/>
      <c r="I18414"/>
      <c r="J18414"/>
      <c r="U18414" s="43"/>
      <c r="AE18414"/>
    </row>
    <row r="18415" spans="1:31">
      <c r="A18415">
        <v>45390</v>
      </c>
      <c r="B18415" t="s">
        <v>16112</v>
      </c>
      <c r="C18415" t="s">
        <v>33480</v>
      </c>
      <c r="D18415" t="s">
        <v>33476</v>
      </c>
      <c r="E18415"/>
      <c r="F18415"/>
      <c r="G18415"/>
      <c r="H18415"/>
      <c r="I18415"/>
      <c r="J18415"/>
      <c r="U18415" s="43"/>
      <c r="AE18415"/>
    </row>
    <row r="18416" spans="1:31">
      <c r="A18416">
        <v>45000</v>
      </c>
      <c r="B18416" t="s">
        <v>16113</v>
      </c>
      <c r="C18416" t="s">
        <v>33480</v>
      </c>
      <c r="D18416" t="e">
        <v>#N/A</v>
      </c>
      <c r="E18416"/>
      <c r="F18416"/>
      <c r="G18416"/>
      <c r="H18416"/>
      <c r="I18416"/>
      <c r="J18416"/>
      <c r="U18416" s="43"/>
      <c r="AE18416"/>
    </row>
    <row r="18417" spans="1:31">
      <c r="A18417">
        <v>45100</v>
      </c>
      <c r="B18417" t="s">
        <v>16113</v>
      </c>
      <c r="C18417" t="s">
        <v>33480</v>
      </c>
      <c r="D18417" t="e">
        <v>#N/A</v>
      </c>
      <c r="E18417"/>
      <c r="F18417"/>
      <c r="G18417"/>
      <c r="H18417"/>
      <c r="I18417"/>
      <c r="J18417"/>
      <c r="U18417" s="43"/>
      <c r="AE18417"/>
    </row>
    <row r="18418" spans="1:31">
      <c r="A18418">
        <v>45100</v>
      </c>
      <c r="B18418" t="s">
        <v>16113</v>
      </c>
      <c r="C18418" t="s">
        <v>33480</v>
      </c>
      <c r="D18418" t="e">
        <v>#N/A</v>
      </c>
      <c r="E18418"/>
      <c r="F18418"/>
      <c r="G18418"/>
      <c r="H18418"/>
      <c r="I18418"/>
      <c r="J18418"/>
      <c r="U18418" s="43"/>
      <c r="AE18418"/>
    </row>
    <row r="18419" spans="1:31">
      <c r="A18419">
        <v>45140</v>
      </c>
      <c r="B18419" t="s">
        <v>3578</v>
      </c>
      <c r="C18419" t="s">
        <v>33480</v>
      </c>
      <c r="D18419" t="s">
        <v>33476</v>
      </c>
      <c r="E18419"/>
      <c r="F18419"/>
      <c r="G18419"/>
      <c r="H18419"/>
      <c r="I18419"/>
      <c r="J18419"/>
      <c r="U18419" s="43"/>
      <c r="AE18419"/>
    </row>
    <row r="18420" spans="1:31">
      <c r="A18420">
        <v>45390</v>
      </c>
      <c r="B18420" t="s">
        <v>7063</v>
      </c>
      <c r="C18420" t="s">
        <v>33480</v>
      </c>
      <c r="D18420" t="s">
        <v>33476</v>
      </c>
      <c r="E18420"/>
      <c r="F18420"/>
      <c r="G18420"/>
      <c r="H18420"/>
      <c r="I18420"/>
      <c r="J18420"/>
      <c r="U18420" s="43"/>
      <c r="AE18420"/>
    </row>
    <row r="18421" spans="1:31">
      <c r="A18421">
        <v>45250</v>
      </c>
      <c r="B18421" t="s">
        <v>16114</v>
      </c>
      <c r="C18421" t="s">
        <v>33477</v>
      </c>
      <c r="D18421" t="s">
        <v>33476</v>
      </c>
      <c r="E18421"/>
      <c r="F18421"/>
      <c r="G18421"/>
      <c r="H18421"/>
      <c r="I18421"/>
      <c r="J18421"/>
      <c r="U18421" s="43"/>
      <c r="AE18421"/>
    </row>
    <row r="18422" spans="1:31">
      <c r="A18422">
        <v>45290</v>
      </c>
      <c r="B18422" t="s">
        <v>16115</v>
      </c>
      <c r="C18422" t="s">
        <v>33480</v>
      </c>
      <c r="D18422" t="s">
        <v>33476</v>
      </c>
      <c r="E18422"/>
      <c r="F18422"/>
      <c r="G18422"/>
      <c r="H18422"/>
      <c r="I18422"/>
      <c r="J18422"/>
      <c r="U18422" s="43"/>
      <c r="AE18422"/>
    </row>
    <row r="18423" spans="1:31">
      <c r="A18423">
        <v>45480</v>
      </c>
      <c r="B18423" t="s">
        <v>16116</v>
      </c>
      <c r="C18423" t="s">
        <v>33480</v>
      </c>
      <c r="D18423" t="s">
        <v>33476</v>
      </c>
      <c r="E18423"/>
      <c r="F18423"/>
      <c r="G18423"/>
      <c r="H18423"/>
      <c r="I18423"/>
      <c r="J18423"/>
      <c r="U18423" s="43"/>
      <c r="AE18423"/>
    </row>
    <row r="18424" spans="1:31">
      <c r="A18424">
        <v>45480</v>
      </c>
      <c r="B18424" t="s">
        <v>16116</v>
      </c>
      <c r="C18424" t="s">
        <v>33480</v>
      </c>
      <c r="D18424" t="s">
        <v>33476</v>
      </c>
      <c r="E18424"/>
      <c r="F18424"/>
      <c r="G18424"/>
      <c r="H18424"/>
      <c r="I18424"/>
      <c r="J18424"/>
      <c r="U18424" s="43"/>
      <c r="AE18424"/>
    </row>
    <row r="18425" spans="1:31">
      <c r="A18425">
        <v>45480</v>
      </c>
      <c r="B18425" t="s">
        <v>16116</v>
      </c>
      <c r="C18425" t="s">
        <v>33480</v>
      </c>
      <c r="D18425" t="s">
        <v>33476</v>
      </c>
      <c r="E18425"/>
      <c r="F18425"/>
      <c r="G18425"/>
      <c r="H18425"/>
      <c r="I18425"/>
      <c r="J18425"/>
      <c r="U18425" s="43"/>
      <c r="AE18425"/>
    </row>
    <row r="18426" spans="1:31">
      <c r="A18426">
        <v>45480</v>
      </c>
      <c r="B18426" t="s">
        <v>16116</v>
      </c>
      <c r="C18426" t="s">
        <v>33480</v>
      </c>
      <c r="D18426" t="s">
        <v>33476</v>
      </c>
      <c r="E18426"/>
      <c r="F18426"/>
      <c r="G18426"/>
      <c r="H18426"/>
      <c r="I18426"/>
      <c r="J18426"/>
      <c r="U18426" s="43"/>
      <c r="AE18426"/>
    </row>
    <row r="18427" spans="1:31">
      <c r="A18427">
        <v>45480</v>
      </c>
      <c r="B18427" t="s">
        <v>16116</v>
      </c>
      <c r="C18427" t="s">
        <v>33480</v>
      </c>
      <c r="D18427" t="s">
        <v>33476</v>
      </c>
      <c r="E18427"/>
      <c r="F18427"/>
      <c r="G18427"/>
      <c r="H18427"/>
      <c r="I18427"/>
      <c r="J18427"/>
      <c r="U18427" s="43"/>
      <c r="AE18427"/>
    </row>
    <row r="18428" spans="1:31">
      <c r="A18428">
        <v>45150</v>
      </c>
      <c r="B18428" t="s">
        <v>16117</v>
      </c>
      <c r="C18428" t="s">
        <v>33480</v>
      </c>
      <c r="D18428" t="e">
        <v>#N/A</v>
      </c>
      <c r="E18428"/>
      <c r="F18428"/>
      <c r="G18428"/>
      <c r="H18428"/>
      <c r="I18428"/>
      <c r="J18428"/>
      <c r="U18428" s="43"/>
      <c r="AE18428"/>
    </row>
    <row r="18429" spans="1:31">
      <c r="A18429">
        <v>45290</v>
      </c>
      <c r="B18429" t="s">
        <v>16118</v>
      </c>
      <c r="C18429" t="s">
        <v>33480</v>
      </c>
      <c r="D18429" t="s">
        <v>33476</v>
      </c>
      <c r="E18429"/>
      <c r="F18429"/>
      <c r="G18429"/>
      <c r="H18429"/>
      <c r="I18429"/>
      <c r="J18429"/>
      <c r="U18429" s="43"/>
      <c r="AE18429"/>
    </row>
    <row r="18430" spans="1:31">
      <c r="A18430">
        <v>45270</v>
      </c>
      <c r="B18430" t="s">
        <v>16119</v>
      </c>
      <c r="C18430" t="s">
        <v>33480</v>
      </c>
      <c r="D18430" t="s">
        <v>33476</v>
      </c>
      <c r="E18430"/>
      <c r="F18430"/>
      <c r="G18430"/>
      <c r="H18430"/>
      <c r="I18430"/>
      <c r="J18430"/>
      <c r="U18430" s="43"/>
      <c r="AE18430"/>
    </row>
    <row r="18431" spans="1:31">
      <c r="A18431">
        <v>45570</v>
      </c>
      <c r="B18431" t="s">
        <v>16120</v>
      </c>
      <c r="C18431" t="s">
        <v>33480</v>
      </c>
      <c r="D18431" t="s">
        <v>33476</v>
      </c>
      <c r="E18431"/>
      <c r="F18431"/>
      <c r="G18431"/>
      <c r="H18431"/>
      <c r="I18431"/>
      <c r="J18431"/>
      <c r="U18431" s="43"/>
      <c r="AE18431"/>
    </row>
    <row r="18432" spans="1:31">
      <c r="A18432">
        <v>45250</v>
      </c>
      <c r="B18432" t="s">
        <v>16121</v>
      </c>
      <c r="C18432" t="s">
        <v>33477</v>
      </c>
      <c r="D18432" t="s">
        <v>33476</v>
      </c>
      <c r="E18432"/>
      <c r="F18432"/>
      <c r="G18432"/>
      <c r="H18432"/>
      <c r="I18432"/>
      <c r="J18432"/>
      <c r="U18432" s="43"/>
      <c r="AE18432"/>
    </row>
    <row r="18433" spans="1:31">
      <c r="A18433">
        <v>45300</v>
      </c>
      <c r="B18433" t="s">
        <v>16122</v>
      </c>
      <c r="C18433" t="s">
        <v>33480</v>
      </c>
      <c r="D18433" t="s">
        <v>33476</v>
      </c>
      <c r="E18433"/>
      <c r="F18433"/>
      <c r="G18433"/>
      <c r="H18433"/>
      <c r="I18433"/>
      <c r="J18433"/>
      <c r="U18433" s="43"/>
      <c r="AE18433"/>
    </row>
    <row r="18434" spans="1:31">
      <c r="A18434">
        <v>45700</v>
      </c>
      <c r="B18434" t="s">
        <v>16123</v>
      </c>
      <c r="C18434" t="s">
        <v>33480</v>
      </c>
      <c r="D18434" t="s">
        <v>33476</v>
      </c>
      <c r="E18434"/>
      <c r="F18434"/>
      <c r="G18434"/>
      <c r="H18434"/>
      <c r="I18434"/>
      <c r="J18434"/>
      <c r="U18434" s="43"/>
      <c r="AE18434"/>
    </row>
    <row r="18435" spans="1:31">
      <c r="A18435">
        <v>45310</v>
      </c>
      <c r="B18435" t="s">
        <v>16124</v>
      </c>
      <c r="C18435" t="s">
        <v>33480</v>
      </c>
      <c r="D18435" t="s">
        <v>33476</v>
      </c>
      <c r="E18435"/>
      <c r="F18435"/>
      <c r="G18435"/>
      <c r="H18435"/>
      <c r="I18435"/>
      <c r="J18435"/>
      <c r="U18435" s="43"/>
      <c r="AE18435"/>
    </row>
    <row r="18436" spans="1:31">
      <c r="A18436">
        <v>45200</v>
      </c>
      <c r="B18436" t="s">
        <v>16125</v>
      </c>
      <c r="C18436" t="s">
        <v>33480</v>
      </c>
      <c r="D18436" t="s">
        <v>33482</v>
      </c>
      <c r="E18436"/>
      <c r="F18436"/>
      <c r="G18436"/>
      <c r="H18436"/>
      <c r="I18436"/>
      <c r="J18436"/>
      <c r="U18436" s="43"/>
      <c r="AE18436"/>
    </row>
    <row r="18437" spans="1:31">
      <c r="A18437">
        <v>45210</v>
      </c>
      <c r="B18437" t="s">
        <v>16126</v>
      </c>
      <c r="C18437" t="s">
        <v>33480</v>
      </c>
      <c r="D18437" t="s">
        <v>33476</v>
      </c>
      <c r="E18437"/>
      <c r="F18437"/>
      <c r="G18437"/>
      <c r="H18437"/>
      <c r="I18437"/>
      <c r="J18437"/>
      <c r="U18437" s="43"/>
      <c r="AE18437"/>
    </row>
    <row r="18438" spans="1:31">
      <c r="A18438">
        <v>45360</v>
      </c>
      <c r="B18438" t="s">
        <v>16127</v>
      </c>
      <c r="C18438" t="s">
        <v>33477</v>
      </c>
      <c r="D18438" t="s">
        <v>33476</v>
      </c>
      <c r="E18438"/>
      <c r="F18438"/>
      <c r="G18438"/>
      <c r="H18438"/>
      <c r="I18438"/>
      <c r="J18438"/>
      <c r="U18438" s="43"/>
      <c r="AE18438"/>
    </row>
    <row r="18439" spans="1:31">
      <c r="A18439">
        <v>45300</v>
      </c>
      <c r="B18439" t="s">
        <v>16128</v>
      </c>
      <c r="C18439" t="s">
        <v>33480</v>
      </c>
      <c r="D18439" t="s">
        <v>33476</v>
      </c>
      <c r="E18439"/>
      <c r="F18439"/>
      <c r="G18439"/>
      <c r="H18439"/>
      <c r="I18439"/>
      <c r="J18439"/>
      <c r="U18439" s="43"/>
      <c r="AE18439"/>
    </row>
    <row r="18440" spans="1:31">
      <c r="A18440">
        <v>45300</v>
      </c>
      <c r="B18440" t="s">
        <v>16129</v>
      </c>
      <c r="C18440" t="s">
        <v>33480</v>
      </c>
      <c r="D18440" t="s">
        <v>33476</v>
      </c>
      <c r="E18440"/>
      <c r="F18440"/>
      <c r="G18440"/>
      <c r="H18440"/>
      <c r="I18440"/>
      <c r="J18440"/>
      <c r="U18440" s="43"/>
      <c r="AE18440"/>
    </row>
    <row r="18441" spans="1:31">
      <c r="A18441">
        <v>45300</v>
      </c>
      <c r="B18441" t="s">
        <v>16129</v>
      </c>
      <c r="C18441" t="s">
        <v>33480</v>
      </c>
      <c r="D18441" t="s">
        <v>33476</v>
      </c>
      <c r="E18441"/>
      <c r="F18441"/>
      <c r="G18441"/>
      <c r="H18441"/>
      <c r="I18441"/>
      <c r="J18441"/>
      <c r="U18441" s="43"/>
      <c r="AE18441"/>
    </row>
    <row r="18442" spans="1:31">
      <c r="A18442">
        <v>45500</v>
      </c>
      <c r="B18442" t="s">
        <v>16130</v>
      </c>
      <c r="C18442" t="s">
        <v>33480</v>
      </c>
      <c r="D18442" t="s">
        <v>33476</v>
      </c>
      <c r="E18442"/>
      <c r="F18442"/>
      <c r="G18442"/>
      <c r="H18442"/>
      <c r="I18442"/>
      <c r="J18442"/>
      <c r="U18442" s="43"/>
      <c r="AE18442"/>
    </row>
    <row r="18443" spans="1:31">
      <c r="A18443">
        <v>45490</v>
      </c>
      <c r="B18443" t="s">
        <v>16131</v>
      </c>
      <c r="C18443" t="s">
        <v>33480</v>
      </c>
      <c r="D18443" t="s">
        <v>33476</v>
      </c>
      <c r="E18443"/>
      <c r="F18443"/>
      <c r="G18443"/>
      <c r="H18443"/>
      <c r="I18443"/>
      <c r="J18443"/>
      <c r="U18443" s="43"/>
      <c r="AE18443"/>
    </row>
    <row r="18444" spans="1:31">
      <c r="A18444">
        <v>45260</v>
      </c>
      <c r="B18444" t="s">
        <v>16132</v>
      </c>
      <c r="C18444" t="s">
        <v>33480</v>
      </c>
      <c r="D18444" t="s">
        <v>33476</v>
      </c>
      <c r="E18444"/>
      <c r="F18444"/>
      <c r="G18444"/>
      <c r="H18444"/>
      <c r="I18444"/>
      <c r="J18444"/>
      <c r="U18444" s="43"/>
      <c r="AE18444"/>
    </row>
    <row r="18445" spans="1:31">
      <c r="A18445">
        <v>45290</v>
      </c>
      <c r="B18445" t="s">
        <v>16133</v>
      </c>
      <c r="C18445" t="s">
        <v>33480</v>
      </c>
      <c r="D18445" t="s">
        <v>33476</v>
      </c>
      <c r="E18445"/>
      <c r="F18445"/>
      <c r="G18445"/>
      <c r="H18445"/>
      <c r="I18445"/>
      <c r="J18445"/>
      <c r="U18445" s="43"/>
      <c r="AE18445"/>
    </row>
    <row r="18446" spans="1:31">
      <c r="A18446">
        <v>45390</v>
      </c>
      <c r="B18446" t="s">
        <v>16134</v>
      </c>
      <c r="C18446" t="s">
        <v>33480</v>
      </c>
      <c r="D18446" t="s">
        <v>33476</v>
      </c>
      <c r="E18446"/>
      <c r="F18446"/>
      <c r="G18446"/>
      <c r="H18446"/>
      <c r="I18446"/>
      <c r="J18446"/>
      <c r="U18446" s="43"/>
      <c r="AE18446"/>
    </row>
    <row r="18447" spans="1:31">
      <c r="A18447">
        <v>45270</v>
      </c>
      <c r="B18447" t="s">
        <v>16135</v>
      </c>
      <c r="C18447" t="s">
        <v>33480</v>
      </c>
      <c r="D18447" t="s">
        <v>33476</v>
      </c>
      <c r="E18447"/>
      <c r="F18447"/>
      <c r="G18447"/>
      <c r="H18447"/>
      <c r="I18447"/>
      <c r="J18447"/>
      <c r="U18447" s="43"/>
      <c r="AE18447"/>
    </row>
    <row r="18448" spans="1:31">
      <c r="A18448">
        <v>45300</v>
      </c>
      <c r="B18448" t="s">
        <v>16136</v>
      </c>
      <c r="C18448" t="s">
        <v>33480</v>
      </c>
      <c r="D18448" t="s">
        <v>33476</v>
      </c>
      <c r="E18448"/>
      <c r="F18448"/>
      <c r="G18448"/>
      <c r="H18448"/>
      <c r="I18448"/>
      <c r="J18448"/>
      <c r="U18448" s="43"/>
      <c r="AE18448"/>
    </row>
    <row r="18449" spans="1:31">
      <c r="A18449">
        <v>45470</v>
      </c>
      <c r="B18449" t="s">
        <v>16137</v>
      </c>
      <c r="C18449" t="s">
        <v>33480</v>
      </c>
      <c r="D18449" t="s">
        <v>33476</v>
      </c>
      <c r="E18449"/>
      <c r="F18449"/>
      <c r="G18449"/>
      <c r="H18449"/>
      <c r="I18449"/>
      <c r="J18449"/>
      <c r="U18449" s="43"/>
      <c r="AE18449"/>
    </row>
    <row r="18450" spans="1:31">
      <c r="A18450">
        <v>45310</v>
      </c>
      <c r="B18450" t="s">
        <v>16138</v>
      </c>
      <c r="C18450" t="s">
        <v>33480</v>
      </c>
      <c r="D18450" t="s">
        <v>33476</v>
      </c>
      <c r="E18450"/>
      <c r="F18450"/>
      <c r="G18450"/>
      <c r="H18450"/>
      <c r="I18450"/>
      <c r="J18450"/>
      <c r="U18450" s="43"/>
      <c r="AE18450"/>
    </row>
    <row r="18451" spans="1:31">
      <c r="A18451">
        <v>45300</v>
      </c>
      <c r="B18451" t="s">
        <v>16139</v>
      </c>
      <c r="C18451" t="s">
        <v>33480</v>
      </c>
      <c r="D18451" t="s">
        <v>33476</v>
      </c>
      <c r="E18451"/>
      <c r="F18451"/>
      <c r="G18451"/>
      <c r="H18451"/>
      <c r="I18451"/>
      <c r="J18451"/>
      <c r="U18451" s="43"/>
      <c r="AE18451"/>
    </row>
    <row r="18452" spans="1:31">
      <c r="A18452">
        <v>45130</v>
      </c>
      <c r="B18452" t="s">
        <v>16140</v>
      </c>
      <c r="C18452" t="s">
        <v>33480</v>
      </c>
      <c r="D18452" t="s">
        <v>33476</v>
      </c>
      <c r="E18452"/>
      <c r="F18452"/>
      <c r="G18452"/>
      <c r="H18452"/>
      <c r="I18452"/>
      <c r="J18452"/>
      <c r="U18452" s="43"/>
      <c r="AE18452"/>
    </row>
    <row r="18453" spans="1:31">
      <c r="A18453">
        <v>45210</v>
      </c>
      <c r="B18453" t="s">
        <v>16141</v>
      </c>
      <c r="C18453" t="s">
        <v>33480</v>
      </c>
      <c r="D18453" t="s">
        <v>33476</v>
      </c>
      <c r="E18453"/>
      <c r="F18453"/>
      <c r="G18453"/>
      <c r="H18453"/>
      <c r="I18453"/>
      <c r="J18453"/>
      <c r="U18453" s="43"/>
      <c r="AE18453"/>
    </row>
    <row r="18454" spans="1:31">
      <c r="A18454">
        <v>45410</v>
      </c>
      <c r="B18454" t="s">
        <v>16142</v>
      </c>
      <c r="C18454" t="s">
        <v>33480</v>
      </c>
      <c r="D18454" t="e">
        <v>#N/A</v>
      </c>
      <c r="E18454"/>
      <c r="F18454"/>
      <c r="G18454"/>
      <c r="H18454"/>
      <c r="I18454"/>
      <c r="J18454"/>
      <c r="U18454" s="43"/>
      <c r="AE18454"/>
    </row>
    <row r="18455" spans="1:31">
      <c r="A18455">
        <v>45600</v>
      </c>
      <c r="B18455" t="s">
        <v>16143</v>
      </c>
      <c r="C18455" t="s">
        <v>33480</v>
      </c>
      <c r="D18455" t="s">
        <v>33482</v>
      </c>
      <c r="E18455"/>
      <c r="F18455"/>
      <c r="G18455"/>
      <c r="H18455"/>
      <c r="I18455"/>
      <c r="J18455"/>
      <c r="U18455" s="43"/>
      <c r="AE18455"/>
    </row>
    <row r="18456" spans="1:31">
      <c r="A18456">
        <v>45130</v>
      </c>
      <c r="B18456" t="s">
        <v>16144</v>
      </c>
      <c r="C18456" t="s">
        <v>33480</v>
      </c>
      <c r="D18456" t="s">
        <v>33476</v>
      </c>
      <c r="E18456"/>
      <c r="F18456"/>
      <c r="G18456"/>
      <c r="H18456"/>
      <c r="I18456"/>
      <c r="J18456"/>
      <c r="U18456" s="43"/>
      <c r="AE18456"/>
    </row>
    <row r="18457" spans="1:31">
      <c r="A18457">
        <v>45730</v>
      </c>
      <c r="B18457" t="s">
        <v>16145</v>
      </c>
      <c r="C18457" t="s">
        <v>33480</v>
      </c>
      <c r="D18457" t="s">
        <v>33482</v>
      </c>
      <c r="E18457"/>
      <c r="F18457"/>
      <c r="G18457"/>
      <c r="H18457"/>
      <c r="I18457"/>
      <c r="J18457"/>
      <c r="U18457" s="43"/>
      <c r="AE18457"/>
    </row>
    <row r="18458" spans="1:31">
      <c r="A18458">
        <v>45500</v>
      </c>
      <c r="B18458" t="s">
        <v>16146</v>
      </c>
      <c r="C18458" t="s">
        <v>33480</v>
      </c>
      <c r="D18458" t="s">
        <v>33476</v>
      </c>
      <c r="E18458"/>
      <c r="F18458"/>
      <c r="G18458"/>
      <c r="H18458"/>
      <c r="I18458"/>
      <c r="J18458"/>
      <c r="U18458" s="43"/>
      <c r="AE18458"/>
    </row>
    <row r="18459" spans="1:31">
      <c r="A18459">
        <v>45590</v>
      </c>
      <c r="B18459" t="s">
        <v>16147</v>
      </c>
      <c r="C18459" t="s">
        <v>33480</v>
      </c>
      <c r="D18459" t="e">
        <v>#N/A</v>
      </c>
      <c r="E18459"/>
      <c r="F18459"/>
      <c r="G18459"/>
      <c r="H18459"/>
      <c r="I18459"/>
      <c r="J18459"/>
      <c r="U18459" s="43"/>
      <c r="AE18459"/>
    </row>
    <row r="18460" spans="1:31">
      <c r="A18460">
        <v>45550</v>
      </c>
      <c r="B18460" t="s">
        <v>16148</v>
      </c>
      <c r="C18460" t="s">
        <v>33480</v>
      </c>
      <c r="D18460" t="s">
        <v>33476</v>
      </c>
      <c r="E18460"/>
      <c r="F18460"/>
      <c r="G18460"/>
      <c r="H18460"/>
      <c r="I18460"/>
      <c r="J18460"/>
      <c r="U18460" s="43"/>
      <c r="AE18460"/>
    </row>
    <row r="18461" spans="1:31">
      <c r="A18461">
        <v>45560</v>
      </c>
      <c r="B18461" t="s">
        <v>16149</v>
      </c>
      <c r="C18461" t="s">
        <v>33480</v>
      </c>
      <c r="D18461" t="s">
        <v>33476</v>
      </c>
      <c r="E18461"/>
      <c r="F18461"/>
      <c r="G18461"/>
      <c r="H18461"/>
      <c r="I18461"/>
      <c r="J18461"/>
      <c r="U18461" s="43"/>
      <c r="AE18461"/>
    </row>
    <row r="18462" spans="1:31">
      <c r="A18462">
        <v>45220</v>
      </c>
      <c r="B18462" t="s">
        <v>16150</v>
      </c>
      <c r="C18462" t="s">
        <v>33480</v>
      </c>
      <c r="D18462" t="s">
        <v>33476</v>
      </c>
      <c r="E18462"/>
      <c r="F18462"/>
      <c r="G18462"/>
      <c r="H18462"/>
      <c r="I18462"/>
      <c r="J18462"/>
      <c r="U18462" s="43"/>
      <c r="AE18462"/>
    </row>
    <row r="18463" spans="1:31">
      <c r="A18463">
        <v>45360</v>
      </c>
      <c r="B18463" t="s">
        <v>16151</v>
      </c>
      <c r="C18463" t="s">
        <v>33477</v>
      </c>
      <c r="D18463" t="s">
        <v>33476</v>
      </c>
      <c r="E18463"/>
      <c r="F18463"/>
      <c r="G18463"/>
      <c r="H18463"/>
      <c r="I18463"/>
      <c r="J18463"/>
      <c r="U18463" s="43"/>
      <c r="AE18463"/>
    </row>
    <row r="18464" spans="1:31">
      <c r="A18464">
        <v>45600</v>
      </c>
      <c r="B18464" t="s">
        <v>10752</v>
      </c>
      <c r="C18464" t="s">
        <v>33480</v>
      </c>
      <c r="D18464" t="s">
        <v>33482</v>
      </c>
      <c r="E18464"/>
      <c r="F18464"/>
      <c r="G18464"/>
      <c r="H18464"/>
      <c r="I18464"/>
      <c r="J18464"/>
      <c r="U18464" s="43"/>
      <c r="AE18464"/>
    </row>
    <row r="18465" spans="1:31">
      <c r="A18465">
        <v>45230</v>
      </c>
      <c r="B18465" t="s">
        <v>16152</v>
      </c>
      <c r="C18465" t="s">
        <v>33480</v>
      </c>
      <c r="D18465" t="s">
        <v>33476</v>
      </c>
      <c r="E18465"/>
      <c r="F18465"/>
      <c r="G18465"/>
      <c r="H18465"/>
      <c r="I18465"/>
      <c r="J18465"/>
      <c r="U18465" s="43"/>
      <c r="AE18465"/>
    </row>
    <row r="18466" spans="1:31">
      <c r="A18466">
        <v>45220</v>
      </c>
      <c r="B18466" t="s">
        <v>8205</v>
      </c>
      <c r="C18466" t="s">
        <v>33480</v>
      </c>
      <c r="D18466" t="s">
        <v>33476</v>
      </c>
      <c r="E18466"/>
      <c r="F18466"/>
      <c r="G18466"/>
      <c r="H18466"/>
      <c r="I18466"/>
      <c r="J18466"/>
      <c r="U18466" s="43"/>
      <c r="AE18466"/>
    </row>
    <row r="18467" spans="1:31">
      <c r="A18467">
        <v>45500</v>
      </c>
      <c r="B18467" t="s">
        <v>16153</v>
      </c>
      <c r="C18467" t="s">
        <v>33480</v>
      </c>
      <c r="D18467" t="s">
        <v>33476</v>
      </c>
      <c r="E18467"/>
      <c r="F18467"/>
      <c r="G18467"/>
      <c r="H18467"/>
      <c r="I18467"/>
      <c r="J18467"/>
      <c r="U18467" s="43"/>
      <c r="AE18467"/>
    </row>
    <row r="18468" spans="1:31">
      <c r="A18468">
        <v>45320</v>
      </c>
      <c r="B18468" t="s">
        <v>16154</v>
      </c>
      <c r="C18468" t="s">
        <v>33480</v>
      </c>
      <c r="D18468" t="s">
        <v>33476</v>
      </c>
      <c r="E18468"/>
      <c r="F18468"/>
      <c r="G18468"/>
      <c r="H18468"/>
      <c r="I18468"/>
      <c r="J18468"/>
      <c r="U18468" s="43"/>
      <c r="AE18468"/>
    </row>
    <row r="18469" spans="1:31">
      <c r="A18469">
        <v>45160</v>
      </c>
      <c r="B18469" t="s">
        <v>16155</v>
      </c>
      <c r="C18469" t="s">
        <v>33480</v>
      </c>
      <c r="D18469" t="s">
        <v>33476</v>
      </c>
      <c r="E18469"/>
      <c r="F18469"/>
      <c r="G18469"/>
      <c r="H18469"/>
      <c r="I18469"/>
      <c r="J18469"/>
      <c r="U18469" s="43"/>
      <c r="AE18469"/>
    </row>
    <row r="18470" spans="1:31">
      <c r="A18470">
        <v>45700</v>
      </c>
      <c r="B18470" t="s">
        <v>16156</v>
      </c>
      <c r="C18470" t="s">
        <v>33480</v>
      </c>
      <c r="D18470" t="s">
        <v>33476</v>
      </c>
      <c r="E18470"/>
      <c r="F18470"/>
      <c r="G18470"/>
      <c r="H18470"/>
      <c r="I18470"/>
      <c r="J18470"/>
      <c r="U18470" s="43"/>
      <c r="AE18470"/>
    </row>
    <row r="18471" spans="1:31">
      <c r="A18471">
        <v>45800</v>
      </c>
      <c r="B18471" t="s">
        <v>16157</v>
      </c>
      <c r="C18471" t="s">
        <v>33480</v>
      </c>
      <c r="D18471" t="e">
        <v>#N/A</v>
      </c>
      <c r="E18471"/>
      <c r="F18471"/>
      <c r="G18471"/>
      <c r="H18471"/>
      <c r="I18471"/>
      <c r="J18471"/>
      <c r="U18471" s="43"/>
      <c r="AE18471"/>
    </row>
    <row r="18472" spans="1:31">
      <c r="A18472">
        <v>45140</v>
      </c>
      <c r="B18472" t="s">
        <v>16158</v>
      </c>
      <c r="C18472" t="s">
        <v>33480</v>
      </c>
      <c r="D18472" t="s">
        <v>33476</v>
      </c>
      <c r="E18472"/>
      <c r="F18472"/>
      <c r="G18472"/>
      <c r="H18472"/>
      <c r="I18472"/>
      <c r="J18472"/>
      <c r="U18472" s="43"/>
      <c r="AE18472"/>
    </row>
    <row r="18473" spans="1:31">
      <c r="A18473">
        <v>45650</v>
      </c>
      <c r="B18473" t="s">
        <v>16159</v>
      </c>
      <c r="C18473" t="s">
        <v>33480</v>
      </c>
      <c r="D18473" t="e">
        <v>#N/A</v>
      </c>
      <c r="E18473"/>
      <c r="F18473"/>
      <c r="G18473"/>
      <c r="H18473"/>
      <c r="I18473"/>
      <c r="J18473"/>
      <c r="U18473" s="43"/>
      <c r="AE18473"/>
    </row>
    <row r="18474" spans="1:31">
      <c r="A18474">
        <v>45340</v>
      </c>
      <c r="B18474" t="s">
        <v>16160</v>
      </c>
      <c r="C18474" t="s">
        <v>33480</v>
      </c>
      <c r="D18474" t="s">
        <v>33476</v>
      </c>
      <c r="E18474"/>
      <c r="F18474"/>
      <c r="G18474"/>
      <c r="H18474"/>
      <c r="I18474"/>
      <c r="J18474"/>
      <c r="U18474" s="43"/>
      <c r="AE18474"/>
    </row>
    <row r="18475" spans="1:31">
      <c r="A18475">
        <v>45170</v>
      </c>
      <c r="B18475" t="s">
        <v>16161</v>
      </c>
      <c r="C18475" t="s">
        <v>33480</v>
      </c>
      <c r="D18475" t="s">
        <v>33476</v>
      </c>
      <c r="E18475"/>
      <c r="F18475"/>
      <c r="G18475"/>
      <c r="H18475"/>
      <c r="I18475"/>
      <c r="J18475"/>
      <c r="U18475" s="43"/>
      <c r="AE18475"/>
    </row>
    <row r="18476" spans="1:31">
      <c r="A18476">
        <v>45110</v>
      </c>
      <c r="B18476" t="s">
        <v>16162</v>
      </c>
      <c r="C18476" t="s">
        <v>33480</v>
      </c>
      <c r="D18476" t="s">
        <v>33476</v>
      </c>
      <c r="E18476"/>
      <c r="F18476"/>
      <c r="G18476"/>
      <c r="H18476"/>
      <c r="I18476"/>
      <c r="J18476"/>
      <c r="U18476" s="43"/>
      <c r="AE18476"/>
    </row>
    <row r="18477" spans="1:31">
      <c r="A18477">
        <v>45500</v>
      </c>
      <c r="B18477" t="s">
        <v>16163</v>
      </c>
      <c r="C18477" t="s">
        <v>33480</v>
      </c>
      <c r="D18477" t="s">
        <v>33476</v>
      </c>
      <c r="E18477"/>
      <c r="F18477"/>
      <c r="G18477"/>
      <c r="H18477"/>
      <c r="I18477"/>
      <c r="J18477"/>
      <c r="U18477" s="43"/>
      <c r="AE18477"/>
    </row>
    <row r="18478" spans="1:31">
      <c r="A18478">
        <v>45230</v>
      </c>
      <c r="B18478" t="s">
        <v>16164</v>
      </c>
      <c r="C18478" t="s">
        <v>33480</v>
      </c>
      <c r="D18478" t="s">
        <v>33476</v>
      </c>
      <c r="E18478"/>
      <c r="F18478"/>
      <c r="G18478"/>
      <c r="H18478"/>
      <c r="I18478"/>
      <c r="J18478"/>
      <c r="U18478" s="43"/>
      <c r="AE18478"/>
    </row>
    <row r="18479" spans="1:31">
      <c r="A18479">
        <v>45700</v>
      </c>
      <c r="B18479" t="s">
        <v>16165</v>
      </c>
      <c r="C18479" t="s">
        <v>33480</v>
      </c>
      <c r="D18479" t="s">
        <v>33476</v>
      </c>
      <c r="E18479"/>
      <c r="F18479"/>
      <c r="G18479"/>
      <c r="H18479"/>
      <c r="I18479"/>
      <c r="J18479"/>
      <c r="U18479" s="43"/>
      <c r="AE18479"/>
    </row>
    <row r="18480" spans="1:31">
      <c r="A18480">
        <v>45340</v>
      </c>
      <c r="B18480" t="s">
        <v>1263</v>
      </c>
      <c r="C18480" t="s">
        <v>33480</v>
      </c>
      <c r="D18480" t="s">
        <v>33476</v>
      </c>
      <c r="E18480"/>
      <c r="F18480"/>
      <c r="G18480"/>
      <c r="H18480"/>
      <c r="I18480"/>
      <c r="J18480"/>
      <c r="U18480" s="43"/>
      <c r="AE18480"/>
    </row>
    <row r="18481" spans="1:31">
      <c r="A18481">
        <v>45310</v>
      </c>
      <c r="B18481" t="s">
        <v>16166</v>
      </c>
      <c r="C18481" t="s">
        <v>33480</v>
      </c>
      <c r="D18481" t="s">
        <v>33476</v>
      </c>
      <c r="E18481"/>
      <c r="F18481"/>
      <c r="G18481"/>
      <c r="H18481"/>
      <c r="I18481"/>
      <c r="J18481"/>
      <c r="U18481" s="43"/>
      <c r="AE18481"/>
    </row>
    <row r="18482" spans="1:31">
      <c r="A18482">
        <v>45600</v>
      </c>
      <c r="B18482" t="s">
        <v>16167</v>
      </c>
      <c r="C18482" t="s">
        <v>33480</v>
      </c>
      <c r="D18482" t="s">
        <v>33482</v>
      </c>
      <c r="E18482"/>
      <c r="F18482"/>
      <c r="G18482"/>
      <c r="H18482"/>
      <c r="I18482"/>
      <c r="J18482"/>
      <c r="U18482" s="43"/>
      <c r="AE18482"/>
    </row>
    <row r="18483" spans="1:31">
      <c r="A18483">
        <v>45750</v>
      </c>
      <c r="B18483" t="s">
        <v>16168</v>
      </c>
      <c r="C18483" t="s">
        <v>33480</v>
      </c>
      <c r="D18483" t="s">
        <v>33476</v>
      </c>
      <c r="E18483"/>
      <c r="F18483"/>
      <c r="G18483"/>
      <c r="H18483"/>
      <c r="I18483"/>
      <c r="J18483"/>
      <c r="U18483" s="43"/>
      <c r="AE18483"/>
    </row>
    <row r="18484" spans="1:31">
      <c r="A18484">
        <v>45310</v>
      </c>
      <c r="B18484" t="s">
        <v>16169</v>
      </c>
      <c r="C18484" t="s">
        <v>33480</v>
      </c>
      <c r="D18484" t="s">
        <v>33476</v>
      </c>
      <c r="E18484"/>
      <c r="F18484"/>
      <c r="G18484"/>
      <c r="H18484"/>
      <c r="I18484"/>
      <c r="J18484"/>
      <c r="U18484" s="43"/>
      <c r="AE18484"/>
    </row>
    <row r="18485" spans="1:31">
      <c r="A18485">
        <v>45640</v>
      </c>
      <c r="B18485" t="s">
        <v>16170</v>
      </c>
      <c r="C18485" t="s">
        <v>33480</v>
      </c>
      <c r="D18485" t="e">
        <v>#N/A</v>
      </c>
      <c r="E18485"/>
      <c r="F18485"/>
      <c r="G18485"/>
      <c r="H18485"/>
      <c r="I18485"/>
      <c r="J18485"/>
      <c r="U18485" s="43"/>
      <c r="AE18485"/>
    </row>
    <row r="18486" spans="1:31">
      <c r="A18486">
        <v>45170</v>
      </c>
      <c r="B18486" t="s">
        <v>16171</v>
      </c>
      <c r="C18486" t="s">
        <v>33480</v>
      </c>
      <c r="D18486" t="s">
        <v>33476</v>
      </c>
      <c r="E18486"/>
      <c r="F18486"/>
      <c r="G18486"/>
      <c r="H18486"/>
      <c r="I18486"/>
      <c r="J18486"/>
      <c r="U18486" s="43"/>
      <c r="AE18486"/>
    </row>
    <row r="18487" spans="1:31">
      <c r="A18487">
        <v>45770</v>
      </c>
      <c r="B18487" t="s">
        <v>16172</v>
      </c>
      <c r="C18487" t="s">
        <v>33480</v>
      </c>
      <c r="D18487" t="s">
        <v>33476</v>
      </c>
      <c r="E18487"/>
      <c r="F18487"/>
      <c r="G18487"/>
      <c r="H18487"/>
      <c r="I18487"/>
      <c r="J18487"/>
      <c r="U18487" s="43"/>
      <c r="AE18487"/>
    </row>
    <row r="18488" spans="1:31">
      <c r="A18488">
        <v>45490</v>
      </c>
      <c r="B18488" t="s">
        <v>16173</v>
      </c>
      <c r="C18488" t="s">
        <v>33480</v>
      </c>
      <c r="D18488" t="s">
        <v>33476</v>
      </c>
      <c r="E18488"/>
      <c r="F18488"/>
      <c r="G18488"/>
      <c r="H18488"/>
      <c r="I18488"/>
      <c r="J18488"/>
      <c r="U18488" s="43"/>
      <c r="AE18488"/>
    </row>
    <row r="18489" spans="1:31">
      <c r="A18489">
        <v>45530</v>
      </c>
      <c r="B18489" t="s">
        <v>16174</v>
      </c>
      <c r="C18489" t="s">
        <v>33480</v>
      </c>
      <c r="D18489" t="s">
        <v>33476</v>
      </c>
      <c r="E18489"/>
      <c r="F18489"/>
      <c r="G18489"/>
      <c r="H18489"/>
      <c r="I18489"/>
      <c r="J18489"/>
      <c r="U18489" s="43"/>
      <c r="AE18489"/>
    </row>
    <row r="18490" spans="1:31">
      <c r="A18490">
        <v>45210</v>
      </c>
      <c r="B18490" t="s">
        <v>16175</v>
      </c>
      <c r="C18490" t="s">
        <v>33480</v>
      </c>
      <c r="D18490" t="s">
        <v>33476</v>
      </c>
      <c r="E18490"/>
      <c r="F18490"/>
      <c r="G18490"/>
      <c r="H18490"/>
      <c r="I18490"/>
      <c r="J18490"/>
      <c r="U18490" s="43"/>
      <c r="AE18490"/>
    </row>
    <row r="18491" spans="1:31">
      <c r="A18491">
        <v>45210</v>
      </c>
      <c r="B18491" t="s">
        <v>16176</v>
      </c>
      <c r="C18491" t="s">
        <v>33480</v>
      </c>
      <c r="D18491" t="s">
        <v>33476</v>
      </c>
      <c r="E18491"/>
      <c r="F18491"/>
      <c r="G18491"/>
      <c r="H18491"/>
      <c r="I18491"/>
      <c r="J18491"/>
      <c r="U18491" s="43"/>
      <c r="AE18491"/>
    </row>
    <row r="18492" spans="1:31">
      <c r="A18492">
        <v>45210</v>
      </c>
      <c r="B18492" t="s">
        <v>16176</v>
      </c>
      <c r="C18492" t="s">
        <v>33480</v>
      </c>
      <c r="D18492" t="s">
        <v>33476</v>
      </c>
      <c r="E18492"/>
      <c r="F18492"/>
      <c r="G18492"/>
      <c r="H18492"/>
      <c r="I18492"/>
      <c r="J18492"/>
      <c r="U18492" s="43"/>
      <c r="AE18492"/>
    </row>
    <row r="18493" spans="1:31">
      <c r="A18493">
        <v>45400</v>
      </c>
      <c r="B18493" t="s">
        <v>16177</v>
      </c>
      <c r="C18493" t="s">
        <v>33480</v>
      </c>
      <c r="D18493" t="s">
        <v>33476</v>
      </c>
      <c r="E18493"/>
      <c r="F18493"/>
      <c r="G18493"/>
      <c r="H18493"/>
      <c r="I18493"/>
      <c r="J18493"/>
      <c r="U18493" s="43"/>
      <c r="AE18493"/>
    </row>
    <row r="18494" spans="1:31">
      <c r="A18494">
        <v>45240</v>
      </c>
      <c r="B18494" t="s">
        <v>16178</v>
      </c>
      <c r="C18494" t="s">
        <v>33480</v>
      </c>
      <c r="D18494" t="s">
        <v>33482</v>
      </c>
      <c r="E18494"/>
      <c r="F18494"/>
      <c r="G18494"/>
      <c r="H18494"/>
      <c r="I18494"/>
      <c r="J18494"/>
      <c r="U18494" s="43"/>
      <c r="AE18494"/>
    </row>
    <row r="18495" spans="1:31">
      <c r="A18495">
        <v>45300</v>
      </c>
      <c r="B18495" t="s">
        <v>16179</v>
      </c>
      <c r="C18495" t="s">
        <v>33480</v>
      </c>
      <c r="D18495" t="s">
        <v>33476</v>
      </c>
      <c r="E18495"/>
      <c r="F18495"/>
      <c r="G18495"/>
      <c r="H18495"/>
      <c r="I18495"/>
      <c r="J18495"/>
      <c r="U18495" s="43"/>
      <c r="AE18495"/>
    </row>
    <row r="18496" spans="1:31">
      <c r="A18496">
        <v>45110</v>
      </c>
      <c r="B18496" t="s">
        <v>16180</v>
      </c>
      <c r="C18496" t="s">
        <v>33480</v>
      </c>
      <c r="D18496" t="s">
        <v>33476</v>
      </c>
      <c r="E18496"/>
      <c r="F18496"/>
      <c r="G18496"/>
      <c r="H18496"/>
      <c r="I18496"/>
      <c r="J18496"/>
      <c r="U18496" s="43"/>
      <c r="AE18496"/>
    </row>
    <row r="18497" spans="1:31">
      <c r="A18497">
        <v>45700</v>
      </c>
      <c r="B18497" t="s">
        <v>16181</v>
      </c>
      <c r="C18497" t="s">
        <v>33480</v>
      </c>
      <c r="D18497" t="s">
        <v>33476</v>
      </c>
      <c r="E18497"/>
      <c r="F18497"/>
      <c r="G18497"/>
      <c r="H18497"/>
      <c r="I18497"/>
      <c r="J18497"/>
      <c r="U18497" s="43"/>
      <c r="AE18497"/>
    </row>
    <row r="18498" spans="1:31">
      <c r="A18498">
        <v>45410</v>
      </c>
      <c r="B18498" t="s">
        <v>16182</v>
      </c>
      <c r="C18498" t="s">
        <v>33480</v>
      </c>
      <c r="D18498" t="e">
        <v>#N/A</v>
      </c>
      <c r="E18498"/>
      <c r="F18498"/>
      <c r="G18498"/>
      <c r="H18498"/>
      <c r="I18498"/>
      <c r="J18498"/>
      <c r="U18498" s="43"/>
      <c r="AE18498"/>
    </row>
    <row r="18499" spans="1:31">
      <c r="A18499">
        <v>45450</v>
      </c>
      <c r="B18499" t="s">
        <v>16183</v>
      </c>
      <c r="C18499" t="s">
        <v>33480</v>
      </c>
      <c r="D18499" t="s">
        <v>33476</v>
      </c>
      <c r="E18499"/>
      <c r="F18499"/>
      <c r="G18499"/>
      <c r="H18499"/>
      <c r="I18499"/>
      <c r="J18499"/>
      <c r="U18499" s="43"/>
      <c r="AE18499"/>
    </row>
    <row r="18500" spans="1:31">
      <c r="A18500">
        <v>45600</v>
      </c>
      <c r="B18500" t="s">
        <v>16184</v>
      </c>
      <c r="C18500" t="s">
        <v>33480</v>
      </c>
      <c r="D18500" t="s">
        <v>33482</v>
      </c>
      <c r="E18500"/>
      <c r="F18500"/>
      <c r="G18500"/>
      <c r="H18500"/>
      <c r="I18500"/>
      <c r="J18500"/>
      <c r="U18500" s="43"/>
      <c r="AE18500"/>
    </row>
    <row r="18501" spans="1:31">
      <c r="A18501">
        <v>45530</v>
      </c>
      <c r="B18501" t="s">
        <v>16185</v>
      </c>
      <c r="C18501" t="s">
        <v>33480</v>
      </c>
      <c r="D18501" t="s">
        <v>33476</v>
      </c>
      <c r="E18501"/>
      <c r="F18501"/>
      <c r="G18501"/>
      <c r="H18501"/>
      <c r="I18501"/>
      <c r="J18501"/>
      <c r="U18501" s="43"/>
      <c r="AE18501"/>
    </row>
    <row r="18502" spans="1:31">
      <c r="A18502">
        <v>45190</v>
      </c>
      <c r="B18502" t="s">
        <v>16186</v>
      </c>
      <c r="C18502" t="s">
        <v>33480</v>
      </c>
      <c r="D18502" t="s">
        <v>33476</v>
      </c>
      <c r="E18502"/>
      <c r="F18502"/>
      <c r="G18502"/>
      <c r="H18502"/>
      <c r="I18502"/>
      <c r="J18502"/>
      <c r="U18502" s="43"/>
      <c r="AE18502"/>
    </row>
    <row r="18503" spans="1:31">
      <c r="A18503">
        <v>45300</v>
      </c>
      <c r="B18503" t="s">
        <v>16187</v>
      </c>
      <c r="C18503" t="s">
        <v>33480</v>
      </c>
      <c r="D18503" t="s">
        <v>33476</v>
      </c>
      <c r="E18503"/>
      <c r="F18503"/>
      <c r="G18503"/>
      <c r="H18503"/>
      <c r="I18503"/>
      <c r="J18503"/>
      <c r="U18503" s="43"/>
      <c r="AE18503"/>
    </row>
    <row r="18504" spans="1:31">
      <c r="A18504">
        <v>45260</v>
      </c>
      <c r="B18504" t="s">
        <v>16188</v>
      </c>
      <c r="C18504" t="s">
        <v>33480</v>
      </c>
      <c r="D18504" t="s">
        <v>33476</v>
      </c>
      <c r="E18504"/>
      <c r="F18504"/>
      <c r="G18504"/>
      <c r="H18504"/>
      <c r="I18504"/>
      <c r="J18504"/>
      <c r="U18504" s="43"/>
      <c r="AE18504"/>
    </row>
    <row r="18505" spans="1:31">
      <c r="A18505">
        <v>45210</v>
      </c>
      <c r="B18505" t="s">
        <v>16189</v>
      </c>
      <c r="C18505" t="s">
        <v>33480</v>
      </c>
      <c r="D18505" t="s">
        <v>33476</v>
      </c>
      <c r="E18505"/>
      <c r="F18505"/>
      <c r="G18505"/>
      <c r="H18505"/>
      <c r="I18505"/>
      <c r="J18505"/>
      <c r="U18505" s="43"/>
      <c r="AE18505"/>
    </row>
    <row r="18506" spans="1:31">
      <c r="A18506">
        <v>45420</v>
      </c>
      <c r="B18506" t="s">
        <v>6324</v>
      </c>
      <c r="C18506" t="s">
        <v>33477</v>
      </c>
      <c r="D18506" t="s">
        <v>33476</v>
      </c>
      <c r="E18506"/>
      <c r="F18506"/>
      <c r="G18506"/>
      <c r="H18506"/>
      <c r="I18506"/>
      <c r="J18506"/>
      <c r="U18506" s="43"/>
      <c r="AE18506"/>
    </row>
    <row r="18507" spans="1:31">
      <c r="A18507">
        <v>45510</v>
      </c>
      <c r="B18507" t="s">
        <v>16190</v>
      </c>
      <c r="C18507" t="s">
        <v>33480</v>
      </c>
      <c r="D18507" t="s">
        <v>33482</v>
      </c>
      <c r="E18507"/>
      <c r="F18507"/>
      <c r="G18507"/>
      <c r="H18507"/>
      <c r="I18507"/>
      <c r="J18507"/>
      <c r="U18507" s="43"/>
      <c r="AE18507"/>
    </row>
    <row r="18508" spans="1:31">
      <c r="A18508">
        <v>45170</v>
      </c>
      <c r="B18508" t="s">
        <v>16191</v>
      </c>
      <c r="C18508" t="s">
        <v>33480</v>
      </c>
      <c r="D18508" t="s">
        <v>33476</v>
      </c>
      <c r="E18508"/>
      <c r="F18508"/>
      <c r="G18508"/>
      <c r="H18508"/>
      <c r="I18508"/>
      <c r="J18508"/>
      <c r="U18508" s="43"/>
      <c r="AE18508"/>
    </row>
    <row r="18509" spans="1:31">
      <c r="A18509">
        <v>45310</v>
      </c>
      <c r="B18509" t="s">
        <v>16192</v>
      </c>
      <c r="C18509" t="s">
        <v>33480</v>
      </c>
      <c r="D18509" t="s">
        <v>33476</v>
      </c>
      <c r="E18509"/>
      <c r="F18509"/>
      <c r="G18509"/>
      <c r="H18509"/>
      <c r="I18509"/>
      <c r="J18509"/>
      <c r="U18509" s="43"/>
      <c r="AE18509"/>
    </row>
    <row r="18510" spans="1:31">
      <c r="A18510">
        <v>45470</v>
      </c>
      <c r="B18510" t="s">
        <v>16193</v>
      </c>
      <c r="C18510" t="s">
        <v>33480</v>
      </c>
      <c r="D18510" t="s">
        <v>33476</v>
      </c>
      <c r="E18510"/>
      <c r="F18510"/>
      <c r="G18510"/>
      <c r="H18510"/>
      <c r="I18510"/>
      <c r="J18510"/>
      <c r="U18510" s="43"/>
      <c r="AE18510"/>
    </row>
    <row r="18511" spans="1:31">
      <c r="A18511">
        <v>45490</v>
      </c>
      <c r="B18511" t="s">
        <v>16194</v>
      </c>
      <c r="C18511" t="s">
        <v>33480</v>
      </c>
      <c r="D18511" t="s">
        <v>33476</v>
      </c>
      <c r="E18511"/>
      <c r="F18511"/>
      <c r="G18511"/>
      <c r="H18511"/>
      <c r="I18511"/>
      <c r="J18511"/>
      <c r="U18511" s="43"/>
      <c r="AE18511"/>
    </row>
    <row r="18512" spans="1:31">
      <c r="A18512">
        <v>45220</v>
      </c>
      <c r="B18512" t="s">
        <v>16195</v>
      </c>
      <c r="C18512" t="s">
        <v>33480</v>
      </c>
      <c r="D18512" t="s">
        <v>33476</v>
      </c>
      <c r="E18512"/>
      <c r="F18512"/>
      <c r="G18512"/>
      <c r="H18512"/>
      <c r="I18512"/>
      <c r="J18512"/>
      <c r="U18512" s="43"/>
      <c r="AE18512"/>
    </row>
    <row r="18513" spans="1:31">
      <c r="A18513">
        <v>45410</v>
      </c>
      <c r="B18513" t="s">
        <v>16196</v>
      </c>
      <c r="C18513" t="s">
        <v>33480</v>
      </c>
      <c r="D18513" t="e">
        <v>#N/A</v>
      </c>
      <c r="E18513"/>
      <c r="F18513"/>
      <c r="G18513"/>
      <c r="H18513"/>
      <c r="I18513"/>
      <c r="J18513"/>
      <c r="U18513" s="43"/>
      <c r="AE18513"/>
    </row>
    <row r="18514" spans="1:31">
      <c r="A18514">
        <v>45510</v>
      </c>
      <c r="B18514" t="s">
        <v>16197</v>
      </c>
      <c r="C18514" t="s">
        <v>33480</v>
      </c>
      <c r="D18514" t="s">
        <v>33482</v>
      </c>
      <c r="E18514"/>
      <c r="F18514"/>
      <c r="G18514"/>
      <c r="H18514"/>
      <c r="I18514"/>
      <c r="J18514"/>
      <c r="U18514" s="43"/>
      <c r="AE18514"/>
    </row>
    <row r="18515" spans="1:31">
      <c r="A18515">
        <v>45290</v>
      </c>
      <c r="B18515" t="s">
        <v>16198</v>
      </c>
      <c r="C18515" t="s">
        <v>33480</v>
      </c>
      <c r="D18515" t="s">
        <v>33476</v>
      </c>
      <c r="E18515"/>
      <c r="F18515"/>
      <c r="G18515"/>
      <c r="H18515"/>
      <c r="I18515"/>
      <c r="J18515"/>
      <c r="U18515" s="43"/>
      <c r="AE18515"/>
    </row>
    <row r="18516" spans="1:31">
      <c r="A18516">
        <v>45760</v>
      </c>
      <c r="B18516" t="s">
        <v>16199</v>
      </c>
      <c r="C18516" t="s">
        <v>33480</v>
      </c>
      <c r="D18516" t="s">
        <v>33476</v>
      </c>
      <c r="E18516"/>
      <c r="F18516"/>
      <c r="G18516"/>
      <c r="H18516"/>
      <c r="I18516"/>
      <c r="J18516"/>
      <c r="U18516" s="43"/>
      <c r="AE18516"/>
    </row>
    <row r="18517" spans="1:31">
      <c r="A18517">
        <v>45260</v>
      </c>
      <c r="B18517" t="s">
        <v>16200</v>
      </c>
      <c r="C18517" t="s">
        <v>33480</v>
      </c>
      <c r="D18517" t="s">
        <v>33476</v>
      </c>
      <c r="E18517"/>
      <c r="F18517"/>
      <c r="G18517"/>
      <c r="H18517"/>
      <c r="I18517"/>
      <c r="J18517"/>
      <c r="U18517" s="43"/>
      <c r="AE18517"/>
    </row>
    <row r="18518" spans="1:31">
      <c r="A18518">
        <v>45510</v>
      </c>
      <c r="B18518" t="s">
        <v>16201</v>
      </c>
      <c r="C18518" t="s">
        <v>33480</v>
      </c>
      <c r="D18518" t="s">
        <v>33482</v>
      </c>
      <c r="E18518"/>
      <c r="F18518"/>
      <c r="G18518"/>
      <c r="H18518"/>
      <c r="I18518"/>
      <c r="J18518"/>
      <c r="U18518" s="43"/>
      <c r="AE18518"/>
    </row>
    <row r="18519" spans="1:31">
      <c r="A18519">
        <v>45600</v>
      </c>
      <c r="B18519" t="s">
        <v>16202</v>
      </c>
      <c r="C18519" t="s">
        <v>33480</v>
      </c>
      <c r="D18519" t="s">
        <v>33482</v>
      </c>
      <c r="E18519"/>
      <c r="F18519"/>
      <c r="G18519"/>
      <c r="H18519"/>
      <c r="I18519"/>
      <c r="J18519"/>
      <c r="U18519" s="43"/>
      <c r="AE18519"/>
    </row>
    <row r="18520" spans="1:31">
      <c r="A18520">
        <v>45310</v>
      </c>
      <c r="B18520" t="s">
        <v>16203</v>
      </c>
      <c r="C18520" t="s">
        <v>33480</v>
      </c>
      <c r="D18520" t="s">
        <v>33476</v>
      </c>
      <c r="E18520"/>
      <c r="F18520"/>
      <c r="G18520"/>
      <c r="H18520"/>
      <c r="I18520"/>
      <c r="J18520"/>
      <c r="U18520" s="43"/>
      <c r="AE18520"/>
    </row>
    <row r="18521" spans="1:31">
      <c r="A18521">
        <v>45700</v>
      </c>
      <c r="B18521" t="s">
        <v>16204</v>
      </c>
      <c r="C18521" t="s">
        <v>33480</v>
      </c>
      <c r="D18521" t="s">
        <v>33476</v>
      </c>
      <c r="E18521"/>
      <c r="F18521"/>
      <c r="G18521"/>
      <c r="H18521"/>
      <c r="I18521"/>
      <c r="J18521"/>
      <c r="U18521" s="43"/>
      <c r="AE18521"/>
    </row>
    <row r="18522" spans="1:31">
      <c r="A18522">
        <v>45270</v>
      </c>
      <c r="B18522" t="s">
        <v>16205</v>
      </c>
      <c r="C18522" t="s">
        <v>33480</v>
      </c>
      <c r="D18522" t="s">
        <v>33476</v>
      </c>
      <c r="E18522"/>
      <c r="F18522"/>
      <c r="G18522"/>
      <c r="H18522"/>
      <c r="I18522"/>
      <c r="J18522"/>
      <c r="U18522" s="43"/>
      <c r="AE18522"/>
    </row>
    <row r="18523" spans="1:31">
      <c r="A18523">
        <v>45600</v>
      </c>
      <c r="B18523" t="s">
        <v>16206</v>
      </c>
      <c r="C18523" t="s">
        <v>33480</v>
      </c>
      <c r="D18523" t="s">
        <v>33482</v>
      </c>
      <c r="E18523"/>
      <c r="F18523"/>
      <c r="G18523"/>
      <c r="H18523"/>
      <c r="I18523"/>
      <c r="J18523"/>
      <c r="U18523" s="43"/>
      <c r="AE18523"/>
    </row>
    <row r="18524" spans="1:31">
      <c r="A18524">
        <v>45310</v>
      </c>
      <c r="B18524" t="s">
        <v>16207</v>
      </c>
      <c r="C18524" t="s">
        <v>33480</v>
      </c>
      <c r="D18524" t="s">
        <v>33476</v>
      </c>
      <c r="E18524"/>
      <c r="F18524"/>
      <c r="G18524"/>
      <c r="H18524"/>
      <c r="I18524"/>
      <c r="J18524"/>
      <c r="U18524" s="43"/>
      <c r="AE18524"/>
    </row>
    <row r="18525" spans="1:31">
      <c r="A18525">
        <v>45170</v>
      </c>
      <c r="B18525" t="s">
        <v>16208</v>
      </c>
      <c r="C18525" t="s">
        <v>33480</v>
      </c>
      <c r="D18525" t="s">
        <v>33476</v>
      </c>
      <c r="E18525"/>
      <c r="F18525"/>
      <c r="G18525"/>
      <c r="H18525"/>
      <c r="I18525"/>
      <c r="J18525"/>
      <c r="U18525" s="43"/>
      <c r="AE18525"/>
    </row>
    <row r="18526" spans="1:31">
      <c r="A18526">
        <v>45700</v>
      </c>
      <c r="B18526" t="s">
        <v>16209</v>
      </c>
      <c r="C18526" t="s">
        <v>33480</v>
      </c>
      <c r="D18526" t="s">
        <v>33476</v>
      </c>
      <c r="E18526"/>
      <c r="F18526"/>
      <c r="G18526"/>
      <c r="H18526"/>
      <c r="I18526"/>
      <c r="J18526"/>
      <c r="U18526" s="43"/>
      <c r="AE18526"/>
    </row>
    <row r="18527" spans="1:31">
      <c r="A18527">
        <v>45190</v>
      </c>
      <c r="B18527" t="s">
        <v>16210</v>
      </c>
      <c r="C18527" t="s">
        <v>33480</v>
      </c>
      <c r="D18527" t="s">
        <v>33476</v>
      </c>
      <c r="E18527"/>
      <c r="F18527"/>
      <c r="G18527"/>
      <c r="H18527"/>
      <c r="I18527"/>
      <c r="J18527"/>
      <c r="U18527" s="43"/>
      <c r="AE18527"/>
    </row>
    <row r="18528" spans="1:31">
      <c r="A18528">
        <v>45700</v>
      </c>
      <c r="B18528" t="s">
        <v>16211</v>
      </c>
      <c r="C18528" t="s">
        <v>33480</v>
      </c>
      <c r="D18528" t="s">
        <v>33476</v>
      </c>
      <c r="E18528"/>
      <c r="F18528"/>
      <c r="G18528"/>
      <c r="H18528"/>
      <c r="I18528"/>
      <c r="J18528"/>
      <c r="U18528" s="43"/>
      <c r="AE18528"/>
    </row>
    <row r="18529" spans="1:31">
      <c r="A18529">
        <v>45530</v>
      </c>
      <c r="B18529" t="s">
        <v>16212</v>
      </c>
      <c r="C18529" t="s">
        <v>33480</v>
      </c>
      <c r="D18529" t="s">
        <v>33476</v>
      </c>
      <c r="E18529"/>
      <c r="F18529"/>
      <c r="G18529"/>
      <c r="H18529"/>
      <c r="I18529"/>
      <c r="J18529"/>
      <c r="U18529" s="43"/>
      <c r="AE18529"/>
    </row>
    <row r="18530" spans="1:31">
      <c r="A18530">
        <v>45300</v>
      </c>
      <c r="B18530" t="s">
        <v>16213</v>
      </c>
      <c r="C18530" t="s">
        <v>33480</v>
      </c>
      <c r="D18530" t="s">
        <v>33476</v>
      </c>
      <c r="E18530"/>
      <c r="F18530"/>
      <c r="G18530"/>
      <c r="H18530"/>
      <c r="I18530"/>
      <c r="J18530"/>
      <c r="U18530" s="43"/>
      <c r="AE18530"/>
    </row>
    <row r="18531" spans="1:31">
      <c r="A18531">
        <v>45300</v>
      </c>
      <c r="B18531" t="s">
        <v>16214</v>
      </c>
      <c r="C18531" t="s">
        <v>33480</v>
      </c>
      <c r="D18531" t="s">
        <v>33476</v>
      </c>
      <c r="E18531"/>
      <c r="F18531"/>
      <c r="G18531"/>
      <c r="H18531"/>
      <c r="I18531"/>
      <c r="J18531"/>
      <c r="U18531" s="43"/>
      <c r="AE18531"/>
    </row>
    <row r="18532" spans="1:31">
      <c r="A18532">
        <v>45300</v>
      </c>
      <c r="B18532" t="s">
        <v>16214</v>
      </c>
      <c r="C18532" t="s">
        <v>33480</v>
      </c>
      <c r="D18532" t="s">
        <v>33476</v>
      </c>
      <c r="E18532"/>
      <c r="F18532"/>
      <c r="G18532"/>
      <c r="H18532"/>
      <c r="I18532"/>
      <c r="J18532"/>
      <c r="U18532" s="43"/>
      <c r="AE18532"/>
    </row>
    <row r="18533" spans="1:31">
      <c r="A18533">
        <v>46140</v>
      </c>
      <c r="B18533" t="s">
        <v>3742</v>
      </c>
      <c r="C18533" t="s">
        <v>33477</v>
      </c>
      <c r="D18533" t="s">
        <v>33476</v>
      </c>
      <c r="E18533"/>
      <c r="F18533"/>
      <c r="G18533"/>
      <c r="H18533"/>
      <c r="I18533"/>
      <c r="J18533"/>
      <c r="U18533" s="43"/>
      <c r="AE18533"/>
    </row>
    <row r="18534" spans="1:31">
      <c r="A18534">
        <v>46500</v>
      </c>
      <c r="B18534" t="s">
        <v>11126</v>
      </c>
      <c r="C18534" t="s">
        <v>33477</v>
      </c>
      <c r="D18534" t="s">
        <v>33476</v>
      </c>
      <c r="E18534"/>
      <c r="F18534"/>
      <c r="G18534"/>
      <c r="H18534"/>
      <c r="I18534"/>
      <c r="J18534"/>
      <c r="U18534" s="43"/>
      <c r="AE18534"/>
    </row>
    <row r="18535" spans="1:31">
      <c r="A18535">
        <v>46500</v>
      </c>
      <c r="B18535" t="s">
        <v>16215</v>
      </c>
      <c r="C18535" t="s">
        <v>33477</v>
      </c>
      <c r="D18535" t="s">
        <v>33476</v>
      </c>
      <c r="E18535"/>
      <c r="F18535"/>
      <c r="G18535"/>
      <c r="H18535"/>
      <c r="I18535"/>
      <c r="J18535"/>
      <c r="U18535" s="43"/>
      <c r="AE18535"/>
    </row>
    <row r="18536" spans="1:31">
      <c r="A18536">
        <v>46120</v>
      </c>
      <c r="B18536" t="s">
        <v>16216</v>
      </c>
      <c r="C18536" t="s">
        <v>33477</v>
      </c>
      <c r="D18536" t="s">
        <v>33476</v>
      </c>
      <c r="E18536"/>
      <c r="F18536"/>
      <c r="G18536"/>
      <c r="H18536"/>
      <c r="I18536"/>
      <c r="J18536"/>
      <c r="U18536" s="43"/>
      <c r="AE18536"/>
    </row>
    <row r="18537" spans="1:31">
      <c r="A18537">
        <v>46140</v>
      </c>
      <c r="B18537" t="s">
        <v>16217</v>
      </c>
      <c r="C18537" t="s">
        <v>33477</v>
      </c>
      <c r="D18537" t="s">
        <v>33476</v>
      </c>
      <c r="E18537"/>
      <c r="F18537"/>
      <c r="G18537"/>
      <c r="H18537"/>
      <c r="I18537"/>
      <c r="J18537"/>
      <c r="U18537" s="43"/>
      <c r="AE18537"/>
    </row>
    <row r="18538" spans="1:31">
      <c r="A18538">
        <v>46300</v>
      </c>
      <c r="B18538" t="s">
        <v>16218</v>
      </c>
      <c r="C18538" t="s">
        <v>33477</v>
      </c>
      <c r="D18538" t="s">
        <v>33476</v>
      </c>
      <c r="E18538"/>
      <c r="F18538"/>
      <c r="G18538"/>
      <c r="H18538"/>
      <c r="I18538"/>
      <c r="J18538"/>
      <c r="U18538" s="43"/>
      <c r="AE18538"/>
    </row>
    <row r="18539" spans="1:31">
      <c r="A18539">
        <v>46090</v>
      </c>
      <c r="B18539" t="s">
        <v>16219</v>
      </c>
      <c r="C18539" t="s">
        <v>33477</v>
      </c>
      <c r="D18539" t="s">
        <v>33476</v>
      </c>
      <c r="E18539"/>
      <c r="F18539"/>
      <c r="G18539"/>
      <c r="H18539"/>
      <c r="I18539"/>
      <c r="J18539"/>
      <c r="U18539" s="43"/>
      <c r="AE18539"/>
    </row>
    <row r="18540" spans="1:31">
      <c r="A18540">
        <v>46250</v>
      </c>
      <c r="B18540" t="s">
        <v>16220</v>
      </c>
      <c r="C18540" t="s">
        <v>33477</v>
      </c>
      <c r="D18540" t="s">
        <v>33476</v>
      </c>
      <c r="E18540"/>
      <c r="F18540"/>
      <c r="G18540"/>
      <c r="H18540"/>
      <c r="I18540"/>
      <c r="J18540"/>
      <c r="U18540" s="43"/>
      <c r="AE18540"/>
    </row>
    <row r="18541" spans="1:31">
      <c r="A18541">
        <v>46320</v>
      </c>
      <c r="B18541" t="s">
        <v>16221</v>
      </c>
      <c r="C18541" t="s">
        <v>33477</v>
      </c>
      <c r="D18541" t="s">
        <v>33476</v>
      </c>
      <c r="E18541"/>
      <c r="F18541"/>
      <c r="G18541"/>
      <c r="H18541"/>
      <c r="I18541"/>
      <c r="J18541"/>
      <c r="U18541" s="43"/>
      <c r="AE18541"/>
    </row>
    <row r="18542" spans="1:31">
      <c r="A18542">
        <v>46090</v>
      </c>
      <c r="B18542" t="s">
        <v>16222</v>
      </c>
      <c r="C18542" t="s">
        <v>33477</v>
      </c>
      <c r="D18542" t="s">
        <v>33476</v>
      </c>
      <c r="E18542"/>
      <c r="F18542"/>
      <c r="G18542"/>
      <c r="H18542"/>
      <c r="I18542"/>
      <c r="J18542"/>
      <c r="U18542" s="43"/>
      <c r="AE18542"/>
    </row>
    <row r="18543" spans="1:31">
      <c r="A18543">
        <v>46400</v>
      </c>
      <c r="B18543" t="s">
        <v>16223</v>
      </c>
      <c r="C18543" t="s">
        <v>33477</v>
      </c>
      <c r="D18543" t="s">
        <v>33476</v>
      </c>
      <c r="E18543"/>
      <c r="F18543"/>
      <c r="G18543"/>
      <c r="H18543"/>
      <c r="I18543"/>
      <c r="J18543"/>
      <c r="U18543" s="43"/>
      <c r="AE18543"/>
    </row>
    <row r="18544" spans="1:31">
      <c r="A18544">
        <v>46120</v>
      </c>
      <c r="B18544" t="s">
        <v>16224</v>
      </c>
      <c r="C18544" t="s">
        <v>33477</v>
      </c>
      <c r="D18544" t="s">
        <v>33476</v>
      </c>
      <c r="E18544"/>
      <c r="F18544"/>
      <c r="G18544"/>
      <c r="H18544"/>
      <c r="I18544"/>
      <c r="J18544"/>
      <c r="U18544" s="43"/>
      <c r="AE18544"/>
    </row>
    <row r="18545" spans="1:31">
      <c r="A18545">
        <v>46230</v>
      </c>
      <c r="B18545" t="s">
        <v>16225</v>
      </c>
      <c r="C18545" t="s">
        <v>33477</v>
      </c>
      <c r="D18545" t="s">
        <v>33476</v>
      </c>
      <c r="E18545"/>
      <c r="F18545"/>
      <c r="G18545"/>
      <c r="H18545"/>
      <c r="I18545"/>
      <c r="J18545"/>
      <c r="U18545" s="43"/>
      <c r="AE18545"/>
    </row>
    <row r="18546" spans="1:31">
      <c r="A18546">
        <v>46270</v>
      </c>
      <c r="B18546" t="s">
        <v>16226</v>
      </c>
      <c r="C18546" t="s">
        <v>33480</v>
      </c>
      <c r="D18546" t="e">
        <v>#N/A</v>
      </c>
      <c r="E18546"/>
      <c r="F18546"/>
      <c r="G18546"/>
      <c r="H18546"/>
      <c r="I18546"/>
      <c r="J18546"/>
      <c r="U18546" s="43"/>
      <c r="AE18546"/>
    </row>
    <row r="18547" spans="1:31">
      <c r="A18547">
        <v>46600</v>
      </c>
      <c r="B18547" t="s">
        <v>16227</v>
      </c>
      <c r="C18547" t="s">
        <v>33477</v>
      </c>
      <c r="D18547" t="s">
        <v>33476</v>
      </c>
      <c r="E18547"/>
      <c r="F18547"/>
      <c r="G18547"/>
      <c r="H18547"/>
      <c r="I18547"/>
      <c r="J18547"/>
      <c r="U18547" s="43"/>
      <c r="AE18547"/>
    </row>
    <row r="18548" spans="1:31">
      <c r="A18548">
        <v>46400</v>
      </c>
      <c r="B18548" t="s">
        <v>16228</v>
      </c>
      <c r="C18548" t="s">
        <v>33477</v>
      </c>
      <c r="D18548" t="s">
        <v>33476</v>
      </c>
      <c r="E18548"/>
      <c r="F18548"/>
      <c r="G18548"/>
      <c r="H18548"/>
      <c r="I18548"/>
      <c r="J18548"/>
      <c r="U18548" s="43"/>
      <c r="AE18548"/>
    </row>
    <row r="18549" spans="1:31">
      <c r="A18549">
        <v>46500</v>
      </c>
      <c r="B18549" t="s">
        <v>16229</v>
      </c>
      <c r="C18549" t="s">
        <v>33477</v>
      </c>
      <c r="D18549" t="s">
        <v>33476</v>
      </c>
      <c r="E18549"/>
      <c r="F18549"/>
      <c r="G18549"/>
      <c r="H18549"/>
      <c r="I18549"/>
      <c r="J18549"/>
      <c r="U18549" s="43"/>
      <c r="AE18549"/>
    </row>
    <row r="18550" spans="1:31">
      <c r="A18550">
        <v>46260</v>
      </c>
      <c r="B18550" t="s">
        <v>244</v>
      </c>
      <c r="C18550" t="s">
        <v>33477</v>
      </c>
      <c r="D18550" t="s">
        <v>33476</v>
      </c>
      <c r="E18550"/>
      <c r="F18550"/>
      <c r="G18550"/>
      <c r="H18550"/>
      <c r="I18550"/>
      <c r="J18550"/>
      <c r="U18550" s="43"/>
      <c r="AE18550"/>
    </row>
    <row r="18551" spans="1:31">
      <c r="A18551">
        <v>46100</v>
      </c>
      <c r="B18551" t="s">
        <v>16230</v>
      </c>
      <c r="C18551" t="s">
        <v>33480</v>
      </c>
      <c r="D18551" t="s">
        <v>33476</v>
      </c>
      <c r="E18551"/>
      <c r="F18551"/>
      <c r="G18551"/>
      <c r="H18551"/>
      <c r="I18551"/>
      <c r="J18551"/>
      <c r="U18551" s="43"/>
      <c r="AE18551"/>
    </row>
    <row r="18552" spans="1:31">
      <c r="A18552">
        <v>46140</v>
      </c>
      <c r="B18552" t="s">
        <v>16231</v>
      </c>
      <c r="C18552" t="s">
        <v>33477</v>
      </c>
      <c r="D18552" t="s">
        <v>33476</v>
      </c>
      <c r="E18552"/>
      <c r="F18552"/>
      <c r="G18552"/>
      <c r="H18552"/>
      <c r="I18552"/>
      <c r="J18552"/>
      <c r="U18552" s="43"/>
      <c r="AE18552"/>
    </row>
    <row r="18553" spans="1:31">
      <c r="A18553">
        <v>46230</v>
      </c>
      <c r="B18553" t="s">
        <v>16232</v>
      </c>
      <c r="C18553" t="s">
        <v>33477</v>
      </c>
      <c r="D18553" t="s">
        <v>33476</v>
      </c>
      <c r="E18553"/>
      <c r="F18553"/>
      <c r="G18553"/>
      <c r="H18553"/>
      <c r="I18553"/>
      <c r="J18553"/>
      <c r="U18553" s="43"/>
      <c r="AE18553"/>
    </row>
    <row r="18554" spans="1:31">
      <c r="A18554">
        <v>46130</v>
      </c>
      <c r="B18554" t="s">
        <v>16233</v>
      </c>
      <c r="C18554" t="s">
        <v>33477</v>
      </c>
      <c r="D18554" t="e">
        <v>#N/A</v>
      </c>
      <c r="E18554"/>
      <c r="F18554"/>
      <c r="G18554"/>
      <c r="H18554"/>
      <c r="I18554"/>
      <c r="J18554"/>
      <c r="U18554" s="43"/>
      <c r="AE18554"/>
    </row>
    <row r="18555" spans="1:31">
      <c r="A18555">
        <v>46230</v>
      </c>
      <c r="B18555" t="s">
        <v>16234</v>
      </c>
      <c r="C18555" t="s">
        <v>33477</v>
      </c>
      <c r="D18555" t="s">
        <v>33476</v>
      </c>
      <c r="E18555"/>
      <c r="F18555"/>
      <c r="G18555"/>
      <c r="H18555"/>
      <c r="I18555"/>
      <c r="J18555"/>
      <c r="U18555" s="43"/>
      <c r="AE18555"/>
    </row>
    <row r="18556" spans="1:31">
      <c r="A18556">
        <v>46090</v>
      </c>
      <c r="B18556" t="s">
        <v>16235</v>
      </c>
      <c r="C18556" t="s">
        <v>33477</v>
      </c>
      <c r="D18556" t="s">
        <v>33476</v>
      </c>
      <c r="E18556"/>
      <c r="F18556"/>
      <c r="G18556"/>
      <c r="H18556"/>
      <c r="I18556"/>
      <c r="J18556"/>
      <c r="U18556" s="43"/>
      <c r="AE18556"/>
    </row>
    <row r="18557" spans="1:31">
      <c r="A18557">
        <v>46110</v>
      </c>
      <c r="B18557" t="s">
        <v>16236</v>
      </c>
      <c r="C18557" t="s">
        <v>33477</v>
      </c>
      <c r="D18557" t="s">
        <v>33476</v>
      </c>
      <c r="E18557"/>
      <c r="F18557"/>
      <c r="G18557"/>
      <c r="H18557"/>
      <c r="I18557"/>
      <c r="J18557"/>
      <c r="U18557" s="43"/>
      <c r="AE18557"/>
    </row>
    <row r="18558" spans="1:31">
      <c r="A18558">
        <v>46130</v>
      </c>
      <c r="B18558" t="s">
        <v>16237</v>
      </c>
      <c r="C18558" t="s">
        <v>33477</v>
      </c>
      <c r="D18558" t="e">
        <v>#N/A</v>
      </c>
      <c r="E18558"/>
      <c r="F18558"/>
      <c r="G18558"/>
      <c r="H18558"/>
      <c r="I18558"/>
      <c r="J18558"/>
      <c r="U18558" s="43"/>
      <c r="AE18558"/>
    </row>
    <row r="18559" spans="1:31">
      <c r="A18559">
        <v>46500</v>
      </c>
      <c r="B18559" t="s">
        <v>16238</v>
      </c>
      <c r="C18559" t="s">
        <v>33477</v>
      </c>
      <c r="D18559" t="s">
        <v>33476</v>
      </c>
      <c r="E18559"/>
      <c r="F18559"/>
      <c r="G18559"/>
      <c r="H18559"/>
      <c r="I18559"/>
      <c r="J18559"/>
      <c r="U18559" s="43"/>
      <c r="AE18559"/>
    </row>
    <row r="18560" spans="1:31">
      <c r="A18560">
        <v>46330</v>
      </c>
      <c r="B18560" t="s">
        <v>16239</v>
      </c>
      <c r="C18560" t="s">
        <v>33477</v>
      </c>
      <c r="D18560" t="s">
        <v>33476</v>
      </c>
      <c r="E18560"/>
      <c r="F18560"/>
      <c r="G18560"/>
      <c r="H18560"/>
      <c r="I18560"/>
      <c r="J18560"/>
      <c r="U18560" s="43"/>
      <c r="AE18560"/>
    </row>
    <row r="18561" spans="1:31">
      <c r="A18561">
        <v>46150</v>
      </c>
      <c r="B18561" t="s">
        <v>10837</v>
      </c>
      <c r="C18561" t="s">
        <v>33477</v>
      </c>
      <c r="D18561" t="s">
        <v>33476</v>
      </c>
      <c r="E18561"/>
      <c r="F18561"/>
      <c r="G18561"/>
      <c r="H18561"/>
      <c r="I18561"/>
      <c r="J18561"/>
      <c r="U18561" s="43"/>
      <c r="AE18561"/>
    </row>
    <row r="18562" spans="1:31">
      <c r="A18562">
        <v>46800</v>
      </c>
      <c r="B18562" t="s">
        <v>16240</v>
      </c>
      <c r="C18562" t="s">
        <v>33477</v>
      </c>
      <c r="D18562" t="s">
        <v>33476</v>
      </c>
      <c r="E18562"/>
      <c r="F18562"/>
      <c r="G18562"/>
      <c r="H18562"/>
      <c r="I18562"/>
      <c r="J18562"/>
      <c r="U18562" s="43"/>
      <c r="AE18562"/>
    </row>
    <row r="18563" spans="1:31">
      <c r="A18563">
        <v>46800</v>
      </c>
      <c r="B18563" t="s">
        <v>16240</v>
      </c>
      <c r="C18563" t="s">
        <v>33477</v>
      </c>
      <c r="D18563" t="s">
        <v>33476</v>
      </c>
      <c r="E18563"/>
      <c r="F18563"/>
      <c r="G18563"/>
      <c r="H18563"/>
      <c r="I18563"/>
      <c r="J18563"/>
      <c r="U18563" s="43"/>
      <c r="AE18563"/>
    </row>
    <row r="18564" spans="1:31">
      <c r="A18564">
        <v>46800</v>
      </c>
      <c r="B18564" t="s">
        <v>16240</v>
      </c>
      <c r="C18564" t="s">
        <v>33477</v>
      </c>
      <c r="D18564" t="s">
        <v>33476</v>
      </c>
      <c r="E18564"/>
      <c r="F18564"/>
      <c r="G18564"/>
      <c r="H18564"/>
      <c r="I18564"/>
      <c r="J18564"/>
      <c r="U18564" s="43"/>
      <c r="AE18564"/>
    </row>
    <row r="18565" spans="1:31">
      <c r="A18565">
        <v>46800</v>
      </c>
      <c r="B18565" t="s">
        <v>16240</v>
      </c>
      <c r="C18565" t="s">
        <v>33477</v>
      </c>
      <c r="D18565" t="s">
        <v>33476</v>
      </c>
      <c r="E18565"/>
      <c r="F18565"/>
      <c r="G18565"/>
      <c r="H18565"/>
      <c r="I18565"/>
      <c r="J18565"/>
      <c r="U18565" s="43"/>
      <c r="AE18565"/>
    </row>
    <row r="18566" spans="1:31">
      <c r="A18566">
        <v>46120</v>
      </c>
      <c r="B18566" t="s">
        <v>16241</v>
      </c>
      <c r="C18566" t="s">
        <v>33477</v>
      </c>
      <c r="D18566" t="s">
        <v>33476</v>
      </c>
      <c r="E18566"/>
      <c r="F18566"/>
      <c r="G18566"/>
      <c r="H18566"/>
      <c r="I18566"/>
      <c r="J18566"/>
      <c r="U18566" s="43"/>
      <c r="AE18566"/>
    </row>
    <row r="18567" spans="1:31">
      <c r="A18567">
        <v>46100</v>
      </c>
      <c r="B18567" t="s">
        <v>4188</v>
      </c>
      <c r="C18567" t="s">
        <v>33480</v>
      </c>
      <c r="D18567" t="s">
        <v>33476</v>
      </c>
      <c r="E18567"/>
      <c r="F18567"/>
      <c r="G18567"/>
      <c r="H18567"/>
      <c r="I18567"/>
      <c r="J18567"/>
      <c r="U18567" s="43"/>
      <c r="AE18567"/>
    </row>
    <row r="18568" spans="1:31">
      <c r="A18568">
        <v>46120</v>
      </c>
      <c r="B18568" t="s">
        <v>16242</v>
      </c>
      <c r="C18568" t="s">
        <v>33477</v>
      </c>
      <c r="D18568" t="s">
        <v>33476</v>
      </c>
      <c r="E18568"/>
      <c r="F18568"/>
      <c r="G18568"/>
      <c r="H18568"/>
      <c r="I18568"/>
      <c r="J18568"/>
      <c r="U18568" s="43"/>
      <c r="AE18568"/>
    </row>
    <row r="18569" spans="1:31">
      <c r="A18569">
        <v>46330</v>
      </c>
      <c r="B18569" t="s">
        <v>16243</v>
      </c>
      <c r="C18569" t="s">
        <v>33477</v>
      </c>
      <c r="D18569" t="s">
        <v>33476</v>
      </c>
      <c r="E18569"/>
      <c r="F18569"/>
      <c r="G18569"/>
      <c r="H18569"/>
      <c r="I18569"/>
      <c r="J18569"/>
      <c r="U18569" s="43"/>
      <c r="AE18569"/>
    </row>
    <row r="18570" spans="1:31">
      <c r="A18570">
        <v>46130</v>
      </c>
      <c r="B18570" t="s">
        <v>16244</v>
      </c>
      <c r="C18570" t="s">
        <v>33477</v>
      </c>
      <c r="D18570" t="e">
        <v>#N/A</v>
      </c>
      <c r="E18570"/>
      <c r="F18570"/>
      <c r="G18570"/>
      <c r="H18570"/>
      <c r="I18570"/>
      <c r="J18570"/>
      <c r="U18570" s="43"/>
      <c r="AE18570"/>
    </row>
    <row r="18571" spans="1:31">
      <c r="A18571">
        <v>46320</v>
      </c>
      <c r="B18571" t="s">
        <v>16245</v>
      </c>
      <c r="C18571" t="s">
        <v>33477</v>
      </c>
      <c r="D18571" t="s">
        <v>33476</v>
      </c>
      <c r="E18571"/>
      <c r="F18571"/>
      <c r="G18571"/>
      <c r="H18571"/>
      <c r="I18571"/>
      <c r="J18571"/>
      <c r="U18571" s="43"/>
      <c r="AE18571"/>
    </row>
    <row r="18572" spans="1:31">
      <c r="A18572">
        <v>46330</v>
      </c>
      <c r="B18572" t="s">
        <v>16246</v>
      </c>
      <c r="C18572" t="s">
        <v>33477</v>
      </c>
      <c r="D18572" t="s">
        <v>33476</v>
      </c>
      <c r="E18572"/>
      <c r="F18572"/>
      <c r="G18572"/>
      <c r="H18572"/>
      <c r="I18572"/>
      <c r="J18572"/>
      <c r="U18572" s="43"/>
      <c r="AE18572"/>
    </row>
    <row r="18573" spans="1:31">
      <c r="A18573">
        <v>46160</v>
      </c>
      <c r="B18573" t="s">
        <v>16247</v>
      </c>
      <c r="C18573" t="s">
        <v>33477</v>
      </c>
      <c r="D18573" t="s">
        <v>33476</v>
      </c>
      <c r="E18573"/>
      <c r="F18573"/>
      <c r="G18573"/>
      <c r="H18573"/>
      <c r="I18573"/>
      <c r="J18573"/>
      <c r="U18573" s="43"/>
      <c r="AE18573"/>
    </row>
    <row r="18574" spans="1:31">
      <c r="A18574">
        <v>46000</v>
      </c>
      <c r="B18574" t="s">
        <v>16248</v>
      </c>
      <c r="C18574" t="s">
        <v>33477</v>
      </c>
      <c r="D18574" t="s">
        <v>33476</v>
      </c>
      <c r="E18574"/>
      <c r="F18574"/>
      <c r="G18574"/>
      <c r="H18574"/>
      <c r="I18574"/>
      <c r="J18574"/>
      <c r="U18574" s="43"/>
      <c r="AE18574"/>
    </row>
    <row r="18575" spans="1:31">
      <c r="A18575">
        <v>46130</v>
      </c>
      <c r="B18575" t="s">
        <v>16249</v>
      </c>
      <c r="C18575" t="s">
        <v>33477</v>
      </c>
      <c r="D18575" t="e">
        <v>#N/A</v>
      </c>
      <c r="E18575"/>
      <c r="F18575"/>
      <c r="G18575"/>
      <c r="H18575"/>
      <c r="I18575"/>
      <c r="J18575"/>
      <c r="U18575" s="43"/>
      <c r="AE18575"/>
    </row>
    <row r="18576" spans="1:31">
      <c r="A18576">
        <v>46140</v>
      </c>
      <c r="B18576" t="s">
        <v>16250</v>
      </c>
      <c r="C18576" t="s">
        <v>33477</v>
      </c>
      <c r="D18576" t="s">
        <v>33476</v>
      </c>
      <c r="E18576"/>
      <c r="F18576"/>
      <c r="G18576"/>
      <c r="H18576"/>
      <c r="I18576"/>
      <c r="J18576"/>
      <c r="U18576" s="43"/>
      <c r="AE18576"/>
    </row>
    <row r="18577" spans="1:31">
      <c r="A18577">
        <v>46160</v>
      </c>
      <c r="B18577" t="s">
        <v>16251</v>
      </c>
      <c r="C18577" t="s">
        <v>33477</v>
      </c>
      <c r="D18577" t="s">
        <v>33476</v>
      </c>
      <c r="E18577"/>
      <c r="F18577"/>
      <c r="G18577"/>
      <c r="H18577"/>
      <c r="I18577"/>
      <c r="J18577"/>
      <c r="U18577" s="43"/>
      <c r="AE18577"/>
    </row>
    <row r="18578" spans="1:31">
      <c r="A18578">
        <v>46150</v>
      </c>
      <c r="B18578" t="s">
        <v>16252</v>
      </c>
      <c r="C18578" t="s">
        <v>33477</v>
      </c>
      <c r="D18578" t="s">
        <v>33476</v>
      </c>
      <c r="E18578"/>
      <c r="F18578"/>
      <c r="G18578"/>
      <c r="H18578"/>
      <c r="I18578"/>
      <c r="J18578"/>
      <c r="U18578" s="43"/>
      <c r="AE18578"/>
    </row>
    <row r="18579" spans="1:31">
      <c r="A18579">
        <v>46350</v>
      </c>
      <c r="B18579" t="s">
        <v>7931</v>
      </c>
      <c r="C18579" t="s">
        <v>33477</v>
      </c>
      <c r="D18579" t="s">
        <v>33476</v>
      </c>
      <c r="E18579"/>
      <c r="F18579"/>
      <c r="G18579"/>
      <c r="H18579"/>
      <c r="I18579"/>
      <c r="J18579"/>
      <c r="U18579" s="43"/>
      <c r="AE18579"/>
    </row>
    <row r="18580" spans="1:31">
      <c r="A18580">
        <v>46160</v>
      </c>
      <c r="B18580" t="s">
        <v>16253</v>
      </c>
      <c r="C18580" t="s">
        <v>33477</v>
      </c>
      <c r="D18580" t="s">
        <v>33476</v>
      </c>
      <c r="E18580"/>
      <c r="F18580"/>
      <c r="G18580"/>
      <c r="H18580"/>
      <c r="I18580"/>
      <c r="J18580"/>
      <c r="U18580" s="43"/>
      <c r="AE18580"/>
    </row>
    <row r="18581" spans="1:31">
      <c r="A18581">
        <v>46140</v>
      </c>
      <c r="B18581" t="s">
        <v>16254</v>
      </c>
      <c r="C18581" t="s">
        <v>33477</v>
      </c>
      <c r="D18581" t="s">
        <v>33476</v>
      </c>
      <c r="E18581"/>
      <c r="F18581"/>
      <c r="G18581"/>
      <c r="H18581"/>
      <c r="I18581"/>
      <c r="J18581"/>
      <c r="U18581" s="43"/>
      <c r="AE18581"/>
    </row>
    <row r="18582" spans="1:31">
      <c r="A18582">
        <v>46100</v>
      </c>
      <c r="B18582" t="s">
        <v>12174</v>
      </c>
      <c r="C18582" t="s">
        <v>33480</v>
      </c>
      <c r="D18582" t="s">
        <v>33476</v>
      </c>
      <c r="E18582"/>
      <c r="F18582"/>
      <c r="G18582"/>
      <c r="H18582"/>
      <c r="I18582"/>
      <c r="J18582"/>
      <c r="U18582" s="43"/>
      <c r="AE18582"/>
    </row>
    <row r="18583" spans="1:31">
      <c r="A18583">
        <v>46100</v>
      </c>
      <c r="B18583" t="s">
        <v>16255</v>
      </c>
      <c r="C18583" t="s">
        <v>33480</v>
      </c>
      <c r="D18583" t="s">
        <v>33476</v>
      </c>
      <c r="E18583"/>
      <c r="F18583"/>
      <c r="G18583"/>
      <c r="H18583"/>
      <c r="I18583"/>
      <c r="J18583"/>
      <c r="U18583" s="43"/>
      <c r="AE18583"/>
    </row>
    <row r="18584" spans="1:31">
      <c r="A18584">
        <v>46100</v>
      </c>
      <c r="B18584" t="s">
        <v>16256</v>
      </c>
      <c r="C18584" t="s">
        <v>33480</v>
      </c>
      <c r="D18584" t="s">
        <v>33476</v>
      </c>
      <c r="E18584"/>
      <c r="F18584"/>
      <c r="G18584"/>
      <c r="H18584"/>
      <c r="I18584"/>
      <c r="J18584"/>
      <c r="U18584" s="43"/>
      <c r="AE18584"/>
    </row>
    <row r="18585" spans="1:31">
      <c r="A18585">
        <v>46240</v>
      </c>
      <c r="B18585" t="s">
        <v>16257</v>
      </c>
      <c r="C18585" t="s">
        <v>33477</v>
      </c>
      <c r="D18585" t="s">
        <v>33476</v>
      </c>
      <c r="E18585"/>
      <c r="F18585"/>
      <c r="G18585"/>
      <c r="H18585"/>
      <c r="I18585"/>
      <c r="J18585"/>
      <c r="U18585" s="43"/>
      <c r="AE18585"/>
    </row>
    <row r="18586" spans="1:31">
      <c r="A18586">
        <v>46100</v>
      </c>
      <c r="B18586" t="s">
        <v>16258</v>
      </c>
      <c r="C18586" t="s">
        <v>33480</v>
      </c>
      <c r="D18586" t="s">
        <v>33476</v>
      </c>
      <c r="E18586"/>
      <c r="F18586"/>
      <c r="G18586"/>
      <c r="H18586"/>
      <c r="I18586"/>
      <c r="J18586"/>
      <c r="U18586" s="43"/>
      <c r="AE18586"/>
    </row>
    <row r="18587" spans="1:31">
      <c r="A18587">
        <v>46160</v>
      </c>
      <c r="B18587" t="s">
        <v>16259</v>
      </c>
      <c r="C18587" t="s">
        <v>33477</v>
      </c>
      <c r="D18587" t="s">
        <v>33476</v>
      </c>
      <c r="E18587"/>
      <c r="F18587"/>
      <c r="G18587"/>
      <c r="H18587"/>
      <c r="I18587"/>
      <c r="J18587"/>
      <c r="U18587" s="43"/>
      <c r="AE18587"/>
    </row>
    <row r="18588" spans="1:31">
      <c r="A18588">
        <v>46100</v>
      </c>
      <c r="B18588" t="s">
        <v>16260</v>
      </c>
      <c r="C18588" t="s">
        <v>33480</v>
      </c>
      <c r="D18588" t="s">
        <v>33476</v>
      </c>
      <c r="E18588"/>
      <c r="F18588"/>
      <c r="G18588"/>
      <c r="H18588"/>
      <c r="I18588"/>
      <c r="J18588"/>
      <c r="U18588" s="43"/>
      <c r="AE18588"/>
    </row>
    <row r="18589" spans="1:31">
      <c r="A18589">
        <v>46110</v>
      </c>
      <c r="B18589" t="s">
        <v>16261</v>
      </c>
      <c r="C18589" t="s">
        <v>33477</v>
      </c>
      <c r="D18589" t="s">
        <v>33476</v>
      </c>
      <c r="E18589"/>
      <c r="F18589"/>
      <c r="G18589"/>
      <c r="H18589"/>
      <c r="I18589"/>
      <c r="J18589"/>
      <c r="U18589" s="43"/>
      <c r="AE18589"/>
    </row>
    <row r="18590" spans="1:31">
      <c r="A18590">
        <v>46500</v>
      </c>
      <c r="B18590" t="s">
        <v>16262</v>
      </c>
      <c r="C18590" t="s">
        <v>33477</v>
      </c>
      <c r="D18590" t="s">
        <v>33476</v>
      </c>
      <c r="E18590"/>
      <c r="F18590"/>
      <c r="G18590"/>
      <c r="H18590"/>
      <c r="I18590"/>
      <c r="J18590"/>
      <c r="U18590" s="43"/>
      <c r="AE18590"/>
    </row>
    <row r="18591" spans="1:31">
      <c r="A18591">
        <v>46140</v>
      </c>
      <c r="B18591" t="s">
        <v>16263</v>
      </c>
      <c r="C18591" t="s">
        <v>33477</v>
      </c>
      <c r="D18591" t="s">
        <v>33476</v>
      </c>
      <c r="E18591"/>
      <c r="F18591"/>
      <c r="G18591"/>
      <c r="H18591"/>
      <c r="I18591"/>
      <c r="J18591"/>
      <c r="U18591" s="43"/>
      <c r="AE18591"/>
    </row>
    <row r="18592" spans="1:31">
      <c r="A18592">
        <v>46700</v>
      </c>
      <c r="B18592" t="s">
        <v>16264</v>
      </c>
      <c r="C18592" t="s">
        <v>33477</v>
      </c>
      <c r="D18592" t="s">
        <v>33476</v>
      </c>
      <c r="E18592"/>
      <c r="F18592"/>
      <c r="G18592"/>
      <c r="H18592"/>
      <c r="I18592"/>
      <c r="J18592"/>
      <c r="U18592" s="43"/>
      <c r="AE18592"/>
    </row>
    <row r="18593" spans="1:31">
      <c r="A18593">
        <v>46140</v>
      </c>
      <c r="B18593" t="s">
        <v>16265</v>
      </c>
      <c r="C18593" t="s">
        <v>33477</v>
      </c>
      <c r="D18593" t="s">
        <v>33476</v>
      </c>
      <c r="E18593"/>
      <c r="F18593"/>
      <c r="G18593"/>
      <c r="H18593"/>
      <c r="I18593"/>
      <c r="J18593"/>
      <c r="U18593" s="43"/>
      <c r="AE18593"/>
    </row>
    <row r="18594" spans="1:31">
      <c r="A18594">
        <v>46170</v>
      </c>
      <c r="B18594" t="s">
        <v>16266</v>
      </c>
      <c r="C18594" t="s">
        <v>33477</v>
      </c>
      <c r="D18594" t="s">
        <v>33476</v>
      </c>
      <c r="E18594"/>
      <c r="F18594"/>
      <c r="G18594"/>
      <c r="H18594"/>
      <c r="I18594"/>
      <c r="J18594"/>
      <c r="U18594" s="43"/>
      <c r="AE18594"/>
    </row>
    <row r="18595" spans="1:31">
      <c r="A18595">
        <v>46170</v>
      </c>
      <c r="B18595" t="s">
        <v>16266</v>
      </c>
      <c r="C18595" t="s">
        <v>33477</v>
      </c>
      <c r="D18595" t="s">
        <v>33476</v>
      </c>
      <c r="E18595"/>
      <c r="F18595"/>
      <c r="G18595"/>
      <c r="H18595"/>
      <c r="I18595"/>
      <c r="J18595"/>
      <c r="U18595" s="43"/>
      <c r="AE18595"/>
    </row>
    <row r="18596" spans="1:31">
      <c r="A18596">
        <v>46150</v>
      </c>
      <c r="B18596" t="s">
        <v>16267</v>
      </c>
      <c r="C18596" t="s">
        <v>33477</v>
      </c>
      <c r="D18596" t="s">
        <v>33476</v>
      </c>
      <c r="E18596"/>
      <c r="F18596"/>
      <c r="G18596"/>
      <c r="H18596"/>
      <c r="I18596"/>
      <c r="J18596"/>
      <c r="U18596" s="43"/>
      <c r="AE18596"/>
    </row>
    <row r="18597" spans="1:31">
      <c r="A18597">
        <v>46110</v>
      </c>
      <c r="B18597" t="s">
        <v>16268</v>
      </c>
      <c r="C18597" t="s">
        <v>33477</v>
      </c>
      <c r="D18597" t="s">
        <v>33476</v>
      </c>
      <c r="E18597"/>
      <c r="F18597"/>
      <c r="G18597"/>
      <c r="H18597"/>
      <c r="I18597"/>
      <c r="J18597"/>
      <c r="U18597" s="43"/>
      <c r="AE18597"/>
    </row>
    <row r="18598" spans="1:31">
      <c r="A18598">
        <v>46250</v>
      </c>
      <c r="B18598" t="s">
        <v>16269</v>
      </c>
      <c r="C18598" t="s">
        <v>33477</v>
      </c>
      <c r="D18598" t="s">
        <v>33476</v>
      </c>
      <c r="E18598"/>
      <c r="F18598"/>
      <c r="G18598"/>
      <c r="H18598"/>
      <c r="I18598"/>
      <c r="J18598"/>
      <c r="U18598" s="43"/>
      <c r="AE18598"/>
    </row>
    <row r="18599" spans="1:31">
      <c r="A18599">
        <v>46330</v>
      </c>
      <c r="B18599" t="s">
        <v>16270</v>
      </c>
      <c r="C18599" t="s">
        <v>33477</v>
      </c>
      <c r="D18599" t="s">
        <v>33476</v>
      </c>
      <c r="E18599"/>
      <c r="F18599"/>
      <c r="G18599"/>
      <c r="H18599"/>
      <c r="I18599"/>
      <c r="J18599"/>
      <c r="U18599" s="43"/>
      <c r="AE18599"/>
    </row>
    <row r="18600" spans="1:31">
      <c r="A18600">
        <v>46170</v>
      </c>
      <c r="B18600" t="s">
        <v>12208</v>
      </c>
      <c r="C18600" t="s">
        <v>33477</v>
      </c>
      <c r="D18600" t="s">
        <v>33476</v>
      </c>
      <c r="E18600"/>
      <c r="F18600"/>
      <c r="G18600"/>
      <c r="H18600"/>
      <c r="I18600"/>
      <c r="J18600"/>
      <c r="U18600" s="43"/>
      <c r="AE18600"/>
    </row>
    <row r="18601" spans="1:31">
      <c r="A18601">
        <v>46230</v>
      </c>
      <c r="B18601" t="s">
        <v>16271</v>
      </c>
      <c r="C18601" t="s">
        <v>33477</v>
      </c>
      <c r="D18601" t="s">
        <v>33476</v>
      </c>
      <c r="E18601"/>
      <c r="F18601"/>
      <c r="G18601"/>
      <c r="H18601"/>
      <c r="I18601"/>
      <c r="J18601"/>
      <c r="U18601" s="43"/>
      <c r="AE18601"/>
    </row>
    <row r="18602" spans="1:31">
      <c r="A18602">
        <v>46310</v>
      </c>
      <c r="B18602" t="s">
        <v>16272</v>
      </c>
      <c r="C18602" t="s">
        <v>33477</v>
      </c>
      <c r="D18602" t="s">
        <v>33476</v>
      </c>
      <c r="E18602"/>
      <c r="F18602"/>
      <c r="G18602"/>
      <c r="H18602"/>
      <c r="I18602"/>
      <c r="J18602"/>
      <c r="U18602" s="43"/>
      <c r="AE18602"/>
    </row>
    <row r="18603" spans="1:31">
      <c r="A18603">
        <v>46260</v>
      </c>
      <c r="B18603" t="s">
        <v>16273</v>
      </c>
      <c r="C18603" t="s">
        <v>33477</v>
      </c>
      <c r="D18603" t="s">
        <v>33476</v>
      </c>
      <c r="E18603"/>
      <c r="F18603"/>
      <c r="G18603"/>
      <c r="H18603"/>
      <c r="I18603"/>
      <c r="J18603"/>
      <c r="U18603" s="43"/>
      <c r="AE18603"/>
    </row>
    <row r="18604" spans="1:31">
      <c r="A18604">
        <v>46110</v>
      </c>
      <c r="B18604" t="s">
        <v>5119</v>
      </c>
      <c r="C18604" t="s">
        <v>33477</v>
      </c>
      <c r="D18604" t="s">
        <v>33476</v>
      </c>
      <c r="E18604"/>
      <c r="F18604"/>
      <c r="G18604"/>
      <c r="H18604"/>
      <c r="I18604"/>
      <c r="J18604"/>
      <c r="U18604" s="43"/>
      <c r="AE18604"/>
    </row>
    <row r="18605" spans="1:31">
      <c r="A18605">
        <v>46100</v>
      </c>
      <c r="B18605" t="s">
        <v>33375</v>
      </c>
      <c r="C18605" t="s">
        <v>33480</v>
      </c>
      <c r="D18605" t="s">
        <v>33476</v>
      </c>
      <c r="E18605"/>
      <c r="F18605"/>
      <c r="G18605"/>
      <c r="H18605"/>
      <c r="I18605"/>
      <c r="J18605"/>
      <c r="U18605" s="43"/>
      <c r="AE18605"/>
    </row>
    <row r="18606" spans="1:31">
      <c r="A18606">
        <v>46130</v>
      </c>
      <c r="B18606" t="s">
        <v>16274</v>
      </c>
      <c r="C18606" t="s">
        <v>33477</v>
      </c>
      <c r="D18606" t="e">
        <v>#N/A</v>
      </c>
      <c r="E18606"/>
      <c r="F18606"/>
      <c r="G18606"/>
      <c r="H18606"/>
      <c r="I18606"/>
      <c r="J18606"/>
      <c r="U18606" s="43"/>
      <c r="AE18606"/>
    </row>
    <row r="18607" spans="1:31">
      <c r="A18607">
        <v>46500</v>
      </c>
      <c r="B18607" t="s">
        <v>16275</v>
      </c>
      <c r="C18607" t="s">
        <v>33477</v>
      </c>
      <c r="D18607" t="s">
        <v>33476</v>
      </c>
      <c r="E18607"/>
      <c r="F18607"/>
      <c r="G18607"/>
      <c r="H18607"/>
      <c r="I18607"/>
      <c r="J18607"/>
      <c r="U18607" s="43"/>
      <c r="AE18607"/>
    </row>
    <row r="18608" spans="1:31">
      <c r="A18608">
        <v>46360</v>
      </c>
      <c r="B18608" t="s">
        <v>13799</v>
      </c>
      <c r="C18608" t="s">
        <v>33477</v>
      </c>
      <c r="D18608" t="e">
        <v>#N/A</v>
      </c>
      <c r="E18608"/>
      <c r="F18608"/>
      <c r="G18608"/>
      <c r="H18608"/>
      <c r="I18608"/>
      <c r="J18608"/>
      <c r="U18608" s="43"/>
      <c r="AE18608"/>
    </row>
    <row r="18609" spans="1:31">
      <c r="A18609">
        <v>46150</v>
      </c>
      <c r="B18609" t="s">
        <v>16276</v>
      </c>
      <c r="C18609" t="s">
        <v>33477</v>
      </c>
      <c r="D18609" t="s">
        <v>33476</v>
      </c>
      <c r="E18609"/>
      <c r="F18609"/>
      <c r="G18609"/>
      <c r="H18609"/>
      <c r="I18609"/>
      <c r="J18609"/>
      <c r="U18609" s="43"/>
      <c r="AE18609"/>
    </row>
    <row r="18610" spans="1:31">
      <c r="A18610">
        <v>46330</v>
      </c>
      <c r="B18610" t="s">
        <v>16277</v>
      </c>
      <c r="C18610" t="s">
        <v>33477</v>
      </c>
      <c r="D18610" t="s">
        <v>33476</v>
      </c>
      <c r="E18610"/>
      <c r="F18610"/>
      <c r="G18610"/>
      <c r="H18610"/>
      <c r="I18610"/>
      <c r="J18610"/>
      <c r="U18610" s="43"/>
      <c r="AE18610"/>
    </row>
    <row r="18611" spans="1:31">
      <c r="A18611">
        <v>46230</v>
      </c>
      <c r="B18611" t="s">
        <v>16278</v>
      </c>
      <c r="C18611" t="s">
        <v>33477</v>
      </c>
      <c r="D18611" t="s">
        <v>33476</v>
      </c>
      <c r="E18611"/>
      <c r="F18611"/>
      <c r="G18611"/>
      <c r="H18611"/>
      <c r="I18611"/>
      <c r="J18611"/>
      <c r="U18611" s="43"/>
      <c r="AE18611"/>
    </row>
    <row r="18612" spans="1:31">
      <c r="A18612">
        <v>46600</v>
      </c>
      <c r="B18612" t="s">
        <v>16279</v>
      </c>
      <c r="C18612" t="s">
        <v>33477</v>
      </c>
      <c r="D18612" t="s">
        <v>33476</v>
      </c>
      <c r="E18612"/>
      <c r="F18612"/>
      <c r="G18612"/>
      <c r="H18612"/>
      <c r="I18612"/>
      <c r="J18612"/>
      <c r="U18612" s="43"/>
      <c r="AE18612"/>
    </row>
    <row r="18613" spans="1:31">
      <c r="A18613">
        <v>46600</v>
      </c>
      <c r="B18613" t="s">
        <v>16279</v>
      </c>
      <c r="C18613" t="s">
        <v>33477</v>
      </c>
      <c r="D18613" t="s">
        <v>33476</v>
      </c>
      <c r="E18613"/>
      <c r="F18613"/>
      <c r="G18613"/>
      <c r="H18613"/>
      <c r="I18613"/>
      <c r="J18613"/>
      <c r="U18613" s="43"/>
      <c r="AE18613"/>
    </row>
    <row r="18614" spans="1:31">
      <c r="A18614">
        <v>46600</v>
      </c>
      <c r="B18614" t="s">
        <v>7988</v>
      </c>
      <c r="C18614" t="s">
        <v>33477</v>
      </c>
      <c r="D18614" t="s">
        <v>33476</v>
      </c>
      <c r="E18614"/>
      <c r="F18614"/>
      <c r="G18614"/>
      <c r="H18614"/>
      <c r="I18614"/>
      <c r="J18614"/>
      <c r="U18614" s="43"/>
      <c r="AE18614"/>
    </row>
    <row r="18615" spans="1:31">
      <c r="A18615">
        <v>46270</v>
      </c>
      <c r="B18615" t="s">
        <v>16280</v>
      </c>
      <c r="C18615" t="s">
        <v>33480</v>
      </c>
      <c r="D18615" t="e">
        <v>#N/A</v>
      </c>
      <c r="E18615"/>
      <c r="F18615"/>
      <c r="G18615"/>
      <c r="H18615"/>
      <c r="I18615"/>
      <c r="J18615"/>
      <c r="U18615" s="43"/>
      <c r="AE18615"/>
    </row>
    <row r="18616" spans="1:31">
      <c r="A18616">
        <v>46600</v>
      </c>
      <c r="B18616" t="s">
        <v>16281</v>
      </c>
      <c r="C18616" t="s">
        <v>33477</v>
      </c>
      <c r="D18616" t="s">
        <v>33476</v>
      </c>
      <c r="E18616"/>
      <c r="F18616"/>
      <c r="G18616"/>
      <c r="H18616"/>
      <c r="I18616"/>
      <c r="J18616"/>
      <c r="U18616" s="43"/>
      <c r="AE18616"/>
    </row>
    <row r="18617" spans="1:31">
      <c r="A18617">
        <v>46340</v>
      </c>
      <c r="B18617" t="s">
        <v>16282</v>
      </c>
      <c r="C18617" t="s">
        <v>33477</v>
      </c>
      <c r="D18617" t="s">
        <v>33476</v>
      </c>
      <c r="E18617"/>
      <c r="F18617"/>
      <c r="G18617"/>
      <c r="H18617"/>
      <c r="I18617"/>
      <c r="J18617"/>
      <c r="U18617" s="43"/>
      <c r="AE18617"/>
    </row>
    <row r="18618" spans="1:31">
      <c r="A18618">
        <v>46140</v>
      </c>
      <c r="B18618" t="s">
        <v>16283</v>
      </c>
      <c r="C18618" t="s">
        <v>33477</v>
      </c>
      <c r="D18618" t="s">
        <v>33476</v>
      </c>
      <c r="E18618"/>
      <c r="F18618"/>
      <c r="G18618"/>
      <c r="H18618"/>
      <c r="I18618"/>
      <c r="J18618"/>
      <c r="U18618" s="43"/>
      <c r="AE18618"/>
    </row>
    <row r="18619" spans="1:31">
      <c r="A18619">
        <v>46700</v>
      </c>
      <c r="B18619" t="s">
        <v>16284</v>
      </c>
      <c r="C18619" t="s">
        <v>33477</v>
      </c>
      <c r="D18619" t="s">
        <v>33476</v>
      </c>
      <c r="E18619"/>
      <c r="F18619"/>
      <c r="G18619"/>
      <c r="H18619"/>
      <c r="I18619"/>
      <c r="J18619"/>
      <c r="U18619" s="43"/>
      <c r="AE18619"/>
    </row>
    <row r="18620" spans="1:31">
      <c r="A18620">
        <v>46320</v>
      </c>
      <c r="B18620" t="s">
        <v>16285</v>
      </c>
      <c r="C18620" t="s">
        <v>33477</v>
      </c>
      <c r="D18620" t="s">
        <v>33476</v>
      </c>
      <c r="E18620"/>
      <c r="F18620"/>
      <c r="G18620"/>
      <c r="H18620"/>
      <c r="I18620"/>
      <c r="J18620"/>
      <c r="U18620" s="43"/>
      <c r="AE18620"/>
    </row>
    <row r="18621" spans="1:31">
      <c r="A18621">
        <v>46230</v>
      </c>
      <c r="B18621" t="s">
        <v>16286</v>
      </c>
      <c r="C18621" t="s">
        <v>33477</v>
      </c>
      <c r="D18621" t="s">
        <v>33476</v>
      </c>
      <c r="E18621"/>
      <c r="F18621"/>
      <c r="G18621"/>
      <c r="H18621"/>
      <c r="I18621"/>
      <c r="J18621"/>
      <c r="U18621" s="43"/>
      <c r="AE18621"/>
    </row>
    <row r="18622" spans="1:31">
      <c r="A18622">
        <v>46090</v>
      </c>
      <c r="B18622" t="s">
        <v>16287</v>
      </c>
      <c r="C18622" t="s">
        <v>33477</v>
      </c>
      <c r="D18622" t="s">
        <v>33476</v>
      </c>
      <c r="E18622"/>
      <c r="F18622"/>
      <c r="G18622"/>
      <c r="H18622"/>
      <c r="I18622"/>
      <c r="J18622"/>
      <c r="U18622" s="43"/>
      <c r="AE18622"/>
    </row>
    <row r="18623" spans="1:31">
      <c r="A18623">
        <v>46320</v>
      </c>
      <c r="B18623" t="s">
        <v>16288</v>
      </c>
      <c r="C18623" t="s">
        <v>33477</v>
      </c>
      <c r="D18623" t="s">
        <v>33476</v>
      </c>
      <c r="E18623"/>
      <c r="F18623"/>
      <c r="G18623"/>
      <c r="H18623"/>
      <c r="I18623"/>
      <c r="J18623"/>
      <c r="U18623" s="43"/>
      <c r="AE18623"/>
    </row>
    <row r="18624" spans="1:31">
      <c r="A18624">
        <v>46320</v>
      </c>
      <c r="B18624" t="s">
        <v>16289</v>
      </c>
      <c r="C18624" t="s">
        <v>33477</v>
      </c>
      <c r="D18624" t="s">
        <v>33476</v>
      </c>
      <c r="E18624"/>
      <c r="F18624"/>
      <c r="G18624"/>
      <c r="H18624"/>
      <c r="I18624"/>
      <c r="J18624"/>
      <c r="U18624" s="43"/>
      <c r="AE18624"/>
    </row>
    <row r="18625" spans="1:31">
      <c r="A18625">
        <v>46090</v>
      </c>
      <c r="B18625" t="s">
        <v>16290</v>
      </c>
      <c r="C18625" t="s">
        <v>33477</v>
      </c>
      <c r="D18625" t="s">
        <v>33476</v>
      </c>
      <c r="E18625"/>
      <c r="F18625"/>
      <c r="G18625"/>
      <c r="H18625"/>
      <c r="I18625"/>
      <c r="J18625"/>
      <c r="U18625" s="43"/>
      <c r="AE18625"/>
    </row>
    <row r="18626" spans="1:31">
      <c r="A18626">
        <v>46120</v>
      </c>
      <c r="B18626" t="s">
        <v>16291</v>
      </c>
      <c r="C18626" t="s">
        <v>33477</v>
      </c>
      <c r="D18626" t="s">
        <v>33476</v>
      </c>
      <c r="E18626"/>
      <c r="F18626"/>
      <c r="G18626"/>
      <c r="H18626"/>
      <c r="I18626"/>
      <c r="J18626"/>
      <c r="U18626" s="43"/>
      <c r="AE18626"/>
    </row>
    <row r="18627" spans="1:31">
      <c r="A18627">
        <v>46130</v>
      </c>
      <c r="B18627" t="s">
        <v>16292</v>
      </c>
      <c r="C18627" t="s">
        <v>33477</v>
      </c>
      <c r="D18627" t="e">
        <v>#N/A</v>
      </c>
      <c r="E18627"/>
      <c r="F18627"/>
      <c r="G18627"/>
      <c r="H18627"/>
      <c r="I18627"/>
      <c r="J18627"/>
      <c r="U18627" s="43"/>
      <c r="AE18627"/>
    </row>
    <row r="18628" spans="1:31">
      <c r="A18628">
        <v>46300</v>
      </c>
      <c r="B18628" t="s">
        <v>16293</v>
      </c>
      <c r="C18628" t="s">
        <v>33477</v>
      </c>
      <c r="D18628" t="s">
        <v>33476</v>
      </c>
      <c r="E18628"/>
      <c r="F18628"/>
      <c r="G18628"/>
      <c r="H18628"/>
      <c r="I18628"/>
      <c r="J18628"/>
      <c r="U18628" s="43"/>
      <c r="AE18628"/>
    </row>
    <row r="18629" spans="1:31">
      <c r="A18629">
        <v>46100</v>
      </c>
      <c r="B18629" t="s">
        <v>16294</v>
      </c>
      <c r="C18629" t="s">
        <v>33480</v>
      </c>
      <c r="D18629" t="s">
        <v>33476</v>
      </c>
      <c r="E18629"/>
      <c r="F18629"/>
      <c r="G18629"/>
      <c r="H18629"/>
      <c r="I18629"/>
      <c r="J18629"/>
      <c r="U18629" s="43"/>
      <c r="AE18629"/>
    </row>
    <row r="18630" spans="1:31">
      <c r="A18630">
        <v>46270</v>
      </c>
      <c r="B18630" t="s">
        <v>16295</v>
      </c>
      <c r="C18630" t="s">
        <v>33480</v>
      </c>
      <c r="D18630" t="e">
        <v>#N/A</v>
      </c>
      <c r="E18630"/>
      <c r="F18630"/>
      <c r="G18630"/>
      <c r="H18630"/>
      <c r="I18630"/>
      <c r="J18630"/>
      <c r="U18630" s="43"/>
      <c r="AE18630"/>
    </row>
    <row r="18631" spans="1:31">
      <c r="A18631">
        <v>46100</v>
      </c>
      <c r="B18631" t="s">
        <v>16296</v>
      </c>
      <c r="C18631" t="s">
        <v>33480</v>
      </c>
      <c r="D18631" t="s">
        <v>33476</v>
      </c>
      <c r="E18631"/>
      <c r="F18631"/>
      <c r="G18631"/>
      <c r="H18631"/>
      <c r="I18631"/>
      <c r="J18631"/>
      <c r="U18631" s="43"/>
      <c r="AE18631"/>
    </row>
    <row r="18632" spans="1:31">
      <c r="A18632">
        <v>46170</v>
      </c>
      <c r="B18632" t="s">
        <v>16297</v>
      </c>
      <c r="C18632" t="s">
        <v>33477</v>
      </c>
      <c r="D18632" t="s">
        <v>33476</v>
      </c>
      <c r="E18632"/>
      <c r="F18632"/>
      <c r="G18632"/>
      <c r="H18632"/>
      <c r="I18632"/>
      <c r="J18632"/>
      <c r="U18632" s="43"/>
      <c r="AE18632"/>
    </row>
    <row r="18633" spans="1:31">
      <c r="A18633">
        <v>46170</v>
      </c>
      <c r="B18633" t="s">
        <v>16297</v>
      </c>
      <c r="C18633" t="s">
        <v>33477</v>
      </c>
      <c r="D18633" t="s">
        <v>33476</v>
      </c>
      <c r="E18633"/>
      <c r="F18633"/>
      <c r="G18633"/>
      <c r="H18633"/>
      <c r="I18633"/>
      <c r="J18633"/>
      <c r="U18633" s="43"/>
      <c r="AE18633"/>
    </row>
    <row r="18634" spans="1:31">
      <c r="A18634">
        <v>46320</v>
      </c>
      <c r="B18634" t="s">
        <v>16298</v>
      </c>
      <c r="C18634" t="s">
        <v>33477</v>
      </c>
      <c r="D18634" t="s">
        <v>33476</v>
      </c>
      <c r="E18634"/>
      <c r="F18634"/>
      <c r="G18634"/>
      <c r="H18634"/>
      <c r="I18634"/>
      <c r="J18634"/>
      <c r="U18634" s="43"/>
      <c r="AE18634"/>
    </row>
    <row r="18635" spans="1:31">
      <c r="A18635">
        <v>46090</v>
      </c>
      <c r="B18635" t="s">
        <v>16299</v>
      </c>
      <c r="C18635" t="s">
        <v>33477</v>
      </c>
      <c r="D18635" t="s">
        <v>33476</v>
      </c>
      <c r="E18635"/>
      <c r="F18635"/>
      <c r="G18635"/>
      <c r="H18635"/>
      <c r="I18635"/>
      <c r="J18635"/>
      <c r="U18635" s="43"/>
      <c r="AE18635"/>
    </row>
    <row r="18636" spans="1:31">
      <c r="A18636">
        <v>46600</v>
      </c>
      <c r="B18636" t="s">
        <v>5794</v>
      </c>
      <c r="C18636" t="s">
        <v>33477</v>
      </c>
      <c r="D18636" t="s">
        <v>33476</v>
      </c>
      <c r="E18636"/>
      <c r="F18636"/>
      <c r="G18636"/>
      <c r="H18636"/>
      <c r="I18636"/>
      <c r="J18636"/>
      <c r="U18636" s="43"/>
      <c r="AE18636"/>
    </row>
    <row r="18637" spans="1:31">
      <c r="A18637">
        <v>46700</v>
      </c>
      <c r="B18637" t="s">
        <v>16300</v>
      </c>
      <c r="C18637" t="s">
        <v>33477</v>
      </c>
      <c r="D18637" t="s">
        <v>33476</v>
      </c>
      <c r="E18637"/>
      <c r="F18637"/>
      <c r="G18637"/>
      <c r="H18637"/>
      <c r="I18637"/>
      <c r="J18637"/>
      <c r="U18637" s="43"/>
      <c r="AE18637"/>
    </row>
    <row r="18638" spans="1:31">
      <c r="A18638">
        <v>46100</v>
      </c>
      <c r="B18638" t="s">
        <v>2320</v>
      </c>
      <c r="C18638" t="s">
        <v>33480</v>
      </c>
      <c r="D18638" t="s">
        <v>33476</v>
      </c>
      <c r="E18638"/>
      <c r="F18638"/>
      <c r="G18638"/>
      <c r="H18638"/>
      <c r="I18638"/>
      <c r="J18638"/>
      <c r="U18638" s="43"/>
      <c r="AE18638"/>
    </row>
    <row r="18639" spans="1:31">
      <c r="A18639">
        <v>46230</v>
      </c>
      <c r="B18639" t="s">
        <v>10901</v>
      </c>
      <c r="C18639" t="s">
        <v>33477</v>
      </c>
      <c r="D18639" t="s">
        <v>33476</v>
      </c>
      <c r="E18639"/>
      <c r="F18639"/>
      <c r="G18639"/>
      <c r="H18639"/>
      <c r="I18639"/>
      <c r="J18639"/>
      <c r="U18639" s="43"/>
      <c r="AE18639"/>
    </row>
    <row r="18640" spans="1:31">
      <c r="A18640">
        <v>46100</v>
      </c>
      <c r="B18640" t="s">
        <v>16301</v>
      </c>
      <c r="C18640" t="s">
        <v>33480</v>
      </c>
      <c r="D18640" t="s">
        <v>33476</v>
      </c>
      <c r="E18640"/>
      <c r="F18640"/>
      <c r="G18640"/>
      <c r="H18640"/>
      <c r="I18640"/>
      <c r="J18640"/>
      <c r="U18640" s="43"/>
      <c r="AE18640"/>
    </row>
    <row r="18641" spans="1:31">
      <c r="A18641">
        <v>46090</v>
      </c>
      <c r="B18641" t="s">
        <v>16302</v>
      </c>
      <c r="C18641" t="s">
        <v>33477</v>
      </c>
      <c r="D18641" t="s">
        <v>33476</v>
      </c>
      <c r="E18641"/>
      <c r="F18641"/>
      <c r="G18641"/>
      <c r="H18641"/>
      <c r="I18641"/>
      <c r="J18641"/>
      <c r="U18641" s="43"/>
      <c r="AE18641"/>
    </row>
    <row r="18642" spans="1:31">
      <c r="A18642">
        <v>46310</v>
      </c>
      <c r="B18642" t="s">
        <v>16303</v>
      </c>
      <c r="C18642" t="s">
        <v>33477</v>
      </c>
      <c r="D18642" t="s">
        <v>33476</v>
      </c>
      <c r="E18642"/>
      <c r="F18642"/>
      <c r="G18642"/>
      <c r="H18642"/>
      <c r="I18642"/>
      <c r="J18642"/>
      <c r="U18642" s="43"/>
      <c r="AE18642"/>
    </row>
    <row r="18643" spans="1:31">
      <c r="A18643">
        <v>46250</v>
      </c>
      <c r="B18643" t="s">
        <v>16304</v>
      </c>
      <c r="C18643" t="s">
        <v>33477</v>
      </c>
      <c r="D18643" t="s">
        <v>33476</v>
      </c>
      <c r="E18643"/>
      <c r="F18643"/>
      <c r="G18643"/>
      <c r="H18643"/>
      <c r="I18643"/>
      <c r="J18643"/>
      <c r="U18643" s="43"/>
      <c r="AE18643"/>
    </row>
    <row r="18644" spans="1:31">
      <c r="A18644">
        <v>46400</v>
      </c>
      <c r="B18644" t="s">
        <v>16305</v>
      </c>
      <c r="C18644" t="s">
        <v>33477</v>
      </c>
      <c r="D18644" t="s">
        <v>33476</v>
      </c>
      <c r="E18644"/>
      <c r="F18644"/>
      <c r="G18644"/>
      <c r="H18644"/>
      <c r="I18644"/>
      <c r="J18644"/>
      <c r="U18644" s="43"/>
      <c r="AE18644"/>
    </row>
    <row r="18645" spans="1:31">
      <c r="A18645">
        <v>46160</v>
      </c>
      <c r="B18645" t="s">
        <v>12256</v>
      </c>
      <c r="C18645" t="s">
        <v>33477</v>
      </c>
      <c r="D18645" t="s">
        <v>33476</v>
      </c>
      <c r="E18645"/>
      <c r="F18645"/>
      <c r="G18645"/>
      <c r="H18645"/>
      <c r="I18645"/>
      <c r="J18645"/>
      <c r="U18645" s="43"/>
      <c r="AE18645"/>
    </row>
    <row r="18646" spans="1:31">
      <c r="A18646">
        <v>46130</v>
      </c>
      <c r="B18646" t="s">
        <v>16306</v>
      </c>
      <c r="C18646" t="s">
        <v>33477</v>
      </c>
      <c r="D18646" t="e">
        <v>#N/A</v>
      </c>
      <c r="E18646"/>
      <c r="F18646"/>
      <c r="G18646"/>
      <c r="H18646"/>
      <c r="I18646"/>
      <c r="J18646"/>
      <c r="U18646" s="43"/>
      <c r="AE18646"/>
    </row>
    <row r="18647" spans="1:31">
      <c r="A18647">
        <v>46600</v>
      </c>
      <c r="B18647" t="s">
        <v>12679</v>
      </c>
      <c r="C18647" t="s">
        <v>33477</v>
      </c>
      <c r="D18647" t="s">
        <v>33476</v>
      </c>
      <c r="E18647"/>
      <c r="F18647"/>
      <c r="G18647"/>
      <c r="H18647"/>
      <c r="I18647"/>
      <c r="J18647"/>
      <c r="U18647" s="43"/>
      <c r="AE18647"/>
    </row>
    <row r="18648" spans="1:31">
      <c r="A18648">
        <v>46150</v>
      </c>
      <c r="B18648" t="s">
        <v>16307</v>
      </c>
      <c r="C18648" t="s">
        <v>33477</v>
      </c>
      <c r="D18648" t="s">
        <v>33476</v>
      </c>
      <c r="E18648"/>
      <c r="F18648"/>
      <c r="G18648"/>
      <c r="H18648"/>
      <c r="I18648"/>
      <c r="J18648"/>
      <c r="U18648" s="43"/>
      <c r="AE18648"/>
    </row>
    <row r="18649" spans="1:31">
      <c r="A18649">
        <v>46250</v>
      </c>
      <c r="B18649" t="s">
        <v>16308</v>
      </c>
      <c r="C18649" t="s">
        <v>33477</v>
      </c>
      <c r="D18649" t="s">
        <v>33476</v>
      </c>
      <c r="E18649"/>
      <c r="F18649"/>
      <c r="G18649"/>
      <c r="H18649"/>
      <c r="I18649"/>
      <c r="J18649"/>
      <c r="U18649" s="43"/>
      <c r="AE18649"/>
    </row>
    <row r="18650" spans="1:31">
      <c r="A18650">
        <v>46300</v>
      </c>
      <c r="B18650" t="s">
        <v>16309</v>
      </c>
      <c r="C18650" t="s">
        <v>33477</v>
      </c>
      <c r="D18650" t="s">
        <v>33476</v>
      </c>
      <c r="E18650"/>
      <c r="F18650"/>
      <c r="G18650"/>
      <c r="H18650"/>
      <c r="I18650"/>
      <c r="J18650"/>
      <c r="U18650" s="43"/>
      <c r="AE18650"/>
    </row>
    <row r="18651" spans="1:31">
      <c r="A18651">
        <v>46130</v>
      </c>
      <c r="B18651" t="s">
        <v>16310</v>
      </c>
      <c r="C18651" t="s">
        <v>33477</v>
      </c>
      <c r="D18651" t="e">
        <v>#N/A</v>
      </c>
      <c r="E18651"/>
      <c r="F18651"/>
      <c r="G18651"/>
      <c r="H18651"/>
      <c r="I18651"/>
      <c r="J18651"/>
      <c r="U18651" s="43"/>
      <c r="AE18651"/>
    </row>
    <row r="18652" spans="1:31">
      <c r="A18652">
        <v>46130</v>
      </c>
      <c r="B18652" t="s">
        <v>16311</v>
      </c>
      <c r="C18652" t="s">
        <v>33477</v>
      </c>
      <c r="D18652" t="e">
        <v>#N/A</v>
      </c>
      <c r="E18652"/>
      <c r="F18652"/>
      <c r="G18652"/>
      <c r="H18652"/>
      <c r="I18652"/>
      <c r="J18652"/>
      <c r="U18652" s="43"/>
      <c r="AE18652"/>
    </row>
    <row r="18653" spans="1:31">
      <c r="A18653">
        <v>46130</v>
      </c>
      <c r="B18653" t="s">
        <v>16312</v>
      </c>
      <c r="C18653" t="s">
        <v>33477</v>
      </c>
      <c r="D18653" t="e">
        <v>#N/A</v>
      </c>
      <c r="E18653"/>
      <c r="F18653"/>
      <c r="G18653"/>
      <c r="H18653"/>
      <c r="I18653"/>
      <c r="J18653"/>
      <c r="U18653" s="43"/>
      <c r="AE18653"/>
    </row>
    <row r="18654" spans="1:31">
      <c r="A18654">
        <v>46210</v>
      </c>
      <c r="B18654" t="s">
        <v>16313</v>
      </c>
      <c r="C18654" t="s">
        <v>33477</v>
      </c>
      <c r="D18654" t="s">
        <v>33476</v>
      </c>
      <c r="E18654"/>
      <c r="F18654"/>
      <c r="G18654"/>
      <c r="H18654"/>
      <c r="I18654"/>
      <c r="J18654"/>
      <c r="U18654" s="43"/>
      <c r="AE18654"/>
    </row>
    <row r="18655" spans="1:31">
      <c r="A18655">
        <v>46250</v>
      </c>
      <c r="B18655" t="s">
        <v>16314</v>
      </c>
      <c r="C18655" t="s">
        <v>33477</v>
      </c>
      <c r="D18655" t="s">
        <v>33476</v>
      </c>
      <c r="E18655"/>
      <c r="F18655"/>
      <c r="G18655"/>
      <c r="H18655"/>
      <c r="I18655"/>
      <c r="J18655"/>
      <c r="U18655" s="43"/>
      <c r="AE18655"/>
    </row>
    <row r="18656" spans="1:31">
      <c r="A18656">
        <v>46300</v>
      </c>
      <c r="B18656" t="s">
        <v>2140</v>
      </c>
      <c r="C18656" t="s">
        <v>33477</v>
      </c>
      <c r="D18656" t="s">
        <v>33476</v>
      </c>
      <c r="E18656"/>
      <c r="F18656"/>
      <c r="G18656"/>
      <c r="H18656"/>
      <c r="I18656"/>
      <c r="J18656"/>
      <c r="U18656" s="43"/>
      <c r="AE18656"/>
    </row>
    <row r="18657" spans="1:31">
      <c r="A18657">
        <v>46500</v>
      </c>
      <c r="B18657" t="s">
        <v>16315</v>
      </c>
      <c r="C18657" t="s">
        <v>33477</v>
      </c>
      <c r="D18657" t="s">
        <v>33476</v>
      </c>
      <c r="E18657"/>
      <c r="F18657"/>
      <c r="G18657"/>
      <c r="H18657"/>
      <c r="I18657"/>
      <c r="J18657"/>
      <c r="U18657" s="43"/>
      <c r="AE18657"/>
    </row>
    <row r="18658" spans="1:31">
      <c r="A18658">
        <v>46160</v>
      </c>
      <c r="B18658" t="s">
        <v>16316</v>
      </c>
      <c r="C18658" t="s">
        <v>33477</v>
      </c>
      <c r="D18658" t="s">
        <v>33476</v>
      </c>
      <c r="E18658"/>
      <c r="F18658"/>
      <c r="G18658"/>
      <c r="H18658"/>
      <c r="I18658"/>
      <c r="J18658"/>
      <c r="U18658" s="43"/>
      <c r="AE18658"/>
    </row>
    <row r="18659" spans="1:31">
      <c r="A18659">
        <v>46700</v>
      </c>
      <c r="B18659" t="s">
        <v>16317</v>
      </c>
      <c r="C18659" t="s">
        <v>33477</v>
      </c>
      <c r="D18659" t="s">
        <v>33476</v>
      </c>
      <c r="E18659"/>
      <c r="F18659"/>
      <c r="G18659"/>
      <c r="H18659"/>
      <c r="I18659"/>
      <c r="J18659"/>
      <c r="U18659" s="43"/>
      <c r="AE18659"/>
    </row>
    <row r="18660" spans="1:31">
      <c r="A18660">
        <v>46320</v>
      </c>
      <c r="B18660" t="s">
        <v>15571</v>
      </c>
      <c r="C18660" t="s">
        <v>33477</v>
      </c>
      <c r="D18660" t="s">
        <v>33476</v>
      </c>
      <c r="E18660"/>
      <c r="F18660"/>
      <c r="G18660"/>
      <c r="H18660"/>
      <c r="I18660"/>
      <c r="J18660"/>
      <c r="U18660" s="43"/>
      <c r="AE18660"/>
    </row>
    <row r="18661" spans="1:31">
      <c r="A18661">
        <v>46500</v>
      </c>
      <c r="B18661" t="s">
        <v>16318</v>
      </c>
      <c r="C18661" t="s">
        <v>33477</v>
      </c>
      <c r="D18661" t="s">
        <v>33476</v>
      </c>
      <c r="E18661"/>
      <c r="F18661"/>
      <c r="G18661"/>
      <c r="H18661"/>
      <c r="I18661"/>
      <c r="J18661"/>
      <c r="U18661" s="43"/>
      <c r="AE18661"/>
    </row>
    <row r="18662" spans="1:31">
      <c r="A18662">
        <v>46320</v>
      </c>
      <c r="B18662" t="s">
        <v>16319</v>
      </c>
      <c r="C18662" t="s">
        <v>33477</v>
      </c>
      <c r="D18662" t="s">
        <v>33476</v>
      </c>
      <c r="E18662"/>
      <c r="F18662"/>
      <c r="G18662"/>
      <c r="H18662"/>
      <c r="I18662"/>
      <c r="J18662"/>
      <c r="U18662" s="43"/>
      <c r="AE18662"/>
    </row>
    <row r="18663" spans="1:31">
      <c r="A18663">
        <v>46150</v>
      </c>
      <c r="B18663" t="s">
        <v>16320</v>
      </c>
      <c r="C18663" t="s">
        <v>33477</v>
      </c>
      <c r="D18663" t="s">
        <v>33476</v>
      </c>
      <c r="E18663"/>
      <c r="F18663"/>
      <c r="G18663"/>
      <c r="H18663"/>
      <c r="I18663"/>
      <c r="J18663"/>
      <c r="U18663" s="43"/>
      <c r="AE18663"/>
    </row>
    <row r="18664" spans="1:31">
      <c r="A18664">
        <v>46210</v>
      </c>
      <c r="B18664" t="s">
        <v>16321</v>
      </c>
      <c r="C18664" t="s">
        <v>33477</v>
      </c>
      <c r="D18664" t="s">
        <v>33476</v>
      </c>
      <c r="E18664"/>
      <c r="F18664"/>
      <c r="G18664"/>
      <c r="H18664"/>
      <c r="I18664"/>
      <c r="J18664"/>
      <c r="U18664" s="43"/>
      <c r="AE18664"/>
    </row>
    <row r="18665" spans="1:31">
      <c r="A18665">
        <v>46150</v>
      </c>
      <c r="B18665" t="s">
        <v>16322</v>
      </c>
      <c r="C18665" t="s">
        <v>33477</v>
      </c>
      <c r="D18665" t="s">
        <v>33476</v>
      </c>
      <c r="E18665"/>
      <c r="F18665"/>
      <c r="G18665"/>
      <c r="H18665"/>
      <c r="I18665"/>
      <c r="J18665"/>
      <c r="U18665" s="43"/>
      <c r="AE18665"/>
    </row>
    <row r="18666" spans="1:31">
      <c r="A18666">
        <v>46090</v>
      </c>
      <c r="B18666" t="s">
        <v>16323</v>
      </c>
      <c r="C18666" t="s">
        <v>33477</v>
      </c>
      <c r="D18666" t="s">
        <v>33476</v>
      </c>
      <c r="E18666"/>
      <c r="F18666"/>
      <c r="G18666"/>
      <c r="H18666"/>
      <c r="I18666"/>
      <c r="J18666"/>
      <c r="U18666" s="43"/>
      <c r="AE18666"/>
    </row>
    <row r="18667" spans="1:31">
      <c r="A18667">
        <v>46240</v>
      </c>
      <c r="B18667" t="s">
        <v>16324</v>
      </c>
      <c r="C18667" t="s">
        <v>33477</v>
      </c>
      <c r="D18667" t="s">
        <v>33476</v>
      </c>
      <c r="E18667"/>
      <c r="F18667"/>
      <c r="G18667"/>
      <c r="H18667"/>
      <c r="I18667"/>
      <c r="J18667"/>
      <c r="U18667" s="43"/>
      <c r="AE18667"/>
    </row>
    <row r="18668" spans="1:31">
      <c r="A18668">
        <v>46240</v>
      </c>
      <c r="B18668" t="s">
        <v>16324</v>
      </c>
      <c r="C18668" t="s">
        <v>33477</v>
      </c>
      <c r="D18668" t="s">
        <v>33476</v>
      </c>
      <c r="E18668"/>
      <c r="F18668"/>
      <c r="G18668"/>
      <c r="H18668"/>
      <c r="I18668"/>
      <c r="J18668"/>
      <c r="U18668" s="43"/>
      <c r="AE18668"/>
    </row>
    <row r="18669" spans="1:31">
      <c r="A18669">
        <v>46240</v>
      </c>
      <c r="B18669" t="s">
        <v>16324</v>
      </c>
      <c r="C18669" t="s">
        <v>33477</v>
      </c>
      <c r="D18669" t="s">
        <v>33476</v>
      </c>
      <c r="E18669"/>
      <c r="F18669"/>
      <c r="G18669"/>
      <c r="H18669"/>
      <c r="I18669"/>
      <c r="J18669"/>
      <c r="U18669" s="43"/>
      <c r="AE18669"/>
    </row>
    <row r="18670" spans="1:31">
      <c r="A18670">
        <v>46240</v>
      </c>
      <c r="B18670" t="s">
        <v>16324</v>
      </c>
      <c r="C18670" t="s">
        <v>33477</v>
      </c>
      <c r="D18670" t="s">
        <v>33476</v>
      </c>
      <c r="E18670"/>
      <c r="F18670"/>
      <c r="G18670"/>
      <c r="H18670"/>
      <c r="I18670"/>
      <c r="J18670"/>
      <c r="U18670" s="43"/>
      <c r="AE18670"/>
    </row>
    <row r="18671" spans="1:31">
      <c r="A18671">
        <v>46240</v>
      </c>
      <c r="B18671" t="s">
        <v>16324</v>
      </c>
      <c r="C18671" t="s">
        <v>33477</v>
      </c>
      <c r="D18671" t="s">
        <v>33476</v>
      </c>
      <c r="E18671"/>
      <c r="F18671"/>
      <c r="G18671"/>
      <c r="H18671"/>
      <c r="I18671"/>
      <c r="J18671"/>
      <c r="U18671" s="43"/>
      <c r="AE18671"/>
    </row>
    <row r="18672" spans="1:31">
      <c r="A18672">
        <v>46120</v>
      </c>
      <c r="B18672" t="s">
        <v>16325</v>
      </c>
      <c r="C18672" t="s">
        <v>33477</v>
      </c>
      <c r="D18672" t="s">
        <v>33476</v>
      </c>
      <c r="E18672"/>
      <c r="F18672"/>
      <c r="G18672"/>
      <c r="H18672"/>
      <c r="I18672"/>
      <c r="J18672"/>
      <c r="U18672" s="43"/>
      <c r="AE18672"/>
    </row>
    <row r="18673" spans="1:31">
      <c r="A18673">
        <v>46230</v>
      </c>
      <c r="B18673" t="s">
        <v>16326</v>
      </c>
      <c r="C18673" t="s">
        <v>33477</v>
      </c>
      <c r="D18673" t="s">
        <v>33476</v>
      </c>
      <c r="E18673"/>
      <c r="F18673"/>
      <c r="G18673"/>
      <c r="H18673"/>
      <c r="I18673"/>
      <c r="J18673"/>
      <c r="U18673" s="43"/>
      <c r="AE18673"/>
    </row>
    <row r="18674" spans="1:31">
      <c r="A18674">
        <v>46700</v>
      </c>
      <c r="B18674" t="s">
        <v>16327</v>
      </c>
      <c r="C18674" t="s">
        <v>33477</v>
      </c>
      <c r="D18674" t="s">
        <v>33476</v>
      </c>
      <c r="E18674"/>
      <c r="F18674"/>
      <c r="G18674"/>
      <c r="H18674"/>
      <c r="I18674"/>
      <c r="J18674"/>
      <c r="U18674" s="43"/>
      <c r="AE18674"/>
    </row>
    <row r="18675" spans="1:31">
      <c r="A18675">
        <v>46120</v>
      </c>
      <c r="B18675" t="s">
        <v>16328</v>
      </c>
      <c r="C18675" t="s">
        <v>33477</v>
      </c>
      <c r="D18675" t="s">
        <v>33476</v>
      </c>
      <c r="E18675"/>
      <c r="F18675"/>
      <c r="G18675"/>
      <c r="H18675"/>
      <c r="I18675"/>
      <c r="J18675"/>
      <c r="U18675" s="43"/>
      <c r="AE18675"/>
    </row>
    <row r="18676" spans="1:31">
      <c r="A18676">
        <v>46200</v>
      </c>
      <c r="B18676" t="s">
        <v>3134</v>
      </c>
      <c r="C18676" t="s">
        <v>33477</v>
      </c>
      <c r="D18676" t="s">
        <v>33476</v>
      </c>
      <c r="E18676"/>
      <c r="F18676"/>
      <c r="G18676"/>
      <c r="H18676"/>
      <c r="I18676"/>
      <c r="J18676"/>
      <c r="U18676" s="43"/>
      <c r="AE18676"/>
    </row>
    <row r="18677" spans="1:31">
      <c r="A18677">
        <v>46200</v>
      </c>
      <c r="B18677" t="s">
        <v>16329</v>
      </c>
      <c r="C18677" t="s">
        <v>33477</v>
      </c>
      <c r="D18677" t="s">
        <v>33476</v>
      </c>
      <c r="E18677"/>
      <c r="F18677"/>
      <c r="G18677"/>
      <c r="H18677"/>
      <c r="I18677"/>
      <c r="J18677"/>
      <c r="U18677" s="43"/>
      <c r="AE18677"/>
    </row>
    <row r="18678" spans="1:31">
      <c r="A18678">
        <v>46400</v>
      </c>
      <c r="B18678" t="s">
        <v>16330</v>
      </c>
      <c r="C18678" t="s">
        <v>33477</v>
      </c>
      <c r="D18678" t="s">
        <v>33476</v>
      </c>
      <c r="E18678"/>
      <c r="F18678"/>
      <c r="G18678"/>
      <c r="H18678"/>
      <c r="I18678"/>
      <c r="J18678"/>
      <c r="U18678" s="43"/>
      <c r="AE18678"/>
    </row>
    <row r="18679" spans="1:31">
      <c r="A18679">
        <v>46220</v>
      </c>
      <c r="B18679" t="s">
        <v>16331</v>
      </c>
      <c r="C18679" t="s">
        <v>33477</v>
      </c>
      <c r="D18679" t="e">
        <v>#N/A</v>
      </c>
      <c r="E18679"/>
      <c r="F18679"/>
      <c r="G18679"/>
      <c r="H18679"/>
      <c r="I18679"/>
      <c r="J18679"/>
      <c r="U18679" s="43"/>
      <c r="AE18679"/>
    </row>
    <row r="18680" spans="1:31">
      <c r="A18680">
        <v>46230</v>
      </c>
      <c r="B18680" t="s">
        <v>16332</v>
      </c>
      <c r="C18680" t="s">
        <v>33477</v>
      </c>
      <c r="D18680" t="s">
        <v>33476</v>
      </c>
      <c r="E18680"/>
      <c r="F18680"/>
      <c r="G18680"/>
      <c r="H18680"/>
      <c r="I18680"/>
      <c r="J18680"/>
      <c r="U18680" s="43"/>
      <c r="AE18680"/>
    </row>
    <row r="18681" spans="1:31">
      <c r="A18681">
        <v>46090</v>
      </c>
      <c r="B18681" t="s">
        <v>16333</v>
      </c>
      <c r="C18681" t="s">
        <v>33477</v>
      </c>
      <c r="D18681" t="s">
        <v>33476</v>
      </c>
      <c r="E18681"/>
      <c r="F18681"/>
      <c r="G18681"/>
      <c r="H18681"/>
      <c r="I18681"/>
      <c r="J18681"/>
      <c r="U18681" s="43"/>
      <c r="AE18681"/>
    </row>
    <row r="18682" spans="1:31">
      <c r="A18682">
        <v>46240</v>
      </c>
      <c r="B18682" t="s">
        <v>16334</v>
      </c>
      <c r="C18682" t="s">
        <v>33477</v>
      </c>
      <c r="D18682" t="s">
        <v>33476</v>
      </c>
      <c r="E18682"/>
      <c r="F18682"/>
      <c r="G18682"/>
      <c r="H18682"/>
      <c r="I18682"/>
      <c r="J18682"/>
      <c r="U18682" s="43"/>
      <c r="AE18682"/>
    </row>
    <row r="18683" spans="1:31">
      <c r="A18683">
        <v>46350</v>
      </c>
      <c r="B18683" t="s">
        <v>16335</v>
      </c>
      <c r="C18683" t="s">
        <v>33477</v>
      </c>
      <c r="D18683" t="s">
        <v>33476</v>
      </c>
      <c r="E18683"/>
      <c r="F18683"/>
      <c r="G18683"/>
      <c r="H18683"/>
      <c r="I18683"/>
      <c r="J18683"/>
      <c r="U18683" s="43"/>
      <c r="AE18683"/>
    </row>
    <row r="18684" spans="1:31">
      <c r="A18684">
        <v>46200</v>
      </c>
      <c r="B18684" t="s">
        <v>16336</v>
      </c>
      <c r="C18684" t="s">
        <v>33477</v>
      </c>
      <c r="D18684" t="s">
        <v>33476</v>
      </c>
      <c r="E18684"/>
      <c r="F18684"/>
      <c r="G18684"/>
      <c r="H18684"/>
      <c r="I18684"/>
      <c r="J18684"/>
      <c r="U18684" s="43"/>
      <c r="AE18684"/>
    </row>
    <row r="18685" spans="1:31">
      <c r="A18685">
        <v>46260</v>
      </c>
      <c r="B18685" t="s">
        <v>16337</v>
      </c>
      <c r="C18685" t="s">
        <v>33477</v>
      </c>
      <c r="D18685" t="s">
        <v>33476</v>
      </c>
      <c r="E18685"/>
      <c r="F18685"/>
      <c r="G18685"/>
      <c r="H18685"/>
      <c r="I18685"/>
      <c r="J18685"/>
      <c r="U18685" s="43"/>
      <c r="AE18685"/>
    </row>
    <row r="18686" spans="1:31">
      <c r="A18686">
        <v>46160</v>
      </c>
      <c r="B18686" t="s">
        <v>16338</v>
      </c>
      <c r="C18686" t="s">
        <v>33477</v>
      </c>
      <c r="D18686" t="s">
        <v>33476</v>
      </c>
      <c r="E18686"/>
      <c r="F18686"/>
      <c r="G18686"/>
      <c r="H18686"/>
      <c r="I18686"/>
      <c r="J18686"/>
      <c r="U18686" s="43"/>
      <c r="AE18686"/>
    </row>
    <row r="18687" spans="1:31">
      <c r="A18687">
        <v>46090</v>
      </c>
      <c r="B18687" t="s">
        <v>16339</v>
      </c>
      <c r="C18687" t="s">
        <v>33477</v>
      </c>
      <c r="D18687" t="s">
        <v>33476</v>
      </c>
      <c r="E18687"/>
      <c r="F18687"/>
      <c r="G18687"/>
      <c r="H18687"/>
      <c r="I18687"/>
      <c r="J18687"/>
      <c r="U18687" s="43"/>
      <c r="AE18687"/>
    </row>
    <row r="18688" spans="1:31">
      <c r="A18688">
        <v>46090</v>
      </c>
      <c r="B18688" t="s">
        <v>16339</v>
      </c>
      <c r="C18688" t="s">
        <v>33477</v>
      </c>
      <c r="D18688" t="s">
        <v>33476</v>
      </c>
      <c r="E18688"/>
      <c r="F18688"/>
      <c r="G18688"/>
      <c r="H18688"/>
      <c r="I18688"/>
      <c r="J18688"/>
      <c r="U18688" s="43"/>
      <c r="AE18688"/>
    </row>
    <row r="18689" spans="1:31">
      <c r="A18689">
        <v>46090</v>
      </c>
      <c r="B18689" t="s">
        <v>16339</v>
      </c>
      <c r="C18689" t="s">
        <v>33477</v>
      </c>
      <c r="D18689" t="s">
        <v>33476</v>
      </c>
      <c r="E18689"/>
      <c r="F18689"/>
      <c r="G18689"/>
      <c r="H18689"/>
      <c r="I18689"/>
      <c r="J18689"/>
      <c r="U18689" s="43"/>
      <c r="AE18689"/>
    </row>
    <row r="18690" spans="1:31">
      <c r="A18690">
        <v>46160</v>
      </c>
      <c r="B18690" t="s">
        <v>16340</v>
      </c>
      <c r="C18690" t="s">
        <v>33477</v>
      </c>
      <c r="D18690" t="s">
        <v>33476</v>
      </c>
      <c r="E18690"/>
      <c r="F18690"/>
      <c r="G18690"/>
      <c r="H18690"/>
      <c r="I18690"/>
      <c r="J18690"/>
      <c r="U18690" s="43"/>
      <c r="AE18690"/>
    </row>
    <row r="18691" spans="1:31">
      <c r="A18691">
        <v>46400</v>
      </c>
      <c r="B18691" t="s">
        <v>16341</v>
      </c>
      <c r="C18691" t="s">
        <v>33477</v>
      </c>
      <c r="D18691" t="s">
        <v>33476</v>
      </c>
      <c r="E18691"/>
      <c r="F18691"/>
      <c r="G18691"/>
      <c r="H18691"/>
      <c r="I18691"/>
      <c r="J18691"/>
      <c r="U18691" s="43"/>
      <c r="AE18691"/>
    </row>
    <row r="18692" spans="1:31">
      <c r="A18692">
        <v>46210</v>
      </c>
      <c r="B18692" t="s">
        <v>16342</v>
      </c>
      <c r="C18692" t="s">
        <v>33477</v>
      </c>
      <c r="D18692" t="s">
        <v>33476</v>
      </c>
      <c r="E18692"/>
      <c r="F18692"/>
      <c r="G18692"/>
      <c r="H18692"/>
      <c r="I18692"/>
      <c r="J18692"/>
      <c r="U18692" s="43"/>
      <c r="AE18692"/>
    </row>
    <row r="18693" spans="1:31">
      <c r="A18693">
        <v>46210</v>
      </c>
      <c r="B18693" t="s">
        <v>16343</v>
      </c>
      <c r="C18693" t="s">
        <v>33477</v>
      </c>
      <c r="D18693" t="s">
        <v>33476</v>
      </c>
      <c r="E18693"/>
      <c r="F18693"/>
      <c r="G18693"/>
      <c r="H18693"/>
      <c r="I18693"/>
      <c r="J18693"/>
      <c r="U18693" s="43"/>
      <c r="AE18693"/>
    </row>
    <row r="18694" spans="1:31">
      <c r="A18694">
        <v>46360</v>
      </c>
      <c r="B18694" t="s">
        <v>16344</v>
      </c>
      <c r="C18694" t="s">
        <v>33477</v>
      </c>
      <c r="D18694" t="e">
        <v>#N/A</v>
      </c>
      <c r="E18694"/>
      <c r="F18694"/>
      <c r="G18694"/>
      <c r="H18694"/>
      <c r="I18694"/>
      <c r="J18694"/>
      <c r="U18694" s="43"/>
      <c r="AE18694"/>
    </row>
    <row r="18695" spans="1:31">
      <c r="A18695">
        <v>46130</v>
      </c>
      <c r="B18695" t="s">
        <v>16345</v>
      </c>
      <c r="C18695" t="s">
        <v>33477</v>
      </c>
      <c r="D18695" t="e">
        <v>#N/A</v>
      </c>
      <c r="E18695"/>
      <c r="F18695"/>
      <c r="G18695"/>
      <c r="H18695"/>
      <c r="I18695"/>
      <c r="J18695"/>
      <c r="U18695" s="43"/>
      <c r="AE18695"/>
    </row>
    <row r="18696" spans="1:31">
      <c r="A18696">
        <v>46340</v>
      </c>
      <c r="B18696" t="s">
        <v>16346</v>
      </c>
      <c r="C18696" t="s">
        <v>33477</v>
      </c>
      <c r="D18696" t="s">
        <v>33476</v>
      </c>
      <c r="E18696"/>
      <c r="F18696"/>
      <c r="G18696"/>
      <c r="H18696"/>
      <c r="I18696"/>
      <c r="J18696"/>
      <c r="U18696" s="43"/>
      <c r="AE18696"/>
    </row>
    <row r="18697" spans="1:31">
      <c r="A18697">
        <v>46500</v>
      </c>
      <c r="B18697" t="s">
        <v>16347</v>
      </c>
      <c r="C18697" t="s">
        <v>33477</v>
      </c>
      <c r="D18697" t="s">
        <v>33476</v>
      </c>
      <c r="E18697"/>
      <c r="F18697"/>
      <c r="G18697"/>
      <c r="H18697"/>
      <c r="I18697"/>
      <c r="J18697"/>
      <c r="U18697" s="43"/>
      <c r="AE18697"/>
    </row>
    <row r="18698" spans="1:31">
      <c r="A18698">
        <v>46330</v>
      </c>
      <c r="B18698" t="s">
        <v>16348</v>
      </c>
      <c r="C18698" t="s">
        <v>33477</v>
      </c>
      <c r="D18698" t="s">
        <v>33476</v>
      </c>
      <c r="E18698"/>
      <c r="F18698"/>
      <c r="G18698"/>
      <c r="H18698"/>
      <c r="I18698"/>
      <c r="J18698"/>
      <c r="U18698" s="43"/>
      <c r="AE18698"/>
    </row>
    <row r="18699" spans="1:31">
      <c r="A18699">
        <v>46100</v>
      </c>
      <c r="B18699" t="s">
        <v>16349</v>
      </c>
      <c r="C18699" t="s">
        <v>33480</v>
      </c>
      <c r="D18699" t="s">
        <v>33476</v>
      </c>
      <c r="E18699"/>
      <c r="F18699"/>
      <c r="G18699"/>
      <c r="H18699"/>
      <c r="I18699"/>
      <c r="J18699"/>
      <c r="U18699" s="43"/>
      <c r="AE18699"/>
    </row>
    <row r="18700" spans="1:31">
      <c r="A18700">
        <v>46300</v>
      </c>
      <c r="B18700" t="s">
        <v>16350</v>
      </c>
      <c r="C18700" t="s">
        <v>33477</v>
      </c>
      <c r="D18700" t="s">
        <v>33476</v>
      </c>
      <c r="E18700"/>
      <c r="F18700"/>
      <c r="G18700"/>
      <c r="H18700"/>
      <c r="I18700"/>
      <c r="J18700"/>
      <c r="U18700" s="43"/>
      <c r="AE18700"/>
    </row>
    <row r="18701" spans="1:31">
      <c r="A18701">
        <v>46120</v>
      </c>
      <c r="B18701" t="s">
        <v>16351</v>
      </c>
      <c r="C18701" t="s">
        <v>33477</v>
      </c>
      <c r="D18701" t="s">
        <v>33476</v>
      </c>
      <c r="E18701"/>
      <c r="F18701"/>
      <c r="G18701"/>
      <c r="H18701"/>
      <c r="I18701"/>
      <c r="J18701"/>
      <c r="U18701" s="43"/>
      <c r="AE18701"/>
    </row>
    <row r="18702" spans="1:31">
      <c r="A18702">
        <v>46150</v>
      </c>
      <c r="B18702" t="s">
        <v>11407</v>
      </c>
      <c r="C18702" t="s">
        <v>33477</v>
      </c>
      <c r="D18702" t="s">
        <v>33476</v>
      </c>
      <c r="E18702"/>
      <c r="F18702"/>
      <c r="G18702"/>
      <c r="H18702"/>
      <c r="I18702"/>
      <c r="J18702"/>
      <c r="U18702" s="43"/>
      <c r="AE18702"/>
    </row>
    <row r="18703" spans="1:31">
      <c r="A18703">
        <v>46170</v>
      </c>
      <c r="B18703" t="s">
        <v>16352</v>
      </c>
      <c r="C18703" t="s">
        <v>33477</v>
      </c>
      <c r="D18703" t="s">
        <v>33476</v>
      </c>
      <c r="E18703"/>
      <c r="F18703"/>
      <c r="G18703"/>
      <c r="H18703"/>
      <c r="I18703"/>
      <c r="J18703"/>
      <c r="U18703" s="43"/>
      <c r="AE18703"/>
    </row>
    <row r="18704" spans="1:31">
      <c r="A18704">
        <v>46260</v>
      </c>
      <c r="B18704" t="s">
        <v>16353</v>
      </c>
      <c r="C18704" t="s">
        <v>33477</v>
      </c>
      <c r="D18704" t="s">
        <v>33476</v>
      </c>
      <c r="E18704"/>
      <c r="F18704"/>
      <c r="G18704"/>
      <c r="H18704"/>
      <c r="I18704"/>
      <c r="J18704"/>
      <c r="U18704" s="43"/>
      <c r="AE18704"/>
    </row>
    <row r="18705" spans="1:31">
      <c r="A18705">
        <v>46270</v>
      </c>
      <c r="B18705" t="s">
        <v>16354</v>
      </c>
      <c r="C18705" t="s">
        <v>33480</v>
      </c>
      <c r="D18705" t="e">
        <v>#N/A</v>
      </c>
      <c r="E18705"/>
      <c r="F18705"/>
      <c r="G18705"/>
      <c r="H18705"/>
      <c r="I18705"/>
      <c r="J18705"/>
      <c r="U18705" s="43"/>
      <c r="AE18705"/>
    </row>
    <row r="18706" spans="1:31">
      <c r="A18706">
        <v>46100</v>
      </c>
      <c r="B18706" t="s">
        <v>16355</v>
      </c>
      <c r="C18706" t="s">
        <v>33480</v>
      </c>
      <c r="D18706" t="s">
        <v>33476</v>
      </c>
      <c r="E18706"/>
      <c r="F18706"/>
      <c r="G18706"/>
      <c r="H18706"/>
      <c r="I18706"/>
      <c r="J18706"/>
      <c r="U18706" s="43"/>
      <c r="AE18706"/>
    </row>
    <row r="18707" spans="1:31">
      <c r="A18707">
        <v>46320</v>
      </c>
      <c r="B18707" t="s">
        <v>16356</v>
      </c>
      <c r="C18707" t="s">
        <v>33477</v>
      </c>
      <c r="D18707" t="s">
        <v>33476</v>
      </c>
      <c r="E18707"/>
      <c r="F18707"/>
      <c r="G18707"/>
      <c r="H18707"/>
      <c r="I18707"/>
      <c r="J18707"/>
      <c r="U18707" s="43"/>
      <c r="AE18707"/>
    </row>
    <row r="18708" spans="1:31">
      <c r="A18708">
        <v>46130</v>
      </c>
      <c r="B18708" t="s">
        <v>16357</v>
      </c>
      <c r="C18708" t="s">
        <v>33477</v>
      </c>
      <c r="D18708" t="e">
        <v>#N/A</v>
      </c>
      <c r="E18708"/>
      <c r="F18708"/>
      <c r="G18708"/>
      <c r="H18708"/>
      <c r="I18708"/>
      <c r="J18708"/>
      <c r="U18708" s="43"/>
      <c r="AE18708"/>
    </row>
    <row r="18709" spans="1:31">
      <c r="A18709">
        <v>46350</v>
      </c>
      <c r="B18709" t="s">
        <v>12327</v>
      </c>
      <c r="C18709" t="s">
        <v>33477</v>
      </c>
      <c r="D18709" t="s">
        <v>33476</v>
      </c>
      <c r="E18709"/>
      <c r="F18709"/>
      <c r="G18709"/>
      <c r="H18709"/>
      <c r="I18709"/>
      <c r="J18709"/>
      <c r="U18709" s="43"/>
      <c r="AE18709"/>
    </row>
    <row r="18710" spans="1:31">
      <c r="A18710">
        <v>46260</v>
      </c>
      <c r="B18710" t="s">
        <v>16358</v>
      </c>
      <c r="C18710" t="s">
        <v>33477</v>
      </c>
      <c r="D18710" t="s">
        <v>33476</v>
      </c>
      <c r="E18710"/>
      <c r="F18710"/>
      <c r="G18710"/>
      <c r="H18710"/>
      <c r="I18710"/>
      <c r="J18710"/>
      <c r="U18710" s="43"/>
      <c r="AE18710"/>
    </row>
    <row r="18711" spans="1:31">
      <c r="A18711">
        <v>46100</v>
      </c>
      <c r="B18711" t="s">
        <v>16359</v>
      </c>
      <c r="C18711" t="s">
        <v>33480</v>
      </c>
      <c r="D18711" t="s">
        <v>33476</v>
      </c>
      <c r="E18711"/>
      <c r="F18711"/>
      <c r="G18711"/>
      <c r="H18711"/>
      <c r="I18711"/>
      <c r="J18711"/>
      <c r="U18711" s="43"/>
      <c r="AE18711"/>
    </row>
    <row r="18712" spans="1:31">
      <c r="A18712">
        <v>46240</v>
      </c>
      <c r="B18712" t="s">
        <v>16360</v>
      </c>
      <c r="C18712" t="s">
        <v>33477</v>
      </c>
      <c r="D18712" t="s">
        <v>33476</v>
      </c>
      <c r="E18712"/>
      <c r="F18712"/>
      <c r="G18712"/>
      <c r="H18712"/>
      <c r="I18712"/>
      <c r="J18712"/>
      <c r="U18712" s="43"/>
      <c r="AE18712"/>
    </row>
    <row r="18713" spans="1:31">
      <c r="A18713">
        <v>46140</v>
      </c>
      <c r="B18713" t="s">
        <v>16361</v>
      </c>
      <c r="C18713" t="s">
        <v>33477</v>
      </c>
      <c r="D18713" t="s">
        <v>33476</v>
      </c>
      <c r="E18713"/>
      <c r="F18713"/>
      <c r="G18713"/>
      <c r="H18713"/>
      <c r="I18713"/>
      <c r="J18713"/>
      <c r="U18713" s="43"/>
      <c r="AE18713"/>
    </row>
    <row r="18714" spans="1:31">
      <c r="A18714">
        <v>46160</v>
      </c>
      <c r="B18714" t="s">
        <v>16362</v>
      </c>
      <c r="C18714" t="s">
        <v>33477</v>
      </c>
      <c r="D18714" t="s">
        <v>33476</v>
      </c>
      <c r="E18714"/>
      <c r="F18714"/>
      <c r="G18714"/>
      <c r="H18714"/>
      <c r="I18714"/>
      <c r="J18714"/>
      <c r="U18714" s="43"/>
      <c r="AE18714"/>
    </row>
    <row r="18715" spans="1:31">
      <c r="A18715">
        <v>46250</v>
      </c>
      <c r="B18715" t="s">
        <v>16363</v>
      </c>
      <c r="C18715" t="s">
        <v>33477</v>
      </c>
      <c r="D18715" t="s">
        <v>33476</v>
      </c>
      <c r="E18715"/>
      <c r="F18715"/>
      <c r="G18715"/>
      <c r="H18715"/>
      <c r="I18715"/>
      <c r="J18715"/>
      <c r="U18715" s="43"/>
      <c r="AE18715"/>
    </row>
    <row r="18716" spans="1:31">
      <c r="A18716">
        <v>46600</v>
      </c>
      <c r="B18716" t="s">
        <v>16364</v>
      </c>
      <c r="C18716" t="s">
        <v>33477</v>
      </c>
      <c r="D18716" t="s">
        <v>33476</v>
      </c>
      <c r="E18716"/>
      <c r="F18716"/>
      <c r="G18716"/>
      <c r="H18716"/>
      <c r="I18716"/>
      <c r="J18716"/>
      <c r="U18716" s="43"/>
      <c r="AE18716"/>
    </row>
    <row r="18717" spans="1:31">
      <c r="A18717">
        <v>46350</v>
      </c>
      <c r="B18717" t="s">
        <v>16365</v>
      </c>
      <c r="C18717" t="s">
        <v>33477</v>
      </c>
      <c r="D18717" t="s">
        <v>33476</v>
      </c>
      <c r="E18717"/>
      <c r="F18717"/>
      <c r="G18717"/>
      <c r="H18717"/>
      <c r="I18717"/>
      <c r="J18717"/>
      <c r="U18717" s="43"/>
      <c r="AE18717"/>
    </row>
    <row r="18718" spans="1:31">
      <c r="A18718">
        <v>46700</v>
      </c>
      <c r="B18718" t="s">
        <v>11902</v>
      </c>
      <c r="C18718" t="s">
        <v>33477</v>
      </c>
      <c r="D18718" t="s">
        <v>33476</v>
      </c>
      <c r="E18718"/>
      <c r="F18718"/>
      <c r="G18718"/>
      <c r="H18718"/>
      <c r="I18718"/>
      <c r="J18718"/>
      <c r="U18718" s="43"/>
      <c r="AE18718"/>
    </row>
    <row r="18719" spans="1:31">
      <c r="A18719">
        <v>46090</v>
      </c>
      <c r="B18719" t="s">
        <v>16366</v>
      </c>
      <c r="C18719" t="s">
        <v>33477</v>
      </c>
      <c r="D18719" t="s">
        <v>33476</v>
      </c>
      <c r="E18719"/>
      <c r="F18719"/>
      <c r="G18719"/>
      <c r="H18719"/>
      <c r="I18719"/>
      <c r="J18719"/>
      <c r="U18719" s="43"/>
      <c r="AE18719"/>
    </row>
    <row r="18720" spans="1:31">
      <c r="A18720">
        <v>46500</v>
      </c>
      <c r="B18720" t="s">
        <v>16367</v>
      </c>
      <c r="C18720" t="s">
        <v>33477</v>
      </c>
      <c r="D18720" t="s">
        <v>33476</v>
      </c>
      <c r="E18720"/>
      <c r="F18720"/>
      <c r="G18720"/>
      <c r="H18720"/>
      <c r="I18720"/>
      <c r="J18720"/>
      <c r="U18720" s="43"/>
      <c r="AE18720"/>
    </row>
    <row r="18721" spans="1:31">
      <c r="A18721">
        <v>46150</v>
      </c>
      <c r="B18721" t="s">
        <v>16368</v>
      </c>
      <c r="C18721" t="s">
        <v>33477</v>
      </c>
      <c r="D18721" t="s">
        <v>33476</v>
      </c>
      <c r="E18721"/>
      <c r="F18721"/>
      <c r="G18721"/>
      <c r="H18721"/>
      <c r="I18721"/>
      <c r="J18721"/>
      <c r="U18721" s="43"/>
      <c r="AE18721"/>
    </row>
    <row r="18722" spans="1:31">
      <c r="A18722">
        <v>46090</v>
      </c>
      <c r="B18722" t="s">
        <v>16369</v>
      </c>
      <c r="C18722" t="s">
        <v>33477</v>
      </c>
      <c r="D18722" t="s">
        <v>33476</v>
      </c>
      <c r="E18722"/>
      <c r="F18722"/>
      <c r="G18722"/>
      <c r="H18722"/>
      <c r="I18722"/>
      <c r="J18722"/>
      <c r="U18722" s="43"/>
      <c r="AE18722"/>
    </row>
    <row r="18723" spans="1:31">
      <c r="A18723">
        <v>46200</v>
      </c>
      <c r="B18723" t="s">
        <v>16370</v>
      </c>
      <c r="C18723" t="s">
        <v>33477</v>
      </c>
      <c r="D18723" t="s">
        <v>33476</v>
      </c>
      <c r="E18723"/>
      <c r="F18723"/>
      <c r="G18723"/>
      <c r="H18723"/>
      <c r="I18723"/>
      <c r="J18723"/>
      <c r="U18723" s="43"/>
      <c r="AE18723"/>
    </row>
    <row r="18724" spans="1:31">
      <c r="A18724">
        <v>46500</v>
      </c>
      <c r="B18724" t="s">
        <v>16371</v>
      </c>
      <c r="C18724" t="s">
        <v>33477</v>
      </c>
      <c r="D18724" t="s">
        <v>33476</v>
      </c>
      <c r="E18724"/>
      <c r="F18724"/>
      <c r="G18724"/>
      <c r="H18724"/>
      <c r="I18724"/>
      <c r="J18724"/>
      <c r="U18724" s="43"/>
      <c r="AE18724"/>
    </row>
    <row r="18725" spans="1:31">
      <c r="A18725">
        <v>46300</v>
      </c>
      <c r="B18725" t="s">
        <v>16372</v>
      </c>
      <c r="C18725" t="s">
        <v>33477</v>
      </c>
      <c r="D18725" t="s">
        <v>33476</v>
      </c>
      <c r="E18725"/>
      <c r="F18725"/>
      <c r="G18725"/>
      <c r="H18725"/>
      <c r="I18725"/>
      <c r="J18725"/>
      <c r="U18725" s="43"/>
      <c r="AE18725"/>
    </row>
    <row r="18726" spans="1:31">
      <c r="A18726">
        <v>46120</v>
      </c>
      <c r="B18726" t="s">
        <v>8090</v>
      </c>
      <c r="C18726" t="s">
        <v>33477</v>
      </c>
      <c r="D18726" t="s">
        <v>33476</v>
      </c>
      <c r="E18726"/>
      <c r="F18726"/>
      <c r="G18726"/>
      <c r="H18726"/>
      <c r="I18726"/>
      <c r="J18726"/>
      <c r="U18726" s="43"/>
      <c r="AE18726"/>
    </row>
    <row r="18727" spans="1:31">
      <c r="A18727">
        <v>46310</v>
      </c>
      <c r="B18727" t="s">
        <v>16373</v>
      </c>
      <c r="C18727" t="s">
        <v>33477</v>
      </c>
      <c r="D18727" t="s">
        <v>33476</v>
      </c>
      <c r="E18727"/>
      <c r="F18727"/>
      <c r="G18727"/>
      <c r="H18727"/>
      <c r="I18727"/>
      <c r="J18727"/>
      <c r="U18727" s="43"/>
      <c r="AE18727"/>
    </row>
    <row r="18728" spans="1:31">
      <c r="A18728">
        <v>46090</v>
      </c>
      <c r="B18728" t="s">
        <v>16374</v>
      </c>
      <c r="C18728" t="s">
        <v>33477</v>
      </c>
      <c r="D18728" t="s">
        <v>33476</v>
      </c>
      <c r="E18728"/>
      <c r="F18728"/>
      <c r="G18728"/>
      <c r="H18728"/>
      <c r="I18728"/>
      <c r="J18728"/>
      <c r="U18728" s="43"/>
      <c r="AE18728"/>
    </row>
    <row r="18729" spans="1:31">
      <c r="A18729">
        <v>46160</v>
      </c>
      <c r="B18729" t="s">
        <v>16375</v>
      </c>
      <c r="C18729" t="s">
        <v>33477</v>
      </c>
      <c r="D18729" t="s">
        <v>33476</v>
      </c>
      <c r="E18729"/>
      <c r="F18729"/>
      <c r="G18729"/>
      <c r="H18729"/>
      <c r="I18729"/>
      <c r="J18729"/>
      <c r="U18729" s="43"/>
      <c r="AE18729"/>
    </row>
    <row r="18730" spans="1:31">
      <c r="A18730">
        <v>46700</v>
      </c>
      <c r="B18730" t="s">
        <v>16376</v>
      </c>
      <c r="C18730" t="s">
        <v>33477</v>
      </c>
      <c r="D18730" t="s">
        <v>33476</v>
      </c>
      <c r="E18730"/>
      <c r="F18730"/>
      <c r="G18730"/>
      <c r="H18730"/>
      <c r="I18730"/>
      <c r="J18730"/>
      <c r="U18730" s="43"/>
      <c r="AE18730"/>
    </row>
    <row r="18731" spans="1:31">
      <c r="A18731">
        <v>46250</v>
      </c>
      <c r="B18731" t="s">
        <v>16377</v>
      </c>
      <c r="C18731" t="s">
        <v>33477</v>
      </c>
      <c r="D18731" t="s">
        <v>33476</v>
      </c>
      <c r="E18731"/>
      <c r="F18731"/>
      <c r="G18731"/>
      <c r="H18731"/>
      <c r="I18731"/>
      <c r="J18731"/>
      <c r="U18731" s="43"/>
      <c r="AE18731"/>
    </row>
    <row r="18732" spans="1:31">
      <c r="A18732">
        <v>46800</v>
      </c>
      <c r="B18732" t="s">
        <v>16378</v>
      </c>
      <c r="C18732" t="s">
        <v>33477</v>
      </c>
      <c r="D18732" t="s">
        <v>33476</v>
      </c>
      <c r="E18732"/>
      <c r="F18732"/>
      <c r="G18732"/>
      <c r="H18732"/>
      <c r="I18732"/>
      <c r="J18732"/>
      <c r="U18732" s="43"/>
      <c r="AE18732"/>
    </row>
    <row r="18733" spans="1:31">
      <c r="A18733">
        <v>46800</v>
      </c>
      <c r="B18733" t="s">
        <v>16378</v>
      </c>
      <c r="C18733" t="s">
        <v>33477</v>
      </c>
      <c r="D18733" t="s">
        <v>33476</v>
      </c>
      <c r="E18733"/>
      <c r="F18733"/>
      <c r="G18733"/>
      <c r="H18733"/>
      <c r="I18733"/>
      <c r="J18733"/>
      <c r="U18733" s="43"/>
      <c r="AE18733"/>
    </row>
    <row r="18734" spans="1:31">
      <c r="A18734">
        <v>46800</v>
      </c>
      <c r="B18734" t="s">
        <v>16378</v>
      </c>
      <c r="C18734" t="s">
        <v>33477</v>
      </c>
      <c r="D18734" t="s">
        <v>33476</v>
      </c>
      <c r="E18734"/>
      <c r="F18734"/>
      <c r="G18734"/>
      <c r="H18734"/>
      <c r="I18734"/>
      <c r="J18734"/>
      <c r="U18734" s="43"/>
      <c r="AE18734"/>
    </row>
    <row r="18735" spans="1:31">
      <c r="A18735">
        <v>46800</v>
      </c>
      <c r="B18735" t="s">
        <v>16378</v>
      </c>
      <c r="C18735" t="s">
        <v>33477</v>
      </c>
      <c r="D18735" t="s">
        <v>33476</v>
      </c>
      <c r="E18735"/>
      <c r="F18735"/>
      <c r="G18735"/>
      <c r="H18735"/>
      <c r="I18735"/>
      <c r="J18735"/>
      <c r="U18735" s="43"/>
      <c r="AE18735"/>
    </row>
    <row r="18736" spans="1:31">
      <c r="A18736">
        <v>46800</v>
      </c>
      <c r="B18736" t="s">
        <v>16378</v>
      </c>
      <c r="C18736" t="s">
        <v>33477</v>
      </c>
      <c r="D18736" t="s">
        <v>33476</v>
      </c>
      <c r="E18736"/>
      <c r="F18736"/>
      <c r="G18736"/>
      <c r="H18736"/>
      <c r="I18736"/>
      <c r="J18736"/>
      <c r="U18736" s="43"/>
      <c r="AE18736"/>
    </row>
    <row r="18737" spans="1:31">
      <c r="A18737">
        <v>46230</v>
      </c>
      <c r="B18737" t="s">
        <v>16379</v>
      </c>
      <c r="C18737" t="s">
        <v>33477</v>
      </c>
      <c r="D18737" t="s">
        <v>33476</v>
      </c>
      <c r="E18737"/>
      <c r="F18737"/>
      <c r="G18737"/>
      <c r="H18737"/>
      <c r="I18737"/>
      <c r="J18737"/>
      <c r="U18737" s="43"/>
      <c r="AE18737"/>
    </row>
    <row r="18738" spans="1:31">
      <c r="A18738">
        <v>46210</v>
      </c>
      <c r="B18738" t="s">
        <v>16380</v>
      </c>
      <c r="C18738" t="s">
        <v>33477</v>
      </c>
      <c r="D18738" t="s">
        <v>33476</v>
      </c>
      <c r="E18738"/>
      <c r="F18738"/>
      <c r="G18738"/>
      <c r="H18738"/>
      <c r="I18738"/>
      <c r="J18738"/>
      <c r="U18738" s="43"/>
      <c r="AE18738"/>
    </row>
    <row r="18739" spans="1:31">
      <c r="A18739">
        <v>46240</v>
      </c>
      <c r="B18739" t="s">
        <v>1091</v>
      </c>
      <c r="C18739" t="s">
        <v>33477</v>
      </c>
      <c r="D18739" t="s">
        <v>33476</v>
      </c>
      <c r="E18739"/>
      <c r="F18739"/>
      <c r="G18739"/>
      <c r="H18739"/>
      <c r="I18739"/>
      <c r="J18739"/>
      <c r="U18739" s="43"/>
      <c r="AE18739"/>
    </row>
    <row r="18740" spans="1:31">
      <c r="A18740">
        <v>46150</v>
      </c>
      <c r="B18740" t="s">
        <v>16381</v>
      </c>
      <c r="C18740" t="s">
        <v>33477</v>
      </c>
      <c r="D18740" t="s">
        <v>33476</v>
      </c>
      <c r="E18740"/>
      <c r="F18740"/>
      <c r="G18740"/>
      <c r="H18740"/>
      <c r="I18740"/>
      <c r="J18740"/>
      <c r="U18740" s="43"/>
      <c r="AE18740"/>
    </row>
    <row r="18741" spans="1:31">
      <c r="A18741">
        <v>46800</v>
      </c>
      <c r="B18741" t="s">
        <v>16382</v>
      </c>
      <c r="C18741" t="s">
        <v>33477</v>
      </c>
      <c r="D18741" t="s">
        <v>33476</v>
      </c>
      <c r="E18741"/>
      <c r="F18741"/>
      <c r="G18741"/>
      <c r="H18741"/>
      <c r="I18741"/>
      <c r="J18741"/>
      <c r="U18741" s="43"/>
      <c r="AE18741"/>
    </row>
    <row r="18742" spans="1:31">
      <c r="A18742">
        <v>46270</v>
      </c>
      <c r="B18742" t="s">
        <v>16383</v>
      </c>
      <c r="C18742" t="s">
        <v>33480</v>
      </c>
      <c r="D18742" t="e">
        <v>#N/A</v>
      </c>
      <c r="E18742"/>
      <c r="F18742"/>
      <c r="G18742"/>
      <c r="H18742"/>
      <c r="I18742"/>
      <c r="J18742"/>
      <c r="U18742" s="43"/>
      <c r="AE18742"/>
    </row>
    <row r="18743" spans="1:31">
      <c r="A18743">
        <v>46600</v>
      </c>
      <c r="B18743" t="s">
        <v>16384</v>
      </c>
      <c r="C18743" t="s">
        <v>33477</v>
      </c>
      <c r="D18743" t="s">
        <v>33476</v>
      </c>
      <c r="E18743"/>
      <c r="F18743"/>
      <c r="G18743"/>
      <c r="H18743"/>
      <c r="I18743"/>
      <c r="J18743"/>
      <c r="U18743" s="43"/>
      <c r="AE18743"/>
    </row>
    <row r="18744" spans="1:31">
      <c r="A18744">
        <v>46350</v>
      </c>
      <c r="B18744" t="s">
        <v>16385</v>
      </c>
      <c r="C18744" t="s">
        <v>33477</v>
      </c>
      <c r="D18744" t="s">
        <v>33476</v>
      </c>
      <c r="E18744"/>
      <c r="F18744"/>
      <c r="G18744"/>
      <c r="H18744"/>
      <c r="I18744"/>
      <c r="J18744"/>
      <c r="U18744" s="43"/>
      <c r="AE18744"/>
    </row>
    <row r="18745" spans="1:31">
      <c r="A18745">
        <v>46360</v>
      </c>
      <c r="B18745" t="s">
        <v>16386</v>
      </c>
      <c r="C18745" t="s">
        <v>33477</v>
      </c>
      <c r="D18745" t="e">
        <v>#N/A</v>
      </c>
      <c r="E18745"/>
      <c r="F18745"/>
      <c r="G18745"/>
      <c r="H18745"/>
      <c r="I18745"/>
      <c r="J18745"/>
      <c r="U18745" s="43"/>
      <c r="AE18745"/>
    </row>
    <row r="18746" spans="1:31">
      <c r="A18746">
        <v>46150</v>
      </c>
      <c r="B18746" t="s">
        <v>16387</v>
      </c>
      <c r="C18746" t="s">
        <v>33477</v>
      </c>
      <c r="D18746" t="s">
        <v>33476</v>
      </c>
      <c r="E18746"/>
      <c r="F18746"/>
      <c r="G18746"/>
      <c r="H18746"/>
      <c r="I18746"/>
      <c r="J18746"/>
      <c r="U18746" s="43"/>
      <c r="AE18746"/>
    </row>
    <row r="18747" spans="1:31">
      <c r="A18747">
        <v>46330</v>
      </c>
      <c r="B18747" t="s">
        <v>16388</v>
      </c>
      <c r="C18747" t="s">
        <v>33477</v>
      </c>
      <c r="D18747" t="s">
        <v>33476</v>
      </c>
      <c r="E18747"/>
      <c r="F18747"/>
      <c r="G18747"/>
      <c r="H18747"/>
      <c r="I18747"/>
      <c r="J18747"/>
      <c r="U18747" s="43"/>
      <c r="AE18747"/>
    </row>
    <row r="18748" spans="1:31">
      <c r="A18748">
        <v>46500</v>
      </c>
      <c r="B18748" t="s">
        <v>16389</v>
      </c>
      <c r="C18748" t="s">
        <v>33477</v>
      </c>
      <c r="D18748" t="s">
        <v>33476</v>
      </c>
      <c r="E18748"/>
      <c r="F18748"/>
      <c r="G18748"/>
      <c r="H18748"/>
      <c r="I18748"/>
      <c r="J18748"/>
      <c r="U18748" s="43"/>
      <c r="AE18748"/>
    </row>
    <row r="18749" spans="1:31">
      <c r="A18749">
        <v>46140</v>
      </c>
      <c r="B18749" t="s">
        <v>13341</v>
      </c>
      <c r="C18749" t="s">
        <v>33477</v>
      </c>
      <c r="D18749" t="s">
        <v>33476</v>
      </c>
      <c r="E18749"/>
      <c r="F18749"/>
      <c r="G18749"/>
      <c r="H18749"/>
      <c r="I18749"/>
      <c r="J18749"/>
      <c r="U18749" s="43"/>
      <c r="AE18749"/>
    </row>
    <row r="18750" spans="1:31">
      <c r="A18750">
        <v>46350</v>
      </c>
      <c r="B18750" t="s">
        <v>16390</v>
      </c>
      <c r="C18750" t="s">
        <v>33477</v>
      </c>
      <c r="D18750" t="s">
        <v>33476</v>
      </c>
      <c r="E18750"/>
      <c r="F18750"/>
      <c r="G18750"/>
      <c r="H18750"/>
      <c r="I18750"/>
      <c r="J18750"/>
      <c r="U18750" s="43"/>
      <c r="AE18750"/>
    </row>
    <row r="18751" spans="1:31">
      <c r="A18751">
        <v>46300</v>
      </c>
      <c r="B18751" t="s">
        <v>16391</v>
      </c>
      <c r="C18751" t="s">
        <v>33477</v>
      </c>
      <c r="D18751" t="s">
        <v>33476</v>
      </c>
      <c r="E18751"/>
      <c r="F18751"/>
      <c r="G18751"/>
      <c r="H18751"/>
      <c r="I18751"/>
      <c r="J18751"/>
      <c r="U18751" s="43"/>
      <c r="AE18751"/>
    </row>
    <row r="18752" spans="1:31">
      <c r="A18752">
        <v>46170</v>
      </c>
      <c r="B18752" t="s">
        <v>16392</v>
      </c>
      <c r="C18752" t="s">
        <v>33477</v>
      </c>
      <c r="D18752" t="s">
        <v>33476</v>
      </c>
      <c r="E18752"/>
      <c r="F18752"/>
      <c r="G18752"/>
      <c r="H18752"/>
      <c r="I18752"/>
      <c r="J18752"/>
      <c r="U18752" s="43"/>
      <c r="AE18752"/>
    </row>
    <row r="18753" spans="1:31">
      <c r="A18753">
        <v>46220</v>
      </c>
      <c r="B18753" t="s">
        <v>16393</v>
      </c>
      <c r="C18753" t="s">
        <v>33477</v>
      </c>
      <c r="D18753" t="e">
        <v>#N/A</v>
      </c>
      <c r="E18753"/>
      <c r="F18753"/>
      <c r="G18753"/>
      <c r="H18753"/>
      <c r="I18753"/>
      <c r="J18753"/>
      <c r="U18753" s="43"/>
      <c r="AE18753"/>
    </row>
    <row r="18754" spans="1:31">
      <c r="A18754">
        <v>46310</v>
      </c>
      <c r="B18754" t="s">
        <v>16394</v>
      </c>
      <c r="C18754" t="s">
        <v>33477</v>
      </c>
      <c r="D18754" t="s">
        <v>33476</v>
      </c>
      <c r="E18754"/>
      <c r="F18754"/>
      <c r="G18754"/>
      <c r="H18754"/>
      <c r="I18754"/>
      <c r="J18754"/>
      <c r="U18754" s="43"/>
      <c r="AE18754"/>
    </row>
    <row r="18755" spans="1:31">
      <c r="A18755">
        <v>46200</v>
      </c>
      <c r="B18755" t="s">
        <v>16395</v>
      </c>
      <c r="C18755" t="s">
        <v>33477</v>
      </c>
      <c r="D18755" t="s">
        <v>33476</v>
      </c>
      <c r="E18755"/>
      <c r="F18755"/>
      <c r="G18755"/>
      <c r="H18755"/>
      <c r="I18755"/>
      <c r="J18755"/>
      <c r="U18755" s="43"/>
      <c r="AE18755"/>
    </row>
    <row r="18756" spans="1:31">
      <c r="A18756">
        <v>46100</v>
      </c>
      <c r="B18756" t="s">
        <v>16396</v>
      </c>
      <c r="C18756" t="s">
        <v>33480</v>
      </c>
      <c r="D18756" t="s">
        <v>33476</v>
      </c>
      <c r="E18756"/>
      <c r="F18756"/>
      <c r="G18756"/>
      <c r="H18756"/>
      <c r="I18756"/>
      <c r="J18756"/>
      <c r="U18756" s="43"/>
      <c r="AE18756"/>
    </row>
    <row r="18757" spans="1:31">
      <c r="A18757">
        <v>46250</v>
      </c>
      <c r="B18757" t="s">
        <v>16397</v>
      </c>
      <c r="C18757" t="s">
        <v>33477</v>
      </c>
      <c r="D18757" t="s">
        <v>33476</v>
      </c>
      <c r="E18757"/>
      <c r="F18757"/>
      <c r="G18757"/>
      <c r="H18757"/>
      <c r="I18757"/>
      <c r="J18757"/>
      <c r="U18757" s="43"/>
      <c r="AE18757"/>
    </row>
    <row r="18758" spans="1:31">
      <c r="A18758">
        <v>46150</v>
      </c>
      <c r="B18758" t="s">
        <v>16398</v>
      </c>
      <c r="C18758" t="s">
        <v>33477</v>
      </c>
      <c r="D18758" t="s">
        <v>33476</v>
      </c>
      <c r="E18758"/>
      <c r="F18758"/>
      <c r="G18758"/>
      <c r="H18758"/>
      <c r="I18758"/>
      <c r="J18758"/>
      <c r="U18758" s="43"/>
      <c r="AE18758"/>
    </row>
    <row r="18759" spans="1:31">
      <c r="A18759">
        <v>46090</v>
      </c>
      <c r="B18759" t="s">
        <v>6510</v>
      </c>
      <c r="C18759" t="s">
        <v>33477</v>
      </c>
      <c r="D18759" t="s">
        <v>33476</v>
      </c>
      <c r="E18759"/>
      <c r="F18759"/>
      <c r="G18759"/>
      <c r="H18759"/>
      <c r="I18759"/>
      <c r="J18759"/>
      <c r="U18759" s="43"/>
      <c r="AE18759"/>
    </row>
    <row r="18760" spans="1:31">
      <c r="A18760">
        <v>46220</v>
      </c>
      <c r="B18760" t="s">
        <v>16399</v>
      </c>
      <c r="C18760" t="s">
        <v>33477</v>
      </c>
      <c r="D18760" t="e">
        <v>#N/A</v>
      </c>
      <c r="E18760"/>
      <c r="F18760"/>
      <c r="G18760"/>
      <c r="H18760"/>
      <c r="I18760"/>
      <c r="J18760"/>
      <c r="U18760" s="43"/>
      <c r="AE18760"/>
    </row>
    <row r="18761" spans="1:31">
      <c r="A18761">
        <v>46270</v>
      </c>
      <c r="B18761" t="s">
        <v>16400</v>
      </c>
      <c r="C18761" t="s">
        <v>33480</v>
      </c>
      <c r="D18761" t="e">
        <v>#N/A</v>
      </c>
      <c r="E18761"/>
      <c r="F18761"/>
      <c r="G18761"/>
      <c r="H18761"/>
      <c r="I18761"/>
      <c r="J18761"/>
      <c r="U18761" s="43"/>
      <c r="AE18761"/>
    </row>
    <row r="18762" spans="1:31">
      <c r="A18762">
        <v>46260</v>
      </c>
      <c r="B18762" t="s">
        <v>16401</v>
      </c>
      <c r="C18762" t="s">
        <v>33477</v>
      </c>
      <c r="D18762" t="s">
        <v>33476</v>
      </c>
      <c r="E18762"/>
      <c r="F18762"/>
      <c r="G18762"/>
      <c r="H18762"/>
      <c r="I18762"/>
      <c r="J18762"/>
      <c r="U18762" s="43"/>
      <c r="AE18762"/>
    </row>
    <row r="18763" spans="1:31">
      <c r="A18763">
        <v>46130</v>
      </c>
      <c r="B18763" t="s">
        <v>16402</v>
      </c>
      <c r="C18763" t="s">
        <v>33477</v>
      </c>
      <c r="D18763" t="e">
        <v>#N/A</v>
      </c>
      <c r="E18763"/>
      <c r="F18763"/>
      <c r="G18763"/>
      <c r="H18763"/>
      <c r="I18763"/>
      <c r="J18763"/>
      <c r="U18763" s="43"/>
      <c r="AE18763"/>
    </row>
    <row r="18764" spans="1:31">
      <c r="A18764">
        <v>46130</v>
      </c>
      <c r="B18764" t="s">
        <v>16403</v>
      </c>
      <c r="C18764" t="s">
        <v>33477</v>
      </c>
      <c r="D18764" t="e">
        <v>#N/A</v>
      </c>
      <c r="E18764"/>
      <c r="F18764"/>
      <c r="G18764"/>
      <c r="H18764"/>
      <c r="I18764"/>
      <c r="J18764"/>
      <c r="U18764" s="43"/>
      <c r="AE18764"/>
    </row>
    <row r="18765" spans="1:31">
      <c r="A18765">
        <v>46260</v>
      </c>
      <c r="B18765" t="s">
        <v>16404</v>
      </c>
      <c r="C18765" t="s">
        <v>33477</v>
      </c>
      <c r="D18765" t="s">
        <v>33476</v>
      </c>
      <c r="E18765"/>
      <c r="F18765"/>
      <c r="G18765"/>
      <c r="H18765"/>
      <c r="I18765"/>
      <c r="J18765"/>
      <c r="U18765" s="43"/>
      <c r="AE18765"/>
    </row>
    <row r="18766" spans="1:31">
      <c r="A18766">
        <v>46700</v>
      </c>
      <c r="B18766" t="s">
        <v>16405</v>
      </c>
      <c r="C18766" t="s">
        <v>33477</v>
      </c>
      <c r="D18766" t="s">
        <v>33476</v>
      </c>
      <c r="E18766"/>
      <c r="F18766"/>
      <c r="G18766"/>
      <c r="H18766"/>
      <c r="I18766"/>
      <c r="J18766"/>
      <c r="U18766" s="43"/>
      <c r="AE18766"/>
    </row>
    <row r="18767" spans="1:31">
      <c r="A18767">
        <v>46110</v>
      </c>
      <c r="B18767" t="s">
        <v>16406</v>
      </c>
      <c r="C18767" t="s">
        <v>33477</v>
      </c>
      <c r="D18767" t="s">
        <v>33476</v>
      </c>
      <c r="E18767"/>
      <c r="F18767"/>
      <c r="G18767"/>
      <c r="H18767"/>
      <c r="I18767"/>
      <c r="J18767"/>
      <c r="U18767" s="43"/>
      <c r="AE18767"/>
    </row>
    <row r="18768" spans="1:31">
      <c r="A18768">
        <v>46600</v>
      </c>
      <c r="B18768" t="s">
        <v>16406</v>
      </c>
      <c r="C18768" t="s">
        <v>33477</v>
      </c>
      <c r="D18768" t="s">
        <v>33476</v>
      </c>
      <c r="E18768"/>
      <c r="F18768"/>
      <c r="G18768"/>
      <c r="H18768"/>
      <c r="I18768"/>
      <c r="J18768"/>
      <c r="U18768" s="43"/>
      <c r="AE18768"/>
    </row>
    <row r="18769" spans="1:31">
      <c r="A18769">
        <v>46320</v>
      </c>
      <c r="B18769" t="s">
        <v>16407</v>
      </c>
      <c r="C18769" t="s">
        <v>33477</v>
      </c>
      <c r="D18769" t="s">
        <v>33476</v>
      </c>
      <c r="E18769"/>
      <c r="F18769"/>
      <c r="G18769"/>
      <c r="H18769"/>
      <c r="I18769"/>
      <c r="J18769"/>
      <c r="U18769" s="43"/>
      <c r="AE18769"/>
    </row>
    <row r="18770" spans="1:31">
      <c r="A18770">
        <v>46340</v>
      </c>
      <c r="B18770" t="s">
        <v>16408</v>
      </c>
      <c r="C18770" t="s">
        <v>33477</v>
      </c>
      <c r="D18770" t="s">
        <v>33476</v>
      </c>
      <c r="E18770"/>
      <c r="F18770"/>
      <c r="G18770"/>
      <c r="H18770"/>
      <c r="I18770"/>
      <c r="J18770"/>
      <c r="U18770" s="43"/>
      <c r="AE18770"/>
    </row>
    <row r="18771" spans="1:31">
      <c r="A18771">
        <v>46500</v>
      </c>
      <c r="B18771" t="s">
        <v>5213</v>
      </c>
      <c r="C18771" t="s">
        <v>33477</v>
      </c>
      <c r="D18771" t="s">
        <v>33476</v>
      </c>
      <c r="E18771"/>
      <c r="F18771"/>
      <c r="G18771"/>
      <c r="H18771"/>
      <c r="I18771"/>
      <c r="J18771"/>
      <c r="U18771" s="43"/>
      <c r="AE18771"/>
    </row>
    <row r="18772" spans="1:31">
      <c r="A18772">
        <v>46350</v>
      </c>
      <c r="B18772" t="s">
        <v>16409</v>
      </c>
      <c r="C18772" t="s">
        <v>33477</v>
      </c>
      <c r="D18772" t="s">
        <v>33476</v>
      </c>
      <c r="E18772"/>
      <c r="F18772"/>
      <c r="G18772"/>
      <c r="H18772"/>
      <c r="I18772"/>
      <c r="J18772"/>
      <c r="U18772" s="43"/>
      <c r="AE18772"/>
    </row>
    <row r="18773" spans="1:31">
      <c r="A18773">
        <v>46320</v>
      </c>
      <c r="B18773" t="s">
        <v>16410</v>
      </c>
      <c r="C18773" t="s">
        <v>33477</v>
      </c>
      <c r="D18773" t="s">
        <v>33476</v>
      </c>
      <c r="E18773"/>
      <c r="F18773"/>
      <c r="G18773"/>
      <c r="H18773"/>
      <c r="I18773"/>
      <c r="J18773"/>
      <c r="U18773" s="43"/>
      <c r="AE18773"/>
    </row>
    <row r="18774" spans="1:31">
      <c r="A18774">
        <v>46500</v>
      </c>
      <c r="B18774" t="s">
        <v>4342</v>
      </c>
      <c r="C18774" t="s">
        <v>33477</v>
      </c>
      <c r="D18774" t="s">
        <v>33476</v>
      </c>
      <c r="E18774"/>
      <c r="F18774"/>
      <c r="G18774"/>
      <c r="H18774"/>
      <c r="I18774"/>
      <c r="J18774"/>
      <c r="U18774" s="43"/>
      <c r="AE18774"/>
    </row>
    <row r="18775" spans="1:31">
      <c r="A18775">
        <v>46200</v>
      </c>
      <c r="B18775" t="s">
        <v>16411</v>
      </c>
      <c r="C18775" t="s">
        <v>33477</v>
      </c>
      <c r="D18775" t="s">
        <v>33476</v>
      </c>
      <c r="E18775"/>
      <c r="F18775"/>
      <c r="G18775"/>
      <c r="H18775"/>
      <c r="I18775"/>
      <c r="J18775"/>
      <c r="U18775" s="43"/>
      <c r="AE18775"/>
    </row>
    <row r="18776" spans="1:31">
      <c r="A18776">
        <v>46500</v>
      </c>
      <c r="B18776" t="s">
        <v>16412</v>
      </c>
      <c r="C18776" t="s">
        <v>33477</v>
      </c>
      <c r="D18776" t="s">
        <v>33476</v>
      </c>
      <c r="E18776"/>
      <c r="F18776"/>
      <c r="G18776"/>
      <c r="H18776"/>
      <c r="I18776"/>
      <c r="J18776"/>
      <c r="U18776" s="43"/>
      <c r="AE18776"/>
    </row>
    <row r="18777" spans="1:31">
      <c r="A18777">
        <v>46300</v>
      </c>
      <c r="B18777" t="s">
        <v>16413</v>
      </c>
      <c r="C18777" t="s">
        <v>33477</v>
      </c>
      <c r="D18777" t="s">
        <v>33476</v>
      </c>
      <c r="E18777"/>
      <c r="F18777"/>
      <c r="G18777"/>
      <c r="H18777"/>
      <c r="I18777"/>
      <c r="J18777"/>
      <c r="U18777" s="43"/>
      <c r="AE18777"/>
    </row>
    <row r="18778" spans="1:31">
      <c r="A18778">
        <v>46120</v>
      </c>
      <c r="B18778" t="s">
        <v>16414</v>
      </c>
      <c r="C18778" t="s">
        <v>33477</v>
      </c>
      <c r="D18778" t="s">
        <v>33476</v>
      </c>
      <c r="E18778"/>
      <c r="F18778"/>
      <c r="G18778"/>
      <c r="H18778"/>
      <c r="I18778"/>
      <c r="J18778"/>
      <c r="U18778" s="43"/>
      <c r="AE18778"/>
    </row>
    <row r="18779" spans="1:31">
      <c r="A18779">
        <v>46120</v>
      </c>
      <c r="B18779" t="s">
        <v>16415</v>
      </c>
      <c r="C18779" t="s">
        <v>33477</v>
      </c>
      <c r="D18779" t="s">
        <v>33476</v>
      </c>
      <c r="E18779"/>
      <c r="F18779"/>
      <c r="G18779"/>
      <c r="H18779"/>
      <c r="I18779"/>
      <c r="J18779"/>
      <c r="U18779" s="43"/>
      <c r="AE18779"/>
    </row>
    <row r="18780" spans="1:31">
      <c r="A18780">
        <v>46210</v>
      </c>
      <c r="B18780" t="s">
        <v>16416</v>
      </c>
      <c r="C18780" t="s">
        <v>33477</v>
      </c>
      <c r="D18780" t="s">
        <v>33476</v>
      </c>
      <c r="E18780"/>
      <c r="F18780"/>
      <c r="G18780"/>
      <c r="H18780"/>
      <c r="I18780"/>
      <c r="J18780"/>
      <c r="U18780" s="43"/>
      <c r="AE18780"/>
    </row>
    <row r="18781" spans="1:31">
      <c r="A18781">
        <v>46360</v>
      </c>
      <c r="B18781" t="s">
        <v>16417</v>
      </c>
      <c r="C18781" t="s">
        <v>33477</v>
      </c>
      <c r="D18781" t="e">
        <v>#N/A</v>
      </c>
      <c r="E18781"/>
      <c r="F18781"/>
      <c r="G18781"/>
      <c r="H18781"/>
      <c r="I18781"/>
      <c r="J18781"/>
      <c r="U18781" s="43"/>
      <c r="AE18781"/>
    </row>
    <row r="18782" spans="1:31">
      <c r="A18782">
        <v>46500</v>
      </c>
      <c r="B18782" t="s">
        <v>5222</v>
      </c>
      <c r="C18782" t="s">
        <v>33477</v>
      </c>
      <c r="D18782" t="s">
        <v>33476</v>
      </c>
      <c r="E18782"/>
      <c r="F18782"/>
      <c r="G18782"/>
      <c r="H18782"/>
      <c r="I18782"/>
      <c r="J18782"/>
      <c r="U18782" s="43"/>
      <c r="AE18782"/>
    </row>
    <row r="18783" spans="1:31">
      <c r="A18783">
        <v>46260</v>
      </c>
      <c r="B18783" t="s">
        <v>6521</v>
      </c>
      <c r="C18783" t="s">
        <v>33477</v>
      </c>
      <c r="D18783" t="s">
        <v>33476</v>
      </c>
      <c r="E18783"/>
      <c r="F18783"/>
      <c r="G18783"/>
      <c r="H18783"/>
      <c r="I18783"/>
      <c r="J18783"/>
      <c r="U18783" s="43"/>
      <c r="AE18783"/>
    </row>
    <row r="18784" spans="1:31">
      <c r="A18784">
        <v>46120</v>
      </c>
      <c r="B18784" t="s">
        <v>16418</v>
      </c>
      <c r="C18784" t="s">
        <v>33477</v>
      </c>
      <c r="D18784" t="s">
        <v>33476</v>
      </c>
      <c r="E18784"/>
      <c r="F18784"/>
      <c r="G18784"/>
      <c r="H18784"/>
      <c r="I18784"/>
      <c r="J18784"/>
      <c r="U18784" s="43"/>
      <c r="AE18784"/>
    </row>
    <row r="18785" spans="1:31">
      <c r="A18785">
        <v>46250</v>
      </c>
      <c r="B18785" t="s">
        <v>1620</v>
      </c>
      <c r="C18785" t="s">
        <v>33477</v>
      </c>
      <c r="D18785" t="s">
        <v>33476</v>
      </c>
      <c r="E18785"/>
      <c r="F18785"/>
      <c r="G18785"/>
      <c r="H18785"/>
      <c r="I18785"/>
      <c r="J18785"/>
      <c r="U18785" s="43"/>
      <c r="AE18785"/>
    </row>
    <row r="18786" spans="1:31">
      <c r="A18786">
        <v>46400</v>
      </c>
      <c r="B18786" t="s">
        <v>16419</v>
      </c>
      <c r="C18786" t="s">
        <v>33477</v>
      </c>
      <c r="D18786" t="s">
        <v>33476</v>
      </c>
      <c r="E18786"/>
      <c r="F18786"/>
      <c r="G18786"/>
      <c r="H18786"/>
      <c r="I18786"/>
      <c r="J18786"/>
      <c r="U18786" s="43"/>
      <c r="AE18786"/>
    </row>
    <row r="18787" spans="1:31">
      <c r="A18787">
        <v>46360</v>
      </c>
      <c r="B18787" t="s">
        <v>16420</v>
      </c>
      <c r="C18787" t="s">
        <v>33477</v>
      </c>
      <c r="D18787" t="e">
        <v>#N/A</v>
      </c>
      <c r="E18787"/>
      <c r="F18787"/>
      <c r="G18787"/>
      <c r="H18787"/>
      <c r="I18787"/>
      <c r="J18787"/>
      <c r="U18787" s="43"/>
      <c r="AE18787"/>
    </row>
    <row r="18788" spans="1:31">
      <c r="A18788">
        <v>46360</v>
      </c>
      <c r="B18788" t="s">
        <v>16420</v>
      </c>
      <c r="C18788" t="s">
        <v>33477</v>
      </c>
      <c r="D18788" t="e">
        <v>#N/A</v>
      </c>
      <c r="E18788"/>
      <c r="F18788"/>
      <c r="G18788"/>
      <c r="H18788"/>
      <c r="I18788"/>
      <c r="J18788"/>
      <c r="U18788" s="43"/>
      <c r="AE18788"/>
    </row>
    <row r="18789" spans="1:31">
      <c r="A18789">
        <v>46310</v>
      </c>
      <c r="B18789" t="s">
        <v>16421</v>
      </c>
      <c r="C18789" t="s">
        <v>33477</v>
      </c>
      <c r="D18789" t="s">
        <v>33476</v>
      </c>
      <c r="E18789"/>
      <c r="F18789"/>
      <c r="G18789"/>
      <c r="H18789"/>
      <c r="I18789"/>
      <c r="J18789"/>
      <c r="U18789" s="43"/>
      <c r="AE18789"/>
    </row>
    <row r="18790" spans="1:31">
      <c r="A18790">
        <v>46160</v>
      </c>
      <c r="B18790" t="s">
        <v>16422</v>
      </c>
      <c r="C18790" t="s">
        <v>33477</v>
      </c>
      <c r="D18790" t="s">
        <v>33476</v>
      </c>
      <c r="E18790"/>
      <c r="F18790"/>
      <c r="G18790"/>
      <c r="H18790"/>
      <c r="I18790"/>
      <c r="J18790"/>
      <c r="U18790" s="43"/>
      <c r="AE18790"/>
    </row>
    <row r="18791" spans="1:31">
      <c r="A18791">
        <v>46210</v>
      </c>
      <c r="B18791" t="s">
        <v>15631</v>
      </c>
      <c r="C18791" t="s">
        <v>33477</v>
      </c>
      <c r="D18791" t="s">
        <v>33476</v>
      </c>
      <c r="E18791"/>
      <c r="F18791"/>
      <c r="G18791"/>
      <c r="H18791"/>
      <c r="I18791"/>
      <c r="J18791"/>
      <c r="U18791" s="43"/>
      <c r="AE18791"/>
    </row>
    <row r="18792" spans="1:31">
      <c r="A18792">
        <v>46330</v>
      </c>
      <c r="B18792" t="s">
        <v>16423</v>
      </c>
      <c r="C18792" t="s">
        <v>33477</v>
      </c>
      <c r="D18792" t="s">
        <v>33476</v>
      </c>
      <c r="E18792"/>
      <c r="F18792"/>
      <c r="G18792"/>
      <c r="H18792"/>
      <c r="I18792"/>
      <c r="J18792"/>
      <c r="U18792" s="43"/>
      <c r="AE18792"/>
    </row>
    <row r="18793" spans="1:31">
      <c r="A18793">
        <v>46300</v>
      </c>
      <c r="B18793" t="s">
        <v>16424</v>
      </c>
      <c r="C18793" t="s">
        <v>33477</v>
      </c>
      <c r="D18793" t="s">
        <v>33476</v>
      </c>
      <c r="E18793"/>
      <c r="F18793"/>
      <c r="G18793"/>
      <c r="H18793"/>
      <c r="I18793"/>
      <c r="J18793"/>
      <c r="U18793" s="43"/>
      <c r="AE18793"/>
    </row>
    <row r="18794" spans="1:31">
      <c r="A18794">
        <v>46300</v>
      </c>
      <c r="B18794" t="s">
        <v>16425</v>
      </c>
      <c r="C18794" t="s">
        <v>33477</v>
      </c>
      <c r="D18794" t="s">
        <v>33476</v>
      </c>
      <c r="E18794"/>
      <c r="F18794"/>
      <c r="G18794"/>
      <c r="H18794"/>
      <c r="I18794"/>
      <c r="J18794"/>
      <c r="U18794" s="43"/>
      <c r="AE18794"/>
    </row>
    <row r="18795" spans="1:31">
      <c r="A18795">
        <v>46300</v>
      </c>
      <c r="B18795" t="s">
        <v>2446</v>
      </c>
      <c r="C18795" t="s">
        <v>33477</v>
      </c>
      <c r="D18795" t="s">
        <v>33476</v>
      </c>
      <c r="E18795"/>
      <c r="F18795"/>
      <c r="G18795"/>
      <c r="H18795"/>
      <c r="I18795"/>
      <c r="J18795"/>
      <c r="U18795" s="43"/>
      <c r="AE18795"/>
    </row>
    <row r="18796" spans="1:31">
      <c r="A18796">
        <v>46120</v>
      </c>
      <c r="B18796" t="s">
        <v>2031</v>
      </c>
      <c r="C18796" t="s">
        <v>33477</v>
      </c>
      <c r="D18796" t="s">
        <v>33476</v>
      </c>
      <c r="E18796"/>
      <c r="F18796"/>
      <c r="G18796"/>
      <c r="H18796"/>
      <c r="I18796"/>
      <c r="J18796"/>
      <c r="U18796" s="43"/>
      <c r="AE18796"/>
    </row>
    <row r="18797" spans="1:31">
      <c r="A18797">
        <v>46800</v>
      </c>
      <c r="B18797" t="s">
        <v>16426</v>
      </c>
      <c r="C18797" t="s">
        <v>33477</v>
      </c>
      <c r="D18797" t="s">
        <v>33476</v>
      </c>
      <c r="E18797"/>
      <c r="F18797"/>
      <c r="G18797"/>
      <c r="H18797"/>
      <c r="I18797"/>
      <c r="J18797"/>
      <c r="U18797" s="43"/>
      <c r="AE18797"/>
    </row>
    <row r="18798" spans="1:31">
      <c r="A18798">
        <v>46800</v>
      </c>
      <c r="B18798" t="s">
        <v>16426</v>
      </c>
      <c r="C18798" t="s">
        <v>33477</v>
      </c>
      <c r="D18798" t="s">
        <v>33476</v>
      </c>
      <c r="E18798"/>
      <c r="F18798"/>
      <c r="G18798"/>
      <c r="H18798"/>
      <c r="I18798"/>
      <c r="J18798"/>
      <c r="U18798" s="43"/>
      <c r="AE18798"/>
    </row>
    <row r="18799" spans="1:31">
      <c r="A18799">
        <v>46800</v>
      </c>
      <c r="B18799" t="s">
        <v>16426</v>
      </c>
      <c r="C18799" t="s">
        <v>33477</v>
      </c>
      <c r="D18799" t="s">
        <v>33476</v>
      </c>
      <c r="E18799"/>
      <c r="F18799"/>
      <c r="G18799"/>
      <c r="H18799"/>
      <c r="I18799"/>
      <c r="J18799"/>
      <c r="U18799" s="43"/>
      <c r="AE18799"/>
    </row>
    <row r="18800" spans="1:31">
      <c r="A18800">
        <v>46800</v>
      </c>
      <c r="B18800" t="s">
        <v>16427</v>
      </c>
      <c r="C18800" t="s">
        <v>33477</v>
      </c>
      <c r="D18800" t="s">
        <v>33476</v>
      </c>
      <c r="E18800"/>
      <c r="F18800"/>
      <c r="G18800"/>
      <c r="H18800"/>
      <c r="I18800"/>
      <c r="J18800"/>
      <c r="U18800" s="43"/>
      <c r="AE18800"/>
    </row>
    <row r="18801" spans="1:31">
      <c r="A18801">
        <v>46800</v>
      </c>
      <c r="B18801" t="s">
        <v>16427</v>
      </c>
      <c r="C18801" t="s">
        <v>33477</v>
      </c>
      <c r="D18801" t="s">
        <v>33476</v>
      </c>
      <c r="E18801"/>
      <c r="F18801"/>
      <c r="G18801"/>
      <c r="H18801"/>
      <c r="I18801"/>
      <c r="J18801"/>
      <c r="U18801" s="43"/>
      <c r="AE18801"/>
    </row>
    <row r="18802" spans="1:31">
      <c r="A18802">
        <v>46800</v>
      </c>
      <c r="B18802" t="s">
        <v>16427</v>
      </c>
      <c r="C18802" t="s">
        <v>33477</v>
      </c>
      <c r="D18802" t="s">
        <v>33476</v>
      </c>
      <c r="E18802"/>
      <c r="F18802"/>
      <c r="G18802"/>
      <c r="H18802"/>
      <c r="I18802"/>
      <c r="J18802"/>
      <c r="U18802" s="43"/>
      <c r="AE18802"/>
    </row>
    <row r="18803" spans="1:31">
      <c r="A18803">
        <v>46150</v>
      </c>
      <c r="B18803" t="s">
        <v>16428</v>
      </c>
      <c r="C18803" t="s">
        <v>33477</v>
      </c>
      <c r="D18803" t="s">
        <v>33476</v>
      </c>
      <c r="E18803"/>
      <c r="F18803"/>
      <c r="G18803"/>
      <c r="H18803"/>
      <c r="I18803"/>
      <c r="J18803"/>
      <c r="U18803" s="43"/>
      <c r="AE18803"/>
    </row>
    <row r="18804" spans="1:31">
      <c r="A18804">
        <v>46600</v>
      </c>
      <c r="B18804" t="s">
        <v>16429</v>
      </c>
      <c r="C18804" t="s">
        <v>33477</v>
      </c>
      <c r="D18804" t="s">
        <v>33476</v>
      </c>
      <c r="E18804"/>
      <c r="F18804"/>
      <c r="G18804"/>
      <c r="H18804"/>
      <c r="I18804"/>
      <c r="J18804"/>
      <c r="U18804" s="43"/>
      <c r="AE18804"/>
    </row>
    <row r="18805" spans="1:31">
      <c r="A18805">
        <v>46100</v>
      </c>
      <c r="B18805" t="s">
        <v>1629</v>
      </c>
      <c r="C18805" t="s">
        <v>33480</v>
      </c>
      <c r="D18805" t="s">
        <v>33476</v>
      </c>
      <c r="E18805"/>
      <c r="F18805"/>
      <c r="G18805"/>
      <c r="H18805"/>
      <c r="I18805"/>
      <c r="J18805"/>
      <c r="U18805" s="43"/>
      <c r="AE18805"/>
    </row>
    <row r="18806" spans="1:31">
      <c r="A18806">
        <v>46310</v>
      </c>
      <c r="B18806" t="s">
        <v>16430</v>
      </c>
      <c r="C18806" t="s">
        <v>33477</v>
      </c>
      <c r="D18806" t="s">
        <v>33476</v>
      </c>
      <c r="E18806"/>
      <c r="F18806"/>
      <c r="G18806"/>
      <c r="H18806"/>
      <c r="I18806"/>
      <c r="J18806"/>
      <c r="U18806" s="43"/>
      <c r="AE18806"/>
    </row>
    <row r="18807" spans="1:31">
      <c r="A18807">
        <v>46090</v>
      </c>
      <c r="B18807" t="s">
        <v>16431</v>
      </c>
      <c r="C18807" t="s">
        <v>33477</v>
      </c>
      <c r="D18807" t="s">
        <v>33476</v>
      </c>
      <c r="E18807"/>
      <c r="F18807"/>
      <c r="G18807"/>
      <c r="H18807"/>
      <c r="I18807"/>
      <c r="J18807"/>
      <c r="U18807" s="43"/>
      <c r="AE18807"/>
    </row>
    <row r="18808" spans="1:31">
      <c r="A18808">
        <v>46330</v>
      </c>
      <c r="B18808" t="s">
        <v>16431</v>
      </c>
      <c r="C18808" t="s">
        <v>33477</v>
      </c>
      <c r="D18808" t="s">
        <v>33476</v>
      </c>
      <c r="E18808"/>
      <c r="F18808"/>
      <c r="G18808"/>
      <c r="H18808"/>
      <c r="I18808"/>
      <c r="J18808"/>
      <c r="U18808" s="43"/>
      <c r="AE18808"/>
    </row>
    <row r="18809" spans="1:31">
      <c r="A18809">
        <v>46210</v>
      </c>
      <c r="B18809" t="s">
        <v>1635</v>
      </c>
      <c r="C18809" t="s">
        <v>33477</v>
      </c>
      <c r="D18809" t="s">
        <v>33476</v>
      </c>
      <c r="E18809"/>
      <c r="F18809"/>
      <c r="G18809"/>
      <c r="H18809"/>
      <c r="I18809"/>
      <c r="J18809"/>
      <c r="U18809" s="43"/>
      <c r="AE18809"/>
    </row>
    <row r="18810" spans="1:31">
      <c r="A18810">
        <v>46260</v>
      </c>
      <c r="B18810" t="s">
        <v>16432</v>
      </c>
      <c r="C18810" t="s">
        <v>33477</v>
      </c>
      <c r="D18810" t="s">
        <v>33476</v>
      </c>
      <c r="E18810"/>
      <c r="F18810"/>
      <c r="G18810"/>
      <c r="H18810"/>
      <c r="I18810"/>
      <c r="J18810"/>
      <c r="U18810" s="43"/>
      <c r="AE18810"/>
    </row>
    <row r="18811" spans="1:31">
      <c r="A18811">
        <v>46400</v>
      </c>
      <c r="B18811" t="s">
        <v>16433</v>
      </c>
      <c r="C18811" t="s">
        <v>33477</v>
      </c>
      <c r="D18811" t="s">
        <v>33476</v>
      </c>
      <c r="E18811"/>
      <c r="F18811"/>
      <c r="G18811"/>
      <c r="H18811"/>
      <c r="I18811"/>
      <c r="J18811"/>
      <c r="U18811" s="43"/>
      <c r="AE18811"/>
    </row>
    <row r="18812" spans="1:31">
      <c r="A18812">
        <v>46270</v>
      </c>
      <c r="B18812" t="s">
        <v>16434</v>
      </c>
      <c r="C18812" t="s">
        <v>33480</v>
      </c>
      <c r="D18812" t="e">
        <v>#N/A</v>
      </c>
      <c r="E18812"/>
      <c r="F18812"/>
      <c r="G18812"/>
      <c r="H18812"/>
      <c r="I18812"/>
      <c r="J18812"/>
      <c r="U18812" s="43"/>
      <c r="AE18812"/>
    </row>
    <row r="18813" spans="1:31">
      <c r="A18813">
        <v>46400</v>
      </c>
      <c r="B18813" t="s">
        <v>16435</v>
      </c>
      <c r="C18813" t="s">
        <v>33477</v>
      </c>
      <c r="D18813" t="s">
        <v>33476</v>
      </c>
      <c r="E18813"/>
      <c r="F18813"/>
      <c r="G18813"/>
      <c r="H18813"/>
      <c r="I18813"/>
      <c r="J18813"/>
      <c r="U18813" s="43"/>
      <c r="AE18813"/>
    </row>
    <row r="18814" spans="1:31">
      <c r="A18814">
        <v>46330</v>
      </c>
      <c r="B18814" t="s">
        <v>16436</v>
      </c>
      <c r="C18814" t="s">
        <v>33477</v>
      </c>
      <c r="D18814" t="s">
        <v>33476</v>
      </c>
      <c r="E18814"/>
      <c r="F18814"/>
      <c r="G18814"/>
      <c r="H18814"/>
      <c r="I18814"/>
      <c r="J18814"/>
      <c r="U18814" s="43"/>
      <c r="AE18814"/>
    </row>
    <row r="18815" spans="1:31">
      <c r="A18815">
        <v>46700</v>
      </c>
      <c r="B18815" t="s">
        <v>16437</v>
      </c>
      <c r="C18815" t="s">
        <v>33477</v>
      </c>
      <c r="D18815" t="s">
        <v>33476</v>
      </c>
      <c r="E18815"/>
      <c r="F18815"/>
      <c r="G18815"/>
      <c r="H18815"/>
      <c r="I18815"/>
      <c r="J18815"/>
      <c r="U18815" s="43"/>
      <c r="AE18815"/>
    </row>
    <row r="18816" spans="1:31">
      <c r="A18816">
        <v>46120</v>
      </c>
      <c r="B18816" t="s">
        <v>16438</v>
      </c>
      <c r="C18816" t="s">
        <v>33477</v>
      </c>
      <c r="D18816" t="s">
        <v>33476</v>
      </c>
      <c r="E18816"/>
      <c r="F18816"/>
      <c r="G18816"/>
      <c r="H18816"/>
      <c r="I18816"/>
      <c r="J18816"/>
      <c r="U18816" s="43"/>
      <c r="AE18816"/>
    </row>
    <row r="18817" spans="1:31">
      <c r="A18817">
        <v>46150</v>
      </c>
      <c r="B18817" t="s">
        <v>5581</v>
      </c>
      <c r="C18817" t="s">
        <v>33477</v>
      </c>
      <c r="D18817" t="s">
        <v>33476</v>
      </c>
      <c r="E18817"/>
      <c r="F18817"/>
      <c r="G18817"/>
      <c r="H18817"/>
      <c r="I18817"/>
      <c r="J18817"/>
      <c r="U18817" s="43"/>
      <c r="AE18817"/>
    </row>
    <row r="18818" spans="1:31">
      <c r="A18818">
        <v>46400</v>
      </c>
      <c r="B18818" t="s">
        <v>16439</v>
      </c>
      <c r="C18818" t="s">
        <v>33477</v>
      </c>
      <c r="D18818" t="s">
        <v>33476</v>
      </c>
      <c r="E18818"/>
      <c r="F18818"/>
      <c r="G18818"/>
      <c r="H18818"/>
      <c r="I18818"/>
      <c r="J18818"/>
      <c r="U18818" s="43"/>
      <c r="AE18818"/>
    </row>
    <row r="18819" spans="1:31">
      <c r="A18819">
        <v>46210</v>
      </c>
      <c r="B18819" t="s">
        <v>16440</v>
      </c>
      <c r="C18819" t="s">
        <v>33477</v>
      </c>
      <c r="D18819" t="s">
        <v>33476</v>
      </c>
      <c r="E18819"/>
      <c r="F18819"/>
      <c r="G18819"/>
      <c r="H18819"/>
      <c r="I18819"/>
      <c r="J18819"/>
      <c r="U18819" s="43"/>
      <c r="AE18819"/>
    </row>
    <row r="18820" spans="1:31">
      <c r="A18820">
        <v>46110</v>
      </c>
      <c r="B18820" t="s">
        <v>16441</v>
      </c>
      <c r="C18820" t="s">
        <v>33477</v>
      </c>
      <c r="D18820" t="s">
        <v>33476</v>
      </c>
      <c r="E18820"/>
      <c r="F18820"/>
      <c r="G18820"/>
      <c r="H18820"/>
      <c r="I18820"/>
      <c r="J18820"/>
      <c r="U18820" s="43"/>
      <c r="AE18820"/>
    </row>
    <row r="18821" spans="1:31">
      <c r="A18821">
        <v>46130</v>
      </c>
      <c r="B18821" t="s">
        <v>16442</v>
      </c>
      <c r="C18821" t="s">
        <v>33477</v>
      </c>
      <c r="D18821" t="e">
        <v>#N/A</v>
      </c>
      <c r="E18821"/>
      <c r="F18821"/>
      <c r="G18821"/>
      <c r="H18821"/>
      <c r="I18821"/>
      <c r="J18821"/>
      <c r="U18821" s="43"/>
      <c r="AE18821"/>
    </row>
    <row r="18822" spans="1:31">
      <c r="A18822">
        <v>46400</v>
      </c>
      <c r="B18822" t="s">
        <v>16443</v>
      </c>
      <c r="C18822" t="s">
        <v>33477</v>
      </c>
      <c r="D18822" t="s">
        <v>33476</v>
      </c>
      <c r="E18822"/>
      <c r="F18822"/>
      <c r="G18822"/>
      <c r="H18822"/>
      <c r="I18822"/>
      <c r="J18822"/>
      <c r="U18822" s="43"/>
      <c r="AE18822"/>
    </row>
    <row r="18823" spans="1:31">
      <c r="A18823">
        <v>46100</v>
      </c>
      <c r="B18823" t="s">
        <v>8258</v>
      </c>
      <c r="C18823" t="s">
        <v>33480</v>
      </c>
      <c r="D18823" t="s">
        <v>33476</v>
      </c>
      <c r="E18823"/>
      <c r="F18823"/>
      <c r="G18823"/>
      <c r="H18823"/>
      <c r="I18823"/>
      <c r="J18823"/>
      <c r="U18823" s="43"/>
      <c r="AE18823"/>
    </row>
    <row r="18824" spans="1:31">
      <c r="A18824">
        <v>46160</v>
      </c>
      <c r="B18824" t="s">
        <v>16444</v>
      </c>
      <c r="C18824" t="s">
        <v>33477</v>
      </c>
      <c r="D18824" t="s">
        <v>33476</v>
      </c>
      <c r="E18824"/>
      <c r="F18824"/>
      <c r="G18824"/>
      <c r="H18824"/>
      <c r="I18824"/>
      <c r="J18824"/>
      <c r="U18824" s="43"/>
      <c r="AE18824"/>
    </row>
    <row r="18825" spans="1:31">
      <c r="A18825">
        <v>46300</v>
      </c>
      <c r="B18825" t="s">
        <v>16445</v>
      </c>
      <c r="C18825" t="s">
        <v>33477</v>
      </c>
      <c r="D18825" t="s">
        <v>33476</v>
      </c>
      <c r="E18825"/>
      <c r="F18825"/>
      <c r="G18825"/>
      <c r="H18825"/>
      <c r="I18825"/>
      <c r="J18825"/>
      <c r="U18825" s="43"/>
      <c r="AE18825"/>
    </row>
    <row r="18826" spans="1:31">
      <c r="A18826">
        <v>46320</v>
      </c>
      <c r="B18826" t="s">
        <v>1272</v>
      </c>
      <c r="C18826" t="s">
        <v>33477</v>
      </c>
      <c r="D18826" t="s">
        <v>33476</v>
      </c>
      <c r="E18826"/>
      <c r="F18826"/>
      <c r="G18826"/>
      <c r="H18826"/>
      <c r="I18826"/>
      <c r="J18826"/>
      <c r="U18826" s="43"/>
      <c r="AE18826"/>
    </row>
    <row r="18827" spans="1:31">
      <c r="A18827">
        <v>46200</v>
      </c>
      <c r="B18827" t="s">
        <v>16446</v>
      </c>
      <c r="C18827" t="s">
        <v>33477</v>
      </c>
      <c r="D18827" t="s">
        <v>33476</v>
      </c>
      <c r="E18827"/>
      <c r="F18827"/>
      <c r="G18827"/>
      <c r="H18827"/>
      <c r="I18827"/>
      <c r="J18827"/>
      <c r="U18827" s="43"/>
      <c r="AE18827"/>
    </row>
    <row r="18828" spans="1:31">
      <c r="A18828">
        <v>46160</v>
      </c>
      <c r="B18828" t="s">
        <v>549</v>
      </c>
      <c r="C18828" t="s">
        <v>33477</v>
      </c>
      <c r="D18828" t="s">
        <v>33476</v>
      </c>
      <c r="E18828"/>
      <c r="F18828"/>
      <c r="G18828"/>
      <c r="H18828"/>
      <c r="I18828"/>
      <c r="J18828"/>
      <c r="U18828" s="43"/>
      <c r="AE18828"/>
    </row>
    <row r="18829" spans="1:31">
      <c r="A18829">
        <v>46400</v>
      </c>
      <c r="B18829" t="s">
        <v>16447</v>
      </c>
      <c r="C18829" t="s">
        <v>33477</v>
      </c>
      <c r="D18829" t="s">
        <v>33476</v>
      </c>
      <c r="E18829"/>
      <c r="F18829"/>
      <c r="G18829"/>
      <c r="H18829"/>
      <c r="I18829"/>
      <c r="J18829"/>
      <c r="U18829" s="43"/>
      <c r="AE18829"/>
    </row>
    <row r="18830" spans="1:31">
      <c r="A18830">
        <v>46140</v>
      </c>
      <c r="B18830" t="s">
        <v>16448</v>
      </c>
      <c r="C18830" t="s">
        <v>33477</v>
      </c>
      <c r="D18830" t="s">
        <v>33476</v>
      </c>
      <c r="E18830"/>
      <c r="F18830"/>
      <c r="G18830"/>
      <c r="H18830"/>
      <c r="I18830"/>
      <c r="J18830"/>
      <c r="U18830" s="43"/>
      <c r="AE18830"/>
    </row>
    <row r="18831" spans="1:31">
      <c r="A18831">
        <v>46340</v>
      </c>
      <c r="B18831" t="s">
        <v>16449</v>
      </c>
      <c r="C18831" t="s">
        <v>33477</v>
      </c>
      <c r="D18831" t="s">
        <v>33476</v>
      </c>
      <c r="E18831"/>
      <c r="F18831"/>
      <c r="G18831"/>
      <c r="H18831"/>
      <c r="I18831"/>
      <c r="J18831"/>
      <c r="U18831" s="43"/>
      <c r="AE18831"/>
    </row>
    <row r="18832" spans="1:31">
      <c r="A18832">
        <v>46330</v>
      </c>
      <c r="B18832" t="s">
        <v>16450</v>
      </c>
      <c r="C18832" t="s">
        <v>33477</v>
      </c>
      <c r="D18832" t="s">
        <v>33476</v>
      </c>
      <c r="E18832"/>
      <c r="F18832"/>
      <c r="G18832"/>
      <c r="H18832"/>
      <c r="I18832"/>
      <c r="J18832"/>
      <c r="U18832" s="43"/>
      <c r="AE18832"/>
    </row>
    <row r="18833" spans="1:31">
      <c r="A18833">
        <v>46140</v>
      </c>
      <c r="B18833" t="s">
        <v>9214</v>
      </c>
      <c r="C18833" t="s">
        <v>33477</v>
      </c>
      <c r="D18833" t="s">
        <v>33476</v>
      </c>
      <c r="E18833"/>
      <c r="F18833"/>
      <c r="G18833"/>
      <c r="H18833"/>
      <c r="I18833"/>
      <c r="J18833"/>
      <c r="U18833" s="43"/>
      <c r="AE18833"/>
    </row>
    <row r="18834" spans="1:31">
      <c r="A18834">
        <v>46210</v>
      </c>
      <c r="B18834" t="s">
        <v>16451</v>
      </c>
      <c r="C18834" t="s">
        <v>33477</v>
      </c>
      <c r="D18834" t="s">
        <v>33476</v>
      </c>
      <c r="E18834"/>
      <c r="F18834"/>
      <c r="G18834"/>
      <c r="H18834"/>
      <c r="I18834"/>
      <c r="J18834"/>
      <c r="U18834" s="43"/>
      <c r="AE18834"/>
    </row>
    <row r="18835" spans="1:31">
      <c r="A18835">
        <v>46360</v>
      </c>
      <c r="B18835" t="s">
        <v>16452</v>
      </c>
      <c r="C18835" t="s">
        <v>33477</v>
      </c>
      <c r="D18835" t="e">
        <v>#N/A</v>
      </c>
      <c r="E18835"/>
      <c r="F18835"/>
      <c r="G18835"/>
      <c r="H18835"/>
      <c r="I18835"/>
      <c r="J18835"/>
      <c r="U18835" s="43"/>
      <c r="AE18835"/>
    </row>
    <row r="18836" spans="1:31">
      <c r="A18836">
        <v>46240</v>
      </c>
      <c r="B18836" t="s">
        <v>16453</v>
      </c>
      <c r="C18836" t="s">
        <v>33477</v>
      </c>
      <c r="D18836" t="s">
        <v>33476</v>
      </c>
      <c r="E18836"/>
      <c r="F18836"/>
      <c r="G18836"/>
      <c r="H18836"/>
      <c r="I18836"/>
      <c r="J18836"/>
      <c r="U18836" s="43"/>
      <c r="AE18836"/>
    </row>
    <row r="18837" spans="1:31">
      <c r="A18837">
        <v>46700</v>
      </c>
      <c r="B18837" t="s">
        <v>16454</v>
      </c>
      <c r="C18837" t="s">
        <v>33477</v>
      </c>
      <c r="D18837" t="s">
        <v>33476</v>
      </c>
      <c r="E18837"/>
      <c r="F18837"/>
      <c r="G18837"/>
      <c r="H18837"/>
      <c r="I18837"/>
      <c r="J18837"/>
      <c r="U18837" s="43"/>
      <c r="AE18837"/>
    </row>
    <row r="18838" spans="1:31">
      <c r="A18838">
        <v>46320</v>
      </c>
      <c r="B18838" t="s">
        <v>16455</v>
      </c>
      <c r="C18838" t="s">
        <v>33477</v>
      </c>
      <c r="D18838" t="s">
        <v>33476</v>
      </c>
      <c r="E18838"/>
      <c r="F18838"/>
      <c r="G18838"/>
      <c r="H18838"/>
      <c r="I18838"/>
      <c r="J18838"/>
      <c r="U18838" s="43"/>
      <c r="AE18838"/>
    </row>
    <row r="18839" spans="1:31">
      <c r="A18839">
        <v>46700</v>
      </c>
      <c r="B18839" t="s">
        <v>16456</v>
      </c>
      <c r="C18839" t="s">
        <v>33477</v>
      </c>
      <c r="D18839" t="s">
        <v>33476</v>
      </c>
      <c r="E18839"/>
      <c r="F18839"/>
      <c r="G18839"/>
      <c r="H18839"/>
      <c r="I18839"/>
      <c r="J18839"/>
      <c r="U18839" s="43"/>
      <c r="AE18839"/>
    </row>
    <row r="18840" spans="1:31">
      <c r="A18840">
        <v>46300</v>
      </c>
      <c r="B18840" t="s">
        <v>16457</v>
      </c>
      <c r="C18840" t="s">
        <v>33477</v>
      </c>
      <c r="D18840" t="s">
        <v>33476</v>
      </c>
      <c r="E18840"/>
      <c r="F18840"/>
      <c r="G18840"/>
      <c r="H18840"/>
      <c r="I18840"/>
      <c r="J18840"/>
      <c r="U18840" s="43"/>
      <c r="AE18840"/>
    </row>
    <row r="18841" spans="1:31">
      <c r="A18841">
        <v>46200</v>
      </c>
      <c r="B18841" t="s">
        <v>16458</v>
      </c>
      <c r="C18841" t="s">
        <v>33477</v>
      </c>
      <c r="D18841" t="s">
        <v>33476</v>
      </c>
      <c r="E18841"/>
      <c r="F18841"/>
      <c r="G18841"/>
      <c r="H18841"/>
      <c r="I18841"/>
      <c r="J18841"/>
      <c r="U18841" s="43"/>
      <c r="AE18841"/>
    </row>
    <row r="18842" spans="1:31">
      <c r="A18842">
        <v>46240</v>
      </c>
      <c r="B18842" t="s">
        <v>16459</v>
      </c>
      <c r="C18842" t="s">
        <v>33477</v>
      </c>
      <c r="D18842" t="s">
        <v>33476</v>
      </c>
      <c r="E18842"/>
      <c r="F18842"/>
      <c r="G18842"/>
      <c r="H18842"/>
      <c r="I18842"/>
      <c r="J18842"/>
      <c r="U18842" s="43"/>
      <c r="AE18842"/>
    </row>
    <row r="18843" spans="1:31">
      <c r="A18843">
        <v>46190</v>
      </c>
      <c r="B18843" t="s">
        <v>16460</v>
      </c>
      <c r="C18843" t="s">
        <v>33477</v>
      </c>
      <c r="D18843" t="s">
        <v>33476</v>
      </c>
      <c r="E18843"/>
      <c r="F18843"/>
      <c r="G18843"/>
      <c r="H18843"/>
      <c r="I18843"/>
      <c r="J18843"/>
      <c r="U18843" s="43"/>
      <c r="AE18843"/>
    </row>
    <row r="18844" spans="1:31">
      <c r="A18844">
        <v>46190</v>
      </c>
      <c r="B18844" t="s">
        <v>16460</v>
      </c>
      <c r="C18844" t="s">
        <v>33477</v>
      </c>
      <c r="D18844" t="s">
        <v>33476</v>
      </c>
      <c r="E18844"/>
      <c r="F18844"/>
      <c r="G18844"/>
      <c r="H18844"/>
      <c r="I18844"/>
      <c r="J18844"/>
      <c r="U18844" s="43"/>
      <c r="AE18844"/>
    </row>
    <row r="18845" spans="1:31">
      <c r="A18845">
        <v>46190</v>
      </c>
      <c r="B18845" t="s">
        <v>16460</v>
      </c>
      <c r="C18845" t="s">
        <v>33477</v>
      </c>
      <c r="D18845" t="s">
        <v>33476</v>
      </c>
      <c r="E18845"/>
      <c r="F18845"/>
      <c r="G18845"/>
      <c r="H18845"/>
      <c r="I18845"/>
      <c r="J18845"/>
      <c r="U18845" s="43"/>
      <c r="AE18845"/>
    </row>
    <row r="18846" spans="1:31">
      <c r="A18846">
        <v>46190</v>
      </c>
      <c r="B18846" t="s">
        <v>16460</v>
      </c>
      <c r="C18846" t="s">
        <v>33477</v>
      </c>
      <c r="D18846" t="s">
        <v>33476</v>
      </c>
      <c r="E18846"/>
      <c r="F18846"/>
      <c r="G18846"/>
      <c r="H18846"/>
      <c r="I18846"/>
      <c r="J18846"/>
      <c r="U18846" s="43"/>
      <c r="AE18846"/>
    </row>
    <row r="18847" spans="1:31">
      <c r="A18847">
        <v>46190</v>
      </c>
      <c r="B18847" t="s">
        <v>16460</v>
      </c>
      <c r="C18847" t="s">
        <v>33477</v>
      </c>
      <c r="D18847" t="s">
        <v>33476</v>
      </c>
      <c r="E18847"/>
      <c r="F18847"/>
      <c r="G18847"/>
      <c r="H18847"/>
      <c r="I18847"/>
      <c r="J18847"/>
      <c r="U18847" s="43"/>
      <c r="AE18847"/>
    </row>
    <row r="18848" spans="1:31">
      <c r="A18848">
        <v>46110</v>
      </c>
      <c r="B18848" t="s">
        <v>16461</v>
      </c>
      <c r="C18848" t="s">
        <v>33477</v>
      </c>
      <c r="D18848" t="s">
        <v>33476</v>
      </c>
      <c r="E18848"/>
      <c r="F18848"/>
      <c r="G18848"/>
      <c r="H18848"/>
      <c r="I18848"/>
      <c r="J18848"/>
      <c r="U18848" s="43"/>
      <c r="AE18848"/>
    </row>
    <row r="18849" spans="1:31">
      <c r="A18849">
        <v>46130</v>
      </c>
      <c r="B18849" t="s">
        <v>12553</v>
      </c>
      <c r="C18849" t="s">
        <v>33477</v>
      </c>
      <c r="D18849" t="e">
        <v>#N/A</v>
      </c>
      <c r="E18849"/>
      <c r="F18849"/>
      <c r="G18849"/>
      <c r="H18849"/>
      <c r="I18849"/>
      <c r="J18849"/>
      <c r="U18849" s="43"/>
      <c r="AE18849"/>
    </row>
    <row r="18850" spans="1:31">
      <c r="A18850">
        <v>46120</v>
      </c>
      <c r="B18850" t="s">
        <v>16462</v>
      </c>
      <c r="C18850" t="s">
        <v>33477</v>
      </c>
      <c r="D18850" t="s">
        <v>33476</v>
      </c>
      <c r="E18850"/>
      <c r="F18850"/>
      <c r="G18850"/>
      <c r="H18850"/>
      <c r="I18850"/>
      <c r="J18850"/>
      <c r="U18850" s="43"/>
      <c r="AE18850"/>
    </row>
    <row r="18851" spans="1:31">
      <c r="A18851">
        <v>46190</v>
      </c>
      <c r="B18851" t="s">
        <v>16463</v>
      </c>
      <c r="C18851" t="s">
        <v>33477</v>
      </c>
      <c r="D18851" t="s">
        <v>33476</v>
      </c>
      <c r="E18851"/>
      <c r="F18851"/>
      <c r="G18851"/>
      <c r="H18851"/>
      <c r="I18851"/>
      <c r="J18851"/>
      <c r="U18851" s="43"/>
      <c r="AE18851"/>
    </row>
    <row r="18852" spans="1:31">
      <c r="A18852">
        <v>46150</v>
      </c>
      <c r="B18852" t="s">
        <v>16464</v>
      </c>
      <c r="C18852" t="s">
        <v>33477</v>
      </c>
      <c r="D18852" t="s">
        <v>33476</v>
      </c>
      <c r="E18852"/>
      <c r="F18852"/>
      <c r="G18852"/>
      <c r="H18852"/>
      <c r="I18852"/>
      <c r="J18852"/>
      <c r="U18852" s="43"/>
      <c r="AE18852"/>
    </row>
    <row r="18853" spans="1:31">
      <c r="A18853">
        <v>46500</v>
      </c>
      <c r="B18853" t="s">
        <v>16465</v>
      </c>
      <c r="C18853" t="s">
        <v>33477</v>
      </c>
      <c r="D18853" t="s">
        <v>33476</v>
      </c>
      <c r="E18853"/>
      <c r="F18853"/>
      <c r="G18853"/>
      <c r="H18853"/>
      <c r="I18853"/>
      <c r="J18853"/>
      <c r="U18853" s="43"/>
      <c r="AE18853"/>
    </row>
    <row r="18854" spans="1:31">
      <c r="A18854">
        <v>46120</v>
      </c>
      <c r="B18854" t="s">
        <v>16466</v>
      </c>
      <c r="C18854" t="s">
        <v>33477</v>
      </c>
      <c r="D18854" t="s">
        <v>33476</v>
      </c>
      <c r="E18854"/>
      <c r="F18854"/>
      <c r="G18854"/>
      <c r="H18854"/>
      <c r="I18854"/>
      <c r="J18854"/>
      <c r="U18854" s="43"/>
      <c r="AE18854"/>
    </row>
    <row r="18855" spans="1:31">
      <c r="A18855">
        <v>46120</v>
      </c>
      <c r="B18855" t="s">
        <v>16467</v>
      </c>
      <c r="C18855" t="s">
        <v>33477</v>
      </c>
      <c r="D18855" t="s">
        <v>33476</v>
      </c>
      <c r="E18855"/>
      <c r="F18855"/>
      <c r="G18855"/>
      <c r="H18855"/>
      <c r="I18855"/>
      <c r="J18855"/>
      <c r="U18855" s="43"/>
      <c r="AE18855"/>
    </row>
    <row r="18856" spans="1:31">
      <c r="A18856">
        <v>46330</v>
      </c>
      <c r="B18856" t="s">
        <v>16468</v>
      </c>
      <c r="C18856" t="s">
        <v>33477</v>
      </c>
      <c r="D18856" t="s">
        <v>33476</v>
      </c>
      <c r="E18856"/>
      <c r="F18856"/>
      <c r="G18856"/>
      <c r="H18856"/>
      <c r="I18856"/>
      <c r="J18856"/>
      <c r="U18856" s="43"/>
      <c r="AE18856"/>
    </row>
    <row r="18857" spans="1:31">
      <c r="A18857">
        <v>46700</v>
      </c>
      <c r="B18857" t="s">
        <v>16469</v>
      </c>
      <c r="C18857" t="s">
        <v>33477</v>
      </c>
      <c r="D18857" t="s">
        <v>33476</v>
      </c>
      <c r="E18857"/>
      <c r="F18857"/>
      <c r="G18857"/>
      <c r="H18857"/>
      <c r="I18857"/>
      <c r="J18857"/>
      <c r="U18857" s="43"/>
      <c r="AE18857"/>
    </row>
    <row r="18858" spans="1:31">
      <c r="A18858">
        <v>46090</v>
      </c>
      <c r="B18858" t="s">
        <v>16470</v>
      </c>
      <c r="C18858" t="s">
        <v>33477</v>
      </c>
      <c r="D18858" t="s">
        <v>33476</v>
      </c>
      <c r="E18858"/>
      <c r="F18858"/>
      <c r="G18858"/>
      <c r="H18858"/>
      <c r="I18858"/>
      <c r="J18858"/>
      <c r="U18858" s="43"/>
      <c r="AE18858"/>
    </row>
    <row r="18859" spans="1:31">
      <c r="A18859">
        <v>46240</v>
      </c>
      <c r="B18859" t="s">
        <v>5280</v>
      </c>
      <c r="C18859" t="s">
        <v>33477</v>
      </c>
      <c r="D18859" t="s">
        <v>33476</v>
      </c>
      <c r="E18859"/>
      <c r="F18859"/>
      <c r="G18859"/>
      <c r="H18859"/>
      <c r="I18859"/>
      <c r="J18859"/>
      <c r="U18859" s="43"/>
      <c r="AE18859"/>
    </row>
    <row r="18860" spans="1:31">
      <c r="A18860">
        <v>46310</v>
      </c>
      <c r="B18860" t="s">
        <v>16471</v>
      </c>
      <c r="C18860" t="s">
        <v>33477</v>
      </c>
      <c r="D18860" t="s">
        <v>33476</v>
      </c>
      <c r="E18860"/>
      <c r="F18860"/>
      <c r="G18860"/>
      <c r="H18860"/>
      <c r="I18860"/>
      <c r="J18860"/>
      <c r="U18860" s="43"/>
      <c r="AE18860"/>
    </row>
    <row r="18861" spans="1:31">
      <c r="A18861">
        <v>46260</v>
      </c>
      <c r="B18861" t="s">
        <v>16472</v>
      </c>
      <c r="C18861" t="s">
        <v>33477</v>
      </c>
      <c r="D18861" t="s">
        <v>33476</v>
      </c>
      <c r="E18861"/>
      <c r="F18861"/>
      <c r="G18861"/>
      <c r="H18861"/>
      <c r="I18861"/>
      <c r="J18861"/>
      <c r="U18861" s="43"/>
      <c r="AE18861"/>
    </row>
    <row r="18862" spans="1:31">
      <c r="A18862">
        <v>46230</v>
      </c>
      <c r="B18862" t="s">
        <v>16473</v>
      </c>
      <c r="C18862" t="s">
        <v>33477</v>
      </c>
      <c r="D18862" t="s">
        <v>33476</v>
      </c>
      <c r="E18862"/>
      <c r="F18862"/>
      <c r="G18862"/>
      <c r="H18862"/>
      <c r="I18862"/>
      <c r="J18862"/>
      <c r="U18862" s="43"/>
      <c r="AE18862"/>
    </row>
    <row r="18863" spans="1:31">
      <c r="A18863">
        <v>46110</v>
      </c>
      <c r="B18863" t="s">
        <v>16474</v>
      </c>
      <c r="C18863" t="s">
        <v>33477</v>
      </c>
      <c r="D18863" t="s">
        <v>33476</v>
      </c>
      <c r="E18863"/>
      <c r="F18863"/>
      <c r="G18863"/>
      <c r="H18863"/>
      <c r="I18863"/>
      <c r="J18863"/>
      <c r="U18863" s="43"/>
      <c r="AE18863"/>
    </row>
    <row r="18864" spans="1:31">
      <c r="A18864">
        <v>46100</v>
      </c>
      <c r="B18864" t="s">
        <v>16475</v>
      </c>
      <c r="C18864" t="s">
        <v>33480</v>
      </c>
      <c r="D18864" t="s">
        <v>33476</v>
      </c>
      <c r="E18864"/>
      <c r="F18864"/>
      <c r="G18864"/>
      <c r="H18864"/>
      <c r="I18864"/>
      <c r="J18864"/>
      <c r="U18864" s="43"/>
      <c r="AE18864"/>
    </row>
    <row r="18865" spans="1:31">
      <c r="A18865">
        <v>46260</v>
      </c>
      <c r="B18865" t="s">
        <v>16476</v>
      </c>
      <c r="C18865" t="s">
        <v>33477</v>
      </c>
      <c r="D18865" t="s">
        <v>33476</v>
      </c>
      <c r="E18865"/>
      <c r="F18865"/>
      <c r="G18865"/>
      <c r="H18865"/>
      <c r="I18865"/>
      <c r="J18865"/>
      <c r="U18865" s="43"/>
      <c r="AE18865"/>
    </row>
    <row r="18866" spans="1:31">
      <c r="A18866">
        <v>46300</v>
      </c>
      <c r="B18866" t="s">
        <v>11114</v>
      </c>
      <c r="C18866" t="s">
        <v>33477</v>
      </c>
      <c r="D18866" t="s">
        <v>33476</v>
      </c>
      <c r="E18866"/>
      <c r="F18866"/>
      <c r="G18866"/>
      <c r="H18866"/>
      <c r="I18866"/>
      <c r="J18866"/>
      <c r="U18866" s="43"/>
      <c r="AE18866"/>
    </row>
    <row r="18867" spans="1:31">
      <c r="A18867">
        <v>46090</v>
      </c>
      <c r="B18867" t="s">
        <v>16477</v>
      </c>
      <c r="C18867" t="s">
        <v>33477</v>
      </c>
      <c r="D18867" t="s">
        <v>33476</v>
      </c>
      <c r="E18867"/>
      <c r="F18867"/>
      <c r="G18867"/>
      <c r="H18867"/>
      <c r="I18867"/>
      <c r="J18867"/>
      <c r="U18867" s="43"/>
      <c r="AE18867"/>
    </row>
    <row r="18868" spans="1:31">
      <c r="A18868">
        <v>46700</v>
      </c>
      <c r="B18868" t="s">
        <v>16478</v>
      </c>
      <c r="C18868" t="s">
        <v>33477</v>
      </c>
      <c r="D18868" t="s">
        <v>33476</v>
      </c>
      <c r="E18868"/>
      <c r="F18868"/>
      <c r="G18868"/>
      <c r="H18868"/>
      <c r="I18868"/>
      <c r="J18868"/>
      <c r="U18868" s="43"/>
      <c r="AE18868"/>
    </row>
    <row r="18869" spans="1:31">
      <c r="A18869">
        <v>46200</v>
      </c>
      <c r="B18869" t="s">
        <v>16479</v>
      </c>
      <c r="C18869" t="s">
        <v>33477</v>
      </c>
      <c r="D18869" t="s">
        <v>33476</v>
      </c>
      <c r="E18869"/>
      <c r="F18869"/>
      <c r="G18869"/>
      <c r="H18869"/>
      <c r="I18869"/>
      <c r="J18869"/>
      <c r="U18869" s="43"/>
      <c r="AE18869"/>
    </row>
    <row r="18870" spans="1:31">
      <c r="A18870">
        <v>46210</v>
      </c>
      <c r="B18870" t="s">
        <v>16480</v>
      </c>
      <c r="C18870" t="s">
        <v>33477</v>
      </c>
      <c r="D18870" t="s">
        <v>33476</v>
      </c>
      <c r="E18870"/>
      <c r="F18870"/>
      <c r="G18870"/>
      <c r="H18870"/>
      <c r="I18870"/>
      <c r="J18870"/>
      <c r="U18870" s="43"/>
      <c r="AE18870"/>
    </row>
    <row r="18871" spans="1:31">
      <c r="A18871">
        <v>46400</v>
      </c>
      <c r="B18871" t="s">
        <v>16481</v>
      </c>
      <c r="C18871" t="s">
        <v>33477</v>
      </c>
      <c r="D18871" t="s">
        <v>33476</v>
      </c>
      <c r="E18871"/>
      <c r="F18871"/>
      <c r="G18871"/>
      <c r="H18871"/>
      <c r="I18871"/>
      <c r="J18871"/>
      <c r="U18871" s="43"/>
      <c r="AE18871"/>
    </row>
    <row r="18872" spans="1:31">
      <c r="A18872">
        <v>46090</v>
      </c>
      <c r="B18872" t="s">
        <v>16482</v>
      </c>
      <c r="C18872" t="s">
        <v>33477</v>
      </c>
      <c r="D18872" t="s">
        <v>33476</v>
      </c>
      <c r="E18872"/>
      <c r="F18872"/>
      <c r="G18872"/>
      <c r="H18872"/>
      <c r="I18872"/>
      <c r="J18872"/>
      <c r="U18872" s="43"/>
      <c r="AE18872"/>
    </row>
    <row r="18873" spans="1:31">
      <c r="A18873">
        <v>47000</v>
      </c>
      <c r="B18873" t="s">
        <v>16483</v>
      </c>
      <c r="C18873" t="s">
        <v>33480</v>
      </c>
      <c r="D18873" t="s">
        <v>33476</v>
      </c>
      <c r="E18873"/>
      <c r="F18873"/>
      <c r="G18873"/>
      <c r="H18873"/>
      <c r="I18873"/>
      <c r="J18873"/>
      <c r="U18873" s="43"/>
      <c r="AE18873"/>
    </row>
    <row r="18874" spans="1:31">
      <c r="A18874">
        <v>47350</v>
      </c>
      <c r="B18874" t="s">
        <v>16484</v>
      </c>
      <c r="C18874" t="s">
        <v>33477</v>
      </c>
      <c r="D18874" t="s">
        <v>33476</v>
      </c>
      <c r="E18874"/>
      <c r="F18874"/>
      <c r="G18874"/>
      <c r="H18874"/>
      <c r="I18874"/>
      <c r="J18874"/>
      <c r="U18874" s="43"/>
      <c r="AE18874"/>
    </row>
    <row r="18875" spans="1:31">
      <c r="A18875">
        <v>47800</v>
      </c>
      <c r="B18875" t="s">
        <v>16485</v>
      </c>
      <c r="C18875" t="s">
        <v>33477</v>
      </c>
      <c r="D18875" t="s">
        <v>33476</v>
      </c>
      <c r="E18875"/>
      <c r="F18875"/>
      <c r="G18875"/>
      <c r="H18875"/>
      <c r="I18875"/>
      <c r="J18875"/>
      <c r="U18875" s="43"/>
      <c r="AE18875"/>
    </row>
    <row r="18876" spans="1:31">
      <c r="A18876">
        <v>47190</v>
      </c>
      <c r="B18876" t="s">
        <v>16486</v>
      </c>
      <c r="C18876" t="s">
        <v>33477</v>
      </c>
      <c r="D18876" t="s">
        <v>33476</v>
      </c>
      <c r="E18876"/>
      <c r="F18876"/>
      <c r="G18876"/>
      <c r="H18876"/>
      <c r="I18876"/>
      <c r="J18876"/>
      <c r="U18876" s="43"/>
      <c r="AE18876"/>
    </row>
    <row r="18877" spans="1:31">
      <c r="A18877">
        <v>47800</v>
      </c>
      <c r="B18877" t="s">
        <v>16487</v>
      </c>
      <c r="C18877" t="s">
        <v>33477</v>
      </c>
      <c r="D18877" t="s">
        <v>33476</v>
      </c>
      <c r="E18877"/>
      <c r="F18877"/>
      <c r="G18877"/>
      <c r="H18877"/>
      <c r="I18877"/>
      <c r="J18877"/>
      <c r="U18877" s="43"/>
      <c r="AE18877"/>
    </row>
    <row r="18878" spans="1:31">
      <c r="A18878">
        <v>47110</v>
      </c>
      <c r="B18878" t="s">
        <v>16488</v>
      </c>
      <c r="C18878" t="s">
        <v>33477</v>
      </c>
      <c r="D18878" t="s">
        <v>33476</v>
      </c>
      <c r="E18878"/>
      <c r="F18878"/>
      <c r="G18878"/>
      <c r="H18878"/>
      <c r="I18878"/>
      <c r="J18878"/>
      <c r="U18878" s="43"/>
      <c r="AE18878"/>
    </row>
    <row r="18879" spans="1:31">
      <c r="A18879">
        <v>47420</v>
      </c>
      <c r="B18879" t="s">
        <v>1720</v>
      </c>
      <c r="C18879" t="s">
        <v>33477</v>
      </c>
      <c r="D18879" t="s">
        <v>33481</v>
      </c>
      <c r="E18879"/>
      <c r="F18879"/>
      <c r="G18879"/>
      <c r="H18879"/>
      <c r="I18879"/>
      <c r="J18879"/>
      <c r="U18879" s="43"/>
      <c r="AE18879"/>
    </row>
    <row r="18880" spans="1:31">
      <c r="A18880">
        <v>47160</v>
      </c>
      <c r="B18880" t="s">
        <v>16489</v>
      </c>
      <c r="C18880" t="s">
        <v>33477</v>
      </c>
      <c r="D18880" t="s">
        <v>33476</v>
      </c>
      <c r="E18880"/>
      <c r="F18880"/>
      <c r="G18880"/>
      <c r="H18880"/>
      <c r="I18880"/>
      <c r="J18880"/>
      <c r="U18880" s="43"/>
      <c r="AE18880"/>
    </row>
    <row r="18881" spans="1:31">
      <c r="A18881">
        <v>47170</v>
      </c>
      <c r="B18881" t="s">
        <v>16490</v>
      </c>
      <c r="C18881" t="s">
        <v>33477</v>
      </c>
      <c r="D18881" t="s">
        <v>33481</v>
      </c>
      <c r="E18881"/>
      <c r="F18881"/>
      <c r="G18881"/>
      <c r="H18881"/>
      <c r="I18881"/>
      <c r="J18881"/>
      <c r="U18881" s="43"/>
      <c r="AE18881"/>
    </row>
    <row r="18882" spans="1:31">
      <c r="A18882">
        <v>47700</v>
      </c>
      <c r="B18882" t="s">
        <v>16491</v>
      </c>
      <c r="C18882" t="s">
        <v>33477</v>
      </c>
      <c r="D18882" t="s">
        <v>33476</v>
      </c>
      <c r="E18882"/>
      <c r="F18882"/>
      <c r="G18882"/>
      <c r="H18882"/>
      <c r="I18882"/>
      <c r="J18882"/>
      <c r="U18882" s="43"/>
      <c r="AE18882"/>
    </row>
    <row r="18883" spans="1:31">
      <c r="A18883">
        <v>47370</v>
      </c>
      <c r="B18883" t="s">
        <v>16492</v>
      </c>
      <c r="C18883" t="s">
        <v>33477</v>
      </c>
      <c r="D18883" t="s">
        <v>33476</v>
      </c>
      <c r="E18883"/>
      <c r="F18883"/>
      <c r="G18883"/>
      <c r="H18883"/>
      <c r="I18883"/>
      <c r="J18883"/>
      <c r="U18883" s="43"/>
      <c r="AE18883"/>
    </row>
    <row r="18884" spans="1:31">
      <c r="A18884">
        <v>47700</v>
      </c>
      <c r="B18884" t="s">
        <v>16493</v>
      </c>
      <c r="C18884" t="s">
        <v>33477</v>
      </c>
      <c r="D18884" t="s">
        <v>33476</v>
      </c>
      <c r="E18884"/>
      <c r="F18884"/>
      <c r="G18884"/>
      <c r="H18884"/>
      <c r="I18884"/>
      <c r="J18884"/>
      <c r="U18884" s="43"/>
      <c r="AE18884"/>
    </row>
    <row r="18885" spans="1:31">
      <c r="A18885">
        <v>47250</v>
      </c>
      <c r="B18885" t="s">
        <v>16494</v>
      </c>
      <c r="C18885" t="s">
        <v>33477</v>
      </c>
      <c r="D18885" t="s">
        <v>33476</v>
      </c>
      <c r="E18885"/>
      <c r="F18885"/>
      <c r="G18885"/>
      <c r="H18885"/>
      <c r="I18885"/>
      <c r="J18885"/>
      <c r="U18885" s="43"/>
      <c r="AE18885"/>
    </row>
    <row r="18886" spans="1:31">
      <c r="A18886">
        <v>47800</v>
      </c>
      <c r="B18886" t="s">
        <v>16495</v>
      </c>
      <c r="C18886" t="s">
        <v>33477</v>
      </c>
      <c r="D18886" t="s">
        <v>33476</v>
      </c>
      <c r="E18886"/>
      <c r="F18886"/>
      <c r="G18886"/>
      <c r="H18886"/>
      <c r="I18886"/>
      <c r="J18886"/>
      <c r="U18886" s="43"/>
      <c r="AE18886"/>
    </row>
    <row r="18887" spans="1:31">
      <c r="A18887">
        <v>47220</v>
      </c>
      <c r="B18887" t="s">
        <v>16496</v>
      </c>
      <c r="C18887" t="s">
        <v>33480</v>
      </c>
      <c r="D18887" t="s">
        <v>33482</v>
      </c>
      <c r="E18887"/>
      <c r="F18887"/>
      <c r="G18887"/>
      <c r="H18887"/>
      <c r="I18887"/>
      <c r="J18887"/>
      <c r="U18887" s="43"/>
      <c r="AE18887"/>
    </row>
    <row r="18888" spans="1:31">
      <c r="A18888">
        <v>47310</v>
      </c>
      <c r="B18888" t="s">
        <v>12114</v>
      </c>
      <c r="C18888" t="s">
        <v>33480</v>
      </c>
      <c r="D18888" t="s">
        <v>33476</v>
      </c>
      <c r="E18888"/>
      <c r="F18888"/>
      <c r="G18888"/>
      <c r="H18888"/>
      <c r="I18888"/>
      <c r="J18888"/>
      <c r="U18888" s="43"/>
      <c r="AE18888"/>
    </row>
    <row r="18889" spans="1:31">
      <c r="A18889">
        <v>47140</v>
      </c>
      <c r="B18889" t="s">
        <v>16497</v>
      </c>
      <c r="C18889" t="s">
        <v>33477</v>
      </c>
      <c r="D18889" t="s">
        <v>33476</v>
      </c>
      <c r="E18889"/>
      <c r="F18889"/>
      <c r="G18889"/>
      <c r="H18889"/>
      <c r="I18889"/>
      <c r="J18889"/>
      <c r="U18889" s="43"/>
      <c r="AE18889"/>
    </row>
    <row r="18890" spans="1:31">
      <c r="A18890">
        <v>47120</v>
      </c>
      <c r="B18890" t="s">
        <v>16498</v>
      </c>
      <c r="C18890" t="s">
        <v>33477</v>
      </c>
      <c r="D18890" t="s">
        <v>33476</v>
      </c>
      <c r="E18890"/>
      <c r="F18890"/>
      <c r="G18890"/>
      <c r="H18890"/>
      <c r="I18890"/>
      <c r="J18890"/>
      <c r="U18890" s="43"/>
      <c r="AE18890"/>
    </row>
    <row r="18891" spans="1:31">
      <c r="A18891">
        <v>47480</v>
      </c>
      <c r="B18891" t="s">
        <v>16499</v>
      </c>
      <c r="C18891" t="s">
        <v>33480</v>
      </c>
      <c r="D18891" t="e">
        <v>#N/A</v>
      </c>
      <c r="E18891"/>
      <c r="F18891"/>
      <c r="G18891"/>
      <c r="H18891"/>
      <c r="I18891"/>
      <c r="J18891"/>
      <c r="U18891" s="43"/>
      <c r="AE18891"/>
    </row>
    <row r="18892" spans="1:31">
      <c r="A18892">
        <v>47120</v>
      </c>
      <c r="B18892" t="s">
        <v>16500</v>
      </c>
      <c r="C18892" t="s">
        <v>33477</v>
      </c>
      <c r="D18892" t="s">
        <v>33476</v>
      </c>
      <c r="E18892"/>
      <c r="F18892"/>
      <c r="G18892"/>
      <c r="H18892"/>
      <c r="I18892"/>
      <c r="J18892"/>
      <c r="U18892" s="43"/>
      <c r="AE18892"/>
    </row>
    <row r="18893" spans="1:31">
      <c r="A18893">
        <v>47230</v>
      </c>
      <c r="B18893" t="s">
        <v>16501</v>
      </c>
      <c r="C18893" t="s">
        <v>33477</v>
      </c>
      <c r="D18893" t="s">
        <v>33476</v>
      </c>
      <c r="E18893"/>
      <c r="F18893"/>
      <c r="G18893"/>
      <c r="H18893"/>
      <c r="I18893"/>
      <c r="J18893"/>
      <c r="U18893" s="43"/>
      <c r="AE18893"/>
    </row>
    <row r="18894" spans="1:31">
      <c r="A18894">
        <v>47130</v>
      </c>
      <c r="B18894" t="s">
        <v>16502</v>
      </c>
      <c r="C18894" t="s">
        <v>33477</v>
      </c>
      <c r="D18894" t="s">
        <v>33476</v>
      </c>
      <c r="E18894"/>
      <c r="F18894"/>
      <c r="G18894"/>
      <c r="H18894"/>
      <c r="I18894"/>
      <c r="J18894"/>
      <c r="U18894" s="43"/>
      <c r="AE18894"/>
    </row>
    <row r="18895" spans="1:31">
      <c r="A18895">
        <v>47290</v>
      </c>
      <c r="B18895" t="s">
        <v>16503</v>
      </c>
      <c r="C18895" t="s">
        <v>33477</v>
      </c>
      <c r="D18895" t="s">
        <v>33482</v>
      </c>
      <c r="E18895"/>
      <c r="F18895"/>
      <c r="G18895"/>
      <c r="H18895"/>
      <c r="I18895"/>
      <c r="J18895"/>
      <c r="U18895" s="43"/>
      <c r="AE18895"/>
    </row>
    <row r="18896" spans="1:31">
      <c r="A18896">
        <v>47200</v>
      </c>
      <c r="B18896" t="s">
        <v>11170</v>
      </c>
      <c r="C18896" t="s">
        <v>33477</v>
      </c>
      <c r="D18896" t="s">
        <v>33476</v>
      </c>
      <c r="E18896"/>
      <c r="F18896"/>
      <c r="G18896"/>
      <c r="H18896"/>
      <c r="I18896"/>
      <c r="J18896"/>
      <c r="U18896" s="43"/>
      <c r="AE18896"/>
    </row>
    <row r="18897" spans="1:31">
      <c r="A18897">
        <v>47470</v>
      </c>
      <c r="B18897" t="s">
        <v>11172</v>
      </c>
      <c r="C18897" t="s">
        <v>33477</v>
      </c>
      <c r="D18897" t="s">
        <v>33476</v>
      </c>
      <c r="E18897"/>
      <c r="F18897"/>
      <c r="G18897"/>
      <c r="H18897"/>
      <c r="I18897"/>
      <c r="J18897"/>
      <c r="U18897" s="43"/>
      <c r="AE18897"/>
    </row>
    <row r="18898" spans="1:31">
      <c r="A18898">
        <v>47700</v>
      </c>
      <c r="B18898" t="s">
        <v>16504</v>
      </c>
      <c r="C18898" t="s">
        <v>33477</v>
      </c>
      <c r="D18898" t="s">
        <v>33476</v>
      </c>
      <c r="E18898"/>
      <c r="F18898"/>
      <c r="G18898"/>
      <c r="H18898"/>
      <c r="I18898"/>
      <c r="J18898"/>
      <c r="U18898" s="43"/>
      <c r="AE18898"/>
    </row>
    <row r="18899" spans="1:31">
      <c r="A18899">
        <v>47300</v>
      </c>
      <c r="B18899" t="s">
        <v>14675</v>
      </c>
      <c r="C18899" t="s">
        <v>33477</v>
      </c>
      <c r="D18899" t="s">
        <v>33476</v>
      </c>
      <c r="E18899"/>
      <c r="F18899"/>
      <c r="G18899"/>
      <c r="H18899"/>
      <c r="I18899"/>
      <c r="J18899"/>
      <c r="U18899" s="43"/>
      <c r="AE18899"/>
    </row>
    <row r="18900" spans="1:31">
      <c r="A18900">
        <v>47200</v>
      </c>
      <c r="B18900" t="s">
        <v>16505</v>
      </c>
      <c r="C18900" t="s">
        <v>33477</v>
      </c>
      <c r="D18900" t="s">
        <v>33476</v>
      </c>
      <c r="E18900"/>
      <c r="F18900"/>
      <c r="G18900"/>
      <c r="H18900"/>
      <c r="I18900"/>
      <c r="J18900"/>
      <c r="U18900" s="43"/>
      <c r="AE18900"/>
    </row>
    <row r="18901" spans="1:31">
      <c r="A18901">
        <v>47500</v>
      </c>
      <c r="B18901" t="s">
        <v>16506</v>
      </c>
      <c r="C18901" t="s">
        <v>33477</v>
      </c>
      <c r="D18901" t="s">
        <v>33476</v>
      </c>
      <c r="E18901"/>
      <c r="F18901"/>
      <c r="G18901"/>
      <c r="H18901"/>
      <c r="I18901"/>
      <c r="J18901"/>
      <c r="U18901" s="43"/>
      <c r="AE18901"/>
    </row>
    <row r="18902" spans="1:31">
      <c r="A18902">
        <v>47470</v>
      </c>
      <c r="B18902" t="s">
        <v>16507</v>
      </c>
      <c r="C18902" t="s">
        <v>33477</v>
      </c>
      <c r="D18902" t="s">
        <v>33476</v>
      </c>
      <c r="E18902"/>
      <c r="F18902"/>
      <c r="G18902"/>
      <c r="H18902"/>
      <c r="I18902"/>
      <c r="J18902"/>
      <c r="U18902" s="43"/>
      <c r="AE18902"/>
    </row>
    <row r="18903" spans="1:31">
      <c r="A18903">
        <v>47550</v>
      </c>
      <c r="B18903" t="s">
        <v>16508</v>
      </c>
      <c r="C18903" t="s">
        <v>33480</v>
      </c>
      <c r="D18903" t="e">
        <v>#N/A</v>
      </c>
      <c r="E18903"/>
      <c r="F18903"/>
      <c r="G18903"/>
      <c r="H18903"/>
      <c r="I18903"/>
      <c r="J18903"/>
      <c r="U18903" s="43"/>
      <c r="AE18903"/>
    </row>
    <row r="18904" spans="1:31">
      <c r="A18904">
        <v>47240</v>
      </c>
      <c r="B18904" t="s">
        <v>16509</v>
      </c>
      <c r="C18904" t="s">
        <v>33480</v>
      </c>
      <c r="D18904" t="s">
        <v>33476</v>
      </c>
      <c r="E18904"/>
      <c r="F18904"/>
      <c r="G18904"/>
      <c r="H18904"/>
      <c r="I18904"/>
      <c r="J18904"/>
      <c r="U18904" s="43"/>
      <c r="AE18904"/>
    </row>
    <row r="18905" spans="1:31">
      <c r="A18905">
        <v>47290</v>
      </c>
      <c r="B18905" t="s">
        <v>16510</v>
      </c>
      <c r="C18905" t="s">
        <v>33477</v>
      </c>
      <c r="D18905" t="s">
        <v>33482</v>
      </c>
      <c r="E18905"/>
      <c r="F18905"/>
      <c r="G18905"/>
      <c r="H18905"/>
      <c r="I18905"/>
      <c r="J18905"/>
      <c r="U18905" s="43"/>
      <c r="AE18905"/>
    </row>
    <row r="18906" spans="1:31">
      <c r="A18906">
        <v>47250</v>
      </c>
      <c r="B18906" t="s">
        <v>16511</v>
      </c>
      <c r="C18906" t="s">
        <v>33477</v>
      </c>
      <c r="D18906" t="s">
        <v>33476</v>
      </c>
      <c r="E18906"/>
      <c r="F18906"/>
      <c r="G18906"/>
      <c r="H18906"/>
      <c r="I18906"/>
      <c r="J18906"/>
      <c r="U18906" s="43"/>
      <c r="AE18906"/>
    </row>
    <row r="18907" spans="1:31">
      <c r="A18907">
        <v>47410</v>
      </c>
      <c r="B18907" t="s">
        <v>16512</v>
      </c>
      <c r="C18907" t="s">
        <v>33477</v>
      </c>
      <c r="D18907" t="s">
        <v>33482</v>
      </c>
      <c r="E18907"/>
      <c r="F18907"/>
      <c r="G18907"/>
      <c r="H18907"/>
      <c r="I18907"/>
      <c r="J18907"/>
      <c r="U18907" s="43"/>
      <c r="AE18907"/>
    </row>
    <row r="18908" spans="1:31">
      <c r="A18908">
        <v>47370</v>
      </c>
      <c r="B18908" t="s">
        <v>16513</v>
      </c>
      <c r="C18908" t="s">
        <v>33477</v>
      </c>
      <c r="D18908" t="s">
        <v>33476</v>
      </c>
      <c r="E18908"/>
      <c r="F18908"/>
      <c r="G18908"/>
      <c r="H18908"/>
      <c r="I18908"/>
      <c r="J18908"/>
      <c r="U18908" s="43"/>
      <c r="AE18908"/>
    </row>
    <row r="18909" spans="1:31">
      <c r="A18909">
        <v>47210</v>
      </c>
      <c r="B18909" t="s">
        <v>16514</v>
      </c>
      <c r="C18909" t="s">
        <v>33477</v>
      </c>
      <c r="D18909" t="s">
        <v>33476</v>
      </c>
      <c r="E18909"/>
      <c r="F18909"/>
      <c r="G18909"/>
      <c r="H18909"/>
      <c r="I18909"/>
      <c r="J18909"/>
      <c r="U18909" s="43"/>
      <c r="AE18909"/>
    </row>
    <row r="18910" spans="1:31">
      <c r="A18910">
        <v>47320</v>
      </c>
      <c r="B18910" t="s">
        <v>16515</v>
      </c>
      <c r="C18910" t="s">
        <v>33477</v>
      </c>
      <c r="D18910" t="s">
        <v>33476</v>
      </c>
      <c r="E18910"/>
      <c r="F18910"/>
      <c r="G18910"/>
      <c r="H18910"/>
      <c r="I18910"/>
      <c r="J18910"/>
      <c r="U18910" s="43"/>
      <c r="AE18910"/>
    </row>
    <row r="18911" spans="1:31">
      <c r="A18911">
        <v>47420</v>
      </c>
      <c r="B18911" t="s">
        <v>16516</v>
      </c>
      <c r="C18911" t="s">
        <v>33477</v>
      </c>
      <c r="D18911" t="s">
        <v>33481</v>
      </c>
      <c r="E18911"/>
      <c r="F18911"/>
      <c r="G18911"/>
      <c r="H18911"/>
      <c r="I18911"/>
      <c r="J18911"/>
      <c r="U18911" s="43"/>
      <c r="AE18911"/>
    </row>
    <row r="18912" spans="1:31">
      <c r="A18912">
        <v>47310</v>
      </c>
      <c r="B18912" t="s">
        <v>11205</v>
      </c>
      <c r="C18912" t="s">
        <v>33480</v>
      </c>
      <c r="D18912" t="s">
        <v>33476</v>
      </c>
      <c r="E18912"/>
      <c r="F18912"/>
      <c r="G18912"/>
      <c r="H18912"/>
      <c r="I18912"/>
      <c r="J18912"/>
      <c r="U18912" s="43"/>
      <c r="AE18912"/>
    </row>
    <row r="18913" spans="1:31">
      <c r="A18913">
        <v>47130</v>
      </c>
      <c r="B18913" t="s">
        <v>16517</v>
      </c>
      <c r="C18913" t="s">
        <v>33477</v>
      </c>
      <c r="D18913" t="s">
        <v>33476</v>
      </c>
      <c r="E18913"/>
      <c r="F18913"/>
      <c r="G18913"/>
      <c r="H18913"/>
      <c r="I18913"/>
      <c r="J18913"/>
      <c r="U18913" s="43"/>
      <c r="AE18913"/>
    </row>
    <row r="18914" spans="1:31">
      <c r="A18914">
        <v>47260</v>
      </c>
      <c r="B18914" t="s">
        <v>16518</v>
      </c>
      <c r="C18914" t="s">
        <v>33477</v>
      </c>
      <c r="D18914" t="s">
        <v>33476</v>
      </c>
      <c r="E18914"/>
      <c r="F18914"/>
      <c r="G18914"/>
      <c r="H18914"/>
      <c r="I18914"/>
      <c r="J18914"/>
      <c r="U18914" s="43"/>
      <c r="AE18914"/>
    </row>
    <row r="18915" spans="1:31">
      <c r="A18915">
        <v>47160</v>
      </c>
      <c r="B18915" t="s">
        <v>16519</v>
      </c>
      <c r="C18915" t="s">
        <v>33477</v>
      </c>
      <c r="D18915" t="s">
        <v>33476</v>
      </c>
      <c r="E18915"/>
      <c r="F18915"/>
      <c r="G18915"/>
      <c r="H18915"/>
      <c r="I18915"/>
      <c r="J18915"/>
      <c r="U18915" s="43"/>
      <c r="AE18915"/>
    </row>
    <row r="18916" spans="1:31">
      <c r="A18916">
        <v>47330</v>
      </c>
      <c r="B18916" t="s">
        <v>3791</v>
      </c>
      <c r="C18916" t="s">
        <v>33477</v>
      </c>
      <c r="D18916" t="s">
        <v>33482</v>
      </c>
      <c r="E18916"/>
      <c r="F18916"/>
      <c r="G18916"/>
      <c r="H18916"/>
      <c r="I18916"/>
      <c r="J18916"/>
      <c r="U18916" s="43"/>
      <c r="AE18916"/>
    </row>
    <row r="18917" spans="1:31">
      <c r="A18917">
        <v>47600</v>
      </c>
      <c r="B18917" t="s">
        <v>16520</v>
      </c>
      <c r="C18917" t="s">
        <v>33477</v>
      </c>
      <c r="D18917" t="s">
        <v>33476</v>
      </c>
      <c r="E18917"/>
      <c r="F18917"/>
      <c r="G18917"/>
      <c r="H18917"/>
      <c r="I18917"/>
      <c r="J18917"/>
      <c r="U18917" s="43"/>
      <c r="AE18917"/>
    </row>
    <row r="18918" spans="1:31">
      <c r="A18918">
        <v>47430</v>
      </c>
      <c r="B18918" t="s">
        <v>16521</v>
      </c>
      <c r="C18918" t="s">
        <v>33477</v>
      </c>
      <c r="D18918" t="s">
        <v>33476</v>
      </c>
      <c r="E18918"/>
      <c r="F18918"/>
      <c r="G18918"/>
      <c r="H18918"/>
      <c r="I18918"/>
      <c r="J18918"/>
      <c r="U18918" s="43"/>
      <c r="AE18918"/>
    </row>
    <row r="18919" spans="1:31">
      <c r="A18919">
        <v>47350</v>
      </c>
      <c r="B18919" t="s">
        <v>12174</v>
      </c>
      <c r="C18919" t="s">
        <v>33477</v>
      </c>
      <c r="D18919" t="s">
        <v>33476</v>
      </c>
      <c r="E18919"/>
      <c r="F18919"/>
      <c r="G18919"/>
      <c r="H18919"/>
      <c r="I18919"/>
      <c r="J18919"/>
      <c r="U18919" s="43"/>
      <c r="AE18919"/>
    </row>
    <row r="18920" spans="1:31">
      <c r="A18920">
        <v>47290</v>
      </c>
      <c r="B18920" t="s">
        <v>16522</v>
      </c>
      <c r="C18920" t="s">
        <v>33477</v>
      </c>
      <c r="D18920" t="s">
        <v>33482</v>
      </c>
      <c r="E18920"/>
      <c r="F18920"/>
      <c r="G18920"/>
      <c r="H18920"/>
      <c r="I18920"/>
      <c r="J18920"/>
      <c r="U18920" s="43"/>
      <c r="AE18920"/>
    </row>
    <row r="18921" spans="1:31">
      <c r="A18921">
        <v>47440</v>
      </c>
      <c r="B18921" t="s">
        <v>16523</v>
      </c>
      <c r="C18921" t="s">
        <v>33477</v>
      </c>
      <c r="D18921" t="s">
        <v>33476</v>
      </c>
      <c r="E18921"/>
      <c r="F18921"/>
      <c r="G18921"/>
      <c r="H18921"/>
      <c r="I18921"/>
      <c r="J18921"/>
      <c r="U18921" s="43"/>
      <c r="AE18921"/>
    </row>
    <row r="18922" spans="1:31">
      <c r="A18922">
        <v>47340</v>
      </c>
      <c r="B18922" t="s">
        <v>16524</v>
      </c>
      <c r="C18922" t="s">
        <v>33477</v>
      </c>
      <c r="D18922" t="s">
        <v>33476</v>
      </c>
      <c r="E18922"/>
      <c r="F18922"/>
      <c r="G18922"/>
      <c r="H18922"/>
      <c r="I18922"/>
      <c r="J18922"/>
      <c r="U18922" s="43"/>
      <c r="AE18922"/>
    </row>
    <row r="18923" spans="1:31">
      <c r="A18923">
        <v>47240</v>
      </c>
      <c r="B18923" t="s">
        <v>16525</v>
      </c>
      <c r="C18923" t="s">
        <v>33480</v>
      </c>
      <c r="D18923" t="s">
        <v>33476</v>
      </c>
      <c r="E18923"/>
      <c r="F18923"/>
      <c r="G18923"/>
      <c r="H18923"/>
      <c r="I18923"/>
      <c r="J18923"/>
      <c r="U18923" s="43"/>
      <c r="AE18923"/>
    </row>
    <row r="18924" spans="1:31">
      <c r="A18924">
        <v>47700</v>
      </c>
      <c r="B18924" t="s">
        <v>16526</v>
      </c>
      <c r="C18924" t="s">
        <v>33477</v>
      </c>
      <c r="D18924" t="s">
        <v>33476</v>
      </c>
      <c r="E18924"/>
      <c r="F18924"/>
      <c r="G18924"/>
      <c r="H18924"/>
      <c r="I18924"/>
      <c r="J18924"/>
      <c r="U18924" s="43"/>
      <c r="AE18924"/>
    </row>
    <row r="18925" spans="1:31">
      <c r="A18925">
        <v>47340</v>
      </c>
      <c r="B18925" t="s">
        <v>16527</v>
      </c>
      <c r="C18925" t="s">
        <v>33477</v>
      </c>
      <c r="D18925" t="s">
        <v>33476</v>
      </c>
      <c r="E18925"/>
      <c r="F18925"/>
      <c r="G18925"/>
      <c r="H18925"/>
      <c r="I18925"/>
      <c r="J18925"/>
      <c r="U18925" s="43"/>
      <c r="AE18925"/>
    </row>
    <row r="18926" spans="1:31">
      <c r="A18926">
        <v>47260</v>
      </c>
      <c r="B18926" t="s">
        <v>16528</v>
      </c>
      <c r="C18926" t="s">
        <v>33477</v>
      </c>
      <c r="D18926" t="s">
        <v>33476</v>
      </c>
      <c r="E18926"/>
      <c r="F18926"/>
      <c r="G18926"/>
      <c r="H18926"/>
      <c r="I18926"/>
      <c r="J18926"/>
      <c r="U18926" s="43"/>
      <c r="AE18926"/>
    </row>
    <row r="18927" spans="1:31">
      <c r="A18927">
        <v>47290</v>
      </c>
      <c r="B18927" t="s">
        <v>16529</v>
      </c>
      <c r="C18927" t="s">
        <v>33477</v>
      </c>
      <c r="D18927" t="s">
        <v>33482</v>
      </c>
      <c r="E18927"/>
      <c r="F18927"/>
      <c r="G18927"/>
      <c r="H18927"/>
      <c r="I18927"/>
      <c r="J18927"/>
      <c r="U18927" s="43"/>
      <c r="AE18927"/>
    </row>
    <row r="18928" spans="1:31">
      <c r="A18928">
        <v>47180</v>
      </c>
      <c r="B18928" t="s">
        <v>16530</v>
      </c>
      <c r="C18928" t="s">
        <v>33477</v>
      </c>
      <c r="D18928" t="s">
        <v>33476</v>
      </c>
      <c r="E18928"/>
      <c r="F18928"/>
      <c r="G18928"/>
      <c r="H18928"/>
      <c r="I18928"/>
      <c r="J18928"/>
      <c r="U18928" s="43"/>
      <c r="AE18928"/>
    </row>
    <row r="18929" spans="1:31">
      <c r="A18929">
        <v>47330</v>
      </c>
      <c r="B18929" t="s">
        <v>16531</v>
      </c>
      <c r="C18929" t="s">
        <v>33477</v>
      </c>
      <c r="D18929" t="s">
        <v>33482</v>
      </c>
      <c r="E18929"/>
      <c r="F18929"/>
      <c r="G18929"/>
      <c r="H18929"/>
      <c r="I18929"/>
      <c r="J18929"/>
      <c r="U18929" s="43"/>
      <c r="AE18929"/>
    </row>
    <row r="18930" spans="1:31">
      <c r="A18930">
        <v>47160</v>
      </c>
      <c r="B18930" t="s">
        <v>16532</v>
      </c>
      <c r="C18930" t="s">
        <v>33477</v>
      </c>
      <c r="D18930" t="s">
        <v>33476</v>
      </c>
      <c r="E18930"/>
      <c r="F18930"/>
      <c r="G18930"/>
      <c r="H18930"/>
      <c r="I18930"/>
      <c r="J18930"/>
      <c r="U18930" s="43"/>
      <c r="AE18930"/>
    </row>
    <row r="18931" spans="1:31">
      <c r="A18931">
        <v>47120</v>
      </c>
      <c r="B18931" t="s">
        <v>16533</v>
      </c>
      <c r="C18931" t="s">
        <v>33477</v>
      </c>
      <c r="D18931" t="s">
        <v>33476</v>
      </c>
      <c r="E18931"/>
      <c r="F18931"/>
      <c r="G18931"/>
      <c r="H18931"/>
      <c r="I18931"/>
      <c r="J18931"/>
      <c r="U18931" s="43"/>
      <c r="AE18931"/>
    </row>
    <row r="18932" spans="1:31">
      <c r="A18932">
        <v>47220</v>
      </c>
      <c r="B18932" t="s">
        <v>16534</v>
      </c>
      <c r="C18932" t="s">
        <v>33480</v>
      </c>
      <c r="D18932" t="s">
        <v>33482</v>
      </c>
      <c r="E18932"/>
      <c r="F18932"/>
      <c r="G18932"/>
      <c r="H18932"/>
      <c r="I18932"/>
      <c r="J18932"/>
      <c r="U18932" s="43"/>
      <c r="AE18932"/>
    </row>
    <row r="18933" spans="1:31">
      <c r="A18933">
        <v>47430</v>
      </c>
      <c r="B18933" t="s">
        <v>16535</v>
      </c>
      <c r="C18933" t="s">
        <v>33477</v>
      </c>
      <c r="D18933" t="s">
        <v>33476</v>
      </c>
      <c r="E18933"/>
      <c r="F18933"/>
      <c r="G18933"/>
      <c r="H18933"/>
      <c r="I18933"/>
      <c r="J18933"/>
      <c r="U18933" s="43"/>
      <c r="AE18933"/>
    </row>
    <row r="18934" spans="1:31">
      <c r="A18934">
        <v>47470</v>
      </c>
      <c r="B18934" t="s">
        <v>16536</v>
      </c>
      <c r="C18934" t="s">
        <v>33477</v>
      </c>
      <c r="D18934" t="s">
        <v>33476</v>
      </c>
      <c r="E18934"/>
      <c r="F18934"/>
      <c r="G18934"/>
      <c r="H18934"/>
      <c r="I18934"/>
      <c r="J18934"/>
      <c r="U18934" s="43"/>
      <c r="AE18934"/>
    </row>
    <row r="18935" spans="1:31">
      <c r="A18935">
        <v>47330</v>
      </c>
      <c r="B18935" t="s">
        <v>16537</v>
      </c>
      <c r="C18935" t="s">
        <v>33477</v>
      </c>
      <c r="D18935" t="s">
        <v>33482</v>
      </c>
      <c r="E18935"/>
      <c r="F18935"/>
      <c r="G18935"/>
      <c r="H18935"/>
      <c r="I18935"/>
      <c r="J18935"/>
      <c r="U18935" s="43"/>
      <c r="AE18935"/>
    </row>
    <row r="18936" spans="1:31">
      <c r="A18936">
        <v>47370</v>
      </c>
      <c r="B18936" t="s">
        <v>16538</v>
      </c>
      <c r="C18936" t="s">
        <v>33477</v>
      </c>
      <c r="D18936" t="s">
        <v>33476</v>
      </c>
      <c r="E18936"/>
      <c r="F18936"/>
      <c r="G18936"/>
      <c r="H18936"/>
      <c r="I18936"/>
      <c r="J18936"/>
      <c r="U18936" s="43"/>
      <c r="AE18936"/>
    </row>
    <row r="18937" spans="1:31">
      <c r="A18937">
        <v>47320</v>
      </c>
      <c r="B18937" t="s">
        <v>16539</v>
      </c>
      <c r="C18937" t="s">
        <v>33477</v>
      </c>
      <c r="D18937" t="s">
        <v>33476</v>
      </c>
      <c r="E18937"/>
      <c r="F18937"/>
      <c r="G18937"/>
      <c r="H18937"/>
      <c r="I18937"/>
      <c r="J18937"/>
      <c r="U18937" s="43"/>
      <c r="AE18937"/>
    </row>
    <row r="18938" spans="1:31">
      <c r="A18938">
        <v>47130</v>
      </c>
      <c r="B18938" t="s">
        <v>16540</v>
      </c>
      <c r="C18938" t="s">
        <v>33477</v>
      </c>
      <c r="D18938" t="s">
        <v>33476</v>
      </c>
      <c r="E18938"/>
      <c r="F18938"/>
      <c r="G18938"/>
      <c r="H18938"/>
      <c r="I18938"/>
      <c r="J18938"/>
      <c r="U18938" s="43"/>
      <c r="AE18938"/>
    </row>
    <row r="18939" spans="1:31">
      <c r="A18939">
        <v>47270</v>
      </c>
      <c r="B18939" t="s">
        <v>16541</v>
      </c>
      <c r="C18939" t="s">
        <v>33480</v>
      </c>
      <c r="D18939" t="s">
        <v>33476</v>
      </c>
      <c r="E18939"/>
      <c r="F18939"/>
      <c r="G18939"/>
      <c r="H18939"/>
      <c r="I18939"/>
      <c r="J18939"/>
      <c r="U18939" s="43"/>
      <c r="AE18939"/>
    </row>
    <row r="18940" spans="1:31">
      <c r="A18940">
        <v>47250</v>
      </c>
      <c r="B18940" t="s">
        <v>16542</v>
      </c>
      <c r="C18940" t="s">
        <v>33477</v>
      </c>
      <c r="D18940" t="s">
        <v>33476</v>
      </c>
      <c r="E18940"/>
      <c r="F18940"/>
      <c r="G18940"/>
      <c r="H18940"/>
      <c r="I18940"/>
      <c r="J18940"/>
      <c r="U18940" s="43"/>
      <c r="AE18940"/>
    </row>
    <row r="18941" spans="1:31">
      <c r="A18941">
        <v>47450</v>
      </c>
      <c r="B18941" t="s">
        <v>16543</v>
      </c>
      <c r="C18941" t="s">
        <v>33480</v>
      </c>
      <c r="D18941" t="e">
        <v>#N/A</v>
      </c>
      <c r="E18941"/>
      <c r="F18941"/>
      <c r="G18941"/>
      <c r="H18941"/>
      <c r="I18941"/>
      <c r="J18941"/>
      <c r="U18941" s="43"/>
      <c r="AE18941"/>
    </row>
    <row r="18942" spans="1:31">
      <c r="A18942">
        <v>47500</v>
      </c>
      <c r="B18942" t="s">
        <v>16544</v>
      </c>
      <c r="C18942" t="s">
        <v>33477</v>
      </c>
      <c r="D18942" t="s">
        <v>33476</v>
      </c>
      <c r="E18942"/>
      <c r="F18942"/>
      <c r="G18942"/>
      <c r="H18942"/>
      <c r="I18942"/>
      <c r="J18942"/>
      <c r="U18942" s="43"/>
      <c r="AE18942"/>
    </row>
    <row r="18943" spans="1:31">
      <c r="A18943">
        <v>47260</v>
      </c>
      <c r="B18943" t="s">
        <v>16545</v>
      </c>
      <c r="C18943" t="s">
        <v>33477</v>
      </c>
      <c r="D18943" t="s">
        <v>33476</v>
      </c>
      <c r="E18943"/>
      <c r="F18943"/>
      <c r="G18943"/>
      <c r="H18943"/>
      <c r="I18943"/>
      <c r="J18943"/>
      <c r="U18943" s="43"/>
      <c r="AE18943"/>
    </row>
    <row r="18944" spans="1:31">
      <c r="A18944">
        <v>47370</v>
      </c>
      <c r="B18944" t="s">
        <v>16546</v>
      </c>
      <c r="C18944" t="s">
        <v>33477</v>
      </c>
      <c r="D18944" t="s">
        <v>33476</v>
      </c>
      <c r="E18944"/>
      <c r="F18944"/>
      <c r="G18944"/>
      <c r="H18944"/>
      <c r="I18944"/>
      <c r="J18944"/>
      <c r="U18944" s="43"/>
      <c r="AE18944"/>
    </row>
    <row r="18945" spans="1:31">
      <c r="A18945">
        <v>47360</v>
      </c>
      <c r="B18945" t="s">
        <v>16547</v>
      </c>
      <c r="C18945" t="s">
        <v>33477</v>
      </c>
      <c r="D18945" t="s">
        <v>33476</v>
      </c>
      <c r="E18945"/>
      <c r="F18945"/>
      <c r="G18945"/>
      <c r="H18945"/>
      <c r="I18945"/>
      <c r="J18945"/>
      <c r="U18945" s="43"/>
      <c r="AE18945"/>
    </row>
    <row r="18946" spans="1:31">
      <c r="A18946">
        <v>47180</v>
      </c>
      <c r="B18946" t="s">
        <v>16548</v>
      </c>
      <c r="C18946" t="s">
        <v>33477</v>
      </c>
      <c r="D18946" t="s">
        <v>33476</v>
      </c>
      <c r="E18946"/>
      <c r="F18946"/>
      <c r="G18946"/>
      <c r="H18946"/>
      <c r="I18946"/>
      <c r="J18946"/>
      <c r="U18946" s="43"/>
      <c r="AE18946"/>
    </row>
    <row r="18947" spans="1:31">
      <c r="A18947">
        <v>47340</v>
      </c>
      <c r="B18947" t="s">
        <v>16549</v>
      </c>
      <c r="C18947" t="s">
        <v>33477</v>
      </c>
      <c r="D18947" t="s">
        <v>33476</v>
      </c>
      <c r="E18947"/>
      <c r="F18947"/>
      <c r="G18947"/>
      <c r="H18947"/>
      <c r="I18947"/>
      <c r="J18947"/>
      <c r="U18947" s="43"/>
      <c r="AE18947"/>
    </row>
    <row r="18948" spans="1:31">
      <c r="A18948">
        <v>47220</v>
      </c>
      <c r="B18948" t="s">
        <v>16550</v>
      </c>
      <c r="C18948" t="s">
        <v>33480</v>
      </c>
      <c r="D18948" t="s">
        <v>33482</v>
      </c>
      <c r="E18948"/>
      <c r="F18948"/>
      <c r="G18948"/>
      <c r="H18948"/>
      <c r="I18948"/>
      <c r="J18948"/>
      <c r="U18948" s="43"/>
      <c r="AE18948"/>
    </row>
    <row r="18949" spans="1:31">
      <c r="A18949">
        <v>47500</v>
      </c>
      <c r="B18949" t="s">
        <v>16551</v>
      </c>
      <c r="C18949" t="s">
        <v>33477</v>
      </c>
      <c r="D18949" t="s">
        <v>33476</v>
      </c>
      <c r="E18949"/>
      <c r="F18949"/>
      <c r="G18949"/>
      <c r="H18949"/>
      <c r="I18949"/>
      <c r="J18949"/>
      <c r="U18949" s="43"/>
      <c r="AE18949"/>
    </row>
    <row r="18950" spans="1:31">
      <c r="A18950">
        <v>47160</v>
      </c>
      <c r="B18950" t="s">
        <v>16552</v>
      </c>
      <c r="C18950" t="s">
        <v>33477</v>
      </c>
      <c r="D18950" t="s">
        <v>33476</v>
      </c>
      <c r="E18950"/>
      <c r="F18950"/>
      <c r="G18950"/>
      <c r="H18950"/>
      <c r="I18950"/>
      <c r="J18950"/>
      <c r="U18950" s="43"/>
      <c r="AE18950"/>
    </row>
    <row r="18951" spans="1:31">
      <c r="A18951">
        <v>47140</v>
      </c>
      <c r="B18951" t="s">
        <v>16553</v>
      </c>
      <c r="C18951" t="s">
        <v>33477</v>
      </c>
      <c r="D18951" t="s">
        <v>33476</v>
      </c>
      <c r="E18951"/>
      <c r="F18951"/>
      <c r="G18951"/>
      <c r="H18951"/>
      <c r="I18951"/>
      <c r="J18951"/>
      <c r="U18951" s="43"/>
      <c r="AE18951"/>
    </row>
    <row r="18952" spans="1:31">
      <c r="A18952">
        <v>47210</v>
      </c>
      <c r="B18952" t="s">
        <v>16554</v>
      </c>
      <c r="C18952" t="s">
        <v>33477</v>
      </c>
      <c r="D18952" t="s">
        <v>33476</v>
      </c>
      <c r="E18952"/>
      <c r="F18952"/>
      <c r="G18952"/>
      <c r="H18952"/>
      <c r="I18952"/>
      <c r="J18952"/>
      <c r="U18952" s="43"/>
      <c r="AE18952"/>
    </row>
    <row r="18953" spans="1:31">
      <c r="A18953">
        <v>47110</v>
      </c>
      <c r="B18953" t="s">
        <v>16555</v>
      </c>
      <c r="C18953" t="s">
        <v>33477</v>
      </c>
      <c r="D18953" t="s">
        <v>33476</v>
      </c>
      <c r="E18953"/>
      <c r="F18953"/>
      <c r="G18953"/>
      <c r="H18953"/>
      <c r="I18953"/>
      <c r="J18953"/>
      <c r="U18953" s="43"/>
      <c r="AE18953"/>
    </row>
    <row r="18954" spans="1:31">
      <c r="A18954">
        <v>47470</v>
      </c>
      <c r="B18954" t="s">
        <v>16556</v>
      </c>
      <c r="C18954" t="s">
        <v>33477</v>
      </c>
      <c r="D18954" t="s">
        <v>33476</v>
      </c>
      <c r="E18954"/>
      <c r="F18954"/>
      <c r="G18954"/>
      <c r="H18954"/>
      <c r="I18954"/>
      <c r="J18954"/>
      <c r="U18954" s="43"/>
      <c r="AE18954"/>
    </row>
    <row r="18955" spans="1:31">
      <c r="A18955">
        <v>47210</v>
      </c>
      <c r="B18955" t="s">
        <v>16557</v>
      </c>
      <c r="C18955" t="s">
        <v>33477</v>
      </c>
      <c r="D18955" t="s">
        <v>33476</v>
      </c>
      <c r="E18955"/>
      <c r="F18955"/>
      <c r="G18955"/>
      <c r="H18955"/>
      <c r="I18955"/>
      <c r="J18955"/>
      <c r="U18955" s="43"/>
      <c r="AE18955"/>
    </row>
    <row r="18956" spans="1:31">
      <c r="A18956">
        <v>47330</v>
      </c>
      <c r="B18956" t="s">
        <v>16558</v>
      </c>
      <c r="C18956" t="s">
        <v>33477</v>
      </c>
      <c r="D18956" t="s">
        <v>33482</v>
      </c>
      <c r="E18956"/>
      <c r="F18956"/>
      <c r="G18956"/>
      <c r="H18956"/>
      <c r="I18956"/>
      <c r="J18956"/>
      <c r="U18956" s="43"/>
      <c r="AE18956"/>
    </row>
    <row r="18957" spans="1:31">
      <c r="A18957">
        <v>47420</v>
      </c>
      <c r="B18957" t="s">
        <v>16559</v>
      </c>
      <c r="C18957" t="s">
        <v>33477</v>
      </c>
      <c r="D18957" t="s">
        <v>33481</v>
      </c>
      <c r="E18957"/>
      <c r="F18957"/>
      <c r="G18957"/>
      <c r="H18957"/>
      <c r="I18957"/>
      <c r="J18957"/>
      <c r="U18957" s="43"/>
      <c r="AE18957"/>
    </row>
    <row r="18958" spans="1:31">
      <c r="A18958">
        <v>47120</v>
      </c>
      <c r="B18958" t="s">
        <v>16560</v>
      </c>
      <c r="C18958" t="s">
        <v>33477</v>
      </c>
      <c r="D18958" t="s">
        <v>33476</v>
      </c>
      <c r="E18958"/>
      <c r="F18958"/>
      <c r="G18958"/>
      <c r="H18958"/>
      <c r="I18958"/>
      <c r="J18958"/>
      <c r="U18958" s="43"/>
      <c r="AE18958"/>
    </row>
    <row r="18959" spans="1:31">
      <c r="A18959">
        <v>47470</v>
      </c>
      <c r="B18959" t="s">
        <v>16561</v>
      </c>
      <c r="C18959" t="s">
        <v>33477</v>
      </c>
      <c r="D18959" t="s">
        <v>33476</v>
      </c>
      <c r="E18959"/>
      <c r="F18959"/>
      <c r="G18959"/>
      <c r="H18959"/>
      <c r="I18959"/>
      <c r="J18959"/>
      <c r="U18959" s="43"/>
      <c r="AE18959"/>
    </row>
    <row r="18960" spans="1:31">
      <c r="A18960">
        <v>47350</v>
      </c>
      <c r="B18960" t="s">
        <v>16562</v>
      </c>
      <c r="C18960" t="s">
        <v>33477</v>
      </c>
      <c r="D18960" t="s">
        <v>33476</v>
      </c>
      <c r="E18960"/>
      <c r="F18960"/>
      <c r="G18960"/>
      <c r="H18960"/>
      <c r="I18960"/>
      <c r="J18960"/>
      <c r="U18960" s="43"/>
      <c r="AE18960"/>
    </row>
    <row r="18961" spans="1:31">
      <c r="A18961">
        <v>47120</v>
      </c>
      <c r="B18961" t="s">
        <v>16563</v>
      </c>
      <c r="C18961" t="s">
        <v>33477</v>
      </c>
      <c r="D18961" t="s">
        <v>33476</v>
      </c>
      <c r="E18961"/>
      <c r="F18961"/>
      <c r="G18961"/>
      <c r="H18961"/>
      <c r="I18961"/>
      <c r="J18961"/>
      <c r="U18961" s="43"/>
      <c r="AE18961"/>
    </row>
    <row r="18962" spans="1:31">
      <c r="A18962">
        <v>47600</v>
      </c>
      <c r="B18962" t="s">
        <v>16564</v>
      </c>
      <c r="C18962" t="s">
        <v>33477</v>
      </c>
      <c r="D18962" t="s">
        <v>33476</v>
      </c>
      <c r="E18962"/>
      <c r="F18962"/>
      <c r="G18962"/>
      <c r="H18962"/>
      <c r="I18962"/>
      <c r="J18962"/>
      <c r="U18962" s="43"/>
      <c r="AE18962"/>
    </row>
    <row r="18963" spans="1:31">
      <c r="A18963">
        <v>47310</v>
      </c>
      <c r="B18963" t="s">
        <v>16565</v>
      </c>
      <c r="C18963" t="s">
        <v>33480</v>
      </c>
      <c r="D18963" t="s">
        <v>33476</v>
      </c>
      <c r="E18963"/>
      <c r="F18963"/>
      <c r="G18963"/>
      <c r="H18963"/>
      <c r="I18963"/>
      <c r="J18963"/>
      <c r="U18963" s="43"/>
      <c r="AE18963"/>
    </row>
    <row r="18964" spans="1:31">
      <c r="A18964">
        <v>47220</v>
      </c>
      <c r="B18964" t="s">
        <v>16566</v>
      </c>
      <c r="C18964" t="s">
        <v>33480</v>
      </c>
      <c r="D18964" t="s">
        <v>33482</v>
      </c>
      <c r="E18964"/>
      <c r="F18964"/>
      <c r="G18964"/>
      <c r="H18964"/>
      <c r="I18964"/>
      <c r="J18964"/>
      <c r="U18964" s="43"/>
      <c r="AE18964"/>
    </row>
    <row r="18965" spans="1:31">
      <c r="A18965">
        <v>47700</v>
      </c>
      <c r="B18965" t="s">
        <v>16567</v>
      </c>
      <c r="C18965" t="s">
        <v>33477</v>
      </c>
      <c r="D18965" t="s">
        <v>33476</v>
      </c>
      <c r="E18965"/>
      <c r="F18965"/>
      <c r="G18965"/>
      <c r="H18965"/>
      <c r="I18965"/>
      <c r="J18965"/>
      <c r="U18965" s="43"/>
      <c r="AE18965"/>
    </row>
    <row r="18966" spans="1:31">
      <c r="A18966">
        <v>47400</v>
      </c>
      <c r="B18966" t="s">
        <v>16568</v>
      </c>
      <c r="C18966" t="s">
        <v>33477</v>
      </c>
      <c r="D18966" t="s">
        <v>33476</v>
      </c>
      <c r="E18966"/>
      <c r="F18966"/>
      <c r="G18966"/>
      <c r="H18966"/>
      <c r="I18966"/>
      <c r="J18966"/>
      <c r="U18966" s="43"/>
      <c r="AE18966"/>
    </row>
    <row r="18967" spans="1:31">
      <c r="A18967">
        <v>47400</v>
      </c>
      <c r="B18967" t="s">
        <v>16569</v>
      </c>
      <c r="C18967" t="s">
        <v>33477</v>
      </c>
      <c r="D18967" t="s">
        <v>33476</v>
      </c>
      <c r="E18967"/>
      <c r="F18967"/>
      <c r="G18967"/>
      <c r="H18967"/>
      <c r="I18967"/>
      <c r="J18967"/>
      <c r="U18967" s="43"/>
      <c r="AE18967"/>
    </row>
    <row r="18968" spans="1:31">
      <c r="A18968">
        <v>47330</v>
      </c>
      <c r="B18968" t="s">
        <v>16570</v>
      </c>
      <c r="C18968" t="s">
        <v>33477</v>
      </c>
      <c r="D18968" t="s">
        <v>33482</v>
      </c>
      <c r="E18968"/>
      <c r="F18968"/>
      <c r="G18968"/>
      <c r="H18968"/>
      <c r="I18968"/>
      <c r="J18968"/>
      <c r="U18968" s="43"/>
      <c r="AE18968"/>
    </row>
    <row r="18969" spans="1:31">
      <c r="A18969">
        <v>47230</v>
      </c>
      <c r="B18969" t="s">
        <v>16571</v>
      </c>
      <c r="C18969" t="s">
        <v>33477</v>
      </c>
      <c r="D18969" t="s">
        <v>33476</v>
      </c>
      <c r="E18969"/>
      <c r="F18969"/>
      <c r="G18969"/>
      <c r="H18969"/>
      <c r="I18969"/>
      <c r="J18969"/>
      <c r="U18969" s="43"/>
      <c r="AE18969"/>
    </row>
    <row r="18970" spans="1:31">
      <c r="A18970">
        <v>47600</v>
      </c>
      <c r="B18970" t="s">
        <v>16572</v>
      </c>
      <c r="C18970" t="s">
        <v>33477</v>
      </c>
      <c r="D18970" t="s">
        <v>33476</v>
      </c>
      <c r="E18970"/>
      <c r="F18970"/>
      <c r="G18970"/>
      <c r="H18970"/>
      <c r="I18970"/>
      <c r="J18970"/>
      <c r="U18970" s="43"/>
      <c r="AE18970"/>
    </row>
    <row r="18971" spans="1:31">
      <c r="A18971">
        <v>47260</v>
      </c>
      <c r="B18971" t="s">
        <v>16573</v>
      </c>
      <c r="C18971" t="s">
        <v>33477</v>
      </c>
      <c r="D18971" t="s">
        <v>33476</v>
      </c>
      <c r="E18971"/>
      <c r="F18971"/>
      <c r="G18971"/>
      <c r="H18971"/>
      <c r="I18971"/>
      <c r="J18971"/>
      <c r="U18971" s="43"/>
      <c r="AE18971"/>
    </row>
    <row r="18972" spans="1:31">
      <c r="A18972">
        <v>47510</v>
      </c>
      <c r="B18972" t="s">
        <v>16574</v>
      </c>
      <c r="C18972" t="s">
        <v>33480</v>
      </c>
      <c r="D18972" t="e">
        <v>#N/A</v>
      </c>
      <c r="E18972"/>
      <c r="F18972"/>
      <c r="G18972"/>
      <c r="H18972"/>
      <c r="I18972"/>
      <c r="J18972"/>
      <c r="U18972" s="43"/>
      <c r="AE18972"/>
    </row>
    <row r="18973" spans="1:31">
      <c r="A18973">
        <v>47200</v>
      </c>
      <c r="B18973" t="s">
        <v>16575</v>
      </c>
      <c r="C18973" t="s">
        <v>33477</v>
      </c>
      <c r="D18973" t="s">
        <v>33476</v>
      </c>
      <c r="E18973"/>
      <c r="F18973"/>
      <c r="G18973"/>
      <c r="H18973"/>
      <c r="I18973"/>
      <c r="J18973"/>
      <c r="U18973" s="43"/>
      <c r="AE18973"/>
    </row>
    <row r="18974" spans="1:31">
      <c r="A18974">
        <v>47600</v>
      </c>
      <c r="B18974" t="s">
        <v>16576</v>
      </c>
      <c r="C18974" t="s">
        <v>33477</v>
      </c>
      <c r="D18974" t="s">
        <v>33476</v>
      </c>
      <c r="E18974"/>
      <c r="F18974"/>
      <c r="G18974"/>
      <c r="H18974"/>
      <c r="I18974"/>
      <c r="J18974"/>
      <c r="U18974" s="43"/>
      <c r="AE18974"/>
    </row>
    <row r="18975" spans="1:31">
      <c r="A18975">
        <v>47600</v>
      </c>
      <c r="B18975" t="s">
        <v>16577</v>
      </c>
      <c r="C18975" t="s">
        <v>33477</v>
      </c>
      <c r="D18975" t="s">
        <v>33476</v>
      </c>
      <c r="E18975"/>
      <c r="F18975"/>
      <c r="G18975"/>
      <c r="H18975"/>
      <c r="I18975"/>
      <c r="J18975"/>
      <c r="U18975" s="43"/>
      <c r="AE18975"/>
    </row>
    <row r="18976" spans="1:31">
      <c r="A18976">
        <v>47360</v>
      </c>
      <c r="B18976" t="s">
        <v>16578</v>
      </c>
      <c r="C18976" t="s">
        <v>33477</v>
      </c>
      <c r="D18976" t="s">
        <v>33476</v>
      </c>
      <c r="E18976"/>
      <c r="F18976"/>
      <c r="G18976"/>
      <c r="H18976"/>
      <c r="I18976"/>
      <c r="J18976"/>
      <c r="U18976" s="43"/>
      <c r="AE18976"/>
    </row>
    <row r="18977" spans="1:31">
      <c r="A18977">
        <v>47140</v>
      </c>
      <c r="B18977" t="s">
        <v>16579</v>
      </c>
      <c r="C18977" t="s">
        <v>33477</v>
      </c>
      <c r="D18977" t="s">
        <v>33476</v>
      </c>
      <c r="E18977"/>
      <c r="F18977"/>
      <c r="G18977"/>
      <c r="H18977"/>
      <c r="I18977"/>
      <c r="J18977"/>
      <c r="U18977" s="43"/>
      <c r="AE18977"/>
    </row>
    <row r="18978" spans="1:31">
      <c r="A18978">
        <v>47500</v>
      </c>
      <c r="B18978" t="s">
        <v>16580</v>
      </c>
      <c r="C18978" t="s">
        <v>33477</v>
      </c>
      <c r="D18978" t="s">
        <v>33476</v>
      </c>
      <c r="E18978"/>
      <c r="F18978"/>
      <c r="G18978"/>
      <c r="H18978"/>
      <c r="I18978"/>
      <c r="J18978"/>
      <c r="U18978" s="43"/>
      <c r="AE18978"/>
    </row>
    <row r="18979" spans="1:31">
      <c r="A18979">
        <v>47190</v>
      </c>
      <c r="B18979" t="s">
        <v>16581</v>
      </c>
      <c r="C18979" t="s">
        <v>33477</v>
      </c>
      <c r="D18979" t="s">
        <v>33476</v>
      </c>
      <c r="E18979"/>
      <c r="F18979"/>
      <c r="G18979"/>
      <c r="H18979"/>
      <c r="I18979"/>
      <c r="J18979"/>
      <c r="U18979" s="43"/>
      <c r="AE18979"/>
    </row>
    <row r="18980" spans="1:31">
      <c r="A18980">
        <v>47200</v>
      </c>
      <c r="B18980" t="s">
        <v>10912</v>
      </c>
      <c r="C18980" t="s">
        <v>33477</v>
      </c>
      <c r="D18980" t="s">
        <v>33476</v>
      </c>
      <c r="E18980"/>
      <c r="F18980"/>
      <c r="G18980"/>
      <c r="H18980"/>
      <c r="I18980"/>
      <c r="J18980"/>
      <c r="U18980" s="43"/>
      <c r="AE18980"/>
    </row>
    <row r="18981" spans="1:31">
      <c r="A18981">
        <v>47150</v>
      </c>
      <c r="B18981" t="s">
        <v>16582</v>
      </c>
      <c r="C18981" t="s">
        <v>33477</v>
      </c>
      <c r="D18981" t="s">
        <v>33476</v>
      </c>
      <c r="E18981"/>
      <c r="F18981"/>
      <c r="G18981"/>
      <c r="H18981"/>
      <c r="I18981"/>
      <c r="J18981"/>
      <c r="U18981" s="43"/>
      <c r="AE18981"/>
    </row>
    <row r="18982" spans="1:31">
      <c r="A18982">
        <v>47400</v>
      </c>
      <c r="B18982" t="s">
        <v>16583</v>
      </c>
      <c r="C18982" t="s">
        <v>33477</v>
      </c>
      <c r="D18982" t="s">
        <v>33476</v>
      </c>
      <c r="E18982"/>
      <c r="F18982"/>
      <c r="G18982"/>
      <c r="H18982"/>
      <c r="I18982"/>
      <c r="J18982"/>
      <c r="U18982" s="43"/>
      <c r="AE18982"/>
    </row>
    <row r="18983" spans="1:31">
      <c r="A18983">
        <v>47260</v>
      </c>
      <c r="B18983" t="s">
        <v>16584</v>
      </c>
      <c r="C18983" t="s">
        <v>33477</v>
      </c>
      <c r="D18983" t="s">
        <v>33476</v>
      </c>
      <c r="E18983"/>
      <c r="F18983"/>
      <c r="G18983"/>
      <c r="H18983"/>
      <c r="I18983"/>
      <c r="J18983"/>
      <c r="U18983" s="43"/>
      <c r="AE18983"/>
    </row>
    <row r="18984" spans="1:31">
      <c r="A18984">
        <v>47400</v>
      </c>
      <c r="B18984" t="s">
        <v>16585</v>
      </c>
      <c r="C18984" t="s">
        <v>33477</v>
      </c>
      <c r="D18984" t="s">
        <v>33476</v>
      </c>
      <c r="E18984"/>
      <c r="F18984"/>
      <c r="G18984"/>
      <c r="H18984"/>
      <c r="I18984"/>
      <c r="J18984"/>
      <c r="U18984" s="43"/>
      <c r="AE18984"/>
    </row>
    <row r="18985" spans="1:31">
      <c r="A18985">
        <v>47400</v>
      </c>
      <c r="B18985" t="s">
        <v>16585</v>
      </c>
      <c r="C18985" t="s">
        <v>33477</v>
      </c>
      <c r="D18985" t="s">
        <v>33476</v>
      </c>
      <c r="E18985"/>
      <c r="F18985"/>
      <c r="G18985"/>
      <c r="H18985"/>
      <c r="I18985"/>
      <c r="J18985"/>
      <c r="U18985" s="43"/>
      <c r="AE18985"/>
    </row>
    <row r="18986" spans="1:31">
      <c r="A18986">
        <v>47270</v>
      </c>
      <c r="B18986" t="s">
        <v>16586</v>
      </c>
      <c r="C18986" t="s">
        <v>33480</v>
      </c>
      <c r="D18986" t="s">
        <v>33476</v>
      </c>
      <c r="E18986"/>
      <c r="F18986"/>
      <c r="G18986"/>
      <c r="H18986"/>
      <c r="I18986"/>
      <c r="J18986"/>
      <c r="U18986" s="43"/>
      <c r="AE18986"/>
    </row>
    <row r="18987" spans="1:31">
      <c r="A18987">
        <v>47250</v>
      </c>
      <c r="B18987" t="s">
        <v>16587</v>
      </c>
      <c r="C18987" t="s">
        <v>33477</v>
      </c>
      <c r="D18987" t="s">
        <v>33476</v>
      </c>
      <c r="E18987"/>
      <c r="F18987"/>
      <c r="G18987"/>
      <c r="H18987"/>
      <c r="I18987"/>
      <c r="J18987"/>
      <c r="U18987" s="43"/>
      <c r="AE18987"/>
    </row>
    <row r="18988" spans="1:31">
      <c r="A18988">
        <v>47250</v>
      </c>
      <c r="B18988" t="s">
        <v>16588</v>
      </c>
      <c r="C18988" t="s">
        <v>33477</v>
      </c>
      <c r="D18988" t="s">
        <v>33476</v>
      </c>
      <c r="E18988"/>
      <c r="F18988"/>
      <c r="G18988"/>
      <c r="H18988"/>
      <c r="I18988"/>
      <c r="J18988"/>
      <c r="U18988" s="43"/>
      <c r="AE18988"/>
    </row>
    <row r="18989" spans="1:31">
      <c r="A18989">
        <v>47340</v>
      </c>
      <c r="B18989" t="s">
        <v>16589</v>
      </c>
      <c r="C18989" t="s">
        <v>33477</v>
      </c>
      <c r="D18989" t="s">
        <v>33476</v>
      </c>
      <c r="E18989"/>
      <c r="F18989"/>
      <c r="G18989"/>
      <c r="H18989"/>
      <c r="I18989"/>
      <c r="J18989"/>
      <c r="U18989" s="43"/>
      <c r="AE18989"/>
    </row>
    <row r="18990" spans="1:31">
      <c r="A18990">
        <v>47400</v>
      </c>
      <c r="B18990" t="s">
        <v>16590</v>
      </c>
      <c r="C18990" t="s">
        <v>33477</v>
      </c>
      <c r="D18990" t="s">
        <v>33476</v>
      </c>
      <c r="E18990"/>
      <c r="F18990"/>
      <c r="G18990"/>
      <c r="H18990"/>
      <c r="I18990"/>
      <c r="J18990"/>
      <c r="U18990" s="43"/>
      <c r="AE18990"/>
    </row>
    <row r="18991" spans="1:31">
      <c r="A18991">
        <v>47420</v>
      </c>
      <c r="B18991" t="s">
        <v>16591</v>
      </c>
      <c r="C18991" t="s">
        <v>33477</v>
      </c>
      <c r="D18991" t="s">
        <v>33481</v>
      </c>
      <c r="E18991"/>
      <c r="F18991"/>
      <c r="G18991"/>
      <c r="H18991"/>
      <c r="I18991"/>
      <c r="J18991"/>
      <c r="U18991" s="43"/>
      <c r="AE18991"/>
    </row>
    <row r="18992" spans="1:31">
      <c r="A18992">
        <v>47180</v>
      </c>
      <c r="B18992" t="s">
        <v>16592</v>
      </c>
      <c r="C18992" t="s">
        <v>33477</v>
      </c>
      <c r="D18992" t="s">
        <v>33476</v>
      </c>
      <c r="E18992"/>
      <c r="F18992"/>
      <c r="G18992"/>
      <c r="H18992"/>
      <c r="I18992"/>
      <c r="J18992"/>
      <c r="U18992" s="43"/>
      <c r="AE18992"/>
    </row>
    <row r="18993" spans="1:31">
      <c r="A18993">
        <v>47250</v>
      </c>
      <c r="B18993" t="s">
        <v>16593</v>
      </c>
      <c r="C18993" t="s">
        <v>33477</v>
      </c>
      <c r="D18993" t="s">
        <v>33476</v>
      </c>
      <c r="E18993"/>
      <c r="F18993"/>
      <c r="G18993"/>
      <c r="H18993"/>
      <c r="I18993"/>
      <c r="J18993"/>
      <c r="U18993" s="43"/>
      <c r="AE18993"/>
    </row>
    <row r="18994" spans="1:31">
      <c r="A18994">
        <v>47350</v>
      </c>
      <c r="B18994" t="s">
        <v>16594</v>
      </c>
      <c r="C18994" t="s">
        <v>33477</v>
      </c>
      <c r="D18994" t="s">
        <v>33476</v>
      </c>
      <c r="E18994"/>
      <c r="F18994"/>
      <c r="G18994"/>
      <c r="H18994"/>
      <c r="I18994"/>
      <c r="J18994"/>
      <c r="U18994" s="43"/>
      <c r="AE18994"/>
    </row>
    <row r="18995" spans="1:31">
      <c r="A18995">
        <v>47150</v>
      </c>
      <c r="B18995" t="s">
        <v>16595</v>
      </c>
      <c r="C18995" t="s">
        <v>33477</v>
      </c>
      <c r="D18995" t="s">
        <v>33476</v>
      </c>
      <c r="E18995"/>
      <c r="F18995"/>
      <c r="G18995"/>
      <c r="H18995"/>
      <c r="I18995"/>
      <c r="J18995"/>
      <c r="U18995" s="43"/>
      <c r="AE18995"/>
    </row>
    <row r="18996" spans="1:31">
      <c r="A18996">
        <v>47150</v>
      </c>
      <c r="B18996" t="s">
        <v>16596</v>
      </c>
      <c r="C18996" t="s">
        <v>33477</v>
      </c>
      <c r="D18996" t="s">
        <v>33476</v>
      </c>
      <c r="E18996"/>
      <c r="F18996"/>
      <c r="G18996"/>
      <c r="H18996"/>
      <c r="I18996"/>
      <c r="J18996"/>
      <c r="U18996" s="43"/>
      <c r="AE18996"/>
    </row>
    <row r="18997" spans="1:31">
      <c r="A18997">
        <v>47360</v>
      </c>
      <c r="B18997" t="s">
        <v>16597</v>
      </c>
      <c r="C18997" t="s">
        <v>33477</v>
      </c>
      <c r="D18997" t="s">
        <v>33476</v>
      </c>
      <c r="E18997"/>
      <c r="F18997"/>
      <c r="G18997"/>
      <c r="H18997"/>
      <c r="I18997"/>
      <c r="J18997"/>
      <c r="U18997" s="43"/>
      <c r="AE18997"/>
    </row>
    <row r="18998" spans="1:31">
      <c r="A18998">
        <v>47350</v>
      </c>
      <c r="B18998" t="s">
        <v>16598</v>
      </c>
      <c r="C18998" t="s">
        <v>33477</v>
      </c>
      <c r="D18998" t="s">
        <v>33476</v>
      </c>
      <c r="E18998"/>
      <c r="F18998"/>
      <c r="G18998"/>
      <c r="H18998"/>
      <c r="I18998"/>
      <c r="J18998"/>
      <c r="U18998" s="43"/>
      <c r="AE18998"/>
    </row>
    <row r="18999" spans="1:31">
      <c r="A18999">
        <v>47320</v>
      </c>
      <c r="B18999" t="s">
        <v>16599</v>
      </c>
      <c r="C18999" t="s">
        <v>33477</v>
      </c>
      <c r="D18999" t="s">
        <v>33476</v>
      </c>
      <c r="E18999"/>
      <c r="F18999"/>
      <c r="G18999"/>
      <c r="H18999"/>
      <c r="I18999"/>
      <c r="J18999"/>
      <c r="U18999" s="43"/>
      <c r="AE18999"/>
    </row>
    <row r="19000" spans="1:31">
      <c r="A19000">
        <v>47240</v>
      </c>
      <c r="B19000" t="s">
        <v>16600</v>
      </c>
      <c r="C19000" t="s">
        <v>33480</v>
      </c>
      <c r="D19000" t="s">
        <v>33476</v>
      </c>
      <c r="E19000"/>
      <c r="F19000"/>
      <c r="G19000"/>
      <c r="H19000"/>
      <c r="I19000"/>
      <c r="J19000"/>
      <c r="U19000" s="43"/>
      <c r="AE19000"/>
    </row>
    <row r="19001" spans="1:31">
      <c r="A19001">
        <v>47190</v>
      </c>
      <c r="B19001" t="s">
        <v>16601</v>
      </c>
      <c r="C19001" t="s">
        <v>33477</v>
      </c>
      <c r="D19001" t="s">
        <v>33476</v>
      </c>
      <c r="E19001"/>
      <c r="F19001"/>
      <c r="G19001"/>
      <c r="H19001"/>
      <c r="I19001"/>
      <c r="J19001"/>
      <c r="U19001" s="43"/>
      <c r="AE19001"/>
    </row>
    <row r="19002" spans="1:31">
      <c r="A19002">
        <v>47400</v>
      </c>
      <c r="B19002" t="s">
        <v>16602</v>
      </c>
      <c r="C19002" t="s">
        <v>33477</v>
      </c>
      <c r="D19002" t="s">
        <v>33476</v>
      </c>
      <c r="E19002"/>
      <c r="F19002"/>
      <c r="G19002"/>
      <c r="H19002"/>
      <c r="I19002"/>
      <c r="J19002"/>
      <c r="U19002" s="43"/>
      <c r="AE19002"/>
    </row>
    <row r="19003" spans="1:31">
      <c r="A19003">
        <v>47180</v>
      </c>
      <c r="B19003" t="s">
        <v>16603</v>
      </c>
      <c r="C19003" t="s">
        <v>33477</v>
      </c>
      <c r="D19003" t="s">
        <v>33476</v>
      </c>
      <c r="E19003"/>
      <c r="F19003"/>
      <c r="G19003"/>
      <c r="H19003"/>
      <c r="I19003"/>
      <c r="J19003"/>
      <c r="U19003" s="43"/>
      <c r="AE19003"/>
    </row>
    <row r="19004" spans="1:31">
      <c r="A19004">
        <v>47330</v>
      </c>
      <c r="B19004" t="s">
        <v>16604</v>
      </c>
      <c r="C19004" t="s">
        <v>33477</v>
      </c>
      <c r="D19004" t="s">
        <v>33482</v>
      </c>
      <c r="E19004"/>
      <c r="F19004"/>
      <c r="G19004"/>
      <c r="H19004"/>
      <c r="I19004"/>
      <c r="J19004"/>
      <c r="U19004" s="43"/>
      <c r="AE19004"/>
    </row>
    <row r="19005" spans="1:31">
      <c r="A19005">
        <v>47310</v>
      </c>
      <c r="B19005" t="s">
        <v>16605</v>
      </c>
      <c r="C19005" t="s">
        <v>33480</v>
      </c>
      <c r="D19005" t="s">
        <v>33476</v>
      </c>
      <c r="E19005"/>
      <c r="F19005"/>
      <c r="G19005"/>
      <c r="H19005"/>
      <c r="I19005"/>
      <c r="J19005"/>
      <c r="U19005" s="43"/>
      <c r="AE19005"/>
    </row>
    <row r="19006" spans="1:31">
      <c r="A19006">
        <v>47170</v>
      </c>
      <c r="B19006" t="s">
        <v>16606</v>
      </c>
      <c r="C19006" t="s">
        <v>33477</v>
      </c>
      <c r="D19006" t="s">
        <v>33481</v>
      </c>
      <c r="E19006"/>
      <c r="F19006"/>
      <c r="G19006"/>
      <c r="H19006"/>
      <c r="I19006"/>
      <c r="J19006"/>
      <c r="U19006" s="43"/>
      <c r="AE19006"/>
    </row>
    <row r="19007" spans="1:31">
      <c r="A19007">
        <v>47170</v>
      </c>
      <c r="B19007" t="s">
        <v>16606</v>
      </c>
      <c r="C19007" t="s">
        <v>33477</v>
      </c>
      <c r="D19007" t="s">
        <v>33481</v>
      </c>
      <c r="E19007"/>
      <c r="F19007"/>
      <c r="G19007"/>
      <c r="H19007"/>
      <c r="I19007"/>
      <c r="J19007"/>
      <c r="U19007" s="43"/>
      <c r="AE19007"/>
    </row>
    <row r="19008" spans="1:31">
      <c r="A19008">
        <v>47260</v>
      </c>
      <c r="B19008" t="s">
        <v>16607</v>
      </c>
      <c r="C19008" t="s">
        <v>33477</v>
      </c>
      <c r="D19008" t="s">
        <v>33476</v>
      </c>
      <c r="E19008"/>
      <c r="F19008"/>
      <c r="G19008"/>
      <c r="H19008"/>
      <c r="I19008"/>
      <c r="J19008"/>
      <c r="U19008" s="43"/>
      <c r="AE19008"/>
    </row>
    <row r="19009" spans="1:31">
      <c r="A19009">
        <v>47800</v>
      </c>
      <c r="B19009" t="s">
        <v>16608</v>
      </c>
      <c r="C19009" t="s">
        <v>33477</v>
      </c>
      <c r="D19009" t="s">
        <v>33476</v>
      </c>
      <c r="E19009"/>
      <c r="F19009"/>
      <c r="G19009"/>
      <c r="H19009"/>
      <c r="I19009"/>
      <c r="J19009"/>
      <c r="U19009" s="43"/>
      <c r="AE19009"/>
    </row>
    <row r="19010" spans="1:31">
      <c r="A19010">
        <v>47310</v>
      </c>
      <c r="B19010" t="s">
        <v>16609</v>
      </c>
      <c r="C19010" t="s">
        <v>33480</v>
      </c>
      <c r="D19010" t="s">
        <v>33476</v>
      </c>
      <c r="E19010"/>
      <c r="F19010"/>
      <c r="G19010"/>
      <c r="H19010"/>
      <c r="I19010"/>
      <c r="J19010"/>
      <c r="U19010" s="43"/>
      <c r="AE19010"/>
    </row>
    <row r="19011" spans="1:31">
      <c r="A19011">
        <v>47340</v>
      </c>
      <c r="B19011" t="s">
        <v>16610</v>
      </c>
      <c r="C19011" t="s">
        <v>33477</v>
      </c>
      <c r="D19011" t="s">
        <v>33476</v>
      </c>
      <c r="E19011"/>
      <c r="F19011"/>
      <c r="G19011"/>
      <c r="H19011"/>
      <c r="I19011"/>
      <c r="J19011"/>
      <c r="U19011" s="43"/>
      <c r="AE19011"/>
    </row>
    <row r="19012" spans="1:31">
      <c r="A19012">
        <v>47600</v>
      </c>
      <c r="B19012" t="s">
        <v>3144</v>
      </c>
      <c r="C19012" t="s">
        <v>33477</v>
      </c>
      <c r="D19012" t="s">
        <v>33476</v>
      </c>
      <c r="E19012"/>
      <c r="F19012"/>
      <c r="G19012"/>
      <c r="H19012"/>
      <c r="I19012"/>
      <c r="J19012"/>
      <c r="U19012" s="43"/>
      <c r="AE19012"/>
    </row>
    <row r="19013" spans="1:31">
      <c r="A19013">
        <v>47360</v>
      </c>
      <c r="B19013" t="s">
        <v>16611</v>
      </c>
      <c r="C19013" t="s">
        <v>33477</v>
      </c>
      <c r="D19013" t="s">
        <v>33476</v>
      </c>
      <c r="E19013"/>
      <c r="F19013"/>
      <c r="G19013"/>
      <c r="H19013"/>
      <c r="I19013"/>
      <c r="J19013"/>
      <c r="U19013" s="43"/>
      <c r="AE19013"/>
    </row>
    <row r="19014" spans="1:31">
      <c r="A19014">
        <v>47150</v>
      </c>
      <c r="B19014" t="s">
        <v>16612</v>
      </c>
      <c r="C19014" t="s">
        <v>33477</v>
      </c>
      <c r="D19014" t="s">
        <v>33476</v>
      </c>
      <c r="E19014"/>
      <c r="F19014"/>
      <c r="G19014"/>
      <c r="H19014"/>
      <c r="I19014"/>
      <c r="J19014"/>
      <c r="U19014" s="43"/>
      <c r="AE19014"/>
    </row>
    <row r="19015" spans="1:31">
      <c r="A19015">
        <v>47410</v>
      </c>
      <c r="B19015" t="s">
        <v>16613</v>
      </c>
      <c r="C19015" t="s">
        <v>33477</v>
      </c>
      <c r="D19015" t="s">
        <v>33482</v>
      </c>
      <c r="E19015"/>
      <c r="F19015"/>
      <c r="G19015"/>
      <c r="H19015"/>
      <c r="I19015"/>
      <c r="J19015"/>
      <c r="U19015" s="43"/>
      <c r="AE19015"/>
    </row>
    <row r="19016" spans="1:31">
      <c r="A19016">
        <v>47230</v>
      </c>
      <c r="B19016" t="s">
        <v>16614</v>
      </c>
      <c r="C19016" t="s">
        <v>33477</v>
      </c>
      <c r="D19016" t="s">
        <v>33476</v>
      </c>
      <c r="E19016"/>
      <c r="F19016"/>
      <c r="G19016"/>
      <c r="H19016"/>
      <c r="I19016"/>
      <c r="J19016"/>
      <c r="U19016" s="43"/>
      <c r="AE19016"/>
    </row>
    <row r="19017" spans="1:31">
      <c r="A19017">
        <v>47800</v>
      </c>
      <c r="B19017" t="s">
        <v>16347</v>
      </c>
      <c r="C19017" t="s">
        <v>33477</v>
      </c>
      <c r="D19017" t="s">
        <v>33476</v>
      </c>
      <c r="E19017"/>
      <c r="F19017"/>
      <c r="G19017"/>
      <c r="H19017"/>
      <c r="I19017"/>
      <c r="J19017"/>
      <c r="U19017" s="43"/>
      <c r="AE19017"/>
    </row>
    <row r="19018" spans="1:31">
      <c r="A19018">
        <v>47390</v>
      </c>
      <c r="B19018" t="s">
        <v>16615</v>
      </c>
      <c r="C19018" t="s">
        <v>33480</v>
      </c>
      <c r="D19018" t="s">
        <v>33482</v>
      </c>
      <c r="E19018"/>
      <c r="F19018"/>
      <c r="G19018"/>
      <c r="H19018"/>
      <c r="I19018"/>
      <c r="J19018"/>
      <c r="U19018" s="43"/>
      <c r="AE19018"/>
    </row>
    <row r="19019" spans="1:31">
      <c r="A19019">
        <v>47300</v>
      </c>
      <c r="B19019" t="s">
        <v>16616</v>
      </c>
      <c r="C19019" t="s">
        <v>33477</v>
      </c>
      <c r="D19019" t="s">
        <v>33476</v>
      </c>
      <c r="E19019"/>
      <c r="F19019"/>
      <c r="G19019"/>
      <c r="H19019"/>
      <c r="I19019"/>
      <c r="J19019"/>
      <c r="U19019" s="43"/>
      <c r="AE19019"/>
    </row>
    <row r="19020" spans="1:31">
      <c r="A19020">
        <v>47120</v>
      </c>
      <c r="B19020" t="s">
        <v>16617</v>
      </c>
      <c r="C19020" t="s">
        <v>33477</v>
      </c>
      <c r="D19020" t="s">
        <v>33476</v>
      </c>
      <c r="E19020"/>
      <c r="F19020"/>
      <c r="G19020"/>
      <c r="H19020"/>
      <c r="I19020"/>
      <c r="J19020"/>
      <c r="U19020" s="43"/>
      <c r="AE19020"/>
    </row>
    <row r="19021" spans="1:31">
      <c r="A19021">
        <v>47700</v>
      </c>
      <c r="B19021" t="s">
        <v>16618</v>
      </c>
      <c r="C19021" t="s">
        <v>33477</v>
      </c>
      <c r="D19021" t="s">
        <v>33476</v>
      </c>
      <c r="E19021"/>
      <c r="F19021"/>
      <c r="G19021"/>
      <c r="H19021"/>
      <c r="I19021"/>
      <c r="J19021"/>
      <c r="U19021" s="43"/>
      <c r="AE19021"/>
    </row>
    <row r="19022" spans="1:31">
      <c r="A19022">
        <v>47200</v>
      </c>
      <c r="B19022" t="s">
        <v>4823</v>
      </c>
      <c r="C19022" t="s">
        <v>33477</v>
      </c>
      <c r="D19022" t="s">
        <v>33476</v>
      </c>
      <c r="E19022"/>
      <c r="F19022"/>
      <c r="G19022"/>
      <c r="H19022"/>
      <c r="I19022"/>
      <c r="J19022"/>
      <c r="U19022" s="43"/>
      <c r="AE19022"/>
    </row>
    <row r="19023" spans="1:31">
      <c r="A19023">
        <v>47120</v>
      </c>
      <c r="B19023" t="s">
        <v>16619</v>
      </c>
      <c r="C19023" t="s">
        <v>33477</v>
      </c>
      <c r="D19023" t="s">
        <v>33476</v>
      </c>
      <c r="E19023"/>
      <c r="F19023"/>
      <c r="G19023"/>
      <c r="H19023"/>
      <c r="I19023"/>
      <c r="J19023"/>
      <c r="U19023" s="43"/>
      <c r="AE19023"/>
    </row>
    <row r="19024" spans="1:31">
      <c r="A19024">
        <v>47290</v>
      </c>
      <c r="B19024" t="s">
        <v>16620</v>
      </c>
      <c r="C19024" t="s">
        <v>33477</v>
      </c>
      <c r="D19024" t="s">
        <v>33482</v>
      </c>
      <c r="E19024"/>
      <c r="F19024"/>
      <c r="G19024"/>
      <c r="H19024"/>
      <c r="I19024"/>
      <c r="J19024"/>
      <c r="U19024" s="43"/>
      <c r="AE19024"/>
    </row>
    <row r="19025" spans="1:31">
      <c r="A19025">
        <v>47360</v>
      </c>
      <c r="B19025" t="s">
        <v>16621</v>
      </c>
      <c r="C19025" t="s">
        <v>33477</v>
      </c>
      <c r="D19025" t="s">
        <v>33476</v>
      </c>
      <c r="E19025"/>
      <c r="F19025"/>
      <c r="G19025"/>
      <c r="H19025"/>
      <c r="I19025"/>
      <c r="J19025"/>
      <c r="U19025" s="43"/>
      <c r="AE19025"/>
    </row>
    <row r="19026" spans="1:31">
      <c r="A19026">
        <v>47360</v>
      </c>
      <c r="B19026" t="s">
        <v>16622</v>
      </c>
      <c r="C19026" t="s">
        <v>33477</v>
      </c>
      <c r="D19026" t="s">
        <v>33476</v>
      </c>
      <c r="E19026"/>
      <c r="F19026"/>
      <c r="G19026"/>
      <c r="H19026"/>
      <c r="I19026"/>
      <c r="J19026"/>
      <c r="U19026" s="43"/>
      <c r="AE19026"/>
    </row>
    <row r="19027" spans="1:31">
      <c r="A19027">
        <v>47200</v>
      </c>
      <c r="B19027" t="s">
        <v>16623</v>
      </c>
      <c r="C19027" t="s">
        <v>33477</v>
      </c>
      <c r="D19027" t="s">
        <v>33476</v>
      </c>
      <c r="E19027"/>
      <c r="F19027"/>
      <c r="G19027"/>
      <c r="H19027"/>
      <c r="I19027"/>
      <c r="J19027"/>
      <c r="U19027" s="43"/>
      <c r="AE19027"/>
    </row>
    <row r="19028" spans="1:31">
      <c r="A19028">
        <v>47200</v>
      </c>
      <c r="B19028" t="s">
        <v>16624</v>
      </c>
      <c r="C19028" t="s">
        <v>33477</v>
      </c>
      <c r="D19028" t="s">
        <v>33476</v>
      </c>
      <c r="E19028"/>
      <c r="F19028"/>
      <c r="G19028"/>
      <c r="H19028"/>
      <c r="I19028"/>
      <c r="J19028"/>
      <c r="U19028" s="43"/>
      <c r="AE19028"/>
    </row>
    <row r="19029" spans="1:31">
      <c r="A19029">
        <v>47220</v>
      </c>
      <c r="B19029" t="s">
        <v>16625</v>
      </c>
      <c r="C19029" t="s">
        <v>33480</v>
      </c>
      <c r="D19029" t="s">
        <v>33482</v>
      </c>
      <c r="E19029"/>
      <c r="F19029"/>
      <c r="G19029"/>
      <c r="H19029"/>
      <c r="I19029"/>
      <c r="J19029"/>
      <c r="U19029" s="43"/>
      <c r="AE19029"/>
    </row>
    <row r="19030" spans="1:31">
      <c r="A19030">
        <v>47430</v>
      </c>
      <c r="B19030" t="s">
        <v>16626</v>
      </c>
      <c r="C19030" t="s">
        <v>33477</v>
      </c>
      <c r="D19030" t="s">
        <v>33476</v>
      </c>
      <c r="E19030"/>
      <c r="F19030"/>
      <c r="G19030"/>
      <c r="H19030"/>
      <c r="I19030"/>
      <c r="J19030"/>
      <c r="U19030" s="43"/>
      <c r="AE19030"/>
    </row>
    <row r="19031" spans="1:31">
      <c r="A19031">
        <v>47370</v>
      </c>
      <c r="B19031" t="s">
        <v>16627</v>
      </c>
      <c r="C19031" t="s">
        <v>33477</v>
      </c>
      <c r="D19031" t="s">
        <v>33476</v>
      </c>
      <c r="E19031"/>
      <c r="F19031"/>
      <c r="G19031"/>
      <c r="H19031"/>
      <c r="I19031"/>
      <c r="J19031"/>
      <c r="U19031" s="43"/>
      <c r="AE19031"/>
    </row>
    <row r="19032" spans="1:31">
      <c r="A19032">
        <v>47140</v>
      </c>
      <c r="B19032" t="s">
        <v>16628</v>
      </c>
      <c r="C19032" t="s">
        <v>33477</v>
      </c>
      <c r="D19032" t="s">
        <v>33476</v>
      </c>
      <c r="E19032"/>
      <c r="F19032"/>
      <c r="G19032"/>
      <c r="H19032"/>
      <c r="I19032"/>
      <c r="J19032"/>
      <c r="U19032" s="43"/>
      <c r="AE19032"/>
    </row>
    <row r="19033" spans="1:31">
      <c r="A19033">
        <v>47140</v>
      </c>
      <c r="B19033" t="s">
        <v>16629</v>
      </c>
      <c r="C19033" t="s">
        <v>33477</v>
      </c>
      <c r="D19033" t="s">
        <v>33476</v>
      </c>
      <c r="E19033"/>
      <c r="F19033"/>
      <c r="G19033"/>
      <c r="H19033"/>
      <c r="I19033"/>
      <c r="J19033"/>
      <c r="U19033" s="43"/>
      <c r="AE19033"/>
    </row>
    <row r="19034" spans="1:31">
      <c r="A19034">
        <v>47200</v>
      </c>
      <c r="B19034" t="s">
        <v>16630</v>
      </c>
      <c r="C19034" t="s">
        <v>33477</v>
      </c>
      <c r="D19034" t="s">
        <v>33476</v>
      </c>
      <c r="E19034"/>
      <c r="F19034"/>
      <c r="G19034"/>
      <c r="H19034"/>
      <c r="I19034"/>
      <c r="J19034"/>
      <c r="U19034" s="43"/>
      <c r="AE19034"/>
    </row>
    <row r="19035" spans="1:31">
      <c r="A19035">
        <v>47210</v>
      </c>
      <c r="B19035" t="s">
        <v>16631</v>
      </c>
      <c r="C19035" t="s">
        <v>33477</v>
      </c>
      <c r="D19035" t="s">
        <v>33476</v>
      </c>
      <c r="E19035"/>
      <c r="F19035"/>
      <c r="G19035"/>
      <c r="H19035"/>
      <c r="I19035"/>
      <c r="J19035"/>
      <c r="U19035" s="43"/>
      <c r="AE19035"/>
    </row>
    <row r="19036" spans="1:31">
      <c r="A19036">
        <v>47180</v>
      </c>
      <c r="B19036" t="s">
        <v>16632</v>
      </c>
      <c r="C19036" t="s">
        <v>33477</v>
      </c>
      <c r="D19036" t="s">
        <v>33476</v>
      </c>
      <c r="E19036"/>
      <c r="F19036"/>
      <c r="G19036"/>
      <c r="H19036"/>
      <c r="I19036"/>
      <c r="J19036"/>
      <c r="U19036" s="43"/>
      <c r="AE19036"/>
    </row>
    <row r="19037" spans="1:31">
      <c r="A19037">
        <v>47170</v>
      </c>
      <c r="B19037" t="s">
        <v>16633</v>
      </c>
      <c r="C19037" t="s">
        <v>33477</v>
      </c>
      <c r="D19037" t="s">
        <v>33481</v>
      </c>
      <c r="E19037"/>
      <c r="F19037"/>
      <c r="G19037"/>
      <c r="H19037"/>
      <c r="I19037"/>
      <c r="J19037"/>
      <c r="U19037" s="43"/>
      <c r="AE19037"/>
    </row>
    <row r="19038" spans="1:31">
      <c r="A19038">
        <v>47800</v>
      </c>
      <c r="B19038" t="s">
        <v>16634</v>
      </c>
      <c r="C19038" t="s">
        <v>33477</v>
      </c>
      <c r="D19038" t="s">
        <v>33476</v>
      </c>
      <c r="E19038"/>
      <c r="F19038"/>
      <c r="G19038"/>
      <c r="H19038"/>
      <c r="I19038"/>
      <c r="J19038"/>
      <c r="U19038" s="43"/>
      <c r="AE19038"/>
    </row>
    <row r="19039" spans="1:31">
      <c r="A19039">
        <v>47310</v>
      </c>
      <c r="B19039" t="s">
        <v>16635</v>
      </c>
      <c r="C19039" t="s">
        <v>33480</v>
      </c>
      <c r="D19039" t="s">
        <v>33476</v>
      </c>
      <c r="E19039"/>
      <c r="F19039"/>
      <c r="G19039"/>
      <c r="H19039"/>
      <c r="I19039"/>
      <c r="J19039"/>
      <c r="U19039" s="43"/>
      <c r="AE19039"/>
    </row>
    <row r="19040" spans="1:31">
      <c r="A19040">
        <v>47290</v>
      </c>
      <c r="B19040" t="s">
        <v>16636</v>
      </c>
      <c r="C19040" t="s">
        <v>33477</v>
      </c>
      <c r="D19040" t="s">
        <v>33482</v>
      </c>
      <c r="E19040"/>
      <c r="F19040"/>
      <c r="G19040"/>
      <c r="H19040"/>
      <c r="I19040"/>
      <c r="J19040"/>
      <c r="U19040" s="43"/>
      <c r="AE19040"/>
    </row>
    <row r="19041" spans="1:31">
      <c r="A19041">
        <v>47340</v>
      </c>
      <c r="B19041" t="s">
        <v>16637</v>
      </c>
      <c r="C19041" t="s">
        <v>33477</v>
      </c>
      <c r="D19041" t="s">
        <v>33476</v>
      </c>
      <c r="E19041"/>
      <c r="F19041"/>
      <c r="G19041"/>
      <c r="H19041"/>
      <c r="I19041"/>
      <c r="J19041"/>
      <c r="U19041" s="43"/>
      <c r="AE19041"/>
    </row>
    <row r="19042" spans="1:31">
      <c r="A19042">
        <v>47310</v>
      </c>
      <c r="B19042" t="s">
        <v>16638</v>
      </c>
      <c r="C19042" t="s">
        <v>33480</v>
      </c>
      <c r="D19042" t="s">
        <v>33476</v>
      </c>
      <c r="E19042"/>
      <c r="F19042"/>
      <c r="G19042"/>
      <c r="H19042"/>
      <c r="I19042"/>
      <c r="J19042"/>
      <c r="U19042" s="43"/>
      <c r="AE19042"/>
    </row>
    <row r="19043" spans="1:31">
      <c r="A19043">
        <v>47380</v>
      </c>
      <c r="B19043" t="s">
        <v>11915</v>
      </c>
      <c r="C19043" t="s">
        <v>33477</v>
      </c>
      <c r="D19043" t="s">
        <v>33476</v>
      </c>
      <c r="E19043"/>
      <c r="F19043"/>
      <c r="G19043"/>
      <c r="H19043"/>
      <c r="I19043"/>
      <c r="J19043"/>
      <c r="U19043" s="43"/>
      <c r="AE19043"/>
    </row>
    <row r="19044" spans="1:31">
      <c r="A19044">
        <v>47600</v>
      </c>
      <c r="B19044" t="s">
        <v>16639</v>
      </c>
      <c r="C19044" t="s">
        <v>33477</v>
      </c>
      <c r="D19044" t="s">
        <v>33476</v>
      </c>
      <c r="E19044"/>
      <c r="F19044"/>
      <c r="G19044"/>
      <c r="H19044"/>
      <c r="I19044"/>
      <c r="J19044"/>
      <c r="U19044" s="43"/>
      <c r="AE19044"/>
    </row>
    <row r="19045" spans="1:31">
      <c r="A19045">
        <v>47150</v>
      </c>
      <c r="B19045" t="s">
        <v>16640</v>
      </c>
      <c r="C19045" t="s">
        <v>33477</v>
      </c>
      <c r="D19045" t="s">
        <v>33476</v>
      </c>
      <c r="E19045"/>
      <c r="F19045"/>
      <c r="G19045"/>
      <c r="H19045"/>
      <c r="I19045"/>
      <c r="J19045"/>
      <c r="U19045" s="43"/>
      <c r="AE19045"/>
    </row>
    <row r="19046" spans="1:31">
      <c r="A19046">
        <v>47230</v>
      </c>
      <c r="B19046" t="s">
        <v>16641</v>
      </c>
      <c r="C19046" t="s">
        <v>33477</v>
      </c>
      <c r="D19046" t="s">
        <v>33476</v>
      </c>
      <c r="E19046"/>
      <c r="F19046"/>
      <c r="G19046"/>
      <c r="H19046"/>
      <c r="I19046"/>
      <c r="J19046"/>
      <c r="U19046" s="43"/>
      <c r="AE19046"/>
    </row>
    <row r="19047" spans="1:31">
      <c r="A19047">
        <v>47160</v>
      </c>
      <c r="B19047" t="s">
        <v>16642</v>
      </c>
      <c r="C19047" t="s">
        <v>33477</v>
      </c>
      <c r="D19047" t="s">
        <v>33476</v>
      </c>
      <c r="E19047"/>
      <c r="F19047"/>
      <c r="G19047"/>
      <c r="H19047"/>
      <c r="I19047"/>
      <c r="J19047"/>
      <c r="U19047" s="43"/>
      <c r="AE19047"/>
    </row>
    <row r="19048" spans="1:31">
      <c r="A19048">
        <v>47150</v>
      </c>
      <c r="B19048" t="s">
        <v>12356</v>
      </c>
      <c r="C19048" t="s">
        <v>33477</v>
      </c>
      <c r="D19048" t="s">
        <v>33476</v>
      </c>
      <c r="E19048"/>
      <c r="F19048"/>
      <c r="G19048"/>
      <c r="H19048"/>
      <c r="I19048"/>
      <c r="J19048"/>
      <c r="U19048" s="43"/>
      <c r="AE19048"/>
    </row>
    <row r="19049" spans="1:31">
      <c r="A19049">
        <v>47500</v>
      </c>
      <c r="B19049" t="s">
        <v>16643</v>
      </c>
      <c r="C19049" t="s">
        <v>33477</v>
      </c>
      <c r="D19049" t="s">
        <v>33476</v>
      </c>
      <c r="E19049"/>
      <c r="F19049"/>
      <c r="G19049"/>
      <c r="H19049"/>
      <c r="I19049"/>
      <c r="J19049"/>
      <c r="U19049" s="43"/>
      <c r="AE19049"/>
    </row>
    <row r="19050" spans="1:31">
      <c r="A19050">
        <v>47600</v>
      </c>
      <c r="B19050" t="s">
        <v>16644</v>
      </c>
      <c r="C19050" t="s">
        <v>33477</v>
      </c>
      <c r="D19050" t="s">
        <v>33476</v>
      </c>
      <c r="E19050"/>
      <c r="F19050"/>
      <c r="G19050"/>
      <c r="H19050"/>
      <c r="I19050"/>
      <c r="J19050"/>
      <c r="U19050" s="43"/>
      <c r="AE19050"/>
    </row>
    <row r="19051" spans="1:31">
      <c r="A19051">
        <v>47150</v>
      </c>
      <c r="B19051" t="s">
        <v>16645</v>
      </c>
      <c r="C19051" t="s">
        <v>33477</v>
      </c>
      <c r="D19051" t="s">
        <v>33476</v>
      </c>
      <c r="E19051"/>
      <c r="F19051"/>
      <c r="G19051"/>
      <c r="H19051"/>
      <c r="I19051"/>
      <c r="J19051"/>
      <c r="U19051" s="43"/>
      <c r="AE19051"/>
    </row>
    <row r="19052" spans="1:31">
      <c r="A19052">
        <v>47380</v>
      </c>
      <c r="B19052" t="s">
        <v>16646</v>
      </c>
      <c r="C19052" t="s">
        <v>33477</v>
      </c>
      <c r="D19052" t="s">
        <v>33476</v>
      </c>
      <c r="E19052"/>
      <c r="F19052"/>
      <c r="G19052"/>
      <c r="H19052"/>
      <c r="I19052"/>
      <c r="J19052"/>
      <c r="U19052" s="43"/>
      <c r="AE19052"/>
    </row>
    <row r="19053" spans="1:31">
      <c r="A19053">
        <v>47330</v>
      </c>
      <c r="B19053" t="s">
        <v>3970</v>
      </c>
      <c r="C19053" t="s">
        <v>33477</v>
      </c>
      <c r="D19053" t="s">
        <v>33482</v>
      </c>
      <c r="E19053"/>
      <c r="F19053"/>
      <c r="G19053"/>
      <c r="H19053"/>
      <c r="I19053"/>
      <c r="J19053"/>
      <c r="U19053" s="43"/>
      <c r="AE19053"/>
    </row>
    <row r="19054" spans="1:31">
      <c r="A19054">
        <v>47210</v>
      </c>
      <c r="B19054" t="s">
        <v>3184</v>
      </c>
      <c r="C19054" t="s">
        <v>33477</v>
      </c>
      <c r="D19054" t="s">
        <v>33476</v>
      </c>
      <c r="E19054"/>
      <c r="F19054"/>
      <c r="G19054"/>
      <c r="H19054"/>
      <c r="I19054"/>
      <c r="J19054"/>
      <c r="U19054" s="43"/>
      <c r="AE19054"/>
    </row>
    <row r="19055" spans="1:31">
      <c r="A19055">
        <v>47500</v>
      </c>
      <c r="B19055" t="s">
        <v>16647</v>
      </c>
      <c r="C19055" t="s">
        <v>33477</v>
      </c>
      <c r="D19055" t="s">
        <v>33476</v>
      </c>
      <c r="E19055"/>
      <c r="F19055"/>
      <c r="G19055"/>
      <c r="H19055"/>
      <c r="I19055"/>
      <c r="J19055"/>
      <c r="U19055" s="43"/>
      <c r="AE19055"/>
    </row>
    <row r="19056" spans="1:31">
      <c r="A19056">
        <v>47130</v>
      </c>
      <c r="B19056" t="s">
        <v>12725</v>
      </c>
      <c r="C19056" t="s">
        <v>33477</v>
      </c>
      <c r="D19056" t="s">
        <v>33476</v>
      </c>
      <c r="E19056"/>
      <c r="F19056"/>
      <c r="G19056"/>
      <c r="H19056"/>
      <c r="I19056"/>
      <c r="J19056"/>
      <c r="U19056" s="43"/>
      <c r="AE19056"/>
    </row>
    <row r="19057" spans="1:31">
      <c r="A19057">
        <v>47120</v>
      </c>
      <c r="B19057" t="s">
        <v>16648</v>
      </c>
      <c r="C19057" t="s">
        <v>33477</v>
      </c>
      <c r="D19057" t="s">
        <v>33476</v>
      </c>
      <c r="E19057"/>
      <c r="F19057"/>
      <c r="G19057"/>
      <c r="H19057"/>
      <c r="I19057"/>
      <c r="J19057"/>
      <c r="U19057" s="43"/>
      <c r="AE19057"/>
    </row>
    <row r="19058" spans="1:31">
      <c r="A19058">
        <v>47800</v>
      </c>
      <c r="B19058" t="s">
        <v>16649</v>
      </c>
      <c r="C19058" t="s">
        <v>33477</v>
      </c>
      <c r="D19058" t="s">
        <v>33476</v>
      </c>
      <c r="E19058"/>
      <c r="F19058"/>
      <c r="G19058"/>
      <c r="H19058"/>
      <c r="I19058"/>
      <c r="J19058"/>
      <c r="U19058" s="43"/>
      <c r="AE19058"/>
    </row>
    <row r="19059" spans="1:31">
      <c r="A19059">
        <v>47350</v>
      </c>
      <c r="B19059" t="s">
        <v>16650</v>
      </c>
      <c r="C19059" t="s">
        <v>33477</v>
      </c>
      <c r="D19059" t="s">
        <v>33476</v>
      </c>
      <c r="E19059"/>
      <c r="F19059"/>
      <c r="G19059"/>
      <c r="H19059"/>
      <c r="I19059"/>
      <c r="J19059"/>
      <c r="U19059" s="43"/>
      <c r="AE19059"/>
    </row>
    <row r="19060" spans="1:31">
      <c r="A19060">
        <v>47360</v>
      </c>
      <c r="B19060" t="s">
        <v>10961</v>
      </c>
      <c r="C19060" t="s">
        <v>33477</v>
      </c>
      <c r="D19060" t="s">
        <v>33476</v>
      </c>
      <c r="E19060"/>
      <c r="F19060"/>
      <c r="G19060"/>
      <c r="H19060"/>
      <c r="I19060"/>
      <c r="J19060"/>
      <c r="U19060" s="43"/>
      <c r="AE19060"/>
    </row>
    <row r="19061" spans="1:31">
      <c r="A19061">
        <v>47200</v>
      </c>
      <c r="B19061" t="s">
        <v>16651</v>
      </c>
      <c r="C19061" t="s">
        <v>33477</v>
      </c>
      <c r="D19061" t="s">
        <v>33476</v>
      </c>
      <c r="E19061"/>
      <c r="F19061"/>
      <c r="G19061"/>
      <c r="H19061"/>
      <c r="I19061"/>
      <c r="J19061"/>
      <c r="U19061" s="43"/>
      <c r="AE19061"/>
    </row>
    <row r="19062" spans="1:31">
      <c r="A19062">
        <v>47290</v>
      </c>
      <c r="B19062" t="s">
        <v>16652</v>
      </c>
      <c r="C19062" t="s">
        <v>33477</v>
      </c>
      <c r="D19062" t="s">
        <v>33482</v>
      </c>
      <c r="E19062"/>
      <c r="F19062"/>
      <c r="G19062"/>
      <c r="H19062"/>
      <c r="I19062"/>
      <c r="J19062"/>
      <c r="U19062" s="43"/>
      <c r="AE19062"/>
    </row>
    <row r="19063" spans="1:31">
      <c r="A19063">
        <v>47290</v>
      </c>
      <c r="B19063" t="s">
        <v>2158</v>
      </c>
      <c r="C19063" t="s">
        <v>33477</v>
      </c>
      <c r="D19063" t="s">
        <v>33482</v>
      </c>
      <c r="E19063"/>
      <c r="F19063"/>
      <c r="G19063"/>
      <c r="H19063"/>
      <c r="I19063"/>
      <c r="J19063"/>
      <c r="U19063" s="43"/>
      <c r="AE19063"/>
    </row>
    <row r="19064" spans="1:31">
      <c r="A19064">
        <v>47800</v>
      </c>
      <c r="B19064" t="s">
        <v>16653</v>
      </c>
      <c r="C19064" t="s">
        <v>33477</v>
      </c>
      <c r="D19064" t="s">
        <v>33476</v>
      </c>
      <c r="E19064"/>
      <c r="F19064"/>
      <c r="G19064"/>
      <c r="H19064"/>
      <c r="I19064"/>
      <c r="J19064"/>
      <c r="U19064" s="43"/>
      <c r="AE19064"/>
    </row>
    <row r="19065" spans="1:31">
      <c r="A19065">
        <v>47600</v>
      </c>
      <c r="B19065" t="s">
        <v>16654</v>
      </c>
      <c r="C19065" t="s">
        <v>33477</v>
      </c>
      <c r="D19065" t="s">
        <v>33476</v>
      </c>
      <c r="E19065"/>
      <c r="F19065"/>
      <c r="G19065"/>
      <c r="H19065"/>
      <c r="I19065"/>
      <c r="J19065"/>
      <c r="U19065" s="43"/>
      <c r="AE19065"/>
    </row>
    <row r="19066" spans="1:31">
      <c r="A19066">
        <v>47190</v>
      </c>
      <c r="B19066" t="s">
        <v>16655</v>
      </c>
      <c r="C19066" t="s">
        <v>33477</v>
      </c>
      <c r="D19066" t="s">
        <v>33476</v>
      </c>
      <c r="E19066"/>
      <c r="F19066"/>
      <c r="G19066"/>
      <c r="H19066"/>
      <c r="I19066"/>
      <c r="J19066"/>
      <c r="U19066" s="43"/>
      <c r="AE19066"/>
    </row>
    <row r="19067" spans="1:31">
      <c r="A19067">
        <v>47600</v>
      </c>
      <c r="B19067" t="s">
        <v>16656</v>
      </c>
      <c r="C19067" t="s">
        <v>33477</v>
      </c>
      <c r="D19067" t="s">
        <v>33476</v>
      </c>
      <c r="E19067"/>
      <c r="F19067"/>
      <c r="G19067"/>
      <c r="H19067"/>
      <c r="I19067"/>
      <c r="J19067"/>
      <c r="U19067" s="43"/>
      <c r="AE19067"/>
    </row>
    <row r="19068" spans="1:31">
      <c r="A19068">
        <v>47440</v>
      </c>
      <c r="B19068" t="s">
        <v>16657</v>
      </c>
      <c r="C19068" t="s">
        <v>33477</v>
      </c>
      <c r="D19068" t="s">
        <v>33476</v>
      </c>
      <c r="E19068"/>
      <c r="F19068"/>
      <c r="G19068"/>
      <c r="H19068"/>
      <c r="I19068"/>
      <c r="J19068"/>
      <c r="U19068" s="43"/>
      <c r="AE19068"/>
    </row>
    <row r="19069" spans="1:31">
      <c r="A19069">
        <v>47120</v>
      </c>
      <c r="B19069" t="s">
        <v>16658</v>
      </c>
      <c r="C19069" t="s">
        <v>33477</v>
      </c>
      <c r="D19069" t="s">
        <v>33476</v>
      </c>
      <c r="E19069"/>
      <c r="F19069"/>
      <c r="G19069"/>
      <c r="H19069"/>
      <c r="I19069"/>
      <c r="J19069"/>
      <c r="U19069" s="43"/>
      <c r="AE19069"/>
    </row>
    <row r="19070" spans="1:31">
      <c r="A19070">
        <v>47210</v>
      </c>
      <c r="B19070" t="s">
        <v>16659</v>
      </c>
      <c r="C19070" t="s">
        <v>33477</v>
      </c>
      <c r="D19070" t="s">
        <v>33476</v>
      </c>
      <c r="E19070"/>
      <c r="F19070"/>
      <c r="G19070"/>
      <c r="H19070"/>
      <c r="I19070"/>
      <c r="J19070"/>
      <c r="U19070" s="43"/>
      <c r="AE19070"/>
    </row>
    <row r="19071" spans="1:31">
      <c r="A19071">
        <v>47520</v>
      </c>
      <c r="B19071" t="s">
        <v>13932</v>
      </c>
      <c r="C19071" t="s">
        <v>33480</v>
      </c>
      <c r="D19071" t="e">
        <v>#N/A</v>
      </c>
      <c r="E19071"/>
      <c r="F19071"/>
      <c r="G19071"/>
      <c r="H19071"/>
      <c r="I19071"/>
      <c r="J19071"/>
      <c r="U19071" s="43"/>
      <c r="AE19071"/>
    </row>
    <row r="19072" spans="1:31">
      <c r="A19072">
        <v>47150</v>
      </c>
      <c r="B19072" t="s">
        <v>16660</v>
      </c>
      <c r="C19072" t="s">
        <v>33477</v>
      </c>
      <c r="D19072" t="s">
        <v>33476</v>
      </c>
      <c r="E19072"/>
      <c r="F19072"/>
      <c r="G19072"/>
      <c r="H19072"/>
      <c r="I19072"/>
      <c r="J19072"/>
      <c r="U19072" s="43"/>
      <c r="AE19072"/>
    </row>
    <row r="19073" spans="1:31">
      <c r="A19073">
        <v>47140</v>
      </c>
      <c r="B19073" t="s">
        <v>16661</v>
      </c>
      <c r="C19073" t="s">
        <v>33477</v>
      </c>
      <c r="D19073" t="s">
        <v>33476</v>
      </c>
      <c r="E19073"/>
      <c r="F19073"/>
      <c r="G19073"/>
      <c r="H19073"/>
      <c r="I19073"/>
      <c r="J19073"/>
      <c r="U19073" s="43"/>
      <c r="AE19073"/>
    </row>
    <row r="19074" spans="1:31">
      <c r="A19074">
        <v>47350</v>
      </c>
      <c r="B19074" t="s">
        <v>16662</v>
      </c>
      <c r="C19074" t="s">
        <v>33477</v>
      </c>
      <c r="D19074" t="s">
        <v>33476</v>
      </c>
      <c r="E19074"/>
      <c r="F19074"/>
      <c r="G19074"/>
      <c r="H19074"/>
      <c r="I19074"/>
      <c r="J19074"/>
      <c r="U19074" s="43"/>
      <c r="AE19074"/>
    </row>
    <row r="19075" spans="1:31">
      <c r="A19075">
        <v>47700</v>
      </c>
      <c r="B19075" t="s">
        <v>16663</v>
      </c>
      <c r="C19075" t="s">
        <v>33477</v>
      </c>
      <c r="D19075" t="s">
        <v>33476</v>
      </c>
      <c r="E19075"/>
      <c r="F19075"/>
      <c r="G19075"/>
      <c r="H19075"/>
      <c r="I19075"/>
      <c r="J19075"/>
      <c r="U19075" s="43"/>
      <c r="AE19075"/>
    </row>
    <row r="19076" spans="1:31">
      <c r="A19076">
        <v>47380</v>
      </c>
      <c r="B19076" t="s">
        <v>16664</v>
      </c>
      <c r="C19076" t="s">
        <v>33477</v>
      </c>
      <c r="D19076" t="s">
        <v>33476</v>
      </c>
      <c r="E19076"/>
      <c r="F19076"/>
      <c r="G19076"/>
      <c r="H19076"/>
      <c r="I19076"/>
      <c r="J19076"/>
      <c r="U19076" s="43"/>
      <c r="AE19076"/>
    </row>
    <row r="19077" spans="1:31">
      <c r="A19077">
        <v>47380</v>
      </c>
      <c r="B19077" t="s">
        <v>16664</v>
      </c>
      <c r="C19077" t="s">
        <v>33477</v>
      </c>
      <c r="D19077" t="s">
        <v>33476</v>
      </c>
      <c r="E19077"/>
      <c r="F19077"/>
      <c r="G19077"/>
      <c r="H19077"/>
      <c r="I19077"/>
      <c r="J19077"/>
      <c r="U19077" s="43"/>
      <c r="AE19077"/>
    </row>
    <row r="19078" spans="1:31">
      <c r="A19078">
        <v>47230</v>
      </c>
      <c r="B19078" t="s">
        <v>16665</v>
      </c>
      <c r="C19078" t="s">
        <v>33477</v>
      </c>
      <c r="D19078" t="s">
        <v>33476</v>
      </c>
      <c r="E19078"/>
      <c r="F19078"/>
      <c r="G19078"/>
      <c r="H19078"/>
      <c r="I19078"/>
      <c r="J19078"/>
      <c r="U19078" s="43"/>
      <c r="AE19078"/>
    </row>
    <row r="19079" spans="1:31">
      <c r="A19079">
        <v>47420</v>
      </c>
      <c r="B19079" t="s">
        <v>16666</v>
      </c>
      <c r="C19079" t="s">
        <v>33477</v>
      </c>
      <c r="D19079" t="s">
        <v>33481</v>
      </c>
      <c r="E19079"/>
      <c r="F19079"/>
      <c r="G19079"/>
      <c r="H19079"/>
      <c r="I19079"/>
      <c r="J19079"/>
      <c r="U19079" s="43"/>
      <c r="AE19079"/>
    </row>
    <row r="19080" spans="1:31">
      <c r="A19080">
        <v>47480</v>
      </c>
      <c r="B19080" t="s">
        <v>16667</v>
      </c>
      <c r="C19080" t="s">
        <v>33480</v>
      </c>
      <c r="D19080" t="e">
        <v>#N/A</v>
      </c>
      <c r="E19080"/>
      <c r="F19080"/>
      <c r="G19080"/>
      <c r="H19080"/>
      <c r="I19080"/>
      <c r="J19080"/>
      <c r="U19080" s="43"/>
      <c r="AE19080"/>
    </row>
    <row r="19081" spans="1:31">
      <c r="A19081">
        <v>47130</v>
      </c>
      <c r="B19081" t="s">
        <v>16668</v>
      </c>
      <c r="C19081" t="s">
        <v>33477</v>
      </c>
      <c r="D19081" t="s">
        <v>33476</v>
      </c>
      <c r="E19081"/>
      <c r="F19081"/>
      <c r="G19081"/>
      <c r="H19081"/>
      <c r="I19081"/>
      <c r="J19081"/>
      <c r="U19081" s="43"/>
      <c r="AE19081"/>
    </row>
    <row r="19082" spans="1:31">
      <c r="A19082">
        <v>47170</v>
      </c>
      <c r="B19082" t="s">
        <v>16669</v>
      </c>
      <c r="C19082" t="s">
        <v>33477</v>
      </c>
      <c r="D19082" t="s">
        <v>33481</v>
      </c>
      <c r="E19082"/>
      <c r="F19082"/>
      <c r="G19082"/>
      <c r="H19082"/>
      <c r="I19082"/>
      <c r="J19082"/>
      <c r="U19082" s="43"/>
      <c r="AE19082"/>
    </row>
    <row r="19083" spans="1:31">
      <c r="A19083">
        <v>47700</v>
      </c>
      <c r="B19083" t="s">
        <v>16670</v>
      </c>
      <c r="C19083" t="s">
        <v>33477</v>
      </c>
      <c r="D19083" t="s">
        <v>33476</v>
      </c>
      <c r="E19083"/>
      <c r="F19083"/>
      <c r="G19083"/>
      <c r="H19083"/>
      <c r="I19083"/>
      <c r="J19083"/>
      <c r="U19083" s="43"/>
      <c r="AE19083"/>
    </row>
    <row r="19084" spans="1:31">
      <c r="A19084">
        <v>47360</v>
      </c>
      <c r="B19084" t="s">
        <v>16671</v>
      </c>
      <c r="C19084" t="s">
        <v>33477</v>
      </c>
      <c r="D19084" t="s">
        <v>33476</v>
      </c>
      <c r="E19084"/>
      <c r="F19084"/>
      <c r="G19084"/>
      <c r="H19084"/>
      <c r="I19084"/>
      <c r="J19084"/>
      <c r="U19084" s="43"/>
      <c r="AE19084"/>
    </row>
    <row r="19085" spans="1:31">
      <c r="A19085">
        <v>47160</v>
      </c>
      <c r="B19085" t="s">
        <v>16672</v>
      </c>
      <c r="C19085" t="s">
        <v>33477</v>
      </c>
      <c r="D19085" t="s">
        <v>33476</v>
      </c>
      <c r="E19085"/>
      <c r="F19085"/>
      <c r="G19085"/>
      <c r="H19085"/>
      <c r="I19085"/>
      <c r="J19085"/>
      <c r="U19085" s="43"/>
      <c r="AE19085"/>
    </row>
    <row r="19086" spans="1:31">
      <c r="A19086">
        <v>47300</v>
      </c>
      <c r="B19086" t="s">
        <v>12405</v>
      </c>
      <c r="C19086" t="s">
        <v>33477</v>
      </c>
      <c r="D19086" t="s">
        <v>33476</v>
      </c>
      <c r="E19086"/>
      <c r="F19086"/>
      <c r="G19086"/>
      <c r="H19086"/>
      <c r="I19086"/>
      <c r="J19086"/>
      <c r="U19086" s="43"/>
      <c r="AE19086"/>
    </row>
    <row r="19087" spans="1:31">
      <c r="A19087">
        <v>47350</v>
      </c>
      <c r="B19087" t="s">
        <v>16673</v>
      </c>
      <c r="C19087" t="s">
        <v>33477</v>
      </c>
      <c r="D19087" t="s">
        <v>33476</v>
      </c>
      <c r="E19087"/>
      <c r="F19087"/>
      <c r="G19087"/>
      <c r="H19087"/>
      <c r="I19087"/>
      <c r="J19087"/>
      <c r="U19087" s="43"/>
      <c r="AE19087"/>
    </row>
    <row r="19088" spans="1:31">
      <c r="A19088">
        <v>47270</v>
      </c>
      <c r="B19088" t="s">
        <v>16674</v>
      </c>
      <c r="C19088" t="s">
        <v>33480</v>
      </c>
      <c r="D19088" t="s">
        <v>33476</v>
      </c>
      <c r="E19088"/>
      <c r="F19088"/>
      <c r="G19088"/>
      <c r="H19088"/>
      <c r="I19088"/>
      <c r="J19088"/>
      <c r="U19088" s="43"/>
      <c r="AE19088"/>
    </row>
    <row r="19089" spans="1:31">
      <c r="A19089">
        <v>47800</v>
      </c>
      <c r="B19089" t="s">
        <v>16675</v>
      </c>
      <c r="C19089" t="s">
        <v>33477</v>
      </c>
      <c r="D19089" t="s">
        <v>33476</v>
      </c>
      <c r="E19089"/>
      <c r="F19089"/>
      <c r="G19089"/>
      <c r="H19089"/>
      <c r="I19089"/>
      <c r="J19089"/>
      <c r="U19089" s="43"/>
      <c r="AE19089"/>
    </row>
    <row r="19090" spans="1:31">
      <c r="A19090">
        <v>47210</v>
      </c>
      <c r="B19090" t="s">
        <v>16676</v>
      </c>
      <c r="C19090" t="s">
        <v>33477</v>
      </c>
      <c r="D19090" t="s">
        <v>33476</v>
      </c>
      <c r="E19090"/>
      <c r="F19090"/>
      <c r="G19090"/>
      <c r="H19090"/>
      <c r="I19090"/>
      <c r="J19090"/>
      <c r="U19090" s="43"/>
      <c r="AE19090"/>
    </row>
    <row r="19091" spans="1:31">
      <c r="A19091">
        <v>47160</v>
      </c>
      <c r="B19091" t="s">
        <v>16677</v>
      </c>
      <c r="C19091" t="s">
        <v>33477</v>
      </c>
      <c r="D19091" t="s">
        <v>33476</v>
      </c>
      <c r="E19091"/>
      <c r="F19091"/>
      <c r="G19091"/>
      <c r="H19091"/>
      <c r="I19091"/>
      <c r="J19091"/>
      <c r="U19091" s="43"/>
      <c r="AE19091"/>
    </row>
    <row r="19092" spans="1:31">
      <c r="A19092">
        <v>47170</v>
      </c>
      <c r="B19092" t="s">
        <v>16678</v>
      </c>
      <c r="C19092" t="s">
        <v>33477</v>
      </c>
      <c r="D19092" t="s">
        <v>33481</v>
      </c>
      <c r="E19092"/>
      <c r="F19092"/>
      <c r="G19092"/>
      <c r="H19092"/>
      <c r="I19092"/>
      <c r="J19092"/>
      <c r="U19092" s="43"/>
      <c r="AE19092"/>
    </row>
    <row r="19093" spans="1:31">
      <c r="A19093">
        <v>47170</v>
      </c>
      <c r="B19093" t="s">
        <v>16678</v>
      </c>
      <c r="C19093" t="s">
        <v>33477</v>
      </c>
      <c r="D19093" t="s">
        <v>33481</v>
      </c>
      <c r="E19093"/>
      <c r="F19093"/>
      <c r="G19093"/>
      <c r="H19093"/>
      <c r="I19093"/>
      <c r="J19093"/>
      <c r="U19093" s="43"/>
      <c r="AE19093"/>
    </row>
    <row r="19094" spans="1:31">
      <c r="A19094">
        <v>47700</v>
      </c>
      <c r="B19094" t="s">
        <v>16679</v>
      </c>
      <c r="C19094" t="s">
        <v>33477</v>
      </c>
      <c r="D19094" t="s">
        <v>33476</v>
      </c>
      <c r="E19094"/>
      <c r="F19094"/>
      <c r="G19094"/>
      <c r="H19094"/>
      <c r="I19094"/>
      <c r="J19094"/>
      <c r="U19094" s="43"/>
      <c r="AE19094"/>
    </row>
    <row r="19095" spans="1:31">
      <c r="A19095">
        <v>47210</v>
      </c>
      <c r="B19095" t="s">
        <v>13966</v>
      </c>
      <c r="C19095" t="s">
        <v>33477</v>
      </c>
      <c r="D19095" t="s">
        <v>33476</v>
      </c>
      <c r="E19095"/>
      <c r="F19095"/>
      <c r="G19095"/>
      <c r="H19095"/>
      <c r="I19095"/>
      <c r="J19095"/>
      <c r="U19095" s="43"/>
      <c r="AE19095"/>
    </row>
    <row r="19096" spans="1:31">
      <c r="A19096">
        <v>47250</v>
      </c>
      <c r="B19096" t="s">
        <v>16680</v>
      </c>
      <c r="C19096" t="s">
        <v>33477</v>
      </c>
      <c r="D19096" t="s">
        <v>33476</v>
      </c>
      <c r="E19096"/>
      <c r="F19096"/>
      <c r="G19096"/>
      <c r="H19096"/>
      <c r="I19096"/>
      <c r="J19096"/>
      <c r="U19096" s="43"/>
      <c r="AE19096"/>
    </row>
    <row r="19097" spans="1:31">
      <c r="A19097">
        <v>47310</v>
      </c>
      <c r="B19097" t="s">
        <v>11995</v>
      </c>
      <c r="C19097" t="s">
        <v>33480</v>
      </c>
      <c r="D19097" t="s">
        <v>33476</v>
      </c>
      <c r="E19097"/>
      <c r="F19097"/>
      <c r="G19097"/>
      <c r="H19097"/>
      <c r="I19097"/>
      <c r="J19097"/>
      <c r="U19097" s="43"/>
      <c r="AE19097"/>
    </row>
    <row r="19098" spans="1:31">
      <c r="A19098">
        <v>47800</v>
      </c>
      <c r="B19098" t="s">
        <v>16681</v>
      </c>
      <c r="C19098" t="s">
        <v>33477</v>
      </c>
      <c r="D19098" t="s">
        <v>33476</v>
      </c>
      <c r="E19098"/>
      <c r="F19098"/>
      <c r="G19098"/>
      <c r="H19098"/>
      <c r="I19098"/>
      <c r="J19098"/>
      <c r="U19098" s="43"/>
      <c r="AE19098"/>
    </row>
    <row r="19099" spans="1:31">
      <c r="A19099">
        <v>47700</v>
      </c>
      <c r="B19099" t="s">
        <v>16682</v>
      </c>
      <c r="C19099" t="s">
        <v>33477</v>
      </c>
      <c r="D19099" t="s">
        <v>33476</v>
      </c>
      <c r="E19099"/>
      <c r="F19099"/>
      <c r="G19099"/>
      <c r="H19099"/>
      <c r="I19099"/>
      <c r="J19099"/>
      <c r="U19099" s="43"/>
      <c r="AE19099"/>
    </row>
    <row r="19100" spans="1:31">
      <c r="A19100">
        <v>47340</v>
      </c>
      <c r="B19100" t="s">
        <v>16683</v>
      </c>
      <c r="C19100" t="s">
        <v>33477</v>
      </c>
      <c r="D19100" t="s">
        <v>33476</v>
      </c>
      <c r="E19100"/>
      <c r="F19100"/>
      <c r="G19100"/>
      <c r="H19100"/>
      <c r="I19100"/>
      <c r="J19100"/>
      <c r="U19100" s="43"/>
      <c r="AE19100"/>
    </row>
    <row r="19101" spans="1:31">
      <c r="A19101">
        <v>47120</v>
      </c>
      <c r="B19101" t="s">
        <v>8167</v>
      </c>
      <c r="C19101" t="s">
        <v>33477</v>
      </c>
      <c r="D19101" t="s">
        <v>33476</v>
      </c>
      <c r="E19101"/>
      <c r="F19101"/>
      <c r="G19101"/>
      <c r="H19101"/>
      <c r="I19101"/>
      <c r="J19101"/>
      <c r="U19101" s="43"/>
      <c r="AE19101"/>
    </row>
    <row r="19102" spans="1:31">
      <c r="A19102">
        <v>47150</v>
      </c>
      <c r="B19102" t="s">
        <v>1251</v>
      </c>
      <c r="C19102" t="s">
        <v>33477</v>
      </c>
      <c r="D19102" t="s">
        <v>33476</v>
      </c>
      <c r="E19102"/>
      <c r="F19102"/>
      <c r="G19102"/>
      <c r="H19102"/>
      <c r="I19102"/>
      <c r="J19102"/>
      <c r="U19102" s="43"/>
      <c r="AE19102"/>
    </row>
    <row r="19103" spans="1:31">
      <c r="A19103">
        <v>47350</v>
      </c>
      <c r="B19103" t="s">
        <v>5560</v>
      </c>
      <c r="C19103" t="s">
        <v>33477</v>
      </c>
      <c r="D19103" t="s">
        <v>33476</v>
      </c>
      <c r="E19103"/>
      <c r="F19103"/>
      <c r="G19103"/>
      <c r="H19103"/>
      <c r="I19103"/>
      <c r="J19103"/>
      <c r="U19103" s="43"/>
      <c r="AE19103"/>
    </row>
    <row r="19104" spans="1:31">
      <c r="A19104">
        <v>47350</v>
      </c>
      <c r="B19104" t="s">
        <v>16684</v>
      </c>
      <c r="C19104" t="s">
        <v>33477</v>
      </c>
      <c r="D19104" t="s">
        <v>33476</v>
      </c>
      <c r="E19104"/>
      <c r="F19104"/>
      <c r="G19104"/>
      <c r="H19104"/>
      <c r="I19104"/>
      <c r="J19104"/>
      <c r="U19104" s="43"/>
      <c r="AE19104"/>
    </row>
    <row r="19105" spans="1:31">
      <c r="A19105">
        <v>47180</v>
      </c>
      <c r="B19105" t="s">
        <v>16685</v>
      </c>
      <c r="C19105" t="s">
        <v>33477</v>
      </c>
      <c r="D19105" t="s">
        <v>33476</v>
      </c>
      <c r="E19105"/>
      <c r="F19105"/>
      <c r="G19105"/>
      <c r="H19105"/>
      <c r="I19105"/>
      <c r="J19105"/>
      <c r="U19105" s="43"/>
      <c r="AE19105"/>
    </row>
    <row r="19106" spans="1:31">
      <c r="A19106">
        <v>47270</v>
      </c>
      <c r="B19106" t="s">
        <v>16686</v>
      </c>
      <c r="C19106" t="s">
        <v>33480</v>
      </c>
      <c r="D19106" t="s">
        <v>33476</v>
      </c>
      <c r="E19106"/>
      <c r="F19106"/>
      <c r="G19106"/>
      <c r="H19106"/>
      <c r="I19106"/>
      <c r="J19106"/>
      <c r="U19106" s="43"/>
      <c r="AE19106"/>
    </row>
    <row r="19107" spans="1:31">
      <c r="A19107">
        <v>47410</v>
      </c>
      <c r="B19107" t="s">
        <v>16687</v>
      </c>
      <c r="C19107" t="s">
        <v>33477</v>
      </c>
      <c r="D19107" t="s">
        <v>33482</v>
      </c>
      <c r="E19107"/>
      <c r="F19107"/>
      <c r="G19107"/>
      <c r="H19107"/>
      <c r="I19107"/>
      <c r="J19107"/>
      <c r="U19107" s="43"/>
      <c r="AE19107"/>
    </row>
    <row r="19108" spans="1:31">
      <c r="A19108">
        <v>47120</v>
      </c>
      <c r="B19108" t="s">
        <v>16688</v>
      </c>
      <c r="C19108" t="s">
        <v>33477</v>
      </c>
      <c r="D19108" t="s">
        <v>33476</v>
      </c>
      <c r="E19108"/>
      <c r="F19108"/>
      <c r="G19108"/>
      <c r="H19108"/>
      <c r="I19108"/>
      <c r="J19108"/>
      <c r="U19108" s="43"/>
      <c r="AE19108"/>
    </row>
    <row r="19109" spans="1:31">
      <c r="A19109">
        <v>47300</v>
      </c>
      <c r="B19109" t="s">
        <v>16689</v>
      </c>
      <c r="C19109" t="s">
        <v>33477</v>
      </c>
      <c r="D19109" t="s">
        <v>33476</v>
      </c>
      <c r="E19109"/>
      <c r="F19109"/>
      <c r="G19109"/>
      <c r="H19109"/>
      <c r="I19109"/>
      <c r="J19109"/>
      <c r="U19109" s="43"/>
      <c r="AE19109"/>
    </row>
    <row r="19110" spans="1:31">
      <c r="A19110">
        <v>47310</v>
      </c>
      <c r="B19110" t="s">
        <v>16690</v>
      </c>
      <c r="C19110" t="s">
        <v>33480</v>
      </c>
      <c r="D19110" t="s">
        <v>33476</v>
      </c>
      <c r="E19110"/>
      <c r="F19110"/>
      <c r="G19110"/>
      <c r="H19110"/>
      <c r="I19110"/>
      <c r="J19110"/>
      <c r="U19110" s="43"/>
      <c r="AE19110"/>
    </row>
    <row r="19111" spans="1:31">
      <c r="A19111">
        <v>47380</v>
      </c>
      <c r="B19111" t="s">
        <v>16691</v>
      </c>
      <c r="C19111" t="s">
        <v>33477</v>
      </c>
      <c r="D19111" t="s">
        <v>33476</v>
      </c>
      <c r="E19111"/>
      <c r="F19111"/>
      <c r="G19111"/>
      <c r="H19111"/>
      <c r="I19111"/>
      <c r="J19111"/>
      <c r="U19111" s="43"/>
      <c r="AE19111"/>
    </row>
    <row r="19112" spans="1:31">
      <c r="A19112">
        <v>47210</v>
      </c>
      <c r="B19112" t="s">
        <v>16692</v>
      </c>
      <c r="C19112" t="s">
        <v>33477</v>
      </c>
      <c r="D19112" t="s">
        <v>33476</v>
      </c>
      <c r="E19112"/>
      <c r="F19112"/>
      <c r="G19112"/>
      <c r="H19112"/>
      <c r="I19112"/>
      <c r="J19112"/>
      <c r="U19112" s="43"/>
      <c r="AE19112"/>
    </row>
    <row r="19113" spans="1:31">
      <c r="A19113">
        <v>47210</v>
      </c>
      <c r="B19113" t="s">
        <v>16693</v>
      </c>
      <c r="C19113" t="s">
        <v>33477</v>
      </c>
      <c r="D19113" t="s">
        <v>33476</v>
      </c>
      <c r="E19113"/>
      <c r="F19113"/>
      <c r="G19113"/>
      <c r="H19113"/>
      <c r="I19113"/>
      <c r="J19113"/>
      <c r="U19113" s="43"/>
      <c r="AE19113"/>
    </row>
    <row r="19114" spans="1:31">
      <c r="A19114">
        <v>47500</v>
      </c>
      <c r="B19114" t="s">
        <v>16694</v>
      </c>
      <c r="C19114" t="s">
        <v>33477</v>
      </c>
      <c r="D19114" t="s">
        <v>33476</v>
      </c>
      <c r="E19114"/>
      <c r="F19114"/>
      <c r="G19114"/>
      <c r="H19114"/>
      <c r="I19114"/>
      <c r="J19114"/>
      <c r="U19114" s="43"/>
      <c r="AE19114"/>
    </row>
    <row r="19115" spans="1:31">
      <c r="A19115">
        <v>47250</v>
      </c>
      <c r="B19115" t="s">
        <v>16695</v>
      </c>
      <c r="C19115" t="s">
        <v>33477</v>
      </c>
      <c r="D19115" t="s">
        <v>33476</v>
      </c>
      <c r="E19115"/>
      <c r="F19115"/>
      <c r="G19115"/>
      <c r="H19115"/>
      <c r="I19115"/>
      <c r="J19115"/>
      <c r="U19115" s="43"/>
      <c r="AE19115"/>
    </row>
    <row r="19116" spans="1:31">
      <c r="A19116">
        <v>47120</v>
      </c>
      <c r="B19116" t="s">
        <v>16696</v>
      </c>
      <c r="C19116" t="s">
        <v>33477</v>
      </c>
      <c r="D19116" t="s">
        <v>33476</v>
      </c>
      <c r="E19116"/>
      <c r="F19116"/>
      <c r="G19116"/>
      <c r="H19116"/>
      <c r="I19116"/>
      <c r="J19116"/>
      <c r="U19116" s="43"/>
      <c r="AE19116"/>
    </row>
    <row r="19117" spans="1:31">
      <c r="A19117">
        <v>47450</v>
      </c>
      <c r="B19117" t="s">
        <v>16697</v>
      </c>
      <c r="C19117" t="s">
        <v>33480</v>
      </c>
      <c r="D19117" t="e">
        <v>#N/A</v>
      </c>
      <c r="E19117"/>
      <c r="F19117"/>
      <c r="G19117"/>
      <c r="H19117"/>
      <c r="I19117"/>
      <c r="J19117"/>
      <c r="U19117" s="43"/>
      <c r="AE19117"/>
    </row>
    <row r="19118" spans="1:31">
      <c r="A19118">
        <v>47120</v>
      </c>
      <c r="B19118" t="s">
        <v>16698</v>
      </c>
      <c r="C19118" t="s">
        <v>33477</v>
      </c>
      <c r="D19118" t="s">
        <v>33476</v>
      </c>
      <c r="E19118"/>
      <c r="F19118"/>
      <c r="G19118"/>
      <c r="H19118"/>
      <c r="I19118"/>
      <c r="J19118"/>
      <c r="U19118" s="43"/>
      <c r="AE19118"/>
    </row>
    <row r="19119" spans="1:31">
      <c r="A19119">
        <v>47270</v>
      </c>
      <c r="B19119" t="s">
        <v>16699</v>
      </c>
      <c r="C19119" t="s">
        <v>33480</v>
      </c>
      <c r="D19119" t="s">
        <v>33476</v>
      </c>
      <c r="E19119"/>
      <c r="F19119"/>
      <c r="G19119"/>
      <c r="H19119"/>
      <c r="I19119"/>
      <c r="J19119"/>
      <c r="U19119" s="43"/>
      <c r="AE19119"/>
    </row>
    <row r="19120" spans="1:31">
      <c r="A19120">
        <v>47130</v>
      </c>
      <c r="B19120" t="s">
        <v>2888</v>
      </c>
      <c r="C19120" t="s">
        <v>33477</v>
      </c>
      <c r="D19120" t="s">
        <v>33476</v>
      </c>
      <c r="E19120"/>
      <c r="F19120"/>
      <c r="G19120"/>
      <c r="H19120"/>
      <c r="I19120"/>
      <c r="J19120"/>
      <c r="U19120" s="43"/>
      <c r="AE19120"/>
    </row>
    <row r="19121" spans="1:31">
      <c r="A19121">
        <v>47160</v>
      </c>
      <c r="B19121" t="s">
        <v>2195</v>
      </c>
      <c r="C19121" t="s">
        <v>33477</v>
      </c>
      <c r="D19121" t="s">
        <v>33476</v>
      </c>
      <c r="E19121"/>
      <c r="F19121"/>
      <c r="G19121"/>
      <c r="H19121"/>
      <c r="I19121"/>
      <c r="J19121"/>
      <c r="U19121" s="43"/>
      <c r="AE19121"/>
    </row>
    <row r="19122" spans="1:31">
      <c r="A19122">
        <v>47160</v>
      </c>
      <c r="B19122" t="s">
        <v>1637</v>
      </c>
      <c r="C19122" t="s">
        <v>33477</v>
      </c>
      <c r="D19122" t="s">
        <v>33476</v>
      </c>
      <c r="E19122"/>
      <c r="F19122"/>
      <c r="G19122"/>
      <c r="H19122"/>
      <c r="I19122"/>
      <c r="J19122"/>
      <c r="U19122" s="43"/>
      <c r="AE19122"/>
    </row>
    <row r="19123" spans="1:31">
      <c r="A19123">
        <v>47110</v>
      </c>
      <c r="B19123" t="s">
        <v>16700</v>
      </c>
      <c r="C19123" t="s">
        <v>33477</v>
      </c>
      <c r="D19123" t="s">
        <v>33476</v>
      </c>
      <c r="E19123"/>
      <c r="F19123"/>
      <c r="G19123"/>
      <c r="H19123"/>
      <c r="I19123"/>
      <c r="J19123"/>
      <c r="U19123" s="43"/>
      <c r="AE19123"/>
    </row>
    <row r="19124" spans="1:31">
      <c r="A19124">
        <v>47430</v>
      </c>
      <c r="B19124" t="s">
        <v>9716</v>
      </c>
      <c r="C19124" t="s">
        <v>33477</v>
      </c>
      <c r="D19124" t="s">
        <v>33476</v>
      </c>
      <c r="E19124"/>
      <c r="F19124"/>
      <c r="G19124"/>
      <c r="H19124"/>
      <c r="I19124"/>
      <c r="J19124"/>
      <c r="U19124" s="43"/>
      <c r="AE19124"/>
    </row>
    <row r="19125" spans="1:31">
      <c r="A19125">
        <v>47700</v>
      </c>
      <c r="B19125" t="s">
        <v>16701</v>
      </c>
      <c r="C19125" t="s">
        <v>33477</v>
      </c>
      <c r="D19125" t="s">
        <v>33476</v>
      </c>
      <c r="E19125"/>
      <c r="F19125"/>
      <c r="G19125"/>
      <c r="H19125"/>
      <c r="I19125"/>
      <c r="J19125"/>
      <c r="U19125" s="43"/>
      <c r="AE19125"/>
    </row>
    <row r="19126" spans="1:31">
      <c r="A19126">
        <v>47270</v>
      </c>
      <c r="B19126" t="s">
        <v>16702</v>
      </c>
      <c r="C19126" t="s">
        <v>33480</v>
      </c>
      <c r="D19126" t="s">
        <v>33476</v>
      </c>
      <c r="E19126"/>
      <c r="F19126"/>
      <c r="G19126"/>
      <c r="H19126"/>
      <c r="I19126"/>
      <c r="J19126"/>
      <c r="U19126" s="43"/>
      <c r="AE19126"/>
    </row>
    <row r="19127" spans="1:31">
      <c r="A19127">
        <v>47210</v>
      </c>
      <c r="B19127" t="s">
        <v>16703</v>
      </c>
      <c r="C19127" t="s">
        <v>33477</v>
      </c>
      <c r="D19127" t="s">
        <v>33476</v>
      </c>
      <c r="E19127"/>
      <c r="F19127"/>
      <c r="G19127"/>
      <c r="H19127"/>
      <c r="I19127"/>
      <c r="J19127"/>
      <c r="U19127" s="43"/>
      <c r="AE19127"/>
    </row>
    <row r="19128" spans="1:31">
      <c r="A19128">
        <v>47180</v>
      </c>
      <c r="B19128" t="s">
        <v>16704</v>
      </c>
      <c r="C19128" t="s">
        <v>33477</v>
      </c>
      <c r="D19128" t="s">
        <v>33476</v>
      </c>
      <c r="E19128"/>
      <c r="F19128"/>
      <c r="G19128"/>
      <c r="H19128"/>
      <c r="I19128"/>
      <c r="J19128"/>
      <c r="U19128" s="43"/>
      <c r="AE19128"/>
    </row>
    <row r="19129" spans="1:31">
      <c r="A19129">
        <v>47170</v>
      </c>
      <c r="B19129" t="s">
        <v>16705</v>
      </c>
      <c r="C19129" t="s">
        <v>33477</v>
      </c>
      <c r="D19129" t="s">
        <v>33481</v>
      </c>
      <c r="E19129"/>
      <c r="F19129"/>
      <c r="G19129"/>
      <c r="H19129"/>
      <c r="I19129"/>
      <c r="J19129"/>
      <c r="U19129" s="43"/>
      <c r="AE19129"/>
    </row>
    <row r="19130" spans="1:31">
      <c r="A19130">
        <v>47290</v>
      </c>
      <c r="B19130" t="s">
        <v>16706</v>
      </c>
      <c r="C19130" t="s">
        <v>33477</v>
      </c>
      <c r="D19130" t="s">
        <v>33482</v>
      </c>
      <c r="E19130"/>
      <c r="F19130"/>
      <c r="G19130"/>
      <c r="H19130"/>
      <c r="I19130"/>
      <c r="J19130"/>
      <c r="U19130" s="43"/>
      <c r="AE19130"/>
    </row>
    <row r="19131" spans="1:31">
      <c r="A19131">
        <v>47270</v>
      </c>
      <c r="B19131" t="s">
        <v>16707</v>
      </c>
      <c r="C19131" t="s">
        <v>33480</v>
      </c>
      <c r="D19131" t="s">
        <v>33476</v>
      </c>
      <c r="E19131"/>
      <c r="F19131"/>
      <c r="G19131"/>
      <c r="H19131"/>
      <c r="I19131"/>
      <c r="J19131"/>
      <c r="U19131" s="43"/>
      <c r="AE19131"/>
    </row>
    <row r="19132" spans="1:31">
      <c r="A19132">
        <v>47220</v>
      </c>
      <c r="B19132" t="s">
        <v>16708</v>
      </c>
      <c r="C19132" t="s">
        <v>33480</v>
      </c>
      <c r="D19132" t="s">
        <v>33482</v>
      </c>
      <c r="E19132"/>
      <c r="F19132"/>
      <c r="G19132"/>
      <c r="H19132"/>
      <c r="I19132"/>
      <c r="J19132"/>
      <c r="U19132" s="43"/>
      <c r="AE19132"/>
    </row>
    <row r="19133" spans="1:31">
      <c r="A19133">
        <v>47200</v>
      </c>
      <c r="B19133" t="s">
        <v>16709</v>
      </c>
      <c r="C19133" t="s">
        <v>33477</v>
      </c>
      <c r="D19133" t="s">
        <v>33476</v>
      </c>
      <c r="E19133"/>
      <c r="F19133"/>
      <c r="G19133"/>
      <c r="H19133"/>
      <c r="I19133"/>
      <c r="J19133"/>
      <c r="U19133" s="43"/>
      <c r="AE19133"/>
    </row>
    <row r="19134" spans="1:31">
      <c r="A19134">
        <v>47800</v>
      </c>
      <c r="B19134" t="s">
        <v>16710</v>
      </c>
      <c r="C19134" t="s">
        <v>33477</v>
      </c>
      <c r="D19134" t="s">
        <v>33476</v>
      </c>
      <c r="E19134"/>
      <c r="F19134"/>
      <c r="G19134"/>
      <c r="H19134"/>
      <c r="I19134"/>
      <c r="J19134"/>
      <c r="U19134" s="43"/>
      <c r="AE19134"/>
    </row>
    <row r="19135" spans="1:31">
      <c r="A19135">
        <v>47290</v>
      </c>
      <c r="B19135" t="s">
        <v>16711</v>
      </c>
      <c r="C19135" t="s">
        <v>33477</v>
      </c>
      <c r="D19135" t="s">
        <v>33482</v>
      </c>
      <c r="E19135"/>
      <c r="F19135"/>
      <c r="G19135"/>
      <c r="H19135"/>
      <c r="I19135"/>
      <c r="J19135"/>
      <c r="U19135" s="43"/>
      <c r="AE19135"/>
    </row>
    <row r="19136" spans="1:31">
      <c r="A19136">
        <v>47170</v>
      </c>
      <c r="B19136" t="s">
        <v>16712</v>
      </c>
      <c r="C19136" t="s">
        <v>33477</v>
      </c>
      <c r="D19136" t="s">
        <v>33481</v>
      </c>
      <c r="E19136"/>
      <c r="F19136"/>
      <c r="G19136"/>
      <c r="H19136"/>
      <c r="I19136"/>
      <c r="J19136"/>
      <c r="U19136" s="43"/>
      <c r="AE19136"/>
    </row>
    <row r="19137" spans="1:31">
      <c r="A19137">
        <v>47160</v>
      </c>
      <c r="B19137" t="s">
        <v>16713</v>
      </c>
      <c r="C19137" t="s">
        <v>33477</v>
      </c>
      <c r="D19137" t="s">
        <v>33476</v>
      </c>
      <c r="E19137"/>
      <c r="F19137"/>
      <c r="G19137"/>
      <c r="H19137"/>
      <c r="I19137"/>
      <c r="J19137"/>
      <c r="U19137" s="43"/>
      <c r="AE19137"/>
    </row>
    <row r="19138" spans="1:31">
      <c r="A19138">
        <v>47270</v>
      </c>
      <c r="B19138" t="s">
        <v>16714</v>
      </c>
      <c r="C19138" t="s">
        <v>33480</v>
      </c>
      <c r="D19138" t="s">
        <v>33476</v>
      </c>
      <c r="E19138"/>
      <c r="F19138"/>
      <c r="G19138"/>
      <c r="H19138"/>
      <c r="I19138"/>
      <c r="J19138"/>
      <c r="U19138" s="43"/>
      <c r="AE19138"/>
    </row>
    <row r="19139" spans="1:31">
      <c r="A19139">
        <v>47120</v>
      </c>
      <c r="B19139" t="s">
        <v>16715</v>
      </c>
      <c r="C19139" t="s">
        <v>33477</v>
      </c>
      <c r="D19139" t="s">
        <v>33476</v>
      </c>
      <c r="E19139"/>
      <c r="F19139"/>
      <c r="G19139"/>
      <c r="H19139"/>
      <c r="I19139"/>
      <c r="J19139"/>
      <c r="U19139" s="43"/>
      <c r="AE19139"/>
    </row>
    <row r="19140" spans="1:31">
      <c r="A19140">
        <v>47330</v>
      </c>
      <c r="B19140" t="s">
        <v>16716</v>
      </c>
      <c r="C19140" t="s">
        <v>33477</v>
      </c>
      <c r="D19140" t="s">
        <v>33482</v>
      </c>
      <c r="E19140"/>
      <c r="F19140"/>
      <c r="G19140"/>
      <c r="H19140"/>
      <c r="I19140"/>
      <c r="J19140"/>
      <c r="U19140" s="43"/>
      <c r="AE19140"/>
    </row>
    <row r="19141" spans="1:31">
      <c r="A19141">
        <v>47340</v>
      </c>
      <c r="B19141" t="s">
        <v>6570</v>
      </c>
      <c r="C19141" t="s">
        <v>33477</v>
      </c>
      <c r="D19141" t="s">
        <v>33476</v>
      </c>
      <c r="E19141"/>
      <c r="F19141"/>
      <c r="G19141"/>
      <c r="H19141"/>
      <c r="I19141"/>
      <c r="J19141"/>
      <c r="U19141" s="43"/>
      <c r="AE19141"/>
    </row>
    <row r="19142" spans="1:31">
      <c r="A19142">
        <v>47270</v>
      </c>
      <c r="B19142" t="s">
        <v>16717</v>
      </c>
      <c r="C19142" t="s">
        <v>33480</v>
      </c>
      <c r="D19142" t="s">
        <v>33476</v>
      </c>
      <c r="E19142"/>
      <c r="F19142"/>
      <c r="G19142"/>
      <c r="H19142"/>
      <c r="I19142"/>
      <c r="J19142"/>
      <c r="U19142" s="43"/>
      <c r="AE19142"/>
    </row>
    <row r="19143" spans="1:31">
      <c r="A19143">
        <v>47360</v>
      </c>
      <c r="B19143" t="s">
        <v>16718</v>
      </c>
      <c r="C19143" t="s">
        <v>33477</v>
      </c>
      <c r="D19143" t="s">
        <v>33476</v>
      </c>
      <c r="E19143"/>
      <c r="F19143"/>
      <c r="G19143"/>
      <c r="H19143"/>
      <c r="I19143"/>
      <c r="J19143"/>
      <c r="U19143" s="43"/>
      <c r="AE19143"/>
    </row>
    <row r="19144" spans="1:31">
      <c r="A19144">
        <v>47360</v>
      </c>
      <c r="B19144" t="s">
        <v>16719</v>
      </c>
      <c r="C19144" t="s">
        <v>33477</v>
      </c>
      <c r="D19144" t="s">
        <v>33476</v>
      </c>
      <c r="E19144"/>
      <c r="F19144"/>
      <c r="G19144"/>
      <c r="H19144"/>
      <c r="I19144"/>
      <c r="J19144"/>
      <c r="U19144" s="43"/>
      <c r="AE19144"/>
    </row>
    <row r="19145" spans="1:31">
      <c r="A19145">
        <v>47180</v>
      </c>
      <c r="B19145" t="s">
        <v>16720</v>
      </c>
      <c r="C19145" t="s">
        <v>33477</v>
      </c>
      <c r="D19145" t="s">
        <v>33476</v>
      </c>
      <c r="E19145"/>
      <c r="F19145"/>
      <c r="G19145"/>
      <c r="H19145"/>
      <c r="I19145"/>
      <c r="J19145"/>
      <c r="U19145" s="43"/>
      <c r="AE19145"/>
    </row>
    <row r="19146" spans="1:31">
      <c r="A19146">
        <v>47120</v>
      </c>
      <c r="B19146" t="s">
        <v>2510</v>
      </c>
      <c r="C19146" t="s">
        <v>33477</v>
      </c>
      <c r="D19146" t="s">
        <v>33476</v>
      </c>
      <c r="E19146"/>
      <c r="F19146"/>
      <c r="G19146"/>
      <c r="H19146"/>
      <c r="I19146"/>
      <c r="J19146"/>
      <c r="U19146" s="43"/>
      <c r="AE19146"/>
    </row>
    <row r="19147" spans="1:31">
      <c r="A19147">
        <v>47220</v>
      </c>
      <c r="B19147" t="s">
        <v>15436</v>
      </c>
      <c r="C19147" t="s">
        <v>33480</v>
      </c>
      <c r="D19147" t="s">
        <v>33482</v>
      </c>
      <c r="E19147"/>
      <c r="F19147"/>
      <c r="G19147"/>
      <c r="H19147"/>
      <c r="I19147"/>
      <c r="J19147"/>
      <c r="U19147" s="43"/>
      <c r="AE19147"/>
    </row>
    <row r="19148" spans="1:31">
      <c r="A19148">
        <v>47140</v>
      </c>
      <c r="B19148" t="s">
        <v>16721</v>
      </c>
      <c r="C19148" t="s">
        <v>33477</v>
      </c>
      <c r="D19148" t="s">
        <v>33476</v>
      </c>
      <c r="E19148"/>
      <c r="F19148"/>
      <c r="G19148"/>
      <c r="H19148"/>
      <c r="I19148"/>
      <c r="J19148"/>
      <c r="U19148" s="43"/>
      <c r="AE19148"/>
    </row>
    <row r="19149" spans="1:31">
      <c r="A19149">
        <v>47270</v>
      </c>
      <c r="B19149" t="s">
        <v>16722</v>
      </c>
      <c r="C19149" t="s">
        <v>33480</v>
      </c>
      <c r="D19149" t="s">
        <v>33476</v>
      </c>
      <c r="E19149"/>
      <c r="F19149"/>
      <c r="G19149"/>
      <c r="H19149"/>
      <c r="I19149"/>
      <c r="J19149"/>
      <c r="U19149" s="43"/>
      <c r="AE19149"/>
    </row>
    <row r="19150" spans="1:31">
      <c r="A19150">
        <v>47310</v>
      </c>
      <c r="B19150" t="s">
        <v>16723</v>
      </c>
      <c r="C19150" t="s">
        <v>33480</v>
      </c>
      <c r="D19150" t="s">
        <v>33476</v>
      </c>
      <c r="E19150"/>
      <c r="F19150"/>
      <c r="G19150"/>
      <c r="H19150"/>
      <c r="I19150"/>
      <c r="J19150"/>
      <c r="U19150" s="43"/>
      <c r="AE19150"/>
    </row>
    <row r="19151" spans="1:31">
      <c r="A19151">
        <v>47500</v>
      </c>
      <c r="B19151" t="s">
        <v>16724</v>
      </c>
      <c r="C19151" t="s">
        <v>33477</v>
      </c>
      <c r="D19151" t="s">
        <v>33476</v>
      </c>
      <c r="E19151"/>
      <c r="F19151"/>
      <c r="G19151"/>
      <c r="H19151"/>
      <c r="I19151"/>
      <c r="J19151"/>
      <c r="U19151" s="43"/>
      <c r="AE19151"/>
    </row>
    <row r="19152" spans="1:31">
      <c r="A19152">
        <v>47150</v>
      </c>
      <c r="B19152" t="s">
        <v>12528</v>
      </c>
      <c r="C19152" t="s">
        <v>33477</v>
      </c>
      <c r="D19152" t="s">
        <v>33476</v>
      </c>
      <c r="E19152"/>
      <c r="F19152"/>
      <c r="G19152"/>
      <c r="H19152"/>
      <c r="I19152"/>
      <c r="J19152"/>
      <c r="U19152" s="43"/>
      <c r="AE19152"/>
    </row>
    <row r="19153" spans="1:31">
      <c r="A19153">
        <v>47250</v>
      </c>
      <c r="B19153" t="s">
        <v>16725</v>
      </c>
      <c r="C19153" t="s">
        <v>33477</v>
      </c>
      <c r="D19153" t="s">
        <v>33476</v>
      </c>
      <c r="E19153"/>
      <c r="F19153"/>
      <c r="G19153"/>
      <c r="H19153"/>
      <c r="I19153"/>
      <c r="J19153"/>
      <c r="U19153" s="43"/>
      <c r="AE19153"/>
    </row>
    <row r="19154" spans="1:31">
      <c r="A19154">
        <v>47420</v>
      </c>
      <c r="B19154" t="s">
        <v>16726</v>
      </c>
      <c r="C19154" t="s">
        <v>33477</v>
      </c>
      <c r="D19154" t="s">
        <v>33481</v>
      </c>
      <c r="E19154"/>
      <c r="F19154"/>
      <c r="G19154"/>
      <c r="H19154"/>
      <c r="I19154"/>
      <c r="J19154"/>
      <c r="U19154" s="43"/>
      <c r="AE19154"/>
    </row>
    <row r="19155" spans="1:31">
      <c r="A19155">
        <v>47600</v>
      </c>
      <c r="B19155" t="s">
        <v>16727</v>
      </c>
      <c r="C19155" t="s">
        <v>33477</v>
      </c>
      <c r="D19155" t="s">
        <v>33476</v>
      </c>
      <c r="E19155"/>
      <c r="F19155"/>
      <c r="G19155"/>
      <c r="H19155"/>
      <c r="I19155"/>
      <c r="J19155"/>
      <c r="U19155" s="43"/>
      <c r="AE19155"/>
    </row>
    <row r="19156" spans="1:31">
      <c r="A19156">
        <v>47340</v>
      </c>
      <c r="B19156" t="s">
        <v>16728</v>
      </c>
      <c r="C19156" t="s">
        <v>33477</v>
      </c>
      <c r="D19156" t="s">
        <v>33476</v>
      </c>
      <c r="E19156"/>
      <c r="F19156"/>
      <c r="G19156"/>
      <c r="H19156"/>
      <c r="I19156"/>
      <c r="J19156"/>
      <c r="U19156" s="43"/>
      <c r="AE19156"/>
    </row>
    <row r="19157" spans="1:31">
      <c r="A19157">
        <v>47270</v>
      </c>
      <c r="B19157" t="s">
        <v>16729</v>
      </c>
      <c r="C19157" t="s">
        <v>33480</v>
      </c>
      <c r="D19157" t="s">
        <v>33476</v>
      </c>
      <c r="E19157"/>
      <c r="F19157"/>
      <c r="G19157"/>
      <c r="H19157"/>
      <c r="I19157"/>
      <c r="J19157"/>
      <c r="U19157" s="43"/>
      <c r="AE19157"/>
    </row>
    <row r="19158" spans="1:31">
      <c r="A19158">
        <v>47800</v>
      </c>
      <c r="B19158" t="s">
        <v>16730</v>
      </c>
      <c r="C19158" t="s">
        <v>33477</v>
      </c>
      <c r="D19158" t="s">
        <v>33476</v>
      </c>
      <c r="E19158"/>
      <c r="F19158"/>
      <c r="G19158"/>
      <c r="H19158"/>
      <c r="I19158"/>
      <c r="J19158"/>
      <c r="U19158" s="43"/>
      <c r="AE19158"/>
    </row>
    <row r="19159" spans="1:31">
      <c r="A19159">
        <v>47150</v>
      </c>
      <c r="B19159" t="s">
        <v>16731</v>
      </c>
      <c r="C19159" t="s">
        <v>33477</v>
      </c>
      <c r="D19159" t="s">
        <v>33476</v>
      </c>
      <c r="E19159"/>
      <c r="F19159"/>
      <c r="G19159"/>
      <c r="H19159"/>
      <c r="I19159"/>
      <c r="J19159"/>
      <c r="U19159" s="43"/>
      <c r="AE19159"/>
    </row>
    <row r="19160" spans="1:31">
      <c r="A19160">
        <v>47500</v>
      </c>
      <c r="B19160" t="s">
        <v>16732</v>
      </c>
      <c r="C19160" t="s">
        <v>33477</v>
      </c>
      <c r="D19160" t="s">
        <v>33476</v>
      </c>
      <c r="E19160"/>
      <c r="F19160"/>
      <c r="G19160"/>
      <c r="H19160"/>
      <c r="I19160"/>
      <c r="J19160"/>
      <c r="U19160" s="43"/>
      <c r="AE19160"/>
    </row>
    <row r="19161" spans="1:31">
      <c r="A19161">
        <v>47220</v>
      </c>
      <c r="B19161" t="s">
        <v>16733</v>
      </c>
      <c r="C19161" t="s">
        <v>33480</v>
      </c>
      <c r="D19161" t="s">
        <v>33482</v>
      </c>
      <c r="E19161"/>
      <c r="F19161"/>
      <c r="G19161"/>
      <c r="H19161"/>
      <c r="I19161"/>
      <c r="J19161"/>
      <c r="U19161" s="43"/>
      <c r="AE19161"/>
    </row>
    <row r="19162" spans="1:31">
      <c r="A19162">
        <v>47120</v>
      </c>
      <c r="B19162" t="s">
        <v>16734</v>
      </c>
      <c r="C19162" t="s">
        <v>33477</v>
      </c>
      <c r="D19162" t="s">
        <v>33476</v>
      </c>
      <c r="E19162"/>
      <c r="F19162"/>
      <c r="G19162"/>
      <c r="H19162"/>
      <c r="I19162"/>
      <c r="J19162"/>
      <c r="U19162" s="43"/>
      <c r="AE19162"/>
    </row>
    <row r="19163" spans="1:31">
      <c r="A19163">
        <v>47150</v>
      </c>
      <c r="B19163" t="s">
        <v>16735</v>
      </c>
      <c r="C19163" t="s">
        <v>33477</v>
      </c>
      <c r="D19163" t="s">
        <v>33476</v>
      </c>
      <c r="E19163"/>
      <c r="F19163"/>
      <c r="G19163"/>
      <c r="H19163"/>
      <c r="I19163"/>
      <c r="J19163"/>
      <c r="U19163" s="43"/>
      <c r="AE19163"/>
    </row>
    <row r="19164" spans="1:31">
      <c r="A19164">
        <v>47410</v>
      </c>
      <c r="B19164" t="s">
        <v>16736</v>
      </c>
      <c r="C19164" t="s">
        <v>33477</v>
      </c>
      <c r="D19164" t="s">
        <v>33482</v>
      </c>
      <c r="E19164"/>
      <c r="F19164"/>
      <c r="G19164"/>
      <c r="H19164"/>
      <c r="I19164"/>
      <c r="J19164"/>
      <c r="U19164" s="43"/>
      <c r="AE19164"/>
    </row>
    <row r="19165" spans="1:31">
      <c r="A19165">
        <v>47360</v>
      </c>
      <c r="B19165" t="s">
        <v>16737</v>
      </c>
      <c r="C19165" t="s">
        <v>33477</v>
      </c>
      <c r="D19165" t="s">
        <v>33476</v>
      </c>
      <c r="E19165"/>
      <c r="F19165"/>
      <c r="G19165"/>
      <c r="H19165"/>
      <c r="I19165"/>
      <c r="J19165"/>
      <c r="U19165" s="43"/>
      <c r="AE19165"/>
    </row>
    <row r="19166" spans="1:31">
      <c r="A19166">
        <v>47430</v>
      </c>
      <c r="B19166" t="s">
        <v>16738</v>
      </c>
      <c r="C19166" t="s">
        <v>33477</v>
      </c>
      <c r="D19166" t="s">
        <v>33476</v>
      </c>
      <c r="E19166"/>
      <c r="F19166"/>
      <c r="G19166"/>
      <c r="H19166"/>
      <c r="I19166"/>
      <c r="J19166"/>
      <c r="U19166" s="43"/>
      <c r="AE19166"/>
    </row>
    <row r="19167" spans="1:31">
      <c r="A19167">
        <v>47410</v>
      </c>
      <c r="B19167" t="s">
        <v>16739</v>
      </c>
      <c r="C19167" t="s">
        <v>33477</v>
      </c>
      <c r="D19167" t="s">
        <v>33482</v>
      </c>
      <c r="E19167"/>
      <c r="F19167"/>
      <c r="G19167"/>
      <c r="H19167"/>
      <c r="I19167"/>
      <c r="J19167"/>
      <c r="U19167" s="43"/>
      <c r="AE19167"/>
    </row>
    <row r="19168" spans="1:31">
      <c r="A19168">
        <v>47310</v>
      </c>
      <c r="B19168" t="s">
        <v>16740</v>
      </c>
      <c r="C19168" t="s">
        <v>33480</v>
      </c>
      <c r="D19168" t="s">
        <v>33476</v>
      </c>
      <c r="E19168"/>
      <c r="F19168"/>
      <c r="G19168"/>
      <c r="H19168"/>
      <c r="I19168"/>
      <c r="J19168"/>
      <c r="U19168" s="43"/>
      <c r="AE19168"/>
    </row>
    <row r="19169" spans="1:31">
      <c r="A19169">
        <v>47350</v>
      </c>
      <c r="B19169" t="s">
        <v>16741</v>
      </c>
      <c r="C19169" t="s">
        <v>33477</v>
      </c>
      <c r="D19169" t="s">
        <v>33476</v>
      </c>
      <c r="E19169"/>
      <c r="F19169"/>
      <c r="G19169"/>
      <c r="H19169"/>
      <c r="I19169"/>
      <c r="J19169"/>
      <c r="U19169" s="43"/>
      <c r="AE19169"/>
    </row>
    <row r="19170" spans="1:31">
      <c r="A19170">
        <v>47170</v>
      </c>
      <c r="B19170" t="s">
        <v>16742</v>
      </c>
      <c r="C19170" t="s">
        <v>33477</v>
      </c>
      <c r="D19170" t="s">
        <v>33481</v>
      </c>
      <c r="E19170"/>
      <c r="F19170"/>
      <c r="G19170"/>
      <c r="H19170"/>
      <c r="I19170"/>
      <c r="J19170"/>
      <c r="U19170" s="43"/>
      <c r="AE19170"/>
    </row>
    <row r="19171" spans="1:31">
      <c r="A19171">
        <v>47170</v>
      </c>
      <c r="B19171" t="s">
        <v>16742</v>
      </c>
      <c r="C19171" t="s">
        <v>33477</v>
      </c>
      <c r="D19171" t="s">
        <v>33481</v>
      </c>
      <c r="E19171"/>
      <c r="F19171"/>
      <c r="G19171"/>
      <c r="H19171"/>
      <c r="I19171"/>
      <c r="J19171"/>
      <c r="U19171" s="43"/>
      <c r="AE19171"/>
    </row>
    <row r="19172" spans="1:31">
      <c r="A19172">
        <v>47170</v>
      </c>
      <c r="B19172" t="s">
        <v>16742</v>
      </c>
      <c r="C19172" t="s">
        <v>33477</v>
      </c>
      <c r="D19172" t="s">
        <v>33481</v>
      </c>
      <c r="E19172"/>
      <c r="F19172"/>
      <c r="G19172"/>
      <c r="H19172"/>
      <c r="I19172"/>
      <c r="J19172"/>
      <c r="U19172" s="43"/>
      <c r="AE19172"/>
    </row>
    <row r="19173" spans="1:31">
      <c r="A19173">
        <v>47120</v>
      </c>
      <c r="B19173" t="s">
        <v>16743</v>
      </c>
      <c r="C19173" t="s">
        <v>33477</v>
      </c>
      <c r="D19173" t="s">
        <v>33476</v>
      </c>
      <c r="E19173"/>
      <c r="F19173"/>
      <c r="G19173"/>
      <c r="H19173"/>
      <c r="I19173"/>
      <c r="J19173"/>
      <c r="U19173" s="43"/>
      <c r="AE19173"/>
    </row>
    <row r="19174" spans="1:31">
      <c r="A19174">
        <v>47200</v>
      </c>
      <c r="B19174" t="s">
        <v>6032</v>
      </c>
      <c r="C19174" t="s">
        <v>33477</v>
      </c>
      <c r="D19174" t="s">
        <v>33476</v>
      </c>
      <c r="E19174"/>
      <c r="F19174"/>
      <c r="G19174"/>
      <c r="H19174"/>
      <c r="I19174"/>
      <c r="J19174"/>
      <c r="U19174" s="43"/>
      <c r="AE19174"/>
    </row>
    <row r="19175" spans="1:31">
      <c r="A19175">
        <v>47270</v>
      </c>
      <c r="B19175" t="s">
        <v>4415</v>
      </c>
      <c r="C19175" t="s">
        <v>33480</v>
      </c>
      <c r="D19175" t="s">
        <v>33476</v>
      </c>
      <c r="E19175"/>
      <c r="F19175"/>
      <c r="G19175"/>
      <c r="H19175"/>
      <c r="I19175"/>
      <c r="J19175"/>
      <c r="U19175" s="43"/>
      <c r="AE19175"/>
    </row>
    <row r="19176" spans="1:31">
      <c r="A19176">
        <v>47110</v>
      </c>
      <c r="B19176" t="s">
        <v>16744</v>
      </c>
      <c r="C19176" t="s">
        <v>33477</v>
      </c>
      <c r="D19176" t="s">
        <v>33476</v>
      </c>
      <c r="E19176"/>
      <c r="F19176"/>
      <c r="G19176"/>
      <c r="H19176"/>
      <c r="I19176"/>
      <c r="J19176"/>
      <c r="U19176" s="43"/>
      <c r="AE19176"/>
    </row>
    <row r="19177" spans="1:31">
      <c r="A19177">
        <v>47370</v>
      </c>
      <c r="B19177" t="s">
        <v>6041</v>
      </c>
      <c r="C19177" t="s">
        <v>33477</v>
      </c>
      <c r="D19177" t="s">
        <v>33476</v>
      </c>
      <c r="E19177"/>
      <c r="F19177"/>
      <c r="G19177"/>
      <c r="H19177"/>
      <c r="I19177"/>
      <c r="J19177"/>
      <c r="U19177" s="43"/>
      <c r="AE19177"/>
    </row>
    <row r="19178" spans="1:31">
      <c r="A19178">
        <v>47230</v>
      </c>
      <c r="B19178" t="s">
        <v>16745</v>
      </c>
      <c r="C19178" t="s">
        <v>33477</v>
      </c>
      <c r="D19178" t="s">
        <v>33476</v>
      </c>
      <c r="E19178"/>
      <c r="F19178"/>
      <c r="G19178"/>
      <c r="H19178"/>
      <c r="I19178"/>
      <c r="J19178"/>
      <c r="U19178" s="43"/>
      <c r="AE19178"/>
    </row>
    <row r="19179" spans="1:31">
      <c r="A19179">
        <v>47380</v>
      </c>
      <c r="B19179" t="s">
        <v>16746</v>
      </c>
      <c r="C19179" t="s">
        <v>33477</v>
      </c>
      <c r="D19179" t="s">
        <v>33476</v>
      </c>
      <c r="E19179"/>
      <c r="F19179"/>
      <c r="G19179"/>
      <c r="H19179"/>
      <c r="I19179"/>
      <c r="J19179"/>
      <c r="U19179" s="43"/>
      <c r="AE19179"/>
    </row>
    <row r="19180" spans="1:31">
      <c r="A19180">
        <v>47400</v>
      </c>
      <c r="B19180" t="s">
        <v>16747</v>
      </c>
      <c r="C19180" t="s">
        <v>33477</v>
      </c>
      <c r="D19180" t="s">
        <v>33476</v>
      </c>
      <c r="E19180"/>
      <c r="F19180"/>
      <c r="G19180"/>
      <c r="H19180"/>
      <c r="I19180"/>
      <c r="J19180"/>
      <c r="U19180" s="43"/>
      <c r="AE19180"/>
    </row>
    <row r="19181" spans="1:31">
      <c r="A19181">
        <v>47210</v>
      </c>
      <c r="B19181" t="s">
        <v>16748</v>
      </c>
      <c r="C19181" t="s">
        <v>33477</v>
      </c>
      <c r="D19181" t="s">
        <v>33476</v>
      </c>
      <c r="E19181"/>
      <c r="F19181"/>
      <c r="G19181"/>
      <c r="H19181"/>
      <c r="I19181"/>
      <c r="J19181"/>
      <c r="U19181" s="43"/>
      <c r="AE19181"/>
    </row>
    <row r="19182" spans="1:31">
      <c r="A19182">
        <v>47370</v>
      </c>
      <c r="B19182" t="s">
        <v>16749</v>
      </c>
      <c r="C19182" t="s">
        <v>33477</v>
      </c>
      <c r="D19182" t="s">
        <v>33476</v>
      </c>
      <c r="E19182"/>
      <c r="F19182"/>
      <c r="G19182"/>
      <c r="H19182"/>
      <c r="I19182"/>
      <c r="J19182"/>
      <c r="U19182" s="43"/>
      <c r="AE19182"/>
    </row>
    <row r="19183" spans="1:31">
      <c r="A19183">
        <v>47380</v>
      </c>
      <c r="B19183" t="s">
        <v>16750</v>
      </c>
      <c r="C19183" t="s">
        <v>33477</v>
      </c>
      <c r="D19183" t="s">
        <v>33476</v>
      </c>
      <c r="E19183"/>
      <c r="F19183"/>
      <c r="G19183"/>
      <c r="H19183"/>
      <c r="I19183"/>
      <c r="J19183"/>
      <c r="U19183" s="43"/>
      <c r="AE19183"/>
    </row>
    <row r="19184" spans="1:31">
      <c r="A19184">
        <v>47140</v>
      </c>
      <c r="B19184" t="s">
        <v>16751</v>
      </c>
      <c r="C19184" t="s">
        <v>33477</v>
      </c>
      <c r="D19184" t="s">
        <v>33476</v>
      </c>
      <c r="E19184"/>
      <c r="F19184"/>
      <c r="G19184"/>
      <c r="H19184"/>
      <c r="I19184"/>
      <c r="J19184"/>
      <c r="U19184" s="43"/>
      <c r="AE19184"/>
    </row>
    <row r="19185" spans="1:31">
      <c r="A19185">
        <v>47140</v>
      </c>
      <c r="B19185" t="s">
        <v>16752</v>
      </c>
      <c r="C19185" t="s">
        <v>33477</v>
      </c>
      <c r="D19185" t="s">
        <v>33476</v>
      </c>
      <c r="E19185"/>
      <c r="F19185"/>
      <c r="G19185"/>
      <c r="H19185"/>
      <c r="I19185"/>
      <c r="J19185"/>
      <c r="U19185" s="43"/>
      <c r="AE19185"/>
    </row>
    <row r="19186" spans="1:31">
      <c r="A19186">
        <v>47400</v>
      </c>
      <c r="B19186" t="s">
        <v>16753</v>
      </c>
      <c r="C19186" t="s">
        <v>33477</v>
      </c>
      <c r="D19186" t="s">
        <v>33476</v>
      </c>
      <c r="E19186"/>
      <c r="F19186"/>
      <c r="G19186"/>
      <c r="H19186"/>
      <c r="I19186"/>
      <c r="J19186"/>
      <c r="U19186" s="43"/>
      <c r="AE19186"/>
    </row>
    <row r="19187" spans="1:31">
      <c r="A19187">
        <v>47260</v>
      </c>
      <c r="B19187" t="s">
        <v>16754</v>
      </c>
      <c r="C19187" t="s">
        <v>33477</v>
      </c>
      <c r="D19187" t="s">
        <v>33476</v>
      </c>
      <c r="E19187"/>
      <c r="F19187"/>
      <c r="G19187"/>
      <c r="H19187"/>
      <c r="I19187"/>
      <c r="J19187"/>
      <c r="U19187" s="43"/>
      <c r="AE19187"/>
    </row>
    <row r="19188" spans="1:31">
      <c r="A19188">
        <v>47230</v>
      </c>
      <c r="B19188" t="s">
        <v>16755</v>
      </c>
      <c r="C19188" t="s">
        <v>33477</v>
      </c>
      <c r="D19188" t="s">
        <v>33476</v>
      </c>
      <c r="E19188"/>
      <c r="F19188"/>
      <c r="G19188"/>
      <c r="H19188"/>
      <c r="I19188"/>
      <c r="J19188"/>
      <c r="U19188" s="43"/>
      <c r="AE19188"/>
    </row>
    <row r="19189" spans="1:31">
      <c r="A19189">
        <v>47380</v>
      </c>
      <c r="B19189" t="s">
        <v>16756</v>
      </c>
      <c r="C19189" t="s">
        <v>33477</v>
      </c>
      <c r="D19189" t="s">
        <v>33476</v>
      </c>
      <c r="E19189"/>
      <c r="F19189"/>
      <c r="G19189"/>
      <c r="H19189"/>
      <c r="I19189"/>
      <c r="J19189"/>
      <c r="U19189" s="43"/>
      <c r="AE19189"/>
    </row>
    <row r="19190" spans="1:31">
      <c r="A19190">
        <v>47160</v>
      </c>
      <c r="B19190" t="s">
        <v>16757</v>
      </c>
      <c r="C19190" t="s">
        <v>33477</v>
      </c>
      <c r="D19190" t="s">
        <v>33476</v>
      </c>
      <c r="E19190"/>
      <c r="F19190"/>
      <c r="G19190"/>
      <c r="H19190"/>
      <c r="I19190"/>
      <c r="J19190"/>
      <c r="U19190" s="43"/>
      <c r="AE19190"/>
    </row>
    <row r="19191" spans="1:31">
      <c r="A19191">
        <v>47120</v>
      </c>
      <c r="B19191" t="s">
        <v>16758</v>
      </c>
      <c r="C19191" t="s">
        <v>33477</v>
      </c>
      <c r="D19191" t="s">
        <v>33476</v>
      </c>
      <c r="E19191"/>
      <c r="F19191"/>
      <c r="G19191"/>
      <c r="H19191"/>
      <c r="I19191"/>
      <c r="J19191"/>
      <c r="U19191" s="43"/>
      <c r="AE19191"/>
    </row>
    <row r="19192" spans="1:31">
      <c r="A19192">
        <v>47300</v>
      </c>
      <c r="B19192" t="s">
        <v>16759</v>
      </c>
      <c r="C19192" t="s">
        <v>33477</v>
      </c>
      <c r="D19192" t="s">
        <v>33476</v>
      </c>
      <c r="E19192"/>
      <c r="F19192"/>
      <c r="G19192"/>
      <c r="H19192"/>
      <c r="I19192"/>
      <c r="J19192"/>
      <c r="U19192" s="43"/>
      <c r="AE19192"/>
    </row>
    <row r="19193" spans="1:31">
      <c r="A19193">
        <v>47210</v>
      </c>
      <c r="B19193" t="s">
        <v>16760</v>
      </c>
      <c r="C19193" t="s">
        <v>33477</v>
      </c>
      <c r="D19193" t="s">
        <v>33476</v>
      </c>
      <c r="E19193"/>
      <c r="F19193"/>
      <c r="G19193"/>
      <c r="H19193"/>
      <c r="I19193"/>
      <c r="J19193"/>
      <c r="U19193" s="43"/>
      <c r="AE19193"/>
    </row>
    <row r="19194" spans="1:31">
      <c r="A19194">
        <v>47400</v>
      </c>
      <c r="B19194" t="s">
        <v>16761</v>
      </c>
      <c r="C19194" t="s">
        <v>33477</v>
      </c>
      <c r="D19194" t="s">
        <v>33476</v>
      </c>
      <c r="E19194"/>
      <c r="F19194"/>
      <c r="G19194"/>
      <c r="H19194"/>
      <c r="I19194"/>
      <c r="J19194"/>
      <c r="U19194" s="43"/>
      <c r="AE19194"/>
    </row>
    <row r="19195" spans="1:31">
      <c r="A19195">
        <v>47200</v>
      </c>
      <c r="B19195" t="s">
        <v>16762</v>
      </c>
      <c r="C19195" t="s">
        <v>33477</v>
      </c>
      <c r="D19195" t="s">
        <v>33476</v>
      </c>
      <c r="E19195"/>
      <c r="F19195"/>
      <c r="G19195"/>
      <c r="H19195"/>
      <c r="I19195"/>
      <c r="J19195"/>
      <c r="U19195" s="43"/>
      <c r="AE19195"/>
    </row>
    <row r="19196" spans="1:31">
      <c r="A19196">
        <v>47230</v>
      </c>
      <c r="B19196" t="s">
        <v>16763</v>
      </c>
      <c r="C19196" t="s">
        <v>33477</v>
      </c>
      <c r="D19196" t="s">
        <v>33476</v>
      </c>
      <c r="E19196"/>
      <c r="F19196"/>
      <c r="G19196"/>
      <c r="H19196"/>
      <c r="I19196"/>
      <c r="J19196"/>
      <c r="U19196" s="43"/>
      <c r="AE19196"/>
    </row>
    <row r="19197" spans="1:31">
      <c r="A19197">
        <v>47370</v>
      </c>
      <c r="B19197" t="s">
        <v>5237</v>
      </c>
      <c r="C19197" t="s">
        <v>33477</v>
      </c>
      <c r="D19197" t="s">
        <v>33476</v>
      </c>
      <c r="E19197"/>
      <c r="F19197"/>
      <c r="G19197"/>
      <c r="H19197"/>
      <c r="I19197"/>
      <c r="J19197"/>
      <c r="U19197" s="43"/>
      <c r="AE19197"/>
    </row>
    <row r="19198" spans="1:31">
      <c r="A19198">
        <v>48310</v>
      </c>
      <c r="B19198" t="s">
        <v>16764</v>
      </c>
      <c r="C19198" t="s">
        <v>33478</v>
      </c>
      <c r="D19198" t="s">
        <v>33476</v>
      </c>
      <c r="E19198"/>
      <c r="F19198"/>
      <c r="G19198"/>
      <c r="H19198"/>
      <c r="I19198"/>
      <c r="J19198"/>
      <c r="U19198" s="43"/>
      <c r="AE19198"/>
    </row>
    <row r="19199" spans="1:31">
      <c r="A19199">
        <v>48200</v>
      </c>
      <c r="B19199" t="s">
        <v>16765</v>
      </c>
      <c r="C19199" t="s">
        <v>33478</v>
      </c>
      <c r="D19199" t="s">
        <v>33476</v>
      </c>
      <c r="E19199"/>
      <c r="F19199"/>
      <c r="G19199"/>
      <c r="H19199"/>
      <c r="I19199"/>
      <c r="J19199"/>
      <c r="U19199" s="43"/>
      <c r="AE19199"/>
    </row>
    <row r="19200" spans="1:31">
      <c r="A19200">
        <v>48200</v>
      </c>
      <c r="B19200" t="s">
        <v>16765</v>
      </c>
      <c r="C19200" t="s">
        <v>33478</v>
      </c>
      <c r="D19200" t="s">
        <v>33476</v>
      </c>
      <c r="E19200"/>
      <c r="F19200"/>
      <c r="G19200"/>
      <c r="H19200"/>
      <c r="I19200"/>
      <c r="J19200"/>
      <c r="U19200" s="43"/>
      <c r="AE19200"/>
    </row>
    <row r="19201" spans="1:31">
      <c r="A19201">
        <v>48190</v>
      </c>
      <c r="B19201" t="s">
        <v>16766</v>
      </c>
      <c r="C19201" t="s">
        <v>33478</v>
      </c>
      <c r="D19201" t="s">
        <v>33476</v>
      </c>
      <c r="E19201"/>
      <c r="F19201"/>
      <c r="G19201"/>
      <c r="H19201"/>
      <c r="I19201"/>
      <c r="J19201"/>
      <c r="U19201" s="43"/>
      <c r="AE19201"/>
    </row>
    <row r="19202" spans="1:31">
      <c r="A19202">
        <v>48800</v>
      </c>
      <c r="B19202" t="s">
        <v>16767</v>
      </c>
      <c r="C19202" t="s">
        <v>33478</v>
      </c>
      <c r="D19202" t="s">
        <v>33476</v>
      </c>
      <c r="E19202"/>
      <c r="F19202"/>
      <c r="G19202"/>
      <c r="H19202"/>
      <c r="I19202"/>
      <c r="J19202"/>
      <c r="U19202" s="43"/>
      <c r="AE19202"/>
    </row>
    <row r="19203" spans="1:31">
      <c r="A19203">
        <v>48100</v>
      </c>
      <c r="B19203" t="s">
        <v>16768</v>
      </c>
      <c r="C19203" t="s">
        <v>33478</v>
      </c>
      <c r="D19203" t="s">
        <v>33476</v>
      </c>
      <c r="E19203"/>
      <c r="F19203"/>
      <c r="G19203"/>
      <c r="H19203"/>
      <c r="I19203"/>
      <c r="J19203"/>
      <c r="U19203" s="43"/>
      <c r="AE19203"/>
    </row>
    <row r="19204" spans="1:31">
      <c r="A19204">
        <v>48310</v>
      </c>
      <c r="B19204" t="s">
        <v>16769</v>
      </c>
      <c r="C19204" t="s">
        <v>33478</v>
      </c>
      <c r="D19204" t="s">
        <v>33476</v>
      </c>
      <c r="E19204"/>
      <c r="F19204"/>
      <c r="G19204"/>
      <c r="H19204"/>
      <c r="I19204"/>
      <c r="J19204"/>
      <c r="U19204" s="43"/>
      <c r="AE19204"/>
    </row>
    <row r="19205" spans="1:31">
      <c r="A19205">
        <v>48170</v>
      </c>
      <c r="B19205" t="s">
        <v>16770</v>
      </c>
      <c r="C19205" t="s">
        <v>33478</v>
      </c>
      <c r="D19205" t="s">
        <v>33476</v>
      </c>
      <c r="E19205"/>
      <c r="F19205"/>
      <c r="G19205"/>
      <c r="H19205"/>
      <c r="I19205"/>
      <c r="J19205"/>
      <c r="U19205" s="43"/>
      <c r="AE19205"/>
    </row>
    <row r="19206" spans="1:31">
      <c r="A19206">
        <v>48130</v>
      </c>
      <c r="B19206" t="s">
        <v>16771</v>
      </c>
      <c r="C19206" t="s">
        <v>33478</v>
      </c>
      <c r="D19206" t="s">
        <v>33476</v>
      </c>
      <c r="E19206"/>
      <c r="F19206"/>
      <c r="G19206"/>
      <c r="H19206"/>
      <c r="I19206"/>
      <c r="J19206"/>
      <c r="U19206" s="43"/>
      <c r="AE19206"/>
    </row>
    <row r="19207" spans="1:31">
      <c r="A19207">
        <v>48130</v>
      </c>
      <c r="B19207" t="s">
        <v>16771</v>
      </c>
      <c r="C19207" t="s">
        <v>33478</v>
      </c>
      <c r="D19207" t="s">
        <v>33476</v>
      </c>
      <c r="E19207"/>
      <c r="F19207"/>
      <c r="G19207"/>
      <c r="H19207"/>
      <c r="I19207"/>
      <c r="J19207"/>
      <c r="U19207" s="43"/>
      <c r="AE19207"/>
    </row>
    <row r="19208" spans="1:31">
      <c r="A19208">
        <v>48130</v>
      </c>
      <c r="B19208" t="s">
        <v>16771</v>
      </c>
      <c r="C19208" t="s">
        <v>33478</v>
      </c>
      <c r="D19208" t="s">
        <v>33476</v>
      </c>
      <c r="E19208"/>
      <c r="F19208"/>
      <c r="G19208"/>
      <c r="H19208"/>
      <c r="I19208"/>
      <c r="J19208"/>
      <c r="U19208" s="43"/>
      <c r="AE19208"/>
    </row>
    <row r="19209" spans="1:31">
      <c r="A19209">
        <v>48130</v>
      </c>
      <c r="B19209" t="s">
        <v>16771</v>
      </c>
      <c r="C19209" t="s">
        <v>33478</v>
      </c>
      <c r="D19209" t="s">
        <v>33476</v>
      </c>
      <c r="E19209"/>
      <c r="F19209"/>
      <c r="G19209"/>
      <c r="H19209"/>
      <c r="I19209"/>
      <c r="J19209"/>
      <c r="U19209" s="43"/>
      <c r="AE19209"/>
    </row>
    <row r="19210" spans="1:31">
      <c r="A19210">
        <v>48130</v>
      </c>
      <c r="B19210" t="s">
        <v>16771</v>
      </c>
      <c r="C19210" t="s">
        <v>33478</v>
      </c>
      <c r="D19210" t="s">
        <v>33476</v>
      </c>
      <c r="E19210"/>
      <c r="F19210"/>
      <c r="G19210"/>
      <c r="H19210"/>
      <c r="I19210"/>
      <c r="J19210"/>
      <c r="U19210" s="43"/>
      <c r="AE19210"/>
    </row>
    <row r="19211" spans="1:31">
      <c r="A19211">
        <v>48130</v>
      </c>
      <c r="B19211" t="s">
        <v>16771</v>
      </c>
      <c r="C19211" t="s">
        <v>33478</v>
      </c>
      <c r="D19211" t="s">
        <v>33476</v>
      </c>
      <c r="E19211"/>
      <c r="F19211"/>
      <c r="G19211"/>
      <c r="H19211"/>
      <c r="I19211"/>
      <c r="J19211"/>
      <c r="U19211" s="43"/>
      <c r="AE19211"/>
    </row>
    <row r="19212" spans="1:31">
      <c r="A19212">
        <v>48600</v>
      </c>
      <c r="B19212" t="s">
        <v>16772</v>
      </c>
      <c r="C19212" t="s">
        <v>33478</v>
      </c>
      <c r="D19212" t="s">
        <v>33476</v>
      </c>
      <c r="E19212"/>
      <c r="F19212"/>
      <c r="G19212"/>
      <c r="H19212"/>
      <c r="I19212"/>
      <c r="J19212"/>
      <c r="U19212" s="43"/>
      <c r="AE19212"/>
    </row>
    <row r="19213" spans="1:31">
      <c r="A19213">
        <v>48200</v>
      </c>
      <c r="B19213" t="s">
        <v>16773</v>
      </c>
      <c r="C19213" t="s">
        <v>33478</v>
      </c>
      <c r="D19213" t="s">
        <v>33476</v>
      </c>
      <c r="E19213"/>
      <c r="F19213"/>
      <c r="G19213"/>
      <c r="H19213"/>
      <c r="I19213"/>
      <c r="J19213"/>
      <c r="U19213" s="43"/>
      <c r="AE19213"/>
    </row>
    <row r="19214" spans="1:31">
      <c r="A19214">
        <v>48200</v>
      </c>
      <c r="B19214" t="s">
        <v>16773</v>
      </c>
      <c r="C19214" t="s">
        <v>33478</v>
      </c>
      <c r="D19214" t="s">
        <v>33476</v>
      </c>
      <c r="E19214"/>
      <c r="F19214"/>
      <c r="G19214"/>
      <c r="H19214"/>
      <c r="I19214"/>
      <c r="J19214"/>
      <c r="U19214" s="43"/>
      <c r="AE19214"/>
    </row>
    <row r="19215" spans="1:31">
      <c r="A19215">
        <v>48200</v>
      </c>
      <c r="B19215" t="s">
        <v>16773</v>
      </c>
      <c r="C19215" t="s">
        <v>33478</v>
      </c>
      <c r="D19215" t="s">
        <v>33476</v>
      </c>
      <c r="E19215"/>
      <c r="F19215"/>
      <c r="G19215"/>
      <c r="H19215"/>
      <c r="I19215"/>
      <c r="J19215"/>
      <c r="U19215" s="43"/>
      <c r="AE19215"/>
    </row>
    <row r="19216" spans="1:31">
      <c r="A19216">
        <v>48000</v>
      </c>
      <c r="B19216" t="s">
        <v>16774</v>
      </c>
      <c r="C19216" t="s">
        <v>33478</v>
      </c>
      <c r="D19216" t="s">
        <v>33476</v>
      </c>
      <c r="E19216"/>
      <c r="F19216"/>
      <c r="G19216"/>
      <c r="H19216"/>
      <c r="I19216"/>
      <c r="J19216"/>
      <c r="U19216" s="43"/>
      <c r="AE19216"/>
    </row>
    <row r="19217" spans="1:31">
      <c r="A19217">
        <v>48800</v>
      </c>
      <c r="B19217" t="s">
        <v>16775</v>
      </c>
      <c r="C19217" t="s">
        <v>33478</v>
      </c>
      <c r="D19217" t="s">
        <v>33476</v>
      </c>
      <c r="E19217"/>
      <c r="F19217"/>
      <c r="G19217"/>
      <c r="H19217"/>
      <c r="I19217"/>
      <c r="J19217"/>
      <c r="U19217" s="43"/>
      <c r="AE19217"/>
    </row>
    <row r="19218" spans="1:31">
      <c r="A19218">
        <v>48000</v>
      </c>
      <c r="B19218" t="s">
        <v>16776</v>
      </c>
      <c r="C19218" t="s">
        <v>33478</v>
      </c>
      <c r="D19218" t="s">
        <v>33476</v>
      </c>
      <c r="E19218"/>
      <c r="F19218"/>
      <c r="G19218"/>
      <c r="H19218"/>
      <c r="I19218"/>
      <c r="J19218"/>
      <c r="U19218" s="43"/>
      <c r="AE19218"/>
    </row>
    <row r="19219" spans="1:31">
      <c r="A19219">
        <v>48500</v>
      </c>
      <c r="B19219" t="s">
        <v>16777</v>
      </c>
      <c r="C19219" t="s">
        <v>33477</v>
      </c>
      <c r="D19219" t="s">
        <v>33476</v>
      </c>
      <c r="E19219"/>
      <c r="F19219"/>
      <c r="G19219"/>
      <c r="H19219"/>
      <c r="I19219"/>
      <c r="J19219"/>
      <c r="U19219" s="43"/>
      <c r="AE19219"/>
    </row>
    <row r="19220" spans="1:31">
      <c r="A19220">
        <v>48500</v>
      </c>
      <c r="B19220" t="s">
        <v>16777</v>
      </c>
      <c r="C19220" t="s">
        <v>33477</v>
      </c>
      <c r="D19220" t="s">
        <v>33476</v>
      </c>
      <c r="E19220"/>
      <c r="F19220"/>
      <c r="G19220"/>
      <c r="H19220"/>
      <c r="I19220"/>
      <c r="J19220"/>
      <c r="U19220" s="43"/>
      <c r="AE19220"/>
    </row>
    <row r="19221" spans="1:31">
      <c r="A19221">
        <v>48000</v>
      </c>
      <c r="B19221" t="s">
        <v>3028</v>
      </c>
      <c r="C19221" t="s">
        <v>33478</v>
      </c>
      <c r="D19221" t="s">
        <v>33476</v>
      </c>
      <c r="E19221"/>
      <c r="F19221"/>
      <c r="G19221"/>
      <c r="H19221"/>
      <c r="I19221"/>
      <c r="J19221"/>
      <c r="U19221" s="43"/>
      <c r="AE19221"/>
    </row>
    <row r="19222" spans="1:31">
      <c r="A19222">
        <v>48400</v>
      </c>
      <c r="B19222" t="s">
        <v>16778</v>
      </c>
      <c r="C19222" t="s">
        <v>33478</v>
      </c>
      <c r="D19222" t="s">
        <v>33476</v>
      </c>
      <c r="E19222"/>
      <c r="F19222"/>
      <c r="G19222"/>
      <c r="H19222"/>
      <c r="I19222"/>
      <c r="J19222"/>
      <c r="U19222" s="43"/>
      <c r="AE19222"/>
    </row>
    <row r="19223" spans="1:31">
      <c r="A19223">
        <v>48400</v>
      </c>
      <c r="B19223" t="s">
        <v>16779</v>
      </c>
      <c r="C19223" t="s">
        <v>33478</v>
      </c>
      <c r="D19223" t="s">
        <v>33476</v>
      </c>
      <c r="E19223"/>
      <c r="F19223"/>
      <c r="G19223"/>
      <c r="H19223"/>
      <c r="I19223"/>
      <c r="J19223"/>
      <c r="U19223" s="43"/>
      <c r="AE19223"/>
    </row>
    <row r="19224" spans="1:31">
      <c r="A19224">
        <v>48250</v>
      </c>
      <c r="B19224" t="s">
        <v>16780</v>
      </c>
      <c r="C19224" t="s">
        <v>33478</v>
      </c>
      <c r="D19224" t="s">
        <v>33476</v>
      </c>
      <c r="E19224"/>
      <c r="F19224"/>
      <c r="G19224"/>
      <c r="H19224"/>
      <c r="I19224"/>
      <c r="J19224"/>
      <c r="U19224" s="43"/>
      <c r="AE19224"/>
    </row>
    <row r="19225" spans="1:31">
      <c r="A19225">
        <v>48200</v>
      </c>
      <c r="B19225" t="s">
        <v>16781</v>
      </c>
      <c r="C19225" t="s">
        <v>33478</v>
      </c>
      <c r="D19225" t="s">
        <v>33476</v>
      </c>
      <c r="E19225"/>
      <c r="F19225"/>
      <c r="G19225"/>
      <c r="H19225"/>
      <c r="I19225"/>
      <c r="J19225"/>
      <c r="U19225" s="43"/>
      <c r="AE19225"/>
    </row>
    <row r="19226" spans="1:31">
      <c r="A19226">
        <v>48200</v>
      </c>
      <c r="B19226" t="s">
        <v>16782</v>
      </c>
      <c r="C19226" t="s">
        <v>33478</v>
      </c>
      <c r="D19226" t="s">
        <v>33476</v>
      </c>
      <c r="E19226"/>
      <c r="F19226"/>
      <c r="G19226"/>
      <c r="H19226"/>
      <c r="I19226"/>
      <c r="J19226"/>
      <c r="U19226" s="43"/>
      <c r="AE19226"/>
    </row>
    <row r="19227" spans="1:31">
      <c r="A19227">
        <v>48170</v>
      </c>
      <c r="B19227" t="s">
        <v>16783</v>
      </c>
      <c r="C19227" t="s">
        <v>33478</v>
      </c>
      <c r="D19227" t="s">
        <v>33476</v>
      </c>
      <c r="E19227"/>
      <c r="F19227"/>
      <c r="G19227"/>
      <c r="H19227"/>
      <c r="I19227"/>
      <c r="J19227"/>
      <c r="U19227" s="43"/>
      <c r="AE19227"/>
    </row>
    <row r="19228" spans="1:31">
      <c r="A19228">
        <v>48190</v>
      </c>
      <c r="B19228" t="s">
        <v>16783</v>
      </c>
      <c r="C19228" t="s">
        <v>33478</v>
      </c>
      <c r="D19228" t="s">
        <v>33476</v>
      </c>
      <c r="E19228"/>
      <c r="F19228"/>
      <c r="G19228"/>
      <c r="H19228"/>
      <c r="I19228"/>
      <c r="J19228"/>
      <c r="U19228" s="43"/>
      <c r="AE19228"/>
    </row>
    <row r="19229" spans="1:31">
      <c r="A19229">
        <v>48190</v>
      </c>
      <c r="B19229" t="s">
        <v>16783</v>
      </c>
      <c r="C19229" t="s">
        <v>33478</v>
      </c>
      <c r="D19229" t="s">
        <v>33476</v>
      </c>
      <c r="E19229"/>
      <c r="F19229"/>
      <c r="G19229"/>
      <c r="H19229"/>
      <c r="I19229"/>
      <c r="J19229"/>
      <c r="U19229" s="43"/>
      <c r="AE19229"/>
    </row>
    <row r="19230" spans="1:31">
      <c r="A19230">
        <v>48190</v>
      </c>
      <c r="B19230" t="s">
        <v>16783</v>
      </c>
      <c r="C19230" t="s">
        <v>33478</v>
      </c>
      <c r="D19230" t="s">
        <v>33476</v>
      </c>
      <c r="E19230"/>
      <c r="F19230"/>
      <c r="G19230"/>
      <c r="H19230"/>
      <c r="I19230"/>
      <c r="J19230"/>
      <c r="U19230" s="43"/>
      <c r="AE19230"/>
    </row>
    <row r="19231" spans="1:31">
      <c r="A19231">
        <v>48190</v>
      </c>
      <c r="B19231" t="s">
        <v>16783</v>
      </c>
      <c r="C19231" t="s">
        <v>33478</v>
      </c>
      <c r="D19231" t="s">
        <v>33476</v>
      </c>
      <c r="E19231"/>
      <c r="F19231"/>
      <c r="G19231"/>
      <c r="H19231"/>
      <c r="I19231"/>
      <c r="J19231"/>
      <c r="U19231" s="43"/>
      <c r="AE19231"/>
    </row>
    <row r="19232" spans="1:31">
      <c r="A19232">
        <v>48250</v>
      </c>
      <c r="B19232" t="s">
        <v>16783</v>
      </c>
      <c r="C19232" t="s">
        <v>33478</v>
      </c>
      <c r="D19232" t="s">
        <v>33476</v>
      </c>
      <c r="E19232"/>
      <c r="F19232"/>
      <c r="G19232"/>
      <c r="H19232"/>
      <c r="I19232"/>
      <c r="J19232"/>
      <c r="U19232" s="43"/>
      <c r="AE19232"/>
    </row>
    <row r="19233" spans="1:31">
      <c r="A19233">
        <v>48400</v>
      </c>
      <c r="B19233" t="s">
        <v>16784</v>
      </c>
      <c r="C19233" t="s">
        <v>33478</v>
      </c>
      <c r="D19233" t="s">
        <v>33476</v>
      </c>
      <c r="E19233"/>
      <c r="F19233"/>
      <c r="G19233"/>
      <c r="H19233"/>
      <c r="I19233"/>
      <c r="J19233"/>
      <c r="U19233" s="43"/>
      <c r="AE19233"/>
    </row>
    <row r="19234" spans="1:31">
      <c r="A19234">
        <v>48000</v>
      </c>
      <c r="B19234" t="s">
        <v>11194</v>
      </c>
      <c r="C19234" t="s">
        <v>33478</v>
      </c>
      <c r="D19234" t="s">
        <v>33476</v>
      </c>
      <c r="E19234"/>
      <c r="F19234"/>
      <c r="G19234"/>
      <c r="H19234"/>
      <c r="I19234"/>
      <c r="J19234"/>
      <c r="U19234" s="43"/>
      <c r="AE19234"/>
    </row>
    <row r="19235" spans="1:31">
      <c r="A19235">
        <v>48000</v>
      </c>
      <c r="B19235" t="s">
        <v>16785</v>
      </c>
      <c r="C19235" t="s">
        <v>33478</v>
      </c>
      <c r="D19235" t="s">
        <v>33476</v>
      </c>
      <c r="E19235"/>
      <c r="F19235"/>
      <c r="G19235"/>
      <c r="H19235"/>
      <c r="I19235"/>
      <c r="J19235"/>
      <c r="U19235" s="43"/>
      <c r="AE19235"/>
    </row>
    <row r="19236" spans="1:31">
      <c r="A19236">
        <v>48310</v>
      </c>
      <c r="B19236" t="s">
        <v>273</v>
      </c>
      <c r="C19236" t="s">
        <v>33478</v>
      </c>
      <c r="D19236" t="s">
        <v>33476</v>
      </c>
      <c r="E19236"/>
      <c r="F19236"/>
      <c r="G19236"/>
      <c r="H19236"/>
      <c r="I19236"/>
      <c r="J19236"/>
      <c r="U19236" s="43"/>
      <c r="AE19236"/>
    </row>
    <row r="19237" spans="1:31">
      <c r="A19237">
        <v>48310</v>
      </c>
      <c r="B19237" t="s">
        <v>273</v>
      </c>
      <c r="C19237" t="s">
        <v>33478</v>
      </c>
      <c r="D19237" t="s">
        <v>33476</v>
      </c>
      <c r="E19237"/>
      <c r="F19237"/>
      <c r="G19237"/>
      <c r="H19237"/>
      <c r="I19237"/>
      <c r="J19237"/>
      <c r="U19237" s="43"/>
      <c r="AE19237"/>
    </row>
    <row r="19238" spans="1:31">
      <c r="A19238">
        <v>48100</v>
      </c>
      <c r="B19238" t="s">
        <v>16786</v>
      </c>
      <c r="C19238" t="s">
        <v>33478</v>
      </c>
      <c r="D19238" t="s">
        <v>33476</v>
      </c>
      <c r="E19238"/>
      <c r="F19238"/>
      <c r="G19238"/>
      <c r="H19238"/>
      <c r="I19238"/>
      <c r="J19238"/>
      <c r="U19238" s="43"/>
      <c r="AE19238"/>
    </row>
    <row r="19239" spans="1:31">
      <c r="A19239">
        <v>48500</v>
      </c>
      <c r="B19239" t="s">
        <v>16787</v>
      </c>
      <c r="C19239" t="s">
        <v>33477</v>
      </c>
      <c r="D19239" t="s">
        <v>33476</v>
      </c>
      <c r="E19239"/>
      <c r="F19239"/>
      <c r="G19239"/>
      <c r="H19239"/>
      <c r="I19239"/>
      <c r="J19239"/>
      <c r="U19239" s="43"/>
      <c r="AE19239"/>
    </row>
    <row r="19240" spans="1:31">
      <c r="A19240">
        <v>48500</v>
      </c>
      <c r="B19240" t="s">
        <v>16787</v>
      </c>
      <c r="C19240" t="s">
        <v>33477</v>
      </c>
      <c r="D19240" t="s">
        <v>33476</v>
      </c>
      <c r="E19240"/>
      <c r="F19240"/>
      <c r="G19240"/>
      <c r="H19240"/>
      <c r="I19240"/>
      <c r="J19240"/>
      <c r="U19240" s="43"/>
      <c r="AE19240"/>
    </row>
    <row r="19241" spans="1:31">
      <c r="A19241">
        <v>48500</v>
      </c>
      <c r="B19241" t="s">
        <v>16787</v>
      </c>
      <c r="C19241" t="s">
        <v>33477</v>
      </c>
      <c r="D19241" t="s">
        <v>33476</v>
      </c>
      <c r="E19241"/>
      <c r="F19241"/>
      <c r="G19241"/>
      <c r="H19241"/>
      <c r="I19241"/>
      <c r="J19241"/>
      <c r="U19241" s="43"/>
      <c r="AE19241"/>
    </row>
    <row r="19242" spans="1:31">
      <c r="A19242">
        <v>48500</v>
      </c>
      <c r="B19242" t="s">
        <v>16787</v>
      </c>
      <c r="C19242" t="s">
        <v>33477</v>
      </c>
      <c r="D19242" t="s">
        <v>33476</v>
      </c>
      <c r="E19242"/>
      <c r="F19242"/>
      <c r="G19242"/>
      <c r="H19242"/>
      <c r="I19242"/>
      <c r="J19242"/>
      <c r="U19242" s="43"/>
      <c r="AE19242"/>
    </row>
    <row r="19243" spans="1:31">
      <c r="A19243">
        <v>48400</v>
      </c>
      <c r="B19243" t="s">
        <v>16788</v>
      </c>
      <c r="C19243" t="s">
        <v>33478</v>
      </c>
      <c r="D19243" t="s">
        <v>33476</v>
      </c>
      <c r="E19243"/>
      <c r="F19243"/>
      <c r="G19243"/>
      <c r="H19243"/>
      <c r="I19243"/>
      <c r="J19243"/>
      <c r="U19243" s="43"/>
      <c r="AE19243"/>
    </row>
    <row r="19244" spans="1:31">
      <c r="A19244">
        <v>48190</v>
      </c>
      <c r="B19244" t="s">
        <v>16789</v>
      </c>
      <c r="C19244" t="s">
        <v>33478</v>
      </c>
      <c r="D19244" t="s">
        <v>33476</v>
      </c>
      <c r="E19244"/>
      <c r="F19244"/>
      <c r="G19244"/>
      <c r="H19244"/>
      <c r="I19244"/>
      <c r="J19244"/>
      <c r="U19244" s="43"/>
      <c r="AE19244"/>
    </row>
    <row r="19245" spans="1:31">
      <c r="A19245">
        <v>48600</v>
      </c>
      <c r="B19245" t="s">
        <v>16790</v>
      </c>
      <c r="C19245" t="s">
        <v>33478</v>
      </c>
      <c r="D19245" t="s">
        <v>33476</v>
      </c>
      <c r="E19245"/>
      <c r="F19245"/>
      <c r="G19245"/>
      <c r="H19245"/>
      <c r="I19245"/>
      <c r="J19245"/>
      <c r="U19245" s="43"/>
      <c r="AE19245"/>
    </row>
    <row r="19246" spans="1:31">
      <c r="A19246">
        <v>48600</v>
      </c>
      <c r="B19246" t="s">
        <v>16790</v>
      </c>
      <c r="C19246" t="s">
        <v>33478</v>
      </c>
      <c r="D19246" t="s">
        <v>33476</v>
      </c>
      <c r="E19246"/>
      <c r="F19246"/>
      <c r="G19246"/>
      <c r="H19246"/>
      <c r="I19246"/>
      <c r="J19246"/>
      <c r="U19246" s="43"/>
      <c r="AE19246"/>
    </row>
    <row r="19247" spans="1:31">
      <c r="A19247">
        <v>48230</v>
      </c>
      <c r="B19247" t="s">
        <v>16791</v>
      </c>
      <c r="C19247" t="s">
        <v>33478</v>
      </c>
      <c r="D19247" t="s">
        <v>33476</v>
      </c>
      <c r="E19247"/>
      <c r="F19247"/>
      <c r="G19247"/>
      <c r="H19247"/>
      <c r="I19247"/>
      <c r="J19247"/>
      <c r="U19247" s="43"/>
      <c r="AE19247"/>
    </row>
    <row r="19248" spans="1:31">
      <c r="A19248">
        <v>48230</v>
      </c>
      <c r="B19248" t="s">
        <v>16791</v>
      </c>
      <c r="C19248" t="s">
        <v>33478</v>
      </c>
      <c r="D19248" t="s">
        <v>33476</v>
      </c>
      <c r="E19248"/>
      <c r="F19248"/>
      <c r="G19248"/>
      <c r="H19248"/>
      <c r="I19248"/>
      <c r="J19248"/>
      <c r="U19248" s="43"/>
      <c r="AE19248"/>
    </row>
    <row r="19249" spans="1:31">
      <c r="A19249">
        <v>48300</v>
      </c>
      <c r="B19249" t="s">
        <v>16792</v>
      </c>
      <c r="C19249" t="s">
        <v>33478</v>
      </c>
      <c r="D19249" t="s">
        <v>33476</v>
      </c>
      <c r="E19249"/>
      <c r="F19249"/>
      <c r="G19249"/>
      <c r="H19249"/>
      <c r="I19249"/>
      <c r="J19249"/>
      <c r="U19249" s="43"/>
      <c r="AE19249"/>
    </row>
    <row r="19250" spans="1:31">
      <c r="A19250">
        <v>48000</v>
      </c>
      <c r="B19250" t="s">
        <v>16793</v>
      </c>
      <c r="C19250" t="s">
        <v>33478</v>
      </c>
      <c r="D19250" t="s">
        <v>33476</v>
      </c>
      <c r="E19250"/>
      <c r="F19250"/>
      <c r="G19250"/>
      <c r="H19250"/>
      <c r="I19250"/>
      <c r="J19250"/>
      <c r="U19250" s="43"/>
      <c r="AE19250"/>
    </row>
    <row r="19251" spans="1:31">
      <c r="A19251">
        <v>48170</v>
      </c>
      <c r="B19251" t="s">
        <v>16794</v>
      </c>
      <c r="C19251" t="s">
        <v>33478</v>
      </c>
      <c r="D19251" t="s">
        <v>33476</v>
      </c>
      <c r="E19251"/>
      <c r="F19251"/>
      <c r="G19251"/>
      <c r="H19251"/>
      <c r="I19251"/>
      <c r="J19251"/>
      <c r="U19251" s="43"/>
      <c r="AE19251"/>
    </row>
    <row r="19252" spans="1:31">
      <c r="A19252">
        <v>48310</v>
      </c>
      <c r="B19252" t="s">
        <v>16795</v>
      </c>
      <c r="C19252" t="s">
        <v>33478</v>
      </c>
      <c r="D19252" t="s">
        <v>33476</v>
      </c>
      <c r="E19252"/>
      <c r="F19252"/>
      <c r="G19252"/>
      <c r="H19252"/>
      <c r="I19252"/>
      <c r="J19252"/>
      <c r="U19252" s="43"/>
      <c r="AE19252"/>
    </row>
    <row r="19253" spans="1:31">
      <c r="A19253">
        <v>48170</v>
      </c>
      <c r="B19253" t="s">
        <v>16796</v>
      </c>
      <c r="C19253" t="s">
        <v>33478</v>
      </c>
      <c r="D19253" t="s">
        <v>33476</v>
      </c>
      <c r="E19253"/>
      <c r="F19253"/>
      <c r="G19253"/>
      <c r="H19253"/>
      <c r="I19253"/>
      <c r="J19253"/>
      <c r="U19253" s="43"/>
      <c r="AE19253"/>
    </row>
    <row r="19254" spans="1:31">
      <c r="A19254">
        <v>48140</v>
      </c>
      <c r="B19254" t="s">
        <v>16797</v>
      </c>
      <c r="C19254" t="s">
        <v>33478</v>
      </c>
      <c r="D19254" t="s">
        <v>33476</v>
      </c>
      <c r="E19254"/>
      <c r="F19254"/>
      <c r="G19254"/>
      <c r="H19254"/>
      <c r="I19254"/>
      <c r="J19254"/>
      <c r="U19254" s="43"/>
      <c r="AE19254"/>
    </row>
    <row r="19255" spans="1:31">
      <c r="A19255">
        <v>48300</v>
      </c>
      <c r="B19255" t="s">
        <v>16798</v>
      </c>
      <c r="C19255" t="s">
        <v>33478</v>
      </c>
      <c r="D19255" t="s">
        <v>33476</v>
      </c>
      <c r="E19255"/>
      <c r="F19255"/>
      <c r="G19255"/>
      <c r="H19255"/>
      <c r="I19255"/>
      <c r="J19255"/>
      <c r="U19255" s="43"/>
      <c r="AE19255"/>
    </row>
    <row r="19256" spans="1:31">
      <c r="A19256">
        <v>48400</v>
      </c>
      <c r="B19256" t="s">
        <v>16799</v>
      </c>
      <c r="C19256" t="s">
        <v>33478</v>
      </c>
      <c r="D19256" t="s">
        <v>33476</v>
      </c>
      <c r="E19256"/>
      <c r="F19256"/>
      <c r="G19256"/>
      <c r="H19256"/>
      <c r="I19256"/>
      <c r="J19256"/>
      <c r="U19256" s="43"/>
      <c r="AE19256"/>
    </row>
    <row r="19257" spans="1:31">
      <c r="A19257">
        <v>48400</v>
      </c>
      <c r="B19257" t="s">
        <v>16799</v>
      </c>
      <c r="C19257" t="s">
        <v>33478</v>
      </c>
      <c r="D19257" t="s">
        <v>33476</v>
      </c>
      <c r="E19257"/>
      <c r="F19257"/>
      <c r="G19257"/>
      <c r="H19257"/>
      <c r="I19257"/>
      <c r="J19257"/>
      <c r="U19257" s="43"/>
      <c r="AE19257"/>
    </row>
    <row r="19258" spans="1:31">
      <c r="A19258">
        <v>48160</v>
      </c>
      <c r="B19258" t="s">
        <v>16800</v>
      </c>
      <c r="C19258" t="s">
        <v>33480</v>
      </c>
      <c r="D19258" t="s">
        <v>33476</v>
      </c>
      <c r="E19258"/>
      <c r="F19258"/>
      <c r="G19258"/>
      <c r="H19258"/>
      <c r="I19258"/>
      <c r="J19258"/>
      <c r="U19258" s="43"/>
      <c r="AE19258"/>
    </row>
    <row r="19259" spans="1:31">
      <c r="A19259">
        <v>48190</v>
      </c>
      <c r="B19259" t="s">
        <v>16801</v>
      </c>
      <c r="C19259" t="s">
        <v>33478</v>
      </c>
      <c r="D19259" t="s">
        <v>33476</v>
      </c>
      <c r="E19259"/>
      <c r="F19259"/>
      <c r="G19259"/>
      <c r="H19259"/>
      <c r="I19259"/>
      <c r="J19259"/>
      <c r="U19259" s="43"/>
      <c r="AE19259"/>
    </row>
    <row r="19260" spans="1:31">
      <c r="A19260">
        <v>48190</v>
      </c>
      <c r="B19260" t="s">
        <v>16802</v>
      </c>
      <c r="C19260" t="s">
        <v>33478</v>
      </c>
      <c r="D19260" t="s">
        <v>33476</v>
      </c>
      <c r="E19260"/>
      <c r="F19260"/>
      <c r="G19260"/>
      <c r="H19260"/>
      <c r="I19260"/>
      <c r="J19260"/>
      <c r="U19260" s="43"/>
      <c r="AE19260"/>
    </row>
    <row r="19261" spans="1:31">
      <c r="A19261">
        <v>48230</v>
      </c>
      <c r="B19261" t="s">
        <v>16803</v>
      </c>
      <c r="C19261" t="s">
        <v>33478</v>
      </c>
      <c r="D19261" t="s">
        <v>33476</v>
      </c>
      <c r="E19261"/>
      <c r="F19261"/>
      <c r="G19261"/>
      <c r="H19261"/>
      <c r="I19261"/>
      <c r="J19261"/>
      <c r="U19261" s="43"/>
      <c r="AE19261"/>
    </row>
    <row r="19262" spans="1:31">
      <c r="A19262">
        <v>48230</v>
      </c>
      <c r="B19262" t="s">
        <v>16804</v>
      </c>
      <c r="C19262" t="s">
        <v>33478</v>
      </c>
      <c r="D19262" t="s">
        <v>33476</v>
      </c>
      <c r="E19262"/>
      <c r="F19262"/>
      <c r="G19262"/>
      <c r="H19262"/>
      <c r="I19262"/>
      <c r="J19262"/>
      <c r="U19262" s="43"/>
      <c r="AE19262"/>
    </row>
    <row r="19263" spans="1:31">
      <c r="A19263">
        <v>48310</v>
      </c>
      <c r="B19263" t="s">
        <v>16805</v>
      </c>
      <c r="C19263" t="s">
        <v>33478</v>
      </c>
      <c r="D19263" t="s">
        <v>33476</v>
      </c>
      <c r="E19263"/>
      <c r="F19263"/>
      <c r="G19263"/>
      <c r="H19263"/>
      <c r="I19263"/>
      <c r="J19263"/>
      <c r="U19263" s="43"/>
      <c r="AE19263"/>
    </row>
    <row r="19264" spans="1:31">
      <c r="A19264">
        <v>48200</v>
      </c>
      <c r="B19264" t="s">
        <v>16806</v>
      </c>
      <c r="C19264" t="s">
        <v>33478</v>
      </c>
      <c r="D19264" t="s">
        <v>33476</v>
      </c>
      <c r="E19264"/>
      <c r="F19264"/>
      <c r="G19264"/>
      <c r="H19264"/>
      <c r="I19264"/>
      <c r="J19264"/>
      <c r="U19264" s="43"/>
      <c r="AE19264"/>
    </row>
    <row r="19265" spans="1:31">
      <c r="A19265">
        <v>48400</v>
      </c>
      <c r="B19265" t="s">
        <v>16807</v>
      </c>
      <c r="C19265" t="s">
        <v>33478</v>
      </c>
      <c r="D19265" t="s">
        <v>33476</v>
      </c>
      <c r="E19265"/>
      <c r="F19265"/>
      <c r="G19265"/>
      <c r="H19265"/>
      <c r="I19265"/>
      <c r="J19265"/>
      <c r="U19265" s="43"/>
      <c r="AE19265"/>
    </row>
    <row r="19266" spans="1:31">
      <c r="A19266">
        <v>48400</v>
      </c>
      <c r="B19266" t="s">
        <v>16807</v>
      </c>
      <c r="C19266" t="s">
        <v>33478</v>
      </c>
      <c r="D19266" t="s">
        <v>33476</v>
      </c>
      <c r="E19266"/>
      <c r="F19266"/>
      <c r="G19266"/>
      <c r="H19266"/>
      <c r="I19266"/>
      <c r="J19266"/>
      <c r="U19266" s="43"/>
      <c r="AE19266"/>
    </row>
    <row r="19267" spans="1:31">
      <c r="A19267">
        <v>48700</v>
      </c>
      <c r="B19267" t="s">
        <v>16808</v>
      </c>
      <c r="C19267" t="s">
        <v>33478</v>
      </c>
      <c r="D19267" t="s">
        <v>33476</v>
      </c>
      <c r="E19267"/>
      <c r="F19267"/>
      <c r="G19267"/>
      <c r="H19267"/>
      <c r="I19267"/>
      <c r="J19267"/>
      <c r="U19267" s="43"/>
      <c r="AE19267"/>
    </row>
    <row r="19268" spans="1:31">
      <c r="A19268">
        <v>48310</v>
      </c>
      <c r="B19268" t="s">
        <v>16809</v>
      </c>
      <c r="C19268" t="s">
        <v>33478</v>
      </c>
      <c r="D19268" t="s">
        <v>33476</v>
      </c>
      <c r="E19268"/>
      <c r="F19268"/>
      <c r="G19268"/>
      <c r="H19268"/>
      <c r="I19268"/>
      <c r="J19268"/>
      <c r="U19268" s="43"/>
      <c r="AE19268"/>
    </row>
    <row r="19269" spans="1:31">
      <c r="A19269">
        <v>48400</v>
      </c>
      <c r="B19269" t="s">
        <v>16810</v>
      </c>
      <c r="C19269" t="s">
        <v>33478</v>
      </c>
      <c r="D19269" t="s">
        <v>33476</v>
      </c>
      <c r="E19269"/>
      <c r="F19269"/>
      <c r="G19269"/>
      <c r="H19269"/>
      <c r="I19269"/>
      <c r="J19269"/>
      <c r="U19269" s="43"/>
      <c r="AE19269"/>
    </row>
    <row r="19270" spans="1:31">
      <c r="A19270">
        <v>48110</v>
      </c>
      <c r="B19270" t="s">
        <v>4258</v>
      </c>
      <c r="C19270" t="s">
        <v>33477</v>
      </c>
      <c r="D19270" t="s">
        <v>33476</v>
      </c>
      <c r="E19270"/>
      <c r="F19270"/>
      <c r="G19270"/>
      <c r="H19270"/>
      <c r="I19270"/>
      <c r="J19270"/>
      <c r="U19270" s="43"/>
      <c r="AE19270"/>
    </row>
    <row r="19271" spans="1:31">
      <c r="A19271">
        <v>48100</v>
      </c>
      <c r="B19271" t="s">
        <v>16811</v>
      </c>
      <c r="C19271" t="s">
        <v>33478</v>
      </c>
      <c r="D19271" t="s">
        <v>33476</v>
      </c>
      <c r="E19271"/>
      <c r="F19271"/>
      <c r="G19271"/>
      <c r="H19271"/>
      <c r="I19271"/>
      <c r="J19271"/>
      <c r="U19271" s="43"/>
      <c r="AE19271"/>
    </row>
    <row r="19272" spans="1:31">
      <c r="A19272">
        <v>48150</v>
      </c>
      <c r="B19272" t="s">
        <v>16812</v>
      </c>
      <c r="C19272" t="s">
        <v>33478</v>
      </c>
      <c r="D19272" t="s">
        <v>33476</v>
      </c>
      <c r="E19272"/>
      <c r="F19272"/>
      <c r="G19272"/>
      <c r="H19272"/>
      <c r="I19272"/>
      <c r="J19272"/>
      <c r="U19272" s="43"/>
      <c r="AE19272"/>
    </row>
    <row r="19273" spans="1:31">
      <c r="A19273">
        <v>48600</v>
      </c>
      <c r="B19273" t="s">
        <v>16813</v>
      </c>
      <c r="C19273" t="s">
        <v>33478</v>
      </c>
      <c r="D19273" t="s">
        <v>33476</v>
      </c>
      <c r="E19273"/>
      <c r="F19273"/>
      <c r="G19273"/>
      <c r="H19273"/>
      <c r="I19273"/>
      <c r="J19273"/>
      <c r="U19273" s="43"/>
      <c r="AE19273"/>
    </row>
    <row r="19274" spans="1:31">
      <c r="A19274">
        <v>48260</v>
      </c>
      <c r="B19274" t="s">
        <v>16814</v>
      </c>
      <c r="C19274" t="s">
        <v>33478</v>
      </c>
      <c r="D19274" t="s">
        <v>33476</v>
      </c>
      <c r="E19274"/>
      <c r="F19274"/>
      <c r="G19274"/>
      <c r="H19274"/>
      <c r="I19274"/>
      <c r="J19274"/>
      <c r="U19274" s="43"/>
      <c r="AE19274"/>
    </row>
    <row r="19275" spans="1:31">
      <c r="A19275">
        <v>48100</v>
      </c>
      <c r="B19275" t="s">
        <v>15571</v>
      </c>
      <c r="C19275" t="s">
        <v>33478</v>
      </c>
      <c r="D19275" t="s">
        <v>33476</v>
      </c>
      <c r="E19275"/>
      <c r="F19275"/>
      <c r="G19275"/>
      <c r="H19275"/>
      <c r="I19275"/>
      <c r="J19275"/>
      <c r="U19275" s="43"/>
      <c r="AE19275"/>
    </row>
    <row r="19276" spans="1:31">
      <c r="A19276">
        <v>48340</v>
      </c>
      <c r="B19276" t="s">
        <v>16815</v>
      </c>
      <c r="C19276" t="s">
        <v>33478</v>
      </c>
      <c r="D19276" t="s">
        <v>33476</v>
      </c>
      <c r="E19276"/>
      <c r="F19276"/>
      <c r="G19276"/>
      <c r="H19276"/>
      <c r="I19276"/>
      <c r="J19276"/>
      <c r="U19276" s="43"/>
      <c r="AE19276"/>
    </row>
    <row r="19277" spans="1:31">
      <c r="A19277">
        <v>48150</v>
      </c>
      <c r="B19277" t="s">
        <v>16816</v>
      </c>
      <c r="C19277" t="s">
        <v>33478</v>
      </c>
      <c r="D19277" t="s">
        <v>33476</v>
      </c>
      <c r="E19277"/>
      <c r="F19277"/>
      <c r="G19277"/>
      <c r="H19277"/>
      <c r="I19277"/>
      <c r="J19277"/>
      <c r="U19277" s="43"/>
      <c r="AE19277"/>
    </row>
    <row r="19278" spans="1:31">
      <c r="A19278">
        <v>48320</v>
      </c>
      <c r="B19278" t="s">
        <v>16817</v>
      </c>
      <c r="C19278" t="s">
        <v>33478</v>
      </c>
      <c r="D19278" t="s">
        <v>33476</v>
      </c>
      <c r="E19278"/>
      <c r="F19278"/>
      <c r="G19278"/>
      <c r="H19278"/>
      <c r="I19278"/>
      <c r="J19278"/>
      <c r="U19278" s="43"/>
      <c r="AE19278"/>
    </row>
    <row r="19279" spans="1:31">
      <c r="A19279">
        <v>48140</v>
      </c>
      <c r="B19279" t="s">
        <v>16818</v>
      </c>
      <c r="C19279" t="s">
        <v>33478</v>
      </c>
      <c r="D19279" t="s">
        <v>33476</v>
      </c>
      <c r="E19279"/>
      <c r="F19279"/>
      <c r="G19279"/>
      <c r="H19279"/>
      <c r="I19279"/>
      <c r="J19279"/>
      <c r="U19279" s="43"/>
      <c r="AE19279"/>
    </row>
    <row r="19280" spans="1:31">
      <c r="A19280">
        <v>48120</v>
      </c>
      <c r="B19280" t="s">
        <v>16819</v>
      </c>
      <c r="C19280" t="s">
        <v>33478</v>
      </c>
      <c r="D19280" t="s">
        <v>33476</v>
      </c>
      <c r="E19280"/>
      <c r="F19280"/>
      <c r="G19280"/>
      <c r="H19280"/>
      <c r="I19280"/>
      <c r="J19280"/>
      <c r="U19280" s="43"/>
      <c r="AE19280"/>
    </row>
    <row r="19281" spans="1:31">
      <c r="A19281">
        <v>48300</v>
      </c>
      <c r="B19281" t="s">
        <v>16820</v>
      </c>
      <c r="C19281" t="s">
        <v>33478</v>
      </c>
      <c r="D19281" t="s">
        <v>33476</v>
      </c>
      <c r="E19281"/>
      <c r="F19281"/>
      <c r="G19281"/>
      <c r="H19281"/>
      <c r="I19281"/>
      <c r="J19281"/>
      <c r="U19281" s="43"/>
      <c r="AE19281"/>
    </row>
    <row r="19282" spans="1:31">
      <c r="A19282">
        <v>48000</v>
      </c>
      <c r="B19282" t="s">
        <v>10924</v>
      </c>
      <c r="C19282" t="s">
        <v>33478</v>
      </c>
      <c r="D19282" t="s">
        <v>33476</v>
      </c>
      <c r="E19282"/>
      <c r="F19282"/>
      <c r="G19282"/>
      <c r="H19282"/>
      <c r="I19282"/>
      <c r="J19282"/>
      <c r="U19282" s="43"/>
      <c r="AE19282"/>
    </row>
    <row r="19283" spans="1:31">
      <c r="A19283">
        <v>48170</v>
      </c>
      <c r="B19283" t="s">
        <v>16821</v>
      </c>
      <c r="C19283" t="s">
        <v>33478</v>
      </c>
      <c r="D19283" t="s">
        <v>33476</v>
      </c>
      <c r="E19283"/>
      <c r="F19283"/>
      <c r="G19283"/>
      <c r="H19283"/>
      <c r="I19283"/>
      <c r="J19283"/>
      <c r="U19283" s="43"/>
      <c r="AE19283"/>
    </row>
    <row r="19284" spans="1:31">
      <c r="A19284">
        <v>48700</v>
      </c>
      <c r="B19284" t="s">
        <v>16822</v>
      </c>
      <c r="C19284" t="s">
        <v>33478</v>
      </c>
      <c r="D19284" t="s">
        <v>33476</v>
      </c>
      <c r="E19284"/>
      <c r="F19284"/>
      <c r="G19284"/>
      <c r="H19284"/>
      <c r="I19284"/>
      <c r="J19284"/>
      <c r="U19284" s="43"/>
      <c r="AE19284"/>
    </row>
    <row r="19285" spans="1:31">
      <c r="A19285">
        <v>48500</v>
      </c>
      <c r="B19285" t="s">
        <v>16823</v>
      </c>
      <c r="C19285" t="s">
        <v>33477</v>
      </c>
      <c r="D19285" t="s">
        <v>33476</v>
      </c>
      <c r="E19285"/>
      <c r="F19285"/>
      <c r="G19285"/>
      <c r="H19285"/>
      <c r="I19285"/>
      <c r="J19285"/>
      <c r="U19285" s="43"/>
      <c r="AE19285"/>
    </row>
    <row r="19286" spans="1:31">
      <c r="A19286">
        <v>48250</v>
      </c>
      <c r="B19286" t="s">
        <v>16824</v>
      </c>
      <c r="C19286" t="s">
        <v>33478</v>
      </c>
      <c r="D19286" t="s">
        <v>33476</v>
      </c>
      <c r="E19286"/>
      <c r="F19286"/>
      <c r="G19286"/>
      <c r="H19286"/>
      <c r="I19286"/>
      <c r="J19286"/>
      <c r="U19286" s="43"/>
      <c r="AE19286"/>
    </row>
    <row r="19287" spans="1:31">
      <c r="A19287">
        <v>48100</v>
      </c>
      <c r="B19287" t="s">
        <v>16825</v>
      </c>
      <c r="C19287" t="s">
        <v>33478</v>
      </c>
      <c r="D19287" t="s">
        <v>33476</v>
      </c>
      <c r="E19287"/>
      <c r="F19287"/>
      <c r="G19287"/>
      <c r="H19287"/>
      <c r="I19287"/>
      <c r="J19287"/>
      <c r="U19287" s="43"/>
      <c r="AE19287"/>
    </row>
    <row r="19288" spans="1:31">
      <c r="A19288">
        <v>48270</v>
      </c>
      <c r="B19288" t="s">
        <v>16825</v>
      </c>
      <c r="C19288" t="s">
        <v>33478</v>
      </c>
      <c r="D19288" t="e">
        <v>#N/A</v>
      </c>
      <c r="E19288"/>
      <c r="F19288"/>
      <c r="G19288"/>
      <c r="H19288"/>
      <c r="I19288"/>
      <c r="J19288"/>
      <c r="U19288" s="43"/>
      <c r="AE19288"/>
    </row>
    <row r="19289" spans="1:31">
      <c r="A19289">
        <v>48210</v>
      </c>
      <c r="B19289" t="s">
        <v>16826</v>
      </c>
      <c r="C19289" t="s">
        <v>33478</v>
      </c>
      <c r="D19289" t="s">
        <v>33476</v>
      </c>
      <c r="E19289"/>
      <c r="F19289"/>
      <c r="G19289"/>
      <c r="H19289"/>
      <c r="I19289"/>
      <c r="J19289"/>
      <c r="U19289" s="43"/>
      <c r="AE19289"/>
    </row>
    <row r="19290" spans="1:31">
      <c r="A19290">
        <v>48140</v>
      </c>
      <c r="B19290" t="s">
        <v>16827</v>
      </c>
      <c r="C19290" t="s">
        <v>33478</v>
      </c>
      <c r="D19290" t="s">
        <v>33476</v>
      </c>
      <c r="E19290"/>
      <c r="F19290"/>
      <c r="G19290"/>
      <c r="H19290"/>
      <c r="I19290"/>
      <c r="J19290"/>
      <c r="U19290" s="43"/>
      <c r="AE19290"/>
    </row>
    <row r="19291" spans="1:31">
      <c r="A19291">
        <v>48140</v>
      </c>
      <c r="B19291" t="s">
        <v>16828</v>
      </c>
      <c r="C19291" t="s">
        <v>33478</v>
      </c>
      <c r="D19291" t="s">
        <v>33476</v>
      </c>
      <c r="E19291"/>
      <c r="F19291"/>
      <c r="G19291"/>
      <c r="H19291"/>
      <c r="I19291"/>
      <c r="J19291"/>
      <c r="U19291" s="43"/>
      <c r="AE19291"/>
    </row>
    <row r="19292" spans="1:31">
      <c r="A19292">
        <v>48260</v>
      </c>
      <c r="B19292" t="s">
        <v>5174</v>
      </c>
      <c r="C19292" t="s">
        <v>33478</v>
      </c>
      <c r="D19292" t="s">
        <v>33476</v>
      </c>
      <c r="E19292"/>
      <c r="F19292"/>
      <c r="G19292"/>
      <c r="H19292"/>
      <c r="I19292"/>
      <c r="J19292"/>
      <c r="U19292" s="43"/>
      <c r="AE19292"/>
    </row>
    <row r="19293" spans="1:31">
      <c r="A19293">
        <v>48100</v>
      </c>
      <c r="B19293" t="s">
        <v>16829</v>
      </c>
      <c r="C19293" t="s">
        <v>33478</v>
      </c>
      <c r="D19293" t="s">
        <v>33476</v>
      </c>
      <c r="E19293"/>
      <c r="F19293"/>
      <c r="G19293"/>
      <c r="H19293"/>
      <c r="I19293"/>
      <c r="J19293"/>
      <c r="U19293" s="43"/>
      <c r="AE19293"/>
    </row>
    <row r="19294" spans="1:31">
      <c r="A19294">
        <v>48210</v>
      </c>
      <c r="B19294" t="s">
        <v>16830</v>
      </c>
      <c r="C19294" t="s">
        <v>33478</v>
      </c>
      <c r="D19294" t="s">
        <v>33476</v>
      </c>
      <c r="E19294"/>
      <c r="F19294"/>
      <c r="G19294"/>
      <c r="H19294"/>
      <c r="I19294"/>
      <c r="J19294"/>
      <c r="U19294" s="43"/>
      <c r="AE19294"/>
    </row>
    <row r="19295" spans="1:31">
      <c r="A19295">
        <v>48500</v>
      </c>
      <c r="B19295" t="s">
        <v>16830</v>
      </c>
      <c r="C19295" t="s">
        <v>33477</v>
      </c>
      <c r="D19295" t="s">
        <v>33476</v>
      </c>
      <c r="E19295"/>
      <c r="F19295"/>
      <c r="G19295"/>
      <c r="H19295"/>
      <c r="I19295"/>
      <c r="J19295"/>
      <c r="U19295" s="43"/>
      <c r="AE19295"/>
    </row>
    <row r="19296" spans="1:31">
      <c r="A19296">
        <v>48500</v>
      </c>
      <c r="B19296" t="s">
        <v>16830</v>
      </c>
      <c r="C19296" t="s">
        <v>33477</v>
      </c>
      <c r="D19296" t="s">
        <v>33476</v>
      </c>
      <c r="E19296"/>
      <c r="F19296"/>
      <c r="G19296"/>
      <c r="H19296"/>
      <c r="I19296"/>
      <c r="J19296"/>
      <c r="U19296" s="43"/>
      <c r="AE19296"/>
    </row>
    <row r="19297" spans="1:31">
      <c r="A19297">
        <v>48500</v>
      </c>
      <c r="B19297" t="s">
        <v>16830</v>
      </c>
      <c r="C19297" t="s">
        <v>33477</v>
      </c>
      <c r="D19297" t="s">
        <v>33476</v>
      </c>
      <c r="E19297"/>
      <c r="F19297"/>
      <c r="G19297"/>
      <c r="H19297"/>
      <c r="I19297"/>
      <c r="J19297"/>
      <c r="U19297" s="43"/>
      <c r="AE19297"/>
    </row>
    <row r="19298" spans="1:31">
      <c r="A19298">
        <v>48500</v>
      </c>
      <c r="B19298" t="s">
        <v>16830</v>
      </c>
      <c r="C19298" t="s">
        <v>33477</v>
      </c>
      <c r="D19298" t="s">
        <v>33476</v>
      </c>
      <c r="E19298"/>
      <c r="F19298"/>
      <c r="G19298"/>
      <c r="H19298"/>
      <c r="I19298"/>
      <c r="J19298"/>
      <c r="U19298" s="43"/>
      <c r="AE19298"/>
    </row>
    <row r="19299" spans="1:31">
      <c r="A19299">
        <v>48000</v>
      </c>
      <c r="B19299" t="s">
        <v>16831</v>
      </c>
      <c r="C19299" t="s">
        <v>33478</v>
      </c>
      <c r="D19299" t="s">
        <v>33476</v>
      </c>
      <c r="E19299"/>
      <c r="F19299"/>
      <c r="G19299"/>
      <c r="H19299"/>
      <c r="I19299"/>
      <c r="J19299"/>
      <c r="U19299" s="43"/>
      <c r="AE19299"/>
    </row>
    <row r="19300" spans="1:31">
      <c r="A19300">
        <v>48150</v>
      </c>
      <c r="B19300" t="s">
        <v>16832</v>
      </c>
      <c r="C19300" t="s">
        <v>33478</v>
      </c>
      <c r="D19300" t="s">
        <v>33476</v>
      </c>
      <c r="E19300"/>
      <c r="F19300"/>
      <c r="G19300"/>
      <c r="H19300"/>
      <c r="I19300"/>
      <c r="J19300"/>
      <c r="U19300" s="43"/>
      <c r="AE19300"/>
    </row>
    <row r="19301" spans="1:31">
      <c r="A19301">
        <v>48110</v>
      </c>
      <c r="B19301" t="s">
        <v>16833</v>
      </c>
      <c r="C19301" t="s">
        <v>33477</v>
      </c>
      <c r="D19301" t="s">
        <v>33476</v>
      </c>
      <c r="E19301"/>
      <c r="F19301"/>
      <c r="G19301"/>
      <c r="H19301"/>
      <c r="I19301"/>
      <c r="J19301"/>
      <c r="U19301" s="43"/>
      <c r="AE19301"/>
    </row>
    <row r="19302" spans="1:31">
      <c r="A19302">
        <v>48110</v>
      </c>
      <c r="B19302" t="s">
        <v>16834</v>
      </c>
      <c r="C19302" t="s">
        <v>33477</v>
      </c>
      <c r="D19302" t="s">
        <v>33476</v>
      </c>
      <c r="E19302"/>
      <c r="F19302"/>
      <c r="G19302"/>
      <c r="H19302"/>
      <c r="I19302"/>
      <c r="J19302"/>
      <c r="U19302" s="43"/>
      <c r="AE19302"/>
    </row>
    <row r="19303" spans="1:31">
      <c r="A19303">
        <v>48100</v>
      </c>
      <c r="B19303" t="s">
        <v>16835</v>
      </c>
      <c r="C19303" t="s">
        <v>33478</v>
      </c>
      <c r="D19303" t="s">
        <v>33476</v>
      </c>
      <c r="E19303"/>
      <c r="F19303"/>
      <c r="G19303"/>
      <c r="H19303"/>
      <c r="I19303"/>
      <c r="J19303"/>
      <c r="U19303" s="43"/>
      <c r="AE19303"/>
    </row>
    <row r="19304" spans="1:31">
      <c r="A19304">
        <v>48100</v>
      </c>
      <c r="B19304" t="s">
        <v>16835</v>
      </c>
      <c r="C19304" t="s">
        <v>33478</v>
      </c>
      <c r="D19304" t="s">
        <v>33476</v>
      </c>
      <c r="E19304"/>
      <c r="F19304"/>
      <c r="G19304"/>
      <c r="H19304"/>
      <c r="I19304"/>
      <c r="J19304"/>
      <c r="U19304" s="43"/>
      <c r="AE19304"/>
    </row>
    <row r="19305" spans="1:31">
      <c r="A19305">
        <v>48100</v>
      </c>
      <c r="B19305" t="s">
        <v>16835</v>
      </c>
      <c r="C19305" t="s">
        <v>33478</v>
      </c>
      <c r="D19305" t="s">
        <v>33476</v>
      </c>
      <c r="E19305"/>
      <c r="F19305"/>
      <c r="G19305"/>
      <c r="H19305"/>
      <c r="I19305"/>
      <c r="J19305"/>
      <c r="U19305" s="43"/>
      <c r="AE19305"/>
    </row>
    <row r="19306" spans="1:31">
      <c r="A19306">
        <v>48170</v>
      </c>
      <c r="B19306" t="s">
        <v>3185</v>
      </c>
      <c r="C19306" t="s">
        <v>33478</v>
      </c>
      <c r="D19306" t="s">
        <v>33476</v>
      </c>
      <c r="E19306"/>
      <c r="F19306"/>
      <c r="G19306"/>
      <c r="H19306"/>
      <c r="I19306"/>
      <c r="J19306"/>
      <c r="U19306" s="43"/>
      <c r="AE19306"/>
    </row>
    <row r="19307" spans="1:31">
      <c r="A19307">
        <v>48100</v>
      </c>
      <c r="B19307" t="s">
        <v>16836</v>
      </c>
      <c r="C19307" t="s">
        <v>33478</v>
      </c>
      <c r="D19307" t="s">
        <v>33476</v>
      </c>
      <c r="E19307"/>
      <c r="F19307"/>
      <c r="G19307"/>
      <c r="H19307"/>
      <c r="I19307"/>
      <c r="J19307"/>
      <c r="U19307" s="43"/>
      <c r="AE19307"/>
    </row>
    <row r="19308" spans="1:31">
      <c r="A19308">
        <v>48260</v>
      </c>
      <c r="B19308" t="s">
        <v>16837</v>
      </c>
      <c r="C19308" t="s">
        <v>33478</v>
      </c>
      <c r="D19308" t="s">
        <v>33476</v>
      </c>
      <c r="E19308"/>
      <c r="F19308"/>
      <c r="G19308"/>
      <c r="H19308"/>
      <c r="I19308"/>
      <c r="J19308"/>
      <c r="U19308" s="43"/>
      <c r="AE19308"/>
    </row>
    <row r="19309" spans="1:31">
      <c r="A19309">
        <v>48300</v>
      </c>
      <c r="B19309" t="s">
        <v>16838</v>
      </c>
      <c r="C19309" t="s">
        <v>33478</v>
      </c>
      <c r="D19309" t="s">
        <v>33476</v>
      </c>
      <c r="E19309"/>
      <c r="F19309"/>
      <c r="G19309"/>
      <c r="H19309"/>
      <c r="I19309"/>
      <c r="J19309"/>
      <c r="U19309" s="43"/>
      <c r="AE19309"/>
    </row>
    <row r="19310" spans="1:31">
      <c r="A19310">
        <v>48300</v>
      </c>
      <c r="B19310" t="s">
        <v>16838</v>
      </c>
      <c r="C19310" t="s">
        <v>33478</v>
      </c>
      <c r="D19310" t="s">
        <v>33476</v>
      </c>
      <c r="E19310"/>
      <c r="F19310"/>
      <c r="G19310"/>
      <c r="H19310"/>
      <c r="I19310"/>
      <c r="J19310"/>
      <c r="U19310" s="43"/>
      <c r="AE19310"/>
    </row>
    <row r="19311" spans="1:31">
      <c r="A19311">
        <v>48310</v>
      </c>
      <c r="B19311" t="s">
        <v>16839</v>
      </c>
      <c r="C19311" t="s">
        <v>33478</v>
      </c>
      <c r="D19311" t="s">
        <v>33476</v>
      </c>
      <c r="E19311"/>
      <c r="F19311"/>
      <c r="G19311"/>
      <c r="H19311"/>
      <c r="I19311"/>
      <c r="J19311"/>
      <c r="U19311" s="43"/>
      <c r="AE19311"/>
    </row>
    <row r="19312" spans="1:31">
      <c r="A19312">
        <v>48100</v>
      </c>
      <c r="B19312" t="s">
        <v>16840</v>
      </c>
      <c r="C19312" t="s">
        <v>33478</v>
      </c>
      <c r="D19312" t="s">
        <v>33476</v>
      </c>
      <c r="E19312"/>
      <c r="F19312"/>
      <c r="G19312"/>
      <c r="H19312"/>
      <c r="I19312"/>
      <c r="J19312"/>
      <c r="U19312" s="43"/>
      <c r="AE19312"/>
    </row>
    <row r="19313" spans="1:31">
      <c r="A19313">
        <v>48600</v>
      </c>
      <c r="B19313" t="s">
        <v>16841</v>
      </c>
      <c r="C19313" t="s">
        <v>33478</v>
      </c>
      <c r="D19313" t="s">
        <v>33476</v>
      </c>
      <c r="E19313"/>
      <c r="F19313"/>
      <c r="G19313"/>
      <c r="H19313"/>
      <c r="I19313"/>
      <c r="J19313"/>
      <c r="U19313" s="43"/>
      <c r="AE19313"/>
    </row>
    <row r="19314" spans="1:31">
      <c r="A19314">
        <v>48140</v>
      </c>
      <c r="B19314" t="s">
        <v>16842</v>
      </c>
      <c r="C19314" t="s">
        <v>33478</v>
      </c>
      <c r="D19314" t="s">
        <v>33476</v>
      </c>
      <c r="E19314"/>
      <c r="F19314"/>
      <c r="G19314"/>
      <c r="H19314"/>
      <c r="I19314"/>
      <c r="J19314"/>
      <c r="U19314" s="43"/>
      <c r="AE19314"/>
    </row>
    <row r="19315" spans="1:31">
      <c r="A19315">
        <v>48000</v>
      </c>
      <c r="B19315" t="s">
        <v>16843</v>
      </c>
      <c r="C19315" t="s">
        <v>33478</v>
      </c>
      <c r="D19315" t="s">
        <v>33476</v>
      </c>
      <c r="E19315"/>
      <c r="F19315"/>
      <c r="G19315"/>
      <c r="H19315"/>
      <c r="I19315"/>
      <c r="J19315"/>
      <c r="U19315" s="43"/>
      <c r="AE19315"/>
    </row>
    <row r="19316" spans="1:31">
      <c r="A19316">
        <v>48300</v>
      </c>
      <c r="B19316" t="s">
        <v>4326</v>
      </c>
      <c r="C19316" t="s">
        <v>33478</v>
      </c>
      <c r="D19316" t="s">
        <v>33476</v>
      </c>
      <c r="E19316"/>
      <c r="F19316"/>
      <c r="G19316"/>
      <c r="H19316"/>
      <c r="I19316"/>
      <c r="J19316"/>
      <c r="U19316" s="43"/>
      <c r="AE19316"/>
    </row>
    <row r="19317" spans="1:31">
      <c r="A19317">
        <v>48110</v>
      </c>
      <c r="B19317" t="s">
        <v>16844</v>
      </c>
      <c r="C19317" t="s">
        <v>33477</v>
      </c>
      <c r="D19317" t="s">
        <v>33476</v>
      </c>
      <c r="E19317"/>
      <c r="F19317"/>
      <c r="G19317"/>
      <c r="H19317"/>
      <c r="I19317"/>
      <c r="J19317"/>
      <c r="U19317" s="43"/>
      <c r="AE19317"/>
    </row>
    <row r="19318" spans="1:31">
      <c r="A19318">
        <v>48220</v>
      </c>
      <c r="B19318" t="s">
        <v>16845</v>
      </c>
      <c r="C19318" t="s">
        <v>33478</v>
      </c>
      <c r="D19318" t="s">
        <v>33476</v>
      </c>
      <c r="E19318"/>
      <c r="F19318"/>
      <c r="G19318"/>
      <c r="H19318"/>
      <c r="I19318"/>
      <c r="J19318"/>
      <c r="U19318" s="43"/>
      <c r="AE19318"/>
    </row>
    <row r="19319" spans="1:31">
      <c r="A19319">
        <v>48220</v>
      </c>
      <c r="B19319" t="s">
        <v>16845</v>
      </c>
      <c r="C19319" t="s">
        <v>33478</v>
      </c>
      <c r="D19319" t="s">
        <v>33476</v>
      </c>
      <c r="E19319"/>
      <c r="F19319"/>
      <c r="G19319"/>
      <c r="H19319"/>
      <c r="I19319"/>
      <c r="J19319"/>
      <c r="U19319" s="43"/>
      <c r="AE19319"/>
    </row>
    <row r="19320" spans="1:31">
      <c r="A19320">
        <v>48220</v>
      </c>
      <c r="B19320" t="s">
        <v>16845</v>
      </c>
      <c r="C19320" t="s">
        <v>33478</v>
      </c>
      <c r="D19320" t="s">
        <v>33476</v>
      </c>
      <c r="E19320"/>
      <c r="F19320"/>
      <c r="G19320"/>
      <c r="H19320"/>
      <c r="I19320"/>
      <c r="J19320"/>
      <c r="U19320" s="43"/>
      <c r="AE19320"/>
    </row>
    <row r="19321" spans="1:31">
      <c r="A19321">
        <v>48800</v>
      </c>
      <c r="B19321" t="s">
        <v>16846</v>
      </c>
      <c r="C19321" t="s">
        <v>33478</v>
      </c>
      <c r="D19321" t="s">
        <v>33476</v>
      </c>
      <c r="E19321"/>
      <c r="F19321"/>
      <c r="G19321"/>
      <c r="H19321"/>
      <c r="I19321"/>
      <c r="J19321"/>
      <c r="U19321" s="43"/>
      <c r="AE19321"/>
    </row>
    <row r="19322" spans="1:31">
      <c r="A19322">
        <v>48800</v>
      </c>
      <c r="B19322" t="s">
        <v>16847</v>
      </c>
      <c r="C19322" t="s">
        <v>33478</v>
      </c>
      <c r="D19322" t="s">
        <v>33476</v>
      </c>
      <c r="E19322"/>
      <c r="F19322"/>
      <c r="G19322"/>
      <c r="H19322"/>
      <c r="I19322"/>
      <c r="J19322"/>
      <c r="U19322" s="43"/>
      <c r="AE19322"/>
    </row>
    <row r="19323" spans="1:31">
      <c r="A19323">
        <v>48200</v>
      </c>
      <c r="B19323" t="s">
        <v>2005</v>
      </c>
      <c r="C19323" t="s">
        <v>33478</v>
      </c>
      <c r="D19323" t="s">
        <v>33476</v>
      </c>
      <c r="E19323"/>
      <c r="F19323"/>
      <c r="G19323"/>
      <c r="H19323"/>
      <c r="I19323"/>
      <c r="J19323"/>
      <c r="U19323" s="43"/>
      <c r="AE19323"/>
    </row>
    <row r="19324" spans="1:31">
      <c r="A19324">
        <v>48260</v>
      </c>
      <c r="B19324" t="s">
        <v>16848</v>
      </c>
      <c r="C19324" t="s">
        <v>33478</v>
      </c>
      <c r="D19324" t="s">
        <v>33476</v>
      </c>
      <c r="E19324"/>
      <c r="F19324"/>
      <c r="G19324"/>
      <c r="H19324"/>
      <c r="I19324"/>
      <c r="J19324"/>
      <c r="U19324" s="43"/>
      <c r="AE19324"/>
    </row>
    <row r="19325" spans="1:31">
      <c r="A19325">
        <v>48100</v>
      </c>
      <c r="B19325" t="s">
        <v>16849</v>
      </c>
      <c r="C19325" t="s">
        <v>33478</v>
      </c>
      <c r="D19325" t="s">
        <v>33476</v>
      </c>
      <c r="E19325"/>
      <c r="F19325"/>
      <c r="G19325"/>
      <c r="H19325"/>
      <c r="I19325"/>
      <c r="J19325"/>
      <c r="U19325" s="43"/>
      <c r="AE19325"/>
    </row>
    <row r="19326" spans="1:31">
      <c r="A19326">
        <v>48100</v>
      </c>
      <c r="B19326" t="s">
        <v>16850</v>
      </c>
      <c r="C19326" t="s">
        <v>33478</v>
      </c>
      <c r="D19326" t="s">
        <v>33476</v>
      </c>
      <c r="E19326"/>
      <c r="F19326"/>
      <c r="G19326"/>
      <c r="H19326"/>
      <c r="I19326"/>
      <c r="J19326"/>
      <c r="U19326" s="43"/>
      <c r="AE19326"/>
    </row>
    <row r="19327" spans="1:31">
      <c r="A19327">
        <v>48700</v>
      </c>
      <c r="B19327" t="s">
        <v>16850</v>
      </c>
      <c r="C19327" t="s">
        <v>33478</v>
      </c>
      <c r="D19327" t="s">
        <v>33476</v>
      </c>
      <c r="E19327"/>
      <c r="F19327"/>
      <c r="G19327"/>
      <c r="H19327"/>
      <c r="I19327"/>
      <c r="J19327"/>
      <c r="U19327" s="43"/>
      <c r="AE19327"/>
    </row>
    <row r="19328" spans="1:31">
      <c r="A19328">
        <v>48000</v>
      </c>
      <c r="B19328" t="s">
        <v>16851</v>
      </c>
      <c r="C19328" t="s">
        <v>33478</v>
      </c>
      <c r="D19328" t="s">
        <v>33476</v>
      </c>
      <c r="E19328"/>
      <c r="F19328"/>
      <c r="G19328"/>
      <c r="H19328"/>
      <c r="I19328"/>
      <c r="J19328"/>
      <c r="U19328" s="43"/>
      <c r="AE19328"/>
    </row>
    <row r="19329" spans="1:31">
      <c r="A19329">
        <v>48700</v>
      </c>
      <c r="B19329" t="s">
        <v>16851</v>
      </c>
      <c r="C19329" t="s">
        <v>33478</v>
      </c>
      <c r="D19329" t="s">
        <v>33476</v>
      </c>
      <c r="E19329"/>
      <c r="F19329"/>
      <c r="G19329"/>
      <c r="H19329"/>
      <c r="I19329"/>
      <c r="J19329"/>
      <c r="U19329" s="43"/>
      <c r="AE19329"/>
    </row>
    <row r="19330" spans="1:31">
      <c r="A19330">
        <v>48700</v>
      </c>
      <c r="B19330" t="s">
        <v>16851</v>
      </c>
      <c r="C19330" t="s">
        <v>33478</v>
      </c>
      <c r="D19330" t="s">
        <v>33476</v>
      </c>
      <c r="E19330"/>
      <c r="F19330"/>
      <c r="G19330"/>
      <c r="H19330"/>
      <c r="I19330"/>
      <c r="J19330"/>
      <c r="U19330" s="43"/>
      <c r="AE19330"/>
    </row>
    <row r="19331" spans="1:31">
      <c r="A19331">
        <v>48700</v>
      </c>
      <c r="B19331" t="s">
        <v>16851</v>
      </c>
      <c r="C19331" t="s">
        <v>33478</v>
      </c>
      <c r="D19331" t="s">
        <v>33476</v>
      </c>
      <c r="E19331"/>
      <c r="F19331"/>
      <c r="G19331"/>
      <c r="H19331"/>
      <c r="I19331"/>
      <c r="J19331"/>
      <c r="U19331" s="43"/>
      <c r="AE19331"/>
    </row>
    <row r="19332" spans="1:31">
      <c r="A19332">
        <v>48700</v>
      </c>
      <c r="B19332" t="s">
        <v>16851</v>
      </c>
      <c r="C19332" t="s">
        <v>33478</v>
      </c>
      <c r="D19332" t="s">
        <v>33476</v>
      </c>
      <c r="E19332"/>
      <c r="F19332"/>
      <c r="G19332"/>
      <c r="H19332"/>
      <c r="I19332"/>
      <c r="J19332"/>
      <c r="U19332" s="43"/>
      <c r="AE19332"/>
    </row>
    <row r="19333" spans="1:31">
      <c r="A19333">
        <v>48200</v>
      </c>
      <c r="B19333" t="s">
        <v>16852</v>
      </c>
      <c r="C19333" t="s">
        <v>33478</v>
      </c>
      <c r="D19333" t="s">
        <v>33476</v>
      </c>
      <c r="E19333"/>
      <c r="F19333"/>
      <c r="G19333"/>
      <c r="H19333"/>
      <c r="I19333"/>
      <c r="J19333"/>
      <c r="U19333" s="43"/>
      <c r="AE19333"/>
    </row>
    <row r="19334" spans="1:31">
      <c r="A19334">
        <v>48300</v>
      </c>
      <c r="B19334" t="s">
        <v>1612</v>
      </c>
      <c r="C19334" t="s">
        <v>33478</v>
      </c>
      <c r="D19334" t="s">
        <v>33476</v>
      </c>
      <c r="E19334"/>
      <c r="F19334"/>
      <c r="G19334"/>
      <c r="H19334"/>
      <c r="I19334"/>
      <c r="J19334"/>
      <c r="U19334" s="43"/>
      <c r="AE19334"/>
    </row>
    <row r="19335" spans="1:31">
      <c r="A19335">
        <v>48400</v>
      </c>
      <c r="B19335" t="s">
        <v>16853</v>
      </c>
      <c r="C19335" t="s">
        <v>33478</v>
      </c>
      <c r="D19335" t="s">
        <v>33476</v>
      </c>
      <c r="E19335"/>
      <c r="F19335"/>
      <c r="G19335"/>
      <c r="H19335"/>
      <c r="I19335"/>
      <c r="J19335"/>
      <c r="U19335" s="43"/>
      <c r="AE19335"/>
    </row>
    <row r="19336" spans="1:31">
      <c r="A19336">
        <v>48150</v>
      </c>
      <c r="B19336" t="s">
        <v>16854</v>
      </c>
      <c r="C19336" t="s">
        <v>33478</v>
      </c>
      <c r="D19336" t="s">
        <v>33476</v>
      </c>
      <c r="E19336"/>
      <c r="F19336"/>
      <c r="G19336"/>
      <c r="H19336"/>
      <c r="I19336"/>
      <c r="J19336"/>
      <c r="U19336" s="43"/>
      <c r="AE19336"/>
    </row>
    <row r="19337" spans="1:31">
      <c r="A19337">
        <v>48120</v>
      </c>
      <c r="B19337" t="s">
        <v>16855</v>
      </c>
      <c r="C19337" t="s">
        <v>33478</v>
      </c>
      <c r="D19337" t="s">
        <v>33476</v>
      </c>
      <c r="E19337"/>
      <c r="F19337"/>
      <c r="G19337"/>
      <c r="H19337"/>
      <c r="I19337"/>
      <c r="J19337"/>
      <c r="U19337" s="43"/>
      <c r="AE19337"/>
    </row>
    <row r="19338" spans="1:31">
      <c r="A19338">
        <v>48800</v>
      </c>
      <c r="B19338" t="s">
        <v>16856</v>
      </c>
      <c r="C19338" t="s">
        <v>33478</v>
      </c>
      <c r="D19338" t="s">
        <v>33476</v>
      </c>
      <c r="E19338"/>
      <c r="F19338"/>
      <c r="G19338"/>
      <c r="H19338"/>
      <c r="I19338"/>
      <c r="J19338"/>
      <c r="U19338" s="43"/>
      <c r="AE19338"/>
    </row>
    <row r="19339" spans="1:31">
      <c r="A19339">
        <v>48240</v>
      </c>
      <c r="B19339" t="s">
        <v>16857</v>
      </c>
      <c r="C19339" t="s">
        <v>33477</v>
      </c>
      <c r="D19339" t="s">
        <v>33476</v>
      </c>
      <c r="E19339"/>
      <c r="F19339"/>
      <c r="G19339"/>
      <c r="H19339"/>
      <c r="I19339"/>
      <c r="J19339"/>
      <c r="U19339" s="43"/>
      <c r="AE19339"/>
    </row>
    <row r="19340" spans="1:31">
      <c r="A19340">
        <v>48000</v>
      </c>
      <c r="B19340" t="s">
        <v>2440</v>
      </c>
      <c r="C19340" t="s">
        <v>33478</v>
      </c>
      <c r="D19340" t="s">
        <v>33476</v>
      </c>
      <c r="E19340"/>
      <c r="F19340"/>
      <c r="G19340"/>
      <c r="H19340"/>
      <c r="I19340"/>
      <c r="J19340"/>
      <c r="U19340" s="43"/>
      <c r="AE19340"/>
    </row>
    <row r="19341" spans="1:31">
      <c r="A19341">
        <v>48100</v>
      </c>
      <c r="B19341" t="s">
        <v>16858</v>
      </c>
      <c r="C19341" t="s">
        <v>33478</v>
      </c>
      <c r="D19341" t="s">
        <v>33476</v>
      </c>
      <c r="E19341"/>
      <c r="F19341"/>
      <c r="G19341"/>
      <c r="H19341"/>
      <c r="I19341"/>
      <c r="J19341"/>
      <c r="U19341" s="43"/>
      <c r="AE19341"/>
    </row>
    <row r="19342" spans="1:31">
      <c r="A19342">
        <v>48600</v>
      </c>
      <c r="B19342" t="s">
        <v>16859</v>
      </c>
      <c r="C19342" t="s">
        <v>33478</v>
      </c>
      <c r="D19342" t="s">
        <v>33476</v>
      </c>
      <c r="E19342"/>
      <c r="F19342"/>
      <c r="G19342"/>
      <c r="H19342"/>
      <c r="I19342"/>
      <c r="J19342"/>
      <c r="U19342" s="43"/>
      <c r="AE19342"/>
    </row>
    <row r="19343" spans="1:31">
      <c r="A19343">
        <v>48600</v>
      </c>
      <c r="B19343" t="s">
        <v>16859</v>
      </c>
      <c r="C19343" t="s">
        <v>33478</v>
      </c>
      <c r="D19343" t="s">
        <v>33476</v>
      </c>
      <c r="E19343"/>
      <c r="F19343"/>
      <c r="G19343"/>
      <c r="H19343"/>
      <c r="I19343"/>
      <c r="J19343"/>
      <c r="U19343" s="43"/>
      <c r="AE19343"/>
    </row>
    <row r="19344" spans="1:31">
      <c r="A19344">
        <v>48600</v>
      </c>
      <c r="B19344" t="s">
        <v>16859</v>
      </c>
      <c r="C19344" t="s">
        <v>33478</v>
      </c>
      <c r="D19344" t="s">
        <v>33476</v>
      </c>
      <c r="E19344"/>
      <c r="F19344"/>
      <c r="G19344"/>
      <c r="H19344"/>
      <c r="I19344"/>
      <c r="J19344"/>
      <c r="U19344" s="43"/>
      <c r="AE19344"/>
    </row>
    <row r="19345" spans="1:31">
      <c r="A19345">
        <v>48200</v>
      </c>
      <c r="B19345" t="s">
        <v>16860</v>
      </c>
      <c r="C19345" t="s">
        <v>33478</v>
      </c>
      <c r="D19345" t="s">
        <v>33476</v>
      </c>
      <c r="E19345"/>
      <c r="F19345"/>
      <c r="G19345"/>
      <c r="H19345"/>
      <c r="I19345"/>
      <c r="J19345"/>
      <c r="U19345" s="43"/>
      <c r="AE19345"/>
    </row>
    <row r="19346" spans="1:31">
      <c r="A19346">
        <v>48210</v>
      </c>
      <c r="B19346" t="s">
        <v>16861</v>
      </c>
      <c r="C19346" t="s">
        <v>33478</v>
      </c>
      <c r="D19346" t="s">
        <v>33476</v>
      </c>
      <c r="E19346"/>
      <c r="F19346"/>
      <c r="G19346"/>
      <c r="H19346"/>
      <c r="I19346"/>
      <c r="J19346"/>
      <c r="U19346" s="43"/>
      <c r="AE19346"/>
    </row>
    <row r="19347" spans="1:31">
      <c r="A19347">
        <v>48110</v>
      </c>
      <c r="B19347" t="s">
        <v>16862</v>
      </c>
      <c r="C19347" t="s">
        <v>33477</v>
      </c>
      <c r="D19347" t="s">
        <v>33476</v>
      </c>
      <c r="E19347"/>
      <c r="F19347"/>
      <c r="G19347"/>
      <c r="H19347"/>
      <c r="I19347"/>
      <c r="J19347"/>
      <c r="U19347" s="43"/>
      <c r="AE19347"/>
    </row>
    <row r="19348" spans="1:31">
      <c r="A19348">
        <v>48700</v>
      </c>
      <c r="B19348" t="s">
        <v>16863</v>
      </c>
      <c r="C19348" t="s">
        <v>33478</v>
      </c>
      <c r="D19348" t="s">
        <v>33476</v>
      </c>
      <c r="E19348"/>
      <c r="F19348"/>
      <c r="G19348"/>
      <c r="H19348"/>
      <c r="I19348"/>
      <c r="J19348"/>
      <c r="U19348" s="43"/>
      <c r="AE19348"/>
    </row>
    <row r="19349" spans="1:31">
      <c r="A19349">
        <v>48210</v>
      </c>
      <c r="B19349" t="s">
        <v>16864</v>
      </c>
      <c r="C19349" t="s">
        <v>33478</v>
      </c>
      <c r="D19349" t="s">
        <v>33476</v>
      </c>
      <c r="E19349"/>
      <c r="F19349"/>
      <c r="G19349"/>
      <c r="H19349"/>
      <c r="I19349"/>
      <c r="J19349"/>
      <c r="U19349" s="43"/>
      <c r="AE19349"/>
    </row>
    <row r="19350" spans="1:31">
      <c r="A19350">
        <v>48210</v>
      </c>
      <c r="B19350" t="s">
        <v>16864</v>
      </c>
      <c r="C19350" t="s">
        <v>33478</v>
      </c>
      <c r="D19350" t="s">
        <v>33476</v>
      </c>
      <c r="E19350"/>
      <c r="F19350"/>
      <c r="G19350"/>
      <c r="H19350"/>
      <c r="I19350"/>
      <c r="J19350"/>
      <c r="U19350" s="43"/>
      <c r="AE19350"/>
    </row>
    <row r="19351" spans="1:31">
      <c r="A19351">
        <v>48210</v>
      </c>
      <c r="B19351" t="s">
        <v>16864</v>
      </c>
      <c r="C19351" t="s">
        <v>33478</v>
      </c>
      <c r="D19351" t="s">
        <v>33476</v>
      </c>
      <c r="E19351"/>
      <c r="F19351"/>
      <c r="G19351"/>
      <c r="H19351"/>
      <c r="I19351"/>
      <c r="J19351"/>
      <c r="U19351" s="43"/>
      <c r="AE19351"/>
    </row>
    <row r="19352" spans="1:31">
      <c r="A19352">
        <v>48320</v>
      </c>
      <c r="B19352" t="s">
        <v>16864</v>
      </c>
      <c r="C19352" t="s">
        <v>33478</v>
      </c>
      <c r="D19352" t="s">
        <v>33476</v>
      </c>
      <c r="E19352"/>
      <c r="F19352"/>
      <c r="G19352"/>
      <c r="H19352"/>
      <c r="I19352"/>
      <c r="J19352"/>
      <c r="U19352" s="43"/>
      <c r="AE19352"/>
    </row>
    <row r="19353" spans="1:31">
      <c r="A19353">
        <v>48320</v>
      </c>
      <c r="B19353" t="s">
        <v>16864</v>
      </c>
      <c r="C19353" t="s">
        <v>33478</v>
      </c>
      <c r="D19353" t="s">
        <v>33476</v>
      </c>
      <c r="E19353"/>
      <c r="F19353"/>
      <c r="G19353"/>
      <c r="H19353"/>
      <c r="I19353"/>
      <c r="J19353"/>
      <c r="U19353" s="43"/>
      <c r="AE19353"/>
    </row>
    <row r="19354" spans="1:31">
      <c r="A19354">
        <v>48000</v>
      </c>
      <c r="B19354" t="s">
        <v>16865</v>
      </c>
      <c r="C19354" t="s">
        <v>33478</v>
      </c>
      <c r="D19354" t="s">
        <v>33476</v>
      </c>
      <c r="E19354"/>
      <c r="F19354"/>
      <c r="G19354"/>
      <c r="H19354"/>
      <c r="I19354"/>
      <c r="J19354"/>
      <c r="U19354" s="43"/>
      <c r="AE19354"/>
    </row>
    <row r="19355" spans="1:31">
      <c r="A19355">
        <v>48330</v>
      </c>
      <c r="B19355" t="s">
        <v>16866</v>
      </c>
      <c r="C19355" t="s">
        <v>33477</v>
      </c>
      <c r="D19355" t="s">
        <v>33476</v>
      </c>
      <c r="E19355"/>
      <c r="F19355"/>
      <c r="G19355"/>
      <c r="H19355"/>
      <c r="I19355"/>
      <c r="J19355"/>
      <c r="U19355" s="43"/>
      <c r="AE19355"/>
    </row>
    <row r="19356" spans="1:31">
      <c r="A19356">
        <v>48120</v>
      </c>
      <c r="B19356" t="s">
        <v>2455</v>
      </c>
      <c r="C19356" t="s">
        <v>33478</v>
      </c>
      <c r="D19356" t="s">
        <v>33476</v>
      </c>
      <c r="E19356"/>
      <c r="F19356"/>
      <c r="G19356"/>
      <c r="H19356"/>
      <c r="I19356"/>
      <c r="J19356"/>
      <c r="U19356" s="43"/>
      <c r="AE19356"/>
    </row>
    <row r="19357" spans="1:31">
      <c r="A19357">
        <v>48300</v>
      </c>
      <c r="B19357" t="s">
        <v>16867</v>
      </c>
      <c r="C19357" t="s">
        <v>33478</v>
      </c>
      <c r="D19357" t="s">
        <v>33476</v>
      </c>
      <c r="E19357"/>
      <c r="F19357"/>
      <c r="G19357"/>
      <c r="H19357"/>
      <c r="I19357"/>
      <c r="J19357"/>
      <c r="U19357" s="43"/>
      <c r="AE19357"/>
    </row>
    <row r="19358" spans="1:31">
      <c r="A19358">
        <v>48170</v>
      </c>
      <c r="B19358" t="s">
        <v>16868</v>
      </c>
      <c r="C19358" t="s">
        <v>33478</v>
      </c>
      <c r="D19358" t="s">
        <v>33476</v>
      </c>
      <c r="E19358"/>
      <c r="F19358"/>
      <c r="G19358"/>
      <c r="H19358"/>
      <c r="I19358"/>
      <c r="J19358"/>
      <c r="U19358" s="43"/>
      <c r="AE19358"/>
    </row>
    <row r="19359" spans="1:31">
      <c r="A19359">
        <v>48160</v>
      </c>
      <c r="B19359" t="s">
        <v>16869</v>
      </c>
      <c r="C19359" t="s">
        <v>33480</v>
      </c>
      <c r="D19359" t="s">
        <v>33476</v>
      </c>
      <c r="E19359"/>
      <c r="F19359"/>
      <c r="G19359"/>
      <c r="H19359"/>
      <c r="I19359"/>
      <c r="J19359"/>
      <c r="U19359" s="43"/>
      <c r="AE19359"/>
    </row>
    <row r="19360" spans="1:31">
      <c r="A19360">
        <v>48240</v>
      </c>
      <c r="B19360" t="s">
        <v>16869</v>
      </c>
      <c r="C19360" t="s">
        <v>33477</v>
      </c>
      <c r="D19360" t="s">
        <v>33476</v>
      </c>
      <c r="E19360"/>
      <c r="F19360"/>
      <c r="G19360"/>
      <c r="H19360"/>
      <c r="I19360"/>
      <c r="J19360"/>
      <c r="U19360" s="43"/>
      <c r="AE19360"/>
    </row>
    <row r="19361" spans="1:31">
      <c r="A19361">
        <v>48700</v>
      </c>
      <c r="B19361" t="s">
        <v>16870</v>
      </c>
      <c r="C19361" t="s">
        <v>33478</v>
      </c>
      <c r="D19361" t="s">
        <v>33476</v>
      </c>
      <c r="E19361"/>
      <c r="F19361"/>
      <c r="G19361"/>
      <c r="H19361"/>
      <c r="I19361"/>
      <c r="J19361"/>
      <c r="U19361" s="43"/>
      <c r="AE19361"/>
    </row>
    <row r="19362" spans="1:31">
      <c r="A19362">
        <v>48370</v>
      </c>
      <c r="B19362" t="s">
        <v>16871</v>
      </c>
      <c r="C19362" t="s">
        <v>33477</v>
      </c>
      <c r="D19362" t="s">
        <v>33476</v>
      </c>
      <c r="E19362"/>
      <c r="F19362"/>
      <c r="G19362"/>
      <c r="H19362"/>
      <c r="I19362"/>
      <c r="J19362"/>
      <c r="U19362" s="43"/>
      <c r="AE19362"/>
    </row>
    <row r="19363" spans="1:31">
      <c r="A19363">
        <v>48340</v>
      </c>
      <c r="B19363" t="s">
        <v>16872</v>
      </c>
      <c r="C19363" t="s">
        <v>33478</v>
      </c>
      <c r="D19363" t="s">
        <v>33476</v>
      </c>
      <c r="E19363"/>
      <c r="F19363"/>
      <c r="G19363"/>
      <c r="H19363"/>
      <c r="I19363"/>
      <c r="J19363"/>
      <c r="U19363" s="43"/>
      <c r="AE19363"/>
    </row>
    <row r="19364" spans="1:31">
      <c r="A19364">
        <v>48190</v>
      </c>
      <c r="B19364" t="s">
        <v>12463</v>
      </c>
      <c r="C19364" t="s">
        <v>33478</v>
      </c>
      <c r="D19364" t="s">
        <v>33476</v>
      </c>
      <c r="E19364"/>
      <c r="F19364"/>
      <c r="G19364"/>
      <c r="H19364"/>
      <c r="I19364"/>
      <c r="J19364"/>
      <c r="U19364" s="43"/>
      <c r="AE19364"/>
    </row>
    <row r="19365" spans="1:31">
      <c r="A19365">
        <v>48160</v>
      </c>
      <c r="B19365" t="s">
        <v>16873</v>
      </c>
      <c r="C19365" t="s">
        <v>33480</v>
      </c>
      <c r="D19365" t="s">
        <v>33476</v>
      </c>
      <c r="E19365"/>
      <c r="F19365"/>
      <c r="G19365"/>
      <c r="H19365"/>
      <c r="I19365"/>
      <c r="J19365"/>
      <c r="U19365" s="43"/>
      <c r="AE19365"/>
    </row>
    <row r="19366" spans="1:31">
      <c r="A19366">
        <v>48170</v>
      </c>
      <c r="B19366" t="s">
        <v>16874</v>
      </c>
      <c r="C19366" t="s">
        <v>33478</v>
      </c>
      <c r="D19366" t="s">
        <v>33476</v>
      </c>
      <c r="E19366"/>
      <c r="F19366"/>
      <c r="G19366"/>
      <c r="H19366"/>
      <c r="I19366"/>
      <c r="J19366"/>
      <c r="U19366" s="43"/>
      <c r="AE19366"/>
    </row>
    <row r="19367" spans="1:31">
      <c r="A19367">
        <v>48310</v>
      </c>
      <c r="B19367" t="s">
        <v>4374</v>
      </c>
      <c r="C19367" t="s">
        <v>33478</v>
      </c>
      <c r="D19367" t="s">
        <v>33476</v>
      </c>
      <c r="E19367"/>
      <c r="F19367"/>
      <c r="G19367"/>
      <c r="H19367"/>
      <c r="I19367"/>
      <c r="J19367"/>
      <c r="U19367" s="43"/>
      <c r="AE19367"/>
    </row>
    <row r="19368" spans="1:31">
      <c r="A19368">
        <v>48160</v>
      </c>
      <c r="B19368" t="s">
        <v>16875</v>
      </c>
      <c r="C19368" t="s">
        <v>33480</v>
      </c>
      <c r="D19368" t="s">
        <v>33476</v>
      </c>
      <c r="E19368"/>
      <c r="F19368"/>
      <c r="G19368"/>
      <c r="H19368"/>
      <c r="I19368"/>
      <c r="J19368"/>
      <c r="U19368" s="43"/>
      <c r="AE19368"/>
    </row>
    <row r="19369" spans="1:31">
      <c r="A19369">
        <v>48100</v>
      </c>
      <c r="B19369" t="s">
        <v>16876</v>
      </c>
      <c r="C19369" t="s">
        <v>33478</v>
      </c>
      <c r="D19369" t="s">
        <v>33476</v>
      </c>
      <c r="E19369"/>
      <c r="F19369"/>
      <c r="G19369"/>
      <c r="H19369"/>
      <c r="I19369"/>
      <c r="J19369"/>
      <c r="U19369" s="43"/>
      <c r="AE19369"/>
    </row>
    <row r="19370" spans="1:31">
      <c r="A19370">
        <v>48400</v>
      </c>
      <c r="B19370" t="s">
        <v>16877</v>
      </c>
      <c r="C19370" t="s">
        <v>33478</v>
      </c>
      <c r="D19370" t="s">
        <v>33476</v>
      </c>
      <c r="E19370"/>
      <c r="F19370"/>
      <c r="G19370"/>
      <c r="H19370"/>
      <c r="I19370"/>
      <c r="J19370"/>
      <c r="U19370" s="43"/>
      <c r="AE19370"/>
    </row>
    <row r="19371" spans="1:31">
      <c r="A19371">
        <v>48400</v>
      </c>
      <c r="B19371" t="s">
        <v>16877</v>
      </c>
      <c r="C19371" t="s">
        <v>33478</v>
      </c>
      <c r="D19371" t="s">
        <v>33476</v>
      </c>
      <c r="E19371"/>
      <c r="F19371"/>
      <c r="G19371"/>
      <c r="H19371"/>
      <c r="I19371"/>
      <c r="J19371"/>
      <c r="U19371" s="43"/>
      <c r="AE19371"/>
    </row>
    <row r="19372" spans="1:31">
      <c r="A19372">
        <v>48310</v>
      </c>
      <c r="B19372" t="s">
        <v>16878</v>
      </c>
      <c r="C19372" t="s">
        <v>33478</v>
      </c>
      <c r="D19372" t="s">
        <v>33476</v>
      </c>
      <c r="E19372"/>
      <c r="F19372"/>
      <c r="G19372"/>
      <c r="H19372"/>
      <c r="I19372"/>
      <c r="J19372"/>
      <c r="U19372" s="43"/>
      <c r="AE19372"/>
    </row>
    <row r="19373" spans="1:31">
      <c r="A19373">
        <v>48100</v>
      </c>
      <c r="B19373" t="s">
        <v>16879</v>
      </c>
      <c r="C19373" t="s">
        <v>33478</v>
      </c>
      <c r="D19373" t="s">
        <v>33476</v>
      </c>
      <c r="E19373"/>
      <c r="F19373"/>
      <c r="G19373"/>
      <c r="H19373"/>
      <c r="I19373"/>
      <c r="J19373"/>
      <c r="U19373" s="43"/>
      <c r="AE19373"/>
    </row>
    <row r="19374" spans="1:31">
      <c r="A19374">
        <v>48140</v>
      </c>
      <c r="B19374" t="s">
        <v>16880</v>
      </c>
      <c r="C19374" t="s">
        <v>33478</v>
      </c>
      <c r="D19374" t="s">
        <v>33476</v>
      </c>
      <c r="E19374"/>
      <c r="F19374"/>
      <c r="G19374"/>
      <c r="H19374"/>
      <c r="I19374"/>
      <c r="J19374"/>
      <c r="U19374" s="43"/>
      <c r="AE19374"/>
    </row>
    <row r="19375" spans="1:31">
      <c r="A19375">
        <v>48160</v>
      </c>
      <c r="B19375" t="s">
        <v>16881</v>
      </c>
      <c r="C19375" t="s">
        <v>33480</v>
      </c>
      <c r="D19375" t="s">
        <v>33476</v>
      </c>
      <c r="E19375"/>
      <c r="F19375"/>
      <c r="G19375"/>
      <c r="H19375"/>
      <c r="I19375"/>
      <c r="J19375"/>
      <c r="U19375" s="43"/>
      <c r="AE19375"/>
    </row>
    <row r="19376" spans="1:31">
      <c r="A19376">
        <v>48110</v>
      </c>
      <c r="B19376" t="s">
        <v>16882</v>
      </c>
      <c r="C19376" t="s">
        <v>33477</v>
      </c>
      <c r="D19376" t="s">
        <v>33476</v>
      </c>
      <c r="E19376"/>
      <c r="F19376"/>
      <c r="G19376"/>
      <c r="H19376"/>
      <c r="I19376"/>
      <c r="J19376"/>
      <c r="U19376" s="43"/>
      <c r="AE19376"/>
    </row>
    <row r="19377" spans="1:31">
      <c r="A19377">
        <v>48160</v>
      </c>
      <c r="B19377" t="s">
        <v>16883</v>
      </c>
      <c r="C19377" t="s">
        <v>33480</v>
      </c>
      <c r="D19377" t="s">
        <v>33476</v>
      </c>
      <c r="E19377"/>
      <c r="F19377"/>
      <c r="G19377"/>
      <c r="H19377"/>
      <c r="I19377"/>
      <c r="J19377"/>
      <c r="U19377" s="43"/>
      <c r="AE19377"/>
    </row>
    <row r="19378" spans="1:31">
      <c r="A19378">
        <v>48600</v>
      </c>
      <c r="B19378" t="s">
        <v>16884</v>
      </c>
      <c r="C19378" t="s">
        <v>33478</v>
      </c>
      <c r="D19378" t="s">
        <v>33476</v>
      </c>
      <c r="E19378"/>
      <c r="F19378"/>
      <c r="G19378"/>
      <c r="H19378"/>
      <c r="I19378"/>
      <c r="J19378"/>
      <c r="U19378" s="43"/>
      <c r="AE19378"/>
    </row>
    <row r="19379" spans="1:31">
      <c r="A19379">
        <v>48340</v>
      </c>
      <c r="B19379" t="s">
        <v>16885</v>
      </c>
      <c r="C19379" t="s">
        <v>33478</v>
      </c>
      <c r="D19379" t="s">
        <v>33476</v>
      </c>
      <c r="E19379"/>
      <c r="F19379"/>
      <c r="G19379"/>
      <c r="H19379"/>
      <c r="I19379"/>
      <c r="J19379"/>
      <c r="U19379" s="43"/>
      <c r="AE19379"/>
    </row>
    <row r="19380" spans="1:31">
      <c r="A19380">
        <v>48150</v>
      </c>
      <c r="B19380" t="s">
        <v>16886</v>
      </c>
      <c r="C19380" t="s">
        <v>33478</v>
      </c>
      <c r="D19380" t="s">
        <v>33476</v>
      </c>
      <c r="E19380"/>
      <c r="F19380"/>
      <c r="G19380"/>
      <c r="H19380"/>
      <c r="I19380"/>
      <c r="J19380"/>
      <c r="U19380" s="43"/>
      <c r="AE19380"/>
    </row>
    <row r="19381" spans="1:31">
      <c r="A19381">
        <v>48200</v>
      </c>
      <c r="B19381" t="s">
        <v>16887</v>
      </c>
      <c r="C19381" t="s">
        <v>33478</v>
      </c>
      <c r="D19381" t="s">
        <v>33476</v>
      </c>
      <c r="E19381"/>
      <c r="F19381"/>
      <c r="G19381"/>
      <c r="H19381"/>
      <c r="I19381"/>
      <c r="J19381"/>
      <c r="U19381" s="43"/>
      <c r="AE19381"/>
    </row>
    <row r="19382" spans="1:31">
      <c r="A19382">
        <v>48240</v>
      </c>
      <c r="B19382" t="s">
        <v>16888</v>
      </c>
      <c r="C19382" t="s">
        <v>33477</v>
      </c>
      <c r="D19382" t="s">
        <v>33476</v>
      </c>
      <c r="E19382"/>
      <c r="F19382"/>
      <c r="G19382"/>
      <c r="H19382"/>
      <c r="I19382"/>
      <c r="J19382"/>
      <c r="U19382" s="43"/>
      <c r="AE19382"/>
    </row>
    <row r="19383" spans="1:31">
      <c r="A19383">
        <v>48140</v>
      </c>
      <c r="B19383" t="s">
        <v>16889</v>
      </c>
      <c r="C19383" t="s">
        <v>33478</v>
      </c>
      <c r="D19383" t="s">
        <v>33476</v>
      </c>
      <c r="E19383"/>
      <c r="F19383"/>
      <c r="G19383"/>
      <c r="H19383"/>
      <c r="I19383"/>
      <c r="J19383"/>
      <c r="U19383" s="43"/>
      <c r="AE19383"/>
    </row>
    <row r="19384" spans="1:31">
      <c r="A19384">
        <v>48500</v>
      </c>
      <c r="B19384" t="s">
        <v>5254</v>
      </c>
      <c r="C19384" t="s">
        <v>33477</v>
      </c>
      <c r="D19384" t="s">
        <v>33476</v>
      </c>
      <c r="E19384"/>
      <c r="F19384"/>
      <c r="G19384"/>
      <c r="H19384"/>
      <c r="I19384"/>
      <c r="J19384"/>
      <c r="U19384" s="43"/>
      <c r="AE19384"/>
    </row>
    <row r="19385" spans="1:31">
      <c r="A19385">
        <v>48170</v>
      </c>
      <c r="B19385" t="s">
        <v>16890</v>
      </c>
      <c r="C19385" t="s">
        <v>33478</v>
      </c>
      <c r="D19385" t="s">
        <v>33476</v>
      </c>
      <c r="E19385"/>
      <c r="F19385"/>
      <c r="G19385"/>
      <c r="H19385"/>
      <c r="I19385"/>
      <c r="J19385"/>
      <c r="U19385" s="43"/>
      <c r="AE19385"/>
    </row>
    <row r="19386" spans="1:31">
      <c r="A19386">
        <v>48230</v>
      </c>
      <c r="B19386" t="s">
        <v>2518</v>
      </c>
      <c r="C19386" t="s">
        <v>33478</v>
      </c>
      <c r="D19386" t="s">
        <v>33476</v>
      </c>
      <c r="E19386"/>
      <c r="F19386"/>
      <c r="G19386"/>
      <c r="H19386"/>
      <c r="I19386"/>
      <c r="J19386"/>
      <c r="U19386" s="43"/>
      <c r="AE19386"/>
    </row>
    <row r="19387" spans="1:31">
      <c r="A19387">
        <v>48100</v>
      </c>
      <c r="B19387" t="s">
        <v>16891</v>
      </c>
      <c r="C19387" t="s">
        <v>33478</v>
      </c>
      <c r="D19387" t="s">
        <v>33476</v>
      </c>
      <c r="E19387"/>
      <c r="F19387"/>
      <c r="G19387"/>
      <c r="H19387"/>
      <c r="I19387"/>
      <c r="J19387"/>
      <c r="U19387" s="43"/>
      <c r="AE19387"/>
    </row>
    <row r="19388" spans="1:31">
      <c r="A19388">
        <v>48700</v>
      </c>
      <c r="B19388" t="s">
        <v>16892</v>
      </c>
      <c r="C19388" t="s">
        <v>33478</v>
      </c>
      <c r="D19388" t="s">
        <v>33476</v>
      </c>
      <c r="E19388"/>
      <c r="F19388"/>
      <c r="G19388"/>
      <c r="H19388"/>
      <c r="I19388"/>
      <c r="J19388"/>
      <c r="U19388" s="43"/>
      <c r="AE19388"/>
    </row>
    <row r="19389" spans="1:31">
      <c r="A19389">
        <v>48310</v>
      </c>
      <c r="B19389" t="s">
        <v>4108</v>
      </c>
      <c r="C19389" t="s">
        <v>33478</v>
      </c>
      <c r="D19389" t="s">
        <v>33476</v>
      </c>
      <c r="E19389"/>
      <c r="F19389"/>
      <c r="G19389"/>
      <c r="H19389"/>
      <c r="I19389"/>
      <c r="J19389"/>
      <c r="U19389" s="43"/>
      <c r="AE19389"/>
    </row>
    <row r="19390" spans="1:31">
      <c r="A19390">
        <v>48500</v>
      </c>
      <c r="B19390" t="s">
        <v>16893</v>
      </c>
      <c r="C19390" t="s">
        <v>33477</v>
      </c>
      <c r="D19390" t="s">
        <v>33476</v>
      </c>
      <c r="E19390"/>
      <c r="F19390"/>
      <c r="G19390"/>
      <c r="H19390"/>
      <c r="I19390"/>
      <c r="J19390"/>
      <c r="U19390" s="43"/>
      <c r="AE19390"/>
    </row>
    <row r="19391" spans="1:31">
      <c r="A19391">
        <v>48340</v>
      </c>
      <c r="B19391" t="s">
        <v>16894</v>
      </c>
      <c r="C19391" t="s">
        <v>33478</v>
      </c>
      <c r="D19391" t="s">
        <v>33476</v>
      </c>
      <c r="E19391"/>
      <c r="F19391"/>
      <c r="G19391"/>
      <c r="H19391"/>
      <c r="I19391"/>
      <c r="J19391"/>
      <c r="U19391" s="43"/>
      <c r="AE19391"/>
    </row>
    <row r="19392" spans="1:31">
      <c r="A19392">
        <v>48400</v>
      </c>
      <c r="B19392" t="s">
        <v>16895</v>
      </c>
      <c r="C19392" t="s">
        <v>33478</v>
      </c>
      <c r="D19392" t="s">
        <v>33476</v>
      </c>
      <c r="E19392"/>
      <c r="F19392"/>
      <c r="G19392"/>
      <c r="H19392"/>
      <c r="I19392"/>
      <c r="J19392"/>
      <c r="U19392" s="43"/>
      <c r="AE19392"/>
    </row>
    <row r="19393" spans="1:31">
      <c r="A19393">
        <v>48400</v>
      </c>
      <c r="B19393" t="s">
        <v>16895</v>
      </c>
      <c r="C19393" t="s">
        <v>33478</v>
      </c>
      <c r="D19393" t="s">
        <v>33476</v>
      </c>
      <c r="E19393"/>
      <c r="F19393"/>
      <c r="G19393"/>
      <c r="H19393"/>
      <c r="I19393"/>
      <c r="J19393"/>
      <c r="U19393" s="43"/>
      <c r="AE19393"/>
    </row>
    <row r="19394" spans="1:31">
      <c r="A19394">
        <v>48220</v>
      </c>
      <c r="B19394" t="s">
        <v>16896</v>
      </c>
      <c r="C19394" t="s">
        <v>33478</v>
      </c>
      <c r="D19394" t="s">
        <v>33476</v>
      </c>
      <c r="E19394"/>
      <c r="F19394"/>
      <c r="G19394"/>
      <c r="H19394"/>
      <c r="I19394"/>
      <c r="J19394"/>
      <c r="U19394" s="43"/>
      <c r="AE19394"/>
    </row>
    <row r="19395" spans="1:31">
      <c r="A19395">
        <v>48800</v>
      </c>
      <c r="B19395" t="s">
        <v>4143</v>
      </c>
      <c r="C19395" t="s">
        <v>33478</v>
      </c>
      <c r="D19395" t="s">
        <v>33476</v>
      </c>
      <c r="E19395"/>
      <c r="F19395"/>
      <c r="G19395"/>
      <c r="H19395"/>
      <c r="I19395"/>
      <c r="J19395"/>
      <c r="U19395" s="43"/>
      <c r="AE19395"/>
    </row>
    <row r="19396" spans="1:31">
      <c r="A19396">
        <v>48800</v>
      </c>
      <c r="B19396" t="s">
        <v>4143</v>
      </c>
      <c r="C19396" t="s">
        <v>33478</v>
      </c>
      <c r="D19396" t="s">
        <v>33476</v>
      </c>
      <c r="E19396"/>
      <c r="F19396"/>
      <c r="G19396"/>
      <c r="H19396"/>
      <c r="I19396"/>
      <c r="J19396"/>
      <c r="U19396" s="43"/>
      <c r="AE19396"/>
    </row>
    <row r="19397" spans="1:31">
      <c r="A19397">
        <v>49650</v>
      </c>
      <c r="B19397" t="s">
        <v>9818</v>
      </c>
      <c r="C19397" t="s">
        <v>33480</v>
      </c>
      <c r="D19397" t="s">
        <v>33476</v>
      </c>
      <c r="E19397"/>
      <c r="F19397"/>
      <c r="G19397"/>
      <c r="H19397"/>
      <c r="I19397"/>
      <c r="J19397"/>
      <c r="U19397" s="43"/>
      <c r="AE19397"/>
    </row>
    <row r="19398" spans="1:31">
      <c r="A19398">
        <v>49700</v>
      </c>
      <c r="B19398" t="s">
        <v>16897</v>
      </c>
      <c r="C19398" t="s">
        <v>33480</v>
      </c>
      <c r="D19398" t="s">
        <v>33476</v>
      </c>
      <c r="E19398"/>
      <c r="F19398"/>
      <c r="G19398"/>
      <c r="H19398"/>
      <c r="I19398"/>
      <c r="J19398"/>
      <c r="U19398" s="43"/>
      <c r="AE19398"/>
    </row>
    <row r="19399" spans="1:31">
      <c r="A19399">
        <v>49700</v>
      </c>
      <c r="B19399" t="s">
        <v>16897</v>
      </c>
      <c r="C19399" t="s">
        <v>33480</v>
      </c>
      <c r="D19399" t="s">
        <v>33476</v>
      </c>
      <c r="E19399"/>
      <c r="F19399"/>
      <c r="G19399"/>
      <c r="H19399"/>
      <c r="I19399"/>
      <c r="J19399"/>
      <c r="U19399" s="43"/>
      <c r="AE19399"/>
    </row>
    <row r="19400" spans="1:31">
      <c r="A19400">
        <v>49700</v>
      </c>
      <c r="B19400" t="s">
        <v>16897</v>
      </c>
      <c r="C19400" t="s">
        <v>33480</v>
      </c>
      <c r="D19400" t="s">
        <v>33476</v>
      </c>
      <c r="E19400"/>
      <c r="F19400"/>
      <c r="G19400"/>
      <c r="H19400"/>
      <c r="I19400"/>
      <c r="J19400"/>
      <c r="U19400" s="43"/>
      <c r="AE19400"/>
    </row>
    <row r="19401" spans="1:31">
      <c r="A19401">
        <v>49000</v>
      </c>
      <c r="B19401" t="s">
        <v>16898</v>
      </c>
      <c r="C19401" t="s">
        <v>33480</v>
      </c>
      <c r="D19401" t="s">
        <v>33476</v>
      </c>
      <c r="E19401"/>
      <c r="F19401"/>
      <c r="G19401"/>
      <c r="H19401"/>
      <c r="I19401"/>
      <c r="J19401"/>
      <c r="U19401" s="43"/>
      <c r="AE19401"/>
    </row>
    <row r="19402" spans="1:31">
      <c r="A19402">
        <v>49100</v>
      </c>
      <c r="B19402" t="s">
        <v>16898</v>
      </c>
      <c r="C19402" t="s">
        <v>33480</v>
      </c>
      <c r="D19402" t="e">
        <v>#N/A</v>
      </c>
      <c r="E19402"/>
      <c r="F19402"/>
      <c r="G19402"/>
      <c r="H19402"/>
      <c r="I19402"/>
      <c r="J19402"/>
      <c r="U19402" s="43"/>
      <c r="AE19402"/>
    </row>
    <row r="19403" spans="1:31">
      <c r="A19403">
        <v>49440</v>
      </c>
      <c r="B19403" t="s">
        <v>16899</v>
      </c>
      <c r="C19403" t="s">
        <v>33477</v>
      </c>
      <c r="D19403" t="s">
        <v>33476</v>
      </c>
      <c r="E19403"/>
      <c r="F19403"/>
      <c r="G19403"/>
      <c r="H19403"/>
      <c r="I19403"/>
      <c r="J19403"/>
      <c r="U19403" s="43"/>
      <c r="AE19403"/>
    </row>
    <row r="19404" spans="1:31">
      <c r="A19404">
        <v>49260</v>
      </c>
      <c r="B19404" t="s">
        <v>16900</v>
      </c>
      <c r="C19404" t="s">
        <v>33480</v>
      </c>
      <c r="D19404" t="s">
        <v>33476</v>
      </c>
      <c r="E19404"/>
      <c r="F19404"/>
      <c r="G19404"/>
      <c r="H19404"/>
      <c r="I19404"/>
      <c r="J19404"/>
      <c r="U19404" s="43"/>
      <c r="AE19404"/>
    </row>
    <row r="19405" spans="1:31">
      <c r="A19405">
        <v>49420</v>
      </c>
      <c r="B19405" t="s">
        <v>16901</v>
      </c>
      <c r="C19405" t="s">
        <v>33477</v>
      </c>
      <c r="D19405" t="s">
        <v>33476</v>
      </c>
      <c r="E19405"/>
      <c r="F19405"/>
      <c r="G19405"/>
      <c r="H19405"/>
      <c r="I19405"/>
      <c r="J19405"/>
      <c r="U19405" s="43"/>
      <c r="AE19405"/>
    </row>
    <row r="19406" spans="1:31">
      <c r="A19406">
        <v>49260</v>
      </c>
      <c r="B19406" t="s">
        <v>16902</v>
      </c>
      <c r="C19406" t="s">
        <v>33480</v>
      </c>
      <c r="D19406" t="s">
        <v>33476</v>
      </c>
      <c r="E19406"/>
      <c r="F19406"/>
      <c r="G19406"/>
      <c r="H19406"/>
      <c r="I19406"/>
      <c r="J19406"/>
      <c r="U19406" s="43"/>
      <c r="AE19406"/>
    </row>
    <row r="19407" spans="1:31">
      <c r="A19407">
        <v>49540</v>
      </c>
      <c r="B19407" t="s">
        <v>16903</v>
      </c>
      <c r="C19407" t="s">
        <v>33480</v>
      </c>
      <c r="D19407" t="e">
        <v>#N/A</v>
      </c>
      <c r="E19407"/>
      <c r="F19407"/>
      <c r="G19407"/>
      <c r="H19407"/>
      <c r="I19407"/>
      <c r="J19407"/>
      <c r="U19407" s="43"/>
      <c r="AE19407"/>
    </row>
    <row r="19408" spans="1:31">
      <c r="A19408">
        <v>49240</v>
      </c>
      <c r="B19408" t="s">
        <v>16904</v>
      </c>
      <c r="C19408" t="s">
        <v>33480</v>
      </c>
      <c r="D19408" t="e">
        <v>#N/A</v>
      </c>
      <c r="E19408"/>
      <c r="F19408"/>
      <c r="G19408"/>
      <c r="H19408"/>
      <c r="I19408"/>
      <c r="J19408"/>
      <c r="U19408" s="43"/>
      <c r="AE19408"/>
    </row>
    <row r="19409" spans="1:31">
      <c r="A19409">
        <v>49430</v>
      </c>
      <c r="B19409" t="s">
        <v>16905</v>
      </c>
      <c r="C19409" t="s">
        <v>33480</v>
      </c>
      <c r="D19409" t="s">
        <v>33476</v>
      </c>
      <c r="E19409"/>
      <c r="F19409"/>
      <c r="G19409"/>
      <c r="H19409"/>
      <c r="I19409"/>
      <c r="J19409"/>
      <c r="U19409" s="43"/>
      <c r="AE19409"/>
    </row>
    <row r="19410" spans="1:31">
      <c r="A19410">
        <v>49150</v>
      </c>
      <c r="B19410" t="s">
        <v>16906</v>
      </c>
      <c r="C19410" t="s">
        <v>33480</v>
      </c>
      <c r="D19410" t="s">
        <v>33476</v>
      </c>
      <c r="E19410"/>
      <c r="F19410"/>
      <c r="G19410"/>
      <c r="H19410"/>
      <c r="I19410"/>
      <c r="J19410"/>
      <c r="U19410" s="43"/>
      <c r="AE19410"/>
    </row>
    <row r="19411" spans="1:31">
      <c r="A19411">
        <v>49150</v>
      </c>
      <c r="B19411" t="s">
        <v>16906</v>
      </c>
      <c r="C19411" t="s">
        <v>33480</v>
      </c>
      <c r="D19411" t="s">
        <v>33476</v>
      </c>
      <c r="E19411"/>
      <c r="F19411"/>
      <c r="G19411"/>
      <c r="H19411"/>
      <c r="I19411"/>
      <c r="J19411"/>
      <c r="U19411" s="43"/>
      <c r="AE19411"/>
    </row>
    <row r="19412" spans="1:31">
      <c r="A19412">
        <v>49150</v>
      </c>
      <c r="B19412" t="s">
        <v>16906</v>
      </c>
      <c r="C19412" t="s">
        <v>33480</v>
      </c>
      <c r="D19412" t="s">
        <v>33476</v>
      </c>
      <c r="E19412"/>
      <c r="F19412"/>
      <c r="G19412"/>
      <c r="H19412"/>
      <c r="I19412"/>
      <c r="J19412"/>
      <c r="U19412" s="43"/>
      <c r="AE19412"/>
    </row>
    <row r="19413" spans="1:31">
      <c r="A19413">
        <v>49150</v>
      </c>
      <c r="B19413" t="s">
        <v>16906</v>
      </c>
      <c r="C19413" t="s">
        <v>33480</v>
      </c>
      <c r="D19413" t="s">
        <v>33476</v>
      </c>
      <c r="E19413"/>
      <c r="F19413"/>
      <c r="G19413"/>
      <c r="H19413"/>
      <c r="I19413"/>
      <c r="J19413"/>
      <c r="U19413" s="43"/>
      <c r="AE19413"/>
    </row>
    <row r="19414" spans="1:31">
      <c r="A19414">
        <v>49150</v>
      </c>
      <c r="B19414" t="s">
        <v>16906</v>
      </c>
      <c r="C19414" t="s">
        <v>33480</v>
      </c>
      <c r="D19414" t="s">
        <v>33476</v>
      </c>
      <c r="E19414"/>
      <c r="F19414"/>
      <c r="G19414"/>
      <c r="H19414"/>
      <c r="I19414"/>
      <c r="J19414"/>
      <c r="U19414" s="43"/>
      <c r="AE19414"/>
    </row>
    <row r="19415" spans="1:31">
      <c r="A19415">
        <v>49150</v>
      </c>
      <c r="B19415" t="s">
        <v>16906</v>
      </c>
      <c r="C19415" t="s">
        <v>33480</v>
      </c>
      <c r="D19415" t="s">
        <v>33476</v>
      </c>
      <c r="E19415"/>
      <c r="F19415"/>
      <c r="G19415"/>
      <c r="H19415"/>
      <c r="I19415"/>
      <c r="J19415"/>
      <c r="U19415" s="43"/>
      <c r="AE19415"/>
    </row>
    <row r="19416" spans="1:31">
      <c r="A19416">
        <v>49150</v>
      </c>
      <c r="B19416" t="s">
        <v>16906</v>
      </c>
      <c r="C19416" t="s">
        <v>33480</v>
      </c>
      <c r="D19416" t="s">
        <v>33476</v>
      </c>
      <c r="E19416"/>
      <c r="F19416"/>
      <c r="G19416"/>
      <c r="H19416"/>
      <c r="I19416"/>
      <c r="J19416"/>
      <c r="U19416" s="43"/>
      <c r="AE19416"/>
    </row>
    <row r="19417" spans="1:31">
      <c r="A19417">
        <v>49150</v>
      </c>
      <c r="B19417" t="s">
        <v>16906</v>
      </c>
      <c r="C19417" t="s">
        <v>33480</v>
      </c>
      <c r="D19417" t="s">
        <v>33476</v>
      </c>
      <c r="E19417"/>
      <c r="F19417"/>
      <c r="G19417"/>
      <c r="H19417"/>
      <c r="I19417"/>
      <c r="J19417"/>
      <c r="U19417" s="43"/>
      <c r="AE19417"/>
    </row>
    <row r="19418" spans="1:31">
      <c r="A19418">
        <v>49150</v>
      </c>
      <c r="B19418" t="s">
        <v>16906</v>
      </c>
      <c r="C19418" t="s">
        <v>33480</v>
      </c>
      <c r="D19418" t="s">
        <v>33476</v>
      </c>
      <c r="E19418"/>
      <c r="F19418"/>
      <c r="G19418"/>
      <c r="H19418"/>
      <c r="I19418"/>
      <c r="J19418"/>
      <c r="U19418" s="43"/>
      <c r="AE19418"/>
    </row>
    <row r="19419" spans="1:31">
      <c r="A19419">
        <v>49150</v>
      </c>
      <c r="B19419" t="s">
        <v>16906</v>
      </c>
      <c r="C19419" t="s">
        <v>33480</v>
      </c>
      <c r="D19419" t="s">
        <v>33476</v>
      </c>
      <c r="E19419"/>
      <c r="F19419"/>
      <c r="G19419"/>
      <c r="H19419"/>
      <c r="I19419"/>
      <c r="J19419"/>
      <c r="U19419" s="43"/>
      <c r="AE19419"/>
    </row>
    <row r="19420" spans="1:31">
      <c r="A19420">
        <v>49150</v>
      </c>
      <c r="B19420" t="s">
        <v>16906</v>
      </c>
      <c r="C19420" t="s">
        <v>33480</v>
      </c>
      <c r="D19420" t="s">
        <v>33476</v>
      </c>
      <c r="E19420"/>
      <c r="F19420"/>
      <c r="G19420"/>
      <c r="H19420"/>
      <c r="I19420"/>
      <c r="J19420"/>
      <c r="U19420" s="43"/>
      <c r="AE19420"/>
    </row>
    <row r="19421" spans="1:31">
      <c r="A19421">
        <v>49150</v>
      </c>
      <c r="B19421" t="s">
        <v>16906</v>
      </c>
      <c r="C19421" t="s">
        <v>33480</v>
      </c>
      <c r="D19421" t="s">
        <v>33476</v>
      </c>
      <c r="E19421"/>
      <c r="F19421"/>
      <c r="G19421"/>
      <c r="H19421"/>
      <c r="I19421"/>
      <c r="J19421"/>
      <c r="U19421" s="43"/>
      <c r="AE19421"/>
    </row>
    <row r="19422" spans="1:31">
      <c r="A19422">
        <v>49150</v>
      </c>
      <c r="B19422" t="s">
        <v>16906</v>
      </c>
      <c r="C19422" t="s">
        <v>33480</v>
      </c>
      <c r="D19422" t="s">
        <v>33476</v>
      </c>
      <c r="E19422"/>
      <c r="F19422"/>
      <c r="G19422"/>
      <c r="H19422"/>
      <c r="I19422"/>
      <c r="J19422"/>
      <c r="U19422" s="43"/>
      <c r="AE19422"/>
    </row>
    <row r="19423" spans="1:31">
      <c r="A19423">
        <v>49150</v>
      </c>
      <c r="B19423" t="s">
        <v>16906</v>
      </c>
      <c r="C19423" t="s">
        <v>33480</v>
      </c>
      <c r="D19423" t="s">
        <v>33476</v>
      </c>
      <c r="E19423"/>
      <c r="F19423"/>
      <c r="G19423"/>
      <c r="H19423"/>
      <c r="I19423"/>
      <c r="J19423"/>
      <c r="U19423" s="43"/>
      <c r="AE19423"/>
    </row>
    <row r="19424" spans="1:31">
      <c r="A19424">
        <v>49150</v>
      </c>
      <c r="B19424" t="s">
        <v>16906</v>
      </c>
      <c r="C19424" t="s">
        <v>33480</v>
      </c>
      <c r="D19424" t="s">
        <v>33476</v>
      </c>
      <c r="E19424"/>
      <c r="F19424"/>
      <c r="G19424"/>
      <c r="H19424"/>
      <c r="I19424"/>
      <c r="J19424"/>
      <c r="U19424" s="43"/>
      <c r="AE19424"/>
    </row>
    <row r="19425" spans="1:31">
      <c r="A19425">
        <v>49070</v>
      </c>
      <c r="B19425" t="s">
        <v>16907</v>
      </c>
      <c r="C19425" t="s">
        <v>33480</v>
      </c>
      <c r="D19425" t="s">
        <v>33476</v>
      </c>
      <c r="E19425"/>
      <c r="F19425"/>
      <c r="G19425"/>
      <c r="H19425"/>
      <c r="I19425"/>
      <c r="J19425"/>
      <c r="U19425" s="43"/>
      <c r="AE19425"/>
    </row>
    <row r="19426" spans="1:31">
      <c r="A19426">
        <v>49250</v>
      </c>
      <c r="B19426" t="s">
        <v>16908</v>
      </c>
      <c r="C19426" t="s">
        <v>33480</v>
      </c>
      <c r="D19426" t="s">
        <v>33476</v>
      </c>
      <c r="E19426"/>
      <c r="F19426"/>
      <c r="G19426"/>
      <c r="H19426"/>
      <c r="I19426"/>
      <c r="J19426"/>
      <c r="U19426" s="43"/>
      <c r="AE19426"/>
    </row>
    <row r="19427" spans="1:31">
      <c r="A19427">
        <v>49250</v>
      </c>
      <c r="B19427" t="s">
        <v>16908</v>
      </c>
      <c r="C19427" t="s">
        <v>33480</v>
      </c>
      <c r="D19427" t="s">
        <v>33476</v>
      </c>
      <c r="E19427"/>
      <c r="F19427"/>
      <c r="G19427"/>
      <c r="H19427"/>
      <c r="I19427"/>
      <c r="J19427"/>
      <c r="U19427" s="43"/>
      <c r="AE19427"/>
    </row>
    <row r="19428" spans="1:31">
      <c r="A19428">
        <v>49750</v>
      </c>
      <c r="B19428" t="s">
        <v>16909</v>
      </c>
      <c r="C19428" t="s">
        <v>33480</v>
      </c>
      <c r="D19428" t="e">
        <v>#N/A</v>
      </c>
      <c r="E19428"/>
      <c r="F19428"/>
      <c r="G19428"/>
      <c r="H19428"/>
      <c r="I19428"/>
      <c r="J19428"/>
      <c r="U19428" s="43"/>
      <c r="AE19428"/>
    </row>
    <row r="19429" spans="1:31">
      <c r="A19429">
        <v>49110</v>
      </c>
      <c r="B19429" t="s">
        <v>16910</v>
      </c>
      <c r="C19429" t="s">
        <v>33477</v>
      </c>
      <c r="D19429" t="s">
        <v>33476</v>
      </c>
      <c r="E19429"/>
      <c r="F19429"/>
      <c r="G19429"/>
      <c r="H19429"/>
      <c r="I19429"/>
      <c r="J19429"/>
      <c r="U19429" s="43"/>
      <c r="AE19429"/>
    </row>
    <row r="19430" spans="1:31">
      <c r="A19430">
        <v>49450</v>
      </c>
      <c r="B19430" t="s">
        <v>16910</v>
      </c>
      <c r="C19430" t="s">
        <v>33477</v>
      </c>
      <c r="D19430" t="e">
        <v>#N/A</v>
      </c>
      <c r="E19430"/>
      <c r="F19430"/>
      <c r="G19430"/>
      <c r="H19430"/>
      <c r="I19430"/>
      <c r="J19430"/>
      <c r="U19430" s="43"/>
      <c r="AE19430"/>
    </row>
    <row r="19431" spans="1:31">
      <c r="A19431">
        <v>49510</v>
      </c>
      <c r="B19431" t="s">
        <v>16910</v>
      </c>
      <c r="C19431" t="s">
        <v>33477</v>
      </c>
      <c r="D19431" t="e">
        <v>#N/A</v>
      </c>
      <c r="E19431"/>
      <c r="F19431"/>
      <c r="G19431"/>
      <c r="H19431"/>
      <c r="I19431"/>
      <c r="J19431"/>
      <c r="U19431" s="43"/>
      <c r="AE19431"/>
    </row>
    <row r="19432" spans="1:31">
      <c r="A19432">
        <v>49510</v>
      </c>
      <c r="B19432" t="s">
        <v>16910</v>
      </c>
      <c r="C19432" t="s">
        <v>33477</v>
      </c>
      <c r="D19432" t="e">
        <v>#N/A</v>
      </c>
      <c r="E19432"/>
      <c r="F19432"/>
      <c r="G19432"/>
      <c r="H19432"/>
      <c r="I19432"/>
      <c r="J19432"/>
      <c r="U19432" s="43"/>
      <c r="AE19432"/>
    </row>
    <row r="19433" spans="1:31">
      <c r="A19433">
        <v>49510</v>
      </c>
      <c r="B19433" t="s">
        <v>16910</v>
      </c>
      <c r="C19433" t="s">
        <v>33477</v>
      </c>
      <c r="D19433" t="e">
        <v>#N/A</v>
      </c>
      <c r="E19433"/>
      <c r="F19433"/>
      <c r="G19433"/>
      <c r="H19433"/>
      <c r="I19433"/>
      <c r="J19433"/>
      <c r="U19433" s="43"/>
      <c r="AE19433"/>
    </row>
    <row r="19434" spans="1:31">
      <c r="A19434">
        <v>49600</v>
      </c>
      <c r="B19434" t="s">
        <v>16910</v>
      </c>
      <c r="C19434" t="s">
        <v>33477</v>
      </c>
      <c r="D19434" t="e">
        <v>#N/A</v>
      </c>
      <c r="E19434"/>
      <c r="F19434"/>
      <c r="G19434"/>
      <c r="H19434"/>
      <c r="I19434"/>
      <c r="J19434"/>
      <c r="U19434" s="43"/>
      <c r="AE19434"/>
    </row>
    <row r="19435" spans="1:31">
      <c r="A19435">
        <v>49600</v>
      </c>
      <c r="B19435" t="s">
        <v>16910</v>
      </c>
      <c r="C19435" t="s">
        <v>33477</v>
      </c>
      <c r="D19435" t="e">
        <v>#N/A</v>
      </c>
      <c r="E19435"/>
      <c r="F19435"/>
      <c r="G19435"/>
      <c r="H19435"/>
      <c r="I19435"/>
      <c r="J19435"/>
      <c r="U19435" s="43"/>
      <c r="AE19435"/>
    </row>
    <row r="19436" spans="1:31">
      <c r="A19436">
        <v>49600</v>
      </c>
      <c r="B19436" t="s">
        <v>16910</v>
      </c>
      <c r="C19436" t="s">
        <v>33477</v>
      </c>
      <c r="D19436" t="e">
        <v>#N/A</v>
      </c>
      <c r="E19436"/>
      <c r="F19436"/>
      <c r="G19436"/>
      <c r="H19436"/>
      <c r="I19436"/>
      <c r="J19436"/>
      <c r="U19436" s="43"/>
      <c r="AE19436"/>
    </row>
    <row r="19437" spans="1:31">
      <c r="A19437">
        <v>49600</v>
      </c>
      <c r="B19437" t="s">
        <v>16910</v>
      </c>
      <c r="C19437" t="s">
        <v>33477</v>
      </c>
      <c r="D19437" t="e">
        <v>#N/A</v>
      </c>
      <c r="E19437"/>
      <c r="F19437"/>
      <c r="G19437"/>
      <c r="H19437"/>
      <c r="I19437"/>
      <c r="J19437"/>
      <c r="U19437" s="43"/>
      <c r="AE19437"/>
    </row>
    <row r="19438" spans="1:31">
      <c r="A19438">
        <v>49600</v>
      </c>
      <c r="B19438" t="s">
        <v>16910</v>
      </c>
      <c r="C19438" t="s">
        <v>33477</v>
      </c>
      <c r="D19438" t="e">
        <v>#N/A</v>
      </c>
      <c r="E19438"/>
      <c r="F19438"/>
      <c r="G19438"/>
      <c r="H19438"/>
      <c r="I19438"/>
      <c r="J19438"/>
      <c r="U19438" s="43"/>
      <c r="AE19438"/>
    </row>
    <row r="19439" spans="1:31">
      <c r="A19439">
        <v>49370</v>
      </c>
      <c r="B19439" t="s">
        <v>16911</v>
      </c>
      <c r="C19439" t="s">
        <v>33480</v>
      </c>
      <c r="D19439" t="s">
        <v>33476</v>
      </c>
      <c r="E19439"/>
      <c r="F19439"/>
      <c r="G19439"/>
      <c r="H19439"/>
      <c r="I19439"/>
      <c r="J19439"/>
      <c r="U19439" s="43"/>
      <c r="AE19439"/>
    </row>
    <row r="19440" spans="1:31">
      <c r="A19440">
        <v>49122</v>
      </c>
      <c r="B19440" t="s">
        <v>16912</v>
      </c>
      <c r="C19440" t="s">
        <v>33477</v>
      </c>
      <c r="D19440" t="s">
        <v>33476</v>
      </c>
      <c r="E19440"/>
      <c r="F19440"/>
      <c r="G19440"/>
      <c r="H19440"/>
      <c r="I19440"/>
      <c r="J19440"/>
      <c r="U19440" s="43"/>
      <c r="AE19440"/>
    </row>
    <row r="19441" spans="1:31">
      <c r="A19441">
        <v>49170</v>
      </c>
      <c r="B19441" t="s">
        <v>16913</v>
      </c>
      <c r="C19441" t="s">
        <v>33480</v>
      </c>
      <c r="D19441" t="s">
        <v>33476</v>
      </c>
      <c r="E19441"/>
      <c r="F19441"/>
      <c r="G19441"/>
      <c r="H19441"/>
      <c r="I19441"/>
      <c r="J19441"/>
      <c r="U19441" s="43"/>
      <c r="AE19441"/>
    </row>
    <row r="19442" spans="1:31">
      <c r="A19442">
        <v>49320</v>
      </c>
      <c r="B19442" t="s">
        <v>16914</v>
      </c>
      <c r="C19442" t="s">
        <v>33480</v>
      </c>
      <c r="D19442" t="s">
        <v>33476</v>
      </c>
      <c r="E19442"/>
      <c r="F19442"/>
      <c r="G19442"/>
      <c r="H19442"/>
      <c r="I19442"/>
      <c r="J19442"/>
      <c r="U19442" s="43"/>
      <c r="AE19442"/>
    </row>
    <row r="19443" spans="1:31">
      <c r="A19443">
        <v>49320</v>
      </c>
      <c r="B19443" t="s">
        <v>16914</v>
      </c>
      <c r="C19443" t="s">
        <v>33480</v>
      </c>
      <c r="D19443" t="s">
        <v>33476</v>
      </c>
      <c r="E19443"/>
      <c r="F19443"/>
      <c r="G19443"/>
      <c r="H19443"/>
      <c r="I19443"/>
      <c r="J19443"/>
      <c r="U19443" s="43"/>
      <c r="AE19443"/>
    </row>
    <row r="19444" spans="1:31">
      <c r="A19444">
        <v>49320</v>
      </c>
      <c r="B19444" t="s">
        <v>16914</v>
      </c>
      <c r="C19444" t="s">
        <v>33480</v>
      </c>
      <c r="D19444" t="s">
        <v>33476</v>
      </c>
      <c r="E19444"/>
      <c r="F19444"/>
      <c r="G19444"/>
      <c r="H19444"/>
      <c r="I19444"/>
      <c r="J19444"/>
      <c r="U19444" s="43"/>
      <c r="AE19444"/>
    </row>
    <row r="19445" spans="1:31">
      <c r="A19445">
        <v>49160</v>
      </c>
      <c r="B19445" t="s">
        <v>16915</v>
      </c>
      <c r="C19445" t="s">
        <v>33480</v>
      </c>
      <c r="D19445" t="s">
        <v>33476</v>
      </c>
      <c r="E19445"/>
      <c r="F19445"/>
      <c r="G19445"/>
      <c r="H19445"/>
      <c r="I19445"/>
      <c r="J19445"/>
      <c r="U19445" s="43"/>
      <c r="AE19445"/>
    </row>
    <row r="19446" spans="1:31">
      <c r="A19446">
        <v>49080</v>
      </c>
      <c r="B19446" t="s">
        <v>16916</v>
      </c>
      <c r="C19446" t="s">
        <v>33480</v>
      </c>
      <c r="D19446" t="e">
        <v>#N/A</v>
      </c>
      <c r="E19446"/>
      <c r="F19446"/>
      <c r="G19446"/>
      <c r="H19446"/>
      <c r="I19446"/>
      <c r="J19446"/>
      <c r="U19446" s="43"/>
      <c r="AE19446"/>
    </row>
    <row r="19447" spans="1:31">
      <c r="A19447">
        <v>49520</v>
      </c>
      <c r="B19447" t="s">
        <v>16917</v>
      </c>
      <c r="C19447" t="s">
        <v>33477</v>
      </c>
      <c r="D19447" t="e">
        <v>#N/A</v>
      </c>
      <c r="E19447"/>
      <c r="F19447"/>
      <c r="G19447"/>
      <c r="H19447"/>
      <c r="I19447"/>
      <c r="J19447"/>
      <c r="U19447" s="43"/>
      <c r="AE19447"/>
    </row>
    <row r="19448" spans="1:31">
      <c r="A19448">
        <v>49520</v>
      </c>
      <c r="B19448" t="s">
        <v>16918</v>
      </c>
      <c r="C19448" t="s">
        <v>33477</v>
      </c>
      <c r="D19448" t="e">
        <v>#N/A</v>
      </c>
      <c r="E19448"/>
      <c r="F19448"/>
      <c r="G19448"/>
      <c r="H19448"/>
      <c r="I19448"/>
      <c r="J19448"/>
      <c r="U19448" s="43"/>
      <c r="AE19448"/>
    </row>
    <row r="19449" spans="1:31">
      <c r="A19449">
        <v>49650</v>
      </c>
      <c r="B19449" t="s">
        <v>16919</v>
      </c>
      <c r="C19449" t="s">
        <v>33480</v>
      </c>
      <c r="D19449" t="s">
        <v>33476</v>
      </c>
      <c r="E19449"/>
      <c r="F19449"/>
      <c r="G19449"/>
      <c r="H19449"/>
      <c r="I19449"/>
      <c r="J19449"/>
      <c r="U19449" s="43"/>
      <c r="AE19449"/>
    </row>
    <row r="19450" spans="1:31">
      <c r="A19450">
        <v>49390</v>
      </c>
      <c r="B19450" t="s">
        <v>16920</v>
      </c>
      <c r="C19450" t="s">
        <v>33480</v>
      </c>
      <c r="D19450" t="s">
        <v>33476</v>
      </c>
      <c r="E19450"/>
      <c r="F19450"/>
      <c r="G19450"/>
      <c r="H19450"/>
      <c r="I19450"/>
      <c r="J19450"/>
      <c r="U19450" s="43"/>
      <c r="AE19450"/>
    </row>
    <row r="19451" spans="1:31">
      <c r="A19451">
        <v>49125</v>
      </c>
      <c r="B19451" t="s">
        <v>16921</v>
      </c>
      <c r="C19451" t="s">
        <v>33480</v>
      </c>
      <c r="D19451" t="s">
        <v>33476</v>
      </c>
      <c r="E19451"/>
      <c r="F19451"/>
      <c r="G19451"/>
      <c r="H19451"/>
      <c r="I19451"/>
      <c r="J19451"/>
      <c r="U19451" s="43"/>
      <c r="AE19451"/>
    </row>
    <row r="19452" spans="1:31">
      <c r="A19452">
        <v>49250</v>
      </c>
      <c r="B19452" t="s">
        <v>16922</v>
      </c>
      <c r="C19452" t="s">
        <v>33480</v>
      </c>
      <c r="D19452" t="s">
        <v>33476</v>
      </c>
      <c r="E19452"/>
      <c r="F19452"/>
      <c r="G19452"/>
      <c r="H19452"/>
      <c r="I19452"/>
      <c r="J19452"/>
      <c r="U19452" s="43"/>
      <c r="AE19452"/>
    </row>
    <row r="19453" spans="1:31">
      <c r="A19453">
        <v>49320</v>
      </c>
      <c r="B19453" t="s">
        <v>16922</v>
      </c>
      <c r="C19453" t="s">
        <v>33480</v>
      </c>
      <c r="D19453" t="s">
        <v>33476</v>
      </c>
      <c r="E19453"/>
      <c r="F19453"/>
      <c r="G19453"/>
      <c r="H19453"/>
      <c r="I19453"/>
      <c r="J19453"/>
      <c r="U19453" s="43"/>
      <c r="AE19453"/>
    </row>
    <row r="19454" spans="1:31">
      <c r="A19454">
        <v>49320</v>
      </c>
      <c r="B19454" t="s">
        <v>16922</v>
      </c>
      <c r="C19454" t="s">
        <v>33480</v>
      </c>
      <c r="D19454" t="s">
        <v>33476</v>
      </c>
      <c r="E19454"/>
      <c r="F19454"/>
      <c r="G19454"/>
      <c r="H19454"/>
      <c r="I19454"/>
      <c r="J19454"/>
      <c r="U19454" s="43"/>
      <c r="AE19454"/>
    </row>
    <row r="19455" spans="1:31">
      <c r="A19455">
        <v>49320</v>
      </c>
      <c r="B19455" t="s">
        <v>16922</v>
      </c>
      <c r="C19455" t="s">
        <v>33480</v>
      </c>
      <c r="D19455" t="s">
        <v>33476</v>
      </c>
      <c r="E19455"/>
      <c r="F19455"/>
      <c r="G19455"/>
      <c r="H19455"/>
      <c r="I19455"/>
      <c r="J19455"/>
      <c r="U19455" s="43"/>
      <c r="AE19455"/>
    </row>
    <row r="19456" spans="1:31">
      <c r="A19456">
        <v>49320</v>
      </c>
      <c r="B19456" t="s">
        <v>16922</v>
      </c>
      <c r="C19456" t="s">
        <v>33480</v>
      </c>
      <c r="D19456" t="s">
        <v>33476</v>
      </c>
      <c r="E19456"/>
      <c r="F19456"/>
      <c r="G19456"/>
      <c r="H19456"/>
      <c r="I19456"/>
      <c r="J19456"/>
      <c r="U19456" s="43"/>
      <c r="AE19456"/>
    </row>
    <row r="19457" spans="1:31">
      <c r="A19457">
        <v>49320</v>
      </c>
      <c r="B19457" t="s">
        <v>16922</v>
      </c>
      <c r="C19457" t="s">
        <v>33480</v>
      </c>
      <c r="D19457" t="s">
        <v>33476</v>
      </c>
      <c r="E19457"/>
      <c r="F19457"/>
      <c r="G19457"/>
      <c r="H19457"/>
      <c r="I19457"/>
      <c r="J19457"/>
      <c r="U19457" s="43"/>
      <c r="AE19457"/>
    </row>
    <row r="19458" spans="1:31">
      <c r="A19458">
        <v>49320</v>
      </c>
      <c r="B19458" t="s">
        <v>16922</v>
      </c>
      <c r="C19458" t="s">
        <v>33480</v>
      </c>
      <c r="D19458" t="s">
        <v>33476</v>
      </c>
      <c r="E19458"/>
      <c r="F19458"/>
      <c r="G19458"/>
      <c r="H19458"/>
      <c r="I19458"/>
      <c r="J19458"/>
      <c r="U19458" s="43"/>
      <c r="AE19458"/>
    </row>
    <row r="19459" spans="1:31">
      <c r="A19459">
        <v>49320</v>
      </c>
      <c r="B19459" t="s">
        <v>16922</v>
      </c>
      <c r="C19459" t="s">
        <v>33480</v>
      </c>
      <c r="D19459" t="s">
        <v>33476</v>
      </c>
      <c r="E19459"/>
      <c r="F19459"/>
      <c r="G19459"/>
      <c r="H19459"/>
      <c r="I19459"/>
      <c r="J19459"/>
      <c r="U19459" s="43"/>
      <c r="AE19459"/>
    </row>
    <row r="19460" spans="1:31">
      <c r="A19460">
        <v>49320</v>
      </c>
      <c r="B19460" t="s">
        <v>16922</v>
      </c>
      <c r="C19460" t="s">
        <v>33480</v>
      </c>
      <c r="D19460" t="s">
        <v>33476</v>
      </c>
      <c r="E19460"/>
      <c r="F19460"/>
      <c r="G19460"/>
      <c r="H19460"/>
      <c r="I19460"/>
      <c r="J19460"/>
      <c r="U19460" s="43"/>
      <c r="AE19460"/>
    </row>
    <row r="19461" spans="1:31">
      <c r="A19461">
        <v>49320</v>
      </c>
      <c r="B19461" t="s">
        <v>16922</v>
      </c>
      <c r="C19461" t="s">
        <v>33480</v>
      </c>
      <c r="D19461" t="s">
        <v>33476</v>
      </c>
      <c r="E19461"/>
      <c r="F19461"/>
      <c r="G19461"/>
      <c r="H19461"/>
      <c r="I19461"/>
      <c r="J19461"/>
      <c r="U19461" s="43"/>
      <c r="AE19461"/>
    </row>
    <row r="19462" spans="1:31">
      <c r="A19462">
        <v>49320</v>
      </c>
      <c r="B19462" t="s">
        <v>16922</v>
      </c>
      <c r="C19462" t="s">
        <v>33480</v>
      </c>
      <c r="D19462" t="s">
        <v>33476</v>
      </c>
      <c r="E19462"/>
      <c r="F19462"/>
      <c r="G19462"/>
      <c r="H19462"/>
      <c r="I19462"/>
      <c r="J19462"/>
      <c r="U19462" s="43"/>
      <c r="AE19462"/>
    </row>
    <row r="19463" spans="1:31">
      <c r="A19463">
        <v>49700</v>
      </c>
      <c r="B19463" t="s">
        <v>16923</v>
      </c>
      <c r="C19463" t="s">
        <v>33480</v>
      </c>
      <c r="D19463" t="s">
        <v>33476</v>
      </c>
      <c r="E19463"/>
      <c r="F19463"/>
      <c r="G19463"/>
      <c r="H19463"/>
      <c r="I19463"/>
      <c r="J19463"/>
      <c r="U19463" s="43"/>
      <c r="AE19463"/>
    </row>
    <row r="19464" spans="1:31">
      <c r="A19464">
        <v>49440</v>
      </c>
      <c r="B19464" t="s">
        <v>16924</v>
      </c>
      <c r="C19464" t="s">
        <v>33477</v>
      </c>
      <c r="D19464" t="s">
        <v>33476</v>
      </c>
      <c r="E19464"/>
      <c r="F19464"/>
      <c r="G19464"/>
      <c r="H19464"/>
      <c r="I19464"/>
      <c r="J19464"/>
      <c r="U19464" s="43"/>
      <c r="AE19464"/>
    </row>
    <row r="19465" spans="1:31">
      <c r="A19465">
        <v>49460</v>
      </c>
      <c r="B19465" t="s">
        <v>16925</v>
      </c>
      <c r="C19465" t="s">
        <v>33480</v>
      </c>
      <c r="D19465" t="s">
        <v>33482</v>
      </c>
      <c r="E19465"/>
      <c r="F19465"/>
      <c r="G19465"/>
      <c r="H19465"/>
      <c r="I19465"/>
      <c r="J19465"/>
      <c r="U19465" s="43"/>
      <c r="AE19465"/>
    </row>
    <row r="19466" spans="1:31">
      <c r="A19466">
        <v>49420</v>
      </c>
      <c r="B19466" t="s">
        <v>16926</v>
      </c>
      <c r="C19466" t="s">
        <v>33477</v>
      </c>
      <c r="D19466" t="s">
        <v>33476</v>
      </c>
      <c r="E19466"/>
      <c r="F19466"/>
      <c r="G19466"/>
      <c r="H19466"/>
      <c r="I19466"/>
      <c r="J19466"/>
      <c r="U19466" s="43"/>
      <c r="AE19466"/>
    </row>
    <row r="19467" spans="1:31">
      <c r="A19467">
        <v>49310</v>
      </c>
      <c r="B19467" t="s">
        <v>16927</v>
      </c>
      <c r="C19467" t="s">
        <v>33477</v>
      </c>
      <c r="D19467" t="s">
        <v>33476</v>
      </c>
      <c r="E19467"/>
      <c r="F19467"/>
      <c r="G19467"/>
      <c r="H19467"/>
      <c r="I19467"/>
      <c r="J19467"/>
      <c r="U19467" s="43"/>
      <c r="AE19467"/>
    </row>
    <row r="19468" spans="1:31">
      <c r="A19468">
        <v>49360</v>
      </c>
      <c r="B19468" t="s">
        <v>16928</v>
      </c>
      <c r="C19468" t="s">
        <v>33477</v>
      </c>
      <c r="D19468" t="s">
        <v>33476</v>
      </c>
      <c r="E19468"/>
      <c r="F19468"/>
      <c r="G19468"/>
      <c r="H19468"/>
      <c r="I19468"/>
      <c r="J19468"/>
      <c r="U19468" s="43"/>
      <c r="AE19468"/>
    </row>
    <row r="19469" spans="1:31">
      <c r="A19469">
        <v>49260</v>
      </c>
      <c r="B19469" t="s">
        <v>16929</v>
      </c>
      <c r="C19469" t="s">
        <v>33480</v>
      </c>
      <c r="D19469" t="s">
        <v>33476</v>
      </c>
      <c r="E19469"/>
      <c r="F19469"/>
      <c r="G19469"/>
      <c r="H19469"/>
      <c r="I19469"/>
      <c r="J19469"/>
      <c r="U19469" s="43"/>
      <c r="AE19469"/>
    </row>
    <row r="19470" spans="1:31">
      <c r="A19470">
        <v>49260</v>
      </c>
      <c r="B19470" t="s">
        <v>16929</v>
      </c>
      <c r="C19470" t="s">
        <v>33480</v>
      </c>
      <c r="D19470" t="s">
        <v>33476</v>
      </c>
      <c r="E19470"/>
      <c r="F19470"/>
      <c r="G19470"/>
      <c r="H19470"/>
      <c r="I19470"/>
      <c r="J19470"/>
      <c r="U19470" s="43"/>
      <c r="AE19470"/>
    </row>
    <row r="19471" spans="1:31">
      <c r="A19471">
        <v>49400</v>
      </c>
      <c r="B19471" t="s">
        <v>16929</v>
      </c>
      <c r="C19471" t="s">
        <v>33480</v>
      </c>
      <c r="D19471" t="s">
        <v>33476</v>
      </c>
      <c r="E19471"/>
      <c r="F19471"/>
      <c r="G19471"/>
      <c r="H19471"/>
      <c r="I19471"/>
      <c r="J19471"/>
      <c r="U19471" s="43"/>
      <c r="AE19471"/>
    </row>
    <row r="19472" spans="1:31">
      <c r="A19472">
        <v>49440</v>
      </c>
      <c r="B19472" t="s">
        <v>16930</v>
      </c>
      <c r="C19472" t="s">
        <v>33477</v>
      </c>
      <c r="D19472" t="s">
        <v>33476</v>
      </c>
      <c r="E19472"/>
      <c r="F19472"/>
      <c r="G19472"/>
      <c r="H19472"/>
      <c r="I19472"/>
      <c r="J19472"/>
      <c r="U19472" s="43"/>
      <c r="AE19472"/>
    </row>
    <row r="19473" spans="1:31">
      <c r="A19473">
        <v>49290</v>
      </c>
      <c r="B19473" t="s">
        <v>16931</v>
      </c>
      <c r="C19473" t="s">
        <v>33480</v>
      </c>
      <c r="D19473" t="s">
        <v>33476</v>
      </c>
      <c r="E19473"/>
      <c r="F19473"/>
      <c r="G19473"/>
      <c r="H19473"/>
      <c r="I19473"/>
      <c r="J19473"/>
      <c r="U19473" s="43"/>
      <c r="AE19473"/>
    </row>
    <row r="19474" spans="1:31">
      <c r="A19474">
        <v>49220</v>
      </c>
      <c r="B19474" t="s">
        <v>16932</v>
      </c>
      <c r="C19474" t="s">
        <v>33480</v>
      </c>
      <c r="D19474" t="s">
        <v>33476</v>
      </c>
      <c r="E19474"/>
      <c r="F19474"/>
      <c r="G19474"/>
      <c r="H19474"/>
      <c r="I19474"/>
      <c r="J19474"/>
      <c r="U19474" s="43"/>
      <c r="AE19474"/>
    </row>
    <row r="19475" spans="1:31">
      <c r="A19475">
        <v>49220</v>
      </c>
      <c r="B19475" t="s">
        <v>16933</v>
      </c>
      <c r="C19475" t="s">
        <v>33480</v>
      </c>
      <c r="D19475" t="s">
        <v>33476</v>
      </c>
      <c r="E19475"/>
      <c r="F19475"/>
      <c r="G19475"/>
      <c r="H19475"/>
      <c r="I19475"/>
      <c r="J19475"/>
      <c r="U19475" s="43"/>
      <c r="AE19475"/>
    </row>
    <row r="19476" spans="1:31">
      <c r="A19476">
        <v>49220</v>
      </c>
      <c r="B19476" t="s">
        <v>16933</v>
      </c>
      <c r="C19476" t="s">
        <v>33480</v>
      </c>
      <c r="D19476" t="s">
        <v>33476</v>
      </c>
      <c r="E19476"/>
      <c r="F19476"/>
      <c r="G19476"/>
      <c r="H19476"/>
      <c r="I19476"/>
      <c r="J19476"/>
      <c r="U19476" s="43"/>
      <c r="AE19476"/>
    </row>
    <row r="19477" spans="1:31">
      <c r="A19477">
        <v>49123</v>
      </c>
      <c r="B19477" t="s">
        <v>16934</v>
      </c>
      <c r="C19477" t="s">
        <v>33477</v>
      </c>
      <c r="D19477" t="e">
        <v>#N/A</v>
      </c>
      <c r="E19477"/>
      <c r="F19477"/>
      <c r="G19477"/>
      <c r="H19477"/>
      <c r="I19477"/>
      <c r="J19477"/>
      <c r="U19477" s="43"/>
      <c r="AE19477"/>
    </row>
    <row r="19478" spans="1:31">
      <c r="A19478">
        <v>49270</v>
      </c>
      <c r="B19478" t="s">
        <v>16935</v>
      </c>
      <c r="C19478" t="s">
        <v>33477</v>
      </c>
      <c r="D19478" t="s">
        <v>33476</v>
      </c>
      <c r="E19478"/>
      <c r="F19478"/>
      <c r="G19478"/>
      <c r="H19478"/>
      <c r="I19478"/>
      <c r="J19478"/>
      <c r="U19478" s="43"/>
      <c r="AE19478"/>
    </row>
    <row r="19479" spans="1:31">
      <c r="A19479">
        <v>49270</v>
      </c>
      <c r="B19479" t="s">
        <v>16935</v>
      </c>
      <c r="C19479" t="s">
        <v>33477</v>
      </c>
      <c r="D19479" t="s">
        <v>33476</v>
      </c>
      <c r="E19479"/>
      <c r="F19479"/>
      <c r="G19479"/>
      <c r="H19479"/>
      <c r="I19479"/>
      <c r="J19479"/>
      <c r="U19479" s="43"/>
      <c r="AE19479"/>
    </row>
    <row r="19480" spans="1:31">
      <c r="A19480">
        <v>49270</v>
      </c>
      <c r="B19480" t="s">
        <v>16935</v>
      </c>
      <c r="C19480" t="s">
        <v>33477</v>
      </c>
      <c r="D19480" t="s">
        <v>33476</v>
      </c>
      <c r="E19480"/>
      <c r="F19480"/>
      <c r="G19480"/>
      <c r="H19480"/>
      <c r="I19480"/>
      <c r="J19480"/>
      <c r="U19480" s="43"/>
      <c r="AE19480"/>
    </row>
    <row r="19481" spans="1:31">
      <c r="A19481">
        <v>49270</v>
      </c>
      <c r="B19481" t="s">
        <v>16935</v>
      </c>
      <c r="C19481" t="s">
        <v>33477</v>
      </c>
      <c r="D19481" t="s">
        <v>33476</v>
      </c>
      <c r="E19481"/>
      <c r="F19481"/>
      <c r="G19481"/>
      <c r="H19481"/>
      <c r="I19481"/>
      <c r="J19481"/>
      <c r="U19481" s="43"/>
      <c r="AE19481"/>
    </row>
    <row r="19482" spans="1:31">
      <c r="A19482">
        <v>49270</v>
      </c>
      <c r="B19482" t="s">
        <v>16935</v>
      </c>
      <c r="C19482" t="s">
        <v>33477</v>
      </c>
      <c r="D19482" t="s">
        <v>33476</v>
      </c>
      <c r="E19482"/>
      <c r="F19482"/>
      <c r="G19482"/>
      <c r="H19482"/>
      <c r="I19482"/>
      <c r="J19482"/>
      <c r="U19482" s="43"/>
      <c r="AE19482"/>
    </row>
    <row r="19483" spans="1:31">
      <c r="A19483">
        <v>49270</v>
      </c>
      <c r="B19483" t="s">
        <v>16935</v>
      </c>
      <c r="C19483" t="s">
        <v>33477</v>
      </c>
      <c r="D19483" t="s">
        <v>33476</v>
      </c>
      <c r="E19483"/>
      <c r="F19483"/>
      <c r="G19483"/>
      <c r="H19483"/>
      <c r="I19483"/>
      <c r="J19483"/>
      <c r="U19483" s="43"/>
      <c r="AE19483"/>
    </row>
    <row r="19484" spans="1:31">
      <c r="A19484">
        <v>49530</v>
      </c>
      <c r="B19484" t="s">
        <v>16935</v>
      </c>
      <c r="C19484" t="s">
        <v>33480</v>
      </c>
      <c r="D19484" t="e">
        <v>#N/A</v>
      </c>
      <c r="E19484"/>
      <c r="F19484"/>
      <c r="G19484"/>
      <c r="H19484"/>
      <c r="I19484"/>
      <c r="J19484"/>
      <c r="U19484" s="43"/>
      <c r="AE19484"/>
    </row>
    <row r="19485" spans="1:31">
      <c r="A19485">
        <v>49530</v>
      </c>
      <c r="B19485" t="s">
        <v>16935</v>
      </c>
      <c r="C19485" t="s">
        <v>33480</v>
      </c>
      <c r="D19485" t="e">
        <v>#N/A</v>
      </c>
      <c r="E19485"/>
      <c r="F19485"/>
      <c r="G19485"/>
      <c r="H19485"/>
      <c r="I19485"/>
      <c r="J19485"/>
      <c r="U19485" s="43"/>
      <c r="AE19485"/>
    </row>
    <row r="19486" spans="1:31">
      <c r="A19486">
        <v>49530</v>
      </c>
      <c r="B19486" t="s">
        <v>16935</v>
      </c>
      <c r="C19486" t="s">
        <v>33480</v>
      </c>
      <c r="D19486" t="e">
        <v>#N/A</v>
      </c>
      <c r="E19486"/>
      <c r="F19486"/>
      <c r="G19486"/>
      <c r="H19486"/>
      <c r="I19486"/>
      <c r="J19486"/>
      <c r="U19486" s="43"/>
      <c r="AE19486"/>
    </row>
    <row r="19487" spans="1:31">
      <c r="A19487">
        <v>49340</v>
      </c>
      <c r="B19487" t="s">
        <v>16936</v>
      </c>
      <c r="C19487" t="s">
        <v>33477</v>
      </c>
      <c r="D19487" t="s">
        <v>33476</v>
      </c>
      <c r="E19487"/>
      <c r="F19487"/>
      <c r="G19487"/>
      <c r="H19487"/>
      <c r="I19487"/>
      <c r="J19487"/>
      <c r="U19487" s="43"/>
      <c r="AE19487"/>
    </row>
    <row r="19488" spans="1:31">
      <c r="A19488">
        <v>49140</v>
      </c>
      <c r="B19488" t="s">
        <v>16937</v>
      </c>
      <c r="C19488" t="s">
        <v>33480</v>
      </c>
      <c r="D19488" t="s">
        <v>33476</v>
      </c>
      <c r="E19488"/>
      <c r="F19488"/>
      <c r="G19488"/>
      <c r="H19488"/>
      <c r="I19488"/>
      <c r="J19488"/>
      <c r="U19488" s="43"/>
      <c r="AE19488"/>
    </row>
    <row r="19489" spans="1:31">
      <c r="A19489">
        <v>49330</v>
      </c>
      <c r="B19489" t="s">
        <v>16938</v>
      </c>
      <c r="C19489" t="s">
        <v>33480</v>
      </c>
      <c r="D19489" t="s">
        <v>33476</v>
      </c>
      <c r="E19489"/>
      <c r="F19489"/>
      <c r="G19489"/>
      <c r="H19489"/>
      <c r="I19489"/>
      <c r="J19489"/>
      <c r="U19489" s="43"/>
      <c r="AE19489"/>
    </row>
    <row r="19490" spans="1:31">
      <c r="A19490">
        <v>49330</v>
      </c>
      <c r="B19490" t="s">
        <v>16938</v>
      </c>
      <c r="C19490" t="s">
        <v>33480</v>
      </c>
      <c r="D19490" t="s">
        <v>33476</v>
      </c>
      <c r="E19490"/>
      <c r="F19490"/>
      <c r="G19490"/>
      <c r="H19490"/>
      <c r="I19490"/>
      <c r="J19490"/>
      <c r="U19490" s="43"/>
      <c r="AE19490"/>
    </row>
    <row r="19491" spans="1:31">
      <c r="A19491">
        <v>49330</v>
      </c>
      <c r="B19491" t="s">
        <v>16938</v>
      </c>
      <c r="C19491" t="s">
        <v>33480</v>
      </c>
      <c r="D19491" t="s">
        <v>33476</v>
      </c>
      <c r="E19491"/>
      <c r="F19491"/>
      <c r="G19491"/>
      <c r="H19491"/>
      <c r="I19491"/>
      <c r="J19491"/>
      <c r="U19491" s="43"/>
      <c r="AE19491"/>
    </row>
    <row r="19492" spans="1:31">
      <c r="A19492">
        <v>49330</v>
      </c>
      <c r="B19492" t="s">
        <v>16938</v>
      </c>
      <c r="C19492" t="s">
        <v>33480</v>
      </c>
      <c r="D19492" t="s">
        <v>33476</v>
      </c>
      <c r="E19492"/>
      <c r="F19492"/>
      <c r="G19492"/>
      <c r="H19492"/>
      <c r="I19492"/>
      <c r="J19492"/>
      <c r="U19492" s="43"/>
      <c r="AE19492"/>
    </row>
    <row r="19493" spans="1:31">
      <c r="A19493">
        <v>49330</v>
      </c>
      <c r="B19493" t="s">
        <v>16938</v>
      </c>
      <c r="C19493" t="s">
        <v>33480</v>
      </c>
      <c r="D19493" t="s">
        <v>33476</v>
      </c>
      <c r="E19493"/>
      <c r="F19493"/>
      <c r="G19493"/>
      <c r="H19493"/>
      <c r="I19493"/>
      <c r="J19493"/>
      <c r="U19493" s="43"/>
      <c r="AE19493"/>
    </row>
    <row r="19494" spans="1:31">
      <c r="A19494">
        <v>49330</v>
      </c>
      <c r="B19494" t="s">
        <v>16938</v>
      </c>
      <c r="C19494" t="s">
        <v>33480</v>
      </c>
      <c r="D19494" t="s">
        <v>33476</v>
      </c>
      <c r="E19494"/>
      <c r="F19494"/>
      <c r="G19494"/>
      <c r="H19494"/>
      <c r="I19494"/>
      <c r="J19494"/>
      <c r="U19494" s="43"/>
      <c r="AE19494"/>
    </row>
    <row r="19495" spans="1:31">
      <c r="A19495">
        <v>49330</v>
      </c>
      <c r="B19495" t="s">
        <v>16938</v>
      </c>
      <c r="C19495" t="s">
        <v>33480</v>
      </c>
      <c r="D19495" t="s">
        <v>33476</v>
      </c>
      <c r="E19495"/>
      <c r="F19495"/>
      <c r="G19495"/>
      <c r="H19495"/>
      <c r="I19495"/>
      <c r="J19495"/>
      <c r="U19495" s="43"/>
      <c r="AE19495"/>
    </row>
    <row r="19496" spans="1:31">
      <c r="A19496">
        <v>49330</v>
      </c>
      <c r="B19496" t="s">
        <v>16938</v>
      </c>
      <c r="C19496" t="s">
        <v>33480</v>
      </c>
      <c r="D19496" t="s">
        <v>33476</v>
      </c>
      <c r="E19496"/>
      <c r="F19496"/>
      <c r="G19496"/>
      <c r="H19496"/>
      <c r="I19496"/>
      <c r="J19496"/>
      <c r="U19496" s="43"/>
      <c r="AE19496"/>
    </row>
    <row r="19497" spans="1:31">
      <c r="A19497">
        <v>49290</v>
      </c>
      <c r="B19497" t="s">
        <v>16939</v>
      </c>
      <c r="C19497" t="s">
        <v>33480</v>
      </c>
      <c r="D19497" t="s">
        <v>33476</v>
      </c>
      <c r="E19497"/>
      <c r="F19497"/>
      <c r="G19497"/>
      <c r="H19497"/>
      <c r="I19497"/>
      <c r="J19497"/>
      <c r="U19497" s="43"/>
      <c r="AE19497"/>
    </row>
    <row r="19498" spans="1:31">
      <c r="A19498">
        <v>49380</v>
      </c>
      <c r="B19498" t="s">
        <v>16940</v>
      </c>
      <c r="C19498" t="s">
        <v>33480</v>
      </c>
      <c r="D19498" t="s">
        <v>33476</v>
      </c>
      <c r="E19498"/>
      <c r="F19498"/>
      <c r="G19498"/>
      <c r="H19498"/>
      <c r="I19498"/>
      <c r="J19498"/>
      <c r="U19498" s="43"/>
      <c r="AE19498"/>
    </row>
    <row r="19499" spans="1:31">
      <c r="A19499">
        <v>49380</v>
      </c>
      <c r="B19499" t="s">
        <v>16940</v>
      </c>
      <c r="C19499" t="s">
        <v>33480</v>
      </c>
      <c r="D19499" t="s">
        <v>33476</v>
      </c>
      <c r="E19499"/>
      <c r="F19499"/>
      <c r="G19499"/>
      <c r="H19499"/>
      <c r="I19499"/>
      <c r="J19499"/>
      <c r="U19499" s="43"/>
      <c r="AE19499"/>
    </row>
    <row r="19500" spans="1:31">
      <c r="A19500">
        <v>49540</v>
      </c>
      <c r="B19500" t="s">
        <v>16940</v>
      </c>
      <c r="C19500" t="s">
        <v>33480</v>
      </c>
      <c r="D19500" t="e">
        <v>#N/A</v>
      </c>
      <c r="E19500"/>
      <c r="F19500"/>
      <c r="G19500"/>
      <c r="H19500"/>
      <c r="I19500"/>
      <c r="J19500"/>
      <c r="U19500" s="43"/>
      <c r="AE19500"/>
    </row>
    <row r="19501" spans="1:31">
      <c r="A19501">
        <v>49500</v>
      </c>
      <c r="B19501" t="s">
        <v>16941</v>
      </c>
      <c r="C19501" t="s">
        <v>33480</v>
      </c>
      <c r="D19501" t="s">
        <v>33482</v>
      </c>
      <c r="E19501"/>
      <c r="F19501"/>
      <c r="G19501"/>
      <c r="H19501"/>
      <c r="I19501"/>
      <c r="J19501"/>
      <c r="U19501" s="43"/>
      <c r="AE19501"/>
    </row>
    <row r="19502" spans="1:31">
      <c r="A19502">
        <v>49125</v>
      </c>
      <c r="B19502" t="s">
        <v>16942</v>
      </c>
      <c r="C19502" t="s">
        <v>33480</v>
      </c>
      <c r="D19502" t="s">
        <v>33476</v>
      </c>
      <c r="E19502"/>
      <c r="F19502"/>
      <c r="G19502"/>
      <c r="H19502"/>
      <c r="I19502"/>
      <c r="J19502"/>
      <c r="U19502" s="43"/>
      <c r="AE19502"/>
    </row>
    <row r="19503" spans="1:31">
      <c r="A19503">
        <v>49120</v>
      </c>
      <c r="B19503" t="s">
        <v>16943</v>
      </c>
      <c r="C19503" t="s">
        <v>33480</v>
      </c>
      <c r="D19503" t="s">
        <v>33476</v>
      </c>
      <c r="E19503"/>
      <c r="F19503"/>
      <c r="G19503"/>
      <c r="H19503"/>
      <c r="I19503"/>
      <c r="J19503"/>
      <c r="U19503" s="43"/>
      <c r="AE19503"/>
    </row>
    <row r="19504" spans="1:31">
      <c r="A19504">
        <v>49120</v>
      </c>
      <c r="B19504" t="s">
        <v>16943</v>
      </c>
      <c r="C19504" t="s">
        <v>33480</v>
      </c>
      <c r="D19504" t="s">
        <v>33476</v>
      </c>
      <c r="E19504"/>
      <c r="F19504"/>
      <c r="G19504"/>
      <c r="H19504"/>
      <c r="I19504"/>
      <c r="J19504"/>
      <c r="U19504" s="43"/>
      <c r="AE19504"/>
    </row>
    <row r="19505" spans="1:31">
      <c r="A19505">
        <v>49120</v>
      </c>
      <c r="B19505" t="s">
        <v>16943</v>
      </c>
      <c r="C19505" t="s">
        <v>33480</v>
      </c>
      <c r="D19505" t="s">
        <v>33476</v>
      </c>
      <c r="E19505"/>
      <c r="F19505"/>
      <c r="G19505"/>
      <c r="H19505"/>
      <c r="I19505"/>
      <c r="J19505"/>
      <c r="U19505" s="43"/>
      <c r="AE19505"/>
    </row>
    <row r="19506" spans="1:31">
      <c r="A19506">
        <v>49120</v>
      </c>
      <c r="B19506" t="s">
        <v>16943</v>
      </c>
      <c r="C19506" t="s">
        <v>33480</v>
      </c>
      <c r="D19506" t="s">
        <v>33476</v>
      </c>
      <c r="E19506"/>
      <c r="F19506"/>
      <c r="G19506"/>
      <c r="H19506"/>
      <c r="I19506"/>
      <c r="J19506"/>
      <c r="U19506" s="43"/>
      <c r="AE19506"/>
    </row>
    <row r="19507" spans="1:31">
      <c r="A19507">
        <v>49120</v>
      </c>
      <c r="B19507" t="s">
        <v>16943</v>
      </c>
      <c r="C19507" t="s">
        <v>33480</v>
      </c>
      <c r="D19507" t="s">
        <v>33476</v>
      </c>
      <c r="E19507"/>
      <c r="F19507"/>
      <c r="G19507"/>
      <c r="H19507"/>
      <c r="I19507"/>
      <c r="J19507"/>
      <c r="U19507" s="43"/>
      <c r="AE19507"/>
    </row>
    <row r="19508" spans="1:31">
      <c r="A19508">
        <v>49120</v>
      </c>
      <c r="B19508" t="s">
        <v>16943</v>
      </c>
      <c r="C19508" t="s">
        <v>33480</v>
      </c>
      <c r="D19508" t="s">
        <v>33476</v>
      </c>
      <c r="E19508"/>
      <c r="F19508"/>
      <c r="G19508"/>
      <c r="H19508"/>
      <c r="I19508"/>
      <c r="J19508"/>
      <c r="U19508" s="43"/>
      <c r="AE19508"/>
    </row>
    <row r="19509" spans="1:31">
      <c r="A19509">
        <v>49120</v>
      </c>
      <c r="B19509" t="s">
        <v>16943</v>
      </c>
      <c r="C19509" t="s">
        <v>33480</v>
      </c>
      <c r="D19509" t="s">
        <v>33476</v>
      </c>
      <c r="E19509"/>
      <c r="F19509"/>
      <c r="G19509"/>
      <c r="H19509"/>
      <c r="I19509"/>
      <c r="J19509"/>
      <c r="U19509" s="43"/>
      <c r="AE19509"/>
    </row>
    <row r="19510" spans="1:31">
      <c r="A19510">
        <v>49120</v>
      </c>
      <c r="B19510" t="s">
        <v>16943</v>
      </c>
      <c r="C19510" t="s">
        <v>33480</v>
      </c>
      <c r="D19510" t="s">
        <v>33476</v>
      </c>
      <c r="E19510"/>
      <c r="F19510"/>
      <c r="G19510"/>
      <c r="H19510"/>
      <c r="I19510"/>
      <c r="J19510"/>
      <c r="U19510" s="43"/>
      <c r="AE19510"/>
    </row>
    <row r="19511" spans="1:31">
      <c r="A19511">
        <v>49120</v>
      </c>
      <c r="B19511" t="s">
        <v>16943</v>
      </c>
      <c r="C19511" t="s">
        <v>33480</v>
      </c>
      <c r="D19511" t="s">
        <v>33476</v>
      </c>
      <c r="E19511"/>
      <c r="F19511"/>
      <c r="G19511"/>
      <c r="H19511"/>
      <c r="I19511"/>
      <c r="J19511"/>
      <c r="U19511" s="43"/>
      <c r="AE19511"/>
    </row>
    <row r="19512" spans="1:31">
      <c r="A19512">
        <v>49120</v>
      </c>
      <c r="B19512" t="s">
        <v>16943</v>
      </c>
      <c r="C19512" t="s">
        <v>33480</v>
      </c>
      <c r="D19512" t="s">
        <v>33476</v>
      </c>
      <c r="E19512"/>
      <c r="F19512"/>
      <c r="G19512"/>
      <c r="H19512"/>
      <c r="I19512"/>
      <c r="J19512"/>
      <c r="U19512" s="43"/>
      <c r="AE19512"/>
    </row>
    <row r="19513" spans="1:31">
      <c r="A19513">
        <v>49120</v>
      </c>
      <c r="B19513" t="s">
        <v>16943</v>
      </c>
      <c r="C19513" t="s">
        <v>33480</v>
      </c>
      <c r="D19513" t="s">
        <v>33476</v>
      </c>
      <c r="E19513"/>
      <c r="F19513"/>
      <c r="G19513"/>
      <c r="H19513"/>
      <c r="I19513"/>
      <c r="J19513"/>
      <c r="U19513" s="43"/>
      <c r="AE19513"/>
    </row>
    <row r="19514" spans="1:31">
      <c r="A19514">
        <v>49310</v>
      </c>
      <c r="B19514" t="s">
        <v>16943</v>
      </c>
      <c r="C19514" t="s">
        <v>33477</v>
      </c>
      <c r="D19514" t="s">
        <v>33476</v>
      </c>
      <c r="E19514"/>
      <c r="F19514"/>
      <c r="G19514"/>
      <c r="H19514"/>
      <c r="I19514"/>
      <c r="J19514"/>
      <c r="U19514" s="43"/>
      <c r="AE19514"/>
    </row>
    <row r="19515" spans="1:31">
      <c r="A19515">
        <v>49670</v>
      </c>
      <c r="B19515" t="s">
        <v>16943</v>
      </c>
      <c r="C19515" t="s">
        <v>33480</v>
      </c>
      <c r="D19515" t="e">
        <v>#N/A</v>
      </c>
      <c r="E19515"/>
      <c r="F19515"/>
      <c r="G19515"/>
      <c r="H19515"/>
      <c r="I19515"/>
      <c r="J19515"/>
      <c r="U19515" s="43"/>
      <c r="AE19515"/>
    </row>
    <row r="19516" spans="1:31">
      <c r="A19516">
        <v>49670</v>
      </c>
      <c r="B19516" t="s">
        <v>16943</v>
      </c>
      <c r="C19516" t="s">
        <v>33480</v>
      </c>
      <c r="D19516" t="e">
        <v>#N/A</v>
      </c>
      <c r="E19516"/>
      <c r="F19516"/>
      <c r="G19516"/>
      <c r="H19516"/>
      <c r="I19516"/>
      <c r="J19516"/>
      <c r="U19516" s="43"/>
      <c r="AE19516"/>
    </row>
    <row r="19517" spans="1:31">
      <c r="A19517">
        <v>49750</v>
      </c>
      <c r="B19517" t="s">
        <v>16943</v>
      </c>
      <c r="C19517" t="s">
        <v>33480</v>
      </c>
      <c r="D19517" t="e">
        <v>#N/A</v>
      </c>
      <c r="E19517"/>
      <c r="F19517"/>
      <c r="G19517"/>
      <c r="H19517"/>
      <c r="I19517"/>
      <c r="J19517"/>
      <c r="U19517" s="43"/>
      <c r="AE19517"/>
    </row>
    <row r="19518" spans="1:31">
      <c r="A19518">
        <v>49300</v>
      </c>
      <c r="B19518" t="s">
        <v>16944</v>
      </c>
      <c r="C19518" t="s">
        <v>33477</v>
      </c>
      <c r="D19518" t="s">
        <v>33476</v>
      </c>
      <c r="E19518"/>
      <c r="F19518"/>
      <c r="G19518"/>
      <c r="H19518"/>
      <c r="I19518"/>
      <c r="J19518"/>
      <c r="U19518" s="43"/>
      <c r="AE19518"/>
    </row>
    <row r="19519" spans="1:31">
      <c r="A19519">
        <v>49300</v>
      </c>
      <c r="B19519" t="s">
        <v>16944</v>
      </c>
      <c r="C19519" t="s">
        <v>33477</v>
      </c>
      <c r="D19519" t="s">
        <v>33476</v>
      </c>
      <c r="E19519"/>
      <c r="F19519"/>
      <c r="G19519"/>
      <c r="H19519"/>
      <c r="I19519"/>
      <c r="J19519"/>
      <c r="U19519" s="43"/>
      <c r="AE19519"/>
    </row>
    <row r="19520" spans="1:31">
      <c r="A19520">
        <v>49700</v>
      </c>
      <c r="B19520" t="s">
        <v>16945</v>
      </c>
      <c r="C19520" t="s">
        <v>33480</v>
      </c>
      <c r="D19520" t="s">
        <v>33476</v>
      </c>
      <c r="E19520"/>
      <c r="F19520"/>
      <c r="G19520"/>
      <c r="H19520"/>
      <c r="I19520"/>
      <c r="J19520"/>
      <c r="U19520" s="43"/>
      <c r="AE19520"/>
    </row>
    <row r="19521" spans="1:31">
      <c r="A19521">
        <v>49560</v>
      </c>
      <c r="B19521" t="s">
        <v>16946</v>
      </c>
      <c r="C19521" t="s">
        <v>33480</v>
      </c>
      <c r="D19521" t="e">
        <v>#N/A</v>
      </c>
      <c r="E19521"/>
      <c r="F19521"/>
      <c r="G19521"/>
      <c r="H19521"/>
      <c r="I19521"/>
      <c r="J19521"/>
      <c r="U19521" s="43"/>
      <c r="AE19521"/>
    </row>
    <row r="19522" spans="1:31">
      <c r="A19522">
        <v>49140</v>
      </c>
      <c r="B19522" t="s">
        <v>16947</v>
      </c>
      <c r="C19522" t="s">
        <v>33480</v>
      </c>
      <c r="D19522" t="s">
        <v>33476</v>
      </c>
      <c r="E19522"/>
      <c r="F19522"/>
      <c r="G19522"/>
      <c r="H19522"/>
      <c r="I19522"/>
      <c r="J19522"/>
      <c r="U19522" s="43"/>
      <c r="AE19522"/>
    </row>
    <row r="19523" spans="1:31">
      <c r="A19523">
        <v>49690</v>
      </c>
      <c r="B19523" t="s">
        <v>16948</v>
      </c>
      <c r="C19523" t="s">
        <v>33477</v>
      </c>
      <c r="D19523" t="s">
        <v>33476</v>
      </c>
      <c r="E19523"/>
      <c r="F19523"/>
      <c r="G19523"/>
      <c r="H19523"/>
      <c r="I19523"/>
      <c r="J19523"/>
      <c r="U19523" s="43"/>
      <c r="AE19523"/>
    </row>
    <row r="19524" spans="1:31">
      <c r="A19524">
        <v>49140</v>
      </c>
      <c r="B19524" t="s">
        <v>16949</v>
      </c>
      <c r="C19524" t="s">
        <v>33480</v>
      </c>
      <c r="D19524" t="s">
        <v>33476</v>
      </c>
      <c r="E19524"/>
      <c r="F19524"/>
      <c r="G19524"/>
      <c r="H19524"/>
      <c r="I19524"/>
      <c r="J19524"/>
      <c r="U19524" s="43"/>
      <c r="AE19524"/>
    </row>
    <row r="19525" spans="1:31">
      <c r="A19525">
        <v>49260</v>
      </c>
      <c r="B19525" t="s">
        <v>16950</v>
      </c>
      <c r="C19525" t="s">
        <v>33480</v>
      </c>
      <c r="D19525" t="s">
        <v>33476</v>
      </c>
      <c r="E19525"/>
      <c r="F19525"/>
      <c r="G19525"/>
      <c r="H19525"/>
      <c r="I19525"/>
      <c r="J19525"/>
      <c r="U19525" s="43"/>
      <c r="AE19525"/>
    </row>
    <row r="19526" spans="1:31">
      <c r="A19526">
        <v>49260</v>
      </c>
      <c r="B19526" t="s">
        <v>826</v>
      </c>
      <c r="C19526" t="s">
        <v>33480</v>
      </c>
      <c r="D19526" t="s">
        <v>33476</v>
      </c>
      <c r="E19526"/>
      <c r="F19526"/>
      <c r="G19526"/>
      <c r="H19526"/>
      <c r="I19526"/>
      <c r="J19526"/>
      <c r="U19526" s="43"/>
      <c r="AE19526"/>
    </row>
    <row r="19527" spans="1:31">
      <c r="A19527">
        <v>49390</v>
      </c>
      <c r="B19527" t="s">
        <v>16951</v>
      </c>
      <c r="C19527" t="s">
        <v>33480</v>
      </c>
      <c r="D19527" t="s">
        <v>33476</v>
      </c>
      <c r="E19527"/>
      <c r="F19527"/>
      <c r="G19527"/>
      <c r="H19527"/>
      <c r="I19527"/>
      <c r="J19527"/>
      <c r="U19527" s="43"/>
      <c r="AE19527"/>
    </row>
    <row r="19528" spans="1:31">
      <c r="A19528">
        <v>49190</v>
      </c>
      <c r="B19528" t="s">
        <v>16952</v>
      </c>
      <c r="C19528" t="s">
        <v>33480</v>
      </c>
      <c r="D19528" t="s">
        <v>33476</v>
      </c>
      <c r="E19528"/>
      <c r="F19528"/>
      <c r="G19528"/>
      <c r="H19528"/>
      <c r="I19528"/>
      <c r="J19528"/>
      <c r="U19528" s="43"/>
      <c r="AE19528"/>
    </row>
    <row r="19529" spans="1:31">
      <c r="A19529">
        <v>49700</v>
      </c>
      <c r="B19529" t="s">
        <v>16953</v>
      </c>
      <c r="C19529" t="s">
        <v>33480</v>
      </c>
      <c r="D19529" t="s">
        <v>33476</v>
      </c>
      <c r="E19529"/>
      <c r="F19529"/>
      <c r="G19529"/>
      <c r="H19529"/>
      <c r="I19529"/>
      <c r="J19529"/>
      <c r="U19529" s="43"/>
      <c r="AE19529"/>
    </row>
    <row r="19530" spans="1:31">
      <c r="A19530">
        <v>49400</v>
      </c>
      <c r="B19530" t="s">
        <v>16954</v>
      </c>
      <c r="C19530" t="s">
        <v>33480</v>
      </c>
      <c r="D19530" t="s">
        <v>33476</v>
      </c>
      <c r="E19530"/>
      <c r="F19530"/>
      <c r="G19530"/>
      <c r="H19530"/>
      <c r="I19530"/>
      <c r="J19530"/>
      <c r="U19530" s="43"/>
      <c r="AE19530"/>
    </row>
    <row r="19531" spans="1:31">
      <c r="A19531">
        <v>49700</v>
      </c>
      <c r="B19531" t="s">
        <v>16955</v>
      </c>
      <c r="C19531" t="s">
        <v>33480</v>
      </c>
      <c r="D19531" t="s">
        <v>33476</v>
      </c>
      <c r="E19531"/>
      <c r="F19531"/>
      <c r="G19531"/>
      <c r="H19531"/>
      <c r="I19531"/>
      <c r="J19531"/>
      <c r="U19531" s="43"/>
      <c r="AE19531"/>
    </row>
    <row r="19532" spans="1:31">
      <c r="A19532">
        <v>49700</v>
      </c>
      <c r="B19532" t="s">
        <v>16955</v>
      </c>
      <c r="C19532" t="s">
        <v>33480</v>
      </c>
      <c r="D19532" t="s">
        <v>33476</v>
      </c>
      <c r="E19532"/>
      <c r="F19532"/>
      <c r="G19532"/>
      <c r="H19532"/>
      <c r="I19532"/>
      <c r="J19532"/>
      <c r="U19532" s="43"/>
      <c r="AE19532"/>
    </row>
    <row r="19533" spans="1:31">
      <c r="A19533">
        <v>49700</v>
      </c>
      <c r="B19533" t="s">
        <v>16955</v>
      </c>
      <c r="C19533" t="s">
        <v>33480</v>
      </c>
      <c r="D19533" t="s">
        <v>33476</v>
      </c>
      <c r="E19533"/>
      <c r="F19533"/>
      <c r="G19533"/>
      <c r="H19533"/>
      <c r="I19533"/>
      <c r="J19533"/>
      <c r="U19533" s="43"/>
      <c r="AE19533"/>
    </row>
    <row r="19534" spans="1:31">
      <c r="A19534">
        <v>49700</v>
      </c>
      <c r="B19534" t="s">
        <v>16955</v>
      </c>
      <c r="C19534" t="s">
        <v>33480</v>
      </c>
      <c r="D19534" t="s">
        <v>33476</v>
      </c>
      <c r="E19534"/>
      <c r="F19534"/>
      <c r="G19534"/>
      <c r="H19534"/>
      <c r="I19534"/>
      <c r="J19534"/>
      <c r="U19534" s="43"/>
      <c r="AE19534"/>
    </row>
    <row r="19535" spans="1:31">
      <c r="A19535">
        <v>49700</v>
      </c>
      <c r="B19535" t="s">
        <v>16955</v>
      </c>
      <c r="C19535" t="s">
        <v>33480</v>
      </c>
      <c r="D19535" t="s">
        <v>33476</v>
      </c>
      <c r="E19535"/>
      <c r="F19535"/>
      <c r="G19535"/>
      <c r="H19535"/>
      <c r="I19535"/>
      <c r="J19535"/>
      <c r="U19535" s="43"/>
      <c r="AE19535"/>
    </row>
    <row r="19536" spans="1:31">
      <c r="A19536">
        <v>49700</v>
      </c>
      <c r="B19536" t="s">
        <v>16955</v>
      </c>
      <c r="C19536" t="s">
        <v>33480</v>
      </c>
      <c r="D19536" t="s">
        <v>33476</v>
      </c>
      <c r="E19536"/>
      <c r="F19536"/>
      <c r="G19536"/>
      <c r="H19536"/>
      <c r="I19536"/>
      <c r="J19536"/>
      <c r="U19536" s="43"/>
      <c r="AE19536"/>
    </row>
    <row r="19537" spans="1:31">
      <c r="A19537">
        <v>49700</v>
      </c>
      <c r="B19537" t="s">
        <v>16955</v>
      </c>
      <c r="C19537" t="s">
        <v>33480</v>
      </c>
      <c r="D19537" t="s">
        <v>33476</v>
      </c>
      <c r="E19537"/>
      <c r="F19537"/>
      <c r="G19537"/>
      <c r="H19537"/>
      <c r="I19537"/>
      <c r="J19537"/>
      <c r="U19537" s="43"/>
      <c r="AE19537"/>
    </row>
    <row r="19538" spans="1:31">
      <c r="A19538">
        <v>49700</v>
      </c>
      <c r="B19538" t="s">
        <v>16955</v>
      </c>
      <c r="C19538" t="s">
        <v>33480</v>
      </c>
      <c r="D19538" t="s">
        <v>33476</v>
      </c>
      <c r="E19538"/>
      <c r="F19538"/>
      <c r="G19538"/>
      <c r="H19538"/>
      <c r="I19538"/>
      <c r="J19538"/>
      <c r="U19538" s="43"/>
      <c r="AE19538"/>
    </row>
    <row r="19539" spans="1:31">
      <c r="A19539">
        <v>49430</v>
      </c>
      <c r="B19539" t="s">
        <v>16956</v>
      </c>
      <c r="C19539" t="s">
        <v>33480</v>
      </c>
      <c r="D19539" t="s">
        <v>33476</v>
      </c>
      <c r="E19539"/>
      <c r="F19539"/>
      <c r="G19539"/>
      <c r="H19539"/>
      <c r="I19539"/>
      <c r="J19539"/>
      <c r="U19539" s="43"/>
      <c r="AE19539"/>
    </row>
    <row r="19540" spans="1:31">
      <c r="A19540">
        <v>49000</v>
      </c>
      <c r="B19540" t="s">
        <v>16957</v>
      </c>
      <c r="C19540" t="s">
        <v>33480</v>
      </c>
      <c r="D19540" t="s">
        <v>33476</v>
      </c>
      <c r="E19540"/>
      <c r="F19540"/>
      <c r="G19540"/>
      <c r="H19540"/>
      <c r="I19540"/>
      <c r="J19540"/>
      <c r="U19540" s="43"/>
      <c r="AE19540"/>
    </row>
    <row r="19541" spans="1:31">
      <c r="A19541">
        <v>49460</v>
      </c>
      <c r="B19541" t="s">
        <v>16958</v>
      </c>
      <c r="C19541" t="s">
        <v>33480</v>
      </c>
      <c r="D19541" t="s">
        <v>33482</v>
      </c>
      <c r="E19541"/>
      <c r="F19541"/>
      <c r="G19541"/>
      <c r="H19541"/>
      <c r="I19541"/>
      <c r="J19541"/>
      <c r="U19541" s="43"/>
      <c r="AE19541"/>
    </row>
    <row r="19542" spans="1:31">
      <c r="A19542">
        <v>49260</v>
      </c>
      <c r="B19542" t="s">
        <v>880</v>
      </c>
      <c r="C19542" t="s">
        <v>33480</v>
      </c>
      <c r="D19542" t="s">
        <v>33476</v>
      </c>
      <c r="E19542"/>
      <c r="F19542"/>
      <c r="G19542"/>
      <c r="H19542"/>
      <c r="I19542"/>
      <c r="J19542"/>
      <c r="U19542" s="43"/>
      <c r="AE19542"/>
    </row>
    <row r="19543" spans="1:31">
      <c r="A19543">
        <v>49330</v>
      </c>
      <c r="B19543" t="s">
        <v>16959</v>
      </c>
      <c r="C19543" t="s">
        <v>33480</v>
      </c>
      <c r="D19543" t="s">
        <v>33476</v>
      </c>
      <c r="E19543"/>
      <c r="F19543"/>
      <c r="G19543"/>
      <c r="H19543"/>
      <c r="I19543"/>
      <c r="J19543"/>
      <c r="U19543" s="43"/>
      <c r="AE19543"/>
    </row>
    <row r="19544" spans="1:31">
      <c r="A19544">
        <v>49460</v>
      </c>
      <c r="B19544" t="s">
        <v>16960</v>
      </c>
      <c r="C19544" t="s">
        <v>33480</v>
      </c>
      <c r="D19544" t="s">
        <v>33482</v>
      </c>
      <c r="E19544"/>
      <c r="F19544"/>
      <c r="G19544"/>
      <c r="H19544"/>
      <c r="I19544"/>
      <c r="J19544"/>
      <c r="U19544" s="43"/>
      <c r="AE19544"/>
    </row>
    <row r="19545" spans="1:31">
      <c r="A19545">
        <v>49250</v>
      </c>
      <c r="B19545" t="s">
        <v>16961</v>
      </c>
      <c r="C19545" t="s">
        <v>33480</v>
      </c>
      <c r="D19545" t="s">
        <v>33476</v>
      </c>
      <c r="E19545"/>
      <c r="F19545"/>
      <c r="G19545"/>
      <c r="H19545"/>
      <c r="I19545"/>
      <c r="J19545"/>
      <c r="U19545" s="43"/>
      <c r="AE19545"/>
    </row>
    <row r="19546" spans="1:31">
      <c r="A19546">
        <v>49250</v>
      </c>
      <c r="B19546" t="s">
        <v>16961</v>
      </c>
      <c r="C19546" t="s">
        <v>33480</v>
      </c>
      <c r="D19546" t="s">
        <v>33476</v>
      </c>
      <c r="E19546"/>
      <c r="F19546"/>
      <c r="G19546"/>
      <c r="H19546"/>
      <c r="I19546"/>
      <c r="J19546"/>
      <c r="U19546" s="43"/>
      <c r="AE19546"/>
    </row>
    <row r="19547" spans="1:31">
      <c r="A19547">
        <v>49250</v>
      </c>
      <c r="B19547" t="s">
        <v>16961</v>
      </c>
      <c r="C19547" t="s">
        <v>33480</v>
      </c>
      <c r="D19547" t="s">
        <v>33476</v>
      </c>
      <c r="E19547"/>
      <c r="F19547"/>
      <c r="G19547"/>
      <c r="H19547"/>
      <c r="I19547"/>
      <c r="J19547"/>
      <c r="U19547" s="43"/>
      <c r="AE19547"/>
    </row>
    <row r="19548" spans="1:31">
      <c r="A19548">
        <v>49590</v>
      </c>
      <c r="B19548" t="s">
        <v>16962</v>
      </c>
      <c r="C19548" t="s">
        <v>33480</v>
      </c>
      <c r="D19548" t="e">
        <v>#N/A</v>
      </c>
      <c r="E19548"/>
      <c r="F19548"/>
      <c r="G19548"/>
      <c r="H19548"/>
      <c r="I19548"/>
      <c r="J19548"/>
      <c r="U19548" s="43"/>
      <c r="AE19548"/>
    </row>
    <row r="19549" spans="1:31">
      <c r="A19549">
        <v>49220</v>
      </c>
      <c r="B19549" t="s">
        <v>16963</v>
      </c>
      <c r="C19549" t="s">
        <v>33480</v>
      </c>
      <c r="D19549" t="s">
        <v>33476</v>
      </c>
      <c r="E19549"/>
      <c r="F19549"/>
      <c r="G19549"/>
      <c r="H19549"/>
      <c r="I19549"/>
      <c r="J19549"/>
      <c r="U19549" s="43"/>
      <c r="AE19549"/>
    </row>
    <row r="19550" spans="1:31">
      <c r="A19550">
        <v>49123</v>
      </c>
      <c r="B19550" t="s">
        <v>16964</v>
      </c>
      <c r="C19550" t="s">
        <v>33477</v>
      </c>
      <c r="D19550" t="e">
        <v>#N/A</v>
      </c>
      <c r="E19550"/>
      <c r="F19550"/>
      <c r="G19550"/>
      <c r="H19550"/>
      <c r="I19550"/>
      <c r="J19550"/>
      <c r="U19550" s="43"/>
      <c r="AE19550"/>
    </row>
    <row r="19551" spans="1:31">
      <c r="A19551">
        <v>49123</v>
      </c>
      <c r="B19551" t="s">
        <v>16964</v>
      </c>
      <c r="C19551" t="s">
        <v>33477</v>
      </c>
      <c r="D19551" t="e">
        <v>#N/A</v>
      </c>
      <c r="E19551"/>
      <c r="F19551"/>
      <c r="G19551"/>
      <c r="H19551"/>
      <c r="I19551"/>
      <c r="J19551"/>
      <c r="U19551" s="43"/>
      <c r="AE19551"/>
    </row>
    <row r="19552" spans="1:31">
      <c r="A19552">
        <v>49123</v>
      </c>
      <c r="B19552" t="s">
        <v>16964</v>
      </c>
      <c r="C19552" t="s">
        <v>33477</v>
      </c>
      <c r="D19552" t="e">
        <v>#N/A</v>
      </c>
      <c r="E19552"/>
      <c r="F19552"/>
      <c r="G19552"/>
      <c r="H19552"/>
      <c r="I19552"/>
      <c r="J19552"/>
      <c r="U19552" s="43"/>
      <c r="AE19552"/>
    </row>
    <row r="19553" spans="1:31">
      <c r="A19553">
        <v>49220</v>
      </c>
      <c r="B19553" t="s">
        <v>16965</v>
      </c>
      <c r="C19553" t="s">
        <v>33480</v>
      </c>
      <c r="D19553" t="s">
        <v>33476</v>
      </c>
      <c r="E19553"/>
      <c r="F19553"/>
      <c r="G19553"/>
      <c r="H19553"/>
      <c r="I19553"/>
      <c r="J19553"/>
      <c r="U19553" s="43"/>
      <c r="AE19553"/>
    </row>
    <row r="19554" spans="1:31">
      <c r="A19554">
        <v>49140</v>
      </c>
      <c r="B19554" t="s">
        <v>16966</v>
      </c>
      <c r="C19554" t="s">
        <v>33480</v>
      </c>
      <c r="D19554" t="s">
        <v>33476</v>
      </c>
      <c r="E19554"/>
      <c r="F19554"/>
      <c r="G19554"/>
      <c r="H19554"/>
      <c r="I19554"/>
      <c r="J19554"/>
      <c r="U19554" s="43"/>
      <c r="AE19554"/>
    </row>
    <row r="19555" spans="1:31">
      <c r="A19555">
        <v>49140</v>
      </c>
      <c r="B19555" t="s">
        <v>16966</v>
      </c>
      <c r="C19555" t="s">
        <v>33480</v>
      </c>
      <c r="D19555" t="s">
        <v>33476</v>
      </c>
      <c r="E19555"/>
      <c r="F19555"/>
      <c r="G19555"/>
      <c r="H19555"/>
      <c r="I19555"/>
      <c r="J19555"/>
      <c r="U19555" s="43"/>
      <c r="AE19555"/>
    </row>
    <row r="19556" spans="1:31">
      <c r="A19556">
        <v>49140</v>
      </c>
      <c r="B19556" t="s">
        <v>16966</v>
      </c>
      <c r="C19556" t="s">
        <v>33480</v>
      </c>
      <c r="D19556" t="s">
        <v>33476</v>
      </c>
      <c r="E19556"/>
      <c r="F19556"/>
      <c r="G19556"/>
      <c r="H19556"/>
      <c r="I19556"/>
      <c r="J19556"/>
      <c r="U19556" s="43"/>
      <c r="AE19556"/>
    </row>
    <row r="19557" spans="1:31">
      <c r="A19557">
        <v>49140</v>
      </c>
      <c r="B19557" t="s">
        <v>16966</v>
      </c>
      <c r="C19557" t="s">
        <v>33480</v>
      </c>
      <c r="D19557" t="s">
        <v>33476</v>
      </c>
      <c r="E19557"/>
      <c r="F19557"/>
      <c r="G19557"/>
      <c r="H19557"/>
      <c r="I19557"/>
      <c r="J19557"/>
      <c r="U19557" s="43"/>
      <c r="AE19557"/>
    </row>
    <row r="19558" spans="1:31">
      <c r="A19558">
        <v>49320</v>
      </c>
      <c r="B19558" t="s">
        <v>16967</v>
      </c>
      <c r="C19558" t="s">
        <v>33480</v>
      </c>
      <c r="D19558" t="s">
        <v>33476</v>
      </c>
      <c r="E19558"/>
      <c r="F19558"/>
      <c r="G19558"/>
      <c r="H19558"/>
      <c r="I19558"/>
      <c r="J19558"/>
      <c r="U19558" s="43"/>
      <c r="AE19558"/>
    </row>
    <row r="19559" spans="1:31">
      <c r="A19559">
        <v>49610</v>
      </c>
      <c r="B19559" t="s">
        <v>16967</v>
      </c>
      <c r="C19559" t="s">
        <v>33480</v>
      </c>
      <c r="D19559" t="s">
        <v>33476</v>
      </c>
      <c r="E19559"/>
      <c r="F19559"/>
      <c r="G19559"/>
      <c r="H19559"/>
      <c r="I19559"/>
      <c r="J19559"/>
      <c r="U19559" s="43"/>
      <c r="AE19559"/>
    </row>
    <row r="19560" spans="1:31">
      <c r="A19560">
        <v>49330</v>
      </c>
      <c r="B19560" t="s">
        <v>16968</v>
      </c>
      <c r="C19560" t="s">
        <v>33480</v>
      </c>
      <c r="D19560" t="s">
        <v>33476</v>
      </c>
      <c r="E19560"/>
      <c r="F19560"/>
      <c r="G19560"/>
      <c r="H19560"/>
      <c r="I19560"/>
      <c r="J19560"/>
      <c r="U19560" s="43"/>
      <c r="AE19560"/>
    </row>
    <row r="19561" spans="1:31">
      <c r="A19561">
        <v>49150</v>
      </c>
      <c r="B19561" t="s">
        <v>16969</v>
      </c>
      <c r="C19561" t="s">
        <v>33480</v>
      </c>
      <c r="D19561" t="s">
        <v>33476</v>
      </c>
      <c r="E19561"/>
      <c r="F19561"/>
      <c r="G19561"/>
      <c r="H19561"/>
      <c r="I19561"/>
      <c r="J19561"/>
      <c r="U19561" s="43"/>
      <c r="AE19561"/>
    </row>
    <row r="19562" spans="1:31">
      <c r="A19562">
        <v>49430</v>
      </c>
      <c r="B19562" t="s">
        <v>16970</v>
      </c>
      <c r="C19562" t="s">
        <v>33480</v>
      </c>
      <c r="D19562" t="s">
        <v>33476</v>
      </c>
      <c r="E19562"/>
      <c r="F19562"/>
      <c r="G19562"/>
      <c r="H19562"/>
      <c r="I19562"/>
      <c r="J19562"/>
      <c r="U19562" s="43"/>
      <c r="AE19562"/>
    </row>
    <row r="19563" spans="1:31">
      <c r="A19563">
        <v>49430</v>
      </c>
      <c r="B19563" t="s">
        <v>16970</v>
      </c>
      <c r="C19563" t="s">
        <v>33480</v>
      </c>
      <c r="D19563" t="s">
        <v>33476</v>
      </c>
      <c r="E19563"/>
      <c r="F19563"/>
      <c r="G19563"/>
      <c r="H19563"/>
      <c r="I19563"/>
      <c r="J19563"/>
      <c r="U19563" s="43"/>
      <c r="AE19563"/>
    </row>
    <row r="19564" spans="1:31">
      <c r="A19564">
        <v>49220</v>
      </c>
      <c r="B19564" t="s">
        <v>16971</v>
      </c>
      <c r="C19564" t="s">
        <v>33480</v>
      </c>
      <c r="D19564" t="s">
        <v>33476</v>
      </c>
      <c r="E19564"/>
      <c r="F19564"/>
      <c r="G19564"/>
      <c r="H19564"/>
      <c r="I19564"/>
      <c r="J19564"/>
      <c r="U19564" s="43"/>
      <c r="AE19564"/>
    </row>
    <row r="19565" spans="1:31">
      <c r="A19565">
        <v>49220</v>
      </c>
      <c r="B19565" t="s">
        <v>16971</v>
      </c>
      <c r="C19565" t="s">
        <v>33480</v>
      </c>
      <c r="D19565" t="s">
        <v>33476</v>
      </c>
      <c r="E19565"/>
      <c r="F19565"/>
      <c r="G19565"/>
      <c r="H19565"/>
      <c r="I19565"/>
      <c r="J19565"/>
      <c r="U19565" s="43"/>
      <c r="AE19565"/>
    </row>
    <row r="19566" spans="1:31">
      <c r="A19566">
        <v>49440</v>
      </c>
      <c r="B19566" t="s">
        <v>16972</v>
      </c>
      <c r="C19566" t="s">
        <v>33477</v>
      </c>
      <c r="D19566" t="s">
        <v>33476</v>
      </c>
      <c r="E19566"/>
      <c r="F19566"/>
      <c r="G19566"/>
      <c r="H19566"/>
      <c r="I19566"/>
      <c r="J19566"/>
      <c r="U19566" s="43"/>
      <c r="AE19566"/>
    </row>
    <row r="19567" spans="1:31">
      <c r="A19567">
        <v>49160</v>
      </c>
      <c r="B19567" t="s">
        <v>16973</v>
      </c>
      <c r="C19567" t="s">
        <v>33480</v>
      </c>
      <c r="D19567" t="s">
        <v>33476</v>
      </c>
      <c r="E19567"/>
      <c r="F19567"/>
      <c r="G19567"/>
      <c r="H19567"/>
      <c r="I19567"/>
      <c r="J19567"/>
      <c r="U19567" s="43"/>
      <c r="AE19567"/>
    </row>
    <row r="19568" spans="1:31">
      <c r="A19568">
        <v>49160</v>
      </c>
      <c r="B19568" t="s">
        <v>16973</v>
      </c>
      <c r="C19568" t="s">
        <v>33480</v>
      </c>
      <c r="D19568" t="s">
        <v>33476</v>
      </c>
      <c r="E19568"/>
      <c r="F19568"/>
      <c r="G19568"/>
      <c r="H19568"/>
      <c r="I19568"/>
      <c r="J19568"/>
      <c r="U19568" s="43"/>
      <c r="AE19568"/>
    </row>
    <row r="19569" spans="1:31">
      <c r="A19569">
        <v>49700</v>
      </c>
      <c r="B19569" t="s">
        <v>16974</v>
      </c>
      <c r="C19569" t="s">
        <v>33480</v>
      </c>
      <c r="D19569" t="s">
        <v>33476</v>
      </c>
      <c r="E19569"/>
      <c r="F19569"/>
      <c r="G19569"/>
      <c r="H19569"/>
      <c r="I19569"/>
      <c r="J19569"/>
      <c r="U19569" s="43"/>
      <c r="AE19569"/>
    </row>
    <row r="19570" spans="1:31">
      <c r="A19570">
        <v>49370</v>
      </c>
      <c r="B19570" t="s">
        <v>16975</v>
      </c>
      <c r="C19570" t="s">
        <v>33480</v>
      </c>
      <c r="D19570" t="s">
        <v>33476</v>
      </c>
      <c r="E19570"/>
      <c r="F19570"/>
      <c r="G19570"/>
      <c r="H19570"/>
      <c r="I19570"/>
      <c r="J19570"/>
      <c r="U19570" s="43"/>
      <c r="AE19570"/>
    </row>
    <row r="19571" spans="1:31">
      <c r="A19571">
        <v>49370</v>
      </c>
      <c r="B19571" t="s">
        <v>16975</v>
      </c>
      <c r="C19571" t="s">
        <v>33480</v>
      </c>
      <c r="D19571" t="s">
        <v>33476</v>
      </c>
      <c r="E19571"/>
      <c r="F19571"/>
      <c r="G19571"/>
      <c r="H19571"/>
      <c r="I19571"/>
      <c r="J19571"/>
      <c r="U19571" s="43"/>
      <c r="AE19571"/>
    </row>
    <row r="19572" spans="1:31">
      <c r="A19572">
        <v>49440</v>
      </c>
      <c r="B19572" t="s">
        <v>16975</v>
      </c>
      <c r="C19572" t="s">
        <v>33477</v>
      </c>
      <c r="D19572" t="s">
        <v>33476</v>
      </c>
      <c r="E19572"/>
      <c r="F19572"/>
      <c r="G19572"/>
      <c r="H19572"/>
      <c r="I19572"/>
      <c r="J19572"/>
      <c r="U19572" s="43"/>
      <c r="AE19572"/>
    </row>
    <row r="19573" spans="1:31">
      <c r="A19573">
        <v>49140</v>
      </c>
      <c r="B19573" t="s">
        <v>16976</v>
      </c>
      <c r="C19573" t="s">
        <v>33480</v>
      </c>
      <c r="D19573" t="s">
        <v>33476</v>
      </c>
      <c r="E19573"/>
      <c r="F19573"/>
      <c r="G19573"/>
      <c r="H19573"/>
      <c r="I19573"/>
      <c r="J19573"/>
      <c r="U19573" s="43"/>
      <c r="AE19573"/>
    </row>
    <row r="19574" spans="1:31">
      <c r="A19574">
        <v>49360</v>
      </c>
      <c r="B19574" t="s">
        <v>16977</v>
      </c>
      <c r="C19574" t="s">
        <v>33477</v>
      </c>
      <c r="D19574" t="s">
        <v>33476</v>
      </c>
      <c r="E19574"/>
      <c r="F19574"/>
      <c r="G19574"/>
      <c r="H19574"/>
      <c r="I19574"/>
      <c r="J19574"/>
      <c r="U19574" s="43"/>
      <c r="AE19574"/>
    </row>
    <row r="19575" spans="1:31">
      <c r="A19575">
        <v>49122</v>
      </c>
      <c r="B19575" t="s">
        <v>16978</v>
      </c>
      <c r="C19575" t="s">
        <v>33477</v>
      </c>
      <c r="D19575" t="s">
        <v>33476</v>
      </c>
      <c r="E19575"/>
      <c r="F19575"/>
      <c r="G19575"/>
      <c r="H19575"/>
      <c r="I19575"/>
      <c r="J19575"/>
      <c r="U19575" s="43"/>
      <c r="AE19575"/>
    </row>
    <row r="19576" spans="1:31">
      <c r="A19576">
        <v>49140</v>
      </c>
      <c r="B19576" t="s">
        <v>16979</v>
      </c>
      <c r="C19576" t="s">
        <v>33480</v>
      </c>
      <c r="D19576" t="s">
        <v>33476</v>
      </c>
      <c r="E19576"/>
      <c r="F19576"/>
      <c r="G19576"/>
      <c r="H19576"/>
      <c r="I19576"/>
      <c r="J19576"/>
      <c r="U19576" s="43"/>
      <c r="AE19576"/>
    </row>
    <row r="19577" spans="1:31">
      <c r="A19577">
        <v>49630</v>
      </c>
      <c r="B19577" t="s">
        <v>16979</v>
      </c>
      <c r="C19577" t="s">
        <v>33480</v>
      </c>
      <c r="D19577" t="e">
        <v>#N/A</v>
      </c>
      <c r="E19577"/>
      <c r="F19577"/>
      <c r="G19577"/>
      <c r="H19577"/>
      <c r="I19577"/>
      <c r="J19577"/>
      <c r="U19577" s="43"/>
      <c r="AE19577"/>
    </row>
    <row r="19578" spans="1:31">
      <c r="A19578">
        <v>49280</v>
      </c>
      <c r="B19578" t="s">
        <v>16980</v>
      </c>
      <c r="C19578" t="s">
        <v>33477</v>
      </c>
      <c r="D19578" t="s">
        <v>33476</v>
      </c>
      <c r="E19578"/>
      <c r="F19578"/>
      <c r="G19578"/>
      <c r="H19578"/>
      <c r="I19578"/>
      <c r="J19578"/>
      <c r="U19578" s="43"/>
      <c r="AE19578"/>
    </row>
    <row r="19579" spans="1:31">
      <c r="A19579">
        <v>49220</v>
      </c>
      <c r="B19579" t="s">
        <v>16981</v>
      </c>
      <c r="C19579" t="s">
        <v>33480</v>
      </c>
      <c r="D19579" t="s">
        <v>33476</v>
      </c>
      <c r="E19579"/>
      <c r="F19579"/>
      <c r="G19579"/>
      <c r="H19579"/>
      <c r="I19579"/>
      <c r="J19579"/>
      <c r="U19579" s="43"/>
      <c r="AE19579"/>
    </row>
    <row r="19580" spans="1:31">
      <c r="A19580">
        <v>49770</v>
      </c>
      <c r="B19580" t="s">
        <v>16981</v>
      </c>
      <c r="C19580" t="s">
        <v>33480</v>
      </c>
      <c r="D19580" t="e">
        <v>#N/A</v>
      </c>
      <c r="E19580"/>
      <c r="F19580"/>
      <c r="G19580"/>
      <c r="H19580"/>
      <c r="I19580"/>
      <c r="J19580"/>
      <c r="U19580" s="43"/>
      <c r="AE19580"/>
    </row>
    <row r="19581" spans="1:31">
      <c r="A19581">
        <v>49770</v>
      </c>
      <c r="B19581" t="s">
        <v>16981</v>
      </c>
      <c r="C19581" t="s">
        <v>33480</v>
      </c>
      <c r="D19581" t="e">
        <v>#N/A</v>
      </c>
      <c r="E19581"/>
      <c r="F19581"/>
      <c r="G19581"/>
      <c r="H19581"/>
      <c r="I19581"/>
      <c r="J19581"/>
      <c r="U19581" s="43"/>
      <c r="AE19581"/>
    </row>
    <row r="19582" spans="1:31">
      <c r="A19582">
        <v>49770</v>
      </c>
      <c r="B19582" t="s">
        <v>16981</v>
      </c>
      <c r="C19582" t="s">
        <v>33480</v>
      </c>
      <c r="D19582" t="e">
        <v>#N/A</v>
      </c>
      <c r="E19582"/>
      <c r="F19582"/>
      <c r="G19582"/>
      <c r="H19582"/>
      <c r="I19582"/>
      <c r="J19582"/>
      <c r="U19582" s="43"/>
      <c r="AE19582"/>
    </row>
    <row r="19583" spans="1:31">
      <c r="A19583">
        <v>49250</v>
      </c>
      <c r="B19583" t="s">
        <v>16982</v>
      </c>
      <c r="C19583" t="s">
        <v>33480</v>
      </c>
      <c r="D19583" t="s">
        <v>33476</v>
      </c>
      <c r="E19583"/>
      <c r="F19583"/>
      <c r="G19583"/>
      <c r="H19583"/>
      <c r="I19583"/>
      <c r="J19583"/>
      <c r="U19583" s="43"/>
      <c r="AE19583"/>
    </row>
    <row r="19584" spans="1:31">
      <c r="A19584">
        <v>49330</v>
      </c>
      <c r="B19584" t="s">
        <v>16983</v>
      </c>
      <c r="C19584" t="s">
        <v>33480</v>
      </c>
      <c r="D19584" t="s">
        <v>33476</v>
      </c>
      <c r="E19584"/>
      <c r="F19584"/>
      <c r="G19584"/>
      <c r="H19584"/>
      <c r="I19584"/>
      <c r="J19584"/>
      <c r="U19584" s="43"/>
      <c r="AE19584"/>
    </row>
    <row r="19585" spans="1:31">
      <c r="A19585">
        <v>49430</v>
      </c>
      <c r="B19585" t="s">
        <v>16984</v>
      </c>
      <c r="C19585" t="s">
        <v>33480</v>
      </c>
      <c r="D19585" t="s">
        <v>33476</v>
      </c>
      <c r="E19585"/>
      <c r="F19585"/>
      <c r="G19585"/>
      <c r="H19585"/>
      <c r="I19585"/>
      <c r="J19585"/>
      <c r="U19585" s="43"/>
      <c r="AE19585"/>
    </row>
    <row r="19586" spans="1:31">
      <c r="A19586">
        <v>49310</v>
      </c>
      <c r="B19586" t="s">
        <v>16985</v>
      </c>
      <c r="C19586" t="s">
        <v>33477</v>
      </c>
      <c r="D19586" t="s">
        <v>33476</v>
      </c>
      <c r="E19586"/>
      <c r="F19586"/>
      <c r="G19586"/>
      <c r="H19586"/>
      <c r="I19586"/>
      <c r="J19586"/>
      <c r="U19586" s="43"/>
      <c r="AE19586"/>
    </row>
    <row r="19587" spans="1:31">
      <c r="A19587">
        <v>49460</v>
      </c>
      <c r="B19587" t="s">
        <v>16986</v>
      </c>
      <c r="C19587" t="s">
        <v>33480</v>
      </c>
      <c r="D19587" t="s">
        <v>33482</v>
      </c>
      <c r="E19587"/>
      <c r="F19587"/>
      <c r="G19587"/>
      <c r="H19587"/>
      <c r="I19587"/>
      <c r="J19587"/>
      <c r="U19587" s="43"/>
      <c r="AE19587"/>
    </row>
    <row r="19588" spans="1:31">
      <c r="A19588">
        <v>49460</v>
      </c>
      <c r="B19588" t="s">
        <v>16986</v>
      </c>
      <c r="C19588" t="s">
        <v>33480</v>
      </c>
      <c r="D19588" t="s">
        <v>33482</v>
      </c>
      <c r="E19588"/>
      <c r="F19588"/>
      <c r="G19588"/>
      <c r="H19588"/>
      <c r="I19588"/>
      <c r="J19588"/>
      <c r="U19588" s="43"/>
      <c r="AE19588"/>
    </row>
    <row r="19589" spans="1:31">
      <c r="A19589">
        <v>49260</v>
      </c>
      <c r="B19589" t="s">
        <v>16987</v>
      </c>
      <c r="C19589" t="s">
        <v>33480</v>
      </c>
      <c r="D19589" t="s">
        <v>33476</v>
      </c>
      <c r="E19589"/>
      <c r="F19589"/>
      <c r="G19589"/>
      <c r="H19589"/>
      <c r="I19589"/>
      <c r="J19589"/>
      <c r="U19589" s="43"/>
      <c r="AE19589"/>
    </row>
    <row r="19590" spans="1:31">
      <c r="A19590">
        <v>49260</v>
      </c>
      <c r="B19590" t="s">
        <v>16987</v>
      </c>
      <c r="C19590" t="s">
        <v>33480</v>
      </c>
      <c r="D19590" t="s">
        <v>33476</v>
      </c>
      <c r="E19590"/>
      <c r="F19590"/>
      <c r="G19590"/>
      <c r="H19590"/>
      <c r="I19590"/>
      <c r="J19590"/>
      <c r="U19590" s="43"/>
      <c r="AE19590"/>
    </row>
    <row r="19591" spans="1:31">
      <c r="A19591">
        <v>49140</v>
      </c>
      <c r="B19591" t="s">
        <v>16988</v>
      </c>
      <c r="C19591" t="s">
        <v>33480</v>
      </c>
      <c r="D19591" t="s">
        <v>33476</v>
      </c>
      <c r="E19591"/>
      <c r="F19591"/>
      <c r="G19591"/>
      <c r="H19591"/>
      <c r="I19591"/>
      <c r="J19591"/>
      <c r="U19591" s="43"/>
      <c r="AE19591"/>
    </row>
    <row r="19592" spans="1:31">
      <c r="A19592">
        <v>49220</v>
      </c>
      <c r="B19592" t="s">
        <v>16989</v>
      </c>
      <c r="C19592" t="s">
        <v>33480</v>
      </c>
      <c r="D19592" t="s">
        <v>33476</v>
      </c>
      <c r="E19592"/>
      <c r="F19592"/>
      <c r="G19592"/>
      <c r="H19592"/>
      <c r="I19592"/>
      <c r="J19592"/>
      <c r="U19592" s="43"/>
      <c r="AE19592"/>
    </row>
    <row r="19593" spans="1:31">
      <c r="A19593">
        <v>49110</v>
      </c>
      <c r="B19593" t="s">
        <v>16990</v>
      </c>
      <c r="C19593" t="s">
        <v>33477</v>
      </c>
      <c r="D19593" t="s">
        <v>33476</v>
      </c>
      <c r="E19593"/>
      <c r="F19593"/>
      <c r="G19593"/>
      <c r="H19593"/>
      <c r="I19593"/>
      <c r="J19593"/>
      <c r="U19593" s="43"/>
      <c r="AE19593"/>
    </row>
    <row r="19594" spans="1:31">
      <c r="A19594">
        <v>49110</v>
      </c>
      <c r="B19594" t="s">
        <v>16990</v>
      </c>
      <c r="C19594" t="s">
        <v>33477</v>
      </c>
      <c r="D19594" t="s">
        <v>33476</v>
      </c>
      <c r="E19594"/>
      <c r="F19594"/>
      <c r="G19594"/>
      <c r="H19594"/>
      <c r="I19594"/>
      <c r="J19594"/>
      <c r="U19594" s="43"/>
      <c r="AE19594"/>
    </row>
    <row r="19595" spans="1:31">
      <c r="A19595">
        <v>49110</v>
      </c>
      <c r="B19595" t="s">
        <v>16990</v>
      </c>
      <c r="C19595" t="s">
        <v>33477</v>
      </c>
      <c r="D19595" t="s">
        <v>33476</v>
      </c>
      <c r="E19595"/>
      <c r="F19595"/>
      <c r="G19595"/>
      <c r="H19595"/>
      <c r="I19595"/>
      <c r="J19595"/>
      <c r="U19595" s="43"/>
      <c r="AE19595"/>
    </row>
    <row r="19596" spans="1:31">
      <c r="A19596">
        <v>49110</v>
      </c>
      <c r="B19596" t="s">
        <v>16990</v>
      </c>
      <c r="C19596" t="s">
        <v>33477</v>
      </c>
      <c r="D19596" t="s">
        <v>33476</v>
      </c>
      <c r="E19596"/>
      <c r="F19596"/>
      <c r="G19596"/>
      <c r="H19596"/>
      <c r="I19596"/>
      <c r="J19596"/>
      <c r="U19596" s="43"/>
      <c r="AE19596"/>
    </row>
    <row r="19597" spans="1:31">
      <c r="A19597">
        <v>49110</v>
      </c>
      <c r="B19597" t="s">
        <v>16990</v>
      </c>
      <c r="C19597" t="s">
        <v>33477</v>
      </c>
      <c r="D19597" t="s">
        <v>33476</v>
      </c>
      <c r="E19597"/>
      <c r="F19597"/>
      <c r="G19597"/>
      <c r="H19597"/>
      <c r="I19597"/>
      <c r="J19597"/>
      <c r="U19597" s="43"/>
      <c r="AE19597"/>
    </row>
    <row r="19598" spans="1:31">
      <c r="A19598">
        <v>49110</v>
      </c>
      <c r="B19598" t="s">
        <v>16990</v>
      </c>
      <c r="C19598" t="s">
        <v>33477</v>
      </c>
      <c r="D19598" t="s">
        <v>33476</v>
      </c>
      <c r="E19598"/>
      <c r="F19598"/>
      <c r="G19598"/>
      <c r="H19598"/>
      <c r="I19598"/>
      <c r="J19598"/>
      <c r="U19598" s="43"/>
      <c r="AE19598"/>
    </row>
    <row r="19599" spans="1:31">
      <c r="A19599">
        <v>49110</v>
      </c>
      <c r="B19599" t="s">
        <v>16990</v>
      </c>
      <c r="C19599" t="s">
        <v>33477</v>
      </c>
      <c r="D19599" t="s">
        <v>33476</v>
      </c>
      <c r="E19599"/>
      <c r="F19599"/>
      <c r="G19599"/>
      <c r="H19599"/>
      <c r="I19599"/>
      <c r="J19599"/>
      <c r="U19599" s="43"/>
      <c r="AE19599"/>
    </row>
    <row r="19600" spans="1:31">
      <c r="A19600">
        <v>49270</v>
      </c>
      <c r="B19600" t="s">
        <v>16990</v>
      </c>
      <c r="C19600" t="s">
        <v>33477</v>
      </c>
      <c r="D19600" t="s">
        <v>33476</v>
      </c>
      <c r="E19600"/>
      <c r="F19600"/>
      <c r="G19600"/>
      <c r="H19600"/>
      <c r="I19600"/>
      <c r="J19600"/>
      <c r="U19600" s="43"/>
      <c r="AE19600"/>
    </row>
    <row r="19601" spans="1:31">
      <c r="A19601">
        <v>49600</v>
      </c>
      <c r="B19601" t="s">
        <v>16990</v>
      </c>
      <c r="C19601" t="s">
        <v>33477</v>
      </c>
      <c r="D19601" t="e">
        <v>#N/A</v>
      </c>
      <c r="E19601"/>
      <c r="F19601"/>
      <c r="G19601"/>
      <c r="H19601"/>
      <c r="I19601"/>
      <c r="J19601"/>
      <c r="U19601" s="43"/>
      <c r="AE19601"/>
    </row>
    <row r="19602" spans="1:31">
      <c r="A19602">
        <v>49600</v>
      </c>
      <c r="B19602" t="s">
        <v>16990</v>
      </c>
      <c r="C19602" t="s">
        <v>33477</v>
      </c>
      <c r="D19602" t="e">
        <v>#N/A</v>
      </c>
      <c r="E19602"/>
      <c r="F19602"/>
      <c r="G19602"/>
      <c r="H19602"/>
      <c r="I19602"/>
      <c r="J19602"/>
      <c r="U19602" s="43"/>
      <c r="AE19602"/>
    </row>
    <row r="19603" spans="1:31">
      <c r="A19603">
        <v>49600</v>
      </c>
      <c r="B19603" t="s">
        <v>16990</v>
      </c>
      <c r="C19603" t="s">
        <v>33477</v>
      </c>
      <c r="D19603" t="e">
        <v>#N/A</v>
      </c>
      <c r="E19603"/>
      <c r="F19603"/>
      <c r="G19603"/>
      <c r="H19603"/>
      <c r="I19603"/>
      <c r="J19603"/>
      <c r="U19603" s="43"/>
      <c r="AE19603"/>
    </row>
    <row r="19604" spans="1:31">
      <c r="A19604">
        <v>49730</v>
      </c>
      <c r="B19604" t="s">
        <v>16991</v>
      </c>
      <c r="C19604" t="s">
        <v>33480</v>
      </c>
      <c r="D19604" t="s">
        <v>33476</v>
      </c>
      <c r="E19604"/>
      <c r="F19604"/>
      <c r="G19604"/>
      <c r="H19604"/>
      <c r="I19604"/>
      <c r="J19604"/>
      <c r="U19604" s="43"/>
      <c r="AE19604"/>
    </row>
    <row r="19605" spans="1:31">
      <c r="A19605">
        <v>49640</v>
      </c>
      <c r="B19605" t="s">
        <v>16992</v>
      </c>
      <c r="C19605" t="s">
        <v>33480</v>
      </c>
      <c r="D19605" t="s">
        <v>33476</v>
      </c>
      <c r="E19605"/>
      <c r="F19605"/>
      <c r="G19605"/>
      <c r="H19605"/>
      <c r="I19605"/>
      <c r="J19605"/>
      <c r="U19605" s="43"/>
      <c r="AE19605"/>
    </row>
    <row r="19606" spans="1:31">
      <c r="A19606">
        <v>49640</v>
      </c>
      <c r="B19606" t="s">
        <v>16992</v>
      </c>
      <c r="C19606" t="s">
        <v>33480</v>
      </c>
      <c r="D19606" t="s">
        <v>33476</v>
      </c>
      <c r="E19606"/>
      <c r="F19606"/>
      <c r="G19606"/>
      <c r="H19606"/>
      <c r="I19606"/>
      <c r="J19606"/>
      <c r="U19606" s="43"/>
      <c r="AE19606"/>
    </row>
    <row r="19607" spans="1:31">
      <c r="A19607">
        <v>49640</v>
      </c>
      <c r="B19607" t="s">
        <v>16992</v>
      </c>
      <c r="C19607" t="s">
        <v>33480</v>
      </c>
      <c r="D19607" t="s">
        <v>33476</v>
      </c>
      <c r="E19607"/>
      <c r="F19607"/>
      <c r="G19607"/>
      <c r="H19607"/>
      <c r="I19607"/>
      <c r="J19607"/>
      <c r="U19607" s="43"/>
      <c r="AE19607"/>
    </row>
    <row r="19608" spans="1:31">
      <c r="A19608">
        <v>49390</v>
      </c>
      <c r="B19608" t="s">
        <v>16993</v>
      </c>
      <c r="C19608" t="s">
        <v>33480</v>
      </c>
      <c r="D19608" t="s">
        <v>33476</v>
      </c>
      <c r="E19608"/>
      <c r="F19608"/>
      <c r="G19608"/>
      <c r="H19608"/>
      <c r="I19608"/>
      <c r="J19608"/>
      <c r="U19608" s="43"/>
      <c r="AE19608"/>
    </row>
    <row r="19609" spans="1:31">
      <c r="A19609">
        <v>49610</v>
      </c>
      <c r="B19609" t="s">
        <v>16994</v>
      </c>
      <c r="C19609" t="s">
        <v>33480</v>
      </c>
      <c r="D19609" t="s">
        <v>33476</v>
      </c>
      <c r="E19609"/>
      <c r="F19609"/>
      <c r="G19609"/>
      <c r="H19609"/>
      <c r="I19609"/>
      <c r="J19609"/>
      <c r="U19609" s="43"/>
      <c r="AE19609"/>
    </row>
    <row r="19610" spans="1:31">
      <c r="A19610">
        <v>49610</v>
      </c>
      <c r="B19610" t="s">
        <v>16995</v>
      </c>
      <c r="C19610" t="s">
        <v>33480</v>
      </c>
      <c r="D19610" t="s">
        <v>33476</v>
      </c>
      <c r="E19610"/>
      <c r="F19610"/>
      <c r="G19610"/>
      <c r="H19610"/>
      <c r="I19610"/>
      <c r="J19610"/>
      <c r="U19610" s="43"/>
      <c r="AE19610"/>
    </row>
    <row r="19611" spans="1:31">
      <c r="A19611">
        <v>49680</v>
      </c>
      <c r="B19611" t="s">
        <v>16996</v>
      </c>
      <c r="C19611" t="s">
        <v>33480</v>
      </c>
      <c r="D19611" t="e">
        <v>#N/A</v>
      </c>
      <c r="E19611"/>
      <c r="F19611"/>
      <c r="G19611"/>
      <c r="H19611"/>
      <c r="I19611"/>
      <c r="J19611"/>
      <c r="U19611" s="43"/>
      <c r="AE19611"/>
    </row>
    <row r="19612" spans="1:31">
      <c r="A19612">
        <v>49390</v>
      </c>
      <c r="B19612" t="s">
        <v>16997</v>
      </c>
      <c r="C19612" t="s">
        <v>33480</v>
      </c>
      <c r="D19612" t="s">
        <v>33476</v>
      </c>
      <c r="E19612"/>
      <c r="F19612"/>
      <c r="G19612"/>
      <c r="H19612"/>
      <c r="I19612"/>
      <c r="J19612"/>
      <c r="U19612" s="43"/>
      <c r="AE19612"/>
    </row>
    <row r="19613" spans="1:31">
      <c r="A19613">
        <v>49490</v>
      </c>
      <c r="B19613" t="s">
        <v>16997</v>
      </c>
      <c r="C19613" t="s">
        <v>33480</v>
      </c>
      <c r="D19613" t="s">
        <v>33476</v>
      </c>
      <c r="E19613"/>
      <c r="F19613"/>
      <c r="G19613"/>
      <c r="H19613"/>
      <c r="I19613"/>
      <c r="J19613"/>
      <c r="U19613" s="43"/>
      <c r="AE19613"/>
    </row>
    <row r="19614" spans="1:31">
      <c r="A19614">
        <v>49490</v>
      </c>
      <c r="B19614" t="s">
        <v>16997</v>
      </c>
      <c r="C19614" t="s">
        <v>33480</v>
      </c>
      <c r="D19614" t="s">
        <v>33476</v>
      </c>
      <c r="E19614"/>
      <c r="F19614"/>
      <c r="G19614"/>
      <c r="H19614"/>
      <c r="I19614"/>
      <c r="J19614"/>
      <c r="U19614" s="43"/>
      <c r="AE19614"/>
    </row>
    <row r="19615" spans="1:31">
      <c r="A19615">
        <v>49490</v>
      </c>
      <c r="B19615" t="s">
        <v>16997</v>
      </c>
      <c r="C19615" t="s">
        <v>33480</v>
      </c>
      <c r="D19615" t="s">
        <v>33476</v>
      </c>
      <c r="E19615"/>
      <c r="F19615"/>
      <c r="G19615"/>
      <c r="H19615"/>
      <c r="I19615"/>
      <c r="J19615"/>
      <c r="U19615" s="43"/>
      <c r="AE19615"/>
    </row>
    <row r="19616" spans="1:31">
      <c r="A19616">
        <v>49490</v>
      </c>
      <c r="B19616" t="s">
        <v>16997</v>
      </c>
      <c r="C19616" t="s">
        <v>33480</v>
      </c>
      <c r="D19616" t="s">
        <v>33476</v>
      </c>
      <c r="E19616"/>
      <c r="F19616"/>
      <c r="G19616"/>
      <c r="H19616"/>
      <c r="I19616"/>
      <c r="J19616"/>
      <c r="U19616" s="43"/>
      <c r="AE19616"/>
    </row>
    <row r="19617" spans="1:31">
      <c r="A19617">
        <v>49490</v>
      </c>
      <c r="B19617" t="s">
        <v>16997</v>
      </c>
      <c r="C19617" t="s">
        <v>33480</v>
      </c>
      <c r="D19617" t="s">
        <v>33476</v>
      </c>
      <c r="E19617"/>
      <c r="F19617"/>
      <c r="G19617"/>
      <c r="H19617"/>
      <c r="I19617"/>
      <c r="J19617"/>
      <c r="U19617" s="43"/>
      <c r="AE19617"/>
    </row>
    <row r="19618" spans="1:31">
      <c r="A19618">
        <v>49490</v>
      </c>
      <c r="B19618" t="s">
        <v>16997</v>
      </c>
      <c r="C19618" t="s">
        <v>33480</v>
      </c>
      <c r="D19618" t="s">
        <v>33476</v>
      </c>
      <c r="E19618"/>
      <c r="F19618"/>
      <c r="G19618"/>
      <c r="H19618"/>
      <c r="I19618"/>
      <c r="J19618"/>
      <c r="U19618" s="43"/>
      <c r="AE19618"/>
    </row>
    <row r="19619" spans="1:31">
      <c r="A19619">
        <v>49490</v>
      </c>
      <c r="B19619" t="s">
        <v>16997</v>
      </c>
      <c r="C19619" t="s">
        <v>33480</v>
      </c>
      <c r="D19619" t="s">
        <v>33476</v>
      </c>
      <c r="E19619"/>
      <c r="F19619"/>
      <c r="G19619"/>
      <c r="H19619"/>
      <c r="I19619"/>
      <c r="J19619"/>
      <c r="U19619" s="43"/>
      <c r="AE19619"/>
    </row>
    <row r="19620" spans="1:31">
      <c r="A19620">
        <v>49490</v>
      </c>
      <c r="B19620" t="s">
        <v>16997</v>
      </c>
      <c r="C19620" t="s">
        <v>33480</v>
      </c>
      <c r="D19620" t="s">
        <v>33476</v>
      </c>
      <c r="E19620"/>
      <c r="F19620"/>
      <c r="G19620"/>
      <c r="H19620"/>
      <c r="I19620"/>
      <c r="J19620"/>
      <c r="U19620" s="43"/>
      <c r="AE19620"/>
    </row>
    <row r="19621" spans="1:31">
      <c r="A19621">
        <v>49490</v>
      </c>
      <c r="B19621" t="s">
        <v>16997</v>
      </c>
      <c r="C19621" t="s">
        <v>33480</v>
      </c>
      <c r="D19621" t="s">
        <v>33476</v>
      </c>
      <c r="E19621"/>
      <c r="F19621"/>
      <c r="G19621"/>
      <c r="H19621"/>
      <c r="I19621"/>
      <c r="J19621"/>
      <c r="U19621" s="43"/>
      <c r="AE19621"/>
    </row>
    <row r="19622" spans="1:31">
      <c r="A19622">
        <v>49490</v>
      </c>
      <c r="B19622" t="s">
        <v>16997</v>
      </c>
      <c r="C19622" t="s">
        <v>33480</v>
      </c>
      <c r="D19622" t="s">
        <v>33476</v>
      </c>
      <c r="E19622"/>
      <c r="F19622"/>
      <c r="G19622"/>
      <c r="H19622"/>
      <c r="I19622"/>
      <c r="J19622"/>
      <c r="U19622" s="43"/>
      <c r="AE19622"/>
    </row>
    <row r="19623" spans="1:31">
      <c r="A19623">
        <v>49490</v>
      </c>
      <c r="B19623" t="s">
        <v>16997</v>
      </c>
      <c r="C19623" t="s">
        <v>33480</v>
      </c>
      <c r="D19623" t="s">
        <v>33476</v>
      </c>
      <c r="E19623"/>
      <c r="F19623"/>
      <c r="G19623"/>
      <c r="H19623"/>
      <c r="I19623"/>
      <c r="J19623"/>
      <c r="U19623" s="43"/>
      <c r="AE19623"/>
    </row>
    <row r="19624" spans="1:31">
      <c r="A19624">
        <v>49490</v>
      </c>
      <c r="B19624" t="s">
        <v>16997</v>
      </c>
      <c r="C19624" t="s">
        <v>33480</v>
      </c>
      <c r="D19624" t="s">
        <v>33476</v>
      </c>
      <c r="E19624"/>
      <c r="F19624"/>
      <c r="G19624"/>
      <c r="H19624"/>
      <c r="I19624"/>
      <c r="J19624"/>
      <c r="U19624" s="43"/>
      <c r="AE19624"/>
    </row>
    <row r="19625" spans="1:31">
      <c r="A19625">
        <v>49490</v>
      </c>
      <c r="B19625" t="s">
        <v>16997</v>
      </c>
      <c r="C19625" t="s">
        <v>33480</v>
      </c>
      <c r="D19625" t="s">
        <v>33476</v>
      </c>
      <c r="E19625"/>
      <c r="F19625"/>
      <c r="G19625"/>
      <c r="H19625"/>
      <c r="I19625"/>
      <c r="J19625"/>
      <c r="U19625" s="43"/>
      <c r="AE19625"/>
    </row>
    <row r="19626" spans="1:31">
      <c r="A19626">
        <v>49340</v>
      </c>
      <c r="B19626" t="s">
        <v>16998</v>
      </c>
      <c r="C19626" t="s">
        <v>33477</v>
      </c>
      <c r="D19626" t="s">
        <v>33476</v>
      </c>
      <c r="E19626"/>
      <c r="F19626"/>
      <c r="G19626"/>
      <c r="H19626"/>
      <c r="I19626"/>
      <c r="J19626"/>
      <c r="U19626" s="43"/>
      <c r="AE19626"/>
    </row>
    <row r="19627" spans="1:31">
      <c r="A19627">
        <v>49730</v>
      </c>
      <c r="B19627" t="s">
        <v>6244</v>
      </c>
      <c r="C19627" t="s">
        <v>33480</v>
      </c>
      <c r="D19627" t="s">
        <v>33476</v>
      </c>
      <c r="E19627"/>
      <c r="F19627"/>
      <c r="G19627"/>
      <c r="H19627"/>
      <c r="I19627"/>
      <c r="J19627"/>
      <c r="U19627" s="43"/>
      <c r="AE19627"/>
    </row>
    <row r="19628" spans="1:31">
      <c r="A19628">
        <v>49560</v>
      </c>
      <c r="B19628" t="s">
        <v>16999</v>
      </c>
      <c r="C19628" t="s">
        <v>33480</v>
      </c>
      <c r="D19628" t="e">
        <v>#N/A</v>
      </c>
      <c r="E19628"/>
      <c r="F19628"/>
      <c r="G19628"/>
      <c r="H19628"/>
      <c r="I19628"/>
      <c r="J19628"/>
      <c r="U19628" s="43"/>
      <c r="AE19628"/>
    </row>
    <row r="19629" spans="1:31">
      <c r="A19629">
        <v>49490</v>
      </c>
      <c r="B19629" t="s">
        <v>17000</v>
      </c>
      <c r="C19629" t="s">
        <v>33480</v>
      </c>
      <c r="D19629" t="s">
        <v>33476</v>
      </c>
      <c r="E19629"/>
      <c r="F19629"/>
      <c r="G19629"/>
      <c r="H19629"/>
      <c r="I19629"/>
      <c r="J19629"/>
      <c r="U19629" s="43"/>
      <c r="AE19629"/>
    </row>
    <row r="19630" spans="1:31">
      <c r="A19630">
        <v>49360</v>
      </c>
      <c r="B19630" t="s">
        <v>17001</v>
      </c>
      <c r="C19630" t="s">
        <v>33477</v>
      </c>
      <c r="D19630" t="s">
        <v>33476</v>
      </c>
      <c r="E19630"/>
      <c r="F19630"/>
      <c r="G19630"/>
      <c r="H19630"/>
      <c r="I19630"/>
      <c r="J19630"/>
      <c r="U19630" s="43"/>
      <c r="AE19630"/>
    </row>
    <row r="19631" spans="1:31">
      <c r="A19631">
        <v>49124</v>
      </c>
      <c r="B19631" t="s">
        <v>17002</v>
      </c>
      <c r="C19631" t="s">
        <v>33480</v>
      </c>
      <c r="D19631" t="e">
        <v>#N/A</v>
      </c>
      <c r="E19631"/>
      <c r="F19631"/>
      <c r="G19631"/>
      <c r="H19631"/>
      <c r="I19631"/>
      <c r="J19631"/>
      <c r="U19631" s="43"/>
      <c r="AE19631"/>
    </row>
    <row r="19632" spans="1:31">
      <c r="A19632">
        <v>49110</v>
      </c>
      <c r="B19632" t="s">
        <v>17003</v>
      </c>
      <c r="C19632" t="s">
        <v>33477</v>
      </c>
      <c r="D19632" t="s">
        <v>33476</v>
      </c>
      <c r="E19632"/>
      <c r="F19632"/>
      <c r="G19632"/>
      <c r="H19632"/>
      <c r="I19632"/>
      <c r="J19632"/>
      <c r="U19632" s="43"/>
      <c r="AE19632"/>
    </row>
    <row r="19633" spans="1:31">
      <c r="A19633">
        <v>49290</v>
      </c>
      <c r="B19633" t="s">
        <v>17003</v>
      </c>
      <c r="C19633" t="s">
        <v>33480</v>
      </c>
      <c r="D19633" t="s">
        <v>33476</v>
      </c>
      <c r="E19633"/>
      <c r="F19633"/>
      <c r="G19633"/>
      <c r="H19633"/>
      <c r="I19633"/>
      <c r="J19633"/>
      <c r="U19633" s="43"/>
      <c r="AE19633"/>
    </row>
    <row r="19634" spans="1:31">
      <c r="A19634">
        <v>49290</v>
      </c>
      <c r="B19634" t="s">
        <v>17003</v>
      </c>
      <c r="C19634" t="s">
        <v>33480</v>
      </c>
      <c r="D19634" t="s">
        <v>33476</v>
      </c>
      <c r="E19634"/>
      <c r="F19634"/>
      <c r="G19634"/>
      <c r="H19634"/>
      <c r="I19634"/>
      <c r="J19634"/>
      <c r="U19634" s="43"/>
      <c r="AE19634"/>
    </row>
    <row r="19635" spans="1:31">
      <c r="A19635">
        <v>49410</v>
      </c>
      <c r="B19635" t="s">
        <v>17003</v>
      </c>
      <c r="C19635" t="s">
        <v>33480</v>
      </c>
      <c r="D19635" t="e">
        <v>#N/A</v>
      </c>
      <c r="E19635"/>
      <c r="F19635"/>
      <c r="G19635"/>
      <c r="H19635"/>
      <c r="I19635"/>
      <c r="J19635"/>
      <c r="U19635" s="43"/>
      <c r="AE19635"/>
    </row>
    <row r="19636" spans="1:31">
      <c r="A19636">
        <v>49410</v>
      </c>
      <c r="B19636" t="s">
        <v>17003</v>
      </c>
      <c r="C19636" t="s">
        <v>33480</v>
      </c>
      <c r="D19636" t="e">
        <v>#N/A</v>
      </c>
      <c r="E19636"/>
      <c r="F19636"/>
      <c r="G19636"/>
      <c r="H19636"/>
      <c r="I19636"/>
      <c r="J19636"/>
      <c r="U19636" s="43"/>
      <c r="AE19636"/>
    </row>
    <row r="19637" spans="1:31">
      <c r="A19637">
        <v>49410</v>
      </c>
      <c r="B19637" t="s">
        <v>17003</v>
      </c>
      <c r="C19637" t="s">
        <v>33480</v>
      </c>
      <c r="D19637" t="e">
        <v>#N/A</v>
      </c>
      <c r="E19637"/>
      <c r="F19637"/>
      <c r="G19637"/>
      <c r="H19637"/>
      <c r="I19637"/>
      <c r="J19637"/>
      <c r="U19637" s="43"/>
      <c r="AE19637"/>
    </row>
    <row r="19638" spans="1:31">
      <c r="A19638">
        <v>49410</v>
      </c>
      <c r="B19638" t="s">
        <v>17003</v>
      </c>
      <c r="C19638" t="s">
        <v>33480</v>
      </c>
      <c r="D19638" t="e">
        <v>#N/A</v>
      </c>
      <c r="E19638"/>
      <c r="F19638"/>
      <c r="G19638"/>
      <c r="H19638"/>
      <c r="I19638"/>
      <c r="J19638"/>
      <c r="U19638" s="43"/>
      <c r="AE19638"/>
    </row>
    <row r="19639" spans="1:31">
      <c r="A19639">
        <v>49410</v>
      </c>
      <c r="B19639" t="s">
        <v>17003</v>
      </c>
      <c r="C19639" t="s">
        <v>33480</v>
      </c>
      <c r="D19639" t="e">
        <v>#N/A</v>
      </c>
      <c r="E19639"/>
      <c r="F19639"/>
      <c r="G19639"/>
      <c r="H19639"/>
      <c r="I19639"/>
      <c r="J19639"/>
      <c r="U19639" s="43"/>
      <c r="AE19639"/>
    </row>
    <row r="19640" spans="1:31">
      <c r="A19640">
        <v>49410</v>
      </c>
      <c r="B19640" t="s">
        <v>17003</v>
      </c>
      <c r="C19640" t="s">
        <v>33480</v>
      </c>
      <c r="D19640" t="e">
        <v>#N/A</v>
      </c>
      <c r="E19640"/>
      <c r="F19640"/>
      <c r="G19640"/>
      <c r="H19640"/>
      <c r="I19640"/>
      <c r="J19640"/>
      <c r="U19640" s="43"/>
      <c r="AE19640"/>
    </row>
    <row r="19641" spans="1:31">
      <c r="A19641">
        <v>49570</v>
      </c>
      <c r="B19641" t="s">
        <v>17003</v>
      </c>
      <c r="C19641" t="s">
        <v>33480</v>
      </c>
      <c r="D19641" t="e">
        <v>#N/A</v>
      </c>
      <c r="E19641"/>
      <c r="F19641"/>
      <c r="G19641"/>
      <c r="H19641"/>
      <c r="I19641"/>
      <c r="J19641"/>
      <c r="U19641" s="43"/>
      <c r="AE19641"/>
    </row>
    <row r="19642" spans="1:31">
      <c r="A19642">
        <v>49620</v>
      </c>
      <c r="B19642" t="s">
        <v>17003</v>
      </c>
      <c r="C19642" t="s">
        <v>33480</v>
      </c>
      <c r="D19642" t="e">
        <v>#N/A</v>
      </c>
      <c r="E19642"/>
      <c r="F19642"/>
      <c r="G19642"/>
      <c r="H19642"/>
      <c r="I19642"/>
      <c r="J19642"/>
      <c r="U19642" s="43"/>
      <c r="AE19642"/>
    </row>
    <row r="19643" spans="1:31">
      <c r="A19643">
        <v>49130</v>
      </c>
      <c r="B19643" t="s">
        <v>17004</v>
      </c>
      <c r="C19643" t="s">
        <v>33480</v>
      </c>
      <c r="D19643" t="e">
        <v>#N/A</v>
      </c>
      <c r="E19643"/>
      <c r="F19643"/>
      <c r="G19643"/>
      <c r="H19643"/>
      <c r="I19643"/>
      <c r="J19643"/>
      <c r="U19643" s="43"/>
      <c r="AE19643"/>
    </row>
    <row r="19644" spans="1:31">
      <c r="A19644">
        <v>49130</v>
      </c>
      <c r="B19644" t="s">
        <v>17004</v>
      </c>
      <c r="C19644" t="s">
        <v>33480</v>
      </c>
      <c r="D19644" t="e">
        <v>#N/A</v>
      </c>
      <c r="E19644"/>
      <c r="F19644"/>
      <c r="G19644"/>
      <c r="H19644"/>
      <c r="I19644"/>
      <c r="J19644"/>
      <c r="U19644" s="43"/>
      <c r="AE19644"/>
    </row>
    <row r="19645" spans="1:31">
      <c r="A19645">
        <v>49170</v>
      </c>
      <c r="B19645" t="s">
        <v>17005</v>
      </c>
      <c r="C19645" t="s">
        <v>33480</v>
      </c>
      <c r="D19645" t="s">
        <v>33476</v>
      </c>
      <c r="E19645"/>
      <c r="F19645"/>
      <c r="G19645"/>
      <c r="H19645"/>
      <c r="I19645"/>
      <c r="J19645"/>
      <c r="U19645" s="43"/>
      <c r="AE19645"/>
    </row>
    <row r="19646" spans="1:31">
      <c r="A19646">
        <v>49420</v>
      </c>
      <c r="B19646" t="s">
        <v>17006</v>
      </c>
      <c r="C19646" t="s">
        <v>33477</v>
      </c>
      <c r="D19646" t="s">
        <v>33476</v>
      </c>
      <c r="E19646"/>
      <c r="F19646"/>
      <c r="G19646"/>
      <c r="H19646"/>
      <c r="I19646"/>
      <c r="J19646"/>
      <c r="U19646" s="43"/>
      <c r="AE19646"/>
    </row>
    <row r="19647" spans="1:31">
      <c r="A19647">
        <v>49420</v>
      </c>
      <c r="B19647" t="s">
        <v>17006</v>
      </c>
      <c r="C19647" t="s">
        <v>33477</v>
      </c>
      <c r="D19647" t="s">
        <v>33476</v>
      </c>
      <c r="E19647"/>
      <c r="F19647"/>
      <c r="G19647"/>
      <c r="H19647"/>
      <c r="I19647"/>
      <c r="J19647"/>
      <c r="U19647" s="43"/>
      <c r="AE19647"/>
    </row>
    <row r="19648" spans="1:31">
      <c r="A19648">
        <v>49420</v>
      </c>
      <c r="B19648" t="s">
        <v>17006</v>
      </c>
      <c r="C19648" t="s">
        <v>33477</v>
      </c>
      <c r="D19648" t="s">
        <v>33476</v>
      </c>
      <c r="E19648"/>
      <c r="F19648"/>
      <c r="G19648"/>
      <c r="H19648"/>
      <c r="I19648"/>
      <c r="J19648"/>
      <c r="U19648" s="43"/>
      <c r="AE19648"/>
    </row>
    <row r="19649" spans="1:31">
      <c r="A19649">
        <v>49420</v>
      </c>
      <c r="B19649" t="s">
        <v>17006</v>
      </c>
      <c r="C19649" t="s">
        <v>33477</v>
      </c>
      <c r="D19649" t="s">
        <v>33476</v>
      </c>
      <c r="E19649"/>
      <c r="F19649"/>
      <c r="G19649"/>
      <c r="H19649"/>
      <c r="I19649"/>
      <c r="J19649"/>
      <c r="U19649" s="43"/>
      <c r="AE19649"/>
    </row>
    <row r="19650" spans="1:31">
      <c r="A19650">
        <v>49420</v>
      </c>
      <c r="B19650" t="s">
        <v>17006</v>
      </c>
      <c r="C19650" t="s">
        <v>33477</v>
      </c>
      <c r="D19650" t="s">
        <v>33476</v>
      </c>
      <c r="E19650"/>
      <c r="F19650"/>
      <c r="G19650"/>
      <c r="H19650"/>
      <c r="I19650"/>
      <c r="J19650"/>
      <c r="U19650" s="43"/>
      <c r="AE19650"/>
    </row>
    <row r="19651" spans="1:31">
      <c r="A19651">
        <v>49420</v>
      </c>
      <c r="B19651" t="s">
        <v>17006</v>
      </c>
      <c r="C19651" t="s">
        <v>33477</v>
      </c>
      <c r="D19651" t="s">
        <v>33476</v>
      </c>
      <c r="E19651"/>
      <c r="F19651"/>
      <c r="G19651"/>
      <c r="H19651"/>
      <c r="I19651"/>
      <c r="J19651"/>
      <c r="U19651" s="43"/>
      <c r="AE19651"/>
    </row>
    <row r="19652" spans="1:31">
      <c r="A19652">
        <v>49520</v>
      </c>
      <c r="B19652" t="s">
        <v>17006</v>
      </c>
      <c r="C19652" t="s">
        <v>33477</v>
      </c>
      <c r="D19652" t="e">
        <v>#N/A</v>
      </c>
      <c r="E19652"/>
      <c r="F19652"/>
      <c r="G19652"/>
      <c r="H19652"/>
      <c r="I19652"/>
      <c r="J19652"/>
      <c r="U19652" s="43"/>
      <c r="AE19652"/>
    </row>
    <row r="19653" spans="1:31">
      <c r="A19653">
        <v>49520</v>
      </c>
      <c r="B19653" t="s">
        <v>17006</v>
      </c>
      <c r="C19653" t="s">
        <v>33477</v>
      </c>
      <c r="D19653" t="e">
        <v>#N/A</v>
      </c>
      <c r="E19653"/>
      <c r="F19653"/>
      <c r="G19653"/>
      <c r="H19653"/>
      <c r="I19653"/>
      <c r="J19653"/>
      <c r="U19653" s="43"/>
      <c r="AE19653"/>
    </row>
    <row r="19654" spans="1:31">
      <c r="A19654">
        <v>49520</v>
      </c>
      <c r="B19654" t="s">
        <v>17006</v>
      </c>
      <c r="C19654" t="s">
        <v>33477</v>
      </c>
      <c r="D19654" t="e">
        <v>#N/A</v>
      </c>
      <c r="E19654"/>
      <c r="F19654"/>
      <c r="G19654"/>
      <c r="H19654"/>
      <c r="I19654"/>
      <c r="J19654"/>
      <c r="U19654" s="43"/>
      <c r="AE19654"/>
    </row>
    <row r="19655" spans="1:31">
      <c r="A19655">
        <v>49520</v>
      </c>
      <c r="B19655" t="s">
        <v>17006</v>
      </c>
      <c r="C19655" t="s">
        <v>33477</v>
      </c>
      <c r="D19655" t="e">
        <v>#N/A</v>
      </c>
      <c r="E19655"/>
      <c r="F19655"/>
      <c r="G19655"/>
      <c r="H19655"/>
      <c r="I19655"/>
      <c r="J19655"/>
      <c r="U19655" s="43"/>
      <c r="AE19655"/>
    </row>
    <row r="19656" spans="1:31">
      <c r="A19656">
        <v>49520</v>
      </c>
      <c r="B19656" t="s">
        <v>17006</v>
      </c>
      <c r="C19656" t="s">
        <v>33477</v>
      </c>
      <c r="D19656" t="e">
        <v>#N/A</v>
      </c>
      <c r="E19656"/>
      <c r="F19656"/>
      <c r="G19656"/>
      <c r="H19656"/>
      <c r="I19656"/>
      <c r="J19656"/>
      <c r="U19656" s="43"/>
      <c r="AE19656"/>
    </row>
    <row r="19657" spans="1:31">
      <c r="A19657">
        <v>49260</v>
      </c>
      <c r="B19657" t="s">
        <v>17007</v>
      </c>
      <c r="C19657" t="s">
        <v>33480</v>
      </c>
      <c r="D19657" t="s">
        <v>33476</v>
      </c>
      <c r="E19657"/>
      <c r="F19657"/>
      <c r="G19657"/>
      <c r="H19657"/>
      <c r="I19657"/>
      <c r="J19657"/>
      <c r="U19657" s="43"/>
      <c r="AE19657"/>
    </row>
    <row r="19658" spans="1:31">
      <c r="A19658">
        <v>49430</v>
      </c>
      <c r="B19658" t="s">
        <v>17008</v>
      </c>
      <c r="C19658" t="s">
        <v>33480</v>
      </c>
      <c r="D19658" t="s">
        <v>33476</v>
      </c>
      <c r="E19658"/>
      <c r="F19658"/>
      <c r="G19658"/>
      <c r="H19658"/>
      <c r="I19658"/>
      <c r="J19658"/>
      <c r="U19658" s="43"/>
      <c r="AE19658"/>
    </row>
    <row r="19659" spans="1:31">
      <c r="A19659">
        <v>49190</v>
      </c>
      <c r="B19659" t="s">
        <v>17009</v>
      </c>
      <c r="C19659" t="s">
        <v>33480</v>
      </c>
      <c r="D19659" t="s">
        <v>33476</v>
      </c>
      <c r="E19659"/>
      <c r="F19659"/>
      <c r="G19659"/>
      <c r="H19659"/>
      <c r="I19659"/>
      <c r="J19659"/>
      <c r="U19659" s="43"/>
      <c r="AE19659"/>
    </row>
    <row r="19660" spans="1:31">
      <c r="A19660">
        <v>49740</v>
      </c>
      <c r="B19660" t="s">
        <v>2873</v>
      </c>
      <c r="C19660" t="s">
        <v>33477</v>
      </c>
      <c r="D19660" t="e">
        <v>#N/A</v>
      </c>
      <c r="E19660"/>
      <c r="F19660"/>
      <c r="G19660"/>
      <c r="H19660"/>
      <c r="I19660"/>
      <c r="J19660"/>
      <c r="U19660" s="43"/>
      <c r="AE19660"/>
    </row>
    <row r="19661" spans="1:31">
      <c r="A19661">
        <v>49160</v>
      </c>
      <c r="B19661" t="s">
        <v>17010</v>
      </c>
      <c r="C19661" t="s">
        <v>33480</v>
      </c>
      <c r="D19661" t="s">
        <v>33476</v>
      </c>
      <c r="E19661"/>
      <c r="F19661"/>
      <c r="G19661"/>
      <c r="H19661"/>
      <c r="I19661"/>
      <c r="J19661"/>
      <c r="U19661" s="43"/>
      <c r="AE19661"/>
    </row>
    <row r="19662" spans="1:31">
      <c r="A19662">
        <v>49320</v>
      </c>
      <c r="B19662" t="s">
        <v>17010</v>
      </c>
      <c r="C19662" t="s">
        <v>33480</v>
      </c>
      <c r="D19662" t="s">
        <v>33476</v>
      </c>
      <c r="E19662"/>
      <c r="F19662"/>
      <c r="G19662"/>
      <c r="H19662"/>
      <c r="I19662"/>
      <c r="J19662"/>
      <c r="U19662" s="43"/>
      <c r="AE19662"/>
    </row>
    <row r="19663" spans="1:31">
      <c r="A19663">
        <v>49350</v>
      </c>
      <c r="B19663" t="s">
        <v>17010</v>
      </c>
      <c r="C19663" t="s">
        <v>33480</v>
      </c>
      <c r="D19663" t="e">
        <v>#N/A</v>
      </c>
      <c r="E19663"/>
      <c r="F19663"/>
      <c r="G19663"/>
      <c r="H19663"/>
      <c r="I19663"/>
      <c r="J19663"/>
      <c r="U19663" s="43"/>
      <c r="AE19663"/>
    </row>
    <row r="19664" spans="1:31">
      <c r="A19664">
        <v>49350</v>
      </c>
      <c r="B19664" t="s">
        <v>17010</v>
      </c>
      <c r="C19664" t="s">
        <v>33480</v>
      </c>
      <c r="D19664" t="e">
        <v>#N/A</v>
      </c>
      <c r="E19664"/>
      <c r="F19664"/>
      <c r="G19664"/>
      <c r="H19664"/>
      <c r="I19664"/>
      <c r="J19664"/>
      <c r="U19664" s="43"/>
      <c r="AE19664"/>
    </row>
    <row r="19665" spans="1:31">
      <c r="A19665">
        <v>49350</v>
      </c>
      <c r="B19665" t="s">
        <v>17010</v>
      </c>
      <c r="C19665" t="s">
        <v>33480</v>
      </c>
      <c r="D19665" t="e">
        <v>#N/A</v>
      </c>
      <c r="E19665"/>
      <c r="F19665"/>
      <c r="G19665"/>
      <c r="H19665"/>
      <c r="I19665"/>
      <c r="J19665"/>
      <c r="U19665" s="43"/>
      <c r="AE19665"/>
    </row>
    <row r="19666" spans="1:31">
      <c r="A19666">
        <v>49350</v>
      </c>
      <c r="B19666" t="s">
        <v>17010</v>
      </c>
      <c r="C19666" t="s">
        <v>33480</v>
      </c>
      <c r="D19666" t="e">
        <v>#N/A</v>
      </c>
      <c r="E19666"/>
      <c r="F19666"/>
      <c r="G19666"/>
      <c r="H19666"/>
      <c r="I19666"/>
      <c r="J19666"/>
      <c r="U19666" s="43"/>
      <c r="AE19666"/>
    </row>
    <row r="19667" spans="1:31">
      <c r="A19667">
        <v>49350</v>
      </c>
      <c r="B19667" t="s">
        <v>17010</v>
      </c>
      <c r="C19667" t="s">
        <v>33480</v>
      </c>
      <c r="D19667" t="e">
        <v>#N/A</v>
      </c>
      <c r="E19667"/>
      <c r="F19667"/>
      <c r="G19667"/>
      <c r="H19667"/>
      <c r="I19667"/>
      <c r="J19667"/>
      <c r="U19667" s="43"/>
      <c r="AE19667"/>
    </row>
    <row r="19668" spans="1:31">
      <c r="A19668">
        <v>49350</v>
      </c>
      <c r="B19668" t="s">
        <v>17010</v>
      </c>
      <c r="C19668" t="s">
        <v>33480</v>
      </c>
      <c r="D19668" t="e">
        <v>#N/A</v>
      </c>
      <c r="E19668"/>
      <c r="F19668"/>
      <c r="G19668"/>
      <c r="H19668"/>
      <c r="I19668"/>
      <c r="J19668"/>
      <c r="U19668" s="43"/>
      <c r="AE19668"/>
    </row>
    <row r="19669" spans="1:31">
      <c r="A19669">
        <v>49400</v>
      </c>
      <c r="B19669" t="s">
        <v>17011</v>
      </c>
      <c r="C19669" t="s">
        <v>33480</v>
      </c>
      <c r="D19669" t="s">
        <v>33476</v>
      </c>
      <c r="E19669"/>
      <c r="F19669"/>
      <c r="G19669"/>
      <c r="H19669"/>
      <c r="I19669"/>
      <c r="J19669"/>
      <c r="U19669" s="43"/>
      <c r="AE19669"/>
    </row>
    <row r="19670" spans="1:31">
      <c r="A19670">
        <v>49170</v>
      </c>
      <c r="B19670" t="s">
        <v>17012</v>
      </c>
      <c r="C19670" t="s">
        <v>33480</v>
      </c>
      <c r="D19670" t="s">
        <v>33476</v>
      </c>
      <c r="E19670"/>
      <c r="F19670"/>
      <c r="G19670"/>
      <c r="H19670"/>
      <c r="I19670"/>
      <c r="J19670"/>
      <c r="U19670" s="43"/>
      <c r="AE19670"/>
    </row>
    <row r="19671" spans="1:31">
      <c r="A19671">
        <v>49124</v>
      </c>
      <c r="B19671" t="s">
        <v>17013</v>
      </c>
      <c r="C19671" t="s">
        <v>33480</v>
      </c>
      <c r="D19671" t="e">
        <v>#N/A</v>
      </c>
      <c r="E19671"/>
      <c r="F19671"/>
      <c r="G19671"/>
      <c r="H19671"/>
      <c r="I19671"/>
      <c r="J19671"/>
      <c r="U19671" s="43"/>
      <c r="AE19671"/>
    </row>
    <row r="19672" spans="1:31">
      <c r="A19672">
        <v>49280</v>
      </c>
      <c r="B19672" t="s">
        <v>17014</v>
      </c>
      <c r="C19672" t="s">
        <v>33477</v>
      </c>
      <c r="D19672" t="s">
        <v>33476</v>
      </c>
      <c r="E19672"/>
      <c r="F19672"/>
      <c r="G19672"/>
      <c r="H19672"/>
      <c r="I19672"/>
      <c r="J19672"/>
      <c r="U19672" s="43"/>
      <c r="AE19672"/>
    </row>
    <row r="19673" spans="1:31">
      <c r="A19673">
        <v>49370</v>
      </c>
      <c r="B19673" t="s">
        <v>17015</v>
      </c>
      <c r="C19673" t="s">
        <v>33480</v>
      </c>
      <c r="D19673" t="s">
        <v>33476</v>
      </c>
      <c r="E19673"/>
      <c r="F19673"/>
      <c r="G19673"/>
      <c r="H19673"/>
      <c r="I19673"/>
      <c r="J19673"/>
      <c r="U19673" s="43"/>
      <c r="AE19673"/>
    </row>
    <row r="19674" spans="1:31">
      <c r="A19674">
        <v>49350</v>
      </c>
      <c r="B19674" t="s">
        <v>17016</v>
      </c>
      <c r="C19674" t="s">
        <v>33480</v>
      </c>
      <c r="D19674" t="e">
        <v>#N/A</v>
      </c>
      <c r="E19674"/>
      <c r="F19674"/>
      <c r="G19674"/>
      <c r="H19674"/>
      <c r="I19674"/>
      <c r="J19674"/>
      <c r="U19674" s="43"/>
      <c r="AE19674"/>
    </row>
    <row r="19675" spans="1:31">
      <c r="A19675">
        <v>49130</v>
      </c>
      <c r="B19675" t="s">
        <v>17017</v>
      </c>
      <c r="C19675" t="s">
        <v>33480</v>
      </c>
      <c r="D19675" t="e">
        <v>#N/A</v>
      </c>
      <c r="E19675"/>
      <c r="F19675"/>
      <c r="G19675"/>
      <c r="H19675"/>
      <c r="I19675"/>
      <c r="J19675"/>
      <c r="U19675" s="43"/>
      <c r="AE19675"/>
    </row>
    <row r="19676" spans="1:31">
      <c r="A19676">
        <v>49170</v>
      </c>
      <c r="B19676" t="s">
        <v>17018</v>
      </c>
      <c r="C19676" t="s">
        <v>33480</v>
      </c>
      <c r="D19676" t="s">
        <v>33476</v>
      </c>
      <c r="E19676"/>
      <c r="F19676"/>
      <c r="G19676"/>
      <c r="H19676"/>
      <c r="I19676"/>
      <c r="J19676"/>
      <c r="U19676" s="43"/>
      <c r="AE19676"/>
    </row>
    <row r="19677" spans="1:31">
      <c r="A19677">
        <v>49170</v>
      </c>
      <c r="B19677" t="s">
        <v>8205</v>
      </c>
      <c r="C19677" t="s">
        <v>33480</v>
      </c>
      <c r="D19677" t="s">
        <v>33476</v>
      </c>
      <c r="E19677"/>
      <c r="F19677"/>
      <c r="G19677"/>
      <c r="H19677"/>
      <c r="I19677"/>
      <c r="J19677"/>
      <c r="U19677" s="43"/>
      <c r="AE19677"/>
    </row>
    <row r="19678" spans="1:31">
      <c r="A19678">
        <v>49130</v>
      </c>
      <c r="B19678" t="s">
        <v>17019</v>
      </c>
      <c r="C19678" t="s">
        <v>33480</v>
      </c>
      <c r="D19678" t="e">
        <v>#N/A</v>
      </c>
      <c r="E19678"/>
      <c r="F19678"/>
      <c r="G19678"/>
      <c r="H19678"/>
      <c r="I19678"/>
      <c r="J19678"/>
      <c r="U19678" s="43"/>
      <c r="AE19678"/>
    </row>
    <row r="19679" spans="1:31">
      <c r="A19679">
        <v>49260</v>
      </c>
      <c r="B19679" t="s">
        <v>17020</v>
      </c>
      <c r="C19679" t="s">
        <v>33480</v>
      </c>
      <c r="D19679" t="s">
        <v>33476</v>
      </c>
      <c r="E19679"/>
      <c r="F19679"/>
      <c r="G19679"/>
      <c r="H19679"/>
      <c r="I19679"/>
      <c r="J19679"/>
      <c r="U19679" s="43"/>
      <c r="AE19679"/>
    </row>
    <row r="19680" spans="1:31">
      <c r="A19680">
        <v>49190</v>
      </c>
      <c r="B19680" t="s">
        <v>17021</v>
      </c>
      <c r="C19680" t="s">
        <v>33480</v>
      </c>
      <c r="D19680" t="s">
        <v>33476</v>
      </c>
      <c r="E19680"/>
      <c r="F19680"/>
      <c r="G19680"/>
      <c r="H19680"/>
      <c r="I19680"/>
      <c r="J19680"/>
      <c r="U19680" s="43"/>
      <c r="AE19680"/>
    </row>
    <row r="19681" spans="1:31">
      <c r="A19681">
        <v>49750</v>
      </c>
      <c r="B19681" t="s">
        <v>17021</v>
      </c>
      <c r="C19681" t="s">
        <v>33480</v>
      </c>
      <c r="D19681" t="e">
        <v>#N/A</v>
      </c>
      <c r="E19681"/>
      <c r="F19681"/>
      <c r="G19681"/>
      <c r="H19681"/>
      <c r="I19681"/>
      <c r="J19681"/>
      <c r="U19681" s="43"/>
      <c r="AE19681"/>
    </row>
    <row r="19682" spans="1:31">
      <c r="A19682">
        <v>49070</v>
      </c>
      <c r="B19682" t="s">
        <v>17022</v>
      </c>
      <c r="C19682" t="s">
        <v>33480</v>
      </c>
      <c r="D19682" t="s">
        <v>33476</v>
      </c>
      <c r="E19682"/>
      <c r="F19682"/>
      <c r="G19682"/>
      <c r="H19682"/>
      <c r="I19682"/>
      <c r="J19682"/>
      <c r="U19682" s="43"/>
      <c r="AE19682"/>
    </row>
    <row r="19683" spans="1:31">
      <c r="A19683">
        <v>49070</v>
      </c>
      <c r="B19683" t="s">
        <v>17023</v>
      </c>
      <c r="C19683" t="s">
        <v>33480</v>
      </c>
      <c r="D19683" t="s">
        <v>33476</v>
      </c>
      <c r="E19683"/>
      <c r="F19683"/>
      <c r="G19683"/>
      <c r="H19683"/>
      <c r="I19683"/>
      <c r="J19683"/>
      <c r="U19683" s="43"/>
      <c r="AE19683"/>
    </row>
    <row r="19684" spans="1:31">
      <c r="A19684">
        <v>49170</v>
      </c>
      <c r="B19684" t="s">
        <v>17023</v>
      </c>
      <c r="C19684" t="s">
        <v>33480</v>
      </c>
      <c r="D19684" t="s">
        <v>33476</v>
      </c>
      <c r="E19684"/>
      <c r="F19684"/>
      <c r="G19684"/>
      <c r="H19684"/>
      <c r="I19684"/>
      <c r="J19684"/>
      <c r="U19684" s="43"/>
      <c r="AE19684"/>
    </row>
    <row r="19685" spans="1:31">
      <c r="A19685">
        <v>49280</v>
      </c>
      <c r="B19685" t="s">
        <v>17024</v>
      </c>
      <c r="C19685" t="s">
        <v>33477</v>
      </c>
      <c r="D19685" t="s">
        <v>33476</v>
      </c>
      <c r="E19685"/>
      <c r="F19685"/>
      <c r="G19685"/>
      <c r="H19685"/>
      <c r="I19685"/>
      <c r="J19685"/>
      <c r="U19685" s="43"/>
      <c r="AE19685"/>
    </row>
    <row r="19686" spans="1:31">
      <c r="A19686">
        <v>49230</v>
      </c>
      <c r="B19686" t="s">
        <v>17025</v>
      </c>
      <c r="C19686" t="s">
        <v>33477</v>
      </c>
      <c r="D19686" t="s">
        <v>33476</v>
      </c>
      <c r="E19686"/>
      <c r="F19686"/>
      <c r="G19686"/>
      <c r="H19686"/>
      <c r="I19686"/>
      <c r="J19686"/>
      <c r="U19686" s="43"/>
      <c r="AE19686"/>
    </row>
    <row r="19687" spans="1:31">
      <c r="A19687">
        <v>49230</v>
      </c>
      <c r="B19687" t="s">
        <v>17025</v>
      </c>
      <c r="C19687" t="s">
        <v>33477</v>
      </c>
      <c r="D19687" t="s">
        <v>33476</v>
      </c>
      <c r="E19687"/>
      <c r="F19687"/>
      <c r="G19687"/>
      <c r="H19687"/>
      <c r="I19687"/>
      <c r="J19687"/>
      <c r="U19687" s="43"/>
      <c r="AE19687"/>
    </row>
    <row r="19688" spans="1:31">
      <c r="A19688">
        <v>49230</v>
      </c>
      <c r="B19688" t="s">
        <v>17025</v>
      </c>
      <c r="C19688" t="s">
        <v>33477</v>
      </c>
      <c r="D19688" t="s">
        <v>33476</v>
      </c>
      <c r="E19688"/>
      <c r="F19688"/>
      <c r="G19688"/>
      <c r="H19688"/>
      <c r="I19688"/>
      <c r="J19688"/>
      <c r="U19688" s="43"/>
      <c r="AE19688"/>
    </row>
    <row r="19689" spans="1:31">
      <c r="A19689">
        <v>49230</v>
      </c>
      <c r="B19689" t="s">
        <v>17025</v>
      </c>
      <c r="C19689" t="s">
        <v>33477</v>
      </c>
      <c r="D19689" t="s">
        <v>33476</v>
      </c>
      <c r="E19689"/>
      <c r="F19689"/>
      <c r="G19689"/>
      <c r="H19689"/>
      <c r="I19689"/>
      <c r="J19689"/>
      <c r="U19689" s="43"/>
      <c r="AE19689"/>
    </row>
    <row r="19690" spans="1:31">
      <c r="A19690">
        <v>49450</v>
      </c>
      <c r="B19690" t="s">
        <v>17025</v>
      </c>
      <c r="C19690" t="s">
        <v>33477</v>
      </c>
      <c r="D19690" t="e">
        <v>#N/A</v>
      </c>
      <c r="E19690"/>
      <c r="F19690"/>
      <c r="G19690"/>
      <c r="H19690"/>
      <c r="I19690"/>
      <c r="J19690"/>
      <c r="U19690" s="43"/>
      <c r="AE19690"/>
    </row>
    <row r="19691" spans="1:31">
      <c r="A19691">
        <v>49450</v>
      </c>
      <c r="B19691" t="s">
        <v>17025</v>
      </c>
      <c r="C19691" t="s">
        <v>33477</v>
      </c>
      <c r="D19691" t="e">
        <v>#N/A</v>
      </c>
      <c r="E19691"/>
      <c r="F19691"/>
      <c r="G19691"/>
      <c r="H19691"/>
      <c r="I19691"/>
      <c r="J19691"/>
      <c r="U19691" s="43"/>
      <c r="AE19691"/>
    </row>
    <row r="19692" spans="1:31">
      <c r="A19692">
        <v>49450</v>
      </c>
      <c r="B19692" t="s">
        <v>17025</v>
      </c>
      <c r="C19692" t="s">
        <v>33477</v>
      </c>
      <c r="D19692" t="e">
        <v>#N/A</v>
      </c>
      <c r="E19692"/>
      <c r="F19692"/>
      <c r="G19692"/>
      <c r="H19692"/>
      <c r="I19692"/>
      <c r="J19692"/>
      <c r="U19692" s="43"/>
      <c r="AE19692"/>
    </row>
    <row r="19693" spans="1:31">
      <c r="A19693">
        <v>49450</v>
      </c>
      <c r="B19693" t="s">
        <v>17025</v>
      </c>
      <c r="C19693" t="s">
        <v>33477</v>
      </c>
      <c r="D19693" t="e">
        <v>#N/A</v>
      </c>
      <c r="E19693"/>
      <c r="F19693"/>
      <c r="G19693"/>
      <c r="H19693"/>
      <c r="I19693"/>
      <c r="J19693"/>
      <c r="U19693" s="43"/>
      <c r="AE19693"/>
    </row>
    <row r="19694" spans="1:31">
      <c r="A19694">
        <v>49660</v>
      </c>
      <c r="B19694" t="s">
        <v>17025</v>
      </c>
      <c r="C19694" t="s">
        <v>33477</v>
      </c>
      <c r="D19694" t="e">
        <v>#N/A</v>
      </c>
      <c r="E19694"/>
      <c r="F19694"/>
      <c r="G19694"/>
      <c r="H19694"/>
      <c r="I19694"/>
      <c r="J19694"/>
      <c r="U19694" s="43"/>
      <c r="AE19694"/>
    </row>
    <row r="19695" spans="1:31">
      <c r="A19695">
        <v>49710</v>
      </c>
      <c r="B19695" t="s">
        <v>17025</v>
      </c>
      <c r="C19695" t="s">
        <v>33477</v>
      </c>
      <c r="D19695" t="e">
        <v>#N/A</v>
      </c>
      <c r="E19695"/>
      <c r="F19695"/>
      <c r="G19695"/>
      <c r="H19695"/>
      <c r="I19695"/>
      <c r="J19695"/>
      <c r="U19695" s="43"/>
      <c r="AE19695"/>
    </row>
    <row r="19696" spans="1:31">
      <c r="A19696">
        <v>49260</v>
      </c>
      <c r="B19696" t="s">
        <v>17026</v>
      </c>
      <c r="C19696" t="s">
        <v>33480</v>
      </c>
      <c r="D19696" t="s">
        <v>33476</v>
      </c>
      <c r="E19696"/>
      <c r="F19696"/>
      <c r="G19696"/>
      <c r="H19696"/>
      <c r="I19696"/>
      <c r="J19696"/>
      <c r="U19696" s="43"/>
      <c r="AE19696"/>
    </row>
    <row r="19697" spans="1:31">
      <c r="A19697">
        <v>49170</v>
      </c>
      <c r="B19697" t="s">
        <v>17027</v>
      </c>
      <c r="C19697" t="s">
        <v>33480</v>
      </c>
      <c r="D19697" t="s">
        <v>33476</v>
      </c>
      <c r="E19697"/>
      <c r="F19697"/>
      <c r="G19697"/>
      <c r="H19697"/>
      <c r="I19697"/>
      <c r="J19697"/>
      <c r="U19697" s="43"/>
      <c r="AE19697"/>
    </row>
    <row r="19698" spans="1:31">
      <c r="A19698">
        <v>49140</v>
      </c>
      <c r="B19698" t="s">
        <v>17028</v>
      </c>
      <c r="C19698" t="s">
        <v>33480</v>
      </c>
      <c r="D19698" t="s">
        <v>33476</v>
      </c>
      <c r="E19698"/>
      <c r="F19698"/>
      <c r="G19698"/>
      <c r="H19698"/>
      <c r="I19698"/>
      <c r="J19698"/>
      <c r="U19698" s="43"/>
      <c r="AE19698"/>
    </row>
    <row r="19699" spans="1:31">
      <c r="A19699">
        <v>49250</v>
      </c>
      <c r="B19699" t="s">
        <v>17028</v>
      </c>
      <c r="C19699" t="s">
        <v>33480</v>
      </c>
      <c r="D19699" t="s">
        <v>33476</v>
      </c>
      <c r="E19699"/>
      <c r="F19699"/>
      <c r="G19699"/>
      <c r="H19699"/>
      <c r="I19699"/>
      <c r="J19699"/>
      <c r="U19699" s="43"/>
      <c r="AE19699"/>
    </row>
    <row r="19700" spans="1:31">
      <c r="A19700">
        <v>49630</v>
      </c>
      <c r="B19700" t="s">
        <v>17028</v>
      </c>
      <c r="C19700" t="s">
        <v>33480</v>
      </c>
      <c r="D19700" t="e">
        <v>#N/A</v>
      </c>
      <c r="E19700"/>
      <c r="F19700"/>
      <c r="G19700"/>
      <c r="H19700"/>
      <c r="I19700"/>
      <c r="J19700"/>
      <c r="U19700" s="43"/>
      <c r="AE19700"/>
    </row>
    <row r="19701" spans="1:31">
      <c r="A19701">
        <v>49800</v>
      </c>
      <c r="B19701" t="s">
        <v>17028</v>
      </c>
      <c r="C19701" t="s">
        <v>33480</v>
      </c>
      <c r="D19701" t="s">
        <v>33476</v>
      </c>
      <c r="E19701"/>
      <c r="F19701"/>
      <c r="G19701"/>
      <c r="H19701"/>
      <c r="I19701"/>
      <c r="J19701"/>
      <c r="U19701" s="43"/>
      <c r="AE19701"/>
    </row>
    <row r="19702" spans="1:31">
      <c r="A19702">
        <v>49800</v>
      </c>
      <c r="B19702" t="s">
        <v>17028</v>
      </c>
      <c r="C19702" t="s">
        <v>33480</v>
      </c>
      <c r="D19702" t="s">
        <v>33476</v>
      </c>
      <c r="E19702"/>
      <c r="F19702"/>
      <c r="G19702"/>
      <c r="H19702"/>
      <c r="I19702"/>
      <c r="J19702"/>
      <c r="U19702" s="43"/>
      <c r="AE19702"/>
    </row>
    <row r="19703" spans="1:31">
      <c r="A19703">
        <v>49800</v>
      </c>
      <c r="B19703" t="s">
        <v>17028</v>
      </c>
      <c r="C19703" t="s">
        <v>33480</v>
      </c>
      <c r="D19703" t="s">
        <v>33476</v>
      </c>
      <c r="E19703"/>
      <c r="F19703"/>
      <c r="G19703"/>
      <c r="H19703"/>
      <c r="I19703"/>
      <c r="J19703"/>
      <c r="U19703" s="43"/>
      <c r="AE19703"/>
    </row>
    <row r="19704" spans="1:31">
      <c r="A19704">
        <v>49800</v>
      </c>
      <c r="B19704" t="s">
        <v>17028</v>
      </c>
      <c r="C19704" t="s">
        <v>33480</v>
      </c>
      <c r="D19704" t="s">
        <v>33476</v>
      </c>
      <c r="E19704"/>
      <c r="F19704"/>
      <c r="G19704"/>
      <c r="H19704"/>
      <c r="I19704"/>
      <c r="J19704"/>
      <c r="U19704" s="43"/>
      <c r="AE19704"/>
    </row>
    <row r="19705" spans="1:31">
      <c r="A19705">
        <v>49610</v>
      </c>
      <c r="B19705" t="s">
        <v>17029</v>
      </c>
      <c r="C19705" t="s">
        <v>33480</v>
      </c>
      <c r="D19705" t="s">
        <v>33476</v>
      </c>
      <c r="E19705"/>
      <c r="F19705"/>
      <c r="G19705"/>
      <c r="H19705"/>
      <c r="I19705"/>
      <c r="J19705"/>
      <c r="U19705" s="43"/>
      <c r="AE19705"/>
    </row>
    <row r="19706" spans="1:31">
      <c r="A19706">
        <v>49310</v>
      </c>
      <c r="B19706" t="s">
        <v>17030</v>
      </c>
      <c r="C19706" t="s">
        <v>33477</v>
      </c>
      <c r="D19706" t="s">
        <v>33476</v>
      </c>
      <c r="E19706"/>
      <c r="F19706"/>
      <c r="G19706"/>
      <c r="H19706"/>
      <c r="I19706"/>
      <c r="J19706"/>
      <c r="U19706" s="43"/>
      <c r="AE19706"/>
    </row>
    <row r="19707" spans="1:31">
      <c r="A19707">
        <v>49160</v>
      </c>
      <c r="B19707" t="s">
        <v>17031</v>
      </c>
      <c r="C19707" t="s">
        <v>33480</v>
      </c>
      <c r="D19707" t="s">
        <v>33476</v>
      </c>
      <c r="E19707"/>
      <c r="F19707"/>
      <c r="G19707"/>
      <c r="H19707"/>
      <c r="I19707"/>
      <c r="J19707"/>
      <c r="U19707" s="43"/>
      <c r="AE19707"/>
    </row>
    <row r="19708" spans="1:31">
      <c r="A19708">
        <v>49112</v>
      </c>
      <c r="B19708" t="s">
        <v>17032</v>
      </c>
      <c r="C19708" t="s">
        <v>33480</v>
      </c>
      <c r="D19708" t="s">
        <v>33476</v>
      </c>
      <c r="E19708"/>
      <c r="F19708"/>
      <c r="G19708"/>
      <c r="H19708"/>
      <c r="I19708"/>
      <c r="J19708"/>
      <c r="U19708" s="43"/>
      <c r="AE19708"/>
    </row>
    <row r="19709" spans="1:31">
      <c r="A19709">
        <v>49480</v>
      </c>
      <c r="B19709" t="s">
        <v>17032</v>
      </c>
      <c r="C19709" t="s">
        <v>33480</v>
      </c>
      <c r="D19709" t="e">
        <v>#N/A</v>
      </c>
      <c r="E19709"/>
      <c r="F19709"/>
      <c r="G19709"/>
      <c r="H19709"/>
      <c r="I19709"/>
      <c r="J19709"/>
      <c r="U19709" s="43"/>
      <c r="AE19709"/>
    </row>
    <row r="19710" spans="1:31">
      <c r="A19710">
        <v>49800</v>
      </c>
      <c r="B19710" t="s">
        <v>17033</v>
      </c>
      <c r="C19710" t="s">
        <v>33480</v>
      </c>
      <c r="D19710" t="s">
        <v>33476</v>
      </c>
      <c r="E19710"/>
      <c r="F19710"/>
      <c r="G19710"/>
      <c r="H19710"/>
      <c r="I19710"/>
      <c r="J19710"/>
      <c r="U19710" s="43"/>
      <c r="AE19710"/>
    </row>
    <row r="19711" spans="1:31">
      <c r="A19711">
        <v>49400</v>
      </c>
      <c r="B19711" t="s">
        <v>17034</v>
      </c>
      <c r="C19711" t="s">
        <v>33480</v>
      </c>
      <c r="D19711" t="s">
        <v>33476</v>
      </c>
      <c r="E19711"/>
      <c r="F19711"/>
      <c r="G19711"/>
      <c r="H19711"/>
      <c r="I19711"/>
      <c r="J19711"/>
      <c r="U19711" s="43"/>
      <c r="AE19711"/>
    </row>
    <row r="19712" spans="1:31">
      <c r="A19712">
        <v>49400</v>
      </c>
      <c r="B19712" t="s">
        <v>17034</v>
      </c>
      <c r="C19712" t="s">
        <v>33480</v>
      </c>
      <c r="D19712" t="s">
        <v>33476</v>
      </c>
      <c r="E19712"/>
      <c r="F19712"/>
      <c r="G19712"/>
      <c r="H19712"/>
      <c r="I19712"/>
      <c r="J19712"/>
      <c r="U19712" s="43"/>
      <c r="AE19712"/>
    </row>
    <row r="19713" spans="1:31">
      <c r="A19713">
        <v>49400</v>
      </c>
      <c r="B19713" t="s">
        <v>17034</v>
      </c>
      <c r="C19713" t="s">
        <v>33480</v>
      </c>
      <c r="D19713" t="s">
        <v>33476</v>
      </c>
      <c r="E19713"/>
      <c r="F19713"/>
      <c r="G19713"/>
      <c r="H19713"/>
      <c r="I19713"/>
      <c r="J19713"/>
      <c r="U19713" s="43"/>
      <c r="AE19713"/>
    </row>
    <row r="19714" spans="1:31">
      <c r="A19714">
        <v>49400</v>
      </c>
      <c r="B19714" t="s">
        <v>17034</v>
      </c>
      <c r="C19714" t="s">
        <v>33480</v>
      </c>
      <c r="D19714" t="s">
        <v>33476</v>
      </c>
      <c r="E19714"/>
      <c r="F19714"/>
      <c r="G19714"/>
      <c r="H19714"/>
      <c r="I19714"/>
      <c r="J19714"/>
      <c r="U19714" s="43"/>
      <c r="AE19714"/>
    </row>
    <row r="19715" spans="1:31">
      <c r="A19715">
        <v>49400</v>
      </c>
      <c r="B19715" t="s">
        <v>17034</v>
      </c>
      <c r="C19715" t="s">
        <v>33480</v>
      </c>
      <c r="D19715" t="s">
        <v>33476</v>
      </c>
      <c r="E19715"/>
      <c r="F19715"/>
      <c r="G19715"/>
      <c r="H19715"/>
      <c r="I19715"/>
      <c r="J19715"/>
      <c r="U19715" s="43"/>
      <c r="AE19715"/>
    </row>
    <row r="19716" spans="1:31">
      <c r="A19716">
        <v>49170</v>
      </c>
      <c r="B19716" t="s">
        <v>17035</v>
      </c>
      <c r="C19716" t="s">
        <v>33480</v>
      </c>
      <c r="D19716" t="s">
        <v>33476</v>
      </c>
      <c r="E19716"/>
      <c r="F19716"/>
      <c r="G19716"/>
      <c r="H19716"/>
      <c r="I19716"/>
      <c r="J19716"/>
      <c r="U19716" s="43"/>
      <c r="AE19716"/>
    </row>
    <row r="19717" spans="1:31">
      <c r="A19717">
        <v>49170</v>
      </c>
      <c r="B19717" t="s">
        <v>17035</v>
      </c>
      <c r="C19717" t="s">
        <v>33480</v>
      </c>
      <c r="D19717" t="s">
        <v>33476</v>
      </c>
      <c r="E19717"/>
      <c r="F19717"/>
      <c r="G19717"/>
      <c r="H19717"/>
      <c r="I19717"/>
      <c r="J19717"/>
      <c r="U19717" s="43"/>
      <c r="AE19717"/>
    </row>
    <row r="19718" spans="1:31">
      <c r="A19718">
        <v>49330</v>
      </c>
      <c r="B19718" t="s">
        <v>17036</v>
      </c>
      <c r="C19718" t="s">
        <v>33480</v>
      </c>
      <c r="D19718" t="s">
        <v>33476</v>
      </c>
      <c r="E19718"/>
      <c r="F19718"/>
      <c r="G19718"/>
      <c r="H19718"/>
      <c r="I19718"/>
      <c r="J19718"/>
      <c r="U19718" s="43"/>
      <c r="AE19718"/>
    </row>
    <row r="19719" spans="1:31">
      <c r="A19719">
        <v>49500</v>
      </c>
      <c r="B19719" t="s">
        <v>17037</v>
      </c>
      <c r="C19719" t="s">
        <v>33480</v>
      </c>
      <c r="D19719" t="s">
        <v>33482</v>
      </c>
      <c r="E19719"/>
      <c r="F19719"/>
      <c r="G19719"/>
      <c r="H19719"/>
      <c r="I19719"/>
      <c r="J19719"/>
      <c r="U19719" s="43"/>
      <c r="AE19719"/>
    </row>
    <row r="19720" spans="1:31">
      <c r="A19720">
        <v>49500</v>
      </c>
      <c r="B19720" t="s">
        <v>17037</v>
      </c>
      <c r="C19720" t="s">
        <v>33480</v>
      </c>
      <c r="D19720" t="s">
        <v>33482</v>
      </c>
      <c r="E19720"/>
      <c r="F19720"/>
      <c r="G19720"/>
      <c r="H19720"/>
      <c r="I19720"/>
      <c r="J19720"/>
      <c r="U19720" s="43"/>
      <c r="AE19720"/>
    </row>
    <row r="19721" spans="1:31">
      <c r="A19721">
        <v>49500</v>
      </c>
      <c r="B19721" t="s">
        <v>17037</v>
      </c>
      <c r="C19721" t="s">
        <v>33480</v>
      </c>
      <c r="D19721" t="s">
        <v>33482</v>
      </c>
      <c r="E19721"/>
      <c r="F19721"/>
      <c r="G19721"/>
      <c r="H19721"/>
      <c r="I19721"/>
      <c r="J19721"/>
      <c r="U19721" s="43"/>
      <c r="AE19721"/>
    </row>
    <row r="19722" spans="1:31">
      <c r="A19722">
        <v>49500</v>
      </c>
      <c r="B19722" t="s">
        <v>17037</v>
      </c>
      <c r="C19722" t="s">
        <v>33480</v>
      </c>
      <c r="D19722" t="s">
        <v>33482</v>
      </c>
      <c r="E19722"/>
      <c r="F19722"/>
      <c r="G19722"/>
      <c r="H19722"/>
      <c r="I19722"/>
      <c r="J19722"/>
      <c r="U19722" s="43"/>
      <c r="AE19722"/>
    </row>
    <row r="19723" spans="1:31">
      <c r="A19723">
        <v>49500</v>
      </c>
      <c r="B19723" t="s">
        <v>17037</v>
      </c>
      <c r="C19723" t="s">
        <v>33480</v>
      </c>
      <c r="D19723" t="s">
        <v>33482</v>
      </c>
      <c r="E19723"/>
      <c r="F19723"/>
      <c r="G19723"/>
      <c r="H19723"/>
      <c r="I19723"/>
      <c r="J19723"/>
      <c r="U19723" s="43"/>
      <c r="AE19723"/>
    </row>
    <row r="19724" spans="1:31">
      <c r="A19724">
        <v>49500</v>
      </c>
      <c r="B19724" t="s">
        <v>17037</v>
      </c>
      <c r="C19724" t="s">
        <v>33480</v>
      </c>
      <c r="D19724" t="s">
        <v>33482</v>
      </c>
      <c r="E19724"/>
      <c r="F19724"/>
      <c r="G19724"/>
      <c r="H19724"/>
      <c r="I19724"/>
      <c r="J19724"/>
      <c r="U19724" s="43"/>
      <c r="AE19724"/>
    </row>
    <row r="19725" spans="1:31">
      <c r="A19725">
        <v>49500</v>
      </c>
      <c r="B19725" t="s">
        <v>17037</v>
      </c>
      <c r="C19725" t="s">
        <v>33480</v>
      </c>
      <c r="D19725" t="s">
        <v>33482</v>
      </c>
      <c r="E19725"/>
      <c r="F19725"/>
      <c r="G19725"/>
      <c r="H19725"/>
      <c r="I19725"/>
      <c r="J19725"/>
      <c r="U19725" s="43"/>
      <c r="AE19725"/>
    </row>
    <row r="19726" spans="1:31">
      <c r="A19726">
        <v>49500</v>
      </c>
      <c r="B19726" t="s">
        <v>17037</v>
      </c>
      <c r="C19726" t="s">
        <v>33480</v>
      </c>
      <c r="D19726" t="s">
        <v>33482</v>
      </c>
      <c r="E19726"/>
      <c r="F19726"/>
      <c r="G19726"/>
      <c r="H19726"/>
      <c r="I19726"/>
      <c r="J19726"/>
      <c r="U19726" s="43"/>
      <c r="AE19726"/>
    </row>
    <row r="19727" spans="1:31">
      <c r="A19727">
        <v>49500</v>
      </c>
      <c r="B19727" t="s">
        <v>17037</v>
      </c>
      <c r="C19727" t="s">
        <v>33480</v>
      </c>
      <c r="D19727" t="s">
        <v>33482</v>
      </c>
      <c r="E19727"/>
      <c r="F19727"/>
      <c r="G19727"/>
      <c r="H19727"/>
      <c r="I19727"/>
      <c r="J19727"/>
      <c r="U19727" s="43"/>
      <c r="AE19727"/>
    </row>
    <row r="19728" spans="1:31">
      <c r="A19728">
        <v>49500</v>
      </c>
      <c r="B19728" t="s">
        <v>17037</v>
      </c>
      <c r="C19728" t="s">
        <v>33480</v>
      </c>
      <c r="D19728" t="s">
        <v>33482</v>
      </c>
      <c r="E19728"/>
      <c r="F19728"/>
      <c r="G19728"/>
      <c r="H19728"/>
      <c r="I19728"/>
      <c r="J19728"/>
      <c r="U19728" s="43"/>
      <c r="AE19728"/>
    </row>
    <row r="19729" spans="1:31">
      <c r="A19729">
        <v>49500</v>
      </c>
      <c r="B19729" t="s">
        <v>17037</v>
      </c>
      <c r="C19729" t="s">
        <v>33480</v>
      </c>
      <c r="D19729" t="s">
        <v>33482</v>
      </c>
      <c r="E19729"/>
      <c r="F19729"/>
      <c r="G19729"/>
      <c r="H19729"/>
      <c r="I19729"/>
      <c r="J19729"/>
      <c r="U19729" s="43"/>
      <c r="AE19729"/>
    </row>
    <row r="19730" spans="1:31">
      <c r="A19730">
        <v>49500</v>
      </c>
      <c r="B19730" t="s">
        <v>17037</v>
      </c>
      <c r="C19730" t="s">
        <v>33480</v>
      </c>
      <c r="D19730" t="s">
        <v>33482</v>
      </c>
      <c r="E19730"/>
      <c r="F19730"/>
      <c r="G19730"/>
      <c r="H19730"/>
      <c r="I19730"/>
      <c r="J19730"/>
      <c r="U19730" s="43"/>
      <c r="AE19730"/>
    </row>
    <row r="19731" spans="1:31">
      <c r="A19731">
        <v>49520</v>
      </c>
      <c r="B19731" t="s">
        <v>17037</v>
      </c>
      <c r="C19731" t="s">
        <v>33477</v>
      </c>
      <c r="D19731" t="e">
        <v>#N/A</v>
      </c>
      <c r="E19731"/>
      <c r="F19731"/>
      <c r="G19731"/>
      <c r="H19731"/>
      <c r="I19731"/>
      <c r="J19731"/>
      <c r="U19731" s="43"/>
      <c r="AE19731"/>
    </row>
    <row r="19732" spans="1:31">
      <c r="A19732">
        <v>49520</v>
      </c>
      <c r="B19732" t="s">
        <v>17037</v>
      </c>
      <c r="C19732" t="s">
        <v>33477</v>
      </c>
      <c r="D19732" t="e">
        <v>#N/A</v>
      </c>
      <c r="E19732"/>
      <c r="F19732"/>
      <c r="G19732"/>
      <c r="H19732"/>
      <c r="I19732"/>
      <c r="J19732"/>
      <c r="U19732" s="43"/>
      <c r="AE19732"/>
    </row>
    <row r="19733" spans="1:31">
      <c r="A19733">
        <v>49520</v>
      </c>
      <c r="B19733" t="s">
        <v>17037</v>
      </c>
      <c r="C19733" t="s">
        <v>33477</v>
      </c>
      <c r="D19733" t="e">
        <v>#N/A</v>
      </c>
      <c r="E19733"/>
      <c r="F19733"/>
      <c r="G19733"/>
      <c r="H19733"/>
      <c r="I19733"/>
      <c r="J19733"/>
      <c r="U19733" s="43"/>
      <c r="AE19733"/>
    </row>
    <row r="19734" spans="1:31">
      <c r="A19734">
        <v>49280</v>
      </c>
      <c r="B19734" t="s">
        <v>17038</v>
      </c>
      <c r="C19734" t="s">
        <v>33477</v>
      </c>
      <c r="D19734" t="s">
        <v>33476</v>
      </c>
      <c r="E19734"/>
      <c r="F19734"/>
      <c r="G19734"/>
      <c r="H19734"/>
      <c r="I19734"/>
      <c r="J19734"/>
      <c r="U19734" s="43"/>
      <c r="AE19734"/>
    </row>
    <row r="19735" spans="1:31">
      <c r="A19735">
        <v>49140</v>
      </c>
      <c r="B19735" t="s">
        <v>17039</v>
      </c>
      <c r="C19735" t="s">
        <v>33480</v>
      </c>
      <c r="D19735" t="s">
        <v>33476</v>
      </c>
      <c r="E19735"/>
      <c r="F19735"/>
      <c r="G19735"/>
      <c r="H19735"/>
      <c r="I19735"/>
      <c r="J19735"/>
      <c r="U19735" s="43"/>
      <c r="AE19735"/>
    </row>
    <row r="19736" spans="1:31">
      <c r="A19736">
        <v>49140</v>
      </c>
      <c r="B19736" t="s">
        <v>17039</v>
      </c>
      <c r="C19736" t="s">
        <v>33480</v>
      </c>
      <c r="D19736" t="s">
        <v>33476</v>
      </c>
      <c r="E19736"/>
      <c r="F19736"/>
      <c r="G19736"/>
      <c r="H19736"/>
      <c r="I19736"/>
      <c r="J19736"/>
      <c r="U19736" s="43"/>
      <c r="AE19736"/>
    </row>
    <row r="19737" spans="1:31">
      <c r="A19737">
        <v>49140</v>
      </c>
      <c r="B19737" t="s">
        <v>17040</v>
      </c>
      <c r="C19737" t="s">
        <v>33480</v>
      </c>
      <c r="D19737" t="s">
        <v>33476</v>
      </c>
      <c r="E19737"/>
      <c r="F19737"/>
      <c r="G19737"/>
      <c r="H19737"/>
      <c r="I19737"/>
      <c r="J19737"/>
      <c r="U19737" s="43"/>
      <c r="AE19737"/>
    </row>
    <row r="19738" spans="1:31">
      <c r="A19738">
        <v>49360</v>
      </c>
      <c r="B19738" t="s">
        <v>17041</v>
      </c>
      <c r="C19738" t="s">
        <v>33477</v>
      </c>
      <c r="D19738" t="s">
        <v>33476</v>
      </c>
      <c r="E19738"/>
      <c r="F19738"/>
      <c r="G19738"/>
      <c r="H19738"/>
      <c r="I19738"/>
      <c r="J19738"/>
      <c r="U19738" s="43"/>
      <c r="AE19738"/>
    </row>
    <row r="19739" spans="1:31">
      <c r="A19739">
        <v>49610</v>
      </c>
      <c r="B19739" t="s">
        <v>17042</v>
      </c>
      <c r="C19739" t="s">
        <v>33480</v>
      </c>
      <c r="D19739" t="s">
        <v>33476</v>
      </c>
      <c r="E19739"/>
      <c r="F19739"/>
      <c r="G19739"/>
      <c r="H19739"/>
      <c r="I19739"/>
      <c r="J19739"/>
      <c r="U19739" s="43"/>
      <c r="AE19739"/>
    </row>
    <row r="19740" spans="1:31">
      <c r="A19740">
        <v>49460</v>
      </c>
      <c r="B19740" t="s">
        <v>17043</v>
      </c>
      <c r="C19740" t="s">
        <v>33480</v>
      </c>
      <c r="D19740" t="s">
        <v>33482</v>
      </c>
      <c r="E19740"/>
      <c r="F19740"/>
      <c r="G19740"/>
      <c r="H19740"/>
      <c r="I19740"/>
      <c r="J19740"/>
      <c r="U19740" s="43"/>
      <c r="AE19740"/>
    </row>
    <row r="19741" spans="1:31">
      <c r="A19741">
        <v>49400</v>
      </c>
      <c r="B19741" t="s">
        <v>17044</v>
      </c>
      <c r="C19741" t="s">
        <v>33480</v>
      </c>
      <c r="D19741" t="s">
        <v>33476</v>
      </c>
      <c r="E19741"/>
      <c r="F19741"/>
      <c r="G19741"/>
      <c r="H19741"/>
      <c r="I19741"/>
      <c r="J19741"/>
      <c r="U19741" s="43"/>
      <c r="AE19741"/>
    </row>
    <row r="19742" spans="1:31">
      <c r="A19742">
        <v>49280</v>
      </c>
      <c r="B19742" t="s">
        <v>17045</v>
      </c>
      <c r="C19742" t="s">
        <v>33477</v>
      </c>
      <c r="D19742" t="s">
        <v>33476</v>
      </c>
      <c r="E19742"/>
      <c r="F19742"/>
      <c r="G19742"/>
      <c r="H19742"/>
      <c r="I19742"/>
      <c r="J19742"/>
      <c r="U19742" s="43"/>
      <c r="AE19742"/>
    </row>
    <row r="19743" spans="1:31">
      <c r="A19743">
        <v>49220</v>
      </c>
      <c r="B19743" t="s">
        <v>17046</v>
      </c>
      <c r="C19743" t="s">
        <v>33480</v>
      </c>
      <c r="D19743" t="s">
        <v>33476</v>
      </c>
      <c r="E19743"/>
      <c r="F19743"/>
      <c r="G19743"/>
      <c r="H19743"/>
      <c r="I19743"/>
      <c r="J19743"/>
      <c r="U19743" s="43"/>
      <c r="AE19743"/>
    </row>
    <row r="19744" spans="1:31">
      <c r="A19744">
        <v>49380</v>
      </c>
      <c r="B19744" t="s">
        <v>17047</v>
      </c>
      <c r="C19744" t="s">
        <v>33480</v>
      </c>
      <c r="D19744" t="s">
        <v>33476</v>
      </c>
      <c r="E19744"/>
      <c r="F19744"/>
      <c r="G19744"/>
      <c r="H19744"/>
      <c r="I19744"/>
      <c r="J19744"/>
      <c r="U19744" s="43"/>
      <c r="AE19744"/>
    </row>
    <row r="19745" spans="1:31">
      <c r="A19745">
        <v>49380</v>
      </c>
      <c r="B19745" t="s">
        <v>17047</v>
      </c>
      <c r="C19745" t="s">
        <v>33480</v>
      </c>
      <c r="D19745" t="s">
        <v>33476</v>
      </c>
      <c r="E19745"/>
      <c r="F19745"/>
      <c r="G19745"/>
      <c r="H19745"/>
      <c r="I19745"/>
      <c r="J19745"/>
      <c r="U19745" s="43"/>
      <c r="AE19745"/>
    </row>
    <row r="19746" spans="1:31">
      <c r="A19746">
        <v>49380</v>
      </c>
      <c r="B19746" t="s">
        <v>17047</v>
      </c>
      <c r="C19746" t="s">
        <v>33480</v>
      </c>
      <c r="D19746" t="s">
        <v>33476</v>
      </c>
      <c r="E19746"/>
      <c r="F19746"/>
      <c r="G19746"/>
      <c r="H19746"/>
      <c r="I19746"/>
      <c r="J19746"/>
      <c r="U19746" s="43"/>
      <c r="AE19746"/>
    </row>
    <row r="19747" spans="1:31">
      <c r="A19747">
        <v>49380</v>
      </c>
      <c r="B19747" t="s">
        <v>17047</v>
      </c>
      <c r="C19747" t="s">
        <v>33480</v>
      </c>
      <c r="D19747" t="s">
        <v>33476</v>
      </c>
      <c r="E19747"/>
      <c r="F19747"/>
      <c r="G19747"/>
      <c r="H19747"/>
      <c r="I19747"/>
      <c r="J19747"/>
      <c r="U19747" s="43"/>
      <c r="AE19747"/>
    </row>
    <row r="19748" spans="1:31">
      <c r="A19748">
        <v>49750</v>
      </c>
      <c r="B19748" t="s">
        <v>17047</v>
      </c>
      <c r="C19748" t="s">
        <v>33480</v>
      </c>
      <c r="D19748" t="e">
        <v>#N/A</v>
      </c>
      <c r="E19748"/>
      <c r="F19748"/>
      <c r="G19748"/>
      <c r="H19748"/>
      <c r="I19748"/>
      <c r="J19748"/>
      <c r="U19748" s="43"/>
      <c r="AE19748"/>
    </row>
    <row r="19749" spans="1:31">
      <c r="A19749">
        <v>49125</v>
      </c>
      <c r="B19749" t="s">
        <v>17048</v>
      </c>
      <c r="C19749" t="s">
        <v>33480</v>
      </c>
      <c r="D19749" t="s">
        <v>33476</v>
      </c>
      <c r="E19749"/>
      <c r="F19749"/>
      <c r="G19749"/>
      <c r="H19749"/>
      <c r="I19749"/>
      <c r="J19749"/>
      <c r="U19749" s="43"/>
      <c r="AE19749"/>
    </row>
    <row r="19750" spans="1:31">
      <c r="A19750">
        <v>49360</v>
      </c>
      <c r="B19750" t="s">
        <v>17049</v>
      </c>
      <c r="C19750" t="s">
        <v>33477</v>
      </c>
      <c r="D19750" t="s">
        <v>33476</v>
      </c>
      <c r="E19750"/>
      <c r="F19750"/>
      <c r="G19750"/>
      <c r="H19750"/>
      <c r="I19750"/>
      <c r="J19750"/>
      <c r="U19750" s="43"/>
      <c r="AE19750"/>
    </row>
    <row r="19751" spans="1:31">
      <c r="A19751">
        <v>49800</v>
      </c>
      <c r="B19751" t="s">
        <v>17050</v>
      </c>
      <c r="C19751" t="s">
        <v>33480</v>
      </c>
      <c r="D19751" t="s">
        <v>33476</v>
      </c>
      <c r="E19751"/>
      <c r="F19751"/>
      <c r="G19751"/>
      <c r="H19751"/>
      <c r="I19751"/>
      <c r="J19751"/>
      <c r="U19751" s="43"/>
      <c r="AE19751"/>
    </row>
    <row r="19752" spans="1:31">
      <c r="A19752">
        <v>49340</v>
      </c>
      <c r="B19752" t="s">
        <v>17051</v>
      </c>
      <c r="C19752" t="s">
        <v>33477</v>
      </c>
      <c r="D19752" t="s">
        <v>33476</v>
      </c>
      <c r="E19752"/>
      <c r="F19752"/>
      <c r="G19752"/>
      <c r="H19752"/>
      <c r="I19752"/>
      <c r="J19752"/>
      <c r="U19752" s="43"/>
      <c r="AE19752"/>
    </row>
    <row r="19753" spans="1:31">
      <c r="A19753">
        <v>49730</v>
      </c>
      <c r="B19753" t="s">
        <v>17052</v>
      </c>
      <c r="C19753" t="s">
        <v>33480</v>
      </c>
      <c r="D19753" t="s">
        <v>33476</v>
      </c>
      <c r="E19753"/>
      <c r="F19753"/>
      <c r="G19753"/>
      <c r="H19753"/>
      <c r="I19753"/>
      <c r="J19753"/>
      <c r="U19753" s="43"/>
      <c r="AE19753"/>
    </row>
    <row r="19754" spans="1:31">
      <c r="A19754">
        <v>49700</v>
      </c>
      <c r="B19754" t="s">
        <v>17053</v>
      </c>
      <c r="C19754" t="s">
        <v>33480</v>
      </c>
      <c r="D19754" t="s">
        <v>33476</v>
      </c>
      <c r="E19754"/>
      <c r="F19754"/>
      <c r="G19754"/>
      <c r="H19754"/>
      <c r="I19754"/>
      <c r="J19754"/>
      <c r="U19754" s="43"/>
      <c r="AE19754"/>
    </row>
    <row r="19755" spans="1:31">
      <c r="A19755">
        <v>49730</v>
      </c>
      <c r="B19755" t="s">
        <v>17054</v>
      </c>
      <c r="C19755" t="s">
        <v>33480</v>
      </c>
      <c r="D19755" t="s">
        <v>33476</v>
      </c>
      <c r="E19755"/>
      <c r="F19755"/>
      <c r="G19755"/>
      <c r="H19755"/>
      <c r="I19755"/>
      <c r="J19755"/>
      <c r="U19755" s="43"/>
      <c r="AE19755"/>
    </row>
    <row r="19756" spans="1:31">
      <c r="A19756">
        <v>49400</v>
      </c>
      <c r="B19756" t="s">
        <v>17055</v>
      </c>
      <c r="C19756" t="s">
        <v>33480</v>
      </c>
      <c r="D19756" t="s">
        <v>33476</v>
      </c>
      <c r="E19756"/>
      <c r="F19756"/>
      <c r="G19756"/>
      <c r="H19756"/>
      <c r="I19756"/>
      <c r="J19756"/>
      <c r="U19756" s="43"/>
      <c r="AE19756"/>
    </row>
    <row r="19757" spans="1:31">
      <c r="A19757">
        <v>49260</v>
      </c>
      <c r="B19757" t="s">
        <v>17056</v>
      </c>
      <c r="C19757" t="s">
        <v>33480</v>
      </c>
      <c r="D19757" t="s">
        <v>33476</v>
      </c>
      <c r="E19757"/>
      <c r="F19757"/>
      <c r="G19757"/>
      <c r="H19757"/>
      <c r="I19757"/>
      <c r="J19757"/>
      <c r="U19757" s="43"/>
      <c r="AE19757"/>
    </row>
    <row r="19758" spans="1:31">
      <c r="A19758">
        <v>49220</v>
      </c>
      <c r="B19758" t="s">
        <v>17057</v>
      </c>
      <c r="C19758" t="s">
        <v>33480</v>
      </c>
      <c r="D19758" t="s">
        <v>33476</v>
      </c>
      <c r="E19758"/>
      <c r="F19758"/>
      <c r="G19758"/>
      <c r="H19758"/>
      <c r="I19758"/>
      <c r="J19758"/>
      <c r="U19758" s="43"/>
      <c r="AE19758"/>
    </row>
    <row r="19759" spans="1:31">
      <c r="A19759">
        <v>49220</v>
      </c>
      <c r="B19759" t="s">
        <v>17057</v>
      </c>
      <c r="C19759" t="s">
        <v>33480</v>
      </c>
      <c r="D19759" t="s">
        <v>33476</v>
      </c>
      <c r="E19759"/>
      <c r="F19759"/>
      <c r="G19759"/>
      <c r="H19759"/>
      <c r="I19759"/>
      <c r="J19759"/>
      <c r="U19759" s="43"/>
      <c r="AE19759"/>
    </row>
    <row r="19760" spans="1:31">
      <c r="A19760">
        <v>49220</v>
      </c>
      <c r="B19760" t="s">
        <v>17057</v>
      </c>
      <c r="C19760" t="s">
        <v>33480</v>
      </c>
      <c r="D19760" t="s">
        <v>33476</v>
      </c>
      <c r="E19760"/>
      <c r="F19760"/>
      <c r="G19760"/>
      <c r="H19760"/>
      <c r="I19760"/>
      <c r="J19760"/>
      <c r="U19760" s="43"/>
      <c r="AE19760"/>
    </row>
    <row r="19761" spans="1:31">
      <c r="A19761">
        <v>49370</v>
      </c>
      <c r="B19761" t="s">
        <v>17057</v>
      </c>
      <c r="C19761" t="s">
        <v>33480</v>
      </c>
      <c r="D19761" t="s">
        <v>33476</v>
      </c>
      <c r="E19761"/>
      <c r="F19761"/>
      <c r="G19761"/>
      <c r="H19761"/>
      <c r="I19761"/>
      <c r="J19761"/>
      <c r="U19761" s="43"/>
      <c r="AE19761"/>
    </row>
    <row r="19762" spans="1:31">
      <c r="A19762">
        <v>49390</v>
      </c>
      <c r="B19762" t="s">
        <v>17058</v>
      </c>
      <c r="C19762" t="s">
        <v>33480</v>
      </c>
      <c r="D19762" t="s">
        <v>33476</v>
      </c>
      <c r="E19762"/>
      <c r="F19762"/>
      <c r="G19762"/>
      <c r="H19762"/>
      <c r="I19762"/>
      <c r="J19762"/>
      <c r="U19762" s="43"/>
      <c r="AE19762"/>
    </row>
    <row r="19763" spans="1:31">
      <c r="A19763">
        <v>49390</v>
      </c>
      <c r="B19763" t="s">
        <v>17059</v>
      </c>
      <c r="C19763" t="s">
        <v>33480</v>
      </c>
      <c r="D19763" t="s">
        <v>33476</v>
      </c>
      <c r="E19763"/>
      <c r="F19763"/>
      <c r="G19763"/>
      <c r="H19763"/>
      <c r="I19763"/>
      <c r="J19763"/>
      <c r="U19763" s="43"/>
      <c r="AE19763"/>
    </row>
    <row r="19764" spans="1:31">
      <c r="A19764">
        <v>49400</v>
      </c>
      <c r="B19764" t="s">
        <v>17060</v>
      </c>
      <c r="C19764" t="s">
        <v>33480</v>
      </c>
      <c r="D19764" t="s">
        <v>33476</v>
      </c>
      <c r="E19764"/>
      <c r="F19764"/>
      <c r="G19764"/>
      <c r="H19764"/>
      <c r="I19764"/>
      <c r="J19764"/>
      <c r="U19764" s="43"/>
      <c r="AE19764"/>
    </row>
    <row r="19765" spans="1:31">
      <c r="A19765">
        <v>49340</v>
      </c>
      <c r="B19765" t="s">
        <v>17061</v>
      </c>
      <c r="C19765" t="s">
        <v>33477</v>
      </c>
      <c r="D19765" t="s">
        <v>33476</v>
      </c>
      <c r="E19765"/>
      <c r="F19765"/>
      <c r="G19765"/>
      <c r="H19765"/>
      <c r="I19765"/>
      <c r="J19765"/>
      <c r="U19765" s="43"/>
      <c r="AE19765"/>
    </row>
    <row r="19766" spans="1:31">
      <c r="A19766">
        <v>49310</v>
      </c>
      <c r="B19766" t="s">
        <v>17062</v>
      </c>
      <c r="C19766" t="s">
        <v>33477</v>
      </c>
      <c r="D19766" t="s">
        <v>33476</v>
      </c>
      <c r="E19766"/>
      <c r="F19766"/>
      <c r="G19766"/>
      <c r="H19766"/>
      <c r="I19766"/>
      <c r="J19766"/>
      <c r="U19766" s="43"/>
      <c r="AE19766"/>
    </row>
    <row r="19767" spans="1:31">
      <c r="A19767">
        <v>49310</v>
      </c>
      <c r="B19767" t="s">
        <v>17062</v>
      </c>
      <c r="C19767" t="s">
        <v>33477</v>
      </c>
      <c r="D19767" t="s">
        <v>33476</v>
      </c>
      <c r="E19767"/>
      <c r="F19767"/>
      <c r="G19767"/>
      <c r="H19767"/>
      <c r="I19767"/>
      <c r="J19767"/>
      <c r="U19767" s="43"/>
      <c r="AE19767"/>
    </row>
    <row r="19768" spans="1:31">
      <c r="A19768">
        <v>49310</v>
      </c>
      <c r="B19768" t="s">
        <v>17062</v>
      </c>
      <c r="C19768" t="s">
        <v>33477</v>
      </c>
      <c r="D19768" t="s">
        <v>33476</v>
      </c>
      <c r="E19768"/>
      <c r="F19768"/>
      <c r="G19768"/>
      <c r="H19768"/>
      <c r="I19768"/>
      <c r="J19768"/>
      <c r="U19768" s="43"/>
      <c r="AE19768"/>
    </row>
    <row r="19769" spans="1:31">
      <c r="A19769">
        <v>49310</v>
      </c>
      <c r="B19769" t="s">
        <v>17062</v>
      </c>
      <c r="C19769" t="s">
        <v>33477</v>
      </c>
      <c r="D19769" t="s">
        <v>33476</v>
      </c>
      <c r="E19769"/>
      <c r="F19769"/>
      <c r="G19769"/>
      <c r="H19769"/>
      <c r="I19769"/>
      <c r="J19769"/>
      <c r="U19769" s="43"/>
      <c r="AE19769"/>
    </row>
    <row r="19770" spans="1:31">
      <c r="A19770">
        <v>49310</v>
      </c>
      <c r="B19770" t="s">
        <v>17062</v>
      </c>
      <c r="C19770" t="s">
        <v>33477</v>
      </c>
      <c r="D19770" t="s">
        <v>33476</v>
      </c>
      <c r="E19770"/>
      <c r="F19770"/>
      <c r="G19770"/>
      <c r="H19770"/>
      <c r="I19770"/>
      <c r="J19770"/>
      <c r="U19770" s="43"/>
      <c r="AE19770"/>
    </row>
    <row r="19771" spans="1:31">
      <c r="A19771">
        <v>49310</v>
      </c>
      <c r="B19771" t="s">
        <v>17062</v>
      </c>
      <c r="C19771" t="s">
        <v>33477</v>
      </c>
      <c r="D19771" t="s">
        <v>33476</v>
      </c>
      <c r="E19771"/>
      <c r="F19771"/>
      <c r="G19771"/>
      <c r="H19771"/>
      <c r="I19771"/>
      <c r="J19771"/>
      <c r="U19771" s="43"/>
      <c r="AE19771"/>
    </row>
    <row r="19772" spans="1:31">
      <c r="A19772">
        <v>49540</v>
      </c>
      <c r="B19772" t="s">
        <v>17062</v>
      </c>
      <c r="C19772" t="s">
        <v>33480</v>
      </c>
      <c r="D19772" t="e">
        <v>#N/A</v>
      </c>
      <c r="E19772"/>
      <c r="F19772"/>
      <c r="G19772"/>
      <c r="H19772"/>
      <c r="I19772"/>
      <c r="J19772"/>
      <c r="U19772" s="43"/>
      <c r="AE19772"/>
    </row>
    <row r="19773" spans="1:31">
      <c r="A19773">
        <v>49540</v>
      </c>
      <c r="B19773" t="s">
        <v>17062</v>
      </c>
      <c r="C19773" t="s">
        <v>33480</v>
      </c>
      <c r="D19773" t="e">
        <v>#N/A</v>
      </c>
      <c r="E19773"/>
      <c r="F19773"/>
      <c r="G19773"/>
      <c r="H19773"/>
      <c r="I19773"/>
      <c r="J19773"/>
      <c r="U19773" s="43"/>
      <c r="AE19773"/>
    </row>
    <row r="19774" spans="1:31">
      <c r="A19774">
        <v>49560</v>
      </c>
      <c r="B19774" t="s">
        <v>17062</v>
      </c>
      <c r="C19774" t="s">
        <v>33480</v>
      </c>
      <c r="D19774" t="e">
        <v>#N/A</v>
      </c>
      <c r="E19774"/>
      <c r="F19774"/>
      <c r="G19774"/>
      <c r="H19774"/>
      <c r="I19774"/>
      <c r="J19774"/>
      <c r="U19774" s="43"/>
      <c r="AE19774"/>
    </row>
    <row r="19775" spans="1:31">
      <c r="A19775">
        <v>49400</v>
      </c>
      <c r="B19775" t="s">
        <v>17063</v>
      </c>
      <c r="C19775" t="s">
        <v>33480</v>
      </c>
      <c r="D19775" t="s">
        <v>33476</v>
      </c>
      <c r="E19775"/>
      <c r="F19775"/>
      <c r="G19775"/>
      <c r="H19775"/>
      <c r="I19775"/>
      <c r="J19775"/>
      <c r="U19775" s="43"/>
      <c r="AE19775"/>
    </row>
    <row r="19776" spans="1:31">
      <c r="A19776">
        <v>49140</v>
      </c>
      <c r="B19776" t="s">
        <v>17064</v>
      </c>
      <c r="C19776" t="s">
        <v>33480</v>
      </c>
      <c r="D19776" t="s">
        <v>33476</v>
      </c>
      <c r="E19776"/>
      <c r="F19776"/>
      <c r="G19776"/>
      <c r="H19776"/>
      <c r="I19776"/>
      <c r="J19776"/>
      <c r="U19776" s="43"/>
      <c r="AE19776"/>
    </row>
    <row r="19777" spans="1:31">
      <c r="A19777">
        <v>49140</v>
      </c>
      <c r="B19777" t="s">
        <v>17064</v>
      </c>
      <c r="C19777" t="s">
        <v>33480</v>
      </c>
      <c r="D19777" t="s">
        <v>33476</v>
      </c>
      <c r="E19777"/>
      <c r="F19777"/>
      <c r="G19777"/>
      <c r="H19777"/>
      <c r="I19777"/>
      <c r="J19777"/>
      <c r="U19777" s="43"/>
      <c r="AE19777"/>
    </row>
    <row r="19778" spans="1:31">
      <c r="A19778">
        <v>49680</v>
      </c>
      <c r="B19778" t="s">
        <v>17065</v>
      </c>
      <c r="C19778" t="s">
        <v>33480</v>
      </c>
      <c r="D19778" t="e">
        <v>#N/A</v>
      </c>
      <c r="E19778"/>
      <c r="F19778"/>
      <c r="G19778"/>
      <c r="H19778"/>
      <c r="I19778"/>
      <c r="J19778"/>
      <c r="U19778" s="43"/>
      <c r="AE19778"/>
    </row>
    <row r="19779" spans="1:31">
      <c r="A19779">
        <v>49360</v>
      </c>
      <c r="B19779" t="s">
        <v>17066</v>
      </c>
      <c r="C19779" t="s">
        <v>33477</v>
      </c>
      <c r="D19779" t="s">
        <v>33476</v>
      </c>
      <c r="E19779"/>
      <c r="F19779"/>
      <c r="G19779"/>
      <c r="H19779"/>
      <c r="I19779"/>
      <c r="J19779"/>
      <c r="U19779" s="43"/>
      <c r="AE19779"/>
    </row>
    <row r="19780" spans="1:31">
      <c r="A19780">
        <v>50180</v>
      </c>
      <c r="B19780" t="s">
        <v>17067</v>
      </c>
      <c r="C19780" t="s">
        <v>33477</v>
      </c>
      <c r="D19780" t="s">
        <v>33476</v>
      </c>
      <c r="E19780"/>
      <c r="F19780"/>
      <c r="G19780"/>
      <c r="H19780"/>
      <c r="I19780"/>
      <c r="J19780"/>
      <c r="U19780" s="43"/>
      <c r="AE19780"/>
    </row>
    <row r="19781" spans="1:31">
      <c r="A19781">
        <v>50230</v>
      </c>
      <c r="B19781" t="s">
        <v>17068</v>
      </c>
      <c r="C19781" t="s">
        <v>33477</v>
      </c>
      <c r="D19781" t="e">
        <v>#N/A</v>
      </c>
      <c r="E19781"/>
      <c r="F19781"/>
      <c r="G19781"/>
      <c r="H19781"/>
      <c r="I19781"/>
      <c r="J19781"/>
      <c r="U19781" s="43"/>
      <c r="AE19781"/>
    </row>
    <row r="19782" spans="1:31">
      <c r="A19782">
        <v>50680</v>
      </c>
      <c r="B19782" t="s">
        <v>17069</v>
      </c>
      <c r="C19782" t="s">
        <v>33477</v>
      </c>
      <c r="D19782" t="s">
        <v>33476</v>
      </c>
      <c r="E19782"/>
      <c r="F19782"/>
      <c r="G19782"/>
      <c r="H19782"/>
      <c r="I19782"/>
      <c r="J19782"/>
      <c r="U19782" s="43"/>
      <c r="AE19782"/>
    </row>
    <row r="19783" spans="1:31">
      <c r="A19783">
        <v>50620</v>
      </c>
      <c r="B19783" t="s">
        <v>17070</v>
      </c>
      <c r="C19783" t="s">
        <v>33477</v>
      </c>
      <c r="D19783" t="s">
        <v>33476</v>
      </c>
      <c r="E19783"/>
      <c r="F19783"/>
      <c r="G19783"/>
      <c r="H19783"/>
      <c r="I19783"/>
      <c r="J19783"/>
      <c r="U19783" s="43"/>
      <c r="AE19783"/>
    </row>
    <row r="19784" spans="1:31">
      <c r="A19784">
        <v>50400</v>
      </c>
      <c r="B19784" t="s">
        <v>17071</v>
      </c>
      <c r="C19784" t="s">
        <v>33477</v>
      </c>
      <c r="D19784" t="e">
        <v>#N/A</v>
      </c>
      <c r="E19784"/>
      <c r="F19784"/>
      <c r="G19784"/>
      <c r="H19784"/>
      <c r="I19784"/>
      <c r="J19784"/>
      <c r="U19784" s="43"/>
      <c r="AE19784"/>
    </row>
    <row r="19785" spans="1:31">
      <c r="A19785">
        <v>50760</v>
      </c>
      <c r="B19785" t="s">
        <v>17072</v>
      </c>
      <c r="C19785" t="s">
        <v>33477</v>
      </c>
      <c r="D19785" t="s">
        <v>33476</v>
      </c>
      <c r="E19785"/>
      <c r="F19785"/>
      <c r="G19785"/>
      <c r="H19785"/>
      <c r="I19785"/>
      <c r="J19785"/>
      <c r="U19785" s="43"/>
      <c r="AE19785"/>
    </row>
    <row r="19786" spans="1:31">
      <c r="A19786">
        <v>50500</v>
      </c>
      <c r="B19786" t="s">
        <v>17073</v>
      </c>
      <c r="C19786" t="s">
        <v>33477</v>
      </c>
      <c r="D19786" t="s">
        <v>33476</v>
      </c>
      <c r="E19786"/>
      <c r="F19786"/>
      <c r="G19786"/>
      <c r="H19786"/>
      <c r="I19786"/>
      <c r="J19786"/>
      <c r="U19786" s="43"/>
      <c r="AE19786"/>
    </row>
    <row r="19787" spans="1:31">
      <c r="A19787">
        <v>50170</v>
      </c>
      <c r="B19787" t="s">
        <v>17074</v>
      </c>
      <c r="C19787" t="s">
        <v>33477</v>
      </c>
      <c r="D19787" t="s">
        <v>33476</v>
      </c>
      <c r="E19787"/>
      <c r="F19787"/>
      <c r="G19787"/>
      <c r="H19787"/>
      <c r="I19787"/>
      <c r="J19787"/>
      <c r="U19787" s="43"/>
      <c r="AE19787"/>
    </row>
    <row r="19788" spans="1:31">
      <c r="A19788">
        <v>50480</v>
      </c>
      <c r="B19788" t="s">
        <v>17075</v>
      </c>
      <c r="C19788" t="s">
        <v>33477</v>
      </c>
      <c r="D19788" t="s">
        <v>33476</v>
      </c>
      <c r="E19788"/>
      <c r="F19788"/>
      <c r="G19788"/>
      <c r="H19788"/>
      <c r="I19788"/>
      <c r="J19788"/>
      <c r="U19788" s="43"/>
      <c r="AE19788"/>
    </row>
    <row r="19789" spans="1:31">
      <c r="A19789">
        <v>50630</v>
      </c>
      <c r="B19789" t="s">
        <v>17076</v>
      </c>
      <c r="C19789" t="s">
        <v>33477</v>
      </c>
      <c r="D19789" t="s">
        <v>33476</v>
      </c>
      <c r="E19789"/>
      <c r="F19789"/>
      <c r="G19789"/>
      <c r="H19789"/>
      <c r="I19789"/>
      <c r="J19789"/>
      <c r="U19789" s="43"/>
      <c r="AE19789"/>
    </row>
    <row r="19790" spans="1:31">
      <c r="A19790">
        <v>50500</v>
      </c>
      <c r="B19790" t="s">
        <v>15495</v>
      </c>
      <c r="C19790" t="s">
        <v>33477</v>
      </c>
      <c r="D19790" t="s">
        <v>33476</v>
      </c>
      <c r="E19790"/>
      <c r="F19790"/>
      <c r="G19790"/>
      <c r="H19790"/>
      <c r="I19790"/>
      <c r="J19790"/>
      <c r="U19790" s="43"/>
      <c r="AE19790"/>
    </row>
    <row r="19791" spans="1:31">
      <c r="A19791">
        <v>50500</v>
      </c>
      <c r="B19791" t="s">
        <v>17077</v>
      </c>
      <c r="C19791" t="s">
        <v>33477</v>
      </c>
      <c r="D19791" t="s">
        <v>33476</v>
      </c>
      <c r="E19791"/>
      <c r="F19791"/>
      <c r="G19791"/>
      <c r="H19791"/>
      <c r="I19791"/>
      <c r="J19791"/>
      <c r="U19791" s="43"/>
      <c r="AE19791"/>
    </row>
    <row r="19792" spans="1:31">
      <c r="A19792">
        <v>50300</v>
      </c>
      <c r="B19792" t="s">
        <v>17078</v>
      </c>
      <c r="C19792" t="s">
        <v>33477</v>
      </c>
      <c r="D19792" t="s">
        <v>33476</v>
      </c>
      <c r="E19792"/>
      <c r="F19792"/>
      <c r="G19792"/>
      <c r="H19792"/>
      <c r="I19792"/>
      <c r="J19792"/>
      <c r="U19792" s="43"/>
      <c r="AE19792"/>
    </row>
    <row r="19793" spans="1:31">
      <c r="A19793">
        <v>50300</v>
      </c>
      <c r="B19793" t="s">
        <v>17078</v>
      </c>
      <c r="C19793" t="s">
        <v>33477</v>
      </c>
      <c r="D19793" t="s">
        <v>33476</v>
      </c>
      <c r="E19793"/>
      <c r="F19793"/>
      <c r="G19793"/>
      <c r="H19793"/>
      <c r="I19793"/>
      <c r="J19793"/>
      <c r="U19793" s="43"/>
      <c r="AE19793"/>
    </row>
    <row r="19794" spans="1:31">
      <c r="A19794">
        <v>50310</v>
      </c>
      <c r="B19794" t="s">
        <v>17079</v>
      </c>
      <c r="C19794" t="s">
        <v>33477</v>
      </c>
      <c r="D19794" t="s">
        <v>33476</v>
      </c>
      <c r="E19794"/>
      <c r="F19794"/>
      <c r="G19794"/>
      <c r="H19794"/>
      <c r="I19794"/>
      <c r="J19794"/>
      <c r="U19794" s="43"/>
      <c r="AE19794"/>
    </row>
    <row r="19795" spans="1:31">
      <c r="A19795">
        <v>50530</v>
      </c>
      <c r="B19795" t="s">
        <v>17080</v>
      </c>
      <c r="C19795" t="s">
        <v>33477</v>
      </c>
      <c r="D19795" t="s">
        <v>33476</v>
      </c>
      <c r="E19795"/>
      <c r="F19795"/>
      <c r="G19795"/>
      <c r="H19795"/>
      <c r="I19795"/>
      <c r="J19795"/>
      <c r="U19795" s="43"/>
      <c r="AE19795"/>
    </row>
    <row r="19796" spans="1:31">
      <c r="A19796">
        <v>50450</v>
      </c>
      <c r="B19796" t="s">
        <v>17081</v>
      </c>
      <c r="C19796" t="s">
        <v>33477</v>
      </c>
      <c r="D19796" t="s">
        <v>33476</v>
      </c>
      <c r="E19796"/>
      <c r="F19796"/>
      <c r="G19796"/>
      <c r="H19796"/>
      <c r="I19796"/>
      <c r="J19796"/>
      <c r="U19796" s="43"/>
      <c r="AE19796"/>
    </row>
    <row r="19797" spans="1:31">
      <c r="A19797">
        <v>50720</v>
      </c>
      <c r="B19797" t="s">
        <v>17082</v>
      </c>
      <c r="C19797" t="s">
        <v>33477</v>
      </c>
      <c r="D19797" t="s">
        <v>33476</v>
      </c>
      <c r="E19797"/>
      <c r="F19797"/>
      <c r="G19797"/>
      <c r="H19797"/>
      <c r="I19797"/>
      <c r="J19797"/>
      <c r="U19797" s="43"/>
      <c r="AE19797"/>
    </row>
    <row r="19798" spans="1:31">
      <c r="A19798">
        <v>50760</v>
      </c>
      <c r="B19798" t="s">
        <v>17083</v>
      </c>
      <c r="C19798" t="s">
        <v>33477</v>
      </c>
      <c r="D19798" t="s">
        <v>33476</v>
      </c>
      <c r="E19798"/>
      <c r="F19798"/>
      <c r="G19798"/>
      <c r="H19798"/>
      <c r="I19798"/>
      <c r="J19798"/>
      <c r="U19798" s="43"/>
      <c r="AE19798"/>
    </row>
    <row r="19799" spans="1:31">
      <c r="A19799">
        <v>50270</v>
      </c>
      <c r="B19799" t="s">
        <v>17084</v>
      </c>
      <c r="C19799" t="s">
        <v>33477</v>
      </c>
      <c r="D19799" t="s">
        <v>33476</v>
      </c>
      <c r="E19799"/>
      <c r="F19799"/>
      <c r="G19799"/>
      <c r="H19799"/>
      <c r="I19799"/>
      <c r="J19799"/>
      <c r="U19799" s="43"/>
      <c r="AE19799"/>
    </row>
    <row r="19800" spans="1:31">
      <c r="A19800">
        <v>50810</v>
      </c>
      <c r="B19800" t="s">
        <v>17085</v>
      </c>
      <c r="C19800" t="s">
        <v>33477</v>
      </c>
      <c r="D19800" t="s">
        <v>33476</v>
      </c>
      <c r="E19800"/>
      <c r="F19800"/>
      <c r="G19800"/>
      <c r="H19800"/>
      <c r="I19800"/>
      <c r="J19800"/>
      <c r="U19800" s="43"/>
      <c r="AE19800"/>
    </row>
    <row r="19801" spans="1:31">
      <c r="A19801">
        <v>50270</v>
      </c>
      <c r="B19801" t="s">
        <v>6663</v>
      </c>
      <c r="C19801" t="s">
        <v>33477</v>
      </c>
      <c r="D19801" t="s">
        <v>33476</v>
      </c>
      <c r="E19801"/>
      <c r="F19801"/>
      <c r="G19801"/>
      <c r="H19801"/>
      <c r="I19801"/>
      <c r="J19801"/>
      <c r="U19801" s="43"/>
      <c r="AE19801"/>
    </row>
    <row r="19802" spans="1:31">
      <c r="A19802">
        <v>50000</v>
      </c>
      <c r="B19802" t="s">
        <v>17086</v>
      </c>
      <c r="C19802" t="s">
        <v>33477</v>
      </c>
      <c r="D19802" t="s">
        <v>33476</v>
      </c>
      <c r="E19802"/>
      <c r="F19802"/>
      <c r="G19802"/>
      <c r="H19802"/>
      <c r="I19802"/>
      <c r="J19802"/>
      <c r="U19802" s="43"/>
      <c r="AE19802"/>
    </row>
    <row r="19803" spans="1:31">
      <c r="A19803">
        <v>50500</v>
      </c>
      <c r="B19803" t="s">
        <v>17087</v>
      </c>
      <c r="C19803" t="s">
        <v>33477</v>
      </c>
      <c r="D19803" t="s">
        <v>33476</v>
      </c>
      <c r="E19803"/>
      <c r="F19803"/>
      <c r="G19803"/>
      <c r="H19803"/>
      <c r="I19803"/>
      <c r="J19803"/>
      <c r="U19803" s="43"/>
      <c r="AE19803"/>
    </row>
    <row r="19804" spans="1:31">
      <c r="A19804">
        <v>50320</v>
      </c>
      <c r="B19804" t="s">
        <v>17088</v>
      </c>
      <c r="C19804" t="s">
        <v>33477</v>
      </c>
      <c r="D19804" t="s">
        <v>33476</v>
      </c>
      <c r="E19804"/>
      <c r="F19804"/>
      <c r="G19804"/>
      <c r="H19804"/>
      <c r="I19804"/>
      <c r="J19804"/>
      <c r="U19804" s="43"/>
      <c r="AE19804"/>
    </row>
    <row r="19805" spans="1:31">
      <c r="A19805">
        <v>50420</v>
      </c>
      <c r="B19805" t="s">
        <v>17089</v>
      </c>
      <c r="C19805" t="s">
        <v>33477</v>
      </c>
      <c r="D19805" t="s">
        <v>33476</v>
      </c>
      <c r="E19805"/>
      <c r="F19805"/>
      <c r="G19805"/>
      <c r="H19805"/>
      <c r="I19805"/>
      <c r="J19805"/>
      <c r="U19805" s="43"/>
      <c r="AE19805"/>
    </row>
    <row r="19806" spans="1:31">
      <c r="A19806">
        <v>50150</v>
      </c>
      <c r="B19806" t="s">
        <v>17090</v>
      </c>
      <c r="C19806" t="s">
        <v>33477</v>
      </c>
      <c r="D19806" t="s">
        <v>33476</v>
      </c>
      <c r="E19806"/>
      <c r="F19806"/>
      <c r="G19806"/>
      <c r="H19806"/>
      <c r="I19806"/>
      <c r="J19806"/>
      <c r="U19806" s="43"/>
      <c r="AE19806"/>
    </row>
    <row r="19807" spans="1:31">
      <c r="A19807">
        <v>50440</v>
      </c>
      <c r="B19807" t="s">
        <v>17091</v>
      </c>
      <c r="C19807" t="s">
        <v>33477</v>
      </c>
      <c r="D19807" t="s">
        <v>33476</v>
      </c>
      <c r="E19807"/>
      <c r="F19807"/>
      <c r="G19807"/>
      <c r="H19807"/>
      <c r="I19807"/>
      <c r="J19807"/>
      <c r="U19807" s="43"/>
      <c r="AE19807"/>
    </row>
    <row r="19808" spans="1:31">
      <c r="A19808">
        <v>50440</v>
      </c>
      <c r="B19808" t="s">
        <v>17091</v>
      </c>
      <c r="C19808" t="s">
        <v>33477</v>
      </c>
      <c r="D19808" t="s">
        <v>33476</v>
      </c>
      <c r="E19808"/>
      <c r="F19808"/>
      <c r="G19808"/>
      <c r="H19808"/>
      <c r="I19808"/>
      <c r="J19808"/>
      <c r="U19808" s="43"/>
      <c r="AE19808"/>
    </row>
    <row r="19809" spans="1:31">
      <c r="A19809">
        <v>50440</v>
      </c>
      <c r="B19809" t="s">
        <v>17091</v>
      </c>
      <c r="C19809" t="s">
        <v>33477</v>
      </c>
      <c r="D19809" t="s">
        <v>33476</v>
      </c>
      <c r="E19809"/>
      <c r="F19809"/>
      <c r="G19809"/>
      <c r="H19809"/>
      <c r="I19809"/>
      <c r="J19809"/>
      <c r="U19809" s="43"/>
      <c r="AE19809"/>
    </row>
    <row r="19810" spans="1:31">
      <c r="A19810">
        <v>50440</v>
      </c>
      <c r="B19810" t="s">
        <v>17091</v>
      </c>
      <c r="C19810" t="s">
        <v>33477</v>
      </c>
      <c r="D19810" t="s">
        <v>33476</v>
      </c>
      <c r="E19810"/>
      <c r="F19810"/>
      <c r="G19810"/>
      <c r="H19810"/>
      <c r="I19810"/>
      <c r="J19810"/>
      <c r="U19810" s="43"/>
      <c r="AE19810"/>
    </row>
    <row r="19811" spans="1:31">
      <c r="A19811">
        <v>50440</v>
      </c>
      <c r="B19811" t="s">
        <v>17091</v>
      </c>
      <c r="C19811" t="s">
        <v>33477</v>
      </c>
      <c r="D19811" t="s">
        <v>33476</v>
      </c>
      <c r="E19811"/>
      <c r="F19811"/>
      <c r="G19811"/>
      <c r="H19811"/>
      <c r="I19811"/>
      <c r="J19811"/>
      <c r="U19811" s="43"/>
      <c r="AE19811"/>
    </row>
    <row r="19812" spans="1:31">
      <c r="A19812">
        <v>50440</v>
      </c>
      <c r="B19812" t="s">
        <v>17091</v>
      </c>
      <c r="C19812" t="s">
        <v>33477</v>
      </c>
      <c r="D19812" t="s">
        <v>33476</v>
      </c>
      <c r="E19812"/>
      <c r="F19812"/>
      <c r="G19812"/>
      <c r="H19812"/>
      <c r="I19812"/>
      <c r="J19812"/>
      <c r="U19812" s="43"/>
      <c r="AE19812"/>
    </row>
    <row r="19813" spans="1:31">
      <c r="A19813">
        <v>50440</v>
      </c>
      <c r="B19813" t="s">
        <v>17091</v>
      </c>
      <c r="C19813" t="s">
        <v>33477</v>
      </c>
      <c r="D19813" t="s">
        <v>33476</v>
      </c>
      <c r="E19813"/>
      <c r="F19813"/>
      <c r="G19813"/>
      <c r="H19813"/>
      <c r="I19813"/>
      <c r="J19813"/>
      <c r="U19813" s="43"/>
      <c r="AE19813"/>
    </row>
    <row r="19814" spans="1:31">
      <c r="A19814">
        <v>50440</v>
      </c>
      <c r="B19814" t="s">
        <v>17091</v>
      </c>
      <c r="C19814" t="s">
        <v>33477</v>
      </c>
      <c r="D19814" t="s">
        <v>33476</v>
      </c>
      <c r="E19814"/>
      <c r="F19814"/>
      <c r="G19814"/>
      <c r="H19814"/>
      <c r="I19814"/>
      <c r="J19814"/>
      <c r="U19814" s="43"/>
      <c r="AE19814"/>
    </row>
    <row r="19815" spans="1:31">
      <c r="A19815">
        <v>50440</v>
      </c>
      <c r="B19815" t="s">
        <v>17091</v>
      </c>
      <c r="C19815" t="s">
        <v>33477</v>
      </c>
      <c r="D19815" t="s">
        <v>33476</v>
      </c>
      <c r="E19815"/>
      <c r="F19815"/>
      <c r="G19815"/>
      <c r="H19815"/>
      <c r="I19815"/>
      <c r="J19815"/>
      <c r="U19815" s="43"/>
      <c r="AE19815"/>
    </row>
    <row r="19816" spans="1:31">
      <c r="A19816">
        <v>50440</v>
      </c>
      <c r="B19816" t="s">
        <v>17091</v>
      </c>
      <c r="C19816" t="s">
        <v>33477</v>
      </c>
      <c r="D19816" t="s">
        <v>33476</v>
      </c>
      <c r="E19816"/>
      <c r="F19816"/>
      <c r="G19816"/>
      <c r="H19816"/>
      <c r="I19816"/>
      <c r="J19816"/>
      <c r="U19816" s="43"/>
      <c r="AE19816"/>
    </row>
    <row r="19817" spans="1:31">
      <c r="A19817">
        <v>50440</v>
      </c>
      <c r="B19817" t="s">
        <v>17091</v>
      </c>
      <c r="C19817" t="s">
        <v>33477</v>
      </c>
      <c r="D19817" t="s">
        <v>33476</v>
      </c>
      <c r="E19817"/>
      <c r="F19817"/>
      <c r="G19817"/>
      <c r="H19817"/>
      <c r="I19817"/>
      <c r="J19817"/>
      <c r="U19817" s="43"/>
      <c r="AE19817"/>
    </row>
    <row r="19818" spans="1:31">
      <c r="A19818">
        <v>50440</v>
      </c>
      <c r="B19818" t="s">
        <v>17091</v>
      </c>
      <c r="C19818" t="s">
        <v>33477</v>
      </c>
      <c r="D19818" t="s">
        <v>33476</v>
      </c>
      <c r="E19818"/>
      <c r="F19818"/>
      <c r="G19818"/>
      <c r="H19818"/>
      <c r="I19818"/>
      <c r="J19818"/>
      <c r="U19818" s="43"/>
      <c r="AE19818"/>
    </row>
    <row r="19819" spans="1:31">
      <c r="A19819">
        <v>50440</v>
      </c>
      <c r="B19819" t="s">
        <v>17091</v>
      </c>
      <c r="C19819" t="s">
        <v>33477</v>
      </c>
      <c r="D19819" t="s">
        <v>33476</v>
      </c>
      <c r="E19819"/>
      <c r="F19819"/>
      <c r="G19819"/>
      <c r="H19819"/>
      <c r="I19819"/>
      <c r="J19819"/>
      <c r="U19819" s="43"/>
      <c r="AE19819"/>
    </row>
    <row r="19820" spans="1:31">
      <c r="A19820">
        <v>50440</v>
      </c>
      <c r="B19820" t="s">
        <v>17091</v>
      </c>
      <c r="C19820" t="s">
        <v>33477</v>
      </c>
      <c r="D19820" t="s">
        <v>33476</v>
      </c>
      <c r="E19820"/>
      <c r="F19820"/>
      <c r="G19820"/>
      <c r="H19820"/>
      <c r="I19820"/>
      <c r="J19820"/>
      <c r="U19820" s="43"/>
      <c r="AE19820"/>
    </row>
    <row r="19821" spans="1:31">
      <c r="A19821">
        <v>50440</v>
      </c>
      <c r="B19821" t="s">
        <v>17091</v>
      </c>
      <c r="C19821" t="s">
        <v>33477</v>
      </c>
      <c r="D19821" t="s">
        <v>33476</v>
      </c>
      <c r="E19821"/>
      <c r="F19821"/>
      <c r="G19821"/>
      <c r="H19821"/>
      <c r="I19821"/>
      <c r="J19821"/>
      <c r="U19821" s="43"/>
      <c r="AE19821"/>
    </row>
    <row r="19822" spans="1:31">
      <c r="A19822">
        <v>50440</v>
      </c>
      <c r="B19822" t="s">
        <v>17091</v>
      </c>
      <c r="C19822" t="s">
        <v>33477</v>
      </c>
      <c r="D19822" t="s">
        <v>33476</v>
      </c>
      <c r="E19822"/>
      <c r="F19822"/>
      <c r="G19822"/>
      <c r="H19822"/>
      <c r="I19822"/>
      <c r="J19822"/>
      <c r="U19822" s="43"/>
      <c r="AE19822"/>
    </row>
    <row r="19823" spans="1:31">
      <c r="A19823">
        <v>50460</v>
      </c>
      <c r="B19823" t="s">
        <v>17091</v>
      </c>
      <c r="C19823" t="s">
        <v>33477</v>
      </c>
      <c r="D19823" t="e">
        <v>#N/A</v>
      </c>
      <c r="E19823"/>
      <c r="F19823"/>
      <c r="G19823"/>
      <c r="H19823"/>
      <c r="I19823"/>
      <c r="J19823"/>
      <c r="U19823" s="43"/>
      <c r="AE19823"/>
    </row>
    <row r="19824" spans="1:31">
      <c r="A19824">
        <v>50460</v>
      </c>
      <c r="B19824" t="s">
        <v>17091</v>
      </c>
      <c r="C19824" t="s">
        <v>33477</v>
      </c>
      <c r="D19824" t="e">
        <v>#N/A</v>
      </c>
      <c r="E19824"/>
      <c r="F19824"/>
      <c r="G19824"/>
      <c r="H19824"/>
      <c r="I19824"/>
      <c r="J19824"/>
      <c r="U19824" s="43"/>
      <c r="AE19824"/>
    </row>
    <row r="19825" spans="1:31">
      <c r="A19825">
        <v>50690</v>
      </c>
      <c r="B19825" t="s">
        <v>17091</v>
      </c>
      <c r="C19825" t="s">
        <v>33477</v>
      </c>
      <c r="D19825" t="e">
        <v>#N/A</v>
      </c>
      <c r="E19825"/>
      <c r="F19825"/>
      <c r="G19825"/>
      <c r="H19825"/>
      <c r="I19825"/>
      <c r="J19825"/>
      <c r="U19825" s="43"/>
      <c r="AE19825"/>
    </row>
    <row r="19826" spans="1:31">
      <c r="A19826">
        <v>50170</v>
      </c>
      <c r="B19826" t="s">
        <v>17092</v>
      </c>
      <c r="C19826" t="s">
        <v>33477</v>
      </c>
      <c r="D19826" t="s">
        <v>33476</v>
      </c>
      <c r="E19826"/>
      <c r="F19826"/>
      <c r="G19826"/>
      <c r="H19826"/>
      <c r="I19826"/>
      <c r="J19826"/>
      <c r="U19826" s="43"/>
      <c r="AE19826"/>
    </row>
    <row r="19827" spans="1:31">
      <c r="A19827">
        <v>50210</v>
      </c>
      <c r="B19827" t="s">
        <v>2608</v>
      </c>
      <c r="C19827" t="s">
        <v>33477</v>
      </c>
      <c r="D19827" t="s">
        <v>33476</v>
      </c>
      <c r="E19827"/>
      <c r="F19827"/>
      <c r="G19827"/>
      <c r="H19827"/>
      <c r="I19827"/>
      <c r="J19827"/>
      <c r="U19827" s="43"/>
      <c r="AE19827"/>
    </row>
    <row r="19828" spans="1:31">
      <c r="A19828">
        <v>50340</v>
      </c>
      <c r="B19828" t="s">
        <v>17093</v>
      </c>
      <c r="C19828" t="s">
        <v>33477</v>
      </c>
      <c r="D19828" t="s">
        <v>33476</v>
      </c>
      <c r="E19828"/>
      <c r="F19828"/>
      <c r="G19828"/>
      <c r="H19828"/>
      <c r="I19828"/>
      <c r="J19828"/>
      <c r="U19828" s="43"/>
      <c r="AE19828"/>
    </row>
    <row r="19829" spans="1:31">
      <c r="A19829">
        <v>50810</v>
      </c>
      <c r="B19829" t="s">
        <v>17094</v>
      </c>
      <c r="C19829" t="s">
        <v>33477</v>
      </c>
      <c r="D19829" t="s">
        <v>33476</v>
      </c>
      <c r="E19829"/>
      <c r="F19829"/>
      <c r="G19829"/>
      <c r="H19829"/>
      <c r="I19829"/>
      <c r="J19829"/>
      <c r="U19829" s="43"/>
      <c r="AE19829"/>
    </row>
    <row r="19830" spans="1:31">
      <c r="A19830">
        <v>50800</v>
      </c>
      <c r="B19830" t="s">
        <v>17095</v>
      </c>
      <c r="C19830" t="s">
        <v>33477</v>
      </c>
      <c r="D19830" t="s">
        <v>33476</v>
      </c>
      <c r="E19830"/>
      <c r="F19830"/>
      <c r="G19830"/>
      <c r="H19830"/>
      <c r="I19830"/>
      <c r="J19830"/>
      <c r="U19830" s="43"/>
      <c r="AE19830"/>
    </row>
    <row r="19831" spans="1:31">
      <c r="A19831">
        <v>50390</v>
      </c>
      <c r="B19831" t="s">
        <v>17096</v>
      </c>
      <c r="C19831" t="s">
        <v>33477</v>
      </c>
      <c r="D19831" t="s">
        <v>33476</v>
      </c>
      <c r="E19831"/>
      <c r="F19831"/>
      <c r="G19831"/>
      <c r="H19831"/>
      <c r="I19831"/>
      <c r="J19831"/>
      <c r="U19831" s="43"/>
      <c r="AE19831"/>
    </row>
    <row r="19832" spans="1:31">
      <c r="A19832">
        <v>50420</v>
      </c>
      <c r="B19832" t="s">
        <v>17097</v>
      </c>
      <c r="C19832" t="s">
        <v>33477</v>
      </c>
      <c r="D19832" t="s">
        <v>33476</v>
      </c>
      <c r="E19832"/>
      <c r="F19832"/>
      <c r="G19832"/>
      <c r="H19832"/>
      <c r="I19832"/>
      <c r="J19832"/>
      <c r="U19832" s="43"/>
      <c r="AE19832"/>
    </row>
    <row r="19833" spans="1:31">
      <c r="A19833">
        <v>50360</v>
      </c>
      <c r="B19833" t="s">
        <v>17098</v>
      </c>
      <c r="C19833" t="s">
        <v>33477</v>
      </c>
      <c r="D19833" t="s">
        <v>33476</v>
      </c>
      <c r="E19833"/>
      <c r="F19833"/>
      <c r="G19833"/>
      <c r="H19833"/>
      <c r="I19833"/>
      <c r="J19833"/>
      <c r="U19833" s="43"/>
      <c r="AE19833"/>
    </row>
    <row r="19834" spans="1:31">
      <c r="A19834">
        <v>50160</v>
      </c>
      <c r="B19834" t="s">
        <v>17099</v>
      </c>
      <c r="C19834" t="s">
        <v>33477</v>
      </c>
      <c r="D19834" t="s">
        <v>33476</v>
      </c>
      <c r="E19834"/>
      <c r="F19834"/>
      <c r="G19834"/>
      <c r="H19834"/>
      <c r="I19834"/>
      <c r="J19834"/>
      <c r="U19834" s="43"/>
      <c r="AE19834"/>
    </row>
    <row r="19835" spans="1:31">
      <c r="A19835">
        <v>50390</v>
      </c>
      <c r="B19835" t="s">
        <v>17100</v>
      </c>
      <c r="C19835" t="s">
        <v>33477</v>
      </c>
      <c r="D19835" t="s">
        <v>33476</v>
      </c>
      <c r="E19835"/>
      <c r="F19835"/>
      <c r="G19835"/>
      <c r="H19835"/>
      <c r="I19835"/>
      <c r="J19835"/>
      <c r="U19835" s="43"/>
      <c r="AE19835"/>
    </row>
    <row r="19836" spans="1:31">
      <c r="A19836">
        <v>50560</v>
      </c>
      <c r="B19836" t="s">
        <v>17101</v>
      </c>
      <c r="C19836" t="s">
        <v>33477</v>
      </c>
      <c r="D19836" t="s">
        <v>33476</v>
      </c>
      <c r="E19836"/>
      <c r="F19836"/>
      <c r="G19836"/>
      <c r="H19836"/>
      <c r="I19836"/>
      <c r="J19836"/>
      <c r="U19836" s="43"/>
      <c r="AE19836"/>
    </row>
    <row r="19837" spans="1:31">
      <c r="A19837">
        <v>50480</v>
      </c>
      <c r="B19837" t="s">
        <v>17102</v>
      </c>
      <c r="C19837" t="s">
        <v>33477</v>
      </c>
      <c r="D19837" t="s">
        <v>33476</v>
      </c>
      <c r="E19837"/>
      <c r="F19837"/>
      <c r="G19837"/>
      <c r="H19837"/>
      <c r="I19837"/>
      <c r="J19837"/>
      <c r="U19837" s="43"/>
      <c r="AE19837"/>
    </row>
    <row r="19838" spans="1:31">
      <c r="A19838">
        <v>50800</v>
      </c>
      <c r="B19838" t="s">
        <v>17103</v>
      </c>
      <c r="C19838" t="s">
        <v>33477</v>
      </c>
      <c r="D19838" t="s">
        <v>33476</v>
      </c>
      <c r="E19838"/>
      <c r="F19838"/>
      <c r="G19838"/>
      <c r="H19838"/>
      <c r="I19838"/>
      <c r="J19838"/>
      <c r="U19838" s="43"/>
      <c r="AE19838"/>
    </row>
    <row r="19839" spans="1:31">
      <c r="A19839">
        <v>50800</v>
      </c>
      <c r="B19839" t="s">
        <v>17104</v>
      </c>
      <c r="C19839" t="s">
        <v>33477</v>
      </c>
      <c r="D19839" t="s">
        <v>33476</v>
      </c>
      <c r="E19839"/>
      <c r="F19839"/>
      <c r="G19839"/>
      <c r="H19839"/>
      <c r="I19839"/>
      <c r="J19839"/>
      <c r="U19839" s="43"/>
      <c r="AE19839"/>
    </row>
    <row r="19840" spans="1:31">
      <c r="A19840">
        <v>50360</v>
      </c>
      <c r="B19840" t="s">
        <v>17105</v>
      </c>
      <c r="C19840" t="s">
        <v>33477</v>
      </c>
      <c r="D19840" t="s">
        <v>33476</v>
      </c>
      <c r="E19840"/>
      <c r="F19840"/>
      <c r="G19840"/>
      <c r="H19840"/>
      <c r="I19840"/>
      <c r="J19840"/>
      <c r="U19840" s="43"/>
      <c r="AE19840"/>
    </row>
    <row r="19841" spans="1:31">
      <c r="A19841">
        <v>50610</v>
      </c>
      <c r="B19841" t="s">
        <v>17106</v>
      </c>
      <c r="C19841" t="s">
        <v>33477</v>
      </c>
      <c r="D19841" t="e">
        <v>#N/A</v>
      </c>
      <c r="E19841"/>
      <c r="F19841"/>
      <c r="G19841"/>
      <c r="H19841"/>
      <c r="I19841"/>
      <c r="J19841"/>
      <c r="U19841" s="43"/>
      <c r="AE19841"/>
    </row>
    <row r="19842" spans="1:31">
      <c r="A19842">
        <v>50610</v>
      </c>
      <c r="B19842" t="s">
        <v>17106</v>
      </c>
      <c r="C19842" t="s">
        <v>33477</v>
      </c>
      <c r="D19842" t="e">
        <v>#N/A</v>
      </c>
      <c r="E19842"/>
      <c r="F19842"/>
      <c r="G19842"/>
      <c r="H19842"/>
      <c r="I19842"/>
      <c r="J19842"/>
      <c r="U19842" s="43"/>
      <c r="AE19842"/>
    </row>
    <row r="19843" spans="1:31">
      <c r="A19843">
        <v>50800</v>
      </c>
      <c r="B19843" t="s">
        <v>17107</v>
      </c>
      <c r="C19843" t="s">
        <v>33477</v>
      </c>
      <c r="D19843" t="s">
        <v>33476</v>
      </c>
      <c r="E19843"/>
      <c r="F19843"/>
      <c r="G19843"/>
      <c r="H19843"/>
      <c r="I19843"/>
      <c r="J19843"/>
      <c r="U19843" s="43"/>
      <c r="AE19843"/>
    </row>
    <row r="19844" spans="1:31">
      <c r="A19844">
        <v>50480</v>
      </c>
      <c r="B19844" t="s">
        <v>17108</v>
      </c>
      <c r="C19844" t="s">
        <v>33477</v>
      </c>
      <c r="D19844" t="s">
        <v>33476</v>
      </c>
      <c r="E19844"/>
      <c r="F19844"/>
      <c r="G19844"/>
      <c r="H19844"/>
      <c r="I19844"/>
      <c r="J19844"/>
      <c r="U19844" s="43"/>
      <c r="AE19844"/>
    </row>
    <row r="19845" spans="1:31">
      <c r="A19845">
        <v>50200</v>
      </c>
      <c r="B19845" t="s">
        <v>17109</v>
      </c>
      <c r="C19845" t="s">
        <v>33477</v>
      </c>
      <c r="D19845" t="s">
        <v>33476</v>
      </c>
      <c r="E19845"/>
      <c r="F19845"/>
      <c r="G19845"/>
      <c r="H19845"/>
      <c r="I19845"/>
      <c r="J19845"/>
      <c r="U19845" s="43"/>
      <c r="AE19845"/>
    </row>
    <row r="19846" spans="1:31">
      <c r="A19846">
        <v>50370</v>
      </c>
      <c r="B19846" t="s">
        <v>17110</v>
      </c>
      <c r="C19846" t="s">
        <v>33477</v>
      </c>
      <c r="D19846" t="s">
        <v>33476</v>
      </c>
      <c r="E19846"/>
      <c r="F19846"/>
      <c r="G19846"/>
      <c r="H19846"/>
      <c r="I19846"/>
      <c r="J19846"/>
      <c r="U19846" s="43"/>
      <c r="AE19846"/>
    </row>
    <row r="19847" spans="1:31">
      <c r="A19847">
        <v>50290</v>
      </c>
      <c r="B19847" t="s">
        <v>17111</v>
      </c>
      <c r="C19847" t="s">
        <v>33477</v>
      </c>
      <c r="D19847" t="s">
        <v>33476</v>
      </c>
      <c r="E19847"/>
      <c r="F19847"/>
      <c r="G19847"/>
      <c r="H19847"/>
      <c r="I19847"/>
      <c r="J19847"/>
      <c r="U19847" s="43"/>
      <c r="AE19847"/>
    </row>
    <row r="19848" spans="1:31">
      <c r="A19848">
        <v>50290</v>
      </c>
      <c r="B19848" t="s">
        <v>17111</v>
      </c>
      <c r="C19848" t="s">
        <v>33477</v>
      </c>
      <c r="D19848" t="s">
        <v>33476</v>
      </c>
      <c r="E19848"/>
      <c r="F19848"/>
      <c r="G19848"/>
      <c r="H19848"/>
      <c r="I19848"/>
      <c r="J19848"/>
      <c r="U19848" s="43"/>
      <c r="AE19848"/>
    </row>
    <row r="19849" spans="1:31">
      <c r="A19849">
        <v>50110</v>
      </c>
      <c r="B19849" t="s">
        <v>17112</v>
      </c>
      <c r="C19849" t="s">
        <v>33477</v>
      </c>
      <c r="D19849" t="s">
        <v>33476</v>
      </c>
      <c r="E19849"/>
      <c r="F19849"/>
      <c r="G19849"/>
      <c r="H19849"/>
      <c r="I19849"/>
      <c r="J19849"/>
      <c r="U19849" s="43"/>
      <c r="AE19849"/>
    </row>
    <row r="19850" spans="1:31">
      <c r="A19850">
        <v>50430</v>
      </c>
      <c r="B19850" t="s">
        <v>17113</v>
      </c>
      <c r="C19850" t="s">
        <v>33477</v>
      </c>
      <c r="D19850" t="e">
        <v>#N/A</v>
      </c>
      <c r="E19850"/>
      <c r="F19850"/>
      <c r="G19850"/>
      <c r="H19850"/>
      <c r="I19850"/>
      <c r="J19850"/>
      <c r="U19850" s="43"/>
      <c r="AE19850"/>
    </row>
    <row r="19851" spans="1:31">
      <c r="A19851">
        <v>50260</v>
      </c>
      <c r="B19851" t="s">
        <v>17114</v>
      </c>
      <c r="C19851" t="s">
        <v>33477</v>
      </c>
      <c r="D19851" t="s">
        <v>33476</v>
      </c>
      <c r="E19851"/>
      <c r="F19851"/>
      <c r="G19851"/>
      <c r="H19851"/>
      <c r="I19851"/>
      <c r="J19851"/>
      <c r="U19851" s="43"/>
      <c r="AE19851"/>
    </row>
    <row r="19852" spans="1:31">
      <c r="A19852">
        <v>50290</v>
      </c>
      <c r="B19852" t="s">
        <v>17115</v>
      </c>
      <c r="C19852" t="s">
        <v>33477</v>
      </c>
      <c r="D19852" t="s">
        <v>33476</v>
      </c>
      <c r="E19852"/>
      <c r="F19852"/>
      <c r="G19852"/>
      <c r="H19852"/>
      <c r="I19852"/>
      <c r="J19852"/>
      <c r="U19852" s="43"/>
      <c r="AE19852"/>
    </row>
    <row r="19853" spans="1:31">
      <c r="A19853">
        <v>50260</v>
      </c>
      <c r="B19853" t="s">
        <v>17116</v>
      </c>
      <c r="C19853" t="s">
        <v>33477</v>
      </c>
      <c r="D19853" t="s">
        <v>33476</v>
      </c>
      <c r="E19853"/>
      <c r="F19853"/>
      <c r="G19853"/>
      <c r="H19853"/>
      <c r="I19853"/>
      <c r="J19853"/>
      <c r="U19853" s="43"/>
      <c r="AE19853"/>
    </row>
    <row r="19854" spans="1:31">
      <c r="A19854">
        <v>50260</v>
      </c>
      <c r="B19854" t="s">
        <v>17116</v>
      </c>
      <c r="C19854" t="s">
        <v>33477</v>
      </c>
      <c r="D19854" t="s">
        <v>33476</v>
      </c>
      <c r="E19854"/>
      <c r="F19854"/>
      <c r="G19854"/>
      <c r="H19854"/>
      <c r="I19854"/>
      <c r="J19854"/>
      <c r="U19854" s="43"/>
      <c r="AE19854"/>
    </row>
    <row r="19855" spans="1:31">
      <c r="A19855">
        <v>50260</v>
      </c>
      <c r="B19855" t="s">
        <v>17116</v>
      </c>
      <c r="C19855" t="s">
        <v>33477</v>
      </c>
      <c r="D19855" t="s">
        <v>33476</v>
      </c>
      <c r="E19855"/>
      <c r="F19855"/>
      <c r="G19855"/>
      <c r="H19855"/>
      <c r="I19855"/>
      <c r="J19855"/>
      <c r="U19855" s="43"/>
      <c r="AE19855"/>
    </row>
    <row r="19856" spans="1:31">
      <c r="A19856">
        <v>50260</v>
      </c>
      <c r="B19856" t="s">
        <v>17116</v>
      </c>
      <c r="C19856" t="s">
        <v>33477</v>
      </c>
      <c r="D19856" t="s">
        <v>33476</v>
      </c>
      <c r="E19856"/>
      <c r="F19856"/>
      <c r="G19856"/>
      <c r="H19856"/>
      <c r="I19856"/>
      <c r="J19856"/>
      <c r="U19856" s="43"/>
      <c r="AE19856"/>
    </row>
    <row r="19857" spans="1:31">
      <c r="A19857">
        <v>50260</v>
      </c>
      <c r="B19857" t="s">
        <v>17116</v>
      </c>
      <c r="C19857" t="s">
        <v>33477</v>
      </c>
      <c r="D19857" t="s">
        <v>33476</v>
      </c>
      <c r="E19857"/>
      <c r="F19857"/>
      <c r="G19857"/>
      <c r="H19857"/>
      <c r="I19857"/>
      <c r="J19857"/>
      <c r="U19857" s="43"/>
      <c r="AE19857"/>
    </row>
    <row r="19858" spans="1:31">
      <c r="A19858">
        <v>50260</v>
      </c>
      <c r="B19858" t="s">
        <v>17116</v>
      </c>
      <c r="C19858" t="s">
        <v>33477</v>
      </c>
      <c r="D19858" t="s">
        <v>33476</v>
      </c>
      <c r="E19858"/>
      <c r="F19858"/>
      <c r="G19858"/>
      <c r="H19858"/>
      <c r="I19858"/>
      <c r="J19858"/>
      <c r="U19858" s="43"/>
      <c r="AE19858"/>
    </row>
    <row r="19859" spans="1:31">
      <c r="A19859">
        <v>50340</v>
      </c>
      <c r="B19859" t="s">
        <v>17117</v>
      </c>
      <c r="C19859" t="s">
        <v>33477</v>
      </c>
      <c r="D19859" t="s">
        <v>33476</v>
      </c>
      <c r="E19859"/>
      <c r="F19859"/>
      <c r="G19859"/>
      <c r="H19859"/>
      <c r="I19859"/>
      <c r="J19859"/>
      <c r="U19859" s="43"/>
      <c r="AE19859"/>
    </row>
    <row r="19860" spans="1:31">
      <c r="A19860">
        <v>50200</v>
      </c>
      <c r="B19860" t="s">
        <v>17118</v>
      </c>
      <c r="C19860" t="s">
        <v>33477</v>
      </c>
      <c r="D19860" t="s">
        <v>33476</v>
      </c>
      <c r="E19860"/>
      <c r="F19860"/>
      <c r="G19860"/>
      <c r="H19860"/>
      <c r="I19860"/>
      <c r="J19860"/>
      <c r="U19860" s="43"/>
      <c r="AE19860"/>
    </row>
    <row r="19861" spans="1:31">
      <c r="A19861">
        <v>50290</v>
      </c>
      <c r="B19861" t="s">
        <v>17119</v>
      </c>
      <c r="C19861" t="s">
        <v>33477</v>
      </c>
      <c r="D19861" t="s">
        <v>33476</v>
      </c>
      <c r="E19861"/>
      <c r="F19861"/>
      <c r="G19861"/>
      <c r="H19861"/>
      <c r="I19861"/>
      <c r="J19861"/>
      <c r="U19861" s="43"/>
      <c r="AE19861"/>
    </row>
    <row r="19862" spans="1:31">
      <c r="A19862">
        <v>50330</v>
      </c>
      <c r="B19862" t="s">
        <v>17120</v>
      </c>
      <c r="C19862" t="s">
        <v>33477</v>
      </c>
      <c r="D19862" t="s">
        <v>33476</v>
      </c>
      <c r="E19862"/>
      <c r="F19862"/>
      <c r="G19862"/>
      <c r="H19862"/>
      <c r="I19862"/>
      <c r="J19862"/>
      <c r="U19862" s="43"/>
      <c r="AE19862"/>
    </row>
    <row r="19863" spans="1:31">
      <c r="A19863">
        <v>50700</v>
      </c>
      <c r="B19863" t="s">
        <v>17121</v>
      </c>
      <c r="C19863" t="s">
        <v>33477</v>
      </c>
      <c r="D19863" t="s">
        <v>33476</v>
      </c>
      <c r="E19863"/>
      <c r="F19863"/>
      <c r="G19863"/>
      <c r="H19863"/>
      <c r="I19863"/>
      <c r="J19863"/>
      <c r="U19863" s="43"/>
      <c r="AE19863"/>
    </row>
    <row r="19864" spans="1:31">
      <c r="A19864">
        <v>50150</v>
      </c>
      <c r="B19864" t="s">
        <v>17122</v>
      </c>
      <c r="C19864" t="s">
        <v>33477</v>
      </c>
      <c r="D19864" t="s">
        <v>33476</v>
      </c>
      <c r="E19864"/>
      <c r="F19864"/>
      <c r="G19864"/>
      <c r="H19864"/>
      <c r="I19864"/>
      <c r="J19864"/>
      <c r="U19864" s="43"/>
      <c r="AE19864"/>
    </row>
    <row r="19865" spans="1:31">
      <c r="A19865">
        <v>50640</v>
      </c>
      <c r="B19865" t="s">
        <v>17123</v>
      </c>
      <c r="C19865" t="s">
        <v>33477</v>
      </c>
      <c r="D19865" t="s">
        <v>33476</v>
      </c>
      <c r="E19865"/>
      <c r="F19865"/>
      <c r="G19865"/>
      <c r="H19865"/>
      <c r="I19865"/>
      <c r="J19865"/>
      <c r="U19865" s="43"/>
      <c r="AE19865"/>
    </row>
    <row r="19866" spans="1:31">
      <c r="A19866">
        <v>50640</v>
      </c>
      <c r="B19866" t="s">
        <v>17123</v>
      </c>
      <c r="C19866" t="s">
        <v>33477</v>
      </c>
      <c r="D19866" t="s">
        <v>33476</v>
      </c>
      <c r="E19866"/>
      <c r="F19866"/>
      <c r="G19866"/>
      <c r="H19866"/>
      <c r="I19866"/>
      <c r="J19866"/>
      <c r="U19866" s="43"/>
      <c r="AE19866"/>
    </row>
    <row r="19867" spans="1:31">
      <c r="A19867">
        <v>50200</v>
      </c>
      <c r="B19867" t="s">
        <v>17124</v>
      </c>
      <c r="C19867" t="s">
        <v>33477</v>
      </c>
      <c r="D19867" t="s">
        <v>33476</v>
      </c>
      <c r="E19867"/>
      <c r="F19867"/>
      <c r="G19867"/>
      <c r="H19867"/>
      <c r="I19867"/>
      <c r="J19867"/>
      <c r="U19867" s="43"/>
      <c r="AE19867"/>
    </row>
    <row r="19868" spans="1:31">
      <c r="A19868">
        <v>50570</v>
      </c>
      <c r="B19868" t="s">
        <v>17125</v>
      </c>
      <c r="C19868" t="s">
        <v>33477</v>
      </c>
      <c r="D19868" t="s">
        <v>33476</v>
      </c>
      <c r="E19868"/>
      <c r="F19868"/>
      <c r="G19868"/>
      <c r="H19868"/>
      <c r="I19868"/>
      <c r="J19868"/>
      <c r="U19868" s="43"/>
      <c r="AE19868"/>
    </row>
    <row r="19869" spans="1:31">
      <c r="A19869">
        <v>50210</v>
      </c>
      <c r="B19869" t="s">
        <v>17126</v>
      </c>
      <c r="C19869" t="s">
        <v>33477</v>
      </c>
      <c r="D19869" t="s">
        <v>33476</v>
      </c>
      <c r="E19869"/>
      <c r="F19869"/>
      <c r="G19869"/>
      <c r="H19869"/>
      <c r="I19869"/>
      <c r="J19869"/>
      <c r="U19869" s="43"/>
      <c r="AE19869"/>
    </row>
    <row r="19870" spans="1:31">
      <c r="A19870">
        <v>50750</v>
      </c>
      <c r="B19870" t="s">
        <v>17127</v>
      </c>
      <c r="C19870" t="s">
        <v>33477</v>
      </c>
      <c r="D19870" t="s">
        <v>33476</v>
      </c>
      <c r="E19870"/>
      <c r="F19870"/>
      <c r="G19870"/>
      <c r="H19870"/>
      <c r="I19870"/>
      <c r="J19870"/>
      <c r="U19870" s="43"/>
      <c r="AE19870"/>
    </row>
    <row r="19871" spans="1:31">
      <c r="A19871">
        <v>50750</v>
      </c>
      <c r="B19871" t="s">
        <v>17127</v>
      </c>
      <c r="C19871" t="s">
        <v>33477</v>
      </c>
      <c r="D19871" t="s">
        <v>33476</v>
      </c>
      <c r="E19871"/>
      <c r="F19871"/>
      <c r="G19871"/>
      <c r="H19871"/>
      <c r="I19871"/>
      <c r="J19871"/>
      <c r="U19871" s="43"/>
      <c r="AE19871"/>
    </row>
    <row r="19872" spans="1:31">
      <c r="A19872">
        <v>50330</v>
      </c>
      <c r="B19872" t="s">
        <v>4651</v>
      </c>
      <c r="C19872" t="s">
        <v>33477</v>
      </c>
      <c r="D19872" t="s">
        <v>33476</v>
      </c>
      <c r="E19872"/>
      <c r="F19872"/>
      <c r="G19872"/>
      <c r="H19872"/>
      <c r="I19872"/>
      <c r="J19872"/>
      <c r="U19872" s="43"/>
      <c r="AE19872"/>
    </row>
    <row r="19873" spans="1:31">
      <c r="A19873">
        <v>50580</v>
      </c>
      <c r="B19873" t="s">
        <v>17128</v>
      </c>
      <c r="C19873" t="s">
        <v>33477</v>
      </c>
      <c r="D19873" t="e">
        <v>#N/A</v>
      </c>
      <c r="E19873"/>
      <c r="F19873"/>
      <c r="G19873"/>
      <c r="H19873"/>
      <c r="I19873"/>
      <c r="J19873"/>
      <c r="U19873" s="43"/>
      <c r="AE19873"/>
    </row>
    <row r="19874" spans="1:31">
      <c r="A19874">
        <v>50570</v>
      </c>
      <c r="B19874" t="s">
        <v>17129</v>
      </c>
      <c r="C19874" t="s">
        <v>33477</v>
      </c>
      <c r="D19874" t="s">
        <v>33476</v>
      </c>
      <c r="E19874"/>
      <c r="F19874"/>
      <c r="G19874"/>
      <c r="H19874"/>
      <c r="I19874"/>
      <c r="J19874"/>
      <c r="U19874" s="43"/>
      <c r="AE19874"/>
    </row>
    <row r="19875" spans="1:31">
      <c r="A19875">
        <v>50480</v>
      </c>
      <c r="B19875" t="s">
        <v>17130</v>
      </c>
      <c r="C19875" t="s">
        <v>33477</v>
      </c>
      <c r="D19875" t="s">
        <v>33476</v>
      </c>
      <c r="E19875"/>
      <c r="F19875"/>
      <c r="G19875"/>
      <c r="H19875"/>
      <c r="I19875"/>
      <c r="J19875"/>
      <c r="U19875" s="43"/>
      <c r="AE19875"/>
    </row>
    <row r="19876" spans="1:31">
      <c r="A19876">
        <v>50480</v>
      </c>
      <c r="B19876" t="s">
        <v>17130</v>
      </c>
      <c r="C19876" t="s">
        <v>33477</v>
      </c>
      <c r="D19876" t="s">
        <v>33476</v>
      </c>
      <c r="E19876"/>
      <c r="F19876"/>
      <c r="G19876"/>
      <c r="H19876"/>
      <c r="I19876"/>
      <c r="J19876"/>
      <c r="U19876" s="43"/>
      <c r="AE19876"/>
    </row>
    <row r="19877" spans="1:31">
      <c r="A19877">
        <v>50480</v>
      </c>
      <c r="B19877" t="s">
        <v>17130</v>
      </c>
      <c r="C19877" t="s">
        <v>33477</v>
      </c>
      <c r="D19877" t="s">
        <v>33476</v>
      </c>
      <c r="E19877"/>
      <c r="F19877"/>
      <c r="G19877"/>
      <c r="H19877"/>
      <c r="I19877"/>
      <c r="J19877"/>
      <c r="U19877" s="43"/>
      <c r="AE19877"/>
    </row>
    <row r="19878" spans="1:31">
      <c r="A19878">
        <v>50480</v>
      </c>
      <c r="B19878" t="s">
        <v>17130</v>
      </c>
      <c r="C19878" t="s">
        <v>33477</v>
      </c>
      <c r="D19878" t="s">
        <v>33476</v>
      </c>
      <c r="E19878"/>
      <c r="F19878"/>
      <c r="G19878"/>
      <c r="H19878"/>
      <c r="I19878"/>
      <c r="J19878"/>
      <c r="U19878" s="43"/>
      <c r="AE19878"/>
    </row>
    <row r="19879" spans="1:31">
      <c r="A19879">
        <v>50500</v>
      </c>
      <c r="B19879" t="s">
        <v>17130</v>
      </c>
      <c r="C19879" t="s">
        <v>33477</v>
      </c>
      <c r="D19879" t="s">
        <v>33476</v>
      </c>
      <c r="E19879"/>
      <c r="F19879"/>
      <c r="G19879"/>
      <c r="H19879"/>
      <c r="I19879"/>
      <c r="J19879"/>
      <c r="U19879" s="43"/>
      <c r="AE19879"/>
    </row>
    <row r="19880" spans="1:31">
      <c r="A19880">
        <v>50500</v>
      </c>
      <c r="B19880" t="s">
        <v>17130</v>
      </c>
      <c r="C19880" t="s">
        <v>33477</v>
      </c>
      <c r="D19880" t="s">
        <v>33476</v>
      </c>
      <c r="E19880"/>
      <c r="F19880"/>
      <c r="G19880"/>
      <c r="H19880"/>
      <c r="I19880"/>
      <c r="J19880"/>
      <c r="U19880" s="43"/>
      <c r="AE19880"/>
    </row>
    <row r="19881" spans="1:31">
      <c r="A19881">
        <v>50500</v>
      </c>
      <c r="B19881" t="s">
        <v>17130</v>
      </c>
      <c r="C19881" t="s">
        <v>33477</v>
      </c>
      <c r="D19881" t="s">
        <v>33476</v>
      </c>
      <c r="E19881"/>
      <c r="F19881"/>
      <c r="G19881"/>
      <c r="H19881"/>
      <c r="I19881"/>
      <c r="J19881"/>
      <c r="U19881" s="43"/>
      <c r="AE19881"/>
    </row>
    <row r="19882" spans="1:31">
      <c r="A19882">
        <v>50500</v>
      </c>
      <c r="B19882" t="s">
        <v>17130</v>
      </c>
      <c r="C19882" t="s">
        <v>33477</v>
      </c>
      <c r="D19882" t="s">
        <v>33476</v>
      </c>
      <c r="E19882"/>
      <c r="F19882"/>
      <c r="G19882"/>
      <c r="H19882"/>
      <c r="I19882"/>
      <c r="J19882"/>
      <c r="U19882" s="43"/>
      <c r="AE19882"/>
    </row>
    <row r="19883" spans="1:31">
      <c r="A19883">
        <v>50500</v>
      </c>
      <c r="B19883" t="s">
        <v>17130</v>
      </c>
      <c r="C19883" t="s">
        <v>33477</v>
      </c>
      <c r="D19883" t="s">
        <v>33476</v>
      </c>
      <c r="E19883"/>
      <c r="F19883"/>
      <c r="G19883"/>
      <c r="H19883"/>
      <c r="I19883"/>
      <c r="J19883"/>
      <c r="U19883" s="43"/>
      <c r="AE19883"/>
    </row>
    <row r="19884" spans="1:31">
      <c r="A19884">
        <v>50500</v>
      </c>
      <c r="B19884" t="s">
        <v>17130</v>
      </c>
      <c r="C19884" t="s">
        <v>33477</v>
      </c>
      <c r="D19884" t="s">
        <v>33476</v>
      </c>
      <c r="E19884"/>
      <c r="F19884"/>
      <c r="G19884"/>
      <c r="H19884"/>
      <c r="I19884"/>
      <c r="J19884"/>
      <c r="U19884" s="43"/>
      <c r="AE19884"/>
    </row>
    <row r="19885" spans="1:31">
      <c r="A19885">
        <v>50500</v>
      </c>
      <c r="B19885" t="s">
        <v>17130</v>
      </c>
      <c r="C19885" t="s">
        <v>33477</v>
      </c>
      <c r="D19885" t="s">
        <v>33476</v>
      </c>
      <c r="E19885"/>
      <c r="F19885"/>
      <c r="G19885"/>
      <c r="H19885"/>
      <c r="I19885"/>
      <c r="J19885"/>
      <c r="U19885" s="43"/>
      <c r="AE19885"/>
    </row>
    <row r="19886" spans="1:31">
      <c r="A19886">
        <v>50620</v>
      </c>
      <c r="B19886" t="s">
        <v>17130</v>
      </c>
      <c r="C19886" t="s">
        <v>33477</v>
      </c>
      <c r="D19886" t="s">
        <v>33476</v>
      </c>
      <c r="E19886"/>
      <c r="F19886"/>
      <c r="G19886"/>
      <c r="H19886"/>
      <c r="I19886"/>
      <c r="J19886"/>
      <c r="U19886" s="43"/>
      <c r="AE19886"/>
    </row>
    <row r="19887" spans="1:31">
      <c r="A19887">
        <v>50330</v>
      </c>
      <c r="B19887" t="s">
        <v>17131</v>
      </c>
      <c r="C19887" t="s">
        <v>33477</v>
      </c>
      <c r="D19887" t="s">
        <v>33476</v>
      </c>
      <c r="E19887"/>
      <c r="F19887"/>
      <c r="G19887"/>
      <c r="H19887"/>
      <c r="I19887"/>
      <c r="J19887"/>
      <c r="U19887" s="43"/>
      <c r="AE19887"/>
    </row>
    <row r="19888" spans="1:31">
      <c r="A19888">
        <v>50740</v>
      </c>
      <c r="B19888" t="s">
        <v>17132</v>
      </c>
      <c r="C19888" t="s">
        <v>33477</v>
      </c>
      <c r="D19888" t="e">
        <v>#N/A</v>
      </c>
      <c r="E19888"/>
      <c r="F19888"/>
      <c r="G19888"/>
      <c r="H19888"/>
      <c r="I19888"/>
      <c r="J19888"/>
      <c r="U19888" s="43"/>
      <c r="AE19888"/>
    </row>
    <row r="19889" spans="1:31">
      <c r="A19889">
        <v>50390</v>
      </c>
      <c r="B19889" t="s">
        <v>17133</v>
      </c>
      <c r="C19889" t="s">
        <v>33477</v>
      </c>
      <c r="D19889" t="s">
        <v>33476</v>
      </c>
      <c r="E19889"/>
      <c r="F19889"/>
      <c r="G19889"/>
      <c r="H19889"/>
      <c r="I19889"/>
      <c r="J19889"/>
      <c r="U19889" s="43"/>
      <c r="AE19889"/>
    </row>
    <row r="19890" spans="1:31">
      <c r="A19890">
        <v>50620</v>
      </c>
      <c r="B19890" t="s">
        <v>17134</v>
      </c>
      <c r="C19890" t="s">
        <v>33477</v>
      </c>
      <c r="D19890" t="s">
        <v>33476</v>
      </c>
      <c r="E19890"/>
      <c r="F19890"/>
      <c r="G19890"/>
      <c r="H19890"/>
      <c r="I19890"/>
      <c r="J19890"/>
      <c r="U19890" s="43"/>
      <c r="AE19890"/>
    </row>
    <row r="19891" spans="1:31">
      <c r="A19891">
        <v>50220</v>
      </c>
      <c r="B19891" t="s">
        <v>17135</v>
      </c>
      <c r="C19891" t="s">
        <v>33477</v>
      </c>
      <c r="D19891" t="s">
        <v>33476</v>
      </c>
      <c r="E19891"/>
      <c r="F19891"/>
      <c r="G19891"/>
      <c r="H19891"/>
      <c r="I19891"/>
      <c r="J19891"/>
      <c r="U19891" s="43"/>
      <c r="AE19891"/>
    </row>
    <row r="19892" spans="1:31">
      <c r="A19892">
        <v>50510</v>
      </c>
      <c r="B19892" t="s">
        <v>17136</v>
      </c>
      <c r="C19892" t="s">
        <v>33477</v>
      </c>
      <c r="D19892" t="s">
        <v>33476</v>
      </c>
      <c r="E19892"/>
      <c r="F19892"/>
      <c r="G19892"/>
      <c r="H19892"/>
      <c r="I19892"/>
      <c r="J19892"/>
      <c r="U19892" s="43"/>
      <c r="AE19892"/>
    </row>
    <row r="19893" spans="1:31">
      <c r="A19893">
        <v>50680</v>
      </c>
      <c r="B19893" t="s">
        <v>17137</v>
      </c>
      <c r="C19893" t="s">
        <v>33477</v>
      </c>
      <c r="D19893" t="s">
        <v>33476</v>
      </c>
      <c r="E19893"/>
      <c r="F19893"/>
      <c r="G19893"/>
      <c r="H19893"/>
      <c r="I19893"/>
      <c r="J19893"/>
      <c r="U19893" s="43"/>
      <c r="AE19893"/>
    </row>
    <row r="19894" spans="1:31">
      <c r="A19894">
        <v>50210</v>
      </c>
      <c r="B19894" t="s">
        <v>17138</v>
      </c>
      <c r="C19894" t="s">
        <v>33477</v>
      </c>
      <c r="D19894" t="s">
        <v>33476</v>
      </c>
      <c r="E19894"/>
      <c r="F19894"/>
      <c r="G19894"/>
      <c r="H19894"/>
      <c r="I19894"/>
      <c r="J19894"/>
      <c r="U19894" s="43"/>
      <c r="AE19894"/>
    </row>
    <row r="19895" spans="1:31">
      <c r="A19895">
        <v>50370</v>
      </c>
      <c r="B19895" t="s">
        <v>17139</v>
      </c>
      <c r="C19895" t="s">
        <v>33477</v>
      </c>
      <c r="D19895" t="s">
        <v>33476</v>
      </c>
      <c r="E19895"/>
      <c r="F19895"/>
      <c r="G19895"/>
      <c r="H19895"/>
      <c r="I19895"/>
      <c r="J19895"/>
      <c r="U19895" s="43"/>
      <c r="AE19895"/>
    </row>
    <row r="19896" spans="1:31">
      <c r="A19896">
        <v>50320</v>
      </c>
      <c r="B19896" t="s">
        <v>17140</v>
      </c>
      <c r="C19896" t="s">
        <v>33477</v>
      </c>
      <c r="D19896" t="s">
        <v>33476</v>
      </c>
      <c r="E19896"/>
      <c r="F19896"/>
      <c r="G19896"/>
      <c r="H19896"/>
      <c r="I19896"/>
      <c r="J19896"/>
      <c r="U19896" s="43"/>
      <c r="AE19896"/>
    </row>
    <row r="19897" spans="1:31">
      <c r="A19897">
        <v>50320</v>
      </c>
      <c r="B19897" t="s">
        <v>17140</v>
      </c>
      <c r="C19897" t="s">
        <v>33477</v>
      </c>
      <c r="D19897" t="s">
        <v>33476</v>
      </c>
      <c r="E19897"/>
      <c r="F19897"/>
      <c r="G19897"/>
      <c r="H19897"/>
      <c r="I19897"/>
      <c r="J19897"/>
      <c r="U19897" s="43"/>
      <c r="AE19897"/>
    </row>
    <row r="19898" spans="1:31">
      <c r="A19898">
        <v>50530</v>
      </c>
      <c r="B19898" t="s">
        <v>12933</v>
      </c>
      <c r="C19898" t="s">
        <v>33477</v>
      </c>
      <c r="D19898" t="s">
        <v>33476</v>
      </c>
      <c r="E19898"/>
      <c r="F19898"/>
      <c r="G19898"/>
      <c r="H19898"/>
      <c r="I19898"/>
      <c r="J19898"/>
      <c r="U19898" s="43"/>
      <c r="AE19898"/>
    </row>
    <row r="19899" spans="1:31">
      <c r="A19899">
        <v>50800</v>
      </c>
      <c r="B19899" t="s">
        <v>17141</v>
      </c>
      <c r="C19899" t="s">
        <v>33477</v>
      </c>
      <c r="D19899" t="s">
        <v>33476</v>
      </c>
      <c r="E19899"/>
      <c r="F19899"/>
      <c r="G19899"/>
      <c r="H19899"/>
      <c r="I19899"/>
      <c r="J19899"/>
      <c r="U19899" s="43"/>
      <c r="AE19899"/>
    </row>
    <row r="19900" spans="1:31">
      <c r="A19900">
        <v>50510</v>
      </c>
      <c r="B19900" t="s">
        <v>12934</v>
      </c>
      <c r="C19900" t="s">
        <v>33477</v>
      </c>
      <c r="D19900" t="s">
        <v>33476</v>
      </c>
      <c r="E19900"/>
      <c r="F19900"/>
      <c r="G19900"/>
      <c r="H19900"/>
      <c r="I19900"/>
      <c r="J19900"/>
      <c r="U19900" s="43"/>
      <c r="AE19900"/>
    </row>
    <row r="19901" spans="1:31">
      <c r="A19901">
        <v>50800</v>
      </c>
      <c r="B19901" t="s">
        <v>17142</v>
      </c>
      <c r="C19901" t="s">
        <v>33477</v>
      </c>
      <c r="D19901" t="s">
        <v>33476</v>
      </c>
      <c r="E19901"/>
      <c r="F19901"/>
      <c r="G19901"/>
      <c r="H19901"/>
      <c r="I19901"/>
      <c r="J19901"/>
      <c r="U19901" s="43"/>
      <c r="AE19901"/>
    </row>
    <row r="19902" spans="1:31">
      <c r="A19902">
        <v>50370</v>
      </c>
      <c r="B19902" t="s">
        <v>17143</v>
      </c>
      <c r="C19902" t="s">
        <v>33477</v>
      </c>
      <c r="D19902" t="s">
        <v>33476</v>
      </c>
      <c r="E19902"/>
      <c r="F19902"/>
      <c r="G19902"/>
      <c r="H19902"/>
      <c r="I19902"/>
      <c r="J19902"/>
      <c r="U19902" s="43"/>
      <c r="AE19902"/>
    </row>
    <row r="19903" spans="1:31">
      <c r="A19903">
        <v>50870</v>
      </c>
      <c r="B19903" t="s">
        <v>17144</v>
      </c>
      <c r="C19903" t="s">
        <v>33477</v>
      </c>
      <c r="D19903" t="e">
        <v>#N/A</v>
      </c>
      <c r="E19903"/>
      <c r="F19903"/>
      <c r="G19903"/>
      <c r="H19903"/>
      <c r="I19903"/>
      <c r="J19903"/>
      <c r="U19903" s="43"/>
      <c r="AE19903"/>
    </row>
    <row r="19904" spans="1:31">
      <c r="A19904">
        <v>50100</v>
      </c>
      <c r="B19904" t="s">
        <v>17145</v>
      </c>
      <c r="C19904" t="s">
        <v>33477</v>
      </c>
      <c r="D19904" t="e">
        <v>#N/A</v>
      </c>
      <c r="E19904"/>
      <c r="F19904"/>
      <c r="G19904"/>
      <c r="H19904"/>
      <c r="I19904"/>
      <c r="J19904"/>
      <c r="U19904" s="43"/>
      <c r="AE19904"/>
    </row>
    <row r="19905" spans="1:31">
      <c r="A19905">
        <v>50110</v>
      </c>
      <c r="B19905" t="s">
        <v>17145</v>
      </c>
      <c r="C19905" t="s">
        <v>33477</v>
      </c>
      <c r="D19905" t="s">
        <v>33476</v>
      </c>
      <c r="E19905"/>
      <c r="F19905"/>
      <c r="G19905"/>
      <c r="H19905"/>
      <c r="I19905"/>
      <c r="J19905"/>
      <c r="U19905" s="43"/>
      <c r="AE19905"/>
    </row>
    <row r="19906" spans="1:31">
      <c r="A19906">
        <v>50120</v>
      </c>
      <c r="B19906" t="s">
        <v>17145</v>
      </c>
      <c r="C19906" t="s">
        <v>33477</v>
      </c>
      <c r="D19906" t="e">
        <v>#N/A</v>
      </c>
      <c r="E19906"/>
      <c r="F19906"/>
      <c r="G19906"/>
      <c r="H19906"/>
      <c r="I19906"/>
      <c r="J19906"/>
      <c r="U19906" s="43"/>
      <c r="AE19906"/>
    </row>
    <row r="19907" spans="1:31">
      <c r="A19907">
        <v>50130</v>
      </c>
      <c r="B19907" t="s">
        <v>17145</v>
      </c>
      <c r="C19907" t="s">
        <v>33477</v>
      </c>
      <c r="D19907" t="e">
        <v>#N/A</v>
      </c>
      <c r="E19907"/>
      <c r="F19907"/>
      <c r="G19907"/>
      <c r="H19907"/>
      <c r="I19907"/>
      <c r="J19907"/>
      <c r="U19907" s="43"/>
      <c r="AE19907"/>
    </row>
    <row r="19908" spans="1:31">
      <c r="A19908">
        <v>50130</v>
      </c>
      <c r="B19908" t="s">
        <v>17145</v>
      </c>
      <c r="C19908" t="s">
        <v>33477</v>
      </c>
      <c r="D19908" t="e">
        <v>#N/A</v>
      </c>
      <c r="E19908"/>
      <c r="F19908"/>
      <c r="G19908"/>
      <c r="H19908"/>
      <c r="I19908"/>
      <c r="J19908"/>
      <c r="U19908" s="43"/>
      <c r="AE19908"/>
    </row>
    <row r="19909" spans="1:31">
      <c r="A19909">
        <v>50460</v>
      </c>
      <c r="B19909" t="s">
        <v>17145</v>
      </c>
      <c r="C19909" t="s">
        <v>33477</v>
      </c>
      <c r="D19909" t="e">
        <v>#N/A</v>
      </c>
      <c r="E19909"/>
      <c r="F19909"/>
      <c r="G19909"/>
      <c r="H19909"/>
      <c r="I19909"/>
      <c r="J19909"/>
      <c r="U19909" s="43"/>
      <c r="AE19909"/>
    </row>
    <row r="19910" spans="1:31">
      <c r="A19910">
        <v>50470</v>
      </c>
      <c r="B19910" t="s">
        <v>17145</v>
      </c>
      <c r="C19910" t="s">
        <v>33477</v>
      </c>
      <c r="D19910" t="e">
        <v>#N/A</v>
      </c>
      <c r="E19910"/>
      <c r="F19910"/>
      <c r="G19910"/>
      <c r="H19910"/>
      <c r="I19910"/>
      <c r="J19910"/>
      <c r="U19910" s="43"/>
      <c r="AE19910"/>
    </row>
    <row r="19911" spans="1:31">
      <c r="A19911">
        <v>50800</v>
      </c>
      <c r="B19911" t="s">
        <v>17146</v>
      </c>
      <c r="C19911" t="s">
        <v>33477</v>
      </c>
      <c r="D19911" t="s">
        <v>33476</v>
      </c>
      <c r="E19911"/>
      <c r="F19911"/>
      <c r="G19911"/>
      <c r="H19911"/>
      <c r="I19911"/>
      <c r="J19911"/>
      <c r="U19911" s="43"/>
      <c r="AE19911"/>
    </row>
    <row r="19912" spans="1:31">
      <c r="A19912">
        <v>50330</v>
      </c>
      <c r="B19912" t="s">
        <v>17147</v>
      </c>
      <c r="C19912" t="s">
        <v>33477</v>
      </c>
      <c r="D19912" t="s">
        <v>33476</v>
      </c>
      <c r="E19912"/>
      <c r="F19912"/>
      <c r="G19912"/>
      <c r="H19912"/>
      <c r="I19912"/>
      <c r="J19912"/>
      <c r="U19912" s="43"/>
      <c r="AE19912"/>
    </row>
    <row r="19913" spans="1:31">
      <c r="A19913">
        <v>50800</v>
      </c>
      <c r="B19913" t="s">
        <v>17148</v>
      </c>
      <c r="C19913" t="s">
        <v>33477</v>
      </c>
      <c r="D19913" t="s">
        <v>33476</v>
      </c>
      <c r="E19913"/>
      <c r="F19913"/>
      <c r="G19913"/>
      <c r="H19913"/>
      <c r="I19913"/>
      <c r="J19913"/>
      <c r="U19913" s="43"/>
      <c r="AE19913"/>
    </row>
    <row r="19914" spans="1:31">
      <c r="A19914">
        <v>50700</v>
      </c>
      <c r="B19914" t="s">
        <v>17149</v>
      </c>
      <c r="C19914" t="s">
        <v>33477</v>
      </c>
      <c r="D19914" t="s">
        <v>33476</v>
      </c>
      <c r="E19914"/>
      <c r="F19914"/>
      <c r="G19914"/>
      <c r="H19914"/>
      <c r="I19914"/>
      <c r="J19914"/>
      <c r="U19914" s="43"/>
      <c r="AE19914"/>
    </row>
    <row r="19915" spans="1:31">
      <c r="A19915">
        <v>50420</v>
      </c>
      <c r="B19915" t="s">
        <v>17150</v>
      </c>
      <c r="C19915" t="s">
        <v>33477</v>
      </c>
      <c r="D19915" t="s">
        <v>33476</v>
      </c>
      <c r="E19915"/>
      <c r="F19915"/>
      <c r="G19915"/>
      <c r="H19915"/>
      <c r="I19915"/>
      <c r="J19915"/>
      <c r="U19915" s="43"/>
      <c r="AE19915"/>
    </row>
    <row r="19916" spans="1:31">
      <c r="A19916">
        <v>50420</v>
      </c>
      <c r="B19916" t="s">
        <v>17150</v>
      </c>
      <c r="C19916" t="s">
        <v>33477</v>
      </c>
      <c r="D19916" t="s">
        <v>33476</v>
      </c>
      <c r="E19916"/>
      <c r="F19916"/>
      <c r="G19916"/>
      <c r="H19916"/>
      <c r="I19916"/>
      <c r="J19916"/>
      <c r="U19916" s="43"/>
      <c r="AE19916"/>
    </row>
    <row r="19917" spans="1:31">
      <c r="A19917">
        <v>50890</v>
      </c>
      <c r="B19917" t="s">
        <v>17150</v>
      </c>
      <c r="C19917" t="s">
        <v>33477</v>
      </c>
      <c r="D19917" t="e">
        <v>#N/A</v>
      </c>
      <c r="E19917"/>
      <c r="F19917"/>
      <c r="G19917"/>
      <c r="H19917"/>
      <c r="I19917"/>
      <c r="J19917"/>
      <c r="U19917" s="43"/>
      <c r="AE19917"/>
    </row>
    <row r="19918" spans="1:31">
      <c r="A19918">
        <v>50330</v>
      </c>
      <c r="B19918" t="s">
        <v>17151</v>
      </c>
      <c r="C19918" t="s">
        <v>33477</v>
      </c>
      <c r="D19918" t="s">
        <v>33476</v>
      </c>
      <c r="E19918"/>
      <c r="F19918"/>
      <c r="G19918"/>
      <c r="H19918"/>
      <c r="I19918"/>
      <c r="J19918"/>
      <c r="U19918" s="43"/>
      <c r="AE19918"/>
    </row>
    <row r="19919" spans="1:31">
      <c r="A19919">
        <v>50330</v>
      </c>
      <c r="B19919" t="s">
        <v>17151</v>
      </c>
      <c r="C19919" t="s">
        <v>33477</v>
      </c>
      <c r="D19919" t="s">
        <v>33476</v>
      </c>
      <c r="E19919"/>
      <c r="F19919"/>
      <c r="G19919"/>
      <c r="H19919"/>
      <c r="I19919"/>
      <c r="J19919"/>
      <c r="U19919" s="43"/>
      <c r="AE19919"/>
    </row>
    <row r="19920" spans="1:31">
      <c r="A19920">
        <v>50330</v>
      </c>
      <c r="B19920" t="s">
        <v>17151</v>
      </c>
      <c r="C19920" t="s">
        <v>33477</v>
      </c>
      <c r="D19920" t="s">
        <v>33476</v>
      </c>
      <c r="E19920"/>
      <c r="F19920"/>
      <c r="G19920"/>
      <c r="H19920"/>
      <c r="I19920"/>
      <c r="J19920"/>
      <c r="U19920" s="43"/>
      <c r="AE19920"/>
    </row>
    <row r="19921" spans="1:31">
      <c r="A19921">
        <v>50330</v>
      </c>
      <c r="B19921" t="s">
        <v>17151</v>
      </c>
      <c r="C19921" t="s">
        <v>33477</v>
      </c>
      <c r="D19921" t="s">
        <v>33476</v>
      </c>
      <c r="E19921"/>
      <c r="F19921"/>
      <c r="G19921"/>
      <c r="H19921"/>
      <c r="I19921"/>
      <c r="J19921"/>
      <c r="U19921" s="43"/>
      <c r="AE19921"/>
    </row>
    <row r="19922" spans="1:31">
      <c r="A19922">
        <v>50330</v>
      </c>
      <c r="B19922" t="s">
        <v>17151</v>
      </c>
      <c r="C19922" t="s">
        <v>33477</v>
      </c>
      <c r="D19922" t="s">
        <v>33476</v>
      </c>
      <c r="E19922"/>
      <c r="F19922"/>
      <c r="G19922"/>
      <c r="H19922"/>
      <c r="I19922"/>
      <c r="J19922"/>
      <c r="U19922" s="43"/>
      <c r="AE19922"/>
    </row>
    <row r="19923" spans="1:31">
      <c r="A19923">
        <v>50330</v>
      </c>
      <c r="B19923" t="s">
        <v>17151</v>
      </c>
      <c r="C19923" t="s">
        <v>33477</v>
      </c>
      <c r="D19923" t="s">
        <v>33476</v>
      </c>
      <c r="E19923"/>
      <c r="F19923"/>
      <c r="G19923"/>
      <c r="H19923"/>
      <c r="I19923"/>
      <c r="J19923"/>
      <c r="U19923" s="43"/>
      <c r="AE19923"/>
    </row>
    <row r="19924" spans="1:31">
      <c r="A19924">
        <v>50290</v>
      </c>
      <c r="B19924" t="s">
        <v>17152</v>
      </c>
      <c r="C19924" t="s">
        <v>33477</v>
      </c>
      <c r="D19924" t="s">
        <v>33476</v>
      </c>
      <c r="E19924"/>
      <c r="F19924"/>
      <c r="G19924"/>
      <c r="H19924"/>
      <c r="I19924"/>
      <c r="J19924"/>
      <c r="U19924" s="43"/>
      <c r="AE19924"/>
    </row>
    <row r="19925" spans="1:31">
      <c r="A19925">
        <v>50670</v>
      </c>
      <c r="B19925" t="s">
        <v>17153</v>
      </c>
      <c r="C19925" t="s">
        <v>33477</v>
      </c>
      <c r="D19925" t="s">
        <v>33476</v>
      </c>
      <c r="E19925"/>
      <c r="F19925"/>
      <c r="G19925"/>
      <c r="H19925"/>
      <c r="I19925"/>
      <c r="J19925"/>
      <c r="U19925" s="43"/>
      <c r="AE19925"/>
    </row>
    <row r="19926" spans="1:31">
      <c r="A19926">
        <v>50200</v>
      </c>
      <c r="B19926" t="s">
        <v>4685</v>
      </c>
      <c r="C19926" t="s">
        <v>33477</v>
      </c>
      <c r="D19926" t="s">
        <v>33476</v>
      </c>
      <c r="E19926"/>
      <c r="F19926"/>
      <c r="G19926"/>
      <c r="H19926"/>
      <c r="I19926"/>
      <c r="J19926"/>
      <c r="U19926" s="43"/>
      <c r="AE19926"/>
    </row>
    <row r="19927" spans="1:31">
      <c r="A19927">
        <v>50220</v>
      </c>
      <c r="B19927" t="s">
        <v>17154</v>
      </c>
      <c r="C19927" t="s">
        <v>33477</v>
      </c>
      <c r="D19927" t="s">
        <v>33476</v>
      </c>
      <c r="E19927"/>
      <c r="F19927"/>
      <c r="G19927"/>
      <c r="H19927"/>
      <c r="I19927"/>
      <c r="J19927"/>
      <c r="U19927" s="43"/>
      <c r="AE19927"/>
    </row>
    <row r="19928" spans="1:31">
      <c r="A19928">
        <v>50200</v>
      </c>
      <c r="B19928" t="s">
        <v>17155</v>
      </c>
      <c r="C19928" t="s">
        <v>33477</v>
      </c>
      <c r="D19928" t="s">
        <v>33476</v>
      </c>
      <c r="E19928"/>
      <c r="F19928"/>
      <c r="G19928"/>
      <c r="H19928"/>
      <c r="I19928"/>
      <c r="J19928"/>
      <c r="U19928" s="43"/>
      <c r="AE19928"/>
    </row>
    <row r="19929" spans="1:31">
      <c r="A19929">
        <v>50680</v>
      </c>
      <c r="B19929" t="s">
        <v>17156</v>
      </c>
      <c r="C19929" t="s">
        <v>33477</v>
      </c>
      <c r="D19929" t="s">
        <v>33476</v>
      </c>
      <c r="E19929"/>
      <c r="F19929"/>
      <c r="G19929"/>
      <c r="H19929"/>
      <c r="I19929"/>
      <c r="J19929"/>
      <c r="U19929" s="43"/>
      <c r="AE19929"/>
    </row>
    <row r="19930" spans="1:31">
      <c r="A19930">
        <v>50690</v>
      </c>
      <c r="B19930" t="s">
        <v>17157</v>
      </c>
      <c r="C19930" t="s">
        <v>33477</v>
      </c>
      <c r="D19930" t="e">
        <v>#N/A</v>
      </c>
      <c r="E19930"/>
      <c r="F19930"/>
      <c r="G19930"/>
      <c r="H19930"/>
      <c r="I19930"/>
      <c r="J19930"/>
      <c r="U19930" s="43"/>
      <c r="AE19930"/>
    </row>
    <row r="19931" spans="1:31">
      <c r="A19931">
        <v>50630</v>
      </c>
      <c r="B19931" t="s">
        <v>9406</v>
      </c>
      <c r="C19931" t="s">
        <v>33477</v>
      </c>
      <c r="D19931" t="s">
        <v>33476</v>
      </c>
      <c r="E19931"/>
      <c r="F19931"/>
      <c r="G19931"/>
      <c r="H19931"/>
      <c r="I19931"/>
      <c r="J19931"/>
      <c r="U19931" s="43"/>
      <c r="AE19931"/>
    </row>
    <row r="19932" spans="1:31">
      <c r="A19932">
        <v>50710</v>
      </c>
      <c r="B19932" t="s">
        <v>17158</v>
      </c>
      <c r="C19932" t="s">
        <v>33477</v>
      </c>
      <c r="D19932" t="s">
        <v>33482</v>
      </c>
      <c r="E19932"/>
      <c r="F19932"/>
      <c r="G19932"/>
      <c r="H19932"/>
      <c r="I19932"/>
      <c r="J19932"/>
      <c r="U19932" s="43"/>
      <c r="AE19932"/>
    </row>
    <row r="19933" spans="1:31">
      <c r="A19933">
        <v>50370</v>
      </c>
      <c r="B19933" t="s">
        <v>17159</v>
      </c>
      <c r="C19933" t="s">
        <v>33477</v>
      </c>
      <c r="D19933" t="s">
        <v>33476</v>
      </c>
      <c r="E19933"/>
      <c r="F19933"/>
      <c r="G19933"/>
      <c r="H19933"/>
      <c r="I19933"/>
      <c r="J19933"/>
      <c r="U19933" s="43"/>
      <c r="AE19933"/>
    </row>
    <row r="19934" spans="1:31">
      <c r="A19934">
        <v>50220</v>
      </c>
      <c r="B19934" t="s">
        <v>17160</v>
      </c>
      <c r="C19934" t="s">
        <v>33477</v>
      </c>
      <c r="D19934" t="s">
        <v>33476</v>
      </c>
      <c r="E19934"/>
      <c r="F19934"/>
      <c r="G19934"/>
      <c r="H19934"/>
      <c r="I19934"/>
      <c r="J19934"/>
      <c r="U19934" s="43"/>
      <c r="AE19934"/>
    </row>
    <row r="19935" spans="1:31">
      <c r="A19935">
        <v>50360</v>
      </c>
      <c r="B19935" t="s">
        <v>17161</v>
      </c>
      <c r="C19935" t="s">
        <v>33477</v>
      </c>
      <c r="D19935" t="s">
        <v>33476</v>
      </c>
      <c r="E19935"/>
      <c r="F19935"/>
      <c r="G19935"/>
      <c r="H19935"/>
      <c r="I19935"/>
      <c r="J19935"/>
      <c r="U19935" s="43"/>
      <c r="AE19935"/>
    </row>
    <row r="19936" spans="1:31">
      <c r="A19936">
        <v>50670</v>
      </c>
      <c r="B19936" t="s">
        <v>17162</v>
      </c>
      <c r="C19936" t="s">
        <v>33477</v>
      </c>
      <c r="D19936" t="s">
        <v>33476</v>
      </c>
      <c r="E19936"/>
      <c r="F19936"/>
      <c r="G19936"/>
      <c r="H19936"/>
      <c r="I19936"/>
      <c r="J19936"/>
      <c r="U19936" s="43"/>
      <c r="AE19936"/>
    </row>
    <row r="19937" spans="1:31">
      <c r="A19937">
        <v>50750</v>
      </c>
      <c r="B19937" t="s">
        <v>17163</v>
      </c>
      <c r="C19937" t="s">
        <v>33477</v>
      </c>
      <c r="D19937" t="s">
        <v>33476</v>
      </c>
      <c r="E19937"/>
      <c r="F19937"/>
      <c r="G19937"/>
      <c r="H19937"/>
      <c r="I19937"/>
      <c r="J19937"/>
      <c r="U19937" s="43"/>
      <c r="AE19937"/>
    </row>
    <row r="19938" spans="1:31">
      <c r="A19938">
        <v>50620</v>
      </c>
      <c r="B19938" t="s">
        <v>17164</v>
      </c>
      <c r="C19938" t="s">
        <v>33477</v>
      </c>
      <c r="D19938" t="s">
        <v>33476</v>
      </c>
      <c r="E19938"/>
      <c r="F19938"/>
      <c r="G19938"/>
      <c r="H19938"/>
      <c r="I19938"/>
      <c r="J19938"/>
      <c r="U19938" s="43"/>
      <c r="AE19938"/>
    </row>
    <row r="19939" spans="1:31">
      <c r="A19939">
        <v>50110</v>
      </c>
      <c r="B19939" t="s">
        <v>17165</v>
      </c>
      <c r="C19939" t="s">
        <v>33477</v>
      </c>
      <c r="D19939" t="s">
        <v>33476</v>
      </c>
      <c r="E19939"/>
      <c r="F19939"/>
      <c r="G19939"/>
      <c r="H19939"/>
      <c r="I19939"/>
      <c r="J19939"/>
      <c r="U19939" s="43"/>
      <c r="AE19939"/>
    </row>
    <row r="19940" spans="1:31">
      <c r="A19940">
        <v>50420</v>
      </c>
      <c r="B19940" t="s">
        <v>17166</v>
      </c>
      <c r="C19940" t="s">
        <v>33477</v>
      </c>
      <c r="D19940" t="s">
        <v>33476</v>
      </c>
      <c r="E19940"/>
      <c r="F19940"/>
      <c r="G19940"/>
      <c r="H19940"/>
      <c r="I19940"/>
      <c r="J19940"/>
      <c r="U19940" s="43"/>
      <c r="AE19940"/>
    </row>
    <row r="19941" spans="1:31">
      <c r="A19941">
        <v>50350</v>
      </c>
      <c r="B19941" t="s">
        <v>17167</v>
      </c>
      <c r="C19941" t="s">
        <v>33477</v>
      </c>
      <c r="D19941" t="e">
        <v>#N/A</v>
      </c>
      <c r="E19941"/>
      <c r="F19941"/>
      <c r="G19941"/>
      <c r="H19941"/>
      <c r="I19941"/>
      <c r="J19941"/>
      <c r="U19941" s="43"/>
      <c r="AE19941"/>
    </row>
    <row r="19942" spans="1:31">
      <c r="A19942">
        <v>50250</v>
      </c>
      <c r="B19942" t="s">
        <v>17168</v>
      </c>
      <c r="C19942" t="s">
        <v>33477</v>
      </c>
      <c r="D19942" t="s">
        <v>33476</v>
      </c>
      <c r="E19942"/>
      <c r="F19942"/>
      <c r="G19942"/>
      <c r="H19942"/>
      <c r="I19942"/>
      <c r="J19942"/>
      <c r="U19942" s="43"/>
      <c r="AE19942"/>
    </row>
    <row r="19943" spans="1:31">
      <c r="A19943">
        <v>50530</v>
      </c>
      <c r="B19943" t="s">
        <v>17169</v>
      </c>
      <c r="C19943" t="s">
        <v>33477</v>
      </c>
      <c r="D19943" t="s">
        <v>33476</v>
      </c>
      <c r="E19943"/>
      <c r="F19943"/>
      <c r="G19943"/>
      <c r="H19943"/>
      <c r="I19943"/>
      <c r="J19943"/>
      <c r="U19943" s="43"/>
      <c r="AE19943"/>
    </row>
    <row r="19944" spans="1:31">
      <c r="A19944">
        <v>50530</v>
      </c>
      <c r="B19944" t="s">
        <v>17169</v>
      </c>
      <c r="C19944" t="s">
        <v>33477</v>
      </c>
      <c r="D19944" t="s">
        <v>33476</v>
      </c>
      <c r="E19944"/>
      <c r="F19944"/>
      <c r="G19944"/>
      <c r="H19944"/>
      <c r="I19944"/>
      <c r="J19944"/>
      <c r="U19944" s="43"/>
      <c r="AE19944"/>
    </row>
    <row r="19945" spans="1:31">
      <c r="A19945">
        <v>50220</v>
      </c>
      <c r="B19945" t="s">
        <v>17170</v>
      </c>
      <c r="C19945" t="s">
        <v>33477</v>
      </c>
      <c r="D19945" t="s">
        <v>33476</v>
      </c>
      <c r="E19945"/>
      <c r="F19945"/>
      <c r="G19945"/>
      <c r="H19945"/>
      <c r="I19945"/>
      <c r="J19945"/>
      <c r="U19945" s="43"/>
      <c r="AE19945"/>
    </row>
    <row r="19946" spans="1:31">
      <c r="A19946">
        <v>50220</v>
      </c>
      <c r="B19946" t="s">
        <v>17170</v>
      </c>
      <c r="C19946" t="s">
        <v>33477</v>
      </c>
      <c r="D19946" t="s">
        <v>33476</v>
      </c>
      <c r="E19946"/>
      <c r="F19946"/>
      <c r="G19946"/>
      <c r="H19946"/>
      <c r="I19946"/>
      <c r="J19946"/>
      <c r="U19946" s="43"/>
      <c r="AE19946"/>
    </row>
    <row r="19947" spans="1:31">
      <c r="A19947">
        <v>50310</v>
      </c>
      <c r="B19947" t="s">
        <v>17171</v>
      </c>
      <c r="C19947" t="s">
        <v>33477</v>
      </c>
      <c r="D19947" t="s">
        <v>33476</v>
      </c>
      <c r="E19947"/>
      <c r="F19947"/>
      <c r="G19947"/>
      <c r="H19947"/>
      <c r="I19947"/>
      <c r="J19947"/>
      <c r="U19947" s="43"/>
      <c r="AE19947"/>
    </row>
    <row r="19948" spans="1:31">
      <c r="A19948">
        <v>50310</v>
      </c>
      <c r="B19948" t="s">
        <v>17172</v>
      </c>
      <c r="C19948" t="s">
        <v>33477</v>
      </c>
      <c r="D19948" t="s">
        <v>33476</v>
      </c>
      <c r="E19948"/>
      <c r="F19948"/>
      <c r="G19948"/>
      <c r="H19948"/>
      <c r="I19948"/>
      <c r="J19948"/>
      <c r="U19948" s="43"/>
      <c r="AE19948"/>
    </row>
    <row r="19949" spans="1:31">
      <c r="A19949">
        <v>50320</v>
      </c>
      <c r="B19949" t="s">
        <v>17173</v>
      </c>
      <c r="C19949" t="s">
        <v>33477</v>
      </c>
      <c r="D19949" t="s">
        <v>33476</v>
      </c>
      <c r="E19949"/>
      <c r="F19949"/>
      <c r="G19949"/>
      <c r="H19949"/>
      <c r="I19949"/>
      <c r="J19949"/>
      <c r="U19949" s="43"/>
      <c r="AE19949"/>
    </row>
    <row r="19950" spans="1:31">
      <c r="A19950">
        <v>50310</v>
      </c>
      <c r="B19950" t="s">
        <v>17174</v>
      </c>
      <c r="C19950" t="s">
        <v>33477</v>
      </c>
      <c r="D19950" t="s">
        <v>33476</v>
      </c>
      <c r="E19950"/>
      <c r="F19950"/>
      <c r="G19950"/>
      <c r="H19950"/>
      <c r="I19950"/>
      <c r="J19950"/>
      <c r="U19950" s="43"/>
      <c r="AE19950"/>
    </row>
    <row r="19951" spans="1:31">
      <c r="A19951">
        <v>50260</v>
      </c>
      <c r="B19951" t="s">
        <v>17175</v>
      </c>
      <c r="C19951" t="s">
        <v>33477</v>
      </c>
      <c r="D19951" t="s">
        <v>33476</v>
      </c>
      <c r="E19951"/>
      <c r="F19951"/>
      <c r="G19951"/>
      <c r="H19951"/>
      <c r="I19951"/>
      <c r="J19951"/>
      <c r="U19951" s="43"/>
      <c r="AE19951"/>
    </row>
    <row r="19952" spans="1:31">
      <c r="A19952">
        <v>50360</v>
      </c>
      <c r="B19952" t="s">
        <v>17176</v>
      </c>
      <c r="C19952" t="s">
        <v>33477</v>
      </c>
      <c r="D19952" t="s">
        <v>33476</v>
      </c>
      <c r="E19952"/>
      <c r="F19952"/>
      <c r="G19952"/>
      <c r="H19952"/>
      <c r="I19952"/>
      <c r="J19952"/>
      <c r="U19952" s="43"/>
      <c r="AE19952"/>
    </row>
    <row r="19953" spans="1:31">
      <c r="A19953">
        <v>50840</v>
      </c>
      <c r="B19953" t="s">
        <v>17177</v>
      </c>
      <c r="C19953" t="s">
        <v>33477</v>
      </c>
      <c r="D19953" t="e">
        <v>#N/A</v>
      </c>
      <c r="E19953"/>
      <c r="F19953"/>
      <c r="G19953"/>
      <c r="H19953"/>
      <c r="I19953"/>
      <c r="J19953"/>
      <c r="U19953" s="43"/>
      <c r="AE19953"/>
    </row>
    <row r="19954" spans="1:31">
      <c r="A19954">
        <v>50190</v>
      </c>
      <c r="B19954" t="s">
        <v>17178</v>
      </c>
      <c r="C19954" t="s">
        <v>33477</v>
      </c>
      <c r="D19954" t="s">
        <v>33476</v>
      </c>
      <c r="E19954"/>
      <c r="F19954"/>
      <c r="G19954"/>
      <c r="H19954"/>
      <c r="I19954"/>
      <c r="J19954"/>
      <c r="U19954" s="43"/>
      <c r="AE19954"/>
    </row>
    <row r="19955" spans="1:31">
      <c r="A19955">
        <v>50190</v>
      </c>
      <c r="B19955" t="s">
        <v>17179</v>
      </c>
      <c r="C19955" t="s">
        <v>33477</v>
      </c>
      <c r="D19955" t="s">
        <v>33476</v>
      </c>
      <c r="E19955"/>
      <c r="F19955"/>
      <c r="G19955"/>
      <c r="H19955"/>
      <c r="I19955"/>
      <c r="J19955"/>
      <c r="U19955" s="43"/>
      <c r="AE19955"/>
    </row>
    <row r="19956" spans="1:31">
      <c r="A19956">
        <v>50580</v>
      </c>
      <c r="B19956" t="s">
        <v>17180</v>
      </c>
      <c r="C19956" t="s">
        <v>33477</v>
      </c>
      <c r="D19956" t="e">
        <v>#N/A</v>
      </c>
      <c r="E19956"/>
      <c r="F19956"/>
      <c r="G19956"/>
      <c r="H19956"/>
      <c r="I19956"/>
      <c r="J19956"/>
      <c r="U19956" s="43"/>
      <c r="AE19956"/>
    </row>
    <row r="19957" spans="1:31">
      <c r="A19957">
        <v>50340</v>
      </c>
      <c r="B19957" t="s">
        <v>17181</v>
      </c>
      <c r="C19957" t="s">
        <v>33477</v>
      </c>
      <c r="D19957" t="s">
        <v>33476</v>
      </c>
      <c r="E19957"/>
      <c r="F19957"/>
      <c r="G19957"/>
      <c r="H19957"/>
      <c r="I19957"/>
      <c r="J19957"/>
      <c r="U19957" s="43"/>
      <c r="AE19957"/>
    </row>
    <row r="19958" spans="1:31">
      <c r="A19958">
        <v>50800</v>
      </c>
      <c r="B19958" t="s">
        <v>912</v>
      </c>
      <c r="C19958" t="s">
        <v>33477</v>
      </c>
      <c r="D19958" t="s">
        <v>33476</v>
      </c>
      <c r="E19958"/>
      <c r="F19958"/>
      <c r="G19958"/>
      <c r="H19958"/>
      <c r="I19958"/>
      <c r="J19958"/>
      <c r="U19958" s="43"/>
      <c r="AE19958"/>
    </row>
    <row r="19959" spans="1:31">
      <c r="A19959">
        <v>50700</v>
      </c>
      <c r="B19959" t="s">
        <v>17182</v>
      </c>
      <c r="C19959" t="s">
        <v>33477</v>
      </c>
      <c r="D19959" t="s">
        <v>33476</v>
      </c>
      <c r="E19959"/>
      <c r="F19959"/>
      <c r="G19959"/>
      <c r="H19959"/>
      <c r="I19959"/>
      <c r="J19959"/>
      <c r="U19959" s="43"/>
      <c r="AE19959"/>
    </row>
    <row r="19960" spans="1:31">
      <c r="A19960">
        <v>50320</v>
      </c>
      <c r="B19960" t="s">
        <v>17183</v>
      </c>
      <c r="C19960" t="s">
        <v>33477</v>
      </c>
      <c r="D19960" t="s">
        <v>33476</v>
      </c>
      <c r="E19960"/>
      <c r="F19960"/>
      <c r="G19960"/>
      <c r="H19960"/>
      <c r="I19960"/>
      <c r="J19960"/>
      <c r="U19960" s="43"/>
      <c r="AE19960"/>
    </row>
    <row r="19961" spans="1:31">
      <c r="A19961">
        <v>50320</v>
      </c>
      <c r="B19961" t="s">
        <v>17183</v>
      </c>
      <c r="C19961" t="s">
        <v>33477</v>
      </c>
      <c r="D19961" t="s">
        <v>33476</v>
      </c>
      <c r="E19961"/>
      <c r="F19961"/>
      <c r="G19961"/>
      <c r="H19961"/>
      <c r="I19961"/>
      <c r="J19961"/>
      <c r="U19961" s="43"/>
      <c r="AE19961"/>
    </row>
    <row r="19962" spans="1:31">
      <c r="A19962">
        <v>50320</v>
      </c>
      <c r="B19962" t="s">
        <v>17183</v>
      </c>
      <c r="C19962" t="s">
        <v>33477</v>
      </c>
      <c r="D19962" t="s">
        <v>33476</v>
      </c>
      <c r="E19962"/>
      <c r="F19962"/>
      <c r="G19962"/>
      <c r="H19962"/>
      <c r="I19962"/>
      <c r="J19962"/>
      <c r="U19962" s="43"/>
      <c r="AE19962"/>
    </row>
    <row r="19963" spans="1:31">
      <c r="A19963">
        <v>50310</v>
      </c>
      <c r="B19963" t="s">
        <v>17184</v>
      </c>
      <c r="C19963" t="s">
        <v>33477</v>
      </c>
      <c r="D19963" t="s">
        <v>33476</v>
      </c>
      <c r="E19963"/>
      <c r="F19963"/>
      <c r="G19963"/>
      <c r="H19963"/>
      <c r="I19963"/>
      <c r="J19963"/>
      <c r="U19963" s="43"/>
      <c r="AE19963"/>
    </row>
    <row r="19964" spans="1:31">
      <c r="A19964">
        <v>50420</v>
      </c>
      <c r="B19964" t="s">
        <v>15261</v>
      </c>
      <c r="C19964" t="s">
        <v>33477</v>
      </c>
      <c r="D19964" t="s">
        <v>33476</v>
      </c>
      <c r="E19964"/>
      <c r="F19964"/>
      <c r="G19964"/>
      <c r="H19964"/>
      <c r="I19964"/>
      <c r="J19964"/>
      <c r="U19964" s="43"/>
      <c r="AE19964"/>
    </row>
    <row r="19965" spans="1:31">
      <c r="A19965">
        <v>50850</v>
      </c>
      <c r="B19965" t="s">
        <v>17185</v>
      </c>
      <c r="C19965" t="s">
        <v>33477</v>
      </c>
      <c r="D19965" t="e">
        <v>#N/A</v>
      </c>
      <c r="E19965"/>
      <c r="F19965"/>
      <c r="G19965"/>
      <c r="H19965"/>
      <c r="I19965"/>
      <c r="J19965"/>
      <c r="U19965" s="43"/>
      <c r="AE19965"/>
    </row>
    <row r="19966" spans="1:31">
      <c r="A19966">
        <v>50310</v>
      </c>
      <c r="B19966" t="s">
        <v>17186</v>
      </c>
      <c r="C19966" t="s">
        <v>33477</v>
      </c>
      <c r="D19966" t="s">
        <v>33476</v>
      </c>
      <c r="E19966"/>
      <c r="F19966"/>
      <c r="G19966"/>
      <c r="H19966"/>
      <c r="I19966"/>
      <c r="J19966"/>
      <c r="U19966" s="43"/>
      <c r="AE19966"/>
    </row>
    <row r="19967" spans="1:31">
      <c r="A19967">
        <v>50150</v>
      </c>
      <c r="B19967" t="s">
        <v>17187</v>
      </c>
      <c r="C19967" t="s">
        <v>33477</v>
      </c>
      <c r="D19967" t="s">
        <v>33476</v>
      </c>
      <c r="E19967"/>
      <c r="F19967"/>
      <c r="G19967"/>
      <c r="H19967"/>
      <c r="I19967"/>
      <c r="J19967"/>
      <c r="U19967" s="43"/>
      <c r="AE19967"/>
    </row>
    <row r="19968" spans="1:31">
      <c r="A19968">
        <v>50760</v>
      </c>
      <c r="B19968" t="s">
        <v>17188</v>
      </c>
      <c r="C19968" t="s">
        <v>33477</v>
      </c>
      <c r="D19968" t="s">
        <v>33476</v>
      </c>
      <c r="E19968"/>
      <c r="F19968"/>
      <c r="G19968"/>
      <c r="H19968"/>
      <c r="I19968"/>
      <c r="J19968"/>
      <c r="U19968" s="43"/>
      <c r="AE19968"/>
    </row>
    <row r="19969" spans="1:31">
      <c r="A19969">
        <v>50450</v>
      </c>
      <c r="B19969" t="s">
        <v>17189</v>
      </c>
      <c r="C19969" t="s">
        <v>33477</v>
      </c>
      <c r="D19969" t="s">
        <v>33476</v>
      </c>
      <c r="E19969"/>
      <c r="F19969"/>
      <c r="G19969"/>
      <c r="H19969"/>
      <c r="I19969"/>
      <c r="J19969"/>
      <c r="U19969" s="43"/>
      <c r="AE19969"/>
    </row>
    <row r="19970" spans="1:31">
      <c r="A19970">
        <v>50450</v>
      </c>
      <c r="B19970" t="s">
        <v>17189</v>
      </c>
      <c r="C19970" t="s">
        <v>33477</v>
      </c>
      <c r="D19970" t="s">
        <v>33476</v>
      </c>
      <c r="E19970"/>
      <c r="F19970"/>
      <c r="G19970"/>
      <c r="H19970"/>
      <c r="I19970"/>
      <c r="J19970"/>
      <c r="U19970" s="43"/>
      <c r="AE19970"/>
    </row>
    <row r="19971" spans="1:31">
      <c r="A19971">
        <v>50450</v>
      </c>
      <c r="B19971" t="s">
        <v>17189</v>
      </c>
      <c r="C19971" t="s">
        <v>33477</v>
      </c>
      <c r="D19971" t="s">
        <v>33476</v>
      </c>
      <c r="E19971"/>
      <c r="F19971"/>
      <c r="G19971"/>
      <c r="H19971"/>
      <c r="I19971"/>
      <c r="J19971"/>
      <c r="U19971" s="43"/>
      <c r="AE19971"/>
    </row>
    <row r="19972" spans="1:31">
      <c r="A19972">
        <v>50450</v>
      </c>
      <c r="B19972" t="s">
        <v>17189</v>
      </c>
      <c r="C19972" t="s">
        <v>33477</v>
      </c>
      <c r="D19972" t="s">
        <v>33476</v>
      </c>
      <c r="E19972"/>
      <c r="F19972"/>
      <c r="G19972"/>
      <c r="H19972"/>
      <c r="I19972"/>
      <c r="J19972"/>
      <c r="U19972" s="43"/>
      <c r="AE19972"/>
    </row>
    <row r="19973" spans="1:31">
      <c r="A19973">
        <v>50450</v>
      </c>
      <c r="B19973" t="s">
        <v>17189</v>
      </c>
      <c r="C19973" t="s">
        <v>33477</v>
      </c>
      <c r="D19973" t="s">
        <v>33476</v>
      </c>
      <c r="E19973"/>
      <c r="F19973"/>
      <c r="G19973"/>
      <c r="H19973"/>
      <c r="I19973"/>
      <c r="J19973"/>
      <c r="U19973" s="43"/>
      <c r="AE19973"/>
    </row>
    <row r="19974" spans="1:31">
      <c r="A19974">
        <v>50450</v>
      </c>
      <c r="B19974" t="s">
        <v>17189</v>
      </c>
      <c r="C19974" t="s">
        <v>33477</v>
      </c>
      <c r="D19974" t="s">
        <v>33476</v>
      </c>
      <c r="E19974"/>
      <c r="F19974"/>
      <c r="G19974"/>
      <c r="H19974"/>
      <c r="I19974"/>
      <c r="J19974"/>
      <c r="U19974" s="43"/>
      <c r="AE19974"/>
    </row>
    <row r="19975" spans="1:31">
      <c r="A19975">
        <v>50560</v>
      </c>
      <c r="B19975" t="s">
        <v>17190</v>
      </c>
      <c r="C19975" t="s">
        <v>33477</v>
      </c>
      <c r="D19975" t="s">
        <v>33476</v>
      </c>
      <c r="E19975"/>
      <c r="F19975"/>
      <c r="G19975"/>
      <c r="H19975"/>
      <c r="I19975"/>
      <c r="J19975"/>
      <c r="U19975" s="43"/>
      <c r="AE19975"/>
    </row>
    <row r="19976" spans="1:31">
      <c r="A19976">
        <v>50530</v>
      </c>
      <c r="B19976" t="s">
        <v>17191</v>
      </c>
      <c r="C19976" t="s">
        <v>33477</v>
      </c>
      <c r="D19976" t="s">
        <v>33476</v>
      </c>
      <c r="E19976"/>
      <c r="F19976"/>
      <c r="G19976"/>
      <c r="H19976"/>
      <c r="I19976"/>
      <c r="J19976"/>
      <c r="U19976" s="43"/>
      <c r="AE19976"/>
    </row>
    <row r="19977" spans="1:31">
      <c r="A19977">
        <v>50850</v>
      </c>
      <c r="B19977" t="s">
        <v>17192</v>
      </c>
      <c r="C19977" t="s">
        <v>33477</v>
      </c>
      <c r="D19977" t="e">
        <v>#N/A</v>
      </c>
      <c r="E19977"/>
      <c r="F19977"/>
      <c r="G19977"/>
      <c r="H19977"/>
      <c r="I19977"/>
      <c r="J19977"/>
      <c r="U19977" s="43"/>
      <c r="AE19977"/>
    </row>
    <row r="19978" spans="1:31">
      <c r="A19978">
        <v>50300</v>
      </c>
      <c r="B19978" t="s">
        <v>17193</v>
      </c>
      <c r="C19978" t="s">
        <v>33477</v>
      </c>
      <c r="D19978" t="s">
        <v>33476</v>
      </c>
      <c r="E19978"/>
      <c r="F19978"/>
      <c r="G19978"/>
      <c r="H19978"/>
      <c r="I19978"/>
      <c r="J19978"/>
      <c r="U19978" s="43"/>
      <c r="AE19978"/>
    </row>
    <row r="19979" spans="1:31">
      <c r="A19979">
        <v>50390</v>
      </c>
      <c r="B19979" t="s">
        <v>17194</v>
      </c>
      <c r="C19979" t="s">
        <v>33477</v>
      </c>
      <c r="D19979" t="s">
        <v>33476</v>
      </c>
      <c r="E19979"/>
      <c r="F19979"/>
      <c r="G19979"/>
      <c r="H19979"/>
      <c r="I19979"/>
      <c r="J19979"/>
      <c r="U19979" s="43"/>
      <c r="AE19979"/>
    </row>
    <row r="19980" spans="1:31">
      <c r="A19980">
        <v>50190</v>
      </c>
      <c r="B19980" t="s">
        <v>17195</v>
      </c>
      <c r="C19980" t="s">
        <v>33477</v>
      </c>
      <c r="D19980" t="s">
        <v>33476</v>
      </c>
      <c r="E19980"/>
      <c r="F19980"/>
      <c r="G19980"/>
      <c r="H19980"/>
      <c r="I19980"/>
      <c r="J19980"/>
      <c r="U19980" s="43"/>
      <c r="AE19980"/>
    </row>
    <row r="19981" spans="1:31">
      <c r="A19981">
        <v>50330</v>
      </c>
      <c r="B19981" t="s">
        <v>17196</v>
      </c>
      <c r="C19981" t="s">
        <v>33477</v>
      </c>
      <c r="D19981" t="s">
        <v>33476</v>
      </c>
      <c r="E19981"/>
      <c r="F19981"/>
      <c r="G19981"/>
      <c r="H19981"/>
      <c r="I19981"/>
      <c r="J19981"/>
      <c r="U19981" s="43"/>
      <c r="AE19981"/>
    </row>
    <row r="19982" spans="1:31">
      <c r="A19982">
        <v>50330</v>
      </c>
      <c r="B19982" t="s">
        <v>17196</v>
      </c>
      <c r="C19982" t="s">
        <v>33477</v>
      </c>
      <c r="D19982" t="s">
        <v>33476</v>
      </c>
      <c r="E19982"/>
      <c r="F19982"/>
      <c r="G19982"/>
      <c r="H19982"/>
      <c r="I19982"/>
      <c r="J19982"/>
      <c r="U19982" s="43"/>
      <c r="AE19982"/>
    </row>
    <row r="19983" spans="1:31">
      <c r="A19983">
        <v>50190</v>
      </c>
      <c r="B19983" t="s">
        <v>15765</v>
      </c>
      <c r="C19983" t="s">
        <v>33477</v>
      </c>
      <c r="D19983" t="s">
        <v>33476</v>
      </c>
      <c r="E19983"/>
      <c r="F19983"/>
      <c r="G19983"/>
      <c r="H19983"/>
      <c r="I19983"/>
      <c r="J19983"/>
      <c r="U19983" s="43"/>
      <c r="AE19983"/>
    </row>
    <row r="19984" spans="1:31">
      <c r="A19984">
        <v>50420</v>
      </c>
      <c r="B19984" t="s">
        <v>17197</v>
      </c>
      <c r="C19984" t="s">
        <v>33477</v>
      </c>
      <c r="D19984" t="s">
        <v>33476</v>
      </c>
      <c r="E19984"/>
      <c r="F19984"/>
      <c r="G19984"/>
      <c r="H19984"/>
      <c r="I19984"/>
      <c r="J19984"/>
      <c r="U19984" s="43"/>
      <c r="AE19984"/>
    </row>
    <row r="19985" spans="1:31">
      <c r="A19985">
        <v>50200</v>
      </c>
      <c r="B19985" t="s">
        <v>17198</v>
      </c>
      <c r="C19985" t="s">
        <v>33477</v>
      </c>
      <c r="D19985" t="s">
        <v>33476</v>
      </c>
      <c r="E19985"/>
      <c r="F19985"/>
      <c r="G19985"/>
      <c r="H19985"/>
      <c r="I19985"/>
      <c r="J19985"/>
      <c r="U19985" s="43"/>
      <c r="AE19985"/>
    </row>
    <row r="19986" spans="1:31">
      <c r="A19986">
        <v>50200</v>
      </c>
      <c r="B19986" t="s">
        <v>17198</v>
      </c>
      <c r="C19986" t="s">
        <v>33477</v>
      </c>
      <c r="D19986" t="s">
        <v>33476</v>
      </c>
      <c r="E19986"/>
      <c r="F19986"/>
      <c r="G19986"/>
      <c r="H19986"/>
      <c r="I19986"/>
      <c r="J19986"/>
      <c r="U19986" s="43"/>
      <c r="AE19986"/>
    </row>
    <row r="19987" spans="1:31">
      <c r="A19987">
        <v>50200</v>
      </c>
      <c r="B19987" t="s">
        <v>17198</v>
      </c>
      <c r="C19987" t="s">
        <v>33477</v>
      </c>
      <c r="D19987" t="s">
        <v>33476</v>
      </c>
      <c r="E19987"/>
      <c r="F19987"/>
      <c r="G19987"/>
      <c r="H19987"/>
      <c r="I19987"/>
      <c r="J19987"/>
      <c r="U19987" s="43"/>
      <c r="AE19987"/>
    </row>
    <row r="19988" spans="1:31">
      <c r="A19988">
        <v>50560</v>
      </c>
      <c r="B19988" t="s">
        <v>17198</v>
      </c>
      <c r="C19988" t="s">
        <v>33477</v>
      </c>
      <c r="D19988" t="s">
        <v>33476</v>
      </c>
      <c r="E19988"/>
      <c r="F19988"/>
      <c r="G19988"/>
      <c r="H19988"/>
      <c r="I19988"/>
      <c r="J19988"/>
      <c r="U19988" s="43"/>
      <c r="AE19988"/>
    </row>
    <row r="19989" spans="1:31">
      <c r="A19989">
        <v>50560</v>
      </c>
      <c r="B19989" t="s">
        <v>17198</v>
      </c>
      <c r="C19989" t="s">
        <v>33477</v>
      </c>
      <c r="D19989" t="s">
        <v>33476</v>
      </c>
      <c r="E19989"/>
      <c r="F19989"/>
      <c r="G19989"/>
      <c r="H19989"/>
      <c r="I19989"/>
      <c r="J19989"/>
      <c r="U19989" s="43"/>
      <c r="AE19989"/>
    </row>
    <row r="19990" spans="1:31">
      <c r="A19990">
        <v>50620</v>
      </c>
      <c r="B19990" t="s">
        <v>17199</v>
      </c>
      <c r="C19990" t="s">
        <v>33477</v>
      </c>
      <c r="D19990" t="s">
        <v>33476</v>
      </c>
      <c r="E19990"/>
      <c r="F19990"/>
      <c r="G19990"/>
      <c r="H19990"/>
      <c r="I19990"/>
      <c r="J19990"/>
      <c r="U19990" s="43"/>
      <c r="AE19990"/>
    </row>
    <row r="19991" spans="1:31">
      <c r="A19991">
        <v>50620</v>
      </c>
      <c r="B19991" t="s">
        <v>17199</v>
      </c>
      <c r="C19991" t="s">
        <v>33477</v>
      </c>
      <c r="D19991" t="s">
        <v>33476</v>
      </c>
      <c r="E19991"/>
      <c r="F19991"/>
      <c r="G19991"/>
      <c r="H19991"/>
      <c r="I19991"/>
      <c r="J19991"/>
      <c r="U19991" s="43"/>
      <c r="AE19991"/>
    </row>
    <row r="19992" spans="1:31">
      <c r="A19992">
        <v>50370</v>
      </c>
      <c r="B19992" t="s">
        <v>17200</v>
      </c>
      <c r="C19992" t="s">
        <v>33477</v>
      </c>
      <c r="D19992" t="s">
        <v>33476</v>
      </c>
      <c r="E19992"/>
      <c r="F19992"/>
      <c r="G19992"/>
      <c r="H19992"/>
      <c r="I19992"/>
      <c r="J19992"/>
      <c r="U19992" s="43"/>
      <c r="AE19992"/>
    </row>
    <row r="19993" spans="1:31">
      <c r="A19993">
        <v>50400</v>
      </c>
      <c r="B19993" t="s">
        <v>17201</v>
      </c>
      <c r="C19993" t="s">
        <v>33477</v>
      </c>
      <c r="D19993" t="e">
        <v>#N/A</v>
      </c>
      <c r="E19993"/>
      <c r="F19993"/>
      <c r="G19993"/>
      <c r="H19993"/>
      <c r="I19993"/>
      <c r="J19993"/>
      <c r="U19993" s="43"/>
      <c r="AE19993"/>
    </row>
    <row r="19994" spans="1:31">
      <c r="A19994">
        <v>50400</v>
      </c>
      <c r="B19994" t="s">
        <v>17201</v>
      </c>
      <c r="C19994" t="s">
        <v>33477</v>
      </c>
      <c r="D19994" t="e">
        <v>#N/A</v>
      </c>
      <c r="E19994"/>
      <c r="F19994"/>
      <c r="G19994"/>
      <c r="H19994"/>
      <c r="I19994"/>
      <c r="J19994"/>
      <c r="U19994" s="43"/>
      <c r="AE19994"/>
    </row>
    <row r="19995" spans="1:31">
      <c r="A19995">
        <v>50200</v>
      </c>
      <c r="B19995" t="s">
        <v>17202</v>
      </c>
      <c r="C19995" t="s">
        <v>33477</v>
      </c>
      <c r="D19995" t="s">
        <v>33476</v>
      </c>
      <c r="E19995"/>
      <c r="F19995"/>
      <c r="G19995"/>
      <c r="H19995"/>
      <c r="I19995"/>
      <c r="J19995"/>
      <c r="U19995" s="43"/>
      <c r="AE19995"/>
    </row>
    <row r="19996" spans="1:31">
      <c r="A19996">
        <v>50450</v>
      </c>
      <c r="B19996" t="s">
        <v>17203</v>
      </c>
      <c r="C19996" t="s">
        <v>33477</v>
      </c>
      <c r="D19996" t="s">
        <v>33476</v>
      </c>
      <c r="E19996"/>
      <c r="F19996"/>
      <c r="G19996"/>
      <c r="H19996"/>
      <c r="I19996"/>
      <c r="J19996"/>
      <c r="U19996" s="43"/>
      <c r="AE19996"/>
    </row>
    <row r="19997" spans="1:31">
      <c r="A19997">
        <v>50340</v>
      </c>
      <c r="B19997" t="s">
        <v>17204</v>
      </c>
      <c r="C19997" t="s">
        <v>33477</v>
      </c>
      <c r="D19997" t="s">
        <v>33476</v>
      </c>
      <c r="E19997"/>
      <c r="F19997"/>
      <c r="G19997"/>
      <c r="H19997"/>
      <c r="I19997"/>
      <c r="J19997"/>
      <c r="U19997" s="43"/>
      <c r="AE19997"/>
    </row>
    <row r="19998" spans="1:31">
      <c r="A19998">
        <v>50410</v>
      </c>
      <c r="B19998" t="s">
        <v>17205</v>
      </c>
      <c r="C19998" t="s">
        <v>33477</v>
      </c>
      <c r="D19998" t="s">
        <v>33476</v>
      </c>
      <c r="E19998"/>
      <c r="F19998"/>
      <c r="G19998"/>
      <c r="H19998"/>
      <c r="I19998"/>
      <c r="J19998"/>
      <c r="U19998" s="43"/>
      <c r="AE19998"/>
    </row>
    <row r="19999" spans="1:31">
      <c r="A19999">
        <v>50310</v>
      </c>
      <c r="B19999" t="s">
        <v>17206</v>
      </c>
      <c r="C19999" t="s">
        <v>33477</v>
      </c>
      <c r="D19999" t="s">
        <v>33476</v>
      </c>
      <c r="E19999"/>
      <c r="F19999"/>
      <c r="G19999"/>
      <c r="H19999"/>
      <c r="I19999"/>
      <c r="J19999"/>
      <c r="U19999" s="43"/>
      <c r="AE19999"/>
    </row>
    <row r="20000" spans="1:31">
      <c r="A20000">
        <v>50450</v>
      </c>
      <c r="B20000" t="s">
        <v>17207</v>
      </c>
      <c r="C20000" t="s">
        <v>33477</v>
      </c>
      <c r="D20000" t="s">
        <v>33476</v>
      </c>
      <c r="E20000"/>
      <c r="F20000"/>
      <c r="G20000"/>
      <c r="H20000"/>
      <c r="I20000"/>
      <c r="J20000"/>
      <c r="U20000" s="43"/>
      <c r="AE20000"/>
    </row>
    <row r="20001" spans="1:31">
      <c r="A20001">
        <v>50730</v>
      </c>
      <c r="B20001" t="s">
        <v>17208</v>
      </c>
      <c r="C20001" t="s">
        <v>33477</v>
      </c>
      <c r="D20001" t="s">
        <v>33476</v>
      </c>
      <c r="E20001"/>
      <c r="F20001"/>
      <c r="G20001"/>
      <c r="H20001"/>
      <c r="I20001"/>
      <c r="J20001"/>
      <c r="U20001" s="43"/>
      <c r="AE20001"/>
    </row>
    <row r="20002" spans="1:31">
      <c r="A20002">
        <v>50690</v>
      </c>
      <c r="B20002" t="s">
        <v>17209</v>
      </c>
      <c r="C20002" t="s">
        <v>33477</v>
      </c>
      <c r="D20002" t="e">
        <v>#N/A</v>
      </c>
      <c r="E20002"/>
      <c r="F20002"/>
      <c r="G20002"/>
      <c r="H20002"/>
      <c r="I20002"/>
      <c r="J20002"/>
      <c r="U20002" s="43"/>
      <c r="AE20002"/>
    </row>
    <row r="20003" spans="1:31">
      <c r="A20003">
        <v>50590</v>
      </c>
      <c r="B20003" t="s">
        <v>17210</v>
      </c>
      <c r="C20003" t="s">
        <v>33477</v>
      </c>
      <c r="D20003" t="e">
        <v>#N/A</v>
      </c>
      <c r="E20003"/>
      <c r="F20003"/>
      <c r="G20003"/>
      <c r="H20003"/>
      <c r="I20003"/>
      <c r="J20003"/>
      <c r="U20003" s="43"/>
      <c r="AE20003"/>
    </row>
    <row r="20004" spans="1:31">
      <c r="A20004">
        <v>50570</v>
      </c>
      <c r="B20004" t="s">
        <v>17211</v>
      </c>
      <c r="C20004" t="s">
        <v>33477</v>
      </c>
      <c r="D20004" t="s">
        <v>33476</v>
      </c>
      <c r="E20004"/>
      <c r="F20004"/>
      <c r="G20004"/>
      <c r="H20004"/>
      <c r="I20004"/>
      <c r="J20004"/>
      <c r="U20004" s="43"/>
      <c r="AE20004"/>
    </row>
    <row r="20005" spans="1:31">
      <c r="A20005">
        <v>50390</v>
      </c>
      <c r="B20005" t="s">
        <v>17212</v>
      </c>
      <c r="C20005" t="s">
        <v>33477</v>
      </c>
      <c r="D20005" t="s">
        <v>33476</v>
      </c>
      <c r="E20005"/>
      <c r="F20005"/>
      <c r="G20005"/>
      <c r="H20005"/>
      <c r="I20005"/>
      <c r="J20005"/>
      <c r="U20005" s="43"/>
      <c r="AE20005"/>
    </row>
    <row r="20006" spans="1:31">
      <c r="A20006">
        <v>50410</v>
      </c>
      <c r="B20006" t="s">
        <v>17213</v>
      </c>
      <c r="C20006" t="s">
        <v>33477</v>
      </c>
      <c r="D20006" t="s">
        <v>33476</v>
      </c>
      <c r="E20006"/>
      <c r="F20006"/>
      <c r="G20006"/>
      <c r="H20006"/>
      <c r="I20006"/>
      <c r="J20006"/>
      <c r="U20006" s="43"/>
      <c r="AE20006"/>
    </row>
    <row r="20007" spans="1:31">
      <c r="A20007">
        <v>50270</v>
      </c>
      <c r="B20007" t="s">
        <v>17214</v>
      </c>
      <c r="C20007" t="s">
        <v>33477</v>
      </c>
      <c r="D20007" t="s">
        <v>33476</v>
      </c>
      <c r="E20007"/>
      <c r="F20007"/>
      <c r="G20007"/>
      <c r="H20007"/>
      <c r="I20007"/>
      <c r="J20007"/>
      <c r="U20007" s="43"/>
      <c r="AE20007"/>
    </row>
    <row r="20008" spans="1:31">
      <c r="A20008">
        <v>50250</v>
      </c>
      <c r="B20008" t="s">
        <v>17215</v>
      </c>
      <c r="C20008" t="s">
        <v>33477</v>
      </c>
      <c r="D20008" t="s">
        <v>33476</v>
      </c>
      <c r="E20008"/>
      <c r="F20008"/>
      <c r="G20008"/>
      <c r="H20008"/>
      <c r="I20008"/>
      <c r="J20008"/>
      <c r="U20008" s="43"/>
      <c r="AE20008"/>
    </row>
    <row r="20009" spans="1:31">
      <c r="A20009">
        <v>50250</v>
      </c>
      <c r="B20009" t="s">
        <v>17215</v>
      </c>
      <c r="C20009" t="s">
        <v>33477</v>
      </c>
      <c r="D20009" t="s">
        <v>33476</v>
      </c>
      <c r="E20009"/>
      <c r="F20009"/>
      <c r="G20009"/>
      <c r="H20009"/>
      <c r="I20009"/>
      <c r="J20009"/>
      <c r="U20009" s="43"/>
      <c r="AE20009"/>
    </row>
    <row r="20010" spans="1:31">
      <c r="A20010">
        <v>50250</v>
      </c>
      <c r="B20010" t="s">
        <v>17215</v>
      </c>
      <c r="C20010" t="s">
        <v>33477</v>
      </c>
      <c r="D20010" t="s">
        <v>33476</v>
      </c>
      <c r="E20010"/>
      <c r="F20010"/>
      <c r="G20010"/>
      <c r="H20010"/>
      <c r="I20010"/>
      <c r="J20010"/>
      <c r="U20010" s="43"/>
      <c r="AE20010"/>
    </row>
    <row r="20011" spans="1:31">
      <c r="A20011">
        <v>50250</v>
      </c>
      <c r="B20011" t="s">
        <v>17215</v>
      </c>
      <c r="C20011" t="s">
        <v>33477</v>
      </c>
      <c r="D20011" t="s">
        <v>33476</v>
      </c>
      <c r="E20011"/>
      <c r="F20011"/>
      <c r="G20011"/>
      <c r="H20011"/>
      <c r="I20011"/>
      <c r="J20011"/>
      <c r="U20011" s="43"/>
      <c r="AE20011"/>
    </row>
    <row r="20012" spans="1:31">
      <c r="A20012">
        <v>50250</v>
      </c>
      <c r="B20012" t="s">
        <v>17215</v>
      </c>
      <c r="C20012" t="s">
        <v>33477</v>
      </c>
      <c r="D20012" t="s">
        <v>33476</v>
      </c>
      <c r="E20012"/>
      <c r="F20012"/>
      <c r="G20012"/>
      <c r="H20012"/>
      <c r="I20012"/>
      <c r="J20012"/>
      <c r="U20012" s="43"/>
      <c r="AE20012"/>
    </row>
    <row r="20013" spans="1:31">
      <c r="A20013">
        <v>50250</v>
      </c>
      <c r="B20013" t="s">
        <v>17215</v>
      </c>
      <c r="C20013" t="s">
        <v>33477</v>
      </c>
      <c r="D20013" t="s">
        <v>33476</v>
      </c>
      <c r="E20013"/>
      <c r="F20013"/>
      <c r="G20013"/>
      <c r="H20013"/>
      <c r="I20013"/>
      <c r="J20013"/>
      <c r="U20013" s="43"/>
      <c r="AE20013"/>
    </row>
    <row r="20014" spans="1:31">
      <c r="A20014">
        <v>50250</v>
      </c>
      <c r="B20014" t="s">
        <v>17215</v>
      </c>
      <c r="C20014" t="s">
        <v>33477</v>
      </c>
      <c r="D20014" t="s">
        <v>33476</v>
      </c>
      <c r="E20014"/>
      <c r="F20014"/>
      <c r="G20014"/>
      <c r="H20014"/>
      <c r="I20014"/>
      <c r="J20014"/>
      <c r="U20014" s="43"/>
      <c r="AE20014"/>
    </row>
    <row r="20015" spans="1:31">
      <c r="A20015">
        <v>50250</v>
      </c>
      <c r="B20015" t="s">
        <v>17215</v>
      </c>
      <c r="C20015" t="s">
        <v>33477</v>
      </c>
      <c r="D20015" t="s">
        <v>33476</v>
      </c>
      <c r="E20015"/>
      <c r="F20015"/>
      <c r="G20015"/>
      <c r="H20015"/>
      <c r="I20015"/>
      <c r="J20015"/>
      <c r="U20015" s="43"/>
      <c r="AE20015"/>
    </row>
    <row r="20016" spans="1:31">
      <c r="A20016">
        <v>50580</v>
      </c>
      <c r="B20016" t="s">
        <v>17215</v>
      </c>
      <c r="C20016" t="s">
        <v>33477</v>
      </c>
      <c r="D20016" t="e">
        <v>#N/A</v>
      </c>
      <c r="E20016"/>
      <c r="F20016"/>
      <c r="G20016"/>
      <c r="H20016"/>
      <c r="I20016"/>
      <c r="J20016"/>
      <c r="U20016" s="43"/>
      <c r="AE20016"/>
    </row>
    <row r="20017" spans="1:31">
      <c r="A20017">
        <v>50320</v>
      </c>
      <c r="B20017" t="s">
        <v>17216</v>
      </c>
      <c r="C20017" t="s">
        <v>33477</v>
      </c>
      <c r="D20017" t="s">
        <v>33476</v>
      </c>
      <c r="E20017"/>
      <c r="F20017"/>
      <c r="G20017"/>
      <c r="H20017"/>
      <c r="I20017"/>
      <c r="J20017"/>
      <c r="U20017" s="43"/>
      <c r="AE20017"/>
    </row>
    <row r="20018" spans="1:31">
      <c r="A20018">
        <v>50340</v>
      </c>
      <c r="B20018" t="s">
        <v>17217</v>
      </c>
      <c r="C20018" t="s">
        <v>33477</v>
      </c>
      <c r="D20018" t="s">
        <v>33476</v>
      </c>
      <c r="E20018"/>
      <c r="F20018"/>
      <c r="G20018"/>
      <c r="H20018"/>
      <c r="I20018"/>
      <c r="J20018"/>
      <c r="U20018" s="43"/>
      <c r="AE20018"/>
    </row>
    <row r="20019" spans="1:31">
      <c r="A20019">
        <v>50180</v>
      </c>
      <c r="B20019" t="s">
        <v>17218</v>
      </c>
      <c r="C20019" t="s">
        <v>33477</v>
      </c>
      <c r="D20019" t="s">
        <v>33476</v>
      </c>
      <c r="E20019"/>
      <c r="F20019"/>
      <c r="G20019"/>
      <c r="H20019"/>
      <c r="I20019"/>
      <c r="J20019"/>
      <c r="U20019" s="43"/>
      <c r="AE20019"/>
    </row>
    <row r="20020" spans="1:31">
      <c r="A20020">
        <v>50570</v>
      </c>
      <c r="B20020" t="s">
        <v>17218</v>
      </c>
      <c r="C20020" t="s">
        <v>33477</v>
      </c>
      <c r="D20020" t="s">
        <v>33476</v>
      </c>
      <c r="E20020"/>
      <c r="F20020"/>
      <c r="G20020"/>
      <c r="H20020"/>
      <c r="I20020"/>
      <c r="J20020"/>
      <c r="U20020" s="43"/>
      <c r="AE20020"/>
    </row>
    <row r="20021" spans="1:31">
      <c r="A20021">
        <v>50340</v>
      </c>
      <c r="B20021" t="s">
        <v>17219</v>
      </c>
      <c r="C20021" t="s">
        <v>33477</v>
      </c>
      <c r="D20021" t="s">
        <v>33476</v>
      </c>
      <c r="E20021"/>
      <c r="F20021"/>
      <c r="G20021"/>
      <c r="H20021"/>
      <c r="I20021"/>
      <c r="J20021"/>
      <c r="U20021" s="43"/>
      <c r="AE20021"/>
    </row>
    <row r="20022" spans="1:31">
      <c r="A20022">
        <v>50700</v>
      </c>
      <c r="B20022" t="s">
        <v>17220</v>
      </c>
      <c r="C20022" t="s">
        <v>33477</v>
      </c>
      <c r="D20022" t="s">
        <v>33476</v>
      </c>
      <c r="E20022"/>
      <c r="F20022"/>
      <c r="G20022"/>
      <c r="H20022"/>
      <c r="I20022"/>
      <c r="J20022"/>
      <c r="U20022" s="43"/>
      <c r="AE20022"/>
    </row>
    <row r="20023" spans="1:31">
      <c r="A20023">
        <v>50200</v>
      </c>
      <c r="B20023" t="s">
        <v>17221</v>
      </c>
      <c r="C20023" t="s">
        <v>33477</v>
      </c>
      <c r="D20023" t="s">
        <v>33476</v>
      </c>
      <c r="E20023"/>
      <c r="F20023"/>
      <c r="G20023"/>
      <c r="H20023"/>
      <c r="I20023"/>
      <c r="J20023"/>
      <c r="U20023" s="43"/>
      <c r="AE20023"/>
    </row>
    <row r="20024" spans="1:31">
      <c r="A20024">
        <v>50480</v>
      </c>
      <c r="B20024" t="s">
        <v>17222</v>
      </c>
      <c r="C20024" t="s">
        <v>33477</v>
      </c>
      <c r="D20024" t="s">
        <v>33476</v>
      </c>
      <c r="E20024"/>
      <c r="F20024"/>
      <c r="G20024"/>
      <c r="H20024"/>
      <c r="I20024"/>
      <c r="J20024"/>
      <c r="U20024" s="43"/>
      <c r="AE20024"/>
    </row>
    <row r="20025" spans="1:31">
      <c r="A20025">
        <v>50320</v>
      </c>
      <c r="B20025" t="s">
        <v>17223</v>
      </c>
      <c r="C20025" t="s">
        <v>33477</v>
      </c>
      <c r="D20025" t="s">
        <v>33476</v>
      </c>
      <c r="E20025"/>
      <c r="F20025"/>
      <c r="G20025"/>
      <c r="H20025"/>
      <c r="I20025"/>
      <c r="J20025"/>
      <c r="U20025" s="43"/>
      <c r="AE20025"/>
    </row>
    <row r="20026" spans="1:31">
      <c r="A20026">
        <v>50700</v>
      </c>
      <c r="B20026" t="s">
        <v>17224</v>
      </c>
      <c r="C20026" t="s">
        <v>33477</v>
      </c>
      <c r="D20026" t="s">
        <v>33476</v>
      </c>
      <c r="E20026"/>
      <c r="F20026"/>
      <c r="G20026"/>
      <c r="H20026"/>
      <c r="I20026"/>
      <c r="J20026"/>
      <c r="U20026" s="43"/>
      <c r="AE20026"/>
    </row>
    <row r="20027" spans="1:31">
      <c r="A20027">
        <v>50510</v>
      </c>
      <c r="B20027" t="s">
        <v>17225</v>
      </c>
      <c r="C20027" t="s">
        <v>33477</v>
      </c>
      <c r="D20027" t="s">
        <v>33476</v>
      </c>
      <c r="E20027"/>
      <c r="F20027"/>
      <c r="G20027"/>
      <c r="H20027"/>
      <c r="I20027"/>
      <c r="J20027"/>
      <c r="U20027" s="43"/>
      <c r="AE20027"/>
    </row>
    <row r="20028" spans="1:31">
      <c r="A20028">
        <v>50170</v>
      </c>
      <c r="B20028" t="s">
        <v>17226</v>
      </c>
      <c r="C20028" t="s">
        <v>33477</v>
      </c>
      <c r="D20028" t="s">
        <v>33476</v>
      </c>
      <c r="E20028"/>
      <c r="F20028"/>
      <c r="G20028"/>
      <c r="H20028"/>
      <c r="I20028"/>
      <c r="J20028"/>
      <c r="U20028" s="43"/>
      <c r="AE20028"/>
    </row>
    <row r="20029" spans="1:31">
      <c r="A20029">
        <v>50540</v>
      </c>
      <c r="B20029" t="s">
        <v>17227</v>
      </c>
      <c r="C20029" t="s">
        <v>33477</v>
      </c>
      <c r="D20029" t="s">
        <v>33476</v>
      </c>
      <c r="E20029"/>
      <c r="F20029"/>
      <c r="G20029"/>
      <c r="H20029"/>
      <c r="I20029"/>
      <c r="J20029"/>
      <c r="U20029" s="43"/>
      <c r="AE20029"/>
    </row>
    <row r="20030" spans="1:31">
      <c r="A20030">
        <v>50540</v>
      </c>
      <c r="B20030" t="s">
        <v>17227</v>
      </c>
      <c r="C20030" t="s">
        <v>33477</v>
      </c>
      <c r="D20030" t="s">
        <v>33476</v>
      </c>
      <c r="E20030"/>
      <c r="F20030"/>
      <c r="G20030"/>
      <c r="H20030"/>
      <c r="I20030"/>
      <c r="J20030"/>
      <c r="U20030" s="43"/>
      <c r="AE20030"/>
    </row>
    <row r="20031" spans="1:31">
      <c r="A20031">
        <v>50540</v>
      </c>
      <c r="B20031" t="s">
        <v>17227</v>
      </c>
      <c r="C20031" t="s">
        <v>33477</v>
      </c>
      <c r="D20031" t="s">
        <v>33476</v>
      </c>
      <c r="E20031"/>
      <c r="F20031"/>
      <c r="G20031"/>
      <c r="H20031"/>
      <c r="I20031"/>
      <c r="J20031"/>
      <c r="U20031" s="43"/>
      <c r="AE20031"/>
    </row>
    <row r="20032" spans="1:31">
      <c r="A20032">
        <v>50540</v>
      </c>
      <c r="B20032" t="s">
        <v>17227</v>
      </c>
      <c r="C20032" t="s">
        <v>33477</v>
      </c>
      <c r="D20032" t="s">
        <v>33476</v>
      </c>
      <c r="E20032"/>
      <c r="F20032"/>
      <c r="G20032"/>
      <c r="H20032"/>
      <c r="I20032"/>
      <c r="J20032"/>
      <c r="U20032" s="43"/>
      <c r="AE20032"/>
    </row>
    <row r="20033" spans="1:31">
      <c r="A20033">
        <v>50540</v>
      </c>
      <c r="B20033" t="s">
        <v>17227</v>
      </c>
      <c r="C20033" t="s">
        <v>33477</v>
      </c>
      <c r="D20033" t="s">
        <v>33476</v>
      </c>
      <c r="E20033"/>
      <c r="F20033"/>
      <c r="G20033"/>
      <c r="H20033"/>
      <c r="I20033"/>
      <c r="J20033"/>
      <c r="U20033" s="43"/>
      <c r="AE20033"/>
    </row>
    <row r="20034" spans="1:31">
      <c r="A20034">
        <v>50540</v>
      </c>
      <c r="B20034" t="s">
        <v>17227</v>
      </c>
      <c r="C20034" t="s">
        <v>33477</v>
      </c>
      <c r="D20034" t="s">
        <v>33476</v>
      </c>
      <c r="E20034"/>
      <c r="F20034"/>
      <c r="G20034"/>
      <c r="H20034"/>
      <c r="I20034"/>
      <c r="J20034"/>
      <c r="U20034" s="43"/>
      <c r="AE20034"/>
    </row>
    <row r="20035" spans="1:31">
      <c r="A20035">
        <v>50540</v>
      </c>
      <c r="B20035" t="s">
        <v>17227</v>
      </c>
      <c r="C20035" t="s">
        <v>33477</v>
      </c>
      <c r="D20035" t="s">
        <v>33476</v>
      </c>
      <c r="E20035"/>
      <c r="F20035"/>
      <c r="G20035"/>
      <c r="H20035"/>
      <c r="I20035"/>
      <c r="J20035"/>
      <c r="U20035" s="43"/>
      <c r="AE20035"/>
    </row>
    <row r="20036" spans="1:31">
      <c r="A20036">
        <v>50540</v>
      </c>
      <c r="B20036" t="s">
        <v>17227</v>
      </c>
      <c r="C20036" t="s">
        <v>33477</v>
      </c>
      <c r="D20036" t="s">
        <v>33476</v>
      </c>
      <c r="E20036"/>
      <c r="F20036"/>
      <c r="G20036"/>
      <c r="H20036"/>
      <c r="I20036"/>
      <c r="J20036"/>
      <c r="U20036" s="43"/>
      <c r="AE20036"/>
    </row>
    <row r="20037" spans="1:31">
      <c r="A20037">
        <v>50540</v>
      </c>
      <c r="B20037" t="s">
        <v>17227</v>
      </c>
      <c r="C20037" t="s">
        <v>33477</v>
      </c>
      <c r="D20037" t="s">
        <v>33476</v>
      </c>
      <c r="E20037"/>
      <c r="F20037"/>
      <c r="G20037"/>
      <c r="H20037"/>
      <c r="I20037"/>
      <c r="J20037"/>
      <c r="U20037" s="43"/>
      <c r="AE20037"/>
    </row>
    <row r="20038" spans="1:31">
      <c r="A20038">
        <v>50540</v>
      </c>
      <c r="B20038" t="s">
        <v>17227</v>
      </c>
      <c r="C20038" t="s">
        <v>33477</v>
      </c>
      <c r="D20038" t="s">
        <v>33476</v>
      </c>
      <c r="E20038"/>
      <c r="F20038"/>
      <c r="G20038"/>
      <c r="H20038"/>
      <c r="I20038"/>
      <c r="J20038"/>
      <c r="U20038" s="43"/>
      <c r="AE20038"/>
    </row>
    <row r="20039" spans="1:31">
      <c r="A20039">
        <v>50310</v>
      </c>
      <c r="B20039" t="s">
        <v>17228</v>
      </c>
      <c r="C20039" t="s">
        <v>33477</v>
      </c>
      <c r="D20039" t="s">
        <v>33476</v>
      </c>
      <c r="E20039"/>
      <c r="F20039"/>
      <c r="G20039"/>
      <c r="H20039"/>
      <c r="I20039"/>
      <c r="J20039"/>
      <c r="U20039" s="43"/>
      <c r="AE20039"/>
    </row>
    <row r="20040" spans="1:31">
      <c r="A20040">
        <v>50220</v>
      </c>
      <c r="B20040" t="s">
        <v>17229</v>
      </c>
      <c r="C20040" t="s">
        <v>33477</v>
      </c>
      <c r="D20040" t="s">
        <v>33476</v>
      </c>
      <c r="E20040"/>
      <c r="F20040"/>
      <c r="G20040"/>
      <c r="H20040"/>
      <c r="I20040"/>
      <c r="J20040"/>
      <c r="U20040" s="43"/>
      <c r="AE20040"/>
    </row>
    <row r="20041" spans="1:31">
      <c r="A20041">
        <v>50520</v>
      </c>
      <c r="B20041" t="s">
        <v>17230</v>
      </c>
      <c r="C20041" t="s">
        <v>33477</v>
      </c>
      <c r="D20041" t="s">
        <v>33476</v>
      </c>
      <c r="E20041"/>
      <c r="F20041"/>
      <c r="G20041"/>
      <c r="H20041"/>
      <c r="I20041"/>
      <c r="J20041"/>
      <c r="U20041" s="43"/>
      <c r="AE20041"/>
    </row>
    <row r="20042" spans="1:31">
      <c r="A20042">
        <v>50520</v>
      </c>
      <c r="B20042" t="s">
        <v>17230</v>
      </c>
      <c r="C20042" t="s">
        <v>33477</v>
      </c>
      <c r="D20042" t="s">
        <v>33476</v>
      </c>
      <c r="E20042"/>
      <c r="F20042"/>
      <c r="G20042"/>
      <c r="H20042"/>
      <c r="I20042"/>
      <c r="J20042"/>
      <c r="U20042" s="43"/>
      <c r="AE20042"/>
    </row>
    <row r="20043" spans="1:31">
      <c r="A20043">
        <v>50520</v>
      </c>
      <c r="B20043" t="s">
        <v>17230</v>
      </c>
      <c r="C20043" t="s">
        <v>33477</v>
      </c>
      <c r="D20043" t="s">
        <v>33476</v>
      </c>
      <c r="E20043"/>
      <c r="F20043"/>
      <c r="G20043"/>
      <c r="H20043"/>
      <c r="I20043"/>
      <c r="J20043"/>
      <c r="U20043" s="43"/>
      <c r="AE20043"/>
    </row>
    <row r="20044" spans="1:31">
      <c r="A20044">
        <v>50520</v>
      </c>
      <c r="B20044" t="s">
        <v>17230</v>
      </c>
      <c r="C20044" t="s">
        <v>33477</v>
      </c>
      <c r="D20044" t="s">
        <v>33476</v>
      </c>
      <c r="E20044"/>
      <c r="F20044"/>
      <c r="G20044"/>
      <c r="H20044"/>
      <c r="I20044"/>
      <c r="J20044"/>
      <c r="U20044" s="43"/>
      <c r="AE20044"/>
    </row>
    <row r="20045" spans="1:31">
      <c r="A20045">
        <v>50520</v>
      </c>
      <c r="B20045" t="s">
        <v>17230</v>
      </c>
      <c r="C20045" t="s">
        <v>33477</v>
      </c>
      <c r="D20045" t="s">
        <v>33476</v>
      </c>
      <c r="E20045"/>
      <c r="F20045"/>
      <c r="G20045"/>
      <c r="H20045"/>
      <c r="I20045"/>
      <c r="J20045"/>
      <c r="U20045" s="43"/>
      <c r="AE20045"/>
    </row>
    <row r="20046" spans="1:31">
      <c r="A20046">
        <v>50520</v>
      </c>
      <c r="B20046" t="s">
        <v>17230</v>
      </c>
      <c r="C20046" t="s">
        <v>33477</v>
      </c>
      <c r="D20046" t="s">
        <v>33476</v>
      </c>
      <c r="E20046"/>
      <c r="F20046"/>
      <c r="G20046"/>
      <c r="H20046"/>
      <c r="I20046"/>
      <c r="J20046"/>
      <c r="U20046" s="43"/>
      <c r="AE20046"/>
    </row>
    <row r="20047" spans="1:31">
      <c r="A20047">
        <v>50520</v>
      </c>
      <c r="B20047" t="s">
        <v>17230</v>
      </c>
      <c r="C20047" t="s">
        <v>33477</v>
      </c>
      <c r="D20047" t="s">
        <v>33476</v>
      </c>
      <c r="E20047"/>
      <c r="F20047"/>
      <c r="G20047"/>
      <c r="H20047"/>
      <c r="I20047"/>
      <c r="J20047"/>
      <c r="U20047" s="43"/>
      <c r="AE20047"/>
    </row>
    <row r="20048" spans="1:31">
      <c r="A20048">
        <v>50160</v>
      </c>
      <c r="B20048" t="s">
        <v>17231</v>
      </c>
      <c r="C20048" t="s">
        <v>33477</v>
      </c>
      <c r="D20048" t="s">
        <v>33476</v>
      </c>
      <c r="E20048"/>
      <c r="F20048"/>
      <c r="G20048"/>
      <c r="H20048"/>
      <c r="I20048"/>
      <c r="J20048"/>
      <c r="U20048" s="43"/>
      <c r="AE20048"/>
    </row>
    <row r="20049" spans="1:31">
      <c r="A20049">
        <v>50800</v>
      </c>
      <c r="B20049" t="s">
        <v>17232</v>
      </c>
      <c r="C20049" t="s">
        <v>33477</v>
      </c>
      <c r="D20049" t="s">
        <v>33476</v>
      </c>
      <c r="E20049"/>
      <c r="F20049"/>
      <c r="G20049"/>
      <c r="H20049"/>
      <c r="I20049"/>
      <c r="J20049"/>
      <c r="U20049" s="43"/>
      <c r="AE20049"/>
    </row>
    <row r="20050" spans="1:31">
      <c r="A20050">
        <v>50600</v>
      </c>
      <c r="B20050" t="s">
        <v>17233</v>
      </c>
      <c r="C20050" t="s">
        <v>33477</v>
      </c>
      <c r="D20050" t="s">
        <v>33476</v>
      </c>
      <c r="E20050"/>
      <c r="F20050"/>
      <c r="G20050"/>
      <c r="H20050"/>
      <c r="I20050"/>
      <c r="J20050"/>
      <c r="U20050" s="43"/>
      <c r="AE20050"/>
    </row>
    <row r="20051" spans="1:31">
      <c r="A20051">
        <v>50430</v>
      </c>
      <c r="B20051" t="s">
        <v>17234</v>
      </c>
      <c r="C20051" t="s">
        <v>33477</v>
      </c>
      <c r="D20051" t="e">
        <v>#N/A</v>
      </c>
      <c r="E20051"/>
      <c r="F20051"/>
      <c r="G20051"/>
      <c r="H20051"/>
      <c r="I20051"/>
      <c r="J20051"/>
      <c r="U20051" s="43"/>
      <c r="AE20051"/>
    </row>
    <row r="20052" spans="1:31">
      <c r="A20052">
        <v>50450</v>
      </c>
      <c r="B20052" t="s">
        <v>17235</v>
      </c>
      <c r="C20052" t="s">
        <v>33477</v>
      </c>
      <c r="D20052" t="s">
        <v>33476</v>
      </c>
      <c r="E20052"/>
      <c r="F20052"/>
      <c r="G20052"/>
      <c r="H20052"/>
      <c r="I20052"/>
      <c r="J20052"/>
      <c r="U20052" s="43"/>
      <c r="AE20052"/>
    </row>
    <row r="20053" spans="1:31">
      <c r="A20053">
        <v>50430</v>
      </c>
      <c r="B20053" t="s">
        <v>17236</v>
      </c>
      <c r="C20053" t="s">
        <v>33477</v>
      </c>
      <c r="D20053" t="e">
        <v>#N/A</v>
      </c>
      <c r="E20053"/>
      <c r="F20053"/>
      <c r="G20053"/>
      <c r="H20053"/>
      <c r="I20053"/>
      <c r="J20053"/>
      <c r="U20053" s="43"/>
      <c r="AE20053"/>
    </row>
    <row r="20054" spans="1:31">
      <c r="A20054">
        <v>50430</v>
      </c>
      <c r="B20054" t="s">
        <v>17236</v>
      </c>
      <c r="C20054" t="s">
        <v>33477</v>
      </c>
      <c r="D20054" t="e">
        <v>#N/A</v>
      </c>
      <c r="E20054"/>
      <c r="F20054"/>
      <c r="G20054"/>
      <c r="H20054"/>
      <c r="I20054"/>
      <c r="J20054"/>
      <c r="U20054" s="43"/>
      <c r="AE20054"/>
    </row>
    <row r="20055" spans="1:31">
      <c r="A20055">
        <v>50310</v>
      </c>
      <c r="B20055" t="s">
        <v>17237</v>
      </c>
      <c r="C20055" t="s">
        <v>33477</v>
      </c>
      <c r="D20055" t="s">
        <v>33476</v>
      </c>
      <c r="E20055"/>
      <c r="F20055"/>
      <c r="G20055"/>
      <c r="H20055"/>
      <c r="I20055"/>
      <c r="J20055"/>
      <c r="U20055" s="43"/>
      <c r="AE20055"/>
    </row>
    <row r="20056" spans="1:31">
      <c r="A20056">
        <v>50480</v>
      </c>
      <c r="B20056" t="s">
        <v>17238</v>
      </c>
      <c r="C20056" t="s">
        <v>33477</v>
      </c>
      <c r="D20056" t="s">
        <v>33476</v>
      </c>
      <c r="E20056"/>
      <c r="F20056"/>
      <c r="G20056"/>
      <c r="H20056"/>
      <c r="I20056"/>
      <c r="J20056"/>
      <c r="U20056" s="43"/>
      <c r="AE20056"/>
    </row>
    <row r="20057" spans="1:31">
      <c r="A20057">
        <v>50700</v>
      </c>
      <c r="B20057" t="s">
        <v>17239</v>
      </c>
      <c r="C20057" t="s">
        <v>33477</v>
      </c>
      <c r="D20057" t="s">
        <v>33476</v>
      </c>
      <c r="E20057"/>
      <c r="F20057"/>
      <c r="G20057"/>
      <c r="H20057"/>
      <c r="I20057"/>
      <c r="J20057"/>
      <c r="U20057" s="43"/>
      <c r="AE20057"/>
    </row>
    <row r="20058" spans="1:31">
      <c r="A20058">
        <v>50670</v>
      </c>
      <c r="B20058" t="s">
        <v>17240</v>
      </c>
      <c r="C20058" t="s">
        <v>33477</v>
      </c>
      <c r="D20058" t="s">
        <v>33476</v>
      </c>
      <c r="E20058"/>
      <c r="F20058"/>
      <c r="G20058"/>
      <c r="H20058"/>
      <c r="I20058"/>
      <c r="J20058"/>
      <c r="U20058" s="43"/>
      <c r="AE20058"/>
    </row>
    <row r="20059" spans="1:31">
      <c r="A20059">
        <v>50660</v>
      </c>
      <c r="B20059" t="s">
        <v>17241</v>
      </c>
      <c r="C20059" t="s">
        <v>33477</v>
      </c>
      <c r="D20059" t="e">
        <v>#N/A</v>
      </c>
      <c r="E20059"/>
      <c r="F20059"/>
      <c r="G20059"/>
      <c r="H20059"/>
      <c r="I20059"/>
      <c r="J20059"/>
      <c r="U20059" s="43"/>
      <c r="AE20059"/>
    </row>
    <row r="20060" spans="1:31">
      <c r="A20060">
        <v>50660</v>
      </c>
      <c r="B20060" t="s">
        <v>17241</v>
      </c>
      <c r="C20060" t="s">
        <v>33477</v>
      </c>
      <c r="D20060" t="e">
        <v>#N/A</v>
      </c>
      <c r="E20060"/>
      <c r="F20060"/>
      <c r="G20060"/>
      <c r="H20060"/>
      <c r="I20060"/>
      <c r="J20060"/>
      <c r="U20060" s="43"/>
      <c r="AE20060"/>
    </row>
    <row r="20061" spans="1:31">
      <c r="A20061">
        <v>50250</v>
      </c>
      <c r="B20061" t="s">
        <v>17242</v>
      </c>
      <c r="C20061" t="s">
        <v>33477</v>
      </c>
      <c r="D20061" t="s">
        <v>33476</v>
      </c>
      <c r="E20061"/>
      <c r="F20061"/>
      <c r="G20061"/>
      <c r="H20061"/>
      <c r="I20061"/>
      <c r="J20061"/>
      <c r="U20061" s="43"/>
      <c r="AE20061"/>
    </row>
    <row r="20062" spans="1:31">
      <c r="A20062">
        <v>50250</v>
      </c>
      <c r="B20062" t="s">
        <v>17242</v>
      </c>
      <c r="C20062" t="s">
        <v>33477</v>
      </c>
      <c r="D20062" t="s">
        <v>33476</v>
      </c>
      <c r="E20062"/>
      <c r="F20062"/>
      <c r="G20062"/>
      <c r="H20062"/>
      <c r="I20062"/>
      <c r="J20062"/>
      <c r="U20062" s="43"/>
      <c r="AE20062"/>
    </row>
    <row r="20063" spans="1:31">
      <c r="A20063">
        <v>50250</v>
      </c>
      <c r="B20063" t="s">
        <v>17242</v>
      </c>
      <c r="C20063" t="s">
        <v>33477</v>
      </c>
      <c r="D20063" t="s">
        <v>33476</v>
      </c>
      <c r="E20063"/>
      <c r="F20063"/>
      <c r="G20063"/>
      <c r="H20063"/>
      <c r="I20063"/>
      <c r="J20063"/>
      <c r="U20063" s="43"/>
      <c r="AE20063"/>
    </row>
    <row r="20064" spans="1:31">
      <c r="A20064">
        <v>50250</v>
      </c>
      <c r="B20064" t="s">
        <v>17242</v>
      </c>
      <c r="C20064" t="s">
        <v>33477</v>
      </c>
      <c r="D20064" t="s">
        <v>33476</v>
      </c>
      <c r="E20064"/>
      <c r="F20064"/>
      <c r="G20064"/>
      <c r="H20064"/>
      <c r="I20064"/>
      <c r="J20064"/>
      <c r="U20064" s="43"/>
      <c r="AE20064"/>
    </row>
    <row r="20065" spans="1:31">
      <c r="A20065">
        <v>50250</v>
      </c>
      <c r="B20065" t="s">
        <v>17242</v>
      </c>
      <c r="C20065" t="s">
        <v>33477</v>
      </c>
      <c r="D20065" t="s">
        <v>33476</v>
      </c>
      <c r="E20065"/>
      <c r="F20065"/>
      <c r="G20065"/>
      <c r="H20065"/>
      <c r="I20065"/>
      <c r="J20065"/>
      <c r="U20065" s="43"/>
      <c r="AE20065"/>
    </row>
    <row r="20066" spans="1:31">
      <c r="A20066">
        <v>50600</v>
      </c>
      <c r="B20066" t="s">
        <v>17243</v>
      </c>
      <c r="C20066" t="s">
        <v>33477</v>
      </c>
      <c r="D20066" t="s">
        <v>33476</v>
      </c>
      <c r="E20066"/>
      <c r="F20066"/>
      <c r="G20066"/>
      <c r="H20066"/>
      <c r="I20066"/>
      <c r="J20066"/>
      <c r="U20066" s="43"/>
      <c r="AE20066"/>
    </row>
    <row r="20067" spans="1:31">
      <c r="A20067">
        <v>50370</v>
      </c>
      <c r="B20067" t="s">
        <v>17244</v>
      </c>
      <c r="C20067" t="s">
        <v>33477</v>
      </c>
      <c r="D20067" t="s">
        <v>33476</v>
      </c>
      <c r="E20067"/>
      <c r="F20067"/>
      <c r="G20067"/>
      <c r="H20067"/>
      <c r="I20067"/>
      <c r="J20067"/>
      <c r="U20067" s="43"/>
      <c r="AE20067"/>
    </row>
    <row r="20068" spans="1:31">
      <c r="A20068">
        <v>50530</v>
      </c>
      <c r="B20068" t="s">
        <v>17245</v>
      </c>
      <c r="C20068" t="s">
        <v>33477</v>
      </c>
      <c r="D20068" t="s">
        <v>33476</v>
      </c>
      <c r="E20068"/>
      <c r="F20068"/>
      <c r="G20068"/>
      <c r="H20068"/>
      <c r="I20068"/>
      <c r="J20068"/>
      <c r="U20068" s="43"/>
      <c r="AE20068"/>
    </row>
    <row r="20069" spans="1:31">
      <c r="A20069">
        <v>50290</v>
      </c>
      <c r="B20069" t="s">
        <v>4823</v>
      </c>
      <c r="C20069" t="s">
        <v>33477</v>
      </c>
      <c r="D20069" t="s">
        <v>33476</v>
      </c>
      <c r="E20069"/>
      <c r="F20069"/>
      <c r="G20069"/>
      <c r="H20069"/>
      <c r="I20069"/>
      <c r="J20069"/>
      <c r="U20069" s="43"/>
      <c r="AE20069"/>
    </row>
    <row r="20070" spans="1:31">
      <c r="A20070">
        <v>50510</v>
      </c>
      <c r="B20070" t="s">
        <v>17246</v>
      </c>
      <c r="C20070" t="s">
        <v>33477</v>
      </c>
      <c r="D20070" t="s">
        <v>33476</v>
      </c>
      <c r="E20070"/>
      <c r="F20070"/>
      <c r="G20070"/>
      <c r="H20070"/>
      <c r="I20070"/>
      <c r="J20070"/>
      <c r="U20070" s="43"/>
      <c r="AE20070"/>
    </row>
    <row r="20071" spans="1:31">
      <c r="A20071">
        <v>50570</v>
      </c>
      <c r="B20071" t="s">
        <v>17247</v>
      </c>
      <c r="C20071" t="s">
        <v>33477</v>
      </c>
      <c r="D20071" t="s">
        <v>33476</v>
      </c>
      <c r="E20071"/>
      <c r="F20071"/>
      <c r="G20071"/>
      <c r="H20071"/>
      <c r="I20071"/>
      <c r="J20071"/>
      <c r="U20071" s="43"/>
      <c r="AE20071"/>
    </row>
    <row r="20072" spans="1:31">
      <c r="A20072">
        <v>50320</v>
      </c>
      <c r="B20072" t="s">
        <v>17248</v>
      </c>
      <c r="C20072" t="s">
        <v>33477</v>
      </c>
      <c r="D20072" t="s">
        <v>33476</v>
      </c>
      <c r="E20072"/>
      <c r="F20072"/>
      <c r="G20072"/>
      <c r="H20072"/>
      <c r="I20072"/>
      <c r="J20072"/>
      <c r="U20072" s="43"/>
      <c r="AE20072"/>
    </row>
    <row r="20073" spans="1:31">
      <c r="A20073">
        <v>50870</v>
      </c>
      <c r="B20073" t="s">
        <v>17249</v>
      </c>
      <c r="C20073" t="s">
        <v>33477</v>
      </c>
      <c r="D20073" t="e">
        <v>#N/A</v>
      </c>
      <c r="E20073"/>
      <c r="F20073"/>
      <c r="G20073"/>
      <c r="H20073"/>
      <c r="I20073"/>
      <c r="J20073"/>
      <c r="U20073" s="43"/>
      <c r="AE20073"/>
    </row>
    <row r="20074" spans="1:31">
      <c r="A20074">
        <v>50680</v>
      </c>
      <c r="B20074" t="s">
        <v>17250</v>
      </c>
      <c r="C20074" t="s">
        <v>33477</v>
      </c>
      <c r="D20074" t="s">
        <v>33476</v>
      </c>
      <c r="E20074"/>
      <c r="F20074"/>
      <c r="G20074"/>
      <c r="H20074"/>
      <c r="I20074"/>
      <c r="J20074"/>
      <c r="U20074" s="43"/>
      <c r="AE20074"/>
    </row>
    <row r="20075" spans="1:31">
      <c r="A20075">
        <v>50260</v>
      </c>
      <c r="B20075" t="s">
        <v>17251</v>
      </c>
      <c r="C20075" t="s">
        <v>33477</v>
      </c>
      <c r="D20075" t="s">
        <v>33476</v>
      </c>
      <c r="E20075"/>
      <c r="F20075"/>
      <c r="G20075"/>
      <c r="H20075"/>
      <c r="I20075"/>
      <c r="J20075"/>
      <c r="U20075" s="43"/>
      <c r="AE20075"/>
    </row>
    <row r="20076" spans="1:31">
      <c r="A20076">
        <v>50300</v>
      </c>
      <c r="B20076" t="s">
        <v>17252</v>
      </c>
      <c r="C20076" t="s">
        <v>33477</v>
      </c>
      <c r="D20076" t="s">
        <v>33476</v>
      </c>
      <c r="E20076"/>
      <c r="F20076"/>
      <c r="G20076"/>
      <c r="H20076"/>
      <c r="I20076"/>
      <c r="J20076"/>
      <c r="U20076" s="43"/>
      <c r="AE20076"/>
    </row>
    <row r="20077" spans="1:31">
      <c r="A20077">
        <v>50190</v>
      </c>
      <c r="B20077" t="s">
        <v>17253</v>
      </c>
      <c r="C20077" t="s">
        <v>33477</v>
      </c>
      <c r="D20077" t="s">
        <v>33476</v>
      </c>
      <c r="E20077"/>
      <c r="F20077"/>
      <c r="G20077"/>
      <c r="H20077"/>
      <c r="I20077"/>
      <c r="J20077"/>
      <c r="U20077" s="43"/>
      <c r="AE20077"/>
    </row>
    <row r="20078" spans="1:31">
      <c r="A20078">
        <v>50220</v>
      </c>
      <c r="B20078" t="s">
        <v>17254</v>
      </c>
      <c r="C20078" t="s">
        <v>33477</v>
      </c>
      <c r="D20078" t="s">
        <v>33476</v>
      </c>
      <c r="E20078"/>
      <c r="F20078"/>
      <c r="G20078"/>
      <c r="H20078"/>
      <c r="I20078"/>
      <c r="J20078"/>
      <c r="U20078" s="43"/>
      <c r="AE20078"/>
    </row>
    <row r="20079" spans="1:31">
      <c r="A20079">
        <v>50410</v>
      </c>
      <c r="B20079" t="s">
        <v>17255</v>
      </c>
      <c r="C20079" t="s">
        <v>33477</v>
      </c>
      <c r="D20079" t="s">
        <v>33476</v>
      </c>
      <c r="E20079"/>
      <c r="F20079"/>
      <c r="G20079"/>
      <c r="H20079"/>
      <c r="I20079"/>
      <c r="J20079"/>
      <c r="U20079" s="43"/>
      <c r="AE20079"/>
    </row>
    <row r="20080" spans="1:31">
      <c r="A20080">
        <v>50570</v>
      </c>
      <c r="B20080" t="s">
        <v>17256</v>
      </c>
      <c r="C20080" t="s">
        <v>33477</v>
      </c>
      <c r="D20080" t="s">
        <v>33476</v>
      </c>
      <c r="E20080"/>
      <c r="F20080"/>
      <c r="G20080"/>
      <c r="H20080"/>
      <c r="I20080"/>
      <c r="J20080"/>
      <c r="U20080" s="43"/>
      <c r="AE20080"/>
    </row>
    <row r="20081" spans="1:31">
      <c r="A20081">
        <v>50570</v>
      </c>
      <c r="B20081" t="s">
        <v>17256</v>
      </c>
      <c r="C20081" t="s">
        <v>33477</v>
      </c>
      <c r="D20081" t="s">
        <v>33476</v>
      </c>
      <c r="E20081"/>
      <c r="F20081"/>
      <c r="G20081"/>
      <c r="H20081"/>
      <c r="I20081"/>
      <c r="J20081"/>
      <c r="U20081" s="43"/>
      <c r="AE20081"/>
    </row>
    <row r="20082" spans="1:31">
      <c r="A20082">
        <v>50690</v>
      </c>
      <c r="B20082" t="s">
        <v>17257</v>
      </c>
      <c r="C20082" t="s">
        <v>33477</v>
      </c>
      <c r="D20082" t="e">
        <v>#N/A</v>
      </c>
      <c r="E20082"/>
      <c r="F20082"/>
      <c r="G20082"/>
      <c r="H20082"/>
      <c r="I20082"/>
      <c r="J20082"/>
      <c r="U20082" s="43"/>
      <c r="AE20082"/>
    </row>
    <row r="20083" spans="1:31">
      <c r="A20083">
        <v>50410</v>
      </c>
      <c r="B20083" t="s">
        <v>17258</v>
      </c>
      <c r="C20083" t="s">
        <v>33477</v>
      </c>
      <c r="D20083" t="s">
        <v>33476</v>
      </c>
      <c r="E20083"/>
      <c r="F20083"/>
      <c r="G20083"/>
      <c r="H20083"/>
      <c r="I20083"/>
      <c r="J20083"/>
      <c r="U20083" s="43"/>
      <c r="AE20083"/>
    </row>
    <row r="20084" spans="1:31">
      <c r="A20084">
        <v>50330</v>
      </c>
      <c r="B20084" t="s">
        <v>17259</v>
      </c>
      <c r="C20084" t="s">
        <v>33477</v>
      </c>
      <c r="D20084" t="s">
        <v>33476</v>
      </c>
      <c r="E20084"/>
      <c r="F20084"/>
      <c r="G20084"/>
      <c r="H20084"/>
      <c r="I20084"/>
      <c r="J20084"/>
      <c r="U20084" s="43"/>
      <c r="AE20084"/>
    </row>
    <row r="20085" spans="1:31">
      <c r="A20085">
        <v>50880</v>
      </c>
      <c r="B20085" t="s">
        <v>17260</v>
      </c>
      <c r="C20085" t="s">
        <v>33477</v>
      </c>
      <c r="D20085" t="e">
        <v>#N/A</v>
      </c>
      <c r="E20085"/>
      <c r="F20085"/>
      <c r="G20085"/>
      <c r="H20085"/>
      <c r="I20085"/>
      <c r="J20085"/>
      <c r="U20085" s="43"/>
      <c r="AE20085"/>
    </row>
    <row r="20086" spans="1:31">
      <c r="A20086">
        <v>50500</v>
      </c>
      <c r="B20086" t="s">
        <v>17261</v>
      </c>
      <c r="C20086" t="s">
        <v>33477</v>
      </c>
      <c r="D20086" t="s">
        <v>33476</v>
      </c>
      <c r="E20086"/>
      <c r="F20086"/>
      <c r="G20086"/>
      <c r="H20086"/>
      <c r="I20086"/>
      <c r="J20086"/>
      <c r="U20086" s="43"/>
      <c r="AE20086"/>
    </row>
    <row r="20087" spans="1:31">
      <c r="A20087">
        <v>50580</v>
      </c>
      <c r="B20087" t="s">
        <v>17262</v>
      </c>
      <c r="C20087" t="s">
        <v>33477</v>
      </c>
      <c r="D20087" t="e">
        <v>#N/A</v>
      </c>
      <c r="E20087"/>
      <c r="F20087"/>
      <c r="G20087"/>
      <c r="H20087"/>
      <c r="I20087"/>
      <c r="J20087"/>
      <c r="U20087" s="43"/>
      <c r="AE20087"/>
    </row>
    <row r="20088" spans="1:31">
      <c r="A20088">
        <v>50520</v>
      </c>
      <c r="B20088" t="s">
        <v>17263</v>
      </c>
      <c r="C20088" t="s">
        <v>33477</v>
      </c>
      <c r="D20088" t="s">
        <v>33476</v>
      </c>
      <c r="E20088"/>
      <c r="F20088"/>
      <c r="G20088"/>
      <c r="H20088"/>
      <c r="I20088"/>
      <c r="J20088"/>
      <c r="U20088" s="43"/>
      <c r="AE20088"/>
    </row>
    <row r="20089" spans="1:31">
      <c r="A20089">
        <v>50570</v>
      </c>
      <c r="B20089" t="s">
        <v>17264</v>
      </c>
      <c r="C20089" t="s">
        <v>33477</v>
      </c>
      <c r="D20089" t="s">
        <v>33476</v>
      </c>
      <c r="E20089"/>
      <c r="F20089"/>
      <c r="G20089"/>
      <c r="H20089"/>
      <c r="I20089"/>
      <c r="J20089"/>
      <c r="U20089" s="43"/>
      <c r="AE20089"/>
    </row>
    <row r="20090" spans="1:31">
      <c r="A20090">
        <v>50510</v>
      </c>
      <c r="B20090" t="s">
        <v>17265</v>
      </c>
      <c r="C20090" t="s">
        <v>33477</v>
      </c>
      <c r="D20090" t="s">
        <v>33476</v>
      </c>
      <c r="E20090"/>
      <c r="F20090"/>
      <c r="G20090"/>
      <c r="H20090"/>
      <c r="I20090"/>
      <c r="J20090"/>
      <c r="U20090" s="43"/>
      <c r="AE20090"/>
    </row>
    <row r="20091" spans="1:31">
      <c r="A20091">
        <v>50110</v>
      </c>
      <c r="B20091" t="s">
        <v>17266</v>
      </c>
      <c r="C20091" t="s">
        <v>33477</v>
      </c>
      <c r="D20091" t="s">
        <v>33476</v>
      </c>
      <c r="E20091"/>
      <c r="F20091"/>
      <c r="G20091"/>
      <c r="H20091"/>
      <c r="I20091"/>
      <c r="J20091"/>
      <c r="U20091" s="43"/>
      <c r="AE20091"/>
    </row>
    <row r="20092" spans="1:31">
      <c r="A20092">
        <v>50570</v>
      </c>
      <c r="B20092" t="s">
        <v>17267</v>
      </c>
      <c r="C20092" t="s">
        <v>33477</v>
      </c>
      <c r="D20092" t="s">
        <v>33476</v>
      </c>
      <c r="E20092"/>
      <c r="F20092"/>
      <c r="G20092"/>
      <c r="H20092"/>
      <c r="I20092"/>
      <c r="J20092"/>
      <c r="U20092" s="43"/>
      <c r="AE20092"/>
    </row>
    <row r="20093" spans="1:31">
      <c r="A20093">
        <v>50450</v>
      </c>
      <c r="B20093" t="s">
        <v>17268</v>
      </c>
      <c r="C20093" t="s">
        <v>33477</v>
      </c>
      <c r="D20093" t="s">
        <v>33476</v>
      </c>
      <c r="E20093"/>
      <c r="F20093"/>
      <c r="G20093"/>
      <c r="H20093"/>
      <c r="I20093"/>
      <c r="J20093"/>
      <c r="U20093" s="43"/>
      <c r="AE20093"/>
    </row>
    <row r="20094" spans="1:31">
      <c r="A20094">
        <v>50670</v>
      </c>
      <c r="B20094" t="s">
        <v>17269</v>
      </c>
      <c r="C20094" t="s">
        <v>33477</v>
      </c>
      <c r="D20094" t="s">
        <v>33476</v>
      </c>
      <c r="E20094"/>
      <c r="F20094"/>
      <c r="G20094"/>
      <c r="H20094"/>
      <c r="I20094"/>
      <c r="J20094"/>
      <c r="U20094" s="43"/>
      <c r="AE20094"/>
    </row>
    <row r="20095" spans="1:31">
      <c r="A20095">
        <v>50600</v>
      </c>
      <c r="B20095" t="s">
        <v>17270</v>
      </c>
      <c r="C20095" t="s">
        <v>33477</v>
      </c>
      <c r="D20095" t="s">
        <v>33476</v>
      </c>
      <c r="E20095"/>
      <c r="F20095"/>
      <c r="G20095"/>
      <c r="H20095"/>
      <c r="I20095"/>
      <c r="J20095"/>
      <c r="U20095" s="43"/>
      <c r="AE20095"/>
    </row>
    <row r="20096" spans="1:31">
      <c r="A20096">
        <v>50220</v>
      </c>
      <c r="B20096" t="s">
        <v>17271</v>
      </c>
      <c r="C20096" t="s">
        <v>33477</v>
      </c>
      <c r="D20096" t="s">
        <v>33476</v>
      </c>
      <c r="E20096"/>
      <c r="F20096"/>
      <c r="G20096"/>
      <c r="H20096"/>
      <c r="I20096"/>
      <c r="J20096"/>
      <c r="U20096" s="43"/>
      <c r="AE20096"/>
    </row>
    <row r="20097" spans="1:31">
      <c r="A20097">
        <v>50000</v>
      </c>
      <c r="B20097" t="s">
        <v>17272</v>
      </c>
      <c r="C20097" t="s">
        <v>33477</v>
      </c>
      <c r="D20097" t="s">
        <v>33476</v>
      </c>
      <c r="E20097"/>
      <c r="F20097"/>
      <c r="G20097"/>
      <c r="H20097"/>
      <c r="I20097"/>
      <c r="J20097"/>
      <c r="U20097" s="43"/>
      <c r="AE20097"/>
    </row>
    <row r="20098" spans="1:31">
      <c r="A20098">
        <v>50620</v>
      </c>
      <c r="B20098" t="s">
        <v>17273</v>
      </c>
      <c r="C20098" t="s">
        <v>33477</v>
      </c>
      <c r="D20098" t="s">
        <v>33476</v>
      </c>
      <c r="E20098"/>
      <c r="F20098"/>
      <c r="G20098"/>
      <c r="H20098"/>
      <c r="I20098"/>
      <c r="J20098"/>
      <c r="U20098" s="43"/>
      <c r="AE20098"/>
    </row>
    <row r="20099" spans="1:31">
      <c r="A20099">
        <v>50450</v>
      </c>
      <c r="B20099" t="s">
        <v>17274</v>
      </c>
      <c r="C20099" t="s">
        <v>33477</v>
      </c>
      <c r="D20099" t="s">
        <v>33476</v>
      </c>
      <c r="E20099"/>
      <c r="F20099"/>
      <c r="G20099"/>
      <c r="H20099"/>
      <c r="I20099"/>
      <c r="J20099"/>
      <c r="U20099" s="43"/>
      <c r="AE20099"/>
    </row>
    <row r="20100" spans="1:31">
      <c r="A20100">
        <v>50510</v>
      </c>
      <c r="B20100" t="s">
        <v>17275</v>
      </c>
      <c r="C20100" t="s">
        <v>33477</v>
      </c>
      <c r="D20100" t="s">
        <v>33476</v>
      </c>
      <c r="E20100"/>
      <c r="F20100"/>
      <c r="G20100"/>
      <c r="H20100"/>
      <c r="I20100"/>
      <c r="J20100"/>
      <c r="U20100" s="43"/>
      <c r="AE20100"/>
    </row>
    <row r="20101" spans="1:31">
      <c r="A20101">
        <v>50190</v>
      </c>
      <c r="B20101" t="s">
        <v>17276</v>
      </c>
      <c r="C20101" t="s">
        <v>33477</v>
      </c>
      <c r="D20101" t="s">
        <v>33476</v>
      </c>
      <c r="E20101"/>
      <c r="F20101"/>
      <c r="G20101"/>
      <c r="H20101"/>
      <c r="I20101"/>
      <c r="J20101"/>
      <c r="U20101" s="43"/>
      <c r="AE20101"/>
    </row>
    <row r="20102" spans="1:31">
      <c r="A20102">
        <v>50270</v>
      </c>
      <c r="B20102" t="s">
        <v>17277</v>
      </c>
      <c r="C20102" t="s">
        <v>33477</v>
      </c>
      <c r="D20102" t="s">
        <v>33476</v>
      </c>
      <c r="E20102"/>
      <c r="F20102"/>
      <c r="G20102"/>
      <c r="H20102"/>
      <c r="I20102"/>
      <c r="J20102"/>
      <c r="U20102" s="43"/>
      <c r="AE20102"/>
    </row>
    <row r="20103" spans="1:31">
      <c r="A20103">
        <v>50410</v>
      </c>
      <c r="B20103" t="s">
        <v>17278</v>
      </c>
      <c r="C20103" t="s">
        <v>33477</v>
      </c>
      <c r="D20103" t="s">
        <v>33476</v>
      </c>
      <c r="E20103"/>
      <c r="F20103"/>
      <c r="G20103"/>
      <c r="H20103"/>
      <c r="I20103"/>
      <c r="J20103"/>
      <c r="U20103" s="43"/>
      <c r="AE20103"/>
    </row>
    <row r="20104" spans="1:31">
      <c r="A20104">
        <v>50700</v>
      </c>
      <c r="B20104" t="s">
        <v>17279</v>
      </c>
      <c r="C20104" t="s">
        <v>33477</v>
      </c>
      <c r="D20104" t="s">
        <v>33476</v>
      </c>
      <c r="E20104"/>
      <c r="F20104"/>
      <c r="G20104"/>
      <c r="H20104"/>
      <c r="I20104"/>
      <c r="J20104"/>
      <c r="U20104" s="43"/>
      <c r="AE20104"/>
    </row>
    <row r="20105" spans="1:31">
      <c r="A20105">
        <v>50450</v>
      </c>
      <c r="B20105" t="s">
        <v>17280</v>
      </c>
      <c r="C20105" t="s">
        <v>33477</v>
      </c>
      <c r="D20105" t="s">
        <v>33476</v>
      </c>
      <c r="E20105"/>
      <c r="F20105"/>
      <c r="G20105"/>
      <c r="H20105"/>
      <c r="I20105"/>
      <c r="J20105"/>
      <c r="U20105" s="43"/>
      <c r="AE20105"/>
    </row>
    <row r="20106" spans="1:31">
      <c r="A20106">
        <v>50410</v>
      </c>
      <c r="B20106" t="s">
        <v>17281</v>
      </c>
      <c r="C20106" t="s">
        <v>33477</v>
      </c>
      <c r="D20106" t="s">
        <v>33476</v>
      </c>
      <c r="E20106"/>
      <c r="F20106"/>
      <c r="G20106"/>
      <c r="H20106"/>
      <c r="I20106"/>
      <c r="J20106"/>
      <c r="U20106" s="43"/>
      <c r="AE20106"/>
    </row>
    <row r="20107" spans="1:31">
      <c r="A20107">
        <v>50490</v>
      </c>
      <c r="B20107" t="s">
        <v>17282</v>
      </c>
      <c r="C20107" t="s">
        <v>33477</v>
      </c>
      <c r="D20107" t="s">
        <v>33476</v>
      </c>
      <c r="E20107"/>
      <c r="F20107"/>
      <c r="G20107"/>
      <c r="H20107"/>
      <c r="I20107"/>
      <c r="J20107"/>
      <c r="U20107" s="43"/>
      <c r="AE20107"/>
    </row>
    <row r="20108" spans="1:31">
      <c r="A20108">
        <v>50310</v>
      </c>
      <c r="B20108" t="s">
        <v>17283</v>
      </c>
      <c r="C20108" t="s">
        <v>33477</v>
      </c>
      <c r="D20108" t="s">
        <v>33476</v>
      </c>
      <c r="E20108"/>
      <c r="F20108"/>
      <c r="G20108"/>
      <c r="H20108"/>
      <c r="I20108"/>
      <c r="J20108"/>
      <c r="U20108" s="43"/>
      <c r="AE20108"/>
    </row>
    <row r="20109" spans="1:31">
      <c r="A20109">
        <v>50760</v>
      </c>
      <c r="B20109" t="s">
        <v>17284</v>
      </c>
      <c r="C20109" t="s">
        <v>33477</v>
      </c>
      <c r="D20109" t="s">
        <v>33476</v>
      </c>
      <c r="E20109"/>
      <c r="F20109"/>
      <c r="G20109"/>
      <c r="H20109"/>
      <c r="I20109"/>
      <c r="J20109"/>
      <c r="U20109" s="43"/>
      <c r="AE20109"/>
    </row>
    <row r="20110" spans="1:31">
      <c r="A20110">
        <v>50200</v>
      </c>
      <c r="B20110" t="s">
        <v>17285</v>
      </c>
      <c r="C20110" t="s">
        <v>33477</v>
      </c>
      <c r="D20110" t="s">
        <v>33476</v>
      </c>
      <c r="E20110"/>
      <c r="F20110"/>
      <c r="G20110"/>
      <c r="H20110"/>
      <c r="I20110"/>
      <c r="J20110"/>
      <c r="U20110" s="43"/>
      <c r="AE20110"/>
    </row>
    <row r="20111" spans="1:31">
      <c r="A20111">
        <v>50240</v>
      </c>
      <c r="B20111" t="s">
        <v>17286</v>
      </c>
      <c r="C20111" t="s">
        <v>33477</v>
      </c>
      <c r="D20111" t="s">
        <v>33476</v>
      </c>
      <c r="E20111"/>
      <c r="F20111"/>
      <c r="G20111"/>
      <c r="H20111"/>
      <c r="I20111"/>
      <c r="J20111"/>
      <c r="U20111" s="43"/>
      <c r="AE20111"/>
    </row>
    <row r="20112" spans="1:31">
      <c r="A20112">
        <v>50590</v>
      </c>
      <c r="B20112" t="s">
        <v>17287</v>
      </c>
      <c r="C20112" t="s">
        <v>33477</v>
      </c>
      <c r="D20112" t="e">
        <v>#N/A</v>
      </c>
      <c r="E20112"/>
      <c r="F20112"/>
      <c r="G20112"/>
      <c r="H20112"/>
      <c r="I20112"/>
      <c r="J20112"/>
      <c r="U20112" s="43"/>
      <c r="AE20112"/>
    </row>
    <row r="20113" spans="1:31">
      <c r="A20113">
        <v>50210</v>
      </c>
      <c r="B20113" t="s">
        <v>17288</v>
      </c>
      <c r="C20113" t="s">
        <v>33477</v>
      </c>
      <c r="D20113" t="s">
        <v>33476</v>
      </c>
      <c r="E20113"/>
      <c r="F20113"/>
      <c r="G20113"/>
      <c r="H20113"/>
      <c r="I20113"/>
      <c r="J20113"/>
      <c r="U20113" s="43"/>
      <c r="AE20113"/>
    </row>
    <row r="20114" spans="1:31">
      <c r="A20114">
        <v>50810</v>
      </c>
      <c r="B20114" t="s">
        <v>17289</v>
      </c>
      <c r="C20114" t="s">
        <v>33477</v>
      </c>
      <c r="D20114" t="s">
        <v>33476</v>
      </c>
      <c r="E20114"/>
      <c r="F20114"/>
      <c r="G20114"/>
      <c r="H20114"/>
      <c r="I20114"/>
      <c r="J20114"/>
      <c r="U20114" s="43"/>
      <c r="AE20114"/>
    </row>
    <row r="20115" spans="1:31">
      <c r="A20115">
        <v>50570</v>
      </c>
      <c r="B20115" t="s">
        <v>17290</v>
      </c>
      <c r="C20115" t="s">
        <v>33477</v>
      </c>
      <c r="D20115" t="s">
        <v>33476</v>
      </c>
      <c r="E20115"/>
      <c r="F20115"/>
      <c r="G20115"/>
      <c r="H20115"/>
      <c r="I20115"/>
      <c r="J20115"/>
      <c r="U20115" s="43"/>
      <c r="AE20115"/>
    </row>
    <row r="20116" spans="1:31">
      <c r="A20116">
        <v>50170</v>
      </c>
      <c r="B20116" t="s">
        <v>17291</v>
      </c>
      <c r="C20116" t="s">
        <v>33477</v>
      </c>
      <c r="D20116" t="s">
        <v>33476</v>
      </c>
      <c r="E20116"/>
      <c r="F20116"/>
      <c r="G20116"/>
      <c r="H20116"/>
      <c r="I20116"/>
      <c r="J20116"/>
      <c r="U20116" s="43"/>
      <c r="AE20116"/>
    </row>
    <row r="20117" spans="1:31">
      <c r="A20117">
        <v>50680</v>
      </c>
      <c r="B20117" t="s">
        <v>17292</v>
      </c>
      <c r="C20117" t="s">
        <v>33477</v>
      </c>
      <c r="D20117" t="s">
        <v>33476</v>
      </c>
      <c r="E20117"/>
      <c r="F20117"/>
      <c r="G20117"/>
      <c r="H20117"/>
      <c r="I20117"/>
      <c r="J20117"/>
      <c r="U20117" s="43"/>
      <c r="AE20117"/>
    </row>
    <row r="20118" spans="1:31">
      <c r="A20118">
        <v>50410</v>
      </c>
      <c r="B20118" t="s">
        <v>17293</v>
      </c>
      <c r="C20118" t="s">
        <v>33477</v>
      </c>
      <c r="D20118" t="s">
        <v>33476</v>
      </c>
      <c r="E20118"/>
      <c r="F20118"/>
      <c r="G20118"/>
      <c r="H20118"/>
      <c r="I20118"/>
      <c r="J20118"/>
      <c r="U20118" s="43"/>
      <c r="AE20118"/>
    </row>
    <row r="20119" spans="1:31">
      <c r="A20119">
        <v>50140</v>
      </c>
      <c r="B20119" t="s">
        <v>17294</v>
      </c>
      <c r="C20119" t="s">
        <v>33477</v>
      </c>
      <c r="D20119" t="s">
        <v>33476</v>
      </c>
      <c r="E20119"/>
      <c r="F20119"/>
      <c r="G20119"/>
      <c r="H20119"/>
      <c r="I20119"/>
      <c r="J20119"/>
      <c r="U20119" s="43"/>
      <c r="AE20119"/>
    </row>
    <row r="20120" spans="1:31">
      <c r="A20120">
        <v>50140</v>
      </c>
      <c r="B20120" t="s">
        <v>17294</v>
      </c>
      <c r="C20120" t="s">
        <v>33477</v>
      </c>
      <c r="D20120" t="s">
        <v>33476</v>
      </c>
      <c r="E20120"/>
      <c r="F20120"/>
      <c r="G20120"/>
      <c r="H20120"/>
      <c r="I20120"/>
      <c r="J20120"/>
      <c r="U20120" s="43"/>
      <c r="AE20120"/>
    </row>
    <row r="20121" spans="1:31">
      <c r="A20121">
        <v>50140</v>
      </c>
      <c r="B20121" t="s">
        <v>17294</v>
      </c>
      <c r="C20121" t="s">
        <v>33477</v>
      </c>
      <c r="D20121" t="s">
        <v>33476</v>
      </c>
      <c r="E20121"/>
      <c r="F20121"/>
      <c r="G20121"/>
      <c r="H20121"/>
      <c r="I20121"/>
      <c r="J20121"/>
      <c r="U20121" s="43"/>
      <c r="AE20121"/>
    </row>
    <row r="20122" spans="1:31">
      <c r="A20122">
        <v>50140</v>
      </c>
      <c r="B20122" t="s">
        <v>17294</v>
      </c>
      <c r="C20122" t="s">
        <v>33477</v>
      </c>
      <c r="D20122" t="s">
        <v>33476</v>
      </c>
      <c r="E20122"/>
      <c r="F20122"/>
      <c r="G20122"/>
      <c r="H20122"/>
      <c r="I20122"/>
      <c r="J20122"/>
      <c r="U20122" s="43"/>
      <c r="AE20122"/>
    </row>
    <row r="20123" spans="1:31">
      <c r="A20123">
        <v>50140</v>
      </c>
      <c r="B20123" t="s">
        <v>17294</v>
      </c>
      <c r="C20123" t="s">
        <v>33477</v>
      </c>
      <c r="D20123" t="s">
        <v>33476</v>
      </c>
      <c r="E20123"/>
      <c r="F20123"/>
      <c r="G20123"/>
      <c r="H20123"/>
      <c r="I20123"/>
      <c r="J20123"/>
      <c r="U20123" s="43"/>
      <c r="AE20123"/>
    </row>
    <row r="20124" spans="1:31">
      <c r="A20124">
        <v>50700</v>
      </c>
      <c r="B20124" t="s">
        <v>17295</v>
      </c>
      <c r="C20124" t="s">
        <v>33477</v>
      </c>
      <c r="D20124" t="s">
        <v>33476</v>
      </c>
      <c r="E20124"/>
      <c r="F20124"/>
      <c r="G20124"/>
      <c r="H20124"/>
      <c r="I20124"/>
      <c r="J20124"/>
      <c r="U20124" s="43"/>
      <c r="AE20124"/>
    </row>
    <row r="20125" spans="1:31">
      <c r="A20125">
        <v>50320</v>
      </c>
      <c r="B20125" t="s">
        <v>17296</v>
      </c>
      <c r="C20125" t="s">
        <v>33477</v>
      </c>
      <c r="D20125" t="s">
        <v>33476</v>
      </c>
      <c r="E20125"/>
      <c r="F20125"/>
      <c r="G20125"/>
      <c r="H20125"/>
      <c r="I20125"/>
      <c r="J20125"/>
      <c r="U20125" s="43"/>
      <c r="AE20125"/>
    </row>
    <row r="20126" spans="1:31">
      <c r="A20126">
        <v>50600</v>
      </c>
      <c r="B20126" t="s">
        <v>4871</v>
      </c>
      <c r="C20126" t="s">
        <v>33477</v>
      </c>
      <c r="D20126" t="s">
        <v>33476</v>
      </c>
      <c r="E20126"/>
      <c r="F20126"/>
      <c r="G20126"/>
      <c r="H20126"/>
      <c r="I20126"/>
      <c r="J20126"/>
      <c r="U20126" s="43"/>
      <c r="AE20126"/>
    </row>
    <row r="20127" spans="1:31">
      <c r="A20127">
        <v>50420</v>
      </c>
      <c r="B20127" t="s">
        <v>17297</v>
      </c>
      <c r="C20127" t="s">
        <v>33477</v>
      </c>
      <c r="D20127" t="s">
        <v>33476</v>
      </c>
      <c r="E20127"/>
      <c r="F20127"/>
      <c r="G20127"/>
      <c r="H20127"/>
      <c r="I20127"/>
      <c r="J20127"/>
      <c r="U20127" s="43"/>
      <c r="AE20127"/>
    </row>
    <row r="20128" spans="1:31">
      <c r="A20128">
        <v>50860</v>
      </c>
      <c r="B20128" t="s">
        <v>17297</v>
      </c>
      <c r="C20128" t="s">
        <v>33477</v>
      </c>
      <c r="D20128" t="e">
        <v>#N/A</v>
      </c>
      <c r="E20128"/>
      <c r="F20128"/>
      <c r="G20128"/>
      <c r="H20128"/>
      <c r="I20128"/>
      <c r="J20128"/>
      <c r="U20128" s="43"/>
      <c r="AE20128"/>
    </row>
    <row r="20129" spans="1:31">
      <c r="A20129">
        <v>50860</v>
      </c>
      <c r="B20129" t="s">
        <v>17297</v>
      </c>
      <c r="C20129" t="s">
        <v>33477</v>
      </c>
      <c r="D20129" t="e">
        <v>#N/A</v>
      </c>
      <c r="E20129"/>
      <c r="F20129"/>
      <c r="G20129"/>
      <c r="H20129"/>
      <c r="I20129"/>
      <c r="J20129"/>
      <c r="U20129" s="43"/>
      <c r="AE20129"/>
    </row>
    <row r="20130" spans="1:31">
      <c r="A20130">
        <v>50490</v>
      </c>
      <c r="B20130" t="s">
        <v>17298</v>
      </c>
      <c r="C20130" t="s">
        <v>33477</v>
      </c>
      <c r="D20130" t="s">
        <v>33476</v>
      </c>
      <c r="E20130"/>
      <c r="F20130"/>
      <c r="G20130"/>
      <c r="H20130"/>
      <c r="I20130"/>
      <c r="J20130"/>
      <c r="U20130" s="43"/>
      <c r="AE20130"/>
    </row>
    <row r="20131" spans="1:31">
      <c r="A20131">
        <v>50290</v>
      </c>
      <c r="B20131" t="s">
        <v>17299</v>
      </c>
      <c r="C20131" t="s">
        <v>33477</v>
      </c>
      <c r="D20131" t="s">
        <v>33476</v>
      </c>
      <c r="E20131"/>
      <c r="F20131"/>
      <c r="G20131"/>
      <c r="H20131"/>
      <c r="I20131"/>
      <c r="J20131"/>
      <c r="U20131" s="43"/>
      <c r="AE20131"/>
    </row>
    <row r="20132" spans="1:31">
      <c r="A20132">
        <v>50190</v>
      </c>
      <c r="B20132" t="s">
        <v>17300</v>
      </c>
      <c r="C20132" t="s">
        <v>33477</v>
      </c>
      <c r="D20132" t="s">
        <v>33476</v>
      </c>
      <c r="E20132"/>
      <c r="F20132"/>
      <c r="G20132"/>
      <c r="H20132"/>
      <c r="I20132"/>
      <c r="J20132"/>
      <c r="U20132" s="43"/>
      <c r="AE20132"/>
    </row>
    <row r="20133" spans="1:31">
      <c r="A20133">
        <v>50260</v>
      </c>
      <c r="B20133" t="s">
        <v>17301</v>
      </c>
      <c r="C20133" t="s">
        <v>33477</v>
      </c>
      <c r="D20133" t="s">
        <v>33476</v>
      </c>
      <c r="E20133"/>
      <c r="F20133"/>
      <c r="G20133"/>
      <c r="H20133"/>
      <c r="I20133"/>
      <c r="J20133"/>
      <c r="U20133" s="43"/>
      <c r="AE20133"/>
    </row>
    <row r="20134" spans="1:31">
      <c r="A20134">
        <v>50390</v>
      </c>
      <c r="B20134" t="s">
        <v>17302</v>
      </c>
      <c r="C20134" t="s">
        <v>33477</v>
      </c>
      <c r="D20134" t="s">
        <v>33476</v>
      </c>
      <c r="E20134"/>
      <c r="F20134"/>
      <c r="G20134"/>
      <c r="H20134"/>
      <c r="I20134"/>
      <c r="J20134"/>
      <c r="U20134" s="43"/>
      <c r="AE20134"/>
    </row>
    <row r="20135" spans="1:31">
      <c r="A20135">
        <v>50140</v>
      </c>
      <c r="B20135" t="s">
        <v>17303</v>
      </c>
      <c r="C20135" t="s">
        <v>33477</v>
      </c>
      <c r="D20135" t="s">
        <v>33476</v>
      </c>
      <c r="E20135"/>
      <c r="F20135"/>
      <c r="G20135"/>
      <c r="H20135"/>
      <c r="I20135"/>
      <c r="J20135"/>
      <c r="U20135" s="43"/>
      <c r="AE20135"/>
    </row>
    <row r="20136" spans="1:31">
      <c r="A20136">
        <v>50250</v>
      </c>
      <c r="B20136" t="s">
        <v>17304</v>
      </c>
      <c r="C20136" t="s">
        <v>33477</v>
      </c>
      <c r="D20136" t="s">
        <v>33476</v>
      </c>
      <c r="E20136"/>
      <c r="F20136"/>
      <c r="G20136"/>
      <c r="H20136"/>
      <c r="I20136"/>
      <c r="J20136"/>
      <c r="U20136" s="43"/>
      <c r="AE20136"/>
    </row>
    <row r="20137" spans="1:31">
      <c r="A20137">
        <v>50480</v>
      </c>
      <c r="B20137" t="s">
        <v>17305</v>
      </c>
      <c r="C20137" t="s">
        <v>33477</v>
      </c>
      <c r="D20137" t="s">
        <v>33476</v>
      </c>
      <c r="E20137"/>
      <c r="F20137"/>
      <c r="G20137"/>
      <c r="H20137"/>
      <c r="I20137"/>
      <c r="J20137"/>
      <c r="U20137" s="43"/>
      <c r="AE20137"/>
    </row>
    <row r="20138" spans="1:31">
      <c r="A20138">
        <v>50250</v>
      </c>
      <c r="B20138" t="s">
        <v>17306</v>
      </c>
      <c r="C20138" t="s">
        <v>33477</v>
      </c>
      <c r="D20138" t="s">
        <v>33476</v>
      </c>
      <c r="E20138"/>
      <c r="F20138"/>
      <c r="G20138"/>
      <c r="H20138"/>
      <c r="I20138"/>
      <c r="J20138"/>
      <c r="U20138" s="43"/>
      <c r="AE20138"/>
    </row>
    <row r="20139" spans="1:31">
      <c r="A20139">
        <v>50200</v>
      </c>
      <c r="B20139" t="s">
        <v>17307</v>
      </c>
      <c r="C20139" t="s">
        <v>33477</v>
      </c>
      <c r="D20139" t="s">
        <v>33476</v>
      </c>
      <c r="E20139"/>
      <c r="F20139"/>
      <c r="G20139"/>
      <c r="H20139"/>
      <c r="I20139"/>
      <c r="J20139"/>
      <c r="U20139" s="43"/>
      <c r="AE20139"/>
    </row>
    <row r="20140" spans="1:31">
      <c r="A20140">
        <v>50210</v>
      </c>
      <c r="B20140" t="s">
        <v>17308</v>
      </c>
      <c r="C20140" t="s">
        <v>33477</v>
      </c>
      <c r="D20140" t="s">
        <v>33476</v>
      </c>
      <c r="E20140"/>
      <c r="F20140"/>
      <c r="G20140"/>
      <c r="H20140"/>
      <c r="I20140"/>
      <c r="J20140"/>
      <c r="U20140" s="43"/>
      <c r="AE20140"/>
    </row>
    <row r="20141" spans="1:31">
      <c r="A20141">
        <v>50370</v>
      </c>
      <c r="B20141" t="s">
        <v>17309</v>
      </c>
      <c r="C20141" t="s">
        <v>33477</v>
      </c>
      <c r="D20141" t="s">
        <v>33476</v>
      </c>
      <c r="E20141"/>
      <c r="F20141"/>
      <c r="G20141"/>
      <c r="H20141"/>
      <c r="I20141"/>
      <c r="J20141"/>
      <c r="U20141" s="43"/>
      <c r="AE20141"/>
    </row>
    <row r="20142" spans="1:31">
      <c r="A20142">
        <v>50690</v>
      </c>
      <c r="B20142" t="s">
        <v>17310</v>
      </c>
      <c r="C20142" t="s">
        <v>33477</v>
      </c>
      <c r="D20142" t="e">
        <v>#N/A</v>
      </c>
      <c r="E20142"/>
      <c r="F20142"/>
      <c r="G20142"/>
      <c r="H20142"/>
      <c r="I20142"/>
      <c r="J20142"/>
      <c r="U20142" s="43"/>
      <c r="AE20142"/>
    </row>
    <row r="20143" spans="1:31">
      <c r="A20143">
        <v>50630</v>
      </c>
      <c r="B20143" t="s">
        <v>17311</v>
      </c>
      <c r="C20143" t="s">
        <v>33477</v>
      </c>
      <c r="D20143" t="s">
        <v>33476</v>
      </c>
      <c r="E20143"/>
      <c r="F20143"/>
      <c r="G20143"/>
      <c r="H20143"/>
      <c r="I20143"/>
      <c r="J20143"/>
      <c r="U20143" s="43"/>
      <c r="AE20143"/>
    </row>
    <row r="20144" spans="1:31">
      <c r="A20144">
        <v>50390</v>
      </c>
      <c r="B20144" t="s">
        <v>17312</v>
      </c>
      <c r="C20144" t="s">
        <v>33477</v>
      </c>
      <c r="D20144" t="s">
        <v>33476</v>
      </c>
      <c r="E20144"/>
      <c r="F20144"/>
      <c r="G20144"/>
      <c r="H20144"/>
      <c r="I20144"/>
      <c r="J20144"/>
      <c r="U20144" s="43"/>
      <c r="AE20144"/>
    </row>
    <row r="20145" spans="1:31">
      <c r="A20145">
        <v>50660</v>
      </c>
      <c r="B20145" t="s">
        <v>17313</v>
      </c>
      <c r="C20145" t="s">
        <v>33477</v>
      </c>
      <c r="D20145" t="e">
        <v>#N/A</v>
      </c>
      <c r="E20145"/>
      <c r="F20145"/>
      <c r="G20145"/>
      <c r="H20145"/>
      <c r="I20145"/>
      <c r="J20145"/>
      <c r="U20145" s="43"/>
      <c r="AE20145"/>
    </row>
    <row r="20146" spans="1:31">
      <c r="A20146">
        <v>50660</v>
      </c>
      <c r="B20146" t="s">
        <v>17313</v>
      </c>
      <c r="C20146" t="s">
        <v>33477</v>
      </c>
      <c r="D20146" t="e">
        <v>#N/A</v>
      </c>
      <c r="E20146"/>
      <c r="F20146"/>
      <c r="G20146"/>
      <c r="H20146"/>
      <c r="I20146"/>
      <c r="J20146"/>
      <c r="U20146" s="43"/>
      <c r="AE20146"/>
    </row>
    <row r="20147" spans="1:31">
      <c r="A20147">
        <v>50210</v>
      </c>
      <c r="B20147" t="s">
        <v>17314</v>
      </c>
      <c r="C20147" t="s">
        <v>33477</v>
      </c>
      <c r="D20147" t="s">
        <v>33476</v>
      </c>
      <c r="E20147"/>
      <c r="F20147"/>
      <c r="G20147"/>
      <c r="H20147"/>
      <c r="I20147"/>
      <c r="J20147"/>
      <c r="U20147" s="43"/>
      <c r="AE20147"/>
    </row>
    <row r="20148" spans="1:31">
      <c r="A20148">
        <v>50310</v>
      </c>
      <c r="B20148" t="s">
        <v>17315</v>
      </c>
      <c r="C20148" t="s">
        <v>33477</v>
      </c>
      <c r="D20148" t="s">
        <v>33476</v>
      </c>
      <c r="E20148"/>
      <c r="F20148"/>
      <c r="G20148"/>
      <c r="H20148"/>
      <c r="I20148"/>
      <c r="J20148"/>
      <c r="U20148" s="43"/>
      <c r="AE20148"/>
    </row>
    <row r="20149" spans="1:31">
      <c r="A20149">
        <v>50600</v>
      </c>
      <c r="B20149" t="s">
        <v>17316</v>
      </c>
      <c r="C20149" t="s">
        <v>33477</v>
      </c>
      <c r="D20149" t="s">
        <v>33476</v>
      </c>
      <c r="E20149"/>
      <c r="F20149"/>
      <c r="G20149"/>
      <c r="H20149"/>
      <c r="I20149"/>
      <c r="J20149"/>
      <c r="U20149" s="43"/>
      <c r="AE20149"/>
    </row>
    <row r="20150" spans="1:31">
      <c r="A20150">
        <v>50600</v>
      </c>
      <c r="B20150" t="s">
        <v>17316</v>
      </c>
      <c r="C20150" t="s">
        <v>33477</v>
      </c>
      <c r="D20150" t="s">
        <v>33476</v>
      </c>
      <c r="E20150"/>
      <c r="F20150"/>
      <c r="G20150"/>
      <c r="H20150"/>
      <c r="I20150"/>
      <c r="J20150"/>
      <c r="U20150" s="43"/>
      <c r="AE20150"/>
    </row>
    <row r="20151" spans="1:31">
      <c r="A20151">
        <v>50600</v>
      </c>
      <c r="B20151" t="s">
        <v>17316</v>
      </c>
      <c r="C20151" t="s">
        <v>33477</v>
      </c>
      <c r="D20151" t="s">
        <v>33476</v>
      </c>
      <c r="E20151"/>
      <c r="F20151"/>
      <c r="G20151"/>
      <c r="H20151"/>
      <c r="I20151"/>
      <c r="J20151"/>
      <c r="U20151" s="43"/>
      <c r="AE20151"/>
    </row>
    <row r="20152" spans="1:31">
      <c r="A20152">
        <v>50600</v>
      </c>
      <c r="B20152" t="s">
        <v>17316</v>
      </c>
      <c r="C20152" t="s">
        <v>33477</v>
      </c>
      <c r="D20152" t="s">
        <v>33476</v>
      </c>
      <c r="E20152"/>
      <c r="F20152"/>
      <c r="G20152"/>
      <c r="H20152"/>
      <c r="I20152"/>
      <c r="J20152"/>
      <c r="U20152" s="43"/>
      <c r="AE20152"/>
    </row>
    <row r="20153" spans="1:31">
      <c r="A20153">
        <v>50410</v>
      </c>
      <c r="B20153" t="s">
        <v>17317</v>
      </c>
      <c r="C20153" t="s">
        <v>33477</v>
      </c>
      <c r="D20153" t="s">
        <v>33476</v>
      </c>
      <c r="E20153"/>
      <c r="F20153"/>
      <c r="G20153"/>
      <c r="H20153"/>
      <c r="I20153"/>
      <c r="J20153"/>
      <c r="U20153" s="43"/>
      <c r="AE20153"/>
    </row>
    <row r="20154" spans="1:31">
      <c r="A20154">
        <v>50410</v>
      </c>
      <c r="B20154" t="s">
        <v>17317</v>
      </c>
      <c r="C20154" t="s">
        <v>33477</v>
      </c>
      <c r="D20154" t="s">
        <v>33476</v>
      </c>
      <c r="E20154"/>
      <c r="F20154"/>
      <c r="G20154"/>
      <c r="H20154"/>
      <c r="I20154"/>
      <c r="J20154"/>
      <c r="U20154" s="43"/>
      <c r="AE20154"/>
    </row>
    <row r="20155" spans="1:31">
      <c r="A20155">
        <v>50190</v>
      </c>
      <c r="B20155" t="s">
        <v>17318</v>
      </c>
      <c r="C20155" t="s">
        <v>33477</v>
      </c>
      <c r="D20155" t="s">
        <v>33476</v>
      </c>
      <c r="E20155"/>
      <c r="F20155"/>
      <c r="G20155"/>
      <c r="H20155"/>
      <c r="I20155"/>
      <c r="J20155"/>
      <c r="U20155" s="43"/>
      <c r="AE20155"/>
    </row>
    <row r="20156" spans="1:31">
      <c r="A20156">
        <v>50630</v>
      </c>
      <c r="B20156" t="s">
        <v>17319</v>
      </c>
      <c r="C20156" t="s">
        <v>33477</v>
      </c>
      <c r="D20156" t="s">
        <v>33476</v>
      </c>
      <c r="E20156"/>
      <c r="F20156"/>
      <c r="G20156"/>
      <c r="H20156"/>
      <c r="I20156"/>
      <c r="J20156"/>
      <c r="U20156" s="43"/>
      <c r="AE20156"/>
    </row>
    <row r="20157" spans="1:31">
      <c r="A20157">
        <v>50150</v>
      </c>
      <c r="B20157" t="s">
        <v>17320</v>
      </c>
      <c r="C20157" t="s">
        <v>33477</v>
      </c>
      <c r="D20157" t="s">
        <v>33476</v>
      </c>
      <c r="E20157"/>
      <c r="F20157"/>
      <c r="G20157"/>
      <c r="H20157"/>
      <c r="I20157"/>
      <c r="J20157"/>
      <c r="U20157" s="43"/>
      <c r="AE20157"/>
    </row>
    <row r="20158" spans="1:31">
      <c r="A20158">
        <v>50160</v>
      </c>
      <c r="B20158" t="s">
        <v>17321</v>
      </c>
      <c r="C20158" t="s">
        <v>33477</v>
      </c>
      <c r="D20158" t="s">
        <v>33476</v>
      </c>
      <c r="E20158"/>
      <c r="F20158"/>
      <c r="G20158"/>
      <c r="H20158"/>
      <c r="I20158"/>
      <c r="J20158"/>
      <c r="U20158" s="43"/>
      <c r="AE20158"/>
    </row>
    <row r="20159" spans="1:31">
      <c r="A20159">
        <v>50370</v>
      </c>
      <c r="B20159" t="s">
        <v>17322</v>
      </c>
      <c r="C20159" t="s">
        <v>33477</v>
      </c>
      <c r="D20159" t="s">
        <v>33476</v>
      </c>
      <c r="E20159"/>
      <c r="F20159"/>
      <c r="G20159"/>
      <c r="H20159"/>
      <c r="I20159"/>
      <c r="J20159"/>
      <c r="U20159" s="43"/>
      <c r="AE20159"/>
    </row>
    <row r="20160" spans="1:31">
      <c r="A20160">
        <v>50250</v>
      </c>
      <c r="B20160" t="s">
        <v>17323</v>
      </c>
      <c r="C20160" t="s">
        <v>33477</v>
      </c>
      <c r="D20160" t="s">
        <v>33476</v>
      </c>
      <c r="E20160"/>
      <c r="F20160"/>
      <c r="G20160"/>
      <c r="H20160"/>
      <c r="I20160"/>
      <c r="J20160"/>
      <c r="U20160" s="43"/>
      <c r="AE20160"/>
    </row>
    <row r="20161" spans="1:31">
      <c r="A20161">
        <v>50250</v>
      </c>
      <c r="B20161" t="s">
        <v>17323</v>
      </c>
      <c r="C20161" t="s">
        <v>33477</v>
      </c>
      <c r="D20161" t="s">
        <v>33476</v>
      </c>
      <c r="E20161"/>
      <c r="F20161"/>
      <c r="G20161"/>
      <c r="H20161"/>
      <c r="I20161"/>
      <c r="J20161"/>
      <c r="U20161" s="43"/>
      <c r="AE20161"/>
    </row>
    <row r="20162" spans="1:31">
      <c r="A20162">
        <v>50250</v>
      </c>
      <c r="B20162" t="s">
        <v>17323</v>
      </c>
      <c r="C20162" t="s">
        <v>33477</v>
      </c>
      <c r="D20162" t="s">
        <v>33476</v>
      </c>
      <c r="E20162"/>
      <c r="F20162"/>
      <c r="G20162"/>
      <c r="H20162"/>
      <c r="I20162"/>
      <c r="J20162"/>
      <c r="U20162" s="43"/>
      <c r="AE20162"/>
    </row>
    <row r="20163" spans="1:31">
      <c r="A20163">
        <v>50360</v>
      </c>
      <c r="B20163" t="s">
        <v>17323</v>
      </c>
      <c r="C20163" t="s">
        <v>33477</v>
      </c>
      <c r="D20163" t="s">
        <v>33476</v>
      </c>
      <c r="E20163"/>
      <c r="F20163"/>
      <c r="G20163"/>
      <c r="H20163"/>
      <c r="I20163"/>
      <c r="J20163"/>
      <c r="U20163" s="43"/>
      <c r="AE20163"/>
    </row>
    <row r="20164" spans="1:31">
      <c r="A20164">
        <v>50360</v>
      </c>
      <c r="B20164" t="s">
        <v>17323</v>
      </c>
      <c r="C20164" t="s">
        <v>33477</v>
      </c>
      <c r="D20164" t="s">
        <v>33476</v>
      </c>
      <c r="E20164"/>
      <c r="F20164"/>
      <c r="G20164"/>
      <c r="H20164"/>
      <c r="I20164"/>
      <c r="J20164"/>
      <c r="U20164" s="43"/>
      <c r="AE20164"/>
    </row>
    <row r="20165" spans="1:31">
      <c r="A20165">
        <v>50480</v>
      </c>
      <c r="B20165" t="s">
        <v>17323</v>
      </c>
      <c r="C20165" t="s">
        <v>33477</v>
      </c>
      <c r="D20165" t="s">
        <v>33476</v>
      </c>
      <c r="E20165"/>
      <c r="F20165"/>
      <c r="G20165"/>
      <c r="H20165"/>
      <c r="I20165"/>
      <c r="J20165"/>
      <c r="U20165" s="43"/>
      <c r="AE20165"/>
    </row>
    <row r="20166" spans="1:31">
      <c r="A20166">
        <v>50480</v>
      </c>
      <c r="B20166" t="s">
        <v>17323</v>
      </c>
      <c r="C20166" t="s">
        <v>33477</v>
      </c>
      <c r="D20166" t="s">
        <v>33476</v>
      </c>
      <c r="E20166"/>
      <c r="F20166"/>
      <c r="G20166"/>
      <c r="H20166"/>
      <c r="I20166"/>
      <c r="J20166"/>
      <c r="U20166" s="43"/>
      <c r="AE20166"/>
    </row>
    <row r="20167" spans="1:31">
      <c r="A20167">
        <v>50340</v>
      </c>
      <c r="B20167" t="s">
        <v>17324</v>
      </c>
      <c r="C20167" t="s">
        <v>33477</v>
      </c>
      <c r="D20167" t="s">
        <v>33476</v>
      </c>
      <c r="E20167"/>
      <c r="F20167"/>
      <c r="G20167"/>
      <c r="H20167"/>
      <c r="I20167"/>
      <c r="J20167"/>
      <c r="U20167" s="43"/>
      <c r="AE20167"/>
    </row>
    <row r="20168" spans="1:31">
      <c r="A20168">
        <v>50340</v>
      </c>
      <c r="B20168" t="s">
        <v>17325</v>
      </c>
      <c r="C20168" t="s">
        <v>33477</v>
      </c>
      <c r="D20168" t="s">
        <v>33476</v>
      </c>
      <c r="E20168"/>
      <c r="F20168"/>
      <c r="G20168"/>
      <c r="H20168"/>
      <c r="I20168"/>
      <c r="J20168"/>
      <c r="U20168" s="43"/>
      <c r="AE20168"/>
    </row>
    <row r="20169" spans="1:31">
      <c r="A20169">
        <v>50770</v>
      </c>
      <c r="B20169" t="s">
        <v>17326</v>
      </c>
      <c r="C20169" t="s">
        <v>33477</v>
      </c>
      <c r="D20169" t="e">
        <v>#N/A</v>
      </c>
      <c r="E20169"/>
      <c r="F20169"/>
      <c r="G20169"/>
      <c r="H20169"/>
      <c r="I20169"/>
      <c r="J20169"/>
      <c r="U20169" s="43"/>
      <c r="AE20169"/>
    </row>
    <row r="20170" spans="1:31">
      <c r="A20170">
        <v>50250</v>
      </c>
      <c r="B20170" t="s">
        <v>17327</v>
      </c>
      <c r="C20170" t="s">
        <v>33477</v>
      </c>
      <c r="D20170" t="s">
        <v>33476</v>
      </c>
      <c r="E20170"/>
      <c r="F20170"/>
      <c r="G20170"/>
      <c r="H20170"/>
      <c r="I20170"/>
      <c r="J20170"/>
      <c r="U20170" s="43"/>
      <c r="AE20170"/>
    </row>
    <row r="20171" spans="1:31">
      <c r="A20171">
        <v>50220</v>
      </c>
      <c r="B20171" t="s">
        <v>13092</v>
      </c>
      <c r="C20171" t="s">
        <v>33477</v>
      </c>
      <c r="D20171" t="s">
        <v>33476</v>
      </c>
      <c r="E20171"/>
      <c r="F20171"/>
      <c r="G20171"/>
      <c r="H20171"/>
      <c r="I20171"/>
      <c r="J20171"/>
      <c r="U20171" s="43"/>
      <c r="AE20171"/>
    </row>
    <row r="20172" spans="1:31">
      <c r="A20172">
        <v>50220</v>
      </c>
      <c r="B20172" t="s">
        <v>17328</v>
      </c>
      <c r="C20172" t="s">
        <v>33477</v>
      </c>
      <c r="D20172" t="s">
        <v>33476</v>
      </c>
      <c r="E20172"/>
      <c r="F20172"/>
      <c r="G20172"/>
      <c r="H20172"/>
      <c r="I20172"/>
      <c r="J20172"/>
      <c r="U20172" s="43"/>
      <c r="AE20172"/>
    </row>
    <row r="20173" spans="1:31">
      <c r="A20173">
        <v>50620</v>
      </c>
      <c r="B20173" t="s">
        <v>17329</v>
      </c>
      <c r="C20173" t="s">
        <v>33477</v>
      </c>
      <c r="D20173" t="s">
        <v>33476</v>
      </c>
      <c r="E20173"/>
      <c r="F20173"/>
      <c r="G20173"/>
      <c r="H20173"/>
      <c r="I20173"/>
      <c r="J20173"/>
      <c r="U20173" s="43"/>
      <c r="AE20173"/>
    </row>
    <row r="20174" spans="1:31">
      <c r="A20174">
        <v>50880</v>
      </c>
      <c r="B20174" t="s">
        <v>17329</v>
      </c>
      <c r="C20174" t="s">
        <v>33477</v>
      </c>
      <c r="D20174" t="e">
        <v>#N/A</v>
      </c>
      <c r="E20174"/>
      <c r="F20174"/>
      <c r="G20174"/>
      <c r="H20174"/>
      <c r="I20174"/>
      <c r="J20174"/>
      <c r="U20174" s="43"/>
      <c r="AE20174"/>
    </row>
    <row r="20175" spans="1:31">
      <c r="A20175">
        <v>50170</v>
      </c>
      <c r="B20175" t="s">
        <v>17330</v>
      </c>
      <c r="C20175" t="s">
        <v>33477</v>
      </c>
      <c r="D20175" t="s">
        <v>33476</v>
      </c>
      <c r="E20175"/>
      <c r="F20175"/>
      <c r="G20175"/>
      <c r="H20175"/>
      <c r="I20175"/>
      <c r="J20175"/>
      <c r="U20175" s="43"/>
      <c r="AE20175"/>
    </row>
    <row r="20176" spans="1:31">
      <c r="A20176">
        <v>50170</v>
      </c>
      <c r="B20176" t="s">
        <v>17330</v>
      </c>
      <c r="C20176" t="s">
        <v>33477</v>
      </c>
      <c r="D20176" t="s">
        <v>33476</v>
      </c>
      <c r="E20176"/>
      <c r="F20176"/>
      <c r="G20176"/>
      <c r="H20176"/>
      <c r="I20176"/>
      <c r="J20176"/>
      <c r="U20176" s="43"/>
      <c r="AE20176"/>
    </row>
    <row r="20177" spans="1:31">
      <c r="A20177">
        <v>50170</v>
      </c>
      <c r="B20177" t="s">
        <v>17330</v>
      </c>
      <c r="C20177" t="s">
        <v>33477</v>
      </c>
      <c r="D20177" t="s">
        <v>33476</v>
      </c>
      <c r="E20177"/>
      <c r="F20177"/>
      <c r="G20177"/>
      <c r="H20177"/>
      <c r="I20177"/>
      <c r="J20177"/>
      <c r="U20177" s="43"/>
      <c r="AE20177"/>
    </row>
    <row r="20178" spans="1:31">
      <c r="A20178">
        <v>50170</v>
      </c>
      <c r="B20178" t="s">
        <v>17330</v>
      </c>
      <c r="C20178" t="s">
        <v>33477</v>
      </c>
      <c r="D20178" t="s">
        <v>33476</v>
      </c>
      <c r="E20178"/>
      <c r="F20178"/>
      <c r="G20178"/>
      <c r="H20178"/>
      <c r="I20178"/>
      <c r="J20178"/>
      <c r="U20178" s="43"/>
      <c r="AE20178"/>
    </row>
    <row r="20179" spans="1:31">
      <c r="A20179">
        <v>50170</v>
      </c>
      <c r="B20179" t="s">
        <v>17330</v>
      </c>
      <c r="C20179" t="s">
        <v>33477</v>
      </c>
      <c r="D20179" t="s">
        <v>33476</v>
      </c>
      <c r="E20179"/>
      <c r="F20179"/>
      <c r="G20179"/>
      <c r="H20179"/>
      <c r="I20179"/>
      <c r="J20179"/>
      <c r="U20179" s="43"/>
      <c r="AE20179"/>
    </row>
    <row r="20180" spans="1:31">
      <c r="A20180">
        <v>50170</v>
      </c>
      <c r="B20180" t="s">
        <v>17330</v>
      </c>
      <c r="C20180" t="s">
        <v>33477</v>
      </c>
      <c r="D20180" t="s">
        <v>33476</v>
      </c>
      <c r="E20180"/>
      <c r="F20180"/>
      <c r="G20180"/>
      <c r="H20180"/>
      <c r="I20180"/>
      <c r="J20180"/>
      <c r="U20180" s="43"/>
      <c r="AE20180"/>
    </row>
    <row r="20181" spans="1:31">
      <c r="A20181">
        <v>50170</v>
      </c>
      <c r="B20181" t="s">
        <v>17330</v>
      </c>
      <c r="C20181" t="s">
        <v>33477</v>
      </c>
      <c r="D20181" t="s">
        <v>33476</v>
      </c>
      <c r="E20181"/>
      <c r="F20181"/>
      <c r="G20181"/>
      <c r="H20181"/>
      <c r="I20181"/>
      <c r="J20181"/>
      <c r="U20181" s="43"/>
      <c r="AE20181"/>
    </row>
    <row r="20182" spans="1:31">
      <c r="A20182">
        <v>50170</v>
      </c>
      <c r="B20182" t="s">
        <v>17330</v>
      </c>
      <c r="C20182" t="s">
        <v>33477</v>
      </c>
      <c r="D20182" t="s">
        <v>33476</v>
      </c>
      <c r="E20182"/>
      <c r="F20182"/>
      <c r="G20182"/>
      <c r="H20182"/>
      <c r="I20182"/>
      <c r="J20182"/>
      <c r="U20182" s="43"/>
      <c r="AE20182"/>
    </row>
    <row r="20183" spans="1:31">
      <c r="A20183">
        <v>50170</v>
      </c>
      <c r="B20183" t="s">
        <v>17330</v>
      </c>
      <c r="C20183" t="s">
        <v>33477</v>
      </c>
      <c r="D20183" t="s">
        <v>33476</v>
      </c>
      <c r="E20183"/>
      <c r="F20183"/>
      <c r="G20183"/>
      <c r="H20183"/>
      <c r="I20183"/>
      <c r="J20183"/>
      <c r="U20183" s="43"/>
      <c r="AE20183"/>
    </row>
    <row r="20184" spans="1:31">
      <c r="A20184">
        <v>50300</v>
      </c>
      <c r="B20184" t="s">
        <v>17331</v>
      </c>
      <c r="C20184" t="s">
        <v>33477</v>
      </c>
      <c r="D20184" t="s">
        <v>33476</v>
      </c>
      <c r="E20184"/>
      <c r="F20184"/>
      <c r="G20184"/>
      <c r="H20184"/>
      <c r="I20184"/>
      <c r="J20184"/>
      <c r="U20184" s="43"/>
      <c r="AE20184"/>
    </row>
    <row r="20185" spans="1:31">
      <c r="A20185">
        <v>50580</v>
      </c>
      <c r="B20185" t="s">
        <v>17332</v>
      </c>
      <c r="C20185" t="s">
        <v>33477</v>
      </c>
      <c r="D20185" t="e">
        <v>#N/A</v>
      </c>
      <c r="E20185"/>
      <c r="F20185"/>
      <c r="G20185"/>
      <c r="H20185"/>
      <c r="I20185"/>
      <c r="J20185"/>
      <c r="U20185" s="43"/>
      <c r="AE20185"/>
    </row>
    <row r="20186" spans="1:31">
      <c r="A20186">
        <v>50580</v>
      </c>
      <c r="B20186" t="s">
        <v>17332</v>
      </c>
      <c r="C20186" t="s">
        <v>33477</v>
      </c>
      <c r="D20186" t="e">
        <v>#N/A</v>
      </c>
      <c r="E20186"/>
      <c r="F20186"/>
      <c r="G20186"/>
      <c r="H20186"/>
      <c r="I20186"/>
      <c r="J20186"/>
      <c r="U20186" s="43"/>
      <c r="AE20186"/>
    </row>
    <row r="20187" spans="1:31">
      <c r="A20187">
        <v>50580</v>
      </c>
      <c r="B20187" t="s">
        <v>17332</v>
      </c>
      <c r="C20187" t="s">
        <v>33477</v>
      </c>
      <c r="D20187" t="e">
        <v>#N/A</v>
      </c>
      <c r="E20187"/>
      <c r="F20187"/>
      <c r="G20187"/>
      <c r="H20187"/>
      <c r="I20187"/>
      <c r="J20187"/>
      <c r="U20187" s="43"/>
      <c r="AE20187"/>
    </row>
    <row r="20188" spans="1:31">
      <c r="A20188">
        <v>50220</v>
      </c>
      <c r="B20188" t="s">
        <v>17333</v>
      </c>
      <c r="C20188" t="s">
        <v>33477</v>
      </c>
      <c r="D20188" t="s">
        <v>33476</v>
      </c>
      <c r="E20188"/>
      <c r="F20188"/>
      <c r="G20188"/>
      <c r="H20188"/>
      <c r="I20188"/>
      <c r="J20188"/>
      <c r="U20188" s="43"/>
      <c r="AE20188"/>
    </row>
    <row r="20189" spans="1:31">
      <c r="A20189">
        <v>50630</v>
      </c>
      <c r="B20189" t="s">
        <v>17334</v>
      </c>
      <c r="C20189" t="s">
        <v>33477</v>
      </c>
      <c r="D20189" t="s">
        <v>33476</v>
      </c>
      <c r="E20189"/>
      <c r="F20189"/>
      <c r="G20189"/>
      <c r="H20189"/>
      <c r="I20189"/>
      <c r="J20189"/>
      <c r="U20189" s="43"/>
      <c r="AE20189"/>
    </row>
    <row r="20190" spans="1:31">
      <c r="A20190">
        <v>50630</v>
      </c>
      <c r="B20190" t="s">
        <v>17334</v>
      </c>
      <c r="C20190" t="s">
        <v>33477</v>
      </c>
      <c r="D20190" t="s">
        <v>33476</v>
      </c>
      <c r="E20190"/>
      <c r="F20190"/>
      <c r="G20190"/>
      <c r="H20190"/>
      <c r="I20190"/>
      <c r="J20190"/>
      <c r="U20190" s="43"/>
      <c r="AE20190"/>
    </row>
    <row r="20191" spans="1:31">
      <c r="A20191">
        <v>50210</v>
      </c>
      <c r="B20191" t="s">
        <v>17335</v>
      </c>
      <c r="C20191" t="s">
        <v>33477</v>
      </c>
      <c r="D20191" t="s">
        <v>33476</v>
      </c>
      <c r="E20191"/>
      <c r="F20191"/>
      <c r="G20191"/>
      <c r="H20191"/>
      <c r="I20191"/>
      <c r="J20191"/>
      <c r="U20191" s="43"/>
      <c r="AE20191"/>
    </row>
    <row r="20192" spans="1:31">
      <c r="A20192">
        <v>50660</v>
      </c>
      <c r="B20192" t="s">
        <v>17335</v>
      </c>
      <c r="C20192" t="s">
        <v>33477</v>
      </c>
      <c r="D20192" t="e">
        <v>#N/A</v>
      </c>
      <c r="E20192"/>
      <c r="F20192"/>
      <c r="G20192"/>
      <c r="H20192"/>
      <c r="I20192"/>
      <c r="J20192"/>
      <c r="U20192" s="43"/>
      <c r="AE20192"/>
    </row>
    <row r="20193" spans="1:31">
      <c r="A20193">
        <v>50660</v>
      </c>
      <c r="B20193" t="s">
        <v>17335</v>
      </c>
      <c r="C20193" t="s">
        <v>33477</v>
      </c>
      <c r="D20193" t="e">
        <v>#N/A</v>
      </c>
      <c r="E20193"/>
      <c r="F20193"/>
      <c r="G20193"/>
      <c r="H20193"/>
      <c r="I20193"/>
      <c r="J20193"/>
      <c r="U20193" s="43"/>
      <c r="AE20193"/>
    </row>
    <row r="20194" spans="1:31">
      <c r="A20194">
        <v>50660</v>
      </c>
      <c r="B20194" t="s">
        <v>17335</v>
      </c>
      <c r="C20194" t="s">
        <v>33477</v>
      </c>
      <c r="D20194" t="e">
        <v>#N/A</v>
      </c>
      <c r="E20194"/>
      <c r="F20194"/>
      <c r="G20194"/>
      <c r="H20194"/>
      <c r="I20194"/>
      <c r="J20194"/>
      <c r="U20194" s="43"/>
      <c r="AE20194"/>
    </row>
    <row r="20195" spans="1:31">
      <c r="A20195">
        <v>50660</v>
      </c>
      <c r="B20195" t="s">
        <v>17335</v>
      </c>
      <c r="C20195" t="s">
        <v>33477</v>
      </c>
      <c r="D20195" t="e">
        <v>#N/A</v>
      </c>
      <c r="E20195"/>
      <c r="F20195"/>
      <c r="G20195"/>
      <c r="H20195"/>
      <c r="I20195"/>
      <c r="J20195"/>
      <c r="U20195" s="43"/>
      <c r="AE20195"/>
    </row>
    <row r="20196" spans="1:31">
      <c r="A20196">
        <v>50660</v>
      </c>
      <c r="B20196" t="s">
        <v>17335</v>
      </c>
      <c r="C20196" t="s">
        <v>33477</v>
      </c>
      <c r="D20196" t="e">
        <v>#N/A</v>
      </c>
      <c r="E20196"/>
      <c r="F20196"/>
      <c r="G20196"/>
      <c r="H20196"/>
      <c r="I20196"/>
      <c r="J20196"/>
      <c r="U20196" s="43"/>
      <c r="AE20196"/>
    </row>
    <row r="20197" spans="1:31">
      <c r="A20197">
        <v>50750</v>
      </c>
      <c r="B20197" t="s">
        <v>17336</v>
      </c>
      <c r="C20197" t="s">
        <v>33477</v>
      </c>
      <c r="D20197" t="s">
        <v>33476</v>
      </c>
      <c r="E20197"/>
      <c r="F20197"/>
      <c r="G20197"/>
      <c r="H20197"/>
      <c r="I20197"/>
      <c r="J20197"/>
      <c r="U20197" s="43"/>
      <c r="AE20197"/>
    </row>
    <row r="20198" spans="1:31">
      <c r="A20198">
        <v>50310</v>
      </c>
      <c r="B20198" t="s">
        <v>17337</v>
      </c>
      <c r="C20198" t="s">
        <v>33477</v>
      </c>
      <c r="D20198" t="s">
        <v>33476</v>
      </c>
      <c r="E20198"/>
      <c r="F20198"/>
      <c r="G20198"/>
      <c r="H20198"/>
      <c r="I20198"/>
      <c r="J20198"/>
      <c r="U20198" s="43"/>
      <c r="AE20198"/>
    </row>
    <row r="20199" spans="1:31">
      <c r="A20199">
        <v>50500</v>
      </c>
      <c r="B20199" t="s">
        <v>17338</v>
      </c>
      <c r="C20199" t="s">
        <v>33477</v>
      </c>
      <c r="D20199" t="s">
        <v>33476</v>
      </c>
      <c r="E20199"/>
      <c r="F20199"/>
      <c r="G20199"/>
      <c r="H20199"/>
      <c r="I20199"/>
      <c r="J20199"/>
      <c r="U20199" s="43"/>
      <c r="AE20199"/>
    </row>
    <row r="20200" spans="1:31">
      <c r="A20200">
        <v>50000</v>
      </c>
      <c r="B20200" t="s">
        <v>17339</v>
      </c>
      <c r="C20200" t="s">
        <v>33477</v>
      </c>
      <c r="D20200" t="s">
        <v>33476</v>
      </c>
      <c r="E20200"/>
      <c r="F20200"/>
      <c r="G20200"/>
      <c r="H20200"/>
      <c r="I20200"/>
      <c r="J20200"/>
      <c r="U20200" s="43"/>
      <c r="AE20200"/>
    </row>
    <row r="20201" spans="1:31">
      <c r="A20201">
        <v>50260</v>
      </c>
      <c r="B20201" t="s">
        <v>17340</v>
      </c>
      <c r="C20201" t="s">
        <v>33477</v>
      </c>
      <c r="D20201" t="s">
        <v>33476</v>
      </c>
      <c r="E20201"/>
      <c r="F20201"/>
      <c r="G20201"/>
      <c r="H20201"/>
      <c r="I20201"/>
      <c r="J20201"/>
      <c r="U20201" s="43"/>
      <c r="AE20201"/>
    </row>
    <row r="20202" spans="1:31">
      <c r="A20202">
        <v>50390</v>
      </c>
      <c r="B20202" t="s">
        <v>17341</v>
      </c>
      <c r="C20202" t="s">
        <v>33477</v>
      </c>
      <c r="D20202" t="s">
        <v>33476</v>
      </c>
      <c r="E20202"/>
      <c r="F20202"/>
      <c r="G20202"/>
      <c r="H20202"/>
      <c r="I20202"/>
      <c r="J20202"/>
      <c r="U20202" s="43"/>
      <c r="AE20202"/>
    </row>
    <row r="20203" spans="1:31">
      <c r="A20203">
        <v>50520</v>
      </c>
      <c r="B20203" t="s">
        <v>17342</v>
      </c>
      <c r="C20203" t="s">
        <v>33477</v>
      </c>
      <c r="D20203" t="s">
        <v>33476</v>
      </c>
      <c r="E20203"/>
      <c r="F20203"/>
      <c r="G20203"/>
      <c r="H20203"/>
      <c r="I20203"/>
      <c r="J20203"/>
      <c r="U20203" s="43"/>
      <c r="AE20203"/>
    </row>
    <row r="20204" spans="1:31">
      <c r="A20204">
        <v>50590</v>
      </c>
      <c r="B20204" t="s">
        <v>17343</v>
      </c>
      <c r="C20204" t="s">
        <v>33477</v>
      </c>
      <c r="D20204" t="e">
        <v>#N/A</v>
      </c>
      <c r="E20204"/>
      <c r="F20204"/>
      <c r="G20204"/>
      <c r="H20204"/>
      <c r="I20204"/>
      <c r="J20204"/>
      <c r="U20204" s="43"/>
      <c r="AE20204"/>
    </row>
    <row r="20205" spans="1:31">
      <c r="A20205">
        <v>50390</v>
      </c>
      <c r="B20205" t="s">
        <v>17344</v>
      </c>
      <c r="C20205" t="s">
        <v>33477</v>
      </c>
      <c r="D20205" t="s">
        <v>33476</v>
      </c>
      <c r="E20205"/>
      <c r="F20205"/>
      <c r="G20205"/>
      <c r="H20205"/>
      <c r="I20205"/>
      <c r="J20205"/>
      <c r="U20205" s="43"/>
      <c r="AE20205"/>
    </row>
    <row r="20206" spans="1:31">
      <c r="A20206">
        <v>50570</v>
      </c>
      <c r="B20206" t="s">
        <v>17345</v>
      </c>
      <c r="C20206" t="s">
        <v>33477</v>
      </c>
      <c r="D20206" t="s">
        <v>33476</v>
      </c>
      <c r="E20206"/>
      <c r="F20206"/>
      <c r="G20206"/>
      <c r="H20206"/>
      <c r="I20206"/>
      <c r="J20206"/>
      <c r="U20206" s="43"/>
      <c r="AE20206"/>
    </row>
    <row r="20207" spans="1:31">
      <c r="A20207">
        <v>50570</v>
      </c>
      <c r="B20207" t="s">
        <v>17345</v>
      </c>
      <c r="C20207" t="s">
        <v>33477</v>
      </c>
      <c r="D20207" t="s">
        <v>33476</v>
      </c>
      <c r="E20207"/>
      <c r="F20207"/>
      <c r="G20207"/>
      <c r="H20207"/>
      <c r="I20207"/>
      <c r="J20207"/>
      <c r="U20207" s="43"/>
      <c r="AE20207"/>
    </row>
    <row r="20208" spans="1:31">
      <c r="A20208">
        <v>50620</v>
      </c>
      <c r="B20208" t="s">
        <v>17345</v>
      </c>
      <c r="C20208" t="s">
        <v>33477</v>
      </c>
      <c r="D20208" t="s">
        <v>33476</v>
      </c>
      <c r="E20208"/>
      <c r="F20208"/>
      <c r="G20208"/>
      <c r="H20208"/>
      <c r="I20208"/>
      <c r="J20208"/>
      <c r="U20208" s="43"/>
      <c r="AE20208"/>
    </row>
    <row r="20209" spans="1:31">
      <c r="A20209">
        <v>50760</v>
      </c>
      <c r="B20209" t="s">
        <v>17346</v>
      </c>
      <c r="C20209" t="s">
        <v>33477</v>
      </c>
      <c r="D20209" t="s">
        <v>33476</v>
      </c>
      <c r="E20209"/>
      <c r="F20209"/>
      <c r="G20209"/>
      <c r="H20209"/>
      <c r="I20209"/>
      <c r="J20209"/>
      <c r="U20209" s="43"/>
      <c r="AE20209"/>
    </row>
    <row r="20210" spans="1:31">
      <c r="A20210">
        <v>50260</v>
      </c>
      <c r="B20210" t="s">
        <v>17347</v>
      </c>
      <c r="C20210" t="s">
        <v>33477</v>
      </c>
      <c r="D20210" t="s">
        <v>33476</v>
      </c>
      <c r="E20210"/>
      <c r="F20210"/>
      <c r="G20210"/>
      <c r="H20210"/>
      <c r="I20210"/>
      <c r="J20210"/>
      <c r="U20210" s="43"/>
      <c r="AE20210"/>
    </row>
    <row r="20211" spans="1:31">
      <c r="A20211">
        <v>50140</v>
      </c>
      <c r="B20211" t="s">
        <v>17348</v>
      </c>
      <c r="C20211" t="s">
        <v>33477</v>
      </c>
      <c r="D20211" t="s">
        <v>33476</v>
      </c>
      <c r="E20211"/>
      <c r="F20211"/>
      <c r="G20211"/>
      <c r="H20211"/>
      <c r="I20211"/>
      <c r="J20211"/>
      <c r="U20211" s="43"/>
      <c r="AE20211"/>
    </row>
    <row r="20212" spans="1:31">
      <c r="A20212">
        <v>50140</v>
      </c>
      <c r="B20212" t="s">
        <v>17348</v>
      </c>
      <c r="C20212" t="s">
        <v>33477</v>
      </c>
      <c r="D20212" t="s">
        <v>33476</v>
      </c>
      <c r="E20212"/>
      <c r="F20212"/>
      <c r="G20212"/>
      <c r="H20212"/>
      <c r="I20212"/>
      <c r="J20212"/>
      <c r="U20212" s="43"/>
      <c r="AE20212"/>
    </row>
    <row r="20213" spans="1:31">
      <c r="A20213">
        <v>50210</v>
      </c>
      <c r="B20213" t="s">
        <v>17349</v>
      </c>
      <c r="C20213" t="s">
        <v>33477</v>
      </c>
      <c r="D20213" t="s">
        <v>33476</v>
      </c>
      <c r="E20213"/>
      <c r="F20213"/>
      <c r="G20213"/>
      <c r="H20213"/>
      <c r="I20213"/>
      <c r="J20213"/>
      <c r="U20213" s="43"/>
      <c r="AE20213"/>
    </row>
    <row r="20214" spans="1:31">
      <c r="A20214">
        <v>50340</v>
      </c>
      <c r="B20214" t="s">
        <v>17350</v>
      </c>
      <c r="C20214" t="s">
        <v>33477</v>
      </c>
      <c r="D20214" t="s">
        <v>33476</v>
      </c>
      <c r="E20214"/>
      <c r="F20214"/>
      <c r="G20214"/>
      <c r="H20214"/>
      <c r="I20214"/>
      <c r="J20214"/>
      <c r="U20214" s="43"/>
      <c r="AE20214"/>
    </row>
    <row r="20215" spans="1:31">
      <c r="A20215">
        <v>50170</v>
      </c>
      <c r="B20215" t="s">
        <v>17351</v>
      </c>
      <c r="C20215" t="s">
        <v>33477</v>
      </c>
      <c r="D20215" t="s">
        <v>33476</v>
      </c>
      <c r="E20215"/>
      <c r="F20215"/>
      <c r="G20215"/>
      <c r="H20215"/>
      <c r="I20215"/>
      <c r="J20215"/>
      <c r="U20215" s="43"/>
      <c r="AE20215"/>
    </row>
    <row r="20216" spans="1:31">
      <c r="A20216">
        <v>50160</v>
      </c>
      <c r="B20216" t="s">
        <v>17352</v>
      </c>
      <c r="C20216" t="s">
        <v>33477</v>
      </c>
      <c r="D20216" t="s">
        <v>33476</v>
      </c>
      <c r="E20216"/>
      <c r="F20216"/>
      <c r="G20216"/>
      <c r="H20216"/>
      <c r="I20216"/>
      <c r="J20216"/>
      <c r="U20216" s="43"/>
      <c r="AE20216"/>
    </row>
    <row r="20217" spans="1:31">
      <c r="A20217">
        <v>50160</v>
      </c>
      <c r="B20217" t="s">
        <v>17352</v>
      </c>
      <c r="C20217" t="s">
        <v>33477</v>
      </c>
      <c r="D20217" t="s">
        <v>33476</v>
      </c>
      <c r="E20217"/>
      <c r="F20217"/>
      <c r="G20217"/>
      <c r="H20217"/>
      <c r="I20217"/>
      <c r="J20217"/>
      <c r="U20217" s="43"/>
      <c r="AE20217"/>
    </row>
    <row r="20218" spans="1:31">
      <c r="A20218">
        <v>50160</v>
      </c>
      <c r="B20218" t="s">
        <v>17352</v>
      </c>
      <c r="C20218" t="s">
        <v>33477</v>
      </c>
      <c r="D20218" t="s">
        <v>33476</v>
      </c>
      <c r="E20218"/>
      <c r="F20218"/>
      <c r="G20218"/>
      <c r="H20218"/>
      <c r="I20218"/>
      <c r="J20218"/>
      <c r="U20218" s="43"/>
      <c r="AE20218"/>
    </row>
    <row r="20219" spans="1:31">
      <c r="A20219">
        <v>50160</v>
      </c>
      <c r="B20219" t="s">
        <v>17352</v>
      </c>
      <c r="C20219" t="s">
        <v>33477</v>
      </c>
      <c r="D20219" t="s">
        <v>33476</v>
      </c>
      <c r="E20219"/>
      <c r="F20219"/>
      <c r="G20219"/>
      <c r="H20219"/>
      <c r="I20219"/>
      <c r="J20219"/>
      <c r="U20219" s="43"/>
      <c r="AE20219"/>
    </row>
    <row r="20220" spans="1:31">
      <c r="A20220">
        <v>50500</v>
      </c>
      <c r="B20220" t="s">
        <v>17353</v>
      </c>
      <c r="C20220" t="s">
        <v>33477</v>
      </c>
      <c r="D20220" t="s">
        <v>33476</v>
      </c>
      <c r="E20220"/>
      <c r="F20220"/>
      <c r="G20220"/>
      <c r="H20220"/>
      <c r="I20220"/>
      <c r="J20220"/>
      <c r="U20220" s="43"/>
      <c r="AE20220"/>
    </row>
    <row r="20221" spans="1:31">
      <c r="A20221">
        <v>50680</v>
      </c>
      <c r="B20221" t="s">
        <v>17354</v>
      </c>
      <c r="C20221" t="s">
        <v>33477</v>
      </c>
      <c r="D20221" t="s">
        <v>33476</v>
      </c>
      <c r="E20221"/>
      <c r="F20221"/>
      <c r="G20221"/>
      <c r="H20221"/>
      <c r="I20221"/>
      <c r="J20221"/>
      <c r="U20221" s="43"/>
      <c r="AE20221"/>
    </row>
    <row r="20222" spans="1:31">
      <c r="A20222">
        <v>50380</v>
      </c>
      <c r="B20222" t="s">
        <v>17355</v>
      </c>
      <c r="C20222" t="s">
        <v>33477</v>
      </c>
      <c r="D20222" t="s">
        <v>33476</v>
      </c>
      <c r="E20222"/>
      <c r="F20222"/>
      <c r="G20222"/>
      <c r="H20222"/>
      <c r="I20222"/>
      <c r="J20222"/>
      <c r="U20222" s="43"/>
      <c r="AE20222"/>
    </row>
    <row r="20223" spans="1:31">
      <c r="A20223">
        <v>50240</v>
      </c>
      <c r="B20223" t="s">
        <v>17356</v>
      </c>
      <c r="C20223" t="s">
        <v>33477</v>
      </c>
      <c r="D20223" t="s">
        <v>33476</v>
      </c>
      <c r="E20223"/>
      <c r="F20223"/>
      <c r="G20223"/>
      <c r="H20223"/>
      <c r="I20223"/>
      <c r="J20223"/>
      <c r="U20223" s="43"/>
      <c r="AE20223"/>
    </row>
    <row r="20224" spans="1:31">
      <c r="A20224">
        <v>50140</v>
      </c>
      <c r="B20224" t="s">
        <v>13989</v>
      </c>
      <c r="C20224" t="s">
        <v>33477</v>
      </c>
      <c r="D20224" t="s">
        <v>33476</v>
      </c>
      <c r="E20224"/>
      <c r="F20224"/>
      <c r="G20224"/>
      <c r="H20224"/>
      <c r="I20224"/>
      <c r="J20224"/>
      <c r="U20224" s="43"/>
      <c r="AE20224"/>
    </row>
    <row r="20225" spans="1:31">
      <c r="A20225">
        <v>50300</v>
      </c>
      <c r="B20225" t="s">
        <v>5562</v>
      </c>
      <c r="C20225" t="s">
        <v>33477</v>
      </c>
      <c r="D20225" t="s">
        <v>33476</v>
      </c>
      <c r="E20225"/>
      <c r="F20225"/>
      <c r="G20225"/>
      <c r="H20225"/>
      <c r="I20225"/>
      <c r="J20225"/>
      <c r="U20225" s="43"/>
      <c r="AE20225"/>
    </row>
    <row r="20226" spans="1:31">
      <c r="A20226">
        <v>50730</v>
      </c>
      <c r="B20226" t="s">
        <v>17357</v>
      </c>
      <c r="C20226" t="s">
        <v>33477</v>
      </c>
      <c r="D20226" t="s">
        <v>33476</v>
      </c>
      <c r="E20226"/>
      <c r="F20226"/>
      <c r="G20226"/>
      <c r="H20226"/>
      <c r="I20226"/>
      <c r="J20226"/>
      <c r="U20226" s="43"/>
      <c r="AE20226"/>
    </row>
    <row r="20227" spans="1:31">
      <c r="A20227">
        <v>50800</v>
      </c>
      <c r="B20227" t="s">
        <v>17358</v>
      </c>
      <c r="C20227" t="s">
        <v>33477</v>
      </c>
      <c r="D20227" t="s">
        <v>33476</v>
      </c>
      <c r="E20227"/>
      <c r="F20227"/>
      <c r="G20227"/>
      <c r="H20227"/>
      <c r="I20227"/>
      <c r="J20227"/>
      <c r="U20227" s="43"/>
      <c r="AE20227"/>
    </row>
    <row r="20228" spans="1:31">
      <c r="A20228">
        <v>50340</v>
      </c>
      <c r="B20228" t="s">
        <v>17359</v>
      </c>
      <c r="C20228" t="s">
        <v>33477</v>
      </c>
      <c r="D20228" t="s">
        <v>33476</v>
      </c>
      <c r="E20228"/>
      <c r="F20228"/>
      <c r="G20228"/>
      <c r="H20228"/>
      <c r="I20228"/>
      <c r="J20228"/>
      <c r="U20228" s="43"/>
      <c r="AE20228"/>
    </row>
    <row r="20229" spans="1:31">
      <c r="A20229">
        <v>50680</v>
      </c>
      <c r="B20229" t="s">
        <v>17360</v>
      </c>
      <c r="C20229" t="s">
        <v>33477</v>
      </c>
      <c r="D20229" t="s">
        <v>33476</v>
      </c>
      <c r="E20229"/>
      <c r="F20229"/>
      <c r="G20229"/>
      <c r="H20229"/>
      <c r="I20229"/>
      <c r="J20229"/>
      <c r="U20229" s="43"/>
      <c r="AE20229"/>
    </row>
    <row r="20230" spans="1:31">
      <c r="A20230">
        <v>50140</v>
      </c>
      <c r="B20230" t="s">
        <v>17361</v>
      </c>
      <c r="C20230" t="s">
        <v>33477</v>
      </c>
      <c r="D20230" t="s">
        <v>33476</v>
      </c>
      <c r="E20230"/>
      <c r="F20230"/>
      <c r="G20230"/>
      <c r="H20230"/>
      <c r="I20230"/>
      <c r="J20230"/>
      <c r="U20230" s="43"/>
      <c r="AE20230"/>
    </row>
    <row r="20231" spans="1:31">
      <c r="A20231">
        <v>50140</v>
      </c>
      <c r="B20231" t="s">
        <v>17361</v>
      </c>
      <c r="C20231" t="s">
        <v>33477</v>
      </c>
      <c r="D20231" t="s">
        <v>33476</v>
      </c>
      <c r="E20231"/>
      <c r="F20231"/>
      <c r="G20231"/>
      <c r="H20231"/>
      <c r="I20231"/>
      <c r="J20231"/>
      <c r="U20231" s="43"/>
      <c r="AE20231"/>
    </row>
    <row r="20232" spans="1:31">
      <c r="A20232">
        <v>50390</v>
      </c>
      <c r="B20232" t="s">
        <v>2031</v>
      </c>
      <c r="C20232" t="s">
        <v>33477</v>
      </c>
      <c r="D20232" t="s">
        <v>33476</v>
      </c>
      <c r="E20232"/>
      <c r="F20232"/>
      <c r="G20232"/>
      <c r="H20232"/>
      <c r="I20232"/>
      <c r="J20232"/>
      <c r="U20232" s="43"/>
      <c r="AE20232"/>
    </row>
    <row r="20233" spans="1:31">
      <c r="A20233">
        <v>50310</v>
      </c>
      <c r="B20233" t="s">
        <v>2447</v>
      </c>
      <c r="C20233" t="s">
        <v>33477</v>
      </c>
      <c r="D20233" t="s">
        <v>33476</v>
      </c>
      <c r="E20233"/>
      <c r="F20233"/>
      <c r="G20233"/>
      <c r="H20233"/>
      <c r="I20233"/>
      <c r="J20233"/>
      <c r="U20233" s="43"/>
      <c r="AE20233"/>
    </row>
    <row r="20234" spans="1:31">
      <c r="A20234">
        <v>50720</v>
      </c>
      <c r="B20234" t="s">
        <v>17362</v>
      </c>
      <c r="C20234" t="s">
        <v>33477</v>
      </c>
      <c r="D20234" t="s">
        <v>33476</v>
      </c>
      <c r="E20234"/>
      <c r="F20234"/>
      <c r="G20234"/>
      <c r="H20234"/>
      <c r="I20234"/>
      <c r="J20234"/>
      <c r="U20234" s="43"/>
      <c r="AE20234"/>
    </row>
    <row r="20235" spans="1:31">
      <c r="A20235">
        <v>50450</v>
      </c>
      <c r="B20235" t="s">
        <v>17363</v>
      </c>
      <c r="C20235" t="s">
        <v>33477</v>
      </c>
      <c r="D20235" t="s">
        <v>33476</v>
      </c>
      <c r="E20235"/>
      <c r="F20235"/>
      <c r="G20235"/>
      <c r="H20235"/>
      <c r="I20235"/>
      <c r="J20235"/>
      <c r="U20235" s="43"/>
      <c r="AE20235"/>
    </row>
    <row r="20236" spans="1:31">
      <c r="A20236">
        <v>50210</v>
      </c>
      <c r="B20236" t="s">
        <v>17364</v>
      </c>
      <c r="C20236" t="s">
        <v>33477</v>
      </c>
      <c r="D20236" t="s">
        <v>33476</v>
      </c>
      <c r="E20236"/>
      <c r="F20236"/>
      <c r="G20236"/>
      <c r="H20236"/>
      <c r="I20236"/>
      <c r="J20236"/>
      <c r="U20236" s="43"/>
      <c r="AE20236"/>
    </row>
    <row r="20237" spans="1:31">
      <c r="A20237">
        <v>50310</v>
      </c>
      <c r="B20237" t="s">
        <v>17365</v>
      </c>
      <c r="C20237" t="s">
        <v>33477</v>
      </c>
      <c r="D20237" t="s">
        <v>33476</v>
      </c>
      <c r="E20237"/>
      <c r="F20237"/>
      <c r="G20237"/>
      <c r="H20237"/>
      <c r="I20237"/>
      <c r="J20237"/>
      <c r="U20237" s="43"/>
      <c r="AE20237"/>
    </row>
    <row r="20238" spans="1:31">
      <c r="A20238">
        <v>50620</v>
      </c>
      <c r="B20238" t="s">
        <v>17366</v>
      </c>
      <c r="C20238" t="s">
        <v>33477</v>
      </c>
      <c r="D20238" t="s">
        <v>33476</v>
      </c>
      <c r="E20238"/>
      <c r="F20238"/>
      <c r="G20238"/>
      <c r="H20238"/>
      <c r="I20238"/>
      <c r="J20238"/>
      <c r="U20238" s="43"/>
      <c r="AE20238"/>
    </row>
    <row r="20239" spans="1:31">
      <c r="A20239">
        <v>50760</v>
      </c>
      <c r="B20239" t="s">
        <v>1257</v>
      </c>
      <c r="C20239" t="s">
        <v>33477</v>
      </c>
      <c r="D20239" t="s">
        <v>33476</v>
      </c>
      <c r="E20239"/>
      <c r="F20239"/>
      <c r="G20239"/>
      <c r="H20239"/>
      <c r="I20239"/>
      <c r="J20239"/>
      <c r="U20239" s="43"/>
      <c r="AE20239"/>
    </row>
    <row r="20240" spans="1:31">
      <c r="A20240">
        <v>50270</v>
      </c>
      <c r="B20240" t="s">
        <v>17367</v>
      </c>
      <c r="C20240" t="s">
        <v>33477</v>
      </c>
      <c r="D20240" t="s">
        <v>33476</v>
      </c>
      <c r="E20240"/>
      <c r="F20240"/>
      <c r="G20240"/>
      <c r="H20240"/>
      <c r="I20240"/>
      <c r="J20240"/>
      <c r="U20240" s="43"/>
      <c r="AE20240"/>
    </row>
    <row r="20241" spans="1:31">
      <c r="A20241">
        <v>50370</v>
      </c>
      <c r="B20241" t="s">
        <v>17368</v>
      </c>
      <c r="C20241" t="s">
        <v>33477</v>
      </c>
      <c r="D20241" t="s">
        <v>33476</v>
      </c>
      <c r="E20241"/>
      <c r="F20241"/>
      <c r="G20241"/>
      <c r="H20241"/>
      <c r="I20241"/>
      <c r="J20241"/>
      <c r="U20241" s="43"/>
      <c r="AE20241"/>
    </row>
    <row r="20242" spans="1:31">
      <c r="A20242">
        <v>50680</v>
      </c>
      <c r="B20242" t="s">
        <v>17369</v>
      </c>
      <c r="C20242" t="s">
        <v>33477</v>
      </c>
      <c r="D20242" t="s">
        <v>33476</v>
      </c>
      <c r="E20242"/>
      <c r="F20242"/>
      <c r="G20242"/>
      <c r="H20242"/>
      <c r="I20242"/>
      <c r="J20242"/>
      <c r="U20242" s="43"/>
      <c r="AE20242"/>
    </row>
    <row r="20243" spans="1:31">
      <c r="A20243">
        <v>50720</v>
      </c>
      <c r="B20243" t="s">
        <v>17370</v>
      </c>
      <c r="C20243" t="s">
        <v>33477</v>
      </c>
      <c r="D20243" t="s">
        <v>33476</v>
      </c>
      <c r="E20243"/>
      <c r="F20243"/>
      <c r="G20243"/>
      <c r="H20243"/>
      <c r="I20243"/>
      <c r="J20243"/>
      <c r="U20243" s="43"/>
      <c r="AE20243"/>
    </row>
    <row r="20244" spans="1:31">
      <c r="A20244">
        <v>50000</v>
      </c>
      <c r="B20244" t="s">
        <v>17371</v>
      </c>
      <c r="C20244" t="s">
        <v>33477</v>
      </c>
      <c r="D20244" t="s">
        <v>33476</v>
      </c>
      <c r="E20244"/>
      <c r="F20244"/>
      <c r="G20244"/>
      <c r="H20244"/>
      <c r="I20244"/>
      <c r="J20244"/>
      <c r="U20244" s="43"/>
      <c r="AE20244"/>
    </row>
    <row r="20245" spans="1:31">
      <c r="A20245">
        <v>50810</v>
      </c>
      <c r="B20245" t="s">
        <v>17372</v>
      </c>
      <c r="C20245" t="s">
        <v>33477</v>
      </c>
      <c r="D20245" t="s">
        <v>33476</v>
      </c>
      <c r="E20245"/>
      <c r="F20245"/>
      <c r="G20245"/>
      <c r="H20245"/>
      <c r="I20245"/>
      <c r="J20245"/>
      <c r="U20245" s="43"/>
      <c r="AE20245"/>
    </row>
    <row r="20246" spans="1:31">
      <c r="A20246">
        <v>50700</v>
      </c>
      <c r="B20246" t="s">
        <v>17373</v>
      </c>
      <c r="C20246" t="s">
        <v>33477</v>
      </c>
      <c r="D20246" t="s">
        <v>33476</v>
      </c>
      <c r="E20246"/>
      <c r="F20246"/>
      <c r="G20246"/>
      <c r="H20246"/>
      <c r="I20246"/>
      <c r="J20246"/>
      <c r="U20246" s="43"/>
      <c r="AE20246"/>
    </row>
    <row r="20247" spans="1:31">
      <c r="A20247">
        <v>50480</v>
      </c>
      <c r="B20247" t="s">
        <v>17374</v>
      </c>
      <c r="C20247" t="s">
        <v>33477</v>
      </c>
      <c r="D20247" t="s">
        <v>33476</v>
      </c>
      <c r="E20247"/>
      <c r="F20247"/>
      <c r="G20247"/>
      <c r="H20247"/>
      <c r="I20247"/>
      <c r="J20247"/>
      <c r="U20247" s="43"/>
      <c r="AE20247"/>
    </row>
    <row r="20248" spans="1:31">
      <c r="A20248">
        <v>50340</v>
      </c>
      <c r="B20248" t="s">
        <v>10092</v>
      </c>
      <c r="C20248" t="s">
        <v>33477</v>
      </c>
      <c r="D20248" t="s">
        <v>33476</v>
      </c>
      <c r="E20248"/>
      <c r="F20248"/>
      <c r="G20248"/>
      <c r="H20248"/>
      <c r="I20248"/>
      <c r="J20248"/>
      <c r="U20248" s="43"/>
      <c r="AE20248"/>
    </row>
    <row r="20249" spans="1:31">
      <c r="A20249">
        <v>50430</v>
      </c>
      <c r="B20249" t="s">
        <v>17375</v>
      </c>
      <c r="C20249" t="s">
        <v>33477</v>
      </c>
      <c r="D20249" t="e">
        <v>#N/A</v>
      </c>
      <c r="E20249"/>
      <c r="F20249"/>
      <c r="G20249"/>
      <c r="H20249"/>
      <c r="I20249"/>
      <c r="J20249"/>
      <c r="U20249" s="43"/>
      <c r="AE20249"/>
    </row>
    <row r="20250" spans="1:31">
      <c r="A20250">
        <v>50190</v>
      </c>
      <c r="B20250" t="s">
        <v>17376</v>
      </c>
      <c r="C20250" t="s">
        <v>33477</v>
      </c>
      <c r="D20250" t="s">
        <v>33476</v>
      </c>
      <c r="E20250"/>
      <c r="F20250"/>
      <c r="G20250"/>
      <c r="H20250"/>
      <c r="I20250"/>
      <c r="J20250"/>
      <c r="U20250" s="43"/>
      <c r="AE20250"/>
    </row>
    <row r="20251" spans="1:31">
      <c r="A20251">
        <v>50180</v>
      </c>
      <c r="B20251" t="s">
        <v>11027</v>
      </c>
      <c r="C20251" t="s">
        <v>33477</v>
      </c>
      <c r="D20251" t="s">
        <v>33476</v>
      </c>
      <c r="E20251"/>
      <c r="F20251"/>
      <c r="G20251"/>
      <c r="H20251"/>
      <c r="I20251"/>
      <c r="J20251"/>
      <c r="U20251" s="43"/>
      <c r="AE20251"/>
    </row>
    <row r="20252" spans="1:31">
      <c r="A20252">
        <v>50600</v>
      </c>
      <c r="B20252" t="s">
        <v>17377</v>
      </c>
      <c r="C20252" t="s">
        <v>33477</v>
      </c>
      <c r="D20252" t="s">
        <v>33476</v>
      </c>
      <c r="E20252"/>
      <c r="F20252"/>
      <c r="G20252"/>
      <c r="H20252"/>
      <c r="I20252"/>
      <c r="J20252"/>
      <c r="U20252" s="43"/>
      <c r="AE20252"/>
    </row>
    <row r="20253" spans="1:31">
      <c r="A20253">
        <v>50600</v>
      </c>
      <c r="B20253" t="s">
        <v>17377</v>
      </c>
      <c r="C20253" t="s">
        <v>33477</v>
      </c>
      <c r="D20253" t="s">
        <v>33476</v>
      </c>
      <c r="E20253"/>
      <c r="F20253"/>
      <c r="G20253"/>
      <c r="H20253"/>
      <c r="I20253"/>
      <c r="J20253"/>
      <c r="U20253" s="43"/>
      <c r="AE20253"/>
    </row>
    <row r="20254" spans="1:31">
      <c r="A20254">
        <v>50730</v>
      </c>
      <c r="B20254" t="s">
        <v>17377</v>
      </c>
      <c r="C20254" t="s">
        <v>33477</v>
      </c>
      <c r="D20254" t="s">
        <v>33476</v>
      </c>
      <c r="E20254"/>
      <c r="F20254"/>
      <c r="G20254"/>
      <c r="H20254"/>
      <c r="I20254"/>
      <c r="J20254"/>
      <c r="U20254" s="43"/>
      <c r="AE20254"/>
    </row>
    <row r="20255" spans="1:31">
      <c r="A20255">
        <v>50390</v>
      </c>
      <c r="B20255" t="s">
        <v>17378</v>
      </c>
      <c r="C20255" t="s">
        <v>33477</v>
      </c>
      <c r="D20255" t="s">
        <v>33476</v>
      </c>
      <c r="E20255"/>
      <c r="F20255"/>
      <c r="G20255"/>
      <c r="H20255"/>
      <c r="I20255"/>
      <c r="J20255"/>
      <c r="U20255" s="43"/>
      <c r="AE20255"/>
    </row>
    <row r="20256" spans="1:31">
      <c r="A20256">
        <v>50240</v>
      </c>
      <c r="B20256" t="s">
        <v>17379</v>
      </c>
      <c r="C20256" t="s">
        <v>33477</v>
      </c>
      <c r="D20256" t="s">
        <v>33476</v>
      </c>
      <c r="E20256"/>
      <c r="F20256"/>
      <c r="G20256"/>
      <c r="H20256"/>
      <c r="I20256"/>
      <c r="J20256"/>
      <c r="U20256" s="43"/>
      <c r="AE20256"/>
    </row>
    <row r="20257" spans="1:31">
      <c r="A20257">
        <v>50240</v>
      </c>
      <c r="B20257" t="s">
        <v>17379</v>
      </c>
      <c r="C20257" t="s">
        <v>33477</v>
      </c>
      <c r="D20257" t="s">
        <v>33476</v>
      </c>
      <c r="E20257"/>
      <c r="F20257"/>
      <c r="G20257"/>
      <c r="H20257"/>
      <c r="I20257"/>
      <c r="J20257"/>
      <c r="U20257" s="43"/>
      <c r="AE20257"/>
    </row>
    <row r="20258" spans="1:31">
      <c r="A20258">
        <v>50240</v>
      </c>
      <c r="B20258" t="s">
        <v>17379</v>
      </c>
      <c r="C20258" t="s">
        <v>33477</v>
      </c>
      <c r="D20258" t="s">
        <v>33476</v>
      </c>
      <c r="E20258"/>
      <c r="F20258"/>
      <c r="G20258"/>
      <c r="H20258"/>
      <c r="I20258"/>
      <c r="J20258"/>
      <c r="U20258" s="43"/>
      <c r="AE20258"/>
    </row>
    <row r="20259" spans="1:31">
      <c r="A20259">
        <v>50240</v>
      </c>
      <c r="B20259" t="s">
        <v>17379</v>
      </c>
      <c r="C20259" t="s">
        <v>33477</v>
      </c>
      <c r="D20259" t="s">
        <v>33476</v>
      </c>
      <c r="E20259"/>
      <c r="F20259"/>
      <c r="G20259"/>
      <c r="H20259"/>
      <c r="I20259"/>
      <c r="J20259"/>
      <c r="U20259" s="43"/>
      <c r="AE20259"/>
    </row>
    <row r="20260" spans="1:31">
      <c r="A20260">
        <v>50240</v>
      </c>
      <c r="B20260" t="s">
        <v>17379</v>
      </c>
      <c r="C20260" t="s">
        <v>33477</v>
      </c>
      <c r="D20260" t="s">
        <v>33476</v>
      </c>
      <c r="E20260"/>
      <c r="F20260"/>
      <c r="G20260"/>
      <c r="H20260"/>
      <c r="I20260"/>
      <c r="J20260"/>
      <c r="U20260" s="43"/>
      <c r="AE20260"/>
    </row>
    <row r="20261" spans="1:31">
      <c r="A20261">
        <v>50240</v>
      </c>
      <c r="B20261" t="s">
        <v>17379</v>
      </c>
      <c r="C20261" t="s">
        <v>33477</v>
      </c>
      <c r="D20261" t="s">
        <v>33476</v>
      </c>
      <c r="E20261"/>
      <c r="F20261"/>
      <c r="G20261"/>
      <c r="H20261"/>
      <c r="I20261"/>
      <c r="J20261"/>
      <c r="U20261" s="43"/>
      <c r="AE20261"/>
    </row>
    <row r="20262" spans="1:31">
      <c r="A20262">
        <v>50240</v>
      </c>
      <c r="B20262" t="s">
        <v>17379</v>
      </c>
      <c r="C20262" t="s">
        <v>33477</v>
      </c>
      <c r="D20262" t="s">
        <v>33476</v>
      </c>
      <c r="E20262"/>
      <c r="F20262"/>
      <c r="G20262"/>
      <c r="H20262"/>
      <c r="I20262"/>
      <c r="J20262"/>
      <c r="U20262" s="43"/>
      <c r="AE20262"/>
    </row>
    <row r="20263" spans="1:31">
      <c r="A20263">
        <v>50620</v>
      </c>
      <c r="B20263" t="s">
        <v>17380</v>
      </c>
      <c r="C20263" t="s">
        <v>33477</v>
      </c>
      <c r="D20263" t="s">
        <v>33476</v>
      </c>
      <c r="E20263"/>
      <c r="F20263"/>
      <c r="G20263"/>
      <c r="H20263"/>
      <c r="I20263"/>
      <c r="J20263"/>
      <c r="U20263" s="43"/>
      <c r="AE20263"/>
    </row>
    <row r="20264" spans="1:31">
      <c r="A20264">
        <v>50300</v>
      </c>
      <c r="B20264" t="s">
        <v>17381</v>
      </c>
      <c r="C20264" t="s">
        <v>33477</v>
      </c>
      <c r="D20264" t="s">
        <v>33476</v>
      </c>
      <c r="E20264"/>
      <c r="F20264"/>
      <c r="G20264"/>
      <c r="H20264"/>
      <c r="I20264"/>
      <c r="J20264"/>
      <c r="U20264" s="43"/>
      <c r="AE20264"/>
    </row>
    <row r="20265" spans="1:31">
      <c r="A20265">
        <v>50270</v>
      </c>
      <c r="B20265" t="s">
        <v>17382</v>
      </c>
      <c r="C20265" t="s">
        <v>33477</v>
      </c>
      <c r="D20265" t="s">
        <v>33476</v>
      </c>
      <c r="E20265"/>
      <c r="F20265"/>
      <c r="G20265"/>
      <c r="H20265"/>
      <c r="I20265"/>
      <c r="J20265"/>
      <c r="U20265" s="43"/>
      <c r="AE20265"/>
    </row>
    <row r="20266" spans="1:31">
      <c r="A20266">
        <v>50680</v>
      </c>
      <c r="B20266" t="s">
        <v>17383</v>
      </c>
      <c r="C20266" t="s">
        <v>33477</v>
      </c>
      <c r="D20266" t="s">
        <v>33476</v>
      </c>
      <c r="E20266"/>
      <c r="F20266"/>
      <c r="G20266"/>
      <c r="H20266"/>
      <c r="I20266"/>
      <c r="J20266"/>
      <c r="U20266" s="43"/>
      <c r="AE20266"/>
    </row>
    <row r="20267" spans="1:31">
      <c r="A20267">
        <v>50810</v>
      </c>
      <c r="B20267" t="s">
        <v>17384</v>
      </c>
      <c r="C20267" t="s">
        <v>33477</v>
      </c>
      <c r="D20267" t="s">
        <v>33476</v>
      </c>
      <c r="E20267"/>
      <c r="F20267"/>
      <c r="G20267"/>
      <c r="H20267"/>
      <c r="I20267"/>
      <c r="J20267"/>
      <c r="U20267" s="43"/>
      <c r="AE20267"/>
    </row>
    <row r="20268" spans="1:31">
      <c r="A20268">
        <v>50810</v>
      </c>
      <c r="B20268" t="s">
        <v>17384</v>
      </c>
      <c r="C20268" t="s">
        <v>33477</v>
      </c>
      <c r="D20268" t="s">
        <v>33476</v>
      </c>
      <c r="E20268"/>
      <c r="F20268"/>
      <c r="G20268"/>
      <c r="H20268"/>
      <c r="I20268"/>
      <c r="J20268"/>
      <c r="U20268" s="43"/>
      <c r="AE20268"/>
    </row>
    <row r="20269" spans="1:31">
      <c r="A20269">
        <v>50810</v>
      </c>
      <c r="B20269" t="s">
        <v>17384</v>
      </c>
      <c r="C20269" t="s">
        <v>33477</v>
      </c>
      <c r="D20269" t="s">
        <v>33476</v>
      </c>
      <c r="E20269"/>
      <c r="F20269"/>
      <c r="G20269"/>
      <c r="H20269"/>
      <c r="I20269"/>
      <c r="J20269"/>
      <c r="U20269" s="43"/>
      <c r="AE20269"/>
    </row>
    <row r="20270" spans="1:31">
      <c r="A20270">
        <v>50810</v>
      </c>
      <c r="B20270" t="s">
        <v>17384</v>
      </c>
      <c r="C20270" t="s">
        <v>33477</v>
      </c>
      <c r="D20270" t="s">
        <v>33476</v>
      </c>
      <c r="E20270"/>
      <c r="F20270"/>
      <c r="G20270"/>
      <c r="H20270"/>
      <c r="I20270"/>
      <c r="J20270"/>
      <c r="U20270" s="43"/>
      <c r="AE20270"/>
    </row>
    <row r="20271" spans="1:31">
      <c r="A20271">
        <v>50810</v>
      </c>
      <c r="B20271" t="s">
        <v>17384</v>
      </c>
      <c r="C20271" t="s">
        <v>33477</v>
      </c>
      <c r="D20271" t="s">
        <v>33476</v>
      </c>
      <c r="E20271"/>
      <c r="F20271"/>
      <c r="G20271"/>
      <c r="H20271"/>
      <c r="I20271"/>
      <c r="J20271"/>
      <c r="U20271" s="43"/>
      <c r="AE20271"/>
    </row>
    <row r="20272" spans="1:31">
      <c r="A20272">
        <v>50320</v>
      </c>
      <c r="B20272" t="s">
        <v>17385</v>
      </c>
      <c r="C20272" t="s">
        <v>33477</v>
      </c>
      <c r="D20272" t="s">
        <v>33476</v>
      </c>
      <c r="E20272"/>
      <c r="F20272"/>
      <c r="G20272"/>
      <c r="H20272"/>
      <c r="I20272"/>
      <c r="J20272"/>
      <c r="U20272" s="43"/>
      <c r="AE20272"/>
    </row>
    <row r="20273" spans="1:31">
      <c r="A20273">
        <v>50320</v>
      </c>
      <c r="B20273" t="s">
        <v>17385</v>
      </c>
      <c r="C20273" t="s">
        <v>33477</v>
      </c>
      <c r="D20273" t="s">
        <v>33476</v>
      </c>
      <c r="E20273"/>
      <c r="F20273"/>
      <c r="G20273"/>
      <c r="H20273"/>
      <c r="I20273"/>
      <c r="J20273"/>
      <c r="U20273" s="43"/>
      <c r="AE20273"/>
    </row>
    <row r="20274" spans="1:31">
      <c r="A20274">
        <v>50320</v>
      </c>
      <c r="B20274" t="s">
        <v>17385</v>
      </c>
      <c r="C20274" t="s">
        <v>33477</v>
      </c>
      <c r="D20274" t="s">
        <v>33476</v>
      </c>
      <c r="E20274"/>
      <c r="F20274"/>
      <c r="G20274"/>
      <c r="H20274"/>
      <c r="I20274"/>
      <c r="J20274"/>
      <c r="U20274" s="43"/>
      <c r="AE20274"/>
    </row>
    <row r="20275" spans="1:31">
      <c r="A20275">
        <v>50370</v>
      </c>
      <c r="B20275" t="s">
        <v>17386</v>
      </c>
      <c r="C20275" t="s">
        <v>33477</v>
      </c>
      <c r="D20275" t="s">
        <v>33476</v>
      </c>
      <c r="E20275"/>
      <c r="F20275"/>
      <c r="G20275"/>
      <c r="H20275"/>
      <c r="I20275"/>
      <c r="J20275"/>
      <c r="U20275" s="43"/>
      <c r="AE20275"/>
    </row>
    <row r="20276" spans="1:31">
      <c r="A20276">
        <v>50530</v>
      </c>
      <c r="B20276" t="s">
        <v>17387</v>
      </c>
      <c r="C20276" t="s">
        <v>33477</v>
      </c>
      <c r="D20276" t="s">
        <v>33476</v>
      </c>
      <c r="E20276"/>
      <c r="F20276"/>
      <c r="G20276"/>
      <c r="H20276"/>
      <c r="I20276"/>
      <c r="J20276"/>
      <c r="U20276" s="43"/>
      <c r="AE20276"/>
    </row>
    <row r="20277" spans="1:31">
      <c r="A20277">
        <v>50700</v>
      </c>
      <c r="B20277" t="s">
        <v>15394</v>
      </c>
      <c r="C20277" t="s">
        <v>33477</v>
      </c>
      <c r="D20277" t="s">
        <v>33476</v>
      </c>
      <c r="E20277"/>
      <c r="F20277"/>
      <c r="G20277"/>
      <c r="H20277"/>
      <c r="I20277"/>
      <c r="J20277"/>
      <c r="U20277" s="43"/>
      <c r="AE20277"/>
    </row>
    <row r="20278" spans="1:31">
      <c r="A20278">
        <v>50670</v>
      </c>
      <c r="B20278" t="s">
        <v>17388</v>
      </c>
      <c r="C20278" t="s">
        <v>33477</v>
      </c>
      <c r="D20278" t="s">
        <v>33476</v>
      </c>
      <c r="E20278"/>
      <c r="F20278"/>
      <c r="G20278"/>
      <c r="H20278"/>
      <c r="I20278"/>
      <c r="J20278"/>
      <c r="U20278" s="43"/>
      <c r="AE20278"/>
    </row>
    <row r="20279" spans="1:31">
      <c r="A20279">
        <v>50240</v>
      </c>
      <c r="B20279" t="s">
        <v>17389</v>
      </c>
      <c r="C20279" t="s">
        <v>33477</v>
      </c>
      <c r="D20279" t="s">
        <v>33476</v>
      </c>
      <c r="E20279"/>
      <c r="F20279"/>
      <c r="G20279"/>
      <c r="H20279"/>
      <c r="I20279"/>
      <c r="J20279"/>
      <c r="U20279" s="43"/>
      <c r="AE20279"/>
    </row>
    <row r="20280" spans="1:31">
      <c r="A20280">
        <v>50000</v>
      </c>
      <c r="B20280" t="s">
        <v>17390</v>
      </c>
      <c r="C20280" t="s">
        <v>33477</v>
      </c>
      <c r="D20280" t="s">
        <v>33476</v>
      </c>
      <c r="E20280"/>
      <c r="F20280"/>
      <c r="G20280"/>
      <c r="H20280"/>
      <c r="I20280"/>
      <c r="J20280"/>
      <c r="U20280" s="43"/>
      <c r="AE20280"/>
    </row>
    <row r="20281" spans="1:31">
      <c r="A20281">
        <v>50420</v>
      </c>
      <c r="B20281" t="s">
        <v>17391</v>
      </c>
      <c r="C20281" t="s">
        <v>33477</v>
      </c>
      <c r="D20281" t="s">
        <v>33476</v>
      </c>
      <c r="E20281"/>
      <c r="F20281"/>
      <c r="G20281"/>
      <c r="H20281"/>
      <c r="I20281"/>
      <c r="J20281"/>
      <c r="U20281" s="43"/>
      <c r="AE20281"/>
    </row>
    <row r="20282" spans="1:31">
      <c r="A20282">
        <v>50300</v>
      </c>
      <c r="B20282" t="s">
        <v>1639</v>
      </c>
      <c r="C20282" t="s">
        <v>33477</v>
      </c>
      <c r="D20282" t="s">
        <v>33476</v>
      </c>
      <c r="E20282"/>
      <c r="F20282"/>
      <c r="G20282"/>
      <c r="H20282"/>
      <c r="I20282"/>
      <c r="J20282"/>
      <c r="U20282" s="43"/>
      <c r="AE20282"/>
    </row>
    <row r="20283" spans="1:31">
      <c r="A20283">
        <v>50200</v>
      </c>
      <c r="B20283" t="s">
        <v>17392</v>
      </c>
      <c r="C20283" t="s">
        <v>33477</v>
      </c>
      <c r="D20283" t="s">
        <v>33476</v>
      </c>
      <c r="E20283"/>
      <c r="F20283"/>
      <c r="G20283"/>
      <c r="H20283"/>
      <c r="I20283"/>
      <c r="J20283"/>
      <c r="U20283" s="43"/>
      <c r="AE20283"/>
    </row>
    <row r="20284" spans="1:31">
      <c r="A20284">
        <v>50310</v>
      </c>
      <c r="B20284" t="s">
        <v>4971</v>
      </c>
      <c r="C20284" t="s">
        <v>33477</v>
      </c>
      <c r="D20284" t="s">
        <v>33476</v>
      </c>
      <c r="E20284"/>
      <c r="F20284"/>
      <c r="G20284"/>
      <c r="H20284"/>
      <c r="I20284"/>
      <c r="J20284"/>
      <c r="U20284" s="43"/>
      <c r="AE20284"/>
    </row>
    <row r="20285" spans="1:31">
      <c r="A20285">
        <v>50480</v>
      </c>
      <c r="B20285" t="s">
        <v>14038</v>
      </c>
      <c r="C20285" t="s">
        <v>33477</v>
      </c>
      <c r="D20285" t="s">
        <v>33476</v>
      </c>
      <c r="E20285"/>
      <c r="F20285"/>
      <c r="G20285"/>
      <c r="H20285"/>
      <c r="I20285"/>
      <c r="J20285"/>
      <c r="U20285" s="43"/>
      <c r="AE20285"/>
    </row>
    <row r="20286" spans="1:31">
      <c r="A20286">
        <v>50190</v>
      </c>
      <c r="B20286" t="s">
        <v>17393</v>
      </c>
      <c r="C20286" t="s">
        <v>33477</v>
      </c>
      <c r="D20286" t="s">
        <v>33476</v>
      </c>
      <c r="E20286"/>
      <c r="F20286"/>
      <c r="G20286"/>
      <c r="H20286"/>
      <c r="I20286"/>
      <c r="J20286"/>
      <c r="U20286" s="43"/>
      <c r="AE20286"/>
    </row>
    <row r="20287" spans="1:31">
      <c r="A20287">
        <v>50310</v>
      </c>
      <c r="B20287" t="s">
        <v>17394</v>
      </c>
      <c r="C20287" t="s">
        <v>33477</v>
      </c>
      <c r="D20287" t="s">
        <v>33476</v>
      </c>
      <c r="E20287"/>
      <c r="F20287"/>
      <c r="G20287"/>
      <c r="H20287"/>
      <c r="I20287"/>
      <c r="J20287"/>
      <c r="U20287" s="43"/>
      <c r="AE20287"/>
    </row>
    <row r="20288" spans="1:31">
      <c r="A20288">
        <v>50750</v>
      </c>
      <c r="B20288" t="s">
        <v>17395</v>
      </c>
      <c r="C20288" t="s">
        <v>33477</v>
      </c>
      <c r="D20288" t="s">
        <v>33476</v>
      </c>
      <c r="E20288"/>
      <c r="F20288"/>
      <c r="G20288"/>
      <c r="H20288"/>
      <c r="I20288"/>
      <c r="J20288"/>
      <c r="U20288" s="43"/>
      <c r="AE20288"/>
    </row>
    <row r="20289" spans="1:31">
      <c r="A20289">
        <v>50210</v>
      </c>
      <c r="B20289" t="s">
        <v>17396</v>
      </c>
      <c r="C20289" t="s">
        <v>33477</v>
      </c>
      <c r="D20289" t="s">
        <v>33476</v>
      </c>
      <c r="E20289"/>
      <c r="F20289"/>
      <c r="G20289"/>
      <c r="H20289"/>
      <c r="I20289"/>
      <c r="J20289"/>
      <c r="U20289" s="43"/>
      <c r="AE20289"/>
    </row>
    <row r="20290" spans="1:31">
      <c r="A20290">
        <v>50150</v>
      </c>
      <c r="B20290" t="s">
        <v>17397</v>
      </c>
      <c r="C20290" t="s">
        <v>33477</v>
      </c>
      <c r="D20290" t="s">
        <v>33476</v>
      </c>
      <c r="E20290"/>
      <c r="F20290"/>
      <c r="G20290"/>
      <c r="H20290"/>
      <c r="I20290"/>
      <c r="J20290"/>
      <c r="U20290" s="43"/>
      <c r="AE20290"/>
    </row>
    <row r="20291" spans="1:31">
      <c r="A20291">
        <v>50150</v>
      </c>
      <c r="B20291" t="s">
        <v>17397</v>
      </c>
      <c r="C20291" t="s">
        <v>33477</v>
      </c>
      <c r="D20291" t="s">
        <v>33476</v>
      </c>
      <c r="E20291"/>
      <c r="F20291"/>
      <c r="G20291"/>
      <c r="H20291"/>
      <c r="I20291"/>
      <c r="J20291"/>
      <c r="U20291" s="43"/>
      <c r="AE20291"/>
    </row>
    <row r="20292" spans="1:31">
      <c r="A20292">
        <v>50480</v>
      </c>
      <c r="B20292" t="s">
        <v>17398</v>
      </c>
      <c r="C20292" t="s">
        <v>33477</v>
      </c>
      <c r="D20292" t="s">
        <v>33476</v>
      </c>
      <c r="E20292"/>
      <c r="F20292"/>
      <c r="G20292"/>
      <c r="H20292"/>
      <c r="I20292"/>
      <c r="J20292"/>
      <c r="U20292" s="43"/>
      <c r="AE20292"/>
    </row>
    <row r="20293" spans="1:31">
      <c r="A20293">
        <v>50800</v>
      </c>
      <c r="B20293" t="s">
        <v>17399</v>
      </c>
      <c r="C20293" t="s">
        <v>33477</v>
      </c>
      <c r="D20293" t="s">
        <v>33476</v>
      </c>
      <c r="E20293"/>
      <c r="F20293"/>
      <c r="G20293"/>
      <c r="H20293"/>
      <c r="I20293"/>
      <c r="J20293"/>
      <c r="U20293" s="43"/>
      <c r="AE20293"/>
    </row>
    <row r="20294" spans="1:31">
      <c r="A20294">
        <v>50690</v>
      </c>
      <c r="B20294" t="s">
        <v>17400</v>
      </c>
      <c r="C20294" t="s">
        <v>33477</v>
      </c>
      <c r="D20294" t="e">
        <v>#N/A</v>
      </c>
      <c r="E20294"/>
      <c r="F20294"/>
      <c r="G20294"/>
      <c r="H20294"/>
      <c r="I20294"/>
      <c r="J20294"/>
      <c r="U20294" s="43"/>
      <c r="AE20294"/>
    </row>
    <row r="20295" spans="1:31">
      <c r="A20295">
        <v>50800</v>
      </c>
      <c r="B20295" t="s">
        <v>17401</v>
      </c>
      <c r="C20295" t="s">
        <v>33477</v>
      </c>
      <c r="D20295" t="s">
        <v>33476</v>
      </c>
      <c r="E20295"/>
      <c r="F20295"/>
      <c r="G20295"/>
      <c r="H20295"/>
      <c r="I20295"/>
      <c r="J20295"/>
      <c r="U20295" s="43"/>
      <c r="AE20295"/>
    </row>
    <row r="20296" spans="1:31">
      <c r="A20296">
        <v>50270</v>
      </c>
      <c r="B20296" t="s">
        <v>17402</v>
      </c>
      <c r="C20296" t="s">
        <v>33477</v>
      </c>
      <c r="D20296" t="s">
        <v>33476</v>
      </c>
      <c r="E20296"/>
      <c r="F20296"/>
      <c r="G20296"/>
      <c r="H20296"/>
      <c r="I20296"/>
      <c r="J20296"/>
      <c r="U20296" s="43"/>
      <c r="AE20296"/>
    </row>
    <row r="20297" spans="1:31">
      <c r="A20297">
        <v>50480</v>
      </c>
      <c r="B20297" t="s">
        <v>17403</v>
      </c>
      <c r="C20297" t="s">
        <v>33477</v>
      </c>
      <c r="D20297" t="s">
        <v>33476</v>
      </c>
      <c r="E20297"/>
      <c r="F20297"/>
      <c r="G20297"/>
      <c r="H20297"/>
      <c r="I20297"/>
      <c r="J20297"/>
      <c r="U20297" s="43"/>
      <c r="AE20297"/>
    </row>
    <row r="20298" spans="1:31">
      <c r="A20298">
        <v>50480</v>
      </c>
      <c r="B20298" t="s">
        <v>17403</v>
      </c>
      <c r="C20298" t="s">
        <v>33477</v>
      </c>
      <c r="D20298" t="s">
        <v>33476</v>
      </c>
      <c r="E20298"/>
      <c r="F20298"/>
      <c r="G20298"/>
      <c r="H20298"/>
      <c r="I20298"/>
      <c r="J20298"/>
      <c r="U20298" s="43"/>
      <c r="AE20298"/>
    </row>
    <row r="20299" spans="1:31">
      <c r="A20299">
        <v>50480</v>
      </c>
      <c r="B20299" t="s">
        <v>17403</v>
      </c>
      <c r="C20299" t="s">
        <v>33477</v>
      </c>
      <c r="D20299" t="s">
        <v>33476</v>
      </c>
      <c r="E20299"/>
      <c r="F20299"/>
      <c r="G20299"/>
      <c r="H20299"/>
      <c r="I20299"/>
      <c r="J20299"/>
      <c r="U20299" s="43"/>
      <c r="AE20299"/>
    </row>
    <row r="20300" spans="1:31">
      <c r="A20300">
        <v>50480</v>
      </c>
      <c r="B20300" t="s">
        <v>17403</v>
      </c>
      <c r="C20300" t="s">
        <v>33477</v>
      </c>
      <c r="D20300" t="s">
        <v>33476</v>
      </c>
      <c r="E20300"/>
      <c r="F20300"/>
      <c r="G20300"/>
      <c r="H20300"/>
      <c r="I20300"/>
      <c r="J20300"/>
      <c r="U20300" s="43"/>
      <c r="AE20300"/>
    </row>
    <row r="20301" spans="1:31">
      <c r="A20301">
        <v>50480</v>
      </c>
      <c r="B20301" t="s">
        <v>17403</v>
      </c>
      <c r="C20301" t="s">
        <v>33477</v>
      </c>
      <c r="D20301" t="s">
        <v>33476</v>
      </c>
      <c r="E20301"/>
      <c r="F20301"/>
      <c r="G20301"/>
      <c r="H20301"/>
      <c r="I20301"/>
      <c r="J20301"/>
      <c r="U20301" s="43"/>
      <c r="AE20301"/>
    </row>
    <row r="20302" spans="1:31">
      <c r="A20302">
        <v>50480</v>
      </c>
      <c r="B20302" t="s">
        <v>17403</v>
      </c>
      <c r="C20302" t="s">
        <v>33477</v>
      </c>
      <c r="D20302" t="s">
        <v>33476</v>
      </c>
      <c r="E20302"/>
      <c r="F20302"/>
      <c r="G20302"/>
      <c r="H20302"/>
      <c r="I20302"/>
      <c r="J20302"/>
      <c r="U20302" s="43"/>
      <c r="AE20302"/>
    </row>
    <row r="20303" spans="1:31">
      <c r="A20303">
        <v>50480</v>
      </c>
      <c r="B20303" t="s">
        <v>17403</v>
      </c>
      <c r="C20303" t="s">
        <v>33477</v>
      </c>
      <c r="D20303" t="s">
        <v>33476</v>
      </c>
      <c r="E20303"/>
      <c r="F20303"/>
      <c r="G20303"/>
      <c r="H20303"/>
      <c r="I20303"/>
      <c r="J20303"/>
      <c r="U20303" s="43"/>
      <c r="AE20303"/>
    </row>
    <row r="20304" spans="1:31">
      <c r="A20304">
        <v>50670</v>
      </c>
      <c r="B20304" t="s">
        <v>17404</v>
      </c>
      <c r="C20304" t="s">
        <v>33477</v>
      </c>
      <c r="D20304" t="s">
        <v>33476</v>
      </c>
      <c r="E20304"/>
      <c r="F20304"/>
      <c r="G20304"/>
      <c r="H20304"/>
      <c r="I20304"/>
      <c r="J20304"/>
      <c r="U20304" s="43"/>
      <c r="AE20304"/>
    </row>
    <row r="20305" spans="1:31">
      <c r="A20305">
        <v>50250</v>
      </c>
      <c r="B20305" t="s">
        <v>17405</v>
      </c>
      <c r="C20305" t="s">
        <v>33477</v>
      </c>
      <c r="D20305" t="s">
        <v>33476</v>
      </c>
      <c r="E20305"/>
      <c r="F20305"/>
      <c r="G20305"/>
      <c r="H20305"/>
      <c r="I20305"/>
      <c r="J20305"/>
      <c r="U20305" s="43"/>
      <c r="AE20305"/>
    </row>
    <row r="20306" spans="1:31">
      <c r="A20306">
        <v>50370</v>
      </c>
      <c r="B20306" t="s">
        <v>17406</v>
      </c>
      <c r="C20306" t="s">
        <v>33477</v>
      </c>
      <c r="D20306" t="s">
        <v>33476</v>
      </c>
      <c r="E20306"/>
      <c r="F20306"/>
      <c r="G20306"/>
      <c r="H20306"/>
      <c r="I20306"/>
      <c r="J20306"/>
      <c r="U20306" s="43"/>
      <c r="AE20306"/>
    </row>
    <row r="20307" spans="1:31">
      <c r="A20307">
        <v>50300</v>
      </c>
      <c r="B20307" t="s">
        <v>17407</v>
      </c>
      <c r="C20307" t="s">
        <v>33477</v>
      </c>
      <c r="D20307" t="s">
        <v>33476</v>
      </c>
      <c r="E20307"/>
      <c r="F20307"/>
      <c r="G20307"/>
      <c r="H20307"/>
      <c r="I20307"/>
      <c r="J20307"/>
      <c r="U20307" s="43"/>
      <c r="AE20307"/>
    </row>
    <row r="20308" spans="1:31">
      <c r="A20308">
        <v>50300</v>
      </c>
      <c r="B20308" t="s">
        <v>17407</v>
      </c>
      <c r="C20308" t="s">
        <v>33477</v>
      </c>
      <c r="D20308" t="s">
        <v>33476</v>
      </c>
      <c r="E20308"/>
      <c r="F20308"/>
      <c r="G20308"/>
      <c r="H20308"/>
      <c r="I20308"/>
      <c r="J20308"/>
      <c r="U20308" s="43"/>
      <c r="AE20308"/>
    </row>
    <row r="20309" spans="1:31">
      <c r="A20309">
        <v>50380</v>
      </c>
      <c r="B20309" t="s">
        <v>17408</v>
      </c>
      <c r="C20309" t="s">
        <v>33477</v>
      </c>
      <c r="D20309" t="s">
        <v>33476</v>
      </c>
      <c r="E20309"/>
      <c r="F20309"/>
      <c r="G20309"/>
      <c r="H20309"/>
      <c r="I20309"/>
      <c r="J20309"/>
      <c r="U20309" s="43"/>
      <c r="AE20309"/>
    </row>
    <row r="20310" spans="1:31">
      <c r="A20310">
        <v>50190</v>
      </c>
      <c r="B20310" t="s">
        <v>17409</v>
      </c>
      <c r="C20310" t="s">
        <v>33477</v>
      </c>
      <c r="D20310" t="s">
        <v>33476</v>
      </c>
      <c r="E20310"/>
      <c r="F20310"/>
      <c r="G20310"/>
      <c r="H20310"/>
      <c r="I20310"/>
      <c r="J20310"/>
      <c r="U20310" s="43"/>
      <c r="AE20310"/>
    </row>
    <row r="20311" spans="1:31">
      <c r="A20311">
        <v>50870</v>
      </c>
      <c r="B20311" t="s">
        <v>17410</v>
      </c>
      <c r="C20311" t="s">
        <v>33477</v>
      </c>
      <c r="D20311" t="e">
        <v>#N/A</v>
      </c>
      <c r="E20311"/>
      <c r="F20311"/>
      <c r="G20311"/>
      <c r="H20311"/>
      <c r="I20311"/>
      <c r="J20311"/>
      <c r="U20311" s="43"/>
      <c r="AE20311"/>
    </row>
    <row r="20312" spans="1:31">
      <c r="A20312">
        <v>50870</v>
      </c>
      <c r="B20312" t="s">
        <v>17410</v>
      </c>
      <c r="C20312" t="s">
        <v>33477</v>
      </c>
      <c r="D20312" t="e">
        <v>#N/A</v>
      </c>
      <c r="E20312"/>
      <c r="F20312"/>
      <c r="G20312"/>
      <c r="H20312"/>
      <c r="I20312"/>
      <c r="J20312"/>
      <c r="U20312" s="43"/>
      <c r="AE20312"/>
    </row>
    <row r="20313" spans="1:31">
      <c r="A20313">
        <v>50870</v>
      </c>
      <c r="B20313" t="s">
        <v>17410</v>
      </c>
      <c r="C20313" t="s">
        <v>33477</v>
      </c>
      <c r="D20313" t="e">
        <v>#N/A</v>
      </c>
      <c r="E20313"/>
      <c r="F20313"/>
      <c r="G20313"/>
      <c r="H20313"/>
      <c r="I20313"/>
      <c r="J20313"/>
      <c r="U20313" s="43"/>
      <c r="AE20313"/>
    </row>
    <row r="20314" spans="1:31">
      <c r="A20314">
        <v>50270</v>
      </c>
      <c r="B20314" t="s">
        <v>17411</v>
      </c>
      <c r="C20314" t="s">
        <v>33477</v>
      </c>
      <c r="D20314" t="s">
        <v>33476</v>
      </c>
      <c r="E20314"/>
      <c r="F20314"/>
      <c r="G20314"/>
      <c r="H20314"/>
      <c r="I20314"/>
      <c r="J20314"/>
      <c r="U20314" s="43"/>
      <c r="AE20314"/>
    </row>
    <row r="20315" spans="1:31">
      <c r="A20315">
        <v>50200</v>
      </c>
      <c r="B20315" t="s">
        <v>17412</v>
      </c>
      <c r="C20315" t="s">
        <v>33477</v>
      </c>
      <c r="D20315" t="s">
        <v>33476</v>
      </c>
      <c r="E20315"/>
      <c r="F20315"/>
      <c r="G20315"/>
      <c r="H20315"/>
      <c r="I20315"/>
      <c r="J20315"/>
      <c r="U20315" s="43"/>
      <c r="AE20315"/>
    </row>
    <row r="20316" spans="1:31">
      <c r="A20316">
        <v>50810</v>
      </c>
      <c r="B20316" t="s">
        <v>17413</v>
      </c>
      <c r="C20316" t="s">
        <v>33477</v>
      </c>
      <c r="D20316" t="s">
        <v>33476</v>
      </c>
      <c r="E20316"/>
      <c r="F20316"/>
      <c r="G20316"/>
      <c r="H20316"/>
      <c r="I20316"/>
      <c r="J20316"/>
      <c r="U20316" s="43"/>
      <c r="AE20316"/>
    </row>
    <row r="20317" spans="1:31">
      <c r="A20317">
        <v>50330</v>
      </c>
      <c r="B20317" t="s">
        <v>17414</v>
      </c>
      <c r="C20317" t="s">
        <v>33477</v>
      </c>
      <c r="D20317" t="s">
        <v>33476</v>
      </c>
      <c r="E20317"/>
      <c r="F20317"/>
      <c r="G20317"/>
      <c r="H20317"/>
      <c r="I20317"/>
      <c r="J20317"/>
      <c r="U20317" s="43"/>
      <c r="AE20317"/>
    </row>
    <row r="20318" spans="1:31">
      <c r="A20318">
        <v>50530</v>
      </c>
      <c r="B20318" t="s">
        <v>17415</v>
      </c>
      <c r="C20318" t="s">
        <v>33477</v>
      </c>
      <c r="D20318" t="s">
        <v>33476</v>
      </c>
      <c r="E20318"/>
      <c r="F20318"/>
      <c r="G20318"/>
      <c r="H20318"/>
      <c r="I20318"/>
      <c r="J20318"/>
      <c r="U20318" s="43"/>
      <c r="AE20318"/>
    </row>
    <row r="20319" spans="1:31">
      <c r="A20319">
        <v>50400</v>
      </c>
      <c r="B20319" t="s">
        <v>17416</v>
      </c>
      <c r="C20319" t="s">
        <v>33477</v>
      </c>
      <c r="D20319" t="e">
        <v>#N/A</v>
      </c>
      <c r="E20319"/>
      <c r="F20319"/>
      <c r="G20319"/>
      <c r="H20319"/>
      <c r="I20319"/>
      <c r="J20319"/>
      <c r="U20319" s="43"/>
      <c r="AE20319"/>
    </row>
    <row r="20320" spans="1:31">
      <c r="A20320">
        <v>50670</v>
      </c>
      <c r="B20320" t="s">
        <v>17417</v>
      </c>
      <c r="C20320" t="s">
        <v>33477</v>
      </c>
      <c r="D20320" t="s">
        <v>33476</v>
      </c>
      <c r="E20320"/>
      <c r="F20320"/>
      <c r="G20320"/>
      <c r="H20320"/>
      <c r="I20320"/>
      <c r="J20320"/>
      <c r="U20320" s="43"/>
      <c r="AE20320"/>
    </row>
    <row r="20321" spans="1:31">
      <c r="A20321">
        <v>50220</v>
      </c>
      <c r="B20321" t="s">
        <v>17418</v>
      </c>
      <c r="C20321" t="s">
        <v>33477</v>
      </c>
      <c r="D20321" t="s">
        <v>33476</v>
      </c>
      <c r="E20321"/>
      <c r="F20321"/>
      <c r="G20321"/>
      <c r="H20321"/>
      <c r="I20321"/>
      <c r="J20321"/>
      <c r="U20321" s="43"/>
      <c r="AE20321"/>
    </row>
    <row r="20322" spans="1:31">
      <c r="A20322">
        <v>50750</v>
      </c>
      <c r="B20322" t="s">
        <v>17419</v>
      </c>
      <c r="C20322" t="s">
        <v>33477</v>
      </c>
      <c r="D20322" t="s">
        <v>33476</v>
      </c>
      <c r="E20322"/>
      <c r="F20322"/>
      <c r="G20322"/>
      <c r="H20322"/>
      <c r="I20322"/>
      <c r="J20322"/>
      <c r="U20322" s="43"/>
      <c r="AE20322"/>
    </row>
    <row r="20323" spans="1:31">
      <c r="A20323">
        <v>50750</v>
      </c>
      <c r="B20323" t="s">
        <v>17419</v>
      </c>
      <c r="C20323" t="s">
        <v>33477</v>
      </c>
      <c r="D20323" t="s">
        <v>33476</v>
      </c>
      <c r="E20323"/>
      <c r="F20323"/>
      <c r="G20323"/>
      <c r="H20323"/>
      <c r="I20323"/>
      <c r="J20323"/>
      <c r="U20323" s="43"/>
      <c r="AE20323"/>
    </row>
    <row r="20324" spans="1:31">
      <c r="A20324">
        <v>50750</v>
      </c>
      <c r="B20324" t="s">
        <v>17419</v>
      </c>
      <c r="C20324" t="s">
        <v>33477</v>
      </c>
      <c r="D20324" t="s">
        <v>33476</v>
      </c>
      <c r="E20324"/>
      <c r="F20324"/>
      <c r="G20324"/>
      <c r="H20324"/>
      <c r="I20324"/>
      <c r="J20324"/>
      <c r="U20324" s="43"/>
      <c r="AE20324"/>
    </row>
    <row r="20325" spans="1:31">
      <c r="A20325">
        <v>50750</v>
      </c>
      <c r="B20325" t="s">
        <v>17419</v>
      </c>
      <c r="C20325" t="s">
        <v>33477</v>
      </c>
      <c r="D20325" t="s">
        <v>33476</v>
      </c>
      <c r="E20325"/>
      <c r="F20325"/>
      <c r="G20325"/>
      <c r="H20325"/>
      <c r="I20325"/>
      <c r="J20325"/>
      <c r="U20325" s="43"/>
      <c r="AE20325"/>
    </row>
    <row r="20326" spans="1:31">
      <c r="A20326">
        <v>50750</v>
      </c>
      <c r="B20326" t="s">
        <v>17419</v>
      </c>
      <c r="C20326" t="s">
        <v>33477</v>
      </c>
      <c r="D20326" t="s">
        <v>33476</v>
      </c>
      <c r="E20326"/>
      <c r="F20326"/>
      <c r="G20326"/>
      <c r="H20326"/>
      <c r="I20326"/>
      <c r="J20326"/>
      <c r="U20326" s="43"/>
      <c r="AE20326"/>
    </row>
    <row r="20327" spans="1:31">
      <c r="A20327">
        <v>50750</v>
      </c>
      <c r="B20327" t="s">
        <v>17419</v>
      </c>
      <c r="C20327" t="s">
        <v>33477</v>
      </c>
      <c r="D20327" t="s">
        <v>33476</v>
      </c>
      <c r="E20327"/>
      <c r="F20327"/>
      <c r="G20327"/>
      <c r="H20327"/>
      <c r="I20327"/>
      <c r="J20327"/>
      <c r="U20327" s="43"/>
      <c r="AE20327"/>
    </row>
    <row r="20328" spans="1:31">
      <c r="A20328">
        <v>50250</v>
      </c>
      <c r="B20328" t="s">
        <v>17420</v>
      </c>
      <c r="C20328" t="s">
        <v>33477</v>
      </c>
      <c r="D20328" t="s">
        <v>33476</v>
      </c>
      <c r="E20328"/>
      <c r="F20328"/>
      <c r="G20328"/>
      <c r="H20328"/>
      <c r="I20328"/>
      <c r="J20328"/>
      <c r="U20328" s="43"/>
      <c r="AE20328"/>
    </row>
    <row r="20329" spans="1:31">
      <c r="A20329">
        <v>50510</v>
      </c>
      <c r="B20329" t="s">
        <v>17421</v>
      </c>
      <c r="C20329" t="s">
        <v>33477</v>
      </c>
      <c r="D20329" t="s">
        <v>33476</v>
      </c>
      <c r="E20329"/>
      <c r="F20329"/>
      <c r="G20329"/>
      <c r="H20329"/>
      <c r="I20329"/>
      <c r="J20329"/>
      <c r="U20329" s="43"/>
      <c r="AE20329"/>
    </row>
    <row r="20330" spans="1:31">
      <c r="A20330">
        <v>50200</v>
      </c>
      <c r="B20330" t="s">
        <v>17422</v>
      </c>
      <c r="C20330" t="s">
        <v>33477</v>
      </c>
      <c r="D20330" t="s">
        <v>33476</v>
      </c>
      <c r="E20330"/>
      <c r="F20330"/>
      <c r="G20330"/>
      <c r="H20330"/>
      <c r="I20330"/>
      <c r="J20330"/>
      <c r="U20330" s="43"/>
      <c r="AE20330"/>
    </row>
    <row r="20331" spans="1:31">
      <c r="A20331">
        <v>50490</v>
      </c>
      <c r="B20331" t="s">
        <v>17422</v>
      </c>
      <c r="C20331" t="s">
        <v>33477</v>
      </c>
      <c r="D20331" t="s">
        <v>33476</v>
      </c>
      <c r="E20331"/>
      <c r="F20331"/>
      <c r="G20331"/>
      <c r="H20331"/>
      <c r="I20331"/>
      <c r="J20331"/>
      <c r="U20331" s="43"/>
      <c r="AE20331"/>
    </row>
    <row r="20332" spans="1:31">
      <c r="A20332">
        <v>50490</v>
      </c>
      <c r="B20332" t="s">
        <v>17422</v>
      </c>
      <c r="C20332" t="s">
        <v>33477</v>
      </c>
      <c r="D20332" t="s">
        <v>33476</v>
      </c>
      <c r="E20332"/>
      <c r="F20332"/>
      <c r="G20332"/>
      <c r="H20332"/>
      <c r="I20332"/>
      <c r="J20332"/>
      <c r="U20332" s="43"/>
      <c r="AE20332"/>
    </row>
    <row r="20333" spans="1:31">
      <c r="A20333">
        <v>50490</v>
      </c>
      <c r="B20333" t="s">
        <v>17422</v>
      </c>
      <c r="C20333" t="s">
        <v>33477</v>
      </c>
      <c r="D20333" t="s">
        <v>33476</v>
      </c>
      <c r="E20333"/>
      <c r="F20333"/>
      <c r="G20333"/>
      <c r="H20333"/>
      <c r="I20333"/>
      <c r="J20333"/>
      <c r="U20333" s="43"/>
      <c r="AE20333"/>
    </row>
    <row r="20334" spans="1:31">
      <c r="A20334">
        <v>50490</v>
      </c>
      <c r="B20334" t="s">
        <v>17422</v>
      </c>
      <c r="C20334" t="s">
        <v>33477</v>
      </c>
      <c r="D20334" t="s">
        <v>33476</v>
      </c>
      <c r="E20334"/>
      <c r="F20334"/>
      <c r="G20334"/>
      <c r="H20334"/>
      <c r="I20334"/>
      <c r="J20334"/>
      <c r="U20334" s="43"/>
      <c r="AE20334"/>
    </row>
    <row r="20335" spans="1:31">
      <c r="A20335">
        <v>50490</v>
      </c>
      <c r="B20335" t="s">
        <v>17422</v>
      </c>
      <c r="C20335" t="s">
        <v>33477</v>
      </c>
      <c r="D20335" t="s">
        <v>33476</v>
      </c>
      <c r="E20335"/>
      <c r="F20335"/>
      <c r="G20335"/>
      <c r="H20335"/>
      <c r="I20335"/>
      <c r="J20335"/>
      <c r="U20335" s="43"/>
      <c r="AE20335"/>
    </row>
    <row r="20336" spans="1:31">
      <c r="A20336">
        <v>50490</v>
      </c>
      <c r="B20336" t="s">
        <v>17422</v>
      </c>
      <c r="C20336" t="s">
        <v>33477</v>
      </c>
      <c r="D20336" t="s">
        <v>33476</v>
      </c>
      <c r="E20336"/>
      <c r="F20336"/>
      <c r="G20336"/>
      <c r="H20336"/>
      <c r="I20336"/>
      <c r="J20336"/>
      <c r="U20336" s="43"/>
      <c r="AE20336"/>
    </row>
    <row r="20337" spans="1:31">
      <c r="A20337">
        <v>50390</v>
      </c>
      <c r="B20337" t="s">
        <v>17423</v>
      </c>
      <c r="C20337" t="s">
        <v>33477</v>
      </c>
      <c r="D20337" t="s">
        <v>33476</v>
      </c>
      <c r="E20337"/>
      <c r="F20337"/>
      <c r="G20337"/>
      <c r="H20337"/>
      <c r="I20337"/>
      <c r="J20337"/>
      <c r="U20337" s="43"/>
      <c r="AE20337"/>
    </row>
    <row r="20338" spans="1:31">
      <c r="A20338">
        <v>50190</v>
      </c>
      <c r="B20338" t="s">
        <v>17424</v>
      </c>
      <c r="C20338" t="s">
        <v>33477</v>
      </c>
      <c r="D20338" t="s">
        <v>33476</v>
      </c>
      <c r="E20338"/>
      <c r="F20338"/>
      <c r="G20338"/>
      <c r="H20338"/>
      <c r="I20338"/>
      <c r="J20338"/>
      <c r="U20338" s="43"/>
      <c r="AE20338"/>
    </row>
    <row r="20339" spans="1:31">
      <c r="A20339">
        <v>50240</v>
      </c>
      <c r="B20339" t="s">
        <v>17425</v>
      </c>
      <c r="C20339" t="s">
        <v>33477</v>
      </c>
      <c r="D20339" t="s">
        <v>33476</v>
      </c>
      <c r="E20339"/>
      <c r="F20339"/>
      <c r="G20339"/>
      <c r="H20339"/>
      <c r="I20339"/>
      <c r="J20339"/>
      <c r="U20339" s="43"/>
      <c r="AE20339"/>
    </row>
    <row r="20340" spans="1:31">
      <c r="A20340">
        <v>50300</v>
      </c>
      <c r="B20340" t="s">
        <v>17426</v>
      </c>
      <c r="C20340" t="s">
        <v>33477</v>
      </c>
      <c r="D20340" t="s">
        <v>33476</v>
      </c>
      <c r="E20340"/>
      <c r="F20340"/>
      <c r="G20340"/>
      <c r="H20340"/>
      <c r="I20340"/>
      <c r="J20340"/>
      <c r="U20340" s="43"/>
      <c r="AE20340"/>
    </row>
    <row r="20341" spans="1:31">
      <c r="A20341">
        <v>50750</v>
      </c>
      <c r="B20341" t="s">
        <v>17427</v>
      </c>
      <c r="C20341" t="s">
        <v>33477</v>
      </c>
      <c r="D20341" t="s">
        <v>33476</v>
      </c>
      <c r="E20341"/>
      <c r="F20341"/>
      <c r="G20341"/>
      <c r="H20341"/>
      <c r="I20341"/>
      <c r="J20341"/>
      <c r="U20341" s="43"/>
      <c r="AE20341"/>
    </row>
    <row r="20342" spans="1:31">
      <c r="A20342">
        <v>50550</v>
      </c>
      <c r="B20342" t="s">
        <v>17428</v>
      </c>
      <c r="C20342" t="s">
        <v>33477</v>
      </c>
      <c r="D20342" t="e">
        <v>#N/A</v>
      </c>
      <c r="E20342"/>
      <c r="F20342"/>
      <c r="G20342"/>
      <c r="H20342"/>
      <c r="I20342"/>
      <c r="J20342"/>
      <c r="U20342" s="43"/>
      <c r="AE20342"/>
    </row>
    <row r="20343" spans="1:31">
      <c r="A20343">
        <v>50550</v>
      </c>
      <c r="B20343" t="s">
        <v>17428</v>
      </c>
      <c r="C20343" t="s">
        <v>33477</v>
      </c>
      <c r="D20343" t="e">
        <v>#N/A</v>
      </c>
      <c r="E20343"/>
      <c r="F20343"/>
      <c r="G20343"/>
      <c r="H20343"/>
      <c r="I20343"/>
      <c r="J20343"/>
      <c r="U20343" s="43"/>
      <c r="AE20343"/>
    </row>
    <row r="20344" spans="1:31">
      <c r="A20344">
        <v>50420</v>
      </c>
      <c r="B20344" t="s">
        <v>17429</v>
      </c>
      <c r="C20344" t="s">
        <v>33477</v>
      </c>
      <c r="D20344" t="s">
        <v>33476</v>
      </c>
      <c r="E20344"/>
      <c r="F20344"/>
      <c r="G20344"/>
      <c r="H20344"/>
      <c r="I20344"/>
      <c r="J20344"/>
      <c r="U20344" s="43"/>
      <c r="AE20344"/>
    </row>
    <row r="20345" spans="1:31">
      <c r="A20345">
        <v>50500</v>
      </c>
      <c r="B20345" t="s">
        <v>17430</v>
      </c>
      <c r="C20345" t="s">
        <v>33477</v>
      </c>
      <c r="D20345" t="s">
        <v>33476</v>
      </c>
      <c r="E20345"/>
      <c r="F20345"/>
      <c r="G20345"/>
      <c r="H20345"/>
      <c r="I20345"/>
      <c r="J20345"/>
      <c r="U20345" s="43"/>
      <c r="AE20345"/>
    </row>
    <row r="20346" spans="1:31">
      <c r="A20346">
        <v>50500</v>
      </c>
      <c r="B20346" t="s">
        <v>17430</v>
      </c>
      <c r="C20346" t="s">
        <v>33477</v>
      </c>
      <c r="D20346" t="s">
        <v>33476</v>
      </c>
      <c r="E20346"/>
      <c r="F20346"/>
      <c r="G20346"/>
      <c r="H20346"/>
      <c r="I20346"/>
      <c r="J20346"/>
      <c r="U20346" s="43"/>
      <c r="AE20346"/>
    </row>
    <row r="20347" spans="1:31">
      <c r="A20347">
        <v>50530</v>
      </c>
      <c r="B20347" t="s">
        <v>17431</v>
      </c>
      <c r="C20347" t="s">
        <v>33477</v>
      </c>
      <c r="D20347" t="s">
        <v>33476</v>
      </c>
      <c r="E20347"/>
      <c r="F20347"/>
      <c r="G20347"/>
      <c r="H20347"/>
      <c r="I20347"/>
      <c r="J20347"/>
      <c r="U20347" s="43"/>
      <c r="AE20347"/>
    </row>
    <row r="20348" spans="1:31">
      <c r="A20348">
        <v>50530</v>
      </c>
      <c r="B20348" t="s">
        <v>17431</v>
      </c>
      <c r="C20348" t="s">
        <v>33477</v>
      </c>
      <c r="D20348" t="s">
        <v>33476</v>
      </c>
      <c r="E20348"/>
      <c r="F20348"/>
      <c r="G20348"/>
      <c r="H20348"/>
      <c r="I20348"/>
      <c r="J20348"/>
      <c r="U20348" s="43"/>
      <c r="AE20348"/>
    </row>
    <row r="20349" spans="1:31">
      <c r="A20349">
        <v>50530</v>
      </c>
      <c r="B20349" t="s">
        <v>17431</v>
      </c>
      <c r="C20349" t="s">
        <v>33477</v>
      </c>
      <c r="D20349" t="s">
        <v>33476</v>
      </c>
      <c r="E20349"/>
      <c r="F20349"/>
      <c r="G20349"/>
      <c r="H20349"/>
      <c r="I20349"/>
      <c r="J20349"/>
      <c r="U20349" s="43"/>
      <c r="AE20349"/>
    </row>
    <row r="20350" spans="1:31">
      <c r="A20350">
        <v>50530</v>
      </c>
      <c r="B20350" t="s">
        <v>17431</v>
      </c>
      <c r="C20350" t="s">
        <v>33477</v>
      </c>
      <c r="D20350" t="s">
        <v>33476</v>
      </c>
      <c r="E20350"/>
      <c r="F20350"/>
      <c r="G20350"/>
      <c r="H20350"/>
      <c r="I20350"/>
      <c r="J20350"/>
      <c r="U20350" s="43"/>
      <c r="AE20350"/>
    </row>
    <row r="20351" spans="1:31">
      <c r="A20351">
        <v>50530</v>
      </c>
      <c r="B20351" t="s">
        <v>17431</v>
      </c>
      <c r="C20351" t="s">
        <v>33477</v>
      </c>
      <c r="D20351" t="s">
        <v>33476</v>
      </c>
      <c r="E20351"/>
      <c r="F20351"/>
      <c r="G20351"/>
      <c r="H20351"/>
      <c r="I20351"/>
      <c r="J20351"/>
      <c r="U20351" s="43"/>
      <c r="AE20351"/>
    </row>
    <row r="20352" spans="1:31">
      <c r="A20352">
        <v>50700</v>
      </c>
      <c r="B20352" t="s">
        <v>17432</v>
      </c>
      <c r="C20352" t="s">
        <v>33477</v>
      </c>
      <c r="D20352" t="s">
        <v>33476</v>
      </c>
      <c r="E20352"/>
      <c r="F20352"/>
      <c r="G20352"/>
      <c r="H20352"/>
      <c r="I20352"/>
      <c r="J20352"/>
      <c r="U20352" s="43"/>
      <c r="AE20352"/>
    </row>
    <row r="20353" spans="1:31">
      <c r="A20353">
        <v>50200</v>
      </c>
      <c r="B20353" t="s">
        <v>7164</v>
      </c>
      <c r="C20353" t="s">
        <v>33477</v>
      </c>
      <c r="D20353" t="s">
        <v>33476</v>
      </c>
      <c r="E20353"/>
      <c r="F20353"/>
      <c r="G20353"/>
      <c r="H20353"/>
      <c r="I20353"/>
      <c r="J20353"/>
      <c r="U20353" s="43"/>
      <c r="AE20353"/>
    </row>
    <row r="20354" spans="1:31">
      <c r="A20354">
        <v>50210</v>
      </c>
      <c r="B20354" t="s">
        <v>17433</v>
      </c>
      <c r="C20354" t="s">
        <v>33477</v>
      </c>
      <c r="D20354" t="s">
        <v>33476</v>
      </c>
      <c r="E20354"/>
      <c r="F20354"/>
      <c r="G20354"/>
      <c r="H20354"/>
      <c r="I20354"/>
      <c r="J20354"/>
      <c r="U20354" s="43"/>
      <c r="AE20354"/>
    </row>
    <row r="20355" spans="1:31">
      <c r="A20355">
        <v>50640</v>
      </c>
      <c r="B20355" t="s">
        <v>17434</v>
      </c>
      <c r="C20355" t="s">
        <v>33477</v>
      </c>
      <c r="D20355" t="s">
        <v>33476</v>
      </c>
      <c r="E20355"/>
      <c r="F20355"/>
      <c r="G20355"/>
      <c r="H20355"/>
      <c r="I20355"/>
      <c r="J20355"/>
      <c r="U20355" s="43"/>
      <c r="AE20355"/>
    </row>
    <row r="20356" spans="1:31">
      <c r="A20356">
        <v>50480</v>
      </c>
      <c r="B20356" t="s">
        <v>17435</v>
      </c>
      <c r="C20356" t="s">
        <v>33477</v>
      </c>
      <c r="D20356" t="s">
        <v>33476</v>
      </c>
      <c r="E20356"/>
      <c r="F20356"/>
      <c r="G20356"/>
      <c r="H20356"/>
      <c r="I20356"/>
      <c r="J20356"/>
      <c r="U20356" s="43"/>
      <c r="AE20356"/>
    </row>
    <row r="20357" spans="1:31">
      <c r="A20357">
        <v>50270</v>
      </c>
      <c r="B20357" t="s">
        <v>17436</v>
      </c>
      <c r="C20357" t="s">
        <v>33477</v>
      </c>
      <c r="D20357" t="s">
        <v>33476</v>
      </c>
      <c r="E20357"/>
      <c r="F20357"/>
      <c r="G20357"/>
      <c r="H20357"/>
      <c r="I20357"/>
      <c r="J20357"/>
      <c r="U20357" s="43"/>
      <c r="AE20357"/>
    </row>
    <row r="20358" spans="1:31">
      <c r="A20358">
        <v>50170</v>
      </c>
      <c r="B20358" t="s">
        <v>17437</v>
      </c>
      <c r="C20358" t="s">
        <v>33477</v>
      </c>
      <c r="D20358" t="s">
        <v>33476</v>
      </c>
      <c r="E20358"/>
      <c r="F20358"/>
      <c r="G20358"/>
      <c r="H20358"/>
      <c r="I20358"/>
      <c r="J20358"/>
      <c r="U20358" s="43"/>
      <c r="AE20358"/>
    </row>
    <row r="20359" spans="1:31">
      <c r="A20359">
        <v>50690</v>
      </c>
      <c r="B20359" t="s">
        <v>17438</v>
      </c>
      <c r="C20359" t="s">
        <v>33477</v>
      </c>
      <c r="D20359" t="e">
        <v>#N/A</v>
      </c>
      <c r="E20359"/>
      <c r="F20359"/>
      <c r="G20359"/>
      <c r="H20359"/>
      <c r="I20359"/>
      <c r="J20359"/>
      <c r="U20359" s="43"/>
      <c r="AE20359"/>
    </row>
    <row r="20360" spans="1:31">
      <c r="A20360">
        <v>50340</v>
      </c>
      <c r="B20360" t="s">
        <v>17439</v>
      </c>
      <c r="C20360" t="s">
        <v>33477</v>
      </c>
      <c r="D20360" t="s">
        <v>33476</v>
      </c>
      <c r="E20360"/>
      <c r="F20360"/>
      <c r="G20360"/>
      <c r="H20360"/>
      <c r="I20360"/>
      <c r="J20360"/>
      <c r="U20360" s="43"/>
      <c r="AE20360"/>
    </row>
    <row r="20361" spans="1:31">
      <c r="A20361">
        <v>50270</v>
      </c>
      <c r="B20361" t="s">
        <v>17440</v>
      </c>
      <c r="C20361" t="s">
        <v>33477</v>
      </c>
      <c r="D20361" t="s">
        <v>33476</v>
      </c>
      <c r="E20361"/>
      <c r="F20361"/>
      <c r="G20361"/>
      <c r="H20361"/>
      <c r="I20361"/>
      <c r="J20361"/>
      <c r="U20361" s="43"/>
      <c r="AE20361"/>
    </row>
    <row r="20362" spans="1:31">
      <c r="A20362">
        <v>50310</v>
      </c>
      <c r="B20362" t="s">
        <v>17441</v>
      </c>
      <c r="C20362" t="s">
        <v>33477</v>
      </c>
      <c r="D20362" t="s">
        <v>33476</v>
      </c>
      <c r="E20362"/>
      <c r="F20362"/>
      <c r="G20362"/>
      <c r="H20362"/>
      <c r="I20362"/>
      <c r="J20362"/>
      <c r="U20362" s="43"/>
      <c r="AE20362"/>
    </row>
    <row r="20363" spans="1:31">
      <c r="A20363">
        <v>50260</v>
      </c>
      <c r="B20363" t="s">
        <v>17442</v>
      </c>
      <c r="C20363" t="s">
        <v>33477</v>
      </c>
      <c r="D20363" t="s">
        <v>33476</v>
      </c>
      <c r="E20363"/>
      <c r="F20363"/>
      <c r="G20363"/>
      <c r="H20363"/>
      <c r="I20363"/>
      <c r="J20363"/>
      <c r="U20363" s="43"/>
      <c r="AE20363"/>
    </row>
    <row r="20364" spans="1:31">
      <c r="A20364">
        <v>50340</v>
      </c>
      <c r="B20364" t="s">
        <v>17443</v>
      </c>
      <c r="C20364" t="s">
        <v>33477</v>
      </c>
      <c r="D20364" t="s">
        <v>33476</v>
      </c>
      <c r="E20364"/>
      <c r="F20364"/>
      <c r="G20364"/>
      <c r="H20364"/>
      <c r="I20364"/>
      <c r="J20364"/>
      <c r="U20364" s="43"/>
      <c r="AE20364"/>
    </row>
    <row r="20365" spans="1:31">
      <c r="A20365">
        <v>50150</v>
      </c>
      <c r="B20365" t="s">
        <v>17444</v>
      </c>
      <c r="C20365" t="s">
        <v>33477</v>
      </c>
      <c r="D20365" t="s">
        <v>33476</v>
      </c>
      <c r="E20365"/>
      <c r="F20365"/>
      <c r="G20365"/>
      <c r="H20365"/>
      <c r="I20365"/>
      <c r="J20365"/>
      <c r="U20365" s="43"/>
      <c r="AE20365"/>
    </row>
    <row r="20366" spans="1:31">
      <c r="A20366">
        <v>50150</v>
      </c>
      <c r="B20366" t="s">
        <v>17444</v>
      </c>
      <c r="C20366" t="s">
        <v>33477</v>
      </c>
      <c r="D20366" t="s">
        <v>33476</v>
      </c>
      <c r="E20366"/>
      <c r="F20366"/>
      <c r="G20366"/>
      <c r="H20366"/>
      <c r="I20366"/>
      <c r="J20366"/>
      <c r="U20366" s="43"/>
      <c r="AE20366"/>
    </row>
    <row r="20367" spans="1:31">
      <c r="A20367">
        <v>50870</v>
      </c>
      <c r="B20367" t="s">
        <v>6316</v>
      </c>
      <c r="C20367" t="s">
        <v>33477</v>
      </c>
      <c r="D20367" t="e">
        <v>#N/A</v>
      </c>
      <c r="E20367"/>
      <c r="F20367"/>
      <c r="G20367"/>
      <c r="H20367"/>
      <c r="I20367"/>
      <c r="J20367"/>
      <c r="U20367" s="43"/>
      <c r="AE20367"/>
    </row>
    <row r="20368" spans="1:31">
      <c r="A20368">
        <v>50270</v>
      </c>
      <c r="B20368" t="s">
        <v>17445</v>
      </c>
      <c r="C20368" t="s">
        <v>33477</v>
      </c>
      <c r="D20368" t="s">
        <v>33476</v>
      </c>
      <c r="E20368"/>
      <c r="F20368"/>
      <c r="G20368"/>
      <c r="H20368"/>
      <c r="I20368"/>
      <c r="J20368"/>
      <c r="U20368" s="43"/>
      <c r="AE20368"/>
    </row>
    <row r="20369" spans="1:31">
      <c r="A20369">
        <v>50390</v>
      </c>
      <c r="B20369" t="s">
        <v>17446</v>
      </c>
      <c r="C20369" t="s">
        <v>33477</v>
      </c>
      <c r="D20369" t="s">
        <v>33476</v>
      </c>
      <c r="E20369"/>
      <c r="F20369"/>
      <c r="G20369"/>
      <c r="H20369"/>
      <c r="I20369"/>
      <c r="J20369"/>
      <c r="U20369" s="43"/>
      <c r="AE20369"/>
    </row>
    <row r="20370" spans="1:31">
      <c r="A20370">
        <v>50700</v>
      </c>
      <c r="B20370" t="s">
        <v>17447</v>
      </c>
      <c r="C20370" t="s">
        <v>33477</v>
      </c>
      <c r="D20370" t="s">
        <v>33476</v>
      </c>
      <c r="E20370"/>
      <c r="F20370"/>
      <c r="G20370"/>
      <c r="H20370"/>
      <c r="I20370"/>
      <c r="J20370"/>
      <c r="U20370" s="43"/>
      <c r="AE20370"/>
    </row>
    <row r="20371" spans="1:31">
      <c r="A20371">
        <v>50170</v>
      </c>
      <c r="B20371" t="s">
        <v>17448</v>
      </c>
      <c r="C20371" t="s">
        <v>33477</v>
      </c>
      <c r="D20371" t="s">
        <v>33476</v>
      </c>
      <c r="E20371"/>
      <c r="F20371"/>
      <c r="G20371"/>
      <c r="H20371"/>
      <c r="I20371"/>
      <c r="J20371"/>
      <c r="U20371" s="43"/>
      <c r="AE20371"/>
    </row>
    <row r="20372" spans="1:31">
      <c r="A20372">
        <v>50320</v>
      </c>
      <c r="B20372" t="s">
        <v>17449</v>
      </c>
      <c r="C20372" t="s">
        <v>33477</v>
      </c>
      <c r="D20372" t="s">
        <v>33476</v>
      </c>
      <c r="E20372"/>
      <c r="F20372"/>
      <c r="G20372"/>
      <c r="H20372"/>
      <c r="I20372"/>
      <c r="J20372"/>
      <c r="U20372" s="43"/>
      <c r="AE20372"/>
    </row>
    <row r="20373" spans="1:31">
      <c r="A20373">
        <v>50320</v>
      </c>
      <c r="B20373" t="s">
        <v>17449</v>
      </c>
      <c r="C20373" t="s">
        <v>33477</v>
      </c>
      <c r="D20373" t="s">
        <v>33476</v>
      </c>
      <c r="E20373"/>
      <c r="F20373"/>
      <c r="G20373"/>
      <c r="H20373"/>
      <c r="I20373"/>
      <c r="J20373"/>
      <c r="U20373" s="43"/>
      <c r="AE20373"/>
    </row>
    <row r="20374" spans="1:31">
      <c r="A20374">
        <v>50640</v>
      </c>
      <c r="B20374" t="s">
        <v>17450</v>
      </c>
      <c r="C20374" t="s">
        <v>33477</v>
      </c>
      <c r="D20374" t="s">
        <v>33476</v>
      </c>
      <c r="E20374"/>
      <c r="F20374"/>
      <c r="G20374"/>
      <c r="H20374"/>
      <c r="I20374"/>
      <c r="J20374"/>
      <c r="U20374" s="43"/>
      <c r="AE20374"/>
    </row>
    <row r="20375" spans="1:31">
      <c r="A20375">
        <v>50640</v>
      </c>
      <c r="B20375" t="s">
        <v>17450</v>
      </c>
      <c r="C20375" t="s">
        <v>33477</v>
      </c>
      <c r="D20375" t="s">
        <v>33476</v>
      </c>
      <c r="E20375"/>
      <c r="F20375"/>
      <c r="G20375"/>
      <c r="H20375"/>
      <c r="I20375"/>
      <c r="J20375"/>
      <c r="U20375" s="43"/>
      <c r="AE20375"/>
    </row>
    <row r="20376" spans="1:31">
      <c r="A20376">
        <v>50640</v>
      </c>
      <c r="B20376" t="s">
        <v>17450</v>
      </c>
      <c r="C20376" t="s">
        <v>33477</v>
      </c>
      <c r="D20376" t="s">
        <v>33476</v>
      </c>
      <c r="E20376"/>
      <c r="F20376"/>
      <c r="G20376"/>
      <c r="H20376"/>
      <c r="I20376"/>
      <c r="J20376"/>
      <c r="U20376" s="43"/>
      <c r="AE20376"/>
    </row>
    <row r="20377" spans="1:31">
      <c r="A20377">
        <v>50640</v>
      </c>
      <c r="B20377" t="s">
        <v>17450</v>
      </c>
      <c r="C20377" t="s">
        <v>33477</v>
      </c>
      <c r="D20377" t="s">
        <v>33476</v>
      </c>
      <c r="E20377"/>
      <c r="F20377"/>
      <c r="G20377"/>
      <c r="H20377"/>
      <c r="I20377"/>
      <c r="J20377"/>
      <c r="U20377" s="43"/>
      <c r="AE20377"/>
    </row>
    <row r="20378" spans="1:31">
      <c r="A20378">
        <v>50640</v>
      </c>
      <c r="B20378" t="s">
        <v>17450</v>
      </c>
      <c r="C20378" t="s">
        <v>33477</v>
      </c>
      <c r="D20378" t="s">
        <v>33476</v>
      </c>
      <c r="E20378"/>
      <c r="F20378"/>
      <c r="G20378"/>
      <c r="H20378"/>
      <c r="I20378"/>
      <c r="J20378"/>
      <c r="U20378" s="43"/>
      <c r="AE20378"/>
    </row>
    <row r="20379" spans="1:31">
      <c r="A20379">
        <v>50420</v>
      </c>
      <c r="B20379" t="s">
        <v>17451</v>
      </c>
      <c r="C20379" t="s">
        <v>33477</v>
      </c>
      <c r="D20379" t="s">
        <v>33476</v>
      </c>
      <c r="E20379"/>
      <c r="F20379"/>
      <c r="G20379"/>
      <c r="H20379"/>
      <c r="I20379"/>
      <c r="J20379"/>
      <c r="U20379" s="43"/>
      <c r="AE20379"/>
    </row>
    <row r="20380" spans="1:31">
      <c r="A20380">
        <v>50420</v>
      </c>
      <c r="B20380" t="s">
        <v>17451</v>
      </c>
      <c r="C20380" t="s">
        <v>33477</v>
      </c>
      <c r="D20380" t="s">
        <v>33476</v>
      </c>
      <c r="E20380"/>
      <c r="F20380"/>
      <c r="G20380"/>
      <c r="H20380"/>
      <c r="I20380"/>
      <c r="J20380"/>
      <c r="U20380" s="43"/>
      <c r="AE20380"/>
    </row>
    <row r="20381" spans="1:31">
      <c r="A20381">
        <v>50420</v>
      </c>
      <c r="B20381" t="s">
        <v>17451</v>
      </c>
      <c r="C20381" t="s">
        <v>33477</v>
      </c>
      <c r="D20381" t="s">
        <v>33476</v>
      </c>
      <c r="E20381"/>
      <c r="F20381"/>
      <c r="G20381"/>
      <c r="H20381"/>
      <c r="I20381"/>
      <c r="J20381"/>
      <c r="U20381" s="43"/>
      <c r="AE20381"/>
    </row>
    <row r="20382" spans="1:31">
      <c r="A20382">
        <v>50420</v>
      </c>
      <c r="B20382" t="s">
        <v>17451</v>
      </c>
      <c r="C20382" t="s">
        <v>33477</v>
      </c>
      <c r="D20382" t="s">
        <v>33476</v>
      </c>
      <c r="E20382"/>
      <c r="F20382"/>
      <c r="G20382"/>
      <c r="H20382"/>
      <c r="I20382"/>
      <c r="J20382"/>
      <c r="U20382" s="43"/>
      <c r="AE20382"/>
    </row>
    <row r="20383" spans="1:31">
      <c r="A20383">
        <v>50630</v>
      </c>
      <c r="B20383" t="s">
        <v>17452</v>
      </c>
      <c r="C20383" t="s">
        <v>33477</v>
      </c>
      <c r="D20383" t="s">
        <v>33476</v>
      </c>
      <c r="E20383"/>
      <c r="F20383"/>
      <c r="G20383"/>
      <c r="H20383"/>
      <c r="I20383"/>
      <c r="J20383"/>
      <c r="U20383" s="43"/>
      <c r="AE20383"/>
    </row>
    <row r="20384" spans="1:31">
      <c r="A20384">
        <v>50690</v>
      </c>
      <c r="B20384" t="s">
        <v>17453</v>
      </c>
      <c r="C20384" t="s">
        <v>33477</v>
      </c>
      <c r="D20384" t="e">
        <v>#N/A</v>
      </c>
      <c r="E20384"/>
      <c r="F20384"/>
      <c r="G20384"/>
      <c r="H20384"/>
      <c r="I20384"/>
      <c r="J20384"/>
      <c r="U20384" s="43"/>
      <c r="AE20384"/>
    </row>
    <row r="20385" spans="1:31">
      <c r="A20385">
        <v>50330</v>
      </c>
      <c r="B20385" t="s">
        <v>17454</v>
      </c>
      <c r="C20385" t="s">
        <v>33477</v>
      </c>
      <c r="D20385" t="s">
        <v>33476</v>
      </c>
      <c r="E20385"/>
      <c r="F20385"/>
      <c r="G20385"/>
      <c r="H20385"/>
      <c r="I20385"/>
      <c r="J20385"/>
      <c r="U20385" s="43"/>
      <c r="AE20385"/>
    </row>
    <row r="20386" spans="1:31">
      <c r="A20386">
        <v>50300</v>
      </c>
      <c r="B20386" t="s">
        <v>17455</v>
      </c>
      <c r="C20386" t="s">
        <v>33477</v>
      </c>
      <c r="D20386" t="s">
        <v>33476</v>
      </c>
      <c r="E20386"/>
      <c r="F20386"/>
      <c r="G20386"/>
      <c r="H20386"/>
      <c r="I20386"/>
      <c r="J20386"/>
      <c r="U20386" s="43"/>
      <c r="AE20386"/>
    </row>
    <row r="20387" spans="1:31">
      <c r="A20387">
        <v>50870</v>
      </c>
      <c r="B20387" t="s">
        <v>17455</v>
      </c>
      <c r="C20387" t="s">
        <v>33477</v>
      </c>
      <c r="D20387" t="e">
        <v>#N/A</v>
      </c>
      <c r="E20387"/>
      <c r="F20387"/>
      <c r="G20387"/>
      <c r="H20387"/>
      <c r="I20387"/>
      <c r="J20387"/>
      <c r="U20387" s="43"/>
      <c r="AE20387"/>
    </row>
    <row r="20388" spans="1:31">
      <c r="A20388">
        <v>50870</v>
      </c>
      <c r="B20388" t="s">
        <v>17455</v>
      </c>
      <c r="C20388" t="s">
        <v>33477</v>
      </c>
      <c r="D20388" t="e">
        <v>#N/A</v>
      </c>
      <c r="E20388"/>
      <c r="F20388"/>
      <c r="G20388"/>
      <c r="H20388"/>
      <c r="I20388"/>
      <c r="J20388"/>
      <c r="U20388" s="43"/>
      <c r="AE20388"/>
    </row>
    <row r="20389" spans="1:31">
      <c r="A20389">
        <v>50330</v>
      </c>
      <c r="B20389" t="s">
        <v>9772</v>
      </c>
      <c r="C20389" t="s">
        <v>33477</v>
      </c>
      <c r="D20389" t="s">
        <v>33476</v>
      </c>
      <c r="E20389"/>
      <c r="F20389"/>
      <c r="G20389"/>
      <c r="H20389"/>
      <c r="I20389"/>
      <c r="J20389"/>
      <c r="U20389" s="43"/>
      <c r="AE20389"/>
    </row>
    <row r="20390" spans="1:31">
      <c r="A20390">
        <v>50470</v>
      </c>
      <c r="B20390" t="s">
        <v>17456</v>
      </c>
      <c r="C20390" t="s">
        <v>33477</v>
      </c>
      <c r="D20390" t="e">
        <v>#N/A</v>
      </c>
      <c r="E20390"/>
      <c r="F20390"/>
      <c r="G20390"/>
      <c r="H20390"/>
      <c r="I20390"/>
      <c r="J20390"/>
      <c r="U20390" s="43"/>
      <c r="AE20390"/>
    </row>
    <row r="20391" spans="1:31">
      <c r="A20391">
        <v>50160</v>
      </c>
      <c r="B20391" t="s">
        <v>17457</v>
      </c>
      <c r="C20391" t="s">
        <v>33477</v>
      </c>
      <c r="D20391" t="s">
        <v>33476</v>
      </c>
      <c r="E20391"/>
      <c r="F20391"/>
      <c r="G20391"/>
      <c r="H20391"/>
      <c r="I20391"/>
      <c r="J20391"/>
      <c r="U20391" s="43"/>
      <c r="AE20391"/>
    </row>
    <row r="20392" spans="1:31">
      <c r="A20392">
        <v>50160</v>
      </c>
      <c r="B20392" t="s">
        <v>17457</v>
      </c>
      <c r="C20392" t="s">
        <v>33477</v>
      </c>
      <c r="D20392" t="s">
        <v>33476</v>
      </c>
      <c r="E20392"/>
      <c r="F20392"/>
      <c r="G20392"/>
      <c r="H20392"/>
      <c r="I20392"/>
      <c r="J20392"/>
      <c r="U20392" s="43"/>
      <c r="AE20392"/>
    </row>
    <row r="20393" spans="1:31">
      <c r="A20393">
        <v>50160</v>
      </c>
      <c r="B20393" t="s">
        <v>17457</v>
      </c>
      <c r="C20393" t="s">
        <v>33477</v>
      </c>
      <c r="D20393" t="s">
        <v>33476</v>
      </c>
      <c r="E20393"/>
      <c r="F20393"/>
      <c r="G20393"/>
      <c r="H20393"/>
      <c r="I20393"/>
      <c r="J20393"/>
      <c r="U20393" s="43"/>
      <c r="AE20393"/>
    </row>
    <row r="20394" spans="1:31">
      <c r="A20394">
        <v>50160</v>
      </c>
      <c r="B20394" t="s">
        <v>17457</v>
      </c>
      <c r="C20394" t="s">
        <v>33477</v>
      </c>
      <c r="D20394" t="s">
        <v>33476</v>
      </c>
      <c r="E20394"/>
      <c r="F20394"/>
      <c r="G20394"/>
      <c r="H20394"/>
      <c r="I20394"/>
      <c r="J20394"/>
      <c r="U20394" s="43"/>
      <c r="AE20394"/>
    </row>
    <row r="20395" spans="1:31">
      <c r="A20395">
        <v>50200</v>
      </c>
      <c r="B20395" t="s">
        <v>17458</v>
      </c>
      <c r="C20395" t="s">
        <v>33477</v>
      </c>
      <c r="D20395" t="s">
        <v>33476</v>
      </c>
      <c r="E20395"/>
      <c r="F20395"/>
      <c r="G20395"/>
      <c r="H20395"/>
      <c r="I20395"/>
      <c r="J20395"/>
      <c r="U20395" s="43"/>
      <c r="AE20395"/>
    </row>
    <row r="20396" spans="1:31">
      <c r="A20396">
        <v>50340</v>
      </c>
      <c r="B20396" t="s">
        <v>17459</v>
      </c>
      <c r="C20396" t="s">
        <v>33477</v>
      </c>
      <c r="D20396" t="s">
        <v>33476</v>
      </c>
      <c r="E20396"/>
      <c r="F20396"/>
      <c r="G20396"/>
      <c r="H20396"/>
      <c r="I20396"/>
      <c r="J20396"/>
      <c r="U20396" s="43"/>
      <c r="AE20396"/>
    </row>
    <row r="20397" spans="1:31">
      <c r="A20397">
        <v>50620</v>
      </c>
      <c r="B20397" t="s">
        <v>17460</v>
      </c>
      <c r="C20397" t="s">
        <v>33477</v>
      </c>
      <c r="D20397" t="s">
        <v>33476</v>
      </c>
      <c r="E20397"/>
      <c r="F20397"/>
      <c r="G20397"/>
      <c r="H20397"/>
      <c r="I20397"/>
      <c r="J20397"/>
      <c r="U20397" s="43"/>
      <c r="AE20397"/>
    </row>
    <row r="20398" spans="1:31">
      <c r="A20398">
        <v>50800</v>
      </c>
      <c r="B20398" t="s">
        <v>2220</v>
      </c>
      <c r="C20398" t="s">
        <v>33477</v>
      </c>
      <c r="D20398" t="s">
        <v>33476</v>
      </c>
      <c r="E20398"/>
      <c r="F20398"/>
      <c r="G20398"/>
      <c r="H20398"/>
      <c r="I20398"/>
      <c r="J20398"/>
      <c r="U20398" s="43"/>
      <c r="AE20398"/>
    </row>
    <row r="20399" spans="1:31">
      <c r="A20399">
        <v>50480</v>
      </c>
      <c r="B20399" t="s">
        <v>17461</v>
      </c>
      <c r="C20399" t="s">
        <v>33477</v>
      </c>
      <c r="D20399" t="s">
        <v>33476</v>
      </c>
      <c r="E20399"/>
      <c r="F20399"/>
      <c r="G20399"/>
      <c r="H20399"/>
      <c r="I20399"/>
      <c r="J20399"/>
      <c r="U20399" s="43"/>
      <c r="AE20399"/>
    </row>
    <row r="20400" spans="1:31">
      <c r="A20400">
        <v>50700</v>
      </c>
      <c r="B20400" t="s">
        <v>3687</v>
      </c>
      <c r="C20400" t="s">
        <v>33477</v>
      </c>
      <c r="D20400" t="s">
        <v>33476</v>
      </c>
      <c r="E20400"/>
      <c r="F20400"/>
      <c r="G20400"/>
      <c r="H20400"/>
      <c r="I20400"/>
      <c r="J20400"/>
      <c r="U20400" s="43"/>
      <c r="AE20400"/>
    </row>
    <row r="20401" spans="1:31">
      <c r="A20401">
        <v>50300</v>
      </c>
      <c r="B20401" t="s">
        <v>17462</v>
      </c>
      <c r="C20401" t="s">
        <v>33477</v>
      </c>
      <c r="D20401" t="s">
        <v>33476</v>
      </c>
      <c r="E20401"/>
      <c r="F20401"/>
      <c r="G20401"/>
      <c r="H20401"/>
      <c r="I20401"/>
      <c r="J20401"/>
      <c r="U20401" s="43"/>
      <c r="AE20401"/>
    </row>
    <row r="20402" spans="1:31">
      <c r="A20402">
        <v>50760</v>
      </c>
      <c r="B20402" t="s">
        <v>17463</v>
      </c>
      <c r="C20402" t="s">
        <v>33477</v>
      </c>
      <c r="D20402" t="s">
        <v>33476</v>
      </c>
      <c r="E20402"/>
      <c r="F20402"/>
      <c r="G20402"/>
      <c r="H20402"/>
      <c r="I20402"/>
      <c r="J20402"/>
      <c r="U20402" s="43"/>
      <c r="AE20402"/>
    </row>
    <row r="20403" spans="1:31">
      <c r="A20403">
        <v>50700</v>
      </c>
      <c r="B20403" t="s">
        <v>17464</v>
      </c>
      <c r="C20403" t="s">
        <v>33477</v>
      </c>
      <c r="D20403" t="s">
        <v>33476</v>
      </c>
      <c r="E20403"/>
      <c r="F20403"/>
      <c r="G20403"/>
      <c r="H20403"/>
      <c r="I20403"/>
      <c r="J20403"/>
      <c r="U20403" s="43"/>
      <c r="AE20403"/>
    </row>
    <row r="20404" spans="1:31">
      <c r="A20404">
        <v>50300</v>
      </c>
      <c r="B20404" t="s">
        <v>17465</v>
      </c>
      <c r="C20404" t="s">
        <v>33477</v>
      </c>
      <c r="D20404" t="s">
        <v>33476</v>
      </c>
      <c r="E20404"/>
      <c r="F20404"/>
      <c r="G20404"/>
      <c r="H20404"/>
      <c r="I20404"/>
      <c r="J20404"/>
      <c r="U20404" s="43"/>
      <c r="AE20404"/>
    </row>
    <row r="20405" spans="1:31">
      <c r="A20405">
        <v>50250</v>
      </c>
      <c r="B20405" t="s">
        <v>17466</v>
      </c>
      <c r="C20405" t="s">
        <v>33477</v>
      </c>
      <c r="D20405" t="s">
        <v>33476</v>
      </c>
      <c r="E20405"/>
      <c r="F20405"/>
      <c r="G20405"/>
      <c r="H20405"/>
      <c r="I20405"/>
      <c r="J20405"/>
      <c r="U20405" s="43"/>
      <c r="AE20405"/>
    </row>
    <row r="20406" spans="1:31">
      <c r="A20406">
        <v>50330</v>
      </c>
      <c r="B20406" t="s">
        <v>17467</v>
      </c>
      <c r="C20406" t="s">
        <v>33477</v>
      </c>
      <c r="D20406" t="s">
        <v>33476</v>
      </c>
      <c r="E20406"/>
      <c r="F20406"/>
      <c r="G20406"/>
      <c r="H20406"/>
      <c r="I20406"/>
      <c r="J20406"/>
      <c r="U20406" s="43"/>
      <c r="AE20406"/>
    </row>
    <row r="20407" spans="1:31">
      <c r="A20407">
        <v>50630</v>
      </c>
      <c r="B20407" t="s">
        <v>17468</v>
      </c>
      <c r="C20407" t="s">
        <v>33477</v>
      </c>
      <c r="D20407" t="s">
        <v>33476</v>
      </c>
      <c r="E20407"/>
      <c r="F20407"/>
      <c r="G20407"/>
      <c r="H20407"/>
      <c r="I20407"/>
      <c r="J20407"/>
      <c r="U20407" s="43"/>
      <c r="AE20407"/>
    </row>
    <row r="20408" spans="1:31">
      <c r="A20408">
        <v>50310</v>
      </c>
      <c r="B20408" t="s">
        <v>17469</v>
      </c>
      <c r="C20408" t="s">
        <v>33477</v>
      </c>
      <c r="D20408" t="s">
        <v>33476</v>
      </c>
      <c r="E20408"/>
      <c r="F20408"/>
      <c r="G20408"/>
      <c r="H20408"/>
      <c r="I20408"/>
      <c r="J20408"/>
      <c r="U20408" s="43"/>
      <c r="AE20408"/>
    </row>
    <row r="20409" spans="1:31">
      <c r="A20409">
        <v>50200</v>
      </c>
      <c r="B20409" t="s">
        <v>17470</v>
      </c>
      <c r="C20409" t="s">
        <v>33477</v>
      </c>
      <c r="D20409" t="s">
        <v>33476</v>
      </c>
      <c r="E20409"/>
      <c r="F20409"/>
      <c r="G20409"/>
      <c r="H20409"/>
      <c r="I20409"/>
      <c r="J20409"/>
      <c r="U20409" s="43"/>
      <c r="AE20409"/>
    </row>
    <row r="20410" spans="1:31">
      <c r="A20410">
        <v>50450</v>
      </c>
      <c r="B20410" t="s">
        <v>17471</v>
      </c>
      <c r="C20410" t="s">
        <v>33477</v>
      </c>
      <c r="D20410" t="s">
        <v>33476</v>
      </c>
      <c r="E20410"/>
      <c r="F20410"/>
      <c r="G20410"/>
      <c r="H20410"/>
      <c r="I20410"/>
      <c r="J20410"/>
      <c r="U20410" s="43"/>
      <c r="AE20410"/>
    </row>
    <row r="20411" spans="1:31">
      <c r="A20411">
        <v>50370</v>
      </c>
      <c r="B20411" t="s">
        <v>17472</v>
      </c>
      <c r="C20411" t="s">
        <v>33477</v>
      </c>
      <c r="D20411" t="s">
        <v>33476</v>
      </c>
      <c r="E20411"/>
      <c r="F20411"/>
      <c r="G20411"/>
      <c r="H20411"/>
      <c r="I20411"/>
      <c r="J20411"/>
      <c r="U20411" s="43"/>
      <c r="AE20411"/>
    </row>
    <row r="20412" spans="1:31">
      <c r="A20412">
        <v>50430</v>
      </c>
      <c r="B20412" t="s">
        <v>9798</v>
      </c>
      <c r="C20412" t="s">
        <v>33477</v>
      </c>
      <c r="D20412" t="e">
        <v>#N/A</v>
      </c>
      <c r="E20412"/>
      <c r="F20412"/>
      <c r="G20412"/>
      <c r="H20412"/>
      <c r="I20412"/>
      <c r="J20412"/>
      <c r="U20412" s="43"/>
      <c r="AE20412"/>
    </row>
    <row r="20413" spans="1:31">
      <c r="A20413">
        <v>50430</v>
      </c>
      <c r="B20413" t="s">
        <v>9798</v>
      </c>
      <c r="C20413" t="s">
        <v>33477</v>
      </c>
      <c r="D20413" t="e">
        <v>#N/A</v>
      </c>
      <c r="E20413"/>
      <c r="F20413"/>
      <c r="G20413"/>
      <c r="H20413"/>
      <c r="I20413"/>
      <c r="J20413"/>
      <c r="U20413" s="43"/>
      <c r="AE20413"/>
    </row>
    <row r="20414" spans="1:31">
      <c r="A20414">
        <v>50760</v>
      </c>
      <c r="B20414" t="s">
        <v>17473</v>
      </c>
      <c r="C20414" t="s">
        <v>33477</v>
      </c>
      <c r="D20414" t="s">
        <v>33476</v>
      </c>
      <c r="E20414"/>
      <c r="F20414"/>
      <c r="G20414"/>
      <c r="H20414"/>
      <c r="I20414"/>
      <c r="J20414"/>
      <c r="U20414" s="43"/>
      <c r="AE20414"/>
    </row>
    <row r="20415" spans="1:31">
      <c r="A20415">
        <v>50630</v>
      </c>
      <c r="B20415" t="s">
        <v>17474</v>
      </c>
      <c r="C20415" t="s">
        <v>33477</v>
      </c>
      <c r="D20415" t="s">
        <v>33476</v>
      </c>
      <c r="E20415"/>
      <c r="F20415"/>
      <c r="G20415"/>
      <c r="H20415"/>
      <c r="I20415"/>
      <c r="J20415"/>
      <c r="U20415" s="43"/>
      <c r="AE20415"/>
    </row>
    <row r="20416" spans="1:31">
      <c r="A20416">
        <v>50410</v>
      </c>
      <c r="B20416" t="s">
        <v>17475</v>
      </c>
      <c r="C20416" t="s">
        <v>33477</v>
      </c>
      <c r="D20416" t="s">
        <v>33476</v>
      </c>
      <c r="E20416"/>
      <c r="F20416"/>
      <c r="G20416"/>
      <c r="H20416"/>
      <c r="I20416"/>
      <c r="J20416"/>
      <c r="U20416" s="43"/>
      <c r="AE20416"/>
    </row>
    <row r="20417" spans="1:31">
      <c r="A20417">
        <v>50800</v>
      </c>
      <c r="B20417" t="s">
        <v>17476</v>
      </c>
      <c r="C20417" t="s">
        <v>33477</v>
      </c>
      <c r="D20417" t="s">
        <v>33476</v>
      </c>
      <c r="E20417"/>
      <c r="F20417"/>
      <c r="G20417"/>
      <c r="H20417"/>
      <c r="I20417"/>
      <c r="J20417"/>
      <c r="U20417" s="43"/>
      <c r="AE20417"/>
    </row>
    <row r="20418" spans="1:31">
      <c r="A20418">
        <v>50800</v>
      </c>
      <c r="B20418" t="s">
        <v>17476</v>
      </c>
      <c r="C20418" t="s">
        <v>33477</v>
      </c>
      <c r="D20418" t="s">
        <v>33476</v>
      </c>
      <c r="E20418"/>
      <c r="F20418"/>
      <c r="G20418"/>
      <c r="H20418"/>
      <c r="I20418"/>
      <c r="J20418"/>
      <c r="U20418" s="43"/>
      <c r="AE20418"/>
    </row>
    <row r="20419" spans="1:31">
      <c r="A20419">
        <v>50680</v>
      </c>
      <c r="B20419" t="s">
        <v>17477</v>
      </c>
      <c r="C20419" t="s">
        <v>33477</v>
      </c>
      <c r="D20419" t="s">
        <v>33476</v>
      </c>
      <c r="E20419"/>
      <c r="F20419"/>
      <c r="G20419"/>
      <c r="H20419"/>
      <c r="I20419"/>
      <c r="J20419"/>
      <c r="U20419" s="43"/>
      <c r="AE20419"/>
    </row>
    <row r="20420" spans="1:31">
      <c r="A20420">
        <v>50690</v>
      </c>
      <c r="B20420" t="s">
        <v>17478</v>
      </c>
      <c r="C20420" t="s">
        <v>33477</v>
      </c>
      <c r="D20420" t="e">
        <v>#N/A</v>
      </c>
      <c r="E20420"/>
      <c r="F20420"/>
      <c r="G20420"/>
      <c r="H20420"/>
      <c r="I20420"/>
      <c r="J20420"/>
      <c r="U20420" s="43"/>
      <c r="AE20420"/>
    </row>
    <row r="20421" spans="1:31">
      <c r="A20421">
        <v>50400</v>
      </c>
      <c r="B20421" t="s">
        <v>17479</v>
      </c>
      <c r="C20421" t="s">
        <v>33477</v>
      </c>
      <c r="D20421" t="e">
        <v>#N/A</v>
      </c>
      <c r="E20421"/>
      <c r="F20421"/>
      <c r="G20421"/>
      <c r="H20421"/>
      <c r="I20421"/>
      <c r="J20421"/>
      <c r="U20421" s="43"/>
      <c r="AE20421"/>
    </row>
    <row r="20422" spans="1:31">
      <c r="A20422">
        <v>50700</v>
      </c>
      <c r="B20422" t="s">
        <v>17480</v>
      </c>
      <c r="C20422" t="s">
        <v>33477</v>
      </c>
      <c r="D20422" t="s">
        <v>33476</v>
      </c>
      <c r="E20422"/>
      <c r="F20422"/>
      <c r="G20422"/>
      <c r="H20422"/>
      <c r="I20422"/>
      <c r="J20422"/>
      <c r="U20422" s="43"/>
      <c r="AE20422"/>
    </row>
    <row r="20423" spans="1:31">
      <c r="A20423">
        <v>51240</v>
      </c>
      <c r="B20423" t="s">
        <v>17481</v>
      </c>
      <c r="C20423" t="s">
        <v>33480</v>
      </c>
      <c r="D20423" t="s">
        <v>33476</v>
      </c>
      <c r="E20423"/>
      <c r="F20423"/>
      <c r="G20423"/>
      <c r="H20423"/>
      <c r="I20423"/>
      <c r="J20423"/>
      <c r="U20423" s="43"/>
      <c r="AE20423"/>
    </row>
    <row r="20424" spans="1:31">
      <c r="A20424">
        <v>51530</v>
      </c>
      <c r="B20424" t="s">
        <v>17482</v>
      </c>
      <c r="C20424" t="s">
        <v>33478</v>
      </c>
      <c r="D20424" t="s">
        <v>33476</v>
      </c>
      <c r="E20424"/>
      <c r="F20424"/>
      <c r="G20424"/>
      <c r="H20424"/>
      <c r="I20424"/>
      <c r="J20424"/>
      <c r="U20424" s="43"/>
      <c r="AE20424"/>
    </row>
    <row r="20425" spans="1:31">
      <c r="A20425">
        <v>51150</v>
      </c>
      <c r="B20425" t="s">
        <v>17483</v>
      </c>
      <c r="C20425" t="s">
        <v>33480</v>
      </c>
      <c r="D20425" t="s">
        <v>33476</v>
      </c>
      <c r="E20425"/>
      <c r="F20425"/>
      <c r="G20425"/>
      <c r="H20425"/>
      <c r="I20425"/>
      <c r="J20425"/>
      <c r="U20425" s="43"/>
      <c r="AE20425"/>
    </row>
    <row r="20426" spans="1:31">
      <c r="A20426">
        <v>51260</v>
      </c>
      <c r="B20426" t="s">
        <v>17484</v>
      </c>
      <c r="C20426" t="s">
        <v>33480</v>
      </c>
      <c r="D20426" t="s">
        <v>33476</v>
      </c>
      <c r="E20426"/>
      <c r="F20426"/>
      <c r="G20426"/>
      <c r="H20426"/>
      <c r="I20426"/>
      <c r="J20426"/>
      <c r="U20426" s="43"/>
      <c r="AE20426"/>
    </row>
    <row r="20427" spans="1:31">
      <c r="A20427">
        <v>51120</v>
      </c>
      <c r="B20427" t="s">
        <v>619</v>
      </c>
      <c r="C20427" t="s">
        <v>33480</v>
      </c>
      <c r="D20427" t="s">
        <v>33476</v>
      </c>
      <c r="E20427"/>
      <c r="F20427"/>
      <c r="G20427"/>
      <c r="H20427"/>
      <c r="I20427"/>
      <c r="J20427"/>
      <c r="U20427" s="43"/>
      <c r="AE20427"/>
    </row>
    <row r="20428" spans="1:31">
      <c r="A20428">
        <v>51250</v>
      </c>
      <c r="B20428" t="s">
        <v>17485</v>
      </c>
      <c r="C20428" t="s">
        <v>33477</v>
      </c>
      <c r="D20428" t="s">
        <v>33482</v>
      </c>
      <c r="E20428"/>
      <c r="F20428"/>
      <c r="G20428"/>
      <c r="H20428"/>
      <c r="I20428"/>
      <c r="J20428"/>
      <c r="U20428" s="43"/>
      <c r="AE20428"/>
    </row>
    <row r="20429" spans="1:31">
      <c r="A20429">
        <v>51150</v>
      </c>
      <c r="B20429" t="s">
        <v>17486</v>
      </c>
      <c r="C20429" t="s">
        <v>33480</v>
      </c>
      <c r="D20429" t="s">
        <v>33476</v>
      </c>
      <c r="E20429"/>
      <c r="F20429"/>
      <c r="G20429"/>
      <c r="H20429"/>
      <c r="I20429"/>
      <c r="J20429"/>
      <c r="U20429" s="43"/>
      <c r="AE20429"/>
    </row>
    <row r="20430" spans="1:31">
      <c r="A20430">
        <v>51290</v>
      </c>
      <c r="B20430" t="s">
        <v>17487</v>
      </c>
      <c r="C20430" t="s">
        <v>33480</v>
      </c>
      <c r="D20430" t="s">
        <v>33476</v>
      </c>
      <c r="E20430"/>
      <c r="F20430"/>
      <c r="G20430"/>
      <c r="H20430"/>
      <c r="I20430"/>
      <c r="J20430"/>
      <c r="U20430" s="43"/>
      <c r="AE20430"/>
    </row>
    <row r="20431" spans="1:31">
      <c r="A20431">
        <v>51260</v>
      </c>
      <c r="B20431" t="s">
        <v>17488</v>
      </c>
      <c r="C20431" t="s">
        <v>33480</v>
      </c>
      <c r="D20431" t="s">
        <v>33476</v>
      </c>
      <c r="E20431"/>
      <c r="F20431"/>
      <c r="G20431"/>
      <c r="H20431"/>
      <c r="I20431"/>
      <c r="J20431"/>
      <c r="U20431" s="43"/>
      <c r="AE20431"/>
    </row>
    <row r="20432" spans="1:31">
      <c r="A20432">
        <v>51230</v>
      </c>
      <c r="B20432" t="s">
        <v>17489</v>
      </c>
      <c r="C20432" t="s">
        <v>33480</v>
      </c>
      <c r="D20432" t="s">
        <v>33476</v>
      </c>
      <c r="E20432"/>
      <c r="F20432"/>
      <c r="G20432"/>
      <c r="H20432"/>
      <c r="I20432"/>
      <c r="J20432"/>
      <c r="U20432" s="43"/>
      <c r="AE20432"/>
    </row>
    <row r="20433" spans="1:31">
      <c r="A20433">
        <v>51700</v>
      </c>
      <c r="B20433" t="s">
        <v>17490</v>
      </c>
      <c r="C20433" t="s">
        <v>33479</v>
      </c>
      <c r="D20433" t="s">
        <v>33476</v>
      </c>
      <c r="E20433"/>
      <c r="F20433"/>
      <c r="G20433"/>
      <c r="H20433"/>
      <c r="I20433"/>
      <c r="J20433"/>
      <c r="U20433" s="43"/>
      <c r="AE20433"/>
    </row>
    <row r="20434" spans="1:31">
      <c r="A20434">
        <v>51170</v>
      </c>
      <c r="B20434" t="s">
        <v>17491</v>
      </c>
      <c r="C20434" t="s">
        <v>33479</v>
      </c>
      <c r="D20434" t="s">
        <v>33476</v>
      </c>
      <c r="E20434"/>
      <c r="F20434"/>
      <c r="G20434"/>
      <c r="H20434"/>
      <c r="I20434"/>
      <c r="J20434"/>
      <c r="U20434" s="43"/>
      <c r="AE20434"/>
    </row>
    <row r="20435" spans="1:31">
      <c r="A20435">
        <v>51170</v>
      </c>
      <c r="B20435" t="s">
        <v>17492</v>
      </c>
      <c r="C20435" t="s">
        <v>33479</v>
      </c>
      <c r="D20435" t="s">
        <v>33476</v>
      </c>
      <c r="E20435"/>
      <c r="F20435"/>
      <c r="G20435"/>
      <c r="H20435"/>
      <c r="I20435"/>
      <c r="J20435"/>
      <c r="U20435" s="43"/>
      <c r="AE20435"/>
    </row>
    <row r="20436" spans="1:31">
      <c r="A20436">
        <v>51800</v>
      </c>
      <c r="B20436" t="s">
        <v>17493</v>
      </c>
      <c r="C20436" t="s">
        <v>33477</v>
      </c>
      <c r="D20436" t="s">
        <v>33476</v>
      </c>
      <c r="E20436"/>
      <c r="F20436"/>
      <c r="G20436"/>
      <c r="H20436"/>
      <c r="I20436"/>
      <c r="J20436"/>
      <c r="U20436" s="43"/>
      <c r="AE20436"/>
    </row>
    <row r="20437" spans="1:31">
      <c r="A20437">
        <v>51290</v>
      </c>
      <c r="B20437" t="s">
        <v>17494</v>
      </c>
      <c r="C20437" t="s">
        <v>33480</v>
      </c>
      <c r="D20437" t="s">
        <v>33476</v>
      </c>
      <c r="E20437"/>
      <c r="F20437"/>
      <c r="G20437"/>
      <c r="H20437"/>
      <c r="I20437"/>
      <c r="J20437"/>
      <c r="U20437" s="43"/>
      <c r="AE20437"/>
    </row>
    <row r="20438" spans="1:31">
      <c r="A20438">
        <v>51290</v>
      </c>
      <c r="B20438" t="s">
        <v>17495</v>
      </c>
      <c r="C20438" t="s">
        <v>33480</v>
      </c>
      <c r="D20438" t="s">
        <v>33476</v>
      </c>
      <c r="E20438"/>
      <c r="F20438"/>
      <c r="G20438"/>
      <c r="H20438"/>
      <c r="I20438"/>
      <c r="J20438"/>
      <c r="U20438" s="43"/>
      <c r="AE20438"/>
    </row>
    <row r="20439" spans="1:31">
      <c r="A20439">
        <v>51290</v>
      </c>
      <c r="B20439" t="s">
        <v>17495</v>
      </c>
      <c r="C20439" t="s">
        <v>33480</v>
      </c>
      <c r="D20439" t="s">
        <v>33476</v>
      </c>
      <c r="E20439"/>
      <c r="F20439"/>
      <c r="G20439"/>
      <c r="H20439"/>
      <c r="I20439"/>
      <c r="J20439"/>
      <c r="U20439" s="43"/>
      <c r="AE20439"/>
    </row>
    <row r="20440" spans="1:31">
      <c r="A20440">
        <v>51150</v>
      </c>
      <c r="B20440" t="s">
        <v>17496</v>
      </c>
      <c r="C20440" t="s">
        <v>33480</v>
      </c>
      <c r="D20440" t="s">
        <v>33476</v>
      </c>
      <c r="E20440"/>
      <c r="F20440"/>
      <c r="G20440"/>
      <c r="H20440"/>
      <c r="I20440"/>
      <c r="J20440"/>
      <c r="U20440" s="43"/>
      <c r="AE20440"/>
    </row>
    <row r="20441" spans="1:31">
      <c r="A20441">
        <v>51600</v>
      </c>
      <c r="B20441" t="s">
        <v>17497</v>
      </c>
      <c r="C20441" t="s">
        <v>33477</v>
      </c>
      <c r="D20441" t="s">
        <v>33476</v>
      </c>
      <c r="E20441"/>
      <c r="F20441"/>
      <c r="G20441"/>
      <c r="H20441"/>
      <c r="I20441"/>
      <c r="J20441"/>
      <c r="U20441" s="43"/>
      <c r="AE20441"/>
    </row>
    <row r="20442" spans="1:31">
      <c r="A20442">
        <v>51170</v>
      </c>
      <c r="B20442" t="s">
        <v>17498</v>
      </c>
      <c r="C20442" t="s">
        <v>33479</v>
      </c>
      <c r="D20442" t="s">
        <v>33476</v>
      </c>
      <c r="E20442"/>
      <c r="F20442"/>
      <c r="G20442"/>
      <c r="H20442"/>
      <c r="I20442"/>
      <c r="J20442"/>
      <c r="U20442" s="43"/>
      <c r="AE20442"/>
    </row>
    <row r="20443" spans="1:31">
      <c r="A20443">
        <v>51240</v>
      </c>
      <c r="B20443" t="s">
        <v>17499</v>
      </c>
      <c r="C20443" t="s">
        <v>33480</v>
      </c>
      <c r="D20443" t="s">
        <v>33476</v>
      </c>
      <c r="E20443"/>
      <c r="F20443"/>
      <c r="G20443"/>
      <c r="H20443"/>
      <c r="I20443"/>
      <c r="J20443"/>
      <c r="U20443" s="43"/>
      <c r="AE20443"/>
    </row>
    <row r="20444" spans="1:31">
      <c r="A20444">
        <v>51150</v>
      </c>
      <c r="B20444" t="s">
        <v>17500</v>
      </c>
      <c r="C20444" t="s">
        <v>33480</v>
      </c>
      <c r="D20444" t="s">
        <v>33476</v>
      </c>
      <c r="E20444"/>
      <c r="F20444"/>
      <c r="G20444"/>
      <c r="H20444"/>
      <c r="I20444"/>
      <c r="J20444"/>
      <c r="U20444" s="43"/>
      <c r="AE20444"/>
    </row>
    <row r="20445" spans="1:31">
      <c r="A20445">
        <v>51110</v>
      </c>
      <c r="B20445" t="s">
        <v>17501</v>
      </c>
      <c r="C20445" t="s">
        <v>33480</v>
      </c>
      <c r="D20445" t="s">
        <v>33476</v>
      </c>
      <c r="E20445"/>
      <c r="F20445"/>
      <c r="G20445"/>
      <c r="H20445"/>
      <c r="I20445"/>
      <c r="J20445"/>
      <c r="U20445" s="43"/>
      <c r="AE20445"/>
    </row>
    <row r="20446" spans="1:31">
      <c r="A20446">
        <v>51800</v>
      </c>
      <c r="B20446" t="s">
        <v>17502</v>
      </c>
      <c r="C20446" t="s">
        <v>33477</v>
      </c>
      <c r="D20446" t="s">
        <v>33476</v>
      </c>
      <c r="E20446"/>
      <c r="F20446"/>
      <c r="G20446"/>
      <c r="H20446"/>
      <c r="I20446"/>
      <c r="J20446"/>
      <c r="U20446" s="43"/>
      <c r="AE20446"/>
    </row>
    <row r="20447" spans="1:31">
      <c r="A20447">
        <v>51160</v>
      </c>
      <c r="B20447" t="s">
        <v>17503</v>
      </c>
      <c r="C20447" t="s">
        <v>33480</v>
      </c>
      <c r="D20447" t="s">
        <v>33476</v>
      </c>
      <c r="E20447"/>
      <c r="F20447"/>
      <c r="G20447"/>
      <c r="H20447"/>
      <c r="I20447"/>
      <c r="J20447"/>
      <c r="U20447" s="43"/>
      <c r="AE20447"/>
    </row>
    <row r="20448" spans="1:31">
      <c r="A20448">
        <v>51190</v>
      </c>
      <c r="B20448" t="s">
        <v>17504</v>
      </c>
      <c r="C20448" t="s">
        <v>33480</v>
      </c>
      <c r="D20448" t="s">
        <v>33476</v>
      </c>
      <c r="E20448"/>
      <c r="F20448"/>
      <c r="G20448"/>
      <c r="H20448"/>
      <c r="I20448"/>
      <c r="J20448"/>
      <c r="U20448" s="43"/>
      <c r="AE20448"/>
    </row>
    <row r="20449" spans="1:31">
      <c r="A20449">
        <v>51150</v>
      </c>
      <c r="B20449" t="s">
        <v>17505</v>
      </c>
      <c r="C20449" t="s">
        <v>33480</v>
      </c>
      <c r="D20449" t="s">
        <v>33476</v>
      </c>
      <c r="E20449"/>
      <c r="F20449"/>
      <c r="G20449"/>
      <c r="H20449"/>
      <c r="I20449"/>
      <c r="J20449"/>
      <c r="U20449" s="43"/>
      <c r="AE20449"/>
    </row>
    <row r="20450" spans="1:31">
      <c r="A20450">
        <v>51160</v>
      </c>
      <c r="B20450" t="s">
        <v>17505</v>
      </c>
      <c r="C20450" t="s">
        <v>33480</v>
      </c>
      <c r="D20450" t="s">
        <v>33476</v>
      </c>
      <c r="E20450"/>
      <c r="F20450"/>
      <c r="G20450"/>
      <c r="H20450"/>
      <c r="I20450"/>
      <c r="J20450"/>
      <c r="U20450" s="43"/>
      <c r="AE20450"/>
    </row>
    <row r="20451" spans="1:31">
      <c r="A20451">
        <v>51160</v>
      </c>
      <c r="B20451" t="s">
        <v>17505</v>
      </c>
      <c r="C20451" t="s">
        <v>33480</v>
      </c>
      <c r="D20451" t="s">
        <v>33476</v>
      </c>
      <c r="E20451"/>
      <c r="F20451"/>
      <c r="G20451"/>
      <c r="H20451"/>
      <c r="I20451"/>
      <c r="J20451"/>
      <c r="U20451" s="43"/>
      <c r="AE20451"/>
    </row>
    <row r="20452" spans="1:31">
      <c r="A20452">
        <v>51400</v>
      </c>
      <c r="B20452" t="s">
        <v>17506</v>
      </c>
      <c r="C20452" t="s">
        <v>33477</v>
      </c>
      <c r="D20452" t="s">
        <v>33476</v>
      </c>
      <c r="E20452"/>
      <c r="F20452"/>
      <c r="G20452"/>
      <c r="H20452"/>
      <c r="I20452"/>
      <c r="J20452"/>
      <c r="U20452" s="43"/>
      <c r="AE20452"/>
    </row>
    <row r="20453" spans="1:31">
      <c r="A20453">
        <v>51260</v>
      </c>
      <c r="B20453" t="s">
        <v>651</v>
      </c>
      <c r="C20453" t="s">
        <v>33480</v>
      </c>
      <c r="D20453" t="s">
        <v>33476</v>
      </c>
      <c r="E20453"/>
      <c r="F20453"/>
      <c r="G20453"/>
      <c r="H20453"/>
      <c r="I20453"/>
      <c r="J20453"/>
      <c r="U20453" s="43"/>
      <c r="AE20453"/>
    </row>
    <row r="20454" spans="1:31">
      <c r="A20454">
        <v>51270</v>
      </c>
      <c r="B20454" t="s">
        <v>17507</v>
      </c>
      <c r="C20454" t="s">
        <v>33478</v>
      </c>
      <c r="D20454" t="e">
        <v>#N/A</v>
      </c>
      <c r="E20454"/>
      <c r="F20454"/>
      <c r="G20454"/>
      <c r="H20454"/>
      <c r="I20454"/>
      <c r="J20454"/>
      <c r="U20454" s="43"/>
      <c r="AE20454"/>
    </row>
    <row r="20455" spans="1:31">
      <c r="A20455">
        <v>51270</v>
      </c>
      <c r="B20455" t="s">
        <v>6097</v>
      </c>
      <c r="C20455" t="s">
        <v>33478</v>
      </c>
      <c r="D20455" t="e">
        <v>#N/A</v>
      </c>
      <c r="E20455"/>
      <c r="F20455"/>
      <c r="G20455"/>
      <c r="H20455"/>
      <c r="I20455"/>
      <c r="J20455"/>
      <c r="U20455" s="43"/>
      <c r="AE20455"/>
    </row>
    <row r="20456" spans="1:31">
      <c r="A20456">
        <v>51230</v>
      </c>
      <c r="B20456" t="s">
        <v>16228</v>
      </c>
      <c r="C20456" t="s">
        <v>33480</v>
      </c>
      <c r="D20456" t="s">
        <v>33476</v>
      </c>
      <c r="E20456"/>
      <c r="F20456"/>
      <c r="G20456"/>
      <c r="H20456"/>
      <c r="I20456"/>
      <c r="J20456"/>
      <c r="U20456" s="43"/>
      <c r="AE20456"/>
    </row>
    <row r="20457" spans="1:31">
      <c r="A20457">
        <v>51120</v>
      </c>
      <c r="B20457" t="s">
        <v>17508</v>
      </c>
      <c r="C20457" t="s">
        <v>33480</v>
      </c>
      <c r="D20457" t="s">
        <v>33476</v>
      </c>
      <c r="E20457"/>
      <c r="F20457"/>
      <c r="G20457"/>
      <c r="H20457"/>
      <c r="I20457"/>
      <c r="J20457"/>
      <c r="U20457" s="43"/>
      <c r="AE20457"/>
    </row>
    <row r="20458" spans="1:31">
      <c r="A20458">
        <v>51170</v>
      </c>
      <c r="B20458" t="s">
        <v>17509</v>
      </c>
      <c r="C20458" t="s">
        <v>33479</v>
      </c>
      <c r="D20458" t="s">
        <v>33476</v>
      </c>
      <c r="E20458"/>
      <c r="F20458"/>
      <c r="G20458"/>
      <c r="H20458"/>
      <c r="I20458"/>
      <c r="J20458"/>
      <c r="U20458" s="43"/>
      <c r="AE20458"/>
    </row>
    <row r="20459" spans="1:31">
      <c r="A20459">
        <v>51700</v>
      </c>
      <c r="B20459" t="s">
        <v>17510</v>
      </c>
      <c r="C20459" t="s">
        <v>33479</v>
      </c>
      <c r="D20459" t="s">
        <v>33476</v>
      </c>
      <c r="E20459"/>
      <c r="F20459"/>
      <c r="G20459"/>
      <c r="H20459"/>
      <c r="I20459"/>
      <c r="J20459"/>
      <c r="U20459" s="43"/>
      <c r="AE20459"/>
    </row>
    <row r="20460" spans="1:31">
      <c r="A20460">
        <v>51300</v>
      </c>
      <c r="B20460" t="s">
        <v>17511</v>
      </c>
      <c r="C20460" t="s">
        <v>33480</v>
      </c>
      <c r="D20460" t="s">
        <v>33476</v>
      </c>
      <c r="E20460"/>
      <c r="F20460"/>
      <c r="G20460"/>
      <c r="H20460"/>
      <c r="I20460"/>
      <c r="J20460"/>
      <c r="U20460" s="43"/>
      <c r="AE20460"/>
    </row>
    <row r="20461" spans="1:31">
      <c r="A20461">
        <v>51300</v>
      </c>
      <c r="B20461" t="s">
        <v>17512</v>
      </c>
      <c r="C20461" t="s">
        <v>33480</v>
      </c>
      <c r="D20461" t="s">
        <v>33476</v>
      </c>
      <c r="E20461"/>
      <c r="F20461"/>
      <c r="G20461"/>
      <c r="H20461"/>
      <c r="I20461"/>
      <c r="J20461"/>
      <c r="U20461" s="43"/>
      <c r="AE20461"/>
    </row>
    <row r="20462" spans="1:31">
      <c r="A20462">
        <v>51260</v>
      </c>
      <c r="B20462" t="s">
        <v>17513</v>
      </c>
      <c r="C20462" t="s">
        <v>33480</v>
      </c>
      <c r="D20462" t="s">
        <v>33476</v>
      </c>
      <c r="E20462"/>
      <c r="F20462"/>
      <c r="G20462"/>
      <c r="H20462"/>
      <c r="I20462"/>
      <c r="J20462"/>
      <c r="U20462" s="43"/>
      <c r="AE20462"/>
    </row>
    <row r="20463" spans="1:31">
      <c r="A20463">
        <v>51270</v>
      </c>
      <c r="B20463" t="s">
        <v>10170</v>
      </c>
      <c r="C20463" t="s">
        <v>33478</v>
      </c>
      <c r="D20463" t="e">
        <v>#N/A</v>
      </c>
      <c r="E20463"/>
      <c r="F20463"/>
      <c r="G20463"/>
      <c r="H20463"/>
      <c r="I20463"/>
      <c r="J20463"/>
      <c r="U20463" s="43"/>
      <c r="AE20463"/>
    </row>
    <row r="20464" spans="1:31">
      <c r="A20464">
        <v>51110</v>
      </c>
      <c r="B20464" t="s">
        <v>17514</v>
      </c>
      <c r="C20464" t="s">
        <v>33480</v>
      </c>
      <c r="D20464" t="s">
        <v>33476</v>
      </c>
      <c r="E20464"/>
      <c r="F20464"/>
      <c r="G20464"/>
      <c r="H20464"/>
      <c r="I20464"/>
      <c r="J20464"/>
      <c r="U20464" s="43"/>
      <c r="AE20464"/>
    </row>
    <row r="20465" spans="1:31">
      <c r="A20465">
        <v>51360</v>
      </c>
      <c r="B20465" t="s">
        <v>17515</v>
      </c>
      <c r="C20465" t="s">
        <v>33477</v>
      </c>
      <c r="D20465" t="s">
        <v>33476</v>
      </c>
      <c r="E20465"/>
      <c r="F20465"/>
      <c r="G20465"/>
      <c r="H20465"/>
      <c r="I20465"/>
      <c r="J20465"/>
      <c r="U20465" s="43"/>
      <c r="AE20465"/>
    </row>
    <row r="20466" spans="1:31">
      <c r="A20466">
        <v>51270</v>
      </c>
      <c r="B20466" t="s">
        <v>17516</v>
      </c>
      <c r="C20466" t="s">
        <v>33478</v>
      </c>
      <c r="D20466" t="e">
        <v>#N/A</v>
      </c>
      <c r="E20466"/>
      <c r="F20466"/>
      <c r="G20466"/>
      <c r="H20466"/>
      <c r="I20466"/>
      <c r="J20466"/>
      <c r="U20466" s="43"/>
      <c r="AE20466"/>
    </row>
    <row r="20467" spans="1:31">
      <c r="A20467">
        <v>51490</v>
      </c>
      <c r="B20467" t="s">
        <v>17517</v>
      </c>
      <c r="C20467" t="s">
        <v>33477</v>
      </c>
      <c r="D20467" t="s">
        <v>33476</v>
      </c>
      <c r="E20467"/>
      <c r="F20467"/>
      <c r="G20467"/>
      <c r="H20467"/>
      <c r="I20467"/>
      <c r="J20467"/>
      <c r="U20467" s="43"/>
      <c r="AE20467"/>
    </row>
    <row r="20468" spans="1:31">
      <c r="A20468">
        <v>51330</v>
      </c>
      <c r="B20468" t="s">
        <v>17518</v>
      </c>
      <c r="C20468" t="s">
        <v>33477</v>
      </c>
      <c r="D20468" t="s">
        <v>33476</v>
      </c>
      <c r="E20468"/>
      <c r="F20468"/>
      <c r="G20468"/>
      <c r="H20468"/>
      <c r="I20468"/>
      <c r="J20468"/>
      <c r="U20468" s="43"/>
      <c r="AE20468"/>
    </row>
    <row r="20469" spans="1:31">
      <c r="A20469">
        <v>51480</v>
      </c>
      <c r="B20469" t="s">
        <v>17519</v>
      </c>
      <c r="C20469" t="s">
        <v>33480</v>
      </c>
      <c r="D20469" t="e">
        <v>#N/A</v>
      </c>
      <c r="E20469"/>
      <c r="F20469"/>
      <c r="G20469"/>
      <c r="H20469"/>
      <c r="I20469"/>
      <c r="J20469"/>
      <c r="U20469" s="43"/>
      <c r="AE20469"/>
    </row>
    <row r="20470" spans="1:31">
      <c r="A20470">
        <v>51130</v>
      </c>
      <c r="B20470" t="s">
        <v>17520</v>
      </c>
      <c r="C20470" t="s">
        <v>33480</v>
      </c>
      <c r="D20470" t="s">
        <v>33476</v>
      </c>
      <c r="E20470"/>
      <c r="F20470"/>
      <c r="G20470"/>
      <c r="H20470"/>
      <c r="I20470"/>
      <c r="J20470"/>
      <c r="U20470" s="43"/>
      <c r="AE20470"/>
    </row>
    <row r="20471" spans="1:31">
      <c r="A20471">
        <v>51210</v>
      </c>
      <c r="B20471" t="s">
        <v>17521</v>
      </c>
      <c r="C20471" t="s">
        <v>33478</v>
      </c>
      <c r="D20471" t="s">
        <v>33481</v>
      </c>
      <c r="E20471"/>
      <c r="F20471"/>
      <c r="G20471"/>
      <c r="H20471"/>
      <c r="I20471"/>
      <c r="J20471"/>
      <c r="U20471" s="43"/>
      <c r="AE20471"/>
    </row>
    <row r="20472" spans="1:31">
      <c r="A20472">
        <v>51220</v>
      </c>
      <c r="B20472" t="s">
        <v>17522</v>
      </c>
      <c r="C20472" t="s">
        <v>33480</v>
      </c>
      <c r="D20472" t="s">
        <v>33476</v>
      </c>
      <c r="E20472"/>
      <c r="F20472"/>
      <c r="G20472"/>
      <c r="H20472"/>
      <c r="I20472"/>
      <c r="J20472"/>
      <c r="U20472" s="43"/>
      <c r="AE20472"/>
    </row>
    <row r="20473" spans="1:31">
      <c r="A20473">
        <v>51420</v>
      </c>
      <c r="B20473" t="s">
        <v>17523</v>
      </c>
      <c r="C20473" t="s">
        <v>33478</v>
      </c>
      <c r="D20473" t="s">
        <v>33476</v>
      </c>
      <c r="E20473"/>
      <c r="F20473"/>
      <c r="G20473"/>
      <c r="H20473"/>
      <c r="I20473"/>
      <c r="J20473"/>
      <c r="U20473" s="43"/>
      <c r="AE20473"/>
    </row>
    <row r="20474" spans="1:31">
      <c r="A20474">
        <v>51800</v>
      </c>
      <c r="B20474" t="s">
        <v>17524</v>
      </c>
      <c r="C20474" t="s">
        <v>33477</v>
      </c>
      <c r="D20474" t="s">
        <v>33476</v>
      </c>
      <c r="E20474"/>
      <c r="F20474"/>
      <c r="G20474"/>
      <c r="H20474"/>
      <c r="I20474"/>
      <c r="J20474"/>
      <c r="U20474" s="43"/>
      <c r="AE20474"/>
    </row>
    <row r="20475" spans="1:31">
      <c r="A20475">
        <v>51490</v>
      </c>
      <c r="B20475" t="s">
        <v>17525</v>
      </c>
      <c r="C20475" t="s">
        <v>33477</v>
      </c>
      <c r="D20475" t="s">
        <v>33476</v>
      </c>
      <c r="E20475"/>
      <c r="F20475"/>
      <c r="G20475"/>
      <c r="H20475"/>
      <c r="I20475"/>
      <c r="J20475"/>
      <c r="U20475" s="43"/>
      <c r="AE20475"/>
    </row>
    <row r="20476" spans="1:31">
      <c r="A20476">
        <v>51450</v>
      </c>
      <c r="B20476" t="s">
        <v>17526</v>
      </c>
      <c r="C20476" t="s">
        <v>33480</v>
      </c>
      <c r="D20476" t="s">
        <v>33476</v>
      </c>
      <c r="E20476"/>
      <c r="F20476"/>
      <c r="G20476"/>
      <c r="H20476"/>
      <c r="I20476"/>
      <c r="J20476"/>
      <c r="U20476" s="43"/>
      <c r="AE20476"/>
    </row>
    <row r="20477" spans="1:31">
      <c r="A20477">
        <v>51260</v>
      </c>
      <c r="B20477" t="s">
        <v>17527</v>
      </c>
      <c r="C20477" t="s">
        <v>33480</v>
      </c>
      <c r="D20477" t="s">
        <v>33476</v>
      </c>
      <c r="E20477"/>
      <c r="F20477"/>
      <c r="G20477"/>
      <c r="H20477"/>
      <c r="I20477"/>
      <c r="J20477"/>
      <c r="U20477" s="43"/>
      <c r="AE20477"/>
    </row>
    <row r="20478" spans="1:31">
      <c r="A20478">
        <v>51330</v>
      </c>
      <c r="B20478" t="s">
        <v>17528</v>
      </c>
      <c r="C20478" t="s">
        <v>33477</v>
      </c>
      <c r="D20478" t="s">
        <v>33476</v>
      </c>
      <c r="E20478"/>
      <c r="F20478"/>
      <c r="G20478"/>
      <c r="H20478"/>
      <c r="I20478"/>
      <c r="J20478"/>
      <c r="U20478" s="43"/>
      <c r="AE20478"/>
    </row>
    <row r="20479" spans="1:31">
      <c r="A20479">
        <v>51430</v>
      </c>
      <c r="B20479" t="s">
        <v>17529</v>
      </c>
      <c r="C20479" t="s">
        <v>33480</v>
      </c>
      <c r="D20479" t="e">
        <v>#N/A</v>
      </c>
      <c r="E20479"/>
      <c r="F20479"/>
      <c r="G20479"/>
      <c r="H20479"/>
      <c r="I20479"/>
      <c r="J20479"/>
      <c r="U20479" s="43"/>
      <c r="AE20479"/>
    </row>
    <row r="20480" spans="1:31">
      <c r="A20480">
        <v>51300</v>
      </c>
      <c r="B20480" t="s">
        <v>17530</v>
      </c>
      <c r="C20480" t="s">
        <v>33480</v>
      </c>
      <c r="D20480" t="s">
        <v>33476</v>
      </c>
      <c r="E20480"/>
      <c r="F20480"/>
      <c r="G20480"/>
      <c r="H20480"/>
      <c r="I20480"/>
      <c r="J20480"/>
      <c r="U20480" s="43"/>
      <c r="AE20480"/>
    </row>
    <row r="20481" spans="1:31">
      <c r="A20481">
        <v>51340</v>
      </c>
      <c r="B20481" t="s">
        <v>17531</v>
      </c>
      <c r="C20481" t="s">
        <v>33477</v>
      </c>
      <c r="D20481" t="s">
        <v>33476</v>
      </c>
      <c r="E20481"/>
      <c r="F20481"/>
      <c r="G20481"/>
      <c r="H20481"/>
      <c r="I20481"/>
      <c r="J20481"/>
      <c r="U20481" s="43"/>
      <c r="AE20481"/>
    </row>
    <row r="20482" spans="1:31">
      <c r="A20482">
        <v>51400</v>
      </c>
      <c r="B20482" t="s">
        <v>17532</v>
      </c>
      <c r="C20482" t="s">
        <v>33477</v>
      </c>
      <c r="D20482" t="s">
        <v>33476</v>
      </c>
      <c r="E20482"/>
      <c r="F20482"/>
      <c r="G20482"/>
      <c r="H20482"/>
      <c r="I20482"/>
      <c r="J20482"/>
      <c r="U20482" s="43"/>
      <c r="AE20482"/>
    </row>
    <row r="20483" spans="1:31">
      <c r="A20483">
        <v>51800</v>
      </c>
      <c r="B20483" t="s">
        <v>17533</v>
      </c>
      <c r="C20483" t="s">
        <v>33477</v>
      </c>
      <c r="D20483" t="s">
        <v>33476</v>
      </c>
      <c r="E20483"/>
      <c r="F20483"/>
      <c r="G20483"/>
      <c r="H20483"/>
      <c r="I20483"/>
      <c r="J20483"/>
      <c r="U20483" s="43"/>
      <c r="AE20483"/>
    </row>
    <row r="20484" spans="1:31">
      <c r="A20484">
        <v>51300</v>
      </c>
      <c r="B20484" t="s">
        <v>17534</v>
      </c>
      <c r="C20484" t="s">
        <v>33480</v>
      </c>
      <c r="D20484" t="s">
        <v>33476</v>
      </c>
      <c r="E20484"/>
      <c r="F20484"/>
      <c r="G20484"/>
      <c r="H20484"/>
      <c r="I20484"/>
      <c r="J20484"/>
      <c r="U20484" s="43"/>
      <c r="AE20484"/>
    </row>
    <row r="20485" spans="1:31">
      <c r="A20485">
        <v>51300</v>
      </c>
      <c r="B20485" t="s">
        <v>17535</v>
      </c>
      <c r="C20485" t="s">
        <v>33480</v>
      </c>
      <c r="D20485" t="s">
        <v>33476</v>
      </c>
      <c r="E20485"/>
      <c r="F20485"/>
      <c r="G20485"/>
      <c r="H20485"/>
      <c r="I20485"/>
      <c r="J20485"/>
      <c r="U20485" s="43"/>
      <c r="AE20485"/>
    </row>
    <row r="20486" spans="1:31">
      <c r="A20486">
        <v>51340</v>
      </c>
      <c r="B20486" t="s">
        <v>17536</v>
      </c>
      <c r="C20486" t="s">
        <v>33477</v>
      </c>
      <c r="D20486" t="s">
        <v>33476</v>
      </c>
      <c r="E20486"/>
      <c r="F20486"/>
      <c r="G20486"/>
      <c r="H20486"/>
      <c r="I20486"/>
      <c r="J20486"/>
      <c r="U20486" s="43"/>
      <c r="AE20486"/>
    </row>
    <row r="20487" spans="1:31">
      <c r="A20487">
        <v>51170</v>
      </c>
      <c r="B20487" t="s">
        <v>3359</v>
      </c>
      <c r="C20487" t="s">
        <v>33479</v>
      </c>
      <c r="D20487" t="s">
        <v>33476</v>
      </c>
      <c r="E20487"/>
      <c r="F20487"/>
      <c r="G20487"/>
      <c r="H20487"/>
      <c r="I20487"/>
      <c r="J20487"/>
      <c r="U20487" s="43"/>
      <c r="AE20487"/>
    </row>
    <row r="20488" spans="1:31">
      <c r="A20488">
        <v>51210</v>
      </c>
      <c r="B20488" t="s">
        <v>17537</v>
      </c>
      <c r="C20488" t="s">
        <v>33478</v>
      </c>
      <c r="D20488" t="s">
        <v>33481</v>
      </c>
      <c r="E20488"/>
      <c r="F20488"/>
      <c r="G20488"/>
      <c r="H20488"/>
      <c r="I20488"/>
      <c r="J20488"/>
      <c r="U20488" s="43"/>
      <c r="AE20488"/>
    </row>
    <row r="20489" spans="1:31">
      <c r="A20489">
        <v>51310</v>
      </c>
      <c r="B20489" t="s">
        <v>17538</v>
      </c>
      <c r="C20489" t="s">
        <v>33478</v>
      </c>
      <c r="D20489" t="s">
        <v>33476</v>
      </c>
      <c r="E20489"/>
      <c r="F20489"/>
      <c r="G20489"/>
      <c r="H20489"/>
      <c r="I20489"/>
      <c r="J20489"/>
      <c r="U20489" s="43"/>
      <c r="AE20489"/>
    </row>
    <row r="20490" spans="1:31">
      <c r="A20490">
        <v>51390</v>
      </c>
      <c r="B20490" t="s">
        <v>3362</v>
      </c>
      <c r="C20490" t="s">
        <v>33478</v>
      </c>
      <c r="D20490" t="s">
        <v>33476</v>
      </c>
      <c r="E20490"/>
      <c r="F20490"/>
      <c r="G20490"/>
      <c r="H20490"/>
      <c r="I20490"/>
      <c r="J20490"/>
      <c r="U20490" s="43"/>
      <c r="AE20490"/>
    </row>
    <row r="20491" spans="1:31">
      <c r="A20491">
        <v>51170</v>
      </c>
      <c r="B20491" t="s">
        <v>17539</v>
      </c>
      <c r="C20491" t="s">
        <v>33479</v>
      </c>
      <c r="D20491" t="s">
        <v>33476</v>
      </c>
      <c r="E20491"/>
      <c r="F20491"/>
      <c r="G20491"/>
      <c r="H20491"/>
      <c r="I20491"/>
      <c r="J20491"/>
      <c r="U20491" s="43"/>
      <c r="AE20491"/>
    </row>
    <row r="20492" spans="1:31">
      <c r="A20492">
        <v>51110</v>
      </c>
      <c r="B20492" t="s">
        <v>17540</v>
      </c>
      <c r="C20492" t="s">
        <v>33480</v>
      </c>
      <c r="D20492" t="s">
        <v>33476</v>
      </c>
      <c r="E20492"/>
      <c r="F20492"/>
      <c r="G20492"/>
      <c r="H20492"/>
      <c r="I20492"/>
      <c r="J20492"/>
      <c r="U20492" s="43"/>
      <c r="AE20492"/>
    </row>
    <row r="20493" spans="1:31">
      <c r="A20493">
        <v>51110</v>
      </c>
      <c r="B20493" t="s">
        <v>17541</v>
      </c>
      <c r="C20493" t="s">
        <v>33480</v>
      </c>
      <c r="D20493" t="s">
        <v>33476</v>
      </c>
      <c r="E20493"/>
      <c r="F20493"/>
      <c r="G20493"/>
      <c r="H20493"/>
      <c r="I20493"/>
      <c r="J20493"/>
      <c r="U20493" s="43"/>
      <c r="AE20493"/>
    </row>
    <row r="20494" spans="1:31">
      <c r="A20494">
        <v>51110</v>
      </c>
      <c r="B20494" t="s">
        <v>17541</v>
      </c>
      <c r="C20494" t="s">
        <v>33480</v>
      </c>
      <c r="D20494" t="s">
        <v>33476</v>
      </c>
      <c r="E20494"/>
      <c r="F20494"/>
      <c r="G20494"/>
      <c r="H20494"/>
      <c r="I20494"/>
      <c r="J20494"/>
      <c r="U20494" s="43"/>
      <c r="AE20494"/>
    </row>
    <row r="20495" spans="1:31">
      <c r="A20495">
        <v>51480</v>
      </c>
      <c r="B20495" t="s">
        <v>17542</v>
      </c>
      <c r="C20495" t="s">
        <v>33480</v>
      </c>
      <c r="D20495" t="e">
        <v>#N/A</v>
      </c>
      <c r="E20495"/>
      <c r="F20495"/>
      <c r="G20495"/>
      <c r="H20495"/>
      <c r="I20495"/>
      <c r="J20495"/>
      <c r="U20495" s="43"/>
      <c r="AE20495"/>
    </row>
    <row r="20496" spans="1:31">
      <c r="A20496">
        <v>51140</v>
      </c>
      <c r="B20496" t="s">
        <v>17543</v>
      </c>
      <c r="C20496" t="s">
        <v>33479</v>
      </c>
      <c r="D20496" t="s">
        <v>33481</v>
      </c>
      <c r="E20496"/>
      <c r="F20496"/>
      <c r="G20496"/>
      <c r="H20496"/>
      <c r="I20496"/>
      <c r="J20496"/>
      <c r="U20496" s="43"/>
      <c r="AE20496"/>
    </row>
    <row r="20497" spans="1:31">
      <c r="A20497">
        <v>51400</v>
      </c>
      <c r="B20497" t="s">
        <v>17544</v>
      </c>
      <c r="C20497" t="s">
        <v>33477</v>
      </c>
      <c r="D20497" t="s">
        <v>33476</v>
      </c>
      <c r="E20497"/>
      <c r="F20497"/>
      <c r="G20497"/>
      <c r="H20497"/>
      <c r="I20497"/>
      <c r="J20497"/>
      <c r="U20497" s="43"/>
      <c r="AE20497"/>
    </row>
    <row r="20498" spans="1:31">
      <c r="A20498">
        <v>51150</v>
      </c>
      <c r="B20498" t="s">
        <v>17545</v>
      </c>
      <c r="C20498" t="s">
        <v>33480</v>
      </c>
      <c r="D20498" t="s">
        <v>33476</v>
      </c>
      <c r="E20498"/>
      <c r="F20498"/>
      <c r="G20498"/>
      <c r="H20498"/>
      <c r="I20498"/>
      <c r="J20498"/>
      <c r="U20498" s="43"/>
      <c r="AE20498"/>
    </row>
    <row r="20499" spans="1:31">
      <c r="A20499">
        <v>51290</v>
      </c>
      <c r="B20499" t="s">
        <v>17546</v>
      </c>
      <c r="C20499" t="s">
        <v>33480</v>
      </c>
      <c r="D20499" t="s">
        <v>33476</v>
      </c>
      <c r="E20499"/>
      <c r="F20499"/>
      <c r="G20499"/>
      <c r="H20499"/>
      <c r="I20499"/>
      <c r="J20499"/>
      <c r="U20499" s="43"/>
      <c r="AE20499"/>
    </row>
    <row r="20500" spans="1:31">
      <c r="A20500">
        <v>51140</v>
      </c>
      <c r="B20500" t="s">
        <v>17547</v>
      </c>
      <c r="C20500" t="s">
        <v>33479</v>
      </c>
      <c r="D20500" t="s">
        <v>33481</v>
      </c>
      <c r="E20500"/>
      <c r="F20500"/>
      <c r="G20500"/>
      <c r="H20500"/>
      <c r="I20500"/>
      <c r="J20500"/>
      <c r="U20500" s="43"/>
      <c r="AE20500"/>
    </row>
    <row r="20501" spans="1:31">
      <c r="A20501">
        <v>51800</v>
      </c>
      <c r="B20501" t="s">
        <v>17548</v>
      </c>
      <c r="C20501" t="s">
        <v>33477</v>
      </c>
      <c r="D20501" t="s">
        <v>33476</v>
      </c>
      <c r="E20501"/>
      <c r="F20501"/>
      <c r="G20501"/>
      <c r="H20501"/>
      <c r="I20501"/>
      <c r="J20501"/>
      <c r="U20501" s="43"/>
      <c r="AE20501"/>
    </row>
    <row r="20502" spans="1:31">
      <c r="A20502">
        <v>51800</v>
      </c>
      <c r="B20502" t="s">
        <v>17549</v>
      </c>
      <c r="C20502" t="s">
        <v>33477</v>
      </c>
      <c r="D20502" t="s">
        <v>33476</v>
      </c>
      <c r="E20502"/>
      <c r="F20502"/>
      <c r="G20502"/>
      <c r="H20502"/>
      <c r="I20502"/>
      <c r="J20502"/>
      <c r="U20502" s="43"/>
      <c r="AE20502"/>
    </row>
    <row r="20503" spans="1:31">
      <c r="A20503">
        <v>51320</v>
      </c>
      <c r="B20503" t="s">
        <v>17550</v>
      </c>
      <c r="C20503" t="s">
        <v>33480</v>
      </c>
      <c r="D20503" t="s">
        <v>33476</v>
      </c>
      <c r="E20503"/>
      <c r="F20503"/>
      <c r="G20503"/>
      <c r="H20503"/>
      <c r="I20503"/>
      <c r="J20503"/>
      <c r="U20503" s="43"/>
      <c r="AE20503"/>
    </row>
    <row r="20504" spans="1:31">
      <c r="A20504">
        <v>51210</v>
      </c>
      <c r="B20504" t="s">
        <v>1445</v>
      </c>
      <c r="C20504" t="s">
        <v>33478</v>
      </c>
      <c r="D20504" t="s">
        <v>33481</v>
      </c>
      <c r="E20504"/>
      <c r="F20504"/>
      <c r="G20504"/>
      <c r="H20504"/>
      <c r="I20504"/>
      <c r="J20504"/>
      <c r="U20504" s="43"/>
      <c r="AE20504"/>
    </row>
    <row r="20505" spans="1:31">
      <c r="A20505">
        <v>51140</v>
      </c>
      <c r="B20505" t="s">
        <v>17551</v>
      </c>
      <c r="C20505" t="s">
        <v>33479</v>
      </c>
      <c r="D20505" t="s">
        <v>33481</v>
      </c>
      <c r="E20505"/>
      <c r="F20505"/>
      <c r="G20505"/>
      <c r="H20505"/>
      <c r="I20505"/>
      <c r="J20505"/>
      <c r="U20505" s="43"/>
      <c r="AE20505"/>
    </row>
    <row r="20506" spans="1:31">
      <c r="A20506">
        <v>51240</v>
      </c>
      <c r="B20506" t="s">
        <v>17552</v>
      </c>
      <c r="C20506" t="s">
        <v>33480</v>
      </c>
      <c r="D20506" t="s">
        <v>33476</v>
      </c>
      <c r="E20506"/>
      <c r="F20506"/>
      <c r="G20506"/>
      <c r="H20506"/>
      <c r="I20506"/>
      <c r="J20506"/>
      <c r="U20506" s="43"/>
      <c r="AE20506"/>
    </row>
    <row r="20507" spans="1:31">
      <c r="A20507">
        <v>51220</v>
      </c>
      <c r="B20507" t="s">
        <v>17553</v>
      </c>
      <c r="C20507" t="s">
        <v>33480</v>
      </c>
      <c r="D20507" t="s">
        <v>33476</v>
      </c>
      <c r="E20507"/>
      <c r="F20507"/>
      <c r="G20507"/>
      <c r="H20507"/>
      <c r="I20507"/>
      <c r="J20507"/>
      <c r="U20507" s="43"/>
      <c r="AE20507"/>
    </row>
    <row r="20508" spans="1:31">
      <c r="A20508">
        <v>51170</v>
      </c>
      <c r="B20508" t="s">
        <v>17554</v>
      </c>
      <c r="C20508" t="s">
        <v>33479</v>
      </c>
      <c r="D20508" t="s">
        <v>33476</v>
      </c>
      <c r="E20508"/>
      <c r="F20508"/>
      <c r="G20508"/>
      <c r="H20508"/>
      <c r="I20508"/>
      <c r="J20508"/>
      <c r="U20508" s="43"/>
      <c r="AE20508"/>
    </row>
    <row r="20509" spans="1:31">
      <c r="A20509">
        <v>51230</v>
      </c>
      <c r="B20509" t="s">
        <v>17555</v>
      </c>
      <c r="C20509" t="s">
        <v>33480</v>
      </c>
      <c r="D20509" t="s">
        <v>33476</v>
      </c>
      <c r="E20509"/>
      <c r="F20509"/>
      <c r="G20509"/>
      <c r="H20509"/>
      <c r="I20509"/>
      <c r="J20509"/>
      <c r="U20509" s="43"/>
      <c r="AE20509"/>
    </row>
    <row r="20510" spans="1:31">
      <c r="A20510">
        <v>51230</v>
      </c>
      <c r="B20510" t="s">
        <v>17556</v>
      </c>
      <c r="C20510" t="s">
        <v>33480</v>
      </c>
      <c r="D20510" t="s">
        <v>33476</v>
      </c>
      <c r="E20510"/>
      <c r="F20510"/>
      <c r="G20510"/>
      <c r="H20510"/>
      <c r="I20510"/>
      <c r="J20510"/>
      <c r="U20510" s="43"/>
      <c r="AE20510"/>
    </row>
    <row r="20511" spans="1:31">
      <c r="A20511">
        <v>51120</v>
      </c>
      <c r="B20511" t="s">
        <v>17557</v>
      </c>
      <c r="C20511" t="s">
        <v>33480</v>
      </c>
      <c r="D20511" t="s">
        <v>33476</v>
      </c>
      <c r="E20511"/>
      <c r="F20511"/>
      <c r="G20511"/>
      <c r="H20511"/>
      <c r="I20511"/>
      <c r="J20511"/>
      <c r="U20511" s="43"/>
      <c r="AE20511"/>
    </row>
    <row r="20512" spans="1:31">
      <c r="A20512">
        <v>51530</v>
      </c>
      <c r="B20512" t="s">
        <v>17558</v>
      </c>
      <c r="C20512" t="s">
        <v>33478</v>
      </c>
      <c r="D20512" t="s">
        <v>33476</v>
      </c>
      <c r="E20512"/>
      <c r="F20512"/>
      <c r="G20512"/>
      <c r="H20512"/>
      <c r="I20512"/>
      <c r="J20512"/>
      <c r="U20512" s="43"/>
      <c r="AE20512"/>
    </row>
    <row r="20513" spans="1:31">
      <c r="A20513">
        <v>51300</v>
      </c>
      <c r="B20513" t="s">
        <v>17559</v>
      </c>
      <c r="C20513" t="s">
        <v>33480</v>
      </c>
      <c r="D20513" t="s">
        <v>33476</v>
      </c>
      <c r="E20513"/>
      <c r="F20513"/>
      <c r="G20513"/>
      <c r="H20513"/>
      <c r="I20513"/>
      <c r="J20513"/>
      <c r="U20513" s="43"/>
      <c r="AE20513"/>
    </row>
    <row r="20514" spans="1:31">
      <c r="A20514">
        <v>51300</v>
      </c>
      <c r="B20514" t="s">
        <v>16786</v>
      </c>
      <c r="C20514" t="s">
        <v>33480</v>
      </c>
      <c r="D20514" t="s">
        <v>33476</v>
      </c>
      <c r="E20514"/>
      <c r="F20514"/>
      <c r="G20514"/>
      <c r="H20514"/>
      <c r="I20514"/>
      <c r="J20514"/>
      <c r="U20514" s="43"/>
      <c r="AE20514"/>
    </row>
    <row r="20515" spans="1:31">
      <c r="A20515">
        <v>51600</v>
      </c>
      <c r="B20515" t="s">
        <v>17560</v>
      </c>
      <c r="C20515" t="s">
        <v>33477</v>
      </c>
      <c r="D20515" t="s">
        <v>33476</v>
      </c>
      <c r="E20515"/>
      <c r="F20515"/>
      <c r="G20515"/>
      <c r="H20515"/>
      <c r="I20515"/>
      <c r="J20515"/>
      <c r="U20515" s="43"/>
      <c r="AE20515"/>
    </row>
    <row r="20516" spans="1:31">
      <c r="A20516">
        <v>51330</v>
      </c>
      <c r="B20516" t="s">
        <v>17561</v>
      </c>
      <c r="C20516" t="s">
        <v>33477</v>
      </c>
      <c r="D20516" t="s">
        <v>33476</v>
      </c>
      <c r="E20516"/>
      <c r="F20516"/>
      <c r="G20516"/>
      <c r="H20516"/>
      <c r="I20516"/>
      <c r="J20516"/>
      <c r="U20516" s="43"/>
      <c r="AE20516"/>
    </row>
    <row r="20517" spans="1:31">
      <c r="A20517">
        <v>51320</v>
      </c>
      <c r="B20517" t="s">
        <v>17562</v>
      </c>
      <c r="C20517" t="s">
        <v>33480</v>
      </c>
      <c r="D20517" t="s">
        <v>33476</v>
      </c>
      <c r="E20517"/>
      <c r="F20517"/>
      <c r="G20517"/>
      <c r="H20517"/>
      <c r="I20517"/>
      <c r="J20517"/>
      <c r="U20517" s="43"/>
      <c r="AE20517"/>
    </row>
    <row r="20518" spans="1:31">
      <c r="A20518">
        <v>51270</v>
      </c>
      <c r="B20518" t="s">
        <v>17563</v>
      </c>
      <c r="C20518" t="s">
        <v>33478</v>
      </c>
      <c r="D20518" t="e">
        <v>#N/A</v>
      </c>
      <c r="E20518"/>
      <c r="F20518"/>
      <c r="G20518"/>
      <c r="H20518"/>
      <c r="I20518"/>
      <c r="J20518"/>
      <c r="U20518" s="43"/>
      <c r="AE20518"/>
    </row>
    <row r="20519" spans="1:31">
      <c r="A20519">
        <v>51110</v>
      </c>
      <c r="B20519" t="s">
        <v>7313</v>
      </c>
      <c r="C20519" t="s">
        <v>33480</v>
      </c>
      <c r="D20519" t="s">
        <v>33476</v>
      </c>
      <c r="E20519"/>
      <c r="F20519"/>
      <c r="G20519"/>
      <c r="H20519"/>
      <c r="I20519"/>
      <c r="J20519"/>
      <c r="U20519" s="43"/>
      <c r="AE20519"/>
    </row>
    <row r="20520" spans="1:31">
      <c r="A20520">
        <v>51220</v>
      </c>
      <c r="B20520" t="s">
        <v>17564</v>
      </c>
      <c r="C20520" t="s">
        <v>33480</v>
      </c>
      <c r="D20520" t="s">
        <v>33476</v>
      </c>
      <c r="E20520"/>
      <c r="F20520"/>
      <c r="G20520"/>
      <c r="H20520"/>
      <c r="I20520"/>
      <c r="J20520"/>
      <c r="U20520" s="43"/>
      <c r="AE20520"/>
    </row>
    <row r="20521" spans="1:31">
      <c r="A20521">
        <v>51260</v>
      </c>
      <c r="B20521" t="s">
        <v>17565</v>
      </c>
      <c r="C20521" t="s">
        <v>33480</v>
      </c>
      <c r="D20521" t="s">
        <v>33476</v>
      </c>
      <c r="E20521"/>
      <c r="F20521"/>
      <c r="G20521"/>
      <c r="H20521"/>
      <c r="I20521"/>
      <c r="J20521"/>
      <c r="U20521" s="43"/>
      <c r="AE20521"/>
    </row>
    <row r="20522" spans="1:31">
      <c r="A20522">
        <v>51800</v>
      </c>
      <c r="B20522" t="s">
        <v>17566</v>
      </c>
      <c r="C20522" t="s">
        <v>33477</v>
      </c>
      <c r="D20522" t="s">
        <v>33476</v>
      </c>
      <c r="E20522"/>
      <c r="F20522"/>
      <c r="G20522"/>
      <c r="H20522"/>
      <c r="I20522"/>
      <c r="J20522"/>
      <c r="U20522" s="43"/>
      <c r="AE20522"/>
    </row>
    <row r="20523" spans="1:31">
      <c r="A20523">
        <v>51420</v>
      </c>
      <c r="B20523" t="s">
        <v>17567</v>
      </c>
      <c r="C20523" t="s">
        <v>33478</v>
      </c>
      <c r="D20523" t="s">
        <v>33476</v>
      </c>
      <c r="E20523"/>
      <c r="F20523"/>
      <c r="G20523"/>
      <c r="H20523"/>
      <c r="I20523"/>
      <c r="J20523"/>
      <c r="U20523" s="43"/>
      <c r="AE20523"/>
    </row>
    <row r="20524" spans="1:31">
      <c r="A20524">
        <v>51240</v>
      </c>
      <c r="B20524" t="s">
        <v>14241</v>
      </c>
      <c r="C20524" t="s">
        <v>33480</v>
      </c>
      <c r="D20524" t="s">
        <v>33476</v>
      </c>
      <c r="E20524"/>
      <c r="F20524"/>
      <c r="G20524"/>
      <c r="H20524"/>
      <c r="I20524"/>
      <c r="J20524"/>
      <c r="U20524" s="43"/>
      <c r="AE20524"/>
    </row>
    <row r="20525" spans="1:31">
      <c r="A20525">
        <v>51130</v>
      </c>
      <c r="B20525" t="s">
        <v>17568</v>
      </c>
      <c r="C20525" t="s">
        <v>33480</v>
      </c>
      <c r="D20525" t="s">
        <v>33476</v>
      </c>
      <c r="E20525"/>
      <c r="F20525"/>
      <c r="G20525"/>
      <c r="H20525"/>
      <c r="I20525"/>
      <c r="J20525"/>
      <c r="U20525" s="43"/>
      <c r="AE20525"/>
    </row>
    <row r="20526" spans="1:31">
      <c r="A20526">
        <v>51000</v>
      </c>
      <c r="B20526" t="s">
        <v>17569</v>
      </c>
      <c r="C20526" t="s">
        <v>33480</v>
      </c>
      <c r="D20526" t="s">
        <v>33476</v>
      </c>
      <c r="E20526"/>
      <c r="F20526"/>
      <c r="G20526"/>
      <c r="H20526"/>
      <c r="I20526"/>
      <c r="J20526"/>
      <c r="U20526" s="43"/>
      <c r="AE20526"/>
    </row>
    <row r="20527" spans="1:31">
      <c r="A20527">
        <v>51140</v>
      </c>
      <c r="B20527" t="s">
        <v>17570</v>
      </c>
      <c r="C20527" t="s">
        <v>33479</v>
      </c>
      <c r="D20527" t="s">
        <v>33481</v>
      </c>
      <c r="E20527"/>
      <c r="F20527"/>
      <c r="G20527"/>
      <c r="H20527"/>
      <c r="I20527"/>
      <c r="J20527"/>
      <c r="U20527" s="43"/>
      <c r="AE20527"/>
    </row>
    <row r="20528" spans="1:31">
      <c r="A20528">
        <v>51130</v>
      </c>
      <c r="B20528" t="s">
        <v>17571</v>
      </c>
      <c r="C20528" t="s">
        <v>33480</v>
      </c>
      <c r="D20528" t="s">
        <v>33476</v>
      </c>
      <c r="E20528"/>
      <c r="F20528"/>
      <c r="G20528"/>
      <c r="H20528"/>
      <c r="I20528"/>
      <c r="J20528"/>
      <c r="U20528" s="43"/>
      <c r="AE20528"/>
    </row>
    <row r="20529" spans="1:31">
      <c r="A20529">
        <v>51170</v>
      </c>
      <c r="B20529" t="s">
        <v>17572</v>
      </c>
      <c r="C20529" t="s">
        <v>33479</v>
      </c>
      <c r="D20529" t="s">
        <v>33476</v>
      </c>
      <c r="E20529"/>
      <c r="F20529"/>
      <c r="G20529"/>
      <c r="H20529"/>
      <c r="I20529"/>
      <c r="J20529"/>
      <c r="U20529" s="43"/>
      <c r="AE20529"/>
    </row>
    <row r="20530" spans="1:31">
      <c r="A20530">
        <v>51500</v>
      </c>
      <c r="B20530" t="s">
        <v>17573</v>
      </c>
      <c r="C20530" t="s">
        <v>33480</v>
      </c>
      <c r="D20530" t="s">
        <v>33476</v>
      </c>
      <c r="E20530"/>
      <c r="F20530"/>
      <c r="G20530"/>
      <c r="H20530"/>
      <c r="I20530"/>
      <c r="J20530"/>
      <c r="U20530" s="43"/>
      <c r="AE20530"/>
    </row>
    <row r="20531" spans="1:31">
      <c r="A20531">
        <v>51270</v>
      </c>
      <c r="B20531" t="s">
        <v>17574</v>
      </c>
      <c r="C20531" t="s">
        <v>33478</v>
      </c>
      <c r="D20531" t="e">
        <v>#N/A</v>
      </c>
      <c r="E20531"/>
      <c r="F20531"/>
      <c r="G20531"/>
      <c r="H20531"/>
      <c r="I20531"/>
      <c r="J20531"/>
      <c r="U20531" s="43"/>
      <c r="AE20531"/>
    </row>
    <row r="20532" spans="1:31">
      <c r="A20532">
        <v>51500</v>
      </c>
      <c r="B20532" t="s">
        <v>3385</v>
      </c>
      <c r="C20532" t="s">
        <v>33480</v>
      </c>
      <c r="D20532" t="s">
        <v>33476</v>
      </c>
      <c r="E20532"/>
      <c r="F20532"/>
      <c r="G20532"/>
      <c r="H20532"/>
      <c r="I20532"/>
      <c r="J20532"/>
      <c r="U20532" s="43"/>
      <c r="AE20532"/>
    </row>
    <row r="20533" spans="1:31">
      <c r="A20533">
        <v>51310</v>
      </c>
      <c r="B20533" t="s">
        <v>17575</v>
      </c>
      <c r="C20533" t="s">
        <v>33478</v>
      </c>
      <c r="D20533" t="s">
        <v>33476</v>
      </c>
      <c r="E20533"/>
      <c r="F20533"/>
      <c r="G20533"/>
      <c r="H20533"/>
      <c r="I20533"/>
      <c r="J20533"/>
      <c r="U20533" s="43"/>
      <c r="AE20533"/>
    </row>
    <row r="20534" spans="1:31">
      <c r="A20534">
        <v>51150</v>
      </c>
      <c r="B20534" t="s">
        <v>17576</v>
      </c>
      <c r="C20534" t="s">
        <v>33480</v>
      </c>
      <c r="D20534" t="s">
        <v>33476</v>
      </c>
      <c r="E20534"/>
      <c r="F20534"/>
      <c r="G20534"/>
      <c r="H20534"/>
      <c r="I20534"/>
      <c r="J20534"/>
      <c r="U20534" s="43"/>
      <c r="AE20534"/>
    </row>
    <row r="20535" spans="1:31">
      <c r="A20535">
        <v>51370</v>
      </c>
      <c r="B20535" t="s">
        <v>17577</v>
      </c>
      <c r="C20535" t="s">
        <v>33480</v>
      </c>
      <c r="D20535" t="e">
        <v>#N/A</v>
      </c>
      <c r="E20535"/>
      <c r="F20535"/>
      <c r="G20535"/>
      <c r="H20535"/>
      <c r="I20535"/>
      <c r="J20535"/>
      <c r="U20535" s="43"/>
      <c r="AE20535"/>
    </row>
    <row r="20536" spans="1:31">
      <c r="A20536">
        <v>51160</v>
      </c>
      <c r="B20536" t="s">
        <v>17578</v>
      </c>
      <c r="C20536" t="s">
        <v>33480</v>
      </c>
      <c r="D20536" t="s">
        <v>33476</v>
      </c>
      <c r="E20536"/>
      <c r="F20536"/>
      <c r="G20536"/>
      <c r="H20536"/>
      <c r="I20536"/>
      <c r="J20536"/>
      <c r="U20536" s="43"/>
      <c r="AE20536"/>
    </row>
    <row r="20537" spans="1:31">
      <c r="A20537">
        <v>51480</v>
      </c>
      <c r="B20537" t="s">
        <v>17579</v>
      </c>
      <c r="C20537" t="s">
        <v>33480</v>
      </c>
      <c r="D20537" t="e">
        <v>#N/A</v>
      </c>
      <c r="E20537"/>
      <c r="F20537"/>
      <c r="G20537"/>
      <c r="H20537"/>
      <c r="I20537"/>
      <c r="J20537"/>
      <c r="U20537" s="43"/>
      <c r="AE20537"/>
    </row>
    <row r="20538" spans="1:31">
      <c r="A20538">
        <v>51700</v>
      </c>
      <c r="B20538" t="s">
        <v>17580</v>
      </c>
      <c r="C20538" t="s">
        <v>33479</v>
      </c>
      <c r="D20538" t="s">
        <v>33476</v>
      </c>
      <c r="E20538"/>
      <c r="F20538"/>
      <c r="G20538"/>
      <c r="H20538"/>
      <c r="I20538"/>
      <c r="J20538"/>
      <c r="U20538" s="43"/>
      <c r="AE20538"/>
    </row>
    <row r="20539" spans="1:31">
      <c r="A20539">
        <v>51300</v>
      </c>
      <c r="B20539" t="s">
        <v>15223</v>
      </c>
      <c r="C20539" t="s">
        <v>33480</v>
      </c>
      <c r="D20539" t="s">
        <v>33476</v>
      </c>
      <c r="E20539"/>
      <c r="F20539"/>
      <c r="G20539"/>
      <c r="H20539"/>
      <c r="I20539"/>
      <c r="J20539"/>
      <c r="U20539" s="43"/>
      <c r="AE20539"/>
    </row>
    <row r="20540" spans="1:31">
      <c r="A20540">
        <v>51260</v>
      </c>
      <c r="B20540" t="s">
        <v>17581</v>
      </c>
      <c r="C20540" t="s">
        <v>33480</v>
      </c>
      <c r="D20540" t="s">
        <v>33476</v>
      </c>
      <c r="E20540"/>
      <c r="F20540"/>
      <c r="G20540"/>
      <c r="H20540"/>
      <c r="I20540"/>
      <c r="J20540"/>
      <c r="U20540" s="43"/>
      <c r="AE20540"/>
    </row>
    <row r="20541" spans="1:31">
      <c r="A20541">
        <v>51290</v>
      </c>
      <c r="B20541" t="s">
        <v>17582</v>
      </c>
      <c r="C20541" t="s">
        <v>33480</v>
      </c>
      <c r="D20541" t="s">
        <v>33476</v>
      </c>
      <c r="E20541"/>
      <c r="F20541"/>
      <c r="G20541"/>
      <c r="H20541"/>
      <c r="I20541"/>
      <c r="J20541"/>
      <c r="U20541" s="43"/>
      <c r="AE20541"/>
    </row>
    <row r="20542" spans="1:31">
      <c r="A20542">
        <v>51800</v>
      </c>
      <c r="B20542" t="s">
        <v>17583</v>
      </c>
      <c r="C20542" t="s">
        <v>33477</v>
      </c>
      <c r="D20542" t="s">
        <v>33476</v>
      </c>
      <c r="E20542"/>
      <c r="F20542"/>
      <c r="G20542"/>
      <c r="H20542"/>
      <c r="I20542"/>
      <c r="J20542"/>
      <c r="U20542" s="43"/>
      <c r="AE20542"/>
    </row>
    <row r="20543" spans="1:31">
      <c r="A20543">
        <v>51260</v>
      </c>
      <c r="B20543" t="s">
        <v>17584</v>
      </c>
      <c r="C20543" t="s">
        <v>33480</v>
      </c>
      <c r="D20543" t="s">
        <v>33476</v>
      </c>
      <c r="E20543"/>
      <c r="F20543"/>
      <c r="G20543"/>
      <c r="H20543"/>
      <c r="I20543"/>
      <c r="J20543"/>
      <c r="U20543" s="43"/>
      <c r="AE20543"/>
    </row>
    <row r="20544" spans="1:31">
      <c r="A20544">
        <v>51270</v>
      </c>
      <c r="B20544" t="s">
        <v>17585</v>
      </c>
      <c r="C20544" t="s">
        <v>33478</v>
      </c>
      <c r="D20544" t="e">
        <v>#N/A</v>
      </c>
      <c r="E20544"/>
      <c r="F20544"/>
      <c r="G20544"/>
      <c r="H20544"/>
      <c r="I20544"/>
      <c r="J20544"/>
      <c r="U20544" s="43"/>
      <c r="AE20544"/>
    </row>
    <row r="20545" spans="1:31">
      <c r="A20545">
        <v>51120</v>
      </c>
      <c r="B20545" t="s">
        <v>17586</v>
      </c>
      <c r="C20545" t="s">
        <v>33480</v>
      </c>
      <c r="D20545" t="s">
        <v>33476</v>
      </c>
      <c r="E20545"/>
      <c r="F20545"/>
      <c r="G20545"/>
      <c r="H20545"/>
      <c r="I20545"/>
      <c r="J20545"/>
      <c r="U20545" s="43"/>
      <c r="AE20545"/>
    </row>
    <row r="20546" spans="1:31">
      <c r="A20546">
        <v>51330</v>
      </c>
      <c r="B20546" t="s">
        <v>17587</v>
      </c>
      <c r="C20546" t="s">
        <v>33477</v>
      </c>
      <c r="D20546" t="s">
        <v>33476</v>
      </c>
      <c r="E20546"/>
      <c r="F20546"/>
      <c r="G20546"/>
      <c r="H20546"/>
      <c r="I20546"/>
      <c r="J20546"/>
      <c r="U20546" s="43"/>
      <c r="AE20546"/>
    </row>
    <row r="20547" spans="1:31">
      <c r="A20547">
        <v>51330</v>
      </c>
      <c r="B20547" t="s">
        <v>17588</v>
      </c>
      <c r="C20547" t="s">
        <v>33477</v>
      </c>
      <c r="D20547" t="s">
        <v>33476</v>
      </c>
      <c r="E20547"/>
      <c r="F20547"/>
      <c r="G20547"/>
      <c r="H20547"/>
      <c r="I20547"/>
      <c r="J20547"/>
      <c r="U20547" s="43"/>
      <c r="AE20547"/>
    </row>
    <row r="20548" spans="1:31">
      <c r="A20548">
        <v>51330</v>
      </c>
      <c r="B20548" t="s">
        <v>17589</v>
      </c>
      <c r="C20548" t="s">
        <v>33477</v>
      </c>
      <c r="D20548" t="s">
        <v>33476</v>
      </c>
      <c r="E20548"/>
      <c r="F20548"/>
      <c r="G20548"/>
      <c r="H20548"/>
      <c r="I20548"/>
      <c r="J20548"/>
      <c r="U20548" s="43"/>
      <c r="AE20548"/>
    </row>
    <row r="20549" spans="1:31">
      <c r="A20549">
        <v>51300</v>
      </c>
      <c r="B20549" t="s">
        <v>17590</v>
      </c>
      <c r="C20549" t="s">
        <v>33480</v>
      </c>
      <c r="D20549" t="s">
        <v>33476</v>
      </c>
      <c r="E20549"/>
      <c r="F20549"/>
      <c r="G20549"/>
      <c r="H20549"/>
      <c r="I20549"/>
      <c r="J20549"/>
      <c r="U20549" s="43"/>
      <c r="AE20549"/>
    </row>
    <row r="20550" spans="1:31">
      <c r="A20550">
        <v>51290</v>
      </c>
      <c r="B20550" t="s">
        <v>17591</v>
      </c>
      <c r="C20550" t="s">
        <v>33480</v>
      </c>
      <c r="D20550" t="s">
        <v>33476</v>
      </c>
      <c r="E20550"/>
      <c r="F20550"/>
      <c r="G20550"/>
      <c r="H20550"/>
      <c r="I20550"/>
      <c r="J20550"/>
      <c r="U20550" s="43"/>
      <c r="AE20550"/>
    </row>
    <row r="20551" spans="1:31">
      <c r="A20551">
        <v>51700</v>
      </c>
      <c r="B20551" t="s">
        <v>17592</v>
      </c>
      <c r="C20551" t="s">
        <v>33479</v>
      </c>
      <c r="D20551" t="s">
        <v>33476</v>
      </c>
      <c r="E20551"/>
      <c r="F20551"/>
      <c r="G20551"/>
      <c r="H20551"/>
      <c r="I20551"/>
      <c r="J20551"/>
      <c r="U20551" s="43"/>
      <c r="AE20551"/>
    </row>
    <row r="20552" spans="1:31">
      <c r="A20552">
        <v>51310</v>
      </c>
      <c r="B20552" t="s">
        <v>17593</v>
      </c>
      <c r="C20552" t="s">
        <v>33478</v>
      </c>
      <c r="D20552" t="s">
        <v>33476</v>
      </c>
      <c r="E20552"/>
      <c r="F20552"/>
      <c r="G20552"/>
      <c r="H20552"/>
      <c r="I20552"/>
      <c r="J20552"/>
      <c r="U20552" s="43"/>
      <c r="AE20552"/>
    </row>
    <row r="20553" spans="1:31">
      <c r="A20553">
        <v>51800</v>
      </c>
      <c r="B20553" t="s">
        <v>17594</v>
      </c>
      <c r="C20553" t="s">
        <v>33477</v>
      </c>
      <c r="D20553" t="s">
        <v>33476</v>
      </c>
      <c r="E20553"/>
      <c r="F20553"/>
      <c r="G20553"/>
      <c r="H20553"/>
      <c r="I20553"/>
      <c r="J20553"/>
      <c r="U20553" s="43"/>
      <c r="AE20553"/>
    </row>
    <row r="20554" spans="1:31">
      <c r="A20554">
        <v>51800</v>
      </c>
      <c r="B20554" t="s">
        <v>17595</v>
      </c>
      <c r="C20554" t="s">
        <v>33477</v>
      </c>
      <c r="D20554" t="s">
        <v>33476</v>
      </c>
      <c r="E20554"/>
      <c r="F20554"/>
      <c r="G20554"/>
      <c r="H20554"/>
      <c r="I20554"/>
      <c r="J20554"/>
      <c r="U20554" s="43"/>
      <c r="AE20554"/>
    </row>
    <row r="20555" spans="1:31">
      <c r="A20555">
        <v>51170</v>
      </c>
      <c r="B20555" t="s">
        <v>17596</v>
      </c>
      <c r="C20555" t="s">
        <v>33479</v>
      </c>
      <c r="D20555" t="s">
        <v>33476</v>
      </c>
      <c r="E20555"/>
      <c r="F20555"/>
      <c r="G20555"/>
      <c r="H20555"/>
      <c r="I20555"/>
      <c r="J20555"/>
      <c r="U20555" s="43"/>
      <c r="AE20555"/>
    </row>
    <row r="20556" spans="1:31">
      <c r="A20556">
        <v>51240</v>
      </c>
      <c r="B20556" t="s">
        <v>17597</v>
      </c>
      <c r="C20556" t="s">
        <v>33480</v>
      </c>
      <c r="D20556" t="s">
        <v>33476</v>
      </c>
      <c r="E20556"/>
      <c r="F20556"/>
      <c r="G20556"/>
      <c r="H20556"/>
      <c r="I20556"/>
      <c r="J20556"/>
      <c r="U20556" s="43"/>
      <c r="AE20556"/>
    </row>
    <row r="20557" spans="1:31">
      <c r="A20557">
        <v>51530</v>
      </c>
      <c r="B20557" t="s">
        <v>17598</v>
      </c>
      <c r="C20557" t="s">
        <v>33478</v>
      </c>
      <c r="D20557" t="s">
        <v>33476</v>
      </c>
      <c r="E20557"/>
      <c r="F20557"/>
      <c r="G20557"/>
      <c r="H20557"/>
      <c r="I20557"/>
      <c r="J20557"/>
      <c r="U20557" s="43"/>
      <c r="AE20557"/>
    </row>
    <row r="20558" spans="1:31">
      <c r="A20558">
        <v>51800</v>
      </c>
      <c r="B20558" t="s">
        <v>17599</v>
      </c>
      <c r="C20558" t="s">
        <v>33477</v>
      </c>
      <c r="D20558" t="s">
        <v>33476</v>
      </c>
      <c r="E20558"/>
      <c r="F20558"/>
      <c r="G20558"/>
      <c r="H20558"/>
      <c r="I20558"/>
      <c r="J20558"/>
      <c r="U20558" s="43"/>
      <c r="AE20558"/>
    </row>
    <row r="20559" spans="1:31">
      <c r="A20559">
        <v>51250</v>
      </c>
      <c r="B20559" t="s">
        <v>17600</v>
      </c>
      <c r="C20559" t="s">
        <v>33477</v>
      </c>
      <c r="D20559" t="s">
        <v>33482</v>
      </c>
      <c r="E20559"/>
      <c r="F20559"/>
      <c r="G20559"/>
      <c r="H20559"/>
      <c r="I20559"/>
      <c r="J20559"/>
      <c r="U20559" s="43"/>
      <c r="AE20559"/>
    </row>
    <row r="20560" spans="1:31">
      <c r="A20560">
        <v>51140</v>
      </c>
      <c r="B20560" t="s">
        <v>17601</v>
      </c>
      <c r="C20560" t="s">
        <v>33479</v>
      </c>
      <c r="D20560" t="s">
        <v>33481</v>
      </c>
      <c r="E20560"/>
      <c r="F20560"/>
      <c r="G20560"/>
      <c r="H20560"/>
      <c r="I20560"/>
      <c r="J20560"/>
      <c r="U20560" s="43"/>
      <c r="AE20560"/>
    </row>
    <row r="20561" spans="1:31">
      <c r="A20561">
        <v>51510</v>
      </c>
      <c r="B20561" t="s">
        <v>7686</v>
      </c>
      <c r="C20561" t="s">
        <v>33480</v>
      </c>
      <c r="D20561" t="s">
        <v>33476</v>
      </c>
      <c r="E20561"/>
      <c r="F20561"/>
      <c r="G20561"/>
      <c r="H20561"/>
      <c r="I20561"/>
      <c r="J20561"/>
      <c r="U20561" s="43"/>
      <c r="AE20561"/>
    </row>
    <row r="20562" spans="1:31">
      <c r="A20562">
        <v>51600</v>
      </c>
      <c r="B20562" t="s">
        <v>17602</v>
      </c>
      <c r="C20562" t="s">
        <v>33477</v>
      </c>
      <c r="D20562" t="s">
        <v>33476</v>
      </c>
      <c r="E20562"/>
      <c r="F20562"/>
      <c r="G20562"/>
      <c r="H20562"/>
      <c r="I20562"/>
      <c r="J20562"/>
      <c r="U20562" s="43"/>
      <c r="AE20562"/>
    </row>
    <row r="20563" spans="1:31">
      <c r="A20563">
        <v>51240</v>
      </c>
      <c r="B20563" t="s">
        <v>17603</v>
      </c>
      <c r="C20563" t="s">
        <v>33480</v>
      </c>
      <c r="D20563" t="s">
        <v>33476</v>
      </c>
      <c r="E20563"/>
      <c r="F20563"/>
      <c r="G20563"/>
      <c r="H20563"/>
      <c r="I20563"/>
      <c r="J20563"/>
      <c r="U20563" s="43"/>
      <c r="AE20563"/>
    </row>
    <row r="20564" spans="1:31">
      <c r="A20564">
        <v>51240</v>
      </c>
      <c r="B20564" t="s">
        <v>17604</v>
      </c>
      <c r="C20564" t="s">
        <v>33480</v>
      </c>
      <c r="D20564" t="s">
        <v>33476</v>
      </c>
      <c r="E20564"/>
      <c r="F20564"/>
      <c r="G20564"/>
      <c r="H20564"/>
      <c r="I20564"/>
      <c r="J20564"/>
      <c r="U20564" s="43"/>
      <c r="AE20564"/>
    </row>
    <row r="20565" spans="1:31">
      <c r="A20565">
        <v>51150</v>
      </c>
      <c r="B20565" t="s">
        <v>17605</v>
      </c>
      <c r="C20565" t="s">
        <v>33480</v>
      </c>
      <c r="D20565" t="s">
        <v>33476</v>
      </c>
      <c r="E20565"/>
      <c r="F20565"/>
      <c r="G20565"/>
      <c r="H20565"/>
      <c r="I20565"/>
      <c r="J20565"/>
      <c r="U20565" s="43"/>
      <c r="AE20565"/>
    </row>
    <row r="20566" spans="1:31">
      <c r="A20566">
        <v>51120</v>
      </c>
      <c r="B20566" t="s">
        <v>17606</v>
      </c>
      <c r="C20566" t="s">
        <v>33480</v>
      </c>
      <c r="D20566" t="s">
        <v>33476</v>
      </c>
      <c r="E20566"/>
      <c r="F20566"/>
      <c r="G20566"/>
      <c r="H20566"/>
      <c r="I20566"/>
      <c r="J20566"/>
      <c r="U20566" s="43"/>
      <c r="AE20566"/>
    </row>
    <row r="20567" spans="1:31">
      <c r="A20567">
        <v>51500</v>
      </c>
      <c r="B20567" t="s">
        <v>17607</v>
      </c>
      <c r="C20567" t="s">
        <v>33480</v>
      </c>
      <c r="D20567" t="s">
        <v>33476</v>
      </c>
      <c r="E20567"/>
      <c r="F20567"/>
      <c r="G20567"/>
      <c r="H20567"/>
      <c r="I20567"/>
      <c r="J20567"/>
      <c r="U20567" s="43"/>
      <c r="AE20567"/>
    </row>
    <row r="20568" spans="1:31">
      <c r="A20568">
        <v>51530</v>
      </c>
      <c r="B20568" t="s">
        <v>17608</v>
      </c>
      <c r="C20568" t="s">
        <v>33478</v>
      </c>
      <c r="D20568" t="s">
        <v>33476</v>
      </c>
      <c r="E20568"/>
      <c r="F20568"/>
      <c r="G20568"/>
      <c r="H20568"/>
      <c r="I20568"/>
      <c r="J20568"/>
      <c r="U20568" s="43"/>
      <c r="AE20568"/>
    </row>
    <row r="20569" spans="1:31">
      <c r="A20569">
        <v>51130</v>
      </c>
      <c r="B20569" t="s">
        <v>17609</v>
      </c>
      <c r="C20569" t="s">
        <v>33480</v>
      </c>
      <c r="D20569" t="s">
        <v>33476</v>
      </c>
      <c r="E20569"/>
      <c r="F20569"/>
      <c r="G20569"/>
      <c r="H20569"/>
      <c r="I20569"/>
      <c r="J20569"/>
      <c r="U20569" s="43"/>
      <c r="AE20569"/>
    </row>
    <row r="20570" spans="1:31">
      <c r="A20570">
        <v>51260</v>
      </c>
      <c r="B20570" t="s">
        <v>17610</v>
      </c>
      <c r="C20570" t="s">
        <v>33480</v>
      </c>
      <c r="D20570" t="s">
        <v>33476</v>
      </c>
      <c r="E20570"/>
      <c r="F20570"/>
      <c r="G20570"/>
      <c r="H20570"/>
      <c r="I20570"/>
      <c r="J20570"/>
      <c r="U20570" s="43"/>
      <c r="AE20570"/>
    </row>
    <row r="20571" spans="1:31">
      <c r="A20571">
        <v>51300</v>
      </c>
      <c r="B20571" t="s">
        <v>17611</v>
      </c>
      <c r="C20571" t="s">
        <v>33480</v>
      </c>
      <c r="D20571" t="s">
        <v>33476</v>
      </c>
      <c r="E20571"/>
      <c r="F20571"/>
      <c r="G20571"/>
      <c r="H20571"/>
      <c r="I20571"/>
      <c r="J20571"/>
      <c r="U20571" s="43"/>
      <c r="AE20571"/>
    </row>
    <row r="20572" spans="1:31">
      <c r="A20572">
        <v>51270</v>
      </c>
      <c r="B20572" t="s">
        <v>17612</v>
      </c>
      <c r="C20572" t="s">
        <v>33478</v>
      </c>
      <c r="D20572" t="e">
        <v>#N/A</v>
      </c>
      <c r="E20572"/>
      <c r="F20572"/>
      <c r="G20572"/>
      <c r="H20572"/>
      <c r="I20572"/>
      <c r="J20572"/>
      <c r="U20572" s="43"/>
      <c r="AE20572"/>
    </row>
    <row r="20573" spans="1:31">
      <c r="A20573">
        <v>51130</v>
      </c>
      <c r="B20573" t="s">
        <v>17613</v>
      </c>
      <c r="C20573" t="s">
        <v>33480</v>
      </c>
      <c r="D20573" t="s">
        <v>33476</v>
      </c>
      <c r="E20573"/>
      <c r="F20573"/>
      <c r="G20573"/>
      <c r="H20573"/>
      <c r="I20573"/>
      <c r="J20573"/>
      <c r="U20573" s="43"/>
      <c r="AE20573"/>
    </row>
    <row r="20574" spans="1:31">
      <c r="A20574">
        <v>51130</v>
      </c>
      <c r="B20574" t="s">
        <v>17613</v>
      </c>
      <c r="C20574" t="s">
        <v>33480</v>
      </c>
      <c r="D20574" t="s">
        <v>33476</v>
      </c>
      <c r="E20574"/>
      <c r="F20574"/>
      <c r="G20574"/>
      <c r="H20574"/>
      <c r="I20574"/>
      <c r="J20574"/>
      <c r="U20574" s="43"/>
      <c r="AE20574"/>
    </row>
    <row r="20575" spans="1:31">
      <c r="A20575">
        <v>51130</v>
      </c>
      <c r="B20575" t="s">
        <v>17613</v>
      </c>
      <c r="C20575" t="s">
        <v>33480</v>
      </c>
      <c r="D20575" t="s">
        <v>33476</v>
      </c>
      <c r="E20575"/>
      <c r="F20575"/>
      <c r="G20575"/>
      <c r="H20575"/>
      <c r="I20575"/>
      <c r="J20575"/>
      <c r="U20575" s="43"/>
      <c r="AE20575"/>
    </row>
    <row r="20576" spans="1:31">
      <c r="A20576">
        <v>51130</v>
      </c>
      <c r="B20576" t="s">
        <v>17613</v>
      </c>
      <c r="C20576" t="s">
        <v>33480</v>
      </c>
      <c r="D20576" t="s">
        <v>33476</v>
      </c>
      <c r="E20576"/>
      <c r="F20576"/>
      <c r="G20576"/>
      <c r="H20576"/>
      <c r="I20576"/>
      <c r="J20576"/>
      <c r="U20576" s="43"/>
      <c r="AE20576"/>
    </row>
    <row r="20577" spans="1:31">
      <c r="A20577">
        <v>51510</v>
      </c>
      <c r="B20577" t="s">
        <v>17614</v>
      </c>
      <c r="C20577" t="s">
        <v>33480</v>
      </c>
      <c r="D20577" t="s">
        <v>33476</v>
      </c>
      <c r="E20577"/>
      <c r="F20577"/>
      <c r="G20577"/>
      <c r="H20577"/>
      <c r="I20577"/>
      <c r="J20577"/>
      <c r="U20577" s="43"/>
      <c r="AE20577"/>
    </row>
    <row r="20578" spans="1:31">
      <c r="A20578">
        <v>51150</v>
      </c>
      <c r="B20578" t="s">
        <v>17615</v>
      </c>
      <c r="C20578" t="s">
        <v>33480</v>
      </c>
      <c r="D20578" t="s">
        <v>33476</v>
      </c>
      <c r="E20578"/>
      <c r="F20578"/>
      <c r="G20578"/>
      <c r="H20578"/>
      <c r="I20578"/>
      <c r="J20578"/>
      <c r="U20578" s="43"/>
      <c r="AE20578"/>
    </row>
    <row r="20579" spans="1:31">
      <c r="A20579">
        <v>51260</v>
      </c>
      <c r="B20579" t="s">
        <v>17616</v>
      </c>
      <c r="C20579" t="s">
        <v>33480</v>
      </c>
      <c r="D20579" t="s">
        <v>33476</v>
      </c>
      <c r="E20579"/>
      <c r="F20579"/>
      <c r="G20579"/>
      <c r="H20579"/>
      <c r="I20579"/>
      <c r="J20579"/>
      <c r="U20579" s="43"/>
      <c r="AE20579"/>
    </row>
    <row r="20580" spans="1:31">
      <c r="A20580">
        <v>51270</v>
      </c>
      <c r="B20580" t="s">
        <v>17617</v>
      </c>
      <c r="C20580" t="s">
        <v>33478</v>
      </c>
      <c r="D20580" t="e">
        <v>#N/A</v>
      </c>
      <c r="E20580"/>
      <c r="F20580"/>
      <c r="G20580"/>
      <c r="H20580"/>
      <c r="I20580"/>
      <c r="J20580"/>
      <c r="U20580" s="43"/>
      <c r="AE20580"/>
    </row>
    <row r="20581" spans="1:31">
      <c r="A20581">
        <v>51230</v>
      </c>
      <c r="B20581" t="s">
        <v>17618</v>
      </c>
      <c r="C20581" t="s">
        <v>33480</v>
      </c>
      <c r="D20581" t="s">
        <v>33476</v>
      </c>
      <c r="E20581"/>
      <c r="F20581"/>
      <c r="G20581"/>
      <c r="H20581"/>
      <c r="I20581"/>
      <c r="J20581"/>
      <c r="U20581" s="43"/>
      <c r="AE20581"/>
    </row>
    <row r="20582" spans="1:31">
      <c r="A20582">
        <v>51230</v>
      </c>
      <c r="B20582" t="s">
        <v>17619</v>
      </c>
      <c r="C20582" t="s">
        <v>33480</v>
      </c>
      <c r="D20582" t="s">
        <v>33476</v>
      </c>
      <c r="E20582"/>
      <c r="F20582"/>
      <c r="G20582"/>
      <c r="H20582"/>
      <c r="I20582"/>
      <c r="J20582"/>
      <c r="U20582" s="43"/>
      <c r="AE20582"/>
    </row>
    <row r="20583" spans="1:31">
      <c r="A20583">
        <v>51330</v>
      </c>
      <c r="B20583" t="s">
        <v>17620</v>
      </c>
      <c r="C20583" t="s">
        <v>33477</v>
      </c>
      <c r="D20583" t="s">
        <v>33476</v>
      </c>
      <c r="E20583"/>
      <c r="F20583"/>
      <c r="G20583"/>
      <c r="H20583"/>
      <c r="I20583"/>
      <c r="J20583"/>
      <c r="U20583" s="43"/>
      <c r="AE20583"/>
    </row>
    <row r="20584" spans="1:31">
      <c r="A20584">
        <v>51320</v>
      </c>
      <c r="B20584" t="s">
        <v>17621</v>
      </c>
      <c r="C20584" t="s">
        <v>33480</v>
      </c>
      <c r="D20584" t="s">
        <v>33476</v>
      </c>
      <c r="E20584"/>
      <c r="F20584"/>
      <c r="G20584"/>
      <c r="H20584"/>
      <c r="I20584"/>
      <c r="J20584"/>
      <c r="U20584" s="43"/>
      <c r="AE20584"/>
    </row>
    <row r="20585" spans="1:31">
      <c r="A20585">
        <v>51510</v>
      </c>
      <c r="B20585" t="s">
        <v>17622</v>
      </c>
      <c r="C20585" t="s">
        <v>33480</v>
      </c>
      <c r="D20585" t="s">
        <v>33476</v>
      </c>
      <c r="E20585"/>
      <c r="F20585"/>
      <c r="G20585"/>
      <c r="H20585"/>
      <c r="I20585"/>
      <c r="J20585"/>
      <c r="U20585" s="43"/>
      <c r="AE20585"/>
    </row>
    <row r="20586" spans="1:31">
      <c r="A20586">
        <v>51320</v>
      </c>
      <c r="B20586" t="s">
        <v>17623</v>
      </c>
      <c r="C20586" t="s">
        <v>33480</v>
      </c>
      <c r="D20586" t="s">
        <v>33476</v>
      </c>
      <c r="E20586"/>
      <c r="F20586"/>
      <c r="G20586"/>
      <c r="H20586"/>
      <c r="I20586"/>
      <c r="J20586"/>
      <c r="U20586" s="43"/>
      <c r="AE20586"/>
    </row>
    <row r="20587" spans="1:31">
      <c r="A20587">
        <v>51210</v>
      </c>
      <c r="B20587" t="s">
        <v>17624</v>
      </c>
      <c r="C20587" t="s">
        <v>33478</v>
      </c>
      <c r="D20587" t="s">
        <v>33481</v>
      </c>
      <c r="E20587"/>
      <c r="F20587"/>
      <c r="G20587"/>
      <c r="H20587"/>
      <c r="I20587"/>
      <c r="J20587"/>
      <c r="U20587" s="43"/>
      <c r="AE20587"/>
    </row>
    <row r="20588" spans="1:31">
      <c r="A20588">
        <v>51220</v>
      </c>
      <c r="B20588" t="s">
        <v>17625</v>
      </c>
      <c r="C20588" t="s">
        <v>33480</v>
      </c>
      <c r="D20588" t="s">
        <v>33476</v>
      </c>
      <c r="E20588"/>
      <c r="F20588"/>
      <c r="G20588"/>
      <c r="H20588"/>
      <c r="I20588"/>
      <c r="J20588"/>
      <c r="U20588" s="43"/>
      <c r="AE20588"/>
    </row>
    <row r="20589" spans="1:31">
      <c r="A20589">
        <v>51220</v>
      </c>
      <c r="B20589" t="s">
        <v>17625</v>
      </c>
      <c r="C20589" t="s">
        <v>33480</v>
      </c>
      <c r="D20589" t="s">
        <v>33476</v>
      </c>
      <c r="E20589"/>
      <c r="F20589"/>
      <c r="G20589"/>
      <c r="H20589"/>
      <c r="I20589"/>
      <c r="J20589"/>
      <c r="U20589" s="43"/>
      <c r="AE20589"/>
    </row>
    <row r="20590" spans="1:31">
      <c r="A20590">
        <v>51350</v>
      </c>
      <c r="B20590" t="s">
        <v>17626</v>
      </c>
      <c r="C20590" t="s">
        <v>33480</v>
      </c>
      <c r="D20590" t="e">
        <v>#N/A</v>
      </c>
      <c r="E20590"/>
      <c r="F20590"/>
      <c r="G20590"/>
      <c r="H20590"/>
      <c r="I20590"/>
      <c r="J20590"/>
      <c r="U20590" s="43"/>
      <c r="AE20590"/>
    </row>
    <row r="20591" spans="1:31">
      <c r="A20591">
        <v>51480</v>
      </c>
      <c r="B20591" t="s">
        <v>17627</v>
      </c>
      <c r="C20591" t="s">
        <v>33480</v>
      </c>
      <c r="D20591" t="e">
        <v>#N/A</v>
      </c>
      <c r="E20591"/>
      <c r="F20591"/>
      <c r="G20591"/>
      <c r="H20591"/>
      <c r="I20591"/>
      <c r="J20591"/>
      <c r="U20591" s="43"/>
      <c r="AE20591"/>
    </row>
    <row r="20592" spans="1:31">
      <c r="A20592">
        <v>51270</v>
      </c>
      <c r="B20592" t="s">
        <v>17628</v>
      </c>
      <c r="C20592" t="s">
        <v>33478</v>
      </c>
      <c r="D20592" t="e">
        <v>#N/A</v>
      </c>
      <c r="E20592"/>
      <c r="F20592"/>
      <c r="G20592"/>
      <c r="H20592"/>
      <c r="I20592"/>
      <c r="J20592"/>
      <c r="U20592" s="43"/>
      <c r="AE20592"/>
    </row>
    <row r="20593" spans="1:31">
      <c r="A20593">
        <v>51210</v>
      </c>
      <c r="B20593" t="s">
        <v>17629</v>
      </c>
      <c r="C20593" t="s">
        <v>33478</v>
      </c>
      <c r="D20593" t="s">
        <v>33481</v>
      </c>
      <c r="E20593"/>
      <c r="F20593"/>
      <c r="G20593"/>
      <c r="H20593"/>
      <c r="I20593"/>
      <c r="J20593"/>
      <c r="U20593" s="43"/>
      <c r="AE20593"/>
    </row>
    <row r="20594" spans="1:31">
      <c r="A20594">
        <v>51230</v>
      </c>
      <c r="B20594" t="s">
        <v>17630</v>
      </c>
      <c r="C20594" t="s">
        <v>33480</v>
      </c>
      <c r="D20594" t="s">
        <v>33476</v>
      </c>
      <c r="E20594"/>
      <c r="F20594"/>
      <c r="G20594"/>
      <c r="H20594"/>
      <c r="I20594"/>
      <c r="J20594"/>
      <c r="U20594" s="43"/>
      <c r="AE20594"/>
    </row>
    <row r="20595" spans="1:31">
      <c r="A20595">
        <v>51390</v>
      </c>
      <c r="B20595" t="s">
        <v>17631</v>
      </c>
      <c r="C20595" t="s">
        <v>33478</v>
      </c>
      <c r="D20595" t="s">
        <v>33476</v>
      </c>
      <c r="E20595"/>
      <c r="F20595"/>
      <c r="G20595"/>
      <c r="H20595"/>
      <c r="I20595"/>
      <c r="J20595"/>
      <c r="U20595" s="43"/>
      <c r="AE20595"/>
    </row>
    <row r="20596" spans="1:31">
      <c r="A20596">
        <v>51240</v>
      </c>
      <c r="B20596" t="s">
        <v>17632</v>
      </c>
      <c r="C20596" t="s">
        <v>33480</v>
      </c>
      <c r="D20596" t="s">
        <v>33476</v>
      </c>
      <c r="E20596"/>
      <c r="F20596"/>
      <c r="G20596"/>
      <c r="H20596"/>
      <c r="I20596"/>
      <c r="J20596"/>
      <c r="U20596" s="43"/>
      <c r="AE20596"/>
    </row>
    <row r="20597" spans="1:31">
      <c r="A20597">
        <v>51240</v>
      </c>
      <c r="B20597" t="s">
        <v>17633</v>
      </c>
      <c r="C20597" t="s">
        <v>33480</v>
      </c>
      <c r="D20597" t="s">
        <v>33476</v>
      </c>
      <c r="E20597"/>
      <c r="F20597"/>
      <c r="G20597"/>
      <c r="H20597"/>
      <c r="I20597"/>
      <c r="J20597"/>
      <c r="U20597" s="43"/>
      <c r="AE20597"/>
    </row>
    <row r="20598" spans="1:31">
      <c r="A20598">
        <v>51140</v>
      </c>
      <c r="B20598" t="s">
        <v>17634</v>
      </c>
      <c r="C20598" t="s">
        <v>33479</v>
      </c>
      <c r="D20598" t="s">
        <v>33481</v>
      </c>
      <c r="E20598"/>
      <c r="F20598"/>
      <c r="G20598"/>
      <c r="H20598"/>
      <c r="I20598"/>
      <c r="J20598"/>
      <c r="U20598" s="43"/>
      <c r="AE20598"/>
    </row>
    <row r="20599" spans="1:31">
      <c r="A20599">
        <v>51260</v>
      </c>
      <c r="B20599" t="s">
        <v>17635</v>
      </c>
      <c r="C20599" t="s">
        <v>33480</v>
      </c>
      <c r="D20599" t="s">
        <v>33476</v>
      </c>
      <c r="E20599"/>
      <c r="F20599"/>
      <c r="G20599"/>
      <c r="H20599"/>
      <c r="I20599"/>
      <c r="J20599"/>
      <c r="U20599" s="43"/>
      <c r="AE20599"/>
    </row>
    <row r="20600" spans="1:31">
      <c r="A20600">
        <v>51220</v>
      </c>
      <c r="B20600" t="s">
        <v>4685</v>
      </c>
      <c r="C20600" t="s">
        <v>33480</v>
      </c>
      <c r="D20600" t="s">
        <v>33476</v>
      </c>
      <c r="E20600"/>
      <c r="F20600"/>
      <c r="G20600"/>
      <c r="H20600"/>
      <c r="I20600"/>
      <c r="J20600"/>
      <c r="U20600" s="43"/>
      <c r="AE20600"/>
    </row>
    <row r="20601" spans="1:31">
      <c r="A20601">
        <v>51300</v>
      </c>
      <c r="B20601" t="s">
        <v>17636</v>
      </c>
      <c r="C20601" t="s">
        <v>33480</v>
      </c>
      <c r="D20601" t="s">
        <v>33476</v>
      </c>
      <c r="E20601"/>
      <c r="F20601"/>
      <c r="G20601"/>
      <c r="H20601"/>
      <c r="I20601"/>
      <c r="J20601"/>
      <c r="U20601" s="43"/>
      <c r="AE20601"/>
    </row>
    <row r="20602" spans="1:31">
      <c r="A20602">
        <v>51310</v>
      </c>
      <c r="B20602" t="s">
        <v>17637</v>
      </c>
      <c r="C20602" t="s">
        <v>33478</v>
      </c>
      <c r="D20602" t="s">
        <v>33476</v>
      </c>
      <c r="E20602"/>
      <c r="F20602"/>
      <c r="G20602"/>
      <c r="H20602"/>
      <c r="I20602"/>
      <c r="J20602"/>
      <c r="U20602" s="43"/>
      <c r="AE20602"/>
    </row>
    <row r="20603" spans="1:31">
      <c r="A20603">
        <v>51270</v>
      </c>
      <c r="B20603" t="s">
        <v>17638</v>
      </c>
      <c r="C20603" t="s">
        <v>33478</v>
      </c>
      <c r="D20603" t="e">
        <v>#N/A</v>
      </c>
      <c r="E20603"/>
      <c r="F20603"/>
      <c r="G20603"/>
      <c r="H20603"/>
      <c r="I20603"/>
      <c r="J20603"/>
      <c r="U20603" s="43"/>
      <c r="AE20603"/>
    </row>
    <row r="20604" spans="1:31">
      <c r="A20604">
        <v>51170</v>
      </c>
      <c r="B20604" t="s">
        <v>17639</v>
      </c>
      <c r="C20604" t="s">
        <v>33479</v>
      </c>
      <c r="D20604" t="s">
        <v>33476</v>
      </c>
      <c r="E20604"/>
      <c r="F20604"/>
      <c r="G20604"/>
      <c r="H20604"/>
      <c r="I20604"/>
      <c r="J20604"/>
      <c r="U20604" s="43"/>
      <c r="AE20604"/>
    </row>
    <row r="20605" spans="1:31">
      <c r="A20605">
        <v>51390</v>
      </c>
      <c r="B20605" t="s">
        <v>17640</v>
      </c>
      <c r="C20605" t="s">
        <v>33478</v>
      </c>
      <c r="D20605" t="s">
        <v>33476</v>
      </c>
      <c r="E20605"/>
      <c r="F20605"/>
      <c r="G20605"/>
      <c r="H20605"/>
      <c r="I20605"/>
      <c r="J20605"/>
      <c r="U20605" s="43"/>
      <c r="AE20605"/>
    </row>
    <row r="20606" spans="1:31">
      <c r="A20606">
        <v>51480</v>
      </c>
      <c r="B20606" t="s">
        <v>17641</v>
      </c>
      <c r="C20606" t="s">
        <v>33480</v>
      </c>
      <c r="D20606" t="e">
        <v>#N/A</v>
      </c>
      <c r="E20606"/>
      <c r="F20606"/>
      <c r="G20606"/>
      <c r="H20606"/>
      <c r="I20606"/>
      <c r="J20606"/>
      <c r="U20606" s="43"/>
      <c r="AE20606"/>
    </row>
    <row r="20607" spans="1:31">
      <c r="A20607">
        <v>51800</v>
      </c>
      <c r="B20607" t="s">
        <v>17642</v>
      </c>
      <c r="C20607" t="s">
        <v>33477</v>
      </c>
      <c r="D20607" t="s">
        <v>33476</v>
      </c>
      <c r="E20607"/>
      <c r="F20607"/>
      <c r="G20607"/>
      <c r="H20607"/>
      <c r="I20607"/>
      <c r="J20607"/>
      <c r="U20607" s="43"/>
      <c r="AE20607"/>
    </row>
    <row r="20608" spans="1:31">
      <c r="A20608">
        <v>51700</v>
      </c>
      <c r="B20608" t="s">
        <v>17643</v>
      </c>
      <c r="C20608" t="s">
        <v>33479</v>
      </c>
      <c r="D20608" t="s">
        <v>33476</v>
      </c>
      <c r="E20608"/>
      <c r="F20608"/>
      <c r="G20608"/>
      <c r="H20608"/>
      <c r="I20608"/>
      <c r="J20608"/>
      <c r="U20608" s="43"/>
      <c r="AE20608"/>
    </row>
    <row r="20609" spans="1:31">
      <c r="A20609">
        <v>51460</v>
      </c>
      <c r="B20609" t="s">
        <v>17644</v>
      </c>
      <c r="C20609" t="s">
        <v>33477</v>
      </c>
      <c r="D20609" t="s">
        <v>33476</v>
      </c>
      <c r="E20609"/>
      <c r="F20609"/>
      <c r="G20609"/>
      <c r="H20609"/>
      <c r="I20609"/>
      <c r="J20609"/>
      <c r="U20609" s="43"/>
      <c r="AE20609"/>
    </row>
    <row r="20610" spans="1:31">
      <c r="A20610">
        <v>51170</v>
      </c>
      <c r="B20610" t="s">
        <v>17645</v>
      </c>
      <c r="C20610" t="s">
        <v>33479</v>
      </c>
      <c r="D20610" t="s">
        <v>33476</v>
      </c>
      <c r="E20610"/>
      <c r="F20610"/>
      <c r="G20610"/>
      <c r="H20610"/>
      <c r="I20610"/>
      <c r="J20610"/>
      <c r="U20610" s="43"/>
      <c r="AE20610"/>
    </row>
    <row r="20611" spans="1:31">
      <c r="A20611">
        <v>51300</v>
      </c>
      <c r="B20611" t="s">
        <v>17646</v>
      </c>
      <c r="C20611" t="s">
        <v>33480</v>
      </c>
      <c r="D20611" t="s">
        <v>33476</v>
      </c>
      <c r="E20611"/>
      <c r="F20611"/>
      <c r="G20611"/>
      <c r="H20611"/>
      <c r="I20611"/>
      <c r="J20611"/>
      <c r="U20611" s="43"/>
      <c r="AE20611"/>
    </row>
    <row r="20612" spans="1:31">
      <c r="A20612">
        <v>51530</v>
      </c>
      <c r="B20612" t="s">
        <v>17647</v>
      </c>
      <c r="C20612" t="s">
        <v>33478</v>
      </c>
      <c r="D20612" t="s">
        <v>33476</v>
      </c>
      <c r="E20612"/>
      <c r="F20612"/>
      <c r="G20612"/>
      <c r="H20612"/>
      <c r="I20612"/>
      <c r="J20612"/>
      <c r="U20612" s="43"/>
      <c r="AE20612"/>
    </row>
    <row r="20613" spans="1:31">
      <c r="A20613">
        <v>51600</v>
      </c>
      <c r="B20613" t="s">
        <v>17648</v>
      </c>
      <c r="C20613" t="s">
        <v>33477</v>
      </c>
      <c r="D20613" t="s">
        <v>33476</v>
      </c>
      <c r="E20613"/>
      <c r="F20613"/>
      <c r="G20613"/>
      <c r="H20613"/>
      <c r="I20613"/>
      <c r="J20613"/>
      <c r="U20613" s="43"/>
      <c r="AE20613"/>
    </row>
    <row r="20614" spans="1:31">
      <c r="A20614">
        <v>51170</v>
      </c>
      <c r="B20614" t="s">
        <v>17649</v>
      </c>
      <c r="C20614" t="s">
        <v>33479</v>
      </c>
      <c r="D20614" t="s">
        <v>33476</v>
      </c>
      <c r="E20614"/>
      <c r="F20614"/>
      <c r="G20614"/>
      <c r="H20614"/>
      <c r="I20614"/>
      <c r="J20614"/>
      <c r="U20614" s="43"/>
      <c r="AE20614"/>
    </row>
    <row r="20615" spans="1:31">
      <c r="A20615">
        <v>51480</v>
      </c>
      <c r="B20615" t="s">
        <v>17650</v>
      </c>
      <c r="C20615" t="s">
        <v>33480</v>
      </c>
      <c r="D20615" t="e">
        <v>#N/A</v>
      </c>
      <c r="E20615"/>
      <c r="F20615"/>
      <c r="G20615"/>
      <c r="H20615"/>
      <c r="I20615"/>
      <c r="J20615"/>
      <c r="U20615" s="43"/>
      <c r="AE20615"/>
    </row>
    <row r="20616" spans="1:31">
      <c r="A20616">
        <v>51530</v>
      </c>
      <c r="B20616" t="s">
        <v>17651</v>
      </c>
      <c r="C20616" t="s">
        <v>33478</v>
      </c>
      <c r="D20616" t="s">
        <v>33476</v>
      </c>
      <c r="E20616"/>
      <c r="F20616"/>
      <c r="G20616"/>
      <c r="H20616"/>
      <c r="I20616"/>
      <c r="J20616"/>
      <c r="U20616" s="43"/>
      <c r="AE20616"/>
    </row>
    <row r="20617" spans="1:31">
      <c r="A20617">
        <v>51700</v>
      </c>
      <c r="B20617" t="s">
        <v>17652</v>
      </c>
      <c r="C20617" t="s">
        <v>33479</v>
      </c>
      <c r="D20617" t="s">
        <v>33476</v>
      </c>
      <c r="E20617"/>
      <c r="F20617"/>
      <c r="G20617"/>
      <c r="H20617"/>
      <c r="I20617"/>
      <c r="J20617"/>
      <c r="U20617" s="43"/>
      <c r="AE20617"/>
    </row>
    <row r="20618" spans="1:31">
      <c r="A20618">
        <v>51480</v>
      </c>
      <c r="B20618" t="s">
        <v>17653</v>
      </c>
      <c r="C20618" t="s">
        <v>33480</v>
      </c>
      <c r="D20618" t="e">
        <v>#N/A</v>
      </c>
      <c r="E20618"/>
      <c r="F20618"/>
      <c r="G20618"/>
      <c r="H20618"/>
      <c r="I20618"/>
      <c r="J20618"/>
      <c r="U20618" s="43"/>
      <c r="AE20618"/>
    </row>
    <row r="20619" spans="1:31">
      <c r="A20619">
        <v>51400</v>
      </c>
      <c r="B20619" t="s">
        <v>17654</v>
      </c>
      <c r="C20619" t="s">
        <v>33477</v>
      </c>
      <c r="D20619" t="s">
        <v>33476</v>
      </c>
      <c r="E20619"/>
      <c r="F20619"/>
      <c r="G20619"/>
      <c r="H20619"/>
      <c r="I20619"/>
      <c r="J20619"/>
      <c r="U20619" s="43"/>
      <c r="AE20619"/>
    </row>
    <row r="20620" spans="1:31">
      <c r="A20620">
        <v>51480</v>
      </c>
      <c r="B20620" t="s">
        <v>17655</v>
      </c>
      <c r="C20620" t="s">
        <v>33480</v>
      </c>
      <c r="D20620" t="e">
        <v>#N/A</v>
      </c>
      <c r="E20620"/>
      <c r="F20620"/>
      <c r="G20620"/>
      <c r="H20620"/>
      <c r="I20620"/>
      <c r="J20620"/>
      <c r="U20620" s="43"/>
      <c r="AE20620"/>
    </row>
    <row r="20621" spans="1:31">
      <c r="A20621">
        <v>51400</v>
      </c>
      <c r="B20621" t="s">
        <v>17656</v>
      </c>
      <c r="C20621" t="s">
        <v>33477</v>
      </c>
      <c r="D20621" t="s">
        <v>33476</v>
      </c>
      <c r="E20621"/>
      <c r="F20621"/>
      <c r="G20621"/>
      <c r="H20621"/>
      <c r="I20621"/>
      <c r="J20621"/>
      <c r="U20621" s="43"/>
      <c r="AE20621"/>
    </row>
    <row r="20622" spans="1:31">
      <c r="A20622">
        <v>51330</v>
      </c>
      <c r="B20622" t="s">
        <v>17657</v>
      </c>
      <c r="C20622" t="s">
        <v>33477</v>
      </c>
      <c r="D20622" t="s">
        <v>33476</v>
      </c>
      <c r="E20622"/>
      <c r="F20622"/>
      <c r="G20622"/>
      <c r="H20622"/>
      <c r="I20622"/>
      <c r="J20622"/>
      <c r="U20622" s="43"/>
      <c r="AE20622"/>
    </row>
    <row r="20623" spans="1:31">
      <c r="A20623">
        <v>51240</v>
      </c>
      <c r="B20623" t="s">
        <v>17658</v>
      </c>
      <c r="C20623" t="s">
        <v>33480</v>
      </c>
      <c r="D20623" t="s">
        <v>33476</v>
      </c>
      <c r="E20623"/>
      <c r="F20623"/>
      <c r="G20623"/>
      <c r="H20623"/>
      <c r="I20623"/>
      <c r="J20623"/>
      <c r="U20623" s="43"/>
      <c r="AE20623"/>
    </row>
    <row r="20624" spans="1:31">
      <c r="A20624">
        <v>51530</v>
      </c>
      <c r="B20624" t="s">
        <v>17659</v>
      </c>
      <c r="C20624" t="s">
        <v>33478</v>
      </c>
      <c r="D20624" t="s">
        <v>33476</v>
      </c>
      <c r="E20624"/>
      <c r="F20624"/>
      <c r="G20624"/>
      <c r="H20624"/>
      <c r="I20624"/>
      <c r="J20624"/>
      <c r="U20624" s="43"/>
      <c r="AE20624"/>
    </row>
    <row r="20625" spans="1:31">
      <c r="A20625">
        <v>51800</v>
      </c>
      <c r="B20625" t="s">
        <v>17660</v>
      </c>
      <c r="C20625" t="s">
        <v>33477</v>
      </c>
      <c r="D20625" t="s">
        <v>33476</v>
      </c>
      <c r="E20625"/>
      <c r="F20625"/>
      <c r="G20625"/>
      <c r="H20625"/>
      <c r="I20625"/>
      <c r="J20625"/>
      <c r="U20625" s="43"/>
      <c r="AE20625"/>
    </row>
    <row r="20626" spans="1:31">
      <c r="A20626">
        <v>51320</v>
      </c>
      <c r="B20626" t="s">
        <v>17661</v>
      </c>
      <c r="C20626" t="s">
        <v>33480</v>
      </c>
      <c r="D20626" t="s">
        <v>33476</v>
      </c>
      <c r="E20626"/>
      <c r="F20626"/>
      <c r="G20626"/>
      <c r="H20626"/>
      <c r="I20626"/>
      <c r="J20626"/>
      <c r="U20626" s="43"/>
      <c r="AE20626"/>
    </row>
    <row r="20627" spans="1:31">
      <c r="A20627">
        <v>51800</v>
      </c>
      <c r="B20627" t="s">
        <v>17662</v>
      </c>
      <c r="C20627" t="s">
        <v>33477</v>
      </c>
      <c r="D20627" t="s">
        <v>33476</v>
      </c>
      <c r="E20627"/>
      <c r="F20627"/>
      <c r="G20627"/>
      <c r="H20627"/>
      <c r="I20627"/>
      <c r="J20627"/>
      <c r="U20627" s="43"/>
      <c r="AE20627"/>
    </row>
    <row r="20628" spans="1:31">
      <c r="A20628">
        <v>51330</v>
      </c>
      <c r="B20628" t="s">
        <v>17663</v>
      </c>
      <c r="C20628" t="s">
        <v>33477</v>
      </c>
      <c r="D20628" t="s">
        <v>33476</v>
      </c>
      <c r="E20628"/>
      <c r="F20628"/>
      <c r="G20628"/>
      <c r="H20628"/>
      <c r="I20628"/>
      <c r="J20628"/>
      <c r="U20628" s="43"/>
      <c r="AE20628"/>
    </row>
    <row r="20629" spans="1:31">
      <c r="A20629">
        <v>51300</v>
      </c>
      <c r="B20629" t="s">
        <v>17664</v>
      </c>
      <c r="C20629" t="s">
        <v>33480</v>
      </c>
      <c r="D20629" t="s">
        <v>33476</v>
      </c>
      <c r="E20629"/>
      <c r="F20629"/>
      <c r="G20629"/>
      <c r="H20629"/>
      <c r="I20629"/>
      <c r="J20629"/>
      <c r="U20629" s="43"/>
      <c r="AE20629"/>
    </row>
    <row r="20630" spans="1:31">
      <c r="A20630">
        <v>51490</v>
      </c>
      <c r="B20630" t="s">
        <v>17665</v>
      </c>
      <c r="C20630" t="s">
        <v>33477</v>
      </c>
      <c r="D20630" t="s">
        <v>33476</v>
      </c>
      <c r="E20630"/>
      <c r="F20630"/>
      <c r="G20630"/>
      <c r="H20630"/>
      <c r="I20630"/>
      <c r="J20630"/>
      <c r="U20630" s="43"/>
      <c r="AE20630"/>
    </row>
    <row r="20631" spans="1:31">
      <c r="A20631">
        <v>51700</v>
      </c>
      <c r="B20631" t="s">
        <v>17666</v>
      </c>
      <c r="C20631" t="s">
        <v>33479</v>
      </c>
      <c r="D20631" t="s">
        <v>33476</v>
      </c>
      <c r="E20631"/>
      <c r="F20631"/>
      <c r="G20631"/>
      <c r="H20631"/>
      <c r="I20631"/>
      <c r="J20631"/>
      <c r="U20631" s="43"/>
      <c r="AE20631"/>
    </row>
    <row r="20632" spans="1:31">
      <c r="A20632">
        <v>51700</v>
      </c>
      <c r="B20632" t="s">
        <v>17666</v>
      </c>
      <c r="C20632" t="s">
        <v>33479</v>
      </c>
      <c r="D20632" t="s">
        <v>33476</v>
      </c>
      <c r="E20632"/>
      <c r="F20632"/>
      <c r="G20632"/>
      <c r="H20632"/>
      <c r="I20632"/>
      <c r="J20632"/>
      <c r="U20632" s="43"/>
      <c r="AE20632"/>
    </row>
    <row r="20633" spans="1:31">
      <c r="A20633">
        <v>51340</v>
      </c>
      <c r="B20633" t="s">
        <v>17667</v>
      </c>
      <c r="C20633" t="s">
        <v>33477</v>
      </c>
      <c r="D20633" t="s">
        <v>33476</v>
      </c>
      <c r="E20633"/>
      <c r="F20633"/>
      <c r="G20633"/>
      <c r="H20633"/>
      <c r="I20633"/>
      <c r="J20633"/>
      <c r="U20633" s="43"/>
      <c r="AE20633"/>
    </row>
    <row r="20634" spans="1:31">
      <c r="A20634">
        <v>51290</v>
      </c>
      <c r="B20634" t="s">
        <v>17668</v>
      </c>
      <c r="C20634" t="s">
        <v>33480</v>
      </c>
      <c r="D20634" t="s">
        <v>33476</v>
      </c>
      <c r="E20634"/>
      <c r="F20634"/>
      <c r="G20634"/>
      <c r="H20634"/>
      <c r="I20634"/>
      <c r="J20634"/>
      <c r="U20634" s="43"/>
      <c r="AE20634"/>
    </row>
    <row r="20635" spans="1:31">
      <c r="A20635">
        <v>51300</v>
      </c>
      <c r="B20635" t="s">
        <v>17669</v>
      </c>
      <c r="C20635" t="s">
        <v>33480</v>
      </c>
      <c r="D20635" t="s">
        <v>33476</v>
      </c>
      <c r="E20635"/>
      <c r="F20635"/>
      <c r="G20635"/>
      <c r="H20635"/>
      <c r="I20635"/>
      <c r="J20635"/>
      <c r="U20635" s="43"/>
      <c r="AE20635"/>
    </row>
    <row r="20636" spans="1:31">
      <c r="A20636">
        <v>51800</v>
      </c>
      <c r="B20636" t="s">
        <v>17670</v>
      </c>
      <c r="C20636" t="s">
        <v>33477</v>
      </c>
      <c r="D20636" t="s">
        <v>33476</v>
      </c>
      <c r="E20636"/>
      <c r="F20636"/>
      <c r="G20636"/>
      <c r="H20636"/>
      <c r="I20636"/>
      <c r="J20636"/>
      <c r="U20636" s="43"/>
      <c r="AE20636"/>
    </row>
    <row r="20637" spans="1:31">
      <c r="A20637">
        <v>51290</v>
      </c>
      <c r="B20637" t="s">
        <v>17671</v>
      </c>
      <c r="C20637" t="s">
        <v>33480</v>
      </c>
      <c r="D20637" t="s">
        <v>33476</v>
      </c>
      <c r="E20637"/>
      <c r="F20637"/>
      <c r="G20637"/>
      <c r="H20637"/>
      <c r="I20637"/>
      <c r="J20637"/>
      <c r="U20637" s="43"/>
      <c r="AE20637"/>
    </row>
    <row r="20638" spans="1:31">
      <c r="A20638">
        <v>51300</v>
      </c>
      <c r="B20638" t="s">
        <v>17672</v>
      </c>
      <c r="C20638" t="s">
        <v>33480</v>
      </c>
      <c r="D20638" t="s">
        <v>33476</v>
      </c>
      <c r="E20638"/>
      <c r="F20638"/>
      <c r="G20638"/>
      <c r="H20638"/>
      <c r="I20638"/>
      <c r="J20638"/>
      <c r="U20638" s="43"/>
      <c r="AE20638"/>
    </row>
    <row r="20639" spans="1:31">
      <c r="A20639">
        <v>51500</v>
      </c>
      <c r="B20639" t="s">
        <v>17673</v>
      </c>
      <c r="C20639" t="s">
        <v>33480</v>
      </c>
      <c r="D20639" t="s">
        <v>33476</v>
      </c>
      <c r="E20639"/>
      <c r="F20639"/>
      <c r="G20639"/>
      <c r="H20639"/>
      <c r="I20639"/>
      <c r="J20639"/>
      <c r="U20639" s="43"/>
      <c r="AE20639"/>
    </row>
    <row r="20640" spans="1:31">
      <c r="A20640">
        <v>51230</v>
      </c>
      <c r="B20640" t="s">
        <v>17674</v>
      </c>
      <c r="C20640" t="s">
        <v>33480</v>
      </c>
      <c r="D20640" t="s">
        <v>33476</v>
      </c>
      <c r="E20640"/>
      <c r="F20640"/>
      <c r="G20640"/>
      <c r="H20640"/>
      <c r="I20640"/>
      <c r="J20640"/>
      <c r="U20640" s="43"/>
      <c r="AE20640"/>
    </row>
    <row r="20641" spans="1:31">
      <c r="A20641">
        <v>51240</v>
      </c>
      <c r="B20641" t="s">
        <v>17675</v>
      </c>
      <c r="C20641" t="s">
        <v>33480</v>
      </c>
      <c r="D20641" t="s">
        <v>33476</v>
      </c>
      <c r="E20641"/>
      <c r="F20641"/>
      <c r="G20641"/>
      <c r="H20641"/>
      <c r="I20641"/>
      <c r="J20641"/>
      <c r="U20641" s="43"/>
      <c r="AE20641"/>
    </row>
    <row r="20642" spans="1:31">
      <c r="A20642">
        <v>51800</v>
      </c>
      <c r="B20642" t="s">
        <v>17676</v>
      </c>
      <c r="C20642" t="s">
        <v>33477</v>
      </c>
      <c r="D20642" t="s">
        <v>33476</v>
      </c>
      <c r="E20642"/>
      <c r="F20642"/>
      <c r="G20642"/>
      <c r="H20642"/>
      <c r="I20642"/>
      <c r="J20642"/>
      <c r="U20642" s="43"/>
      <c r="AE20642"/>
    </row>
    <row r="20643" spans="1:31">
      <c r="A20643">
        <v>51330</v>
      </c>
      <c r="B20643" t="s">
        <v>17677</v>
      </c>
      <c r="C20643" t="s">
        <v>33477</v>
      </c>
      <c r="D20643" t="s">
        <v>33476</v>
      </c>
      <c r="E20643"/>
      <c r="F20643"/>
      <c r="G20643"/>
      <c r="H20643"/>
      <c r="I20643"/>
      <c r="J20643"/>
      <c r="U20643" s="43"/>
      <c r="AE20643"/>
    </row>
    <row r="20644" spans="1:31">
      <c r="A20644">
        <v>51200</v>
      </c>
      <c r="B20644" t="s">
        <v>17678</v>
      </c>
      <c r="C20644" t="s">
        <v>33480</v>
      </c>
      <c r="D20644" t="s">
        <v>33476</v>
      </c>
      <c r="E20644"/>
      <c r="F20644"/>
      <c r="G20644"/>
      <c r="H20644"/>
      <c r="I20644"/>
      <c r="J20644"/>
      <c r="U20644" s="43"/>
      <c r="AE20644"/>
    </row>
    <row r="20645" spans="1:31">
      <c r="A20645">
        <v>51460</v>
      </c>
      <c r="B20645" t="s">
        <v>1952</v>
      </c>
      <c r="C20645" t="s">
        <v>33477</v>
      </c>
      <c r="D20645" t="s">
        <v>33476</v>
      </c>
      <c r="E20645"/>
      <c r="F20645"/>
      <c r="G20645"/>
      <c r="H20645"/>
      <c r="I20645"/>
      <c r="J20645"/>
      <c r="U20645" s="43"/>
      <c r="AE20645"/>
    </row>
    <row r="20646" spans="1:31">
      <c r="A20646">
        <v>51490</v>
      </c>
      <c r="B20646" t="s">
        <v>17679</v>
      </c>
      <c r="C20646" t="s">
        <v>33477</v>
      </c>
      <c r="D20646" t="s">
        <v>33476</v>
      </c>
      <c r="E20646"/>
      <c r="F20646"/>
      <c r="G20646"/>
      <c r="H20646"/>
      <c r="I20646"/>
      <c r="J20646"/>
      <c r="U20646" s="43"/>
      <c r="AE20646"/>
    </row>
    <row r="20647" spans="1:31">
      <c r="A20647">
        <v>51310</v>
      </c>
      <c r="B20647" t="s">
        <v>17680</v>
      </c>
      <c r="C20647" t="s">
        <v>33478</v>
      </c>
      <c r="D20647" t="s">
        <v>33476</v>
      </c>
      <c r="E20647"/>
      <c r="F20647"/>
      <c r="G20647"/>
      <c r="H20647"/>
      <c r="I20647"/>
      <c r="J20647"/>
      <c r="U20647" s="43"/>
      <c r="AE20647"/>
    </row>
    <row r="20648" spans="1:31">
      <c r="A20648">
        <v>51260</v>
      </c>
      <c r="B20648" t="s">
        <v>17681</v>
      </c>
      <c r="C20648" t="s">
        <v>33480</v>
      </c>
      <c r="D20648" t="s">
        <v>33476</v>
      </c>
      <c r="E20648"/>
      <c r="F20648"/>
      <c r="G20648"/>
      <c r="H20648"/>
      <c r="I20648"/>
      <c r="J20648"/>
      <c r="U20648" s="43"/>
      <c r="AE20648"/>
    </row>
    <row r="20649" spans="1:31">
      <c r="A20649">
        <v>51120</v>
      </c>
      <c r="B20649" t="s">
        <v>17682</v>
      </c>
      <c r="C20649" t="s">
        <v>33480</v>
      </c>
      <c r="D20649" t="s">
        <v>33476</v>
      </c>
      <c r="E20649"/>
      <c r="F20649"/>
      <c r="G20649"/>
      <c r="H20649"/>
      <c r="I20649"/>
      <c r="J20649"/>
      <c r="U20649" s="43"/>
      <c r="AE20649"/>
    </row>
    <row r="20650" spans="1:31">
      <c r="A20650">
        <v>51310</v>
      </c>
      <c r="B20650" t="s">
        <v>17683</v>
      </c>
      <c r="C20650" t="s">
        <v>33478</v>
      </c>
      <c r="D20650" t="s">
        <v>33476</v>
      </c>
      <c r="E20650"/>
      <c r="F20650"/>
      <c r="G20650"/>
      <c r="H20650"/>
      <c r="I20650"/>
      <c r="J20650"/>
      <c r="U20650" s="43"/>
      <c r="AE20650"/>
    </row>
    <row r="20651" spans="1:31">
      <c r="A20651">
        <v>51310</v>
      </c>
      <c r="B20651" t="s">
        <v>17684</v>
      </c>
      <c r="C20651" t="s">
        <v>33478</v>
      </c>
      <c r="D20651" t="s">
        <v>33476</v>
      </c>
      <c r="E20651"/>
      <c r="F20651"/>
      <c r="G20651"/>
      <c r="H20651"/>
      <c r="I20651"/>
      <c r="J20651"/>
      <c r="U20651" s="43"/>
      <c r="AE20651"/>
    </row>
    <row r="20652" spans="1:31">
      <c r="A20652">
        <v>51270</v>
      </c>
      <c r="B20652" t="s">
        <v>17685</v>
      </c>
      <c r="C20652" t="s">
        <v>33478</v>
      </c>
      <c r="D20652" t="e">
        <v>#N/A</v>
      </c>
      <c r="E20652"/>
      <c r="F20652"/>
      <c r="G20652"/>
      <c r="H20652"/>
      <c r="I20652"/>
      <c r="J20652"/>
      <c r="U20652" s="43"/>
      <c r="AE20652"/>
    </row>
    <row r="20653" spans="1:31">
      <c r="A20653">
        <v>51130</v>
      </c>
      <c r="B20653" t="s">
        <v>6163</v>
      </c>
      <c r="C20653" t="s">
        <v>33480</v>
      </c>
      <c r="D20653" t="s">
        <v>33476</v>
      </c>
      <c r="E20653"/>
      <c r="F20653"/>
      <c r="G20653"/>
      <c r="H20653"/>
      <c r="I20653"/>
      <c r="J20653"/>
      <c r="U20653" s="43"/>
      <c r="AE20653"/>
    </row>
    <row r="20654" spans="1:31">
      <c r="A20654">
        <v>51340</v>
      </c>
      <c r="B20654" t="s">
        <v>17686</v>
      </c>
      <c r="C20654" t="s">
        <v>33477</v>
      </c>
      <c r="D20654" t="s">
        <v>33476</v>
      </c>
      <c r="E20654"/>
      <c r="F20654"/>
      <c r="G20654"/>
      <c r="H20654"/>
      <c r="I20654"/>
      <c r="J20654"/>
      <c r="U20654" s="43"/>
      <c r="AE20654"/>
    </row>
    <row r="20655" spans="1:31">
      <c r="A20655">
        <v>51230</v>
      </c>
      <c r="B20655" t="s">
        <v>17687</v>
      </c>
      <c r="C20655" t="s">
        <v>33480</v>
      </c>
      <c r="D20655" t="s">
        <v>33476</v>
      </c>
      <c r="E20655"/>
      <c r="F20655"/>
      <c r="G20655"/>
      <c r="H20655"/>
      <c r="I20655"/>
      <c r="J20655"/>
      <c r="U20655" s="43"/>
      <c r="AE20655"/>
    </row>
    <row r="20656" spans="1:31">
      <c r="A20656">
        <v>51510</v>
      </c>
      <c r="B20656" t="s">
        <v>17688</v>
      </c>
      <c r="C20656" t="s">
        <v>33480</v>
      </c>
      <c r="D20656" t="s">
        <v>33476</v>
      </c>
      <c r="E20656"/>
      <c r="F20656"/>
      <c r="G20656"/>
      <c r="H20656"/>
      <c r="I20656"/>
      <c r="J20656"/>
      <c r="U20656" s="43"/>
      <c r="AE20656"/>
    </row>
    <row r="20657" spans="1:31">
      <c r="A20657">
        <v>51230</v>
      </c>
      <c r="B20657" t="s">
        <v>17689</v>
      </c>
      <c r="C20657" t="s">
        <v>33480</v>
      </c>
      <c r="D20657" t="s">
        <v>33476</v>
      </c>
      <c r="E20657"/>
      <c r="F20657"/>
      <c r="G20657"/>
      <c r="H20657"/>
      <c r="I20657"/>
      <c r="J20657"/>
      <c r="U20657" s="43"/>
      <c r="AE20657"/>
    </row>
    <row r="20658" spans="1:31">
      <c r="A20658">
        <v>51320</v>
      </c>
      <c r="B20658" t="s">
        <v>17690</v>
      </c>
      <c r="C20658" t="s">
        <v>33480</v>
      </c>
      <c r="D20658" t="s">
        <v>33476</v>
      </c>
      <c r="E20658"/>
      <c r="F20658"/>
      <c r="G20658"/>
      <c r="H20658"/>
      <c r="I20658"/>
      <c r="J20658"/>
      <c r="U20658" s="43"/>
      <c r="AE20658"/>
    </row>
    <row r="20659" spans="1:31">
      <c r="A20659">
        <v>51320</v>
      </c>
      <c r="B20659" t="s">
        <v>17690</v>
      </c>
      <c r="C20659" t="s">
        <v>33480</v>
      </c>
      <c r="D20659" t="s">
        <v>33476</v>
      </c>
      <c r="E20659"/>
      <c r="F20659"/>
      <c r="G20659"/>
      <c r="H20659"/>
      <c r="I20659"/>
      <c r="J20659"/>
      <c r="U20659" s="43"/>
      <c r="AE20659"/>
    </row>
    <row r="20660" spans="1:31">
      <c r="A20660">
        <v>51170</v>
      </c>
      <c r="B20660" t="s">
        <v>17691</v>
      </c>
      <c r="C20660" t="s">
        <v>33479</v>
      </c>
      <c r="D20660" t="s">
        <v>33476</v>
      </c>
      <c r="E20660"/>
      <c r="F20660"/>
      <c r="G20660"/>
      <c r="H20660"/>
      <c r="I20660"/>
      <c r="J20660"/>
      <c r="U20660" s="43"/>
      <c r="AE20660"/>
    </row>
    <row r="20661" spans="1:31">
      <c r="A20661">
        <v>51300</v>
      </c>
      <c r="B20661" t="s">
        <v>17692</v>
      </c>
      <c r="C20661" t="s">
        <v>33480</v>
      </c>
      <c r="D20661" t="s">
        <v>33476</v>
      </c>
      <c r="E20661"/>
      <c r="F20661"/>
      <c r="G20661"/>
      <c r="H20661"/>
      <c r="I20661"/>
      <c r="J20661"/>
      <c r="U20661" s="43"/>
      <c r="AE20661"/>
    </row>
    <row r="20662" spans="1:31">
      <c r="A20662">
        <v>51270</v>
      </c>
      <c r="B20662" t="s">
        <v>17693</v>
      </c>
      <c r="C20662" t="s">
        <v>33478</v>
      </c>
      <c r="D20662" t="e">
        <v>#N/A</v>
      </c>
      <c r="E20662"/>
      <c r="F20662"/>
      <c r="G20662"/>
      <c r="H20662"/>
      <c r="I20662"/>
      <c r="J20662"/>
      <c r="U20662" s="43"/>
      <c r="AE20662"/>
    </row>
    <row r="20663" spans="1:31">
      <c r="A20663">
        <v>51230</v>
      </c>
      <c r="B20663" t="s">
        <v>17694</v>
      </c>
      <c r="C20663" t="s">
        <v>33480</v>
      </c>
      <c r="D20663" t="s">
        <v>33476</v>
      </c>
      <c r="E20663"/>
      <c r="F20663"/>
      <c r="G20663"/>
      <c r="H20663"/>
      <c r="I20663"/>
      <c r="J20663"/>
      <c r="U20663" s="43"/>
      <c r="AE20663"/>
    </row>
    <row r="20664" spans="1:31">
      <c r="A20664">
        <v>51230</v>
      </c>
      <c r="B20664" t="s">
        <v>17694</v>
      </c>
      <c r="C20664" t="s">
        <v>33480</v>
      </c>
      <c r="D20664" t="s">
        <v>33476</v>
      </c>
      <c r="E20664"/>
      <c r="F20664"/>
      <c r="G20664"/>
      <c r="H20664"/>
      <c r="I20664"/>
      <c r="J20664"/>
      <c r="U20664" s="43"/>
      <c r="AE20664"/>
    </row>
    <row r="20665" spans="1:31">
      <c r="A20665">
        <v>51700</v>
      </c>
      <c r="B20665" t="s">
        <v>17695</v>
      </c>
      <c r="C20665" t="s">
        <v>33479</v>
      </c>
      <c r="D20665" t="s">
        <v>33476</v>
      </c>
      <c r="E20665"/>
      <c r="F20665"/>
      <c r="G20665"/>
      <c r="H20665"/>
      <c r="I20665"/>
      <c r="J20665"/>
      <c r="U20665" s="43"/>
      <c r="AE20665"/>
    </row>
    <row r="20666" spans="1:31">
      <c r="A20666">
        <v>51170</v>
      </c>
      <c r="B20666" t="s">
        <v>17696</v>
      </c>
      <c r="C20666" t="s">
        <v>33479</v>
      </c>
      <c r="D20666" t="s">
        <v>33476</v>
      </c>
      <c r="E20666"/>
      <c r="F20666"/>
      <c r="G20666"/>
      <c r="H20666"/>
      <c r="I20666"/>
      <c r="J20666"/>
      <c r="U20666" s="43"/>
      <c r="AE20666"/>
    </row>
    <row r="20667" spans="1:31">
      <c r="A20667">
        <v>51190</v>
      </c>
      <c r="B20667" t="s">
        <v>6168</v>
      </c>
      <c r="C20667" t="s">
        <v>33480</v>
      </c>
      <c r="D20667" t="s">
        <v>33476</v>
      </c>
      <c r="E20667"/>
      <c r="F20667"/>
      <c r="G20667"/>
      <c r="H20667"/>
      <c r="I20667"/>
      <c r="J20667"/>
      <c r="U20667" s="43"/>
      <c r="AE20667"/>
    </row>
    <row r="20668" spans="1:31">
      <c r="A20668">
        <v>51480</v>
      </c>
      <c r="B20668" t="s">
        <v>17697</v>
      </c>
      <c r="C20668" t="s">
        <v>33480</v>
      </c>
      <c r="D20668" t="e">
        <v>#N/A</v>
      </c>
      <c r="E20668"/>
      <c r="F20668"/>
      <c r="G20668"/>
      <c r="H20668"/>
      <c r="I20668"/>
      <c r="J20668"/>
      <c r="U20668" s="43"/>
      <c r="AE20668"/>
    </row>
    <row r="20669" spans="1:31">
      <c r="A20669">
        <v>51800</v>
      </c>
      <c r="B20669" t="s">
        <v>17698</v>
      </c>
      <c r="C20669" t="s">
        <v>33477</v>
      </c>
      <c r="D20669" t="s">
        <v>33476</v>
      </c>
      <c r="E20669"/>
      <c r="F20669"/>
      <c r="G20669"/>
      <c r="H20669"/>
      <c r="I20669"/>
      <c r="J20669"/>
      <c r="U20669" s="43"/>
      <c r="AE20669"/>
    </row>
    <row r="20670" spans="1:31">
      <c r="A20670">
        <v>51120</v>
      </c>
      <c r="B20670" t="s">
        <v>17699</v>
      </c>
      <c r="C20670" t="s">
        <v>33480</v>
      </c>
      <c r="D20670" t="s">
        <v>33476</v>
      </c>
      <c r="E20670"/>
      <c r="F20670"/>
      <c r="G20670"/>
      <c r="H20670"/>
      <c r="I20670"/>
      <c r="J20670"/>
      <c r="U20670" s="43"/>
      <c r="AE20670"/>
    </row>
    <row r="20671" spans="1:31">
      <c r="A20671">
        <v>51800</v>
      </c>
      <c r="B20671" t="s">
        <v>17700</v>
      </c>
      <c r="C20671" t="s">
        <v>33477</v>
      </c>
      <c r="D20671" t="s">
        <v>33476</v>
      </c>
      <c r="E20671"/>
      <c r="F20671"/>
      <c r="G20671"/>
      <c r="H20671"/>
      <c r="I20671"/>
      <c r="J20671"/>
      <c r="U20671" s="43"/>
      <c r="AE20671"/>
    </row>
    <row r="20672" spans="1:31">
      <c r="A20672">
        <v>51160</v>
      </c>
      <c r="B20672" t="s">
        <v>17701</v>
      </c>
      <c r="C20672" t="s">
        <v>33480</v>
      </c>
      <c r="D20672" t="s">
        <v>33476</v>
      </c>
      <c r="E20672"/>
      <c r="F20672"/>
      <c r="G20672"/>
      <c r="H20672"/>
      <c r="I20672"/>
      <c r="J20672"/>
      <c r="U20672" s="43"/>
      <c r="AE20672"/>
    </row>
    <row r="20673" spans="1:31">
      <c r="A20673">
        <v>51120</v>
      </c>
      <c r="B20673" t="s">
        <v>17702</v>
      </c>
      <c r="C20673" t="s">
        <v>33480</v>
      </c>
      <c r="D20673" t="s">
        <v>33476</v>
      </c>
      <c r="E20673"/>
      <c r="F20673"/>
      <c r="G20673"/>
      <c r="H20673"/>
      <c r="I20673"/>
      <c r="J20673"/>
      <c r="U20673" s="43"/>
      <c r="AE20673"/>
    </row>
    <row r="20674" spans="1:31">
      <c r="A20674">
        <v>51240</v>
      </c>
      <c r="B20674" t="s">
        <v>6883</v>
      </c>
      <c r="C20674" t="s">
        <v>33480</v>
      </c>
      <c r="D20674" t="s">
        <v>33476</v>
      </c>
      <c r="E20674"/>
      <c r="F20674"/>
      <c r="G20674"/>
      <c r="H20674"/>
      <c r="I20674"/>
      <c r="J20674"/>
      <c r="U20674" s="43"/>
      <c r="AE20674"/>
    </row>
    <row r="20675" spans="1:31">
      <c r="A20675">
        <v>51240</v>
      </c>
      <c r="B20675" t="s">
        <v>17703</v>
      </c>
      <c r="C20675" t="s">
        <v>33480</v>
      </c>
      <c r="D20675" t="s">
        <v>33476</v>
      </c>
      <c r="E20675"/>
      <c r="F20675"/>
      <c r="G20675"/>
      <c r="H20675"/>
      <c r="I20675"/>
      <c r="J20675"/>
      <c r="U20675" s="43"/>
      <c r="AE20675"/>
    </row>
    <row r="20676" spans="1:31">
      <c r="A20676">
        <v>51300</v>
      </c>
      <c r="B20676" t="s">
        <v>17704</v>
      </c>
      <c r="C20676" t="s">
        <v>33480</v>
      </c>
      <c r="D20676" t="s">
        <v>33476</v>
      </c>
      <c r="E20676"/>
      <c r="F20676"/>
      <c r="G20676"/>
      <c r="H20676"/>
      <c r="I20676"/>
      <c r="J20676"/>
      <c r="U20676" s="43"/>
      <c r="AE20676"/>
    </row>
    <row r="20677" spans="1:31">
      <c r="A20677">
        <v>51210</v>
      </c>
      <c r="B20677" t="s">
        <v>17705</v>
      </c>
      <c r="C20677" t="s">
        <v>33478</v>
      </c>
      <c r="D20677" t="s">
        <v>33481</v>
      </c>
      <c r="E20677"/>
      <c r="F20677"/>
      <c r="G20677"/>
      <c r="H20677"/>
      <c r="I20677"/>
      <c r="J20677"/>
      <c r="U20677" s="43"/>
      <c r="AE20677"/>
    </row>
    <row r="20678" spans="1:31">
      <c r="A20678">
        <v>51210</v>
      </c>
      <c r="B20678" t="s">
        <v>17706</v>
      </c>
      <c r="C20678" t="s">
        <v>33478</v>
      </c>
      <c r="D20678" t="s">
        <v>33481</v>
      </c>
      <c r="E20678"/>
      <c r="F20678"/>
      <c r="G20678"/>
      <c r="H20678"/>
      <c r="I20678"/>
      <c r="J20678"/>
      <c r="U20678" s="43"/>
      <c r="AE20678"/>
    </row>
    <row r="20679" spans="1:31">
      <c r="A20679">
        <v>51120</v>
      </c>
      <c r="B20679" t="s">
        <v>17707</v>
      </c>
      <c r="C20679" t="s">
        <v>33480</v>
      </c>
      <c r="D20679" t="s">
        <v>33476</v>
      </c>
      <c r="E20679"/>
      <c r="F20679"/>
      <c r="G20679"/>
      <c r="H20679"/>
      <c r="I20679"/>
      <c r="J20679"/>
      <c r="U20679" s="43"/>
      <c r="AE20679"/>
    </row>
    <row r="20680" spans="1:31">
      <c r="A20680">
        <v>51160</v>
      </c>
      <c r="B20680" t="s">
        <v>938</v>
      </c>
      <c r="C20680" t="s">
        <v>33480</v>
      </c>
      <c r="D20680" t="s">
        <v>33476</v>
      </c>
      <c r="E20680"/>
      <c r="F20680"/>
      <c r="G20680"/>
      <c r="H20680"/>
      <c r="I20680"/>
      <c r="J20680"/>
      <c r="U20680" s="43"/>
      <c r="AE20680"/>
    </row>
    <row r="20681" spans="1:31">
      <c r="A20681">
        <v>51390</v>
      </c>
      <c r="B20681" t="s">
        <v>17708</v>
      </c>
      <c r="C20681" t="s">
        <v>33478</v>
      </c>
      <c r="D20681" t="s">
        <v>33476</v>
      </c>
      <c r="E20681"/>
      <c r="F20681"/>
      <c r="G20681"/>
      <c r="H20681"/>
      <c r="I20681"/>
      <c r="J20681"/>
      <c r="U20681" s="43"/>
      <c r="AE20681"/>
    </row>
    <row r="20682" spans="1:31">
      <c r="A20682">
        <v>51130</v>
      </c>
      <c r="B20682" t="s">
        <v>17709</v>
      </c>
      <c r="C20682" t="s">
        <v>33480</v>
      </c>
      <c r="D20682" t="s">
        <v>33476</v>
      </c>
      <c r="E20682"/>
      <c r="F20682"/>
      <c r="G20682"/>
      <c r="H20682"/>
      <c r="I20682"/>
      <c r="J20682"/>
      <c r="U20682" s="43"/>
      <c r="AE20682"/>
    </row>
    <row r="20683" spans="1:31">
      <c r="A20683">
        <v>51290</v>
      </c>
      <c r="B20683" t="s">
        <v>17710</v>
      </c>
      <c r="C20683" t="s">
        <v>33480</v>
      </c>
      <c r="D20683" t="s">
        <v>33476</v>
      </c>
      <c r="E20683"/>
      <c r="F20683"/>
      <c r="G20683"/>
      <c r="H20683"/>
      <c r="I20683"/>
      <c r="J20683"/>
      <c r="U20683" s="43"/>
      <c r="AE20683"/>
    </row>
    <row r="20684" spans="1:31">
      <c r="A20684">
        <v>51290</v>
      </c>
      <c r="B20684" t="s">
        <v>17711</v>
      </c>
      <c r="C20684" t="s">
        <v>33480</v>
      </c>
      <c r="D20684" t="s">
        <v>33476</v>
      </c>
      <c r="E20684"/>
      <c r="F20684"/>
      <c r="G20684"/>
      <c r="H20684"/>
      <c r="I20684"/>
      <c r="J20684"/>
      <c r="U20684" s="43"/>
      <c r="AE20684"/>
    </row>
    <row r="20685" spans="1:31">
      <c r="A20685">
        <v>51330</v>
      </c>
      <c r="B20685" t="s">
        <v>17712</v>
      </c>
      <c r="C20685" t="s">
        <v>33477</v>
      </c>
      <c r="D20685" t="s">
        <v>33476</v>
      </c>
      <c r="E20685"/>
      <c r="F20685"/>
      <c r="G20685"/>
      <c r="H20685"/>
      <c r="I20685"/>
      <c r="J20685"/>
      <c r="U20685" s="43"/>
      <c r="AE20685"/>
    </row>
    <row r="20686" spans="1:31">
      <c r="A20686">
        <v>51130</v>
      </c>
      <c r="B20686" t="s">
        <v>17713</v>
      </c>
      <c r="C20686" t="s">
        <v>33480</v>
      </c>
      <c r="D20686" t="s">
        <v>33476</v>
      </c>
      <c r="E20686"/>
      <c r="F20686"/>
      <c r="G20686"/>
      <c r="H20686"/>
      <c r="I20686"/>
      <c r="J20686"/>
      <c r="U20686" s="43"/>
      <c r="AE20686"/>
    </row>
    <row r="20687" spans="1:31">
      <c r="A20687">
        <v>51800</v>
      </c>
      <c r="B20687" t="s">
        <v>17714</v>
      </c>
      <c r="C20687" t="s">
        <v>33477</v>
      </c>
      <c r="D20687" t="s">
        <v>33476</v>
      </c>
      <c r="E20687"/>
      <c r="F20687"/>
      <c r="G20687"/>
      <c r="H20687"/>
      <c r="I20687"/>
      <c r="J20687"/>
      <c r="U20687" s="43"/>
      <c r="AE20687"/>
    </row>
    <row r="20688" spans="1:31">
      <c r="A20688">
        <v>51300</v>
      </c>
      <c r="B20688" t="s">
        <v>17715</v>
      </c>
      <c r="C20688" t="s">
        <v>33480</v>
      </c>
      <c r="D20688" t="s">
        <v>33476</v>
      </c>
      <c r="E20688"/>
      <c r="F20688"/>
      <c r="G20688"/>
      <c r="H20688"/>
      <c r="I20688"/>
      <c r="J20688"/>
      <c r="U20688" s="43"/>
      <c r="AE20688"/>
    </row>
    <row r="20689" spans="1:31">
      <c r="A20689">
        <v>51230</v>
      </c>
      <c r="B20689" t="s">
        <v>17716</v>
      </c>
      <c r="C20689" t="s">
        <v>33480</v>
      </c>
      <c r="D20689" t="s">
        <v>33476</v>
      </c>
      <c r="E20689"/>
      <c r="F20689"/>
      <c r="G20689"/>
      <c r="H20689"/>
      <c r="I20689"/>
      <c r="J20689"/>
      <c r="U20689" s="43"/>
      <c r="AE20689"/>
    </row>
    <row r="20690" spans="1:31">
      <c r="A20690">
        <v>51290</v>
      </c>
      <c r="B20690" t="s">
        <v>17717</v>
      </c>
      <c r="C20690" t="s">
        <v>33480</v>
      </c>
      <c r="D20690" t="s">
        <v>33476</v>
      </c>
      <c r="E20690"/>
      <c r="F20690"/>
      <c r="G20690"/>
      <c r="H20690"/>
      <c r="I20690"/>
      <c r="J20690"/>
      <c r="U20690" s="43"/>
      <c r="AE20690"/>
    </row>
    <row r="20691" spans="1:31">
      <c r="A20691">
        <v>51400</v>
      </c>
      <c r="B20691" t="s">
        <v>17718</v>
      </c>
      <c r="C20691" t="s">
        <v>33477</v>
      </c>
      <c r="D20691" t="s">
        <v>33476</v>
      </c>
      <c r="E20691"/>
      <c r="F20691"/>
      <c r="G20691"/>
      <c r="H20691"/>
      <c r="I20691"/>
      <c r="J20691"/>
      <c r="U20691" s="43"/>
      <c r="AE20691"/>
    </row>
    <row r="20692" spans="1:31">
      <c r="A20692">
        <v>51260</v>
      </c>
      <c r="B20692" t="s">
        <v>17719</v>
      </c>
      <c r="C20692" t="s">
        <v>33480</v>
      </c>
      <c r="D20692" t="s">
        <v>33476</v>
      </c>
      <c r="E20692"/>
      <c r="F20692"/>
      <c r="G20692"/>
      <c r="H20692"/>
      <c r="I20692"/>
      <c r="J20692"/>
      <c r="U20692" s="43"/>
      <c r="AE20692"/>
    </row>
    <row r="20693" spans="1:31">
      <c r="A20693">
        <v>51800</v>
      </c>
      <c r="B20693" t="s">
        <v>17720</v>
      </c>
      <c r="C20693" t="s">
        <v>33477</v>
      </c>
      <c r="D20693" t="s">
        <v>33476</v>
      </c>
      <c r="E20693"/>
      <c r="F20693"/>
      <c r="G20693"/>
      <c r="H20693"/>
      <c r="I20693"/>
      <c r="J20693"/>
      <c r="U20693" s="43"/>
      <c r="AE20693"/>
    </row>
    <row r="20694" spans="1:31">
      <c r="A20694">
        <v>51190</v>
      </c>
      <c r="B20694" t="s">
        <v>17721</v>
      </c>
      <c r="C20694" t="s">
        <v>33480</v>
      </c>
      <c r="D20694" t="s">
        <v>33476</v>
      </c>
      <c r="E20694"/>
      <c r="F20694"/>
      <c r="G20694"/>
      <c r="H20694"/>
      <c r="I20694"/>
      <c r="J20694"/>
      <c r="U20694" s="43"/>
      <c r="AE20694"/>
    </row>
    <row r="20695" spans="1:31">
      <c r="A20695">
        <v>51390</v>
      </c>
      <c r="B20695" t="s">
        <v>17722</v>
      </c>
      <c r="C20695" t="s">
        <v>33478</v>
      </c>
      <c r="D20695" t="s">
        <v>33476</v>
      </c>
      <c r="E20695"/>
      <c r="F20695"/>
      <c r="G20695"/>
      <c r="H20695"/>
      <c r="I20695"/>
      <c r="J20695"/>
      <c r="U20695" s="43"/>
      <c r="AE20695"/>
    </row>
    <row r="20696" spans="1:31">
      <c r="A20696">
        <v>51800</v>
      </c>
      <c r="B20696" t="s">
        <v>17723</v>
      </c>
      <c r="C20696" t="s">
        <v>33477</v>
      </c>
      <c r="D20696" t="s">
        <v>33476</v>
      </c>
      <c r="E20696"/>
      <c r="F20696"/>
      <c r="G20696"/>
      <c r="H20696"/>
      <c r="I20696"/>
      <c r="J20696"/>
      <c r="U20696" s="43"/>
      <c r="AE20696"/>
    </row>
    <row r="20697" spans="1:31">
      <c r="A20697">
        <v>51300</v>
      </c>
      <c r="B20697" t="s">
        <v>17724</v>
      </c>
      <c r="C20697" t="s">
        <v>33480</v>
      </c>
      <c r="D20697" t="s">
        <v>33476</v>
      </c>
      <c r="E20697"/>
      <c r="F20697"/>
      <c r="G20697"/>
      <c r="H20697"/>
      <c r="I20697"/>
      <c r="J20697"/>
      <c r="U20697" s="43"/>
      <c r="AE20697"/>
    </row>
    <row r="20698" spans="1:31">
      <c r="A20698">
        <v>51320</v>
      </c>
      <c r="B20698" t="s">
        <v>17725</v>
      </c>
      <c r="C20698" t="s">
        <v>33480</v>
      </c>
      <c r="D20698" t="s">
        <v>33476</v>
      </c>
      <c r="E20698"/>
      <c r="F20698"/>
      <c r="G20698"/>
      <c r="H20698"/>
      <c r="I20698"/>
      <c r="J20698"/>
      <c r="U20698" s="43"/>
      <c r="AE20698"/>
    </row>
    <row r="20699" spans="1:31">
      <c r="A20699">
        <v>51290</v>
      </c>
      <c r="B20699" t="s">
        <v>968</v>
      </c>
      <c r="C20699" t="s">
        <v>33480</v>
      </c>
      <c r="D20699" t="s">
        <v>33476</v>
      </c>
      <c r="E20699"/>
      <c r="F20699"/>
      <c r="G20699"/>
      <c r="H20699"/>
      <c r="I20699"/>
      <c r="J20699"/>
      <c r="U20699" s="43"/>
      <c r="AE20699"/>
    </row>
    <row r="20700" spans="1:31">
      <c r="A20700">
        <v>51160</v>
      </c>
      <c r="B20700" t="s">
        <v>17726</v>
      </c>
      <c r="C20700" t="s">
        <v>33480</v>
      </c>
      <c r="D20700" t="s">
        <v>33476</v>
      </c>
      <c r="E20700"/>
      <c r="F20700"/>
      <c r="G20700"/>
      <c r="H20700"/>
      <c r="I20700"/>
      <c r="J20700"/>
      <c r="U20700" s="43"/>
      <c r="AE20700"/>
    </row>
    <row r="20701" spans="1:31">
      <c r="A20701">
        <v>51300</v>
      </c>
      <c r="B20701" t="s">
        <v>17727</v>
      </c>
      <c r="C20701" t="s">
        <v>33480</v>
      </c>
      <c r="D20701" t="s">
        <v>33476</v>
      </c>
      <c r="E20701"/>
      <c r="F20701"/>
      <c r="G20701"/>
      <c r="H20701"/>
      <c r="I20701"/>
      <c r="J20701"/>
      <c r="U20701" s="43"/>
      <c r="AE20701"/>
    </row>
    <row r="20702" spans="1:31">
      <c r="A20702">
        <v>51340</v>
      </c>
      <c r="B20702" t="s">
        <v>17728</v>
      </c>
      <c r="C20702" t="s">
        <v>33477</v>
      </c>
      <c r="D20702" t="s">
        <v>33476</v>
      </c>
      <c r="E20702"/>
      <c r="F20702"/>
      <c r="G20702"/>
      <c r="H20702"/>
      <c r="I20702"/>
      <c r="J20702"/>
      <c r="U20702" s="43"/>
      <c r="AE20702"/>
    </row>
    <row r="20703" spans="1:31">
      <c r="A20703">
        <v>51340</v>
      </c>
      <c r="B20703" t="s">
        <v>17729</v>
      </c>
      <c r="C20703" t="s">
        <v>33477</v>
      </c>
      <c r="D20703" t="s">
        <v>33476</v>
      </c>
      <c r="E20703"/>
      <c r="F20703"/>
      <c r="G20703"/>
      <c r="H20703"/>
      <c r="I20703"/>
      <c r="J20703"/>
      <c r="U20703" s="43"/>
      <c r="AE20703"/>
    </row>
    <row r="20704" spans="1:31">
      <c r="A20704">
        <v>51220</v>
      </c>
      <c r="B20704" t="s">
        <v>17730</v>
      </c>
      <c r="C20704" t="s">
        <v>33480</v>
      </c>
      <c r="D20704" t="s">
        <v>33476</v>
      </c>
      <c r="E20704"/>
      <c r="F20704"/>
      <c r="G20704"/>
      <c r="H20704"/>
      <c r="I20704"/>
      <c r="J20704"/>
      <c r="U20704" s="43"/>
      <c r="AE20704"/>
    </row>
    <row r="20705" spans="1:31">
      <c r="A20705">
        <v>51460</v>
      </c>
      <c r="B20705" t="s">
        <v>17731</v>
      </c>
      <c r="C20705" t="s">
        <v>33477</v>
      </c>
      <c r="D20705" t="s">
        <v>33476</v>
      </c>
      <c r="E20705"/>
      <c r="F20705"/>
      <c r="G20705"/>
      <c r="H20705"/>
      <c r="I20705"/>
      <c r="J20705"/>
      <c r="U20705" s="43"/>
      <c r="AE20705"/>
    </row>
    <row r="20706" spans="1:31">
      <c r="A20706">
        <v>51110</v>
      </c>
      <c r="B20706" t="s">
        <v>17732</v>
      </c>
      <c r="C20706" t="s">
        <v>33480</v>
      </c>
      <c r="D20706" t="s">
        <v>33476</v>
      </c>
      <c r="E20706"/>
      <c r="F20706"/>
      <c r="G20706"/>
      <c r="H20706"/>
      <c r="I20706"/>
      <c r="J20706"/>
      <c r="U20706" s="43"/>
      <c r="AE20706"/>
    </row>
    <row r="20707" spans="1:31">
      <c r="A20707">
        <v>51140</v>
      </c>
      <c r="B20707" t="s">
        <v>17733</v>
      </c>
      <c r="C20707" t="s">
        <v>33479</v>
      </c>
      <c r="D20707" t="s">
        <v>33481</v>
      </c>
      <c r="E20707"/>
      <c r="F20707"/>
      <c r="G20707"/>
      <c r="H20707"/>
      <c r="I20707"/>
      <c r="J20707"/>
      <c r="U20707" s="43"/>
      <c r="AE20707"/>
    </row>
    <row r="20708" spans="1:31">
      <c r="A20708">
        <v>51300</v>
      </c>
      <c r="B20708" t="s">
        <v>17734</v>
      </c>
      <c r="C20708" t="s">
        <v>33480</v>
      </c>
      <c r="D20708" t="s">
        <v>33476</v>
      </c>
      <c r="E20708"/>
      <c r="F20708"/>
      <c r="G20708"/>
      <c r="H20708"/>
      <c r="I20708"/>
      <c r="J20708"/>
      <c r="U20708" s="43"/>
      <c r="AE20708"/>
    </row>
    <row r="20709" spans="1:31">
      <c r="A20709">
        <v>51320</v>
      </c>
      <c r="B20709" t="s">
        <v>17735</v>
      </c>
      <c r="C20709" t="s">
        <v>33480</v>
      </c>
      <c r="D20709" t="s">
        <v>33476</v>
      </c>
      <c r="E20709"/>
      <c r="F20709"/>
      <c r="G20709"/>
      <c r="H20709"/>
      <c r="I20709"/>
      <c r="J20709"/>
      <c r="U20709" s="43"/>
      <c r="AE20709"/>
    </row>
    <row r="20710" spans="1:31">
      <c r="A20710">
        <v>51700</v>
      </c>
      <c r="B20710" t="s">
        <v>17736</v>
      </c>
      <c r="C20710" t="s">
        <v>33479</v>
      </c>
      <c r="D20710" t="s">
        <v>33476</v>
      </c>
      <c r="E20710"/>
      <c r="F20710"/>
      <c r="G20710"/>
      <c r="H20710"/>
      <c r="I20710"/>
      <c r="J20710"/>
      <c r="U20710" s="43"/>
      <c r="AE20710"/>
    </row>
    <row r="20711" spans="1:31">
      <c r="A20711">
        <v>51110</v>
      </c>
      <c r="B20711" t="s">
        <v>17737</v>
      </c>
      <c r="C20711" t="s">
        <v>33480</v>
      </c>
      <c r="D20711" t="s">
        <v>33476</v>
      </c>
      <c r="E20711"/>
      <c r="F20711"/>
      <c r="G20711"/>
      <c r="H20711"/>
      <c r="I20711"/>
      <c r="J20711"/>
      <c r="U20711" s="43"/>
      <c r="AE20711"/>
    </row>
    <row r="20712" spans="1:31">
      <c r="A20712">
        <v>51290</v>
      </c>
      <c r="B20712" t="s">
        <v>17738</v>
      </c>
      <c r="C20712" t="s">
        <v>33480</v>
      </c>
      <c r="D20712" t="s">
        <v>33476</v>
      </c>
      <c r="E20712"/>
      <c r="F20712"/>
      <c r="G20712"/>
      <c r="H20712"/>
      <c r="I20712"/>
      <c r="J20712"/>
      <c r="U20712" s="43"/>
      <c r="AE20712"/>
    </row>
    <row r="20713" spans="1:31">
      <c r="A20713">
        <v>51150</v>
      </c>
      <c r="B20713" t="s">
        <v>15776</v>
      </c>
      <c r="C20713" t="s">
        <v>33480</v>
      </c>
      <c r="D20713" t="s">
        <v>33476</v>
      </c>
      <c r="E20713"/>
      <c r="F20713"/>
      <c r="G20713"/>
      <c r="H20713"/>
      <c r="I20713"/>
      <c r="J20713"/>
      <c r="U20713" s="43"/>
      <c r="AE20713"/>
    </row>
    <row r="20714" spans="1:31">
      <c r="A20714">
        <v>51190</v>
      </c>
      <c r="B20714" t="s">
        <v>17739</v>
      </c>
      <c r="C20714" t="s">
        <v>33480</v>
      </c>
      <c r="D20714" t="s">
        <v>33476</v>
      </c>
      <c r="E20714"/>
      <c r="F20714"/>
      <c r="G20714"/>
      <c r="H20714"/>
      <c r="I20714"/>
      <c r="J20714"/>
      <c r="U20714" s="43"/>
      <c r="AE20714"/>
    </row>
    <row r="20715" spans="1:31">
      <c r="A20715">
        <v>51150</v>
      </c>
      <c r="B20715" t="s">
        <v>17740</v>
      </c>
      <c r="C20715" t="s">
        <v>33480</v>
      </c>
      <c r="D20715" t="s">
        <v>33476</v>
      </c>
      <c r="E20715"/>
      <c r="F20715"/>
      <c r="G20715"/>
      <c r="H20715"/>
      <c r="I20715"/>
      <c r="J20715"/>
      <c r="U20715" s="43"/>
      <c r="AE20715"/>
    </row>
    <row r="20716" spans="1:31">
      <c r="A20716">
        <v>51210</v>
      </c>
      <c r="B20716" t="s">
        <v>17741</v>
      </c>
      <c r="C20716" t="s">
        <v>33478</v>
      </c>
      <c r="D20716" t="s">
        <v>33481</v>
      </c>
      <c r="E20716"/>
      <c r="F20716"/>
      <c r="G20716"/>
      <c r="H20716"/>
      <c r="I20716"/>
      <c r="J20716"/>
      <c r="U20716" s="43"/>
      <c r="AE20716"/>
    </row>
    <row r="20717" spans="1:31">
      <c r="A20717">
        <v>51390</v>
      </c>
      <c r="B20717" t="s">
        <v>17742</v>
      </c>
      <c r="C20717" t="s">
        <v>33478</v>
      </c>
      <c r="D20717" t="s">
        <v>33476</v>
      </c>
      <c r="E20717"/>
      <c r="F20717"/>
      <c r="G20717"/>
      <c r="H20717"/>
      <c r="I20717"/>
      <c r="J20717"/>
      <c r="U20717" s="43"/>
      <c r="AE20717"/>
    </row>
    <row r="20718" spans="1:31">
      <c r="A20718">
        <v>51310</v>
      </c>
      <c r="B20718" t="s">
        <v>17743</v>
      </c>
      <c r="C20718" t="s">
        <v>33478</v>
      </c>
      <c r="D20718" t="s">
        <v>33476</v>
      </c>
      <c r="E20718"/>
      <c r="F20718"/>
      <c r="G20718"/>
      <c r="H20718"/>
      <c r="I20718"/>
      <c r="J20718"/>
      <c r="U20718" s="43"/>
      <c r="AE20718"/>
    </row>
    <row r="20719" spans="1:31">
      <c r="A20719">
        <v>51600</v>
      </c>
      <c r="B20719" t="s">
        <v>17744</v>
      </c>
      <c r="C20719" t="s">
        <v>33477</v>
      </c>
      <c r="D20719" t="s">
        <v>33476</v>
      </c>
      <c r="E20719"/>
      <c r="F20719"/>
      <c r="G20719"/>
      <c r="H20719"/>
      <c r="I20719"/>
      <c r="J20719"/>
      <c r="U20719" s="43"/>
      <c r="AE20719"/>
    </row>
    <row r="20720" spans="1:31">
      <c r="A20720">
        <v>51140</v>
      </c>
      <c r="B20720" t="s">
        <v>17745</v>
      </c>
      <c r="C20720" t="s">
        <v>33479</v>
      </c>
      <c r="D20720" t="s">
        <v>33481</v>
      </c>
      <c r="E20720"/>
      <c r="F20720"/>
      <c r="G20720"/>
      <c r="H20720"/>
      <c r="I20720"/>
      <c r="J20720"/>
      <c r="U20720" s="43"/>
      <c r="AE20720"/>
    </row>
    <row r="20721" spans="1:31">
      <c r="A20721">
        <v>51700</v>
      </c>
      <c r="B20721" t="s">
        <v>17746</v>
      </c>
      <c r="C20721" t="s">
        <v>33479</v>
      </c>
      <c r="D20721" t="s">
        <v>33476</v>
      </c>
      <c r="E20721"/>
      <c r="F20721"/>
      <c r="G20721"/>
      <c r="H20721"/>
      <c r="I20721"/>
      <c r="J20721"/>
      <c r="U20721" s="43"/>
      <c r="AE20721"/>
    </row>
    <row r="20722" spans="1:31">
      <c r="A20722">
        <v>51390</v>
      </c>
      <c r="B20722" t="s">
        <v>17747</v>
      </c>
      <c r="C20722" t="s">
        <v>33478</v>
      </c>
      <c r="D20722" t="s">
        <v>33476</v>
      </c>
      <c r="E20722"/>
      <c r="F20722"/>
      <c r="G20722"/>
      <c r="H20722"/>
      <c r="I20722"/>
      <c r="J20722"/>
      <c r="U20722" s="43"/>
      <c r="AE20722"/>
    </row>
    <row r="20723" spans="1:31">
      <c r="A20723">
        <v>51340</v>
      </c>
      <c r="B20723" t="s">
        <v>17748</v>
      </c>
      <c r="C20723" t="s">
        <v>33477</v>
      </c>
      <c r="D20723" t="s">
        <v>33476</v>
      </c>
      <c r="E20723"/>
      <c r="F20723"/>
      <c r="G20723"/>
      <c r="H20723"/>
      <c r="I20723"/>
      <c r="J20723"/>
      <c r="U20723" s="43"/>
      <c r="AE20723"/>
    </row>
    <row r="20724" spans="1:31">
      <c r="A20724">
        <v>51150</v>
      </c>
      <c r="B20724" t="s">
        <v>989</v>
      </c>
      <c r="C20724" t="s">
        <v>33480</v>
      </c>
      <c r="D20724" t="s">
        <v>33476</v>
      </c>
      <c r="E20724"/>
      <c r="F20724"/>
      <c r="G20724"/>
      <c r="H20724"/>
      <c r="I20724"/>
      <c r="J20724"/>
      <c r="U20724" s="43"/>
      <c r="AE20724"/>
    </row>
    <row r="20725" spans="1:31">
      <c r="A20725">
        <v>51120</v>
      </c>
      <c r="B20725" t="s">
        <v>17749</v>
      </c>
      <c r="C20725" t="s">
        <v>33480</v>
      </c>
      <c r="D20725" t="s">
        <v>33476</v>
      </c>
      <c r="E20725"/>
      <c r="F20725"/>
      <c r="G20725"/>
      <c r="H20725"/>
      <c r="I20725"/>
      <c r="J20725"/>
      <c r="U20725" s="43"/>
      <c r="AE20725"/>
    </row>
    <row r="20726" spans="1:31">
      <c r="A20726">
        <v>51170</v>
      </c>
      <c r="B20726" t="s">
        <v>17750</v>
      </c>
      <c r="C20726" t="s">
        <v>33479</v>
      </c>
      <c r="D20726" t="s">
        <v>33476</v>
      </c>
      <c r="E20726"/>
      <c r="F20726"/>
      <c r="G20726"/>
      <c r="H20726"/>
      <c r="I20726"/>
      <c r="J20726"/>
      <c r="U20726" s="43"/>
      <c r="AE20726"/>
    </row>
    <row r="20727" spans="1:31">
      <c r="A20727">
        <v>51290</v>
      </c>
      <c r="B20727" t="s">
        <v>997</v>
      </c>
      <c r="C20727" t="s">
        <v>33480</v>
      </c>
      <c r="D20727" t="s">
        <v>33476</v>
      </c>
      <c r="E20727"/>
      <c r="F20727"/>
      <c r="G20727"/>
      <c r="H20727"/>
      <c r="I20727"/>
      <c r="J20727"/>
      <c r="U20727" s="43"/>
      <c r="AE20727"/>
    </row>
    <row r="20728" spans="1:31">
      <c r="A20728">
        <v>51290</v>
      </c>
      <c r="B20728" t="s">
        <v>17751</v>
      </c>
      <c r="C20728" t="s">
        <v>33480</v>
      </c>
      <c r="D20728" t="s">
        <v>33476</v>
      </c>
      <c r="E20728"/>
      <c r="F20728"/>
      <c r="G20728"/>
      <c r="H20728"/>
      <c r="I20728"/>
      <c r="J20728"/>
      <c r="U20728" s="43"/>
      <c r="AE20728"/>
    </row>
    <row r="20729" spans="1:31">
      <c r="A20729">
        <v>51600</v>
      </c>
      <c r="B20729" t="s">
        <v>17752</v>
      </c>
      <c r="C20729" t="s">
        <v>33477</v>
      </c>
      <c r="D20729" t="s">
        <v>33476</v>
      </c>
      <c r="E20729"/>
      <c r="F20729"/>
      <c r="G20729"/>
      <c r="H20729"/>
      <c r="I20729"/>
      <c r="J20729"/>
      <c r="U20729" s="43"/>
      <c r="AE20729"/>
    </row>
    <row r="20730" spans="1:31">
      <c r="A20730">
        <v>51110</v>
      </c>
      <c r="B20730" t="s">
        <v>17753</v>
      </c>
      <c r="C20730" t="s">
        <v>33480</v>
      </c>
      <c r="D20730" t="s">
        <v>33476</v>
      </c>
      <c r="E20730"/>
      <c r="F20730"/>
      <c r="G20730"/>
      <c r="H20730"/>
      <c r="I20730"/>
      <c r="J20730"/>
      <c r="U20730" s="43"/>
      <c r="AE20730"/>
    </row>
    <row r="20731" spans="1:31">
      <c r="A20731">
        <v>51230</v>
      </c>
      <c r="B20731" t="s">
        <v>17754</v>
      </c>
      <c r="C20731" t="s">
        <v>33480</v>
      </c>
      <c r="D20731" t="s">
        <v>33476</v>
      </c>
      <c r="E20731"/>
      <c r="F20731"/>
      <c r="G20731"/>
      <c r="H20731"/>
      <c r="I20731"/>
      <c r="J20731"/>
      <c r="U20731" s="43"/>
      <c r="AE20731"/>
    </row>
    <row r="20732" spans="1:31">
      <c r="A20732">
        <v>51700</v>
      </c>
      <c r="B20732" t="s">
        <v>17755</v>
      </c>
      <c r="C20732" t="s">
        <v>33479</v>
      </c>
      <c r="D20732" t="s">
        <v>33476</v>
      </c>
      <c r="E20732"/>
      <c r="F20732"/>
      <c r="G20732"/>
      <c r="H20732"/>
      <c r="I20732"/>
      <c r="J20732"/>
      <c r="U20732" s="43"/>
      <c r="AE20732"/>
    </row>
    <row r="20733" spans="1:31">
      <c r="A20733">
        <v>51170</v>
      </c>
      <c r="B20733" t="s">
        <v>17756</v>
      </c>
      <c r="C20733" t="s">
        <v>33479</v>
      </c>
      <c r="D20733" t="s">
        <v>33476</v>
      </c>
      <c r="E20733"/>
      <c r="F20733"/>
      <c r="G20733"/>
      <c r="H20733"/>
      <c r="I20733"/>
      <c r="J20733"/>
      <c r="U20733" s="43"/>
      <c r="AE20733"/>
    </row>
    <row r="20734" spans="1:31">
      <c r="A20734">
        <v>51290</v>
      </c>
      <c r="B20734" t="s">
        <v>17757</v>
      </c>
      <c r="C20734" t="s">
        <v>33480</v>
      </c>
      <c r="D20734" t="s">
        <v>33476</v>
      </c>
      <c r="E20734"/>
      <c r="F20734"/>
      <c r="G20734"/>
      <c r="H20734"/>
      <c r="I20734"/>
      <c r="J20734"/>
      <c r="U20734" s="43"/>
      <c r="AE20734"/>
    </row>
    <row r="20735" spans="1:31">
      <c r="A20735">
        <v>51230</v>
      </c>
      <c r="B20735" t="s">
        <v>17758</v>
      </c>
      <c r="C20735" t="s">
        <v>33480</v>
      </c>
      <c r="D20735" t="s">
        <v>33476</v>
      </c>
      <c r="E20735"/>
      <c r="F20735"/>
      <c r="G20735"/>
      <c r="H20735"/>
      <c r="I20735"/>
      <c r="J20735"/>
      <c r="U20735" s="43"/>
      <c r="AE20735"/>
    </row>
    <row r="20736" spans="1:31">
      <c r="A20736">
        <v>51230</v>
      </c>
      <c r="B20736" t="s">
        <v>17759</v>
      </c>
      <c r="C20736" t="s">
        <v>33480</v>
      </c>
      <c r="D20736" t="s">
        <v>33476</v>
      </c>
      <c r="E20736"/>
      <c r="F20736"/>
      <c r="G20736"/>
      <c r="H20736"/>
      <c r="I20736"/>
      <c r="J20736"/>
      <c r="U20736" s="43"/>
      <c r="AE20736"/>
    </row>
    <row r="20737" spans="1:31">
      <c r="A20737">
        <v>51300</v>
      </c>
      <c r="B20737" t="s">
        <v>17760</v>
      </c>
      <c r="C20737" t="s">
        <v>33480</v>
      </c>
      <c r="D20737" t="s">
        <v>33476</v>
      </c>
      <c r="E20737"/>
      <c r="F20737"/>
      <c r="G20737"/>
      <c r="H20737"/>
      <c r="I20737"/>
      <c r="J20737"/>
      <c r="U20737" s="43"/>
      <c r="AE20737"/>
    </row>
    <row r="20738" spans="1:31">
      <c r="A20738">
        <v>51400</v>
      </c>
      <c r="B20738" t="s">
        <v>17761</v>
      </c>
      <c r="C20738" t="s">
        <v>33477</v>
      </c>
      <c r="D20738" t="s">
        <v>33476</v>
      </c>
      <c r="E20738"/>
      <c r="F20738"/>
      <c r="G20738"/>
      <c r="H20738"/>
      <c r="I20738"/>
      <c r="J20738"/>
      <c r="U20738" s="43"/>
      <c r="AE20738"/>
    </row>
    <row r="20739" spans="1:31">
      <c r="A20739">
        <v>51130</v>
      </c>
      <c r="B20739" t="s">
        <v>17762</v>
      </c>
      <c r="C20739" t="s">
        <v>33480</v>
      </c>
      <c r="D20739" t="s">
        <v>33476</v>
      </c>
      <c r="E20739"/>
      <c r="F20739"/>
      <c r="G20739"/>
      <c r="H20739"/>
      <c r="I20739"/>
      <c r="J20739"/>
      <c r="U20739" s="43"/>
      <c r="AE20739"/>
    </row>
    <row r="20740" spans="1:31">
      <c r="A20740">
        <v>51300</v>
      </c>
      <c r="B20740" t="s">
        <v>17763</v>
      </c>
      <c r="C20740" t="s">
        <v>33480</v>
      </c>
      <c r="D20740" t="s">
        <v>33476</v>
      </c>
      <c r="E20740"/>
      <c r="F20740"/>
      <c r="G20740"/>
      <c r="H20740"/>
      <c r="I20740"/>
      <c r="J20740"/>
      <c r="U20740" s="43"/>
      <c r="AE20740"/>
    </row>
    <row r="20741" spans="1:31">
      <c r="A20741">
        <v>51220</v>
      </c>
      <c r="B20741" t="s">
        <v>17764</v>
      </c>
      <c r="C20741" t="s">
        <v>33480</v>
      </c>
      <c r="D20741" t="s">
        <v>33476</v>
      </c>
      <c r="E20741"/>
      <c r="F20741"/>
      <c r="G20741"/>
      <c r="H20741"/>
      <c r="I20741"/>
      <c r="J20741"/>
      <c r="U20741" s="43"/>
      <c r="AE20741"/>
    </row>
    <row r="20742" spans="1:31">
      <c r="A20742">
        <v>51500</v>
      </c>
      <c r="B20742" t="s">
        <v>17765</v>
      </c>
      <c r="C20742" t="s">
        <v>33480</v>
      </c>
      <c r="D20742" t="s">
        <v>33476</v>
      </c>
      <c r="E20742"/>
      <c r="F20742"/>
      <c r="G20742"/>
      <c r="H20742"/>
      <c r="I20742"/>
      <c r="J20742"/>
      <c r="U20742" s="43"/>
      <c r="AE20742"/>
    </row>
    <row r="20743" spans="1:31">
      <c r="A20743">
        <v>51300</v>
      </c>
      <c r="B20743" t="s">
        <v>17766</v>
      </c>
      <c r="C20743" t="s">
        <v>33480</v>
      </c>
      <c r="D20743" t="s">
        <v>33476</v>
      </c>
      <c r="E20743"/>
      <c r="F20743"/>
      <c r="G20743"/>
      <c r="H20743"/>
      <c r="I20743"/>
      <c r="J20743"/>
      <c r="U20743" s="43"/>
      <c r="AE20743"/>
    </row>
    <row r="20744" spans="1:31">
      <c r="A20744">
        <v>51800</v>
      </c>
      <c r="B20744" t="s">
        <v>17767</v>
      </c>
      <c r="C20744" t="s">
        <v>33477</v>
      </c>
      <c r="D20744" t="s">
        <v>33476</v>
      </c>
      <c r="E20744"/>
      <c r="F20744"/>
      <c r="G20744"/>
      <c r="H20744"/>
      <c r="I20744"/>
      <c r="J20744"/>
      <c r="U20744" s="43"/>
      <c r="AE20744"/>
    </row>
    <row r="20745" spans="1:31">
      <c r="A20745">
        <v>51170</v>
      </c>
      <c r="B20745" t="s">
        <v>17768</v>
      </c>
      <c r="C20745" t="s">
        <v>33479</v>
      </c>
      <c r="D20745" t="s">
        <v>33476</v>
      </c>
      <c r="E20745"/>
      <c r="F20745"/>
      <c r="G20745"/>
      <c r="H20745"/>
      <c r="I20745"/>
      <c r="J20745"/>
      <c r="U20745" s="43"/>
      <c r="AE20745"/>
    </row>
    <row r="20746" spans="1:31">
      <c r="A20746">
        <v>51500</v>
      </c>
      <c r="B20746" t="s">
        <v>17769</v>
      </c>
      <c r="C20746" t="s">
        <v>33480</v>
      </c>
      <c r="D20746" t="s">
        <v>33476</v>
      </c>
      <c r="E20746"/>
      <c r="F20746"/>
      <c r="G20746"/>
      <c r="H20746"/>
      <c r="I20746"/>
      <c r="J20746"/>
      <c r="U20746" s="43"/>
      <c r="AE20746"/>
    </row>
    <row r="20747" spans="1:31">
      <c r="A20747">
        <v>51240</v>
      </c>
      <c r="B20747" t="s">
        <v>17770</v>
      </c>
      <c r="C20747" t="s">
        <v>33480</v>
      </c>
      <c r="D20747" t="s">
        <v>33476</v>
      </c>
      <c r="E20747"/>
      <c r="F20747"/>
      <c r="G20747"/>
      <c r="H20747"/>
      <c r="I20747"/>
      <c r="J20747"/>
      <c r="U20747" s="43"/>
      <c r="AE20747"/>
    </row>
    <row r="20748" spans="1:31">
      <c r="A20748">
        <v>51300</v>
      </c>
      <c r="B20748" t="s">
        <v>17771</v>
      </c>
      <c r="C20748" t="s">
        <v>33480</v>
      </c>
      <c r="D20748" t="s">
        <v>33476</v>
      </c>
      <c r="E20748"/>
      <c r="F20748"/>
      <c r="G20748"/>
      <c r="H20748"/>
      <c r="I20748"/>
      <c r="J20748"/>
      <c r="U20748" s="43"/>
      <c r="AE20748"/>
    </row>
    <row r="20749" spans="1:31">
      <c r="A20749">
        <v>51800</v>
      </c>
      <c r="B20749" t="s">
        <v>17772</v>
      </c>
      <c r="C20749" t="s">
        <v>33477</v>
      </c>
      <c r="D20749" t="s">
        <v>33476</v>
      </c>
      <c r="E20749"/>
      <c r="F20749"/>
      <c r="G20749"/>
      <c r="H20749"/>
      <c r="I20749"/>
      <c r="J20749"/>
      <c r="U20749" s="43"/>
      <c r="AE20749"/>
    </row>
    <row r="20750" spans="1:31">
      <c r="A20750">
        <v>51530</v>
      </c>
      <c r="B20750" t="s">
        <v>17773</v>
      </c>
      <c r="C20750" t="s">
        <v>33478</v>
      </c>
      <c r="D20750" t="s">
        <v>33476</v>
      </c>
      <c r="E20750"/>
      <c r="F20750"/>
      <c r="G20750"/>
      <c r="H20750"/>
      <c r="I20750"/>
      <c r="J20750"/>
      <c r="U20750" s="43"/>
      <c r="AE20750"/>
    </row>
    <row r="20751" spans="1:31">
      <c r="A20751">
        <v>51260</v>
      </c>
      <c r="B20751" t="s">
        <v>17774</v>
      </c>
      <c r="C20751" t="s">
        <v>33480</v>
      </c>
      <c r="D20751" t="s">
        <v>33476</v>
      </c>
      <c r="E20751"/>
      <c r="F20751"/>
      <c r="G20751"/>
      <c r="H20751"/>
      <c r="I20751"/>
      <c r="J20751"/>
      <c r="U20751" s="43"/>
      <c r="AE20751"/>
    </row>
    <row r="20752" spans="1:31">
      <c r="A20752">
        <v>51530</v>
      </c>
      <c r="B20752" t="s">
        <v>17775</v>
      </c>
      <c r="C20752" t="s">
        <v>33478</v>
      </c>
      <c r="D20752" t="s">
        <v>33476</v>
      </c>
      <c r="E20752"/>
      <c r="F20752"/>
      <c r="G20752"/>
      <c r="H20752"/>
      <c r="I20752"/>
      <c r="J20752"/>
      <c r="U20752" s="43"/>
      <c r="AE20752"/>
    </row>
    <row r="20753" spans="1:31">
      <c r="A20753">
        <v>51270</v>
      </c>
      <c r="B20753" t="s">
        <v>17776</v>
      </c>
      <c r="C20753" t="s">
        <v>33478</v>
      </c>
      <c r="D20753" t="e">
        <v>#N/A</v>
      </c>
      <c r="E20753"/>
      <c r="F20753"/>
      <c r="G20753"/>
      <c r="H20753"/>
      <c r="I20753"/>
      <c r="J20753"/>
      <c r="U20753" s="43"/>
      <c r="AE20753"/>
    </row>
    <row r="20754" spans="1:31">
      <c r="A20754">
        <v>51700</v>
      </c>
      <c r="B20754" t="s">
        <v>17777</v>
      </c>
      <c r="C20754" t="s">
        <v>33479</v>
      </c>
      <c r="D20754" t="s">
        <v>33476</v>
      </c>
      <c r="E20754"/>
      <c r="F20754"/>
      <c r="G20754"/>
      <c r="H20754"/>
      <c r="I20754"/>
      <c r="J20754"/>
      <c r="U20754" s="43"/>
      <c r="AE20754"/>
    </row>
    <row r="20755" spans="1:31">
      <c r="A20755">
        <v>51700</v>
      </c>
      <c r="B20755" t="s">
        <v>17777</v>
      </c>
      <c r="C20755" t="s">
        <v>33479</v>
      </c>
      <c r="D20755" t="s">
        <v>33476</v>
      </c>
      <c r="E20755"/>
      <c r="F20755"/>
      <c r="G20755"/>
      <c r="H20755"/>
      <c r="I20755"/>
      <c r="J20755"/>
      <c r="U20755" s="43"/>
      <c r="AE20755"/>
    </row>
    <row r="20756" spans="1:31">
      <c r="A20756">
        <v>51170</v>
      </c>
      <c r="B20756" t="s">
        <v>17778</v>
      </c>
      <c r="C20756" t="s">
        <v>33479</v>
      </c>
      <c r="D20756" t="s">
        <v>33476</v>
      </c>
      <c r="E20756"/>
      <c r="F20756"/>
      <c r="G20756"/>
      <c r="H20756"/>
      <c r="I20756"/>
      <c r="J20756"/>
      <c r="U20756" s="43"/>
      <c r="AE20756"/>
    </row>
    <row r="20757" spans="1:31">
      <c r="A20757">
        <v>51290</v>
      </c>
      <c r="B20757" t="s">
        <v>17779</v>
      </c>
      <c r="C20757" t="s">
        <v>33480</v>
      </c>
      <c r="D20757" t="s">
        <v>33476</v>
      </c>
      <c r="E20757"/>
      <c r="F20757"/>
      <c r="G20757"/>
      <c r="H20757"/>
      <c r="I20757"/>
      <c r="J20757"/>
      <c r="U20757" s="43"/>
      <c r="AE20757"/>
    </row>
    <row r="20758" spans="1:31">
      <c r="A20758">
        <v>51210</v>
      </c>
      <c r="B20758" t="s">
        <v>2791</v>
      </c>
      <c r="C20758" t="s">
        <v>33478</v>
      </c>
      <c r="D20758" t="s">
        <v>33481</v>
      </c>
      <c r="E20758"/>
      <c r="F20758"/>
      <c r="G20758"/>
      <c r="H20758"/>
      <c r="I20758"/>
      <c r="J20758"/>
      <c r="U20758" s="43"/>
      <c r="AE20758"/>
    </row>
    <row r="20759" spans="1:31">
      <c r="A20759">
        <v>51230</v>
      </c>
      <c r="B20759" t="s">
        <v>1562</v>
      </c>
      <c r="C20759" t="s">
        <v>33480</v>
      </c>
      <c r="D20759" t="s">
        <v>33476</v>
      </c>
      <c r="E20759"/>
      <c r="F20759"/>
      <c r="G20759"/>
      <c r="H20759"/>
      <c r="I20759"/>
      <c r="J20759"/>
      <c r="U20759" s="43"/>
      <c r="AE20759"/>
    </row>
    <row r="20760" spans="1:31">
      <c r="A20760">
        <v>51300</v>
      </c>
      <c r="B20760" t="s">
        <v>4841</v>
      </c>
      <c r="C20760" t="s">
        <v>33480</v>
      </c>
      <c r="D20760" t="s">
        <v>33476</v>
      </c>
      <c r="E20760"/>
      <c r="F20760"/>
      <c r="G20760"/>
      <c r="H20760"/>
      <c r="I20760"/>
      <c r="J20760"/>
      <c r="U20760" s="43"/>
      <c r="AE20760"/>
    </row>
    <row r="20761" spans="1:31">
      <c r="A20761">
        <v>51260</v>
      </c>
      <c r="B20761" t="s">
        <v>17780</v>
      </c>
      <c r="C20761" t="s">
        <v>33480</v>
      </c>
      <c r="D20761" t="s">
        <v>33476</v>
      </c>
      <c r="E20761"/>
      <c r="F20761"/>
      <c r="G20761"/>
      <c r="H20761"/>
      <c r="I20761"/>
      <c r="J20761"/>
      <c r="U20761" s="43"/>
      <c r="AE20761"/>
    </row>
    <row r="20762" spans="1:31">
      <c r="A20762">
        <v>51240</v>
      </c>
      <c r="B20762" t="s">
        <v>17781</v>
      </c>
      <c r="C20762" t="s">
        <v>33480</v>
      </c>
      <c r="D20762" t="s">
        <v>33476</v>
      </c>
      <c r="E20762"/>
      <c r="F20762"/>
      <c r="G20762"/>
      <c r="H20762"/>
      <c r="I20762"/>
      <c r="J20762"/>
      <c r="U20762" s="43"/>
      <c r="AE20762"/>
    </row>
    <row r="20763" spans="1:31">
      <c r="A20763">
        <v>51800</v>
      </c>
      <c r="B20763" t="s">
        <v>17782</v>
      </c>
      <c r="C20763" t="s">
        <v>33477</v>
      </c>
      <c r="D20763" t="s">
        <v>33476</v>
      </c>
      <c r="E20763"/>
      <c r="F20763"/>
      <c r="G20763"/>
      <c r="H20763"/>
      <c r="I20763"/>
      <c r="J20763"/>
      <c r="U20763" s="43"/>
      <c r="AE20763"/>
    </row>
    <row r="20764" spans="1:31">
      <c r="A20764">
        <v>51300</v>
      </c>
      <c r="B20764" t="s">
        <v>17783</v>
      </c>
      <c r="C20764" t="s">
        <v>33480</v>
      </c>
      <c r="D20764" t="s">
        <v>33476</v>
      </c>
      <c r="E20764"/>
      <c r="F20764"/>
      <c r="G20764"/>
      <c r="H20764"/>
      <c r="I20764"/>
      <c r="J20764"/>
      <c r="U20764" s="43"/>
      <c r="AE20764"/>
    </row>
    <row r="20765" spans="1:31">
      <c r="A20765">
        <v>51510</v>
      </c>
      <c r="B20765" t="s">
        <v>17784</v>
      </c>
      <c r="C20765" t="s">
        <v>33480</v>
      </c>
      <c r="D20765" t="s">
        <v>33476</v>
      </c>
      <c r="E20765"/>
      <c r="F20765"/>
      <c r="G20765"/>
      <c r="H20765"/>
      <c r="I20765"/>
      <c r="J20765"/>
      <c r="U20765" s="43"/>
      <c r="AE20765"/>
    </row>
    <row r="20766" spans="1:31">
      <c r="A20766">
        <v>51340</v>
      </c>
      <c r="B20766" t="s">
        <v>17785</v>
      </c>
      <c r="C20766" t="s">
        <v>33477</v>
      </c>
      <c r="D20766" t="s">
        <v>33476</v>
      </c>
      <c r="E20766"/>
      <c r="F20766"/>
      <c r="G20766"/>
      <c r="H20766"/>
      <c r="I20766"/>
      <c r="J20766"/>
      <c r="U20766" s="43"/>
      <c r="AE20766"/>
    </row>
    <row r="20767" spans="1:31">
      <c r="A20767">
        <v>51210</v>
      </c>
      <c r="B20767" t="s">
        <v>17786</v>
      </c>
      <c r="C20767" t="s">
        <v>33478</v>
      </c>
      <c r="D20767" t="s">
        <v>33481</v>
      </c>
      <c r="E20767"/>
      <c r="F20767"/>
      <c r="G20767"/>
      <c r="H20767"/>
      <c r="I20767"/>
      <c r="J20767"/>
      <c r="U20767" s="43"/>
      <c r="AE20767"/>
    </row>
    <row r="20768" spans="1:31">
      <c r="A20768">
        <v>51120</v>
      </c>
      <c r="B20768" t="s">
        <v>17787</v>
      </c>
      <c r="C20768" t="s">
        <v>33480</v>
      </c>
      <c r="D20768" t="s">
        <v>33476</v>
      </c>
      <c r="E20768"/>
      <c r="F20768"/>
      <c r="G20768"/>
      <c r="H20768"/>
      <c r="I20768"/>
      <c r="J20768"/>
      <c r="U20768" s="43"/>
      <c r="AE20768"/>
    </row>
    <row r="20769" spans="1:31">
      <c r="A20769">
        <v>51320</v>
      </c>
      <c r="B20769" t="s">
        <v>17788</v>
      </c>
      <c r="C20769" t="s">
        <v>33480</v>
      </c>
      <c r="D20769" t="s">
        <v>33476</v>
      </c>
      <c r="E20769"/>
      <c r="F20769"/>
      <c r="G20769"/>
      <c r="H20769"/>
      <c r="I20769"/>
      <c r="J20769"/>
      <c r="U20769" s="43"/>
      <c r="AE20769"/>
    </row>
    <row r="20770" spans="1:31">
      <c r="A20770">
        <v>51220</v>
      </c>
      <c r="B20770" t="s">
        <v>17789</v>
      </c>
      <c r="C20770" t="s">
        <v>33480</v>
      </c>
      <c r="D20770" t="s">
        <v>33476</v>
      </c>
      <c r="E20770"/>
      <c r="F20770"/>
      <c r="G20770"/>
      <c r="H20770"/>
      <c r="I20770"/>
      <c r="J20770"/>
      <c r="U20770" s="43"/>
      <c r="AE20770"/>
    </row>
    <row r="20771" spans="1:31">
      <c r="A20771">
        <v>51300</v>
      </c>
      <c r="B20771" t="s">
        <v>17790</v>
      </c>
      <c r="C20771" t="s">
        <v>33480</v>
      </c>
      <c r="D20771" t="s">
        <v>33476</v>
      </c>
      <c r="E20771"/>
      <c r="F20771"/>
      <c r="G20771"/>
      <c r="H20771"/>
      <c r="I20771"/>
      <c r="J20771"/>
      <c r="U20771" s="43"/>
      <c r="AE20771"/>
    </row>
    <row r="20772" spans="1:31">
      <c r="A20772">
        <v>51390</v>
      </c>
      <c r="B20772" t="s">
        <v>17791</v>
      </c>
      <c r="C20772" t="s">
        <v>33478</v>
      </c>
      <c r="D20772" t="s">
        <v>33476</v>
      </c>
      <c r="E20772"/>
      <c r="F20772"/>
      <c r="G20772"/>
      <c r="H20772"/>
      <c r="I20772"/>
      <c r="J20772"/>
      <c r="U20772" s="43"/>
      <c r="AE20772"/>
    </row>
    <row r="20773" spans="1:31">
      <c r="A20773">
        <v>51370</v>
      </c>
      <c r="B20773" t="s">
        <v>17792</v>
      </c>
      <c r="C20773" t="s">
        <v>33480</v>
      </c>
      <c r="D20773" t="e">
        <v>#N/A</v>
      </c>
      <c r="E20773"/>
      <c r="F20773"/>
      <c r="G20773"/>
      <c r="H20773"/>
      <c r="I20773"/>
      <c r="J20773"/>
      <c r="U20773" s="43"/>
      <c r="AE20773"/>
    </row>
    <row r="20774" spans="1:31">
      <c r="A20774">
        <v>51190</v>
      </c>
      <c r="B20774" t="s">
        <v>17793</v>
      </c>
      <c r="C20774" t="s">
        <v>33480</v>
      </c>
      <c r="D20774" t="s">
        <v>33476</v>
      </c>
      <c r="E20774"/>
      <c r="F20774"/>
      <c r="G20774"/>
      <c r="H20774"/>
      <c r="I20774"/>
      <c r="J20774"/>
      <c r="U20774" s="43"/>
      <c r="AE20774"/>
    </row>
    <row r="20775" spans="1:31">
      <c r="A20775">
        <v>51800</v>
      </c>
      <c r="B20775" t="s">
        <v>17794</v>
      </c>
      <c r="C20775" t="s">
        <v>33477</v>
      </c>
      <c r="D20775" t="s">
        <v>33476</v>
      </c>
      <c r="E20775"/>
      <c r="F20775"/>
      <c r="G20775"/>
      <c r="H20775"/>
      <c r="I20775"/>
      <c r="J20775"/>
      <c r="U20775" s="43"/>
      <c r="AE20775"/>
    </row>
    <row r="20776" spans="1:31">
      <c r="A20776">
        <v>51120</v>
      </c>
      <c r="B20776" t="s">
        <v>17795</v>
      </c>
      <c r="C20776" t="s">
        <v>33480</v>
      </c>
      <c r="D20776" t="s">
        <v>33476</v>
      </c>
      <c r="E20776"/>
      <c r="F20776"/>
      <c r="G20776"/>
      <c r="H20776"/>
      <c r="I20776"/>
      <c r="J20776"/>
      <c r="U20776" s="43"/>
      <c r="AE20776"/>
    </row>
    <row r="20777" spans="1:31">
      <c r="A20777">
        <v>51800</v>
      </c>
      <c r="B20777" t="s">
        <v>17796</v>
      </c>
      <c r="C20777" t="s">
        <v>33477</v>
      </c>
      <c r="D20777" t="s">
        <v>33476</v>
      </c>
      <c r="E20777"/>
      <c r="F20777"/>
      <c r="G20777"/>
      <c r="H20777"/>
      <c r="I20777"/>
      <c r="J20777"/>
      <c r="U20777" s="43"/>
      <c r="AE20777"/>
    </row>
    <row r="20778" spans="1:31">
      <c r="A20778">
        <v>51240</v>
      </c>
      <c r="B20778" t="s">
        <v>17797</v>
      </c>
      <c r="C20778" t="s">
        <v>33480</v>
      </c>
      <c r="D20778" t="s">
        <v>33476</v>
      </c>
      <c r="E20778"/>
      <c r="F20778"/>
      <c r="G20778"/>
      <c r="H20778"/>
      <c r="I20778"/>
      <c r="J20778"/>
      <c r="U20778" s="43"/>
      <c r="AE20778"/>
    </row>
    <row r="20779" spans="1:31">
      <c r="A20779">
        <v>51470</v>
      </c>
      <c r="B20779" t="s">
        <v>17798</v>
      </c>
      <c r="C20779" t="s">
        <v>33480</v>
      </c>
      <c r="D20779" t="e">
        <v>#N/A</v>
      </c>
      <c r="E20779"/>
      <c r="F20779"/>
      <c r="G20779"/>
      <c r="H20779"/>
      <c r="I20779"/>
      <c r="J20779"/>
      <c r="U20779" s="43"/>
      <c r="AE20779"/>
    </row>
    <row r="20780" spans="1:31">
      <c r="A20780">
        <v>51290</v>
      </c>
      <c r="B20780" t="s">
        <v>17799</v>
      </c>
      <c r="C20780" t="s">
        <v>33480</v>
      </c>
      <c r="D20780" t="s">
        <v>33476</v>
      </c>
      <c r="E20780"/>
      <c r="F20780"/>
      <c r="G20780"/>
      <c r="H20780"/>
      <c r="I20780"/>
      <c r="J20780"/>
      <c r="U20780" s="43"/>
      <c r="AE20780"/>
    </row>
    <row r="20781" spans="1:31">
      <c r="A20781">
        <v>51120</v>
      </c>
      <c r="B20781" t="s">
        <v>17800</v>
      </c>
      <c r="C20781" t="s">
        <v>33480</v>
      </c>
      <c r="D20781" t="s">
        <v>33476</v>
      </c>
      <c r="E20781"/>
      <c r="F20781"/>
      <c r="G20781"/>
      <c r="H20781"/>
      <c r="I20781"/>
      <c r="J20781"/>
      <c r="U20781" s="43"/>
      <c r="AE20781"/>
    </row>
    <row r="20782" spans="1:31">
      <c r="A20782">
        <v>51500</v>
      </c>
      <c r="B20782" t="s">
        <v>17801</v>
      </c>
      <c r="C20782" t="s">
        <v>33480</v>
      </c>
      <c r="D20782" t="s">
        <v>33476</v>
      </c>
      <c r="E20782"/>
      <c r="F20782"/>
      <c r="G20782"/>
      <c r="H20782"/>
      <c r="I20782"/>
      <c r="J20782"/>
      <c r="U20782" s="43"/>
      <c r="AE20782"/>
    </row>
    <row r="20783" spans="1:31">
      <c r="A20783">
        <v>51260</v>
      </c>
      <c r="B20783" t="s">
        <v>17802</v>
      </c>
      <c r="C20783" t="s">
        <v>33480</v>
      </c>
      <c r="D20783" t="s">
        <v>33476</v>
      </c>
      <c r="E20783"/>
      <c r="F20783"/>
      <c r="G20783"/>
      <c r="H20783"/>
      <c r="I20783"/>
      <c r="J20783"/>
      <c r="U20783" s="43"/>
      <c r="AE20783"/>
    </row>
    <row r="20784" spans="1:31">
      <c r="A20784">
        <v>51320</v>
      </c>
      <c r="B20784" t="s">
        <v>17803</v>
      </c>
      <c r="C20784" t="s">
        <v>33480</v>
      </c>
      <c r="D20784" t="s">
        <v>33476</v>
      </c>
      <c r="E20784"/>
      <c r="F20784"/>
      <c r="G20784"/>
      <c r="H20784"/>
      <c r="I20784"/>
      <c r="J20784"/>
      <c r="U20784" s="43"/>
      <c r="AE20784"/>
    </row>
    <row r="20785" spans="1:31">
      <c r="A20785">
        <v>51530</v>
      </c>
      <c r="B20785" t="s">
        <v>17804</v>
      </c>
      <c r="C20785" t="s">
        <v>33478</v>
      </c>
      <c r="D20785" t="s">
        <v>33476</v>
      </c>
      <c r="E20785"/>
      <c r="F20785"/>
      <c r="G20785"/>
      <c r="H20785"/>
      <c r="I20785"/>
      <c r="J20785"/>
      <c r="U20785" s="43"/>
      <c r="AE20785"/>
    </row>
    <row r="20786" spans="1:31">
      <c r="A20786">
        <v>51140</v>
      </c>
      <c r="B20786" t="s">
        <v>17805</v>
      </c>
      <c r="C20786" t="s">
        <v>33479</v>
      </c>
      <c r="D20786" t="s">
        <v>33481</v>
      </c>
      <c r="E20786"/>
      <c r="F20786"/>
      <c r="G20786"/>
      <c r="H20786"/>
      <c r="I20786"/>
      <c r="J20786"/>
      <c r="U20786" s="43"/>
      <c r="AE20786"/>
    </row>
    <row r="20787" spans="1:31">
      <c r="A20787">
        <v>51210</v>
      </c>
      <c r="B20787" t="s">
        <v>17806</v>
      </c>
      <c r="C20787" t="s">
        <v>33478</v>
      </c>
      <c r="D20787" t="s">
        <v>33481</v>
      </c>
      <c r="E20787"/>
      <c r="F20787"/>
      <c r="G20787"/>
      <c r="H20787"/>
      <c r="I20787"/>
      <c r="J20787"/>
      <c r="U20787" s="43"/>
      <c r="AE20787"/>
    </row>
    <row r="20788" spans="1:31">
      <c r="A20788">
        <v>51210</v>
      </c>
      <c r="B20788" t="s">
        <v>17806</v>
      </c>
      <c r="C20788" t="s">
        <v>33478</v>
      </c>
      <c r="D20788" t="s">
        <v>33481</v>
      </c>
      <c r="E20788"/>
      <c r="F20788"/>
      <c r="G20788"/>
      <c r="H20788"/>
      <c r="I20788"/>
      <c r="J20788"/>
      <c r="U20788" s="43"/>
      <c r="AE20788"/>
    </row>
    <row r="20789" spans="1:31">
      <c r="A20789">
        <v>51270</v>
      </c>
      <c r="B20789" t="s">
        <v>17807</v>
      </c>
      <c r="C20789" t="s">
        <v>33478</v>
      </c>
      <c r="D20789" t="e">
        <v>#N/A</v>
      </c>
      <c r="E20789"/>
      <c r="F20789"/>
      <c r="G20789"/>
      <c r="H20789"/>
      <c r="I20789"/>
      <c r="J20789"/>
      <c r="U20789" s="43"/>
      <c r="AE20789"/>
    </row>
    <row r="20790" spans="1:31">
      <c r="A20790">
        <v>51270</v>
      </c>
      <c r="B20790" t="s">
        <v>17807</v>
      </c>
      <c r="C20790" t="s">
        <v>33478</v>
      </c>
      <c r="D20790" t="e">
        <v>#N/A</v>
      </c>
      <c r="E20790"/>
      <c r="F20790"/>
      <c r="G20790"/>
      <c r="H20790"/>
      <c r="I20790"/>
      <c r="J20790"/>
      <c r="U20790" s="43"/>
      <c r="AE20790"/>
    </row>
    <row r="20791" spans="1:31">
      <c r="A20791">
        <v>51170</v>
      </c>
      <c r="B20791" t="s">
        <v>17808</v>
      </c>
      <c r="C20791" t="s">
        <v>33479</v>
      </c>
      <c r="D20791" t="s">
        <v>33476</v>
      </c>
      <c r="E20791"/>
      <c r="F20791"/>
      <c r="G20791"/>
      <c r="H20791"/>
      <c r="I20791"/>
      <c r="J20791"/>
      <c r="U20791" s="43"/>
      <c r="AE20791"/>
    </row>
    <row r="20792" spans="1:31">
      <c r="A20792">
        <v>51530</v>
      </c>
      <c r="B20792" t="s">
        <v>17809</v>
      </c>
      <c r="C20792" t="s">
        <v>33478</v>
      </c>
      <c r="D20792" t="s">
        <v>33476</v>
      </c>
      <c r="E20792"/>
      <c r="F20792"/>
      <c r="G20792"/>
      <c r="H20792"/>
      <c r="I20792"/>
      <c r="J20792"/>
      <c r="U20792" s="43"/>
      <c r="AE20792"/>
    </row>
    <row r="20793" spans="1:31">
      <c r="A20793">
        <v>51210</v>
      </c>
      <c r="B20793" t="s">
        <v>17810</v>
      </c>
      <c r="C20793" t="s">
        <v>33478</v>
      </c>
      <c r="D20793" t="s">
        <v>33481</v>
      </c>
      <c r="E20793"/>
      <c r="F20793"/>
      <c r="G20793"/>
      <c r="H20793"/>
      <c r="I20793"/>
      <c r="J20793"/>
      <c r="U20793" s="43"/>
      <c r="AE20793"/>
    </row>
    <row r="20794" spans="1:31">
      <c r="A20794">
        <v>51530</v>
      </c>
      <c r="B20794" t="s">
        <v>17811</v>
      </c>
      <c r="C20794" t="s">
        <v>33478</v>
      </c>
      <c r="D20794" t="s">
        <v>33476</v>
      </c>
      <c r="E20794"/>
      <c r="F20794"/>
      <c r="G20794"/>
      <c r="H20794"/>
      <c r="I20794"/>
      <c r="J20794"/>
      <c r="U20794" s="43"/>
      <c r="AE20794"/>
    </row>
    <row r="20795" spans="1:31">
      <c r="A20795">
        <v>51400</v>
      </c>
      <c r="B20795" t="s">
        <v>17812</v>
      </c>
      <c r="C20795" t="s">
        <v>33477</v>
      </c>
      <c r="D20795" t="s">
        <v>33476</v>
      </c>
      <c r="E20795"/>
      <c r="F20795"/>
      <c r="G20795"/>
      <c r="H20795"/>
      <c r="I20795"/>
      <c r="J20795"/>
      <c r="U20795" s="43"/>
      <c r="AE20795"/>
    </row>
    <row r="20796" spans="1:31">
      <c r="A20796">
        <v>51400</v>
      </c>
      <c r="B20796" t="s">
        <v>17813</v>
      </c>
      <c r="C20796" t="s">
        <v>33477</v>
      </c>
      <c r="D20796" t="s">
        <v>33476</v>
      </c>
      <c r="E20796"/>
      <c r="F20796"/>
      <c r="G20796"/>
      <c r="H20796"/>
      <c r="I20796"/>
      <c r="J20796"/>
      <c r="U20796" s="43"/>
      <c r="AE20796"/>
    </row>
    <row r="20797" spans="1:31">
      <c r="A20797">
        <v>51530</v>
      </c>
      <c r="B20797" t="s">
        <v>17814</v>
      </c>
      <c r="C20797" t="s">
        <v>33478</v>
      </c>
      <c r="D20797" t="s">
        <v>33476</v>
      </c>
      <c r="E20797"/>
      <c r="F20797"/>
      <c r="G20797"/>
      <c r="H20797"/>
      <c r="I20797"/>
      <c r="J20797"/>
      <c r="U20797" s="43"/>
      <c r="AE20797"/>
    </row>
    <row r="20798" spans="1:31">
      <c r="A20798">
        <v>51140</v>
      </c>
      <c r="B20798" t="s">
        <v>17815</v>
      </c>
      <c r="C20798" t="s">
        <v>33479</v>
      </c>
      <c r="D20798" t="s">
        <v>33481</v>
      </c>
      <c r="E20798"/>
      <c r="F20798"/>
      <c r="G20798"/>
      <c r="H20798"/>
      <c r="I20798"/>
      <c r="J20798"/>
      <c r="U20798" s="43"/>
      <c r="AE20798"/>
    </row>
    <row r="20799" spans="1:31">
      <c r="A20799">
        <v>51160</v>
      </c>
      <c r="B20799" t="s">
        <v>17816</v>
      </c>
      <c r="C20799" t="s">
        <v>33480</v>
      </c>
      <c r="D20799" t="s">
        <v>33476</v>
      </c>
      <c r="E20799"/>
      <c r="F20799"/>
      <c r="G20799"/>
      <c r="H20799"/>
      <c r="I20799"/>
      <c r="J20799"/>
      <c r="U20799" s="43"/>
      <c r="AE20799"/>
    </row>
    <row r="20800" spans="1:31">
      <c r="A20800">
        <v>51480</v>
      </c>
      <c r="B20800" t="s">
        <v>17817</v>
      </c>
      <c r="C20800" t="s">
        <v>33480</v>
      </c>
      <c r="D20800" t="e">
        <v>#N/A</v>
      </c>
      <c r="E20800"/>
      <c r="F20800"/>
      <c r="G20800"/>
      <c r="H20800"/>
      <c r="I20800"/>
      <c r="J20800"/>
      <c r="U20800" s="43"/>
      <c r="AE20800"/>
    </row>
    <row r="20801" spans="1:31">
      <c r="A20801">
        <v>51120</v>
      </c>
      <c r="B20801" t="s">
        <v>17818</v>
      </c>
      <c r="C20801" t="s">
        <v>33480</v>
      </c>
      <c r="D20801" t="s">
        <v>33476</v>
      </c>
      <c r="E20801"/>
      <c r="F20801"/>
      <c r="G20801"/>
      <c r="H20801"/>
      <c r="I20801"/>
      <c r="J20801"/>
      <c r="U20801" s="43"/>
      <c r="AE20801"/>
    </row>
    <row r="20802" spans="1:31">
      <c r="A20802">
        <v>51700</v>
      </c>
      <c r="B20802" t="s">
        <v>17819</v>
      </c>
      <c r="C20802" t="s">
        <v>33479</v>
      </c>
      <c r="D20802" t="s">
        <v>33476</v>
      </c>
      <c r="E20802"/>
      <c r="F20802"/>
      <c r="G20802"/>
      <c r="H20802"/>
      <c r="I20802"/>
      <c r="J20802"/>
      <c r="U20802" s="43"/>
      <c r="AE20802"/>
    </row>
    <row r="20803" spans="1:31">
      <c r="A20803">
        <v>51330</v>
      </c>
      <c r="B20803" t="s">
        <v>17820</v>
      </c>
      <c r="C20803" t="s">
        <v>33477</v>
      </c>
      <c r="D20803" t="s">
        <v>33476</v>
      </c>
      <c r="E20803"/>
      <c r="F20803"/>
      <c r="G20803"/>
      <c r="H20803"/>
      <c r="I20803"/>
      <c r="J20803"/>
      <c r="U20803" s="43"/>
      <c r="AE20803"/>
    </row>
    <row r="20804" spans="1:31">
      <c r="A20804">
        <v>51480</v>
      </c>
      <c r="B20804" t="s">
        <v>17821</v>
      </c>
      <c r="C20804" t="s">
        <v>33480</v>
      </c>
      <c r="D20804" t="e">
        <v>#N/A</v>
      </c>
      <c r="E20804"/>
      <c r="F20804"/>
      <c r="G20804"/>
      <c r="H20804"/>
      <c r="I20804"/>
      <c r="J20804"/>
      <c r="U20804" s="43"/>
      <c r="AE20804"/>
    </row>
    <row r="20805" spans="1:31">
      <c r="A20805">
        <v>51800</v>
      </c>
      <c r="B20805" t="s">
        <v>17822</v>
      </c>
      <c r="C20805" t="s">
        <v>33477</v>
      </c>
      <c r="D20805" t="s">
        <v>33476</v>
      </c>
      <c r="E20805"/>
      <c r="F20805"/>
      <c r="G20805"/>
      <c r="H20805"/>
      <c r="I20805"/>
      <c r="J20805"/>
      <c r="U20805" s="43"/>
      <c r="AE20805"/>
    </row>
    <row r="20806" spans="1:31">
      <c r="A20806">
        <v>51310</v>
      </c>
      <c r="B20806" t="s">
        <v>1598</v>
      </c>
      <c r="C20806" t="s">
        <v>33478</v>
      </c>
      <c r="D20806" t="s">
        <v>33476</v>
      </c>
      <c r="E20806"/>
      <c r="F20806"/>
      <c r="G20806"/>
      <c r="H20806"/>
      <c r="I20806"/>
      <c r="J20806"/>
      <c r="U20806" s="43"/>
      <c r="AE20806"/>
    </row>
    <row r="20807" spans="1:31">
      <c r="A20807">
        <v>51420</v>
      </c>
      <c r="B20807" t="s">
        <v>17823</v>
      </c>
      <c r="C20807" t="s">
        <v>33478</v>
      </c>
      <c r="D20807" t="s">
        <v>33476</v>
      </c>
      <c r="E20807"/>
      <c r="F20807"/>
      <c r="G20807"/>
      <c r="H20807"/>
      <c r="I20807"/>
      <c r="J20807"/>
      <c r="U20807" s="43"/>
      <c r="AE20807"/>
    </row>
    <row r="20808" spans="1:31">
      <c r="A20808">
        <v>51330</v>
      </c>
      <c r="B20808" t="s">
        <v>17824</v>
      </c>
      <c r="C20808" t="s">
        <v>33477</v>
      </c>
      <c r="D20808" t="s">
        <v>33476</v>
      </c>
      <c r="E20808"/>
      <c r="F20808"/>
      <c r="G20808"/>
      <c r="H20808"/>
      <c r="I20808"/>
      <c r="J20808"/>
      <c r="U20808" s="43"/>
      <c r="AE20808"/>
    </row>
    <row r="20809" spans="1:31">
      <c r="A20809">
        <v>51300</v>
      </c>
      <c r="B20809" t="s">
        <v>17825</v>
      </c>
      <c r="C20809" t="s">
        <v>33480</v>
      </c>
      <c r="D20809" t="s">
        <v>33476</v>
      </c>
      <c r="E20809"/>
      <c r="F20809"/>
      <c r="G20809"/>
      <c r="H20809"/>
      <c r="I20809"/>
      <c r="J20809"/>
      <c r="U20809" s="43"/>
      <c r="AE20809"/>
    </row>
    <row r="20810" spans="1:31">
      <c r="A20810">
        <v>51310</v>
      </c>
      <c r="B20810" t="s">
        <v>17826</v>
      </c>
      <c r="C20810" t="s">
        <v>33478</v>
      </c>
      <c r="D20810" t="s">
        <v>33476</v>
      </c>
      <c r="E20810"/>
      <c r="F20810"/>
      <c r="G20810"/>
      <c r="H20810"/>
      <c r="I20810"/>
      <c r="J20810"/>
      <c r="U20810" s="43"/>
      <c r="AE20810"/>
    </row>
    <row r="20811" spans="1:31">
      <c r="A20811">
        <v>51240</v>
      </c>
      <c r="B20811" t="s">
        <v>17827</v>
      </c>
      <c r="C20811" t="s">
        <v>33480</v>
      </c>
      <c r="D20811" t="s">
        <v>33476</v>
      </c>
      <c r="E20811"/>
      <c r="F20811"/>
      <c r="G20811"/>
      <c r="H20811"/>
      <c r="I20811"/>
      <c r="J20811"/>
      <c r="U20811" s="43"/>
      <c r="AE20811"/>
    </row>
    <row r="20812" spans="1:31">
      <c r="A20812">
        <v>51480</v>
      </c>
      <c r="B20812" t="s">
        <v>1151</v>
      </c>
      <c r="C20812" t="s">
        <v>33480</v>
      </c>
      <c r="D20812" t="e">
        <v>#N/A</v>
      </c>
      <c r="E20812"/>
      <c r="F20812"/>
      <c r="G20812"/>
      <c r="H20812"/>
      <c r="I20812"/>
      <c r="J20812"/>
      <c r="U20812" s="43"/>
      <c r="AE20812"/>
    </row>
    <row r="20813" spans="1:31">
      <c r="A20813">
        <v>51230</v>
      </c>
      <c r="B20813" t="s">
        <v>1152</v>
      </c>
      <c r="C20813" t="s">
        <v>33480</v>
      </c>
      <c r="D20813" t="s">
        <v>33476</v>
      </c>
      <c r="E20813"/>
      <c r="F20813"/>
      <c r="G20813"/>
      <c r="H20813"/>
      <c r="I20813"/>
      <c r="J20813"/>
      <c r="U20813" s="43"/>
      <c r="AE20813"/>
    </row>
    <row r="20814" spans="1:31">
      <c r="A20814">
        <v>51530</v>
      </c>
      <c r="B20814" t="s">
        <v>17828</v>
      </c>
      <c r="C20814" t="s">
        <v>33478</v>
      </c>
      <c r="D20814" t="s">
        <v>33476</v>
      </c>
      <c r="E20814"/>
      <c r="F20814"/>
      <c r="G20814"/>
      <c r="H20814"/>
      <c r="I20814"/>
      <c r="J20814"/>
      <c r="U20814" s="43"/>
      <c r="AE20814"/>
    </row>
    <row r="20815" spans="1:31">
      <c r="A20815">
        <v>51700</v>
      </c>
      <c r="B20815" t="s">
        <v>17829</v>
      </c>
      <c r="C20815" t="s">
        <v>33479</v>
      </c>
      <c r="D20815" t="s">
        <v>33476</v>
      </c>
      <c r="E20815"/>
      <c r="F20815"/>
      <c r="G20815"/>
      <c r="H20815"/>
      <c r="I20815"/>
      <c r="J20815"/>
      <c r="U20815" s="43"/>
      <c r="AE20815"/>
    </row>
    <row r="20816" spans="1:31">
      <c r="A20816">
        <v>51240</v>
      </c>
      <c r="B20816" t="s">
        <v>17830</v>
      </c>
      <c r="C20816" t="s">
        <v>33480</v>
      </c>
      <c r="D20816" t="s">
        <v>33476</v>
      </c>
      <c r="E20816"/>
      <c r="F20816"/>
      <c r="G20816"/>
      <c r="H20816"/>
      <c r="I20816"/>
      <c r="J20816"/>
      <c r="U20816" s="43"/>
      <c r="AE20816"/>
    </row>
    <row r="20817" spans="1:31">
      <c r="A20817">
        <v>51270</v>
      </c>
      <c r="B20817" t="s">
        <v>17831</v>
      </c>
      <c r="C20817" t="s">
        <v>33478</v>
      </c>
      <c r="D20817" t="e">
        <v>#N/A</v>
      </c>
      <c r="E20817"/>
      <c r="F20817"/>
      <c r="G20817"/>
      <c r="H20817"/>
      <c r="I20817"/>
      <c r="J20817"/>
      <c r="U20817" s="43"/>
      <c r="AE20817"/>
    </row>
    <row r="20818" spans="1:31">
      <c r="A20818">
        <v>51300</v>
      </c>
      <c r="B20818" t="s">
        <v>17832</v>
      </c>
      <c r="C20818" t="s">
        <v>33480</v>
      </c>
      <c r="D20818" t="s">
        <v>33476</v>
      </c>
      <c r="E20818"/>
      <c r="F20818"/>
      <c r="G20818"/>
      <c r="H20818"/>
      <c r="I20818"/>
      <c r="J20818"/>
      <c r="U20818" s="43"/>
      <c r="AE20818"/>
    </row>
    <row r="20819" spans="1:31">
      <c r="A20819">
        <v>51370</v>
      </c>
      <c r="B20819" t="s">
        <v>3578</v>
      </c>
      <c r="C20819" t="s">
        <v>33480</v>
      </c>
      <c r="D20819" t="e">
        <v>#N/A</v>
      </c>
      <c r="E20819"/>
      <c r="F20819"/>
      <c r="G20819"/>
      <c r="H20819"/>
      <c r="I20819"/>
      <c r="J20819"/>
      <c r="U20819" s="43"/>
      <c r="AE20819"/>
    </row>
    <row r="20820" spans="1:31">
      <c r="A20820">
        <v>51290</v>
      </c>
      <c r="B20820" t="s">
        <v>17833</v>
      </c>
      <c r="C20820" t="s">
        <v>33480</v>
      </c>
      <c r="D20820" t="s">
        <v>33476</v>
      </c>
      <c r="E20820"/>
      <c r="F20820"/>
      <c r="G20820"/>
      <c r="H20820"/>
      <c r="I20820"/>
      <c r="J20820"/>
      <c r="U20820" s="43"/>
      <c r="AE20820"/>
    </row>
    <row r="20821" spans="1:31">
      <c r="A20821">
        <v>51300</v>
      </c>
      <c r="B20821" t="s">
        <v>17834</v>
      </c>
      <c r="C20821" t="s">
        <v>33480</v>
      </c>
      <c r="D20821" t="s">
        <v>33476</v>
      </c>
      <c r="E20821"/>
      <c r="F20821"/>
      <c r="G20821"/>
      <c r="H20821"/>
      <c r="I20821"/>
      <c r="J20821"/>
      <c r="U20821" s="43"/>
      <c r="AE20821"/>
    </row>
    <row r="20822" spans="1:31">
      <c r="A20822">
        <v>51120</v>
      </c>
      <c r="B20822" t="s">
        <v>17835</v>
      </c>
      <c r="C20822" t="s">
        <v>33480</v>
      </c>
      <c r="D20822" t="s">
        <v>33476</v>
      </c>
      <c r="E20822"/>
      <c r="F20822"/>
      <c r="G20822"/>
      <c r="H20822"/>
      <c r="I20822"/>
      <c r="J20822"/>
      <c r="U20822" s="43"/>
      <c r="AE20822"/>
    </row>
    <row r="20823" spans="1:31">
      <c r="A20823">
        <v>51390</v>
      </c>
      <c r="B20823" t="s">
        <v>17836</v>
      </c>
      <c r="C20823" t="s">
        <v>33478</v>
      </c>
      <c r="D20823" t="s">
        <v>33476</v>
      </c>
      <c r="E20823"/>
      <c r="F20823"/>
      <c r="G20823"/>
      <c r="H20823"/>
      <c r="I20823"/>
      <c r="J20823"/>
      <c r="U20823" s="43"/>
      <c r="AE20823"/>
    </row>
    <row r="20824" spans="1:31">
      <c r="A20824">
        <v>51340</v>
      </c>
      <c r="B20824" t="s">
        <v>17837</v>
      </c>
      <c r="C20824" t="s">
        <v>33477</v>
      </c>
      <c r="D20824" t="s">
        <v>33476</v>
      </c>
      <c r="E20824"/>
      <c r="F20824"/>
      <c r="G20824"/>
      <c r="H20824"/>
      <c r="I20824"/>
      <c r="J20824"/>
      <c r="U20824" s="43"/>
      <c r="AE20824"/>
    </row>
    <row r="20825" spans="1:31">
      <c r="A20825">
        <v>51800</v>
      </c>
      <c r="B20825" t="s">
        <v>17838</v>
      </c>
      <c r="C20825" t="s">
        <v>33477</v>
      </c>
      <c r="D20825" t="s">
        <v>33476</v>
      </c>
      <c r="E20825"/>
      <c r="F20825"/>
      <c r="G20825"/>
      <c r="H20825"/>
      <c r="I20825"/>
      <c r="J20825"/>
      <c r="U20825" s="43"/>
      <c r="AE20825"/>
    </row>
    <row r="20826" spans="1:31">
      <c r="A20826">
        <v>51700</v>
      </c>
      <c r="B20826" t="s">
        <v>17839</v>
      </c>
      <c r="C20826" t="s">
        <v>33479</v>
      </c>
      <c r="D20826" t="s">
        <v>33476</v>
      </c>
      <c r="E20826"/>
      <c r="F20826"/>
      <c r="G20826"/>
      <c r="H20826"/>
      <c r="I20826"/>
      <c r="J20826"/>
      <c r="U20826" s="43"/>
      <c r="AE20826"/>
    </row>
    <row r="20827" spans="1:31">
      <c r="A20827">
        <v>51120</v>
      </c>
      <c r="B20827" t="s">
        <v>17840</v>
      </c>
      <c r="C20827" t="s">
        <v>33480</v>
      </c>
      <c r="D20827" t="s">
        <v>33476</v>
      </c>
      <c r="E20827"/>
      <c r="F20827"/>
      <c r="G20827"/>
      <c r="H20827"/>
      <c r="I20827"/>
      <c r="J20827"/>
      <c r="U20827" s="43"/>
      <c r="AE20827"/>
    </row>
    <row r="20828" spans="1:31">
      <c r="A20828">
        <v>51400</v>
      </c>
      <c r="B20828" t="s">
        <v>17841</v>
      </c>
      <c r="C20828" t="s">
        <v>33477</v>
      </c>
      <c r="D20828" t="s">
        <v>33476</v>
      </c>
      <c r="E20828"/>
      <c r="F20828"/>
      <c r="G20828"/>
      <c r="H20828"/>
      <c r="I20828"/>
      <c r="J20828"/>
      <c r="U20828" s="43"/>
      <c r="AE20828"/>
    </row>
    <row r="20829" spans="1:31">
      <c r="A20829">
        <v>51140</v>
      </c>
      <c r="B20829" t="s">
        <v>17842</v>
      </c>
      <c r="C20829" t="s">
        <v>33479</v>
      </c>
      <c r="D20829" t="s">
        <v>33481</v>
      </c>
      <c r="E20829"/>
      <c r="F20829"/>
      <c r="G20829"/>
      <c r="H20829"/>
      <c r="I20829"/>
      <c r="J20829"/>
      <c r="U20829" s="43"/>
      <c r="AE20829"/>
    </row>
    <row r="20830" spans="1:31">
      <c r="A20830">
        <v>51130</v>
      </c>
      <c r="B20830" t="s">
        <v>17843</v>
      </c>
      <c r="C20830" t="s">
        <v>33480</v>
      </c>
      <c r="D20830" t="s">
        <v>33476</v>
      </c>
      <c r="E20830"/>
      <c r="F20830"/>
      <c r="G20830"/>
      <c r="H20830"/>
      <c r="I20830"/>
      <c r="J20830"/>
      <c r="U20830" s="43"/>
      <c r="AE20830"/>
    </row>
    <row r="20831" spans="1:31">
      <c r="A20831">
        <v>51530</v>
      </c>
      <c r="B20831" t="s">
        <v>17844</v>
      </c>
      <c r="C20831" t="s">
        <v>33478</v>
      </c>
      <c r="D20831" t="s">
        <v>33476</v>
      </c>
      <c r="E20831"/>
      <c r="F20831"/>
      <c r="G20831"/>
      <c r="H20831"/>
      <c r="I20831"/>
      <c r="J20831"/>
      <c r="U20831" s="43"/>
      <c r="AE20831"/>
    </row>
    <row r="20832" spans="1:31">
      <c r="A20832">
        <v>51230</v>
      </c>
      <c r="B20832" t="s">
        <v>17845</v>
      </c>
      <c r="C20832" t="s">
        <v>33480</v>
      </c>
      <c r="D20832" t="s">
        <v>33476</v>
      </c>
      <c r="E20832"/>
      <c r="F20832"/>
      <c r="G20832"/>
      <c r="H20832"/>
      <c r="I20832"/>
      <c r="J20832"/>
      <c r="U20832" s="43"/>
      <c r="AE20832"/>
    </row>
    <row r="20833" spans="1:31">
      <c r="A20833">
        <v>51300</v>
      </c>
      <c r="B20833" t="s">
        <v>17846</v>
      </c>
      <c r="C20833" t="s">
        <v>33480</v>
      </c>
      <c r="D20833" t="s">
        <v>33476</v>
      </c>
      <c r="E20833"/>
      <c r="F20833"/>
      <c r="G20833"/>
      <c r="H20833"/>
      <c r="I20833"/>
      <c r="J20833"/>
      <c r="U20833" s="43"/>
      <c r="AE20833"/>
    </row>
    <row r="20834" spans="1:31">
      <c r="A20834">
        <v>51150</v>
      </c>
      <c r="B20834" t="s">
        <v>17847</v>
      </c>
      <c r="C20834" t="s">
        <v>33480</v>
      </c>
      <c r="D20834" t="s">
        <v>33476</v>
      </c>
      <c r="E20834"/>
      <c r="F20834"/>
      <c r="G20834"/>
      <c r="H20834"/>
      <c r="I20834"/>
      <c r="J20834"/>
      <c r="U20834" s="43"/>
      <c r="AE20834"/>
    </row>
    <row r="20835" spans="1:31">
      <c r="A20835">
        <v>51130</v>
      </c>
      <c r="B20835" t="s">
        <v>17848</v>
      </c>
      <c r="C20835" t="s">
        <v>33480</v>
      </c>
      <c r="D20835" t="s">
        <v>33476</v>
      </c>
      <c r="E20835"/>
      <c r="F20835"/>
      <c r="G20835"/>
      <c r="H20835"/>
      <c r="I20835"/>
      <c r="J20835"/>
      <c r="U20835" s="43"/>
      <c r="AE20835"/>
    </row>
    <row r="20836" spans="1:31">
      <c r="A20836">
        <v>51240</v>
      </c>
      <c r="B20836" t="s">
        <v>17849</v>
      </c>
      <c r="C20836" t="s">
        <v>33480</v>
      </c>
      <c r="D20836" t="s">
        <v>33476</v>
      </c>
      <c r="E20836"/>
      <c r="F20836"/>
      <c r="G20836"/>
      <c r="H20836"/>
      <c r="I20836"/>
      <c r="J20836"/>
      <c r="U20836" s="43"/>
      <c r="AE20836"/>
    </row>
    <row r="20837" spans="1:31">
      <c r="A20837">
        <v>51170</v>
      </c>
      <c r="B20837" t="s">
        <v>17850</v>
      </c>
      <c r="C20837" t="s">
        <v>33479</v>
      </c>
      <c r="D20837" t="s">
        <v>33476</v>
      </c>
      <c r="E20837"/>
      <c r="F20837"/>
      <c r="G20837"/>
      <c r="H20837"/>
      <c r="I20837"/>
      <c r="J20837"/>
      <c r="U20837" s="43"/>
      <c r="AE20837"/>
    </row>
    <row r="20838" spans="1:31">
      <c r="A20838">
        <v>51460</v>
      </c>
      <c r="B20838" t="s">
        <v>17851</v>
      </c>
      <c r="C20838" t="s">
        <v>33477</v>
      </c>
      <c r="D20838" t="s">
        <v>33476</v>
      </c>
      <c r="E20838"/>
      <c r="F20838"/>
      <c r="G20838"/>
      <c r="H20838"/>
      <c r="I20838"/>
      <c r="J20838"/>
      <c r="U20838" s="43"/>
      <c r="AE20838"/>
    </row>
    <row r="20839" spans="1:31">
      <c r="A20839">
        <v>51110</v>
      </c>
      <c r="B20839" t="s">
        <v>17852</v>
      </c>
      <c r="C20839" t="s">
        <v>33480</v>
      </c>
      <c r="D20839" t="s">
        <v>33476</v>
      </c>
      <c r="E20839"/>
      <c r="F20839"/>
      <c r="G20839"/>
      <c r="H20839"/>
      <c r="I20839"/>
      <c r="J20839"/>
      <c r="U20839" s="43"/>
      <c r="AE20839"/>
    </row>
    <row r="20840" spans="1:31">
      <c r="A20840">
        <v>51490</v>
      </c>
      <c r="B20840" t="s">
        <v>17853</v>
      </c>
      <c r="C20840" t="s">
        <v>33477</v>
      </c>
      <c r="D20840" t="s">
        <v>33476</v>
      </c>
      <c r="E20840"/>
      <c r="F20840"/>
      <c r="G20840"/>
      <c r="H20840"/>
      <c r="I20840"/>
      <c r="J20840"/>
      <c r="U20840" s="43"/>
      <c r="AE20840"/>
    </row>
    <row r="20841" spans="1:31">
      <c r="A20841">
        <v>51300</v>
      </c>
      <c r="B20841" t="s">
        <v>17854</v>
      </c>
      <c r="C20841" t="s">
        <v>33480</v>
      </c>
      <c r="D20841" t="s">
        <v>33476</v>
      </c>
      <c r="E20841"/>
      <c r="F20841"/>
      <c r="G20841"/>
      <c r="H20841"/>
      <c r="I20841"/>
      <c r="J20841"/>
      <c r="U20841" s="43"/>
      <c r="AE20841"/>
    </row>
    <row r="20842" spans="1:31">
      <c r="A20842">
        <v>51330</v>
      </c>
      <c r="B20842" t="s">
        <v>17855</v>
      </c>
      <c r="C20842" t="s">
        <v>33477</v>
      </c>
      <c r="D20842" t="s">
        <v>33476</v>
      </c>
      <c r="E20842"/>
      <c r="F20842"/>
      <c r="G20842"/>
      <c r="H20842"/>
      <c r="I20842"/>
      <c r="J20842"/>
      <c r="U20842" s="43"/>
      <c r="AE20842"/>
    </row>
    <row r="20843" spans="1:31">
      <c r="A20843">
        <v>51260</v>
      </c>
      <c r="B20843" t="s">
        <v>17856</v>
      </c>
      <c r="C20843" t="s">
        <v>33480</v>
      </c>
      <c r="D20843" t="s">
        <v>33476</v>
      </c>
      <c r="E20843"/>
      <c r="F20843"/>
      <c r="G20843"/>
      <c r="H20843"/>
      <c r="I20843"/>
      <c r="J20843"/>
      <c r="U20843" s="43"/>
      <c r="AE20843"/>
    </row>
    <row r="20844" spans="1:31">
      <c r="A20844">
        <v>51220</v>
      </c>
      <c r="B20844" t="s">
        <v>14848</v>
      </c>
      <c r="C20844" t="s">
        <v>33480</v>
      </c>
      <c r="D20844" t="s">
        <v>33476</v>
      </c>
      <c r="E20844"/>
      <c r="F20844"/>
      <c r="G20844"/>
      <c r="H20844"/>
      <c r="I20844"/>
      <c r="J20844"/>
      <c r="U20844" s="43"/>
      <c r="AE20844"/>
    </row>
    <row r="20845" spans="1:31">
      <c r="A20845">
        <v>51480</v>
      </c>
      <c r="B20845" t="s">
        <v>17857</v>
      </c>
      <c r="C20845" t="s">
        <v>33480</v>
      </c>
      <c r="D20845" t="e">
        <v>#N/A</v>
      </c>
      <c r="E20845"/>
      <c r="F20845"/>
      <c r="G20845"/>
      <c r="H20845"/>
      <c r="I20845"/>
      <c r="J20845"/>
      <c r="U20845" s="43"/>
      <c r="AE20845"/>
    </row>
    <row r="20846" spans="1:31">
      <c r="A20846">
        <v>51300</v>
      </c>
      <c r="B20846" t="s">
        <v>17858</v>
      </c>
      <c r="C20846" t="s">
        <v>33480</v>
      </c>
      <c r="D20846" t="s">
        <v>33476</v>
      </c>
      <c r="E20846"/>
      <c r="F20846"/>
      <c r="G20846"/>
      <c r="H20846"/>
      <c r="I20846"/>
      <c r="J20846"/>
      <c r="U20846" s="43"/>
      <c r="AE20846"/>
    </row>
    <row r="20847" spans="1:31">
      <c r="A20847">
        <v>51400</v>
      </c>
      <c r="B20847" t="s">
        <v>17859</v>
      </c>
      <c r="C20847" t="s">
        <v>33477</v>
      </c>
      <c r="D20847" t="s">
        <v>33476</v>
      </c>
      <c r="E20847"/>
      <c r="F20847"/>
      <c r="G20847"/>
      <c r="H20847"/>
      <c r="I20847"/>
      <c r="J20847"/>
      <c r="U20847" s="43"/>
      <c r="AE20847"/>
    </row>
    <row r="20848" spans="1:31">
      <c r="A20848">
        <v>51140</v>
      </c>
      <c r="B20848" t="s">
        <v>17860</v>
      </c>
      <c r="C20848" t="s">
        <v>33479</v>
      </c>
      <c r="D20848" t="s">
        <v>33481</v>
      </c>
      <c r="E20848"/>
      <c r="F20848"/>
      <c r="G20848"/>
      <c r="H20848"/>
      <c r="I20848"/>
      <c r="J20848"/>
      <c r="U20848" s="43"/>
      <c r="AE20848"/>
    </row>
    <row r="20849" spans="1:31">
      <c r="A20849">
        <v>51360</v>
      </c>
      <c r="B20849" t="s">
        <v>17861</v>
      </c>
      <c r="C20849" t="s">
        <v>33477</v>
      </c>
      <c r="D20849" t="s">
        <v>33476</v>
      </c>
      <c r="E20849"/>
      <c r="F20849"/>
      <c r="G20849"/>
      <c r="H20849"/>
      <c r="I20849"/>
      <c r="J20849"/>
      <c r="U20849" s="43"/>
      <c r="AE20849"/>
    </row>
    <row r="20850" spans="1:31">
      <c r="A20850">
        <v>51500</v>
      </c>
      <c r="B20850" t="s">
        <v>17862</v>
      </c>
      <c r="C20850" t="s">
        <v>33480</v>
      </c>
      <c r="D20850" t="s">
        <v>33476</v>
      </c>
      <c r="E20850"/>
      <c r="F20850"/>
      <c r="G20850"/>
      <c r="H20850"/>
      <c r="I20850"/>
      <c r="J20850"/>
      <c r="U20850" s="43"/>
      <c r="AE20850"/>
    </row>
    <row r="20851" spans="1:31">
      <c r="A20851">
        <v>51120</v>
      </c>
      <c r="B20851" t="s">
        <v>17863</v>
      </c>
      <c r="C20851" t="s">
        <v>33480</v>
      </c>
      <c r="D20851" t="s">
        <v>33476</v>
      </c>
      <c r="E20851"/>
      <c r="F20851"/>
      <c r="G20851"/>
      <c r="H20851"/>
      <c r="I20851"/>
      <c r="J20851"/>
      <c r="U20851" s="43"/>
      <c r="AE20851"/>
    </row>
    <row r="20852" spans="1:31">
      <c r="A20852">
        <v>51330</v>
      </c>
      <c r="B20852" t="s">
        <v>17864</v>
      </c>
      <c r="C20852" t="s">
        <v>33477</v>
      </c>
      <c r="D20852" t="s">
        <v>33476</v>
      </c>
      <c r="E20852"/>
      <c r="F20852"/>
      <c r="G20852"/>
      <c r="H20852"/>
      <c r="I20852"/>
      <c r="J20852"/>
      <c r="U20852" s="43"/>
      <c r="AE20852"/>
    </row>
    <row r="20853" spans="1:31">
      <c r="A20853">
        <v>51520</v>
      </c>
      <c r="B20853" t="s">
        <v>17865</v>
      </c>
      <c r="C20853" t="s">
        <v>33480</v>
      </c>
      <c r="D20853" t="e">
        <v>#N/A</v>
      </c>
      <c r="E20853"/>
      <c r="F20853"/>
      <c r="G20853"/>
      <c r="H20853"/>
      <c r="I20853"/>
      <c r="J20853"/>
      <c r="U20853" s="43"/>
      <c r="AE20853"/>
    </row>
    <row r="20854" spans="1:31">
      <c r="A20854">
        <v>51100</v>
      </c>
      <c r="B20854" t="s">
        <v>17866</v>
      </c>
      <c r="C20854" t="s">
        <v>33480</v>
      </c>
      <c r="D20854" t="e">
        <v>#N/A</v>
      </c>
      <c r="E20854"/>
      <c r="F20854"/>
      <c r="G20854"/>
      <c r="H20854"/>
      <c r="I20854"/>
      <c r="J20854"/>
      <c r="U20854" s="43"/>
      <c r="AE20854"/>
    </row>
    <row r="20855" spans="1:31">
      <c r="A20855">
        <v>51100</v>
      </c>
      <c r="B20855" t="s">
        <v>17866</v>
      </c>
      <c r="C20855" t="s">
        <v>33480</v>
      </c>
      <c r="D20855" t="e">
        <v>#N/A</v>
      </c>
      <c r="E20855"/>
      <c r="F20855"/>
      <c r="G20855"/>
      <c r="H20855"/>
      <c r="I20855"/>
      <c r="J20855"/>
      <c r="U20855" s="43"/>
      <c r="AE20855"/>
    </row>
    <row r="20856" spans="1:31">
      <c r="A20856">
        <v>51300</v>
      </c>
      <c r="B20856" t="s">
        <v>17867</v>
      </c>
      <c r="C20856" t="s">
        <v>33480</v>
      </c>
      <c r="D20856" t="s">
        <v>33476</v>
      </c>
      <c r="E20856"/>
      <c r="F20856"/>
      <c r="G20856"/>
      <c r="H20856"/>
      <c r="I20856"/>
      <c r="J20856"/>
      <c r="U20856" s="43"/>
      <c r="AE20856"/>
    </row>
    <row r="20857" spans="1:31">
      <c r="A20857">
        <v>51330</v>
      </c>
      <c r="B20857" t="s">
        <v>17868</v>
      </c>
      <c r="C20857" t="s">
        <v>33477</v>
      </c>
      <c r="D20857" t="s">
        <v>33476</v>
      </c>
      <c r="E20857"/>
      <c r="F20857"/>
      <c r="G20857"/>
      <c r="H20857"/>
      <c r="I20857"/>
      <c r="J20857"/>
      <c r="U20857" s="43"/>
      <c r="AE20857"/>
    </row>
    <row r="20858" spans="1:31">
      <c r="A20858">
        <v>51480</v>
      </c>
      <c r="B20858" t="s">
        <v>17869</v>
      </c>
      <c r="C20858" t="s">
        <v>33480</v>
      </c>
      <c r="D20858" t="e">
        <v>#N/A</v>
      </c>
      <c r="E20858"/>
      <c r="F20858"/>
      <c r="G20858"/>
      <c r="H20858"/>
      <c r="I20858"/>
      <c r="J20858"/>
      <c r="U20858" s="43"/>
      <c r="AE20858"/>
    </row>
    <row r="20859" spans="1:31">
      <c r="A20859">
        <v>51700</v>
      </c>
      <c r="B20859" t="s">
        <v>17869</v>
      </c>
      <c r="C20859" t="s">
        <v>33479</v>
      </c>
      <c r="D20859" t="s">
        <v>33476</v>
      </c>
      <c r="E20859"/>
      <c r="F20859"/>
      <c r="G20859"/>
      <c r="H20859"/>
      <c r="I20859"/>
      <c r="J20859"/>
      <c r="U20859" s="43"/>
      <c r="AE20859"/>
    </row>
    <row r="20860" spans="1:31">
      <c r="A20860">
        <v>51700</v>
      </c>
      <c r="B20860" t="s">
        <v>17869</v>
      </c>
      <c r="C20860" t="s">
        <v>33479</v>
      </c>
      <c r="D20860" t="s">
        <v>33476</v>
      </c>
      <c r="E20860"/>
      <c r="F20860"/>
      <c r="G20860"/>
      <c r="H20860"/>
      <c r="I20860"/>
      <c r="J20860"/>
      <c r="U20860" s="43"/>
      <c r="AE20860"/>
    </row>
    <row r="20861" spans="1:31">
      <c r="A20861">
        <v>51120</v>
      </c>
      <c r="B20861" t="s">
        <v>17870</v>
      </c>
      <c r="C20861" t="s">
        <v>33480</v>
      </c>
      <c r="D20861" t="s">
        <v>33476</v>
      </c>
      <c r="E20861"/>
      <c r="F20861"/>
      <c r="G20861"/>
      <c r="H20861"/>
      <c r="I20861"/>
      <c r="J20861"/>
      <c r="U20861" s="43"/>
      <c r="AE20861"/>
    </row>
    <row r="20862" spans="1:31">
      <c r="A20862">
        <v>51310</v>
      </c>
      <c r="B20862" t="s">
        <v>17871</v>
      </c>
      <c r="C20862" t="s">
        <v>33478</v>
      </c>
      <c r="D20862" t="s">
        <v>33476</v>
      </c>
      <c r="E20862"/>
      <c r="F20862"/>
      <c r="G20862"/>
      <c r="H20862"/>
      <c r="I20862"/>
      <c r="J20862"/>
      <c r="U20862" s="43"/>
      <c r="AE20862"/>
    </row>
    <row r="20863" spans="1:31">
      <c r="A20863">
        <v>51210</v>
      </c>
      <c r="B20863" t="s">
        <v>17872</v>
      </c>
      <c r="C20863" t="s">
        <v>33478</v>
      </c>
      <c r="D20863" t="s">
        <v>33481</v>
      </c>
      <c r="E20863"/>
      <c r="F20863"/>
      <c r="G20863"/>
      <c r="H20863"/>
      <c r="I20863"/>
      <c r="J20863"/>
      <c r="U20863" s="43"/>
      <c r="AE20863"/>
    </row>
    <row r="20864" spans="1:31">
      <c r="A20864">
        <v>51500</v>
      </c>
      <c r="B20864" t="s">
        <v>17873</v>
      </c>
      <c r="C20864" t="s">
        <v>33480</v>
      </c>
      <c r="D20864" t="s">
        <v>33476</v>
      </c>
      <c r="E20864"/>
      <c r="F20864"/>
      <c r="G20864"/>
      <c r="H20864"/>
      <c r="I20864"/>
      <c r="J20864"/>
      <c r="U20864" s="43"/>
      <c r="AE20864"/>
    </row>
    <row r="20865" spans="1:31">
      <c r="A20865">
        <v>51300</v>
      </c>
      <c r="B20865" t="s">
        <v>17874</v>
      </c>
      <c r="C20865" t="s">
        <v>33480</v>
      </c>
      <c r="D20865" t="s">
        <v>33476</v>
      </c>
      <c r="E20865"/>
      <c r="F20865"/>
      <c r="G20865"/>
      <c r="H20865"/>
      <c r="I20865"/>
      <c r="J20865"/>
      <c r="U20865" s="43"/>
      <c r="AE20865"/>
    </row>
    <row r="20866" spans="1:31">
      <c r="A20866">
        <v>51140</v>
      </c>
      <c r="B20866" t="s">
        <v>8786</v>
      </c>
      <c r="C20866" t="s">
        <v>33479</v>
      </c>
      <c r="D20866" t="s">
        <v>33481</v>
      </c>
      <c r="E20866"/>
      <c r="F20866"/>
      <c r="G20866"/>
      <c r="H20866"/>
      <c r="I20866"/>
      <c r="J20866"/>
      <c r="U20866" s="43"/>
      <c r="AE20866"/>
    </row>
    <row r="20867" spans="1:31">
      <c r="A20867">
        <v>51480</v>
      </c>
      <c r="B20867" t="s">
        <v>1235</v>
      </c>
      <c r="C20867" t="s">
        <v>33480</v>
      </c>
      <c r="D20867" t="e">
        <v>#N/A</v>
      </c>
      <c r="E20867"/>
      <c r="F20867"/>
      <c r="G20867"/>
      <c r="H20867"/>
      <c r="I20867"/>
      <c r="J20867"/>
      <c r="U20867" s="43"/>
      <c r="AE20867"/>
    </row>
    <row r="20868" spans="1:31">
      <c r="A20868">
        <v>51170</v>
      </c>
      <c r="B20868" t="s">
        <v>17875</v>
      </c>
      <c r="C20868" t="s">
        <v>33479</v>
      </c>
      <c r="D20868" t="s">
        <v>33476</v>
      </c>
      <c r="E20868"/>
      <c r="F20868"/>
      <c r="G20868"/>
      <c r="H20868"/>
      <c r="I20868"/>
      <c r="J20868"/>
      <c r="U20868" s="43"/>
      <c r="AE20868"/>
    </row>
    <row r="20869" spans="1:31">
      <c r="A20869">
        <v>51390</v>
      </c>
      <c r="B20869" t="s">
        <v>13360</v>
      </c>
      <c r="C20869" t="s">
        <v>33478</v>
      </c>
      <c r="D20869" t="s">
        <v>33476</v>
      </c>
      <c r="E20869"/>
      <c r="F20869"/>
      <c r="G20869"/>
      <c r="H20869"/>
      <c r="I20869"/>
      <c r="J20869"/>
      <c r="U20869" s="43"/>
      <c r="AE20869"/>
    </row>
    <row r="20870" spans="1:31">
      <c r="A20870">
        <v>51130</v>
      </c>
      <c r="B20870" t="s">
        <v>17876</v>
      </c>
      <c r="C20870" t="s">
        <v>33480</v>
      </c>
      <c r="D20870" t="s">
        <v>33476</v>
      </c>
      <c r="E20870"/>
      <c r="F20870"/>
      <c r="G20870"/>
      <c r="H20870"/>
      <c r="I20870"/>
      <c r="J20870"/>
      <c r="U20870" s="43"/>
      <c r="AE20870"/>
    </row>
    <row r="20871" spans="1:31">
      <c r="A20871">
        <v>51800</v>
      </c>
      <c r="B20871" t="s">
        <v>17877</v>
      </c>
      <c r="C20871" t="s">
        <v>33477</v>
      </c>
      <c r="D20871" t="s">
        <v>33476</v>
      </c>
      <c r="E20871"/>
      <c r="F20871"/>
      <c r="G20871"/>
      <c r="H20871"/>
      <c r="I20871"/>
      <c r="J20871"/>
      <c r="U20871" s="43"/>
      <c r="AE20871"/>
    </row>
    <row r="20872" spans="1:31">
      <c r="A20872">
        <v>51500</v>
      </c>
      <c r="B20872" t="s">
        <v>17878</v>
      </c>
      <c r="C20872" t="s">
        <v>33480</v>
      </c>
      <c r="D20872" t="s">
        <v>33476</v>
      </c>
      <c r="E20872"/>
      <c r="F20872"/>
      <c r="G20872"/>
      <c r="H20872"/>
      <c r="I20872"/>
      <c r="J20872"/>
      <c r="U20872" s="43"/>
      <c r="AE20872"/>
    </row>
    <row r="20873" spans="1:31">
      <c r="A20873">
        <v>51300</v>
      </c>
      <c r="B20873" t="s">
        <v>17879</v>
      </c>
      <c r="C20873" t="s">
        <v>33480</v>
      </c>
      <c r="D20873" t="s">
        <v>33476</v>
      </c>
      <c r="E20873"/>
      <c r="F20873"/>
      <c r="G20873"/>
      <c r="H20873"/>
      <c r="I20873"/>
      <c r="J20873"/>
      <c r="U20873" s="43"/>
      <c r="AE20873"/>
    </row>
    <row r="20874" spans="1:31">
      <c r="A20874">
        <v>51310</v>
      </c>
      <c r="B20874" t="s">
        <v>17880</v>
      </c>
      <c r="C20874" t="s">
        <v>33478</v>
      </c>
      <c r="D20874" t="s">
        <v>33476</v>
      </c>
      <c r="E20874"/>
      <c r="F20874"/>
      <c r="G20874"/>
      <c r="H20874"/>
      <c r="I20874"/>
      <c r="J20874"/>
      <c r="U20874" s="43"/>
      <c r="AE20874"/>
    </row>
    <row r="20875" spans="1:31">
      <c r="A20875">
        <v>51370</v>
      </c>
      <c r="B20875" t="s">
        <v>17881</v>
      </c>
      <c r="C20875" t="s">
        <v>33480</v>
      </c>
      <c r="D20875" t="e">
        <v>#N/A</v>
      </c>
      <c r="E20875"/>
      <c r="F20875"/>
      <c r="G20875"/>
      <c r="H20875"/>
      <c r="I20875"/>
      <c r="J20875"/>
      <c r="U20875" s="43"/>
      <c r="AE20875"/>
    </row>
    <row r="20876" spans="1:31">
      <c r="A20876">
        <v>51290</v>
      </c>
      <c r="B20876" t="s">
        <v>17882</v>
      </c>
      <c r="C20876" t="s">
        <v>33480</v>
      </c>
      <c r="D20876" t="s">
        <v>33476</v>
      </c>
      <c r="E20876"/>
      <c r="F20876"/>
      <c r="G20876"/>
      <c r="H20876"/>
      <c r="I20876"/>
      <c r="J20876"/>
      <c r="U20876" s="43"/>
      <c r="AE20876"/>
    </row>
    <row r="20877" spans="1:31">
      <c r="A20877">
        <v>51460</v>
      </c>
      <c r="B20877" t="s">
        <v>17883</v>
      </c>
      <c r="C20877" t="s">
        <v>33477</v>
      </c>
      <c r="D20877" t="s">
        <v>33476</v>
      </c>
      <c r="E20877"/>
      <c r="F20877"/>
      <c r="G20877"/>
      <c r="H20877"/>
      <c r="I20877"/>
      <c r="J20877"/>
      <c r="U20877" s="43"/>
      <c r="AE20877"/>
    </row>
    <row r="20878" spans="1:31">
      <c r="A20878">
        <v>51110</v>
      </c>
      <c r="B20878" t="s">
        <v>17884</v>
      </c>
      <c r="C20878" t="s">
        <v>33480</v>
      </c>
      <c r="D20878" t="s">
        <v>33476</v>
      </c>
      <c r="E20878"/>
      <c r="F20878"/>
      <c r="G20878"/>
      <c r="H20878"/>
      <c r="I20878"/>
      <c r="J20878"/>
      <c r="U20878" s="43"/>
      <c r="AE20878"/>
    </row>
    <row r="20879" spans="1:31">
      <c r="A20879">
        <v>52100</v>
      </c>
      <c r="B20879" t="s">
        <v>17885</v>
      </c>
      <c r="C20879" t="s">
        <v>33477</v>
      </c>
      <c r="D20879" t="s">
        <v>33481</v>
      </c>
      <c r="E20879"/>
      <c r="F20879"/>
      <c r="G20879"/>
      <c r="H20879"/>
      <c r="I20879"/>
      <c r="J20879"/>
      <c r="U20879" s="43"/>
      <c r="AE20879"/>
    </row>
    <row r="20880" spans="1:31">
      <c r="A20880">
        <v>51390</v>
      </c>
      <c r="B20880" t="s">
        <v>17886</v>
      </c>
      <c r="C20880" t="s">
        <v>33478</v>
      </c>
      <c r="D20880" t="s">
        <v>33476</v>
      </c>
      <c r="E20880"/>
      <c r="F20880"/>
      <c r="G20880"/>
      <c r="H20880"/>
      <c r="I20880"/>
      <c r="J20880"/>
      <c r="U20880" s="43"/>
      <c r="AE20880"/>
    </row>
    <row r="20881" spans="1:31">
      <c r="A20881">
        <v>51700</v>
      </c>
      <c r="B20881" t="s">
        <v>5942</v>
      </c>
      <c r="C20881" t="s">
        <v>33479</v>
      </c>
      <c r="D20881" t="s">
        <v>33476</v>
      </c>
      <c r="E20881"/>
      <c r="F20881"/>
      <c r="G20881"/>
      <c r="H20881"/>
      <c r="I20881"/>
      <c r="J20881"/>
      <c r="U20881" s="43"/>
      <c r="AE20881"/>
    </row>
    <row r="20882" spans="1:31">
      <c r="A20882">
        <v>51240</v>
      </c>
      <c r="B20882" t="s">
        <v>17887</v>
      </c>
      <c r="C20882" t="s">
        <v>33480</v>
      </c>
      <c r="D20882" t="s">
        <v>33476</v>
      </c>
      <c r="E20882"/>
      <c r="F20882"/>
      <c r="G20882"/>
      <c r="H20882"/>
      <c r="I20882"/>
      <c r="J20882"/>
      <c r="U20882" s="43"/>
      <c r="AE20882"/>
    </row>
    <row r="20883" spans="1:31">
      <c r="A20883">
        <v>51510</v>
      </c>
      <c r="B20883" t="s">
        <v>17888</v>
      </c>
      <c r="C20883" t="s">
        <v>33480</v>
      </c>
      <c r="D20883" t="s">
        <v>33476</v>
      </c>
      <c r="E20883"/>
      <c r="F20883"/>
      <c r="G20883"/>
      <c r="H20883"/>
      <c r="I20883"/>
      <c r="J20883"/>
      <c r="U20883" s="43"/>
      <c r="AE20883"/>
    </row>
    <row r="20884" spans="1:31">
      <c r="A20884">
        <v>51170</v>
      </c>
      <c r="B20884" t="s">
        <v>11027</v>
      </c>
      <c r="C20884" t="s">
        <v>33479</v>
      </c>
      <c r="D20884" t="s">
        <v>33476</v>
      </c>
      <c r="E20884"/>
      <c r="F20884"/>
      <c r="G20884"/>
      <c r="H20884"/>
      <c r="I20884"/>
      <c r="J20884"/>
      <c r="U20884" s="43"/>
      <c r="AE20884"/>
    </row>
    <row r="20885" spans="1:31">
      <c r="A20885">
        <v>51400</v>
      </c>
      <c r="B20885" t="s">
        <v>17889</v>
      </c>
      <c r="C20885" t="s">
        <v>33477</v>
      </c>
      <c r="D20885" t="s">
        <v>33476</v>
      </c>
      <c r="E20885"/>
      <c r="F20885"/>
      <c r="G20885"/>
      <c r="H20885"/>
      <c r="I20885"/>
      <c r="J20885"/>
      <c r="U20885" s="43"/>
      <c r="AE20885"/>
    </row>
    <row r="20886" spans="1:31">
      <c r="A20886">
        <v>51600</v>
      </c>
      <c r="B20886" t="s">
        <v>17890</v>
      </c>
      <c r="C20886" t="s">
        <v>33477</v>
      </c>
      <c r="D20886" t="s">
        <v>33476</v>
      </c>
      <c r="E20886"/>
      <c r="F20886"/>
      <c r="G20886"/>
      <c r="H20886"/>
      <c r="I20886"/>
      <c r="J20886"/>
      <c r="U20886" s="43"/>
      <c r="AE20886"/>
    </row>
    <row r="20887" spans="1:31">
      <c r="A20887">
        <v>51490</v>
      </c>
      <c r="B20887" t="s">
        <v>17891</v>
      </c>
      <c r="C20887" t="s">
        <v>33477</v>
      </c>
      <c r="D20887" t="s">
        <v>33476</v>
      </c>
      <c r="E20887"/>
      <c r="F20887"/>
      <c r="G20887"/>
      <c r="H20887"/>
      <c r="I20887"/>
      <c r="J20887"/>
      <c r="U20887" s="43"/>
      <c r="AE20887"/>
    </row>
    <row r="20888" spans="1:31">
      <c r="A20888">
        <v>51160</v>
      </c>
      <c r="B20888" t="s">
        <v>17892</v>
      </c>
      <c r="C20888" t="s">
        <v>33480</v>
      </c>
      <c r="D20888" t="s">
        <v>33476</v>
      </c>
      <c r="E20888"/>
      <c r="F20888"/>
      <c r="G20888"/>
      <c r="H20888"/>
      <c r="I20888"/>
      <c r="J20888"/>
      <c r="U20888" s="43"/>
      <c r="AE20888"/>
    </row>
    <row r="20889" spans="1:31">
      <c r="A20889">
        <v>51330</v>
      </c>
      <c r="B20889" t="s">
        <v>17893</v>
      </c>
      <c r="C20889" t="s">
        <v>33477</v>
      </c>
      <c r="D20889" t="s">
        <v>33476</v>
      </c>
      <c r="E20889"/>
      <c r="F20889"/>
      <c r="G20889"/>
      <c r="H20889"/>
      <c r="I20889"/>
      <c r="J20889"/>
      <c r="U20889" s="43"/>
      <c r="AE20889"/>
    </row>
    <row r="20890" spans="1:31">
      <c r="A20890">
        <v>51240</v>
      </c>
      <c r="B20890" t="s">
        <v>17894</v>
      </c>
      <c r="C20890" t="s">
        <v>33480</v>
      </c>
      <c r="D20890" t="s">
        <v>33476</v>
      </c>
      <c r="E20890"/>
      <c r="F20890"/>
      <c r="G20890"/>
      <c r="H20890"/>
      <c r="I20890"/>
      <c r="J20890"/>
      <c r="U20890" s="43"/>
      <c r="AE20890"/>
    </row>
    <row r="20891" spans="1:31">
      <c r="A20891">
        <v>51600</v>
      </c>
      <c r="B20891" t="s">
        <v>17895</v>
      </c>
      <c r="C20891" t="s">
        <v>33477</v>
      </c>
      <c r="D20891" t="s">
        <v>33476</v>
      </c>
      <c r="E20891"/>
      <c r="F20891"/>
      <c r="G20891"/>
      <c r="H20891"/>
      <c r="I20891"/>
      <c r="J20891"/>
      <c r="U20891" s="43"/>
      <c r="AE20891"/>
    </row>
    <row r="20892" spans="1:31">
      <c r="A20892">
        <v>51260</v>
      </c>
      <c r="B20892" t="s">
        <v>17896</v>
      </c>
      <c r="C20892" t="s">
        <v>33480</v>
      </c>
      <c r="D20892" t="s">
        <v>33476</v>
      </c>
      <c r="E20892"/>
      <c r="F20892"/>
      <c r="G20892"/>
      <c r="H20892"/>
      <c r="I20892"/>
      <c r="J20892"/>
      <c r="U20892" s="43"/>
      <c r="AE20892"/>
    </row>
    <row r="20893" spans="1:31">
      <c r="A20893">
        <v>51500</v>
      </c>
      <c r="B20893" t="s">
        <v>12022</v>
      </c>
      <c r="C20893" t="s">
        <v>33480</v>
      </c>
      <c r="D20893" t="s">
        <v>33476</v>
      </c>
      <c r="E20893"/>
      <c r="F20893"/>
      <c r="G20893"/>
      <c r="H20893"/>
      <c r="I20893"/>
      <c r="J20893"/>
      <c r="U20893" s="43"/>
      <c r="AE20893"/>
    </row>
    <row r="20894" spans="1:31">
      <c r="A20894">
        <v>51120</v>
      </c>
      <c r="B20894" t="s">
        <v>1639</v>
      </c>
      <c r="C20894" t="s">
        <v>33480</v>
      </c>
      <c r="D20894" t="s">
        <v>33476</v>
      </c>
      <c r="E20894"/>
      <c r="F20894"/>
      <c r="G20894"/>
      <c r="H20894"/>
      <c r="I20894"/>
      <c r="J20894"/>
      <c r="U20894" s="43"/>
      <c r="AE20894"/>
    </row>
    <row r="20895" spans="1:31">
      <c r="A20895">
        <v>51300</v>
      </c>
      <c r="B20895" t="s">
        <v>17897</v>
      </c>
      <c r="C20895" t="s">
        <v>33480</v>
      </c>
      <c r="D20895" t="s">
        <v>33476</v>
      </c>
      <c r="E20895"/>
      <c r="F20895"/>
      <c r="G20895"/>
      <c r="H20895"/>
      <c r="I20895"/>
      <c r="J20895"/>
      <c r="U20895" s="43"/>
      <c r="AE20895"/>
    </row>
    <row r="20896" spans="1:31">
      <c r="A20896">
        <v>51340</v>
      </c>
      <c r="B20896" t="s">
        <v>17898</v>
      </c>
      <c r="C20896" t="s">
        <v>33477</v>
      </c>
      <c r="D20896" t="s">
        <v>33476</v>
      </c>
      <c r="E20896"/>
      <c r="F20896"/>
      <c r="G20896"/>
      <c r="H20896"/>
      <c r="I20896"/>
      <c r="J20896"/>
      <c r="U20896" s="43"/>
      <c r="AE20896"/>
    </row>
    <row r="20897" spans="1:31">
      <c r="A20897">
        <v>51800</v>
      </c>
      <c r="B20897" t="s">
        <v>17899</v>
      </c>
      <c r="C20897" t="s">
        <v>33477</v>
      </c>
      <c r="D20897" t="s">
        <v>33476</v>
      </c>
      <c r="E20897"/>
      <c r="F20897"/>
      <c r="G20897"/>
      <c r="H20897"/>
      <c r="I20897"/>
      <c r="J20897"/>
      <c r="U20897" s="43"/>
      <c r="AE20897"/>
    </row>
    <row r="20898" spans="1:31">
      <c r="A20898">
        <v>51130</v>
      </c>
      <c r="B20898" t="s">
        <v>17900</v>
      </c>
      <c r="C20898" t="s">
        <v>33480</v>
      </c>
      <c r="D20898" t="s">
        <v>33476</v>
      </c>
      <c r="E20898"/>
      <c r="F20898"/>
      <c r="G20898"/>
      <c r="H20898"/>
      <c r="I20898"/>
      <c r="J20898"/>
      <c r="U20898" s="43"/>
      <c r="AE20898"/>
    </row>
    <row r="20899" spans="1:31">
      <c r="A20899">
        <v>51330</v>
      </c>
      <c r="B20899" t="s">
        <v>17901</v>
      </c>
      <c r="C20899" t="s">
        <v>33477</v>
      </c>
      <c r="D20899" t="s">
        <v>33476</v>
      </c>
      <c r="E20899"/>
      <c r="F20899"/>
      <c r="G20899"/>
      <c r="H20899"/>
      <c r="I20899"/>
      <c r="J20899"/>
      <c r="U20899" s="43"/>
      <c r="AE20899"/>
    </row>
    <row r="20900" spans="1:31">
      <c r="A20900">
        <v>51600</v>
      </c>
      <c r="B20900" t="s">
        <v>17902</v>
      </c>
      <c r="C20900" t="s">
        <v>33477</v>
      </c>
      <c r="D20900" t="s">
        <v>33476</v>
      </c>
      <c r="E20900"/>
      <c r="F20900"/>
      <c r="G20900"/>
      <c r="H20900"/>
      <c r="I20900"/>
      <c r="J20900"/>
      <c r="U20900" s="43"/>
      <c r="AE20900"/>
    </row>
    <row r="20901" spans="1:31">
      <c r="A20901">
        <v>51240</v>
      </c>
      <c r="B20901" t="s">
        <v>17903</v>
      </c>
      <c r="C20901" t="s">
        <v>33480</v>
      </c>
      <c r="D20901" t="s">
        <v>33476</v>
      </c>
      <c r="E20901"/>
      <c r="F20901"/>
      <c r="G20901"/>
      <c r="H20901"/>
      <c r="I20901"/>
      <c r="J20901"/>
      <c r="U20901" s="43"/>
      <c r="AE20901"/>
    </row>
    <row r="20902" spans="1:31">
      <c r="A20902">
        <v>51490</v>
      </c>
      <c r="B20902" t="s">
        <v>17904</v>
      </c>
      <c r="C20902" t="s">
        <v>33477</v>
      </c>
      <c r="D20902" t="s">
        <v>33476</v>
      </c>
      <c r="E20902"/>
      <c r="F20902"/>
      <c r="G20902"/>
      <c r="H20902"/>
      <c r="I20902"/>
      <c r="J20902"/>
      <c r="U20902" s="43"/>
      <c r="AE20902"/>
    </row>
    <row r="20903" spans="1:31">
      <c r="A20903">
        <v>51520</v>
      </c>
      <c r="B20903" t="s">
        <v>17905</v>
      </c>
      <c r="C20903" t="s">
        <v>33480</v>
      </c>
      <c r="D20903" t="e">
        <v>#N/A</v>
      </c>
      <c r="E20903"/>
      <c r="F20903"/>
      <c r="G20903"/>
      <c r="H20903"/>
      <c r="I20903"/>
      <c r="J20903"/>
      <c r="U20903" s="43"/>
      <c r="AE20903"/>
    </row>
    <row r="20904" spans="1:31">
      <c r="A20904">
        <v>51490</v>
      </c>
      <c r="B20904" t="s">
        <v>17906</v>
      </c>
      <c r="C20904" t="s">
        <v>33477</v>
      </c>
      <c r="D20904" t="s">
        <v>33476</v>
      </c>
      <c r="E20904"/>
      <c r="F20904"/>
      <c r="G20904"/>
      <c r="H20904"/>
      <c r="I20904"/>
      <c r="J20904"/>
      <c r="U20904" s="43"/>
      <c r="AE20904"/>
    </row>
    <row r="20905" spans="1:31">
      <c r="A20905">
        <v>51470</v>
      </c>
      <c r="B20905" t="s">
        <v>17907</v>
      </c>
      <c r="C20905" t="s">
        <v>33480</v>
      </c>
      <c r="D20905" t="e">
        <v>#N/A</v>
      </c>
      <c r="E20905"/>
      <c r="F20905"/>
      <c r="G20905"/>
      <c r="H20905"/>
      <c r="I20905"/>
      <c r="J20905"/>
      <c r="U20905" s="43"/>
      <c r="AE20905"/>
    </row>
    <row r="20906" spans="1:31">
      <c r="A20906">
        <v>51800</v>
      </c>
      <c r="B20906" t="s">
        <v>17908</v>
      </c>
      <c r="C20906" t="s">
        <v>33477</v>
      </c>
      <c r="D20906" t="s">
        <v>33476</v>
      </c>
      <c r="E20906"/>
      <c r="F20906"/>
      <c r="G20906"/>
      <c r="H20906"/>
      <c r="I20906"/>
      <c r="J20906"/>
      <c r="U20906" s="43"/>
      <c r="AE20906"/>
    </row>
    <row r="20907" spans="1:31">
      <c r="A20907">
        <v>51320</v>
      </c>
      <c r="B20907" t="s">
        <v>17909</v>
      </c>
      <c r="C20907" t="s">
        <v>33480</v>
      </c>
      <c r="D20907" t="s">
        <v>33476</v>
      </c>
      <c r="E20907"/>
      <c r="F20907"/>
      <c r="G20907"/>
      <c r="H20907"/>
      <c r="I20907"/>
      <c r="J20907"/>
      <c r="U20907" s="43"/>
      <c r="AE20907"/>
    </row>
    <row r="20908" spans="1:31">
      <c r="A20908">
        <v>51510</v>
      </c>
      <c r="B20908" t="s">
        <v>1876</v>
      </c>
      <c r="C20908" t="s">
        <v>33480</v>
      </c>
      <c r="D20908" t="s">
        <v>33476</v>
      </c>
      <c r="E20908"/>
      <c r="F20908"/>
      <c r="G20908"/>
      <c r="H20908"/>
      <c r="I20908"/>
      <c r="J20908"/>
      <c r="U20908" s="43"/>
      <c r="AE20908"/>
    </row>
    <row r="20909" spans="1:31">
      <c r="A20909">
        <v>51300</v>
      </c>
      <c r="B20909" t="s">
        <v>17910</v>
      </c>
      <c r="C20909" t="s">
        <v>33480</v>
      </c>
      <c r="D20909" t="s">
        <v>33476</v>
      </c>
      <c r="E20909"/>
      <c r="F20909"/>
      <c r="G20909"/>
      <c r="H20909"/>
      <c r="I20909"/>
      <c r="J20909"/>
      <c r="U20909" s="43"/>
      <c r="AE20909"/>
    </row>
    <row r="20910" spans="1:31">
      <c r="A20910">
        <v>51120</v>
      </c>
      <c r="B20910" t="s">
        <v>17911</v>
      </c>
      <c r="C20910" t="s">
        <v>33480</v>
      </c>
      <c r="D20910" t="s">
        <v>33476</v>
      </c>
      <c r="E20910"/>
      <c r="F20910"/>
      <c r="G20910"/>
      <c r="H20910"/>
      <c r="I20910"/>
      <c r="J20910"/>
      <c r="U20910" s="43"/>
      <c r="AE20910"/>
    </row>
    <row r="20911" spans="1:31">
      <c r="A20911">
        <v>51240</v>
      </c>
      <c r="B20911" t="s">
        <v>17912</v>
      </c>
      <c r="C20911" t="s">
        <v>33480</v>
      </c>
      <c r="D20911" t="s">
        <v>33476</v>
      </c>
      <c r="E20911"/>
      <c r="F20911"/>
      <c r="G20911"/>
      <c r="H20911"/>
      <c r="I20911"/>
      <c r="J20911"/>
      <c r="U20911" s="43"/>
      <c r="AE20911"/>
    </row>
    <row r="20912" spans="1:31">
      <c r="A20912">
        <v>51290</v>
      </c>
      <c r="B20912" t="s">
        <v>17913</v>
      </c>
      <c r="C20912" t="s">
        <v>33480</v>
      </c>
      <c r="D20912" t="s">
        <v>33476</v>
      </c>
      <c r="E20912"/>
      <c r="F20912"/>
      <c r="G20912"/>
      <c r="H20912"/>
      <c r="I20912"/>
      <c r="J20912"/>
      <c r="U20912" s="43"/>
      <c r="AE20912"/>
    </row>
    <row r="20913" spans="1:31">
      <c r="A20913">
        <v>51120</v>
      </c>
      <c r="B20913" t="s">
        <v>17914</v>
      </c>
      <c r="C20913" t="s">
        <v>33480</v>
      </c>
      <c r="D20913" t="s">
        <v>33476</v>
      </c>
      <c r="E20913"/>
      <c r="F20913"/>
      <c r="G20913"/>
      <c r="H20913"/>
      <c r="I20913"/>
      <c r="J20913"/>
      <c r="U20913" s="43"/>
      <c r="AE20913"/>
    </row>
    <row r="20914" spans="1:31">
      <c r="A20914">
        <v>51600</v>
      </c>
      <c r="B20914" t="s">
        <v>17915</v>
      </c>
      <c r="C20914" t="s">
        <v>33477</v>
      </c>
      <c r="D20914" t="s">
        <v>33476</v>
      </c>
      <c r="E20914"/>
      <c r="F20914"/>
      <c r="G20914"/>
      <c r="H20914"/>
      <c r="I20914"/>
      <c r="J20914"/>
      <c r="U20914" s="43"/>
      <c r="AE20914"/>
    </row>
    <row r="20915" spans="1:31">
      <c r="A20915">
        <v>51260</v>
      </c>
      <c r="B20915" t="s">
        <v>5254</v>
      </c>
      <c r="C20915" t="s">
        <v>33480</v>
      </c>
      <c r="D20915" t="s">
        <v>33476</v>
      </c>
      <c r="E20915"/>
      <c r="F20915"/>
      <c r="G20915"/>
      <c r="H20915"/>
      <c r="I20915"/>
      <c r="J20915"/>
      <c r="U20915" s="43"/>
      <c r="AE20915"/>
    </row>
    <row r="20916" spans="1:31">
      <c r="A20916">
        <v>51600</v>
      </c>
      <c r="B20916" t="s">
        <v>17916</v>
      </c>
      <c r="C20916" t="s">
        <v>33477</v>
      </c>
      <c r="D20916" t="s">
        <v>33476</v>
      </c>
      <c r="E20916"/>
      <c r="F20916"/>
      <c r="G20916"/>
      <c r="H20916"/>
      <c r="I20916"/>
      <c r="J20916"/>
      <c r="U20916" s="43"/>
      <c r="AE20916"/>
    </row>
    <row r="20917" spans="1:31">
      <c r="A20917">
        <v>51220</v>
      </c>
      <c r="B20917" t="s">
        <v>17917</v>
      </c>
      <c r="C20917" t="s">
        <v>33480</v>
      </c>
      <c r="D20917" t="s">
        <v>33476</v>
      </c>
      <c r="E20917"/>
      <c r="F20917"/>
      <c r="G20917"/>
      <c r="H20917"/>
      <c r="I20917"/>
      <c r="J20917"/>
      <c r="U20917" s="43"/>
      <c r="AE20917"/>
    </row>
    <row r="20918" spans="1:31">
      <c r="A20918">
        <v>51800</v>
      </c>
      <c r="B20918" t="s">
        <v>17918</v>
      </c>
      <c r="C20918" t="s">
        <v>33477</v>
      </c>
      <c r="D20918" t="s">
        <v>33476</v>
      </c>
      <c r="E20918"/>
      <c r="F20918"/>
      <c r="G20918"/>
      <c r="H20918"/>
      <c r="I20918"/>
      <c r="J20918"/>
      <c r="U20918" s="43"/>
      <c r="AE20918"/>
    </row>
    <row r="20919" spans="1:31">
      <c r="A20919">
        <v>51290</v>
      </c>
      <c r="B20919" t="s">
        <v>17919</v>
      </c>
      <c r="C20919" t="s">
        <v>33480</v>
      </c>
      <c r="D20919" t="s">
        <v>33476</v>
      </c>
      <c r="E20919"/>
      <c r="F20919"/>
      <c r="G20919"/>
      <c r="H20919"/>
      <c r="I20919"/>
      <c r="J20919"/>
      <c r="U20919" s="43"/>
      <c r="AE20919"/>
    </row>
    <row r="20920" spans="1:31">
      <c r="A20920">
        <v>51340</v>
      </c>
      <c r="B20920" t="s">
        <v>17920</v>
      </c>
      <c r="C20920" t="s">
        <v>33477</v>
      </c>
      <c r="D20920" t="s">
        <v>33476</v>
      </c>
      <c r="E20920"/>
      <c r="F20920"/>
      <c r="G20920"/>
      <c r="H20920"/>
      <c r="I20920"/>
      <c r="J20920"/>
      <c r="U20920" s="43"/>
      <c r="AE20920"/>
    </row>
    <row r="20921" spans="1:31">
      <c r="A20921">
        <v>52100</v>
      </c>
      <c r="B20921" t="s">
        <v>17921</v>
      </c>
      <c r="C20921" t="s">
        <v>33477</v>
      </c>
      <c r="D20921" t="s">
        <v>33481</v>
      </c>
      <c r="E20921"/>
      <c r="F20921"/>
      <c r="G20921"/>
      <c r="H20921"/>
      <c r="I20921"/>
      <c r="J20921"/>
      <c r="U20921" s="43"/>
      <c r="AE20921"/>
    </row>
    <row r="20922" spans="1:31">
      <c r="A20922">
        <v>51170</v>
      </c>
      <c r="B20922" t="s">
        <v>17922</v>
      </c>
      <c r="C20922" t="s">
        <v>33479</v>
      </c>
      <c r="D20922" t="s">
        <v>33476</v>
      </c>
      <c r="E20922"/>
      <c r="F20922"/>
      <c r="G20922"/>
      <c r="H20922"/>
      <c r="I20922"/>
      <c r="J20922"/>
      <c r="U20922" s="43"/>
      <c r="AE20922"/>
    </row>
    <row r="20923" spans="1:31">
      <c r="A20923">
        <v>51260</v>
      </c>
      <c r="B20923" t="s">
        <v>17923</v>
      </c>
      <c r="C20923" t="s">
        <v>33480</v>
      </c>
      <c r="D20923" t="s">
        <v>33476</v>
      </c>
      <c r="E20923"/>
      <c r="F20923"/>
      <c r="G20923"/>
      <c r="H20923"/>
      <c r="I20923"/>
      <c r="J20923"/>
      <c r="U20923" s="43"/>
      <c r="AE20923"/>
    </row>
    <row r="20924" spans="1:31">
      <c r="A20924">
        <v>51520</v>
      </c>
      <c r="B20924" t="s">
        <v>17924</v>
      </c>
      <c r="C20924" t="s">
        <v>33480</v>
      </c>
      <c r="D20924" t="e">
        <v>#N/A</v>
      </c>
      <c r="E20924"/>
      <c r="F20924"/>
      <c r="G20924"/>
      <c r="H20924"/>
      <c r="I20924"/>
      <c r="J20924"/>
      <c r="U20924" s="43"/>
      <c r="AE20924"/>
    </row>
    <row r="20925" spans="1:31">
      <c r="A20925">
        <v>51120</v>
      </c>
      <c r="B20925" t="s">
        <v>17925</v>
      </c>
      <c r="C20925" t="s">
        <v>33480</v>
      </c>
      <c r="D20925" t="s">
        <v>33476</v>
      </c>
      <c r="E20925"/>
      <c r="F20925"/>
      <c r="G20925"/>
      <c r="H20925"/>
      <c r="I20925"/>
      <c r="J20925"/>
      <c r="U20925" s="43"/>
      <c r="AE20925"/>
    </row>
    <row r="20926" spans="1:31">
      <c r="A20926">
        <v>51170</v>
      </c>
      <c r="B20926" t="s">
        <v>17926</v>
      </c>
      <c r="C20926" t="s">
        <v>33479</v>
      </c>
      <c r="D20926" t="s">
        <v>33476</v>
      </c>
      <c r="E20926"/>
      <c r="F20926"/>
      <c r="G20926"/>
      <c r="H20926"/>
      <c r="I20926"/>
      <c r="J20926"/>
      <c r="U20926" s="43"/>
      <c r="AE20926"/>
    </row>
    <row r="20927" spans="1:31">
      <c r="A20927">
        <v>51340</v>
      </c>
      <c r="B20927" t="s">
        <v>17927</v>
      </c>
      <c r="C20927" t="s">
        <v>33477</v>
      </c>
      <c r="D20927" t="s">
        <v>33476</v>
      </c>
      <c r="E20927"/>
      <c r="F20927"/>
      <c r="G20927"/>
      <c r="H20927"/>
      <c r="I20927"/>
      <c r="J20927"/>
      <c r="U20927" s="43"/>
      <c r="AE20927"/>
    </row>
    <row r="20928" spans="1:31">
      <c r="A20928">
        <v>51490</v>
      </c>
      <c r="B20928" t="s">
        <v>9755</v>
      </c>
      <c r="C20928" t="s">
        <v>33477</v>
      </c>
      <c r="D20928" t="s">
        <v>33476</v>
      </c>
      <c r="E20928"/>
      <c r="F20928"/>
      <c r="G20928"/>
      <c r="H20928"/>
      <c r="I20928"/>
      <c r="J20928"/>
      <c r="U20928" s="43"/>
      <c r="AE20928"/>
    </row>
    <row r="20929" spans="1:31">
      <c r="A20929">
        <v>51400</v>
      </c>
      <c r="B20929" t="s">
        <v>17928</v>
      </c>
      <c r="C20929" t="s">
        <v>33477</v>
      </c>
      <c r="D20929" t="s">
        <v>33476</v>
      </c>
      <c r="E20929"/>
      <c r="F20929"/>
      <c r="G20929"/>
      <c r="H20929"/>
      <c r="I20929"/>
      <c r="J20929"/>
      <c r="U20929" s="43"/>
      <c r="AE20929"/>
    </row>
    <row r="20930" spans="1:31">
      <c r="A20930">
        <v>51250</v>
      </c>
      <c r="B20930" t="s">
        <v>17929</v>
      </c>
      <c r="C20930" t="s">
        <v>33477</v>
      </c>
      <c r="D20930" t="s">
        <v>33482</v>
      </c>
      <c r="E20930"/>
      <c r="F20930"/>
      <c r="G20930"/>
      <c r="H20930"/>
      <c r="I20930"/>
      <c r="J20930"/>
      <c r="U20930" s="43"/>
      <c r="AE20930"/>
    </row>
    <row r="20931" spans="1:31">
      <c r="A20931">
        <v>51500</v>
      </c>
      <c r="B20931" t="s">
        <v>17930</v>
      </c>
      <c r="C20931" t="s">
        <v>33480</v>
      </c>
      <c r="D20931" t="s">
        <v>33476</v>
      </c>
      <c r="E20931"/>
      <c r="F20931"/>
      <c r="G20931"/>
      <c r="H20931"/>
      <c r="I20931"/>
      <c r="J20931"/>
      <c r="U20931" s="43"/>
      <c r="AE20931"/>
    </row>
    <row r="20932" spans="1:31">
      <c r="A20932">
        <v>51800</v>
      </c>
      <c r="B20932" t="s">
        <v>17931</v>
      </c>
      <c r="C20932" t="s">
        <v>33477</v>
      </c>
      <c r="D20932" t="s">
        <v>33476</v>
      </c>
      <c r="E20932"/>
      <c r="F20932"/>
      <c r="G20932"/>
      <c r="H20932"/>
      <c r="I20932"/>
      <c r="J20932"/>
      <c r="U20932" s="43"/>
      <c r="AE20932"/>
    </row>
    <row r="20933" spans="1:31">
      <c r="A20933">
        <v>51170</v>
      </c>
      <c r="B20933" t="s">
        <v>17932</v>
      </c>
      <c r="C20933" t="s">
        <v>33479</v>
      </c>
      <c r="D20933" t="s">
        <v>33476</v>
      </c>
      <c r="E20933"/>
      <c r="F20933"/>
      <c r="G20933"/>
      <c r="H20933"/>
      <c r="I20933"/>
      <c r="J20933"/>
      <c r="U20933" s="43"/>
      <c r="AE20933"/>
    </row>
    <row r="20934" spans="1:31">
      <c r="A20934">
        <v>51120</v>
      </c>
      <c r="B20934" t="s">
        <v>17933</v>
      </c>
      <c r="C20934" t="s">
        <v>33480</v>
      </c>
      <c r="D20934" t="s">
        <v>33476</v>
      </c>
      <c r="E20934"/>
      <c r="F20934"/>
      <c r="G20934"/>
      <c r="H20934"/>
      <c r="I20934"/>
      <c r="J20934"/>
      <c r="U20934" s="43"/>
      <c r="AE20934"/>
    </row>
    <row r="20935" spans="1:31">
      <c r="A20935">
        <v>51500</v>
      </c>
      <c r="B20935" t="s">
        <v>17934</v>
      </c>
      <c r="C20935" t="s">
        <v>33480</v>
      </c>
      <c r="D20935" t="s">
        <v>33476</v>
      </c>
      <c r="E20935"/>
      <c r="F20935"/>
      <c r="G20935"/>
      <c r="H20935"/>
      <c r="I20935"/>
      <c r="J20935"/>
      <c r="U20935" s="43"/>
      <c r="AE20935"/>
    </row>
    <row r="20936" spans="1:31">
      <c r="A20936">
        <v>51800</v>
      </c>
      <c r="B20936" t="s">
        <v>17935</v>
      </c>
      <c r="C20936" t="s">
        <v>33477</v>
      </c>
      <c r="D20936" t="s">
        <v>33476</v>
      </c>
      <c r="E20936"/>
      <c r="F20936"/>
      <c r="G20936"/>
      <c r="H20936"/>
      <c r="I20936"/>
      <c r="J20936"/>
      <c r="U20936" s="43"/>
      <c r="AE20936"/>
    </row>
    <row r="20937" spans="1:31">
      <c r="A20937">
        <v>51520</v>
      </c>
      <c r="B20937" t="s">
        <v>17936</v>
      </c>
      <c r="C20937" t="s">
        <v>33480</v>
      </c>
      <c r="D20937" t="e">
        <v>#N/A</v>
      </c>
      <c r="E20937"/>
      <c r="F20937"/>
      <c r="G20937"/>
      <c r="H20937"/>
      <c r="I20937"/>
      <c r="J20937"/>
      <c r="U20937" s="43"/>
      <c r="AE20937"/>
    </row>
    <row r="20938" spans="1:31">
      <c r="A20938">
        <v>51340</v>
      </c>
      <c r="B20938" t="s">
        <v>17937</v>
      </c>
      <c r="C20938" t="s">
        <v>33477</v>
      </c>
      <c r="D20938" t="s">
        <v>33476</v>
      </c>
      <c r="E20938"/>
      <c r="F20938"/>
      <c r="G20938"/>
      <c r="H20938"/>
      <c r="I20938"/>
      <c r="J20938"/>
      <c r="U20938" s="43"/>
      <c r="AE20938"/>
    </row>
    <row r="20939" spans="1:31">
      <c r="A20939">
        <v>51120</v>
      </c>
      <c r="B20939" t="s">
        <v>17938</v>
      </c>
      <c r="C20939" t="s">
        <v>33480</v>
      </c>
      <c r="D20939" t="s">
        <v>33476</v>
      </c>
      <c r="E20939"/>
      <c r="F20939"/>
      <c r="G20939"/>
      <c r="H20939"/>
      <c r="I20939"/>
      <c r="J20939"/>
      <c r="U20939" s="43"/>
      <c r="AE20939"/>
    </row>
    <row r="20940" spans="1:31">
      <c r="A20940">
        <v>51800</v>
      </c>
      <c r="B20940" t="s">
        <v>17939</v>
      </c>
      <c r="C20940" t="s">
        <v>33477</v>
      </c>
      <c r="D20940" t="s">
        <v>33476</v>
      </c>
      <c r="E20940"/>
      <c r="F20940"/>
      <c r="G20940"/>
      <c r="H20940"/>
      <c r="I20940"/>
      <c r="J20940"/>
      <c r="U20940" s="43"/>
      <c r="AE20940"/>
    </row>
    <row r="20941" spans="1:31">
      <c r="A20941">
        <v>51600</v>
      </c>
      <c r="B20941" t="s">
        <v>17940</v>
      </c>
      <c r="C20941" t="s">
        <v>33477</v>
      </c>
      <c r="D20941" t="s">
        <v>33476</v>
      </c>
      <c r="E20941"/>
      <c r="F20941"/>
      <c r="G20941"/>
      <c r="H20941"/>
      <c r="I20941"/>
      <c r="J20941"/>
      <c r="U20941" s="43"/>
      <c r="AE20941"/>
    </row>
    <row r="20942" spans="1:31">
      <c r="A20942">
        <v>51320</v>
      </c>
      <c r="B20942" t="s">
        <v>17941</v>
      </c>
      <c r="C20942" t="s">
        <v>33480</v>
      </c>
      <c r="D20942" t="s">
        <v>33476</v>
      </c>
      <c r="E20942"/>
      <c r="F20942"/>
      <c r="G20942"/>
      <c r="H20942"/>
      <c r="I20942"/>
      <c r="J20942"/>
      <c r="U20942" s="43"/>
      <c r="AE20942"/>
    </row>
    <row r="20943" spans="1:31">
      <c r="A20943">
        <v>51600</v>
      </c>
      <c r="B20943" t="s">
        <v>17942</v>
      </c>
      <c r="C20943" t="s">
        <v>33477</v>
      </c>
      <c r="D20943" t="s">
        <v>33476</v>
      </c>
      <c r="E20943"/>
      <c r="F20943"/>
      <c r="G20943"/>
      <c r="H20943"/>
      <c r="I20943"/>
      <c r="J20943"/>
      <c r="U20943" s="43"/>
      <c r="AE20943"/>
    </row>
    <row r="20944" spans="1:31">
      <c r="A20944">
        <v>51600</v>
      </c>
      <c r="B20944" t="s">
        <v>17943</v>
      </c>
      <c r="C20944" t="s">
        <v>33477</v>
      </c>
      <c r="D20944" t="s">
        <v>33476</v>
      </c>
      <c r="E20944"/>
      <c r="F20944"/>
      <c r="G20944"/>
      <c r="H20944"/>
      <c r="I20944"/>
      <c r="J20944"/>
      <c r="U20944" s="43"/>
      <c r="AE20944"/>
    </row>
    <row r="20945" spans="1:31">
      <c r="A20945">
        <v>51460</v>
      </c>
      <c r="B20945" t="s">
        <v>17944</v>
      </c>
      <c r="C20945" t="s">
        <v>33477</v>
      </c>
      <c r="D20945" t="s">
        <v>33476</v>
      </c>
      <c r="E20945"/>
      <c r="F20945"/>
      <c r="G20945"/>
      <c r="H20945"/>
      <c r="I20945"/>
      <c r="J20945"/>
      <c r="U20945" s="43"/>
      <c r="AE20945"/>
    </row>
    <row r="20946" spans="1:31">
      <c r="A20946">
        <v>51330</v>
      </c>
      <c r="B20946" t="s">
        <v>17945</v>
      </c>
      <c r="C20946" t="s">
        <v>33477</v>
      </c>
      <c r="D20946" t="s">
        <v>33476</v>
      </c>
      <c r="E20946"/>
      <c r="F20946"/>
      <c r="G20946"/>
      <c r="H20946"/>
      <c r="I20946"/>
      <c r="J20946"/>
      <c r="U20946" s="43"/>
      <c r="AE20946"/>
    </row>
    <row r="20947" spans="1:31">
      <c r="A20947">
        <v>51320</v>
      </c>
      <c r="B20947" t="s">
        <v>17946</v>
      </c>
      <c r="C20947" t="s">
        <v>33480</v>
      </c>
      <c r="D20947" t="s">
        <v>33476</v>
      </c>
      <c r="E20947"/>
      <c r="F20947"/>
      <c r="G20947"/>
      <c r="H20947"/>
      <c r="I20947"/>
      <c r="J20947"/>
      <c r="U20947" s="43"/>
      <c r="AE20947"/>
    </row>
    <row r="20948" spans="1:31">
      <c r="A20948">
        <v>51290</v>
      </c>
      <c r="B20948" t="s">
        <v>17947</v>
      </c>
      <c r="C20948" t="s">
        <v>33480</v>
      </c>
      <c r="D20948" t="s">
        <v>33476</v>
      </c>
      <c r="E20948"/>
      <c r="F20948"/>
      <c r="G20948"/>
      <c r="H20948"/>
      <c r="I20948"/>
      <c r="J20948"/>
      <c r="U20948" s="43"/>
      <c r="AE20948"/>
    </row>
    <row r="20949" spans="1:31">
      <c r="A20949">
        <v>51240</v>
      </c>
      <c r="B20949" t="s">
        <v>17948</v>
      </c>
      <c r="C20949" t="s">
        <v>33480</v>
      </c>
      <c r="D20949" t="s">
        <v>33476</v>
      </c>
      <c r="E20949"/>
      <c r="F20949"/>
      <c r="G20949"/>
      <c r="H20949"/>
      <c r="I20949"/>
      <c r="J20949"/>
      <c r="U20949" s="43"/>
      <c r="AE20949"/>
    </row>
    <row r="20950" spans="1:31">
      <c r="A20950">
        <v>51600</v>
      </c>
      <c r="B20950" t="s">
        <v>17949</v>
      </c>
      <c r="C20950" t="s">
        <v>33477</v>
      </c>
      <c r="D20950" t="s">
        <v>33476</v>
      </c>
      <c r="E20950"/>
      <c r="F20950"/>
      <c r="G20950"/>
      <c r="H20950"/>
      <c r="I20950"/>
      <c r="J20950"/>
      <c r="U20950" s="43"/>
      <c r="AE20950"/>
    </row>
    <row r="20951" spans="1:31">
      <c r="A20951">
        <v>51320</v>
      </c>
      <c r="B20951" t="s">
        <v>17950</v>
      </c>
      <c r="C20951" t="s">
        <v>33480</v>
      </c>
      <c r="D20951" t="s">
        <v>33476</v>
      </c>
      <c r="E20951"/>
      <c r="F20951"/>
      <c r="G20951"/>
      <c r="H20951"/>
      <c r="I20951"/>
      <c r="J20951"/>
      <c r="U20951" s="43"/>
      <c r="AE20951"/>
    </row>
    <row r="20952" spans="1:31">
      <c r="A20952">
        <v>51320</v>
      </c>
      <c r="B20952" t="s">
        <v>17951</v>
      </c>
      <c r="C20952" t="s">
        <v>33480</v>
      </c>
      <c r="D20952" t="s">
        <v>33476</v>
      </c>
      <c r="E20952"/>
      <c r="F20952"/>
      <c r="G20952"/>
      <c r="H20952"/>
      <c r="I20952"/>
      <c r="J20952"/>
      <c r="U20952" s="43"/>
      <c r="AE20952"/>
    </row>
    <row r="20953" spans="1:31">
      <c r="A20953">
        <v>51300</v>
      </c>
      <c r="B20953" t="s">
        <v>17952</v>
      </c>
      <c r="C20953" t="s">
        <v>33480</v>
      </c>
      <c r="D20953" t="s">
        <v>33476</v>
      </c>
      <c r="E20953"/>
      <c r="F20953"/>
      <c r="G20953"/>
      <c r="H20953"/>
      <c r="I20953"/>
      <c r="J20953"/>
      <c r="U20953" s="43"/>
      <c r="AE20953"/>
    </row>
    <row r="20954" spans="1:31">
      <c r="A20954">
        <v>51130</v>
      </c>
      <c r="B20954" t="s">
        <v>17953</v>
      </c>
      <c r="C20954" t="s">
        <v>33480</v>
      </c>
      <c r="D20954" t="s">
        <v>33476</v>
      </c>
      <c r="E20954"/>
      <c r="F20954"/>
      <c r="G20954"/>
      <c r="H20954"/>
      <c r="I20954"/>
      <c r="J20954"/>
      <c r="U20954" s="43"/>
      <c r="AE20954"/>
    </row>
    <row r="20955" spans="1:31">
      <c r="A20955">
        <v>51600</v>
      </c>
      <c r="B20955" t="s">
        <v>17954</v>
      </c>
      <c r="C20955" t="s">
        <v>33477</v>
      </c>
      <c r="D20955" t="s">
        <v>33476</v>
      </c>
      <c r="E20955"/>
      <c r="F20955"/>
      <c r="G20955"/>
      <c r="H20955"/>
      <c r="I20955"/>
      <c r="J20955"/>
      <c r="U20955" s="43"/>
      <c r="AE20955"/>
    </row>
    <row r="20956" spans="1:31">
      <c r="A20956">
        <v>51270</v>
      </c>
      <c r="B20956" t="s">
        <v>17955</v>
      </c>
      <c r="C20956" t="s">
        <v>33478</v>
      </c>
      <c r="D20956" t="e">
        <v>#N/A</v>
      </c>
      <c r="E20956"/>
      <c r="F20956"/>
      <c r="G20956"/>
      <c r="H20956"/>
      <c r="I20956"/>
      <c r="J20956"/>
      <c r="U20956" s="43"/>
      <c r="AE20956"/>
    </row>
    <row r="20957" spans="1:31">
      <c r="A20957">
        <v>51500</v>
      </c>
      <c r="B20957" t="s">
        <v>17956</v>
      </c>
      <c r="C20957" t="s">
        <v>33480</v>
      </c>
      <c r="D20957" t="s">
        <v>33476</v>
      </c>
      <c r="E20957"/>
      <c r="F20957"/>
      <c r="G20957"/>
      <c r="H20957"/>
      <c r="I20957"/>
      <c r="J20957"/>
      <c r="U20957" s="43"/>
      <c r="AE20957"/>
    </row>
    <row r="20958" spans="1:31">
      <c r="A20958">
        <v>51270</v>
      </c>
      <c r="B20958" t="s">
        <v>17957</v>
      </c>
      <c r="C20958" t="s">
        <v>33478</v>
      </c>
      <c r="D20958" t="e">
        <v>#N/A</v>
      </c>
      <c r="E20958"/>
      <c r="F20958"/>
      <c r="G20958"/>
      <c r="H20958"/>
      <c r="I20958"/>
      <c r="J20958"/>
      <c r="U20958" s="43"/>
      <c r="AE20958"/>
    </row>
    <row r="20959" spans="1:31">
      <c r="A20959">
        <v>51150</v>
      </c>
      <c r="B20959" t="s">
        <v>17958</v>
      </c>
      <c r="C20959" t="s">
        <v>33480</v>
      </c>
      <c r="D20959" t="s">
        <v>33476</v>
      </c>
      <c r="E20959"/>
      <c r="F20959"/>
      <c r="G20959"/>
      <c r="H20959"/>
      <c r="I20959"/>
      <c r="J20959"/>
      <c r="U20959" s="43"/>
      <c r="AE20959"/>
    </row>
    <row r="20960" spans="1:31">
      <c r="A20960">
        <v>51150</v>
      </c>
      <c r="B20960" t="s">
        <v>17958</v>
      </c>
      <c r="C20960" t="s">
        <v>33480</v>
      </c>
      <c r="D20960" t="s">
        <v>33476</v>
      </c>
      <c r="E20960"/>
      <c r="F20960"/>
      <c r="G20960"/>
      <c r="H20960"/>
      <c r="I20960"/>
      <c r="J20960"/>
      <c r="U20960" s="43"/>
      <c r="AE20960"/>
    </row>
    <row r="20961" spans="1:31">
      <c r="A20961">
        <v>51230</v>
      </c>
      <c r="B20961" t="s">
        <v>17959</v>
      </c>
      <c r="C20961" t="s">
        <v>33480</v>
      </c>
      <c r="D20961" t="s">
        <v>33476</v>
      </c>
      <c r="E20961"/>
      <c r="F20961"/>
      <c r="G20961"/>
      <c r="H20961"/>
      <c r="I20961"/>
      <c r="J20961"/>
      <c r="U20961" s="43"/>
      <c r="AE20961"/>
    </row>
    <row r="20962" spans="1:31">
      <c r="A20962">
        <v>51510</v>
      </c>
      <c r="B20962" t="s">
        <v>17960</v>
      </c>
      <c r="C20962" t="s">
        <v>33480</v>
      </c>
      <c r="D20962" t="s">
        <v>33476</v>
      </c>
      <c r="E20962"/>
      <c r="F20962"/>
      <c r="G20962"/>
      <c r="H20962"/>
      <c r="I20962"/>
      <c r="J20962"/>
      <c r="U20962" s="43"/>
      <c r="AE20962"/>
    </row>
    <row r="20963" spans="1:31">
      <c r="A20963">
        <v>51300</v>
      </c>
      <c r="B20963" t="s">
        <v>17961</v>
      </c>
      <c r="C20963" t="s">
        <v>33480</v>
      </c>
      <c r="D20963" t="s">
        <v>33476</v>
      </c>
      <c r="E20963"/>
      <c r="F20963"/>
      <c r="G20963"/>
      <c r="H20963"/>
      <c r="I20963"/>
      <c r="J20963"/>
      <c r="U20963" s="43"/>
      <c r="AE20963"/>
    </row>
    <row r="20964" spans="1:31">
      <c r="A20964">
        <v>51220</v>
      </c>
      <c r="B20964" t="s">
        <v>574</v>
      </c>
      <c r="C20964" t="s">
        <v>33480</v>
      </c>
      <c r="D20964" t="s">
        <v>33476</v>
      </c>
      <c r="E20964"/>
      <c r="F20964"/>
      <c r="G20964"/>
      <c r="H20964"/>
      <c r="I20964"/>
      <c r="J20964"/>
      <c r="U20964" s="43"/>
      <c r="AE20964"/>
    </row>
    <row r="20965" spans="1:31">
      <c r="A20965">
        <v>51370</v>
      </c>
      <c r="B20965" t="s">
        <v>17962</v>
      </c>
      <c r="C20965" t="s">
        <v>33480</v>
      </c>
      <c r="D20965" t="e">
        <v>#N/A</v>
      </c>
      <c r="E20965"/>
      <c r="F20965"/>
      <c r="G20965"/>
      <c r="H20965"/>
      <c r="I20965"/>
      <c r="J20965"/>
      <c r="U20965" s="43"/>
      <c r="AE20965"/>
    </row>
    <row r="20966" spans="1:31">
      <c r="A20966">
        <v>51210</v>
      </c>
      <c r="B20966" t="s">
        <v>17963</v>
      </c>
      <c r="C20966" t="s">
        <v>33478</v>
      </c>
      <c r="D20966" t="s">
        <v>33481</v>
      </c>
      <c r="E20966"/>
      <c r="F20966"/>
      <c r="G20966"/>
      <c r="H20966"/>
      <c r="I20966"/>
      <c r="J20966"/>
      <c r="U20966" s="43"/>
      <c r="AE20966"/>
    </row>
    <row r="20967" spans="1:31">
      <c r="A20967">
        <v>51360</v>
      </c>
      <c r="B20967" t="s">
        <v>17964</v>
      </c>
      <c r="C20967" t="s">
        <v>33477</v>
      </c>
      <c r="D20967" t="s">
        <v>33476</v>
      </c>
      <c r="E20967"/>
      <c r="F20967"/>
      <c r="G20967"/>
      <c r="H20967"/>
      <c r="I20967"/>
      <c r="J20967"/>
      <c r="U20967" s="43"/>
      <c r="AE20967"/>
    </row>
    <row r="20968" spans="1:31">
      <c r="A20968">
        <v>51460</v>
      </c>
      <c r="B20968" t="s">
        <v>17965</v>
      </c>
      <c r="C20968" t="s">
        <v>33477</v>
      </c>
      <c r="D20968" t="s">
        <v>33476</v>
      </c>
      <c r="E20968"/>
      <c r="F20968"/>
      <c r="G20968"/>
      <c r="H20968"/>
      <c r="I20968"/>
      <c r="J20968"/>
      <c r="U20968" s="43"/>
      <c r="AE20968"/>
    </row>
    <row r="20969" spans="1:31">
      <c r="A20969">
        <v>51430</v>
      </c>
      <c r="B20969" t="s">
        <v>17966</v>
      </c>
      <c r="C20969" t="s">
        <v>33480</v>
      </c>
      <c r="D20969" t="e">
        <v>#N/A</v>
      </c>
      <c r="E20969"/>
      <c r="F20969"/>
      <c r="G20969"/>
      <c r="H20969"/>
      <c r="I20969"/>
      <c r="J20969"/>
      <c r="U20969" s="43"/>
      <c r="AE20969"/>
    </row>
    <row r="20970" spans="1:31">
      <c r="A20970">
        <v>51240</v>
      </c>
      <c r="B20970" t="s">
        <v>17967</v>
      </c>
      <c r="C20970" t="s">
        <v>33480</v>
      </c>
      <c r="D20970" t="s">
        <v>33476</v>
      </c>
      <c r="E20970"/>
      <c r="F20970"/>
      <c r="G20970"/>
      <c r="H20970"/>
      <c r="I20970"/>
      <c r="J20970"/>
      <c r="U20970" s="43"/>
      <c r="AE20970"/>
    </row>
    <row r="20971" spans="1:31">
      <c r="A20971">
        <v>51150</v>
      </c>
      <c r="B20971" t="s">
        <v>17968</v>
      </c>
      <c r="C20971" t="s">
        <v>33480</v>
      </c>
      <c r="D20971" t="s">
        <v>33476</v>
      </c>
      <c r="E20971"/>
      <c r="F20971"/>
      <c r="G20971"/>
      <c r="H20971"/>
      <c r="I20971"/>
      <c r="J20971"/>
      <c r="U20971" s="43"/>
      <c r="AE20971"/>
    </row>
    <row r="20972" spans="1:31">
      <c r="A20972">
        <v>51170</v>
      </c>
      <c r="B20972" t="s">
        <v>17969</v>
      </c>
      <c r="C20972" t="s">
        <v>33479</v>
      </c>
      <c r="D20972" t="s">
        <v>33476</v>
      </c>
      <c r="E20972"/>
      <c r="F20972"/>
      <c r="G20972"/>
      <c r="H20972"/>
      <c r="I20972"/>
      <c r="J20972"/>
      <c r="U20972" s="43"/>
      <c r="AE20972"/>
    </row>
    <row r="20973" spans="1:31">
      <c r="A20973">
        <v>51130</v>
      </c>
      <c r="B20973" t="s">
        <v>17970</v>
      </c>
      <c r="C20973" t="s">
        <v>33480</v>
      </c>
      <c r="D20973" t="s">
        <v>33476</v>
      </c>
      <c r="E20973"/>
      <c r="F20973"/>
      <c r="G20973"/>
      <c r="H20973"/>
      <c r="I20973"/>
      <c r="J20973"/>
      <c r="U20973" s="43"/>
      <c r="AE20973"/>
    </row>
    <row r="20974" spans="1:31">
      <c r="A20974">
        <v>51210</v>
      </c>
      <c r="B20974" t="s">
        <v>17971</v>
      </c>
      <c r="C20974" t="s">
        <v>33478</v>
      </c>
      <c r="D20974" t="s">
        <v>33481</v>
      </c>
      <c r="E20974"/>
      <c r="F20974"/>
      <c r="G20974"/>
      <c r="H20974"/>
      <c r="I20974"/>
      <c r="J20974"/>
      <c r="U20974" s="43"/>
      <c r="AE20974"/>
    </row>
    <row r="20975" spans="1:31">
      <c r="A20975">
        <v>51380</v>
      </c>
      <c r="B20975" t="s">
        <v>17972</v>
      </c>
      <c r="C20975" t="s">
        <v>33478</v>
      </c>
      <c r="D20975" t="s">
        <v>33476</v>
      </c>
      <c r="E20975"/>
      <c r="F20975"/>
      <c r="G20975"/>
      <c r="H20975"/>
      <c r="I20975"/>
      <c r="J20975"/>
      <c r="U20975" s="43"/>
      <c r="AE20975"/>
    </row>
    <row r="20976" spans="1:31">
      <c r="A20976">
        <v>51140</v>
      </c>
      <c r="B20976" t="s">
        <v>17973</v>
      </c>
      <c r="C20976" t="s">
        <v>33479</v>
      </c>
      <c r="D20976" t="s">
        <v>33481</v>
      </c>
      <c r="E20976"/>
      <c r="F20976"/>
      <c r="G20976"/>
      <c r="H20976"/>
      <c r="I20976"/>
      <c r="J20976"/>
      <c r="U20976" s="43"/>
      <c r="AE20976"/>
    </row>
    <row r="20977" spans="1:31">
      <c r="A20977">
        <v>51140</v>
      </c>
      <c r="B20977" t="s">
        <v>17974</v>
      </c>
      <c r="C20977" t="s">
        <v>33479</v>
      </c>
      <c r="D20977" t="s">
        <v>33481</v>
      </c>
      <c r="E20977"/>
      <c r="F20977"/>
      <c r="G20977"/>
      <c r="H20977"/>
      <c r="I20977"/>
      <c r="J20977"/>
      <c r="U20977" s="43"/>
      <c r="AE20977"/>
    </row>
    <row r="20978" spans="1:31">
      <c r="A20978">
        <v>51340</v>
      </c>
      <c r="B20978" t="s">
        <v>17975</v>
      </c>
      <c r="C20978" t="s">
        <v>33477</v>
      </c>
      <c r="D20978" t="s">
        <v>33476</v>
      </c>
      <c r="E20978"/>
      <c r="F20978"/>
      <c r="G20978"/>
      <c r="H20978"/>
      <c r="I20978"/>
      <c r="J20978"/>
      <c r="U20978" s="43"/>
      <c r="AE20978"/>
    </row>
    <row r="20979" spans="1:31">
      <c r="A20979">
        <v>51500</v>
      </c>
      <c r="B20979" t="s">
        <v>17976</v>
      </c>
      <c r="C20979" t="s">
        <v>33480</v>
      </c>
      <c r="D20979" t="s">
        <v>33476</v>
      </c>
      <c r="E20979"/>
      <c r="F20979"/>
      <c r="G20979"/>
      <c r="H20979"/>
      <c r="I20979"/>
      <c r="J20979"/>
      <c r="U20979" s="43"/>
      <c r="AE20979"/>
    </row>
    <row r="20980" spans="1:31">
      <c r="A20980">
        <v>51700</v>
      </c>
      <c r="B20980" t="s">
        <v>17977</v>
      </c>
      <c r="C20980" t="s">
        <v>33479</v>
      </c>
      <c r="D20980" t="s">
        <v>33476</v>
      </c>
      <c r="E20980"/>
      <c r="F20980"/>
      <c r="G20980"/>
      <c r="H20980"/>
      <c r="I20980"/>
      <c r="J20980"/>
      <c r="U20980" s="43"/>
      <c r="AE20980"/>
    </row>
    <row r="20981" spans="1:31">
      <c r="A20981">
        <v>51170</v>
      </c>
      <c r="B20981" t="s">
        <v>17978</v>
      </c>
      <c r="C20981" t="s">
        <v>33479</v>
      </c>
      <c r="D20981" t="s">
        <v>33476</v>
      </c>
      <c r="E20981"/>
      <c r="F20981"/>
      <c r="G20981"/>
      <c r="H20981"/>
      <c r="I20981"/>
      <c r="J20981"/>
      <c r="U20981" s="43"/>
      <c r="AE20981"/>
    </row>
    <row r="20982" spans="1:31">
      <c r="A20982">
        <v>51400</v>
      </c>
      <c r="B20982" t="s">
        <v>17979</v>
      </c>
      <c r="C20982" t="s">
        <v>33477</v>
      </c>
      <c r="D20982" t="s">
        <v>33476</v>
      </c>
      <c r="E20982"/>
      <c r="F20982"/>
      <c r="G20982"/>
      <c r="H20982"/>
      <c r="I20982"/>
      <c r="J20982"/>
      <c r="U20982" s="43"/>
      <c r="AE20982"/>
    </row>
    <row r="20983" spans="1:31">
      <c r="A20983">
        <v>51800</v>
      </c>
      <c r="B20983" t="s">
        <v>17980</v>
      </c>
      <c r="C20983" t="s">
        <v>33477</v>
      </c>
      <c r="D20983" t="s">
        <v>33476</v>
      </c>
      <c r="E20983"/>
      <c r="F20983"/>
      <c r="G20983"/>
      <c r="H20983"/>
      <c r="I20983"/>
      <c r="J20983"/>
      <c r="U20983" s="43"/>
      <c r="AE20983"/>
    </row>
    <row r="20984" spans="1:31">
      <c r="A20984">
        <v>51330</v>
      </c>
      <c r="B20984" t="s">
        <v>17981</v>
      </c>
      <c r="C20984" t="s">
        <v>33477</v>
      </c>
      <c r="D20984" t="s">
        <v>33476</v>
      </c>
      <c r="E20984"/>
      <c r="F20984"/>
      <c r="G20984"/>
      <c r="H20984"/>
      <c r="I20984"/>
      <c r="J20984"/>
      <c r="U20984" s="43"/>
      <c r="AE20984"/>
    </row>
    <row r="20985" spans="1:31">
      <c r="A20985">
        <v>51340</v>
      </c>
      <c r="B20985" t="s">
        <v>17982</v>
      </c>
      <c r="C20985" t="s">
        <v>33477</v>
      </c>
      <c r="D20985" t="s">
        <v>33476</v>
      </c>
      <c r="E20985"/>
      <c r="F20985"/>
      <c r="G20985"/>
      <c r="H20985"/>
      <c r="I20985"/>
      <c r="J20985"/>
      <c r="U20985" s="43"/>
      <c r="AE20985"/>
    </row>
    <row r="20986" spans="1:31">
      <c r="A20986">
        <v>51140</v>
      </c>
      <c r="B20986" t="s">
        <v>17983</v>
      </c>
      <c r="C20986" t="s">
        <v>33479</v>
      </c>
      <c r="D20986" t="s">
        <v>33481</v>
      </c>
      <c r="E20986"/>
      <c r="F20986"/>
      <c r="G20986"/>
      <c r="H20986"/>
      <c r="I20986"/>
      <c r="J20986"/>
      <c r="U20986" s="43"/>
      <c r="AE20986"/>
    </row>
    <row r="20987" spans="1:31">
      <c r="A20987">
        <v>51700</v>
      </c>
      <c r="B20987" t="s">
        <v>17984</v>
      </c>
      <c r="C20987" t="s">
        <v>33479</v>
      </c>
      <c r="D20987" t="s">
        <v>33476</v>
      </c>
      <c r="E20987"/>
      <c r="F20987"/>
      <c r="G20987"/>
      <c r="H20987"/>
      <c r="I20987"/>
      <c r="J20987"/>
      <c r="U20987" s="43"/>
      <c r="AE20987"/>
    </row>
    <row r="20988" spans="1:31">
      <c r="A20988">
        <v>51320</v>
      </c>
      <c r="B20988" t="s">
        <v>17985</v>
      </c>
      <c r="C20988" t="s">
        <v>33480</v>
      </c>
      <c r="D20988" t="s">
        <v>33476</v>
      </c>
      <c r="E20988"/>
      <c r="F20988"/>
      <c r="G20988"/>
      <c r="H20988"/>
      <c r="I20988"/>
      <c r="J20988"/>
      <c r="U20988" s="43"/>
      <c r="AE20988"/>
    </row>
    <row r="20989" spans="1:31">
      <c r="A20989">
        <v>51320</v>
      </c>
      <c r="B20989" t="s">
        <v>17986</v>
      </c>
      <c r="C20989" t="s">
        <v>33480</v>
      </c>
      <c r="D20989" t="s">
        <v>33476</v>
      </c>
      <c r="E20989"/>
      <c r="F20989"/>
      <c r="G20989"/>
      <c r="H20989"/>
      <c r="I20989"/>
      <c r="J20989"/>
      <c r="U20989" s="43"/>
      <c r="AE20989"/>
    </row>
    <row r="20990" spans="1:31">
      <c r="A20990">
        <v>51210</v>
      </c>
      <c r="B20990" t="s">
        <v>17987</v>
      </c>
      <c r="C20990" t="s">
        <v>33478</v>
      </c>
      <c r="D20990" t="s">
        <v>33481</v>
      </c>
      <c r="E20990"/>
      <c r="F20990"/>
      <c r="G20990"/>
      <c r="H20990"/>
      <c r="I20990"/>
      <c r="J20990"/>
      <c r="U20990" s="43"/>
      <c r="AE20990"/>
    </row>
    <row r="20991" spans="1:31">
      <c r="A20991">
        <v>51480</v>
      </c>
      <c r="B20991" t="s">
        <v>17988</v>
      </c>
      <c r="C20991" t="s">
        <v>33480</v>
      </c>
      <c r="D20991" t="e">
        <v>#N/A</v>
      </c>
      <c r="E20991"/>
      <c r="F20991"/>
      <c r="G20991"/>
      <c r="H20991"/>
      <c r="I20991"/>
      <c r="J20991"/>
      <c r="U20991" s="43"/>
      <c r="AE20991"/>
    </row>
    <row r="20992" spans="1:31">
      <c r="A20992">
        <v>51300</v>
      </c>
      <c r="B20992" t="s">
        <v>17989</v>
      </c>
      <c r="C20992" t="s">
        <v>33480</v>
      </c>
      <c r="D20992" t="s">
        <v>33476</v>
      </c>
      <c r="E20992"/>
      <c r="F20992"/>
      <c r="G20992"/>
      <c r="H20992"/>
      <c r="I20992"/>
      <c r="J20992"/>
      <c r="U20992" s="43"/>
      <c r="AE20992"/>
    </row>
    <row r="20993" spans="1:31">
      <c r="A20993">
        <v>51380</v>
      </c>
      <c r="B20993" t="s">
        <v>17990</v>
      </c>
      <c r="C20993" t="s">
        <v>33478</v>
      </c>
      <c r="D20993" t="s">
        <v>33476</v>
      </c>
      <c r="E20993"/>
      <c r="F20993"/>
      <c r="G20993"/>
      <c r="H20993"/>
      <c r="I20993"/>
      <c r="J20993"/>
      <c r="U20993" s="43"/>
      <c r="AE20993"/>
    </row>
    <row r="20994" spans="1:31">
      <c r="A20994">
        <v>51600</v>
      </c>
      <c r="B20994" t="s">
        <v>17991</v>
      </c>
      <c r="C20994" t="s">
        <v>33477</v>
      </c>
      <c r="D20994" t="s">
        <v>33476</v>
      </c>
      <c r="E20994"/>
      <c r="F20994"/>
      <c r="G20994"/>
      <c r="H20994"/>
      <c r="I20994"/>
      <c r="J20994"/>
      <c r="U20994" s="43"/>
      <c r="AE20994"/>
    </row>
    <row r="20995" spans="1:31">
      <c r="A20995">
        <v>51300</v>
      </c>
      <c r="B20995" t="s">
        <v>17992</v>
      </c>
      <c r="C20995" t="s">
        <v>33480</v>
      </c>
      <c r="D20995" t="s">
        <v>33476</v>
      </c>
      <c r="E20995"/>
      <c r="F20995"/>
      <c r="G20995"/>
      <c r="H20995"/>
      <c r="I20995"/>
      <c r="J20995"/>
      <c r="U20995" s="43"/>
      <c r="AE20995"/>
    </row>
    <row r="20996" spans="1:31">
      <c r="A20996">
        <v>51300</v>
      </c>
      <c r="B20996" t="s">
        <v>17993</v>
      </c>
      <c r="C20996" t="s">
        <v>33480</v>
      </c>
      <c r="D20996" t="s">
        <v>33476</v>
      </c>
      <c r="E20996"/>
      <c r="F20996"/>
      <c r="G20996"/>
      <c r="H20996"/>
      <c r="I20996"/>
      <c r="J20996"/>
      <c r="U20996" s="43"/>
      <c r="AE20996"/>
    </row>
    <row r="20997" spans="1:31">
      <c r="A20997">
        <v>51130</v>
      </c>
      <c r="B20997" t="s">
        <v>17994</v>
      </c>
      <c r="C20997" t="s">
        <v>33480</v>
      </c>
      <c r="D20997" t="s">
        <v>33476</v>
      </c>
      <c r="E20997"/>
      <c r="F20997"/>
      <c r="G20997"/>
      <c r="H20997"/>
      <c r="I20997"/>
      <c r="J20997"/>
      <c r="U20997" s="43"/>
      <c r="AE20997"/>
    </row>
    <row r="20998" spans="1:31">
      <c r="A20998">
        <v>51140</v>
      </c>
      <c r="B20998" t="s">
        <v>17995</v>
      </c>
      <c r="C20998" t="s">
        <v>33479</v>
      </c>
      <c r="D20998" t="s">
        <v>33481</v>
      </c>
      <c r="E20998"/>
      <c r="F20998"/>
      <c r="G20998"/>
      <c r="H20998"/>
      <c r="I20998"/>
      <c r="J20998"/>
      <c r="U20998" s="43"/>
      <c r="AE20998"/>
    </row>
    <row r="20999" spans="1:31">
      <c r="A20999">
        <v>51480</v>
      </c>
      <c r="B20999" t="s">
        <v>17996</v>
      </c>
      <c r="C20999" t="s">
        <v>33480</v>
      </c>
      <c r="D20999" t="e">
        <v>#N/A</v>
      </c>
      <c r="E20999"/>
      <c r="F20999"/>
      <c r="G20999"/>
      <c r="H20999"/>
      <c r="I20999"/>
      <c r="J20999"/>
      <c r="U20999" s="43"/>
      <c r="AE20999"/>
    </row>
    <row r="21000" spans="1:31">
      <c r="A21000">
        <v>51210</v>
      </c>
      <c r="B21000" t="s">
        <v>8330</v>
      </c>
      <c r="C21000" t="s">
        <v>33478</v>
      </c>
      <c r="D21000" t="s">
        <v>33481</v>
      </c>
      <c r="E21000"/>
      <c r="F21000"/>
      <c r="G21000"/>
      <c r="H21000"/>
      <c r="I21000"/>
      <c r="J21000"/>
      <c r="U21000" s="43"/>
      <c r="AE21000"/>
    </row>
    <row r="21001" spans="1:31">
      <c r="A21001">
        <v>51330</v>
      </c>
      <c r="B21001" t="s">
        <v>17997</v>
      </c>
      <c r="C21001" t="s">
        <v>33477</v>
      </c>
      <c r="D21001" t="s">
        <v>33476</v>
      </c>
      <c r="E21001"/>
      <c r="F21001"/>
      <c r="G21001"/>
      <c r="H21001"/>
      <c r="I21001"/>
      <c r="J21001"/>
      <c r="U21001" s="43"/>
      <c r="AE21001"/>
    </row>
    <row r="21002" spans="1:31">
      <c r="A21002">
        <v>51700</v>
      </c>
      <c r="B21002" t="s">
        <v>5629</v>
      </c>
      <c r="C21002" t="s">
        <v>33479</v>
      </c>
      <c r="D21002" t="s">
        <v>33476</v>
      </c>
      <c r="E21002"/>
      <c r="F21002"/>
      <c r="G21002"/>
      <c r="H21002"/>
      <c r="I21002"/>
      <c r="J21002"/>
      <c r="U21002" s="43"/>
      <c r="AE21002"/>
    </row>
    <row r="21003" spans="1:31">
      <c r="A21003">
        <v>51800</v>
      </c>
      <c r="B21003" t="s">
        <v>2966</v>
      </c>
      <c r="C21003" t="s">
        <v>33477</v>
      </c>
      <c r="D21003" t="s">
        <v>33476</v>
      </c>
      <c r="E21003"/>
      <c r="F21003"/>
      <c r="G21003"/>
      <c r="H21003"/>
      <c r="I21003"/>
      <c r="J21003"/>
      <c r="U21003" s="43"/>
      <c r="AE21003"/>
    </row>
    <row r="21004" spans="1:31">
      <c r="A21004">
        <v>51130</v>
      </c>
      <c r="B21004" t="s">
        <v>17998</v>
      </c>
      <c r="C21004" t="s">
        <v>33480</v>
      </c>
      <c r="D21004" t="s">
        <v>33476</v>
      </c>
      <c r="E21004"/>
      <c r="F21004"/>
      <c r="G21004"/>
      <c r="H21004"/>
      <c r="I21004"/>
      <c r="J21004"/>
      <c r="U21004" s="43"/>
      <c r="AE21004"/>
    </row>
    <row r="21005" spans="1:31">
      <c r="A21005">
        <v>51130</v>
      </c>
      <c r="B21005" t="s">
        <v>17998</v>
      </c>
      <c r="C21005" t="s">
        <v>33480</v>
      </c>
      <c r="D21005" t="s">
        <v>33476</v>
      </c>
      <c r="E21005"/>
      <c r="F21005"/>
      <c r="G21005"/>
      <c r="H21005"/>
      <c r="I21005"/>
      <c r="J21005"/>
      <c r="U21005" s="43"/>
      <c r="AE21005"/>
    </row>
    <row r="21006" spans="1:31">
      <c r="A21006">
        <v>51130</v>
      </c>
      <c r="B21006" t="s">
        <v>17999</v>
      </c>
      <c r="C21006" t="s">
        <v>33480</v>
      </c>
      <c r="D21006" t="s">
        <v>33476</v>
      </c>
      <c r="E21006"/>
      <c r="F21006"/>
      <c r="G21006"/>
      <c r="H21006"/>
      <c r="I21006"/>
      <c r="J21006"/>
      <c r="U21006" s="43"/>
      <c r="AE21006"/>
    </row>
    <row r="21007" spans="1:31">
      <c r="A21007">
        <v>51130</v>
      </c>
      <c r="B21007" t="s">
        <v>17999</v>
      </c>
      <c r="C21007" t="s">
        <v>33480</v>
      </c>
      <c r="D21007" t="s">
        <v>33476</v>
      </c>
      <c r="E21007"/>
      <c r="F21007"/>
      <c r="G21007"/>
      <c r="H21007"/>
      <c r="I21007"/>
      <c r="J21007"/>
      <c r="U21007" s="43"/>
      <c r="AE21007"/>
    </row>
    <row r="21008" spans="1:31">
      <c r="A21008">
        <v>51130</v>
      </c>
      <c r="B21008" t="s">
        <v>17999</v>
      </c>
      <c r="C21008" t="s">
        <v>33480</v>
      </c>
      <c r="D21008" t="s">
        <v>33476</v>
      </c>
      <c r="E21008"/>
      <c r="F21008"/>
      <c r="G21008"/>
      <c r="H21008"/>
      <c r="I21008"/>
      <c r="J21008"/>
      <c r="U21008" s="43"/>
      <c r="AE21008"/>
    </row>
    <row r="21009" spans="1:31">
      <c r="A21009">
        <v>51190</v>
      </c>
      <c r="B21009" t="s">
        <v>17999</v>
      </c>
      <c r="C21009" t="s">
        <v>33480</v>
      </c>
      <c r="D21009" t="s">
        <v>33476</v>
      </c>
      <c r="E21009"/>
      <c r="F21009"/>
      <c r="G21009"/>
      <c r="H21009"/>
      <c r="I21009"/>
      <c r="J21009"/>
      <c r="U21009" s="43"/>
      <c r="AE21009"/>
    </row>
    <row r="21010" spans="1:31">
      <c r="A21010">
        <v>51360</v>
      </c>
      <c r="B21010" t="s">
        <v>18000</v>
      </c>
      <c r="C21010" t="s">
        <v>33477</v>
      </c>
      <c r="D21010" t="s">
        <v>33476</v>
      </c>
      <c r="E21010"/>
      <c r="F21010"/>
      <c r="G21010"/>
      <c r="H21010"/>
      <c r="I21010"/>
      <c r="J21010"/>
      <c r="U21010" s="43"/>
      <c r="AE21010"/>
    </row>
    <row r="21011" spans="1:31">
      <c r="A21011">
        <v>51380</v>
      </c>
      <c r="B21011" t="s">
        <v>18001</v>
      </c>
      <c r="C21011" t="s">
        <v>33478</v>
      </c>
      <c r="D21011" t="s">
        <v>33476</v>
      </c>
      <c r="E21011"/>
      <c r="F21011"/>
      <c r="G21011"/>
      <c r="H21011"/>
      <c r="I21011"/>
      <c r="J21011"/>
      <c r="U21011" s="43"/>
      <c r="AE21011"/>
    </row>
    <row r="21012" spans="1:31">
      <c r="A21012">
        <v>51240</v>
      </c>
      <c r="B21012" t="s">
        <v>18002</v>
      </c>
      <c r="C21012" t="s">
        <v>33480</v>
      </c>
      <c r="D21012" t="s">
        <v>33476</v>
      </c>
      <c r="E21012"/>
      <c r="F21012"/>
      <c r="G21012"/>
      <c r="H21012"/>
      <c r="I21012"/>
      <c r="J21012"/>
      <c r="U21012" s="43"/>
      <c r="AE21012"/>
    </row>
    <row r="21013" spans="1:31">
      <c r="A21013">
        <v>51520</v>
      </c>
      <c r="B21013" t="s">
        <v>18003</v>
      </c>
      <c r="C21013" t="s">
        <v>33480</v>
      </c>
      <c r="D21013" t="e">
        <v>#N/A</v>
      </c>
      <c r="E21013"/>
      <c r="F21013"/>
      <c r="G21013"/>
      <c r="H21013"/>
      <c r="I21013"/>
      <c r="J21013"/>
      <c r="U21013" s="43"/>
      <c r="AE21013"/>
    </row>
    <row r="21014" spans="1:31">
      <c r="A21014">
        <v>51210</v>
      </c>
      <c r="B21014" t="s">
        <v>18004</v>
      </c>
      <c r="C21014" t="s">
        <v>33478</v>
      </c>
      <c r="D21014" t="s">
        <v>33481</v>
      </c>
      <c r="E21014"/>
      <c r="F21014"/>
      <c r="G21014"/>
      <c r="H21014"/>
      <c r="I21014"/>
      <c r="J21014"/>
      <c r="U21014" s="43"/>
      <c r="AE21014"/>
    </row>
    <row r="21015" spans="1:31">
      <c r="A21015">
        <v>51330</v>
      </c>
      <c r="B21015" t="s">
        <v>18005</v>
      </c>
      <c r="C21015" t="s">
        <v>33477</v>
      </c>
      <c r="D21015" t="s">
        <v>33476</v>
      </c>
      <c r="E21015"/>
      <c r="F21015"/>
      <c r="G21015"/>
      <c r="H21015"/>
      <c r="I21015"/>
      <c r="J21015"/>
      <c r="U21015" s="43"/>
      <c r="AE21015"/>
    </row>
    <row r="21016" spans="1:31">
      <c r="A21016">
        <v>51800</v>
      </c>
      <c r="B21016" t="s">
        <v>18006</v>
      </c>
      <c r="C21016" t="s">
        <v>33477</v>
      </c>
      <c r="D21016" t="s">
        <v>33476</v>
      </c>
      <c r="E21016"/>
      <c r="F21016"/>
      <c r="G21016"/>
      <c r="H21016"/>
      <c r="I21016"/>
      <c r="J21016"/>
      <c r="U21016" s="43"/>
      <c r="AE21016"/>
    </row>
    <row r="21017" spans="1:31">
      <c r="A21017">
        <v>51800</v>
      </c>
      <c r="B21017" t="s">
        <v>18007</v>
      </c>
      <c r="C21017" t="s">
        <v>33477</v>
      </c>
      <c r="D21017" t="s">
        <v>33476</v>
      </c>
      <c r="E21017"/>
      <c r="F21017"/>
      <c r="G21017"/>
      <c r="H21017"/>
      <c r="I21017"/>
      <c r="J21017"/>
      <c r="U21017" s="43"/>
      <c r="AE21017"/>
    </row>
    <row r="21018" spans="1:31">
      <c r="A21018">
        <v>51390</v>
      </c>
      <c r="B21018" t="s">
        <v>18008</v>
      </c>
      <c r="C21018" t="s">
        <v>33478</v>
      </c>
      <c r="D21018" t="s">
        <v>33476</v>
      </c>
      <c r="E21018"/>
      <c r="F21018"/>
      <c r="G21018"/>
      <c r="H21018"/>
      <c r="I21018"/>
      <c r="J21018"/>
      <c r="U21018" s="43"/>
      <c r="AE21018"/>
    </row>
    <row r="21019" spans="1:31">
      <c r="A21019">
        <v>51500</v>
      </c>
      <c r="B21019" t="s">
        <v>18009</v>
      </c>
      <c r="C21019" t="s">
        <v>33480</v>
      </c>
      <c r="D21019" t="s">
        <v>33476</v>
      </c>
      <c r="E21019"/>
      <c r="F21019"/>
      <c r="G21019"/>
      <c r="H21019"/>
      <c r="I21019"/>
      <c r="J21019"/>
      <c r="U21019" s="43"/>
      <c r="AE21019"/>
    </row>
    <row r="21020" spans="1:31">
      <c r="A21020">
        <v>51170</v>
      </c>
      <c r="B21020" t="s">
        <v>18010</v>
      </c>
      <c r="C21020" t="s">
        <v>33479</v>
      </c>
      <c r="D21020" t="s">
        <v>33476</v>
      </c>
      <c r="E21020"/>
      <c r="F21020"/>
      <c r="G21020"/>
      <c r="H21020"/>
      <c r="I21020"/>
      <c r="J21020"/>
      <c r="U21020" s="43"/>
      <c r="AE21020"/>
    </row>
    <row r="21021" spans="1:31">
      <c r="A21021">
        <v>51310</v>
      </c>
      <c r="B21021" t="s">
        <v>18011</v>
      </c>
      <c r="C21021" t="s">
        <v>33478</v>
      </c>
      <c r="D21021" t="s">
        <v>33476</v>
      </c>
      <c r="E21021"/>
      <c r="F21021"/>
      <c r="G21021"/>
      <c r="H21021"/>
      <c r="I21021"/>
      <c r="J21021"/>
      <c r="U21021" s="43"/>
      <c r="AE21021"/>
    </row>
    <row r="21022" spans="1:31">
      <c r="A21022">
        <v>51120</v>
      </c>
      <c r="B21022" t="s">
        <v>18012</v>
      </c>
      <c r="C21022" t="s">
        <v>33480</v>
      </c>
      <c r="D21022" t="s">
        <v>33476</v>
      </c>
      <c r="E21022"/>
      <c r="F21022"/>
      <c r="G21022"/>
      <c r="H21022"/>
      <c r="I21022"/>
      <c r="J21022"/>
      <c r="U21022" s="43"/>
      <c r="AE21022"/>
    </row>
    <row r="21023" spans="1:31">
      <c r="A21023">
        <v>51130</v>
      </c>
      <c r="B21023" t="s">
        <v>18013</v>
      </c>
      <c r="C21023" t="s">
        <v>33480</v>
      </c>
      <c r="D21023" t="s">
        <v>33476</v>
      </c>
      <c r="E21023"/>
      <c r="F21023"/>
      <c r="G21023"/>
      <c r="H21023"/>
      <c r="I21023"/>
      <c r="J21023"/>
      <c r="U21023" s="43"/>
      <c r="AE21023"/>
    </row>
    <row r="21024" spans="1:31">
      <c r="A21024">
        <v>51120</v>
      </c>
      <c r="B21024" t="s">
        <v>18014</v>
      </c>
      <c r="C21024" t="s">
        <v>33480</v>
      </c>
      <c r="D21024" t="s">
        <v>33476</v>
      </c>
      <c r="E21024"/>
      <c r="F21024"/>
      <c r="G21024"/>
      <c r="H21024"/>
      <c r="I21024"/>
      <c r="J21024"/>
      <c r="U21024" s="43"/>
      <c r="AE21024"/>
    </row>
    <row r="21025" spans="1:31">
      <c r="A21025">
        <v>51500</v>
      </c>
      <c r="B21025" t="s">
        <v>18015</v>
      </c>
      <c r="C21025" t="s">
        <v>33480</v>
      </c>
      <c r="D21025" t="s">
        <v>33476</v>
      </c>
      <c r="E21025"/>
      <c r="F21025"/>
      <c r="G21025"/>
      <c r="H21025"/>
      <c r="I21025"/>
      <c r="J21025"/>
      <c r="U21025" s="43"/>
      <c r="AE21025"/>
    </row>
    <row r="21026" spans="1:31">
      <c r="A21026">
        <v>51130</v>
      </c>
      <c r="B21026" t="s">
        <v>18016</v>
      </c>
      <c r="C21026" t="s">
        <v>33480</v>
      </c>
      <c r="D21026" t="s">
        <v>33476</v>
      </c>
      <c r="E21026"/>
      <c r="F21026"/>
      <c r="G21026"/>
      <c r="H21026"/>
      <c r="I21026"/>
      <c r="J21026"/>
      <c r="U21026" s="43"/>
      <c r="AE21026"/>
    </row>
    <row r="21027" spans="1:31">
      <c r="A21027">
        <v>51500</v>
      </c>
      <c r="B21027" t="s">
        <v>18017</v>
      </c>
      <c r="C21027" t="s">
        <v>33480</v>
      </c>
      <c r="D21027" t="s">
        <v>33476</v>
      </c>
      <c r="E21027"/>
      <c r="F21027"/>
      <c r="G21027"/>
      <c r="H21027"/>
      <c r="I21027"/>
      <c r="J21027"/>
      <c r="U21027" s="43"/>
      <c r="AE21027"/>
    </row>
    <row r="21028" spans="1:31">
      <c r="A21028">
        <v>51800</v>
      </c>
      <c r="B21028" t="s">
        <v>18018</v>
      </c>
      <c r="C21028" t="s">
        <v>33477</v>
      </c>
      <c r="D21028" t="s">
        <v>33476</v>
      </c>
      <c r="E21028"/>
      <c r="F21028"/>
      <c r="G21028"/>
      <c r="H21028"/>
      <c r="I21028"/>
      <c r="J21028"/>
      <c r="U21028" s="43"/>
      <c r="AE21028"/>
    </row>
    <row r="21029" spans="1:31">
      <c r="A21029">
        <v>51220</v>
      </c>
      <c r="B21029" t="s">
        <v>18019</v>
      </c>
      <c r="C21029" t="s">
        <v>33480</v>
      </c>
      <c r="D21029" t="s">
        <v>33476</v>
      </c>
      <c r="E21029"/>
      <c r="F21029"/>
      <c r="G21029"/>
      <c r="H21029"/>
      <c r="I21029"/>
      <c r="J21029"/>
      <c r="U21029" s="43"/>
      <c r="AE21029"/>
    </row>
    <row r="21030" spans="1:31">
      <c r="A21030">
        <v>51510</v>
      </c>
      <c r="B21030" t="s">
        <v>18020</v>
      </c>
      <c r="C21030" t="s">
        <v>33480</v>
      </c>
      <c r="D21030" t="s">
        <v>33476</v>
      </c>
      <c r="E21030"/>
      <c r="F21030"/>
      <c r="G21030"/>
      <c r="H21030"/>
      <c r="I21030"/>
      <c r="J21030"/>
      <c r="U21030" s="43"/>
      <c r="AE21030"/>
    </row>
    <row r="21031" spans="1:31">
      <c r="A21031">
        <v>51250</v>
      </c>
      <c r="B21031" t="s">
        <v>1385</v>
      </c>
      <c r="C21031" t="s">
        <v>33477</v>
      </c>
      <c r="D21031" t="s">
        <v>33482</v>
      </c>
      <c r="E21031"/>
      <c r="F21031"/>
      <c r="G21031"/>
      <c r="H21031"/>
      <c r="I21031"/>
      <c r="J21031"/>
      <c r="U21031" s="43"/>
      <c r="AE21031"/>
    </row>
    <row r="21032" spans="1:31">
      <c r="A21032">
        <v>51380</v>
      </c>
      <c r="B21032" t="s">
        <v>18021</v>
      </c>
      <c r="C21032" t="s">
        <v>33478</v>
      </c>
      <c r="D21032" t="s">
        <v>33476</v>
      </c>
      <c r="E21032"/>
      <c r="F21032"/>
      <c r="G21032"/>
      <c r="H21032"/>
      <c r="I21032"/>
      <c r="J21032"/>
      <c r="U21032" s="43"/>
      <c r="AE21032"/>
    </row>
    <row r="21033" spans="1:31">
      <c r="A21033">
        <v>51130</v>
      </c>
      <c r="B21033" t="s">
        <v>18022</v>
      </c>
      <c r="C21033" t="s">
        <v>33480</v>
      </c>
      <c r="D21033" t="s">
        <v>33476</v>
      </c>
      <c r="E21033"/>
      <c r="F21033"/>
      <c r="G21033"/>
      <c r="H21033"/>
      <c r="I21033"/>
      <c r="J21033"/>
      <c r="U21033" s="43"/>
      <c r="AE21033"/>
    </row>
    <row r="21034" spans="1:31">
      <c r="A21034">
        <v>51270</v>
      </c>
      <c r="B21034" t="s">
        <v>18023</v>
      </c>
      <c r="C21034" t="s">
        <v>33478</v>
      </c>
      <c r="D21034" t="e">
        <v>#N/A</v>
      </c>
      <c r="E21034"/>
      <c r="F21034"/>
      <c r="G21034"/>
      <c r="H21034"/>
      <c r="I21034"/>
      <c r="J21034"/>
      <c r="U21034" s="43"/>
      <c r="AE21034"/>
    </row>
    <row r="21035" spans="1:31">
      <c r="A21035">
        <v>51800</v>
      </c>
      <c r="B21035" t="s">
        <v>18024</v>
      </c>
      <c r="C21035" t="s">
        <v>33477</v>
      </c>
      <c r="D21035" t="s">
        <v>33476</v>
      </c>
      <c r="E21035"/>
      <c r="F21035"/>
      <c r="G21035"/>
      <c r="H21035"/>
      <c r="I21035"/>
      <c r="J21035"/>
      <c r="U21035" s="43"/>
      <c r="AE21035"/>
    </row>
    <row r="21036" spans="1:31">
      <c r="A21036">
        <v>51270</v>
      </c>
      <c r="B21036" t="s">
        <v>18025</v>
      </c>
      <c r="C21036" t="s">
        <v>33478</v>
      </c>
      <c r="D21036" t="e">
        <v>#N/A</v>
      </c>
      <c r="E21036"/>
      <c r="F21036"/>
      <c r="G21036"/>
      <c r="H21036"/>
      <c r="I21036"/>
      <c r="J21036"/>
      <c r="U21036" s="43"/>
      <c r="AE21036"/>
    </row>
    <row r="21037" spans="1:31">
      <c r="A21037">
        <v>51260</v>
      </c>
      <c r="B21037" t="s">
        <v>18026</v>
      </c>
      <c r="C21037" t="s">
        <v>33480</v>
      </c>
      <c r="D21037" t="s">
        <v>33476</v>
      </c>
      <c r="E21037"/>
      <c r="F21037"/>
      <c r="G21037"/>
      <c r="H21037"/>
      <c r="I21037"/>
      <c r="J21037"/>
      <c r="U21037" s="43"/>
      <c r="AE21037"/>
    </row>
    <row r="21038" spans="1:31">
      <c r="A21038">
        <v>51530</v>
      </c>
      <c r="B21038" t="s">
        <v>14162</v>
      </c>
      <c r="C21038" t="s">
        <v>33478</v>
      </c>
      <c r="D21038" t="s">
        <v>33476</v>
      </c>
      <c r="E21038"/>
      <c r="F21038"/>
      <c r="G21038"/>
      <c r="H21038"/>
      <c r="I21038"/>
      <c r="J21038"/>
      <c r="U21038" s="43"/>
      <c r="AE21038"/>
    </row>
    <row r="21039" spans="1:31">
      <c r="A21039">
        <v>51700</v>
      </c>
      <c r="B21039" t="s">
        <v>18027</v>
      </c>
      <c r="C21039" t="s">
        <v>33479</v>
      </c>
      <c r="D21039" t="s">
        <v>33476</v>
      </c>
      <c r="E21039"/>
      <c r="F21039"/>
      <c r="G21039"/>
      <c r="H21039"/>
      <c r="I21039"/>
      <c r="J21039"/>
      <c r="U21039" s="43"/>
      <c r="AE21039"/>
    </row>
    <row r="21040" spans="1:31">
      <c r="A21040">
        <v>51120</v>
      </c>
      <c r="B21040" t="s">
        <v>18028</v>
      </c>
      <c r="C21040" t="s">
        <v>33480</v>
      </c>
      <c r="D21040" t="s">
        <v>33476</v>
      </c>
      <c r="E21040"/>
      <c r="F21040"/>
      <c r="G21040"/>
      <c r="H21040"/>
      <c r="I21040"/>
      <c r="J21040"/>
      <c r="U21040" s="43"/>
      <c r="AE21040"/>
    </row>
    <row r="21041" spans="1:31">
      <c r="A21041">
        <v>51800</v>
      </c>
      <c r="B21041" t="s">
        <v>18029</v>
      </c>
      <c r="C21041" t="s">
        <v>33477</v>
      </c>
      <c r="D21041" t="s">
        <v>33476</v>
      </c>
      <c r="E21041"/>
      <c r="F21041"/>
      <c r="G21041"/>
      <c r="H21041"/>
      <c r="I21041"/>
      <c r="J21041"/>
      <c r="U21041" s="43"/>
      <c r="AE21041"/>
    </row>
    <row r="21042" spans="1:31">
      <c r="A21042">
        <v>51300</v>
      </c>
      <c r="B21042" t="s">
        <v>18030</v>
      </c>
      <c r="C21042" t="s">
        <v>33480</v>
      </c>
      <c r="D21042" t="s">
        <v>33476</v>
      </c>
      <c r="E21042"/>
      <c r="F21042"/>
      <c r="G21042"/>
      <c r="H21042"/>
      <c r="I21042"/>
      <c r="J21042"/>
      <c r="U21042" s="43"/>
      <c r="AE21042"/>
    </row>
    <row r="21043" spans="1:31">
      <c r="A21043">
        <v>51240</v>
      </c>
      <c r="B21043" t="s">
        <v>18031</v>
      </c>
      <c r="C21043" t="s">
        <v>33480</v>
      </c>
      <c r="D21043" t="s">
        <v>33476</v>
      </c>
      <c r="E21043"/>
      <c r="F21043"/>
      <c r="G21043"/>
      <c r="H21043"/>
      <c r="I21043"/>
      <c r="J21043"/>
      <c r="U21043" s="43"/>
      <c r="AE21043"/>
    </row>
    <row r="21044" spans="1:31">
      <c r="A21044">
        <v>51240</v>
      </c>
      <c r="B21044" t="s">
        <v>18031</v>
      </c>
      <c r="C21044" t="s">
        <v>33480</v>
      </c>
      <c r="D21044" t="s">
        <v>33476</v>
      </c>
      <c r="E21044"/>
      <c r="F21044"/>
      <c r="G21044"/>
      <c r="H21044"/>
      <c r="I21044"/>
      <c r="J21044"/>
      <c r="U21044" s="43"/>
      <c r="AE21044"/>
    </row>
    <row r="21045" spans="1:31">
      <c r="A21045">
        <v>51300</v>
      </c>
      <c r="B21045" t="s">
        <v>18032</v>
      </c>
      <c r="C21045" t="s">
        <v>33480</v>
      </c>
      <c r="D21045" t="s">
        <v>33476</v>
      </c>
      <c r="E21045"/>
      <c r="F21045"/>
      <c r="G21045"/>
      <c r="H21045"/>
      <c r="I21045"/>
      <c r="J21045"/>
      <c r="U21045" s="43"/>
      <c r="AE21045"/>
    </row>
    <row r="21046" spans="1:31">
      <c r="A21046">
        <v>51800</v>
      </c>
      <c r="B21046" t="s">
        <v>18033</v>
      </c>
      <c r="C21046" t="s">
        <v>33477</v>
      </c>
      <c r="D21046" t="s">
        <v>33476</v>
      </c>
      <c r="E21046"/>
      <c r="F21046"/>
      <c r="G21046"/>
      <c r="H21046"/>
      <c r="I21046"/>
      <c r="J21046"/>
      <c r="U21046" s="43"/>
      <c r="AE21046"/>
    </row>
    <row r="21047" spans="1:31">
      <c r="A21047">
        <v>51260</v>
      </c>
      <c r="B21047" t="s">
        <v>18034</v>
      </c>
      <c r="C21047" t="s">
        <v>33480</v>
      </c>
      <c r="D21047" t="s">
        <v>33476</v>
      </c>
      <c r="E21047"/>
      <c r="F21047"/>
      <c r="G21047"/>
      <c r="H21047"/>
      <c r="I21047"/>
      <c r="J21047"/>
      <c r="U21047" s="43"/>
      <c r="AE21047"/>
    </row>
    <row r="21048" spans="1:31">
      <c r="A21048">
        <v>51340</v>
      </c>
      <c r="B21048" t="s">
        <v>18035</v>
      </c>
      <c r="C21048" t="s">
        <v>33477</v>
      </c>
      <c r="D21048" t="s">
        <v>33476</v>
      </c>
      <c r="E21048"/>
      <c r="F21048"/>
      <c r="G21048"/>
      <c r="H21048"/>
      <c r="I21048"/>
      <c r="J21048"/>
      <c r="U21048" s="43"/>
      <c r="AE21048"/>
    </row>
    <row r="21049" spans="1:31">
      <c r="A21049">
        <v>51130</v>
      </c>
      <c r="B21049" t="s">
        <v>18036</v>
      </c>
      <c r="C21049" t="s">
        <v>33480</v>
      </c>
      <c r="D21049" t="s">
        <v>33476</v>
      </c>
      <c r="E21049"/>
      <c r="F21049"/>
      <c r="G21049"/>
      <c r="H21049"/>
      <c r="I21049"/>
      <c r="J21049"/>
      <c r="U21049" s="43"/>
      <c r="AE21049"/>
    </row>
    <row r="21050" spans="1:31">
      <c r="A21050">
        <v>51150</v>
      </c>
      <c r="B21050" t="s">
        <v>18037</v>
      </c>
      <c r="C21050" t="s">
        <v>33480</v>
      </c>
      <c r="D21050" t="s">
        <v>33476</v>
      </c>
      <c r="E21050"/>
      <c r="F21050"/>
      <c r="G21050"/>
      <c r="H21050"/>
      <c r="I21050"/>
      <c r="J21050"/>
      <c r="U21050" s="43"/>
      <c r="AE21050"/>
    </row>
    <row r="21051" spans="1:31">
      <c r="A21051">
        <v>51390</v>
      </c>
      <c r="B21051" t="s">
        <v>16213</v>
      </c>
      <c r="C21051" t="s">
        <v>33478</v>
      </c>
      <c r="D21051" t="s">
        <v>33476</v>
      </c>
      <c r="E21051"/>
      <c r="F21051"/>
      <c r="G21051"/>
      <c r="H21051"/>
      <c r="I21051"/>
      <c r="J21051"/>
      <c r="U21051" s="43"/>
      <c r="AE21051"/>
    </row>
    <row r="21052" spans="1:31">
      <c r="A21052">
        <v>51330</v>
      </c>
      <c r="B21052" t="s">
        <v>18038</v>
      </c>
      <c r="C21052" t="s">
        <v>33477</v>
      </c>
      <c r="D21052" t="s">
        <v>33476</v>
      </c>
      <c r="E21052"/>
      <c r="F21052"/>
      <c r="G21052"/>
      <c r="H21052"/>
      <c r="I21052"/>
      <c r="J21052"/>
      <c r="U21052" s="43"/>
      <c r="AE21052"/>
    </row>
    <row r="21053" spans="1:31">
      <c r="A21053">
        <v>51800</v>
      </c>
      <c r="B21053" t="s">
        <v>18039</v>
      </c>
      <c r="C21053" t="s">
        <v>33477</v>
      </c>
      <c r="D21053" t="s">
        <v>33476</v>
      </c>
      <c r="E21053"/>
      <c r="F21053"/>
      <c r="G21053"/>
      <c r="H21053"/>
      <c r="I21053"/>
      <c r="J21053"/>
      <c r="U21053" s="43"/>
      <c r="AE21053"/>
    </row>
    <row r="21054" spans="1:31">
      <c r="A21054">
        <v>51110</v>
      </c>
      <c r="B21054" t="s">
        <v>18040</v>
      </c>
      <c r="C21054" t="s">
        <v>33480</v>
      </c>
      <c r="D21054" t="s">
        <v>33476</v>
      </c>
      <c r="E21054"/>
      <c r="F21054"/>
      <c r="G21054"/>
      <c r="H21054"/>
      <c r="I21054"/>
      <c r="J21054"/>
      <c r="U21054" s="43"/>
      <c r="AE21054"/>
    </row>
    <row r="21055" spans="1:31">
      <c r="A21055">
        <v>51420</v>
      </c>
      <c r="B21055" t="s">
        <v>18041</v>
      </c>
      <c r="C21055" t="s">
        <v>33478</v>
      </c>
      <c r="D21055" t="s">
        <v>33476</v>
      </c>
      <c r="E21055"/>
      <c r="F21055"/>
      <c r="G21055"/>
      <c r="H21055"/>
      <c r="I21055"/>
      <c r="J21055"/>
      <c r="U21055" s="43"/>
      <c r="AE21055"/>
    </row>
    <row r="21056" spans="1:31">
      <c r="A21056">
        <v>51530</v>
      </c>
      <c r="B21056" t="s">
        <v>18042</v>
      </c>
      <c r="C21056" t="s">
        <v>33478</v>
      </c>
      <c r="D21056" t="s">
        <v>33476</v>
      </c>
      <c r="E21056"/>
      <c r="F21056"/>
      <c r="G21056"/>
      <c r="H21056"/>
      <c r="I21056"/>
      <c r="J21056"/>
      <c r="U21056" s="43"/>
      <c r="AE21056"/>
    </row>
    <row r="21057" spans="1:31">
      <c r="A21057">
        <v>52340</v>
      </c>
      <c r="B21057" t="s">
        <v>18043</v>
      </c>
      <c r="C21057" t="s">
        <v>33478</v>
      </c>
      <c r="D21057" t="s">
        <v>33476</v>
      </c>
      <c r="E21057"/>
      <c r="F21057"/>
      <c r="G21057"/>
      <c r="H21057"/>
      <c r="I21057"/>
      <c r="J21057"/>
      <c r="U21057" s="43"/>
      <c r="AE21057"/>
    </row>
    <row r="21058" spans="1:31">
      <c r="A21058">
        <v>52400</v>
      </c>
      <c r="B21058" t="s">
        <v>10800</v>
      </c>
      <c r="C21058" t="s">
        <v>33478</v>
      </c>
      <c r="D21058" t="s">
        <v>33476</v>
      </c>
      <c r="E21058"/>
      <c r="F21058"/>
      <c r="G21058"/>
      <c r="H21058"/>
      <c r="I21058"/>
      <c r="J21058"/>
      <c r="U21058" s="43"/>
      <c r="AE21058"/>
    </row>
    <row r="21059" spans="1:31">
      <c r="A21059">
        <v>52700</v>
      </c>
      <c r="B21059" t="s">
        <v>18044</v>
      </c>
      <c r="C21059" t="s">
        <v>33478</v>
      </c>
      <c r="D21059" t="s">
        <v>33476</v>
      </c>
      <c r="E21059"/>
      <c r="F21059"/>
      <c r="G21059"/>
      <c r="H21059"/>
      <c r="I21059"/>
      <c r="J21059"/>
      <c r="U21059" s="43"/>
      <c r="AE21059"/>
    </row>
    <row r="21060" spans="1:31">
      <c r="A21060">
        <v>52230</v>
      </c>
      <c r="B21060" t="s">
        <v>18045</v>
      </c>
      <c r="C21060" t="s">
        <v>33478</v>
      </c>
      <c r="D21060" t="s">
        <v>33476</v>
      </c>
      <c r="E21060"/>
      <c r="F21060"/>
      <c r="G21060"/>
      <c r="H21060"/>
      <c r="I21060"/>
      <c r="J21060"/>
      <c r="U21060" s="43"/>
      <c r="AE21060"/>
    </row>
    <row r="21061" spans="1:31">
      <c r="A21061">
        <v>52120</v>
      </c>
      <c r="B21061" t="s">
        <v>18046</v>
      </c>
      <c r="C21061" t="s">
        <v>33478</v>
      </c>
      <c r="D21061" t="s">
        <v>33476</v>
      </c>
      <c r="E21061"/>
      <c r="F21061"/>
      <c r="G21061"/>
      <c r="H21061"/>
      <c r="I21061"/>
      <c r="J21061"/>
      <c r="U21061" s="43"/>
      <c r="AE21061"/>
    </row>
    <row r="21062" spans="1:31">
      <c r="A21062">
        <v>52130</v>
      </c>
      <c r="B21062" t="s">
        <v>18047</v>
      </c>
      <c r="C21062" t="s">
        <v>33477</v>
      </c>
      <c r="D21062" t="s">
        <v>33476</v>
      </c>
      <c r="E21062"/>
      <c r="F21062"/>
      <c r="G21062"/>
      <c r="H21062"/>
      <c r="I21062"/>
      <c r="J21062"/>
      <c r="U21062" s="43"/>
      <c r="AE21062"/>
    </row>
    <row r="21063" spans="1:31">
      <c r="A21063">
        <v>52110</v>
      </c>
      <c r="B21063" t="s">
        <v>18048</v>
      </c>
      <c r="C21063" t="s">
        <v>33478</v>
      </c>
      <c r="D21063" t="s">
        <v>33476</v>
      </c>
      <c r="E21063"/>
      <c r="F21063"/>
      <c r="G21063"/>
      <c r="H21063"/>
      <c r="I21063"/>
      <c r="J21063"/>
      <c r="U21063" s="43"/>
      <c r="AE21063"/>
    </row>
    <row r="21064" spans="1:31">
      <c r="A21064">
        <v>52700</v>
      </c>
      <c r="B21064" t="s">
        <v>18049</v>
      </c>
      <c r="C21064" t="s">
        <v>33478</v>
      </c>
      <c r="D21064" t="s">
        <v>33476</v>
      </c>
      <c r="E21064"/>
      <c r="F21064"/>
      <c r="G21064"/>
      <c r="H21064"/>
      <c r="I21064"/>
      <c r="J21064"/>
      <c r="U21064" s="43"/>
      <c r="AE21064"/>
    </row>
    <row r="21065" spans="1:31">
      <c r="A21065">
        <v>52700</v>
      </c>
      <c r="B21065" t="s">
        <v>18049</v>
      </c>
      <c r="C21065" t="s">
        <v>33478</v>
      </c>
      <c r="D21065" t="s">
        <v>33476</v>
      </c>
      <c r="E21065"/>
      <c r="F21065"/>
      <c r="G21065"/>
      <c r="H21065"/>
      <c r="I21065"/>
      <c r="J21065"/>
      <c r="U21065" s="43"/>
      <c r="AE21065"/>
    </row>
    <row r="21066" spans="1:31">
      <c r="A21066">
        <v>52360</v>
      </c>
      <c r="B21066" t="s">
        <v>18050</v>
      </c>
      <c r="C21066" t="s">
        <v>33478</v>
      </c>
      <c r="D21066" t="s">
        <v>33476</v>
      </c>
      <c r="E21066"/>
      <c r="F21066"/>
      <c r="G21066"/>
      <c r="H21066"/>
      <c r="I21066"/>
      <c r="J21066"/>
      <c r="U21066" s="43"/>
      <c r="AE21066"/>
    </row>
    <row r="21067" spans="1:31">
      <c r="A21067">
        <v>52310</v>
      </c>
      <c r="B21067" t="s">
        <v>18051</v>
      </c>
      <c r="C21067" t="s">
        <v>33478</v>
      </c>
      <c r="D21067" t="s">
        <v>33476</v>
      </c>
      <c r="E21067"/>
      <c r="F21067"/>
      <c r="G21067"/>
      <c r="H21067"/>
      <c r="I21067"/>
      <c r="J21067"/>
      <c r="U21067" s="43"/>
      <c r="AE21067"/>
    </row>
    <row r="21068" spans="1:31">
      <c r="A21068">
        <v>52230</v>
      </c>
      <c r="B21068" t="s">
        <v>18052</v>
      </c>
      <c r="C21068" t="s">
        <v>33478</v>
      </c>
      <c r="D21068" t="s">
        <v>33476</v>
      </c>
      <c r="E21068"/>
      <c r="F21068"/>
      <c r="G21068"/>
      <c r="H21068"/>
      <c r="I21068"/>
      <c r="J21068"/>
      <c r="U21068" s="43"/>
      <c r="AE21068"/>
    </row>
    <row r="21069" spans="1:31">
      <c r="A21069">
        <v>52500</v>
      </c>
      <c r="B21069" t="s">
        <v>18053</v>
      </c>
      <c r="C21069" t="s">
        <v>33478</v>
      </c>
      <c r="D21069" t="s">
        <v>33476</v>
      </c>
      <c r="E21069"/>
      <c r="F21069"/>
      <c r="G21069"/>
      <c r="H21069"/>
      <c r="I21069"/>
      <c r="J21069"/>
      <c r="U21069" s="43"/>
      <c r="AE21069"/>
    </row>
    <row r="21070" spans="1:31">
      <c r="A21070">
        <v>52250</v>
      </c>
      <c r="B21070" t="s">
        <v>18054</v>
      </c>
      <c r="C21070" t="s">
        <v>33478</v>
      </c>
      <c r="D21070" t="e">
        <v>#N/A</v>
      </c>
      <c r="E21070"/>
      <c r="F21070"/>
      <c r="G21070"/>
      <c r="H21070"/>
      <c r="I21070"/>
      <c r="J21070"/>
      <c r="U21070" s="43"/>
      <c r="AE21070"/>
    </row>
    <row r="21071" spans="1:31">
      <c r="A21071">
        <v>52500</v>
      </c>
      <c r="B21071" t="s">
        <v>18055</v>
      </c>
      <c r="C21071" t="s">
        <v>33478</v>
      </c>
      <c r="D21071" t="s">
        <v>33476</v>
      </c>
      <c r="E21071"/>
      <c r="F21071"/>
      <c r="G21071"/>
      <c r="H21071"/>
      <c r="I21071"/>
      <c r="J21071"/>
      <c r="U21071" s="43"/>
      <c r="AE21071"/>
    </row>
    <row r="21072" spans="1:31">
      <c r="A21072">
        <v>52160</v>
      </c>
      <c r="B21072" t="s">
        <v>18056</v>
      </c>
      <c r="C21072" t="s">
        <v>33478</v>
      </c>
      <c r="D21072" t="s">
        <v>33476</v>
      </c>
      <c r="E21072"/>
      <c r="F21072"/>
      <c r="G21072"/>
      <c r="H21072"/>
      <c r="I21072"/>
      <c r="J21072"/>
      <c r="U21072" s="43"/>
      <c r="AE21072"/>
    </row>
    <row r="21073" spans="1:31">
      <c r="A21073">
        <v>52210</v>
      </c>
      <c r="B21073" t="s">
        <v>18057</v>
      </c>
      <c r="C21073" t="s">
        <v>33478</v>
      </c>
      <c r="D21073" t="s">
        <v>33476</v>
      </c>
      <c r="E21073"/>
      <c r="F21073"/>
      <c r="G21073"/>
      <c r="H21073"/>
      <c r="I21073"/>
      <c r="J21073"/>
      <c r="U21073" s="43"/>
      <c r="AE21073"/>
    </row>
    <row r="21074" spans="1:31">
      <c r="A21074">
        <v>52110</v>
      </c>
      <c r="B21074" t="s">
        <v>18058</v>
      </c>
      <c r="C21074" t="s">
        <v>33478</v>
      </c>
      <c r="D21074" t="s">
        <v>33476</v>
      </c>
      <c r="E21074"/>
      <c r="F21074"/>
      <c r="G21074"/>
      <c r="H21074"/>
      <c r="I21074"/>
      <c r="J21074"/>
      <c r="U21074" s="43"/>
      <c r="AE21074"/>
    </row>
    <row r="21075" spans="1:31">
      <c r="A21075">
        <v>52130</v>
      </c>
      <c r="B21075" t="s">
        <v>18059</v>
      </c>
      <c r="C21075" t="s">
        <v>33477</v>
      </c>
      <c r="D21075" t="s">
        <v>33476</v>
      </c>
      <c r="E21075"/>
      <c r="F21075"/>
      <c r="G21075"/>
      <c r="H21075"/>
      <c r="I21075"/>
      <c r="J21075"/>
      <c r="U21075" s="43"/>
      <c r="AE21075"/>
    </row>
    <row r="21076" spans="1:31">
      <c r="A21076">
        <v>52210</v>
      </c>
      <c r="B21076" t="s">
        <v>18060</v>
      </c>
      <c r="C21076" t="s">
        <v>33478</v>
      </c>
      <c r="D21076" t="s">
        <v>33476</v>
      </c>
      <c r="E21076"/>
      <c r="F21076"/>
      <c r="G21076"/>
      <c r="H21076"/>
      <c r="I21076"/>
      <c r="J21076"/>
      <c r="U21076" s="43"/>
      <c r="AE21076"/>
    </row>
    <row r="21077" spans="1:31">
      <c r="A21077">
        <v>52160</v>
      </c>
      <c r="B21077" t="s">
        <v>17497</v>
      </c>
      <c r="C21077" t="s">
        <v>33478</v>
      </c>
      <c r="D21077" t="s">
        <v>33476</v>
      </c>
      <c r="E21077"/>
      <c r="F21077"/>
      <c r="G21077"/>
      <c r="H21077"/>
      <c r="I21077"/>
      <c r="J21077"/>
      <c r="U21077" s="43"/>
      <c r="AE21077"/>
    </row>
    <row r="21078" spans="1:31">
      <c r="A21078">
        <v>52240</v>
      </c>
      <c r="B21078" t="s">
        <v>18061</v>
      </c>
      <c r="C21078" t="s">
        <v>33478</v>
      </c>
      <c r="D21078" t="s">
        <v>33476</v>
      </c>
      <c r="E21078"/>
      <c r="F21078"/>
      <c r="G21078"/>
      <c r="H21078"/>
      <c r="I21078"/>
      <c r="J21078"/>
      <c r="U21078" s="43"/>
      <c r="AE21078"/>
    </row>
    <row r="21079" spans="1:31">
      <c r="A21079">
        <v>52190</v>
      </c>
      <c r="B21079" t="s">
        <v>18062</v>
      </c>
      <c r="C21079" t="s">
        <v>33477</v>
      </c>
      <c r="D21079" t="s">
        <v>33476</v>
      </c>
      <c r="E21079"/>
      <c r="F21079"/>
      <c r="G21079"/>
      <c r="H21079"/>
      <c r="I21079"/>
      <c r="J21079"/>
      <c r="U21079" s="43"/>
      <c r="AE21079"/>
    </row>
    <row r="21080" spans="1:31">
      <c r="A21080">
        <v>52160</v>
      </c>
      <c r="B21080" t="s">
        <v>18063</v>
      </c>
      <c r="C21080" t="s">
        <v>33478</v>
      </c>
      <c r="D21080" t="s">
        <v>33476</v>
      </c>
      <c r="E21080"/>
      <c r="F21080"/>
      <c r="G21080"/>
      <c r="H21080"/>
      <c r="I21080"/>
      <c r="J21080"/>
      <c r="U21080" s="43"/>
      <c r="AE21080"/>
    </row>
    <row r="21081" spans="1:31">
      <c r="A21081">
        <v>52300</v>
      </c>
      <c r="B21081" t="s">
        <v>18064</v>
      </c>
      <c r="C21081" t="s">
        <v>33478</v>
      </c>
      <c r="D21081" t="s">
        <v>33476</v>
      </c>
      <c r="E21081"/>
      <c r="F21081"/>
      <c r="G21081"/>
      <c r="H21081"/>
      <c r="I21081"/>
      <c r="J21081"/>
      <c r="U21081" s="43"/>
      <c r="AE21081"/>
    </row>
    <row r="21082" spans="1:31">
      <c r="A21082">
        <v>52300</v>
      </c>
      <c r="B21082" t="s">
        <v>18065</v>
      </c>
      <c r="C21082" t="s">
        <v>33478</v>
      </c>
      <c r="D21082" t="s">
        <v>33476</v>
      </c>
      <c r="E21082"/>
      <c r="F21082"/>
      <c r="G21082"/>
      <c r="H21082"/>
      <c r="I21082"/>
      <c r="J21082"/>
      <c r="U21082" s="43"/>
      <c r="AE21082"/>
    </row>
    <row r="21083" spans="1:31">
      <c r="A21083">
        <v>52120</v>
      </c>
      <c r="B21083" t="s">
        <v>18066</v>
      </c>
      <c r="C21083" t="s">
        <v>33478</v>
      </c>
      <c r="D21083" t="s">
        <v>33476</v>
      </c>
      <c r="E21083"/>
      <c r="F21083"/>
      <c r="G21083"/>
      <c r="H21083"/>
      <c r="I21083"/>
      <c r="J21083"/>
      <c r="U21083" s="43"/>
      <c r="AE21083"/>
    </row>
    <row r="21084" spans="1:31">
      <c r="A21084">
        <v>52120</v>
      </c>
      <c r="B21084" t="s">
        <v>18066</v>
      </c>
      <c r="C21084" t="s">
        <v>33478</v>
      </c>
      <c r="D21084" t="s">
        <v>33476</v>
      </c>
      <c r="E21084"/>
      <c r="F21084"/>
      <c r="G21084"/>
      <c r="H21084"/>
      <c r="I21084"/>
      <c r="J21084"/>
      <c r="U21084" s="43"/>
      <c r="AE21084"/>
    </row>
    <row r="21085" spans="1:31">
      <c r="A21085">
        <v>52330</v>
      </c>
      <c r="B21085" t="s">
        <v>18066</v>
      </c>
      <c r="C21085" t="s">
        <v>33478</v>
      </c>
      <c r="D21085" t="s">
        <v>33476</v>
      </c>
      <c r="E21085"/>
      <c r="F21085"/>
      <c r="G21085"/>
      <c r="H21085"/>
      <c r="I21085"/>
      <c r="J21085"/>
      <c r="U21085" s="43"/>
      <c r="AE21085"/>
    </row>
    <row r="21086" spans="1:31">
      <c r="A21086">
        <v>52330</v>
      </c>
      <c r="B21086" t="s">
        <v>18066</v>
      </c>
      <c r="C21086" t="s">
        <v>33478</v>
      </c>
      <c r="D21086" t="s">
        <v>33476</v>
      </c>
      <c r="E21086"/>
      <c r="F21086"/>
      <c r="G21086"/>
      <c r="H21086"/>
      <c r="I21086"/>
      <c r="J21086"/>
      <c r="U21086" s="43"/>
      <c r="AE21086"/>
    </row>
    <row r="21087" spans="1:31">
      <c r="A21087">
        <v>52140</v>
      </c>
      <c r="B21087" t="s">
        <v>18067</v>
      </c>
      <c r="C21087" t="s">
        <v>33478</v>
      </c>
      <c r="D21087" t="s">
        <v>33476</v>
      </c>
      <c r="E21087"/>
      <c r="F21087"/>
      <c r="G21087"/>
      <c r="H21087"/>
      <c r="I21087"/>
      <c r="J21087"/>
      <c r="U21087" s="43"/>
      <c r="AE21087"/>
    </row>
    <row r="21088" spans="1:31">
      <c r="A21088">
        <v>52130</v>
      </c>
      <c r="B21088" t="s">
        <v>18068</v>
      </c>
      <c r="C21088" t="s">
        <v>33477</v>
      </c>
      <c r="D21088" t="s">
        <v>33476</v>
      </c>
      <c r="E21088"/>
      <c r="F21088"/>
      <c r="G21088"/>
      <c r="H21088"/>
      <c r="I21088"/>
      <c r="J21088"/>
      <c r="U21088" s="43"/>
      <c r="AE21088"/>
    </row>
    <row r="21089" spans="1:31">
      <c r="A21089">
        <v>52250</v>
      </c>
      <c r="B21089" t="s">
        <v>18069</v>
      </c>
      <c r="C21089" t="s">
        <v>33478</v>
      </c>
      <c r="D21089" t="e">
        <v>#N/A</v>
      </c>
      <c r="E21089"/>
      <c r="F21089"/>
      <c r="G21089"/>
      <c r="H21089"/>
      <c r="I21089"/>
      <c r="J21089"/>
      <c r="U21089" s="43"/>
      <c r="AE21089"/>
    </row>
    <row r="21090" spans="1:31">
      <c r="A21090">
        <v>52360</v>
      </c>
      <c r="B21090" t="s">
        <v>16228</v>
      </c>
      <c r="C21090" t="s">
        <v>33478</v>
      </c>
      <c r="D21090" t="s">
        <v>33476</v>
      </c>
      <c r="E21090"/>
      <c r="F21090"/>
      <c r="G21090"/>
      <c r="H21090"/>
      <c r="I21090"/>
      <c r="J21090"/>
      <c r="U21090" s="43"/>
      <c r="AE21090"/>
    </row>
    <row r="21091" spans="1:31">
      <c r="A21091">
        <v>52240</v>
      </c>
      <c r="B21091" t="s">
        <v>18070</v>
      </c>
      <c r="C21091" t="s">
        <v>33478</v>
      </c>
      <c r="D21091" t="s">
        <v>33476</v>
      </c>
      <c r="E21091"/>
      <c r="F21091"/>
      <c r="G21091"/>
      <c r="H21091"/>
      <c r="I21091"/>
      <c r="J21091"/>
      <c r="U21091" s="43"/>
      <c r="AE21091"/>
    </row>
    <row r="21092" spans="1:31">
      <c r="A21092">
        <v>52110</v>
      </c>
      <c r="B21092" t="s">
        <v>18071</v>
      </c>
      <c r="C21092" t="s">
        <v>33478</v>
      </c>
      <c r="D21092" t="s">
        <v>33476</v>
      </c>
      <c r="E21092"/>
      <c r="F21092"/>
      <c r="G21092"/>
      <c r="H21092"/>
      <c r="I21092"/>
      <c r="J21092"/>
      <c r="U21092" s="43"/>
      <c r="AE21092"/>
    </row>
    <row r="21093" spans="1:31">
      <c r="A21093">
        <v>52160</v>
      </c>
      <c r="B21093" t="s">
        <v>18072</v>
      </c>
      <c r="C21093" t="s">
        <v>33478</v>
      </c>
      <c r="D21093" t="s">
        <v>33476</v>
      </c>
      <c r="E21093"/>
      <c r="F21093"/>
      <c r="G21093"/>
      <c r="H21093"/>
      <c r="I21093"/>
      <c r="J21093"/>
      <c r="U21093" s="43"/>
      <c r="AE21093"/>
    </row>
    <row r="21094" spans="1:31">
      <c r="A21094">
        <v>52260</v>
      </c>
      <c r="B21094" t="s">
        <v>18073</v>
      </c>
      <c r="C21094" t="s">
        <v>33478</v>
      </c>
      <c r="D21094" t="s">
        <v>33476</v>
      </c>
      <c r="E21094"/>
      <c r="F21094"/>
      <c r="G21094"/>
      <c r="H21094"/>
      <c r="I21094"/>
      <c r="J21094"/>
      <c r="U21094" s="43"/>
      <c r="AE21094"/>
    </row>
    <row r="21095" spans="1:31">
      <c r="A21095">
        <v>52500</v>
      </c>
      <c r="B21095" t="s">
        <v>8387</v>
      </c>
      <c r="C21095" t="s">
        <v>33478</v>
      </c>
      <c r="D21095" t="s">
        <v>33476</v>
      </c>
      <c r="E21095"/>
      <c r="F21095"/>
      <c r="G21095"/>
      <c r="H21095"/>
      <c r="I21095"/>
      <c r="J21095"/>
      <c r="U21095" s="43"/>
      <c r="AE21095"/>
    </row>
    <row r="21096" spans="1:31">
      <c r="A21096">
        <v>52270</v>
      </c>
      <c r="B21096" t="s">
        <v>18074</v>
      </c>
      <c r="C21096" t="s">
        <v>33478</v>
      </c>
      <c r="D21096" t="s">
        <v>33476</v>
      </c>
      <c r="E21096"/>
      <c r="F21096"/>
      <c r="G21096"/>
      <c r="H21096"/>
      <c r="I21096"/>
      <c r="J21096"/>
      <c r="U21096" s="43"/>
      <c r="AE21096"/>
    </row>
    <row r="21097" spans="1:31">
      <c r="A21097">
        <v>52270</v>
      </c>
      <c r="B21097" t="s">
        <v>18074</v>
      </c>
      <c r="C21097" t="s">
        <v>33478</v>
      </c>
      <c r="D21097" t="s">
        <v>33476</v>
      </c>
      <c r="E21097"/>
      <c r="F21097"/>
      <c r="G21097"/>
      <c r="H21097"/>
      <c r="I21097"/>
      <c r="J21097"/>
      <c r="U21097" s="43"/>
      <c r="AE21097"/>
    </row>
    <row r="21098" spans="1:31">
      <c r="A21098">
        <v>52270</v>
      </c>
      <c r="B21098" t="s">
        <v>18074</v>
      </c>
      <c r="C21098" t="s">
        <v>33478</v>
      </c>
      <c r="D21098" t="s">
        <v>33476</v>
      </c>
      <c r="E21098"/>
      <c r="F21098"/>
      <c r="G21098"/>
      <c r="H21098"/>
      <c r="I21098"/>
      <c r="J21098"/>
      <c r="U21098" s="43"/>
      <c r="AE21098"/>
    </row>
    <row r="21099" spans="1:31">
      <c r="A21099">
        <v>52100</v>
      </c>
      <c r="B21099" t="s">
        <v>18075</v>
      </c>
      <c r="C21099" t="s">
        <v>33477</v>
      </c>
      <c r="D21099" t="s">
        <v>33481</v>
      </c>
      <c r="E21099"/>
      <c r="F21099"/>
      <c r="G21099"/>
      <c r="H21099"/>
      <c r="I21099"/>
      <c r="J21099"/>
      <c r="U21099" s="43"/>
      <c r="AE21099"/>
    </row>
    <row r="21100" spans="1:31">
      <c r="A21100">
        <v>52110</v>
      </c>
      <c r="B21100" t="s">
        <v>18076</v>
      </c>
      <c r="C21100" t="s">
        <v>33478</v>
      </c>
      <c r="D21100" t="s">
        <v>33476</v>
      </c>
      <c r="E21100"/>
      <c r="F21100"/>
      <c r="G21100"/>
      <c r="H21100"/>
      <c r="I21100"/>
      <c r="J21100"/>
      <c r="U21100" s="43"/>
      <c r="AE21100"/>
    </row>
    <row r="21101" spans="1:31">
      <c r="A21101">
        <v>52340</v>
      </c>
      <c r="B21101" t="s">
        <v>18077</v>
      </c>
      <c r="C21101" t="s">
        <v>33478</v>
      </c>
      <c r="D21101" t="s">
        <v>33476</v>
      </c>
      <c r="E21101"/>
      <c r="F21101"/>
      <c r="G21101"/>
      <c r="H21101"/>
      <c r="I21101"/>
      <c r="J21101"/>
      <c r="U21101" s="43"/>
      <c r="AE21101"/>
    </row>
    <row r="21102" spans="1:31">
      <c r="A21102">
        <v>52340</v>
      </c>
      <c r="B21102" t="s">
        <v>18077</v>
      </c>
      <c r="C21102" t="s">
        <v>33478</v>
      </c>
      <c r="D21102" t="s">
        <v>33476</v>
      </c>
      <c r="E21102"/>
      <c r="F21102"/>
      <c r="G21102"/>
      <c r="H21102"/>
      <c r="I21102"/>
      <c r="J21102"/>
      <c r="U21102" s="43"/>
      <c r="AE21102"/>
    </row>
    <row r="21103" spans="1:31">
      <c r="A21103">
        <v>52500</v>
      </c>
      <c r="B21103" t="s">
        <v>18078</v>
      </c>
      <c r="C21103" t="s">
        <v>33478</v>
      </c>
      <c r="D21103" t="s">
        <v>33476</v>
      </c>
      <c r="E21103"/>
      <c r="F21103"/>
      <c r="G21103"/>
      <c r="H21103"/>
      <c r="I21103"/>
      <c r="J21103"/>
      <c r="U21103" s="43"/>
      <c r="AE21103"/>
    </row>
    <row r="21104" spans="1:31">
      <c r="A21104">
        <v>52330</v>
      </c>
      <c r="B21104" t="s">
        <v>18079</v>
      </c>
      <c r="C21104" t="s">
        <v>33478</v>
      </c>
      <c r="D21104" t="s">
        <v>33476</v>
      </c>
      <c r="E21104"/>
      <c r="F21104"/>
      <c r="G21104"/>
      <c r="H21104"/>
      <c r="I21104"/>
      <c r="J21104"/>
      <c r="U21104" s="43"/>
      <c r="AE21104"/>
    </row>
    <row r="21105" spans="1:31">
      <c r="A21105">
        <v>52300</v>
      </c>
      <c r="B21105" t="s">
        <v>18080</v>
      </c>
      <c r="C21105" t="s">
        <v>33478</v>
      </c>
      <c r="D21105" t="s">
        <v>33476</v>
      </c>
      <c r="E21105"/>
      <c r="F21105"/>
      <c r="G21105"/>
      <c r="H21105"/>
      <c r="I21105"/>
      <c r="J21105"/>
      <c r="U21105" s="43"/>
      <c r="AE21105"/>
    </row>
    <row r="21106" spans="1:31">
      <c r="A21106">
        <v>52120</v>
      </c>
      <c r="B21106" t="s">
        <v>18081</v>
      </c>
      <c r="C21106" t="s">
        <v>33478</v>
      </c>
      <c r="D21106" t="s">
        <v>33476</v>
      </c>
      <c r="E21106"/>
      <c r="F21106"/>
      <c r="G21106"/>
      <c r="H21106"/>
      <c r="I21106"/>
      <c r="J21106"/>
      <c r="U21106" s="43"/>
      <c r="AE21106"/>
    </row>
    <row r="21107" spans="1:31">
      <c r="A21107">
        <v>52110</v>
      </c>
      <c r="B21107" t="s">
        <v>18082</v>
      </c>
      <c r="C21107" t="s">
        <v>33478</v>
      </c>
      <c r="D21107" t="s">
        <v>33476</v>
      </c>
      <c r="E21107"/>
      <c r="F21107"/>
      <c r="G21107"/>
      <c r="H21107"/>
      <c r="I21107"/>
      <c r="J21107"/>
      <c r="U21107" s="43"/>
      <c r="AE21107"/>
    </row>
    <row r="21108" spans="1:31">
      <c r="A21108">
        <v>52310</v>
      </c>
      <c r="B21108" t="s">
        <v>18083</v>
      </c>
      <c r="C21108" t="s">
        <v>33478</v>
      </c>
      <c r="D21108" t="s">
        <v>33476</v>
      </c>
      <c r="E21108"/>
      <c r="F21108"/>
      <c r="G21108"/>
      <c r="H21108"/>
      <c r="I21108"/>
      <c r="J21108"/>
      <c r="U21108" s="43"/>
      <c r="AE21108"/>
    </row>
    <row r="21109" spans="1:31">
      <c r="A21109">
        <v>52310</v>
      </c>
      <c r="B21109" t="s">
        <v>18083</v>
      </c>
      <c r="C21109" t="s">
        <v>33478</v>
      </c>
      <c r="D21109" t="s">
        <v>33476</v>
      </c>
      <c r="E21109"/>
      <c r="F21109"/>
      <c r="G21109"/>
      <c r="H21109"/>
      <c r="I21109"/>
      <c r="J21109"/>
      <c r="U21109" s="43"/>
      <c r="AE21109"/>
    </row>
    <row r="21110" spans="1:31">
      <c r="A21110">
        <v>52310</v>
      </c>
      <c r="B21110" t="s">
        <v>18083</v>
      </c>
      <c r="C21110" t="s">
        <v>33478</v>
      </c>
      <c r="D21110" t="s">
        <v>33476</v>
      </c>
      <c r="E21110"/>
      <c r="F21110"/>
      <c r="G21110"/>
      <c r="H21110"/>
      <c r="I21110"/>
      <c r="J21110"/>
      <c r="U21110" s="43"/>
      <c r="AE21110"/>
    </row>
    <row r="21111" spans="1:31">
      <c r="A21111">
        <v>52360</v>
      </c>
      <c r="B21111" t="s">
        <v>18084</v>
      </c>
      <c r="C21111" t="s">
        <v>33478</v>
      </c>
      <c r="D21111" t="s">
        <v>33476</v>
      </c>
      <c r="E21111"/>
      <c r="F21111"/>
      <c r="G21111"/>
      <c r="H21111"/>
      <c r="I21111"/>
      <c r="J21111"/>
      <c r="U21111" s="43"/>
      <c r="AE21111"/>
    </row>
    <row r="21112" spans="1:31">
      <c r="A21112">
        <v>52400</v>
      </c>
      <c r="B21112" t="s">
        <v>18085</v>
      </c>
      <c r="C21112" t="s">
        <v>33478</v>
      </c>
      <c r="D21112" t="s">
        <v>33476</v>
      </c>
      <c r="E21112"/>
      <c r="F21112"/>
      <c r="G21112"/>
      <c r="H21112"/>
      <c r="I21112"/>
      <c r="J21112"/>
      <c r="U21112" s="43"/>
      <c r="AE21112"/>
    </row>
    <row r="21113" spans="1:31">
      <c r="A21113">
        <v>52400</v>
      </c>
      <c r="B21113" t="s">
        <v>18085</v>
      </c>
      <c r="C21113" t="s">
        <v>33478</v>
      </c>
      <c r="D21113" t="s">
        <v>33476</v>
      </c>
      <c r="E21113"/>
      <c r="F21113"/>
      <c r="G21113"/>
      <c r="H21113"/>
      <c r="I21113"/>
      <c r="J21113"/>
      <c r="U21113" s="43"/>
      <c r="AE21113"/>
    </row>
    <row r="21114" spans="1:31">
      <c r="A21114">
        <v>52400</v>
      </c>
      <c r="B21114" t="s">
        <v>18085</v>
      </c>
      <c r="C21114" t="s">
        <v>33478</v>
      </c>
      <c r="D21114" t="s">
        <v>33476</v>
      </c>
      <c r="E21114"/>
      <c r="F21114"/>
      <c r="G21114"/>
      <c r="H21114"/>
      <c r="I21114"/>
      <c r="J21114"/>
      <c r="U21114" s="43"/>
      <c r="AE21114"/>
    </row>
    <row r="21115" spans="1:31">
      <c r="A21115">
        <v>52700</v>
      </c>
      <c r="B21115" t="s">
        <v>18086</v>
      </c>
      <c r="C21115" t="s">
        <v>33478</v>
      </c>
      <c r="D21115" t="s">
        <v>33476</v>
      </c>
      <c r="E21115"/>
      <c r="F21115"/>
      <c r="G21115"/>
      <c r="H21115"/>
      <c r="I21115"/>
      <c r="J21115"/>
      <c r="U21115" s="43"/>
      <c r="AE21115"/>
    </row>
    <row r="21116" spans="1:31">
      <c r="A21116">
        <v>52200</v>
      </c>
      <c r="B21116" t="s">
        <v>12157</v>
      </c>
      <c r="C21116" t="s">
        <v>33478</v>
      </c>
      <c r="D21116" t="s">
        <v>33476</v>
      </c>
      <c r="E21116"/>
      <c r="F21116"/>
      <c r="G21116"/>
      <c r="H21116"/>
      <c r="I21116"/>
      <c r="J21116"/>
      <c r="U21116" s="43"/>
      <c r="AE21116"/>
    </row>
    <row r="21117" spans="1:31">
      <c r="A21117">
        <v>52150</v>
      </c>
      <c r="B21117" t="s">
        <v>18087</v>
      </c>
      <c r="C21117" t="s">
        <v>33478</v>
      </c>
      <c r="D21117" t="s">
        <v>33476</v>
      </c>
      <c r="E21117"/>
      <c r="F21117"/>
      <c r="G21117"/>
      <c r="H21117"/>
      <c r="I21117"/>
      <c r="J21117"/>
      <c r="U21117" s="43"/>
      <c r="AE21117"/>
    </row>
    <row r="21118" spans="1:31">
      <c r="A21118">
        <v>52150</v>
      </c>
      <c r="B21118" t="s">
        <v>18088</v>
      </c>
      <c r="C21118" t="s">
        <v>33478</v>
      </c>
      <c r="D21118" t="s">
        <v>33476</v>
      </c>
      <c r="E21118"/>
      <c r="F21118"/>
      <c r="G21118"/>
      <c r="H21118"/>
      <c r="I21118"/>
      <c r="J21118"/>
      <c r="U21118" s="43"/>
      <c r="AE21118"/>
    </row>
    <row r="21119" spans="1:31">
      <c r="A21119">
        <v>52150</v>
      </c>
      <c r="B21119" t="s">
        <v>18088</v>
      </c>
      <c r="C21119" t="s">
        <v>33478</v>
      </c>
      <c r="D21119" t="s">
        <v>33476</v>
      </c>
      <c r="E21119"/>
      <c r="F21119"/>
      <c r="G21119"/>
      <c r="H21119"/>
      <c r="I21119"/>
      <c r="J21119"/>
      <c r="U21119" s="43"/>
      <c r="AE21119"/>
    </row>
    <row r="21120" spans="1:31">
      <c r="A21120">
        <v>52150</v>
      </c>
      <c r="B21120" t="s">
        <v>18088</v>
      </c>
      <c r="C21120" t="s">
        <v>33478</v>
      </c>
      <c r="D21120" t="s">
        <v>33476</v>
      </c>
      <c r="E21120"/>
      <c r="F21120"/>
      <c r="G21120"/>
      <c r="H21120"/>
      <c r="I21120"/>
      <c r="J21120"/>
      <c r="U21120" s="43"/>
      <c r="AE21120"/>
    </row>
    <row r="21121" spans="1:31">
      <c r="A21121">
        <v>52150</v>
      </c>
      <c r="B21121" t="s">
        <v>18088</v>
      </c>
      <c r="C21121" t="s">
        <v>33478</v>
      </c>
      <c r="D21121" t="s">
        <v>33476</v>
      </c>
      <c r="E21121"/>
      <c r="F21121"/>
      <c r="G21121"/>
      <c r="H21121"/>
      <c r="I21121"/>
      <c r="J21121"/>
      <c r="U21121" s="43"/>
      <c r="AE21121"/>
    </row>
    <row r="21122" spans="1:31">
      <c r="A21122">
        <v>52110</v>
      </c>
      <c r="B21122" t="s">
        <v>18089</v>
      </c>
      <c r="C21122" t="s">
        <v>33478</v>
      </c>
      <c r="D21122" t="s">
        <v>33476</v>
      </c>
      <c r="E21122"/>
      <c r="F21122"/>
      <c r="G21122"/>
      <c r="H21122"/>
      <c r="I21122"/>
      <c r="J21122"/>
      <c r="U21122" s="43"/>
      <c r="AE21122"/>
    </row>
    <row r="21123" spans="1:31">
      <c r="A21123">
        <v>52110</v>
      </c>
      <c r="B21123" t="s">
        <v>18090</v>
      </c>
      <c r="C21123" t="s">
        <v>33478</v>
      </c>
      <c r="D21123" t="s">
        <v>33476</v>
      </c>
      <c r="E21123"/>
      <c r="F21123"/>
      <c r="G21123"/>
      <c r="H21123"/>
      <c r="I21123"/>
      <c r="J21123"/>
      <c r="U21123" s="43"/>
      <c r="AE21123"/>
    </row>
    <row r="21124" spans="1:31">
      <c r="A21124">
        <v>52150</v>
      </c>
      <c r="B21124" t="s">
        <v>18091</v>
      </c>
      <c r="C21124" t="s">
        <v>33478</v>
      </c>
      <c r="D21124" t="s">
        <v>33476</v>
      </c>
      <c r="E21124"/>
      <c r="F21124"/>
      <c r="G21124"/>
      <c r="H21124"/>
      <c r="I21124"/>
      <c r="J21124"/>
      <c r="U21124" s="43"/>
      <c r="AE21124"/>
    </row>
    <row r="21125" spans="1:31">
      <c r="A21125">
        <v>52120</v>
      </c>
      <c r="B21125" t="s">
        <v>18092</v>
      </c>
      <c r="C21125" t="s">
        <v>33478</v>
      </c>
      <c r="D21125" t="s">
        <v>33476</v>
      </c>
      <c r="E21125"/>
      <c r="F21125"/>
      <c r="G21125"/>
      <c r="H21125"/>
      <c r="I21125"/>
      <c r="J21125"/>
      <c r="U21125" s="43"/>
      <c r="AE21125"/>
    </row>
    <row r="21126" spans="1:31">
      <c r="A21126">
        <v>52200</v>
      </c>
      <c r="B21126" t="s">
        <v>18093</v>
      </c>
      <c r="C21126" t="s">
        <v>33478</v>
      </c>
      <c r="D21126" t="s">
        <v>33476</v>
      </c>
      <c r="E21126"/>
      <c r="F21126"/>
      <c r="G21126"/>
      <c r="H21126"/>
      <c r="I21126"/>
      <c r="J21126"/>
      <c r="U21126" s="43"/>
      <c r="AE21126"/>
    </row>
    <row r="21127" spans="1:31">
      <c r="A21127">
        <v>52000</v>
      </c>
      <c r="B21127" t="s">
        <v>18094</v>
      </c>
      <c r="C21127" t="s">
        <v>33478</v>
      </c>
      <c r="D21127" t="s">
        <v>33476</v>
      </c>
      <c r="E21127"/>
      <c r="F21127"/>
      <c r="G21127"/>
      <c r="H21127"/>
      <c r="I21127"/>
      <c r="J21127"/>
      <c r="U21127" s="43"/>
      <c r="AE21127"/>
    </row>
    <row r="21128" spans="1:31">
      <c r="A21128">
        <v>52240</v>
      </c>
      <c r="B21128" t="s">
        <v>18095</v>
      </c>
      <c r="C21128" t="s">
        <v>33478</v>
      </c>
      <c r="D21128" t="s">
        <v>33476</v>
      </c>
      <c r="E21128"/>
      <c r="F21128"/>
      <c r="G21128"/>
      <c r="H21128"/>
      <c r="I21128"/>
      <c r="J21128"/>
      <c r="U21128" s="43"/>
      <c r="AE21128"/>
    </row>
    <row r="21129" spans="1:31">
      <c r="A21129">
        <v>52240</v>
      </c>
      <c r="B21129" t="s">
        <v>18095</v>
      </c>
      <c r="C21129" t="s">
        <v>33478</v>
      </c>
      <c r="D21129" t="s">
        <v>33476</v>
      </c>
      <c r="E21129"/>
      <c r="F21129"/>
      <c r="G21129"/>
      <c r="H21129"/>
      <c r="I21129"/>
      <c r="J21129"/>
      <c r="U21129" s="43"/>
      <c r="AE21129"/>
    </row>
    <row r="21130" spans="1:31">
      <c r="A21130">
        <v>52240</v>
      </c>
      <c r="B21130" t="s">
        <v>18095</v>
      </c>
      <c r="C21130" t="s">
        <v>33478</v>
      </c>
      <c r="D21130" t="s">
        <v>33476</v>
      </c>
      <c r="E21130"/>
      <c r="F21130"/>
      <c r="G21130"/>
      <c r="H21130"/>
      <c r="I21130"/>
      <c r="J21130"/>
      <c r="U21130" s="43"/>
      <c r="AE21130"/>
    </row>
    <row r="21131" spans="1:31">
      <c r="A21131">
        <v>52700</v>
      </c>
      <c r="B21131" t="s">
        <v>18096</v>
      </c>
      <c r="C21131" t="s">
        <v>33478</v>
      </c>
      <c r="D21131" t="s">
        <v>33476</v>
      </c>
      <c r="E21131"/>
      <c r="F21131"/>
      <c r="G21131"/>
      <c r="H21131"/>
      <c r="I21131"/>
      <c r="J21131"/>
      <c r="U21131" s="43"/>
      <c r="AE21131"/>
    </row>
    <row r="21132" spans="1:31">
      <c r="A21132">
        <v>52120</v>
      </c>
      <c r="B21132" t="s">
        <v>18097</v>
      </c>
      <c r="C21132" t="s">
        <v>33478</v>
      </c>
      <c r="D21132" t="s">
        <v>33476</v>
      </c>
      <c r="E21132"/>
      <c r="F21132"/>
      <c r="G21132"/>
      <c r="H21132"/>
      <c r="I21132"/>
      <c r="J21132"/>
      <c r="U21132" s="43"/>
      <c r="AE21132"/>
    </row>
    <row r="21133" spans="1:31">
      <c r="A21133">
        <v>52130</v>
      </c>
      <c r="B21133" t="s">
        <v>18098</v>
      </c>
      <c r="C21133" t="s">
        <v>33477</v>
      </c>
      <c r="D21133" t="s">
        <v>33476</v>
      </c>
      <c r="E21133"/>
      <c r="F21133"/>
      <c r="G21133"/>
      <c r="H21133"/>
      <c r="I21133"/>
      <c r="J21133"/>
      <c r="U21133" s="43"/>
      <c r="AE21133"/>
    </row>
    <row r="21134" spans="1:31">
      <c r="A21134">
        <v>52210</v>
      </c>
      <c r="B21134" t="s">
        <v>18099</v>
      </c>
      <c r="C21134" t="s">
        <v>33478</v>
      </c>
      <c r="D21134" t="s">
        <v>33476</v>
      </c>
      <c r="E21134"/>
      <c r="F21134"/>
      <c r="G21134"/>
      <c r="H21134"/>
      <c r="I21134"/>
      <c r="J21134"/>
      <c r="U21134" s="43"/>
      <c r="AE21134"/>
    </row>
    <row r="21135" spans="1:31">
      <c r="A21135">
        <v>52500</v>
      </c>
      <c r="B21135" t="s">
        <v>18100</v>
      </c>
      <c r="C21135" t="s">
        <v>33478</v>
      </c>
      <c r="D21135" t="s">
        <v>33476</v>
      </c>
      <c r="E21135"/>
      <c r="F21135"/>
      <c r="G21135"/>
      <c r="H21135"/>
      <c r="I21135"/>
      <c r="J21135"/>
      <c r="U21135" s="43"/>
      <c r="AE21135"/>
    </row>
    <row r="21136" spans="1:31">
      <c r="A21136">
        <v>52500</v>
      </c>
      <c r="B21136" t="s">
        <v>18100</v>
      </c>
      <c r="C21136" t="s">
        <v>33478</v>
      </c>
      <c r="D21136" t="s">
        <v>33476</v>
      </c>
      <c r="E21136"/>
      <c r="F21136"/>
      <c r="G21136"/>
      <c r="H21136"/>
      <c r="I21136"/>
      <c r="J21136"/>
      <c r="U21136" s="43"/>
      <c r="AE21136"/>
    </row>
    <row r="21137" spans="1:31">
      <c r="A21137">
        <v>52500</v>
      </c>
      <c r="B21137" t="s">
        <v>18100</v>
      </c>
      <c r="C21137" t="s">
        <v>33478</v>
      </c>
      <c r="D21137" t="s">
        <v>33476</v>
      </c>
      <c r="E21137"/>
      <c r="F21137"/>
      <c r="G21137"/>
      <c r="H21137"/>
      <c r="I21137"/>
      <c r="J21137"/>
      <c r="U21137" s="43"/>
      <c r="AE21137"/>
    </row>
    <row r="21138" spans="1:31">
      <c r="A21138">
        <v>52700</v>
      </c>
      <c r="B21138" t="s">
        <v>18101</v>
      </c>
      <c r="C21138" t="s">
        <v>33478</v>
      </c>
      <c r="D21138" t="s">
        <v>33476</v>
      </c>
      <c r="E21138"/>
      <c r="F21138"/>
      <c r="G21138"/>
      <c r="H21138"/>
      <c r="I21138"/>
      <c r="J21138"/>
      <c r="U21138" s="43"/>
      <c r="AE21138"/>
    </row>
    <row r="21139" spans="1:31">
      <c r="A21139">
        <v>52240</v>
      </c>
      <c r="B21139" t="s">
        <v>18102</v>
      </c>
      <c r="C21139" t="s">
        <v>33478</v>
      </c>
      <c r="D21139" t="s">
        <v>33476</v>
      </c>
      <c r="E21139"/>
      <c r="F21139"/>
      <c r="G21139"/>
      <c r="H21139"/>
      <c r="I21139"/>
      <c r="J21139"/>
      <c r="U21139" s="43"/>
      <c r="AE21139"/>
    </row>
    <row r="21140" spans="1:31">
      <c r="A21140">
        <v>52000</v>
      </c>
      <c r="B21140" t="s">
        <v>18103</v>
      </c>
      <c r="C21140" t="s">
        <v>33478</v>
      </c>
      <c r="D21140" t="s">
        <v>33476</v>
      </c>
      <c r="E21140"/>
      <c r="F21140"/>
      <c r="G21140"/>
      <c r="H21140"/>
      <c r="I21140"/>
      <c r="J21140"/>
      <c r="U21140" s="43"/>
      <c r="AE21140"/>
    </row>
    <row r="21141" spans="1:31">
      <c r="A21141">
        <v>52220</v>
      </c>
      <c r="B21141" t="s">
        <v>18104</v>
      </c>
      <c r="C21141" t="s">
        <v>33477</v>
      </c>
      <c r="D21141" t="s">
        <v>33481</v>
      </c>
      <c r="E21141"/>
      <c r="F21141"/>
      <c r="G21141"/>
      <c r="H21141"/>
      <c r="I21141"/>
      <c r="J21141"/>
      <c r="U21141" s="43"/>
      <c r="AE21141"/>
    </row>
    <row r="21142" spans="1:31">
      <c r="A21142">
        <v>52220</v>
      </c>
      <c r="B21142" t="s">
        <v>18104</v>
      </c>
      <c r="C21142" t="s">
        <v>33477</v>
      </c>
      <c r="D21142" t="s">
        <v>33481</v>
      </c>
      <c r="E21142"/>
      <c r="F21142"/>
      <c r="G21142"/>
      <c r="H21142"/>
      <c r="I21142"/>
      <c r="J21142"/>
      <c r="U21142" s="43"/>
      <c r="AE21142"/>
    </row>
    <row r="21143" spans="1:31">
      <c r="A21143">
        <v>52220</v>
      </c>
      <c r="B21143" t="s">
        <v>18104</v>
      </c>
      <c r="C21143" t="s">
        <v>33477</v>
      </c>
      <c r="D21143" t="s">
        <v>33481</v>
      </c>
      <c r="E21143"/>
      <c r="F21143"/>
      <c r="G21143"/>
      <c r="H21143"/>
      <c r="I21143"/>
      <c r="J21143"/>
      <c r="U21143" s="43"/>
      <c r="AE21143"/>
    </row>
    <row r="21144" spans="1:31">
      <c r="A21144">
        <v>52360</v>
      </c>
      <c r="B21144" t="s">
        <v>18105</v>
      </c>
      <c r="C21144" t="s">
        <v>33478</v>
      </c>
      <c r="D21144" t="s">
        <v>33476</v>
      </c>
      <c r="E21144"/>
      <c r="F21144"/>
      <c r="G21144"/>
      <c r="H21144"/>
      <c r="I21144"/>
      <c r="J21144"/>
      <c r="U21144" s="43"/>
      <c r="AE21144"/>
    </row>
    <row r="21145" spans="1:31">
      <c r="A21145">
        <v>52600</v>
      </c>
      <c r="B21145" t="s">
        <v>18106</v>
      </c>
      <c r="C21145" t="s">
        <v>33478</v>
      </c>
      <c r="D21145" t="s">
        <v>33476</v>
      </c>
      <c r="E21145"/>
      <c r="F21145"/>
      <c r="G21145"/>
      <c r="H21145"/>
      <c r="I21145"/>
      <c r="J21145"/>
      <c r="U21145" s="43"/>
      <c r="AE21145"/>
    </row>
    <row r="21146" spans="1:31">
      <c r="A21146">
        <v>52320</v>
      </c>
      <c r="B21146" t="s">
        <v>18107</v>
      </c>
      <c r="C21146" t="s">
        <v>33478</v>
      </c>
      <c r="D21146" t="s">
        <v>33476</v>
      </c>
      <c r="E21146"/>
      <c r="F21146"/>
      <c r="G21146"/>
      <c r="H21146"/>
      <c r="I21146"/>
      <c r="J21146"/>
      <c r="U21146" s="43"/>
      <c r="AE21146"/>
    </row>
    <row r="21147" spans="1:31">
      <c r="A21147">
        <v>52160</v>
      </c>
      <c r="B21147" t="s">
        <v>18108</v>
      </c>
      <c r="C21147" t="s">
        <v>33478</v>
      </c>
      <c r="D21147" t="s">
        <v>33476</v>
      </c>
      <c r="E21147"/>
      <c r="F21147"/>
      <c r="G21147"/>
      <c r="H21147"/>
      <c r="I21147"/>
      <c r="J21147"/>
      <c r="U21147" s="43"/>
      <c r="AE21147"/>
    </row>
    <row r="21148" spans="1:31">
      <c r="A21148">
        <v>52600</v>
      </c>
      <c r="B21148" t="s">
        <v>18109</v>
      </c>
      <c r="C21148" t="s">
        <v>33478</v>
      </c>
      <c r="D21148" t="s">
        <v>33476</v>
      </c>
      <c r="E21148"/>
      <c r="F21148"/>
      <c r="G21148"/>
      <c r="H21148"/>
      <c r="I21148"/>
      <c r="J21148"/>
      <c r="U21148" s="43"/>
      <c r="AE21148"/>
    </row>
    <row r="21149" spans="1:31">
      <c r="A21149">
        <v>52160</v>
      </c>
      <c r="B21149" t="s">
        <v>18110</v>
      </c>
      <c r="C21149" t="s">
        <v>33478</v>
      </c>
      <c r="D21149" t="s">
        <v>33476</v>
      </c>
      <c r="E21149"/>
      <c r="F21149"/>
      <c r="G21149"/>
      <c r="H21149"/>
      <c r="I21149"/>
      <c r="J21149"/>
      <c r="U21149" s="43"/>
      <c r="AE21149"/>
    </row>
    <row r="21150" spans="1:31">
      <c r="A21150">
        <v>52160</v>
      </c>
      <c r="B21150" t="s">
        <v>18110</v>
      </c>
      <c r="C21150" t="s">
        <v>33478</v>
      </c>
      <c r="D21150" t="s">
        <v>33476</v>
      </c>
      <c r="E21150"/>
      <c r="F21150"/>
      <c r="G21150"/>
      <c r="H21150"/>
      <c r="I21150"/>
      <c r="J21150"/>
      <c r="U21150" s="43"/>
      <c r="AE21150"/>
    </row>
    <row r="21151" spans="1:31">
      <c r="A21151">
        <v>52160</v>
      </c>
      <c r="B21151" t="s">
        <v>18110</v>
      </c>
      <c r="C21151" t="s">
        <v>33478</v>
      </c>
      <c r="D21151" t="s">
        <v>33476</v>
      </c>
      <c r="E21151"/>
      <c r="F21151"/>
      <c r="G21151"/>
      <c r="H21151"/>
      <c r="I21151"/>
      <c r="J21151"/>
      <c r="U21151" s="43"/>
      <c r="AE21151"/>
    </row>
    <row r="21152" spans="1:31">
      <c r="A21152">
        <v>52160</v>
      </c>
      <c r="B21152" t="s">
        <v>18110</v>
      </c>
      <c r="C21152" t="s">
        <v>33478</v>
      </c>
      <c r="D21152" t="s">
        <v>33476</v>
      </c>
      <c r="E21152"/>
      <c r="F21152"/>
      <c r="G21152"/>
      <c r="H21152"/>
      <c r="I21152"/>
      <c r="J21152"/>
      <c r="U21152" s="43"/>
      <c r="AE21152"/>
    </row>
    <row r="21153" spans="1:31">
      <c r="A21153">
        <v>52160</v>
      </c>
      <c r="B21153" t="s">
        <v>18110</v>
      </c>
      <c r="C21153" t="s">
        <v>33478</v>
      </c>
      <c r="D21153" t="s">
        <v>33476</v>
      </c>
      <c r="E21153"/>
      <c r="F21153"/>
      <c r="G21153"/>
      <c r="H21153"/>
      <c r="I21153"/>
      <c r="J21153"/>
      <c r="U21153" s="43"/>
      <c r="AE21153"/>
    </row>
    <row r="21154" spans="1:31">
      <c r="A21154">
        <v>52160</v>
      </c>
      <c r="B21154" t="s">
        <v>18110</v>
      </c>
      <c r="C21154" t="s">
        <v>33478</v>
      </c>
      <c r="D21154" t="s">
        <v>33476</v>
      </c>
      <c r="E21154"/>
      <c r="F21154"/>
      <c r="G21154"/>
      <c r="H21154"/>
      <c r="I21154"/>
      <c r="J21154"/>
      <c r="U21154" s="43"/>
      <c r="AE21154"/>
    </row>
    <row r="21155" spans="1:31">
      <c r="A21155">
        <v>52700</v>
      </c>
      <c r="B21155" t="s">
        <v>18111</v>
      </c>
      <c r="C21155" t="s">
        <v>33478</v>
      </c>
      <c r="D21155" t="s">
        <v>33476</v>
      </c>
      <c r="E21155"/>
      <c r="F21155"/>
      <c r="G21155"/>
      <c r="H21155"/>
      <c r="I21155"/>
      <c r="J21155"/>
      <c r="U21155" s="43"/>
      <c r="AE21155"/>
    </row>
    <row r="21156" spans="1:31">
      <c r="A21156">
        <v>52700</v>
      </c>
      <c r="B21156" t="s">
        <v>18112</v>
      </c>
      <c r="C21156" t="s">
        <v>33478</v>
      </c>
      <c r="D21156" t="s">
        <v>33476</v>
      </c>
      <c r="E21156"/>
      <c r="F21156"/>
      <c r="G21156"/>
      <c r="H21156"/>
      <c r="I21156"/>
      <c r="J21156"/>
      <c r="U21156" s="43"/>
      <c r="AE21156"/>
    </row>
    <row r="21157" spans="1:31">
      <c r="A21157">
        <v>52410</v>
      </c>
      <c r="B21157" t="s">
        <v>18113</v>
      </c>
      <c r="C21157" t="s">
        <v>33478</v>
      </c>
      <c r="D21157" t="e">
        <v>#N/A</v>
      </c>
      <c r="E21157"/>
      <c r="F21157"/>
      <c r="G21157"/>
      <c r="H21157"/>
      <c r="I21157"/>
      <c r="J21157"/>
      <c r="U21157" s="43"/>
      <c r="AE21157"/>
    </row>
    <row r="21158" spans="1:31">
      <c r="A21158">
        <v>52150</v>
      </c>
      <c r="B21158" t="s">
        <v>18114</v>
      </c>
      <c r="C21158" t="s">
        <v>33478</v>
      </c>
      <c r="D21158" t="s">
        <v>33476</v>
      </c>
      <c r="E21158"/>
      <c r="F21158"/>
      <c r="G21158"/>
      <c r="H21158"/>
      <c r="I21158"/>
      <c r="J21158"/>
      <c r="U21158" s="43"/>
      <c r="AE21158"/>
    </row>
    <row r="21159" spans="1:31">
      <c r="A21159">
        <v>52200</v>
      </c>
      <c r="B21159" t="s">
        <v>18115</v>
      </c>
      <c r="C21159" t="s">
        <v>33478</v>
      </c>
      <c r="D21159" t="s">
        <v>33476</v>
      </c>
      <c r="E21159"/>
      <c r="F21159"/>
      <c r="G21159"/>
      <c r="H21159"/>
      <c r="I21159"/>
      <c r="J21159"/>
      <c r="U21159" s="43"/>
      <c r="AE21159"/>
    </row>
    <row r="21160" spans="1:31">
      <c r="A21160">
        <v>52400</v>
      </c>
      <c r="B21160" t="s">
        <v>18116</v>
      </c>
      <c r="C21160" t="s">
        <v>33478</v>
      </c>
      <c r="D21160" t="s">
        <v>33476</v>
      </c>
      <c r="E21160"/>
      <c r="F21160"/>
      <c r="G21160"/>
      <c r="H21160"/>
      <c r="I21160"/>
      <c r="J21160"/>
      <c r="U21160" s="43"/>
      <c r="AE21160"/>
    </row>
    <row r="21161" spans="1:31">
      <c r="A21161">
        <v>52100</v>
      </c>
      <c r="B21161" t="s">
        <v>18117</v>
      </c>
      <c r="C21161" t="s">
        <v>33477</v>
      </c>
      <c r="D21161" t="s">
        <v>33481</v>
      </c>
      <c r="E21161"/>
      <c r="F21161"/>
      <c r="G21161"/>
      <c r="H21161"/>
      <c r="I21161"/>
      <c r="J21161"/>
      <c r="U21161" s="43"/>
      <c r="AE21161"/>
    </row>
    <row r="21162" spans="1:31">
      <c r="A21162">
        <v>52360</v>
      </c>
      <c r="B21162" t="s">
        <v>18118</v>
      </c>
      <c r="C21162" t="s">
        <v>33478</v>
      </c>
      <c r="D21162" t="s">
        <v>33476</v>
      </c>
      <c r="E21162"/>
      <c r="F21162"/>
      <c r="G21162"/>
      <c r="H21162"/>
      <c r="I21162"/>
      <c r="J21162"/>
      <c r="U21162" s="43"/>
      <c r="AE21162"/>
    </row>
    <row r="21163" spans="1:31">
      <c r="A21163">
        <v>52260</v>
      </c>
      <c r="B21163" t="s">
        <v>18119</v>
      </c>
      <c r="C21163" t="s">
        <v>33478</v>
      </c>
      <c r="D21163" t="s">
        <v>33476</v>
      </c>
      <c r="E21163"/>
      <c r="F21163"/>
      <c r="G21163"/>
      <c r="H21163"/>
      <c r="I21163"/>
      <c r="J21163"/>
      <c r="U21163" s="43"/>
      <c r="AE21163"/>
    </row>
    <row r="21164" spans="1:31">
      <c r="A21164">
        <v>52700</v>
      </c>
      <c r="B21164" t="s">
        <v>18120</v>
      </c>
      <c r="C21164" t="s">
        <v>33478</v>
      </c>
      <c r="D21164" t="s">
        <v>33476</v>
      </c>
      <c r="E21164"/>
      <c r="F21164"/>
      <c r="G21164"/>
      <c r="H21164"/>
      <c r="I21164"/>
      <c r="J21164"/>
      <c r="U21164" s="43"/>
      <c r="AE21164"/>
    </row>
    <row r="21165" spans="1:31">
      <c r="A21165">
        <v>52360</v>
      </c>
      <c r="B21165" t="s">
        <v>767</v>
      </c>
      <c r="C21165" t="s">
        <v>33478</v>
      </c>
      <c r="D21165" t="s">
        <v>33476</v>
      </c>
      <c r="E21165"/>
      <c r="F21165"/>
      <c r="G21165"/>
      <c r="H21165"/>
      <c r="I21165"/>
      <c r="J21165"/>
      <c r="U21165" s="43"/>
      <c r="AE21165"/>
    </row>
    <row r="21166" spans="1:31">
      <c r="A21166">
        <v>52110</v>
      </c>
      <c r="B21166" t="s">
        <v>18121</v>
      </c>
      <c r="C21166" t="s">
        <v>33478</v>
      </c>
      <c r="D21166" t="s">
        <v>33476</v>
      </c>
      <c r="E21166"/>
      <c r="F21166"/>
      <c r="G21166"/>
      <c r="H21166"/>
      <c r="I21166"/>
      <c r="J21166"/>
      <c r="U21166" s="43"/>
      <c r="AE21166"/>
    </row>
    <row r="21167" spans="1:31">
      <c r="A21167">
        <v>52110</v>
      </c>
      <c r="B21167" t="s">
        <v>18122</v>
      </c>
      <c r="C21167" t="s">
        <v>33478</v>
      </c>
      <c r="D21167" t="s">
        <v>33476</v>
      </c>
      <c r="E21167"/>
      <c r="F21167"/>
      <c r="G21167"/>
      <c r="H21167"/>
      <c r="I21167"/>
      <c r="J21167"/>
      <c r="U21167" s="43"/>
      <c r="AE21167"/>
    </row>
    <row r="21168" spans="1:31">
      <c r="A21168">
        <v>52190</v>
      </c>
      <c r="B21168" t="s">
        <v>18123</v>
      </c>
      <c r="C21168" t="s">
        <v>33477</v>
      </c>
      <c r="D21168" t="s">
        <v>33476</v>
      </c>
      <c r="E21168"/>
      <c r="F21168"/>
      <c r="G21168"/>
      <c r="H21168"/>
      <c r="I21168"/>
      <c r="J21168"/>
      <c r="U21168" s="43"/>
      <c r="AE21168"/>
    </row>
    <row r="21169" spans="1:31">
      <c r="A21169">
        <v>52120</v>
      </c>
      <c r="B21169" t="s">
        <v>18124</v>
      </c>
      <c r="C21169" t="s">
        <v>33478</v>
      </c>
      <c r="D21169" t="s">
        <v>33476</v>
      </c>
      <c r="E21169"/>
      <c r="F21169"/>
      <c r="G21169"/>
      <c r="H21169"/>
      <c r="I21169"/>
      <c r="J21169"/>
      <c r="U21169" s="43"/>
      <c r="AE21169"/>
    </row>
    <row r="21170" spans="1:31">
      <c r="A21170">
        <v>52120</v>
      </c>
      <c r="B21170" t="s">
        <v>18124</v>
      </c>
      <c r="C21170" t="s">
        <v>33478</v>
      </c>
      <c r="D21170" t="s">
        <v>33476</v>
      </c>
      <c r="E21170"/>
      <c r="F21170"/>
      <c r="G21170"/>
      <c r="H21170"/>
      <c r="I21170"/>
      <c r="J21170"/>
      <c r="U21170" s="43"/>
      <c r="AE21170"/>
    </row>
    <row r="21171" spans="1:31">
      <c r="A21171">
        <v>52120</v>
      </c>
      <c r="B21171" t="s">
        <v>18124</v>
      </c>
      <c r="C21171" t="s">
        <v>33478</v>
      </c>
      <c r="D21171" t="s">
        <v>33476</v>
      </c>
      <c r="E21171"/>
      <c r="F21171"/>
      <c r="G21171"/>
      <c r="H21171"/>
      <c r="I21171"/>
      <c r="J21171"/>
      <c r="U21171" s="43"/>
      <c r="AE21171"/>
    </row>
    <row r="21172" spans="1:31">
      <c r="A21172">
        <v>52120</v>
      </c>
      <c r="B21172" t="s">
        <v>18124</v>
      </c>
      <c r="C21172" t="s">
        <v>33478</v>
      </c>
      <c r="D21172" t="s">
        <v>33476</v>
      </c>
      <c r="E21172"/>
      <c r="F21172"/>
      <c r="G21172"/>
      <c r="H21172"/>
      <c r="I21172"/>
      <c r="J21172"/>
      <c r="U21172" s="43"/>
      <c r="AE21172"/>
    </row>
    <row r="21173" spans="1:31">
      <c r="A21173">
        <v>52200</v>
      </c>
      <c r="B21173" t="s">
        <v>18125</v>
      </c>
      <c r="C21173" t="s">
        <v>33478</v>
      </c>
      <c r="D21173" t="s">
        <v>33476</v>
      </c>
      <c r="E21173"/>
      <c r="F21173"/>
      <c r="G21173"/>
      <c r="H21173"/>
      <c r="I21173"/>
      <c r="J21173"/>
      <c r="U21173" s="43"/>
      <c r="AE21173"/>
    </row>
    <row r="21174" spans="1:31">
      <c r="A21174">
        <v>52360</v>
      </c>
      <c r="B21174" t="s">
        <v>18126</v>
      </c>
      <c r="C21174" t="s">
        <v>33478</v>
      </c>
      <c r="D21174" t="s">
        <v>33476</v>
      </c>
      <c r="E21174"/>
      <c r="F21174"/>
      <c r="G21174"/>
      <c r="H21174"/>
      <c r="I21174"/>
      <c r="J21174"/>
      <c r="U21174" s="43"/>
      <c r="AE21174"/>
    </row>
    <row r="21175" spans="1:31">
      <c r="A21175">
        <v>52300</v>
      </c>
      <c r="B21175" t="s">
        <v>18127</v>
      </c>
      <c r="C21175" t="s">
        <v>33478</v>
      </c>
      <c r="D21175" t="s">
        <v>33476</v>
      </c>
      <c r="E21175"/>
      <c r="F21175"/>
      <c r="G21175"/>
      <c r="H21175"/>
      <c r="I21175"/>
      <c r="J21175"/>
      <c r="U21175" s="43"/>
      <c r="AE21175"/>
    </row>
    <row r="21176" spans="1:31">
      <c r="A21176">
        <v>52300</v>
      </c>
      <c r="B21176" t="s">
        <v>18127</v>
      </c>
      <c r="C21176" t="s">
        <v>33478</v>
      </c>
      <c r="D21176" t="s">
        <v>33476</v>
      </c>
      <c r="E21176"/>
      <c r="F21176"/>
      <c r="G21176"/>
      <c r="H21176"/>
      <c r="I21176"/>
      <c r="J21176"/>
      <c r="U21176" s="43"/>
      <c r="AE21176"/>
    </row>
    <row r="21177" spans="1:31">
      <c r="A21177">
        <v>52600</v>
      </c>
      <c r="B21177" t="s">
        <v>18128</v>
      </c>
      <c r="C21177" t="s">
        <v>33478</v>
      </c>
      <c r="D21177" t="s">
        <v>33476</v>
      </c>
      <c r="E21177"/>
      <c r="F21177"/>
      <c r="G21177"/>
      <c r="H21177"/>
      <c r="I21177"/>
      <c r="J21177"/>
      <c r="U21177" s="43"/>
      <c r="AE21177"/>
    </row>
    <row r="21178" spans="1:31">
      <c r="A21178">
        <v>52140</v>
      </c>
      <c r="B21178" t="s">
        <v>18129</v>
      </c>
      <c r="C21178" t="s">
        <v>33478</v>
      </c>
      <c r="D21178" t="s">
        <v>33476</v>
      </c>
      <c r="E21178"/>
      <c r="F21178"/>
      <c r="G21178"/>
      <c r="H21178"/>
      <c r="I21178"/>
      <c r="J21178"/>
      <c r="U21178" s="43"/>
      <c r="AE21178"/>
    </row>
    <row r="21179" spans="1:31">
      <c r="A21179">
        <v>52000</v>
      </c>
      <c r="B21179" t="s">
        <v>6134</v>
      </c>
      <c r="C21179" t="s">
        <v>33478</v>
      </c>
      <c r="D21179" t="s">
        <v>33476</v>
      </c>
      <c r="E21179"/>
      <c r="F21179"/>
      <c r="G21179"/>
      <c r="H21179"/>
      <c r="I21179"/>
      <c r="J21179"/>
      <c r="U21179" s="43"/>
      <c r="AE21179"/>
    </row>
    <row r="21180" spans="1:31">
      <c r="A21180">
        <v>52000</v>
      </c>
      <c r="B21180" t="s">
        <v>6134</v>
      </c>
      <c r="C21180" t="s">
        <v>33478</v>
      </c>
      <c r="D21180" t="s">
        <v>33476</v>
      </c>
      <c r="E21180"/>
      <c r="F21180"/>
      <c r="G21180"/>
      <c r="H21180"/>
      <c r="I21180"/>
      <c r="J21180"/>
      <c r="U21180" s="43"/>
      <c r="AE21180"/>
    </row>
    <row r="21181" spans="1:31">
      <c r="A21181">
        <v>52150</v>
      </c>
      <c r="B21181" t="s">
        <v>18130</v>
      </c>
      <c r="C21181" t="s">
        <v>33478</v>
      </c>
      <c r="D21181" t="s">
        <v>33476</v>
      </c>
      <c r="E21181"/>
      <c r="F21181"/>
      <c r="G21181"/>
      <c r="H21181"/>
      <c r="I21181"/>
      <c r="J21181"/>
      <c r="U21181" s="43"/>
      <c r="AE21181"/>
    </row>
    <row r="21182" spans="1:31">
      <c r="A21182">
        <v>52170</v>
      </c>
      <c r="B21182" t="s">
        <v>18131</v>
      </c>
      <c r="C21182" t="s">
        <v>33478</v>
      </c>
      <c r="D21182" t="s">
        <v>33476</v>
      </c>
      <c r="E21182"/>
      <c r="F21182"/>
      <c r="G21182"/>
      <c r="H21182"/>
      <c r="I21182"/>
      <c r="J21182"/>
      <c r="U21182" s="43"/>
      <c r="AE21182"/>
    </row>
    <row r="21183" spans="1:31">
      <c r="A21183">
        <v>52170</v>
      </c>
      <c r="B21183" t="s">
        <v>18131</v>
      </c>
      <c r="C21183" t="s">
        <v>33478</v>
      </c>
      <c r="D21183" t="s">
        <v>33476</v>
      </c>
      <c r="E21183"/>
      <c r="F21183"/>
      <c r="G21183"/>
      <c r="H21183"/>
      <c r="I21183"/>
      <c r="J21183"/>
      <c r="U21183" s="43"/>
      <c r="AE21183"/>
    </row>
    <row r="21184" spans="1:31">
      <c r="A21184">
        <v>52170</v>
      </c>
      <c r="B21184" t="s">
        <v>18131</v>
      </c>
      <c r="C21184" t="s">
        <v>33478</v>
      </c>
      <c r="D21184" t="s">
        <v>33476</v>
      </c>
      <c r="E21184"/>
      <c r="F21184"/>
      <c r="G21184"/>
      <c r="H21184"/>
      <c r="I21184"/>
      <c r="J21184"/>
      <c r="U21184" s="43"/>
      <c r="AE21184"/>
    </row>
    <row r="21185" spans="1:31">
      <c r="A21185">
        <v>52400</v>
      </c>
      <c r="B21185" t="s">
        <v>18132</v>
      </c>
      <c r="C21185" t="s">
        <v>33478</v>
      </c>
      <c r="D21185" t="s">
        <v>33476</v>
      </c>
      <c r="E21185"/>
      <c r="F21185"/>
      <c r="G21185"/>
      <c r="H21185"/>
      <c r="I21185"/>
      <c r="J21185"/>
      <c r="U21185" s="43"/>
      <c r="AE21185"/>
    </row>
    <row r="21186" spans="1:31">
      <c r="A21186">
        <v>52000</v>
      </c>
      <c r="B21186" t="s">
        <v>18133</v>
      </c>
      <c r="C21186" t="s">
        <v>33478</v>
      </c>
      <c r="D21186" t="s">
        <v>33476</v>
      </c>
      <c r="E21186"/>
      <c r="F21186"/>
      <c r="G21186"/>
      <c r="H21186"/>
      <c r="I21186"/>
      <c r="J21186"/>
      <c r="U21186" s="43"/>
      <c r="AE21186"/>
    </row>
    <row r="21187" spans="1:31">
      <c r="A21187">
        <v>52000</v>
      </c>
      <c r="B21187" t="s">
        <v>18133</v>
      </c>
      <c r="C21187" t="s">
        <v>33478</v>
      </c>
      <c r="D21187" t="s">
        <v>33476</v>
      </c>
      <c r="E21187"/>
      <c r="F21187"/>
      <c r="G21187"/>
      <c r="H21187"/>
      <c r="I21187"/>
      <c r="J21187"/>
      <c r="U21187" s="43"/>
      <c r="AE21187"/>
    </row>
    <row r="21188" spans="1:31">
      <c r="A21188">
        <v>52000</v>
      </c>
      <c r="B21188" t="s">
        <v>18133</v>
      </c>
      <c r="C21188" t="s">
        <v>33478</v>
      </c>
      <c r="D21188" t="s">
        <v>33476</v>
      </c>
      <c r="E21188"/>
      <c r="F21188"/>
      <c r="G21188"/>
      <c r="H21188"/>
      <c r="I21188"/>
      <c r="J21188"/>
      <c r="U21188" s="43"/>
      <c r="AE21188"/>
    </row>
    <row r="21189" spans="1:31">
      <c r="A21189">
        <v>52190</v>
      </c>
      <c r="B21189" t="s">
        <v>18134</v>
      </c>
      <c r="C21189" t="s">
        <v>33477</v>
      </c>
      <c r="D21189" t="s">
        <v>33476</v>
      </c>
      <c r="E21189"/>
      <c r="F21189"/>
      <c r="G21189"/>
      <c r="H21189"/>
      <c r="I21189"/>
      <c r="J21189"/>
      <c r="U21189" s="43"/>
      <c r="AE21189"/>
    </row>
    <row r="21190" spans="1:31">
      <c r="A21190">
        <v>52190</v>
      </c>
      <c r="B21190" t="s">
        <v>18134</v>
      </c>
      <c r="C21190" t="s">
        <v>33477</v>
      </c>
      <c r="D21190" t="s">
        <v>33476</v>
      </c>
      <c r="E21190"/>
      <c r="F21190"/>
      <c r="G21190"/>
      <c r="H21190"/>
      <c r="I21190"/>
      <c r="J21190"/>
      <c r="U21190" s="43"/>
      <c r="AE21190"/>
    </row>
    <row r="21191" spans="1:31">
      <c r="A21191">
        <v>52240</v>
      </c>
      <c r="B21191" t="s">
        <v>18135</v>
      </c>
      <c r="C21191" t="s">
        <v>33478</v>
      </c>
      <c r="D21191" t="s">
        <v>33476</v>
      </c>
      <c r="E21191"/>
      <c r="F21191"/>
      <c r="G21191"/>
      <c r="H21191"/>
      <c r="I21191"/>
      <c r="J21191"/>
      <c r="U21191" s="43"/>
      <c r="AE21191"/>
    </row>
    <row r="21192" spans="1:31">
      <c r="A21192">
        <v>52700</v>
      </c>
      <c r="B21192" t="s">
        <v>18136</v>
      </c>
      <c r="C21192" t="s">
        <v>33478</v>
      </c>
      <c r="D21192" t="s">
        <v>33476</v>
      </c>
      <c r="E21192"/>
      <c r="F21192"/>
      <c r="G21192"/>
      <c r="H21192"/>
      <c r="I21192"/>
      <c r="J21192"/>
      <c r="U21192" s="43"/>
      <c r="AE21192"/>
    </row>
    <row r="21193" spans="1:31">
      <c r="A21193">
        <v>52110</v>
      </c>
      <c r="B21193" t="s">
        <v>18137</v>
      </c>
      <c r="C21193" t="s">
        <v>33478</v>
      </c>
      <c r="D21193" t="s">
        <v>33476</v>
      </c>
      <c r="E21193"/>
      <c r="F21193"/>
      <c r="G21193"/>
      <c r="H21193"/>
      <c r="I21193"/>
      <c r="J21193"/>
      <c r="U21193" s="43"/>
      <c r="AE21193"/>
    </row>
    <row r="21194" spans="1:31">
      <c r="A21194">
        <v>52370</v>
      </c>
      <c r="B21194" t="s">
        <v>18138</v>
      </c>
      <c r="C21194" t="s">
        <v>33478</v>
      </c>
      <c r="D21194" t="s">
        <v>33476</v>
      </c>
      <c r="E21194"/>
      <c r="F21194"/>
      <c r="G21194"/>
      <c r="H21194"/>
      <c r="I21194"/>
      <c r="J21194"/>
      <c r="U21194" s="43"/>
      <c r="AE21194"/>
    </row>
    <row r="21195" spans="1:31">
      <c r="A21195">
        <v>52230</v>
      </c>
      <c r="B21195" t="s">
        <v>18139</v>
      </c>
      <c r="C21195" t="s">
        <v>33478</v>
      </c>
      <c r="D21195" t="s">
        <v>33476</v>
      </c>
      <c r="E21195"/>
      <c r="F21195"/>
      <c r="G21195"/>
      <c r="H21195"/>
      <c r="I21195"/>
      <c r="J21195"/>
      <c r="U21195" s="43"/>
      <c r="AE21195"/>
    </row>
    <row r="21196" spans="1:31">
      <c r="A21196">
        <v>52240</v>
      </c>
      <c r="B21196" t="s">
        <v>18140</v>
      </c>
      <c r="C21196" t="s">
        <v>33478</v>
      </c>
      <c r="D21196" t="s">
        <v>33476</v>
      </c>
      <c r="E21196"/>
      <c r="F21196"/>
      <c r="G21196"/>
      <c r="H21196"/>
      <c r="I21196"/>
      <c r="J21196"/>
      <c r="U21196" s="43"/>
      <c r="AE21196"/>
    </row>
    <row r="21197" spans="1:31">
      <c r="A21197">
        <v>52700</v>
      </c>
      <c r="B21197" t="s">
        <v>18141</v>
      </c>
      <c r="C21197" t="s">
        <v>33478</v>
      </c>
      <c r="D21197" t="s">
        <v>33476</v>
      </c>
      <c r="E21197"/>
      <c r="F21197"/>
      <c r="G21197"/>
      <c r="H21197"/>
      <c r="I21197"/>
      <c r="J21197"/>
      <c r="U21197" s="43"/>
      <c r="AE21197"/>
    </row>
    <row r="21198" spans="1:31">
      <c r="A21198">
        <v>52600</v>
      </c>
      <c r="B21198" t="s">
        <v>18142</v>
      </c>
      <c r="C21198" t="s">
        <v>33478</v>
      </c>
      <c r="D21198" t="s">
        <v>33476</v>
      </c>
      <c r="E21198"/>
      <c r="F21198"/>
      <c r="G21198"/>
      <c r="H21198"/>
      <c r="I21198"/>
      <c r="J21198"/>
      <c r="U21198" s="43"/>
      <c r="AE21198"/>
    </row>
    <row r="21199" spans="1:31">
      <c r="A21199">
        <v>52400</v>
      </c>
      <c r="B21199" t="s">
        <v>18143</v>
      </c>
      <c r="C21199" t="s">
        <v>33478</v>
      </c>
      <c r="D21199" t="s">
        <v>33476</v>
      </c>
      <c r="E21199"/>
      <c r="F21199"/>
      <c r="G21199"/>
      <c r="H21199"/>
      <c r="I21199"/>
      <c r="J21199"/>
      <c r="U21199" s="43"/>
      <c r="AE21199"/>
    </row>
    <row r="21200" spans="1:31">
      <c r="A21200">
        <v>52400</v>
      </c>
      <c r="B21200" t="s">
        <v>18144</v>
      </c>
      <c r="C21200" t="s">
        <v>33478</v>
      </c>
      <c r="D21200" t="s">
        <v>33476</v>
      </c>
      <c r="E21200"/>
      <c r="F21200"/>
      <c r="G21200"/>
      <c r="H21200"/>
      <c r="I21200"/>
      <c r="J21200"/>
      <c r="U21200" s="43"/>
      <c r="AE21200"/>
    </row>
    <row r="21201" spans="1:31">
      <c r="A21201">
        <v>52160</v>
      </c>
      <c r="B21201" t="s">
        <v>18145</v>
      </c>
      <c r="C21201" t="s">
        <v>33478</v>
      </c>
      <c r="D21201" t="s">
        <v>33476</v>
      </c>
      <c r="E21201"/>
      <c r="F21201"/>
      <c r="G21201"/>
      <c r="H21201"/>
      <c r="I21201"/>
      <c r="J21201"/>
      <c r="U21201" s="43"/>
      <c r="AE21201"/>
    </row>
    <row r="21202" spans="1:31">
      <c r="A21202">
        <v>52160</v>
      </c>
      <c r="B21202" t="s">
        <v>18146</v>
      </c>
      <c r="C21202" t="s">
        <v>33478</v>
      </c>
      <c r="D21202" t="s">
        <v>33476</v>
      </c>
      <c r="E21202"/>
      <c r="F21202"/>
      <c r="G21202"/>
      <c r="H21202"/>
      <c r="I21202"/>
      <c r="J21202"/>
      <c r="U21202" s="43"/>
      <c r="AE21202"/>
    </row>
    <row r="21203" spans="1:31">
      <c r="A21203">
        <v>52330</v>
      </c>
      <c r="B21203" t="s">
        <v>18147</v>
      </c>
      <c r="C21203" t="s">
        <v>33478</v>
      </c>
      <c r="D21203" t="s">
        <v>33476</v>
      </c>
      <c r="E21203"/>
      <c r="F21203"/>
      <c r="G21203"/>
      <c r="H21203"/>
      <c r="I21203"/>
      <c r="J21203"/>
      <c r="U21203" s="43"/>
      <c r="AE21203"/>
    </row>
    <row r="21204" spans="1:31">
      <c r="A21204">
        <v>52330</v>
      </c>
      <c r="B21204" t="s">
        <v>18147</v>
      </c>
      <c r="C21204" t="s">
        <v>33478</v>
      </c>
      <c r="D21204" t="s">
        <v>33476</v>
      </c>
      <c r="E21204"/>
      <c r="F21204"/>
      <c r="G21204"/>
      <c r="H21204"/>
      <c r="I21204"/>
      <c r="J21204"/>
      <c r="U21204" s="43"/>
      <c r="AE21204"/>
    </row>
    <row r="21205" spans="1:31">
      <c r="A21205">
        <v>52330</v>
      </c>
      <c r="B21205" t="s">
        <v>18147</v>
      </c>
      <c r="C21205" t="s">
        <v>33478</v>
      </c>
      <c r="D21205" t="s">
        <v>33476</v>
      </c>
      <c r="E21205"/>
      <c r="F21205"/>
      <c r="G21205"/>
      <c r="H21205"/>
      <c r="I21205"/>
      <c r="J21205"/>
      <c r="U21205" s="43"/>
      <c r="AE21205"/>
    </row>
    <row r="21206" spans="1:31">
      <c r="A21206">
        <v>52330</v>
      </c>
      <c r="B21206" t="s">
        <v>18147</v>
      </c>
      <c r="C21206" t="s">
        <v>33478</v>
      </c>
      <c r="D21206" t="s">
        <v>33476</v>
      </c>
      <c r="E21206"/>
      <c r="F21206"/>
      <c r="G21206"/>
      <c r="H21206"/>
      <c r="I21206"/>
      <c r="J21206"/>
      <c r="U21206" s="43"/>
      <c r="AE21206"/>
    </row>
    <row r="21207" spans="1:31">
      <c r="A21207">
        <v>52330</v>
      </c>
      <c r="B21207" t="s">
        <v>18147</v>
      </c>
      <c r="C21207" t="s">
        <v>33478</v>
      </c>
      <c r="D21207" t="s">
        <v>33476</v>
      </c>
      <c r="E21207"/>
      <c r="F21207"/>
      <c r="G21207"/>
      <c r="H21207"/>
      <c r="I21207"/>
      <c r="J21207"/>
      <c r="U21207" s="43"/>
      <c r="AE21207"/>
    </row>
    <row r="21208" spans="1:31">
      <c r="A21208">
        <v>52330</v>
      </c>
      <c r="B21208" t="s">
        <v>18147</v>
      </c>
      <c r="C21208" t="s">
        <v>33478</v>
      </c>
      <c r="D21208" t="s">
        <v>33476</v>
      </c>
      <c r="E21208"/>
      <c r="F21208"/>
      <c r="G21208"/>
      <c r="H21208"/>
      <c r="I21208"/>
      <c r="J21208"/>
      <c r="U21208" s="43"/>
      <c r="AE21208"/>
    </row>
    <row r="21209" spans="1:31">
      <c r="A21209">
        <v>52330</v>
      </c>
      <c r="B21209" t="s">
        <v>18147</v>
      </c>
      <c r="C21209" t="s">
        <v>33478</v>
      </c>
      <c r="D21209" t="s">
        <v>33476</v>
      </c>
      <c r="E21209"/>
      <c r="F21209"/>
      <c r="G21209"/>
      <c r="H21209"/>
      <c r="I21209"/>
      <c r="J21209"/>
      <c r="U21209" s="43"/>
      <c r="AE21209"/>
    </row>
    <row r="21210" spans="1:31">
      <c r="A21210">
        <v>52330</v>
      </c>
      <c r="B21210" t="s">
        <v>18147</v>
      </c>
      <c r="C21210" t="s">
        <v>33478</v>
      </c>
      <c r="D21210" t="s">
        <v>33476</v>
      </c>
      <c r="E21210"/>
      <c r="F21210"/>
      <c r="G21210"/>
      <c r="H21210"/>
      <c r="I21210"/>
      <c r="J21210"/>
      <c r="U21210" s="43"/>
      <c r="AE21210"/>
    </row>
    <row r="21211" spans="1:31">
      <c r="A21211">
        <v>52330</v>
      </c>
      <c r="B21211" t="s">
        <v>18147</v>
      </c>
      <c r="C21211" t="s">
        <v>33478</v>
      </c>
      <c r="D21211" t="s">
        <v>33476</v>
      </c>
      <c r="E21211"/>
      <c r="F21211"/>
      <c r="G21211"/>
      <c r="H21211"/>
      <c r="I21211"/>
      <c r="J21211"/>
      <c r="U21211" s="43"/>
      <c r="AE21211"/>
    </row>
    <row r="21212" spans="1:31">
      <c r="A21212">
        <v>52000</v>
      </c>
      <c r="B21212" t="s">
        <v>14301</v>
      </c>
      <c r="C21212" t="s">
        <v>33478</v>
      </c>
      <c r="D21212" t="s">
        <v>33476</v>
      </c>
      <c r="E21212"/>
      <c r="F21212"/>
      <c r="G21212"/>
      <c r="H21212"/>
      <c r="I21212"/>
      <c r="J21212"/>
      <c r="U21212" s="43"/>
      <c r="AE21212"/>
    </row>
    <row r="21213" spans="1:31">
      <c r="A21213">
        <v>52700</v>
      </c>
      <c r="B21213" t="s">
        <v>18148</v>
      </c>
      <c r="C21213" t="s">
        <v>33478</v>
      </c>
      <c r="D21213" t="s">
        <v>33476</v>
      </c>
      <c r="E21213"/>
      <c r="F21213"/>
      <c r="G21213"/>
      <c r="H21213"/>
      <c r="I21213"/>
      <c r="J21213"/>
      <c r="U21213" s="43"/>
      <c r="AE21213"/>
    </row>
    <row r="21214" spans="1:31">
      <c r="A21214">
        <v>52500</v>
      </c>
      <c r="B21214" t="s">
        <v>18149</v>
      </c>
      <c r="C21214" t="s">
        <v>33478</v>
      </c>
      <c r="D21214" t="s">
        <v>33476</v>
      </c>
      <c r="E21214"/>
      <c r="F21214"/>
      <c r="G21214"/>
      <c r="H21214"/>
      <c r="I21214"/>
      <c r="J21214"/>
      <c r="U21214" s="43"/>
      <c r="AE21214"/>
    </row>
    <row r="21215" spans="1:31">
      <c r="A21215">
        <v>52210</v>
      </c>
      <c r="B21215" t="s">
        <v>18150</v>
      </c>
      <c r="C21215" t="s">
        <v>33478</v>
      </c>
      <c r="D21215" t="s">
        <v>33476</v>
      </c>
      <c r="E21215"/>
      <c r="F21215"/>
      <c r="G21215"/>
      <c r="H21215"/>
      <c r="I21215"/>
      <c r="J21215"/>
      <c r="U21215" s="43"/>
      <c r="AE21215"/>
    </row>
    <row r="21216" spans="1:31">
      <c r="A21216">
        <v>52200</v>
      </c>
      <c r="B21216" t="s">
        <v>18151</v>
      </c>
      <c r="C21216" t="s">
        <v>33478</v>
      </c>
      <c r="D21216" t="s">
        <v>33476</v>
      </c>
      <c r="E21216"/>
      <c r="F21216"/>
      <c r="G21216"/>
      <c r="H21216"/>
      <c r="I21216"/>
      <c r="J21216"/>
      <c r="U21216" s="43"/>
      <c r="AE21216"/>
    </row>
    <row r="21217" spans="1:31">
      <c r="A21217">
        <v>52110</v>
      </c>
      <c r="B21217" t="s">
        <v>18152</v>
      </c>
      <c r="C21217" t="s">
        <v>33478</v>
      </c>
      <c r="D21217" t="s">
        <v>33476</v>
      </c>
      <c r="E21217"/>
      <c r="F21217"/>
      <c r="G21217"/>
      <c r="H21217"/>
      <c r="I21217"/>
      <c r="J21217"/>
      <c r="U21217" s="43"/>
      <c r="AE21217"/>
    </row>
    <row r="21218" spans="1:31">
      <c r="A21218">
        <v>52210</v>
      </c>
      <c r="B21218" t="s">
        <v>18153</v>
      </c>
      <c r="C21218" t="s">
        <v>33478</v>
      </c>
      <c r="D21218" t="s">
        <v>33476</v>
      </c>
      <c r="E21218"/>
      <c r="F21218"/>
      <c r="G21218"/>
      <c r="H21218"/>
      <c r="I21218"/>
      <c r="J21218"/>
      <c r="U21218" s="43"/>
      <c r="AE21218"/>
    </row>
    <row r="21219" spans="1:31">
      <c r="A21219">
        <v>52600</v>
      </c>
      <c r="B21219" t="s">
        <v>18154</v>
      </c>
      <c r="C21219" t="s">
        <v>33478</v>
      </c>
      <c r="D21219" t="s">
        <v>33476</v>
      </c>
      <c r="E21219"/>
      <c r="F21219"/>
      <c r="G21219"/>
      <c r="H21219"/>
      <c r="I21219"/>
      <c r="J21219"/>
      <c r="U21219" s="43"/>
      <c r="AE21219"/>
    </row>
    <row r="21220" spans="1:31">
      <c r="A21220">
        <v>52300</v>
      </c>
      <c r="B21220" t="s">
        <v>1770</v>
      </c>
      <c r="C21220" t="s">
        <v>33478</v>
      </c>
      <c r="D21220" t="s">
        <v>33476</v>
      </c>
      <c r="E21220"/>
      <c r="F21220"/>
      <c r="G21220"/>
      <c r="H21220"/>
      <c r="I21220"/>
      <c r="J21220"/>
      <c r="U21220" s="43"/>
      <c r="AE21220"/>
    </row>
    <row r="21221" spans="1:31">
      <c r="A21221">
        <v>52330</v>
      </c>
      <c r="B21221" t="s">
        <v>18155</v>
      </c>
      <c r="C21221" t="s">
        <v>33478</v>
      </c>
      <c r="D21221" t="s">
        <v>33476</v>
      </c>
      <c r="E21221"/>
      <c r="F21221"/>
      <c r="G21221"/>
      <c r="H21221"/>
      <c r="I21221"/>
      <c r="J21221"/>
      <c r="U21221" s="43"/>
      <c r="AE21221"/>
    </row>
    <row r="21222" spans="1:31">
      <c r="A21222">
        <v>52190</v>
      </c>
      <c r="B21222" t="s">
        <v>18156</v>
      </c>
      <c r="C21222" t="s">
        <v>33477</v>
      </c>
      <c r="D21222" t="s">
        <v>33476</v>
      </c>
      <c r="E21222"/>
      <c r="F21222"/>
      <c r="G21222"/>
      <c r="H21222"/>
      <c r="I21222"/>
      <c r="J21222"/>
      <c r="U21222" s="43"/>
      <c r="AE21222"/>
    </row>
    <row r="21223" spans="1:31">
      <c r="A21223">
        <v>52190</v>
      </c>
      <c r="B21223" t="s">
        <v>18156</v>
      </c>
      <c r="C21223" t="s">
        <v>33477</v>
      </c>
      <c r="D21223" t="s">
        <v>33476</v>
      </c>
      <c r="E21223"/>
      <c r="F21223"/>
      <c r="G21223"/>
      <c r="H21223"/>
      <c r="I21223"/>
      <c r="J21223"/>
      <c r="U21223" s="43"/>
      <c r="AE21223"/>
    </row>
    <row r="21224" spans="1:31">
      <c r="A21224">
        <v>52240</v>
      </c>
      <c r="B21224" t="s">
        <v>17162</v>
      </c>
      <c r="C21224" t="s">
        <v>33478</v>
      </c>
      <c r="D21224" t="s">
        <v>33476</v>
      </c>
      <c r="E21224"/>
      <c r="F21224"/>
      <c r="G21224"/>
      <c r="H21224"/>
      <c r="I21224"/>
      <c r="J21224"/>
      <c r="U21224" s="43"/>
      <c r="AE21224"/>
    </row>
    <row r="21225" spans="1:31">
      <c r="A21225">
        <v>52110</v>
      </c>
      <c r="B21225" t="s">
        <v>18157</v>
      </c>
      <c r="C21225" t="s">
        <v>33478</v>
      </c>
      <c r="D21225" t="s">
        <v>33476</v>
      </c>
      <c r="E21225"/>
      <c r="F21225"/>
      <c r="G21225"/>
      <c r="H21225"/>
      <c r="I21225"/>
      <c r="J21225"/>
      <c r="U21225" s="43"/>
      <c r="AE21225"/>
    </row>
    <row r="21226" spans="1:31">
      <c r="A21226">
        <v>52240</v>
      </c>
      <c r="B21226" t="s">
        <v>18158</v>
      </c>
      <c r="C21226" t="s">
        <v>33478</v>
      </c>
      <c r="D21226" t="s">
        <v>33476</v>
      </c>
      <c r="E21226"/>
      <c r="F21226"/>
      <c r="G21226"/>
      <c r="H21226"/>
      <c r="I21226"/>
      <c r="J21226"/>
      <c r="U21226" s="43"/>
      <c r="AE21226"/>
    </row>
    <row r="21227" spans="1:31">
      <c r="A21227">
        <v>52140</v>
      </c>
      <c r="B21227" t="s">
        <v>18159</v>
      </c>
      <c r="C21227" t="s">
        <v>33478</v>
      </c>
      <c r="D21227" t="s">
        <v>33476</v>
      </c>
      <c r="E21227"/>
      <c r="F21227"/>
      <c r="G21227"/>
      <c r="H21227"/>
      <c r="I21227"/>
      <c r="J21227"/>
      <c r="U21227" s="43"/>
      <c r="AE21227"/>
    </row>
    <row r="21228" spans="1:31">
      <c r="A21228">
        <v>52360</v>
      </c>
      <c r="B21228" t="s">
        <v>3429</v>
      </c>
      <c r="C21228" t="s">
        <v>33478</v>
      </c>
      <c r="D21228" t="s">
        <v>33476</v>
      </c>
      <c r="E21228"/>
      <c r="F21228"/>
      <c r="G21228"/>
      <c r="H21228"/>
      <c r="I21228"/>
      <c r="J21228"/>
      <c r="U21228" s="43"/>
      <c r="AE21228"/>
    </row>
    <row r="21229" spans="1:31">
      <c r="A21229">
        <v>52400</v>
      </c>
      <c r="B21229" t="s">
        <v>18160</v>
      </c>
      <c r="C21229" t="s">
        <v>33478</v>
      </c>
      <c r="D21229" t="s">
        <v>33476</v>
      </c>
      <c r="E21229"/>
      <c r="F21229"/>
      <c r="G21229"/>
      <c r="H21229"/>
      <c r="I21229"/>
      <c r="J21229"/>
      <c r="U21229" s="43"/>
      <c r="AE21229"/>
    </row>
    <row r="21230" spans="1:31">
      <c r="A21230">
        <v>52210</v>
      </c>
      <c r="B21230" t="s">
        <v>18161</v>
      </c>
      <c r="C21230" t="s">
        <v>33478</v>
      </c>
      <c r="D21230" t="s">
        <v>33476</v>
      </c>
      <c r="E21230"/>
      <c r="F21230"/>
      <c r="G21230"/>
      <c r="H21230"/>
      <c r="I21230"/>
      <c r="J21230"/>
      <c r="U21230" s="43"/>
      <c r="AE21230"/>
    </row>
    <row r="21231" spans="1:31">
      <c r="A21231">
        <v>52700</v>
      </c>
      <c r="B21231" t="s">
        <v>18162</v>
      </c>
      <c r="C21231" t="s">
        <v>33478</v>
      </c>
      <c r="D21231" t="s">
        <v>33476</v>
      </c>
      <c r="E21231"/>
      <c r="F21231"/>
      <c r="G21231"/>
      <c r="H21231"/>
      <c r="I21231"/>
      <c r="J21231"/>
      <c r="U21231" s="43"/>
      <c r="AE21231"/>
    </row>
    <row r="21232" spans="1:31">
      <c r="A21232">
        <v>52120</v>
      </c>
      <c r="B21232" t="s">
        <v>18163</v>
      </c>
      <c r="C21232" t="s">
        <v>33478</v>
      </c>
      <c r="D21232" t="s">
        <v>33476</v>
      </c>
      <c r="E21232"/>
      <c r="F21232"/>
      <c r="G21232"/>
      <c r="H21232"/>
      <c r="I21232"/>
      <c r="J21232"/>
      <c r="U21232" s="43"/>
      <c r="AE21232"/>
    </row>
    <row r="21233" spans="1:31">
      <c r="A21233">
        <v>52130</v>
      </c>
      <c r="B21233" t="s">
        <v>18164</v>
      </c>
      <c r="C21233" t="s">
        <v>33477</v>
      </c>
      <c r="D21233" t="s">
        <v>33476</v>
      </c>
      <c r="E21233"/>
      <c r="F21233"/>
      <c r="G21233"/>
      <c r="H21233"/>
      <c r="I21233"/>
      <c r="J21233"/>
      <c r="U21233" s="43"/>
      <c r="AE21233"/>
    </row>
    <row r="21234" spans="1:31">
      <c r="A21234">
        <v>52190</v>
      </c>
      <c r="B21234" t="s">
        <v>18165</v>
      </c>
      <c r="C21234" t="s">
        <v>33477</v>
      </c>
      <c r="D21234" t="s">
        <v>33476</v>
      </c>
      <c r="E21234"/>
      <c r="F21234"/>
      <c r="G21234"/>
      <c r="H21234"/>
      <c r="I21234"/>
      <c r="J21234"/>
      <c r="U21234" s="43"/>
      <c r="AE21234"/>
    </row>
    <row r="21235" spans="1:31">
      <c r="A21235">
        <v>52110</v>
      </c>
      <c r="B21235" t="s">
        <v>18166</v>
      </c>
      <c r="C21235" t="s">
        <v>33478</v>
      </c>
      <c r="D21235" t="s">
        <v>33476</v>
      </c>
      <c r="E21235"/>
      <c r="F21235"/>
      <c r="G21235"/>
      <c r="H21235"/>
      <c r="I21235"/>
      <c r="J21235"/>
      <c r="U21235" s="43"/>
      <c r="AE21235"/>
    </row>
    <row r="21236" spans="1:31">
      <c r="A21236">
        <v>52110</v>
      </c>
      <c r="B21236" t="s">
        <v>18167</v>
      </c>
      <c r="C21236" t="s">
        <v>33478</v>
      </c>
      <c r="D21236" t="s">
        <v>33476</v>
      </c>
      <c r="E21236"/>
      <c r="F21236"/>
      <c r="G21236"/>
      <c r="H21236"/>
      <c r="I21236"/>
      <c r="J21236"/>
      <c r="U21236" s="43"/>
      <c r="AE21236"/>
    </row>
    <row r="21237" spans="1:31">
      <c r="A21237">
        <v>52270</v>
      </c>
      <c r="B21237" t="s">
        <v>18168</v>
      </c>
      <c r="C21237" t="s">
        <v>33478</v>
      </c>
      <c r="D21237" t="s">
        <v>33476</v>
      </c>
      <c r="E21237"/>
      <c r="F21237"/>
      <c r="G21237"/>
      <c r="H21237"/>
      <c r="I21237"/>
      <c r="J21237"/>
      <c r="U21237" s="43"/>
      <c r="AE21237"/>
    </row>
    <row r="21238" spans="1:31">
      <c r="A21238">
        <v>52270</v>
      </c>
      <c r="B21238" t="s">
        <v>18168</v>
      </c>
      <c r="C21238" t="s">
        <v>33478</v>
      </c>
      <c r="D21238" t="s">
        <v>33476</v>
      </c>
      <c r="E21238"/>
      <c r="F21238"/>
      <c r="G21238"/>
      <c r="H21238"/>
      <c r="I21238"/>
      <c r="J21238"/>
      <c r="U21238" s="43"/>
      <c r="AE21238"/>
    </row>
    <row r="21239" spans="1:31">
      <c r="A21239">
        <v>52150</v>
      </c>
      <c r="B21239" t="s">
        <v>18169</v>
      </c>
      <c r="C21239" t="s">
        <v>33478</v>
      </c>
      <c r="D21239" t="s">
        <v>33476</v>
      </c>
      <c r="E21239"/>
      <c r="F21239"/>
      <c r="G21239"/>
      <c r="H21239"/>
      <c r="I21239"/>
      <c r="J21239"/>
      <c r="U21239" s="43"/>
      <c r="AE21239"/>
    </row>
    <row r="21240" spans="1:31">
      <c r="A21240">
        <v>52300</v>
      </c>
      <c r="B21240" t="s">
        <v>18170</v>
      </c>
      <c r="C21240" t="s">
        <v>33478</v>
      </c>
      <c r="D21240" t="s">
        <v>33476</v>
      </c>
      <c r="E21240"/>
      <c r="F21240"/>
      <c r="G21240"/>
      <c r="H21240"/>
      <c r="I21240"/>
      <c r="J21240"/>
      <c r="U21240" s="43"/>
      <c r="AE21240"/>
    </row>
    <row r="21241" spans="1:31">
      <c r="A21241">
        <v>52270</v>
      </c>
      <c r="B21241" t="s">
        <v>18171</v>
      </c>
      <c r="C21241" t="s">
        <v>33478</v>
      </c>
      <c r="D21241" t="s">
        <v>33476</v>
      </c>
      <c r="E21241"/>
      <c r="F21241"/>
      <c r="G21241"/>
      <c r="H21241"/>
      <c r="I21241"/>
      <c r="J21241"/>
      <c r="U21241" s="43"/>
      <c r="AE21241"/>
    </row>
    <row r="21242" spans="1:31">
      <c r="A21242">
        <v>52270</v>
      </c>
      <c r="B21242" t="s">
        <v>18171</v>
      </c>
      <c r="C21242" t="s">
        <v>33478</v>
      </c>
      <c r="D21242" t="s">
        <v>33476</v>
      </c>
      <c r="E21242"/>
      <c r="F21242"/>
      <c r="G21242"/>
      <c r="H21242"/>
      <c r="I21242"/>
      <c r="J21242"/>
      <c r="U21242" s="43"/>
      <c r="AE21242"/>
    </row>
    <row r="21243" spans="1:31">
      <c r="A21243">
        <v>52110</v>
      </c>
      <c r="B21243" t="s">
        <v>18172</v>
      </c>
      <c r="C21243" t="s">
        <v>33478</v>
      </c>
      <c r="D21243" t="s">
        <v>33476</v>
      </c>
      <c r="E21243"/>
      <c r="F21243"/>
      <c r="G21243"/>
      <c r="H21243"/>
      <c r="I21243"/>
      <c r="J21243"/>
      <c r="U21243" s="43"/>
      <c r="AE21243"/>
    </row>
    <row r="21244" spans="1:31">
      <c r="A21244">
        <v>52110</v>
      </c>
      <c r="B21244" t="s">
        <v>18172</v>
      </c>
      <c r="C21244" t="s">
        <v>33478</v>
      </c>
      <c r="D21244" t="s">
        <v>33476</v>
      </c>
      <c r="E21244"/>
      <c r="F21244"/>
      <c r="G21244"/>
      <c r="H21244"/>
      <c r="I21244"/>
      <c r="J21244"/>
      <c r="U21244" s="43"/>
      <c r="AE21244"/>
    </row>
    <row r="21245" spans="1:31">
      <c r="A21245">
        <v>52130</v>
      </c>
      <c r="B21245" t="s">
        <v>18173</v>
      </c>
      <c r="C21245" t="s">
        <v>33477</v>
      </c>
      <c r="D21245" t="s">
        <v>33476</v>
      </c>
      <c r="E21245"/>
      <c r="F21245"/>
      <c r="G21245"/>
      <c r="H21245"/>
      <c r="I21245"/>
      <c r="J21245"/>
      <c r="U21245" s="43"/>
      <c r="AE21245"/>
    </row>
    <row r="21246" spans="1:31">
      <c r="A21246">
        <v>52230</v>
      </c>
      <c r="B21246" t="s">
        <v>18174</v>
      </c>
      <c r="C21246" t="s">
        <v>33478</v>
      </c>
      <c r="D21246" t="s">
        <v>33476</v>
      </c>
      <c r="E21246"/>
      <c r="F21246"/>
      <c r="G21246"/>
      <c r="H21246"/>
      <c r="I21246"/>
      <c r="J21246"/>
      <c r="U21246" s="43"/>
      <c r="AE21246"/>
    </row>
    <row r="21247" spans="1:31">
      <c r="A21247">
        <v>52290</v>
      </c>
      <c r="B21247" t="s">
        <v>18175</v>
      </c>
      <c r="C21247" t="s">
        <v>33477</v>
      </c>
      <c r="D21247" t="e">
        <v>#N/A</v>
      </c>
      <c r="E21247"/>
      <c r="F21247"/>
      <c r="G21247"/>
      <c r="H21247"/>
      <c r="I21247"/>
      <c r="J21247"/>
      <c r="U21247" s="43"/>
      <c r="AE21247"/>
    </row>
    <row r="21248" spans="1:31">
      <c r="A21248">
        <v>52290</v>
      </c>
      <c r="B21248" t="s">
        <v>18175</v>
      </c>
      <c r="C21248" t="s">
        <v>33477</v>
      </c>
      <c r="D21248" t="e">
        <v>#N/A</v>
      </c>
      <c r="E21248"/>
      <c r="F21248"/>
      <c r="G21248"/>
      <c r="H21248"/>
      <c r="I21248"/>
      <c r="J21248"/>
      <c r="U21248" s="43"/>
      <c r="AE21248"/>
    </row>
    <row r="21249" spans="1:31">
      <c r="A21249">
        <v>52290</v>
      </c>
      <c r="B21249" t="s">
        <v>18175</v>
      </c>
      <c r="C21249" t="s">
        <v>33477</v>
      </c>
      <c r="D21249" t="e">
        <v>#N/A</v>
      </c>
      <c r="E21249"/>
      <c r="F21249"/>
      <c r="G21249"/>
      <c r="H21249"/>
      <c r="I21249"/>
      <c r="J21249"/>
      <c r="U21249" s="43"/>
      <c r="AE21249"/>
    </row>
    <row r="21250" spans="1:31">
      <c r="A21250">
        <v>52700</v>
      </c>
      <c r="B21250" t="s">
        <v>18176</v>
      </c>
      <c r="C21250" t="s">
        <v>33478</v>
      </c>
      <c r="D21250" t="s">
        <v>33476</v>
      </c>
      <c r="E21250"/>
      <c r="F21250"/>
      <c r="G21250"/>
      <c r="H21250"/>
      <c r="I21250"/>
      <c r="J21250"/>
      <c r="U21250" s="43"/>
      <c r="AE21250"/>
    </row>
    <row r="21251" spans="1:31">
      <c r="A21251">
        <v>52300</v>
      </c>
      <c r="B21251" t="s">
        <v>18177</v>
      </c>
      <c r="C21251" t="s">
        <v>33478</v>
      </c>
      <c r="D21251" t="s">
        <v>33476</v>
      </c>
      <c r="E21251"/>
      <c r="F21251"/>
      <c r="G21251"/>
      <c r="H21251"/>
      <c r="I21251"/>
      <c r="J21251"/>
      <c r="U21251" s="43"/>
      <c r="AE21251"/>
    </row>
    <row r="21252" spans="1:31">
      <c r="A21252">
        <v>52400</v>
      </c>
      <c r="B21252" t="s">
        <v>18178</v>
      </c>
      <c r="C21252" t="s">
        <v>33478</v>
      </c>
      <c r="D21252" t="s">
        <v>33476</v>
      </c>
      <c r="E21252"/>
      <c r="F21252"/>
      <c r="G21252"/>
      <c r="H21252"/>
      <c r="I21252"/>
      <c r="J21252"/>
      <c r="U21252" s="43"/>
      <c r="AE21252"/>
    </row>
    <row r="21253" spans="1:31">
      <c r="A21253">
        <v>52230</v>
      </c>
      <c r="B21253" t="s">
        <v>18179</v>
      </c>
      <c r="C21253" t="s">
        <v>33478</v>
      </c>
      <c r="D21253" t="s">
        <v>33476</v>
      </c>
      <c r="E21253"/>
      <c r="F21253"/>
      <c r="G21253"/>
      <c r="H21253"/>
      <c r="I21253"/>
      <c r="J21253"/>
      <c r="U21253" s="43"/>
      <c r="AE21253"/>
    </row>
    <row r="21254" spans="1:31">
      <c r="A21254">
        <v>52230</v>
      </c>
      <c r="B21254" t="s">
        <v>18179</v>
      </c>
      <c r="C21254" t="s">
        <v>33478</v>
      </c>
      <c r="D21254" t="s">
        <v>33476</v>
      </c>
      <c r="E21254"/>
      <c r="F21254"/>
      <c r="G21254"/>
      <c r="H21254"/>
      <c r="I21254"/>
      <c r="J21254"/>
      <c r="U21254" s="43"/>
      <c r="AE21254"/>
    </row>
    <row r="21255" spans="1:31">
      <c r="A21255">
        <v>52270</v>
      </c>
      <c r="B21255" t="s">
        <v>18179</v>
      </c>
      <c r="C21255" t="s">
        <v>33478</v>
      </c>
      <c r="D21255" t="s">
        <v>33476</v>
      </c>
      <c r="E21255"/>
      <c r="F21255"/>
      <c r="G21255"/>
      <c r="H21255"/>
      <c r="I21255"/>
      <c r="J21255"/>
      <c r="U21255" s="43"/>
      <c r="AE21255"/>
    </row>
    <row r="21256" spans="1:31">
      <c r="A21256">
        <v>52270</v>
      </c>
      <c r="B21256" t="s">
        <v>18179</v>
      </c>
      <c r="C21256" t="s">
        <v>33478</v>
      </c>
      <c r="D21256" t="s">
        <v>33476</v>
      </c>
      <c r="E21256"/>
      <c r="F21256"/>
      <c r="G21256"/>
      <c r="H21256"/>
      <c r="I21256"/>
      <c r="J21256"/>
      <c r="U21256" s="43"/>
      <c r="AE21256"/>
    </row>
    <row r="21257" spans="1:31">
      <c r="A21257">
        <v>52190</v>
      </c>
      <c r="B21257" t="s">
        <v>18180</v>
      </c>
      <c r="C21257" t="s">
        <v>33477</v>
      </c>
      <c r="D21257" t="s">
        <v>33476</v>
      </c>
      <c r="E21257"/>
      <c r="F21257"/>
      <c r="G21257"/>
      <c r="H21257"/>
      <c r="I21257"/>
      <c r="J21257"/>
      <c r="U21257" s="43"/>
      <c r="AE21257"/>
    </row>
    <row r="21258" spans="1:31">
      <c r="A21258">
        <v>52190</v>
      </c>
      <c r="B21258" t="s">
        <v>18180</v>
      </c>
      <c r="C21258" t="s">
        <v>33477</v>
      </c>
      <c r="D21258" t="s">
        <v>33476</v>
      </c>
      <c r="E21258"/>
      <c r="F21258"/>
      <c r="G21258"/>
      <c r="H21258"/>
      <c r="I21258"/>
      <c r="J21258"/>
      <c r="U21258" s="43"/>
      <c r="AE21258"/>
    </row>
    <row r="21259" spans="1:31">
      <c r="A21259">
        <v>52190</v>
      </c>
      <c r="B21259" t="s">
        <v>18180</v>
      </c>
      <c r="C21259" t="s">
        <v>33477</v>
      </c>
      <c r="D21259" t="s">
        <v>33476</v>
      </c>
      <c r="E21259"/>
      <c r="F21259"/>
      <c r="G21259"/>
      <c r="H21259"/>
      <c r="I21259"/>
      <c r="J21259"/>
      <c r="U21259" s="43"/>
      <c r="AE21259"/>
    </row>
    <row r="21260" spans="1:31">
      <c r="A21260">
        <v>52190</v>
      </c>
      <c r="B21260" t="s">
        <v>18180</v>
      </c>
      <c r="C21260" t="s">
        <v>33477</v>
      </c>
      <c r="D21260" t="s">
        <v>33476</v>
      </c>
      <c r="E21260"/>
      <c r="F21260"/>
      <c r="G21260"/>
      <c r="H21260"/>
      <c r="I21260"/>
      <c r="J21260"/>
      <c r="U21260" s="43"/>
      <c r="AE21260"/>
    </row>
    <row r="21261" spans="1:31">
      <c r="A21261">
        <v>52340</v>
      </c>
      <c r="B21261" t="s">
        <v>18181</v>
      </c>
      <c r="C21261" t="s">
        <v>33478</v>
      </c>
      <c r="D21261" t="s">
        <v>33476</v>
      </c>
      <c r="E21261"/>
      <c r="F21261"/>
      <c r="G21261"/>
      <c r="H21261"/>
      <c r="I21261"/>
      <c r="J21261"/>
      <c r="U21261" s="43"/>
      <c r="AE21261"/>
    </row>
    <row r="21262" spans="1:31">
      <c r="A21262">
        <v>52000</v>
      </c>
      <c r="B21262" t="s">
        <v>18182</v>
      </c>
      <c r="C21262" t="s">
        <v>33478</v>
      </c>
      <c r="D21262" t="s">
        <v>33476</v>
      </c>
      <c r="E21262"/>
      <c r="F21262"/>
      <c r="G21262"/>
      <c r="H21262"/>
      <c r="I21262"/>
      <c r="J21262"/>
      <c r="U21262" s="43"/>
      <c r="AE21262"/>
    </row>
    <row r="21263" spans="1:31">
      <c r="A21263">
        <v>52410</v>
      </c>
      <c r="B21263" t="s">
        <v>18183</v>
      </c>
      <c r="C21263" t="s">
        <v>33478</v>
      </c>
      <c r="D21263" t="e">
        <v>#N/A</v>
      </c>
      <c r="E21263"/>
      <c r="F21263"/>
      <c r="G21263"/>
      <c r="H21263"/>
      <c r="I21263"/>
      <c r="J21263"/>
      <c r="U21263" s="43"/>
      <c r="AE21263"/>
    </row>
    <row r="21264" spans="1:31">
      <c r="A21264">
        <v>52410</v>
      </c>
      <c r="B21264" t="s">
        <v>18183</v>
      </c>
      <c r="C21264" t="s">
        <v>33478</v>
      </c>
      <c r="D21264" t="e">
        <v>#N/A</v>
      </c>
      <c r="E21264"/>
      <c r="F21264"/>
      <c r="G21264"/>
      <c r="H21264"/>
      <c r="I21264"/>
      <c r="J21264"/>
      <c r="U21264" s="43"/>
      <c r="AE21264"/>
    </row>
    <row r="21265" spans="1:31">
      <c r="A21265">
        <v>52500</v>
      </c>
      <c r="B21265" t="s">
        <v>18184</v>
      </c>
      <c r="C21265" t="s">
        <v>33478</v>
      </c>
      <c r="D21265" t="s">
        <v>33476</v>
      </c>
      <c r="E21265"/>
      <c r="F21265"/>
      <c r="G21265"/>
      <c r="H21265"/>
      <c r="I21265"/>
      <c r="J21265"/>
      <c r="U21265" s="43"/>
      <c r="AE21265"/>
    </row>
    <row r="21266" spans="1:31">
      <c r="A21266">
        <v>52260</v>
      </c>
      <c r="B21266" t="s">
        <v>899</v>
      </c>
      <c r="C21266" t="s">
        <v>33478</v>
      </c>
      <c r="D21266" t="s">
        <v>33476</v>
      </c>
      <c r="E21266"/>
      <c r="F21266"/>
      <c r="G21266"/>
      <c r="H21266"/>
      <c r="I21266"/>
      <c r="J21266"/>
      <c r="U21266" s="43"/>
      <c r="AE21266"/>
    </row>
    <row r="21267" spans="1:31">
      <c r="A21267">
        <v>52500</v>
      </c>
      <c r="B21267" t="s">
        <v>18185</v>
      </c>
      <c r="C21267" t="s">
        <v>33478</v>
      </c>
      <c r="D21267" t="s">
        <v>33476</v>
      </c>
      <c r="E21267"/>
      <c r="F21267"/>
      <c r="G21267"/>
      <c r="H21267"/>
      <c r="I21267"/>
      <c r="J21267"/>
      <c r="U21267" s="43"/>
      <c r="AE21267"/>
    </row>
    <row r="21268" spans="1:31">
      <c r="A21268">
        <v>52500</v>
      </c>
      <c r="B21268" t="s">
        <v>18185</v>
      </c>
      <c r="C21268" t="s">
        <v>33478</v>
      </c>
      <c r="D21268" t="s">
        <v>33476</v>
      </c>
      <c r="E21268"/>
      <c r="F21268"/>
      <c r="G21268"/>
      <c r="H21268"/>
      <c r="I21268"/>
      <c r="J21268"/>
      <c r="U21268" s="43"/>
      <c r="AE21268"/>
    </row>
    <row r="21269" spans="1:31">
      <c r="A21269">
        <v>52500</v>
      </c>
      <c r="B21269" t="s">
        <v>18185</v>
      </c>
      <c r="C21269" t="s">
        <v>33478</v>
      </c>
      <c r="D21269" t="s">
        <v>33476</v>
      </c>
      <c r="E21269"/>
      <c r="F21269"/>
      <c r="G21269"/>
      <c r="H21269"/>
      <c r="I21269"/>
      <c r="J21269"/>
      <c r="U21269" s="43"/>
      <c r="AE21269"/>
    </row>
    <row r="21270" spans="1:31">
      <c r="A21270">
        <v>52130</v>
      </c>
      <c r="B21270" t="s">
        <v>18186</v>
      </c>
      <c r="C21270" t="s">
        <v>33477</v>
      </c>
      <c r="D21270" t="s">
        <v>33476</v>
      </c>
      <c r="E21270"/>
      <c r="F21270"/>
      <c r="G21270"/>
      <c r="H21270"/>
      <c r="I21270"/>
      <c r="J21270"/>
      <c r="U21270" s="43"/>
      <c r="AE21270"/>
    </row>
    <row r="21271" spans="1:31">
      <c r="A21271">
        <v>52300</v>
      </c>
      <c r="B21271" t="s">
        <v>18187</v>
      </c>
      <c r="C21271" t="s">
        <v>33478</v>
      </c>
      <c r="D21271" t="s">
        <v>33476</v>
      </c>
      <c r="E21271"/>
      <c r="F21271"/>
      <c r="G21271"/>
      <c r="H21271"/>
      <c r="I21271"/>
      <c r="J21271"/>
      <c r="U21271" s="43"/>
      <c r="AE21271"/>
    </row>
    <row r="21272" spans="1:31">
      <c r="A21272">
        <v>52250</v>
      </c>
      <c r="B21272" t="s">
        <v>8552</v>
      </c>
      <c r="C21272" t="s">
        <v>33478</v>
      </c>
      <c r="D21272" t="e">
        <v>#N/A</v>
      </c>
      <c r="E21272"/>
      <c r="F21272"/>
      <c r="G21272"/>
      <c r="H21272"/>
      <c r="I21272"/>
      <c r="J21272"/>
      <c r="U21272" s="43"/>
      <c r="AE21272"/>
    </row>
    <row r="21273" spans="1:31">
      <c r="A21273">
        <v>52110</v>
      </c>
      <c r="B21273" t="s">
        <v>18188</v>
      </c>
      <c r="C21273" t="s">
        <v>33478</v>
      </c>
      <c r="D21273" t="s">
        <v>33476</v>
      </c>
      <c r="E21273"/>
      <c r="F21273"/>
      <c r="G21273"/>
      <c r="H21273"/>
      <c r="I21273"/>
      <c r="J21273"/>
      <c r="U21273" s="43"/>
      <c r="AE21273"/>
    </row>
    <row r="21274" spans="1:31">
      <c r="A21274">
        <v>52170</v>
      </c>
      <c r="B21274" t="s">
        <v>18189</v>
      </c>
      <c r="C21274" t="s">
        <v>33478</v>
      </c>
      <c r="D21274" t="s">
        <v>33476</v>
      </c>
      <c r="E21274"/>
      <c r="F21274"/>
      <c r="G21274"/>
      <c r="H21274"/>
      <c r="I21274"/>
      <c r="J21274"/>
      <c r="U21274" s="43"/>
      <c r="AE21274"/>
    </row>
    <row r="21275" spans="1:31">
      <c r="A21275">
        <v>52700</v>
      </c>
      <c r="B21275" t="s">
        <v>18190</v>
      </c>
      <c r="C21275" t="s">
        <v>33478</v>
      </c>
      <c r="D21275" t="s">
        <v>33476</v>
      </c>
      <c r="E21275"/>
      <c r="F21275"/>
      <c r="G21275"/>
      <c r="H21275"/>
      <c r="I21275"/>
      <c r="J21275"/>
      <c r="U21275" s="43"/>
      <c r="AE21275"/>
    </row>
    <row r="21276" spans="1:31">
      <c r="A21276">
        <v>52000</v>
      </c>
      <c r="B21276" t="s">
        <v>18191</v>
      </c>
      <c r="C21276" t="s">
        <v>33478</v>
      </c>
      <c r="D21276" t="s">
        <v>33476</v>
      </c>
      <c r="E21276"/>
      <c r="F21276"/>
      <c r="G21276"/>
      <c r="H21276"/>
      <c r="I21276"/>
      <c r="J21276"/>
      <c r="U21276" s="43"/>
      <c r="AE21276"/>
    </row>
    <row r="21277" spans="1:31">
      <c r="A21277">
        <v>52800</v>
      </c>
      <c r="B21277" t="s">
        <v>18191</v>
      </c>
      <c r="C21277" t="s">
        <v>33478</v>
      </c>
      <c r="D21277" t="s">
        <v>33476</v>
      </c>
      <c r="E21277"/>
      <c r="F21277"/>
      <c r="G21277"/>
      <c r="H21277"/>
      <c r="I21277"/>
      <c r="J21277"/>
      <c r="U21277" s="43"/>
      <c r="AE21277"/>
    </row>
    <row r="21278" spans="1:31">
      <c r="A21278">
        <v>52220</v>
      </c>
      <c r="B21278" t="s">
        <v>18192</v>
      </c>
      <c r="C21278" t="s">
        <v>33477</v>
      </c>
      <c r="D21278" t="s">
        <v>33481</v>
      </c>
      <c r="E21278"/>
      <c r="F21278"/>
      <c r="G21278"/>
      <c r="H21278"/>
      <c r="I21278"/>
      <c r="J21278"/>
      <c r="U21278" s="43"/>
      <c r="AE21278"/>
    </row>
    <row r="21279" spans="1:31">
      <c r="A21279">
        <v>52360</v>
      </c>
      <c r="B21279" t="s">
        <v>18193</v>
      </c>
      <c r="C21279" t="s">
        <v>33478</v>
      </c>
      <c r="D21279" t="s">
        <v>33476</v>
      </c>
      <c r="E21279"/>
      <c r="F21279"/>
      <c r="G21279"/>
      <c r="H21279"/>
      <c r="I21279"/>
      <c r="J21279"/>
      <c r="U21279" s="43"/>
      <c r="AE21279"/>
    </row>
    <row r="21280" spans="1:31">
      <c r="A21280">
        <v>52400</v>
      </c>
      <c r="B21280" t="s">
        <v>18194</v>
      </c>
      <c r="C21280" t="s">
        <v>33478</v>
      </c>
      <c r="D21280" t="s">
        <v>33476</v>
      </c>
      <c r="E21280"/>
      <c r="F21280"/>
      <c r="G21280"/>
      <c r="H21280"/>
      <c r="I21280"/>
      <c r="J21280"/>
      <c r="U21280" s="43"/>
      <c r="AE21280"/>
    </row>
    <row r="21281" spans="1:31">
      <c r="A21281">
        <v>52320</v>
      </c>
      <c r="B21281" t="s">
        <v>18195</v>
      </c>
      <c r="C21281" t="s">
        <v>33478</v>
      </c>
      <c r="D21281" t="s">
        <v>33476</v>
      </c>
      <c r="E21281"/>
      <c r="F21281"/>
      <c r="G21281"/>
      <c r="H21281"/>
      <c r="I21281"/>
      <c r="J21281"/>
      <c r="U21281" s="43"/>
      <c r="AE21281"/>
    </row>
    <row r="21282" spans="1:31">
      <c r="A21282">
        <v>52320</v>
      </c>
      <c r="B21282" t="s">
        <v>18195</v>
      </c>
      <c r="C21282" t="s">
        <v>33478</v>
      </c>
      <c r="D21282" t="s">
        <v>33476</v>
      </c>
      <c r="E21282"/>
      <c r="F21282"/>
      <c r="G21282"/>
      <c r="H21282"/>
      <c r="I21282"/>
      <c r="J21282"/>
      <c r="U21282" s="43"/>
      <c r="AE21282"/>
    </row>
    <row r="21283" spans="1:31">
      <c r="A21283">
        <v>52320</v>
      </c>
      <c r="B21283" t="s">
        <v>18195</v>
      </c>
      <c r="C21283" t="s">
        <v>33478</v>
      </c>
      <c r="D21283" t="s">
        <v>33476</v>
      </c>
      <c r="E21283"/>
      <c r="F21283"/>
      <c r="G21283"/>
      <c r="H21283"/>
      <c r="I21283"/>
      <c r="J21283"/>
      <c r="U21283" s="43"/>
      <c r="AE21283"/>
    </row>
    <row r="21284" spans="1:31">
      <c r="A21284">
        <v>52300</v>
      </c>
      <c r="B21284" t="s">
        <v>18196</v>
      </c>
      <c r="C21284" t="s">
        <v>33478</v>
      </c>
      <c r="D21284" t="s">
        <v>33476</v>
      </c>
      <c r="E21284"/>
      <c r="F21284"/>
      <c r="G21284"/>
      <c r="H21284"/>
      <c r="I21284"/>
      <c r="J21284"/>
      <c r="U21284" s="43"/>
      <c r="AE21284"/>
    </row>
    <row r="21285" spans="1:31">
      <c r="A21285">
        <v>52500</v>
      </c>
      <c r="B21285" t="s">
        <v>18197</v>
      </c>
      <c r="C21285" t="s">
        <v>33478</v>
      </c>
      <c r="D21285" t="s">
        <v>33476</v>
      </c>
      <c r="E21285"/>
      <c r="F21285"/>
      <c r="G21285"/>
      <c r="H21285"/>
      <c r="I21285"/>
      <c r="J21285"/>
      <c r="U21285" s="43"/>
      <c r="AE21285"/>
    </row>
    <row r="21286" spans="1:31">
      <c r="A21286">
        <v>52320</v>
      </c>
      <c r="B21286" t="s">
        <v>18198</v>
      </c>
      <c r="C21286" t="s">
        <v>33478</v>
      </c>
      <c r="D21286" t="s">
        <v>33476</v>
      </c>
      <c r="E21286"/>
      <c r="F21286"/>
      <c r="G21286"/>
      <c r="H21286"/>
      <c r="I21286"/>
      <c r="J21286"/>
      <c r="U21286" s="43"/>
      <c r="AE21286"/>
    </row>
    <row r="21287" spans="1:31">
      <c r="A21287">
        <v>52160</v>
      </c>
      <c r="B21287" t="s">
        <v>18199</v>
      </c>
      <c r="C21287" t="s">
        <v>33478</v>
      </c>
      <c r="D21287" t="s">
        <v>33476</v>
      </c>
      <c r="E21287"/>
      <c r="F21287"/>
      <c r="G21287"/>
      <c r="H21287"/>
      <c r="I21287"/>
      <c r="J21287"/>
      <c r="U21287" s="43"/>
      <c r="AE21287"/>
    </row>
    <row r="21288" spans="1:31">
      <c r="A21288">
        <v>52150</v>
      </c>
      <c r="B21288" t="s">
        <v>18200</v>
      </c>
      <c r="C21288" t="s">
        <v>33478</v>
      </c>
      <c r="D21288" t="s">
        <v>33476</v>
      </c>
      <c r="E21288"/>
      <c r="F21288"/>
      <c r="G21288"/>
      <c r="H21288"/>
      <c r="I21288"/>
      <c r="J21288"/>
      <c r="U21288" s="43"/>
      <c r="AE21288"/>
    </row>
    <row r="21289" spans="1:31">
      <c r="A21289">
        <v>52230</v>
      </c>
      <c r="B21289" t="s">
        <v>18201</v>
      </c>
      <c r="C21289" t="s">
        <v>33478</v>
      </c>
      <c r="D21289" t="s">
        <v>33476</v>
      </c>
      <c r="E21289"/>
      <c r="F21289"/>
      <c r="G21289"/>
      <c r="H21289"/>
      <c r="I21289"/>
      <c r="J21289"/>
      <c r="U21289" s="43"/>
      <c r="AE21289"/>
    </row>
    <row r="21290" spans="1:31">
      <c r="A21290">
        <v>52230</v>
      </c>
      <c r="B21290" t="s">
        <v>18202</v>
      </c>
      <c r="C21290" t="s">
        <v>33478</v>
      </c>
      <c r="D21290" t="s">
        <v>33476</v>
      </c>
      <c r="E21290"/>
      <c r="F21290"/>
      <c r="G21290"/>
      <c r="H21290"/>
      <c r="I21290"/>
      <c r="J21290"/>
      <c r="U21290" s="43"/>
      <c r="AE21290"/>
    </row>
    <row r="21291" spans="1:31">
      <c r="A21291">
        <v>52210</v>
      </c>
      <c r="B21291" t="s">
        <v>18203</v>
      </c>
      <c r="C21291" t="s">
        <v>33478</v>
      </c>
      <c r="D21291" t="s">
        <v>33476</v>
      </c>
      <c r="E21291"/>
      <c r="F21291"/>
      <c r="G21291"/>
      <c r="H21291"/>
      <c r="I21291"/>
      <c r="J21291"/>
      <c r="U21291" s="43"/>
      <c r="AE21291"/>
    </row>
    <row r="21292" spans="1:31">
      <c r="A21292">
        <v>52330</v>
      </c>
      <c r="B21292" t="s">
        <v>18204</v>
      </c>
      <c r="C21292" t="s">
        <v>33478</v>
      </c>
      <c r="D21292" t="s">
        <v>33476</v>
      </c>
      <c r="E21292"/>
      <c r="F21292"/>
      <c r="G21292"/>
      <c r="H21292"/>
      <c r="I21292"/>
      <c r="J21292"/>
      <c r="U21292" s="43"/>
      <c r="AE21292"/>
    </row>
    <row r="21293" spans="1:31">
      <c r="A21293">
        <v>52230</v>
      </c>
      <c r="B21293" t="s">
        <v>18205</v>
      </c>
      <c r="C21293" t="s">
        <v>33478</v>
      </c>
      <c r="D21293" t="s">
        <v>33476</v>
      </c>
      <c r="E21293"/>
      <c r="F21293"/>
      <c r="G21293"/>
      <c r="H21293"/>
      <c r="I21293"/>
      <c r="J21293"/>
      <c r="U21293" s="43"/>
      <c r="AE21293"/>
    </row>
    <row r="21294" spans="1:31">
      <c r="A21294">
        <v>52500</v>
      </c>
      <c r="B21294" t="s">
        <v>8580</v>
      </c>
      <c r="C21294" t="s">
        <v>33478</v>
      </c>
      <c r="D21294" t="s">
        <v>33476</v>
      </c>
      <c r="E21294"/>
      <c r="F21294"/>
      <c r="G21294"/>
      <c r="H21294"/>
      <c r="I21294"/>
      <c r="J21294"/>
      <c r="U21294" s="43"/>
      <c r="AE21294"/>
    </row>
    <row r="21295" spans="1:31">
      <c r="A21295">
        <v>52150</v>
      </c>
      <c r="B21295" t="s">
        <v>18206</v>
      </c>
      <c r="C21295" t="s">
        <v>33478</v>
      </c>
      <c r="D21295" t="s">
        <v>33476</v>
      </c>
      <c r="E21295"/>
      <c r="F21295"/>
      <c r="G21295"/>
      <c r="H21295"/>
      <c r="I21295"/>
      <c r="J21295"/>
      <c r="U21295" s="43"/>
      <c r="AE21295"/>
    </row>
    <row r="21296" spans="1:31">
      <c r="A21296">
        <v>52600</v>
      </c>
      <c r="B21296" t="s">
        <v>2726</v>
      </c>
      <c r="C21296" t="s">
        <v>33478</v>
      </c>
      <c r="D21296" t="s">
        <v>33476</v>
      </c>
      <c r="E21296"/>
      <c r="F21296"/>
      <c r="G21296"/>
      <c r="H21296"/>
      <c r="I21296"/>
      <c r="J21296"/>
      <c r="U21296" s="43"/>
      <c r="AE21296"/>
    </row>
    <row r="21297" spans="1:31">
      <c r="A21297">
        <v>52500</v>
      </c>
      <c r="B21297" t="s">
        <v>18207</v>
      </c>
      <c r="C21297" t="s">
        <v>33478</v>
      </c>
      <c r="D21297" t="s">
        <v>33476</v>
      </c>
      <c r="E21297"/>
      <c r="F21297"/>
      <c r="G21297"/>
      <c r="H21297"/>
      <c r="I21297"/>
      <c r="J21297"/>
      <c r="U21297" s="43"/>
      <c r="AE21297"/>
    </row>
    <row r="21298" spans="1:31">
      <c r="A21298">
        <v>52320</v>
      </c>
      <c r="B21298" t="s">
        <v>18208</v>
      </c>
      <c r="C21298" t="s">
        <v>33478</v>
      </c>
      <c r="D21298" t="s">
        <v>33476</v>
      </c>
      <c r="E21298"/>
      <c r="F21298"/>
      <c r="G21298"/>
      <c r="H21298"/>
      <c r="I21298"/>
      <c r="J21298"/>
      <c r="U21298" s="43"/>
      <c r="AE21298"/>
    </row>
    <row r="21299" spans="1:31">
      <c r="A21299">
        <v>52320</v>
      </c>
      <c r="B21299" t="s">
        <v>18208</v>
      </c>
      <c r="C21299" t="s">
        <v>33478</v>
      </c>
      <c r="D21299" t="s">
        <v>33476</v>
      </c>
      <c r="E21299"/>
      <c r="F21299"/>
      <c r="G21299"/>
      <c r="H21299"/>
      <c r="I21299"/>
      <c r="J21299"/>
      <c r="U21299" s="43"/>
      <c r="AE21299"/>
    </row>
    <row r="21300" spans="1:31">
      <c r="A21300">
        <v>52300</v>
      </c>
      <c r="B21300" t="s">
        <v>18209</v>
      </c>
      <c r="C21300" t="s">
        <v>33478</v>
      </c>
      <c r="D21300" t="s">
        <v>33476</v>
      </c>
      <c r="E21300"/>
      <c r="F21300"/>
      <c r="G21300"/>
      <c r="H21300"/>
      <c r="I21300"/>
      <c r="J21300"/>
      <c r="U21300" s="43"/>
      <c r="AE21300"/>
    </row>
    <row r="21301" spans="1:31">
      <c r="A21301">
        <v>52330</v>
      </c>
      <c r="B21301" t="s">
        <v>18210</v>
      </c>
      <c r="C21301" t="s">
        <v>33478</v>
      </c>
      <c r="D21301" t="s">
        <v>33476</v>
      </c>
      <c r="E21301"/>
      <c r="F21301"/>
      <c r="G21301"/>
      <c r="H21301"/>
      <c r="I21301"/>
      <c r="J21301"/>
      <c r="U21301" s="43"/>
      <c r="AE21301"/>
    </row>
    <row r="21302" spans="1:31">
      <c r="A21302">
        <v>52400</v>
      </c>
      <c r="B21302" t="s">
        <v>18211</v>
      </c>
      <c r="C21302" t="s">
        <v>33478</v>
      </c>
      <c r="D21302" t="s">
        <v>33476</v>
      </c>
      <c r="E21302"/>
      <c r="F21302"/>
      <c r="G21302"/>
      <c r="H21302"/>
      <c r="I21302"/>
      <c r="J21302"/>
      <c r="U21302" s="43"/>
      <c r="AE21302"/>
    </row>
    <row r="21303" spans="1:31">
      <c r="A21303">
        <v>52150</v>
      </c>
      <c r="B21303" t="s">
        <v>18212</v>
      </c>
      <c r="C21303" t="s">
        <v>33478</v>
      </c>
      <c r="D21303" t="s">
        <v>33476</v>
      </c>
      <c r="E21303"/>
      <c r="F21303"/>
      <c r="G21303"/>
      <c r="H21303"/>
      <c r="I21303"/>
      <c r="J21303"/>
      <c r="U21303" s="43"/>
      <c r="AE21303"/>
    </row>
    <row r="21304" spans="1:31">
      <c r="A21304">
        <v>52100</v>
      </c>
      <c r="B21304" t="s">
        <v>18213</v>
      </c>
      <c r="C21304" t="s">
        <v>33477</v>
      </c>
      <c r="D21304" t="s">
        <v>33481</v>
      </c>
      <c r="E21304"/>
      <c r="F21304"/>
      <c r="G21304"/>
      <c r="H21304"/>
      <c r="I21304"/>
      <c r="J21304"/>
      <c r="U21304" s="43"/>
      <c r="AE21304"/>
    </row>
    <row r="21305" spans="1:31">
      <c r="A21305">
        <v>52150</v>
      </c>
      <c r="B21305" t="s">
        <v>18214</v>
      </c>
      <c r="C21305" t="s">
        <v>33478</v>
      </c>
      <c r="D21305" t="s">
        <v>33476</v>
      </c>
      <c r="E21305"/>
      <c r="F21305"/>
      <c r="G21305"/>
      <c r="H21305"/>
      <c r="I21305"/>
      <c r="J21305"/>
      <c r="U21305" s="43"/>
      <c r="AE21305"/>
    </row>
    <row r="21306" spans="1:31">
      <c r="A21306">
        <v>52600</v>
      </c>
      <c r="B21306" t="s">
        <v>18215</v>
      </c>
      <c r="C21306" t="s">
        <v>33478</v>
      </c>
      <c r="D21306" t="s">
        <v>33476</v>
      </c>
      <c r="E21306"/>
      <c r="F21306"/>
      <c r="G21306"/>
      <c r="H21306"/>
      <c r="I21306"/>
      <c r="J21306"/>
      <c r="U21306" s="43"/>
      <c r="AE21306"/>
    </row>
    <row r="21307" spans="1:31">
      <c r="A21307">
        <v>52600</v>
      </c>
      <c r="B21307" t="s">
        <v>18216</v>
      </c>
      <c r="C21307" t="s">
        <v>33478</v>
      </c>
      <c r="D21307" t="s">
        <v>33476</v>
      </c>
      <c r="E21307"/>
      <c r="F21307"/>
      <c r="G21307"/>
      <c r="H21307"/>
      <c r="I21307"/>
      <c r="J21307"/>
      <c r="U21307" s="43"/>
      <c r="AE21307"/>
    </row>
    <row r="21308" spans="1:31">
      <c r="A21308">
        <v>52600</v>
      </c>
      <c r="B21308" t="s">
        <v>18216</v>
      </c>
      <c r="C21308" t="s">
        <v>33478</v>
      </c>
      <c r="D21308" t="s">
        <v>33476</v>
      </c>
      <c r="E21308"/>
      <c r="F21308"/>
      <c r="G21308"/>
      <c r="H21308"/>
      <c r="I21308"/>
      <c r="J21308"/>
      <c r="U21308" s="43"/>
      <c r="AE21308"/>
    </row>
    <row r="21309" spans="1:31">
      <c r="A21309">
        <v>52600</v>
      </c>
      <c r="B21309" t="s">
        <v>18216</v>
      </c>
      <c r="C21309" t="s">
        <v>33478</v>
      </c>
      <c r="D21309" t="s">
        <v>33476</v>
      </c>
      <c r="E21309"/>
      <c r="F21309"/>
      <c r="G21309"/>
      <c r="H21309"/>
      <c r="I21309"/>
      <c r="J21309"/>
      <c r="U21309" s="43"/>
      <c r="AE21309"/>
    </row>
    <row r="21310" spans="1:31">
      <c r="A21310">
        <v>52600</v>
      </c>
      <c r="B21310" t="s">
        <v>18216</v>
      </c>
      <c r="C21310" t="s">
        <v>33478</v>
      </c>
      <c r="D21310" t="s">
        <v>33476</v>
      </c>
      <c r="E21310"/>
      <c r="F21310"/>
      <c r="G21310"/>
      <c r="H21310"/>
      <c r="I21310"/>
      <c r="J21310"/>
      <c r="U21310" s="43"/>
      <c r="AE21310"/>
    </row>
    <row r="21311" spans="1:31">
      <c r="A21311">
        <v>52600</v>
      </c>
      <c r="B21311" t="s">
        <v>18216</v>
      </c>
      <c r="C21311" t="s">
        <v>33478</v>
      </c>
      <c r="D21311" t="s">
        <v>33476</v>
      </c>
      <c r="E21311"/>
      <c r="F21311"/>
      <c r="G21311"/>
      <c r="H21311"/>
      <c r="I21311"/>
      <c r="J21311"/>
      <c r="U21311" s="43"/>
      <c r="AE21311"/>
    </row>
    <row r="21312" spans="1:31">
      <c r="A21312">
        <v>52150</v>
      </c>
      <c r="B21312" t="s">
        <v>18217</v>
      </c>
      <c r="C21312" t="s">
        <v>33478</v>
      </c>
      <c r="D21312" t="s">
        <v>33476</v>
      </c>
      <c r="E21312"/>
      <c r="F21312"/>
      <c r="G21312"/>
      <c r="H21312"/>
      <c r="I21312"/>
      <c r="J21312"/>
      <c r="U21312" s="43"/>
      <c r="AE21312"/>
    </row>
    <row r="21313" spans="1:31">
      <c r="A21313">
        <v>52290</v>
      </c>
      <c r="B21313" t="s">
        <v>18218</v>
      </c>
      <c r="C21313" t="s">
        <v>33477</v>
      </c>
      <c r="D21313" t="e">
        <v>#N/A</v>
      </c>
      <c r="E21313"/>
      <c r="F21313"/>
      <c r="G21313"/>
      <c r="H21313"/>
      <c r="I21313"/>
      <c r="J21313"/>
      <c r="U21313" s="43"/>
      <c r="AE21313"/>
    </row>
    <row r="21314" spans="1:31">
      <c r="A21314">
        <v>52700</v>
      </c>
      <c r="B21314" t="s">
        <v>18219</v>
      </c>
      <c r="C21314" t="s">
        <v>33478</v>
      </c>
      <c r="D21314" t="s">
        <v>33476</v>
      </c>
      <c r="E21314"/>
      <c r="F21314"/>
      <c r="G21314"/>
      <c r="H21314"/>
      <c r="I21314"/>
      <c r="J21314"/>
      <c r="U21314" s="43"/>
      <c r="AE21314"/>
    </row>
    <row r="21315" spans="1:31">
      <c r="A21315">
        <v>52200</v>
      </c>
      <c r="B21315" t="s">
        <v>18220</v>
      </c>
      <c r="C21315" t="s">
        <v>33478</v>
      </c>
      <c r="D21315" t="s">
        <v>33476</v>
      </c>
      <c r="E21315"/>
      <c r="F21315"/>
      <c r="G21315"/>
      <c r="H21315"/>
      <c r="I21315"/>
      <c r="J21315"/>
      <c r="U21315" s="43"/>
      <c r="AE21315"/>
    </row>
    <row r="21316" spans="1:31">
      <c r="A21316">
        <v>52200</v>
      </c>
      <c r="B21316" t="s">
        <v>18220</v>
      </c>
      <c r="C21316" t="s">
        <v>33478</v>
      </c>
      <c r="D21316" t="s">
        <v>33476</v>
      </c>
      <c r="E21316"/>
      <c r="F21316"/>
      <c r="G21316"/>
      <c r="H21316"/>
      <c r="I21316"/>
      <c r="J21316"/>
      <c r="U21316" s="43"/>
      <c r="AE21316"/>
    </row>
    <row r="21317" spans="1:31">
      <c r="A21317">
        <v>52150</v>
      </c>
      <c r="B21317" t="s">
        <v>18221</v>
      </c>
      <c r="C21317" t="s">
        <v>33478</v>
      </c>
      <c r="D21317" t="s">
        <v>33476</v>
      </c>
      <c r="E21317"/>
      <c r="F21317"/>
      <c r="G21317"/>
      <c r="H21317"/>
      <c r="I21317"/>
      <c r="J21317"/>
      <c r="U21317" s="43"/>
      <c r="AE21317"/>
    </row>
    <row r="21318" spans="1:31">
      <c r="A21318">
        <v>52140</v>
      </c>
      <c r="B21318" t="s">
        <v>18222</v>
      </c>
      <c r="C21318" t="s">
        <v>33478</v>
      </c>
      <c r="D21318" t="s">
        <v>33476</v>
      </c>
      <c r="E21318"/>
      <c r="F21318"/>
      <c r="G21318"/>
      <c r="H21318"/>
      <c r="I21318"/>
      <c r="J21318"/>
      <c r="U21318" s="43"/>
      <c r="AE21318"/>
    </row>
    <row r="21319" spans="1:31">
      <c r="A21319">
        <v>52190</v>
      </c>
      <c r="B21319" t="s">
        <v>18223</v>
      </c>
      <c r="C21319" t="s">
        <v>33477</v>
      </c>
      <c r="D21319" t="s">
        <v>33476</v>
      </c>
      <c r="E21319"/>
      <c r="F21319"/>
      <c r="G21319"/>
      <c r="H21319"/>
      <c r="I21319"/>
      <c r="J21319"/>
      <c r="U21319" s="43"/>
      <c r="AE21319"/>
    </row>
    <row r="21320" spans="1:31">
      <c r="A21320">
        <v>52300</v>
      </c>
      <c r="B21320" t="s">
        <v>18224</v>
      </c>
      <c r="C21320" t="s">
        <v>33478</v>
      </c>
      <c r="D21320" t="s">
        <v>33476</v>
      </c>
      <c r="E21320"/>
      <c r="F21320"/>
      <c r="G21320"/>
      <c r="H21320"/>
      <c r="I21320"/>
      <c r="J21320"/>
      <c r="U21320" s="43"/>
      <c r="AE21320"/>
    </row>
    <row r="21321" spans="1:31">
      <c r="A21321">
        <v>52000</v>
      </c>
      <c r="B21321" t="s">
        <v>18225</v>
      </c>
      <c r="C21321" t="s">
        <v>33478</v>
      </c>
      <c r="D21321" t="s">
        <v>33476</v>
      </c>
      <c r="E21321"/>
      <c r="F21321"/>
      <c r="G21321"/>
      <c r="H21321"/>
      <c r="I21321"/>
      <c r="J21321"/>
      <c r="U21321" s="43"/>
      <c r="AE21321"/>
    </row>
    <row r="21322" spans="1:31">
      <c r="A21322">
        <v>52000</v>
      </c>
      <c r="B21322" t="s">
        <v>18225</v>
      </c>
      <c r="C21322" t="s">
        <v>33478</v>
      </c>
      <c r="D21322" t="s">
        <v>33476</v>
      </c>
      <c r="E21322"/>
      <c r="F21322"/>
      <c r="G21322"/>
      <c r="H21322"/>
      <c r="I21322"/>
      <c r="J21322"/>
      <c r="U21322" s="43"/>
      <c r="AE21322"/>
    </row>
    <row r="21323" spans="1:31">
      <c r="A21323">
        <v>52000</v>
      </c>
      <c r="B21323" t="s">
        <v>18225</v>
      </c>
      <c r="C21323" t="s">
        <v>33478</v>
      </c>
      <c r="D21323" t="s">
        <v>33476</v>
      </c>
      <c r="E21323"/>
      <c r="F21323"/>
      <c r="G21323"/>
      <c r="H21323"/>
      <c r="I21323"/>
      <c r="J21323"/>
      <c r="U21323" s="43"/>
      <c r="AE21323"/>
    </row>
    <row r="21324" spans="1:31">
      <c r="A21324">
        <v>52330</v>
      </c>
      <c r="B21324" t="s">
        <v>18226</v>
      </c>
      <c r="C21324" t="s">
        <v>33478</v>
      </c>
      <c r="D21324" t="s">
        <v>33476</v>
      </c>
      <c r="E21324"/>
      <c r="F21324"/>
      <c r="G21324"/>
      <c r="H21324"/>
      <c r="I21324"/>
      <c r="J21324"/>
      <c r="U21324" s="43"/>
      <c r="AE21324"/>
    </row>
    <row r="21325" spans="1:31">
      <c r="A21325">
        <v>52330</v>
      </c>
      <c r="B21325" t="s">
        <v>18227</v>
      </c>
      <c r="C21325" t="s">
        <v>33478</v>
      </c>
      <c r="D21325" t="s">
        <v>33476</v>
      </c>
      <c r="E21325"/>
      <c r="F21325"/>
      <c r="G21325"/>
      <c r="H21325"/>
      <c r="I21325"/>
      <c r="J21325"/>
      <c r="U21325" s="43"/>
      <c r="AE21325"/>
    </row>
    <row r="21326" spans="1:31">
      <c r="A21326">
        <v>52700</v>
      </c>
      <c r="B21326" t="s">
        <v>18228</v>
      </c>
      <c r="C21326" t="s">
        <v>33478</v>
      </c>
      <c r="D21326" t="s">
        <v>33476</v>
      </c>
      <c r="E21326"/>
      <c r="F21326"/>
      <c r="G21326"/>
      <c r="H21326"/>
      <c r="I21326"/>
      <c r="J21326"/>
      <c r="U21326" s="43"/>
      <c r="AE21326"/>
    </row>
    <row r="21327" spans="1:31">
      <c r="A21327">
        <v>52500</v>
      </c>
      <c r="B21327" t="s">
        <v>18229</v>
      </c>
      <c r="C21327" t="s">
        <v>33478</v>
      </c>
      <c r="D21327" t="s">
        <v>33476</v>
      </c>
      <c r="E21327"/>
      <c r="F21327"/>
      <c r="G21327"/>
      <c r="H21327"/>
      <c r="I21327"/>
      <c r="J21327"/>
      <c r="U21327" s="43"/>
      <c r="AE21327"/>
    </row>
    <row r="21328" spans="1:31">
      <c r="A21328">
        <v>52120</v>
      </c>
      <c r="B21328" t="s">
        <v>18230</v>
      </c>
      <c r="C21328" t="s">
        <v>33478</v>
      </c>
      <c r="D21328" t="s">
        <v>33476</v>
      </c>
      <c r="E21328"/>
      <c r="F21328"/>
      <c r="G21328"/>
      <c r="H21328"/>
      <c r="I21328"/>
      <c r="J21328"/>
      <c r="U21328" s="43"/>
      <c r="AE21328"/>
    </row>
    <row r="21329" spans="1:31">
      <c r="A21329">
        <v>52310</v>
      </c>
      <c r="B21329" t="s">
        <v>18231</v>
      </c>
      <c r="C21329" t="s">
        <v>33478</v>
      </c>
      <c r="D21329" t="s">
        <v>33476</v>
      </c>
      <c r="E21329"/>
      <c r="F21329"/>
      <c r="G21329"/>
      <c r="H21329"/>
      <c r="I21329"/>
      <c r="J21329"/>
      <c r="U21329" s="43"/>
      <c r="AE21329"/>
    </row>
    <row r="21330" spans="1:31">
      <c r="A21330">
        <v>52400</v>
      </c>
      <c r="B21330" t="s">
        <v>18232</v>
      </c>
      <c r="C21330" t="s">
        <v>33478</v>
      </c>
      <c r="D21330" t="s">
        <v>33476</v>
      </c>
      <c r="E21330"/>
      <c r="F21330"/>
      <c r="G21330"/>
      <c r="H21330"/>
      <c r="I21330"/>
      <c r="J21330"/>
      <c r="U21330" s="43"/>
      <c r="AE21330"/>
    </row>
    <row r="21331" spans="1:31">
      <c r="A21331">
        <v>52170</v>
      </c>
      <c r="B21331" t="s">
        <v>18233</v>
      </c>
      <c r="C21331" t="s">
        <v>33478</v>
      </c>
      <c r="D21331" t="s">
        <v>33476</v>
      </c>
      <c r="E21331"/>
      <c r="F21331"/>
      <c r="G21331"/>
      <c r="H21331"/>
      <c r="I21331"/>
      <c r="J21331"/>
      <c r="U21331" s="43"/>
      <c r="AE21331"/>
    </row>
    <row r="21332" spans="1:31">
      <c r="A21332">
        <v>52170</v>
      </c>
      <c r="B21332" t="s">
        <v>18233</v>
      </c>
      <c r="C21332" t="s">
        <v>33478</v>
      </c>
      <c r="D21332" t="s">
        <v>33476</v>
      </c>
      <c r="E21332"/>
      <c r="F21332"/>
      <c r="G21332"/>
      <c r="H21332"/>
      <c r="I21332"/>
      <c r="J21332"/>
      <c r="U21332" s="43"/>
      <c r="AE21332"/>
    </row>
    <row r="21333" spans="1:31">
      <c r="A21333">
        <v>52170</v>
      </c>
      <c r="B21333" t="s">
        <v>18233</v>
      </c>
      <c r="C21333" t="s">
        <v>33478</v>
      </c>
      <c r="D21333" t="s">
        <v>33476</v>
      </c>
      <c r="E21333"/>
      <c r="F21333"/>
      <c r="G21333"/>
      <c r="H21333"/>
      <c r="I21333"/>
      <c r="J21333"/>
      <c r="U21333" s="43"/>
      <c r="AE21333"/>
    </row>
    <row r="21334" spans="1:31">
      <c r="A21334">
        <v>52170</v>
      </c>
      <c r="B21334" t="s">
        <v>18233</v>
      </c>
      <c r="C21334" t="s">
        <v>33478</v>
      </c>
      <c r="D21334" t="s">
        <v>33476</v>
      </c>
      <c r="E21334"/>
      <c r="F21334"/>
      <c r="G21334"/>
      <c r="H21334"/>
      <c r="I21334"/>
      <c r="J21334"/>
      <c r="U21334" s="43"/>
      <c r="AE21334"/>
    </row>
    <row r="21335" spans="1:31">
      <c r="A21335">
        <v>52220</v>
      </c>
      <c r="B21335" t="s">
        <v>18234</v>
      </c>
      <c r="C21335" t="s">
        <v>33477</v>
      </c>
      <c r="D21335" t="s">
        <v>33481</v>
      </c>
      <c r="E21335"/>
      <c r="F21335"/>
      <c r="G21335"/>
      <c r="H21335"/>
      <c r="I21335"/>
      <c r="J21335"/>
      <c r="U21335" s="43"/>
      <c r="AE21335"/>
    </row>
    <row r="21336" spans="1:31">
      <c r="A21336">
        <v>52100</v>
      </c>
      <c r="B21336" t="s">
        <v>18235</v>
      </c>
      <c r="C21336" t="s">
        <v>33477</v>
      </c>
      <c r="D21336" t="s">
        <v>33481</v>
      </c>
      <c r="E21336"/>
      <c r="F21336"/>
      <c r="G21336"/>
      <c r="H21336"/>
      <c r="I21336"/>
      <c r="J21336"/>
      <c r="U21336" s="43"/>
      <c r="AE21336"/>
    </row>
    <row r="21337" spans="1:31">
      <c r="A21337">
        <v>52200</v>
      </c>
      <c r="B21337" t="s">
        <v>18236</v>
      </c>
      <c r="C21337" t="s">
        <v>33478</v>
      </c>
      <c r="D21337" t="s">
        <v>33476</v>
      </c>
      <c r="E21337"/>
      <c r="F21337"/>
      <c r="G21337"/>
      <c r="H21337"/>
      <c r="I21337"/>
      <c r="J21337"/>
      <c r="U21337" s="43"/>
      <c r="AE21337"/>
    </row>
    <row r="21338" spans="1:31">
      <c r="A21338">
        <v>52200</v>
      </c>
      <c r="B21338" t="s">
        <v>18236</v>
      </c>
      <c r="C21338" t="s">
        <v>33478</v>
      </c>
      <c r="D21338" t="s">
        <v>33476</v>
      </c>
      <c r="E21338"/>
      <c r="F21338"/>
      <c r="G21338"/>
      <c r="H21338"/>
      <c r="I21338"/>
      <c r="J21338"/>
      <c r="U21338" s="43"/>
      <c r="AE21338"/>
    </row>
    <row r="21339" spans="1:31">
      <c r="A21339">
        <v>52800</v>
      </c>
      <c r="B21339" t="s">
        <v>18237</v>
      </c>
      <c r="C21339" t="s">
        <v>33478</v>
      </c>
      <c r="D21339" t="s">
        <v>33476</v>
      </c>
      <c r="E21339"/>
      <c r="F21339"/>
      <c r="G21339"/>
      <c r="H21339"/>
      <c r="I21339"/>
      <c r="J21339"/>
      <c r="U21339" s="43"/>
      <c r="AE21339"/>
    </row>
    <row r="21340" spans="1:31">
      <c r="A21340">
        <v>52120</v>
      </c>
      <c r="B21340" t="s">
        <v>18238</v>
      </c>
      <c r="C21340" t="s">
        <v>33478</v>
      </c>
      <c r="D21340" t="s">
        <v>33476</v>
      </c>
      <c r="E21340"/>
      <c r="F21340"/>
      <c r="G21340"/>
      <c r="H21340"/>
      <c r="I21340"/>
      <c r="J21340"/>
      <c r="U21340" s="43"/>
      <c r="AE21340"/>
    </row>
    <row r="21341" spans="1:31">
      <c r="A21341">
        <v>52400</v>
      </c>
      <c r="B21341" t="s">
        <v>18239</v>
      </c>
      <c r="C21341" t="s">
        <v>33478</v>
      </c>
      <c r="D21341" t="s">
        <v>33476</v>
      </c>
      <c r="E21341"/>
      <c r="F21341"/>
      <c r="G21341"/>
      <c r="H21341"/>
      <c r="I21341"/>
      <c r="J21341"/>
      <c r="U21341" s="43"/>
      <c r="AE21341"/>
    </row>
    <row r="21342" spans="1:31">
      <c r="A21342">
        <v>52400</v>
      </c>
      <c r="B21342" t="s">
        <v>18239</v>
      </c>
      <c r="C21342" t="s">
        <v>33478</v>
      </c>
      <c r="D21342" t="s">
        <v>33476</v>
      </c>
      <c r="E21342"/>
      <c r="F21342"/>
      <c r="G21342"/>
      <c r="H21342"/>
      <c r="I21342"/>
      <c r="J21342"/>
      <c r="U21342" s="43"/>
      <c r="AE21342"/>
    </row>
    <row r="21343" spans="1:31">
      <c r="A21343">
        <v>52120</v>
      </c>
      <c r="B21343" t="s">
        <v>18240</v>
      </c>
      <c r="C21343" t="s">
        <v>33478</v>
      </c>
      <c r="D21343" t="s">
        <v>33476</v>
      </c>
      <c r="E21343"/>
      <c r="F21343"/>
      <c r="G21343"/>
      <c r="H21343"/>
      <c r="I21343"/>
      <c r="J21343"/>
      <c r="U21343" s="43"/>
      <c r="AE21343"/>
    </row>
    <row r="21344" spans="1:31">
      <c r="A21344">
        <v>52120</v>
      </c>
      <c r="B21344" t="s">
        <v>18240</v>
      </c>
      <c r="C21344" t="s">
        <v>33478</v>
      </c>
      <c r="D21344" t="s">
        <v>33476</v>
      </c>
      <c r="E21344"/>
      <c r="F21344"/>
      <c r="G21344"/>
      <c r="H21344"/>
      <c r="I21344"/>
      <c r="J21344"/>
      <c r="U21344" s="43"/>
      <c r="AE21344"/>
    </row>
    <row r="21345" spans="1:31">
      <c r="A21345">
        <v>52140</v>
      </c>
      <c r="B21345" t="s">
        <v>18241</v>
      </c>
      <c r="C21345" t="s">
        <v>33478</v>
      </c>
      <c r="D21345" t="s">
        <v>33476</v>
      </c>
      <c r="E21345"/>
      <c r="F21345"/>
      <c r="G21345"/>
      <c r="H21345"/>
      <c r="I21345"/>
      <c r="J21345"/>
      <c r="U21345" s="43"/>
      <c r="AE21345"/>
    </row>
    <row r="21346" spans="1:31">
      <c r="A21346">
        <v>52000</v>
      </c>
      <c r="B21346" t="s">
        <v>18242</v>
      </c>
      <c r="C21346" t="s">
        <v>33478</v>
      </c>
      <c r="D21346" t="s">
        <v>33476</v>
      </c>
      <c r="E21346"/>
      <c r="F21346"/>
      <c r="G21346"/>
      <c r="H21346"/>
      <c r="I21346"/>
      <c r="J21346"/>
      <c r="U21346" s="43"/>
      <c r="AE21346"/>
    </row>
    <row r="21347" spans="1:31">
      <c r="A21347">
        <v>52140</v>
      </c>
      <c r="B21347" t="s">
        <v>18243</v>
      </c>
      <c r="C21347" t="s">
        <v>33478</v>
      </c>
      <c r="D21347" t="s">
        <v>33476</v>
      </c>
      <c r="E21347"/>
      <c r="F21347"/>
      <c r="G21347"/>
      <c r="H21347"/>
      <c r="I21347"/>
      <c r="J21347"/>
      <c r="U21347" s="43"/>
      <c r="AE21347"/>
    </row>
    <row r="21348" spans="1:31">
      <c r="A21348">
        <v>52330</v>
      </c>
      <c r="B21348" t="s">
        <v>18244</v>
      </c>
      <c r="C21348" t="s">
        <v>33478</v>
      </c>
      <c r="D21348" t="s">
        <v>33476</v>
      </c>
      <c r="E21348"/>
      <c r="F21348"/>
      <c r="G21348"/>
      <c r="H21348"/>
      <c r="I21348"/>
      <c r="J21348"/>
      <c r="U21348" s="43"/>
      <c r="AE21348"/>
    </row>
    <row r="21349" spans="1:31">
      <c r="A21349">
        <v>52360</v>
      </c>
      <c r="B21349" t="s">
        <v>18245</v>
      </c>
      <c r="C21349" t="s">
        <v>33478</v>
      </c>
      <c r="D21349" t="s">
        <v>33476</v>
      </c>
      <c r="E21349"/>
      <c r="F21349"/>
      <c r="G21349"/>
      <c r="H21349"/>
      <c r="I21349"/>
      <c r="J21349"/>
      <c r="U21349" s="43"/>
      <c r="AE21349"/>
    </row>
    <row r="21350" spans="1:31">
      <c r="A21350">
        <v>52210</v>
      </c>
      <c r="B21350" t="s">
        <v>18246</v>
      </c>
      <c r="C21350" t="s">
        <v>33478</v>
      </c>
      <c r="D21350" t="s">
        <v>33476</v>
      </c>
      <c r="E21350"/>
      <c r="F21350"/>
      <c r="G21350"/>
      <c r="H21350"/>
      <c r="I21350"/>
      <c r="J21350"/>
      <c r="U21350" s="43"/>
      <c r="AE21350"/>
    </row>
    <row r="21351" spans="1:31">
      <c r="A21351">
        <v>52110</v>
      </c>
      <c r="B21351" t="s">
        <v>18247</v>
      </c>
      <c r="C21351" t="s">
        <v>33478</v>
      </c>
      <c r="D21351" t="s">
        <v>33476</v>
      </c>
      <c r="E21351"/>
      <c r="F21351"/>
      <c r="G21351"/>
      <c r="H21351"/>
      <c r="I21351"/>
      <c r="J21351"/>
      <c r="U21351" s="43"/>
      <c r="AE21351"/>
    </row>
    <row r="21352" spans="1:31">
      <c r="A21352">
        <v>52190</v>
      </c>
      <c r="B21352" t="s">
        <v>18248</v>
      </c>
      <c r="C21352" t="s">
        <v>33477</v>
      </c>
      <c r="D21352" t="s">
        <v>33476</v>
      </c>
      <c r="E21352"/>
      <c r="F21352"/>
      <c r="G21352"/>
      <c r="H21352"/>
      <c r="I21352"/>
      <c r="J21352"/>
      <c r="U21352" s="43"/>
      <c r="AE21352"/>
    </row>
    <row r="21353" spans="1:31">
      <c r="A21353">
        <v>52700</v>
      </c>
      <c r="B21353" t="s">
        <v>18249</v>
      </c>
      <c r="C21353" t="s">
        <v>33478</v>
      </c>
      <c r="D21353" t="s">
        <v>33476</v>
      </c>
      <c r="E21353"/>
      <c r="F21353"/>
      <c r="G21353"/>
      <c r="H21353"/>
      <c r="I21353"/>
      <c r="J21353"/>
      <c r="U21353" s="43"/>
      <c r="AE21353"/>
    </row>
    <row r="21354" spans="1:31">
      <c r="A21354">
        <v>52150</v>
      </c>
      <c r="B21354" t="s">
        <v>18250</v>
      </c>
      <c r="C21354" t="s">
        <v>33478</v>
      </c>
      <c r="D21354" t="s">
        <v>33476</v>
      </c>
      <c r="E21354"/>
      <c r="F21354"/>
      <c r="G21354"/>
      <c r="H21354"/>
      <c r="I21354"/>
      <c r="J21354"/>
      <c r="U21354" s="43"/>
      <c r="AE21354"/>
    </row>
    <row r="21355" spans="1:31">
      <c r="A21355">
        <v>52230</v>
      </c>
      <c r="B21355" t="s">
        <v>18251</v>
      </c>
      <c r="C21355" t="s">
        <v>33478</v>
      </c>
      <c r="D21355" t="s">
        <v>33476</v>
      </c>
      <c r="E21355"/>
      <c r="F21355"/>
      <c r="G21355"/>
      <c r="H21355"/>
      <c r="I21355"/>
      <c r="J21355"/>
      <c r="U21355" s="43"/>
      <c r="AE21355"/>
    </row>
    <row r="21356" spans="1:31">
      <c r="A21356">
        <v>52230</v>
      </c>
      <c r="B21356" t="s">
        <v>18251</v>
      </c>
      <c r="C21356" t="s">
        <v>33478</v>
      </c>
      <c r="D21356" t="s">
        <v>33476</v>
      </c>
      <c r="E21356"/>
      <c r="F21356"/>
      <c r="G21356"/>
      <c r="H21356"/>
      <c r="I21356"/>
      <c r="J21356"/>
      <c r="U21356" s="43"/>
      <c r="AE21356"/>
    </row>
    <row r="21357" spans="1:31">
      <c r="A21357">
        <v>52230</v>
      </c>
      <c r="B21357" t="s">
        <v>18251</v>
      </c>
      <c r="C21357" t="s">
        <v>33478</v>
      </c>
      <c r="D21357" t="s">
        <v>33476</v>
      </c>
      <c r="E21357"/>
      <c r="F21357"/>
      <c r="G21357"/>
      <c r="H21357"/>
      <c r="I21357"/>
      <c r="J21357"/>
      <c r="U21357" s="43"/>
      <c r="AE21357"/>
    </row>
    <row r="21358" spans="1:31">
      <c r="A21358">
        <v>52700</v>
      </c>
      <c r="B21358" t="s">
        <v>18252</v>
      </c>
      <c r="C21358" t="s">
        <v>33478</v>
      </c>
      <c r="D21358" t="s">
        <v>33476</v>
      </c>
      <c r="E21358"/>
      <c r="F21358"/>
      <c r="G21358"/>
      <c r="H21358"/>
      <c r="I21358"/>
      <c r="J21358"/>
      <c r="U21358" s="43"/>
      <c r="AE21358"/>
    </row>
    <row r="21359" spans="1:31">
      <c r="A21359">
        <v>52500</v>
      </c>
      <c r="B21359" t="s">
        <v>4820</v>
      </c>
      <c r="C21359" t="s">
        <v>33478</v>
      </c>
      <c r="D21359" t="s">
        <v>33476</v>
      </c>
      <c r="E21359"/>
      <c r="F21359"/>
      <c r="G21359"/>
      <c r="H21359"/>
      <c r="I21359"/>
      <c r="J21359"/>
      <c r="U21359" s="43"/>
      <c r="AE21359"/>
    </row>
    <row r="21360" spans="1:31">
      <c r="A21360">
        <v>52240</v>
      </c>
      <c r="B21360" t="s">
        <v>6947</v>
      </c>
      <c r="C21360" t="s">
        <v>33478</v>
      </c>
      <c r="D21360" t="s">
        <v>33476</v>
      </c>
      <c r="E21360"/>
      <c r="F21360"/>
      <c r="G21360"/>
      <c r="H21360"/>
      <c r="I21360"/>
      <c r="J21360"/>
      <c r="U21360" s="43"/>
      <c r="AE21360"/>
    </row>
    <row r="21361" spans="1:31">
      <c r="A21361">
        <v>52250</v>
      </c>
      <c r="B21361" t="s">
        <v>18253</v>
      </c>
      <c r="C21361" t="s">
        <v>33478</v>
      </c>
      <c r="D21361" t="e">
        <v>#N/A</v>
      </c>
      <c r="E21361"/>
      <c r="F21361"/>
      <c r="G21361"/>
      <c r="H21361"/>
      <c r="I21361"/>
      <c r="J21361"/>
      <c r="U21361" s="43"/>
      <c r="AE21361"/>
    </row>
    <row r="21362" spans="1:31">
      <c r="A21362">
        <v>52250</v>
      </c>
      <c r="B21362" t="s">
        <v>18253</v>
      </c>
      <c r="C21362" t="s">
        <v>33478</v>
      </c>
      <c r="D21362" t="e">
        <v>#N/A</v>
      </c>
      <c r="E21362"/>
      <c r="F21362"/>
      <c r="G21362"/>
      <c r="H21362"/>
      <c r="I21362"/>
      <c r="J21362"/>
      <c r="U21362" s="43"/>
      <c r="AE21362"/>
    </row>
    <row r="21363" spans="1:31">
      <c r="A21363">
        <v>52250</v>
      </c>
      <c r="B21363" t="s">
        <v>18253</v>
      </c>
      <c r="C21363" t="s">
        <v>33478</v>
      </c>
      <c r="D21363" t="e">
        <v>#N/A</v>
      </c>
      <c r="E21363"/>
      <c r="F21363"/>
      <c r="G21363"/>
      <c r="H21363"/>
      <c r="I21363"/>
      <c r="J21363"/>
      <c r="U21363" s="43"/>
      <c r="AE21363"/>
    </row>
    <row r="21364" spans="1:31">
      <c r="A21364">
        <v>52130</v>
      </c>
      <c r="B21364" t="s">
        <v>18254</v>
      </c>
      <c r="C21364" t="s">
        <v>33477</v>
      </c>
      <c r="D21364" t="s">
        <v>33476</v>
      </c>
      <c r="E21364"/>
      <c r="F21364"/>
      <c r="G21364"/>
      <c r="H21364"/>
      <c r="I21364"/>
      <c r="J21364"/>
      <c r="U21364" s="43"/>
      <c r="AE21364"/>
    </row>
    <row r="21365" spans="1:31">
      <c r="A21365">
        <v>52800</v>
      </c>
      <c r="B21365" t="s">
        <v>18255</v>
      </c>
      <c r="C21365" t="s">
        <v>33478</v>
      </c>
      <c r="D21365" t="s">
        <v>33476</v>
      </c>
      <c r="E21365"/>
      <c r="F21365"/>
      <c r="G21365"/>
      <c r="H21365"/>
      <c r="I21365"/>
      <c r="J21365"/>
      <c r="U21365" s="43"/>
      <c r="AE21365"/>
    </row>
    <row r="21366" spans="1:31">
      <c r="A21366">
        <v>52000</v>
      </c>
      <c r="B21366" t="s">
        <v>18256</v>
      </c>
      <c r="C21366" t="s">
        <v>33478</v>
      </c>
      <c r="D21366" t="s">
        <v>33476</v>
      </c>
      <c r="E21366"/>
      <c r="F21366"/>
      <c r="G21366"/>
      <c r="H21366"/>
      <c r="I21366"/>
      <c r="J21366"/>
      <c r="U21366" s="43"/>
      <c r="AE21366"/>
    </row>
    <row r="21367" spans="1:31">
      <c r="A21367">
        <v>52500</v>
      </c>
      <c r="B21367" t="s">
        <v>18257</v>
      </c>
      <c r="C21367" t="s">
        <v>33478</v>
      </c>
      <c r="D21367" t="s">
        <v>33476</v>
      </c>
      <c r="E21367"/>
      <c r="F21367"/>
      <c r="G21367"/>
      <c r="H21367"/>
      <c r="I21367"/>
      <c r="J21367"/>
      <c r="U21367" s="43"/>
      <c r="AE21367"/>
    </row>
    <row r="21368" spans="1:31">
      <c r="A21368">
        <v>52130</v>
      </c>
      <c r="B21368" t="s">
        <v>17768</v>
      </c>
      <c r="C21368" t="s">
        <v>33477</v>
      </c>
      <c r="D21368" t="s">
        <v>33476</v>
      </c>
      <c r="E21368"/>
      <c r="F21368"/>
      <c r="G21368"/>
      <c r="H21368"/>
      <c r="I21368"/>
      <c r="J21368"/>
      <c r="U21368" s="43"/>
      <c r="AE21368"/>
    </row>
    <row r="21369" spans="1:31">
      <c r="A21369">
        <v>52240</v>
      </c>
      <c r="B21369" t="s">
        <v>18258</v>
      </c>
      <c r="C21369" t="s">
        <v>33478</v>
      </c>
      <c r="D21369" t="s">
        <v>33476</v>
      </c>
      <c r="E21369"/>
      <c r="F21369"/>
      <c r="G21369"/>
      <c r="H21369"/>
      <c r="I21369"/>
      <c r="J21369"/>
      <c r="U21369" s="43"/>
      <c r="AE21369"/>
    </row>
    <row r="21370" spans="1:31">
      <c r="A21370">
        <v>52300</v>
      </c>
      <c r="B21370" t="s">
        <v>4833</v>
      </c>
      <c r="C21370" t="s">
        <v>33478</v>
      </c>
      <c r="D21370" t="s">
        <v>33476</v>
      </c>
      <c r="E21370"/>
      <c r="F21370"/>
      <c r="G21370"/>
      <c r="H21370"/>
      <c r="I21370"/>
      <c r="J21370"/>
      <c r="U21370" s="43"/>
      <c r="AE21370"/>
    </row>
    <row r="21371" spans="1:31">
      <c r="A21371">
        <v>52500</v>
      </c>
      <c r="B21371" t="s">
        <v>18259</v>
      </c>
      <c r="C21371" t="s">
        <v>33478</v>
      </c>
      <c r="D21371" t="s">
        <v>33476</v>
      </c>
      <c r="E21371"/>
      <c r="F21371"/>
      <c r="G21371"/>
      <c r="H21371"/>
      <c r="I21371"/>
      <c r="J21371"/>
      <c r="U21371" s="43"/>
      <c r="AE21371"/>
    </row>
    <row r="21372" spans="1:31">
      <c r="A21372">
        <v>52150</v>
      </c>
      <c r="B21372" t="s">
        <v>18260</v>
      </c>
      <c r="C21372" t="s">
        <v>33478</v>
      </c>
      <c r="D21372" t="s">
        <v>33476</v>
      </c>
      <c r="E21372"/>
      <c r="F21372"/>
      <c r="G21372"/>
      <c r="H21372"/>
      <c r="I21372"/>
      <c r="J21372"/>
      <c r="U21372" s="43"/>
      <c r="AE21372"/>
    </row>
    <row r="21373" spans="1:31">
      <c r="A21373">
        <v>52800</v>
      </c>
      <c r="B21373" t="s">
        <v>18261</v>
      </c>
      <c r="C21373" t="s">
        <v>33478</v>
      </c>
      <c r="D21373" t="s">
        <v>33476</v>
      </c>
      <c r="E21373"/>
      <c r="F21373"/>
      <c r="G21373"/>
      <c r="H21373"/>
      <c r="I21373"/>
      <c r="J21373"/>
      <c r="U21373" s="43"/>
      <c r="AE21373"/>
    </row>
    <row r="21374" spans="1:31">
      <c r="A21374">
        <v>52700</v>
      </c>
      <c r="B21374" t="s">
        <v>18262</v>
      </c>
      <c r="C21374" t="s">
        <v>33478</v>
      </c>
      <c r="D21374" t="s">
        <v>33476</v>
      </c>
      <c r="E21374"/>
      <c r="F21374"/>
      <c r="G21374"/>
      <c r="H21374"/>
      <c r="I21374"/>
      <c r="J21374"/>
      <c r="U21374" s="43"/>
      <c r="AE21374"/>
    </row>
    <row r="21375" spans="1:31">
      <c r="A21375">
        <v>52260</v>
      </c>
      <c r="B21375" t="s">
        <v>18263</v>
      </c>
      <c r="C21375" t="s">
        <v>33478</v>
      </c>
      <c r="D21375" t="s">
        <v>33476</v>
      </c>
      <c r="E21375"/>
      <c r="F21375"/>
      <c r="G21375"/>
      <c r="H21375"/>
      <c r="I21375"/>
      <c r="J21375"/>
      <c r="U21375" s="43"/>
      <c r="AE21375"/>
    </row>
    <row r="21376" spans="1:31">
      <c r="A21376">
        <v>52370</v>
      </c>
      <c r="B21376" t="s">
        <v>18264</v>
      </c>
      <c r="C21376" t="s">
        <v>33478</v>
      </c>
      <c r="D21376" t="s">
        <v>33476</v>
      </c>
      <c r="E21376"/>
      <c r="F21376"/>
      <c r="G21376"/>
      <c r="H21376"/>
      <c r="I21376"/>
      <c r="J21376"/>
      <c r="U21376" s="43"/>
      <c r="AE21376"/>
    </row>
    <row r="21377" spans="1:31">
      <c r="A21377">
        <v>52320</v>
      </c>
      <c r="B21377" t="s">
        <v>18265</v>
      </c>
      <c r="C21377" t="s">
        <v>33478</v>
      </c>
      <c r="D21377" t="s">
        <v>33476</v>
      </c>
      <c r="E21377"/>
      <c r="F21377"/>
      <c r="G21377"/>
      <c r="H21377"/>
      <c r="I21377"/>
      <c r="J21377"/>
      <c r="U21377" s="43"/>
      <c r="AE21377"/>
    </row>
    <row r="21378" spans="1:31">
      <c r="A21378">
        <v>52360</v>
      </c>
      <c r="B21378" t="s">
        <v>18266</v>
      </c>
      <c r="C21378" t="s">
        <v>33478</v>
      </c>
      <c r="D21378" t="s">
        <v>33476</v>
      </c>
      <c r="E21378"/>
      <c r="F21378"/>
      <c r="G21378"/>
      <c r="H21378"/>
      <c r="I21378"/>
      <c r="J21378"/>
      <c r="U21378" s="43"/>
      <c r="AE21378"/>
    </row>
    <row r="21379" spans="1:31">
      <c r="A21379">
        <v>52200</v>
      </c>
      <c r="B21379" t="s">
        <v>18267</v>
      </c>
      <c r="C21379" t="s">
        <v>33478</v>
      </c>
      <c r="D21379" t="s">
        <v>33476</v>
      </c>
      <c r="E21379"/>
      <c r="F21379"/>
      <c r="G21379"/>
      <c r="H21379"/>
      <c r="I21379"/>
      <c r="J21379"/>
      <c r="U21379" s="43"/>
      <c r="AE21379"/>
    </row>
    <row r="21380" spans="1:31">
      <c r="A21380">
        <v>52700</v>
      </c>
      <c r="B21380" t="s">
        <v>18268</v>
      </c>
      <c r="C21380" t="s">
        <v>33478</v>
      </c>
      <c r="D21380" t="s">
        <v>33476</v>
      </c>
      <c r="E21380"/>
      <c r="F21380"/>
      <c r="G21380"/>
      <c r="H21380"/>
      <c r="I21380"/>
      <c r="J21380"/>
      <c r="U21380" s="43"/>
      <c r="AE21380"/>
    </row>
    <row r="21381" spans="1:31">
      <c r="A21381">
        <v>52800</v>
      </c>
      <c r="B21381" t="s">
        <v>18269</v>
      </c>
      <c r="C21381" t="s">
        <v>33478</v>
      </c>
      <c r="D21381" t="s">
        <v>33476</v>
      </c>
      <c r="E21381"/>
      <c r="F21381"/>
      <c r="G21381"/>
      <c r="H21381"/>
      <c r="I21381"/>
      <c r="J21381"/>
      <c r="U21381" s="43"/>
      <c r="AE21381"/>
    </row>
    <row r="21382" spans="1:31">
      <c r="A21382">
        <v>52300</v>
      </c>
      <c r="B21382" t="s">
        <v>18270</v>
      </c>
      <c r="C21382" t="s">
        <v>33478</v>
      </c>
      <c r="D21382" t="s">
        <v>33476</v>
      </c>
      <c r="E21382"/>
      <c r="F21382"/>
      <c r="G21382"/>
      <c r="H21382"/>
      <c r="I21382"/>
      <c r="J21382"/>
      <c r="U21382" s="43"/>
      <c r="AE21382"/>
    </row>
    <row r="21383" spans="1:31">
      <c r="A21383">
        <v>52400</v>
      </c>
      <c r="B21383" t="s">
        <v>18271</v>
      </c>
      <c r="C21383" t="s">
        <v>33478</v>
      </c>
      <c r="D21383" t="s">
        <v>33476</v>
      </c>
      <c r="E21383"/>
      <c r="F21383"/>
      <c r="G21383"/>
      <c r="H21383"/>
      <c r="I21383"/>
      <c r="J21383"/>
      <c r="U21383" s="43"/>
      <c r="AE21383"/>
    </row>
    <row r="21384" spans="1:31">
      <c r="A21384">
        <v>52240</v>
      </c>
      <c r="B21384" t="s">
        <v>18272</v>
      </c>
      <c r="C21384" t="s">
        <v>33478</v>
      </c>
      <c r="D21384" t="s">
        <v>33476</v>
      </c>
      <c r="E21384"/>
      <c r="F21384"/>
      <c r="G21384"/>
      <c r="H21384"/>
      <c r="I21384"/>
      <c r="J21384"/>
      <c r="U21384" s="43"/>
      <c r="AE21384"/>
    </row>
    <row r="21385" spans="1:31">
      <c r="A21385">
        <v>52240</v>
      </c>
      <c r="B21385" t="s">
        <v>18273</v>
      </c>
      <c r="C21385" t="s">
        <v>33478</v>
      </c>
      <c r="D21385" t="s">
        <v>33476</v>
      </c>
      <c r="E21385"/>
      <c r="F21385"/>
      <c r="G21385"/>
      <c r="H21385"/>
      <c r="I21385"/>
      <c r="J21385"/>
      <c r="U21385" s="43"/>
      <c r="AE21385"/>
    </row>
    <row r="21386" spans="1:31">
      <c r="A21386">
        <v>52110</v>
      </c>
      <c r="B21386" t="s">
        <v>18274</v>
      </c>
      <c r="C21386" t="s">
        <v>33478</v>
      </c>
      <c r="D21386" t="s">
        <v>33476</v>
      </c>
      <c r="E21386"/>
      <c r="F21386"/>
      <c r="G21386"/>
      <c r="H21386"/>
      <c r="I21386"/>
      <c r="J21386"/>
      <c r="U21386" s="43"/>
      <c r="AE21386"/>
    </row>
    <row r="21387" spans="1:31">
      <c r="A21387">
        <v>52310</v>
      </c>
      <c r="B21387" t="s">
        <v>18275</v>
      </c>
      <c r="C21387" t="s">
        <v>33478</v>
      </c>
      <c r="D21387" t="s">
        <v>33476</v>
      </c>
      <c r="E21387"/>
      <c r="F21387"/>
      <c r="G21387"/>
      <c r="H21387"/>
      <c r="I21387"/>
      <c r="J21387"/>
      <c r="U21387" s="43"/>
      <c r="AE21387"/>
    </row>
    <row r="21388" spans="1:31">
      <c r="A21388">
        <v>52240</v>
      </c>
      <c r="B21388" t="s">
        <v>17276</v>
      </c>
      <c r="C21388" t="s">
        <v>33478</v>
      </c>
      <c r="D21388" t="s">
        <v>33476</v>
      </c>
      <c r="E21388"/>
      <c r="F21388"/>
      <c r="G21388"/>
      <c r="H21388"/>
      <c r="I21388"/>
      <c r="J21388"/>
      <c r="U21388" s="43"/>
      <c r="AE21388"/>
    </row>
    <row r="21389" spans="1:31">
      <c r="A21389">
        <v>52320</v>
      </c>
      <c r="B21389" t="s">
        <v>18276</v>
      </c>
      <c r="C21389" t="s">
        <v>33478</v>
      </c>
      <c r="D21389" t="s">
        <v>33476</v>
      </c>
      <c r="E21389"/>
      <c r="F21389"/>
      <c r="G21389"/>
      <c r="H21389"/>
      <c r="I21389"/>
      <c r="J21389"/>
      <c r="U21389" s="43"/>
      <c r="AE21389"/>
    </row>
    <row r="21390" spans="1:31">
      <c r="A21390">
        <v>52100</v>
      </c>
      <c r="B21390" t="s">
        <v>18277</v>
      </c>
      <c r="C21390" t="s">
        <v>33477</v>
      </c>
      <c r="D21390" t="s">
        <v>33481</v>
      </c>
      <c r="E21390"/>
      <c r="F21390"/>
      <c r="G21390"/>
      <c r="H21390"/>
      <c r="I21390"/>
      <c r="J21390"/>
      <c r="U21390" s="43"/>
      <c r="AE21390"/>
    </row>
    <row r="21391" spans="1:31">
      <c r="A21391">
        <v>52400</v>
      </c>
      <c r="B21391" t="s">
        <v>18278</v>
      </c>
      <c r="C21391" t="s">
        <v>33478</v>
      </c>
      <c r="D21391" t="s">
        <v>33476</v>
      </c>
      <c r="E21391"/>
      <c r="F21391"/>
      <c r="G21391"/>
      <c r="H21391"/>
      <c r="I21391"/>
      <c r="J21391"/>
      <c r="U21391" s="43"/>
      <c r="AE21391"/>
    </row>
    <row r="21392" spans="1:31">
      <c r="A21392">
        <v>52330</v>
      </c>
      <c r="B21392" t="s">
        <v>18279</v>
      </c>
      <c r="C21392" t="s">
        <v>33478</v>
      </c>
      <c r="D21392" t="s">
        <v>33476</v>
      </c>
      <c r="E21392"/>
      <c r="F21392"/>
      <c r="G21392"/>
      <c r="H21392"/>
      <c r="I21392"/>
      <c r="J21392"/>
      <c r="U21392" s="43"/>
      <c r="AE21392"/>
    </row>
    <row r="21393" spans="1:31">
      <c r="A21393">
        <v>52220</v>
      </c>
      <c r="B21393" t="s">
        <v>18280</v>
      </c>
      <c r="C21393" t="s">
        <v>33477</v>
      </c>
      <c r="D21393" t="s">
        <v>33481</v>
      </c>
      <c r="E21393"/>
      <c r="F21393"/>
      <c r="G21393"/>
      <c r="H21393"/>
      <c r="I21393"/>
      <c r="J21393"/>
      <c r="U21393" s="43"/>
      <c r="AE21393"/>
    </row>
    <row r="21394" spans="1:31">
      <c r="A21394">
        <v>52220</v>
      </c>
      <c r="B21394" t="s">
        <v>18280</v>
      </c>
      <c r="C21394" t="s">
        <v>33477</v>
      </c>
      <c r="D21394" t="s">
        <v>33481</v>
      </c>
      <c r="E21394"/>
      <c r="F21394"/>
      <c r="G21394"/>
      <c r="H21394"/>
      <c r="I21394"/>
      <c r="J21394"/>
      <c r="U21394" s="43"/>
      <c r="AE21394"/>
    </row>
    <row r="21395" spans="1:31">
      <c r="A21395">
        <v>52140</v>
      </c>
      <c r="B21395" t="s">
        <v>18281</v>
      </c>
      <c r="C21395" t="s">
        <v>33478</v>
      </c>
      <c r="D21395" t="s">
        <v>33476</v>
      </c>
      <c r="E21395"/>
      <c r="F21395"/>
      <c r="G21395"/>
      <c r="H21395"/>
      <c r="I21395"/>
      <c r="J21395"/>
      <c r="U21395" s="43"/>
      <c r="AE21395"/>
    </row>
    <row r="21396" spans="1:31">
      <c r="A21396">
        <v>52140</v>
      </c>
      <c r="B21396" t="s">
        <v>18281</v>
      </c>
      <c r="C21396" t="s">
        <v>33478</v>
      </c>
      <c r="D21396" t="s">
        <v>33476</v>
      </c>
      <c r="E21396"/>
      <c r="F21396"/>
      <c r="G21396"/>
      <c r="H21396"/>
      <c r="I21396"/>
      <c r="J21396"/>
      <c r="U21396" s="43"/>
      <c r="AE21396"/>
    </row>
    <row r="21397" spans="1:31">
      <c r="A21397">
        <v>52140</v>
      </c>
      <c r="B21397" t="s">
        <v>18281</v>
      </c>
      <c r="C21397" t="s">
        <v>33478</v>
      </c>
      <c r="D21397" t="s">
        <v>33476</v>
      </c>
      <c r="E21397"/>
      <c r="F21397"/>
      <c r="G21397"/>
      <c r="H21397"/>
      <c r="I21397"/>
      <c r="J21397"/>
      <c r="U21397" s="43"/>
      <c r="AE21397"/>
    </row>
    <row r="21398" spans="1:31">
      <c r="A21398">
        <v>52140</v>
      </c>
      <c r="B21398" t="s">
        <v>18281</v>
      </c>
      <c r="C21398" t="s">
        <v>33478</v>
      </c>
      <c r="D21398" t="s">
        <v>33476</v>
      </c>
      <c r="E21398"/>
      <c r="F21398"/>
      <c r="G21398"/>
      <c r="H21398"/>
      <c r="I21398"/>
      <c r="J21398"/>
      <c r="U21398" s="43"/>
      <c r="AE21398"/>
    </row>
    <row r="21399" spans="1:31">
      <c r="A21399">
        <v>52140</v>
      </c>
      <c r="B21399" t="s">
        <v>18281</v>
      </c>
      <c r="C21399" t="s">
        <v>33478</v>
      </c>
      <c r="D21399" t="s">
        <v>33476</v>
      </c>
      <c r="E21399"/>
      <c r="F21399"/>
      <c r="G21399"/>
      <c r="H21399"/>
      <c r="I21399"/>
      <c r="J21399"/>
      <c r="U21399" s="43"/>
      <c r="AE21399"/>
    </row>
    <row r="21400" spans="1:31">
      <c r="A21400">
        <v>52140</v>
      </c>
      <c r="B21400" t="s">
        <v>18281</v>
      </c>
      <c r="C21400" t="s">
        <v>33478</v>
      </c>
      <c r="D21400" t="s">
        <v>33476</v>
      </c>
      <c r="E21400"/>
      <c r="F21400"/>
      <c r="G21400"/>
      <c r="H21400"/>
      <c r="I21400"/>
      <c r="J21400"/>
      <c r="U21400" s="43"/>
      <c r="AE21400"/>
    </row>
    <row r="21401" spans="1:31">
      <c r="A21401">
        <v>52140</v>
      </c>
      <c r="B21401" t="s">
        <v>18281</v>
      </c>
      <c r="C21401" t="s">
        <v>33478</v>
      </c>
      <c r="D21401" t="s">
        <v>33476</v>
      </c>
      <c r="E21401"/>
      <c r="F21401"/>
      <c r="G21401"/>
      <c r="H21401"/>
      <c r="I21401"/>
      <c r="J21401"/>
      <c r="U21401" s="43"/>
      <c r="AE21401"/>
    </row>
    <row r="21402" spans="1:31">
      <c r="A21402">
        <v>52140</v>
      </c>
      <c r="B21402" t="s">
        <v>18281</v>
      </c>
      <c r="C21402" t="s">
        <v>33478</v>
      </c>
      <c r="D21402" t="s">
        <v>33476</v>
      </c>
      <c r="E21402"/>
      <c r="F21402"/>
      <c r="G21402"/>
      <c r="H21402"/>
      <c r="I21402"/>
      <c r="J21402"/>
      <c r="U21402" s="43"/>
      <c r="AE21402"/>
    </row>
    <row r="21403" spans="1:31">
      <c r="A21403">
        <v>52240</v>
      </c>
      <c r="B21403" t="s">
        <v>18281</v>
      </c>
      <c r="C21403" t="s">
        <v>33478</v>
      </c>
      <c r="D21403" t="s">
        <v>33476</v>
      </c>
      <c r="E21403"/>
      <c r="F21403"/>
      <c r="G21403"/>
      <c r="H21403"/>
      <c r="I21403"/>
      <c r="J21403"/>
      <c r="U21403" s="43"/>
      <c r="AE21403"/>
    </row>
    <row r="21404" spans="1:31">
      <c r="A21404">
        <v>52700</v>
      </c>
      <c r="B21404" t="s">
        <v>18282</v>
      </c>
      <c r="C21404" t="s">
        <v>33478</v>
      </c>
      <c r="D21404" t="s">
        <v>33476</v>
      </c>
      <c r="E21404"/>
      <c r="F21404"/>
      <c r="G21404"/>
      <c r="H21404"/>
      <c r="I21404"/>
      <c r="J21404"/>
      <c r="U21404" s="43"/>
      <c r="AE21404"/>
    </row>
    <row r="21405" spans="1:31">
      <c r="A21405">
        <v>52130</v>
      </c>
      <c r="B21405" t="s">
        <v>18283</v>
      </c>
      <c r="C21405" t="s">
        <v>33477</v>
      </c>
      <c r="D21405" t="s">
        <v>33476</v>
      </c>
      <c r="E21405"/>
      <c r="F21405"/>
      <c r="G21405"/>
      <c r="H21405"/>
      <c r="I21405"/>
      <c r="J21405"/>
      <c r="U21405" s="43"/>
      <c r="AE21405"/>
    </row>
    <row r="21406" spans="1:31">
      <c r="A21406">
        <v>52230</v>
      </c>
      <c r="B21406" t="s">
        <v>18284</v>
      </c>
      <c r="C21406" t="s">
        <v>33478</v>
      </c>
      <c r="D21406" t="s">
        <v>33476</v>
      </c>
      <c r="E21406"/>
      <c r="F21406"/>
      <c r="G21406"/>
      <c r="H21406"/>
      <c r="I21406"/>
      <c r="J21406"/>
      <c r="U21406" s="43"/>
      <c r="AE21406"/>
    </row>
    <row r="21407" spans="1:31">
      <c r="A21407">
        <v>52110</v>
      </c>
      <c r="B21407" t="s">
        <v>18285</v>
      </c>
      <c r="C21407" t="s">
        <v>33478</v>
      </c>
      <c r="D21407" t="s">
        <v>33476</v>
      </c>
      <c r="E21407"/>
      <c r="F21407"/>
      <c r="G21407"/>
      <c r="H21407"/>
      <c r="I21407"/>
      <c r="J21407"/>
      <c r="U21407" s="43"/>
      <c r="AE21407"/>
    </row>
    <row r="21408" spans="1:31">
      <c r="A21408">
        <v>52700</v>
      </c>
      <c r="B21408" t="s">
        <v>18286</v>
      </c>
      <c r="C21408" t="s">
        <v>33478</v>
      </c>
      <c r="D21408" t="s">
        <v>33476</v>
      </c>
      <c r="E21408"/>
      <c r="F21408"/>
      <c r="G21408"/>
      <c r="H21408"/>
      <c r="I21408"/>
      <c r="J21408"/>
      <c r="U21408" s="43"/>
      <c r="AE21408"/>
    </row>
    <row r="21409" spans="1:31">
      <c r="A21409">
        <v>52160</v>
      </c>
      <c r="B21409" t="s">
        <v>18287</v>
      </c>
      <c r="C21409" t="s">
        <v>33478</v>
      </c>
      <c r="D21409" t="s">
        <v>33476</v>
      </c>
      <c r="E21409"/>
      <c r="F21409"/>
      <c r="G21409"/>
      <c r="H21409"/>
      <c r="I21409"/>
      <c r="J21409"/>
      <c r="U21409" s="43"/>
      <c r="AE21409"/>
    </row>
    <row r="21410" spans="1:31">
      <c r="A21410">
        <v>52300</v>
      </c>
      <c r="B21410" t="s">
        <v>18288</v>
      </c>
      <c r="C21410" t="s">
        <v>33478</v>
      </c>
      <c r="D21410" t="s">
        <v>33476</v>
      </c>
      <c r="E21410"/>
      <c r="F21410"/>
      <c r="G21410"/>
      <c r="H21410"/>
      <c r="I21410"/>
      <c r="J21410"/>
      <c r="U21410" s="43"/>
      <c r="AE21410"/>
    </row>
    <row r="21411" spans="1:31">
      <c r="A21411">
        <v>52170</v>
      </c>
      <c r="B21411" t="s">
        <v>18289</v>
      </c>
      <c r="C21411" t="s">
        <v>33478</v>
      </c>
      <c r="D21411" t="s">
        <v>33476</v>
      </c>
      <c r="E21411"/>
      <c r="F21411"/>
      <c r="G21411"/>
      <c r="H21411"/>
      <c r="I21411"/>
      <c r="J21411"/>
      <c r="U21411" s="43"/>
      <c r="AE21411"/>
    </row>
    <row r="21412" spans="1:31">
      <c r="A21412">
        <v>52360</v>
      </c>
      <c r="B21412" t="s">
        <v>18290</v>
      </c>
      <c r="C21412" t="s">
        <v>33478</v>
      </c>
      <c r="D21412" t="s">
        <v>33476</v>
      </c>
      <c r="E21412"/>
      <c r="F21412"/>
      <c r="G21412"/>
      <c r="H21412"/>
      <c r="I21412"/>
      <c r="J21412"/>
      <c r="U21412" s="43"/>
      <c r="AE21412"/>
    </row>
    <row r="21413" spans="1:31">
      <c r="A21413">
        <v>52000</v>
      </c>
      <c r="B21413" t="s">
        <v>18291</v>
      </c>
      <c r="C21413" t="s">
        <v>33478</v>
      </c>
      <c r="D21413" t="s">
        <v>33476</v>
      </c>
      <c r="E21413"/>
      <c r="F21413"/>
      <c r="G21413"/>
      <c r="H21413"/>
      <c r="I21413"/>
      <c r="J21413"/>
      <c r="U21413" s="43"/>
      <c r="AE21413"/>
    </row>
    <row r="21414" spans="1:31">
      <c r="A21414">
        <v>52400</v>
      </c>
      <c r="B21414" t="s">
        <v>18292</v>
      </c>
      <c r="C21414" t="s">
        <v>33478</v>
      </c>
      <c r="D21414" t="s">
        <v>33476</v>
      </c>
      <c r="E21414"/>
      <c r="F21414"/>
      <c r="G21414"/>
      <c r="H21414"/>
      <c r="I21414"/>
      <c r="J21414"/>
      <c r="U21414" s="43"/>
      <c r="AE21414"/>
    </row>
    <row r="21415" spans="1:31">
      <c r="A21415">
        <v>52800</v>
      </c>
      <c r="B21415" t="s">
        <v>18293</v>
      </c>
      <c r="C21415" t="s">
        <v>33478</v>
      </c>
      <c r="D21415" t="s">
        <v>33476</v>
      </c>
      <c r="E21415"/>
      <c r="F21415"/>
      <c r="G21415"/>
      <c r="H21415"/>
      <c r="I21415"/>
      <c r="J21415"/>
      <c r="U21415" s="43"/>
      <c r="AE21415"/>
    </row>
    <row r="21416" spans="1:31">
      <c r="A21416">
        <v>52800</v>
      </c>
      <c r="B21416" t="s">
        <v>18294</v>
      </c>
      <c r="C21416" t="s">
        <v>33478</v>
      </c>
      <c r="D21416" t="s">
        <v>33476</v>
      </c>
      <c r="E21416"/>
      <c r="F21416"/>
      <c r="G21416"/>
      <c r="H21416"/>
      <c r="I21416"/>
      <c r="J21416"/>
      <c r="U21416" s="43"/>
      <c r="AE21416"/>
    </row>
    <row r="21417" spans="1:31">
      <c r="A21417">
        <v>52800</v>
      </c>
      <c r="B21417" t="s">
        <v>18294</v>
      </c>
      <c r="C21417" t="s">
        <v>33478</v>
      </c>
      <c r="D21417" t="s">
        <v>33476</v>
      </c>
      <c r="E21417"/>
      <c r="F21417"/>
      <c r="G21417"/>
      <c r="H21417"/>
      <c r="I21417"/>
      <c r="J21417"/>
      <c r="U21417" s="43"/>
      <c r="AE21417"/>
    </row>
    <row r="21418" spans="1:31">
      <c r="A21418">
        <v>52800</v>
      </c>
      <c r="B21418" t="s">
        <v>18294</v>
      </c>
      <c r="C21418" t="s">
        <v>33478</v>
      </c>
      <c r="D21418" t="s">
        <v>33476</v>
      </c>
      <c r="E21418"/>
      <c r="F21418"/>
      <c r="G21418"/>
      <c r="H21418"/>
      <c r="I21418"/>
      <c r="J21418"/>
      <c r="U21418" s="43"/>
      <c r="AE21418"/>
    </row>
    <row r="21419" spans="1:31">
      <c r="A21419">
        <v>52800</v>
      </c>
      <c r="B21419" t="s">
        <v>18294</v>
      </c>
      <c r="C21419" t="s">
        <v>33478</v>
      </c>
      <c r="D21419" t="s">
        <v>33476</v>
      </c>
      <c r="E21419"/>
      <c r="F21419"/>
      <c r="G21419"/>
      <c r="H21419"/>
      <c r="I21419"/>
      <c r="J21419"/>
      <c r="U21419" s="43"/>
      <c r="AE21419"/>
    </row>
    <row r="21420" spans="1:31">
      <c r="A21420">
        <v>52600</v>
      </c>
      <c r="B21420" t="s">
        <v>18295</v>
      </c>
      <c r="C21420" t="s">
        <v>33478</v>
      </c>
      <c r="D21420" t="s">
        <v>33476</v>
      </c>
      <c r="E21420"/>
      <c r="F21420"/>
      <c r="G21420"/>
      <c r="H21420"/>
      <c r="I21420"/>
      <c r="J21420"/>
      <c r="U21420" s="43"/>
      <c r="AE21420"/>
    </row>
    <row r="21421" spans="1:31">
      <c r="A21421">
        <v>52200</v>
      </c>
      <c r="B21421" t="s">
        <v>18296</v>
      </c>
      <c r="C21421" t="s">
        <v>33478</v>
      </c>
      <c r="D21421" t="s">
        <v>33476</v>
      </c>
      <c r="E21421"/>
      <c r="F21421"/>
      <c r="G21421"/>
      <c r="H21421"/>
      <c r="I21421"/>
      <c r="J21421"/>
      <c r="U21421" s="43"/>
      <c r="AE21421"/>
    </row>
    <row r="21422" spans="1:31">
      <c r="A21422">
        <v>52300</v>
      </c>
      <c r="B21422" t="s">
        <v>18297</v>
      </c>
      <c r="C21422" t="s">
        <v>33478</v>
      </c>
      <c r="D21422" t="s">
        <v>33476</v>
      </c>
      <c r="E21422"/>
      <c r="F21422"/>
      <c r="G21422"/>
      <c r="H21422"/>
      <c r="I21422"/>
      <c r="J21422"/>
      <c r="U21422" s="43"/>
      <c r="AE21422"/>
    </row>
    <row r="21423" spans="1:31">
      <c r="A21423">
        <v>52230</v>
      </c>
      <c r="B21423" t="s">
        <v>18298</v>
      </c>
      <c r="C21423" t="s">
        <v>33478</v>
      </c>
      <c r="D21423" t="s">
        <v>33476</v>
      </c>
      <c r="E21423"/>
      <c r="F21423"/>
      <c r="G21423"/>
      <c r="H21423"/>
      <c r="I21423"/>
      <c r="J21423"/>
      <c r="U21423" s="43"/>
      <c r="AE21423"/>
    </row>
    <row r="21424" spans="1:31">
      <c r="A21424">
        <v>52240</v>
      </c>
      <c r="B21424" t="s">
        <v>9620</v>
      </c>
      <c r="C21424" t="s">
        <v>33478</v>
      </c>
      <c r="D21424" t="s">
        <v>33476</v>
      </c>
      <c r="E21424"/>
      <c r="F21424"/>
      <c r="G21424"/>
      <c r="H21424"/>
      <c r="I21424"/>
      <c r="J21424"/>
      <c r="U21424" s="43"/>
      <c r="AE21424"/>
    </row>
    <row r="21425" spans="1:31">
      <c r="A21425">
        <v>52110</v>
      </c>
      <c r="B21425" t="s">
        <v>18299</v>
      </c>
      <c r="C21425" t="s">
        <v>33478</v>
      </c>
      <c r="D21425" t="s">
        <v>33476</v>
      </c>
      <c r="E21425"/>
      <c r="F21425"/>
      <c r="G21425"/>
      <c r="H21425"/>
      <c r="I21425"/>
      <c r="J21425"/>
      <c r="U21425" s="43"/>
      <c r="AE21425"/>
    </row>
    <row r="21426" spans="1:31">
      <c r="A21426">
        <v>52190</v>
      </c>
      <c r="B21426" t="s">
        <v>18300</v>
      </c>
      <c r="C21426" t="s">
        <v>33477</v>
      </c>
      <c r="D21426" t="s">
        <v>33476</v>
      </c>
      <c r="E21426"/>
      <c r="F21426"/>
      <c r="G21426"/>
      <c r="H21426"/>
      <c r="I21426"/>
      <c r="J21426"/>
      <c r="U21426" s="43"/>
      <c r="AE21426"/>
    </row>
    <row r="21427" spans="1:31">
      <c r="A21427">
        <v>52360</v>
      </c>
      <c r="B21427" t="s">
        <v>18301</v>
      </c>
      <c r="C21427" t="s">
        <v>33478</v>
      </c>
      <c r="D21427" t="s">
        <v>33476</v>
      </c>
      <c r="E21427"/>
      <c r="F21427"/>
      <c r="G21427"/>
      <c r="H21427"/>
      <c r="I21427"/>
      <c r="J21427"/>
      <c r="U21427" s="43"/>
      <c r="AE21427"/>
    </row>
    <row r="21428" spans="1:31">
      <c r="A21428">
        <v>52360</v>
      </c>
      <c r="B21428" t="s">
        <v>18302</v>
      </c>
      <c r="C21428" t="s">
        <v>33478</v>
      </c>
      <c r="D21428" t="s">
        <v>33476</v>
      </c>
      <c r="E21428"/>
      <c r="F21428"/>
      <c r="G21428"/>
      <c r="H21428"/>
      <c r="I21428"/>
      <c r="J21428"/>
      <c r="U21428" s="43"/>
      <c r="AE21428"/>
    </row>
    <row r="21429" spans="1:31">
      <c r="A21429">
        <v>52250</v>
      </c>
      <c r="B21429" t="s">
        <v>18303</v>
      </c>
      <c r="C21429" t="s">
        <v>33478</v>
      </c>
      <c r="D21429" t="e">
        <v>#N/A</v>
      </c>
      <c r="E21429"/>
      <c r="F21429"/>
      <c r="G21429"/>
      <c r="H21429"/>
      <c r="I21429"/>
      <c r="J21429"/>
      <c r="U21429" s="43"/>
      <c r="AE21429"/>
    </row>
    <row r="21430" spans="1:31">
      <c r="A21430">
        <v>52120</v>
      </c>
      <c r="B21430" t="s">
        <v>18304</v>
      </c>
      <c r="C21430" t="s">
        <v>33478</v>
      </c>
      <c r="D21430" t="s">
        <v>33476</v>
      </c>
      <c r="E21430"/>
      <c r="F21430"/>
      <c r="G21430"/>
      <c r="H21430"/>
      <c r="I21430"/>
      <c r="J21430"/>
      <c r="U21430" s="43"/>
      <c r="AE21430"/>
    </row>
    <row r="21431" spans="1:31">
      <c r="A21431">
        <v>52200</v>
      </c>
      <c r="B21431" t="s">
        <v>18305</v>
      </c>
      <c r="C21431" t="s">
        <v>33478</v>
      </c>
      <c r="D21431" t="s">
        <v>33476</v>
      </c>
      <c r="E21431"/>
      <c r="F21431"/>
      <c r="G21431"/>
      <c r="H21431"/>
      <c r="I21431"/>
      <c r="J21431"/>
      <c r="U21431" s="43"/>
      <c r="AE21431"/>
    </row>
    <row r="21432" spans="1:31">
      <c r="A21432">
        <v>52310</v>
      </c>
      <c r="B21432" t="s">
        <v>18306</v>
      </c>
      <c r="C21432" t="s">
        <v>33478</v>
      </c>
      <c r="D21432" t="s">
        <v>33476</v>
      </c>
      <c r="E21432"/>
      <c r="F21432"/>
      <c r="G21432"/>
      <c r="H21432"/>
      <c r="I21432"/>
      <c r="J21432"/>
      <c r="U21432" s="43"/>
      <c r="AE21432"/>
    </row>
    <row r="21433" spans="1:31">
      <c r="A21433">
        <v>52700</v>
      </c>
      <c r="B21433" t="s">
        <v>18307</v>
      </c>
      <c r="C21433" t="s">
        <v>33478</v>
      </c>
      <c r="D21433" t="s">
        <v>33476</v>
      </c>
      <c r="E21433"/>
      <c r="F21433"/>
      <c r="G21433"/>
      <c r="H21433"/>
      <c r="I21433"/>
      <c r="J21433"/>
      <c r="U21433" s="43"/>
      <c r="AE21433"/>
    </row>
    <row r="21434" spans="1:31">
      <c r="A21434">
        <v>52300</v>
      </c>
      <c r="B21434" t="s">
        <v>18308</v>
      </c>
      <c r="C21434" t="s">
        <v>33478</v>
      </c>
      <c r="D21434" t="s">
        <v>33476</v>
      </c>
      <c r="E21434"/>
      <c r="F21434"/>
      <c r="G21434"/>
      <c r="H21434"/>
      <c r="I21434"/>
      <c r="J21434"/>
      <c r="U21434" s="43"/>
      <c r="AE21434"/>
    </row>
    <row r="21435" spans="1:31">
      <c r="A21435">
        <v>52310</v>
      </c>
      <c r="B21435" t="s">
        <v>18309</v>
      </c>
      <c r="C21435" t="s">
        <v>33478</v>
      </c>
      <c r="D21435" t="s">
        <v>33476</v>
      </c>
      <c r="E21435"/>
      <c r="F21435"/>
      <c r="G21435"/>
      <c r="H21435"/>
      <c r="I21435"/>
      <c r="J21435"/>
      <c r="U21435" s="43"/>
      <c r="AE21435"/>
    </row>
    <row r="21436" spans="1:31">
      <c r="A21436">
        <v>52150</v>
      </c>
      <c r="B21436" t="s">
        <v>18310</v>
      </c>
      <c r="C21436" t="s">
        <v>33478</v>
      </c>
      <c r="D21436" t="s">
        <v>33476</v>
      </c>
      <c r="E21436"/>
      <c r="F21436"/>
      <c r="G21436"/>
      <c r="H21436"/>
      <c r="I21436"/>
      <c r="J21436"/>
      <c r="U21436" s="43"/>
      <c r="AE21436"/>
    </row>
    <row r="21437" spans="1:31">
      <c r="A21437">
        <v>52700</v>
      </c>
      <c r="B21437" t="s">
        <v>18311</v>
      </c>
      <c r="C21437" t="s">
        <v>33478</v>
      </c>
      <c r="D21437" t="s">
        <v>33476</v>
      </c>
      <c r="E21437"/>
      <c r="F21437"/>
      <c r="G21437"/>
      <c r="H21437"/>
      <c r="I21437"/>
      <c r="J21437"/>
      <c r="U21437" s="43"/>
      <c r="AE21437"/>
    </row>
    <row r="21438" spans="1:31">
      <c r="A21438">
        <v>52600</v>
      </c>
      <c r="B21438" t="s">
        <v>18312</v>
      </c>
      <c r="C21438" t="s">
        <v>33478</v>
      </c>
      <c r="D21438" t="s">
        <v>33476</v>
      </c>
      <c r="E21438"/>
      <c r="F21438"/>
      <c r="G21438"/>
      <c r="H21438"/>
      <c r="I21438"/>
      <c r="J21438"/>
      <c r="U21438" s="43"/>
      <c r="AE21438"/>
    </row>
    <row r="21439" spans="1:31">
      <c r="A21439">
        <v>52600</v>
      </c>
      <c r="B21439" t="s">
        <v>18313</v>
      </c>
      <c r="C21439" t="s">
        <v>33478</v>
      </c>
      <c r="D21439" t="s">
        <v>33476</v>
      </c>
      <c r="E21439"/>
      <c r="F21439"/>
      <c r="G21439"/>
      <c r="H21439"/>
      <c r="I21439"/>
      <c r="J21439"/>
      <c r="U21439" s="43"/>
      <c r="AE21439"/>
    </row>
    <row r="21440" spans="1:31">
      <c r="A21440">
        <v>52230</v>
      </c>
      <c r="B21440" t="s">
        <v>18314</v>
      </c>
      <c r="C21440" t="s">
        <v>33478</v>
      </c>
      <c r="D21440" t="s">
        <v>33476</v>
      </c>
      <c r="E21440"/>
      <c r="F21440"/>
      <c r="G21440"/>
      <c r="H21440"/>
      <c r="I21440"/>
      <c r="J21440"/>
      <c r="U21440" s="43"/>
      <c r="AE21440"/>
    </row>
    <row r="21441" spans="1:31">
      <c r="A21441">
        <v>52400</v>
      </c>
      <c r="B21441" t="s">
        <v>18315</v>
      </c>
      <c r="C21441" t="s">
        <v>33478</v>
      </c>
      <c r="D21441" t="s">
        <v>33476</v>
      </c>
      <c r="E21441"/>
      <c r="F21441"/>
      <c r="G21441"/>
      <c r="H21441"/>
      <c r="I21441"/>
      <c r="J21441"/>
      <c r="U21441" s="43"/>
      <c r="AE21441"/>
    </row>
    <row r="21442" spans="1:31">
      <c r="A21442">
        <v>52400</v>
      </c>
      <c r="B21442" t="s">
        <v>18315</v>
      </c>
      <c r="C21442" t="s">
        <v>33478</v>
      </c>
      <c r="D21442" t="s">
        <v>33476</v>
      </c>
      <c r="E21442"/>
      <c r="F21442"/>
      <c r="G21442"/>
      <c r="H21442"/>
      <c r="I21442"/>
      <c r="J21442"/>
      <c r="U21442" s="43"/>
      <c r="AE21442"/>
    </row>
    <row r="21443" spans="1:31">
      <c r="A21443">
        <v>52400</v>
      </c>
      <c r="B21443" t="s">
        <v>18315</v>
      </c>
      <c r="C21443" t="s">
        <v>33478</v>
      </c>
      <c r="D21443" t="s">
        <v>33476</v>
      </c>
      <c r="E21443"/>
      <c r="F21443"/>
      <c r="G21443"/>
      <c r="H21443"/>
      <c r="I21443"/>
      <c r="J21443"/>
      <c r="U21443" s="43"/>
      <c r="AE21443"/>
    </row>
    <row r="21444" spans="1:31">
      <c r="A21444">
        <v>52300</v>
      </c>
      <c r="B21444" t="s">
        <v>18316</v>
      </c>
      <c r="C21444" t="s">
        <v>33478</v>
      </c>
      <c r="D21444" t="s">
        <v>33476</v>
      </c>
      <c r="E21444"/>
      <c r="F21444"/>
      <c r="G21444"/>
      <c r="H21444"/>
      <c r="I21444"/>
      <c r="J21444"/>
      <c r="U21444" s="43"/>
      <c r="AE21444"/>
    </row>
    <row r="21445" spans="1:31">
      <c r="A21445">
        <v>52200</v>
      </c>
      <c r="B21445" t="s">
        <v>18317</v>
      </c>
      <c r="C21445" t="s">
        <v>33478</v>
      </c>
      <c r="D21445" t="s">
        <v>33476</v>
      </c>
      <c r="E21445"/>
      <c r="F21445"/>
      <c r="G21445"/>
      <c r="H21445"/>
      <c r="I21445"/>
      <c r="J21445"/>
      <c r="U21445" s="43"/>
      <c r="AE21445"/>
    </row>
    <row r="21446" spans="1:31">
      <c r="A21446">
        <v>52200</v>
      </c>
      <c r="B21446" t="s">
        <v>18318</v>
      </c>
      <c r="C21446" t="s">
        <v>33478</v>
      </c>
      <c r="D21446" t="s">
        <v>33476</v>
      </c>
      <c r="E21446"/>
      <c r="F21446"/>
      <c r="G21446"/>
      <c r="H21446"/>
      <c r="I21446"/>
      <c r="J21446"/>
      <c r="U21446" s="43"/>
      <c r="AE21446"/>
    </row>
    <row r="21447" spans="1:31">
      <c r="A21447">
        <v>52200</v>
      </c>
      <c r="B21447" t="s">
        <v>18318</v>
      </c>
      <c r="C21447" t="s">
        <v>33478</v>
      </c>
      <c r="D21447" t="s">
        <v>33476</v>
      </c>
      <c r="E21447"/>
      <c r="F21447"/>
      <c r="G21447"/>
      <c r="H21447"/>
      <c r="I21447"/>
      <c r="J21447"/>
      <c r="U21447" s="43"/>
      <c r="AE21447"/>
    </row>
    <row r="21448" spans="1:31">
      <c r="A21448">
        <v>52160</v>
      </c>
      <c r="B21448" t="s">
        <v>18319</v>
      </c>
      <c r="C21448" t="s">
        <v>33478</v>
      </c>
      <c r="D21448" t="s">
        <v>33476</v>
      </c>
      <c r="E21448"/>
      <c r="F21448"/>
      <c r="G21448"/>
      <c r="H21448"/>
      <c r="I21448"/>
      <c r="J21448"/>
      <c r="U21448" s="43"/>
      <c r="AE21448"/>
    </row>
    <row r="21449" spans="1:31">
      <c r="A21449">
        <v>52160</v>
      </c>
      <c r="B21449" t="s">
        <v>18319</v>
      </c>
      <c r="C21449" t="s">
        <v>33478</v>
      </c>
      <c r="D21449" t="s">
        <v>33476</v>
      </c>
      <c r="E21449"/>
      <c r="F21449"/>
      <c r="G21449"/>
      <c r="H21449"/>
      <c r="I21449"/>
      <c r="J21449"/>
      <c r="U21449" s="43"/>
      <c r="AE21449"/>
    </row>
    <row r="21450" spans="1:31">
      <c r="A21450">
        <v>52240</v>
      </c>
      <c r="B21450" t="s">
        <v>18320</v>
      </c>
      <c r="C21450" t="s">
        <v>33478</v>
      </c>
      <c r="D21450" t="s">
        <v>33476</v>
      </c>
      <c r="E21450"/>
      <c r="F21450"/>
      <c r="G21450"/>
      <c r="H21450"/>
      <c r="I21450"/>
      <c r="J21450"/>
      <c r="U21450" s="43"/>
      <c r="AE21450"/>
    </row>
    <row r="21451" spans="1:31">
      <c r="A21451">
        <v>52100</v>
      </c>
      <c r="B21451" t="s">
        <v>2847</v>
      </c>
      <c r="C21451" t="s">
        <v>33477</v>
      </c>
      <c r="D21451" t="s">
        <v>33481</v>
      </c>
      <c r="E21451"/>
      <c r="F21451"/>
      <c r="G21451"/>
      <c r="H21451"/>
      <c r="I21451"/>
      <c r="J21451"/>
      <c r="U21451" s="43"/>
      <c r="AE21451"/>
    </row>
    <row r="21452" spans="1:31">
      <c r="A21452">
        <v>52500</v>
      </c>
      <c r="B21452" t="s">
        <v>18321</v>
      </c>
      <c r="C21452" t="s">
        <v>33478</v>
      </c>
      <c r="D21452" t="s">
        <v>33476</v>
      </c>
      <c r="E21452"/>
      <c r="F21452"/>
      <c r="G21452"/>
      <c r="H21452"/>
      <c r="I21452"/>
      <c r="J21452"/>
      <c r="U21452" s="43"/>
      <c r="AE21452"/>
    </row>
    <row r="21453" spans="1:31">
      <c r="A21453">
        <v>52500</v>
      </c>
      <c r="B21453" t="s">
        <v>18321</v>
      </c>
      <c r="C21453" t="s">
        <v>33478</v>
      </c>
      <c r="D21453" t="s">
        <v>33476</v>
      </c>
      <c r="E21453"/>
      <c r="F21453"/>
      <c r="G21453"/>
      <c r="H21453"/>
      <c r="I21453"/>
      <c r="J21453"/>
      <c r="U21453" s="43"/>
      <c r="AE21453"/>
    </row>
    <row r="21454" spans="1:31">
      <c r="A21454">
        <v>52500</v>
      </c>
      <c r="B21454" t="s">
        <v>18321</v>
      </c>
      <c r="C21454" t="s">
        <v>33478</v>
      </c>
      <c r="D21454" t="s">
        <v>33476</v>
      </c>
      <c r="E21454"/>
      <c r="F21454"/>
      <c r="G21454"/>
      <c r="H21454"/>
      <c r="I21454"/>
      <c r="J21454"/>
      <c r="U21454" s="43"/>
      <c r="AE21454"/>
    </row>
    <row r="21455" spans="1:31">
      <c r="A21455">
        <v>52500</v>
      </c>
      <c r="B21455" t="s">
        <v>18322</v>
      </c>
      <c r="C21455" t="s">
        <v>33478</v>
      </c>
      <c r="D21455" t="s">
        <v>33476</v>
      </c>
      <c r="E21455"/>
      <c r="F21455"/>
      <c r="G21455"/>
      <c r="H21455"/>
      <c r="I21455"/>
      <c r="J21455"/>
      <c r="U21455" s="43"/>
      <c r="AE21455"/>
    </row>
    <row r="21456" spans="1:31">
      <c r="A21456">
        <v>52220</v>
      </c>
      <c r="B21456" t="s">
        <v>18323</v>
      </c>
      <c r="C21456" t="s">
        <v>33477</v>
      </c>
      <c r="D21456" t="s">
        <v>33481</v>
      </c>
      <c r="E21456"/>
      <c r="F21456"/>
      <c r="G21456"/>
      <c r="H21456"/>
      <c r="I21456"/>
      <c r="J21456"/>
      <c r="U21456" s="43"/>
      <c r="AE21456"/>
    </row>
    <row r="21457" spans="1:31">
      <c r="A21457">
        <v>52360</v>
      </c>
      <c r="B21457" t="s">
        <v>18324</v>
      </c>
      <c r="C21457" t="s">
        <v>33478</v>
      </c>
      <c r="D21457" t="s">
        <v>33476</v>
      </c>
      <c r="E21457"/>
      <c r="F21457"/>
      <c r="G21457"/>
      <c r="H21457"/>
      <c r="I21457"/>
      <c r="J21457"/>
      <c r="U21457" s="43"/>
      <c r="AE21457"/>
    </row>
    <row r="21458" spans="1:31">
      <c r="A21458">
        <v>52160</v>
      </c>
      <c r="B21458" t="s">
        <v>18325</v>
      </c>
      <c r="C21458" t="s">
        <v>33478</v>
      </c>
      <c r="D21458" t="s">
        <v>33476</v>
      </c>
      <c r="E21458"/>
      <c r="F21458"/>
      <c r="G21458"/>
      <c r="H21458"/>
      <c r="I21458"/>
      <c r="J21458"/>
      <c r="U21458" s="43"/>
      <c r="AE21458"/>
    </row>
    <row r="21459" spans="1:31">
      <c r="A21459">
        <v>52500</v>
      </c>
      <c r="B21459" t="s">
        <v>18326</v>
      </c>
      <c r="C21459" t="s">
        <v>33478</v>
      </c>
      <c r="D21459" t="s">
        <v>33476</v>
      </c>
      <c r="E21459"/>
      <c r="F21459"/>
      <c r="G21459"/>
      <c r="H21459"/>
      <c r="I21459"/>
      <c r="J21459"/>
      <c r="U21459" s="43"/>
      <c r="AE21459"/>
    </row>
    <row r="21460" spans="1:31">
      <c r="A21460">
        <v>52160</v>
      </c>
      <c r="B21460" t="s">
        <v>18327</v>
      </c>
      <c r="C21460" t="s">
        <v>33478</v>
      </c>
      <c r="D21460" t="s">
        <v>33476</v>
      </c>
      <c r="E21460"/>
      <c r="F21460"/>
      <c r="G21460"/>
      <c r="H21460"/>
      <c r="I21460"/>
      <c r="J21460"/>
      <c r="U21460" s="43"/>
      <c r="AE21460"/>
    </row>
    <row r="21461" spans="1:31">
      <c r="A21461">
        <v>52800</v>
      </c>
      <c r="B21461" t="s">
        <v>18328</v>
      </c>
      <c r="C21461" t="s">
        <v>33478</v>
      </c>
      <c r="D21461" t="s">
        <v>33476</v>
      </c>
      <c r="E21461"/>
      <c r="F21461"/>
      <c r="G21461"/>
      <c r="H21461"/>
      <c r="I21461"/>
      <c r="J21461"/>
      <c r="U21461" s="43"/>
      <c r="AE21461"/>
    </row>
    <row r="21462" spans="1:31">
      <c r="A21462">
        <v>52360</v>
      </c>
      <c r="B21462" t="s">
        <v>18329</v>
      </c>
      <c r="C21462" t="s">
        <v>33478</v>
      </c>
      <c r="D21462" t="s">
        <v>33476</v>
      </c>
      <c r="E21462"/>
      <c r="F21462"/>
      <c r="G21462"/>
      <c r="H21462"/>
      <c r="I21462"/>
      <c r="J21462"/>
      <c r="U21462" s="43"/>
      <c r="AE21462"/>
    </row>
    <row r="21463" spans="1:31">
      <c r="A21463">
        <v>52230</v>
      </c>
      <c r="B21463" t="s">
        <v>18330</v>
      </c>
      <c r="C21463" t="s">
        <v>33478</v>
      </c>
      <c r="D21463" t="s">
        <v>33476</v>
      </c>
      <c r="E21463"/>
      <c r="F21463"/>
      <c r="G21463"/>
      <c r="H21463"/>
      <c r="I21463"/>
      <c r="J21463"/>
      <c r="U21463" s="43"/>
      <c r="AE21463"/>
    </row>
    <row r="21464" spans="1:31">
      <c r="A21464">
        <v>52120</v>
      </c>
      <c r="B21464" t="s">
        <v>18331</v>
      </c>
      <c r="C21464" t="s">
        <v>33478</v>
      </c>
      <c r="D21464" t="s">
        <v>33476</v>
      </c>
      <c r="E21464"/>
      <c r="F21464"/>
      <c r="G21464"/>
      <c r="H21464"/>
      <c r="I21464"/>
      <c r="J21464"/>
      <c r="U21464" s="43"/>
      <c r="AE21464"/>
    </row>
    <row r="21465" spans="1:31">
      <c r="A21465">
        <v>52400</v>
      </c>
      <c r="B21465" t="s">
        <v>18332</v>
      </c>
      <c r="C21465" t="s">
        <v>33478</v>
      </c>
      <c r="D21465" t="s">
        <v>33476</v>
      </c>
      <c r="E21465"/>
      <c r="F21465"/>
      <c r="G21465"/>
      <c r="H21465"/>
      <c r="I21465"/>
      <c r="J21465"/>
      <c r="U21465" s="43"/>
      <c r="AE21465"/>
    </row>
    <row r="21466" spans="1:31">
      <c r="A21466">
        <v>52400</v>
      </c>
      <c r="B21466" t="s">
        <v>18332</v>
      </c>
      <c r="C21466" t="s">
        <v>33478</v>
      </c>
      <c r="D21466" t="s">
        <v>33476</v>
      </c>
      <c r="E21466"/>
      <c r="F21466"/>
      <c r="G21466"/>
      <c r="H21466"/>
      <c r="I21466"/>
      <c r="J21466"/>
      <c r="U21466" s="43"/>
      <c r="AE21466"/>
    </row>
    <row r="21467" spans="1:31">
      <c r="A21467">
        <v>52400</v>
      </c>
      <c r="B21467" t="s">
        <v>18332</v>
      </c>
      <c r="C21467" t="s">
        <v>33478</v>
      </c>
      <c r="D21467" t="s">
        <v>33476</v>
      </c>
      <c r="E21467"/>
      <c r="F21467"/>
      <c r="G21467"/>
      <c r="H21467"/>
      <c r="I21467"/>
      <c r="J21467"/>
      <c r="U21467" s="43"/>
      <c r="AE21467"/>
    </row>
    <row r="21468" spans="1:31">
      <c r="A21468">
        <v>52800</v>
      </c>
      <c r="B21468" t="s">
        <v>18333</v>
      </c>
      <c r="C21468" t="s">
        <v>33478</v>
      </c>
      <c r="D21468" t="s">
        <v>33476</v>
      </c>
      <c r="E21468"/>
      <c r="F21468"/>
      <c r="G21468"/>
      <c r="H21468"/>
      <c r="I21468"/>
      <c r="J21468"/>
      <c r="U21468" s="43"/>
      <c r="AE21468"/>
    </row>
    <row r="21469" spans="1:31">
      <c r="A21469">
        <v>52160</v>
      </c>
      <c r="B21469" t="s">
        <v>18334</v>
      </c>
      <c r="C21469" t="s">
        <v>33478</v>
      </c>
      <c r="D21469" t="s">
        <v>33476</v>
      </c>
      <c r="E21469"/>
      <c r="F21469"/>
      <c r="G21469"/>
      <c r="H21469"/>
      <c r="I21469"/>
      <c r="J21469"/>
      <c r="U21469" s="43"/>
      <c r="AE21469"/>
    </row>
    <row r="21470" spans="1:31">
      <c r="A21470">
        <v>52190</v>
      </c>
      <c r="B21470" t="s">
        <v>18335</v>
      </c>
      <c r="C21470" t="s">
        <v>33477</v>
      </c>
      <c r="D21470" t="s">
        <v>33476</v>
      </c>
      <c r="E21470"/>
      <c r="F21470"/>
      <c r="G21470"/>
      <c r="H21470"/>
      <c r="I21470"/>
      <c r="J21470"/>
      <c r="U21470" s="43"/>
      <c r="AE21470"/>
    </row>
    <row r="21471" spans="1:31">
      <c r="A21471">
        <v>52190</v>
      </c>
      <c r="B21471" t="s">
        <v>18335</v>
      </c>
      <c r="C21471" t="s">
        <v>33477</v>
      </c>
      <c r="D21471" t="s">
        <v>33476</v>
      </c>
      <c r="E21471"/>
      <c r="F21471"/>
      <c r="G21471"/>
      <c r="H21471"/>
      <c r="I21471"/>
      <c r="J21471"/>
      <c r="U21471" s="43"/>
      <c r="AE21471"/>
    </row>
    <row r="21472" spans="1:31">
      <c r="A21472">
        <v>52190</v>
      </c>
      <c r="B21472" t="s">
        <v>18335</v>
      </c>
      <c r="C21472" t="s">
        <v>33477</v>
      </c>
      <c r="D21472" t="s">
        <v>33476</v>
      </c>
      <c r="E21472"/>
      <c r="F21472"/>
      <c r="G21472"/>
      <c r="H21472"/>
      <c r="I21472"/>
      <c r="J21472"/>
      <c r="U21472" s="43"/>
      <c r="AE21472"/>
    </row>
    <row r="21473" spans="1:31">
      <c r="A21473">
        <v>52500</v>
      </c>
      <c r="B21473" t="s">
        <v>18336</v>
      </c>
      <c r="C21473" t="s">
        <v>33478</v>
      </c>
      <c r="D21473" t="s">
        <v>33476</v>
      </c>
      <c r="E21473"/>
      <c r="F21473"/>
      <c r="G21473"/>
      <c r="H21473"/>
      <c r="I21473"/>
      <c r="J21473"/>
      <c r="U21473" s="43"/>
      <c r="AE21473"/>
    </row>
    <row r="21474" spans="1:31">
      <c r="A21474">
        <v>52700</v>
      </c>
      <c r="B21474" t="s">
        <v>18337</v>
      </c>
      <c r="C21474" t="s">
        <v>33478</v>
      </c>
      <c r="D21474" t="s">
        <v>33476</v>
      </c>
      <c r="E21474"/>
      <c r="F21474"/>
      <c r="G21474"/>
      <c r="H21474"/>
      <c r="I21474"/>
      <c r="J21474"/>
      <c r="U21474" s="43"/>
      <c r="AE21474"/>
    </row>
    <row r="21475" spans="1:31">
      <c r="A21475">
        <v>52220</v>
      </c>
      <c r="B21475" t="s">
        <v>18338</v>
      </c>
      <c r="C21475" t="s">
        <v>33477</v>
      </c>
      <c r="D21475" t="s">
        <v>33481</v>
      </c>
      <c r="E21475"/>
      <c r="F21475"/>
      <c r="G21475"/>
      <c r="H21475"/>
      <c r="I21475"/>
      <c r="J21475"/>
      <c r="U21475" s="43"/>
      <c r="AE21475"/>
    </row>
    <row r="21476" spans="1:31">
      <c r="A21476">
        <v>52220</v>
      </c>
      <c r="B21476" t="s">
        <v>18338</v>
      </c>
      <c r="C21476" t="s">
        <v>33477</v>
      </c>
      <c r="D21476" t="s">
        <v>33481</v>
      </c>
      <c r="E21476"/>
      <c r="F21476"/>
      <c r="G21476"/>
      <c r="H21476"/>
      <c r="I21476"/>
      <c r="J21476"/>
      <c r="U21476" s="43"/>
      <c r="AE21476"/>
    </row>
    <row r="21477" spans="1:31">
      <c r="A21477">
        <v>52220</v>
      </c>
      <c r="B21477" t="s">
        <v>18338</v>
      </c>
      <c r="C21477" t="s">
        <v>33477</v>
      </c>
      <c r="D21477" t="s">
        <v>33481</v>
      </c>
      <c r="E21477"/>
      <c r="F21477"/>
      <c r="G21477"/>
      <c r="H21477"/>
      <c r="I21477"/>
      <c r="J21477"/>
      <c r="U21477" s="43"/>
      <c r="AE21477"/>
    </row>
    <row r="21478" spans="1:31">
      <c r="A21478">
        <v>52220</v>
      </c>
      <c r="B21478" t="s">
        <v>18338</v>
      </c>
      <c r="C21478" t="s">
        <v>33477</v>
      </c>
      <c r="D21478" t="s">
        <v>33481</v>
      </c>
      <c r="E21478"/>
      <c r="F21478"/>
      <c r="G21478"/>
      <c r="H21478"/>
      <c r="I21478"/>
      <c r="J21478"/>
      <c r="U21478" s="43"/>
      <c r="AE21478"/>
    </row>
    <row r="21479" spans="1:31">
      <c r="A21479">
        <v>52130</v>
      </c>
      <c r="B21479" t="s">
        <v>18339</v>
      </c>
      <c r="C21479" t="s">
        <v>33477</v>
      </c>
      <c r="D21479" t="s">
        <v>33476</v>
      </c>
      <c r="E21479"/>
      <c r="F21479"/>
      <c r="G21479"/>
      <c r="H21479"/>
      <c r="I21479"/>
      <c r="J21479"/>
      <c r="U21479" s="43"/>
      <c r="AE21479"/>
    </row>
    <row r="21480" spans="1:31">
      <c r="A21480">
        <v>52170</v>
      </c>
      <c r="B21480" t="s">
        <v>18340</v>
      </c>
      <c r="C21480" t="s">
        <v>33478</v>
      </c>
      <c r="D21480" t="s">
        <v>33476</v>
      </c>
      <c r="E21480"/>
      <c r="F21480"/>
      <c r="G21480"/>
      <c r="H21480"/>
      <c r="I21480"/>
      <c r="J21480"/>
      <c r="U21480" s="43"/>
      <c r="AE21480"/>
    </row>
    <row r="21481" spans="1:31">
      <c r="A21481">
        <v>52140</v>
      </c>
      <c r="B21481" t="s">
        <v>18341</v>
      </c>
      <c r="C21481" t="s">
        <v>33478</v>
      </c>
      <c r="D21481" t="s">
        <v>33476</v>
      </c>
      <c r="E21481"/>
      <c r="F21481"/>
      <c r="G21481"/>
      <c r="H21481"/>
      <c r="I21481"/>
      <c r="J21481"/>
      <c r="U21481" s="43"/>
      <c r="AE21481"/>
    </row>
    <row r="21482" spans="1:31">
      <c r="A21482">
        <v>52140</v>
      </c>
      <c r="B21482" t="s">
        <v>18342</v>
      </c>
      <c r="C21482" t="s">
        <v>33478</v>
      </c>
      <c r="D21482" t="s">
        <v>33476</v>
      </c>
      <c r="E21482"/>
      <c r="F21482"/>
      <c r="G21482"/>
      <c r="H21482"/>
      <c r="I21482"/>
      <c r="J21482"/>
      <c r="U21482" s="43"/>
      <c r="AE21482"/>
    </row>
    <row r="21483" spans="1:31">
      <c r="A21483">
        <v>52370</v>
      </c>
      <c r="B21483" t="s">
        <v>18343</v>
      </c>
      <c r="C21483" t="s">
        <v>33478</v>
      </c>
      <c r="D21483" t="s">
        <v>33476</v>
      </c>
      <c r="E21483"/>
      <c r="F21483"/>
      <c r="G21483"/>
      <c r="H21483"/>
      <c r="I21483"/>
      <c r="J21483"/>
      <c r="U21483" s="43"/>
      <c r="AE21483"/>
    </row>
    <row r="21484" spans="1:31">
      <c r="A21484">
        <v>52700</v>
      </c>
      <c r="B21484" t="s">
        <v>18344</v>
      </c>
      <c r="C21484" t="s">
        <v>33478</v>
      </c>
      <c r="D21484" t="s">
        <v>33476</v>
      </c>
      <c r="E21484"/>
      <c r="F21484"/>
      <c r="G21484"/>
      <c r="H21484"/>
      <c r="I21484"/>
      <c r="J21484"/>
      <c r="U21484" s="43"/>
      <c r="AE21484"/>
    </row>
    <row r="21485" spans="1:31">
      <c r="A21485">
        <v>52000</v>
      </c>
      <c r="B21485" t="s">
        <v>18345</v>
      </c>
      <c r="C21485" t="s">
        <v>33478</v>
      </c>
      <c r="D21485" t="s">
        <v>33476</v>
      </c>
      <c r="E21485"/>
      <c r="F21485"/>
      <c r="G21485"/>
      <c r="H21485"/>
      <c r="I21485"/>
      <c r="J21485"/>
      <c r="U21485" s="43"/>
      <c r="AE21485"/>
    </row>
    <row r="21486" spans="1:31">
      <c r="A21486">
        <v>52120</v>
      </c>
      <c r="B21486" t="s">
        <v>18346</v>
      </c>
      <c r="C21486" t="s">
        <v>33478</v>
      </c>
      <c r="D21486" t="s">
        <v>33476</v>
      </c>
      <c r="E21486"/>
      <c r="F21486"/>
      <c r="G21486"/>
      <c r="H21486"/>
      <c r="I21486"/>
      <c r="J21486"/>
      <c r="U21486" s="43"/>
      <c r="AE21486"/>
    </row>
    <row r="21487" spans="1:31">
      <c r="A21487">
        <v>52700</v>
      </c>
      <c r="B21487" t="s">
        <v>18347</v>
      </c>
      <c r="C21487" t="s">
        <v>33478</v>
      </c>
      <c r="D21487" t="s">
        <v>33476</v>
      </c>
      <c r="E21487"/>
      <c r="F21487"/>
      <c r="G21487"/>
      <c r="H21487"/>
      <c r="I21487"/>
      <c r="J21487"/>
      <c r="U21487" s="43"/>
      <c r="AE21487"/>
    </row>
    <row r="21488" spans="1:31">
      <c r="A21488">
        <v>52600</v>
      </c>
      <c r="B21488" t="s">
        <v>18348</v>
      </c>
      <c r="C21488" t="s">
        <v>33478</v>
      </c>
      <c r="D21488" t="s">
        <v>33476</v>
      </c>
      <c r="E21488"/>
      <c r="F21488"/>
      <c r="G21488"/>
      <c r="H21488"/>
      <c r="I21488"/>
      <c r="J21488"/>
      <c r="U21488" s="43"/>
      <c r="AE21488"/>
    </row>
    <row r="21489" spans="1:31">
      <c r="A21489">
        <v>52190</v>
      </c>
      <c r="B21489" t="s">
        <v>18349</v>
      </c>
      <c r="C21489" t="s">
        <v>33477</v>
      </c>
      <c r="D21489" t="s">
        <v>33476</v>
      </c>
      <c r="E21489"/>
      <c r="F21489"/>
      <c r="G21489"/>
      <c r="H21489"/>
      <c r="I21489"/>
      <c r="J21489"/>
      <c r="U21489" s="43"/>
      <c r="AE21489"/>
    </row>
    <row r="21490" spans="1:31">
      <c r="A21490">
        <v>52330</v>
      </c>
      <c r="B21490" t="s">
        <v>18350</v>
      </c>
      <c r="C21490" t="s">
        <v>33478</v>
      </c>
      <c r="D21490" t="s">
        <v>33476</v>
      </c>
      <c r="E21490"/>
      <c r="F21490"/>
      <c r="G21490"/>
      <c r="H21490"/>
      <c r="I21490"/>
      <c r="J21490"/>
      <c r="U21490" s="43"/>
      <c r="AE21490"/>
    </row>
    <row r="21491" spans="1:31">
      <c r="A21491">
        <v>52330</v>
      </c>
      <c r="B21491" t="s">
        <v>18350</v>
      </c>
      <c r="C21491" t="s">
        <v>33478</v>
      </c>
      <c r="D21491" t="s">
        <v>33476</v>
      </c>
      <c r="E21491"/>
      <c r="F21491"/>
      <c r="G21491"/>
      <c r="H21491"/>
      <c r="I21491"/>
      <c r="J21491"/>
      <c r="U21491" s="43"/>
      <c r="AE21491"/>
    </row>
    <row r="21492" spans="1:31">
      <c r="A21492">
        <v>52700</v>
      </c>
      <c r="B21492" t="s">
        <v>18351</v>
      </c>
      <c r="C21492" t="s">
        <v>33478</v>
      </c>
      <c r="D21492" t="s">
        <v>33476</v>
      </c>
      <c r="E21492"/>
      <c r="F21492"/>
      <c r="G21492"/>
      <c r="H21492"/>
      <c r="I21492"/>
      <c r="J21492"/>
      <c r="U21492" s="43"/>
      <c r="AE21492"/>
    </row>
    <row r="21493" spans="1:31">
      <c r="A21493">
        <v>52410</v>
      </c>
      <c r="B21493" t="s">
        <v>18352</v>
      </c>
      <c r="C21493" t="s">
        <v>33478</v>
      </c>
      <c r="D21493" t="e">
        <v>#N/A</v>
      </c>
      <c r="E21493"/>
      <c r="F21493"/>
      <c r="G21493"/>
      <c r="H21493"/>
      <c r="I21493"/>
      <c r="J21493"/>
      <c r="U21493" s="43"/>
      <c r="AE21493"/>
    </row>
    <row r="21494" spans="1:31">
      <c r="A21494">
        <v>52210</v>
      </c>
      <c r="B21494" t="s">
        <v>18353</v>
      </c>
      <c r="C21494" t="s">
        <v>33478</v>
      </c>
      <c r="D21494" t="s">
        <v>33476</v>
      </c>
      <c r="E21494"/>
      <c r="F21494"/>
      <c r="G21494"/>
      <c r="H21494"/>
      <c r="I21494"/>
      <c r="J21494"/>
      <c r="U21494" s="43"/>
      <c r="AE21494"/>
    </row>
    <row r="21495" spans="1:31">
      <c r="A21495">
        <v>52210</v>
      </c>
      <c r="B21495" t="s">
        <v>18353</v>
      </c>
      <c r="C21495" t="s">
        <v>33478</v>
      </c>
      <c r="D21495" t="s">
        <v>33476</v>
      </c>
      <c r="E21495"/>
      <c r="F21495"/>
      <c r="G21495"/>
      <c r="H21495"/>
      <c r="I21495"/>
      <c r="J21495"/>
      <c r="U21495" s="43"/>
      <c r="AE21495"/>
    </row>
    <row r="21496" spans="1:31">
      <c r="A21496">
        <v>52260</v>
      </c>
      <c r="B21496" t="s">
        <v>18354</v>
      </c>
      <c r="C21496" t="s">
        <v>33478</v>
      </c>
      <c r="D21496" t="s">
        <v>33476</v>
      </c>
      <c r="E21496"/>
      <c r="F21496"/>
      <c r="G21496"/>
      <c r="H21496"/>
      <c r="I21496"/>
      <c r="J21496"/>
      <c r="U21496" s="43"/>
      <c r="AE21496"/>
    </row>
    <row r="21497" spans="1:31">
      <c r="A21497">
        <v>52260</v>
      </c>
      <c r="B21497" t="s">
        <v>18354</v>
      </c>
      <c r="C21497" t="s">
        <v>33478</v>
      </c>
      <c r="D21497" t="s">
        <v>33476</v>
      </c>
      <c r="E21497"/>
      <c r="F21497"/>
      <c r="G21497"/>
      <c r="H21497"/>
      <c r="I21497"/>
      <c r="J21497"/>
      <c r="U21497" s="43"/>
      <c r="AE21497"/>
    </row>
    <row r="21498" spans="1:31">
      <c r="A21498">
        <v>52260</v>
      </c>
      <c r="B21498" t="s">
        <v>18354</v>
      </c>
      <c r="C21498" t="s">
        <v>33478</v>
      </c>
      <c r="D21498" t="s">
        <v>33476</v>
      </c>
      <c r="E21498"/>
      <c r="F21498"/>
      <c r="G21498"/>
      <c r="H21498"/>
      <c r="I21498"/>
      <c r="J21498"/>
      <c r="U21498" s="43"/>
      <c r="AE21498"/>
    </row>
    <row r="21499" spans="1:31">
      <c r="A21499">
        <v>52260</v>
      </c>
      <c r="B21499" t="s">
        <v>18354</v>
      </c>
      <c r="C21499" t="s">
        <v>33478</v>
      </c>
      <c r="D21499" t="s">
        <v>33476</v>
      </c>
      <c r="E21499"/>
      <c r="F21499"/>
      <c r="G21499"/>
      <c r="H21499"/>
      <c r="I21499"/>
      <c r="J21499"/>
      <c r="U21499" s="43"/>
      <c r="AE21499"/>
    </row>
    <row r="21500" spans="1:31">
      <c r="A21500">
        <v>52150</v>
      </c>
      <c r="B21500" t="s">
        <v>18355</v>
      </c>
      <c r="C21500" t="s">
        <v>33478</v>
      </c>
      <c r="D21500" t="s">
        <v>33476</v>
      </c>
      <c r="E21500"/>
      <c r="F21500"/>
      <c r="G21500"/>
      <c r="H21500"/>
      <c r="I21500"/>
      <c r="J21500"/>
      <c r="U21500" s="43"/>
      <c r="AE21500"/>
    </row>
    <row r="21501" spans="1:31">
      <c r="A21501">
        <v>52320</v>
      </c>
      <c r="B21501" t="s">
        <v>18356</v>
      </c>
      <c r="C21501" t="s">
        <v>33478</v>
      </c>
      <c r="D21501" t="s">
        <v>33476</v>
      </c>
      <c r="E21501"/>
      <c r="F21501"/>
      <c r="G21501"/>
      <c r="H21501"/>
      <c r="I21501"/>
      <c r="J21501"/>
      <c r="U21501" s="43"/>
      <c r="AE21501"/>
    </row>
    <row r="21502" spans="1:31">
      <c r="A21502">
        <v>52160</v>
      </c>
      <c r="B21502" t="s">
        <v>18357</v>
      </c>
      <c r="C21502" t="s">
        <v>33478</v>
      </c>
      <c r="D21502" t="s">
        <v>33476</v>
      </c>
      <c r="E21502"/>
      <c r="F21502"/>
      <c r="G21502"/>
      <c r="H21502"/>
      <c r="I21502"/>
      <c r="J21502"/>
      <c r="U21502" s="43"/>
      <c r="AE21502"/>
    </row>
    <row r="21503" spans="1:31">
      <c r="A21503">
        <v>52500</v>
      </c>
      <c r="B21503" t="s">
        <v>18358</v>
      </c>
      <c r="C21503" t="s">
        <v>33478</v>
      </c>
      <c r="D21503" t="s">
        <v>33476</v>
      </c>
      <c r="E21503"/>
      <c r="F21503"/>
      <c r="G21503"/>
      <c r="H21503"/>
      <c r="I21503"/>
      <c r="J21503"/>
      <c r="U21503" s="43"/>
      <c r="AE21503"/>
    </row>
    <row r="21504" spans="1:31">
      <c r="A21504">
        <v>52160</v>
      </c>
      <c r="B21504" t="s">
        <v>18359</v>
      </c>
      <c r="C21504" t="s">
        <v>33478</v>
      </c>
      <c r="D21504" t="s">
        <v>33476</v>
      </c>
      <c r="E21504"/>
      <c r="F21504"/>
      <c r="G21504"/>
      <c r="H21504"/>
      <c r="I21504"/>
      <c r="J21504"/>
      <c r="U21504" s="43"/>
      <c r="AE21504"/>
    </row>
    <row r="21505" spans="1:31">
      <c r="A21505">
        <v>52300</v>
      </c>
      <c r="B21505" t="s">
        <v>18360</v>
      </c>
      <c r="C21505" t="s">
        <v>33478</v>
      </c>
      <c r="D21505" t="s">
        <v>33476</v>
      </c>
      <c r="E21505"/>
      <c r="F21505"/>
      <c r="G21505"/>
      <c r="H21505"/>
      <c r="I21505"/>
      <c r="J21505"/>
      <c r="U21505" s="43"/>
      <c r="AE21505"/>
    </row>
    <row r="21506" spans="1:31">
      <c r="A21506">
        <v>52300</v>
      </c>
      <c r="B21506" t="s">
        <v>18361</v>
      </c>
      <c r="C21506" t="s">
        <v>33478</v>
      </c>
      <c r="D21506" t="s">
        <v>33476</v>
      </c>
      <c r="E21506"/>
      <c r="F21506"/>
      <c r="G21506"/>
      <c r="H21506"/>
      <c r="I21506"/>
      <c r="J21506"/>
      <c r="U21506" s="43"/>
      <c r="AE21506"/>
    </row>
    <row r="21507" spans="1:31">
      <c r="A21507">
        <v>52230</v>
      </c>
      <c r="B21507" t="s">
        <v>2879</v>
      </c>
      <c r="C21507" t="s">
        <v>33478</v>
      </c>
      <c r="D21507" t="s">
        <v>33476</v>
      </c>
      <c r="E21507"/>
      <c r="F21507"/>
      <c r="G21507"/>
      <c r="H21507"/>
      <c r="I21507"/>
      <c r="J21507"/>
      <c r="U21507" s="43"/>
      <c r="AE21507"/>
    </row>
    <row r="21508" spans="1:31">
      <c r="A21508">
        <v>52700</v>
      </c>
      <c r="B21508" t="s">
        <v>18362</v>
      </c>
      <c r="C21508" t="s">
        <v>33478</v>
      </c>
      <c r="D21508" t="s">
        <v>33476</v>
      </c>
      <c r="E21508"/>
      <c r="F21508"/>
      <c r="G21508"/>
      <c r="H21508"/>
      <c r="I21508"/>
      <c r="J21508"/>
      <c r="U21508" s="43"/>
      <c r="AE21508"/>
    </row>
    <row r="21509" spans="1:31">
      <c r="A21509">
        <v>52190</v>
      </c>
      <c r="B21509" t="s">
        <v>18363</v>
      </c>
      <c r="C21509" t="s">
        <v>33477</v>
      </c>
      <c r="D21509" t="s">
        <v>33476</v>
      </c>
      <c r="E21509"/>
      <c r="F21509"/>
      <c r="G21509"/>
      <c r="H21509"/>
      <c r="I21509"/>
      <c r="J21509"/>
      <c r="U21509" s="43"/>
      <c r="AE21509"/>
    </row>
    <row r="21510" spans="1:31">
      <c r="A21510">
        <v>52190</v>
      </c>
      <c r="B21510" t="s">
        <v>18364</v>
      </c>
      <c r="C21510" t="s">
        <v>33477</v>
      </c>
      <c r="D21510" t="s">
        <v>33476</v>
      </c>
      <c r="E21510"/>
      <c r="F21510"/>
      <c r="G21510"/>
      <c r="H21510"/>
      <c r="I21510"/>
      <c r="J21510"/>
      <c r="U21510" s="43"/>
      <c r="AE21510"/>
    </row>
    <row r="21511" spans="1:31">
      <c r="A21511">
        <v>52200</v>
      </c>
      <c r="B21511" t="s">
        <v>18365</v>
      </c>
      <c r="C21511" t="s">
        <v>33478</v>
      </c>
      <c r="D21511" t="s">
        <v>33476</v>
      </c>
      <c r="E21511"/>
      <c r="F21511"/>
      <c r="G21511"/>
      <c r="H21511"/>
      <c r="I21511"/>
      <c r="J21511"/>
      <c r="U21511" s="43"/>
      <c r="AE21511"/>
    </row>
    <row r="21512" spans="1:31">
      <c r="A21512">
        <v>52100</v>
      </c>
      <c r="B21512" t="s">
        <v>18366</v>
      </c>
      <c r="C21512" t="s">
        <v>33477</v>
      </c>
      <c r="D21512" t="s">
        <v>33481</v>
      </c>
      <c r="E21512"/>
      <c r="F21512"/>
      <c r="G21512"/>
      <c r="H21512"/>
      <c r="I21512"/>
      <c r="J21512"/>
      <c r="U21512" s="43"/>
      <c r="AE21512"/>
    </row>
    <row r="21513" spans="1:31">
      <c r="A21513">
        <v>52200</v>
      </c>
      <c r="B21513" t="s">
        <v>18367</v>
      </c>
      <c r="C21513" t="s">
        <v>33478</v>
      </c>
      <c r="D21513" t="s">
        <v>33476</v>
      </c>
      <c r="E21513"/>
      <c r="F21513"/>
      <c r="G21513"/>
      <c r="H21513"/>
      <c r="I21513"/>
      <c r="J21513"/>
      <c r="U21513" s="43"/>
      <c r="AE21513"/>
    </row>
    <row r="21514" spans="1:31">
      <c r="A21514">
        <v>52200</v>
      </c>
      <c r="B21514" t="s">
        <v>18367</v>
      </c>
      <c r="C21514" t="s">
        <v>33478</v>
      </c>
      <c r="D21514" t="s">
        <v>33476</v>
      </c>
      <c r="E21514"/>
      <c r="F21514"/>
      <c r="G21514"/>
      <c r="H21514"/>
      <c r="I21514"/>
      <c r="J21514"/>
      <c r="U21514" s="43"/>
      <c r="AE21514"/>
    </row>
    <row r="21515" spans="1:31">
      <c r="A21515">
        <v>52210</v>
      </c>
      <c r="B21515" t="s">
        <v>18368</v>
      </c>
      <c r="C21515" t="s">
        <v>33478</v>
      </c>
      <c r="D21515" t="s">
        <v>33476</v>
      </c>
      <c r="E21515"/>
      <c r="F21515"/>
      <c r="G21515"/>
      <c r="H21515"/>
      <c r="I21515"/>
      <c r="J21515"/>
      <c r="U21515" s="43"/>
      <c r="AE21515"/>
    </row>
    <row r="21516" spans="1:31">
      <c r="A21516">
        <v>52210</v>
      </c>
      <c r="B21516" t="s">
        <v>18368</v>
      </c>
      <c r="C21516" t="s">
        <v>33478</v>
      </c>
      <c r="D21516" t="s">
        <v>33476</v>
      </c>
      <c r="E21516"/>
      <c r="F21516"/>
      <c r="G21516"/>
      <c r="H21516"/>
      <c r="I21516"/>
      <c r="J21516"/>
      <c r="U21516" s="43"/>
      <c r="AE21516"/>
    </row>
    <row r="21517" spans="1:31">
      <c r="A21517">
        <v>52210</v>
      </c>
      <c r="B21517" t="s">
        <v>18368</v>
      </c>
      <c r="C21517" t="s">
        <v>33478</v>
      </c>
      <c r="D21517" t="s">
        <v>33476</v>
      </c>
      <c r="E21517"/>
      <c r="F21517"/>
      <c r="G21517"/>
      <c r="H21517"/>
      <c r="I21517"/>
      <c r="J21517"/>
      <c r="U21517" s="43"/>
      <c r="AE21517"/>
    </row>
    <row r="21518" spans="1:31">
      <c r="A21518">
        <v>52200</v>
      </c>
      <c r="B21518" t="s">
        <v>18369</v>
      </c>
      <c r="C21518" t="s">
        <v>33478</v>
      </c>
      <c r="D21518" t="s">
        <v>33476</v>
      </c>
      <c r="E21518"/>
      <c r="F21518"/>
      <c r="G21518"/>
      <c r="H21518"/>
      <c r="I21518"/>
      <c r="J21518"/>
      <c r="U21518" s="43"/>
      <c r="AE21518"/>
    </row>
    <row r="21519" spans="1:31">
      <c r="A21519">
        <v>52200</v>
      </c>
      <c r="B21519" t="s">
        <v>18370</v>
      </c>
      <c r="C21519" t="s">
        <v>33478</v>
      </c>
      <c r="D21519" t="s">
        <v>33476</v>
      </c>
      <c r="E21519"/>
      <c r="F21519"/>
      <c r="G21519"/>
      <c r="H21519"/>
      <c r="I21519"/>
      <c r="J21519"/>
      <c r="U21519" s="43"/>
      <c r="AE21519"/>
    </row>
    <row r="21520" spans="1:31">
      <c r="A21520">
        <v>52150</v>
      </c>
      <c r="B21520" t="s">
        <v>18371</v>
      </c>
      <c r="C21520" t="s">
        <v>33478</v>
      </c>
      <c r="D21520" t="s">
        <v>33476</v>
      </c>
      <c r="E21520"/>
      <c r="F21520"/>
      <c r="G21520"/>
      <c r="H21520"/>
      <c r="I21520"/>
      <c r="J21520"/>
      <c r="U21520" s="43"/>
      <c r="AE21520"/>
    </row>
    <row r="21521" spans="1:31">
      <c r="A21521">
        <v>52300</v>
      </c>
      <c r="B21521" t="s">
        <v>18372</v>
      </c>
      <c r="C21521" t="s">
        <v>33478</v>
      </c>
      <c r="D21521" t="s">
        <v>33476</v>
      </c>
      <c r="E21521"/>
      <c r="F21521"/>
      <c r="G21521"/>
      <c r="H21521"/>
      <c r="I21521"/>
      <c r="J21521"/>
      <c r="U21521" s="43"/>
      <c r="AE21521"/>
    </row>
    <row r="21522" spans="1:31">
      <c r="A21522">
        <v>52300</v>
      </c>
      <c r="B21522" t="s">
        <v>18372</v>
      </c>
      <c r="C21522" t="s">
        <v>33478</v>
      </c>
      <c r="D21522" t="s">
        <v>33476</v>
      </c>
      <c r="E21522"/>
      <c r="F21522"/>
      <c r="G21522"/>
      <c r="H21522"/>
      <c r="I21522"/>
      <c r="J21522"/>
      <c r="U21522" s="43"/>
      <c r="AE21522"/>
    </row>
    <row r="21523" spans="1:31">
      <c r="A21523">
        <v>52200</v>
      </c>
      <c r="B21523" t="s">
        <v>18373</v>
      </c>
      <c r="C21523" t="s">
        <v>33478</v>
      </c>
      <c r="D21523" t="s">
        <v>33476</v>
      </c>
      <c r="E21523"/>
      <c r="F21523"/>
      <c r="G21523"/>
      <c r="H21523"/>
      <c r="I21523"/>
      <c r="J21523"/>
      <c r="U21523" s="43"/>
      <c r="AE21523"/>
    </row>
    <row r="21524" spans="1:31">
      <c r="A21524">
        <v>52800</v>
      </c>
      <c r="B21524" t="s">
        <v>18374</v>
      </c>
      <c r="C21524" t="s">
        <v>33478</v>
      </c>
      <c r="D21524" t="s">
        <v>33476</v>
      </c>
      <c r="E21524"/>
      <c r="F21524"/>
      <c r="G21524"/>
      <c r="H21524"/>
      <c r="I21524"/>
      <c r="J21524"/>
      <c r="U21524" s="43"/>
      <c r="AE21524"/>
    </row>
    <row r="21525" spans="1:31">
      <c r="A21525">
        <v>52140</v>
      </c>
      <c r="B21525" t="s">
        <v>18375</v>
      </c>
      <c r="C21525" t="s">
        <v>33478</v>
      </c>
      <c r="D21525" t="s">
        <v>33476</v>
      </c>
      <c r="E21525"/>
      <c r="F21525"/>
      <c r="G21525"/>
      <c r="H21525"/>
      <c r="I21525"/>
      <c r="J21525"/>
      <c r="U21525" s="43"/>
      <c r="AE21525"/>
    </row>
    <row r="21526" spans="1:31">
      <c r="A21526">
        <v>52230</v>
      </c>
      <c r="B21526" t="s">
        <v>18376</v>
      </c>
      <c r="C21526" t="s">
        <v>33478</v>
      </c>
      <c r="D21526" t="s">
        <v>33476</v>
      </c>
      <c r="E21526"/>
      <c r="F21526"/>
      <c r="G21526"/>
      <c r="H21526"/>
      <c r="I21526"/>
      <c r="J21526"/>
      <c r="U21526" s="43"/>
      <c r="AE21526"/>
    </row>
    <row r="21527" spans="1:31">
      <c r="A21527">
        <v>52500</v>
      </c>
      <c r="B21527" t="s">
        <v>18377</v>
      </c>
      <c r="C21527" t="s">
        <v>33478</v>
      </c>
      <c r="D21527" t="s">
        <v>33476</v>
      </c>
      <c r="E21527"/>
      <c r="F21527"/>
      <c r="G21527"/>
      <c r="H21527"/>
      <c r="I21527"/>
      <c r="J21527"/>
      <c r="U21527" s="43"/>
      <c r="AE21527"/>
    </row>
    <row r="21528" spans="1:31">
      <c r="A21528">
        <v>52140</v>
      </c>
      <c r="B21528" t="s">
        <v>18378</v>
      </c>
      <c r="C21528" t="s">
        <v>33478</v>
      </c>
      <c r="D21528" t="s">
        <v>33476</v>
      </c>
      <c r="E21528"/>
      <c r="F21528"/>
      <c r="G21528"/>
      <c r="H21528"/>
      <c r="I21528"/>
      <c r="J21528"/>
      <c r="U21528" s="43"/>
      <c r="AE21528"/>
    </row>
    <row r="21529" spans="1:31">
      <c r="A21529">
        <v>52500</v>
      </c>
      <c r="B21529" t="s">
        <v>17433</v>
      </c>
      <c r="C21529" t="s">
        <v>33478</v>
      </c>
      <c r="D21529" t="s">
        <v>33476</v>
      </c>
      <c r="E21529"/>
      <c r="F21529"/>
      <c r="G21529"/>
      <c r="H21529"/>
      <c r="I21529"/>
      <c r="J21529"/>
      <c r="U21529" s="43"/>
      <c r="AE21529"/>
    </row>
    <row r="21530" spans="1:31">
      <c r="A21530">
        <v>52700</v>
      </c>
      <c r="B21530" t="s">
        <v>18379</v>
      </c>
      <c r="C21530" t="s">
        <v>33478</v>
      </c>
      <c r="D21530" t="s">
        <v>33476</v>
      </c>
      <c r="E21530"/>
      <c r="F21530"/>
      <c r="G21530"/>
      <c r="H21530"/>
      <c r="I21530"/>
      <c r="J21530"/>
      <c r="U21530" s="43"/>
      <c r="AE21530"/>
    </row>
    <row r="21531" spans="1:31">
      <c r="A21531">
        <v>52000</v>
      </c>
      <c r="B21531" t="s">
        <v>18380</v>
      </c>
      <c r="C21531" t="s">
        <v>33478</v>
      </c>
      <c r="D21531" t="s">
        <v>33476</v>
      </c>
      <c r="E21531"/>
      <c r="F21531"/>
      <c r="G21531"/>
      <c r="H21531"/>
      <c r="I21531"/>
      <c r="J21531"/>
      <c r="U21531" s="43"/>
      <c r="AE21531"/>
    </row>
    <row r="21532" spans="1:31">
      <c r="A21532">
        <v>52000</v>
      </c>
      <c r="B21532" t="s">
        <v>18380</v>
      </c>
      <c r="C21532" t="s">
        <v>33478</v>
      </c>
      <c r="D21532" t="s">
        <v>33476</v>
      </c>
      <c r="E21532"/>
      <c r="F21532"/>
      <c r="G21532"/>
      <c r="H21532"/>
      <c r="I21532"/>
      <c r="J21532"/>
      <c r="U21532" s="43"/>
      <c r="AE21532"/>
    </row>
    <row r="21533" spans="1:31">
      <c r="A21533">
        <v>52400</v>
      </c>
      <c r="B21533" t="s">
        <v>18381</v>
      </c>
      <c r="C21533" t="s">
        <v>33478</v>
      </c>
      <c r="D21533" t="s">
        <v>33476</v>
      </c>
      <c r="E21533"/>
      <c r="F21533"/>
      <c r="G21533"/>
      <c r="H21533"/>
      <c r="I21533"/>
      <c r="J21533"/>
      <c r="U21533" s="43"/>
      <c r="AE21533"/>
    </row>
    <row r="21534" spans="1:31">
      <c r="A21534">
        <v>52330</v>
      </c>
      <c r="B21534" t="s">
        <v>18382</v>
      </c>
      <c r="C21534" t="s">
        <v>33478</v>
      </c>
      <c r="D21534" t="s">
        <v>33476</v>
      </c>
      <c r="E21534"/>
      <c r="F21534"/>
      <c r="G21534"/>
      <c r="H21534"/>
      <c r="I21534"/>
      <c r="J21534"/>
      <c r="U21534" s="43"/>
      <c r="AE21534"/>
    </row>
    <row r="21535" spans="1:31">
      <c r="A21535">
        <v>52700</v>
      </c>
      <c r="B21535" t="s">
        <v>18383</v>
      </c>
      <c r="C21535" t="s">
        <v>33478</v>
      </c>
      <c r="D21535" t="s">
        <v>33476</v>
      </c>
      <c r="E21535"/>
      <c r="F21535"/>
      <c r="G21535"/>
      <c r="H21535"/>
      <c r="I21535"/>
      <c r="J21535"/>
      <c r="U21535" s="43"/>
      <c r="AE21535"/>
    </row>
    <row r="21536" spans="1:31">
      <c r="A21536">
        <v>52120</v>
      </c>
      <c r="B21536" t="s">
        <v>18384</v>
      </c>
      <c r="C21536" t="s">
        <v>33478</v>
      </c>
      <c r="D21536" t="s">
        <v>33476</v>
      </c>
      <c r="E21536"/>
      <c r="F21536"/>
      <c r="G21536"/>
      <c r="H21536"/>
      <c r="I21536"/>
      <c r="J21536"/>
      <c r="U21536" s="43"/>
      <c r="AE21536"/>
    </row>
    <row r="21537" spans="1:31">
      <c r="A21537">
        <v>52130</v>
      </c>
      <c r="B21537" t="s">
        <v>18385</v>
      </c>
      <c r="C21537" t="s">
        <v>33477</v>
      </c>
      <c r="D21537" t="s">
        <v>33476</v>
      </c>
      <c r="E21537"/>
      <c r="F21537"/>
      <c r="G21537"/>
      <c r="H21537"/>
      <c r="I21537"/>
      <c r="J21537"/>
      <c r="U21537" s="43"/>
      <c r="AE21537"/>
    </row>
    <row r="21538" spans="1:31">
      <c r="A21538">
        <v>52150</v>
      </c>
      <c r="B21538" t="s">
        <v>18386</v>
      </c>
      <c r="C21538" t="s">
        <v>33478</v>
      </c>
      <c r="D21538" t="s">
        <v>33476</v>
      </c>
      <c r="E21538"/>
      <c r="F21538"/>
      <c r="G21538"/>
      <c r="H21538"/>
      <c r="I21538"/>
      <c r="J21538"/>
      <c r="U21538" s="43"/>
      <c r="AE21538"/>
    </row>
    <row r="21539" spans="1:31">
      <c r="A21539">
        <v>52220</v>
      </c>
      <c r="B21539" t="s">
        <v>18387</v>
      </c>
      <c r="C21539" t="s">
        <v>33477</v>
      </c>
      <c r="D21539" t="s">
        <v>33481</v>
      </c>
      <c r="E21539"/>
      <c r="F21539"/>
      <c r="G21539"/>
      <c r="H21539"/>
      <c r="I21539"/>
      <c r="J21539"/>
      <c r="U21539" s="43"/>
      <c r="AE21539"/>
    </row>
    <row r="21540" spans="1:31">
      <c r="A21540">
        <v>52220</v>
      </c>
      <c r="B21540" t="s">
        <v>18387</v>
      </c>
      <c r="C21540" t="s">
        <v>33477</v>
      </c>
      <c r="D21540" t="s">
        <v>33481</v>
      </c>
      <c r="E21540"/>
      <c r="F21540"/>
      <c r="G21540"/>
      <c r="H21540"/>
      <c r="I21540"/>
      <c r="J21540"/>
      <c r="U21540" s="43"/>
      <c r="AE21540"/>
    </row>
    <row r="21541" spans="1:31">
      <c r="A21541">
        <v>52320</v>
      </c>
      <c r="B21541" t="s">
        <v>18388</v>
      </c>
      <c r="C21541" t="s">
        <v>33478</v>
      </c>
      <c r="D21541" t="s">
        <v>33476</v>
      </c>
      <c r="E21541"/>
      <c r="F21541"/>
      <c r="G21541"/>
      <c r="H21541"/>
      <c r="I21541"/>
      <c r="J21541"/>
      <c r="U21541" s="43"/>
      <c r="AE21541"/>
    </row>
    <row r="21542" spans="1:31">
      <c r="A21542">
        <v>52150</v>
      </c>
      <c r="B21542" t="s">
        <v>18389</v>
      </c>
      <c r="C21542" t="s">
        <v>33478</v>
      </c>
      <c r="D21542" t="s">
        <v>33476</v>
      </c>
      <c r="E21542"/>
      <c r="F21542"/>
      <c r="G21542"/>
      <c r="H21542"/>
      <c r="I21542"/>
      <c r="J21542"/>
      <c r="U21542" s="43"/>
      <c r="AE21542"/>
    </row>
    <row r="21543" spans="1:31">
      <c r="A21543">
        <v>52400</v>
      </c>
      <c r="B21543" t="s">
        <v>18390</v>
      </c>
      <c r="C21543" t="s">
        <v>33478</v>
      </c>
      <c r="D21543" t="s">
        <v>33476</v>
      </c>
      <c r="E21543"/>
      <c r="F21543"/>
      <c r="G21543"/>
      <c r="H21543"/>
      <c r="I21543"/>
      <c r="J21543"/>
      <c r="U21543" s="43"/>
      <c r="AE21543"/>
    </row>
    <row r="21544" spans="1:31">
      <c r="A21544">
        <v>52300</v>
      </c>
      <c r="B21544" t="s">
        <v>18391</v>
      </c>
      <c r="C21544" t="s">
        <v>33478</v>
      </c>
      <c r="D21544" t="s">
        <v>33476</v>
      </c>
      <c r="E21544"/>
      <c r="F21544"/>
      <c r="G21544"/>
      <c r="H21544"/>
      <c r="I21544"/>
      <c r="J21544"/>
      <c r="U21544" s="43"/>
      <c r="AE21544"/>
    </row>
    <row r="21545" spans="1:31">
      <c r="A21545">
        <v>52210</v>
      </c>
      <c r="B21545" t="s">
        <v>18392</v>
      </c>
      <c r="C21545" t="s">
        <v>33478</v>
      </c>
      <c r="D21545" t="s">
        <v>33476</v>
      </c>
      <c r="E21545"/>
      <c r="F21545"/>
      <c r="G21545"/>
      <c r="H21545"/>
      <c r="I21545"/>
      <c r="J21545"/>
      <c r="U21545" s="43"/>
      <c r="AE21545"/>
    </row>
    <row r="21546" spans="1:31">
      <c r="A21546">
        <v>52220</v>
      </c>
      <c r="B21546" t="s">
        <v>18393</v>
      </c>
      <c r="C21546" t="s">
        <v>33477</v>
      </c>
      <c r="D21546" t="s">
        <v>33481</v>
      </c>
      <c r="E21546"/>
      <c r="F21546"/>
      <c r="G21546"/>
      <c r="H21546"/>
      <c r="I21546"/>
      <c r="J21546"/>
      <c r="U21546" s="43"/>
      <c r="AE21546"/>
    </row>
    <row r="21547" spans="1:31">
      <c r="A21547">
        <v>52800</v>
      </c>
      <c r="B21547" t="s">
        <v>18394</v>
      </c>
      <c r="C21547" t="s">
        <v>33478</v>
      </c>
      <c r="D21547" t="s">
        <v>33476</v>
      </c>
      <c r="E21547"/>
      <c r="F21547"/>
      <c r="G21547"/>
      <c r="H21547"/>
      <c r="I21547"/>
      <c r="J21547"/>
      <c r="U21547" s="43"/>
      <c r="AE21547"/>
    </row>
    <row r="21548" spans="1:31">
      <c r="A21548">
        <v>52240</v>
      </c>
      <c r="B21548" t="s">
        <v>18395</v>
      </c>
      <c r="C21548" t="s">
        <v>33478</v>
      </c>
      <c r="D21548" t="s">
        <v>33476</v>
      </c>
      <c r="E21548"/>
      <c r="F21548"/>
      <c r="G21548"/>
      <c r="H21548"/>
      <c r="I21548"/>
      <c r="J21548"/>
      <c r="U21548" s="43"/>
      <c r="AE21548"/>
    </row>
    <row r="21549" spans="1:31">
      <c r="A21549">
        <v>52300</v>
      </c>
      <c r="B21549" t="s">
        <v>18396</v>
      </c>
      <c r="C21549" t="s">
        <v>33478</v>
      </c>
      <c r="D21549" t="s">
        <v>33476</v>
      </c>
      <c r="E21549"/>
      <c r="F21549"/>
      <c r="G21549"/>
      <c r="H21549"/>
      <c r="I21549"/>
      <c r="J21549"/>
      <c r="U21549" s="43"/>
      <c r="AE21549"/>
    </row>
    <row r="21550" spans="1:31">
      <c r="A21550">
        <v>52230</v>
      </c>
      <c r="B21550" t="s">
        <v>18397</v>
      </c>
      <c r="C21550" t="s">
        <v>33478</v>
      </c>
      <c r="D21550" t="s">
        <v>33476</v>
      </c>
      <c r="E21550"/>
      <c r="F21550"/>
      <c r="G21550"/>
      <c r="H21550"/>
      <c r="I21550"/>
      <c r="J21550"/>
      <c r="U21550" s="43"/>
      <c r="AE21550"/>
    </row>
    <row r="21551" spans="1:31">
      <c r="A21551">
        <v>52230</v>
      </c>
      <c r="B21551" t="s">
        <v>18397</v>
      </c>
      <c r="C21551" t="s">
        <v>33478</v>
      </c>
      <c r="D21551" t="s">
        <v>33476</v>
      </c>
      <c r="E21551"/>
      <c r="F21551"/>
      <c r="G21551"/>
      <c r="H21551"/>
      <c r="I21551"/>
      <c r="J21551"/>
      <c r="U21551" s="43"/>
      <c r="AE21551"/>
    </row>
    <row r="21552" spans="1:31">
      <c r="A21552">
        <v>52230</v>
      </c>
      <c r="B21552" t="s">
        <v>18397</v>
      </c>
      <c r="C21552" t="s">
        <v>33478</v>
      </c>
      <c r="D21552" t="s">
        <v>33476</v>
      </c>
      <c r="E21552"/>
      <c r="F21552"/>
      <c r="G21552"/>
      <c r="H21552"/>
      <c r="I21552"/>
      <c r="J21552"/>
      <c r="U21552" s="43"/>
      <c r="AE21552"/>
    </row>
    <row r="21553" spans="1:31">
      <c r="A21553">
        <v>52230</v>
      </c>
      <c r="B21553" t="s">
        <v>18397</v>
      </c>
      <c r="C21553" t="s">
        <v>33478</v>
      </c>
      <c r="D21553" t="s">
        <v>33476</v>
      </c>
      <c r="E21553"/>
      <c r="F21553"/>
      <c r="G21553"/>
      <c r="H21553"/>
      <c r="I21553"/>
      <c r="J21553"/>
      <c r="U21553" s="43"/>
      <c r="AE21553"/>
    </row>
    <row r="21554" spans="1:31">
      <c r="A21554">
        <v>52600</v>
      </c>
      <c r="B21554" t="s">
        <v>18398</v>
      </c>
      <c r="C21554" t="s">
        <v>33478</v>
      </c>
      <c r="D21554" t="s">
        <v>33476</v>
      </c>
      <c r="E21554"/>
      <c r="F21554"/>
      <c r="G21554"/>
      <c r="H21554"/>
      <c r="I21554"/>
      <c r="J21554"/>
      <c r="U21554" s="43"/>
      <c r="AE21554"/>
    </row>
    <row r="21555" spans="1:31">
      <c r="A21555">
        <v>52500</v>
      </c>
      <c r="B21555" t="s">
        <v>18399</v>
      </c>
      <c r="C21555" t="s">
        <v>33478</v>
      </c>
      <c r="D21555" t="s">
        <v>33476</v>
      </c>
      <c r="E21555"/>
      <c r="F21555"/>
      <c r="G21555"/>
      <c r="H21555"/>
      <c r="I21555"/>
      <c r="J21555"/>
      <c r="U21555" s="43"/>
      <c r="AE21555"/>
    </row>
    <row r="21556" spans="1:31">
      <c r="A21556">
        <v>52000</v>
      </c>
      <c r="B21556" t="s">
        <v>18400</v>
      </c>
      <c r="C21556" t="s">
        <v>33478</v>
      </c>
      <c r="D21556" t="s">
        <v>33476</v>
      </c>
      <c r="E21556"/>
      <c r="F21556"/>
      <c r="G21556"/>
      <c r="H21556"/>
      <c r="I21556"/>
      <c r="J21556"/>
      <c r="U21556" s="43"/>
      <c r="AE21556"/>
    </row>
    <row r="21557" spans="1:31">
      <c r="A21557">
        <v>52110</v>
      </c>
      <c r="B21557" t="s">
        <v>18401</v>
      </c>
      <c r="C21557" t="s">
        <v>33478</v>
      </c>
      <c r="D21557" t="s">
        <v>33476</v>
      </c>
      <c r="E21557"/>
      <c r="F21557"/>
      <c r="G21557"/>
      <c r="H21557"/>
      <c r="I21557"/>
      <c r="J21557"/>
      <c r="U21557" s="43"/>
      <c r="AE21557"/>
    </row>
    <row r="21558" spans="1:31">
      <c r="A21558">
        <v>52130</v>
      </c>
      <c r="B21558" t="s">
        <v>18402</v>
      </c>
      <c r="C21558" t="s">
        <v>33477</v>
      </c>
      <c r="D21558" t="s">
        <v>33476</v>
      </c>
      <c r="E21558"/>
      <c r="F21558"/>
      <c r="G21558"/>
      <c r="H21558"/>
      <c r="I21558"/>
      <c r="J21558"/>
      <c r="U21558" s="43"/>
      <c r="AE21558"/>
    </row>
    <row r="21559" spans="1:31">
      <c r="A21559">
        <v>52130</v>
      </c>
      <c r="B21559" t="s">
        <v>18402</v>
      </c>
      <c r="C21559" t="s">
        <v>33477</v>
      </c>
      <c r="D21559" t="s">
        <v>33476</v>
      </c>
      <c r="E21559"/>
      <c r="F21559"/>
      <c r="G21559"/>
      <c r="H21559"/>
      <c r="I21559"/>
      <c r="J21559"/>
      <c r="U21559" s="43"/>
      <c r="AE21559"/>
    </row>
    <row r="21560" spans="1:31">
      <c r="A21560">
        <v>52130</v>
      </c>
      <c r="B21560" t="s">
        <v>18402</v>
      </c>
      <c r="C21560" t="s">
        <v>33477</v>
      </c>
      <c r="D21560" t="s">
        <v>33476</v>
      </c>
      <c r="E21560"/>
      <c r="F21560"/>
      <c r="G21560"/>
      <c r="H21560"/>
      <c r="I21560"/>
      <c r="J21560"/>
      <c r="U21560" s="43"/>
      <c r="AE21560"/>
    </row>
    <row r="21561" spans="1:31">
      <c r="A21561">
        <v>52130</v>
      </c>
      <c r="B21561" t="s">
        <v>18402</v>
      </c>
      <c r="C21561" t="s">
        <v>33477</v>
      </c>
      <c r="D21561" t="s">
        <v>33476</v>
      </c>
      <c r="E21561"/>
      <c r="F21561"/>
      <c r="G21561"/>
      <c r="H21561"/>
      <c r="I21561"/>
      <c r="J21561"/>
      <c r="U21561" s="43"/>
      <c r="AE21561"/>
    </row>
    <row r="21562" spans="1:31">
      <c r="A21562">
        <v>52160</v>
      </c>
      <c r="B21562" t="s">
        <v>18403</v>
      </c>
      <c r="C21562" t="s">
        <v>33478</v>
      </c>
      <c r="D21562" t="s">
        <v>33476</v>
      </c>
      <c r="E21562"/>
      <c r="F21562"/>
      <c r="G21562"/>
      <c r="H21562"/>
      <c r="I21562"/>
      <c r="J21562"/>
      <c r="U21562" s="43"/>
      <c r="AE21562"/>
    </row>
    <row r="21563" spans="1:31">
      <c r="A21563">
        <v>52100</v>
      </c>
      <c r="B21563" t="s">
        <v>18404</v>
      </c>
      <c r="C21563" t="s">
        <v>33477</v>
      </c>
      <c r="D21563" t="s">
        <v>33481</v>
      </c>
      <c r="E21563"/>
      <c r="F21563"/>
      <c r="G21563"/>
      <c r="H21563"/>
      <c r="I21563"/>
      <c r="J21563"/>
      <c r="U21563" s="43"/>
      <c r="AE21563"/>
    </row>
    <row r="21564" spans="1:31">
      <c r="A21564">
        <v>52130</v>
      </c>
      <c r="B21564" t="s">
        <v>18405</v>
      </c>
      <c r="C21564" t="s">
        <v>33477</v>
      </c>
      <c r="D21564" t="s">
        <v>33476</v>
      </c>
      <c r="E21564"/>
      <c r="F21564"/>
      <c r="G21564"/>
      <c r="H21564"/>
      <c r="I21564"/>
      <c r="J21564"/>
      <c r="U21564" s="43"/>
      <c r="AE21564"/>
    </row>
    <row r="21565" spans="1:31">
      <c r="A21565">
        <v>52500</v>
      </c>
      <c r="B21565" t="s">
        <v>8853</v>
      </c>
      <c r="C21565" t="s">
        <v>33478</v>
      </c>
      <c r="D21565" t="s">
        <v>33476</v>
      </c>
      <c r="E21565"/>
      <c r="F21565"/>
      <c r="G21565"/>
      <c r="H21565"/>
      <c r="I21565"/>
      <c r="J21565"/>
      <c r="U21565" s="43"/>
      <c r="AE21565"/>
    </row>
    <row r="21566" spans="1:31">
      <c r="A21566">
        <v>52400</v>
      </c>
      <c r="B21566" t="s">
        <v>18406</v>
      </c>
      <c r="C21566" t="s">
        <v>33478</v>
      </c>
      <c r="D21566" t="s">
        <v>33476</v>
      </c>
      <c r="E21566"/>
      <c r="F21566"/>
      <c r="G21566"/>
      <c r="H21566"/>
      <c r="I21566"/>
      <c r="J21566"/>
      <c r="U21566" s="43"/>
      <c r="AE21566"/>
    </row>
    <row r="21567" spans="1:31">
      <c r="A21567">
        <v>52150</v>
      </c>
      <c r="B21567" t="s">
        <v>18407</v>
      </c>
      <c r="C21567" t="s">
        <v>33478</v>
      </c>
      <c r="D21567" t="s">
        <v>33476</v>
      </c>
      <c r="E21567"/>
      <c r="F21567"/>
      <c r="G21567"/>
      <c r="H21567"/>
      <c r="I21567"/>
      <c r="J21567"/>
      <c r="U21567" s="43"/>
      <c r="AE21567"/>
    </row>
    <row r="21568" spans="1:31">
      <c r="A21568">
        <v>52330</v>
      </c>
      <c r="B21568" t="s">
        <v>18408</v>
      </c>
      <c r="C21568" t="s">
        <v>33478</v>
      </c>
      <c r="D21568" t="s">
        <v>33476</v>
      </c>
      <c r="E21568"/>
      <c r="F21568"/>
      <c r="G21568"/>
      <c r="H21568"/>
      <c r="I21568"/>
      <c r="J21568"/>
      <c r="U21568" s="43"/>
      <c r="AE21568"/>
    </row>
    <row r="21569" spans="1:31">
      <c r="A21569">
        <v>52200</v>
      </c>
      <c r="B21569" t="s">
        <v>18409</v>
      </c>
      <c r="C21569" t="s">
        <v>33478</v>
      </c>
      <c r="D21569" t="s">
        <v>33476</v>
      </c>
      <c r="E21569"/>
      <c r="F21569"/>
      <c r="G21569"/>
      <c r="H21569"/>
      <c r="I21569"/>
      <c r="J21569"/>
      <c r="U21569" s="43"/>
      <c r="AE21569"/>
    </row>
    <row r="21570" spans="1:31">
      <c r="A21570">
        <v>52130</v>
      </c>
      <c r="B21570" t="s">
        <v>18410</v>
      </c>
      <c r="C21570" t="s">
        <v>33477</v>
      </c>
      <c r="D21570" t="s">
        <v>33476</v>
      </c>
      <c r="E21570"/>
      <c r="F21570"/>
      <c r="G21570"/>
      <c r="H21570"/>
      <c r="I21570"/>
      <c r="J21570"/>
      <c r="U21570" s="43"/>
      <c r="AE21570"/>
    </row>
    <row r="21571" spans="1:31">
      <c r="A21571">
        <v>52300</v>
      </c>
      <c r="B21571" t="s">
        <v>18411</v>
      </c>
      <c r="C21571" t="s">
        <v>33478</v>
      </c>
      <c r="D21571" t="s">
        <v>33476</v>
      </c>
      <c r="E21571"/>
      <c r="F21571"/>
      <c r="G21571"/>
      <c r="H21571"/>
      <c r="I21571"/>
      <c r="J21571"/>
      <c r="U21571" s="43"/>
      <c r="AE21571"/>
    </row>
    <row r="21572" spans="1:31">
      <c r="A21572">
        <v>52300</v>
      </c>
      <c r="B21572" t="s">
        <v>18412</v>
      </c>
      <c r="C21572" t="s">
        <v>33478</v>
      </c>
      <c r="D21572" t="s">
        <v>33476</v>
      </c>
      <c r="E21572"/>
      <c r="F21572"/>
      <c r="G21572"/>
      <c r="H21572"/>
      <c r="I21572"/>
      <c r="J21572"/>
      <c r="U21572" s="43"/>
      <c r="AE21572"/>
    </row>
    <row r="21573" spans="1:31">
      <c r="A21573">
        <v>52500</v>
      </c>
      <c r="B21573" t="s">
        <v>13406</v>
      </c>
      <c r="C21573" t="s">
        <v>33478</v>
      </c>
      <c r="D21573" t="s">
        <v>33476</v>
      </c>
      <c r="E21573"/>
      <c r="F21573"/>
      <c r="G21573"/>
      <c r="H21573"/>
      <c r="I21573"/>
      <c r="J21573"/>
      <c r="U21573" s="43"/>
      <c r="AE21573"/>
    </row>
    <row r="21574" spans="1:31">
      <c r="A21574">
        <v>52000</v>
      </c>
      <c r="B21574" t="s">
        <v>18413</v>
      </c>
      <c r="C21574" t="s">
        <v>33478</v>
      </c>
      <c r="D21574" t="s">
        <v>33476</v>
      </c>
      <c r="E21574"/>
      <c r="F21574"/>
      <c r="G21574"/>
      <c r="H21574"/>
      <c r="I21574"/>
      <c r="J21574"/>
      <c r="U21574" s="43"/>
      <c r="AE21574"/>
    </row>
    <row r="21575" spans="1:31">
      <c r="A21575">
        <v>52250</v>
      </c>
      <c r="B21575" t="s">
        <v>18414</v>
      </c>
      <c r="C21575" t="s">
        <v>33478</v>
      </c>
      <c r="D21575" t="e">
        <v>#N/A</v>
      </c>
      <c r="E21575"/>
      <c r="F21575"/>
      <c r="G21575"/>
      <c r="H21575"/>
      <c r="I21575"/>
      <c r="J21575"/>
      <c r="U21575" s="43"/>
      <c r="AE21575"/>
    </row>
    <row r="21576" spans="1:31">
      <c r="A21576">
        <v>52250</v>
      </c>
      <c r="B21576" t="s">
        <v>18415</v>
      </c>
      <c r="C21576" t="s">
        <v>33478</v>
      </c>
      <c r="D21576" t="e">
        <v>#N/A</v>
      </c>
      <c r="E21576"/>
      <c r="F21576"/>
      <c r="G21576"/>
      <c r="H21576"/>
      <c r="I21576"/>
      <c r="J21576"/>
      <c r="U21576" s="43"/>
      <c r="AE21576"/>
    </row>
    <row r="21577" spans="1:31">
      <c r="A21577">
        <v>52700</v>
      </c>
      <c r="B21577" t="s">
        <v>18416</v>
      </c>
      <c r="C21577" t="s">
        <v>33478</v>
      </c>
      <c r="D21577" t="s">
        <v>33476</v>
      </c>
      <c r="E21577"/>
      <c r="F21577"/>
      <c r="G21577"/>
      <c r="H21577"/>
      <c r="I21577"/>
      <c r="J21577"/>
      <c r="U21577" s="43"/>
      <c r="AE21577"/>
    </row>
    <row r="21578" spans="1:31">
      <c r="A21578">
        <v>52800</v>
      </c>
      <c r="B21578" t="s">
        <v>18417</v>
      </c>
      <c r="C21578" t="s">
        <v>33478</v>
      </c>
      <c r="D21578" t="s">
        <v>33476</v>
      </c>
      <c r="E21578"/>
      <c r="F21578"/>
      <c r="G21578"/>
      <c r="H21578"/>
      <c r="I21578"/>
      <c r="J21578"/>
      <c r="U21578" s="43"/>
      <c r="AE21578"/>
    </row>
    <row r="21579" spans="1:31">
      <c r="A21579">
        <v>52190</v>
      </c>
      <c r="B21579" t="s">
        <v>18418</v>
      </c>
      <c r="C21579" t="s">
        <v>33477</v>
      </c>
      <c r="D21579" t="s">
        <v>33476</v>
      </c>
      <c r="E21579"/>
      <c r="F21579"/>
      <c r="G21579"/>
      <c r="H21579"/>
      <c r="I21579"/>
      <c r="J21579"/>
      <c r="U21579" s="43"/>
      <c r="AE21579"/>
    </row>
    <row r="21580" spans="1:31">
      <c r="A21580">
        <v>52400</v>
      </c>
      <c r="B21580" t="s">
        <v>1708</v>
      </c>
      <c r="C21580" t="s">
        <v>33478</v>
      </c>
      <c r="D21580" t="s">
        <v>33476</v>
      </c>
      <c r="E21580"/>
      <c r="F21580"/>
      <c r="G21580"/>
      <c r="H21580"/>
      <c r="I21580"/>
      <c r="J21580"/>
      <c r="U21580" s="43"/>
      <c r="AE21580"/>
    </row>
    <row r="21581" spans="1:31">
      <c r="A21581">
        <v>52310</v>
      </c>
      <c r="B21581" t="s">
        <v>18419</v>
      </c>
      <c r="C21581" t="s">
        <v>33478</v>
      </c>
      <c r="D21581" t="s">
        <v>33476</v>
      </c>
      <c r="E21581"/>
      <c r="F21581"/>
      <c r="G21581"/>
      <c r="H21581"/>
      <c r="I21581"/>
      <c r="J21581"/>
      <c r="U21581" s="43"/>
      <c r="AE21581"/>
    </row>
    <row r="21582" spans="1:31">
      <c r="A21582">
        <v>52700</v>
      </c>
      <c r="B21582" t="s">
        <v>18420</v>
      </c>
      <c r="C21582" t="s">
        <v>33478</v>
      </c>
      <c r="D21582" t="s">
        <v>33476</v>
      </c>
      <c r="E21582"/>
      <c r="F21582"/>
      <c r="G21582"/>
      <c r="H21582"/>
      <c r="I21582"/>
      <c r="J21582"/>
      <c r="U21582" s="43"/>
      <c r="AE21582"/>
    </row>
    <row r="21583" spans="1:31">
      <c r="A21583">
        <v>52320</v>
      </c>
      <c r="B21583" t="s">
        <v>18421</v>
      </c>
      <c r="C21583" t="s">
        <v>33478</v>
      </c>
      <c r="D21583" t="s">
        <v>33476</v>
      </c>
      <c r="E21583"/>
      <c r="F21583"/>
      <c r="G21583"/>
      <c r="H21583"/>
      <c r="I21583"/>
      <c r="J21583"/>
      <c r="U21583" s="43"/>
      <c r="AE21583"/>
    </row>
    <row r="21584" spans="1:31">
      <c r="A21584">
        <v>52120</v>
      </c>
      <c r="B21584" t="s">
        <v>18422</v>
      </c>
      <c r="C21584" t="s">
        <v>33478</v>
      </c>
      <c r="D21584" t="s">
        <v>33476</v>
      </c>
      <c r="E21584"/>
      <c r="F21584"/>
      <c r="G21584"/>
      <c r="H21584"/>
      <c r="I21584"/>
      <c r="J21584"/>
      <c r="U21584" s="43"/>
      <c r="AE21584"/>
    </row>
    <row r="21585" spans="1:31">
      <c r="A21585">
        <v>52160</v>
      </c>
      <c r="B21585" t="s">
        <v>18423</v>
      </c>
      <c r="C21585" t="s">
        <v>33478</v>
      </c>
      <c r="D21585" t="s">
        <v>33476</v>
      </c>
      <c r="E21585"/>
      <c r="F21585"/>
      <c r="G21585"/>
      <c r="H21585"/>
      <c r="I21585"/>
      <c r="J21585"/>
      <c r="U21585" s="43"/>
      <c r="AE21585"/>
    </row>
    <row r="21586" spans="1:31">
      <c r="A21586">
        <v>52160</v>
      </c>
      <c r="B21586" t="s">
        <v>18423</v>
      </c>
      <c r="C21586" t="s">
        <v>33478</v>
      </c>
      <c r="D21586" t="s">
        <v>33476</v>
      </c>
      <c r="E21586"/>
      <c r="F21586"/>
      <c r="G21586"/>
      <c r="H21586"/>
      <c r="I21586"/>
      <c r="J21586"/>
      <c r="U21586" s="43"/>
      <c r="AE21586"/>
    </row>
    <row r="21587" spans="1:31">
      <c r="A21587">
        <v>52160</v>
      </c>
      <c r="B21587" t="s">
        <v>18423</v>
      </c>
      <c r="C21587" t="s">
        <v>33478</v>
      </c>
      <c r="D21587" t="s">
        <v>33476</v>
      </c>
      <c r="E21587"/>
      <c r="F21587"/>
      <c r="G21587"/>
      <c r="H21587"/>
      <c r="I21587"/>
      <c r="J21587"/>
      <c r="U21587" s="43"/>
      <c r="AE21587"/>
    </row>
    <row r="21588" spans="1:31">
      <c r="A21588">
        <v>52130</v>
      </c>
      <c r="B21588" t="s">
        <v>18424</v>
      </c>
      <c r="C21588" t="s">
        <v>33477</v>
      </c>
      <c r="D21588" t="s">
        <v>33476</v>
      </c>
      <c r="E21588"/>
      <c r="F21588"/>
      <c r="G21588"/>
      <c r="H21588"/>
      <c r="I21588"/>
      <c r="J21588"/>
      <c r="U21588" s="43"/>
      <c r="AE21588"/>
    </row>
    <row r="21589" spans="1:31">
      <c r="A21589">
        <v>52190</v>
      </c>
      <c r="B21589" t="s">
        <v>18425</v>
      </c>
      <c r="C21589" t="s">
        <v>33477</v>
      </c>
      <c r="D21589" t="s">
        <v>33476</v>
      </c>
      <c r="E21589"/>
      <c r="F21589"/>
      <c r="G21589"/>
      <c r="H21589"/>
      <c r="I21589"/>
      <c r="J21589"/>
      <c r="U21589" s="43"/>
      <c r="AE21589"/>
    </row>
    <row r="21590" spans="1:31">
      <c r="A21590">
        <v>52190</v>
      </c>
      <c r="B21590" t="s">
        <v>18425</v>
      </c>
      <c r="C21590" t="s">
        <v>33477</v>
      </c>
      <c r="D21590" t="s">
        <v>33476</v>
      </c>
      <c r="E21590"/>
      <c r="F21590"/>
      <c r="G21590"/>
      <c r="H21590"/>
      <c r="I21590"/>
      <c r="J21590"/>
      <c r="U21590" s="43"/>
      <c r="AE21590"/>
    </row>
    <row r="21591" spans="1:31">
      <c r="A21591">
        <v>52190</v>
      </c>
      <c r="B21591" t="s">
        <v>18425</v>
      </c>
      <c r="C21591" t="s">
        <v>33477</v>
      </c>
      <c r="D21591" t="s">
        <v>33476</v>
      </c>
      <c r="E21591"/>
      <c r="F21591"/>
      <c r="G21591"/>
      <c r="H21591"/>
      <c r="I21591"/>
      <c r="J21591"/>
      <c r="U21591" s="43"/>
      <c r="AE21591"/>
    </row>
    <row r="21592" spans="1:31">
      <c r="A21592">
        <v>52190</v>
      </c>
      <c r="B21592" t="s">
        <v>18425</v>
      </c>
      <c r="C21592" t="s">
        <v>33477</v>
      </c>
      <c r="D21592" t="s">
        <v>33476</v>
      </c>
      <c r="E21592"/>
      <c r="F21592"/>
      <c r="G21592"/>
      <c r="H21592"/>
      <c r="I21592"/>
      <c r="J21592"/>
      <c r="U21592" s="43"/>
      <c r="AE21592"/>
    </row>
    <row r="21593" spans="1:31">
      <c r="A21593">
        <v>52600</v>
      </c>
      <c r="B21593" t="s">
        <v>18425</v>
      </c>
      <c r="C21593" t="s">
        <v>33478</v>
      </c>
      <c r="D21593" t="s">
        <v>33476</v>
      </c>
      <c r="E21593"/>
      <c r="F21593"/>
      <c r="G21593"/>
      <c r="H21593"/>
      <c r="I21593"/>
      <c r="J21593"/>
      <c r="U21593" s="43"/>
      <c r="AE21593"/>
    </row>
    <row r="21594" spans="1:31">
      <c r="A21594">
        <v>52100</v>
      </c>
      <c r="B21594" t="s">
        <v>18426</v>
      </c>
      <c r="C21594" t="s">
        <v>33477</v>
      </c>
      <c r="D21594" t="s">
        <v>33481</v>
      </c>
      <c r="E21594"/>
      <c r="F21594"/>
      <c r="G21594"/>
      <c r="H21594"/>
      <c r="I21594"/>
      <c r="J21594"/>
      <c r="U21594" s="43"/>
      <c r="AE21594"/>
    </row>
    <row r="21595" spans="1:31">
      <c r="A21595">
        <v>52000</v>
      </c>
      <c r="B21595" t="s">
        <v>18427</v>
      </c>
      <c r="C21595" t="s">
        <v>33478</v>
      </c>
      <c r="D21595" t="s">
        <v>33476</v>
      </c>
      <c r="E21595"/>
      <c r="F21595"/>
      <c r="G21595"/>
      <c r="H21595"/>
      <c r="I21595"/>
      <c r="J21595"/>
      <c r="U21595" s="43"/>
      <c r="AE21595"/>
    </row>
    <row r="21596" spans="1:31">
      <c r="A21596">
        <v>52190</v>
      </c>
      <c r="B21596" t="s">
        <v>18428</v>
      </c>
      <c r="C21596" t="s">
        <v>33477</v>
      </c>
      <c r="D21596" t="s">
        <v>33476</v>
      </c>
      <c r="E21596"/>
      <c r="F21596"/>
      <c r="G21596"/>
      <c r="H21596"/>
      <c r="I21596"/>
      <c r="J21596"/>
      <c r="U21596" s="43"/>
      <c r="AE21596"/>
    </row>
    <row r="21597" spans="1:31">
      <c r="A21597">
        <v>52210</v>
      </c>
      <c r="B21597" t="s">
        <v>18429</v>
      </c>
      <c r="C21597" t="s">
        <v>33478</v>
      </c>
      <c r="D21597" t="s">
        <v>33476</v>
      </c>
      <c r="E21597"/>
      <c r="F21597"/>
      <c r="G21597"/>
      <c r="H21597"/>
      <c r="I21597"/>
      <c r="J21597"/>
      <c r="U21597" s="43"/>
      <c r="AE21597"/>
    </row>
    <row r="21598" spans="1:31">
      <c r="A21598">
        <v>52600</v>
      </c>
      <c r="B21598" t="s">
        <v>18430</v>
      </c>
      <c r="C21598" t="s">
        <v>33478</v>
      </c>
      <c r="D21598" t="s">
        <v>33476</v>
      </c>
      <c r="E21598"/>
      <c r="F21598"/>
      <c r="G21598"/>
      <c r="H21598"/>
      <c r="I21598"/>
      <c r="J21598"/>
      <c r="U21598" s="43"/>
      <c r="AE21598"/>
    </row>
    <row r="21599" spans="1:31">
      <c r="A21599">
        <v>52160</v>
      </c>
      <c r="B21599" t="s">
        <v>18431</v>
      </c>
      <c r="C21599" t="s">
        <v>33478</v>
      </c>
      <c r="D21599" t="s">
        <v>33476</v>
      </c>
      <c r="E21599"/>
      <c r="F21599"/>
      <c r="G21599"/>
      <c r="H21599"/>
      <c r="I21599"/>
      <c r="J21599"/>
      <c r="U21599" s="43"/>
      <c r="AE21599"/>
    </row>
    <row r="21600" spans="1:31">
      <c r="A21600">
        <v>52800</v>
      </c>
      <c r="B21600" t="s">
        <v>18432</v>
      </c>
      <c r="C21600" t="s">
        <v>33478</v>
      </c>
      <c r="D21600" t="s">
        <v>33476</v>
      </c>
      <c r="E21600"/>
      <c r="F21600"/>
      <c r="G21600"/>
      <c r="H21600"/>
      <c r="I21600"/>
      <c r="J21600"/>
      <c r="U21600" s="43"/>
      <c r="AE21600"/>
    </row>
    <row r="21601" spans="1:31">
      <c r="A21601">
        <v>52160</v>
      </c>
      <c r="B21601" t="s">
        <v>18433</v>
      </c>
      <c r="C21601" t="s">
        <v>33478</v>
      </c>
      <c r="D21601" t="s">
        <v>33476</v>
      </c>
      <c r="E21601"/>
      <c r="F21601"/>
      <c r="G21601"/>
      <c r="H21601"/>
      <c r="I21601"/>
      <c r="J21601"/>
      <c r="U21601" s="43"/>
      <c r="AE21601"/>
    </row>
    <row r="21602" spans="1:31">
      <c r="A21602">
        <v>52130</v>
      </c>
      <c r="B21602" t="s">
        <v>18434</v>
      </c>
      <c r="C21602" t="s">
        <v>33477</v>
      </c>
      <c r="D21602" t="s">
        <v>33476</v>
      </c>
      <c r="E21602"/>
      <c r="F21602"/>
      <c r="G21602"/>
      <c r="H21602"/>
      <c r="I21602"/>
      <c r="J21602"/>
      <c r="U21602" s="43"/>
      <c r="AE21602"/>
    </row>
    <row r="21603" spans="1:31">
      <c r="A21603">
        <v>52400</v>
      </c>
      <c r="B21603" t="s">
        <v>18435</v>
      </c>
      <c r="C21603" t="s">
        <v>33478</v>
      </c>
      <c r="D21603" t="s">
        <v>33476</v>
      </c>
      <c r="E21603"/>
      <c r="F21603"/>
      <c r="G21603"/>
      <c r="H21603"/>
      <c r="I21603"/>
      <c r="J21603"/>
      <c r="U21603" s="43"/>
      <c r="AE21603"/>
    </row>
    <row r="21604" spans="1:31">
      <c r="A21604">
        <v>52400</v>
      </c>
      <c r="B21604" t="s">
        <v>18435</v>
      </c>
      <c r="C21604" t="s">
        <v>33478</v>
      </c>
      <c r="D21604" t="s">
        <v>33476</v>
      </c>
      <c r="E21604"/>
      <c r="F21604"/>
      <c r="G21604"/>
      <c r="H21604"/>
      <c r="I21604"/>
      <c r="J21604"/>
      <c r="U21604" s="43"/>
      <c r="AE21604"/>
    </row>
    <row r="21605" spans="1:31">
      <c r="A21605">
        <v>52200</v>
      </c>
      <c r="B21605" t="s">
        <v>18436</v>
      </c>
      <c r="C21605" t="s">
        <v>33478</v>
      </c>
      <c r="D21605" t="s">
        <v>33476</v>
      </c>
      <c r="E21605"/>
      <c r="F21605"/>
      <c r="G21605"/>
      <c r="H21605"/>
      <c r="I21605"/>
      <c r="J21605"/>
      <c r="U21605" s="43"/>
      <c r="AE21605"/>
    </row>
    <row r="21606" spans="1:31">
      <c r="A21606">
        <v>52500</v>
      </c>
      <c r="B21606" t="s">
        <v>18437</v>
      </c>
      <c r="C21606" t="s">
        <v>33478</v>
      </c>
      <c r="D21606" t="s">
        <v>33476</v>
      </c>
      <c r="E21606"/>
      <c r="F21606"/>
      <c r="G21606"/>
      <c r="H21606"/>
      <c r="I21606"/>
      <c r="J21606"/>
      <c r="U21606" s="43"/>
      <c r="AE21606"/>
    </row>
    <row r="21607" spans="1:31">
      <c r="A21607">
        <v>52320</v>
      </c>
      <c r="B21607" t="s">
        <v>18438</v>
      </c>
      <c r="C21607" t="s">
        <v>33478</v>
      </c>
      <c r="D21607" t="s">
        <v>33476</v>
      </c>
      <c r="E21607"/>
      <c r="F21607"/>
      <c r="G21607"/>
      <c r="H21607"/>
      <c r="I21607"/>
      <c r="J21607"/>
      <c r="U21607" s="43"/>
      <c r="AE21607"/>
    </row>
    <row r="21608" spans="1:31">
      <c r="A21608">
        <v>52310</v>
      </c>
      <c r="B21608" t="s">
        <v>18439</v>
      </c>
      <c r="C21608" t="s">
        <v>33478</v>
      </c>
      <c r="D21608" t="s">
        <v>33476</v>
      </c>
      <c r="E21608"/>
      <c r="F21608"/>
      <c r="G21608"/>
      <c r="H21608"/>
      <c r="I21608"/>
      <c r="J21608"/>
      <c r="U21608" s="43"/>
      <c r="AE21608"/>
    </row>
    <row r="21609" spans="1:31">
      <c r="A21609">
        <v>52240</v>
      </c>
      <c r="B21609" t="s">
        <v>18440</v>
      </c>
      <c r="C21609" t="s">
        <v>33478</v>
      </c>
      <c r="D21609" t="s">
        <v>33476</v>
      </c>
      <c r="E21609"/>
      <c r="F21609"/>
      <c r="G21609"/>
      <c r="H21609"/>
      <c r="I21609"/>
      <c r="J21609"/>
      <c r="U21609" s="43"/>
      <c r="AE21609"/>
    </row>
    <row r="21610" spans="1:31">
      <c r="A21610">
        <v>52130</v>
      </c>
      <c r="B21610" t="s">
        <v>18441</v>
      </c>
      <c r="C21610" t="s">
        <v>33477</v>
      </c>
      <c r="D21610" t="s">
        <v>33476</v>
      </c>
      <c r="E21610"/>
      <c r="F21610"/>
      <c r="G21610"/>
      <c r="H21610"/>
      <c r="I21610"/>
      <c r="J21610"/>
      <c r="U21610" s="43"/>
      <c r="AE21610"/>
    </row>
    <row r="21611" spans="1:31">
      <c r="A21611">
        <v>53940</v>
      </c>
      <c r="B21611" t="s">
        <v>18442</v>
      </c>
      <c r="C21611" t="s">
        <v>33477</v>
      </c>
      <c r="D21611" t="s">
        <v>33476</v>
      </c>
      <c r="E21611"/>
      <c r="F21611"/>
      <c r="G21611"/>
      <c r="H21611"/>
      <c r="I21611"/>
      <c r="J21611"/>
      <c r="U21611" s="43"/>
      <c r="AE21611"/>
    </row>
    <row r="21612" spans="1:31">
      <c r="A21612">
        <v>53240</v>
      </c>
      <c r="B21612" t="s">
        <v>18443</v>
      </c>
      <c r="C21612" t="s">
        <v>33477</v>
      </c>
      <c r="D21612" t="s">
        <v>33476</v>
      </c>
      <c r="E21612"/>
      <c r="F21612"/>
      <c r="G21612"/>
      <c r="H21612"/>
      <c r="I21612"/>
      <c r="J21612"/>
      <c r="U21612" s="43"/>
      <c r="AE21612"/>
    </row>
    <row r="21613" spans="1:31">
      <c r="A21613">
        <v>53300</v>
      </c>
      <c r="B21613" t="s">
        <v>18444</v>
      </c>
      <c r="C21613" t="s">
        <v>33477</v>
      </c>
      <c r="D21613" t="s">
        <v>33476</v>
      </c>
      <c r="E21613"/>
      <c r="F21613"/>
      <c r="G21613"/>
      <c r="H21613"/>
      <c r="I21613"/>
      <c r="J21613"/>
      <c r="U21613" s="43"/>
      <c r="AE21613"/>
    </row>
    <row r="21614" spans="1:31">
      <c r="A21614">
        <v>53300</v>
      </c>
      <c r="B21614" t="s">
        <v>18444</v>
      </c>
      <c r="C21614" t="s">
        <v>33477</v>
      </c>
      <c r="D21614" t="s">
        <v>33476</v>
      </c>
      <c r="E21614"/>
      <c r="F21614"/>
      <c r="G21614"/>
      <c r="H21614"/>
      <c r="I21614"/>
      <c r="J21614"/>
      <c r="U21614" s="43"/>
      <c r="AE21614"/>
    </row>
    <row r="21615" spans="1:31">
      <c r="A21615">
        <v>53240</v>
      </c>
      <c r="B21615" t="s">
        <v>18445</v>
      </c>
      <c r="C21615" t="s">
        <v>33477</v>
      </c>
      <c r="D21615" t="s">
        <v>33476</v>
      </c>
      <c r="E21615"/>
      <c r="F21615"/>
      <c r="G21615"/>
      <c r="H21615"/>
      <c r="I21615"/>
      <c r="J21615"/>
      <c r="U21615" s="43"/>
      <c r="AE21615"/>
    </row>
    <row r="21616" spans="1:31">
      <c r="A21616">
        <v>53210</v>
      </c>
      <c r="B21616" t="s">
        <v>18446</v>
      </c>
      <c r="C21616" t="s">
        <v>33477</v>
      </c>
      <c r="D21616" t="e">
        <v>#N/A</v>
      </c>
      <c r="E21616"/>
      <c r="F21616"/>
      <c r="G21616"/>
      <c r="H21616"/>
      <c r="I21616"/>
      <c r="J21616"/>
      <c r="U21616" s="43"/>
      <c r="AE21616"/>
    </row>
    <row r="21617" spans="1:31">
      <c r="A21617">
        <v>53440</v>
      </c>
      <c r="B21617" t="s">
        <v>18447</v>
      </c>
      <c r="C21617" t="s">
        <v>33477</v>
      </c>
      <c r="D21617" t="s">
        <v>33476</v>
      </c>
      <c r="E21617"/>
      <c r="F21617"/>
      <c r="G21617"/>
      <c r="H21617"/>
      <c r="I21617"/>
      <c r="J21617"/>
      <c r="U21617" s="43"/>
      <c r="AE21617"/>
    </row>
    <row r="21618" spans="1:31">
      <c r="A21618">
        <v>53170</v>
      </c>
      <c r="B21618" t="s">
        <v>18448</v>
      </c>
      <c r="C21618" t="s">
        <v>33477</v>
      </c>
      <c r="D21618" t="s">
        <v>33476</v>
      </c>
      <c r="E21618"/>
      <c r="F21618"/>
      <c r="G21618"/>
      <c r="H21618"/>
      <c r="I21618"/>
      <c r="J21618"/>
      <c r="U21618" s="43"/>
      <c r="AE21618"/>
    </row>
    <row r="21619" spans="1:31">
      <c r="A21619">
        <v>53600</v>
      </c>
      <c r="B21619" t="s">
        <v>18449</v>
      </c>
      <c r="C21619" t="s">
        <v>33477</v>
      </c>
      <c r="D21619" t="s">
        <v>33476</v>
      </c>
      <c r="E21619"/>
      <c r="F21619"/>
      <c r="G21619"/>
      <c r="H21619"/>
      <c r="I21619"/>
      <c r="J21619"/>
      <c r="U21619" s="43"/>
      <c r="AE21619"/>
    </row>
    <row r="21620" spans="1:31">
      <c r="A21620">
        <v>53230</v>
      </c>
      <c r="B21620" t="s">
        <v>18450</v>
      </c>
      <c r="C21620" t="s">
        <v>33477</v>
      </c>
      <c r="D21620" t="s">
        <v>33476</v>
      </c>
      <c r="E21620"/>
      <c r="F21620"/>
      <c r="G21620"/>
      <c r="H21620"/>
      <c r="I21620"/>
      <c r="J21620"/>
      <c r="U21620" s="43"/>
      <c r="AE21620"/>
    </row>
    <row r="21621" spans="1:31">
      <c r="A21621">
        <v>53400</v>
      </c>
      <c r="B21621" t="s">
        <v>6641</v>
      </c>
      <c r="C21621" t="s">
        <v>33477</v>
      </c>
      <c r="D21621" t="s">
        <v>33476</v>
      </c>
      <c r="E21621"/>
      <c r="F21621"/>
      <c r="G21621"/>
      <c r="H21621"/>
      <c r="I21621"/>
      <c r="J21621"/>
      <c r="U21621" s="43"/>
      <c r="AE21621"/>
    </row>
    <row r="21622" spans="1:31">
      <c r="A21622">
        <v>53700</v>
      </c>
      <c r="B21622" t="s">
        <v>18451</v>
      </c>
      <c r="C21622" t="s">
        <v>33477</v>
      </c>
      <c r="D21622" t="s">
        <v>33476</v>
      </c>
      <c r="E21622"/>
      <c r="F21622"/>
      <c r="G21622"/>
      <c r="H21622"/>
      <c r="I21622"/>
      <c r="J21622"/>
      <c r="U21622" s="43"/>
      <c r="AE21622"/>
    </row>
    <row r="21623" spans="1:31">
      <c r="A21623">
        <v>53240</v>
      </c>
      <c r="B21623" t="s">
        <v>18452</v>
      </c>
      <c r="C21623" t="s">
        <v>33477</v>
      </c>
      <c r="D21623" t="s">
        <v>33476</v>
      </c>
      <c r="E21623"/>
      <c r="F21623"/>
      <c r="G21623"/>
      <c r="H21623"/>
      <c r="I21623"/>
      <c r="J21623"/>
      <c r="U21623" s="43"/>
      <c r="AE21623"/>
    </row>
    <row r="21624" spans="1:31">
      <c r="A21624">
        <v>53160</v>
      </c>
      <c r="B21624" t="s">
        <v>12900</v>
      </c>
      <c r="C21624" t="s">
        <v>33477</v>
      </c>
      <c r="D21624" t="s">
        <v>33476</v>
      </c>
      <c r="E21624"/>
      <c r="F21624"/>
      <c r="G21624"/>
      <c r="H21624"/>
      <c r="I21624"/>
      <c r="J21624"/>
      <c r="U21624" s="43"/>
      <c r="AE21624"/>
    </row>
    <row r="21625" spans="1:31">
      <c r="A21625">
        <v>53340</v>
      </c>
      <c r="B21625" t="s">
        <v>18453</v>
      </c>
      <c r="C21625" t="s">
        <v>33477</v>
      </c>
      <c r="D21625" t="s">
        <v>33476</v>
      </c>
      <c r="E21625"/>
      <c r="F21625"/>
      <c r="G21625"/>
      <c r="H21625"/>
      <c r="I21625"/>
      <c r="J21625"/>
      <c r="U21625" s="43"/>
      <c r="AE21625"/>
    </row>
    <row r="21626" spans="1:31">
      <c r="A21626">
        <v>53340</v>
      </c>
      <c r="B21626" t="s">
        <v>18453</v>
      </c>
      <c r="C21626" t="s">
        <v>33477</v>
      </c>
      <c r="D21626" t="s">
        <v>33476</v>
      </c>
      <c r="E21626"/>
      <c r="F21626"/>
      <c r="G21626"/>
      <c r="H21626"/>
      <c r="I21626"/>
      <c r="J21626"/>
      <c r="U21626" s="43"/>
      <c r="AE21626"/>
    </row>
    <row r="21627" spans="1:31">
      <c r="A21627">
        <v>53350</v>
      </c>
      <c r="B21627" t="s">
        <v>18454</v>
      </c>
      <c r="C21627" t="s">
        <v>33477</v>
      </c>
      <c r="D21627" t="s">
        <v>33476</v>
      </c>
      <c r="E21627"/>
      <c r="F21627"/>
      <c r="G21627"/>
      <c r="H21627"/>
      <c r="I21627"/>
      <c r="J21627"/>
      <c r="U21627" s="43"/>
      <c r="AE21627"/>
    </row>
    <row r="21628" spans="1:31">
      <c r="A21628">
        <v>53340</v>
      </c>
      <c r="B21628" t="s">
        <v>16228</v>
      </c>
      <c r="C21628" t="s">
        <v>33477</v>
      </c>
      <c r="D21628" t="s">
        <v>33476</v>
      </c>
      <c r="E21628"/>
      <c r="F21628"/>
      <c r="G21628"/>
      <c r="H21628"/>
      <c r="I21628"/>
      <c r="J21628"/>
      <c r="U21628" s="43"/>
      <c r="AE21628"/>
    </row>
    <row r="21629" spans="1:31">
      <c r="A21629">
        <v>53440</v>
      </c>
      <c r="B21629" t="s">
        <v>18455</v>
      </c>
      <c r="C21629" t="s">
        <v>33477</v>
      </c>
      <c r="D21629" t="s">
        <v>33476</v>
      </c>
      <c r="E21629"/>
      <c r="F21629"/>
      <c r="G21629"/>
      <c r="H21629"/>
      <c r="I21629"/>
      <c r="J21629"/>
      <c r="U21629" s="43"/>
      <c r="AE21629"/>
    </row>
    <row r="21630" spans="1:31">
      <c r="A21630">
        <v>53170</v>
      </c>
      <c r="B21630" t="s">
        <v>18456</v>
      </c>
      <c r="C21630" t="s">
        <v>33477</v>
      </c>
      <c r="D21630" t="s">
        <v>33476</v>
      </c>
      <c r="E21630"/>
      <c r="F21630"/>
      <c r="G21630"/>
      <c r="H21630"/>
      <c r="I21630"/>
      <c r="J21630"/>
      <c r="U21630" s="43"/>
      <c r="AE21630"/>
    </row>
    <row r="21631" spans="1:31">
      <c r="A21631">
        <v>53470</v>
      </c>
      <c r="B21631" t="s">
        <v>18457</v>
      </c>
      <c r="C21631" t="s">
        <v>33477</v>
      </c>
      <c r="D21631" t="s">
        <v>33476</v>
      </c>
      <c r="E21631"/>
      <c r="F21631"/>
      <c r="G21631"/>
      <c r="H21631"/>
      <c r="I21631"/>
      <c r="J21631"/>
      <c r="U21631" s="43"/>
      <c r="AE21631"/>
    </row>
    <row r="21632" spans="1:31">
      <c r="A21632">
        <v>53170</v>
      </c>
      <c r="B21632" t="s">
        <v>18458</v>
      </c>
      <c r="C21632" t="s">
        <v>33477</v>
      </c>
      <c r="D21632" t="s">
        <v>33476</v>
      </c>
      <c r="E21632"/>
      <c r="F21632"/>
      <c r="G21632"/>
      <c r="H21632"/>
      <c r="I21632"/>
      <c r="J21632"/>
      <c r="U21632" s="43"/>
      <c r="AE21632"/>
    </row>
    <row r="21633" spans="1:31">
      <c r="A21633">
        <v>53320</v>
      </c>
      <c r="B21633" t="s">
        <v>18459</v>
      </c>
      <c r="C21633" t="s">
        <v>33477</v>
      </c>
      <c r="D21633" t="s">
        <v>33476</v>
      </c>
      <c r="E21633"/>
      <c r="F21633"/>
      <c r="G21633"/>
      <c r="H21633"/>
      <c r="I21633"/>
      <c r="J21633"/>
      <c r="U21633" s="43"/>
      <c r="AE21633"/>
    </row>
    <row r="21634" spans="1:31">
      <c r="A21634">
        <v>53290</v>
      </c>
      <c r="B21634" t="s">
        <v>18460</v>
      </c>
      <c r="C21634" t="s">
        <v>33477</v>
      </c>
      <c r="D21634" t="s">
        <v>33476</v>
      </c>
      <c r="E21634"/>
      <c r="F21634"/>
      <c r="G21634"/>
      <c r="H21634"/>
      <c r="I21634"/>
      <c r="J21634"/>
      <c r="U21634" s="43"/>
      <c r="AE21634"/>
    </row>
    <row r="21635" spans="1:31">
      <c r="A21635">
        <v>53440</v>
      </c>
      <c r="B21635" t="s">
        <v>18461</v>
      </c>
      <c r="C21635" t="s">
        <v>33477</v>
      </c>
      <c r="D21635" t="s">
        <v>33476</v>
      </c>
      <c r="E21635"/>
      <c r="F21635"/>
      <c r="G21635"/>
      <c r="H21635"/>
      <c r="I21635"/>
      <c r="J21635"/>
      <c r="U21635" s="43"/>
      <c r="AE21635"/>
    </row>
    <row r="21636" spans="1:31">
      <c r="A21636">
        <v>53290</v>
      </c>
      <c r="B21636" t="s">
        <v>18462</v>
      </c>
      <c r="C21636" t="s">
        <v>33477</v>
      </c>
      <c r="D21636" t="s">
        <v>33476</v>
      </c>
      <c r="E21636"/>
      <c r="F21636"/>
      <c r="G21636"/>
      <c r="H21636"/>
      <c r="I21636"/>
      <c r="J21636"/>
      <c r="U21636" s="43"/>
      <c r="AE21636"/>
    </row>
    <row r="21637" spans="1:31">
      <c r="A21637">
        <v>53290</v>
      </c>
      <c r="B21637" t="s">
        <v>18462</v>
      </c>
      <c r="C21637" t="s">
        <v>33477</v>
      </c>
      <c r="D21637" t="s">
        <v>33476</v>
      </c>
      <c r="E21637"/>
      <c r="F21637"/>
      <c r="G21637"/>
      <c r="H21637"/>
      <c r="I21637"/>
      <c r="J21637"/>
      <c r="U21637" s="43"/>
      <c r="AE21637"/>
    </row>
    <row r="21638" spans="1:31">
      <c r="A21638">
        <v>53290</v>
      </c>
      <c r="B21638" t="s">
        <v>18462</v>
      </c>
      <c r="C21638" t="s">
        <v>33477</v>
      </c>
      <c r="D21638" t="s">
        <v>33476</v>
      </c>
      <c r="E21638"/>
      <c r="F21638"/>
      <c r="G21638"/>
      <c r="H21638"/>
      <c r="I21638"/>
      <c r="J21638"/>
      <c r="U21638" s="43"/>
      <c r="AE21638"/>
    </row>
    <row r="21639" spans="1:31">
      <c r="A21639">
        <v>53290</v>
      </c>
      <c r="B21639" t="s">
        <v>18462</v>
      </c>
      <c r="C21639" t="s">
        <v>33477</v>
      </c>
      <c r="D21639" t="s">
        <v>33476</v>
      </c>
      <c r="E21639"/>
      <c r="F21639"/>
      <c r="G21639"/>
      <c r="H21639"/>
      <c r="I21639"/>
      <c r="J21639"/>
      <c r="U21639" s="43"/>
      <c r="AE21639"/>
    </row>
    <row r="21640" spans="1:31">
      <c r="A21640">
        <v>53170</v>
      </c>
      <c r="B21640" t="s">
        <v>18463</v>
      </c>
      <c r="C21640" t="s">
        <v>33477</v>
      </c>
      <c r="D21640" t="s">
        <v>33476</v>
      </c>
      <c r="E21640"/>
      <c r="F21640"/>
      <c r="G21640"/>
      <c r="H21640"/>
      <c r="I21640"/>
      <c r="J21640"/>
      <c r="U21640" s="43"/>
      <c r="AE21640"/>
    </row>
    <row r="21641" spans="1:31">
      <c r="A21641">
        <v>53240</v>
      </c>
      <c r="B21641" t="s">
        <v>18464</v>
      </c>
      <c r="C21641" t="s">
        <v>33477</v>
      </c>
      <c r="D21641" t="s">
        <v>33476</v>
      </c>
      <c r="E21641"/>
      <c r="F21641"/>
      <c r="G21641"/>
      <c r="H21641"/>
      <c r="I21641"/>
      <c r="J21641"/>
      <c r="U21641" s="43"/>
      <c r="AE21641"/>
    </row>
    <row r="21642" spans="1:31">
      <c r="A21642">
        <v>53800</v>
      </c>
      <c r="B21642" t="s">
        <v>4612</v>
      </c>
      <c r="C21642" t="s">
        <v>33477</v>
      </c>
      <c r="D21642" t="s">
        <v>33482</v>
      </c>
      <c r="E21642"/>
      <c r="F21642"/>
      <c r="G21642"/>
      <c r="H21642"/>
      <c r="I21642"/>
      <c r="J21642"/>
      <c r="U21642" s="43"/>
      <c r="AE21642"/>
    </row>
    <row r="21643" spans="1:31">
      <c r="A21643">
        <v>53960</v>
      </c>
      <c r="B21643" t="s">
        <v>18465</v>
      </c>
      <c r="C21643" t="s">
        <v>33477</v>
      </c>
      <c r="D21643" t="s">
        <v>33476</v>
      </c>
      <c r="E21643"/>
      <c r="F21643"/>
      <c r="G21643"/>
      <c r="H21643"/>
      <c r="I21643"/>
      <c r="J21643"/>
      <c r="U21643" s="43"/>
      <c r="AE21643"/>
    </row>
    <row r="21644" spans="1:31">
      <c r="A21644">
        <v>53800</v>
      </c>
      <c r="B21644" t="s">
        <v>18466</v>
      </c>
      <c r="C21644" t="s">
        <v>33477</v>
      </c>
      <c r="D21644" t="s">
        <v>33482</v>
      </c>
      <c r="E21644"/>
      <c r="F21644"/>
      <c r="G21644"/>
      <c r="H21644"/>
      <c r="I21644"/>
      <c r="J21644"/>
      <c r="U21644" s="43"/>
      <c r="AE21644"/>
    </row>
    <row r="21645" spans="1:31">
      <c r="A21645">
        <v>53290</v>
      </c>
      <c r="B21645" t="s">
        <v>18467</v>
      </c>
      <c r="C21645" t="s">
        <v>33477</v>
      </c>
      <c r="D21645" t="s">
        <v>33476</v>
      </c>
      <c r="E21645"/>
      <c r="F21645"/>
      <c r="G21645"/>
      <c r="H21645"/>
      <c r="I21645"/>
      <c r="J21645"/>
      <c r="U21645" s="43"/>
      <c r="AE21645"/>
    </row>
    <row r="21646" spans="1:31">
      <c r="A21646">
        <v>53290</v>
      </c>
      <c r="B21646" t="s">
        <v>18468</v>
      </c>
      <c r="C21646" t="s">
        <v>33477</v>
      </c>
      <c r="D21646" t="s">
        <v>33476</v>
      </c>
      <c r="E21646"/>
      <c r="F21646"/>
      <c r="G21646"/>
      <c r="H21646"/>
      <c r="I21646"/>
      <c r="J21646"/>
      <c r="U21646" s="43"/>
      <c r="AE21646"/>
    </row>
    <row r="21647" spans="1:31">
      <c r="A21647">
        <v>53370</v>
      </c>
      <c r="B21647" t="s">
        <v>18469</v>
      </c>
      <c r="C21647" t="s">
        <v>33477</v>
      </c>
      <c r="D21647" t="s">
        <v>33476</v>
      </c>
      <c r="E21647"/>
      <c r="F21647"/>
      <c r="G21647"/>
      <c r="H21647"/>
      <c r="I21647"/>
      <c r="J21647"/>
      <c r="U21647" s="43"/>
      <c r="AE21647"/>
    </row>
    <row r="21648" spans="1:31">
      <c r="A21648">
        <v>53410</v>
      </c>
      <c r="B21648" t="s">
        <v>18470</v>
      </c>
      <c r="C21648" t="s">
        <v>33477</v>
      </c>
      <c r="D21648" t="s">
        <v>33476</v>
      </c>
      <c r="E21648"/>
      <c r="F21648"/>
      <c r="G21648"/>
      <c r="H21648"/>
      <c r="I21648"/>
      <c r="J21648"/>
      <c r="U21648" s="43"/>
      <c r="AE21648"/>
    </row>
    <row r="21649" spans="1:31">
      <c r="A21649">
        <v>53410</v>
      </c>
      <c r="B21649" t="s">
        <v>18471</v>
      </c>
      <c r="C21649" t="s">
        <v>33477</v>
      </c>
      <c r="D21649" t="s">
        <v>33476</v>
      </c>
      <c r="E21649"/>
      <c r="F21649"/>
      <c r="G21649"/>
      <c r="H21649"/>
      <c r="I21649"/>
      <c r="J21649"/>
      <c r="U21649" s="43"/>
      <c r="AE21649"/>
    </row>
    <row r="21650" spans="1:31">
      <c r="A21650">
        <v>53350</v>
      </c>
      <c r="B21650" t="s">
        <v>18472</v>
      </c>
      <c r="C21650" t="s">
        <v>33477</v>
      </c>
      <c r="D21650" t="s">
        <v>33476</v>
      </c>
      <c r="E21650"/>
      <c r="F21650"/>
      <c r="G21650"/>
      <c r="H21650"/>
      <c r="I21650"/>
      <c r="J21650"/>
      <c r="U21650" s="43"/>
      <c r="AE21650"/>
    </row>
    <row r="21651" spans="1:31">
      <c r="A21651">
        <v>53120</v>
      </c>
      <c r="B21651" t="s">
        <v>12923</v>
      </c>
      <c r="C21651" t="s">
        <v>33477</v>
      </c>
      <c r="D21651" t="s">
        <v>33476</v>
      </c>
      <c r="E21651"/>
      <c r="F21651"/>
      <c r="G21651"/>
      <c r="H21651"/>
      <c r="I21651"/>
      <c r="J21651"/>
      <c r="U21651" s="43"/>
      <c r="AE21651"/>
    </row>
    <row r="21652" spans="1:31">
      <c r="A21652">
        <v>53150</v>
      </c>
      <c r="B21652" t="s">
        <v>18473</v>
      </c>
      <c r="C21652" t="s">
        <v>33477</v>
      </c>
      <c r="D21652" t="s">
        <v>33476</v>
      </c>
      <c r="E21652"/>
      <c r="F21652"/>
      <c r="G21652"/>
      <c r="H21652"/>
      <c r="I21652"/>
      <c r="J21652"/>
      <c r="U21652" s="43"/>
      <c r="AE21652"/>
    </row>
    <row r="21653" spans="1:31">
      <c r="A21653">
        <v>53410</v>
      </c>
      <c r="B21653" t="s">
        <v>18474</v>
      </c>
      <c r="C21653" t="s">
        <v>33477</v>
      </c>
      <c r="D21653" t="s">
        <v>33476</v>
      </c>
      <c r="E21653"/>
      <c r="F21653"/>
      <c r="G21653"/>
      <c r="H21653"/>
      <c r="I21653"/>
      <c r="J21653"/>
      <c r="U21653" s="43"/>
      <c r="AE21653"/>
    </row>
    <row r="21654" spans="1:31">
      <c r="A21654">
        <v>53170</v>
      </c>
      <c r="B21654" t="s">
        <v>18475</v>
      </c>
      <c r="C21654" t="s">
        <v>33477</v>
      </c>
      <c r="D21654" t="s">
        <v>33476</v>
      </c>
      <c r="E21654"/>
      <c r="F21654"/>
      <c r="G21654"/>
      <c r="H21654"/>
      <c r="I21654"/>
      <c r="J21654"/>
      <c r="U21654" s="43"/>
      <c r="AE21654"/>
    </row>
    <row r="21655" spans="1:31">
      <c r="A21655">
        <v>53120</v>
      </c>
      <c r="B21655" t="s">
        <v>18476</v>
      </c>
      <c r="C21655" t="s">
        <v>33477</v>
      </c>
      <c r="D21655" t="s">
        <v>33476</v>
      </c>
      <c r="E21655"/>
      <c r="F21655"/>
      <c r="G21655"/>
      <c r="H21655"/>
      <c r="I21655"/>
      <c r="J21655"/>
      <c r="U21655" s="43"/>
      <c r="AE21655"/>
    </row>
    <row r="21656" spans="1:31">
      <c r="A21656">
        <v>53420</v>
      </c>
      <c r="B21656" t="s">
        <v>18477</v>
      </c>
      <c r="C21656" t="s">
        <v>33477</v>
      </c>
      <c r="D21656" t="s">
        <v>33476</v>
      </c>
      <c r="E21656"/>
      <c r="F21656"/>
      <c r="G21656"/>
      <c r="H21656"/>
      <c r="I21656"/>
      <c r="J21656"/>
      <c r="U21656" s="43"/>
      <c r="AE21656"/>
    </row>
    <row r="21657" spans="1:31">
      <c r="A21657">
        <v>53470</v>
      </c>
      <c r="B21657" t="s">
        <v>18478</v>
      </c>
      <c r="C21657" t="s">
        <v>33477</v>
      </c>
      <c r="D21657" t="s">
        <v>33476</v>
      </c>
      <c r="E21657"/>
      <c r="F21657"/>
      <c r="G21657"/>
      <c r="H21657"/>
      <c r="I21657"/>
      <c r="J21657"/>
      <c r="U21657" s="43"/>
      <c r="AE21657"/>
    </row>
    <row r="21658" spans="1:31">
      <c r="A21658">
        <v>53640</v>
      </c>
      <c r="B21658" t="s">
        <v>18479</v>
      </c>
      <c r="C21658" t="s">
        <v>33477</v>
      </c>
      <c r="D21658" t="s">
        <v>33476</v>
      </c>
      <c r="E21658"/>
      <c r="F21658"/>
      <c r="G21658"/>
      <c r="H21658"/>
      <c r="I21658"/>
      <c r="J21658"/>
      <c r="U21658" s="43"/>
      <c r="AE21658"/>
    </row>
    <row r="21659" spans="1:31">
      <c r="A21659">
        <v>53370</v>
      </c>
      <c r="B21659" t="s">
        <v>18480</v>
      </c>
      <c r="C21659" t="s">
        <v>33477</v>
      </c>
      <c r="D21659" t="s">
        <v>33476</v>
      </c>
      <c r="E21659"/>
      <c r="F21659"/>
      <c r="G21659"/>
      <c r="H21659"/>
      <c r="I21659"/>
      <c r="J21659"/>
      <c r="U21659" s="43"/>
      <c r="AE21659"/>
    </row>
    <row r="21660" spans="1:31">
      <c r="A21660">
        <v>53160</v>
      </c>
      <c r="B21660" t="s">
        <v>18481</v>
      </c>
      <c r="C21660" t="s">
        <v>33477</v>
      </c>
      <c r="D21660" t="s">
        <v>33476</v>
      </c>
      <c r="E21660"/>
      <c r="F21660"/>
      <c r="G21660"/>
      <c r="H21660"/>
      <c r="I21660"/>
      <c r="J21660"/>
      <c r="U21660" s="43"/>
      <c r="AE21660"/>
    </row>
    <row r="21661" spans="1:31">
      <c r="A21661">
        <v>53810</v>
      </c>
      <c r="B21661" t="s">
        <v>18482</v>
      </c>
      <c r="C21661" t="s">
        <v>33477</v>
      </c>
      <c r="D21661" t="e">
        <v>#N/A</v>
      </c>
      <c r="E21661"/>
      <c r="F21661"/>
      <c r="G21661"/>
      <c r="H21661"/>
      <c r="I21661"/>
      <c r="J21661"/>
      <c r="U21661" s="43"/>
      <c r="AE21661"/>
    </row>
    <row r="21662" spans="1:31">
      <c r="A21662">
        <v>53300</v>
      </c>
      <c r="B21662" t="s">
        <v>18483</v>
      </c>
      <c r="C21662" t="s">
        <v>33477</v>
      </c>
      <c r="D21662" t="s">
        <v>33476</v>
      </c>
      <c r="E21662"/>
      <c r="F21662"/>
      <c r="G21662"/>
      <c r="H21662"/>
      <c r="I21662"/>
      <c r="J21662"/>
      <c r="U21662" s="43"/>
      <c r="AE21662"/>
    </row>
    <row r="21663" spans="1:31">
      <c r="A21663">
        <v>53950</v>
      </c>
      <c r="B21663" t="s">
        <v>18484</v>
      </c>
      <c r="C21663" t="s">
        <v>33477</v>
      </c>
      <c r="D21663" t="s">
        <v>33476</v>
      </c>
      <c r="E21663"/>
      <c r="F21663"/>
      <c r="G21663"/>
      <c r="H21663"/>
      <c r="I21663"/>
      <c r="J21663"/>
      <c r="U21663" s="43"/>
      <c r="AE21663"/>
    </row>
    <row r="21664" spans="1:31">
      <c r="A21664">
        <v>53440</v>
      </c>
      <c r="B21664" t="s">
        <v>18485</v>
      </c>
      <c r="C21664" t="s">
        <v>33477</v>
      </c>
      <c r="D21664" t="s">
        <v>33476</v>
      </c>
      <c r="E21664"/>
      <c r="F21664"/>
      <c r="G21664"/>
      <c r="H21664"/>
      <c r="I21664"/>
      <c r="J21664"/>
      <c r="U21664" s="43"/>
      <c r="AE21664"/>
    </row>
    <row r="21665" spans="1:31">
      <c r="A21665">
        <v>53230</v>
      </c>
      <c r="B21665" t="s">
        <v>18486</v>
      </c>
      <c r="C21665" t="s">
        <v>33477</v>
      </c>
      <c r="D21665" t="s">
        <v>33476</v>
      </c>
      <c r="E21665"/>
      <c r="F21665"/>
      <c r="G21665"/>
      <c r="H21665"/>
      <c r="I21665"/>
      <c r="J21665"/>
      <c r="U21665" s="43"/>
      <c r="AE21665"/>
    </row>
    <row r="21666" spans="1:31">
      <c r="A21666">
        <v>53150</v>
      </c>
      <c r="B21666" t="s">
        <v>18487</v>
      </c>
      <c r="C21666" t="s">
        <v>33477</v>
      </c>
      <c r="D21666" t="s">
        <v>33476</v>
      </c>
      <c r="E21666"/>
      <c r="F21666"/>
      <c r="G21666"/>
      <c r="H21666"/>
      <c r="I21666"/>
      <c r="J21666"/>
      <c r="U21666" s="43"/>
      <c r="AE21666"/>
    </row>
    <row r="21667" spans="1:31">
      <c r="A21667">
        <v>53250</v>
      </c>
      <c r="B21667" t="s">
        <v>18488</v>
      </c>
      <c r="C21667" t="s">
        <v>33477</v>
      </c>
      <c r="D21667" t="s">
        <v>33476</v>
      </c>
      <c r="E21667"/>
      <c r="F21667"/>
      <c r="G21667"/>
      <c r="H21667"/>
      <c r="I21667"/>
      <c r="J21667"/>
      <c r="U21667" s="43"/>
      <c r="AE21667"/>
    </row>
    <row r="21668" spans="1:31">
      <c r="A21668">
        <v>53200</v>
      </c>
      <c r="B21668" t="s">
        <v>18489</v>
      </c>
      <c r="C21668" t="s">
        <v>33480</v>
      </c>
      <c r="D21668" t="s">
        <v>33476</v>
      </c>
      <c r="E21668"/>
      <c r="F21668"/>
      <c r="G21668"/>
      <c r="H21668"/>
      <c r="I21668"/>
      <c r="J21668"/>
      <c r="U21668" s="43"/>
      <c r="AE21668"/>
    </row>
    <row r="21669" spans="1:31">
      <c r="A21669">
        <v>53200</v>
      </c>
      <c r="B21669" t="s">
        <v>18489</v>
      </c>
      <c r="C21669" t="s">
        <v>33480</v>
      </c>
      <c r="D21669" t="s">
        <v>33476</v>
      </c>
      <c r="E21669"/>
      <c r="F21669"/>
      <c r="G21669"/>
      <c r="H21669"/>
      <c r="I21669"/>
      <c r="J21669"/>
      <c r="U21669" s="43"/>
      <c r="AE21669"/>
    </row>
    <row r="21670" spans="1:31">
      <c r="A21670">
        <v>53200</v>
      </c>
      <c r="B21670" t="s">
        <v>18489</v>
      </c>
      <c r="C21670" t="s">
        <v>33480</v>
      </c>
      <c r="D21670" t="s">
        <v>33476</v>
      </c>
      <c r="E21670"/>
      <c r="F21670"/>
      <c r="G21670"/>
      <c r="H21670"/>
      <c r="I21670"/>
      <c r="J21670"/>
      <c r="U21670" s="43"/>
      <c r="AE21670"/>
    </row>
    <row r="21671" spans="1:31">
      <c r="A21671">
        <v>53200</v>
      </c>
      <c r="B21671" t="s">
        <v>18489</v>
      </c>
      <c r="C21671" t="s">
        <v>33480</v>
      </c>
      <c r="D21671" t="s">
        <v>33476</v>
      </c>
      <c r="E21671"/>
      <c r="F21671"/>
      <c r="G21671"/>
      <c r="H21671"/>
      <c r="I21671"/>
      <c r="J21671"/>
      <c r="U21671" s="43"/>
      <c r="AE21671"/>
    </row>
    <row r="21672" spans="1:31">
      <c r="A21672">
        <v>53200</v>
      </c>
      <c r="B21672" t="s">
        <v>18490</v>
      </c>
      <c r="C21672" t="s">
        <v>33480</v>
      </c>
      <c r="D21672" t="s">
        <v>33476</v>
      </c>
      <c r="E21672"/>
      <c r="F21672"/>
      <c r="G21672"/>
      <c r="H21672"/>
      <c r="I21672"/>
      <c r="J21672"/>
      <c r="U21672" s="43"/>
      <c r="AE21672"/>
    </row>
    <row r="21673" spans="1:31">
      <c r="A21673">
        <v>53100</v>
      </c>
      <c r="B21673" t="s">
        <v>18491</v>
      </c>
      <c r="C21673" t="s">
        <v>33477</v>
      </c>
      <c r="D21673" t="s">
        <v>33476</v>
      </c>
      <c r="E21673"/>
      <c r="F21673"/>
      <c r="G21673"/>
      <c r="H21673"/>
      <c r="I21673"/>
      <c r="J21673"/>
      <c r="U21673" s="43"/>
      <c r="AE21673"/>
    </row>
    <row r="21674" spans="1:31">
      <c r="A21674">
        <v>53200</v>
      </c>
      <c r="B21674" t="s">
        <v>18492</v>
      </c>
      <c r="C21674" t="s">
        <v>33480</v>
      </c>
      <c r="D21674" t="s">
        <v>33476</v>
      </c>
      <c r="E21674"/>
      <c r="F21674"/>
      <c r="G21674"/>
      <c r="H21674"/>
      <c r="I21674"/>
      <c r="J21674"/>
      <c r="U21674" s="43"/>
      <c r="AE21674"/>
    </row>
    <row r="21675" spans="1:31">
      <c r="A21675">
        <v>53340</v>
      </c>
      <c r="B21675" t="s">
        <v>18493</v>
      </c>
      <c r="C21675" t="s">
        <v>33477</v>
      </c>
      <c r="D21675" t="s">
        <v>33476</v>
      </c>
      <c r="E21675"/>
      <c r="F21675"/>
      <c r="G21675"/>
      <c r="H21675"/>
      <c r="I21675"/>
      <c r="J21675"/>
      <c r="U21675" s="43"/>
      <c r="AE21675"/>
    </row>
    <row r="21676" spans="1:31">
      <c r="A21676">
        <v>53400</v>
      </c>
      <c r="B21676" t="s">
        <v>18494</v>
      </c>
      <c r="C21676" t="s">
        <v>33477</v>
      </c>
      <c r="D21676" t="s">
        <v>33476</v>
      </c>
      <c r="E21676"/>
      <c r="F21676"/>
      <c r="G21676"/>
      <c r="H21676"/>
      <c r="I21676"/>
      <c r="J21676"/>
      <c r="U21676" s="43"/>
      <c r="AE21676"/>
    </row>
    <row r="21677" spans="1:31">
      <c r="A21677">
        <v>53250</v>
      </c>
      <c r="B21677" t="s">
        <v>18495</v>
      </c>
      <c r="C21677" t="s">
        <v>33477</v>
      </c>
      <c r="D21677" t="s">
        <v>33476</v>
      </c>
      <c r="E21677"/>
      <c r="F21677"/>
      <c r="G21677"/>
      <c r="H21677"/>
      <c r="I21677"/>
      <c r="J21677"/>
      <c r="U21677" s="43"/>
      <c r="AE21677"/>
    </row>
    <row r="21678" spans="1:31">
      <c r="A21678">
        <v>53120</v>
      </c>
      <c r="B21678" t="s">
        <v>18496</v>
      </c>
      <c r="C21678" t="s">
        <v>33477</v>
      </c>
      <c r="D21678" t="s">
        <v>33476</v>
      </c>
      <c r="E21678"/>
      <c r="F21678"/>
      <c r="G21678"/>
      <c r="H21678"/>
      <c r="I21678"/>
      <c r="J21678"/>
      <c r="U21678" s="43"/>
      <c r="AE21678"/>
    </row>
    <row r="21679" spans="1:31">
      <c r="A21679">
        <v>53470</v>
      </c>
      <c r="B21679" t="s">
        <v>18497</v>
      </c>
      <c r="C21679" t="s">
        <v>33477</v>
      </c>
      <c r="D21679" t="s">
        <v>33476</v>
      </c>
      <c r="E21679"/>
      <c r="F21679"/>
      <c r="G21679"/>
      <c r="H21679"/>
      <c r="I21679"/>
      <c r="J21679"/>
      <c r="U21679" s="43"/>
      <c r="AE21679"/>
    </row>
    <row r="21680" spans="1:31">
      <c r="A21680">
        <v>53800</v>
      </c>
      <c r="B21680" t="s">
        <v>18498</v>
      </c>
      <c r="C21680" t="s">
        <v>33477</v>
      </c>
      <c r="D21680" t="s">
        <v>33482</v>
      </c>
      <c r="E21680"/>
      <c r="F21680"/>
      <c r="G21680"/>
      <c r="H21680"/>
      <c r="I21680"/>
      <c r="J21680"/>
      <c r="U21680" s="43"/>
      <c r="AE21680"/>
    </row>
    <row r="21681" spans="1:31">
      <c r="A21681">
        <v>53100</v>
      </c>
      <c r="B21681" t="s">
        <v>18499</v>
      </c>
      <c r="C21681" t="s">
        <v>33477</v>
      </c>
      <c r="D21681" t="s">
        <v>33476</v>
      </c>
      <c r="E21681"/>
      <c r="F21681"/>
      <c r="G21681"/>
      <c r="H21681"/>
      <c r="I21681"/>
      <c r="J21681"/>
      <c r="U21681" s="43"/>
      <c r="AE21681"/>
    </row>
    <row r="21682" spans="1:31">
      <c r="A21682">
        <v>53230</v>
      </c>
      <c r="B21682" t="s">
        <v>18500</v>
      </c>
      <c r="C21682" t="s">
        <v>33477</v>
      </c>
      <c r="D21682" t="s">
        <v>33476</v>
      </c>
      <c r="E21682"/>
      <c r="F21682"/>
      <c r="G21682"/>
      <c r="H21682"/>
      <c r="I21682"/>
      <c r="J21682"/>
      <c r="U21682" s="43"/>
      <c r="AE21682"/>
    </row>
    <row r="21683" spans="1:31">
      <c r="A21683">
        <v>53340</v>
      </c>
      <c r="B21683" t="s">
        <v>18501</v>
      </c>
      <c r="C21683" t="s">
        <v>33477</v>
      </c>
      <c r="D21683" t="s">
        <v>33476</v>
      </c>
      <c r="E21683"/>
      <c r="F21683"/>
      <c r="G21683"/>
      <c r="H21683"/>
      <c r="I21683"/>
      <c r="J21683"/>
      <c r="U21683" s="43"/>
      <c r="AE21683"/>
    </row>
    <row r="21684" spans="1:31">
      <c r="A21684">
        <v>53230</v>
      </c>
      <c r="B21684" t="s">
        <v>18502</v>
      </c>
      <c r="C21684" t="s">
        <v>33477</v>
      </c>
      <c r="D21684" t="s">
        <v>33476</v>
      </c>
      <c r="E21684"/>
      <c r="F21684"/>
      <c r="G21684"/>
      <c r="H21684"/>
      <c r="I21684"/>
      <c r="J21684"/>
      <c r="U21684" s="43"/>
      <c r="AE21684"/>
    </row>
    <row r="21685" spans="1:31">
      <c r="A21685">
        <v>53200</v>
      </c>
      <c r="B21685" t="s">
        <v>9399</v>
      </c>
      <c r="C21685" t="s">
        <v>33480</v>
      </c>
      <c r="D21685" t="s">
        <v>33476</v>
      </c>
      <c r="E21685"/>
      <c r="F21685"/>
      <c r="G21685"/>
      <c r="H21685"/>
      <c r="I21685"/>
      <c r="J21685"/>
      <c r="U21685" s="43"/>
      <c r="AE21685"/>
    </row>
    <row r="21686" spans="1:31">
      <c r="A21686">
        <v>53300</v>
      </c>
      <c r="B21686" t="s">
        <v>18503</v>
      </c>
      <c r="C21686" t="s">
        <v>33477</v>
      </c>
      <c r="D21686" t="s">
        <v>33476</v>
      </c>
      <c r="E21686"/>
      <c r="F21686"/>
      <c r="G21686"/>
      <c r="H21686"/>
      <c r="I21686"/>
      <c r="J21686"/>
      <c r="U21686" s="43"/>
      <c r="AE21686"/>
    </row>
    <row r="21687" spans="1:31">
      <c r="A21687">
        <v>53300</v>
      </c>
      <c r="B21687" t="s">
        <v>18503</v>
      </c>
      <c r="C21687" t="s">
        <v>33477</v>
      </c>
      <c r="D21687" t="s">
        <v>33476</v>
      </c>
      <c r="E21687"/>
      <c r="F21687"/>
      <c r="G21687"/>
      <c r="H21687"/>
      <c r="I21687"/>
      <c r="J21687"/>
      <c r="U21687" s="43"/>
      <c r="AE21687"/>
    </row>
    <row r="21688" spans="1:31">
      <c r="A21688">
        <v>53250</v>
      </c>
      <c r="B21688" t="s">
        <v>18504</v>
      </c>
      <c r="C21688" t="s">
        <v>33477</v>
      </c>
      <c r="D21688" t="s">
        <v>33476</v>
      </c>
      <c r="E21688"/>
      <c r="F21688"/>
      <c r="G21688"/>
      <c r="H21688"/>
      <c r="I21688"/>
      <c r="J21688"/>
      <c r="U21688" s="43"/>
      <c r="AE21688"/>
    </row>
    <row r="21689" spans="1:31">
      <c r="A21689">
        <v>53230</v>
      </c>
      <c r="B21689" t="s">
        <v>18505</v>
      </c>
      <c r="C21689" t="s">
        <v>33477</v>
      </c>
      <c r="D21689" t="s">
        <v>33476</v>
      </c>
      <c r="E21689"/>
      <c r="F21689"/>
      <c r="G21689"/>
      <c r="H21689"/>
      <c r="I21689"/>
      <c r="J21689"/>
      <c r="U21689" s="43"/>
      <c r="AE21689"/>
    </row>
    <row r="21690" spans="1:31">
      <c r="A21690">
        <v>53700</v>
      </c>
      <c r="B21690" t="s">
        <v>18506</v>
      </c>
      <c r="C21690" t="s">
        <v>33477</v>
      </c>
      <c r="D21690" t="s">
        <v>33476</v>
      </c>
      <c r="E21690"/>
      <c r="F21690"/>
      <c r="G21690"/>
      <c r="H21690"/>
      <c r="I21690"/>
      <c r="J21690"/>
      <c r="U21690" s="43"/>
      <c r="AE21690"/>
    </row>
    <row r="21691" spans="1:31">
      <c r="A21691">
        <v>53400</v>
      </c>
      <c r="B21691" t="s">
        <v>18507</v>
      </c>
      <c r="C21691" t="s">
        <v>33477</v>
      </c>
      <c r="D21691" t="s">
        <v>33476</v>
      </c>
      <c r="E21691"/>
      <c r="F21691"/>
      <c r="G21691"/>
      <c r="H21691"/>
      <c r="I21691"/>
      <c r="J21691"/>
      <c r="U21691" s="43"/>
      <c r="AE21691"/>
    </row>
    <row r="21692" spans="1:31">
      <c r="A21692">
        <v>53700</v>
      </c>
      <c r="B21692" t="s">
        <v>18508</v>
      </c>
      <c r="C21692" t="s">
        <v>33477</v>
      </c>
      <c r="D21692" t="s">
        <v>33476</v>
      </c>
      <c r="E21692"/>
      <c r="F21692"/>
      <c r="G21692"/>
      <c r="H21692"/>
      <c r="I21692"/>
      <c r="J21692"/>
      <c r="U21692" s="43"/>
      <c r="AE21692"/>
    </row>
    <row r="21693" spans="1:31">
      <c r="A21693">
        <v>53380</v>
      </c>
      <c r="B21693" t="s">
        <v>18509</v>
      </c>
      <c r="C21693" t="s">
        <v>33477</v>
      </c>
      <c r="D21693" t="s">
        <v>33476</v>
      </c>
      <c r="E21693"/>
      <c r="F21693"/>
      <c r="G21693"/>
      <c r="H21693"/>
      <c r="I21693"/>
      <c r="J21693"/>
      <c r="U21693" s="43"/>
      <c r="AE21693"/>
    </row>
    <row r="21694" spans="1:31">
      <c r="A21694">
        <v>53170</v>
      </c>
      <c r="B21694" t="s">
        <v>18510</v>
      </c>
      <c r="C21694" t="s">
        <v>33477</v>
      </c>
      <c r="D21694" t="s">
        <v>33476</v>
      </c>
      <c r="E21694"/>
      <c r="F21694"/>
      <c r="G21694"/>
      <c r="H21694"/>
      <c r="I21694"/>
      <c r="J21694"/>
      <c r="U21694" s="43"/>
      <c r="AE21694"/>
    </row>
    <row r="21695" spans="1:31">
      <c r="A21695">
        <v>53540</v>
      </c>
      <c r="B21695" t="s">
        <v>18511</v>
      </c>
      <c r="C21695" t="s">
        <v>33477</v>
      </c>
      <c r="D21695" t="s">
        <v>33476</v>
      </c>
      <c r="E21695"/>
      <c r="F21695"/>
      <c r="G21695"/>
      <c r="H21695"/>
      <c r="I21695"/>
      <c r="J21695"/>
      <c r="U21695" s="43"/>
      <c r="AE21695"/>
    </row>
    <row r="21696" spans="1:31">
      <c r="A21696">
        <v>53200</v>
      </c>
      <c r="B21696" t="s">
        <v>18512</v>
      </c>
      <c r="C21696" t="s">
        <v>33480</v>
      </c>
      <c r="D21696" t="s">
        <v>33476</v>
      </c>
      <c r="E21696"/>
      <c r="F21696"/>
      <c r="G21696"/>
      <c r="H21696"/>
      <c r="I21696"/>
      <c r="J21696"/>
      <c r="U21696" s="43"/>
      <c r="AE21696"/>
    </row>
    <row r="21697" spans="1:31">
      <c r="A21697">
        <v>53400</v>
      </c>
      <c r="B21697" t="s">
        <v>18513</v>
      </c>
      <c r="C21697" t="s">
        <v>33477</v>
      </c>
      <c r="D21697" t="s">
        <v>33476</v>
      </c>
      <c r="E21697"/>
      <c r="F21697"/>
      <c r="G21697"/>
      <c r="H21697"/>
      <c r="I21697"/>
      <c r="J21697"/>
      <c r="U21697" s="43"/>
      <c r="AE21697"/>
    </row>
    <row r="21698" spans="1:31">
      <c r="A21698">
        <v>53190</v>
      </c>
      <c r="B21698" t="s">
        <v>1500</v>
      </c>
      <c r="C21698" t="s">
        <v>33477</v>
      </c>
      <c r="D21698" t="s">
        <v>33476</v>
      </c>
      <c r="E21698"/>
      <c r="F21698"/>
      <c r="G21698"/>
      <c r="H21698"/>
      <c r="I21698"/>
      <c r="J21698"/>
      <c r="U21698" s="43"/>
      <c r="AE21698"/>
    </row>
    <row r="21699" spans="1:31">
      <c r="A21699">
        <v>53190</v>
      </c>
      <c r="B21699" t="s">
        <v>18514</v>
      </c>
      <c r="C21699" t="s">
        <v>33477</v>
      </c>
      <c r="D21699" t="s">
        <v>33476</v>
      </c>
      <c r="E21699"/>
      <c r="F21699"/>
      <c r="G21699"/>
      <c r="H21699"/>
      <c r="I21699"/>
      <c r="J21699"/>
      <c r="U21699" s="43"/>
      <c r="AE21699"/>
    </row>
    <row r="21700" spans="1:31">
      <c r="A21700">
        <v>53260</v>
      </c>
      <c r="B21700" t="s">
        <v>18515</v>
      </c>
      <c r="C21700" t="s">
        <v>33477</v>
      </c>
      <c r="D21700" t="s">
        <v>33476</v>
      </c>
      <c r="E21700"/>
      <c r="F21700"/>
      <c r="G21700"/>
      <c r="H21700"/>
      <c r="I21700"/>
      <c r="J21700"/>
      <c r="U21700" s="43"/>
      <c r="AE21700"/>
    </row>
    <row r="21701" spans="1:31">
      <c r="A21701">
        <v>53500</v>
      </c>
      <c r="B21701" t="s">
        <v>18516</v>
      </c>
      <c r="C21701" t="s">
        <v>33477</v>
      </c>
      <c r="D21701" t="s">
        <v>33476</v>
      </c>
      <c r="E21701"/>
      <c r="F21701"/>
      <c r="G21701"/>
      <c r="H21701"/>
      <c r="I21701"/>
      <c r="J21701"/>
      <c r="U21701" s="43"/>
      <c r="AE21701"/>
    </row>
    <row r="21702" spans="1:31">
      <c r="A21702">
        <v>53150</v>
      </c>
      <c r="B21702" t="s">
        <v>18517</v>
      </c>
      <c r="C21702" t="s">
        <v>33477</v>
      </c>
      <c r="D21702" t="s">
        <v>33476</v>
      </c>
      <c r="E21702"/>
      <c r="F21702"/>
      <c r="G21702"/>
      <c r="H21702"/>
      <c r="I21702"/>
      <c r="J21702"/>
      <c r="U21702" s="43"/>
      <c r="AE21702"/>
    </row>
    <row r="21703" spans="1:31">
      <c r="A21703">
        <v>53600</v>
      </c>
      <c r="B21703" t="s">
        <v>18517</v>
      </c>
      <c r="C21703" t="s">
        <v>33477</v>
      </c>
      <c r="D21703" t="s">
        <v>33476</v>
      </c>
      <c r="E21703"/>
      <c r="F21703"/>
      <c r="G21703"/>
      <c r="H21703"/>
      <c r="I21703"/>
      <c r="J21703"/>
      <c r="U21703" s="43"/>
      <c r="AE21703"/>
    </row>
    <row r="21704" spans="1:31">
      <c r="A21704">
        <v>53600</v>
      </c>
      <c r="B21704" t="s">
        <v>18517</v>
      </c>
      <c r="C21704" t="s">
        <v>33477</v>
      </c>
      <c r="D21704" t="s">
        <v>33476</v>
      </c>
      <c r="E21704"/>
      <c r="F21704"/>
      <c r="G21704"/>
      <c r="H21704"/>
      <c r="I21704"/>
      <c r="J21704"/>
      <c r="U21704" s="43"/>
      <c r="AE21704"/>
    </row>
    <row r="21705" spans="1:31">
      <c r="A21705">
        <v>53350</v>
      </c>
      <c r="B21705" t="s">
        <v>18518</v>
      </c>
      <c r="C21705" t="s">
        <v>33477</v>
      </c>
      <c r="D21705" t="s">
        <v>33476</v>
      </c>
      <c r="E21705"/>
      <c r="F21705"/>
      <c r="G21705"/>
      <c r="H21705"/>
      <c r="I21705"/>
      <c r="J21705"/>
      <c r="U21705" s="43"/>
      <c r="AE21705"/>
    </row>
    <row r="21706" spans="1:31">
      <c r="A21706">
        <v>53260</v>
      </c>
      <c r="B21706" t="s">
        <v>18519</v>
      </c>
      <c r="C21706" t="s">
        <v>33477</v>
      </c>
      <c r="D21706" t="s">
        <v>33476</v>
      </c>
      <c r="E21706"/>
      <c r="F21706"/>
      <c r="G21706"/>
      <c r="H21706"/>
      <c r="I21706"/>
      <c r="J21706"/>
      <c r="U21706" s="43"/>
      <c r="AE21706"/>
    </row>
    <row r="21707" spans="1:31">
      <c r="A21707">
        <v>53190</v>
      </c>
      <c r="B21707" t="s">
        <v>18520</v>
      </c>
      <c r="C21707" t="s">
        <v>33477</v>
      </c>
      <c r="D21707" t="s">
        <v>33476</v>
      </c>
      <c r="E21707"/>
      <c r="F21707"/>
      <c r="G21707"/>
      <c r="H21707"/>
      <c r="I21707"/>
      <c r="J21707"/>
      <c r="U21707" s="43"/>
      <c r="AE21707"/>
    </row>
    <row r="21708" spans="1:31">
      <c r="A21708">
        <v>53200</v>
      </c>
      <c r="B21708" t="s">
        <v>17705</v>
      </c>
      <c r="C21708" t="s">
        <v>33480</v>
      </c>
      <c r="D21708" t="s">
        <v>33476</v>
      </c>
      <c r="E21708"/>
      <c r="F21708"/>
      <c r="G21708"/>
      <c r="H21708"/>
      <c r="I21708"/>
      <c r="J21708"/>
      <c r="U21708" s="43"/>
      <c r="AE21708"/>
    </row>
    <row r="21709" spans="1:31">
      <c r="A21709">
        <v>53540</v>
      </c>
      <c r="B21709" t="s">
        <v>18521</v>
      </c>
      <c r="C21709" t="s">
        <v>33477</v>
      </c>
      <c r="D21709" t="s">
        <v>33476</v>
      </c>
      <c r="E21709"/>
      <c r="F21709"/>
      <c r="G21709"/>
      <c r="H21709"/>
      <c r="I21709"/>
      <c r="J21709"/>
      <c r="U21709" s="43"/>
      <c r="AE21709"/>
    </row>
    <row r="21710" spans="1:31">
      <c r="A21710">
        <v>53940</v>
      </c>
      <c r="B21710" t="s">
        <v>18522</v>
      </c>
      <c r="C21710" t="s">
        <v>33477</v>
      </c>
      <c r="D21710" t="s">
        <v>33476</v>
      </c>
      <c r="E21710"/>
      <c r="F21710"/>
      <c r="G21710"/>
      <c r="H21710"/>
      <c r="I21710"/>
      <c r="J21710"/>
      <c r="U21710" s="43"/>
      <c r="AE21710"/>
    </row>
    <row r="21711" spans="1:31">
      <c r="A21711">
        <v>53940</v>
      </c>
      <c r="B21711" t="s">
        <v>18522</v>
      </c>
      <c r="C21711" t="s">
        <v>33477</v>
      </c>
      <c r="D21711" t="s">
        <v>33476</v>
      </c>
      <c r="E21711"/>
      <c r="F21711"/>
      <c r="G21711"/>
      <c r="H21711"/>
      <c r="I21711"/>
      <c r="J21711"/>
      <c r="U21711" s="43"/>
      <c r="AE21711"/>
    </row>
    <row r="21712" spans="1:31">
      <c r="A21712">
        <v>53200</v>
      </c>
      <c r="B21712" t="s">
        <v>18523</v>
      </c>
      <c r="C21712" t="s">
        <v>33480</v>
      </c>
      <c r="D21712" t="s">
        <v>33476</v>
      </c>
      <c r="E21712"/>
      <c r="F21712"/>
      <c r="G21712"/>
      <c r="H21712"/>
      <c r="I21712"/>
      <c r="J21712"/>
      <c r="U21712" s="43"/>
      <c r="AE21712"/>
    </row>
    <row r="21713" spans="1:31">
      <c r="A21713">
        <v>53200</v>
      </c>
      <c r="B21713" t="s">
        <v>18523</v>
      </c>
      <c r="C21713" t="s">
        <v>33480</v>
      </c>
      <c r="D21713" t="s">
        <v>33476</v>
      </c>
      <c r="E21713"/>
      <c r="F21713"/>
      <c r="G21713"/>
      <c r="H21713"/>
      <c r="I21713"/>
      <c r="J21713"/>
      <c r="U21713" s="43"/>
      <c r="AE21713"/>
    </row>
    <row r="21714" spans="1:31">
      <c r="A21714">
        <v>53150</v>
      </c>
      <c r="B21714" t="s">
        <v>18524</v>
      </c>
      <c r="C21714" t="s">
        <v>33477</v>
      </c>
      <c r="D21714" t="s">
        <v>33476</v>
      </c>
      <c r="E21714"/>
      <c r="F21714"/>
      <c r="G21714"/>
      <c r="H21714"/>
      <c r="I21714"/>
      <c r="J21714"/>
      <c r="U21714" s="43"/>
      <c r="AE21714"/>
    </row>
    <row r="21715" spans="1:31">
      <c r="A21715">
        <v>53370</v>
      </c>
      <c r="B21715" t="s">
        <v>18525</v>
      </c>
      <c r="C21715" t="s">
        <v>33477</v>
      </c>
      <c r="D21715" t="s">
        <v>33476</v>
      </c>
      <c r="E21715"/>
      <c r="F21715"/>
      <c r="G21715"/>
      <c r="H21715"/>
      <c r="I21715"/>
      <c r="J21715"/>
      <c r="U21715" s="43"/>
      <c r="AE21715"/>
    </row>
    <row r="21716" spans="1:31">
      <c r="A21716">
        <v>53120</v>
      </c>
      <c r="B21716" t="s">
        <v>18526</v>
      </c>
      <c r="C21716" t="s">
        <v>33477</v>
      </c>
      <c r="D21716" t="s">
        <v>33476</v>
      </c>
      <c r="E21716"/>
      <c r="F21716"/>
      <c r="G21716"/>
      <c r="H21716"/>
      <c r="I21716"/>
      <c r="J21716"/>
      <c r="U21716" s="43"/>
      <c r="AE21716"/>
    </row>
    <row r="21717" spans="1:31">
      <c r="A21717">
        <v>53410</v>
      </c>
      <c r="B21717" t="s">
        <v>18527</v>
      </c>
      <c r="C21717" t="s">
        <v>33477</v>
      </c>
      <c r="D21717" t="s">
        <v>33476</v>
      </c>
      <c r="E21717"/>
      <c r="F21717"/>
      <c r="G21717"/>
      <c r="H21717"/>
      <c r="I21717"/>
      <c r="J21717"/>
      <c r="U21717" s="43"/>
      <c r="AE21717"/>
    </row>
    <row r="21718" spans="1:31">
      <c r="A21718">
        <v>53440</v>
      </c>
      <c r="B21718" t="s">
        <v>18528</v>
      </c>
      <c r="C21718" t="s">
        <v>33477</v>
      </c>
      <c r="D21718" t="s">
        <v>33476</v>
      </c>
      <c r="E21718"/>
      <c r="F21718"/>
      <c r="G21718"/>
      <c r="H21718"/>
      <c r="I21718"/>
      <c r="J21718"/>
      <c r="U21718" s="43"/>
      <c r="AE21718"/>
    </row>
    <row r="21719" spans="1:31">
      <c r="A21719">
        <v>53290</v>
      </c>
      <c r="B21719" t="s">
        <v>18529</v>
      </c>
      <c r="C21719" t="s">
        <v>33477</v>
      </c>
      <c r="D21719" t="s">
        <v>33476</v>
      </c>
      <c r="E21719"/>
      <c r="F21719"/>
      <c r="G21719"/>
      <c r="H21719"/>
      <c r="I21719"/>
      <c r="J21719"/>
      <c r="U21719" s="43"/>
      <c r="AE21719"/>
    </row>
    <row r="21720" spans="1:31">
      <c r="A21720">
        <v>53300</v>
      </c>
      <c r="B21720" t="s">
        <v>18530</v>
      </c>
      <c r="C21720" t="s">
        <v>33477</v>
      </c>
      <c r="D21720" t="s">
        <v>33476</v>
      </c>
      <c r="E21720"/>
      <c r="F21720"/>
      <c r="G21720"/>
      <c r="H21720"/>
      <c r="I21720"/>
      <c r="J21720"/>
      <c r="U21720" s="43"/>
      <c r="AE21720"/>
    </row>
    <row r="21721" spans="1:31">
      <c r="A21721">
        <v>53250</v>
      </c>
      <c r="B21721" t="s">
        <v>17206</v>
      </c>
      <c r="C21721" t="s">
        <v>33477</v>
      </c>
      <c r="D21721" t="s">
        <v>33476</v>
      </c>
      <c r="E21721"/>
      <c r="F21721"/>
      <c r="G21721"/>
      <c r="H21721"/>
      <c r="I21721"/>
      <c r="J21721"/>
      <c r="U21721" s="43"/>
      <c r="AE21721"/>
    </row>
    <row r="21722" spans="1:31">
      <c r="A21722">
        <v>53160</v>
      </c>
      <c r="B21722" t="s">
        <v>18531</v>
      </c>
      <c r="C21722" t="s">
        <v>33477</v>
      </c>
      <c r="D21722" t="s">
        <v>33476</v>
      </c>
      <c r="E21722"/>
      <c r="F21722"/>
      <c r="G21722"/>
      <c r="H21722"/>
      <c r="I21722"/>
      <c r="J21722"/>
      <c r="U21722" s="43"/>
      <c r="AE21722"/>
    </row>
    <row r="21723" spans="1:31">
      <c r="A21723">
        <v>53640</v>
      </c>
      <c r="B21723" t="s">
        <v>18532</v>
      </c>
      <c r="C21723" t="s">
        <v>33477</v>
      </c>
      <c r="D21723" t="s">
        <v>33476</v>
      </c>
      <c r="E21723"/>
      <c r="F21723"/>
      <c r="G21723"/>
      <c r="H21723"/>
      <c r="I21723"/>
      <c r="J21723"/>
      <c r="U21723" s="43"/>
      <c r="AE21723"/>
    </row>
    <row r="21724" spans="1:31">
      <c r="A21724">
        <v>53120</v>
      </c>
      <c r="B21724" t="s">
        <v>18533</v>
      </c>
      <c r="C21724" t="s">
        <v>33477</v>
      </c>
      <c r="D21724" t="s">
        <v>33476</v>
      </c>
      <c r="E21724"/>
      <c r="F21724"/>
      <c r="G21724"/>
      <c r="H21724"/>
      <c r="I21724"/>
      <c r="J21724"/>
      <c r="U21724" s="43"/>
      <c r="AE21724"/>
    </row>
    <row r="21725" spans="1:31">
      <c r="A21725">
        <v>53640</v>
      </c>
      <c r="B21725" t="s">
        <v>18534</v>
      </c>
      <c r="C21725" t="s">
        <v>33477</v>
      </c>
      <c r="D21725" t="s">
        <v>33476</v>
      </c>
      <c r="E21725"/>
      <c r="F21725"/>
      <c r="G21725"/>
      <c r="H21725"/>
      <c r="I21725"/>
      <c r="J21725"/>
      <c r="U21725" s="43"/>
      <c r="AE21725"/>
    </row>
    <row r="21726" spans="1:31">
      <c r="A21726">
        <v>53360</v>
      </c>
      <c r="B21726" t="s">
        <v>15021</v>
      </c>
      <c r="C21726" t="s">
        <v>33477</v>
      </c>
      <c r="D21726" t="e">
        <v>#N/A</v>
      </c>
      <c r="E21726"/>
      <c r="F21726"/>
      <c r="G21726"/>
      <c r="H21726"/>
      <c r="I21726"/>
      <c r="J21726"/>
      <c r="U21726" s="43"/>
      <c r="AE21726"/>
    </row>
    <row r="21727" spans="1:31">
      <c r="A21727">
        <v>53110</v>
      </c>
      <c r="B21727" t="s">
        <v>18535</v>
      </c>
      <c r="C21727" t="s">
        <v>33477</v>
      </c>
      <c r="D21727" t="s">
        <v>33476</v>
      </c>
      <c r="E21727"/>
      <c r="F21727"/>
      <c r="G21727"/>
      <c r="H21727"/>
      <c r="I21727"/>
      <c r="J21727"/>
      <c r="U21727" s="43"/>
      <c r="AE21727"/>
    </row>
    <row r="21728" spans="1:31">
      <c r="A21728">
        <v>53110</v>
      </c>
      <c r="B21728" t="s">
        <v>18535</v>
      </c>
      <c r="C21728" t="s">
        <v>33477</v>
      </c>
      <c r="D21728" t="s">
        <v>33476</v>
      </c>
      <c r="E21728"/>
      <c r="F21728"/>
      <c r="G21728"/>
      <c r="H21728"/>
      <c r="I21728"/>
      <c r="J21728"/>
      <c r="U21728" s="43"/>
      <c r="AE21728"/>
    </row>
    <row r="21729" spans="1:31">
      <c r="A21729">
        <v>53970</v>
      </c>
      <c r="B21729" t="s">
        <v>18536</v>
      </c>
      <c r="C21729" t="s">
        <v>33477</v>
      </c>
      <c r="D21729" t="s">
        <v>33476</v>
      </c>
      <c r="E21729"/>
      <c r="F21729"/>
      <c r="G21729"/>
      <c r="H21729"/>
      <c r="I21729"/>
      <c r="J21729"/>
      <c r="U21729" s="43"/>
      <c r="AE21729"/>
    </row>
    <row r="21730" spans="1:31">
      <c r="A21730">
        <v>53160</v>
      </c>
      <c r="B21730" t="s">
        <v>18537</v>
      </c>
      <c r="C21730" t="s">
        <v>33477</v>
      </c>
      <c r="D21730" t="s">
        <v>33476</v>
      </c>
      <c r="E21730"/>
      <c r="F21730"/>
      <c r="G21730"/>
      <c r="H21730"/>
      <c r="I21730"/>
      <c r="J21730"/>
      <c r="U21730" s="43"/>
      <c r="AE21730"/>
    </row>
    <row r="21731" spans="1:31">
      <c r="A21731">
        <v>53250</v>
      </c>
      <c r="B21731" t="s">
        <v>18538</v>
      </c>
      <c r="C21731" t="s">
        <v>33477</v>
      </c>
      <c r="D21731" t="s">
        <v>33476</v>
      </c>
      <c r="E21731"/>
      <c r="F21731"/>
      <c r="G21731"/>
      <c r="H21731"/>
      <c r="I21731"/>
      <c r="J21731"/>
      <c r="U21731" s="43"/>
      <c r="AE21731"/>
    </row>
    <row r="21732" spans="1:31">
      <c r="A21732">
        <v>53250</v>
      </c>
      <c r="B21732" t="s">
        <v>18538</v>
      </c>
      <c r="C21732" t="s">
        <v>33477</v>
      </c>
      <c r="D21732" t="s">
        <v>33476</v>
      </c>
      <c r="E21732"/>
      <c r="F21732"/>
      <c r="G21732"/>
      <c r="H21732"/>
      <c r="I21732"/>
      <c r="J21732"/>
      <c r="U21732" s="43"/>
      <c r="AE21732"/>
    </row>
    <row r="21733" spans="1:31">
      <c r="A21733">
        <v>53160</v>
      </c>
      <c r="B21733" t="s">
        <v>18539</v>
      </c>
      <c r="C21733" t="s">
        <v>33477</v>
      </c>
      <c r="D21733" t="s">
        <v>33476</v>
      </c>
      <c r="E21733"/>
      <c r="F21733"/>
      <c r="G21733"/>
      <c r="H21733"/>
      <c r="I21733"/>
      <c r="J21733"/>
      <c r="U21733" s="43"/>
      <c r="AE21733"/>
    </row>
    <row r="21734" spans="1:31">
      <c r="A21734">
        <v>53380</v>
      </c>
      <c r="B21734" t="s">
        <v>18540</v>
      </c>
      <c r="C21734" t="s">
        <v>33477</v>
      </c>
      <c r="D21734" t="s">
        <v>33476</v>
      </c>
      <c r="E21734"/>
      <c r="F21734"/>
      <c r="G21734"/>
      <c r="H21734"/>
      <c r="I21734"/>
      <c r="J21734"/>
      <c r="U21734" s="43"/>
      <c r="AE21734"/>
    </row>
    <row r="21735" spans="1:31">
      <c r="A21735">
        <v>53200</v>
      </c>
      <c r="B21735" t="s">
        <v>18541</v>
      </c>
      <c r="C21735" t="s">
        <v>33480</v>
      </c>
      <c r="D21735" t="s">
        <v>33476</v>
      </c>
      <c r="E21735"/>
      <c r="F21735"/>
      <c r="G21735"/>
      <c r="H21735"/>
      <c r="I21735"/>
      <c r="J21735"/>
      <c r="U21735" s="43"/>
      <c r="AE21735"/>
    </row>
    <row r="21736" spans="1:31">
      <c r="A21736">
        <v>53200</v>
      </c>
      <c r="B21736" t="s">
        <v>18541</v>
      </c>
      <c r="C21736" t="s">
        <v>33480</v>
      </c>
      <c r="D21736" t="s">
        <v>33476</v>
      </c>
      <c r="E21736"/>
      <c r="F21736"/>
      <c r="G21736"/>
      <c r="H21736"/>
      <c r="I21736"/>
      <c r="J21736"/>
      <c r="U21736" s="43"/>
      <c r="AE21736"/>
    </row>
    <row r="21737" spans="1:31">
      <c r="A21737">
        <v>53190</v>
      </c>
      <c r="B21737" t="s">
        <v>18542</v>
      </c>
      <c r="C21737" t="s">
        <v>33477</v>
      </c>
      <c r="D21737" t="s">
        <v>33476</v>
      </c>
      <c r="E21737"/>
      <c r="F21737"/>
      <c r="G21737"/>
      <c r="H21737"/>
      <c r="I21737"/>
      <c r="J21737"/>
      <c r="U21737" s="43"/>
      <c r="AE21737"/>
    </row>
    <row r="21738" spans="1:31">
      <c r="A21738">
        <v>53220</v>
      </c>
      <c r="B21738" t="s">
        <v>18543</v>
      </c>
      <c r="C21738" t="s">
        <v>33477</v>
      </c>
      <c r="D21738" t="s">
        <v>33476</v>
      </c>
      <c r="E21738"/>
      <c r="F21738"/>
      <c r="G21738"/>
      <c r="H21738"/>
      <c r="I21738"/>
      <c r="J21738"/>
      <c r="U21738" s="43"/>
      <c r="AE21738"/>
    </row>
    <row r="21739" spans="1:31">
      <c r="A21739">
        <v>53110</v>
      </c>
      <c r="B21739" t="s">
        <v>18544</v>
      </c>
      <c r="C21739" t="s">
        <v>33477</v>
      </c>
      <c r="D21739" t="s">
        <v>33476</v>
      </c>
      <c r="E21739"/>
      <c r="F21739"/>
      <c r="G21739"/>
      <c r="H21739"/>
      <c r="I21739"/>
      <c r="J21739"/>
      <c r="U21739" s="43"/>
      <c r="AE21739"/>
    </row>
    <row r="21740" spans="1:31">
      <c r="A21740">
        <v>53110</v>
      </c>
      <c r="B21740" t="s">
        <v>18544</v>
      </c>
      <c r="C21740" t="s">
        <v>33477</v>
      </c>
      <c r="D21740" t="s">
        <v>33476</v>
      </c>
      <c r="E21740"/>
      <c r="F21740"/>
      <c r="G21740"/>
      <c r="H21740"/>
      <c r="I21740"/>
      <c r="J21740"/>
      <c r="U21740" s="43"/>
      <c r="AE21740"/>
    </row>
    <row r="21741" spans="1:31">
      <c r="A21741">
        <v>53110</v>
      </c>
      <c r="B21741" t="s">
        <v>18544</v>
      </c>
      <c r="C21741" t="s">
        <v>33477</v>
      </c>
      <c r="D21741" t="s">
        <v>33476</v>
      </c>
      <c r="E21741"/>
      <c r="F21741"/>
      <c r="G21741"/>
      <c r="H21741"/>
      <c r="I21741"/>
      <c r="J21741"/>
      <c r="U21741" s="43"/>
      <c r="AE21741"/>
    </row>
    <row r="21742" spans="1:31">
      <c r="A21742">
        <v>53110</v>
      </c>
      <c r="B21742" t="s">
        <v>18544</v>
      </c>
      <c r="C21742" t="s">
        <v>33477</v>
      </c>
      <c r="D21742" t="s">
        <v>33476</v>
      </c>
      <c r="E21742"/>
      <c r="F21742"/>
      <c r="G21742"/>
      <c r="H21742"/>
      <c r="I21742"/>
      <c r="J21742"/>
      <c r="U21742" s="43"/>
      <c r="AE21742"/>
    </row>
    <row r="21743" spans="1:31">
      <c r="A21743">
        <v>53540</v>
      </c>
      <c r="B21743" t="s">
        <v>18545</v>
      </c>
      <c r="C21743" t="s">
        <v>33477</v>
      </c>
      <c r="D21743" t="s">
        <v>33476</v>
      </c>
      <c r="E21743"/>
      <c r="F21743"/>
      <c r="G21743"/>
      <c r="H21743"/>
      <c r="I21743"/>
      <c r="J21743"/>
      <c r="U21743" s="43"/>
      <c r="AE21743"/>
    </row>
    <row r="21744" spans="1:31">
      <c r="A21744">
        <v>53410</v>
      </c>
      <c r="B21744" t="s">
        <v>18546</v>
      </c>
      <c r="C21744" t="s">
        <v>33477</v>
      </c>
      <c r="D21744" t="s">
        <v>33476</v>
      </c>
      <c r="E21744"/>
      <c r="F21744"/>
      <c r="G21744"/>
      <c r="H21744"/>
      <c r="I21744"/>
      <c r="J21744"/>
      <c r="U21744" s="43"/>
      <c r="AE21744"/>
    </row>
    <row r="21745" spans="1:31">
      <c r="A21745">
        <v>53000</v>
      </c>
      <c r="B21745" t="s">
        <v>18547</v>
      </c>
      <c r="C21745" t="s">
        <v>33477</v>
      </c>
      <c r="D21745" t="s">
        <v>33476</v>
      </c>
      <c r="E21745"/>
      <c r="F21745"/>
      <c r="G21745"/>
      <c r="H21745"/>
      <c r="I21745"/>
      <c r="J21745"/>
      <c r="U21745" s="43"/>
      <c r="AE21745"/>
    </row>
    <row r="21746" spans="1:31">
      <c r="A21746">
        <v>53120</v>
      </c>
      <c r="B21746" t="s">
        <v>18548</v>
      </c>
      <c r="C21746" t="s">
        <v>33477</v>
      </c>
      <c r="D21746" t="s">
        <v>33476</v>
      </c>
      <c r="E21746"/>
      <c r="F21746"/>
      <c r="G21746"/>
      <c r="H21746"/>
      <c r="I21746"/>
      <c r="J21746"/>
      <c r="U21746" s="43"/>
      <c r="AE21746"/>
    </row>
    <row r="21747" spans="1:31">
      <c r="A21747">
        <v>53120</v>
      </c>
      <c r="B21747" t="s">
        <v>18549</v>
      </c>
      <c r="C21747" t="s">
        <v>33477</v>
      </c>
      <c r="D21747" t="s">
        <v>33476</v>
      </c>
      <c r="E21747"/>
      <c r="F21747"/>
      <c r="G21747"/>
      <c r="H21747"/>
      <c r="I21747"/>
      <c r="J21747"/>
      <c r="U21747" s="43"/>
      <c r="AE21747"/>
    </row>
    <row r="21748" spans="1:31">
      <c r="A21748">
        <v>53140</v>
      </c>
      <c r="B21748" t="s">
        <v>18550</v>
      </c>
      <c r="C21748" t="s">
        <v>33478</v>
      </c>
      <c r="D21748" t="s">
        <v>33476</v>
      </c>
      <c r="E21748"/>
      <c r="F21748"/>
      <c r="G21748"/>
      <c r="H21748"/>
      <c r="I21748"/>
      <c r="J21748"/>
      <c r="U21748" s="43"/>
      <c r="AE21748"/>
    </row>
    <row r="21749" spans="1:31">
      <c r="A21749">
        <v>53140</v>
      </c>
      <c r="B21749" t="s">
        <v>18550</v>
      </c>
      <c r="C21749" t="s">
        <v>33478</v>
      </c>
      <c r="D21749" t="s">
        <v>33476</v>
      </c>
      <c r="E21749"/>
      <c r="F21749"/>
      <c r="G21749"/>
      <c r="H21749"/>
      <c r="I21749"/>
      <c r="J21749"/>
      <c r="U21749" s="43"/>
      <c r="AE21749"/>
    </row>
    <row r="21750" spans="1:31">
      <c r="A21750">
        <v>53150</v>
      </c>
      <c r="B21750" t="s">
        <v>18551</v>
      </c>
      <c r="C21750" t="s">
        <v>33477</v>
      </c>
      <c r="D21750" t="s">
        <v>33476</v>
      </c>
      <c r="E21750"/>
      <c r="F21750"/>
      <c r="G21750"/>
      <c r="H21750"/>
      <c r="I21750"/>
      <c r="J21750"/>
      <c r="U21750" s="43"/>
      <c r="AE21750"/>
    </row>
    <row r="21751" spans="1:31">
      <c r="A21751">
        <v>53400</v>
      </c>
      <c r="B21751" t="s">
        <v>18552</v>
      </c>
      <c r="C21751" t="s">
        <v>33477</v>
      </c>
      <c r="D21751" t="s">
        <v>33476</v>
      </c>
      <c r="E21751"/>
      <c r="F21751"/>
      <c r="G21751"/>
      <c r="H21751"/>
      <c r="I21751"/>
      <c r="J21751"/>
      <c r="U21751" s="43"/>
      <c r="AE21751"/>
    </row>
    <row r="21752" spans="1:31">
      <c r="A21752">
        <v>53200</v>
      </c>
      <c r="B21752" t="s">
        <v>18553</v>
      </c>
      <c r="C21752" t="s">
        <v>33480</v>
      </c>
      <c r="D21752" t="s">
        <v>33476</v>
      </c>
      <c r="E21752"/>
      <c r="F21752"/>
      <c r="G21752"/>
      <c r="H21752"/>
      <c r="I21752"/>
      <c r="J21752"/>
      <c r="U21752" s="43"/>
      <c r="AE21752"/>
    </row>
    <row r="21753" spans="1:31">
      <c r="A21753">
        <v>53360</v>
      </c>
      <c r="B21753" t="s">
        <v>18553</v>
      </c>
      <c r="C21753" t="s">
        <v>33477</v>
      </c>
      <c r="D21753" t="e">
        <v>#N/A</v>
      </c>
      <c r="E21753"/>
      <c r="F21753"/>
      <c r="G21753"/>
      <c r="H21753"/>
      <c r="I21753"/>
      <c r="J21753"/>
      <c r="U21753" s="43"/>
      <c r="AE21753"/>
    </row>
    <row r="21754" spans="1:31">
      <c r="A21754">
        <v>53320</v>
      </c>
      <c r="B21754" t="s">
        <v>18554</v>
      </c>
      <c r="C21754" t="s">
        <v>33477</v>
      </c>
      <c r="D21754" t="s">
        <v>33476</v>
      </c>
      <c r="E21754"/>
      <c r="F21754"/>
      <c r="G21754"/>
      <c r="H21754"/>
      <c r="I21754"/>
      <c r="J21754"/>
      <c r="U21754" s="43"/>
      <c r="AE21754"/>
    </row>
    <row r="21755" spans="1:31">
      <c r="A21755">
        <v>53320</v>
      </c>
      <c r="B21755" t="s">
        <v>18554</v>
      </c>
      <c r="C21755" t="s">
        <v>33477</v>
      </c>
      <c r="D21755" t="s">
        <v>33476</v>
      </c>
      <c r="E21755"/>
      <c r="F21755"/>
      <c r="G21755"/>
      <c r="H21755"/>
      <c r="I21755"/>
      <c r="J21755"/>
      <c r="U21755" s="43"/>
      <c r="AE21755"/>
    </row>
    <row r="21756" spans="1:31">
      <c r="A21756">
        <v>53700</v>
      </c>
      <c r="B21756" t="s">
        <v>18555</v>
      </c>
      <c r="C21756" t="s">
        <v>33477</v>
      </c>
      <c r="D21756" t="s">
        <v>33476</v>
      </c>
      <c r="E21756"/>
      <c r="F21756"/>
      <c r="G21756"/>
      <c r="H21756"/>
      <c r="I21756"/>
      <c r="J21756"/>
      <c r="U21756" s="43"/>
      <c r="AE21756"/>
    </row>
    <row r="21757" spans="1:31">
      <c r="A21757">
        <v>53950</v>
      </c>
      <c r="B21757" t="s">
        <v>18556</v>
      </c>
      <c r="C21757" t="s">
        <v>33477</v>
      </c>
      <c r="D21757" t="s">
        <v>33476</v>
      </c>
      <c r="E21757"/>
      <c r="F21757"/>
      <c r="G21757"/>
      <c r="H21757"/>
      <c r="I21757"/>
      <c r="J21757"/>
      <c r="U21757" s="43"/>
      <c r="AE21757"/>
    </row>
    <row r="21758" spans="1:31">
      <c r="A21758">
        <v>53210</v>
      </c>
      <c r="B21758" t="s">
        <v>18557</v>
      </c>
      <c r="C21758" t="s">
        <v>33477</v>
      </c>
      <c r="D21758" t="e">
        <v>#N/A</v>
      </c>
      <c r="E21758"/>
      <c r="F21758"/>
      <c r="G21758"/>
      <c r="H21758"/>
      <c r="I21758"/>
      <c r="J21758"/>
      <c r="U21758" s="43"/>
      <c r="AE21758"/>
    </row>
    <row r="21759" spans="1:31">
      <c r="A21759">
        <v>53250</v>
      </c>
      <c r="B21759" t="s">
        <v>18558</v>
      </c>
      <c r="C21759" t="s">
        <v>33477</v>
      </c>
      <c r="D21759" t="s">
        <v>33476</v>
      </c>
      <c r="E21759"/>
      <c r="F21759"/>
      <c r="G21759"/>
      <c r="H21759"/>
      <c r="I21759"/>
      <c r="J21759"/>
      <c r="U21759" s="43"/>
      <c r="AE21759"/>
    </row>
    <row r="21760" spans="1:31">
      <c r="A21760">
        <v>53170</v>
      </c>
      <c r="B21760" t="s">
        <v>18559</v>
      </c>
      <c r="C21760" t="s">
        <v>33477</v>
      </c>
      <c r="D21760" t="s">
        <v>33476</v>
      </c>
      <c r="E21760"/>
      <c r="F21760"/>
      <c r="G21760"/>
      <c r="H21760"/>
      <c r="I21760"/>
      <c r="J21760"/>
      <c r="U21760" s="43"/>
      <c r="AE21760"/>
    </row>
    <row r="21761" spans="1:31">
      <c r="A21761">
        <v>53440</v>
      </c>
      <c r="B21761" t="s">
        <v>18560</v>
      </c>
      <c r="C21761" t="s">
        <v>33477</v>
      </c>
      <c r="D21761" t="s">
        <v>33476</v>
      </c>
      <c r="E21761"/>
      <c r="F21761"/>
      <c r="G21761"/>
      <c r="H21761"/>
      <c r="I21761"/>
      <c r="J21761"/>
      <c r="U21761" s="43"/>
      <c r="AE21761"/>
    </row>
    <row r="21762" spans="1:31">
      <c r="A21762">
        <v>53200</v>
      </c>
      <c r="B21762" t="s">
        <v>18561</v>
      </c>
      <c r="C21762" t="s">
        <v>33480</v>
      </c>
      <c r="D21762" t="s">
        <v>33476</v>
      </c>
      <c r="E21762"/>
      <c r="F21762"/>
      <c r="G21762"/>
      <c r="H21762"/>
      <c r="I21762"/>
      <c r="J21762"/>
      <c r="U21762" s="43"/>
      <c r="AE21762"/>
    </row>
    <row r="21763" spans="1:31">
      <c r="A21763">
        <v>53470</v>
      </c>
      <c r="B21763" t="s">
        <v>18562</v>
      </c>
      <c r="C21763" t="s">
        <v>33477</v>
      </c>
      <c r="D21763" t="s">
        <v>33476</v>
      </c>
      <c r="E21763"/>
      <c r="F21763"/>
      <c r="G21763"/>
      <c r="H21763"/>
      <c r="I21763"/>
      <c r="J21763"/>
      <c r="U21763" s="43"/>
      <c r="AE21763"/>
    </row>
    <row r="21764" spans="1:31">
      <c r="A21764">
        <v>53100</v>
      </c>
      <c r="B21764" t="s">
        <v>18563</v>
      </c>
      <c r="C21764" t="s">
        <v>33477</v>
      </c>
      <c r="D21764" t="s">
        <v>33476</v>
      </c>
      <c r="E21764"/>
      <c r="F21764"/>
      <c r="G21764"/>
      <c r="H21764"/>
      <c r="I21764"/>
      <c r="J21764"/>
      <c r="U21764" s="43"/>
      <c r="AE21764"/>
    </row>
    <row r="21765" spans="1:31">
      <c r="A21765">
        <v>53400</v>
      </c>
      <c r="B21765" t="s">
        <v>18564</v>
      </c>
      <c r="C21765" t="s">
        <v>33477</v>
      </c>
      <c r="D21765" t="s">
        <v>33476</v>
      </c>
      <c r="E21765"/>
      <c r="F21765"/>
      <c r="G21765"/>
      <c r="H21765"/>
      <c r="I21765"/>
      <c r="J21765"/>
      <c r="U21765" s="43"/>
      <c r="AE21765"/>
    </row>
    <row r="21766" spans="1:31">
      <c r="A21766">
        <v>53200</v>
      </c>
      <c r="B21766" t="s">
        <v>18565</v>
      </c>
      <c r="C21766" t="s">
        <v>33480</v>
      </c>
      <c r="D21766" t="s">
        <v>33476</v>
      </c>
      <c r="E21766"/>
      <c r="F21766"/>
      <c r="G21766"/>
      <c r="H21766"/>
      <c r="I21766"/>
      <c r="J21766"/>
      <c r="U21766" s="43"/>
      <c r="AE21766"/>
    </row>
    <row r="21767" spans="1:31">
      <c r="A21767">
        <v>53230</v>
      </c>
      <c r="B21767" t="s">
        <v>18566</v>
      </c>
      <c r="C21767" t="s">
        <v>33477</v>
      </c>
      <c r="D21767" t="s">
        <v>33476</v>
      </c>
      <c r="E21767"/>
      <c r="F21767"/>
      <c r="G21767"/>
      <c r="H21767"/>
      <c r="I21767"/>
      <c r="J21767"/>
      <c r="U21767" s="43"/>
      <c r="AE21767"/>
    </row>
    <row r="21768" spans="1:31">
      <c r="A21768">
        <v>53170</v>
      </c>
      <c r="B21768" t="s">
        <v>18567</v>
      </c>
      <c r="C21768" t="s">
        <v>33477</v>
      </c>
      <c r="D21768" t="s">
        <v>33476</v>
      </c>
      <c r="E21768"/>
      <c r="F21768"/>
      <c r="G21768"/>
      <c r="H21768"/>
      <c r="I21768"/>
      <c r="J21768"/>
      <c r="U21768" s="43"/>
      <c r="AE21768"/>
    </row>
    <row r="21769" spans="1:31">
      <c r="A21769">
        <v>53600</v>
      </c>
      <c r="B21769" t="s">
        <v>18568</v>
      </c>
      <c r="C21769" t="s">
        <v>33477</v>
      </c>
      <c r="D21769" t="s">
        <v>33476</v>
      </c>
      <c r="E21769"/>
      <c r="F21769"/>
      <c r="G21769"/>
      <c r="H21769"/>
      <c r="I21769"/>
      <c r="J21769"/>
      <c r="U21769" s="43"/>
      <c r="AE21769"/>
    </row>
    <row r="21770" spans="1:31">
      <c r="A21770">
        <v>53220</v>
      </c>
      <c r="B21770" t="s">
        <v>18569</v>
      </c>
      <c r="C21770" t="s">
        <v>33477</v>
      </c>
      <c r="D21770" t="s">
        <v>33476</v>
      </c>
      <c r="E21770"/>
      <c r="F21770"/>
      <c r="G21770"/>
      <c r="H21770"/>
      <c r="I21770"/>
      <c r="J21770"/>
      <c r="U21770" s="43"/>
      <c r="AE21770"/>
    </row>
    <row r="21771" spans="1:31">
      <c r="A21771">
        <v>53500</v>
      </c>
      <c r="B21771" t="s">
        <v>18570</v>
      </c>
      <c r="C21771" t="s">
        <v>33477</v>
      </c>
      <c r="D21771" t="s">
        <v>33476</v>
      </c>
      <c r="E21771"/>
      <c r="F21771"/>
      <c r="G21771"/>
      <c r="H21771"/>
      <c r="I21771"/>
      <c r="J21771"/>
      <c r="U21771" s="43"/>
      <c r="AE21771"/>
    </row>
    <row r="21772" spans="1:31">
      <c r="A21772">
        <v>53240</v>
      </c>
      <c r="B21772" t="s">
        <v>18571</v>
      </c>
      <c r="C21772" t="s">
        <v>33477</v>
      </c>
      <c r="D21772" t="s">
        <v>33476</v>
      </c>
      <c r="E21772"/>
      <c r="F21772"/>
      <c r="G21772"/>
      <c r="H21772"/>
      <c r="I21772"/>
      <c r="J21772"/>
      <c r="U21772" s="43"/>
      <c r="AE21772"/>
    </row>
    <row r="21773" spans="1:31">
      <c r="A21773">
        <v>53970</v>
      </c>
      <c r="B21773" t="s">
        <v>18572</v>
      </c>
      <c r="C21773" t="s">
        <v>33477</v>
      </c>
      <c r="D21773" t="s">
        <v>33476</v>
      </c>
      <c r="E21773"/>
      <c r="F21773"/>
      <c r="G21773"/>
      <c r="H21773"/>
      <c r="I21773"/>
      <c r="J21773"/>
      <c r="U21773" s="43"/>
      <c r="AE21773"/>
    </row>
    <row r="21774" spans="1:31">
      <c r="A21774">
        <v>53320</v>
      </c>
      <c r="B21774" t="s">
        <v>5503</v>
      </c>
      <c r="C21774" t="s">
        <v>33477</v>
      </c>
      <c r="D21774" t="s">
        <v>33476</v>
      </c>
      <c r="E21774"/>
      <c r="F21774"/>
      <c r="G21774"/>
      <c r="H21774"/>
      <c r="I21774"/>
      <c r="J21774"/>
      <c r="U21774" s="43"/>
      <c r="AE21774"/>
    </row>
    <row r="21775" spans="1:31">
      <c r="A21775">
        <v>53640</v>
      </c>
      <c r="B21775" t="s">
        <v>18573</v>
      </c>
      <c r="C21775" t="s">
        <v>33477</v>
      </c>
      <c r="D21775" t="s">
        <v>33476</v>
      </c>
      <c r="E21775"/>
      <c r="F21775"/>
      <c r="G21775"/>
      <c r="H21775"/>
      <c r="I21775"/>
      <c r="J21775"/>
      <c r="U21775" s="43"/>
      <c r="AE21775"/>
    </row>
    <row r="21776" spans="1:31">
      <c r="A21776">
        <v>53640</v>
      </c>
      <c r="B21776" t="s">
        <v>18573</v>
      </c>
      <c r="C21776" t="s">
        <v>33477</v>
      </c>
      <c r="D21776" t="s">
        <v>33476</v>
      </c>
      <c r="E21776"/>
      <c r="F21776"/>
      <c r="G21776"/>
      <c r="H21776"/>
      <c r="I21776"/>
      <c r="J21776"/>
      <c r="U21776" s="43"/>
      <c r="AE21776"/>
    </row>
    <row r="21777" spans="1:31">
      <c r="A21777">
        <v>53150</v>
      </c>
      <c r="B21777" t="s">
        <v>18574</v>
      </c>
      <c r="C21777" t="s">
        <v>33477</v>
      </c>
      <c r="D21777" t="s">
        <v>33476</v>
      </c>
      <c r="E21777"/>
      <c r="F21777"/>
      <c r="G21777"/>
      <c r="H21777"/>
      <c r="I21777"/>
      <c r="J21777"/>
      <c r="U21777" s="43"/>
      <c r="AE21777"/>
    </row>
    <row r="21778" spans="1:31">
      <c r="A21778">
        <v>53150</v>
      </c>
      <c r="B21778" t="s">
        <v>18574</v>
      </c>
      <c r="C21778" t="s">
        <v>33477</v>
      </c>
      <c r="D21778" t="s">
        <v>33476</v>
      </c>
      <c r="E21778"/>
      <c r="F21778"/>
      <c r="G21778"/>
      <c r="H21778"/>
      <c r="I21778"/>
      <c r="J21778"/>
      <c r="U21778" s="43"/>
      <c r="AE21778"/>
    </row>
    <row r="21779" spans="1:31">
      <c r="A21779">
        <v>53150</v>
      </c>
      <c r="B21779" t="s">
        <v>18574</v>
      </c>
      <c r="C21779" t="s">
        <v>33477</v>
      </c>
      <c r="D21779" t="s">
        <v>33476</v>
      </c>
      <c r="E21779"/>
      <c r="F21779"/>
      <c r="G21779"/>
      <c r="H21779"/>
      <c r="I21779"/>
      <c r="J21779"/>
      <c r="U21779" s="43"/>
      <c r="AE21779"/>
    </row>
    <row r="21780" spans="1:31">
      <c r="A21780">
        <v>53150</v>
      </c>
      <c r="B21780" t="s">
        <v>18574</v>
      </c>
      <c r="C21780" t="s">
        <v>33477</v>
      </c>
      <c r="D21780" t="s">
        <v>33476</v>
      </c>
      <c r="E21780"/>
      <c r="F21780"/>
      <c r="G21780"/>
      <c r="H21780"/>
      <c r="I21780"/>
      <c r="J21780"/>
      <c r="U21780" s="43"/>
      <c r="AE21780"/>
    </row>
    <row r="21781" spans="1:31">
      <c r="A21781">
        <v>53150</v>
      </c>
      <c r="B21781" t="s">
        <v>18574</v>
      </c>
      <c r="C21781" t="s">
        <v>33477</v>
      </c>
      <c r="D21781" t="s">
        <v>33476</v>
      </c>
      <c r="E21781"/>
      <c r="F21781"/>
      <c r="G21781"/>
      <c r="H21781"/>
      <c r="I21781"/>
      <c r="J21781"/>
      <c r="U21781" s="43"/>
      <c r="AE21781"/>
    </row>
    <row r="21782" spans="1:31">
      <c r="A21782">
        <v>53100</v>
      </c>
      <c r="B21782" t="s">
        <v>18575</v>
      </c>
      <c r="C21782" t="s">
        <v>33477</v>
      </c>
      <c r="D21782" t="s">
        <v>33476</v>
      </c>
      <c r="E21782"/>
      <c r="F21782"/>
      <c r="G21782"/>
      <c r="H21782"/>
      <c r="I21782"/>
      <c r="J21782"/>
      <c r="U21782" s="43"/>
      <c r="AE21782"/>
    </row>
    <row r="21783" spans="1:31">
      <c r="A21783">
        <v>53150</v>
      </c>
      <c r="B21783" t="s">
        <v>18576</v>
      </c>
      <c r="C21783" t="s">
        <v>33477</v>
      </c>
      <c r="D21783" t="s">
        <v>33476</v>
      </c>
      <c r="E21783"/>
      <c r="F21783"/>
      <c r="G21783"/>
      <c r="H21783"/>
      <c r="I21783"/>
      <c r="J21783"/>
      <c r="U21783" s="43"/>
      <c r="AE21783"/>
    </row>
    <row r="21784" spans="1:31">
      <c r="A21784">
        <v>53250</v>
      </c>
      <c r="B21784" t="s">
        <v>18577</v>
      </c>
      <c r="C21784" t="s">
        <v>33477</v>
      </c>
      <c r="D21784" t="s">
        <v>33476</v>
      </c>
      <c r="E21784"/>
      <c r="F21784"/>
      <c r="G21784"/>
      <c r="H21784"/>
      <c r="I21784"/>
      <c r="J21784"/>
      <c r="U21784" s="43"/>
      <c r="AE21784"/>
    </row>
    <row r="21785" spans="1:31">
      <c r="A21785">
        <v>53400</v>
      </c>
      <c r="B21785" t="s">
        <v>18578</v>
      </c>
      <c r="C21785" t="s">
        <v>33477</v>
      </c>
      <c r="D21785" t="s">
        <v>33476</v>
      </c>
      <c r="E21785"/>
      <c r="F21785"/>
      <c r="G21785"/>
      <c r="H21785"/>
      <c r="I21785"/>
      <c r="J21785"/>
      <c r="U21785" s="43"/>
      <c r="AE21785"/>
    </row>
    <row r="21786" spans="1:31">
      <c r="A21786">
        <v>53970</v>
      </c>
      <c r="B21786" t="s">
        <v>18579</v>
      </c>
      <c r="C21786" t="s">
        <v>33477</v>
      </c>
      <c r="D21786" t="s">
        <v>33476</v>
      </c>
      <c r="E21786"/>
      <c r="F21786"/>
      <c r="G21786"/>
      <c r="H21786"/>
      <c r="I21786"/>
      <c r="J21786"/>
      <c r="U21786" s="43"/>
      <c r="AE21786"/>
    </row>
    <row r="21787" spans="1:31">
      <c r="A21787">
        <v>53410</v>
      </c>
      <c r="B21787" t="s">
        <v>16111</v>
      </c>
      <c r="C21787" t="s">
        <v>33477</v>
      </c>
      <c r="D21787" t="s">
        <v>33476</v>
      </c>
      <c r="E21787"/>
      <c r="F21787"/>
      <c r="G21787"/>
      <c r="H21787"/>
      <c r="I21787"/>
      <c r="J21787"/>
      <c r="U21787" s="43"/>
      <c r="AE21787"/>
    </row>
    <row r="21788" spans="1:31">
      <c r="A21788">
        <v>53300</v>
      </c>
      <c r="B21788" t="s">
        <v>18580</v>
      </c>
      <c r="C21788" t="s">
        <v>33477</v>
      </c>
      <c r="D21788" t="s">
        <v>33476</v>
      </c>
      <c r="E21788"/>
      <c r="F21788"/>
      <c r="G21788"/>
      <c r="H21788"/>
      <c r="I21788"/>
      <c r="J21788"/>
      <c r="U21788" s="43"/>
      <c r="AE21788"/>
    </row>
    <row r="21789" spans="1:31">
      <c r="A21789">
        <v>53360</v>
      </c>
      <c r="B21789" t="s">
        <v>12377</v>
      </c>
      <c r="C21789" t="s">
        <v>33477</v>
      </c>
      <c r="D21789" t="e">
        <v>#N/A</v>
      </c>
      <c r="E21789"/>
      <c r="F21789"/>
      <c r="G21789"/>
      <c r="H21789"/>
      <c r="I21789"/>
      <c r="J21789"/>
      <c r="U21789" s="43"/>
      <c r="AE21789"/>
    </row>
    <row r="21790" spans="1:31">
      <c r="A21790">
        <v>53140</v>
      </c>
      <c r="B21790" t="s">
        <v>18581</v>
      </c>
      <c r="C21790" t="s">
        <v>33478</v>
      </c>
      <c r="D21790" t="s">
        <v>33476</v>
      </c>
      <c r="E21790"/>
      <c r="F21790"/>
      <c r="G21790"/>
      <c r="H21790"/>
      <c r="I21790"/>
      <c r="J21790"/>
      <c r="U21790" s="43"/>
      <c r="AE21790"/>
    </row>
    <row r="21791" spans="1:31">
      <c r="A21791">
        <v>53100</v>
      </c>
      <c r="B21791" t="s">
        <v>18582</v>
      </c>
      <c r="C21791" t="s">
        <v>33477</v>
      </c>
      <c r="D21791" t="s">
        <v>33476</v>
      </c>
      <c r="E21791"/>
      <c r="F21791"/>
      <c r="G21791"/>
      <c r="H21791"/>
      <c r="I21791"/>
      <c r="J21791"/>
      <c r="U21791" s="43"/>
      <c r="AE21791"/>
    </row>
    <row r="21792" spans="1:31">
      <c r="A21792">
        <v>53260</v>
      </c>
      <c r="B21792" t="s">
        <v>18583</v>
      </c>
      <c r="C21792" t="s">
        <v>33477</v>
      </c>
      <c r="D21792" t="s">
        <v>33476</v>
      </c>
      <c r="E21792"/>
      <c r="F21792"/>
      <c r="G21792"/>
      <c r="H21792"/>
      <c r="I21792"/>
      <c r="J21792"/>
      <c r="U21792" s="43"/>
      <c r="AE21792"/>
    </row>
    <row r="21793" spans="1:31">
      <c r="A21793">
        <v>53300</v>
      </c>
      <c r="B21793" t="s">
        <v>18584</v>
      </c>
      <c r="C21793" t="s">
        <v>33477</v>
      </c>
      <c r="D21793" t="s">
        <v>33476</v>
      </c>
      <c r="E21793"/>
      <c r="F21793"/>
      <c r="G21793"/>
      <c r="H21793"/>
      <c r="I21793"/>
      <c r="J21793"/>
      <c r="U21793" s="43"/>
      <c r="AE21793"/>
    </row>
    <row r="21794" spans="1:31">
      <c r="A21794">
        <v>53220</v>
      </c>
      <c r="B21794" t="s">
        <v>17000</v>
      </c>
      <c r="C21794" t="s">
        <v>33477</v>
      </c>
      <c r="D21794" t="s">
        <v>33476</v>
      </c>
      <c r="E21794"/>
      <c r="F21794"/>
      <c r="G21794"/>
      <c r="H21794"/>
      <c r="I21794"/>
      <c r="J21794"/>
      <c r="U21794" s="43"/>
      <c r="AE21794"/>
    </row>
    <row r="21795" spans="1:31">
      <c r="A21795">
        <v>53360</v>
      </c>
      <c r="B21795" t="s">
        <v>18585</v>
      </c>
      <c r="C21795" t="s">
        <v>33477</v>
      </c>
      <c r="D21795" t="e">
        <v>#N/A</v>
      </c>
      <c r="E21795"/>
      <c r="F21795"/>
      <c r="G21795"/>
      <c r="H21795"/>
      <c r="I21795"/>
      <c r="J21795"/>
      <c r="U21795" s="43"/>
      <c r="AE21795"/>
    </row>
    <row r="21796" spans="1:31">
      <c r="A21796">
        <v>53240</v>
      </c>
      <c r="B21796" t="s">
        <v>18586</v>
      </c>
      <c r="C21796" t="s">
        <v>33477</v>
      </c>
      <c r="D21796" t="s">
        <v>33476</v>
      </c>
      <c r="E21796"/>
      <c r="F21796"/>
      <c r="G21796"/>
      <c r="H21796"/>
      <c r="I21796"/>
      <c r="J21796"/>
      <c r="U21796" s="43"/>
      <c r="AE21796"/>
    </row>
    <row r="21797" spans="1:31">
      <c r="A21797">
        <v>53400</v>
      </c>
      <c r="B21797" t="s">
        <v>18587</v>
      </c>
      <c r="C21797" t="s">
        <v>33477</v>
      </c>
      <c r="D21797" t="s">
        <v>33476</v>
      </c>
      <c r="E21797"/>
      <c r="F21797"/>
      <c r="G21797"/>
      <c r="H21797"/>
      <c r="I21797"/>
      <c r="J21797"/>
      <c r="U21797" s="43"/>
      <c r="AE21797"/>
    </row>
    <row r="21798" spans="1:31">
      <c r="A21798">
        <v>53220</v>
      </c>
      <c r="B21798" t="s">
        <v>18588</v>
      </c>
      <c r="C21798" t="s">
        <v>33477</v>
      </c>
      <c r="D21798" t="s">
        <v>33476</v>
      </c>
      <c r="E21798"/>
      <c r="F21798"/>
      <c r="G21798"/>
      <c r="H21798"/>
      <c r="I21798"/>
      <c r="J21798"/>
      <c r="U21798" s="43"/>
      <c r="AE21798"/>
    </row>
    <row r="21799" spans="1:31">
      <c r="A21799">
        <v>53410</v>
      </c>
      <c r="B21799" t="s">
        <v>18589</v>
      </c>
      <c r="C21799" t="s">
        <v>33477</v>
      </c>
      <c r="D21799" t="s">
        <v>33476</v>
      </c>
      <c r="E21799"/>
      <c r="F21799"/>
      <c r="G21799"/>
      <c r="H21799"/>
      <c r="I21799"/>
      <c r="J21799"/>
      <c r="U21799" s="43"/>
      <c r="AE21799"/>
    </row>
    <row r="21800" spans="1:31">
      <c r="A21800">
        <v>53340</v>
      </c>
      <c r="B21800" t="s">
        <v>2408</v>
      </c>
      <c r="C21800" t="s">
        <v>33477</v>
      </c>
      <c r="D21800" t="s">
        <v>33476</v>
      </c>
      <c r="E21800"/>
      <c r="F21800"/>
      <c r="G21800"/>
      <c r="H21800"/>
      <c r="I21800"/>
      <c r="J21800"/>
      <c r="U21800" s="43"/>
      <c r="AE21800"/>
    </row>
    <row r="21801" spans="1:31">
      <c r="A21801">
        <v>53140</v>
      </c>
      <c r="B21801" t="s">
        <v>18590</v>
      </c>
      <c r="C21801" t="s">
        <v>33478</v>
      </c>
      <c r="D21801" t="s">
        <v>33476</v>
      </c>
      <c r="E21801"/>
      <c r="F21801"/>
      <c r="G21801"/>
      <c r="H21801"/>
      <c r="I21801"/>
      <c r="J21801"/>
      <c r="U21801" s="43"/>
      <c r="AE21801"/>
    </row>
    <row r="21802" spans="1:31">
      <c r="A21802">
        <v>53140</v>
      </c>
      <c r="B21802" t="s">
        <v>18590</v>
      </c>
      <c r="C21802" t="s">
        <v>33478</v>
      </c>
      <c r="D21802" t="s">
        <v>33476</v>
      </c>
      <c r="E21802"/>
      <c r="F21802"/>
      <c r="G21802"/>
      <c r="H21802"/>
      <c r="I21802"/>
      <c r="J21802"/>
      <c r="U21802" s="43"/>
      <c r="AE21802"/>
    </row>
    <row r="21803" spans="1:31">
      <c r="A21803">
        <v>53360</v>
      </c>
      <c r="B21803" t="s">
        <v>18591</v>
      </c>
      <c r="C21803" t="s">
        <v>33477</v>
      </c>
      <c r="D21803" t="e">
        <v>#N/A</v>
      </c>
      <c r="E21803"/>
      <c r="F21803"/>
      <c r="G21803"/>
      <c r="H21803"/>
      <c r="I21803"/>
      <c r="J21803"/>
      <c r="U21803" s="43"/>
      <c r="AE21803"/>
    </row>
    <row r="21804" spans="1:31">
      <c r="A21804">
        <v>53360</v>
      </c>
      <c r="B21804" t="s">
        <v>18591</v>
      </c>
      <c r="C21804" t="s">
        <v>33477</v>
      </c>
      <c r="D21804" t="e">
        <v>#N/A</v>
      </c>
      <c r="E21804"/>
      <c r="F21804"/>
      <c r="G21804"/>
      <c r="H21804"/>
      <c r="I21804"/>
      <c r="J21804"/>
      <c r="U21804" s="43"/>
      <c r="AE21804"/>
    </row>
    <row r="21805" spans="1:31">
      <c r="A21805">
        <v>53370</v>
      </c>
      <c r="B21805" t="s">
        <v>18592</v>
      </c>
      <c r="C21805" t="s">
        <v>33477</v>
      </c>
      <c r="D21805" t="s">
        <v>33476</v>
      </c>
      <c r="E21805"/>
      <c r="F21805"/>
      <c r="G21805"/>
      <c r="H21805"/>
      <c r="I21805"/>
      <c r="J21805"/>
      <c r="U21805" s="43"/>
      <c r="AE21805"/>
    </row>
    <row r="21806" spans="1:31">
      <c r="A21806">
        <v>53800</v>
      </c>
      <c r="B21806" t="s">
        <v>18593</v>
      </c>
      <c r="C21806" t="s">
        <v>33477</v>
      </c>
      <c r="D21806" t="s">
        <v>33482</v>
      </c>
      <c r="E21806"/>
      <c r="F21806"/>
      <c r="G21806"/>
      <c r="H21806"/>
      <c r="I21806"/>
      <c r="J21806"/>
      <c r="U21806" s="43"/>
      <c r="AE21806"/>
    </row>
    <row r="21807" spans="1:31">
      <c r="A21807">
        <v>53110</v>
      </c>
      <c r="B21807" t="s">
        <v>18594</v>
      </c>
      <c r="C21807" t="s">
        <v>33477</v>
      </c>
      <c r="D21807" t="s">
        <v>33476</v>
      </c>
      <c r="E21807"/>
      <c r="F21807"/>
      <c r="G21807"/>
      <c r="H21807"/>
      <c r="I21807"/>
      <c r="J21807"/>
      <c r="U21807" s="43"/>
      <c r="AE21807"/>
    </row>
    <row r="21808" spans="1:31">
      <c r="A21808">
        <v>53640</v>
      </c>
      <c r="B21808" t="s">
        <v>18595</v>
      </c>
      <c r="C21808" t="s">
        <v>33477</v>
      </c>
      <c r="D21808" t="s">
        <v>33476</v>
      </c>
      <c r="E21808"/>
      <c r="F21808"/>
      <c r="G21808"/>
      <c r="H21808"/>
      <c r="I21808"/>
      <c r="J21808"/>
      <c r="U21808" s="43"/>
      <c r="AE21808"/>
    </row>
    <row r="21809" spans="1:31">
      <c r="A21809">
        <v>53350</v>
      </c>
      <c r="B21809" t="s">
        <v>18596</v>
      </c>
      <c r="C21809" t="s">
        <v>33477</v>
      </c>
      <c r="D21809" t="s">
        <v>33476</v>
      </c>
      <c r="E21809"/>
      <c r="F21809"/>
      <c r="G21809"/>
      <c r="H21809"/>
      <c r="I21809"/>
      <c r="J21809"/>
      <c r="U21809" s="43"/>
      <c r="AE21809"/>
    </row>
    <row r="21810" spans="1:31">
      <c r="A21810">
        <v>53390</v>
      </c>
      <c r="B21810" t="s">
        <v>18597</v>
      </c>
      <c r="C21810" t="s">
        <v>33477</v>
      </c>
      <c r="D21810" t="e">
        <v>#N/A</v>
      </c>
      <c r="E21810"/>
      <c r="F21810"/>
      <c r="G21810"/>
      <c r="H21810"/>
      <c r="I21810"/>
      <c r="J21810"/>
      <c r="U21810" s="43"/>
      <c r="AE21810"/>
    </row>
    <row r="21811" spans="1:31">
      <c r="A21811">
        <v>53170</v>
      </c>
      <c r="B21811" t="s">
        <v>18598</v>
      </c>
      <c r="C21811" t="s">
        <v>33477</v>
      </c>
      <c r="D21811" t="s">
        <v>33476</v>
      </c>
      <c r="E21811"/>
      <c r="F21811"/>
      <c r="G21811"/>
      <c r="H21811"/>
      <c r="I21811"/>
      <c r="J21811"/>
      <c r="U21811" s="43"/>
      <c r="AE21811"/>
    </row>
    <row r="21812" spans="1:31">
      <c r="A21812">
        <v>53470</v>
      </c>
      <c r="B21812" t="s">
        <v>18599</v>
      </c>
      <c r="C21812" t="s">
        <v>33477</v>
      </c>
      <c r="D21812" t="s">
        <v>33476</v>
      </c>
      <c r="E21812"/>
      <c r="F21812"/>
      <c r="G21812"/>
      <c r="H21812"/>
      <c r="I21812"/>
      <c r="J21812"/>
      <c r="U21812" s="43"/>
      <c r="AE21812"/>
    </row>
    <row r="21813" spans="1:31">
      <c r="A21813">
        <v>53250</v>
      </c>
      <c r="B21813" t="s">
        <v>18600</v>
      </c>
      <c r="C21813" t="s">
        <v>33477</v>
      </c>
      <c r="D21813" t="s">
        <v>33476</v>
      </c>
      <c r="E21813"/>
      <c r="F21813"/>
      <c r="G21813"/>
      <c r="H21813"/>
      <c r="I21813"/>
      <c r="J21813"/>
      <c r="U21813" s="43"/>
      <c r="AE21813"/>
    </row>
    <row r="21814" spans="1:31">
      <c r="A21814">
        <v>53390</v>
      </c>
      <c r="B21814" t="s">
        <v>18601</v>
      </c>
      <c r="C21814" t="s">
        <v>33477</v>
      </c>
      <c r="D21814" t="e">
        <v>#N/A</v>
      </c>
      <c r="E21814"/>
      <c r="F21814"/>
      <c r="G21814"/>
      <c r="H21814"/>
      <c r="I21814"/>
      <c r="J21814"/>
      <c r="U21814" s="43"/>
      <c r="AE21814"/>
    </row>
    <row r="21815" spans="1:31">
      <c r="A21815">
        <v>53700</v>
      </c>
      <c r="B21815" t="s">
        <v>18602</v>
      </c>
      <c r="C21815" t="s">
        <v>33477</v>
      </c>
      <c r="D21815" t="s">
        <v>33476</v>
      </c>
      <c r="E21815"/>
      <c r="F21815"/>
      <c r="G21815"/>
      <c r="H21815"/>
      <c r="I21815"/>
      <c r="J21815"/>
      <c r="U21815" s="43"/>
      <c r="AE21815"/>
    </row>
    <row r="21816" spans="1:31">
      <c r="A21816">
        <v>53120</v>
      </c>
      <c r="B21816" t="s">
        <v>18603</v>
      </c>
      <c r="C21816" t="s">
        <v>33477</v>
      </c>
      <c r="D21816" t="s">
        <v>33476</v>
      </c>
      <c r="E21816"/>
      <c r="F21816"/>
      <c r="G21816"/>
      <c r="H21816"/>
      <c r="I21816"/>
      <c r="J21816"/>
      <c r="U21816" s="43"/>
      <c r="AE21816"/>
    </row>
    <row r="21817" spans="1:31">
      <c r="A21817">
        <v>53100</v>
      </c>
      <c r="B21817" t="s">
        <v>18604</v>
      </c>
      <c r="C21817" t="s">
        <v>33477</v>
      </c>
      <c r="D21817" t="s">
        <v>33476</v>
      </c>
      <c r="E21817"/>
      <c r="F21817"/>
      <c r="G21817"/>
      <c r="H21817"/>
      <c r="I21817"/>
      <c r="J21817"/>
      <c r="U21817" s="43"/>
      <c r="AE21817"/>
    </row>
    <row r="21818" spans="1:31">
      <c r="A21818">
        <v>53940</v>
      </c>
      <c r="B21818" t="s">
        <v>18605</v>
      </c>
      <c r="C21818" t="s">
        <v>33477</v>
      </c>
      <c r="D21818" t="s">
        <v>33476</v>
      </c>
      <c r="E21818"/>
      <c r="F21818"/>
      <c r="G21818"/>
      <c r="H21818"/>
      <c r="I21818"/>
      <c r="J21818"/>
      <c r="U21818" s="43"/>
      <c r="AE21818"/>
    </row>
    <row r="21819" spans="1:31">
      <c r="A21819">
        <v>53220</v>
      </c>
      <c r="B21819" t="s">
        <v>18606</v>
      </c>
      <c r="C21819" t="s">
        <v>33477</v>
      </c>
      <c r="D21819" t="s">
        <v>33476</v>
      </c>
      <c r="E21819"/>
      <c r="F21819"/>
      <c r="G21819"/>
      <c r="H21819"/>
      <c r="I21819"/>
      <c r="J21819"/>
      <c r="U21819" s="43"/>
      <c r="AE21819"/>
    </row>
    <row r="21820" spans="1:31">
      <c r="A21820">
        <v>53290</v>
      </c>
      <c r="B21820" t="s">
        <v>5562</v>
      </c>
      <c r="C21820" t="s">
        <v>33477</v>
      </c>
      <c r="D21820" t="s">
        <v>33476</v>
      </c>
      <c r="E21820"/>
      <c r="F21820"/>
      <c r="G21820"/>
      <c r="H21820"/>
      <c r="I21820"/>
      <c r="J21820"/>
      <c r="U21820" s="43"/>
      <c r="AE21820"/>
    </row>
    <row r="21821" spans="1:31">
      <c r="A21821">
        <v>53140</v>
      </c>
      <c r="B21821" t="s">
        <v>18607</v>
      </c>
      <c r="C21821" t="s">
        <v>33478</v>
      </c>
      <c r="D21821" t="s">
        <v>33476</v>
      </c>
      <c r="E21821"/>
      <c r="F21821"/>
      <c r="G21821"/>
      <c r="H21821"/>
      <c r="I21821"/>
      <c r="J21821"/>
      <c r="U21821" s="43"/>
      <c r="AE21821"/>
    </row>
    <row r="21822" spans="1:31">
      <c r="A21822">
        <v>53170</v>
      </c>
      <c r="B21822" t="s">
        <v>18608</v>
      </c>
      <c r="C21822" t="s">
        <v>33477</v>
      </c>
      <c r="D21822" t="s">
        <v>33476</v>
      </c>
      <c r="E21822"/>
      <c r="F21822"/>
      <c r="G21822"/>
      <c r="H21822"/>
      <c r="I21822"/>
      <c r="J21822"/>
      <c r="U21822" s="43"/>
      <c r="AE21822"/>
    </row>
    <row r="21823" spans="1:31">
      <c r="A21823">
        <v>53140</v>
      </c>
      <c r="B21823" t="s">
        <v>18609</v>
      </c>
      <c r="C21823" t="s">
        <v>33478</v>
      </c>
      <c r="D21823" t="s">
        <v>33476</v>
      </c>
      <c r="E21823"/>
      <c r="F21823"/>
      <c r="G21823"/>
      <c r="H21823"/>
      <c r="I21823"/>
      <c r="J21823"/>
      <c r="U21823" s="43"/>
      <c r="AE21823"/>
    </row>
    <row r="21824" spans="1:31">
      <c r="A21824">
        <v>53320</v>
      </c>
      <c r="B21824" t="s">
        <v>18610</v>
      </c>
      <c r="C21824" t="s">
        <v>33477</v>
      </c>
      <c r="D21824" t="s">
        <v>33476</v>
      </c>
      <c r="E21824"/>
      <c r="F21824"/>
      <c r="G21824"/>
      <c r="H21824"/>
      <c r="I21824"/>
      <c r="J21824"/>
      <c r="U21824" s="43"/>
      <c r="AE21824"/>
    </row>
    <row r="21825" spans="1:31">
      <c r="A21825">
        <v>53290</v>
      </c>
      <c r="B21825" t="s">
        <v>18611</v>
      </c>
      <c r="C21825" t="s">
        <v>33477</v>
      </c>
      <c r="D21825" t="s">
        <v>33476</v>
      </c>
      <c r="E21825"/>
      <c r="F21825"/>
      <c r="G21825"/>
      <c r="H21825"/>
      <c r="I21825"/>
      <c r="J21825"/>
      <c r="U21825" s="43"/>
      <c r="AE21825"/>
    </row>
    <row r="21826" spans="1:31">
      <c r="A21826">
        <v>53500</v>
      </c>
      <c r="B21826" t="s">
        <v>18612</v>
      </c>
      <c r="C21826" t="s">
        <v>33477</v>
      </c>
      <c r="D21826" t="s">
        <v>33476</v>
      </c>
      <c r="E21826"/>
      <c r="F21826"/>
      <c r="G21826"/>
      <c r="H21826"/>
      <c r="I21826"/>
      <c r="J21826"/>
      <c r="U21826" s="43"/>
      <c r="AE21826"/>
    </row>
    <row r="21827" spans="1:31">
      <c r="A21827">
        <v>53170</v>
      </c>
      <c r="B21827" t="s">
        <v>18613</v>
      </c>
      <c r="C21827" t="s">
        <v>33477</v>
      </c>
      <c r="D21827" t="s">
        <v>33476</v>
      </c>
      <c r="E21827"/>
      <c r="F21827"/>
      <c r="G21827"/>
      <c r="H21827"/>
      <c r="I21827"/>
      <c r="J21827"/>
      <c r="U21827" s="43"/>
      <c r="AE21827"/>
    </row>
    <row r="21828" spans="1:31">
      <c r="A21828">
        <v>53220</v>
      </c>
      <c r="B21828" t="s">
        <v>18614</v>
      </c>
      <c r="C21828" t="s">
        <v>33477</v>
      </c>
      <c r="D21828" t="s">
        <v>33476</v>
      </c>
      <c r="E21828"/>
      <c r="F21828"/>
      <c r="G21828"/>
      <c r="H21828"/>
      <c r="I21828"/>
      <c r="J21828"/>
      <c r="U21828" s="43"/>
      <c r="AE21828"/>
    </row>
    <row r="21829" spans="1:31">
      <c r="A21829">
        <v>53390</v>
      </c>
      <c r="B21829" t="s">
        <v>13124</v>
      </c>
      <c r="C21829" t="s">
        <v>33477</v>
      </c>
      <c r="D21829" t="e">
        <v>#N/A</v>
      </c>
      <c r="E21829"/>
      <c r="F21829"/>
      <c r="G21829"/>
      <c r="H21829"/>
      <c r="I21829"/>
      <c r="J21829"/>
      <c r="U21829" s="43"/>
      <c r="AE21829"/>
    </row>
    <row r="21830" spans="1:31">
      <c r="A21830">
        <v>53300</v>
      </c>
      <c r="B21830" t="s">
        <v>18615</v>
      </c>
      <c r="C21830" t="s">
        <v>33477</v>
      </c>
      <c r="D21830" t="s">
        <v>33476</v>
      </c>
      <c r="E21830"/>
      <c r="F21830"/>
      <c r="G21830"/>
      <c r="H21830"/>
      <c r="I21830"/>
      <c r="J21830"/>
      <c r="U21830" s="43"/>
      <c r="AE21830"/>
    </row>
    <row r="21831" spans="1:31">
      <c r="A21831">
        <v>53600</v>
      </c>
      <c r="B21831" t="s">
        <v>18616</v>
      </c>
      <c r="C21831" t="s">
        <v>33477</v>
      </c>
      <c r="D21831" t="s">
        <v>33476</v>
      </c>
      <c r="E21831"/>
      <c r="F21831"/>
      <c r="G21831"/>
      <c r="H21831"/>
      <c r="I21831"/>
      <c r="J21831"/>
      <c r="U21831" s="43"/>
      <c r="AE21831"/>
    </row>
    <row r="21832" spans="1:31">
      <c r="A21832">
        <v>53100</v>
      </c>
      <c r="B21832" t="s">
        <v>18617</v>
      </c>
      <c r="C21832" t="s">
        <v>33477</v>
      </c>
      <c r="D21832" t="s">
        <v>33476</v>
      </c>
      <c r="E21832"/>
      <c r="F21832"/>
      <c r="G21832"/>
      <c r="H21832"/>
      <c r="I21832"/>
      <c r="J21832"/>
      <c r="U21832" s="43"/>
      <c r="AE21832"/>
    </row>
    <row r="21833" spans="1:31">
      <c r="A21833">
        <v>53100</v>
      </c>
      <c r="B21833" t="s">
        <v>18617</v>
      </c>
      <c r="C21833" t="s">
        <v>33477</v>
      </c>
      <c r="D21833" t="s">
        <v>33476</v>
      </c>
      <c r="E21833"/>
      <c r="F21833"/>
      <c r="G21833"/>
      <c r="H21833"/>
      <c r="I21833"/>
      <c r="J21833"/>
      <c r="U21833" s="43"/>
      <c r="AE21833"/>
    </row>
    <row r="21834" spans="1:31">
      <c r="A21834">
        <v>53480</v>
      </c>
      <c r="B21834" t="s">
        <v>18618</v>
      </c>
      <c r="C21834" t="s">
        <v>33477</v>
      </c>
      <c r="D21834" t="s">
        <v>33476</v>
      </c>
      <c r="E21834"/>
      <c r="F21834"/>
      <c r="G21834"/>
      <c r="H21834"/>
      <c r="I21834"/>
      <c r="J21834"/>
      <c r="U21834" s="43"/>
      <c r="AE21834"/>
    </row>
    <row r="21835" spans="1:31">
      <c r="A21835">
        <v>53600</v>
      </c>
      <c r="B21835" t="s">
        <v>18619</v>
      </c>
      <c r="C21835" t="s">
        <v>33477</v>
      </c>
      <c r="D21835" t="s">
        <v>33476</v>
      </c>
      <c r="E21835"/>
      <c r="F21835"/>
      <c r="G21835"/>
      <c r="H21835"/>
      <c r="I21835"/>
      <c r="J21835"/>
      <c r="U21835" s="43"/>
      <c r="AE21835"/>
    </row>
    <row r="21836" spans="1:31">
      <c r="A21836">
        <v>53240</v>
      </c>
      <c r="B21836" t="s">
        <v>18620</v>
      </c>
      <c r="C21836" t="s">
        <v>33477</v>
      </c>
      <c r="D21836" t="s">
        <v>33476</v>
      </c>
      <c r="E21836"/>
      <c r="F21836"/>
      <c r="G21836"/>
      <c r="H21836"/>
      <c r="I21836"/>
      <c r="J21836"/>
      <c r="U21836" s="43"/>
      <c r="AE21836"/>
    </row>
    <row r="21837" spans="1:31">
      <c r="A21837">
        <v>53700</v>
      </c>
      <c r="B21837" t="s">
        <v>18621</v>
      </c>
      <c r="C21837" t="s">
        <v>33477</v>
      </c>
      <c r="D21837" t="s">
        <v>33476</v>
      </c>
      <c r="E21837"/>
      <c r="F21837"/>
      <c r="G21837"/>
      <c r="H21837"/>
      <c r="I21837"/>
      <c r="J21837"/>
      <c r="U21837" s="43"/>
      <c r="AE21837"/>
    </row>
    <row r="21838" spans="1:31">
      <c r="A21838">
        <v>53240</v>
      </c>
      <c r="B21838" t="s">
        <v>18622</v>
      </c>
      <c r="C21838" t="s">
        <v>33477</v>
      </c>
      <c r="D21838" t="s">
        <v>33476</v>
      </c>
      <c r="E21838"/>
      <c r="F21838"/>
      <c r="G21838"/>
      <c r="H21838"/>
      <c r="I21838"/>
      <c r="J21838"/>
      <c r="U21838" s="43"/>
      <c r="AE21838"/>
    </row>
    <row r="21839" spans="1:31">
      <c r="A21839">
        <v>53240</v>
      </c>
      <c r="B21839" t="s">
        <v>18623</v>
      </c>
      <c r="C21839" t="s">
        <v>33477</v>
      </c>
      <c r="D21839" t="s">
        <v>33476</v>
      </c>
      <c r="E21839"/>
      <c r="F21839"/>
      <c r="G21839"/>
      <c r="H21839"/>
      <c r="I21839"/>
      <c r="J21839"/>
      <c r="U21839" s="43"/>
      <c r="AE21839"/>
    </row>
    <row r="21840" spans="1:31">
      <c r="A21840">
        <v>53380</v>
      </c>
      <c r="B21840" t="s">
        <v>18624</v>
      </c>
      <c r="C21840" t="s">
        <v>33477</v>
      </c>
      <c r="D21840" t="s">
        <v>33476</v>
      </c>
      <c r="E21840"/>
      <c r="F21840"/>
      <c r="G21840"/>
      <c r="H21840"/>
      <c r="I21840"/>
      <c r="J21840"/>
      <c r="U21840" s="43"/>
      <c r="AE21840"/>
    </row>
    <row r="21841" spans="1:31">
      <c r="A21841">
        <v>53270</v>
      </c>
      <c r="B21841" t="s">
        <v>18625</v>
      </c>
      <c r="C21841" t="s">
        <v>33477</v>
      </c>
      <c r="D21841" t="s">
        <v>33476</v>
      </c>
      <c r="E21841"/>
      <c r="F21841"/>
      <c r="G21841"/>
      <c r="H21841"/>
      <c r="I21841"/>
      <c r="J21841"/>
      <c r="U21841" s="43"/>
      <c r="AE21841"/>
    </row>
    <row r="21842" spans="1:31">
      <c r="A21842">
        <v>53270</v>
      </c>
      <c r="B21842" t="s">
        <v>18625</v>
      </c>
      <c r="C21842" t="s">
        <v>33477</v>
      </c>
      <c r="D21842" t="s">
        <v>33476</v>
      </c>
      <c r="E21842"/>
      <c r="F21842"/>
      <c r="G21842"/>
      <c r="H21842"/>
      <c r="I21842"/>
      <c r="J21842"/>
      <c r="U21842" s="43"/>
      <c r="AE21842"/>
    </row>
    <row r="21843" spans="1:31">
      <c r="A21843">
        <v>53240</v>
      </c>
      <c r="B21843" t="s">
        <v>18626</v>
      </c>
      <c r="C21843" t="s">
        <v>33477</v>
      </c>
      <c r="D21843" t="s">
        <v>33476</v>
      </c>
      <c r="E21843"/>
      <c r="F21843"/>
      <c r="G21843"/>
      <c r="H21843"/>
      <c r="I21843"/>
      <c r="J21843"/>
      <c r="U21843" s="43"/>
      <c r="AE21843"/>
    </row>
    <row r="21844" spans="1:31">
      <c r="A21844">
        <v>53110</v>
      </c>
      <c r="B21844" t="s">
        <v>18627</v>
      </c>
      <c r="C21844" t="s">
        <v>33477</v>
      </c>
      <c r="D21844" t="s">
        <v>33476</v>
      </c>
      <c r="E21844"/>
      <c r="F21844"/>
      <c r="G21844"/>
      <c r="H21844"/>
      <c r="I21844"/>
      <c r="J21844"/>
      <c r="U21844" s="43"/>
      <c r="AE21844"/>
    </row>
    <row r="21845" spans="1:31">
      <c r="A21845">
        <v>53480</v>
      </c>
      <c r="B21845" t="s">
        <v>2195</v>
      </c>
      <c r="C21845" t="s">
        <v>33477</v>
      </c>
      <c r="D21845" t="s">
        <v>33476</v>
      </c>
      <c r="E21845"/>
      <c r="F21845"/>
      <c r="G21845"/>
      <c r="H21845"/>
      <c r="I21845"/>
      <c r="J21845"/>
      <c r="U21845" s="43"/>
      <c r="AE21845"/>
    </row>
    <row r="21846" spans="1:31">
      <c r="A21846">
        <v>53290</v>
      </c>
      <c r="B21846" t="s">
        <v>18628</v>
      </c>
      <c r="C21846" t="s">
        <v>33477</v>
      </c>
      <c r="D21846" t="s">
        <v>33476</v>
      </c>
      <c r="E21846"/>
      <c r="F21846"/>
      <c r="G21846"/>
      <c r="H21846"/>
      <c r="I21846"/>
      <c r="J21846"/>
      <c r="U21846" s="43"/>
      <c r="AE21846"/>
    </row>
    <row r="21847" spans="1:31">
      <c r="A21847">
        <v>53300</v>
      </c>
      <c r="B21847" t="s">
        <v>18629</v>
      </c>
      <c r="C21847" t="s">
        <v>33477</v>
      </c>
      <c r="D21847" t="s">
        <v>33476</v>
      </c>
      <c r="E21847"/>
      <c r="F21847"/>
      <c r="G21847"/>
      <c r="H21847"/>
      <c r="I21847"/>
      <c r="J21847"/>
      <c r="U21847" s="43"/>
      <c r="AE21847"/>
    </row>
    <row r="21848" spans="1:31">
      <c r="A21848">
        <v>53110</v>
      </c>
      <c r="B21848" t="s">
        <v>18630</v>
      </c>
      <c r="C21848" t="s">
        <v>33477</v>
      </c>
      <c r="D21848" t="s">
        <v>33476</v>
      </c>
      <c r="E21848"/>
      <c r="F21848"/>
      <c r="G21848"/>
      <c r="H21848"/>
      <c r="I21848"/>
      <c r="J21848"/>
      <c r="U21848" s="43"/>
      <c r="AE21848"/>
    </row>
    <row r="21849" spans="1:31">
      <c r="A21849">
        <v>53700</v>
      </c>
      <c r="B21849" t="s">
        <v>15868</v>
      </c>
      <c r="C21849" t="s">
        <v>33477</v>
      </c>
      <c r="D21849" t="s">
        <v>33476</v>
      </c>
      <c r="E21849"/>
      <c r="F21849"/>
      <c r="G21849"/>
      <c r="H21849"/>
      <c r="I21849"/>
      <c r="J21849"/>
      <c r="U21849" s="43"/>
      <c r="AE21849"/>
    </row>
    <row r="21850" spans="1:31">
      <c r="A21850">
        <v>53300</v>
      </c>
      <c r="B21850" t="s">
        <v>18631</v>
      </c>
      <c r="C21850" t="s">
        <v>33477</v>
      </c>
      <c r="D21850" t="s">
        <v>33476</v>
      </c>
      <c r="E21850"/>
      <c r="F21850"/>
      <c r="G21850"/>
      <c r="H21850"/>
      <c r="I21850"/>
      <c r="J21850"/>
      <c r="U21850" s="43"/>
      <c r="AE21850"/>
    </row>
    <row r="21851" spans="1:31">
      <c r="A21851">
        <v>53220</v>
      </c>
      <c r="B21851" t="s">
        <v>18632</v>
      </c>
      <c r="C21851" t="s">
        <v>33477</v>
      </c>
      <c r="D21851" t="s">
        <v>33476</v>
      </c>
      <c r="E21851"/>
      <c r="F21851"/>
      <c r="G21851"/>
      <c r="H21851"/>
      <c r="I21851"/>
      <c r="J21851"/>
      <c r="U21851" s="43"/>
      <c r="AE21851"/>
    </row>
    <row r="21852" spans="1:31">
      <c r="A21852">
        <v>53800</v>
      </c>
      <c r="B21852" t="s">
        <v>18633</v>
      </c>
      <c r="C21852" t="s">
        <v>33477</v>
      </c>
      <c r="D21852" t="s">
        <v>33482</v>
      </c>
      <c r="E21852"/>
      <c r="F21852"/>
      <c r="G21852"/>
      <c r="H21852"/>
      <c r="I21852"/>
      <c r="J21852"/>
      <c r="U21852" s="43"/>
      <c r="AE21852"/>
    </row>
    <row r="21853" spans="1:31">
      <c r="A21853">
        <v>53350</v>
      </c>
      <c r="B21853" t="s">
        <v>18634</v>
      </c>
      <c r="C21853" t="s">
        <v>33477</v>
      </c>
      <c r="D21853" t="s">
        <v>33476</v>
      </c>
      <c r="E21853"/>
      <c r="F21853"/>
      <c r="G21853"/>
      <c r="H21853"/>
      <c r="I21853"/>
      <c r="J21853"/>
      <c r="U21853" s="43"/>
      <c r="AE21853"/>
    </row>
    <row r="21854" spans="1:31">
      <c r="A21854">
        <v>53410</v>
      </c>
      <c r="B21854" t="s">
        <v>18635</v>
      </c>
      <c r="C21854" t="s">
        <v>33477</v>
      </c>
      <c r="D21854" t="s">
        <v>33476</v>
      </c>
      <c r="E21854"/>
      <c r="F21854"/>
      <c r="G21854"/>
      <c r="H21854"/>
      <c r="I21854"/>
      <c r="J21854"/>
      <c r="U21854" s="43"/>
      <c r="AE21854"/>
    </row>
    <row r="21855" spans="1:31">
      <c r="A21855">
        <v>53500</v>
      </c>
      <c r="B21855" t="s">
        <v>18636</v>
      </c>
      <c r="C21855" t="s">
        <v>33477</v>
      </c>
      <c r="D21855" t="s">
        <v>33476</v>
      </c>
      <c r="E21855"/>
      <c r="F21855"/>
      <c r="G21855"/>
      <c r="H21855"/>
      <c r="I21855"/>
      <c r="J21855"/>
      <c r="U21855" s="43"/>
      <c r="AE21855"/>
    </row>
    <row r="21856" spans="1:31">
      <c r="A21856">
        <v>53370</v>
      </c>
      <c r="B21856" t="s">
        <v>18637</v>
      </c>
      <c r="C21856" t="s">
        <v>33477</v>
      </c>
      <c r="D21856" t="s">
        <v>33476</v>
      </c>
      <c r="E21856"/>
      <c r="F21856"/>
      <c r="G21856"/>
      <c r="H21856"/>
      <c r="I21856"/>
      <c r="J21856"/>
      <c r="U21856" s="43"/>
      <c r="AE21856"/>
    </row>
    <row r="21857" spans="1:31">
      <c r="A21857">
        <v>53410</v>
      </c>
      <c r="B21857" t="s">
        <v>18638</v>
      </c>
      <c r="C21857" t="s">
        <v>33477</v>
      </c>
      <c r="D21857" t="s">
        <v>33476</v>
      </c>
      <c r="E21857"/>
      <c r="F21857"/>
      <c r="G21857"/>
      <c r="H21857"/>
      <c r="I21857"/>
      <c r="J21857"/>
      <c r="U21857" s="43"/>
      <c r="AE21857"/>
    </row>
    <row r="21858" spans="1:31">
      <c r="A21858">
        <v>53270</v>
      </c>
      <c r="B21858" t="s">
        <v>18639</v>
      </c>
      <c r="C21858" t="s">
        <v>33477</v>
      </c>
      <c r="D21858" t="s">
        <v>33476</v>
      </c>
      <c r="E21858"/>
      <c r="F21858"/>
      <c r="G21858"/>
      <c r="H21858"/>
      <c r="I21858"/>
      <c r="J21858"/>
      <c r="U21858" s="43"/>
      <c r="AE21858"/>
    </row>
    <row r="21859" spans="1:31">
      <c r="A21859">
        <v>53160</v>
      </c>
      <c r="B21859" t="s">
        <v>18640</v>
      </c>
      <c r="C21859" t="s">
        <v>33477</v>
      </c>
      <c r="D21859" t="s">
        <v>33476</v>
      </c>
      <c r="E21859"/>
      <c r="F21859"/>
      <c r="G21859"/>
      <c r="H21859"/>
      <c r="I21859"/>
      <c r="J21859"/>
      <c r="U21859" s="43"/>
      <c r="AE21859"/>
    </row>
    <row r="21860" spans="1:31">
      <c r="A21860">
        <v>53160</v>
      </c>
      <c r="B21860" t="s">
        <v>18640</v>
      </c>
      <c r="C21860" t="s">
        <v>33477</v>
      </c>
      <c r="D21860" t="s">
        <v>33476</v>
      </c>
      <c r="E21860"/>
      <c r="F21860"/>
      <c r="G21860"/>
      <c r="H21860"/>
      <c r="I21860"/>
      <c r="J21860"/>
      <c r="U21860" s="43"/>
      <c r="AE21860"/>
    </row>
    <row r="21861" spans="1:31">
      <c r="A21861">
        <v>53160</v>
      </c>
      <c r="B21861" t="s">
        <v>18640</v>
      </c>
      <c r="C21861" t="s">
        <v>33477</v>
      </c>
      <c r="D21861" t="s">
        <v>33476</v>
      </c>
      <c r="E21861"/>
      <c r="F21861"/>
      <c r="G21861"/>
      <c r="H21861"/>
      <c r="I21861"/>
      <c r="J21861"/>
      <c r="U21861" s="43"/>
      <c r="AE21861"/>
    </row>
    <row r="21862" spans="1:31">
      <c r="A21862">
        <v>53540</v>
      </c>
      <c r="B21862" t="s">
        <v>18641</v>
      </c>
      <c r="C21862" t="s">
        <v>33477</v>
      </c>
      <c r="D21862" t="s">
        <v>33476</v>
      </c>
      <c r="E21862"/>
      <c r="F21862"/>
      <c r="G21862"/>
      <c r="H21862"/>
      <c r="I21862"/>
      <c r="J21862"/>
      <c r="U21862" s="43"/>
      <c r="AE21862"/>
    </row>
    <row r="21863" spans="1:31">
      <c r="A21863">
        <v>53400</v>
      </c>
      <c r="B21863" t="s">
        <v>18642</v>
      </c>
      <c r="C21863" t="s">
        <v>33477</v>
      </c>
      <c r="D21863" t="s">
        <v>33476</v>
      </c>
      <c r="E21863"/>
      <c r="F21863"/>
      <c r="G21863"/>
      <c r="H21863"/>
      <c r="I21863"/>
      <c r="J21863"/>
      <c r="U21863" s="43"/>
      <c r="AE21863"/>
    </row>
    <row r="21864" spans="1:31">
      <c r="A21864">
        <v>53800</v>
      </c>
      <c r="B21864" t="s">
        <v>18643</v>
      </c>
      <c r="C21864" t="s">
        <v>33477</v>
      </c>
      <c r="D21864" t="s">
        <v>33482</v>
      </c>
      <c r="E21864"/>
      <c r="F21864"/>
      <c r="G21864"/>
      <c r="H21864"/>
      <c r="I21864"/>
      <c r="J21864"/>
      <c r="U21864" s="43"/>
      <c r="AE21864"/>
    </row>
    <row r="21865" spans="1:31">
      <c r="A21865">
        <v>53270</v>
      </c>
      <c r="B21865" t="s">
        <v>18644</v>
      </c>
      <c r="C21865" t="s">
        <v>33477</v>
      </c>
      <c r="D21865" t="s">
        <v>33476</v>
      </c>
      <c r="E21865"/>
      <c r="F21865"/>
      <c r="G21865"/>
      <c r="H21865"/>
      <c r="I21865"/>
      <c r="J21865"/>
      <c r="U21865" s="43"/>
      <c r="AE21865"/>
    </row>
    <row r="21866" spans="1:31">
      <c r="A21866">
        <v>53270</v>
      </c>
      <c r="B21866" t="s">
        <v>18644</v>
      </c>
      <c r="C21866" t="s">
        <v>33477</v>
      </c>
      <c r="D21866" t="s">
        <v>33476</v>
      </c>
      <c r="E21866"/>
      <c r="F21866"/>
      <c r="G21866"/>
      <c r="H21866"/>
      <c r="I21866"/>
      <c r="J21866"/>
      <c r="U21866" s="43"/>
      <c r="AE21866"/>
    </row>
    <row r="21867" spans="1:31">
      <c r="A21867">
        <v>53160</v>
      </c>
      <c r="B21867" t="s">
        <v>18645</v>
      </c>
      <c r="C21867" t="s">
        <v>33477</v>
      </c>
      <c r="D21867" t="s">
        <v>33476</v>
      </c>
      <c r="E21867"/>
      <c r="F21867"/>
      <c r="G21867"/>
      <c r="H21867"/>
      <c r="I21867"/>
      <c r="J21867"/>
      <c r="U21867" s="43"/>
      <c r="AE21867"/>
    </row>
    <row r="21868" spans="1:31">
      <c r="A21868">
        <v>53340</v>
      </c>
      <c r="B21868" t="s">
        <v>18646</v>
      </c>
      <c r="C21868" t="s">
        <v>33477</v>
      </c>
      <c r="D21868" t="s">
        <v>33476</v>
      </c>
      <c r="E21868"/>
      <c r="F21868"/>
      <c r="G21868"/>
      <c r="H21868"/>
      <c r="I21868"/>
      <c r="J21868"/>
      <c r="U21868" s="43"/>
      <c r="AE21868"/>
    </row>
    <row r="21869" spans="1:31">
      <c r="A21869">
        <v>53800</v>
      </c>
      <c r="B21869" t="s">
        <v>18647</v>
      </c>
      <c r="C21869" t="s">
        <v>33477</v>
      </c>
      <c r="D21869" t="s">
        <v>33482</v>
      </c>
      <c r="E21869"/>
      <c r="F21869"/>
      <c r="G21869"/>
      <c r="H21869"/>
      <c r="I21869"/>
      <c r="J21869"/>
      <c r="U21869" s="43"/>
      <c r="AE21869"/>
    </row>
    <row r="21870" spans="1:31">
      <c r="A21870">
        <v>53390</v>
      </c>
      <c r="B21870" t="s">
        <v>18648</v>
      </c>
      <c r="C21870" t="s">
        <v>33477</v>
      </c>
      <c r="D21870" t="e">
        <v>#N/A</v>
      </c>
      <c r="E21870"/>
      <c r="F21870"/>
      <c r="G21870"/>
      <c r="H21870"/>
      <c r="I21870"/>
      <c r="J21870"/>
      <c r="U21870" s="43"/>
      <c r="AE21870"/>
    </row>
    <row r="21871" spans="1:31">
      <c r="A21871">
        <v>53360</v>
      </c>
      <c r="B21871" t="s">
        <v>18649</v>
      </c>
      <c r="C21871" t="s">
        <v>33477</v>
      </c>
      <c r="D21871" t="e">
        <v>#N/A</v>
      </c>
      <c r="E21871"/>
      <c r="F21871"/>
      <c r="G21871"/>
      <c r="H21871"/>
      <c r="I21871"/>
      <c r="J21871"/>
      <c r="U21871" s="43"/>
      <c r="AE21871"/>
    </row>
    <row r="21872" spans="1:31">
      <c r="A21872">
        <v>53300</v>
      </c>
      <c r="B21872" t="s">
        <v>18650</v>
      </c>
      <c r="C21872" t="s">
        <v>33477</v>
      </c>
      <c r="D21872" t="s">
        <v>33476</v>
      </c>
      <c r="E21872"/>
      <c r="F21872"/>
      <c r="G21872"/>
      <c r="H21872"/>
      <c r="I21872"/>
      <c r="J21872"/>
      <c r="U21872" s="43"/>
      <c r="AE21872"/>
    </row>
    <row r="21873" spans="1:31">
      <c r="A21873">
        <v>53210</v>
      </c>
      <c r="B21873" t="s">
        <v>18651</v>
      </c>
      <c r="C21873" t="s">
        <v>33477</v>
      </c>
      <c r="D21873" t="e">
        <v>#N/A</v>
      </c>
      <c r="E21873"/>
      <c r="F21873"/>
      <c r="G21873"/>
      <c r="H21873"/>
      <c r="I21873"/>
      <c r="J21873"/>
      <c r="U21873" s="43"/>
      <c r="AE21873"/>
    </row>
    <row r="21874" spans="1:31">
      <c r="A21874">
        <v>53210</v>
      </c>
      <c r="B21874" t="s">
        <v>18651</v>
      </c>
      <c r="C21874" t="s">
        <v>33477</v>
      </c>
      <c r="D21874" t="e">
        <v>#N/A</v>
      </c>
      <c r="E21874"/>
      <c r="F21874"/>
      <c r="G21874"/>
      <c r="H21874"/>
      <c r="I21874"/>
      <c r="J21874"/>
      <c r="U21874" s="43"/>
      <c r="AE21874"/>
    </row>
    <row r="21875" spans="1:31">
      <c r="A21875">
        <v>53110</v>
      </c>
      <c r="B21875" t="s">
        <v>18652</v>
      </c>
      <c r="C21875" t="s">
        <v>33477</v>
      </c>
      <c r="D21875" t="s">
        <v>33476</v>
      </c>
      <c r="E21875"/>
      <c r="F21875"/>
      <c r="G21875"/>
      <c r="H21875"/>
      <c r="I21875"/>
      <c r="J21875"/>
      <c r="U21875" s="43"/>
      <c r="AE21875"/>
    </row>
    <row r="21876" spans="1:31">
      <c r="A21876">
        <v>53270</v>
      </c>
      <c r="B21876" t="s">
        <v>18653</v>
      </c>
      <c r="C21876" t="s">
        <v>33477</v>
      </c>
      <c r="D21876" t="s">
        <v>33476</v>
      </c>
      <c r="E21876"/>
      <c r="F21876"/>
      <c r="G21876"/>
      <c r="H21876"/>
      <c r="I21876"/>
      <c r="J21876"/>
      <c r="U21876" s="43"/>
      <c r="AE21876"/>
    </row>
    <row r="21877" spans="1:31">
      <c r="A21877">
        <v>53270</v>
      </c>
      <c r="B21877" t="s">
        <v>18654</v>
      </c>
      <c r="C21877" t="s">
        <v>33477</v>
      </c>
      <c r="D21877" t="s">
        <v>33476</v>
      </c>
      <c r="E21877"/>
      <c r="F21877"/>
      <c r="G21877"/>
      <c r="H21877"/>
      <c r="I21877"/>
      <c r="J21877"/>
      <c r="U21877" s="43"/>
      <c r="AE21877"/>
    </row>
    <row r="21878" spans="1:31">
      <c r="A21878">
        <v>53270</v>
      </c>
      <c r="B21878" t="s">
        <v>18654</v>
      </c>
      <c r="C21878" t="s">
        <v>33477</v>
      </c>
      <c r="D21878" t="s">
        <v>33476</v>
      </c>
      <c r="E21878"/>
      <c r="F21878"/>
      <c r="G21878"/>
      <c r="H21878"/>
      <c r="I21878"/>
      <c r="J21878"/>
      <c r="U21878" s="43"/>
      <c r="AE21878"/>
    </row>
    <row r="21879" spans="1:31">
      <c r="A21879">
        <v>53160</v>
      </c>
      <c r="B21879" t="s">
        <v>18655</v>
      </c>
      <c r="C21879" t="s">
        <v>33477</v>
      </c>
      <c r="D21879" t="s">
        <v>33476</v>
      </c>
      <c r="E21879"/>
      <c r="F21879"/>
      <c r="G21879"/>
      <c r="H21879"/>
      <c r="I21879"/>
      <c r="J21879"/>
      <c r="U21879" s="43"/>
      <c r="AE21879"/>
    </row>
    <row r="21880" spans="1:31">
      <c r="A21880">
        <v>53480</v>
      </c>
      <c r="B21880" t="s">
        <v>18656</v>
      </c>
      <c r="C21880" t="s">
        <v>33477</v>
      </c>
      <c r="D21880" t="s">
        <v>33476</v>
      </c>
      <c r="E21880"/>
      <c r="F21880"/>
      <c r="G21880"/>
      <c r="H21880"/>
      <c r="I21880"/>
      <c r="J21880"/>
      <c r="U21880" s="43"/>
      <c r="AE21880"/>
    </row>
    <row r="21881" spans="1:31">
      <c r="A21881">
        <v>53500</v>
      </c>
      <c r="B21881" t="s">
        <v>18657</v>
      </c>
      <c r="C21881" t="s">
        <v>33477</v>
      </c>
      <c r="D21881" t="s">
        <v>33476</v>
      </c>
      <c r="E21881"/>
      <c r="F21881"/>
      <c r="G21881"/>
      <c r="H21881"/>
      <c r="I21881"/>
      <c r="J21881"/>
      <c r="U21881" s="43"/>
      <c r="AE21881"/>
    </row>
    <row r="21882" spans="1:31">
      <c r="A21882">
        <v>53120</v>
      </c>
      <c r="B21882" t="s">
        <v>18658</v>
      </c>
      <c r="C21882" t="s">
        <v>33477</v>
      </c>
      <c r="D21882" t="s">
        <v>33476</v>
      </c>
      <c r="E21882"/>
      <c r="F21882"/>
      <c r="G21882"/>
      <c r="H21882"/>
      <c r="I21882"/>
      <c r="J21882"/>
      <c r="U21882" s="43"/>
      <c r="AE21882"/>
    </row>
    <row r="21883" spans="1:31">
      <c r="A21883">
        <v>53700</v>
      </c>
      <c r="B21883" t="s">
        <v>18659</v>
      </c>
      <c r="C21883" t="s">
        <v>33477</v>
      </c>
      <c r="D21883" t="s">
        <v>33476</v>
      </c>
      <c r="E21883"/>
      <c r="F21883"/>
      <c r="G21883"/>
      <c r="H21883"/>
      <c r="I21883"/>
      <c r="J21883"/>
      <c r="U21883" s="43"/>
      <c r="AE21883"/>
    </row>
    <row r="21884" spans="1:31">
      <c r="A21884">
        <v>53250</v>
      </c>
      <c r="B21884" t="s">
        <v>18660</v>
      </c>
      <c r="C21884" t="s">
        <v>33477</v>
      </c>
      <c r="D21884" t="s">
        <v>33476</v>
      </c>
      <c r="E21884"/>
      <c r="F21884"/>
      <c r="G21884"/>
      <c r="H21884"/>
      <c r="I21884"/>
      <c r="J21884"/>
      <c r="U21884" s="43"/>
      <c r="AE21884"/>
    </row>
    <row r="21885" spans="1:31">
      <c r="A21885">
        <v>53170</v>
      </c>
      <c r="B21885" t="s">
        <v>18661</v>
      </c>
      <c r="C21885" t="s">
        <v>33477</v>
      </c>
      <c r="D21885" t="s">
        <v>33476</v>
      </c>
      <c r="E21885"/>
      <c r="F21885"/>
      <c r="G21885"/>
      <c r="H21885"/>
      <c r="I21885"/>
      <c r="J21885"/>
      <c r="U21885" s="43"/>
      <c r="AE21885"/>
    </row>
    <row r="21886" spans="1:31">
      <c r="A21886">
        <v>53600</v>
      </c>
      <c r="B21886" t="s">
        <v>18662</v>
      </c>
      <c r="C21886" t="s">
        <v>33477</v>
      </c>
      <c r="D21886" t="s">
        <v>33476</v>
      </c>
      <c r="E21886"/>
      <c r="F21886"/>
      <c r="G21886"/>
      <c r="H21886"/>
      <c r="I21886"/>
      <c r="J21886"/>
      <c r="U21886" s="43"/>
      <c r="AE21886"/>
    </row>
    <row r="21887" spans="1:31">
      <c r="A21887">
        <v>54610</v>
      </c>
      <c r="B21887" t="s">
        <v>18663</v>
      </c>
      <c r="C21887" t="s">
        <v>33478</v>
      </c>
      <c r="D21887" t="s">
        <v>33476</v>
      </c>
      <c r="E21887"/>
      <c r="F21887"/>
      <c r="G21887"/>
      <c r="H21887"/>
      <c r="I21887"/>
      <c r="J21887"/>
      <c r="U21887" s="43"/>
      <c r="AE21887"/>
    </row>
    <row r="21888" spans="1:31">
      <c r="A21888">
        <v>54800</v>
      </c>
      <c r="B21888" t="s">
        <v>18664</v>
      </c>
      <c r="C21888" t="s">
        <v>33478</v>
      </c>
      <c r="D21888" t="s">
        <v>33476</v>
      </c>
      <c r="E21888"/>
      <c r="F21888"/>
      <c r="G21888"/>
      <c r="H21888"/>
      <c r="I21888"/>
      <c r="J21888"/>
      <c r="U21888" s="43"/>
      <c r="AE21888"/>
    </row>
    <row r="21889" spans="1:31">
      <c r="A21889">
        <v>54115</v>
      </c>
      <c r="B21889" t="s">
        <v>18665</v>
      </c>
      <c r="C21889" t="s">
        <v>33478</v>
      </c>
      <c r="D21889" t="s">
        <v>33476</v>
      </c>
      <c r="E21889"/>
      <c r="F21889"/>
      <c r="G21889"/>
      <c r="H21889"/>
      <c r="I21889"/>
      <c r="J21889"/>
      <c r="U21889" s="43"/>
      <c r="AE21889"/>
    </row>
    <row r="21890" spans="1:31">
      <c r="A21890">
        <v>54800</v>
      </c>
      <c r="B21890" t="s">
        <v>18666</v>
      </c>
      <c r="C21890" t="s">
        <v>33478</v>
      </c>
      <c r="D21890" t="s">
        <v>33476</v>
      </c>
      <c r="E21890"/>
      <c r="F21890"/>
      <c r="G21890"/>
      <c r="H21890"/>
      <c r="I21890"/>
      <c r="J21890"/>
      <c r="U21890" s="43"/>
      <c r="AE21890"/>
    </row>
    <row r="21891" spans="1:31">
      <c r="A21891">
        <v>54740</v>
      </c>
      <c r="B21891" t="s">
        <v>18667</v>
      </c>
      <c r="C21891" t="s">
        <v>33478</v>
      </c>
      <c r="D21891" t="s">
        <v>33476</v>
      </c>
      <c r="E21891"/>
      <c r="F21891"/>
      <c r="G21891"/>
      <c r="H21891"/>
      <c r="I21891"/>
      <c r="J21891"/>
      <c r="U21891" s="43"/>
      <c r="AE21891"/>
    </row>
    <row r="21892" spans="1:31">
      <c r="A21892">
        <v>54770</v>
      </c>
      <c r="B21892" t="s">
        <v>18668</v>
      </c>
      <c r="C21892" t="s">
        <v>33478</v>
      </c>
      <c r="D21892" t="s">
        <v>33476</v>
      </c>
      <c r="E21892"/>
      <c r="F21892"/>
      <c r="G21892"/>
      <c r="H21892"/>
      <c r="I21892"/>
      <c r="J21892"/>
      <c r="U21892" s="43"/>
      <c r="AE21892"/>
    </row>
    <row r="21893" spans="1:31">
      <c r="A21893">
        <v>54460</v>
      </c>
      <c r="B21893" t="s">
        <v>18669</v>
      </c>
      <c r="C21893" t="s">
        <v>33478</v>
      </c>
      <c r="D21893" t="e">
        <v>#N/A</v>
      </c>
      <c r="E21893"/>
      <c r="F21893"/>
      <c r="G21893"/>
      <c r="H21893"/>
      <c r="I21893"/>
      <c r="J21893"/>
      <c r="U21893" s="43"/>
      <c r="AE21893"/>
    </row>
    <row r="21894" spans="1:31">
      <c r="A21894">
        <v>54170</v>
      </c>
      <c r="B21894" t="s">
        <v>18670</v>
      </c>
      <c r="C21894" t="s">
        <v>33478</v>
      </c>
      <c r="D21894" t="s">
        <v>33476</v>
      </c>
      <c r="E21894"/>
      <c r="F21894"/>
      <c r="G21894"/>
      <c r="H21894"/>
      <c r="I21894"/>
      <c r="J21894"/>
      <c r="U21894" s="43"/>
      <c r="AE21894"/>
    </row>
    <row r="21895" spans="1:31">
      <c r="A21895">
        <v>54800</v>
      </c>
      <c r="B21895" t="s">
        <v>18671</v>
      </c>
      <c r="C21895" t="s">
        <v>33478</v>
      </c>
      <c r="D21895" t="s">
        <v>33476</v>
      </c>
      <c r="E21895"/>
      <c r="F21895"/>
      <c r="G21895"/>
      <c r="H21895"/>
      <c r="I21895"/>
      <c r="J21895"/>
      <c r="U21895" s="43"/>
      <c r="AE21895"/>
    </row>
    <row r="21896" spans="1:31">
      <c r="A21896">
        <v>54112</v>
      </c>
      <c r="B21896" t="s">
        <v>18672</v>
      </c>
      <c r="C21896" t="s">
        <v>33478</v>
      </c>
      <c r="D21896" t="s">
        <v>33476</v>
      </c>
      <c r="E21896"/>
      <c r="F21896"/>
      <c r="G21896"/>
      <c r="H21896"/>
      <c r="I21896"/>
      <c r="J21896"/>
      <c r="U21896" s="43"/>
      <c r="AE21896"/>
    </row>
    <row r="21897" spans="1:31">
      <c r="A21897">
        <v>54260</v>
      </c>
      <c r="B21897" t="s">
        <v>18673</v>
      </c>
      <c r="C21897" t="s">
        <v>33478</v>
      </c>
      <c r="D21897" t="s">
        <v>33476</v>
      </c>
      <c r="E21897"/>
      <c r="F21897"/>
      <c r="G21897"/>
      <c r="H21897"/>
      <c r="I21897"/>
      <c r="J21897"/>
      <c r="U21897" s="43"/>
      <c r="AE21897"/>
    </row>
    <row r="21898" spans="1:31">
      <c r="A21898">
        <v>54770</v>
      </c>
      <c r="B21898" t="s">
        <v>3318</v>
      </c>
      <c r="C21898" t="s">
        <v>33478</v>
      </c>
      <c r="D21898" t="s">
        <v>33476</v>
      </c>
      <c r="E21898"/>
      <c r="F21898"/>
      <c r="G21898"/>
      <c r="H21898"/>
      <c r="I21898"/>
      <c r="J21898"/>
      <c r="U21898" s="43"/>
      <c r="AE21898"/>
    </row>
    <row r="21899" spans="1:31">
      <c r="A21899">
        <v>54450</v>
      </c>
      <c r="B21899" t="s">
        <v>18674</v>
      </c>
      <c r="C21899" t="s">
        <v>33478</v>
      </c>
      <c r="D21899" t="s">
        <v>33476</v>
      </c>
      <c r="E21899"/>
      <c r="F21899"/>
      <c r="G21899"/>
      <c r="H21899"/>
      <c r="I21899"/>
      <c r="J21899"/>
      <c r="U21899" s="43"/>
      <c r="AE21899"/>
    </row>
    <row r="21900" spans="1:31">
      <c r="A21900">
        <v>54450</v>
      </c>
      <c r="B21900" t="s">
        <v>18675</v>
      </c>
      <c r="C21900" t="s">
        <v>33478</v>
      </c>
      <c r="D21900" t="s">
        <v>33476</v>
      </c>
      <c r="E21900"/>
      <c r="F21900"/>
      <c r="G21900"/>
      <c r="H21900"/>
      <c r="I21900"/>
      <c r="J21900"/>
      <c r="U21900" s="43"/>
      <c r="AE21900"/>
    </row>
    <row r="21901" spans="1:31">
      <c r="A21901">
        <v>54560</v>
      </c>
      <c r="B21901" t="s">
        <v>18676</v>
      </c>
      <c r="C21901" t="s">
        <v>33478</v>
      </c>
      <c r="D21901" t="s">
        <v>33476</v>
      </c>
      <c r="E21901"/>
      <c r="F21901"/>
      <c r="G21901"/>
      <c r="H21901"/>
      <c r="I21901"/>
      <c r="J21901"/>
      <c r="U21901" s="43"/>
      <c r="AE21901"/>
    </row>
    <row r="21902" spans="1:31">
      <c r="A21902">
        <v>54200</v>
      </c>
      <c r="B21902" t="s">
        <v>5657</v>
      </c>
      <c r="C21902" t="s">
        <v>33478</v>
      </c>
      <c r="D21902" t="s">
        <v>33476</v>
      </c>
      <c r="E21902"/>
      <c r="F21902"/>
      <c r="G21902"/>
      <c r="H21902"/>
      <c r="I21902"/>
      <c r="J21902"/>
      <c r="U21902" s="43"/>
      <c r="AE21902"/>
    </row>
    <row r="21903" spans="1:31">
      <c r="A21903">
        <v>54540</v>
      </c>
      <c r="B21903" t="s">
        <v>18677</v>
      </c>
      <c r="C21903" t="s">
        <v>33478</v>
      </c>
      <c r="D21903" t="s">
        <v>33476</v>
      </c>
      <c r="E21903"/>
      <c r="F21903"/>
      <c r="G21903"/>
      <c r="H21903"/>
      <c r="I21903"/>
      <c r="J21903"/>
      <c r="U21903" s="43"/>
      <c r="AE21903"/>
    </row>
    <row r="21904" spans="1:31">
      <c r="A21904">
        <v>54150</v>
      </c>
      <c r="B21904" t="s">
        <v>18678</v>
      </c>
      <c r="C21904" t="s">
        <v>33478</v>
      </c>
      <c r="D21904" t="s">
        <v>33476</v>
      </c>
      <c r="E21904"/>
      <c r="F21904"/>
      <c r="G21904"/>
      <c r="H21904"/>
      <c r="I21904"/>
      <c r="J21904"/>
      <c r="U21904" s="43"/>
      <c r="AE21904"/>
    </row>
    <row r="21905" spans="1:31">
      <c r="A21905">
        <v>54470</v>
      </c>
      <c r="B21905" t="s">
        <v>18679</v>
      </c>
      <c r="C21905" t="s">
        <v>33478</v>
      </c>
      <c r="D21905" t="s">
        <v>33476</v>
      </c>
      <c r="E21905"/>
      <c r="F21905"/>
      <c r="G21905"/>
      <c r="H21905"/>
      <c r="I21905"/>
      <c r="J21905"/>
      <c r="U21905" s="43"/>
      <c r="AE21905"/>
    </row>
    <row r="21906" spans="1:31">
      <c r="A21906">
        <v>54110</v>
      </c>
      <c r="B21906" t="s">
        <v>18680</v>
      </c>
      <c r="C21906" t="s">
        <v>33478</v>
      </c>
      <c r="D21906" t="s">
        <v>33476</v>
      </c>
      <c r="E21906"/>
      <c r="F21906"/>
      <c r="G21906"/>
      <c r="H21906"/>
      <c r="I21906"/>
      <c r="J21906"/>
      <c r="U21906" s="43"/>
      <c r="AE21906"/>
    </row>
    <row r="21907" spans="1:31">
      <c r="A21907">
        <v>54760</v>
      </c>
      <c r="B21907" t="s">
        <v>18681</v>
      </c>
      <c r="C21907" t="s">
        <v>33478</v>
      </c>
      <c r="D21907" t="s">
        <v>33476</v>
      </c>
      <c r="E21907"/>
      <c r="F21907"/>
      <c r="G21907"/>
      <c r="H21907"/>
      <c r="I21907"/>
      <c r="J21907"/>
      <c r="U21907" s="43"/>
      <c r="AE21907"/>
    </row>
    <row r="21908" spans="1:31">
      <c r="A21908">
        <v>54530</v>
      </c>
      <c r="B21908" t="s">
        <v>18682</v>
      </c>
      <c r="C21908" t="s">
        <v>33478</v>
      </c>
      <c r="D21908" t="e">
        <v>#N/A</v>
      </c>
      <c r="E21908"/>
      <c r="F21908"/>
      <c r="G21908"/>
      <c r="H21908"/>
      <c r="I21908"/>
      <c r="J21908"/>
      <c r="U21908" s="43"/>
      <c r="AE21908"/>
    </row>
    <row r="21909" spans="1:31">
      <c r="A21909">
        <v>54370</v>
      </c>
      <c r="B21909" t="s">
        <v>18683</v>
      </c>
      <c r="C21909" t="s">
        <v>33478</v>
      </c>
      <c r="D21909" t="s">
        <v>33476</v>
      </c>
      <c r="E21909"/>
      <c r="F21909"/>
      <c r="G21909"/>
      <c r="H21909"/>
      <c r="I21909"/>
      <c r="J21909"/>
      <c r="U21909" s="43"/>
      <c r="AE21909"/>
    </row>
    <row r="21910" spans="1:31">
      <c r="A21910">
        <v>54760</v>
      </c>
      <c r="B21910" t="s">
        <v>18684</v>
      </c>
      <c r="C21910" t="s">
        <v>33478</v>
      </c>
      <c r="D21910" t="s">
        <v>33476</v>
      </c>
      <c r="E21910"/>
      <c r="F21910"/>
      <c r="G21910"/>
      <c r="H21910"/>
      <c r="I21910"/>
      <c r="J21910"/>
      <c r="U21910" s="43"/>
      <c r="AE21910"/>
    </row>
    <row r="21911" spans="1:31">
      <c r="A21911">
        <v>54510</v>
      </c>
      <c r="B21911" t="s">
        <v>18685</v>
      </c>
      <c r="C21911" t="s">
        <v>33478</v>
      </c>
      <c r="D21911" t="e">
        <v>#N/A</v>
      </c>
      <c r="E21911"/>
      <c r="F21911"/>
      <c r="G21911"/>
      <c r="H21911"/>
      <c r="I21911"/>
      <c r="J21911"/>
      <c r="U21911" s="43"/>
      <c r="AE21911"/>
    </row>
    <row r="21912" spans="1:31">
      <c r="A21912">
        <v>54510</v>
      </c>
      <c r="B21912" t="s">
        <v>18685</v>
      </c>
      <c r="C21912" t="s">
        <v>33478</v>
      </c>
      <c r="D21912" t="e">
        <v>#N/A</v>
      </c>
      <c r="E21912"/>
      <c r="F21912"/>
      <c r="G21912"/>
      <c r="H21912"/>
      <c r="I21912"/>
      <c r="J21912"/>
      <c r="U21912" s="43"/>
      <c r="AE21912"/>
    </row>
    <row r="21913" spans="1:31">
      <c r="A21913">
        <v>54370</v>
      </c>
      <c r="B21913" t="s">
        <v>18686</v>
      </c>
      <c r="C21913" t="s">
        <v>33478</v>
      </c>
      <c r="D21913" t="s">
        <v>33476</v>
      </c>
      <c r="E21913"/>
      <c r="F21913"/>
      <c r="G21913"/>
      <c r="H21913"/>
      <c r="I21913"/>
      <c r="J21913"/>
      <c r="U21913" s="43"/>
      <c r="AE21913"/>
    </row>
    <row r="21914" spans="1:31">
      <c r="A21914">
        <v>54700</v>
      </c>
      <c r="B21914" t="s">
        <v>18687</v>
      </c>
      <c r="C21914" t="s">
        <v>33478</v>
      </c>
      <c r="D21914" t="s">
        <v>33476</v>
      </c>
      <c r="E21914"/>
      <c r="F21914"/>
      <c r="G21914"/>
      <c r="H21914"/>
      <c r="I21914"/>
      <c r="J21914"/>
      <c r="U21914" s="43"/>
      <c r="AE21914"/>
    </row>
    <row r="21915" spans="1:31">
      <c r="A21915">
        <v>54580</v>
      </c>
      <c r="B21915" t="s">
        <v>18688</v>
      </c>
      <c r="C21915" t="s">
        <v>33478</v>
      </c>
      <c r="D21915" t="s">
        <v>33476</v>
      </c>
      <c r="E21915"/>
      <c r="F21915"/>
      <c r="G21915"/>
      <c r="H21915"/>
      <c r="I21915"/>
      <c r="J21915"/>
      <c r="U21915" s="43"/>
      <c r="AE21915"/>
    </row>
    <row r="21916" spans="1:31">
      <c r="A21916">
        <v>54560</v>
      </c>
      <c r="B21916" t="s">
        <v>18689</v>
      </c>
      <c r="C21916" t="s">
        <v>33478</v>
      </c>
      <c r="D21916" t="s">
        <v>33476</v>
      </c>
      <c r="E21916"/>
      <c r="F21916"/>
      <c r="G21916"/>
      <c r="H21916"/>
      <c r="I21916"/>
      <c r="J21916"/>
      <c r="U21916" s="43"/>
      <c r="AE21916"/>
    </row>
    <row r="21917" spans="1:31">
      <c r="A21917">
        <v>54450</v>
      </c>
      <c r="B21917" t="s">
        <v>18690</v>
      </c>
      <c r="C21917" t="s">
        <v>33478</v>
      </c>
      <c r="D21917" t="s">
        <v>33476</v>
      </c>
      <c r="E21917"/>
      <c r="F21917"/>
      <c r="G21917"/>
      <c r="H21917"/>
      <c r="I21917"/>
      <c r="J21917"/>
      <c r="U21917" s="43"/>
      <c r="AE21917"/>
    </row>
    <row r="21918" spans="1:31">
      <c r="A21918">
        <v>54380</v>
      </c>
      <c r="B21918" t="s">
        <v>18691</v>
      </c>
      <c r="C21918" t="s">
        <v>33478</v>
      </c>
      <c r="D21918" t="s">
        <v>33476</v>
      </c>
      <c r="E21918"/>
      <c r="F21918"/>
      <c r="G21918"/>
      <c r="H21918"/>
      <c r="I21918"/>
      <c r="J21918"/>
      <c r="U21918" s="43"/>
      <c r="AE21918"/>
    </row>
    <row r="21919" spans="1:31">
      <c r="A21919">
        <v>54160</v>
      </c>
      <c r="B21919" t="s">
        <v>18692</v>
      </c>
      <c r="C21919" t="s">
        <v>33478</v>
      </c>
      <c r="D21919" t="s">
        <v>33476</v>
      </c>
      <c r="E21919"/>
      <c r="F21919"/>
      <c r="G21919"/>
      <c r="H21919"/>
      <c r="I21919"/>
      <c r="J21919"/>
      <c r="U21919" s="43"/>
      <c r="AE21919"/>
    </row>
    <row r="21920" spans="1:31">
      <c r="A21920">
        <v>54490</v>
      </c>
      <c r="B21920" t="s">
        <v>18693</v>
      </c>
      <c r="C21920" t="s">
        <v>33478</v>
      </c>
      <c r="D21920" t="s">
        <v>33476</v>
      </c>
      <c r="E21920"/>
      <c r="F21920"/>
      <c r="G21920"/>
      <c r="H21920"/>
      <c r="I21920"/>
      <c r="J21920"/>
      <c r="U21920" s="43"/>
      <c r="AE21920"/>
    </row>
    <row r="21921" spans="1:31">
      <c r="A21921">
        <v>54385</v>
      </c>
      <c r="B21921" t="s">
        <v>18694</v>
      </c>
      <c r="C21921" t="s">
        <v>33478</v>
      </c>
      <c r="D21921" t="s">
        <v>33476</v>
      </c>
      <c r="E21921"/>
      <c r="F21921"/>
      <c r="G21921"/>
      <c r="H21921"/>
      <c r="I21921"/>
      <c r="J21921"/>
      <c r="U21921" s="43"/>
      <c r="AE21921"/>
    </row>
    <row r="21922" spans="1:31">
      <c r="A21922">
        <v>54450</v>
      </c>
      <c r="B21922" t="s">
        <v>18695</v>
      </c>
      <c r="C21922" t="s">
        <v>33478</v>
      </c>
      <c r="D21922" t="s">
        <v>33476</v>
      </c>
      <c r="E21922"/>
      <c r="F21922"/>
      <c r="G21922"/>
      <c r="H21922"/>
      <c r="I21922"/>
      <c r="J21922"/>
      <c r="U21922" s="43"/>
      <c r="AE21922"/>
    </row>
    <row r="21923" spans="1:31">
      <c r="A21923">
        <v>54150</v>
      </c>
      <c r="B21923" t="s">
        <v>18696</v>
      </c>
      <c r="C21923" t="s">
        <v>33478</v>
      </c>
      <c r="D21923" t="s">
        <v>33476</v>
      </c>
      <c r="E21923"/>
      <c r="F21923"/>
      <c r="G21923"/>
      <c r="H21923"/>
      <c r="I21923"/>
      <c r="J21923"/>
      <c r="U21923" s="43"/>
      <c r="AE21923"/>
    </row>
    <row r="21924" spans="1:31">
      <c r="A21924">
        <v>54210</v>
      </c>
      <c r="B21924" t="s">
        <v>18697</v>
      </c>
      <c r="C21924" t="s">
        <v>33478</v>
      </c>
      <c r="D21924" t="s">
        <v>33476</v>
      </c>
      <c r="E21924"/>
      <c r="F21924"/>
      <c r="G21924"/>
      <c r="H21924"/>
      <c r="I21924"/>
      <c r="J21924"/>
      <c r="U21924" s="43"/>
      <c r="AE21924"/>
    </row>
    <row r="21925" spans="1:31">
      <c r="A21925">
        <v>54122</v>
      </c>
      <c r="B21925" t="s">
        <v>18698</v>
      </c>
      <c r="C21925" t="s">
        <v>33478</v>
      </c>
      <c r="D21925" t="s">
        <v>33482</v>
      </c>
      <c r="E21925"/>
      <c r="F21925"/>
      <c r="G21925"/>
      <c r="H21925"/>
      <c r="I21925"/>
      <c r="J21925"/>
      <c r="U21925" s="43"/>
      <c r="AE21925"/>
    </row>
    <row r="21926" spans="1:31">
      <c r="A21926">
        <v>54120</v>
      </c>
      <c r="B21926" t="s">
        <v>18699</v>
      </c>
      <c r="C21926" t="s">
        <v>33478</v>
      </c>
      <c r="D21926" t="s">
        <v>33482</v>
      </c>
      <c r="E21926"/>
      <c r="F21926"/>
      <c r="G21926"/>
      <c r="H21926"/>
      <c r="I21926"/>
      <c r="J21926"/>
      <c r="U21926" s="43"/>
      <c r="AE21926"/>
    </row>
    <row r="21927" spans="1:31">
      <c r="A21927">
        <v>54120</v>
      </c>
      <c r="B21927" t="s">
        <v>18699</v>
      </c>
      <c r="C21927" t="s">
        <v>33478</v>
      </c>
      <c r="D21927" t="s">
        <v>33482</v>
      </c>
      <c r="E21927"/>
      <c r="F21927"/>
      <c r="G21927"/>
      <c r="H21927"/>
      <c r="I21927"/>
      <c r="J21927"/>
      <c r="U21927" s="43"/>
      <c r="AE21927"/>
    </row>
    <row r="21928" spans="1:31">
      <c r="A21928">
        <v>54120</v>
      </c>
      <c r="B21928" t="s">
        <v>18699</v>
      </c>
      <c r="C21928" t="s">
        <v>33478</v>
      </c>
      <c r="D21928" t="s">
        <v>33482</v>
      </c>
      <c r="E21928"/>
      <c r="F21928"/>
      <c r="G21928"/>
      <c r="H21928"/>
      <c r="I21928"/>
      <c r="J21928"/>
      <c r="U21928" s="43"/>
      <c r="AE21928"/>
    </row>
    <row r="21929" spans="1:31">
      <c r="A21929">
        <v>54540</v>
      </c>
      <c r="B21929" t="s">
        <v>18700</v>
      </c>
      <c r="C21929" t="s">
        <v>33478</v>
      </c>
      <c r="D21929" t="s">
        <v>33476</v>
      </c>
      <c r="E21929"/>
      <c r="F21929"/>
      <c r="G21929"/>
      <c r="H21929"/>
      <c r="I21929"/>
      <c r="J21929"/>
      <c r="U21929" s="43"/>
      <c r="AE21929"/>
    </row>
    <row r="21930" spans="1:31">
      <c r="A21930">
        <v>54170</v>
      </c>
      <c r="B21930" t="s">
        <v>651</v>
      </c>
      <c r="C21930" t="s">
        <v>33478</v>
      </c>
      <c r="D21930" t="s">
        <v>33476</v>
      </c>
      <c r="E21930"/>
      <c r="F21930"/>
      <c r="G21930"/>
      <c r="H21930"/>
      <c r="I21930"/>
      <c r="J21930"/>
      <c r="U21930" s="43"/>
      <c r="AE21930"/>
    </row>
    <row r="21931" spans="1:31">
      <c r="A21931">
        <v>54290</v>
      </c>
      <c r="B21931" t="s">
        <v>18701</v>
      </c>
      <c r="C21931" t="s">
        <v>33478</v>
      </c>
      <c r="D21931" t="s">
        <v>33476</v>
      </c>
      <c r="E21931"/>
      <c r="F21931"/>
      <c r="G21931"/>
      <c r="H21931"/>
      <c r="I21931"/>
      <c r="J21931"/>
      <c r="U21931" s="43"/>
      <c r="AE21931"/>
    </row>
    <row r="21932" spans="1:31">
      <c r="A21932">
        <v>54550</v>
      </c>
      <c r="B21932" t="s">
        <v>18702</v>
      </c>
      <c r="C21932" t="s">
        <v>33478</v>
      </c>
      <c r="D21932" t="s">
        <v>33476</v>
      </c>
      <c r="E21932"/>
      <c r="F21932"/>
      <c r="G21932"/>
      <c r="H21932"/>
      <c r="I21932"/>
      <c r="J21932"/>
      <c r="U21932" s="43"/>
      <c r="AE21932"/>
    </row>
    <row r="21933" spans="1:31">
      <c r="A21933">
        <v>54450</v>
      </c>
      <c r="B21933" t="s">
        <v>18703</v>
      </c>
      <c r="C21933" t="s">
        <v>33478</v>
      </c>
      <c r="D21933" t="s">
        <v>33476</v>
      </c>
      <c r="E21933"/>
      <c r="F21933"/>
      <c r="G21933"/>
      <c r="H21933"/>
      <c r="I21933"/>
      <c r="J21933"/>
      <c r="U21933" s="43"/>
      <c r="AE21933"/>
    </row>
    <row r="21934" spans="1:31">
      <c r="A21934">
        <v>54360</v>
      </c>
      <c r="B21934" t="s">
        <v>18704</v>
      </c>
      <c r="C21934" t="s">
        <v>33478</v>
      </c>
      <c r="D21934" t="s">
        <v>33476</v>
      </c>
      <c r="E21934"/>
      <c r="F21934"/>
      <c r="G21934"/>
      <c r="H21934"/>
      <c r="I21934"/>
      <c r="J21934"/>
      <c r="U21934" s="43"/>
      <c r="AE21934"/>
    </row>
    <row r="21935" spans="1:31">
      <c r="A21935">
        <v>54170</v>
      </c>
      <c r="B21935" t="s">
        <v>18705</v>
      </c>
      <c r="C21935" t="s">
        <v>33478</v>
      </c>
      <c r="D21935" t="s">
        <v>33476</v>
      </c>
      <c r="E21935"/>
      <c r="F21935"/>
      <c r="G21935"/>
      <c r="H21935"/>
      <c r="I21935"/>
      <c r="J21935"/>
      <c r="U21935" s="43"/>
      <c r="AE21935"/>
    </row>
    <row r="21936" spans="1:31">
      <c r="A21936">
        <v>54170</v>
      </c>
      <c r="B21936" t="s">
        <v>18706</v>
      </c>
      <c r="C21936" t="s">
        <v>33478</v>
      </c>
      <c r="D21936" t="s">
        <v>33476</v>
      </c>
      <c r="E21936"/>
      <c r="F21936"/>
      <c r="G21936"/>
      <c r="H21936"/>
      <c r="I21936"/>
      <c r="J21936"/>
      <c r="U21936" s="43"/>
      <c r="AE21936"/>
    </row>
    <row r="21937" spans="1:31">
      <c r="A21937">
        <v>54150</v>
      </c>
      <c r="B21937" t="s">
        <v>18707</v>
      </c>
      <c r="C21937" t="s">
        <v>33478</v>
      </c>
      <c r="D21937" t="s">
        <v>33476</v>
      </c>
      <c r="E21937"/>
      <c r="F21937"/>
      <c r="G21937"/>
      <c r="H21937"/>
      <c r="I21937"/>
      <c r="J21937"/>
      <c r="U21937" s="43"/>
      <c r="AE21937"/>
    </row>
    <row r="21938" spans="1:31">
      <c r="A21938">
        <v>54150</v>
      </c>
      <c r="B21938" t="s">
        <v>18707</v>
      </c>
      <c r="C21938" t="s">
        <v>33478</v>
      </c>
      <c r="D21938" t="s">
        <v>33476</v>
      </c>
      <c r="E21938"/>
      <c r="F21938"/>
      <c r="G21938"/>
      <c r="H21938"/>
      <c r="I21938"/>
      <c r="J21938"/>
      <c r="U21938" s="43"/>
      <c r="AE21938"/>
    </row>
    <row r="21939" spans="1:31">
      <c r="A21939">
        <v>54620</v>
      </c>
      <c r="B21939" t="s">
        <v>18708</v>
      </c>
      <c r="C21939" t="s">
        <v>33478</v>
      </c>
      <c r="D21939" t="e">
        <v>#N/A</v>
      </c>
      <c r="E21939"/>
      <c r="F21939"/>
      <c r="G21939"/>
      <c r="H21939"/>
      <c r="I21939"/>
      <c r="J21939"/>
      <c r="U21939" s="43"/>
      <c r="AE21939"/>
    </row>
    <row r="21940" spans="1:31">
      <c r="A21940">
        <v>54370</v>
      </c>
      <c r="B21940" t="s">
        <v>18709</v>
      </c>
      <c r="C21940" t="s">
        <v>33478</v>
      </c>
      <c r="D21940" t="s">
        <v>33476</v>
      </c>
      <c r="E21940"/>
      <c r="F21940"/>
      <c r="G21940"/>
      <c r="H21940"/>
      <c r="I21940"/>
      <c r="J21940"/>
      <c r="U21940" s="43"/>
      <c r="AE21940"/>
    </row>
    <row r="21941" spans="1:31">
      <c r="A21941">
        <v>54980</v>
      </c>
      <c r="B21941" t="s">
        <v>18710</v>
      </c>
      <c r="C21941" t="s">
        <v>33478</v>
      </c>
      <c r="D21941" t="e">
        <v>#N/A</v>
      </c>
      <c r="E21941"/>
      <c r="F21941"/>
      <c r="G21941"/>
      <c r="H21941"/>
      <c r="I21941"/>
      <c r="J21941"/>
      <c r="U21941" s="43"/>
      <c r="AE21941"/>
    </row>
    <row r="21942" spans="1:31">
      <c r="A21942">
        <v>54115</v>
      </c>
      <c r="B21942" t="s">
        <v>18711</v>
      </c>
      <c r="C21942" t="s">
        <v>33478</v>
      </c>
      <c r="D21942" t="s">
        <v>33476</v>
      </c>
      <c r="E21942"/>
      <c r="F21942"/>
      <c r="G21942"/>
      <c r="H21942"/>
      <c r="I21942"/>
      <c r="J21942"/>
      <c r="U21942" s="43"/>
      <c r="AE21942"/>
    </row>
    <row r="21943" spans="1:31">
      <c r="A21943">
        <v>54370</v>
      </c>
      <c r="B21943" t="s">
        <v>18712</v>
      </c>
      <c r="C21943" t="s">
        <v>33478</v>
      </c>
      <c r="D21943" t="s">
        <v>33476</v>
      </c>
      <c r="E21943"/>
      <c r="F21943"/>
      <c r="G21943"/>
      <c r="H21943"/>
      <c r="I21943"/>
      <c r="J21943"/>
      <c r="U21943" s="43"/>
      <c r="AE21943"/>
    </row>
    <row r="21944" spans="1:31">
      <c r="A21944">
        <v>54290</v>
      </c>
      <c r="B21944" t="s">
        <v>18713</v>
      </c>
      <c r="C21944" t="s">
        <v>33478</v>
      </c>
      <c r="D21944" t="s">
        <v>33476</v>
      </c>
      <c r="E21944"/>
      <c r="F21944"/>
      <c r="G21944"/>
      <c r="H21944"/>
      <c r="I21944"/>
      <c r="J21944"/>
      <c r="U21944" s="43"/>
      <c r="AE21944"/>
    </row>
    <row r="21945" spans="1:31">
      <c r="A21945">
        <v>54890</v>
      </c>
      <c r="B21945" t="s">
        <v>18714</v>
      </c>
      <c r="C21945" t="s">
        <v>33478</v>
      </c>
      <c r="D21945" t="s">
        <v>33476</v>
      </c>
      <c r="E21945"/>
      <c r="F21945"/>
      <c r="G21945"/>
      <c r="H21945"/>
      <c r="I21945"/>
      <c r="J21945"/>
      <c r="U21945" s="43"/>
      <c r="AE21945"/>
    </row>
    <row r="21946" spans="1:31">
      <c r="A21946">
        <v>54620</v>
      </c>
      <c r="B21946" t="s">
        <v>18715</v>
      </c>
      <c r="C21946" t="s">
        <v>33478</v>
      </c>
      <c r="D21946" t="e">
        <v>#N/A</v>
      </c>
      <c r="E21946"/>
      <c r="F21946"/>
      <c r="G21946"/>
      <c r="H21946"/>
      <c r="I21946"/>
      <c r="J21946"/>
      <c r="U21946" s="43"/>
      <c r="AE21946"/>
    </row>
    <row r="21947" spans="1:31">
      <c r="A21947">
        <v>54470</v>
      </c>
      <c r="B21947" t="s">
        <v>2261</v>
      </c>
      <c r="C21947" t="s">
        <v>33478</v>
      </c>
      <c r="D21947" t="s">
        <v>33476</v>
      </c>
      <c r="E21947"/>
      <c r="F21947"/>
      <c r="G21947"/>
      <c r="H21947"/>
      <c r="I21947"/>
      <c r="J21947"/>
      <c r="U21947" s="43"/>
      <c r="AE21947"/>
    </row>
    <row r="21948" spans="1:31">
      <c r="A21948">
        <v>54800</v>
      </c>
      <c r="B21948" t="s">
        <v>18716</v>
      </c>
      <c r="C21948" t="s">
        <v>33478</v>
      </c>
      <c r="D21948" t="s">
        <v>33476</v>
      </c>
      <c r="E21948"/>
      <c r="F21948"/>
      <c r="G21948"/>
      <c r="H21948"/>
      <c r="I21948"/>
      <c r="J21948"/>
      <c r="U21948" s="43"/>
      <c r="AE21948"/>
    </row>
    <row r="21949" spans="1:31">
      <c r="A21949">
        <v>54610</v>
      </c>
      <c r="B21949" t="s">
        <v>669</v>
      </c>
      <c r="C21949" t="s">
        <v>33478</v>
      </c>
      <c r="D21949" t="s">
        <v>33476</v>
      </c>
      <c r="E21949"/>
      <c r="F21949"/>
      <c r="G21949"/>
      <c r="H21949"/>
      <c r="I21949"/>
      <c r="J21949"/>
      <c r="U21949" s="43"/>
      <c r="AE21949"/>
    </row>
    <row r="21950" spans="1:31">
      <c r="A21950">
        <v>54610</v>
      </c>
      <c r="B21950" t="s">
        <v>669</v>
      </c>
      <c r="C21950" t="s">
        <v>33478</v>
      </c>
      <c r="D21950" t="s">
        <v>33476</v>
      </c>
      <c r="E21950"/>
      <c r="F21950"/>
      <c r="G21950"/>
      <c r="H21950"/>
      <c r="I21950"/>
      <c r="J21950"/>
      <c r="U21950" s="43"/>
      <c r="AE21950"/>
    </row>
    <row r="21951" spans="1:31">
      <c r="A21951">
        <v>54610</v>
      </c>
      <c r="B21951" t="s">
        <v>669</v>
      </c>
      <c r="C21951" t="s">
        <v>33478</v>
      </c>
      <c r="D21951" t="s">
        <v>33476</v>
      </c>
      <c r="E21951"/>
      <c r="F21951"/>
      <c r="G21951"/>
      <c r="H21951"/>
      <c r="I21951"/>
      <c r="J21951"/>
      <c r="U21951" s="43"/>
      <c r="AE21951"/>
    </row>
    <row r="21952" spans="1:31">
      <c r="A21952">
        <v>54610</v>
      </c>
      <c r="B21952" t="s">
        <v>669</v>
      </c>
      <c r="C21952" t="s">
        <v>33478</v>
      </c>
      <c r="D21952" t="s">
        <v>33476</v>
      </c>
      <c r="E21952"/>
      <c r="F21952"/>
      <c r="G21952"/>
      <c r="H21952"/>
      <c r="I21952"/>
      <c r="J21952"/>
      <c r="U21952" s="43"/>
      <c r="AE21952"/>
    </row>
    <row r="21953" spans="1:31">
      <c r="A21953">
        <v>54610</v>
      </c>
      <c r="B21953" t="s">
        <v>669</v>
      </c>
      <c r="C21953" t="s">
        <v>33478</v>
      </c>
      <c r="D21953" t="s">
        <v>33476</v>
      </c>
      <c r="E21953"/>
      <c r="F21953"/>
      <c r="G21953"/>
      <c r="H21953"/>
      <c r="I21953"/>
      <c r="J21953"/>
      <c r="U21953" s="43"/>
      <c r="AE21953"/>
    </row>
    <row r="21954" spans="1:31">
      <c r="A21954">
        <v>54940</v>
      </c>
      <c r="B21954" t="s">
        <v>18717</v>
      </c>
      <c r="C21954" t="s">
        <v>33478</v>
      </c>
      <c r="D21954" t="e">
        <v>#N/A</v>
      </c>
      <c r="E21954"/>
      <c r="F21954"/>
      <c r="G21954"/>
      <c r="H21954"/>
      <c r="I21954"/>
      <c r="J21954"/>
      <c r="U21954" s="43"/>
      <c r="AE21954"/>
    </row>
    <row r="21955" spans="1:31">
      <c r="A21955">
        <v>54450</v>
      </c>
      <c r="B21955" t="s">
        <v>18718</v>
      </c>
      <c r="C21955" t="s">
        <v>33478</v>
      </c>
      <c r="D21955" t="s">
        <v>33476</v>
      </c>
      <c r="E21955"/>
      <c r="F21955"/>
      <c r="G21955"/>
      <c r="H21955"/>
      <c r="I21955"/>
      <c r="J21955"/>
      <c r="U21955" s="43"/>
      <c r="AE21955"/>
    </row>
    <row r="21956" spans="1:31">
      <c r="A21956">
        <v>54740</v>
      </c>
      <c r="B21956" t="s">
        <v>18719</v>
      </c>
      <c r="C21956" t="s">
        <v>33478</v>
      </c>
      <c r="D21956" t="s">
        <v>33476</v>
      </c>
      <c r="E21956"/>
      <c r="F21956"/>
      <c r="G21956"/>
      <c r="H21956"/>
      <c r="I21956"/>
      <c r="J21956"/>
      <c r="U21956" s="43"/>
      <c r="AE21956"/>
    </row>
    <row r="21957" spans="1:31">
      <c r="A21957">
        <v>54470</v>
      </c>
      <c r="B21957" t="s">
        <v>18720</v>
      </c>
      <c r="C21957" t="s">
        <v>33478</v>
      </c>
      <c r="D21957" t="s">
        <v>33476</v>
      </c>
      <c r="E21957"/>
      <c r="F21957"/>
      <c r="G21957"/>
      <c r="H21957"/>
      <c r="I21957"/>
      <c r="J21957"/>
      <c r="U21957" s="43"/>
      <c r="AE21957"/>
    </row>
    <row r="21958" spans="1:31">
      <c r="A21958">
        <v>54480</v>
      </c>
      <c r="B21958" t="s">
        <v>18721</v>
      </c>
      <c r="C21958" t="s">
        <v>33478</v>
      </c>
      <c r="D21958" t="s">
        <v>33482</v>
      </c>
      <c r="E21958"/>
      <c r="F21958"/>
      <c r="G21958"/>
      <c r="H21958"/>
      <c r="I21958"/>
      <c r="J21958"/>
      <c r="U21958" s="43"/>
      <c r="AE21958"/>
    </row>
    <row r="21959" spans="1:31">
      <c r="A21959">
        <v>54120</v>
      </c>
      <c r="B21959" t="s">
        <v>18722</v>
      </c>
      <c r="C21959" t="s">
        <v>33478</v>
      </c>
      <c r="D21959" t="s">
        <v>33482</v>
      </c>
      <c r="E21959"/>
      <c r="F21959"/>
      <c r="G21959"/>
      <c r="H21959"/>
      <c r="I21959"/>
      <c r="J21959"/>
      <c r="U21959" s="43"/>
      <c r="AE21959"/>
    </row>
    <row r="21960" spans="1:31">
      <c r="A21960">
        <v>54640</v>
      </c>
      <c r="B21960" t="s">
        <v>18723</v>
      </c>
      <c r="C21960" t="s">
        <v>33478</v>
      </c>
      <c r="D21960" t="s">
        <v>33476</v>
      </c>
      <c r="E21960"/>
      <c r="F21960"/>
      <c r="G21960"/>
      <c r="H21960"/>
      <c r="I21960"/>
      <c r="J21960"/>
      <c r="U21960" s="43"/>
      <c r="AE21960"/>
    </row>
    <row r="21961" spans="1:31">
      <c r="A21961">
        <v>54620</v>
      </c>
      <c r="B21961" t="s">
        <v>18724</v>
      </c>
      <c r="C21961" t="s">
        <v>33478</v>
      </c>
      <c r="D21961" t="e">
        <v>#N/A</v>
      </c>
      <c r="E21961"/>
      <c r="F21961"/>
      <c r="G21961"/>
      <c r="H21961"/>
      <c r="I21961"/>
      <c r="J21961"/>
      <c r="U21961" s="43"/>
      <c r="AE21961"/>
    </row>
    <row r="21962" spans="1:31">
      <c r="A21962">
        <v>54115</v>
      </c>
      <c r="B21962" t="s">
        <v>18725</v>
      </c>
      <c r="C21962" t="s">
        <v>33478</v>
      </c>
      <c r="D21962" t="s">
        <v>33476</v>
      </c>
      <c r="E21962"/>
      <c r="F21962"/>
      <c r="G21962"/>
      <c r="H21962"/>
      <c r="I21962"/>
      <c r="J21962"/>
      <c r="U21962" s="43"/>
      <c r="AE21962"/>
    </row>
    <row r="21963" spans="1:31">
      <c r="A21963">
        <v>54560</v>
      </c>
      <c r="B21963" t="s">
        <v>4605</v>
      </c>
      <c r="C21963" t="s">
        <v>33478</v>
      </c>
      <c r="D21963" t="s">
        <v>33476</v>
      </c>
      <c r="E21963"/>
      <c r="F21963"/>
      <c r="G21963"/>
      <c r="H21963"/>
      <c r="I21963"/>
      <c r="J21963"/>
      <c r="U21963" s="43"/>
      <c r="AE21963"/>
    </row>
    <row r="21964" spans="1:31">
      <c r="A21964">
        <v>54760</v>
      </c>
      <c r="B21964" t="s">
        <v>18726</v>
      </c>
      <c r="C21964" t="s">
        <v>33478</v>
      </c>
      <c r="D21964" t="s">
        <v>33476</v>
      </c>
      <c r="E21964"/>
      <c r="F21964"/>
      <c r="G21964"/>
      <c r="H21964"/>
      <c r="I21964"/>
      <c r="J21964"/>
      <c r="U21964" s="43"/>
      <c r="AE21964"/>
    </row>
    <row r="21965" spans="1:31">
      <c r="A21965">
        <v>54370</v>
      </c>
      <c r="B21965" t="s">
        <v>18727</v>
      </c>
      <c r="C21965" t="s">
        <v>33478</v>
      </c>
      <c r="D21965" t="s">
        <v>33476</v>
      </c>
      <c r="E21965"/>
      <c r="F21965"/>
      <c r="G21965"/>
      <c r="H21965"/>
      <c r="I21965"/>
      <c r="J21965"/>
      <c r="U21965" s="43"/>
      <c r="AE21965"/>
    </row>
    <row r="21966" spans="1:31">
      <c r="A21966">
        <v>54380</v>
      </c>
      <c r="B21966" t="s">
        <v>18728</v>
      </c>
      <c r="C21966" t="s">
        <v>33478</v>
      </c>
      <c r="D21966" t="s">
        <v>33476</v>
      </c>
      <c r="E21966"/>
      <c r="F21966"/>
      <c r="G21966"/>
      <c r="H21966"/>
      <c r="I21966"/>
      <c r="J21966"/>
      <c r="U21966" s="43"/>
      <c r="AE21966"/>
    </row>
    <row r="21967" spans="1:31">
      <c r="A21967">
        <v>54200</v>
      </c>
      <c r="B21967" t="s">
        <v>18729</v>
      </c>
      <c r="C21967" t="s">
        <v>33478</v>
      </c>
      <c r="D21967" t="s">
        <v>33476</v>
      </c>
      <c r="E21967"/>
      <c r="F21967"/>
      <c r="G21967"/>
      <c r="H21967"/>
      <c r="I21967"/>
      <c r="J21967"/>
      <c r="U21967" s="43"/>
      <c r="AE21967"/>
    </row>
    <row r="21968" spans="1:31">
      <c r="A21968">
        <v>54300</v>
      </c>
      <c r="B21968" t="s">
        <v>18730</v>
      </c>
      <c r="C21968" t="s">
        <v>33478</v>
      </c>
      <c r="D21968" t="s">
        <v>33476</v>
      </c>
      <c r="E21968"/>
      <c r="F21968"/>
      <c r="G21968"/>
      <c r="H21968"/>
      <c r="I21968"/>
      <c r="J21968"/>
      <c r="U21968" s="43"/>
      <c r="AE21968"/>
    </row>
    <row r="21969" spans="1:31">
      <c r="A21969">
        <v>54540</v>
      </c>
      <c r="B21969" t="s">
        <v>18731</v>
      </c>
      <c r="C21969" t="s">
        <v>33478</v>
      </c>
      <c r="D21969" t="s">
        <v>33476</v>
      </c>
      <c r="E21969"/>
      <c r="F21969"/>
      <c r="G21969"/>
      <c r="H21969"/>
      <c r="I21969"/>
      <c r="J21969"/>
      <c r="U21969" s="43"/>
      <c r="AE21969"/>
    </row>
    <row r="21970" spans="1:31">
      <c r="A21970">
        <v>54360</v>
      </c>
      <c r="B21970" t="s">
        <v>18732</v>
      </c>
      <c r="C21970" t="s">
        <v>33478</v>
      </c>
      <c r="D21970" t="s">
        <v>33476</v>
      </c>
      <c r="E21970"/>
      <c r="F21970"/>
      <c r="G21970"/>
      <c r="H21970"/>
      <c r="I21970"/>
      <c r="J21970"/>
      <c r="U21970" s="43"/>
      <c r="AE21970"/>
    </row>
    <row r="21971" spans="1:31">
      <c r="A21971">
        <v>54450</v>
      </c>
      <c r="B21971" t="s">
        <v>8398</v>
      </c>
      <c r="C21971" t="s">
        <v>33478</v>
      </c>
      <c r="D21971" t="s">
        <v>33476</v>
      </c>
      <c r="E21971"/>
      <c r="F21971"/>
      <c r="G21971"/>
      <c r="H21971"/>
      <c r="I21971"/>
      <c r="J21971"/>
      <c r="U21971" s="43"/>
      <c r="AE21971"/>
    </row>
    <row r="21972" spans="1:31">
      <c r="A21972">
        <v>54450</v>
      </c>
      <c r="B21972" t="s">
        <v>18733</v>
      </c>
      <c r="C21972" t="s">
        <v>33478</v>
      </c>
      <c r="D21972" t="s">
        <v>33476</v>
      </c>
      <c r="E21972"/>
      <c r="F21972"/>
      <c r="G21972"/>
      <c r="H21972"/>
      <c r="I21972"/>
      <c r="J21972"/>
      <c r="U21972" s="43"/>
      <c r="AE21972"/>
    </row>
    <row r="21973" spans="1:31">
      <c r="A21973">
        <v>54700</v>
      </c>
      <c r="B21973" t="s">
        <v>18734</v>
      </c>
      <c r="C21973" t="s">
        <v>33478</v>
      </c>
      <c r="D21973" t="s">
        <v>33476</v>
      </c>
      <c r="E21973"/>
      <c r="F21973"/>
      <c r="G21973"/>
      <c r="H21973"/>
      <c r="I21973"/>
      <c r="J21973"/>
      <c r="U21973" s="43"/>
      <c r="AE21973"/>
    </row>
    <row r="21974" spans="1:31">
      <c r="A21974">
        <v>54113</v>
      </c>
      <c r="B21974" t="s">
        <v>18735</v>
      </c>
      <c r="C21974" t="s">
        <v>33478</v>
      </c>
      <c r="D21974" t="s">
        <v>33476</v>
      </c>
      <c r="E21974"/>
      <c r="F21974"/>
      <c r="G21974"/>
      <c r="H21974"/>
      <c r="I21974"/>
      <c r="J21974"/>
      <c r="U21974" s="43"/>
      <c r="AE21974"/>
    </row>
    <row r="21975" spans="1:31">
      <c r="A21975">
        <v>54620</v>
      </c>
      <c r="B21975" t="s">
        <v>18736</v>
      </c>
      <c r="C21975" t="s">
        <v>33478</v>
      </c>
      <c r="D21975" t="e">
        <v>#N/A</v>
      </c>
      <c r="E21975"/>
      <c r="F21975"/>
      <c r="G21975"/>
      <c r="H21975"/>
      <c r="I21975"/>
      <c r="J21975"/>
      <c r="U21975" s="43"/>
      <c r="AE21975"/>
    </row>
    <row r="21976" spans="1:31">
      <c r="A21976">
        <v>54800</v>
      </c>
      <c r="B21976" t="s">
        <v>702</v>
      </c>
      <c r="C21976" t="s">
        <v>33478</v>
      </c>
      <c r="D21976" t="s">
        <v>33476</v>
      </c>
      <c r="E21976"/>
      <c r="F21976"/>
      <c r="G21976"/>
      <c r="H21976"/>
      <c r="I21976"/>
      <c r="J21976"/>
      <c r="U21976" s="43"/>
      <c r="AE21976"/>
    </row>
    <row r="21977" spans="1:31">
      <c r="A21977">
        <v>54300</v>
      </c>
      <c r="B21977" t="s">
        <v>18737</v>
      </c>
      <c r="C21977" t="s">
        <v>33478</v>
      </c>
      <c r="D21977" t="s">
        <v>33476</v>
      </c>
      <c r="E21977"/>
      <c r="F21977"/>
      <c r="G21977"/>
      <c r="H21977"/>
      <c r="I21977"/>
      <c r="J21977"/>
      <c r="U21977" s="43"/>
      <c r="AE21977"/>
    </row>
    <row r="21978" spans="1:31">
      <c r="A21978">
        <v>54111</v>
      </c>
      <c r="B21978" t="s">
        <v>18738</v>
      </c>
      <c r="C21978" t="s">
        <v>33478</v>
      </c>
      <c r="D21978" t="e">
        <v>#N/A</v>
      </c>
      <c r="E21978"/>
      <c r="F21978"/>
      <c r="G21978"/>
      <c r="H21978"/>
      <c r="I21978"/>
      <c r="J21978"/>
      <c r="U21978" s="43"/>
      <c r="AE21978"/>
    </row>
    <row r="21979" spans="1:31">
      <c r="A21979">
        <v>54290</v>
      </c>
      <c r="B21979" t="s">
        <v>18739</v>
      </c>
      <c r="C21979" t="s">
        <v>33478</v>
      </c>
      <c r="D21979" t="s">
        <v>33476</v>
      </c>
      <c r="E21979"/>
      <c r="F21979"/>
      <c r="G21979"/>
      <c r="H21979"/>
      <c r="I21979"/>
      <c r="J21979"/>
      <c r="U21979" s="43"/>
      <c r="AE21979"/>
    </row>
    <row r="21980" spans="1:31">
      <c r="A21980">
        <v>54200</v>
      </c>
      <c r="B21980" t="s">
        <v>18740</v>
      </c>
      <c r="C21980" t="s">
        <v>33478</v>
      </c>
      <c r="D21980" t="s">
        <v>33476</v>
      </c>
      <c r="E21980"/>
      <c r="F21980"/>
      <c r="G21980"/>
      <c r="H21980"/>
      <c r="I21980"/>
      <c r="J21980"/>
      <c r="U21980" s="43"/>
      <c r="AE21980"/>
    </row>
    <row r="21981" spans="1:31">
      <c r="A21981">
        <v>54470</v>
      </c>
      <c r="B21981" t="s">
        <v>18741</v>
      </c>
      <c r="C21981" t="s">
        <v>33478</v>
      </c>
      <c r="D21981" t="s">
        <v>33476</v>
      </c>
      <c r="E21981"/>
      <c r="F21981"/>
      <c r="G21981"/>
      <c r="H21981"/>
      <c r="I21981"/>
      <c r="J21981"/>
      <c r="U21981" s="43"/>
      <c r="AE21981"/>
    </row>
    <row r="21982" spans="1:31">
      <c r="A21982">
        <v>54200</v>
      </c>
      <c r="B21982" t="s">
        <v>15729</v>
      </c>
      <c r="C21982" t="s">
        <v>33478</v>
      </c>
      <c r="D21982" t="s">
        <v>33476</v>
      </c>
      <c r="E21982"/>
      <c r="F21982"/>
      <c r="G21982"/>
      <c r="H21982"/>
      <c r="I21982"/>
      <c r="J21982"/>
      <c r="U21982" s="43"/>
      <c r="AE21982"/>
    </row>
    <row r="21983" spans="1:31">
      <c r="A21983">
        <v>54770</v>
      </c>
      <c r="B21983" t="s">
        <v>18742</v>
      </c>
      <c r="C21983" t="s">
        <v>33478</v>
      </c>
      <c r="D21983" t="s">
        <v>33476</v>
      </c>
      <c r="E21983"/>
      <c r="F21983"/>
      <c r="G21983"/>
      <c r="H21983"/>
      <c r="I21983"/>
      <c r="J21983"/>
      <c r="U21983" s="43"/>
      <c r="AE21983"/>
    </row>
    <row r="21984" spans="1:31">
      <c r="A21984">
        <v>54770</v>
      </c>
      <c r="B21984" t="s">
        <v>18742</v>
      </c>
      <c r="C21984" t="s">
        <v>33478</v>
      </c>
      <c r="D21984" t="s">
        <v>33476</v>
      </c>
      <c r="E21984"/>
      <c r="F21984"/>
      <c r="G21984"/>
      <c r="H21984"/>
      <c r="I21984"/>
      <c r="J21984"/>
      <c r="U21984" s="43"/>
      <c r="AE21984"/>
    </row>
    <row r="21985" spans="1:31">
      <c r="A21985">
        <v>54136</v>
      </c>
      <c r="B21985" t="s">
        <v>18743</v>
      </c>
      <c r="C21985" t="s">
        <v>33478</v>
      </c>
      <c r="D21985" t="e">
        <v>#N/A</v>
      </c>
      <c r="E21985"/>
      <c r="F21985"/>
      <c r="G21985"/>
      <c r="H21985"/>
      <c r="I21985"/>
      <c r="J21985"/>
      <c r="U21985" s="43"/>
      <c r="AE21985"/>
    </row>
    <row r="21986" spans="1:31">
      <c r="A21986">
        <v>54700</v>
      </c>
      <c r="B21986" t="s">
        <v>18744</v>
      </c>
      <c r="C21986" t="s">
        <v>33478</v>
      </c>
      <c r="D21986" t="s">
        <v>33476</v>
      </c>
      <c r="E21986"/>
      <c r="F21986"/>
      <c r="G21986"/>
      <c r="H21986"/>
      <c r="I21986"/>
      <c r="J21986"/>
      <c r="U21986" s="43"/>
      <c r="AE21986"/>
    </row>
    <row r="21987" spans="1:31">
      <c r="A21987">
        <v>54930</v>
      </c>
      <c r="B21987" t="s">
        <v>18745</v>
      </c>
      <c r="C21987" t="s">
        <v>33478</v>
      </c>
      <c r="D21987" t="s">
        <v>33476</v>
      </c>
      <c r="E21987"/>
      <c r="F21987"/>
      <c r="G21987"/>
      <c r="H21987"/>
      <c r="I21987"/>
      <c r="J21987"/>
      <c r="U21987" s="43"/>
      <c r="AE21987"/>
    </row>
    <row r="21988" spans="1:31">
      <c r="A21988">
        <v>54800</v>
      </c>
      <c r="B21988" t="s">
        <v>17109</v>
      </c>
      <c r="C21988" t="s">
        <v>33478</v>
      </c>
      <c r="D21988" t="s">
        <v>33476</v>
      </c>
      <c r="E21988"/>
      <c r="F21988"/>
      <c r="G21988"/>
      <c r="H21988"/>
      <c r="I21988"/>
      <c r="J21988"/>
      <c r="U21988" s="43"/>
      <c r="AE21988"/>
    </row>
    <row r="21989" spans="1:31">
      <c r="A21989">
        <v>54740</v>
      </c>
      <c r="B21989" t="s">
        <v>18746</v>
      </c>
      <c r="C21989" t="s">
        <v>33478</v>
      </c>
      <c r="D21989" t="s">
        <v>33476</v>
      </c>
      <c r="E21989"/>
      <c r="F21989"/>
      <c r="G21989"/>
      <c r="H21989"/>
      <c r="I21989"/>
      <c r="J21989"/>
      <c r="U21989" s="43"/>
      <c r="AE21989"/>
    </row>
    <row r="21990" spans="1:31">
      <c r="A21990">
        <v>54610</v>
      </c>
      <c r="B21990" t="s">
        <v>18747</v>
      </c>
      <c r="C21990" t="s">
        <v>33478</v>
      </c>
      <c r="D21990" t="s">
        <v>33476</v>
      </c>
      <c r="E21990"/>
      <c r="F21990"/>
      <c r="G21990"/>
      <c r="H21990"/>
      <c r="I21990"/>
      <c r="J21990"/>
      <c r="U21990" s="43"/>
      <c r="AE21990"/>
    </row>
    <row r="21991" spans="1:31">
      <c r="A21991">
        <v>54190</v>
      </c>
      <c r="B21991" t="s">
        <v>18748</v>
      </c>
      <c r="C21991" t="s">
        <v>33478</v>
      </c>
      <c r="D21991" t="s">
        <v>33476</v>
      </c>
      <c r="E21991"/>
      <c r="F21991"/>
      <c r="G21991"/>
      <c r="H21991"/>
      <c r="I21991"/>
      <c r="J21991"/>
      <c r="U21991" s="43"/>
      <c r="AE21991"/>
    </row>
    <row r="21992" spans="1:31">
      <c r="A21992">
        <v>54540</v>
      </c>
      <c r="B21992" t="s">
        <v>18749</v>
      </c>
      <c r="C21992" t="s">
        <v>33478</v>
      </c>
      <c r="D21992" t="s">
        <v>33476</v>
      </c>
      <c r="E21992"/>
      <c r="F21992"/>
      <c r="G21992"/>
      <c r="H21992"/>
      <c r="I21992"/>
      <c r="J21992"/>
      <c r="U21992" s="43"/>
      <c r="AE21992"/>
    </row>
    <row r="21993" spans="1:31">
      <c r="A21993">
        <v>54290</v>
      </c>
      <c r="B21993" t="s">
        <v>18750</v>
      </c>
      <c r="C21993" t="s">
        <v>33478</v>
      </c>
      <c r="D21993" t="s">
        <v>33476</v>
      </c>
      <c r="E21993"/>
      <c r="F21993"/>
      <c r="G21993"/>
      <c r="H21993"/>
      <c r="I21993"/>
      <c r="J21993"/>
      <c r="U21993" s="43"/>
      <c r="AE21993"/>
    </row>
    <row r="21994" spans="1:31">
      <c r="A21994">
        <v>54150</v>
      </c>
      <c r="B21994" t="s">
        <v>18751</v>
      </c>
      <c r="C21994" t="s">
        <v>33478</v>
      </c>
      <c r="D21994" t="s">
        <v>33476</v>
      </c>
      <c r="E21994"/>
      <c r="F21994"/>
      <c r="G21994"/>
      <c r="H21994"/>
      <c r="I21994"/>
      <c r="J21994"/>
      <c r="U21994" s="43"/>
      <c r="AE21994"/>
    </row>
    <row r="21995" spans="1:31">
      <c r="A21995">
        <v>54150</v>
      </c>
      <c r="B21995" t="s">
        <v>18751</v>
      </c>
      <c r="C21995" t="s">
        <v>33478</v>
      </c>
      <c r="D21995" t="s">
        <v>33476</v>
      </c>
      <c r="E21995"/>
      <c r="F21995"/>
      <c r="G21995"/>
      <c r="H21995"/>
      <c r="I21995"/>
      <c r="J21995"/>
      <c r="U21995" s="43"/>
      <c r="AE21995"/>
    </row>
    <row r="21996" spans="1:31">
      <c r="A21996">
        <v>54790</v>
      </c>
      <c r="B21996" t="s">
        <v>18751</v>
      </c>
      <c r="C21996" t="s">
        <v>33478</v>
      </c>
      <c r="D21996" t="e">
        <v>#N/A</v>
      </c>
      <c r="E21996"/>
      <c r="F21996"/>
      <c r="G21996"/>
      <c r="H21996"/>
      <c r="I21996"/>
      <c r="J21996"/>
      <c r="U21996" s="43"/>
      <c r="AE21996"/>
    </row>
    <row r="21997" spans="1:31">
      <c r="A21997">
        <v>54280</v>
      </c>
      <c r="B21997" t="s">
        <v>18752</v>
      </c>
      <c r="C21997" t="s">
        <v>33478</v>
      </c>
      <c r="D21997" t="s">
        <v>33476</v>
      </c>
      <c r="E21997"/>
      <c r="F21997"/>
      <c r="G21997"/>
      <c r="H21997"/>
      <c r="I21997"/>
      <c r="J21997"/>
      <c r="U21997" s="43"/>
      <c r="AE21997"/>
    </row>
    <row r="21998" spans="1:31">
      <c r="A21998">
        <v>54120</v>
      </c>
      <c r="B21998" t="s">
        <v>18753</v>
      </c>
      <c r="C21998" t="s">
        <v>33478</v>
      </c>
      <c r="D21998" t="s">
        <v>33482</v>
      </c>
      <c r="E21998"/>
      <c r="F21998"/>
      <c r="G21998"/>
      <c r="H21998"/>
      <c r="I21998"/>
      <c r="J21998"/>
      <c r="U21998" s="43"/>
      <c r="AE21998"/>
    </row>
    <row r="21999" spans="1:31">
      <c r="A21999">
        <v>54200</v>
      </c>
      <c r="B21999" t="s">
        <v>18754</v>
      </c>
      <c r="C21999" t="s">
        <v>33478</v>
      </c>
      <c r="D21999" t="s">
        <v>33476</v>
      </c>
      <c r="E21999"/>
      <c r="F21999"/>
      <c r="G21999"/>
      <c r="H21999"/>
      <c r="I21999"/>
      <c r="J21999"/>
      <c r="U21999" s="43"/>
      <c r="AE21999"/>
    </row>
    <row r="22000" spans="1:31">
      <c r="A22000">
        <v>54800</v>
      </c>
      <c r="B22000" t="s">
        <v>18755</v>
      </c>
      <c r="C22000" t="s">
        <v>33478</v>
      </c>
      <c r="D22000" t="s">
        <v>33476</v>
      </c>
      <c r="E22000"/>
      <c r="F22000"/>
      <c r="G22000"/>
      <c r="H22000"/>
      <c r="I22000"/>
      <c r="J22000"/>
      <c r="U22000" s="43"/>
      <c r="AE22000"/>
    </row>
    <row r="22001" spans="1:31">
      <c r="A22001">
        <v>54110</v>
      </c>
      <c r="B22001" t="s">
        <v>18756</v>
      </c>
      <c r="C22001" t="s">
        <v>33478</v>
      </c>
      <c r="D22001" t="s">
        <v>33476</v>
      </c>
      <c r="E22001"/>
      <c r="F22001"/>
      <c r="G22001"/>
      <c r="H22001"/>
      <c r="I22001"/>
      <c r="J22001"/>
      <c r="U22001" s="43"/>
      <c r="AE22001"/>
    </row>
    <row r="22002" spans="1:31">
      <c r="A22002">
        <v>54113</v>
      </c>
      <c r="B22002" t="s">
        <v>18757</v>
      </c>
      <c r="C22002" t="s">
        <v>33478</v>
      </c>
      <c r="D22002" t="s">
        <v>33476</v>
      </c>
      <c r="E22002"/>
      <c r="F22002"/>
      <c r="G22002"/>
      <c r="H22002"/>
      <c r="I22002"/>
      <c r="J22002"/>
      <c r="U22002" s="43"/>
      <c r="AE22002"/>
    </row>
    <row r="22003" spans="1:31">
      <c r="A22003">
        <v>54370</v>
      </c>
      <c r="B22003" t="s">
        <v>18758</v>
      </c>
      <c r="C22003" t="s">
        <v>33478</v>
      </c>
      <c r="D22003" t="s">
        <v>33476</v>
      </c>
      <c r="E22003"/>
      <c r="F22003"/>
      <c r="G22003"/>
      <c r="H22003"/>
      <c r="I22003"/>
      <c r="J22003"/>
      <c r="U22003" s="43"/>
      <c r="AE22003"/>
    </row>
    <row r="22004" spans="1:31">
      <c r="A22004">
        <v>54450</v>
      </c>
      <c r="B22004" t="s">
        <v>18759</v>
      </c>
      <c r="C22004" t="s">
        <v>33478</v>
      </c>
      <c r="D22004" t="s">
        <v>33476</v>
      </c>
      <c r="E22004"/>
      <c r="F22004"/>
      <c r="G22004"/>
      <c r="H22004"/>
      <c r="I22004"/>
      <c r="J22004"/>
      <c r="U22004" s="43"/>
      <c r="AE22004"/>
    </row>
    <row r="22005" spans="1:31">
      <c r="A22005">
        <v>54210</v>
      </c>
      <c r="B22005" t="s">
        <v>18760</v>
      </c>
      <c r="C22005" t="s">
        <v>33478</v>
      </c>
      <c r="D22005" t="s">
        <v>33476</v>
      </c>
      <c r="E22005"/>
      <c r="F22005"/>
      <c r="G22005"/>
      <c r="H22005"/>
      <c r="I22005"/>
      <c r="J22005"/>
      <c r="U22005" s="43"/>
      <c r="AE22005"/>
    </row>
    <row r="22006" spans="1:31">
      <c r="A22006">
        <v>54134</v>
      </c>
      <c r="B22006" t="s">
        <v>18761</v>
      </c>
      <c r="C22006" t="s">
        <v>33478</v>
      </c>
      <c r="D22006" t="s">
        <v>33476</v>
      </c>
      <c r="E22006"/>
      <c r="F22006"/>
      <c r="G22006"/>
      <c r="H22006"/>
      <c r="I22006"/>
      <c r="J22006"/>
      <c r="U22006" s="43"/>
      <c r="AE22006"/>
    </row>
    <row r="22007" spans="1:31">
      <c r="A22007">
        <v>54420</v>
      </c>
      <c r="B22007" t="s">
        <v>18762</v>
      </c>
      <c r="C22007" t="s">
        <v>33478</v>
      </c>
      <c r="D22007" t="e">
        <v>#N/A</v>
      </c>
      <c r="E22007"/>
      <c r="F22007"/>
      <c r="G22007"/>
      <c r="H22007"/>
      <c r="I22007"/>
      <c r="J22007"/>
      <c r="U22007" s="43"/>
      <c r="AE22007"/>
    </row>
    <row r="22008" spans="1:31">
      <c r="A22008">
        <v>54230</v>
      </c>
      <c r="B22008" t="s">
        <v>18763</v>
      </c>
      <c r="C22008" t="s">
        <v>33478</v>
      </c>
      <c r="D22008" t="s">
        <v>33476</v>
      </c>
      <c r="E22008"/>
      <c r="F22008"/>
      <c r="G22008"/>
      <c r="H22008"/>
      <c r="I22008"/>
      <c r="J22008"/>
      <c r="U22008" s="43"/>
      <c r="AE22008"/>
    </row>
    <row r="22009" spans="1:31">
      <c r="A22009">
        <v>54890</v>
      </c>
      <c r="B22009" t="s">
        <v>18764</v>
      </c>
      <c r="C22009" t="s">
        <v>33478</v>
      </c>
      <c r="D22009" t="s">
        <v>33476</v>
      </c>
      <c r="E22009"/>
      <c r="F22009"/>
      <c r="G22009"/>
      <c r="H22009"/>
      <c r="I22009"/>
      <c r="J22009"/>
      <c r="U22009" s="43"/>
      <c r="AE22009"/>
    </row>
    <row r="22010" spans="1:31">
      <c r="A22010">
        <v>54280</v>
      </c>
      <c r="B22010" t="s">
        <v>18765</v>
      </c>
      <c r="C22010" t="s">
        <v>33478</v>
      </c>
      <c r="D22010" t="s">
        <v>33476</v>
      </c>
      <c r="E22010"/>
      <c r="F22010"/>
      <c r="G22010"/>
      <c r="H22010"/>
      <c r="I22010"/>
      <c r="J22010"/>
      <c r="U22010" s="43"/>
      <c r="AE22010"/>
    </row>
    <row r="22011" spans="1:31">
      <c r="A22011">
        <v>54700</v>
      </c>
      <c r="B22011" t="s">
        <v>18766</v>
      </c>
      <c r="C22011" t="s">
        <v>33478</v>
      </c>
      <c r="D22011" t="s">
        <v>33476</v>
      </c>
      <c r="E22011"/>
      <c r="F22011"/>
      <c r="G22011"/>
      <c r="H22011"/>
      <c r="I22011"/>
      <c r="J22011"/>
      <c r="U22011" s="43"/>
      <c r="AE22011"/>
    </row>
    <row r="22012" spans="1:31">
      <c r="A22012">
        <v>54250</v>
      </c>
      <c r="B22012" t="s">
        <v>18767</v>
      </c>
      <c r="C22012" t="s">
        <v>33478</v>
      </c>
      <c r="D22012" t="s">
        <v>33476</v>
      </c>
      <c r="E22012"/>
      <c r="F22012"/>
      <c r="G22012"/>
      <c r="H22012"/>
      <c r="I22012"/>
      <c r="J22012"/>
      <c r="U22012" s="43"/>
      <c r="AE22012"/>
    </row>
    <row r="22013" spans="1:31">
      <c r="A22013">
        <v>54300</v>
      </c>
      <c r="B22013" t="s">
        <v>18768</v>
      </c>
      <c r="C22013" t="s">
        <v>33478</v>
      </c>
      <c r="D22013" t="s">
        <v>33476</v>
      </c>
      <c r="E22013"/>
      <c r="F22013"/>
      <c r="G22013"/>
      <c r="H22013"/>
      <c r="I22013"/>
      <c r="J22013"/>
      <c r="U22013" s="43"/>
      <c r="AE22013"/>
    </row>
    <row r="22014" spans="1:31">
      <c r="A22014">
        <v>54330</v>
      </c>
      <c r="B22014" t="s">
        <v>18769</v>
      </c>
      <c r="C22014" t="s">
        <v>33478</v>
      </c>
      <c r="D22014" t="s">
        <v>33476</v>
      </c>
      <c r="E22014"/>
      <c r="F22014"/>
      <c r="G22014"/>
      <c r="H22014"/>
      <c r="I22014"/>
      <c r="J22014"/>
      <c r="U22014" s="43"/>
      <c r="AE22014"/>
    </row>
    <row r="22015" spans="1:31">
      <c r="A22015">
        <v>54260</v>
      </c>
      <c r="B22015" t="s">
        <v>18770</v>
      </c>
      <c r="C22015" t="s">
        <v>33478</v>
      </c>
      <c r="D22015" t="s">
        <v>33476</v>
      </c>
      <c r="E22015"/>
      <c r="F22015"/>
      <c r="G22015"/>
      <c r="H22015"/>
      <c r="I22015"/>
      <c r="J22015"/>
      <c r="U22015" s="43"/>
      <c r="AE22015"/>
    </row>
    <row r="22016" spans="1:31">
      <c r="A22016">
        <v>54470</v>
      </c>
      <c r="B22016" t="s">
        <v>18771</v>
      </c>
      <c r="C22016" t="s">
        <v>33478</v>
      </c>
      <c r="D22016" t="s">
        <v>33476</v>
      </c>
      <c r="E22016"/>
      <c r="F22016"/>
      <c r="G22016"/>
      <c r="H22016"/>
      <c r="I22016"/>
      <c r="J22016"/>
      <c r="U22016" s="43"/>
      <c r="AE22016"/>
    </row>
    <row r="22017" spans="1:31">
      <c r="A22017">
        <v>54113</v>
      </c>
      <c r="B22017" t="s">
        <v>18772</v>
      </c>
      <c r="C22017" t="s">
        <v>33478</v>
      </c>
      <c r="D22017" t="s">
        <v>33476</v>
      </c>
      <c r="E22017"/>
      <c r="F22017"/>
      <c r="G22017"/>
      <c r="H22017"/>
      <c r="I22017"/>
      <c r="J22017"/>
      <c r="U22017" s="43"/>
      <c r="AE22017"/>
    </row>
    <row r="22018" spans="1:31">
      <c r="A22018">
        <v>54360</v>
      </c>
      <c r="B22018" t="s">
        <v>18773</v>
      </c>
      <c r="C22018" t="s">
        <v>33478</v>
      </c>
      <c r="D22018" t="s">
        <v>33476</v>
      </c>
      <c r="E22018"/>
      <c r="F22018"/>
      <c r="G22018"/>
      <c r="H22018"/>
      <c r="I22018"/>
      <c r="J22018"/>
      <c r="U22018" s="43"/>
      <c r="AE22018"/>
    </row>
    <row r="22019" spans="1:31">
      <c r="A22019">
        <v>54200</v>
      </c>
      <c r="B22019" t="s">
        <v>18774</v>
      </c>
      <c r="C22019" t="s">
        <v>33478</v>
      </c>
      <c r="D22019" t="s">
        <v>33476</v>
      </c>
      <c r="E22019"/>
      <c r="F22019"/>
      <c r="G22019"/>
      <c r="H22019"/>
      <c r="I22019"/>
      <c r="J22019"/>
      <c r="U22019" s="43"/>
      <c r="AE22019"/>
    </row>
    <row r="22020" spans="1:31">
      <c r="A22020">
        <v>54230</v>
      </c>
      <c r="B22020" t="s">
        <v>777</v>
      </c>
      <c r="C22020" t="s">
        <v>33478</v>
      </c>
      <c r="D22020" t="s">
        <v>33476</v>
      </c>
      <c r="E22020"/>
      <c r="F22020"/>
      <c r="G22020"/>
      <c r="H22020"/>
      <c r="I22020"/>
      <c r="J22020"/>
      <c r="U22020" s="43"/>
      <c r="AE22020"/>
    </row>
    <row r="22021" spans="1:31">
      <c r="A22021">
        <v>54450</v>
      </c>
      <c r="B22021" t="s">
        <v>18775</v>
      </c>
      <c r="C22021" t="s">
        <v>33478</v>
      </c>
      <c r="D22021" t="s">
        <v>33476</v>
      </c>
      <c r="E22021"/>
      <c r="F22021"/>
      <c r="G22021"/>
      <c r="H22021"/>
      <c r="I22021"/>
      <c r="J22021"/>
      <c r="U22021" s="43"/>
      <c r="AE22021"/>
    </row>
    <row r="22022" spans="1:31">
      <c r="A22022">
        <v>54122</v>
      </c>
      <c r="B22022" t="s">
        <v>18776</v>
      </c>
      <c r="C22022" t="s">
        <v>33478</v>
      </c>
      <c r="D22022" t="s">
        <v>33482</v>
      </c>
      <c r="E22022"/>
      <c r="F22022"/>
      <c r="G22022"/>
      <c r="H22022"/>
      <c r="I22022"/>
      <c r="J22022"/>
      <c r="U22022" s="43"/>
      <c r="AE22022"/>
    </row>
    <row r="22023" spans="1:31">
      <c r="A22023">
        <v>54610</v>
      </c>
      <c r="B22023" t="s">
        <v>18777</v>
      </c>
      <c r="C22023" t="s">
        <v>33478</v>
      </c>
      <c r="D22023" t="s">
        <v>33476</v>
      </c>
      <c r="E22023"/>
      <c r="F22023"/>
      <c r="G22023"/>
      <c r="H22023"/>
      <c r="I22023"/>
      <c r="J22023"/>
      <c r="U22023" s="43"/>
      <c r="AE22023"/>
    </row>
    <row r="22024" spans="1:31">
      <c r="A22024">
        <v>54720</v>
      </c>
      <c r="B22024" t="s">
        <v>18778</v>
      </c>
      <c r="C22024" t="s">
        <v>33478</v>
      </c>
      <c r="D22024" t="s">
        <v>33476</v>
      </c>
      <c r="E22024"/>
      <c r="F22024"/>
      <c r="G22024"/>
      <c r="H22024"/>
      <c r="I22024"/>
      <c r="J22024"/>
      <c r="U22024" s="43"/>
      <c r="AE22024"/>
    </row>
    <row r="22025" spans="1:31">
      <c r="A22025">
        <v>54200</v>
      </c>
      <c r="B22025" t="s">
        <v>18779</v>
      </c>
      <c r="C22025" t="s">
        <v>33478</v>
      </c>
      <c r="D22025" t="s">
        <v>33476</v>
      </c>
      <c r="E22025"/>
      <c r="F22025"/>
      <c r="G22025"/>
      <c r="H22025"/>
      <c r="I22025"/>
      <c r="J22025"/>
      <c r="U22025" s="43"/>
      <c r="AE22025"/>
    </row>
    <row r="22026" spans="1:31">
      <c r="A22026">
        <v>54200</v>
      </c>
      <c r="B22026" t="s">
        <v>18779</v>
      </c>
      <c r="C22026" t="s">
        <v>33478</v>
      </c>
      <c r="D22026" t="s">
        <v>33476</v>
      </c>
      <c r="E22026"/>
      <c r="F22026"/>
      <c r="G22026"/>
      <c r="H22026"/>
      <c r="I22026"/>
      <c r="J22026"/>
      <c r="U22026" s="43"/>
      <c r="AE22026"/>
    </row>
    <row r="22027" spans="1:31">
      <c r="A22027">
        <v>54480</v>
      </c>
      <c r="B22027" t="s">
        <v>18780</v>
      </c>
      <c r="C22027" t="s">
        <v>33478</v>
      </c>
      <c r="D22027" t="s">
        <v>33482</v>
      </c>
      <c r="E22027"/>
      <c r="F22027"/>
      <c r="G22027"/>
      <c r="H22027"/>
      <c r="I22027"/>
      <c r="J22027"/>
      <c r="U22027" s="43"/>
      <c r="AE22027"/>
    </row>
    <row r="22028" spans="1:31">
      <c r="A22028">
        <v>54290</v>
      </c>
      <c r="B22028" t="s">
        <v>18781</v>
      </c>
      <c r="C22028" t="s">
        <v>33478</v>
      </c>
      <c r="D22028" t="s">
        <v>33476</v>
      </c>
      <c r="E22028"/>
      <c r="F22028"/>
      <c r="G22028"/>
      <c r="H22028"/>
      <c r="I22028"/>
      <c r="J22028"/>
      <c r="U22028" s="43"/>
      <c r="AE22028"/>
    </row>
    <row r="22029" spans="1:31">
      <c r="A22029">
        <v>54610</v>
      </c>
      <c r="B22029" t="s">
        <v>18782</v>
      </c>
      <c r="C22029" t="s">
        <v>33478</v>
      </c>
      <c r="D22029" t="s">
        <v>33476</v>
      </c>
      <c r="E22029"/>
      <c r="F22029"/>
      <c r="G22029"/>
      <c r="H22029"/>
      <c r="I22029"/>
      <c r="J22029"/>
      <c r="U22029" s="43"/>
      <c r="AE22029"/>
    </row>
    <row r="22030" spans="1:31">
      <c r="A22030">
        <v>54330</v>
      </c>
      <c r="B22030" t="s">
        <v>18783</v>
      </c>
      <c r="C22030" t="s">
        <v>33478</v>
      </c>
      <c r="D22030" t="s">
        <v>33476</v>
      </c>
      <c r="E22030"/>
      <c r="F22030"/>
      <c r="G22030"/>
      <c r="H22030"/>
      <c r="I22030"/>
      <c r="J22030"/>
      <c r="U22030" s="43"/>
      <c r="AE22030"/>
    </row>
    <row r="22031" spans="1:31">
      <c r="A22031">
        <v>54370</v>
      </c>
      <c r="B22031" t="s">
        <v>18784</v>
      </c>
      <c r="C22031" t="s">
        <v>33478</v>
      </c>
      <c r="D22031" t="s">
        <v>33476</v>
      </c>
      <c r="E22031"/>
      <c r="F22031"/>
      <c r="G22031"/>
      <c r="H22031"/>
      <c r="I22031"/>
      <c r="J22031"/>
      <c r="U22031" s="43"/>
      <c r="AE22031"/>
    </row>
    <row r="22032" spans="1:31">
      <c r="A22032">
        <v>54260</v>
      </c>
      <c r="B22032" t="s">
        <v>18785</v>
      </c>
      <c r="C22032" t="s">
        <v>33478</v>
      </c>
      <c r="D22032" t="s">
        <v>33476</v>
      </c>
      <c r="E22032"/>
      <c r="F22032"/>
      <c r="G22032"/>
      <c r="H22032"/>
      <c r="I22032"/>
      <c r="J22032"/>
      <c r="U22032" s="43"/>
      <c r="AE22032"/>
    </row>
    <row r="22033" spans="1:31">
      <c r="A22033">
        <v>54260</v>
      </c>
      <c r="B22033" t="s">
        <v>18785</v>
      </c>
      <c r="C22033" t="s">
        <v>33478</v>
      </c>
      <c r="D22033" t="s">
        <v>33476</v>
      </c>
      <c r="E22033"/>
      <c r="F22033"/>
      <c r="G22033"/>
      <c r="H22033"/>
      <c r="I22033"/>
      <c r="J22033"/>
      <c r="U22033" s="43"/>
      <c r="AE22033"/>
    </row>
    <row r="22034" spans="1:31">
      <c r="A22034">
        <v>54170</v>
      </c>
      <c r="B22034" t="s">
        <v>18786</v>
      </c>
      <c r="C22034" t="s">
        <v>33478</v>
      </c>
      <c r="D22034" t="s">
        <v>33476</v>
      </c>
      <c r="E22034"/>
      <c r="F22034"/>
      <c r="G22034"/>
      <c r="H22034"/>
      <c r="I22034"/>
      <c r="J22034"/>
      <c r="U22034" s="43"/>
      <c r="AE22034"/>
    </row>
    <row r="22035" spans="1:31">
      <c r="A22035">
        <v>54800</v>
      </c>
      <c r="B22035" t="s">
        <v>18787</v>
      </c>
      <c r="C22035" t="s">
        <v>33478</v>
      </c>
      <c r="D22035" t="s">
        <v>33476</v>
      </c>
      <c r="E22035"/>
      <c r="F22035"/>
      <c r="G22035"/>
      <c r="H22035"/>
      <c r="I22035"/>
      <c r="J22035"/>
      <c r="U22035" s="43"/>
      <c r="AE22035"/>
    </row>
    <row r="22036" spans="1:31">
      <c r="A22036">
        <v>54870</v>
      </c>
      <c r="B22036" t="s">
        <v>18788</v>
      </c>
      <c r="C22036" t="s">
        <v>33478</v>
      </c>
      <c r="D22036" t="s">
        <v>33476</v>
      </c>
      <c r="E22036"/>
      <c r="F22036"/>
      <c r="G22036"/>
      <c r="H22036"/>
      <c r="I22036"/>
      <c r="J22036"/>
      <c r="U22036" s="43"/>
      <c r="AE22036"/>
    </row>
    <row r="22037" spans="1:31">
      <c r="A22037">
        <v>54400</v>
      </c>
      <c r="B22037" t="s">
        <v>18789</v>
      </c>
      <c r="C22037" t="s">
        <v>33478</v>
      </c>
      <c r="D22037" t="e">
        <v>#N/A</v>
      </c>
      <c r="E22037"/>
      <c r="F22037"/>
      <c r="G22037"/>
      <c r="H22037"/>
      <c r="I22037"/>
      <c r="J22037"/>
      <c r="U22037" s="43"/>
      <c r="AE22037"/>
    </row>
    <row r="22038" spans="1:31">
      <c r="A22038">
        <v>54400</v>
      </c>
      <c r="B22038" t="s">
        <v>18789</v>
      </c>
      <c r="C22038" t="s">
        <v>33478</v>
      </c>
      <c r="D22038" t="e">
        <v>#N/A</v>
      </c>
      <c r="E22038"/>
      <c r="F22038"/>
      <c r="G22038"/>
      <c r="H22038"/>
      <c r="I22038"/>
      <c r="J22038"/>
      <c r="U22038" s="43"/>
      <c r="AE22038"/>
    </row>
    <row r="22039" spans="1:31">
      <c r="A22039">
        <v>54110</v>
      </c>
      <c r="B22039" t="s">
        <v>18790</v>
      </c>
      <c r="C22039" t="s">
        <v>33478</v>
      </c>
      <c r="D22039" t="s">
        <v>33476</v>
      </c>
      <c r="E22039"/>
      <c r="F22039"/>
      <c r="G22039"/>
      <c r="H22039"/>
      <c r="I22039"/>
      <c r="J22039"/>
      <c r="U22039" s="43"/>
      <c r="AE22039"/>
    </row>
    <row r="22040" spans="1:31">
      <c r="A22040">
        <v>54930</v>
      </c>
      <c r="B22040" t="s">
        <v>5762</v>
      </c>
      <c r="C22040" t="s">
        <v>33478</v>
      </c>
      <c r="D22040" t="s">
        <v>33476</v>
      </c>
      <c r="E22040"/>
      <c r="F22040"/>
      <c r="G22040"/>
      <c r="H22040"/>
      <c r="I22040"/>
      <c r="J22040"/>
      <c r="U22040" s="43"/>
      <c r="AE22040"/>
    </row>
    <row r="22041" spans="1:31">
      <c r="A22041">
        <v>54210</v>
      </c>
      <c r="B22041" t="s">
        <v>18791</v>
      </c>
      <c r="C22041" t="s">
        <v>33478</v>
      </c>
      <c r="D22041" t="s">
        <v>33476</v>
      </c>
      <c r="E22041"/>
      <c r="F22041"/>
      <c r="G22041"/>
      <c r="H22041"/>
      <c r="I22041"/>
      <c r="J22041"/>
      <c r="U22041" s="43"/>
      <c r="AE22041"/>
    </row>
    <row r="22042" spans="1:31">
      <c r="A22042">
        <v>54740</v>
      </c>
      <c r="B22042" t="s">
        <v>18792</v>
      </c>
      <c r="C22042" t="s">
        <v>33478</v>
      </c>
      <c r="D22042" t="s">
        <v>33476</v>
      </c>
      <c r="E22042"/>
      <c r="F22042"/>
      <c r="G22042"/>
      <c r="H22042"/>
      <c r="I22042"/>
      <c r="J22042"/>
      <c r="U22042" s="43"/>
      <c r="AE22042"/>
    </row>
    <row r="22043" spans="1:31">
      <c r="A22043">
        <v>54170</v>
      </c>
      <c r="B22043" t="s">
        <v>18793</v>
      </c>
      <c r="C22043" t="s">
        <v>33478</v>
      </c>
      <c r="D22043" t="s">
        <v>33476</v>
      </c>
      <c r="E22043"/>
      <c r="F22043"/>
      <c r="G22043"/>
      <c r="H22043"/>
      <c r="I22043"/>
      <c r="J22043"/>
      <c r="U22043" s="43"/>
      <c r="AE22043"/>
    </row>
    <row r="22044" spans="1:31">
      <c r="A22044">
        <v>54290</v>
      </c>
      <c r="B22044" t="s">
        <v>18794</v>
      </c>
      <c r="C22044" t="s">
        <v>33478</v>
      </c>
      <c r="D22044" t="s">
        <v>33476</v>
      </c>
      <c r="E22044"/>
      <c r="F22044"/>
      <c r="G22044"/>
      <c r="H22044"/>
      <c r="I22044"/>
      <c r="J22044"/>
      <c r="U22044" s="43"/>
      <c r="AE22044"/>
    </row>
    <row r="22045" spans="1:31">
      <c r="A22045">
        <v>54110</v>
      </c>
      <c r="B22045" t="s">
        <v>18795</v>
      </c>
      <c r="C22045" t="s">
        <v>33478</v>
      </c>
      <c r="D22045" t="s">
        <v>33476</v>
      </c>
      <c r="E22045"/>
      <c r="F22045"/>
      <c r="G22045"/>
      <c r="H22045"/>
      <c r="I22045"/>
      <c r="J22045"/>
      <c r="U22045" s="43"/>
      <c r="AE22045"/>
    </row>
    <row r="22046" spans="1:31">
      <c r="A22046">
        <v>54113</v>
      </c>
      <c r="B22046" t="s">
        <v>18796</v>
      </c>
      <c r="C22046" t="s">
        <v>33478</v>
      </c>
      <c r="D22046" t="s">
        <v>33476</v>
      </c>
      <c r="E22046"/>
      <c r="F22046"/>
      <c r="G22046"/>
      <c r="H22046"/>
      <c r="I22046"/>
      <c r="J22046"/>
      <c r="U22046" s="43"/>
      <c r="AE22046"/>
    </row>
    <row r="22047" spans="1:31">
      <c r="A22047">
        <v>54300</v>
      </c>
      <c r="B22047" t="s">
        <v>18797</v>
      </c>
      <c r="C22047" t="s">
        <v>33478</v>
      </c>
      <c r="D22047" t="s">
        <v>33476</v>
      </c>
      <c r="E22047"/>
      <c r="F22047"/>
      <c r="G22047"/>
      <c r="H22047"/>
      <c r="I22047"/>
      <c r="J22047"/>
      <c r="U22047" s="43"/>
      <c r="AE22047"/>
    </row>
    <row r="22048" spans="1:31">
      <c r="A22048">
        <v>54300</v>
      </c>
      <c r="B22048" t="s">
        <v>18798</v>
      </c>
      <c r="C22048" t="s">
        <v>33478</v>
      </c>
      <c r="D22048" t="s">
        <v>33476</v>
      </c>
      <c r="E22048"/>
      <c r="F22048"/>
      <c r="G22048"/>
      <c r="H22048"/>
      <c r="I22048"/>
      <c r="J22048"/>
      <c r="U22048" s="43"/>
      <c r="AE22048"/>
    </row>
    <row r="22049" spans="1:31">
      <c r="A22049">
        <v>54680</v>
      </c>
      <c r="B22049" t="s">
        <v>18799</v>
      </c>
      <c r="C22049" t="s">
        <v>33478</v>
      </c>
      <c r="D22049" t="e">
        <v>#N/A</v>
      </c>
      <c r="E22049"/>
      <c r="F22049"/>
      <c r="G22049"/>
      <c r="H22049"/>
      <c r="I22049"/>
      <c r="J22049"/>
      <c r="U22049" s="43"/>
      <c r="AE22049"/>
    </row>
    <row r="22050" spans="1:31">
      <c r="A22050">
        <v>54670</v>
      </c>
      <c r="B22050" t="s">
        <v>18800</v>
      </c>
      <c r="C22050" t="s">
        <v>33478</v>
      </c>
      <c r="D22050" t="s">
        <v>33476</v>
      </c>
      <c r="E22050"/>
      <c r="F22050"/>
      <c r="G22050"/>
      <c r="H22050"/>
      <c r="I22050"/>
      <c r="J22050"/>
      <c r="U22050" s="43"/>
      <c r="AE22050"/>
    </row>
    <row r="22051" spans="1:31">
      <c r="A22051">
        <v>54720</v>
      </c>
      <c r="B22051" t="s">
        <v>854</v>
      </c>
      <c r="C22051" t="s">
        <v>33478</v>
      </c>
      <c r="D22051" t="s">
        <v>33476</v>
      </c>
      <c r="E22051"/>
      <c r="F22051"/>
      <c r="G22051"/>
      <c r="H22051"/>
      <c r="I22051"/>
      <c r="J22051"/>
      <c r="U22051" s="43"/>
      <c r="AE22051"/>
    </row>
    <row r="22052" spans="1:31">
      <c r="A22052">
        <v>54360</v>
      </c>
      <c r="B22052" t="s">
        <v>18801</v>
      </c>
      <c r="C22052" t="s">
        <v>33478</v>
      </c>
      <c r="D22052" t="s">
        <v>33476</v>
      </c>
      <c r="E22052"/>
      <c r="F22052"/>
      <c r="G22052"/>
      <c r="H22052"/>
      <c r="I22052"/>
      <c r="J22052"/>
      <c r="U22052" s="43"/>
      <c r="AE22052"/>
    </row>
    <row r="22053" spans="1:31">
      <c r="A22053">
        <v>54470</v>
      </c>
      <c r="B22053" t="s">
        <v>18802</v>
      </c>
      <c r="C22053" t="s">
        <v>33478</v>
      </c>
      <c r="D22053" t="s">
        <v>33476</v>
      </c>
      <c r="E22053"/>
      <c r="F22053"/>
      <c r="G22053"/>
      <c r="H22053"/>
      <c r="I22053"/>
      <c r="J22053"/>
      <c r="U22053" s="43"/>
      <c r="AE22053"/>
    </row>
    <row r="22054" spans="1:31">
      <c r="A22054">
        <v>54120</v>
      </c>
      <c r="B22054" t="s">
        <v>18803</v>
      </c>
      <c r="C22054" t="s">
        <v>33478</v>
      </c>
      <c r="D22054" t="s">
        <v>33482</v>
      </c>
      <c r="E22054"/>
      <c r="F22054"/>
      <c r="G22054"/>
      <c r="H22054"/>
      <c r="I22054"/>
      <c r="J22054"/>
      <c r="U22054" s="43"/>
      <c r="AE22054"/>
    </row>
    <row r="22055" spans="1:31">
      <c r="A22055">
        <v>54370</v>
      </c>
      <c r="B22055" t="s">
        <v>18804</v>
      </c>
      <c r="C22055" t="s">
        <v>33478</v>
      </c>
      <c r="D22055" t="s">
        <v>33476</v>
      </c>
      <c r="E22055"/>
      <c r="F22055"/>
      <c r="G22055"/>
      <c r="H22055"/>
      <c r="I22055"/>
      <c r="J22055"/>
      <c r="U22055" s="43"/>
      <c r="AE22055"/>
    </row>
    <row r="22056" spans="1:31">
      <c r="A22056">
        <v>54930</v>
      </c>
      <c r="B22056" t="s">
        <v>18805</v>
      </c>
      <c r="C22056" t="s">
        <v>33478</v>
      </c>
      <c r="D22056" t="s">
        <v>33476</v>
      </c>
      <c r="E22056"/>
      <c r="F22056"/>
      <c r="G22056"/>
      <c r="H22056"/>
      <c r="I22056"/>
      <c r="J22056"/>
      <c r="U22056" s="43"/>
      <c r="AE22056"/>
    </row>
    <row r="22057" spans="1:31">
      <c r="A22057">
        <v>54380</v>
      </c>
      <c r="B22057" t="s">
        <v>18806</v>
      </c>
      <c r="C22057" t="s">
        <v>33478</v>
      </c>
      <c r="D22057" t="s">
        <v>33476</v>
      </c>
      <c r="E22057"/>
      <c r="F22057"/>
      <c r="G22057"/>
      <c r="H22057"/>
      <c r="I22057"/>
      <c r="J22057"/>
      <c r="U22057" s="43"/>
      <c r="AE22057"/>
    </row>
    <row r="22058" spans="1:31">
      <c r="A22058">
        <v>54170</v>
      </c>
      <c r="B22058" t="s">
        <v>18807</v>
      </c>
      <c r="C22058" t="s">
        <v>33478</v>
      </c>
      <c r="D22058" t="s">
        <v>33476</v>
      </c>
      <c r="E22058"/>
      <c r="F22058"/>
      <c r="G22058"/>
      <c r="H22058"/>
      <c r="I22058"/>
      <c r="J22058"/>
      <c r="U22058" s="43"/>
      <c r="AE22058"/>
    </row>
    <row r="22059" spans="1:31">
      <c r="A22059">
        <v>54110</v>
      </c>
      <c r="B22059" t="s">
        <v>18808</v>
      </c>
      <c r="C22059" t="s">
        <v>33478</v>
      </c>
      <c r="D22059" t="s">
        <v>33476</v>
      </c>
      <c r="E22059"/>
      <c r="F22059"/>
      <c r="G22059"/>
      <c r="H22059"/>
      <c r="I22059"/>
      <c r="J22059"/>
      <c r="U22059" s="43"/>
      <c r="AE22059"/>
    </row>
    <row r="22060" spans="1:31">
      <c r="A22060">
        <v>54385</v>
      </c>
      <c r="B22060" t="s">
        <v>18809</v>
      </c>
      <c r="C22060" t="s">
        <v>33478</v>
      </c>
      <c r="D22060" t="s">
        <v>33476</v>
      </c>
      <c r="E22060"/>
      <c r="F22060"/>
      <c r="G22060"/>
      <c r="H22060"/>
      <c r="I22060"/>
      <c r="J22060"/>
      <c r="U22060" s="43"/>
      <c r="AE22060"/>
    </row>
    <row r="22061" spans="1:31">
      <c r="A22061">
        <v>54450</v>
      </c>
      <c r="B22061" t="s">
        <v>18810</v>
      </c>
      <c r="C22061" t="s">
        <v>33478</v>
      </c>
      <c r="D22061" t="s">
        <v>33476</v>
      </c>
      <c r="E22061"/>
      <c r="F22061"/>
      <c r="G22061"/>
      <c r="H22061"/>
      <c r="I22061"/>
      <c r="J22061"/>
      <c r="U22061" s="43"/>
      <c r="AE22061"/>
    </row>
    <row r="22062" spans="1:31">
      <c r="A22062">
        <v>54119</v>
      </c>
      <c r="B22062" t="s">
        <v>18811</v>
      </c>
      <c r="C22062" t="s">
        <v>33478</v>
      </c>
      <c r="D22062" t="e">
        <v>#N/A</v>
      </c>
      <c r="E22062"/>
      <c r="F22062"/>
      <c r="G22062"/>
      <c r="H22062"/>
      <c r="I22062"/>
      <c r="J22062"/>
      <c r="U22062" s="43"/>
      <c r="AE22062"/>
    </row>
    <row r="22063" spans="1:31">
      <c r="A22063">
        <v>54450</v>
      </c>
      <c r="B22063" t="s">
        <v>18812</v>
      </c>
      <c r="C22063" t="s">
        <v>33478</v>
      </c>
      <c r="D22063" t="s">
        <v>33476</v>
      </c>
      <c r="E22063"/>
      <c r="F22063"/>
      <c r="G22063"/>
      <c r="H22063"/>
      <c r="I22063"/>
      <c r="J22063"/>
      <c r="U22063" s="43"/>
      <c r="AE22063"/>
    </row>
    <row r="22064" spans="1:31">
      <c r="A22064">
        <v>54115</v>
      </c>
      <c r="B22064" t="s">
        <v>18813</v>
      </c>
      <c r="C22064" t="s">
        <v>33478</v>
      </c>
      <c r="D22064" t="s">
        <v>33476</v>
      </c>
      <c r="E22064"/>
      <c r="F22064"/>
      <c r="G22064"/>
      <c r="H22064"/>
      <c r="I22064"/>
      <c r="J22064"/>
      <c r="U22064" s="43"/>
      <c r="AE22064"/>
    </row>
    <row r="22065" spans="1:31">
      <c r="A22065">
        <v>54130</v>
      </c>
      <c r="B22065" t="s">
        <v>18814</v>
      </c>
      <c r="C22065" t="s">
        <v>33478</v>
      </c>
      <c r="D22065" t="s">
        <v>33476</v>
      </c>
      <c r="E22065"/>
      <c r="F22065"/>
      <c r="G22065"/>
      <c r="H22065"/>
      <c r="I22065"/>
      <c r="J22065"/>
      <c r="U22065" s="43"/>
      <c r="AE22065"/>
    </row>
    <row r="22066" spans="1:31">
      <c r="A22066">
        <v>54470</v>
      </c>
      <c r="B22066" t="s">
        <v>18815</v>
      </c>
      <c r="C22066" t="s">
        <v>33478</v>
      </c>
      <c r="D22066" t="s">
        <v>33476</v>
      </c>
      <c r="E22066"/>
      <c r="F22066"/>
      <c r="G22066"/>
      <c r="H22066"/>
      <c r="I22066"/>
      <c r="J22066"/>
      <c r="U22066" s="43"/>
      <c r="AE22066"/>
    </row>
    <row r="22067" spans="1:31">
      <c r="A22067">
        <v>54200</v>
      </c>
      <c r="B22067" t="s">
        <v>18816</v>
      </c>
      <c r="C22067" t="s">
        <v>33478</v>
      </c>
      <c r="D22067" t="s">
        <v>33476</v>
      </c>
      <c r="E22067"/>
      <c r="F22067"/>
      <c r="G22067"/>
      <c r="H22067"/>
      <c r="I22067"/>
      <c r="J22067"/>
      <c r="U22067" s="43"/>
      <c r="AE22067"/>
    </row>
    <row r="22068" spans="1:31">
      <c r="A22068">
        <v>54770</v>
      </c>
      <c r="B22068" t="s">
        <v>18817</v>
      </c>
      <c r="C22068" t="s">
        <v>33478</v>
      </c>
      <c r="D22068" t="s">
        <v>33476</v>
      </c>
      <c r="E22068"/>
      <c r="F22068"/>
      <c r="G22068"/>
      <c r="H22068"/>
      <c r="I22068"/>
      <c r="J22068"/>
      <c r="U22068" s="43"/>
      <c r="AE22068"/>
    </row>
    <row r="22069" spans="1:31">
      <c r="A22069">
        <v>54490</v>
      </c>
      <c r="B22069" t="s">
        <v>18818</v>
      </c>
      <c r="C22069" t="s">
        <v>33478</v>
      </c>
      <c r="D22069" t="s">
        <v>33476</v>
      </c>
      <c r="E22069"/>
      <c r="F22069"/>
      <c r="G22069"/>
      <c r="H22069"/>
      <c r="I22069"/>
      <c r="J22069"/>
      <c r="U22069" s="43"/>
      <c r="AE22069"/>
    </row>
    <row r="22070" spans="1:31">
      <c r="A22070">
        <v>54490</v>
      </c>
      <c r="B22070" t="s">
        <v>18818</v>
      </c>
      <c r="C22070" t="s">
        <v>33478</v>
      </c>
      <c r="D22070" t="s">
        <v>33476</v>
      </c>
      <c r="E22070"/>
      <c r="F22070"/>
      <c r="G22070"/>
      <c r="H22070"/>
      <c r="I22070"/>
      <c r="J22070"/>
      <c r="U22070" s="43"/>
      <c r="AE22070"/>
    </row>
    <row r="22071" spans="1:31">
      <c r="A22071">
        <v>54290</v>
      </c>
      <c r="B22071" t="s">
        <v>18819</v>
      </c>
      <c r="C22071" t="s">
        <v>33478</v>
      </c>
      <c r="D22071" t="s">
        <v>33476</v>
      </c>
      <c r="E22071"/>
      <c r="F22071"/>
      <c r="G22071"/>
      <c r="H22071"/>
      <c r="I22071"/>
      <c r="J22071"/>
      <c r="U22071" s="43"/>
      <c r="AE22071"/>
    </row>
    <row r="22072" spans="1:31">
      <c r="A22072">
        <v>54800</v>
      </c>
      <c r="B22072" t="s">
        <v>18820</v>
      </c>
      <c r="C22072" t="s">
        <v>33478</v>
      </c>
      <c r="D22072" t="s">
        <v>33476</v>
      </c>
      <c r="E22072"/>
      <c r="F22072"/>
      <c r="G22072"/>
      <c r="H22072"/>
      <c r="I22072"/>
      <c r="J22072"/>
      <c r="U22072" s="43"/>
      <c r="AE22072"/>
    </row>
    <row r="22073" spans="1:31">
      <c r="A22073">
        <v>54620</v>
      </c>
      <c r="B22073" t="s">
        <v>18821</v>
      </c>
      <c r="C22073" t="s">
        <v>33478</v>
      </c>
      <c r="D22073" t="e">
        <v>#N/A</v>
      </c>
      <c r="E22073"/>
      <c r="F22073"/>
      <c r="G22073"/>
      <c r="H22073"/>
      <c r="I22073"/>
      <c r="J22073"/>
      <c r="U22073" s="43"/>
      <c r="AE22073"/>
    </row>
    <row r="22074" spans="1:31">
      <c r="A22074">
        <v>54370</v>
      </c>
      <c r="B22074" t="s">
        <v>18822</v>
      </c>
      <c r="C22074" t="s">
        <v>33478</v>
      </c>
      <c r="D22074" t="s">
        <v>33476</v>
      </c>
      <c r="E22074"/>
      <c r="F22074"/>
      <c r="G22074"/>
      <c r="H22074"/>
      <c r="I22074"/>
      <c r="J22074"/>
      <c r="U22074" s="43"/>
      <c r="AE22074"/>
    </row>
    <row r="22075" spans="1:31">
      <c r="A22075">
        <v>54200</v>
      </c>
      <c r="B22075" t="s">
        <v>18823</v>
      </c>
      <c r="C22075" t="s">
        <v>33478</v>
      </c>
      <c r="D22075" t="s">
        <v>33476</v>
      </c>
      <c r="E22075"/>
      <c r="F22075"/>
      <c r="G22075"/>
      <c r="H22075"/>
      <c r="I22075"/>
      <c r="J22075"/>
      <c r="U22075" s="43"/>
      <c r="AE22075"/>
    </row>
    <row r="22076" spans="1:31">
      <c r="A22076">
        <v>54200</v>
      </c>
      <c r="B22076" t="s">
        <v>18823</v>
      </c>
      <c r="C22076" t="s">
        <v>33478</v>
      </c>
      <c r="D22076" t="s">
        <v>33476</v>
      </c>
      <c r="E22076"/>
      <c r="F22076"/>
      <c r="G22076"/>
      <c r="H22076"/>
      <c r="I22076"/>
      <c r="J22076"/>
      <c r="U22076" s="43"/>
      <c r="AE22076"/>
    </row>
    <row r="22077" spans="1:31">
      <c r="A22077">
        <v>54360</v>
      </c>
      <c r="B22077" t="s">
        <v>18824</v>
      </c>
      <c r="C22077" t="s">
        <v>33478</v>
      </c>
      <c r="D22077" t="s">
        <v>33476</v>
      </c>
      <c r="E22077"/>
      <c r="F22077"/>
      <c r="G22077"/>
      <c r="H22077"/>
      <c r="I22077"/>
      <c r="J22077"/>
      <c r="U22077" s="43"/>
      <c r="AE22077"/>
    </row>
    <row r="22078" spans="1:31">
      <c r="A22078">
        <v>54370</v>
      </c>
      <c r="B22078" t="s">
        <v>18825</v>
      </c>
      <c r="C22078" t="s">
        <v>33478</v>
      </c>
      <c r="D22078" t="s">
        <v>33476</v>
      </c>
      <c r="E22078"/>
      <c r="F22078"/>
      <c r="G22078"/>
      <c r="H22078"/>
      <c r="I22078"/>
      <c r="J22078"/>
      <c r="U22078" s="43"/>
      <c r="AE22078"/>
    </row>
    <row r="22079" spans="1:31">
      <c r="A22079">
        <v>54370</v>
      </c>
      <c r="B22079" t="s">
        <v>18826</v>
      </c>
      <c r="C22079" t="s">
        <v>33478</v>
      </c>
      <c r="D22079" t="s">
        <v>33476</v>
      </c>
      <c r="E22079"/>
      <c r="F22079"/>
      <c r="G22079"/>
      <c r="H22079"/>
      <c r="I22079"/>
      <c r="J22079"/>
      <c r="U22079" s="43"/>
      <c r="AE22079"/>
    </row>
    <row r="22080" spans="1:31">
      <c r="A22080">
        <v>54260</v>
      </c>
      <c r="B22080" t="s">
        <v>18827</v>
      </c>
      <c r="C22080" t="s">
        <v>33478</v>
      </c>
      <c r="D22080" t="s">
        <v>33476</v>
      </c>
      <c r="E22080"/>
      <c r="F22080"/>
      <c r="G22080"/>
      <c r="H22080"/>
      <c r="I22080"/>
      <c r="J22080"/>
      <c r="U22080" s="43"/>
      <c r="AE22080"/>
    </row>
    <row r="22081" spans="1:31">
      <c r="A22081">
        <v>54610</v>
      </c>
      <c r="B22081" t="s">
        <v>18828</v>
      </c>
      <c r="C22081" t="s">
        <v>33478</v>
      </c>
      <c r="D22081" t="s">
        <v>33476</v>
      </c>
      <c r="E22081"/>
      <c r="F22081"/>
      <c r="G22081"/>
      <c r="H22081"/>
      <c r="I22081"/>
      <c r="J22081"/>
      <c r="U22081" s="43"/>
      <c r="AE22081"/>
    </row>
    <row r="22082" spans="1:31">
      <c r="A22082">
        <v>54280</v>
      </c>
      <c r="B22082" t="s">
        <v>18829</v>
      </c>
      <c r="C22082" t="s">
        <v>33478</v>
      </c>
      <c r="D22082" t="s">
        <v>33476</v>
      </c>
      <c r="E22082"/>
      <c r="F22082"/>
      <c r="G22082"/>
      <c r="H22082"/>
      <c r="I22082"/>
      <c r="J22082"/>
      <c r="U22082" s="43"/>
      <c r="AE22082"/>
    </row>
    <row r="22083" spans="1:31">
      <c r="A22083">
        <v>54680</v>
      </c>
      <c r="B22083" t="s">
        <v>18830</v>
      </c>
      <c r="C22083" t="s">
        <v>33478</v>
      </c>
      <c r="D22083" t="e">
        <v>#N/A</v>
      </c>
      <c r="E22083"/>
      <c r="F22083"/>
      <c r="G22083"/>
      <c r="H22083"/>
      <c r="I22083"/>
      <c r="J22083"/>
      <c r="U22083" s="43"/>
      <c r="AE22083"/>
    </row>
    <row r="22084" spans="1:31">
      <c r="A22084">
        <v>54470</v>
      </c>
      <c r="B22084" t="s">
        <v>18831</v>
      </c>
      <c r="C22084" t="s">
        <v>33478</v>
      </c>
      <c r="D22084" t="s">
        <v>33476</v>
      </c>
      <c r="E22084"/>
      <c r="F22084"/>
      <c r="G22084"/>
      <c r="H22084"/>
      <c r="I22084"/>
      <c r="J22084"/>
      <c r="U22084" s="43"/>
      <c r="AE22084"/>
    </row>
    <row r="22085" spans="1:31">
      <c r="A22085">
        <v>54830</v>
      </c>
      <c r="B22085" t="s">
        <v>18832</v>
      </c>
      <c r="C22085" t="s">
        <v>33478</v>
      </c>
      <c r="D22085" t="s">
        <v>33476</v>
      </c>
      <c r="E22085"/>
      <c r="F22085"/>
      <c r="G22085"/>
      <c r="H22085"/>
      <c r="I22085"/>
      <c r="J22085"/>
      <c r="U22085" s="43"/>
      <c r="AE22085"/>
    </row>
    <row r="22086" spans="1:31">
      <c r="A22086">
        <v>54270</v>
      </c>
      <c r="B22086" t="s">
        <v>18833</v>
      </c>
      <c r="C22086" t="s">
        <v>33478</v>
      </c>
      <c r="D22086" t="e">
        <v>#N/A</v>
      </c>
      <c r="E22086"/>
      <c r="F22086"/>
      <c r="G22086"/>
      <c r="H22086"/>
      <c r="I22086"/>
      <c r="J22086"/>
      <c r="U22086" s="43"/>
      <c r="AE22086"/>
    </row>
    <row r="22087" spans="1:31">
      <c r="A22087">
        <v>54330</v>
      </c>
      <c r="B22087" t="s">
        <v>18834</v>
      </c>
      <c r="C22087" t="s">
        <v>33478</v>
      </c>
      <c r="D22087" t="s">
        <v>33476</v>
      </c>
      <c r="E22087"/>
      <c r="F22087"/>
      <c r="G22087"/>
      <c r="H22087"/>
      <c r="I22087"/>
      <c r="J22087"/>
      <c r="U22087" s="43"/>
      <c r="AE22087"/>
    </row>
    <row r="22088" spans="1:31">
      <c r="A22088">
        <v>54690</v>
      </c>
      <c r="B22088" t="s">
        <v>18835</v>
      </c>
      <c r="C22088" t="s">
        <v>33478</v>
      </c>
      <c r="D22088" t="e">
        <v>#N/A</v>
      </c>
      <c r="E22088"/>
      <c r="F22088"/>
      <c r="G22088"/>
      <c r="H22088"/>
      <c r="I22088"/>
      <c r="J22088"/>
      <c r="U22088" s="43"/>
      <c r="AE22088"/>
    </row>
    <row r="22089" spans="1:31">
      <c r="A22089">
        <v>54470</v>
      </c>
      <c r="B22089" t="s">
        <v>18836</v>
      </c>
      <c r="C22089" t="s">
        <v>33478</v>
      </c>
      <c r="D22089" t="s">
        <v>33476</v>
      </c>
      <c r="E22089"/>
      <c r="F22089"/>
      <c r="G22089"/>
      <c r="H22089"/>
      <c r="I22089"/>
      <c r="J22089"/>
      <c r="U22089" s="43"/>
      <c r="AE22089"/>
    </row>
    <row r="22090" spans="1:31">
      <c r="A22090">
        <v>54760</v>
      </c>
      <c r="B22090" t="s">
        <v>18837</v>
      </c>
      <c r="C22090" t="s">
        <v>33478</v>
      </c>
      <c r="D22090" t="s">
        <v>33476</v>
      </c>
      <c r="E22090"/>
      <c r="F22090"/>
      <c r="G22090"/>
      <c r="H22090"/>
      <c r="I22090"/>
      <c r="J22090"/>
      <c r="U22090" s="43"/>
      <c r="AE22090"/>
    </row>
    <row r="22091" spans="1:31">
      <c r="A22091">
        <v>54115</v>
      </c>
      <c r="B22091" t="s">
        <v>9936</v>
      </c>
      <c r="C22091" t="s">
        <v>33478</v>
      </c>
      <c r="D22091" t="s">
        <v>33476</v>
      </c>
      <c r="E22091"/>
      <c r="F22091"/>
      <c r="G22091"/>
      <c r="H22091"/>
      <c r="I22091"/>
      <c r="J22091"/>
      <c r="U22091" s="43"/>
      <c r="AE22091"/>
    </row>
    <row r="22092" spans="1:31">
      <c r="A22092">
        <v>54115</v>
      </c>
      <c r="B22092" t="s">
        <v>18838</v>
      </c>
      <c r="C22092" t="s">
        <v>33478</v>
      </c>
      <c r="D22092" t="s">
        <v>33476</v>
      </c>
      <c r="E22092"/>
      <c r="F22092"/>
      <c r="G22092"/>
      <c r="H22092"/>
      <c r="I22092"/>
      <c r="J22092"/>
      <c r="U22092" s="43"/>
      <c r="AE22092"/>
    </row>
    <row r="22093" spans="1:31">
      <c r="A22093">
        <v>54540</v>
      </c>
      <c r="B22093" t="s">
        <v>18839</v>
      </c>
      <c r="C22093" t="s">
        <v>33478</v>
      </c>
      <c r="D22093" t="s">
        <v>33476</v>
      </c>
      <c r="E22093"/>
      <c r="F22093"/>
      <c r="G22093"/>
      <c r="H22093"/>
      <c r="I22093"/>
      <c r="J22093"/>
      <c r="U22093" s="43"/>
      <c r="AE22093"/>
    </row>
    <row r="22094" spans="1:31">
      <c r="A22094">
        <v>54210</v>
      </c>
      <c r="B22094" t="s">
        <v>5792</v>
      </c>
      <c r="C22094" t="s">
        <v>33478</v>
      </c>
      <c r="D22094" t="s">
        <v>33476</v>
      </c>
      <c r="E22094"/>
      <c r="F22094"/>
      <c r="G22094"/>
      <c r="H22094"/>
      <c r="I22094"/>
      <c r="J22094"/>
      <c r="U22094" s="43"/>
      <c r="AE22094"/>
    </row>
    <row r="22095" spans="1:31">
      <c r="A22095">
        <v>54470</v>
      </c>
      <c r="B22095" t="s">
        <v>18840</v>
      </c>
      <c r="C22095" t="s">
        <v>33478</v>
      </c>
      <c r="D22095" t="s">
        <v>33476</v>
      </c>
      <c r="E22095"/>
      <c r="F22095"/>
      <c r="G22095"/>
      <c r="H22095"/>
      <c r="I22095"/>
      <c r="J22095"/>
      <c r="U22095" s="43"/>
      <c r="AE22095"/>
    </row>
    <row r="22096" spans="1:31">
      <c r="A22096">
        <v>54560</v>
      </c>
      <c r="B22096" t="s">
        <v>18841</v>
      </c>
      <c r="C22096" t="s">
        <v>33478</v>
      </c>
      <c r="D22096" t="s">
        <v>33476</v>
      </c>
      <c r="E22096"/>
      <c r="F22096"/>
      <c r="G22096"/>
      <c r="H22096"/>
      <c r="I22096"/>
      <c r="J22096"/>
      <c r="U22096" s="43"/>
      <c r="AE22096"/>
    </row>
    <row r="22097" spans="1:31">
      <c r="A22097">
        <v>54110</v>
      </c>
      <c r="B22097" t="s">
        <v>18842</v>
      </c>
      <c r="C22097" t="s">
        <v>33478</v>
      </c>
      <c r="D22097" t="s">
        <v>33476</v>
      </c>
      <c r="E22097"/>
      <c r="F22097"/>
      <c r="G22097"/>
      <c r="H22097"/>
      <c r="I22097"/>
      <c r="J22097"/>
      <c r="U22097" s="43"/>
      <c r="AE22097"/>
    </row>
    <row r="22098" spans="1:31">
      <c r="A22098">
        <v>54630</v>
      </c>
      <c r="B22098" t="s">
        <v>18843</v>
      </c>
      <c r="C22098" t="s">
        <v>33478</v>
      </c>
      <c r="D22098" t="e">
        <v>#N/A</v>
      </c>
      <c r="E22098"/>
      <c r="F22098"/>
      <c r="G22098"/>
      <c r="H22098"/>
      <c r="I22098"/>
      <c r="J22098"/>
      <c r="U22098" s="43"/>
      <c r="AE22098"/>
    </row>
    <row r="22099" spans="1:31">
      <c r="A22099">
        <v>54710</v>
      </c>
      <c r="B22099" t="s">
        <v>18844</v>
      </c>
      <c r="C22099" t="s">
        <v>33478</v>
      </c>
      <c r="D22099" t="s">
        <v>33476</v>
      </c>
      <c r="E22099"/>
      <c r="F22099"/>
      <c r="G22099"/>
      <c r="H22099"/>
      <c r="I22099"/>
      <c r="J22099"/>
      <c r="U22099" s="43"/>
      <c r="AE22099"/>
    </row>
    <row r="22100" spans="1:31">
      <c r="A22100">
        <v>54150</v>
      </c>
      <c r="B22100" t="s">
        <v>18845</v>
      </c>
      <c r="C22100" t="s">
        <v>33478</v>
      </c>
      <c r="D22100" t="s">
        <v>33476</v>
      </c>
      <c r="E22100"/>
      <c r="F22100"/>
      <c r="G22100"/>
      <c r="H22100"/>
      <c r="I22100"/>
      <c r="J22100"/>
      <c r="U22100" s="43"/>
      <c r="AE22100"/>
    </row>
    <row r="22101" spans="1:31">
      <c r="A22101">
        <v>54122</v>
      </c>
      <c r="B22101" t="s">
        <v>18846</v>
      </c>
      <c r="C22101" t="s">
        <v>33478</v>
      </c>
      <c r="D22101" t="s">
        <v>33482</v>
      </c>
      <c r="E22101"/>
      <c r="F22101"/>
      <c r="G22101"/>
      <c r="H22101"/>
      <c r="I22101"/>
      <c r="J22101"/>
      <c r="U22101" s="43"/>
      <c r="AE22101"/>
    </row>
    <row r="22102" spans="1:31">
      <c r="A22102">
        <v>54470</v>
      </c>
      <c r="B22102" t="s">
        <v>18847</v>
      </c>
      <c r="C22102" t="s">
        <v>33478</v>
      </c>
      <c r="D22102" t="s">
        <v>33476</v>
      </c>
      <c r="E22102"/>
      <c r="F22102"/>
      <c r="G22102"/>
      <c r="H22102"/>
      <c r="I22102"/>
      <c r="J22102"/>
      <c r="U22102" s="43"/>
      <c r="AE22102"/>
    </row>
    <row r="22103" spans="1:31">
      <c r="A22103">
        <v>54122</v>
      </c>
      <c r="B22103" t="s">
        <v>18848</v>
      </c>
      <c r="C22103" t="s">
        <v>33478</v>
      </c>
      <c r="D22103" t="s">
        <v>33482</v>
      </c>
      <c r="E22103"/>
      <c r="F22103"/>
      <c r="G22103"/>
      <c r="H22103"/>
      <c r="I22103"/>
      <c r="J22103"/>
      <c r="U22103" s="43"/>
      <c r="AE22103"/>
    </row>
    <row r="22104" spans="1:31">
      <c r="A22104">
        <v>54840</v>
      </c>
      <c r="B22104" t="s">
        <v>18849</v>
      </c>
      <c r="C22104" t="s">
        <v>33478</v>
      </c>
      <c r="D22104" t="s">
        <v>33476</v>
      </c>
      <c r="E22104"/>
      <c r="F22104"/>
      <c r="G22104"/>
      <c r="H22104"/>
      <c r="I22104"/>
      <c r="J22104"/>
      <c r="U22104" s="43"/>
      <c r="AE22104"/>
    </row>
    <row r="22105" spans="1:31">
      <c r="A22105">
        <v>54330</v>
      </c>
      <c r="B22105" t="s">
        <v>18850</v>
      </c>
      <c r="C22105" t="s">
        <v>33478</v>
      </c>
      <c r="D22105" t="s">
        <v>33476</v>
      </c>
      <c r="E22105"/>
      <c r="F22105"/>
      <c r="G22105"/>
      <c r="H22105"/>
      <c r="I22105"/>
      <c r="J22105"/>
      <c r="U22105" s="43"/>
      <c r="AE22105"/>
    </row>
    <row r="22106" spans="1:31">
      <c r="A22106">
        <v>54930</v>
      </c>
      <c r="B22106" t="s">
        <v>18851</v>
      </c>
      <c r="C22106" t="s">
        <v>33478</v>
      </c>
      <c r="D22106" t="s">
        <v>33476</v>
      </c>
      <c r="E22106"/>
      <c r="F22106"/>
      <c r="G22106"/>
      <c r="H22106"/>
      <c r="I22106"/>
      <c r="J22106"/>
      <c r="U22106" s="43"/>
      <c r="AE22106"/>
    </row>
    <row r="22107" spans="1:31">
      <c r="A22107">
        <v>54570</v>
      </c>
      <c r="B22107" t="s">
        <v>18852</v>
      </c>
      <c r="C22107" t="s">
        <v>33478</v>
      </c>
      <c r="D22107" t="s">
        <v>33476</v>
      </c>
      <c r="E22107"/>
      <c r="F22107"/>
      <c r="G22107"/>
      <c r="H22107"/>
      <c r="I22107"/>
      <c r="J22107"/>
      <c r="U22107" s="43"/>
      <c r="AE22107"/>
    </row>
    <row r="22108" spans="1:31">
      <c r="A22108">
        <v>54300</v>
      </c>
      <c r="B22108" t="s">
        <v>18853</v>
      </c>
      <c r="C22108" t="s">
        <v>33478</v>
      </c>
      <c r="D22108" t="s">
        <v>33476</v>
      </c>
      <c r="E22108"/>
      <c r="F22108"/>
      <c r="G22108"/>
      <c r="H22108"/>
      <c r="I22108"/>
      <c r="J22108"/>
      <c r="U22108" s="43"/>
      <c r="AE22108"/>
    </row>
    <row r="22109" spans="1:31">
      <c r="A22109">
        <v>54930</v>
      </c>
      <c r="B22109" t="s">
        <v>18854</v>
      </c>
      <c r="C22109" t="s">
        <v>33478</v>
      </c>
      <c r="D22109" t="s">
        <v>33476</v>
      </c>
      <c r="E22109"/>
      <c r="F22109"/>
      <c r="G22109"/>
      <c r="H22109"/>
      <c r="I22109"/>
      <c r="J22109"/>
      <c r="U22109" s="43"/>
      <c r="AE22109"/>
    </row>
    <row r="22110" spans="1:31">
      <c r="A22110">
        <v>54200</v>
      </c>
      <c r="B22110" t="s">
        <v>6883</v>
      </c>
      <c r="C22110" t="s">
        <v>33478</v>
      </c>
      <c r="D22110" t="s">
        <v>33476</v>
      </c>
      <c r="E22110"/>
      <c r="F22110"/>
      <c r="G22110"/>
      <c r="H22110"/>
      <c r="I22110"/>
      <c r="J22110"/>
      <c r="U22110" s="43"/>
      <c r="AE22110"/>
    </row>
    <row r="22111" spans="1:31">
      <c r="A22111">
        <v>54830</v>
      </c>
      <c r="B22111" t="s">
        <v>18855</v>
      </c>
      <c r="C22111" t="s">
        <v>33478</v>
      </c>
      <c r="D22111" t="s">
        <v>33476</v>
      </c>
      <c r="E22111"/>
      <c r="F22111"/>
      <c r="G22111"/>
      <c r="H22111"/>
      <c r="I22111"/>
      <c r="J22111"/>
      <c r="U22111" s="43"/>
      <c r="AE22111"/>
    </row>
    <row r="22112" spans="1:31">
      <c r="A22112">
        <v>54450</v>
      </c>
      <c r="B22112" t="s">
        <v>18856</v>
      </c>
      <c r="C22112" t="s">
        <v>33478</v>
      </c>
      <c r="D22112" t="s">
        <v>33476</v>
      </c>
      <c r="E22112"/>
      <c r="F22112"/>
      <c r="G22112"/>
      <c r="H22112"/>
      <c r="I22112"/>
      <c r="J22112"/>
      <c r="U22112" s="43"/>
      <c r="AE22112"/>
    </row>
    <row r="22113" spans="1:31">
      <c r="A22113">
        <v>54450</v>
      </c>
      <c r="B22113" t="s">
        <v>18857</v>
      </c>
      <c r="C22113" t="s">
        <v>33478</v>
      </c>
      <c r="D22113" t="s">
        <v>33476</v>
      </c>
      <c r="E22113"/>
      <c r="F22113"/>
      <c r="G22113"/>
      <c r="H22113"/>
      <c r="I22113"/>
      <c r="J22113"/>
      <c r="U22113" s="43"/>
      <c r="AE22113"/>
    </row>
    <row r="22114" spans="1:31">
      <c r="A22114">
        <v>54260</v>
      </c>
      <c r="B22114" t="s">
        <v>18858</v>
      </c>
      <c r="C22114" t="s">
        <v>33478</v>
      </c>
      <c r="D22114" t="s">
        <v>33476</v>
      </c>
      <c r="E22114"/>
      <c r="F22114"/>
      <c r="G22114"/>
      <c r="H22114"/>
      <c r="I22114"/>
      <c r="J22114"/>
      <c r="U22114" s="43"/>
      <c r="AE22114"/>
    </row>
    <row r="22115" spans="1:31">
      <c r="A22115">
        <v>54800</v>
      </c>
      <c r="B22115" t="s">
        <v>18859</v>
      </c>
      <c r="C22115" t="s">
        <v>33478</v>
      </c>
      <c r="D22115" t="s">
        <v>33476</v>
      </c>
      <c r="E22115"/>
      <c r="F22115"/>
      <c r="G22115"/>
      <c r="H22115"/>
      <c r="I22115"/>
      <c r="J22115"/>
      <c r="U22115" s="43"/>
      <c r="AE22115"/>
    </row>
    <row r="22116" spans="1:31">
      <c r="A22116">
        <v>54160</v>
      </c>
      <c r="B22116" t="s">
        <v>6887</v>
      </c>
      <c r="C22116" t="s">
        <v>33478</v>
      </c>
      <c r="D22116" t="s">
        <v>33476</v>
      </c>
      <c r="E22116"/>
      <c r="F22116"/>
      <c r="G22116"/>
      <c r="H22116"/>
      <c r="I22116"/>
      <c r="J22116"/>
      <c r="U22116" s="43"/>
      <c r="AE22116"/>
    </row>
    <row r="22117" spans="1:31">
      <c r="A22117">
        <v>54390</v>
      </c>
      <c r="B22117" t="s">
        <v>18860</v>
      </c>
      <c r="C22117" t="s">
        <v>33478</v>
      </c>
      <c r="D22117" t="e">
        <v>#N/A</v>
      </c>
      <c r="E22117"/>
      <c r="F22117"/>
      <c r="G22117"/>
      <c r="H22117"/>
      <c r="I22117"/>
      <c r="J22117"/>
      <c r="U22117" s="43"/>
      <c r="AE22117"/>
    </row>
    <row r="22118" spans="1:31">
      <c r="A22118">
        <v>54290</v>
      </c>
      <c r="B22118" t="s">
        <v>18861</v>
      </c>
      <c r="C22118" t="s">
        <v>33478</v>
      </c>
      <c r="D22118" t="s">
        <v>33476</v>
      </c>
      <c r="E22118"/>
      <c r="F22118"/>
      <c r="G22118"/>
      <c r="H22118"/>
      <c r="I22118"/>
      <c r="J22118"/>
      <c r="U22118" s="43"/>
      <c r="AE22118"/>
    </row>
    <row r="22119" spans="1:31">
      <c r="A22119">
        <v>54120</v>
      </c>
      <c r="B22119" t="s">
        <v>18862</v>
      </c>
      <c r="C22119" t="s">
        <v>33478</v>
      </c>
      <c r="D22119" t="s">
        <v>33482</v>
      </c>
      <c r="E22119"/>
      <c r="F22119"/>
      <c r="G22119"/>
      <c r="H22119"/>
      <c r="I22119"/>
      <c r="J22119"/>
      <c r="U22119" s="43"/>
      <c r="AE22119"/>
    </row>
    <row r="22120" spans="1:31">
      <c r="A22120">
        <v>54115</v>
      </c>
      <c r="B22120" t="s">
        <v>18863</v>
      </c>
      <c r="C22120" t="s">
        <v>33478</v>
      </c>
      <c r="D22120" t="s">
        <v>33476</v>
      </c>
      <c r="E22120"/>
      <c r="F22120"/>
      <c r="G22120"/>
      <c r="H22120"/>
      <c r="I22120"/>
      <c r="J22120"/>
      <c r="U22120" s="43"/>
      <c r="AE22120"/>
    </row>
    <row r="22121" spans="1:31">
      <c r="A22121">
        <v>54110</v>
      </c>
      <c r="B22121" t="s">
        <v>18864</v>
      </c>
      <c r="C22121" t="s">
        <v>33478</v>
      </c>
      <c r="D22121" t="s">
        <v>33476</v>
      </c>
      <c r="E22121"/>
      <c r="F22121"/>
      <c r="G22121"/>
      <c r="H22121"/>
      <c r="I22121"/>
      <c r="J22121"/>
      <c r="U22121" s="43"/>
      <c r="AE22121"/>
    </row>
    <row r="22122" spans="1:31">
      <c r="A22122">
        <v>54115</v>
      </c>
      <c r="B22122" t="s">
        <v>18865</v>
      </c>
      <c r="C22122" t="s">
        <v>33478</v>
      </c>
      <c r="D22122" t="s">
        <v>33476</v>
      </c>
      <c r="E22122"/>
      <c r="F22122"/>
      <c r="G22122"/>
      <c r="H22122"/>
      <c r="I22122"/>
      <c r="J22122"/>
      <c r="U22122" s="43"/>
      <c r="AE22122"/>
    </row>
    <row r="22123" spans="1:31">
      <c r="A22123">
        <v>54740</v>
      </c>
      <c r="B22123" t="s">
        <v>18866</v>
      </c>
      <c r="C22123" t="s">
        <v>33478</v>
      </c>
      <c r="D22123" t="s">
        <v>33476</v>
      </c>
      <c r="E22123"/>
      <c r="F22123"/>
      <c r="G22123"/>
      <c r="H22123"/>
      <c r="I22123"/>
      <c r="J22123"/>
      <c r="U22123" s="43"/>
      <c r="AE22123"/>
    </row>
    <row r="22124" spans="1:31">
      <c r="A22124">
        <v>54830</v>
      </c>
      <c r="B22124" t="s">
        <v>18867</v>
      </c>
      <c r="C22124" t="s">
        <v>33478</v>
      </c>
      <c r="D22124" t="s">
        <v>33476</v>
      </c>
      <c r="E22124"/>
      <c r="F22124"/>
      <c r="G22124"/>
      <c r="H22124"/>
      <c r="I22124"/>
      <c r="J22124"/>
      <c r="U22124" s="43"/>
      <c r="AE22124"/>
    </row>
    <row r="22125" spans="1:31">
      <c r="A22125">
        <v>54170</v>
      </c>
      <c r="B22125" t="s">
        <v>18868</v>
      </c>
      <c r="C22125" t="s">
        <v>33478</v>
      </c>
      <c r="D22125" t="s">
        <v>33476</v>
      </c>
      <c r="E22125"/>
      <c r="F22125"/>
      <c r="G22125"/>
      <c r="H22125"/>
      <c r="I22125"/>
      <c r="J22125"/>
      <c r="U22125" s="43"/>
      <c r="AE22125"/>
    </row>
    <row r="22126" spans="1:31">
      <c r="A22126">
        <v>54740</v>
      </c>
      <c r="B22126" t="s">
        <v>18869</v>
      </c>
      <c r="C22126" t="s">
        <v>33478</v>
      </c>
      <c r="D22126" t="s">
        <v>33476</v>
      </c>
      <c r="E22126"/>
      <c r="F22126"/>
      <c r="G22126"/>
      <c r="H22126"/>
      <c r="I22126"/>
      <c r="J22126"/>
      <c r="U22126" s="43"/>
      <c r="AE22126"/>
    </row>
    <row r="22127" spans="1:31">
      <c r="A22127">
        <v>54380</v>
      </c>
      <c r="B22127" t="s">
        <v>18870</v>
      </c>
      <c r="C22127" t="s">
        <v>33478</v>
      </c>
      <c r="D22127" t="s">
        <v>33476</v>
      </c>
      <c r="E22127"/>
      <c r="F22127"/>
      <c r="G22127"/>
      <c r="H22127"/>
      <c r="I22127"/>
      <c r="J22127"/>
      <c r="U22127" s="43"/>
      <c r="AE22127"/>
    </row>
    <row r="22128" spans="1:31">
      <c r="A22128">
        <v>54112</v>
      </c>
      <c r="B22128" t="s">
        <v>18871</v>
      </c>
      <c r="C22128" t="s">
        <v>33478</v>
      </c>
      <c r="D22128" t="s">
        <v>33476</v>
      </c>
      <c r="E22128"/>
      <c r="F22128"/>
      <c r="G22128"/>
      <c r="H22128"/>
      <c r="I22128"/>
      <c r="J22128"/>
      <c r="U22128" s="43"/>
      <c r="AE22128"/>
    </row>
    <row r="22129" spans="1:31">
      <c r="A22129">
        <v>54780</v>
      </c>
      <c r="B22129" t="s">
        <v>18872</v>
      </c>
      <c r="C22129" t="s">
        <v>33478</v>
      </c>
      <c r="D22129" t="e">
        <v>#N/A</v>
      </c>
      <c r="E22129"/>
      <c r="F22129"/>
      <c r="G22129"/>
      <c r="H22129"/>
      <c r="I22129"/>
      <c r="J22129"/>
      <c r="U22129" s="43"/>
      <c r="AE22129"/>
    </row>
    <row r="22130" spans="1:31">
      <c r="A22130">
        <v>54830</v>
      </c>
      <c r="B22130" t="s">
        <v>18873</v>
      </c>
      <c r="C22130" t="s">
        <v>33478</v>
      </c>
      <c r="D22130" t="s">
        <v>33476</v>
      </c>
      <c r="E22130"/>
      <c r="F22130"/>
      <c r="G22130"/>
      <c r="H22130"/>
      <c r="I22130"/>
      <c r="J22130"/>
      <c r="U22130" s="43"/>
      <c r="AE22130"/>
    </row>
    <row r="22131" spans="1:31">
      <c r="A22131">
        <v>54122</v>
      </c>
      <c r="B22131" t="s">
        <v>18874</v>
      </c>
      <c r="C22131" t="s">
        <v>33478</v>
      </c>
      <c r="D22131" t="s">
        <v>33482</v>
      </c>
      <c r="E22131"/>
      <c r="F22131"/>
      <c r="G22131"/>
      <c r="H22131"/>
      <c r="I22131"/>
      <c r="J22131"/>
      <c r="U22131" s="43"/>
      <c r="AE22131"/>
    </row>
    <row r="22132" spans="1:31">
      <c r="A22132">
        <v>54450</v>
      </c>
      <c r="B22132" t="s">
        <v>18875</v>
      </c>
      <c r="C22132" t="s">
        <v>33478</v>
      </c>
      <c r="D22132" t="s">
        <v>33476</v>
      </c>
      <c r="E22132"/>
      <c r="F22132"/>
      <c r="G22132"/>
      <c r="H22132"/>
      <c r="I22132"/>
      <c r="J22132"/>
      <c r="U22132" s="43"/>
      <c r="AE22132"/>
    </row>
    <row r="22133" spans="1:31">
      <c r="A22133">
        <v>54800</v>
      </c>
      <c r="B22133" t="s">
        <v>18876</v>
      </c>
      <c r="C22133" t="s">
        <v>33478</v>
      </c>
      <c r="D22133" t="s">
        <v>33476</v>
      </c>
      <c r="E22133"/>
      <c r="F22133"/>
      <c r="G22133"/>
      <c r="H22133"/>
      <c r="I22133"/>
      <c r="J22133"/>
      <c r="U22133" s="43"/>
      <c r="AE22133"/>
    </row>
    <row r="22134" spans="1:31">
      <c r="A22134">
        <v>54840</v>
      </c>
      <c r="B22134" t="s">
        <v>16049</v>
      </c>
      <c r="C22134" t="s">
        <v>33478</v>
      </c>
      <c r="D22134" t="s">
        <v>33476</v>
      </c>
      <c r="E22134"/>
      <c r="F22134"/>
      <c r="G22134"/>
      <c r="H22134"/>
      <c r="I22134"/>
      <c r="J22134"/>
      <c r="U22134" s="43"/>
      <c r="AE22134"/>
    </row>
    <row r="22135" spans="1:31">
      <c r="A22135">
        <v>54450</v>
      </c>
      <c r="B22135" t="s">
        <v>18877</v>
      </c>
      <c r="C22135" t="s">
        <v>33478</v>
      </c>
      <c r="D22135" t="s">
        <v>33476</v>
      </c>
      <c r="E22135"/>
      <c r="F22135"/>
      <c r="G22135"/>
      <c r="H22135"/>
      <c r="I22135"/>
      <c r="J22135"/>
      <c r="U22135" s="43"/>
      <c r="AE22135"/>
    </row>
    <row r="22136" spans="1:31">
      <c r="A22136">
        <v>54730</v>
      </c>
      <c r="B22136" t="s">
        <v>18878</v>
      </c>
      <c r="C22136" t="s">
        <v>33478</v>
      </c>
      <c r="D22136" t="e">
        <v>#N/A</v>
      </c>
      <c r="E22136"/>
      <c r="F22136"/>
      <c r="G22136"/>
      <c r="H22136"/>
      <c r="I22136"/>
      <c r="J22136"/>
      <c r="U22136" s="43"/>
      <c r="AE22136"/>
    </row>
    <row r="22137" spans="1:31">
      <c r="A22137">
        <v>54330</v>
      </c>
      <c r="B22137" t="s">
        <v>18879</v>
      </c>
      <c r="C22137" t="s">
        <v>33478</v>
      </c>
      <c r="D22137" t="s">
        <v>33476</v>
      </c>
      <c r="E22137"/>
      <c r="F22137"/>
      <c r="G22137"/>
      <c r="H22137"/>
      <c r="I22137"/>
      <c r="J22137"/>
      <c r="U22137" s="43"/>
      <c r="AE22137"/>
    </row>
    <row r="22138" spans="1:31">
      <c r="A22138">
        <v>54260</v>
      </c>
      <c r="B22138" t="s">
        <v>18880</v>
      </c>
      <c r="C22138" t="s">
        <v>33478</v>
      </c>
      <c r="D22138" t="s">
        <v>33476</v>
      </c>
      <c r="E22138"/>
      <c r="F22138"/>
      <c r="G22138"/>
      <c r="H22138"/>
      <c r="I22138"/>
      <c r="J22138"/>
      <c r="U22138" s="43"/>
      <c r="AE22138"/>
    </row>
    <row r="22139" spans="1:31">
      <c r="A22139">
        <v>54260</v>
      </c>
      <c r="B22139" t="s">
        <v>18880</v>
      </c>
      <c r="C22139" t="s">
        <v>33478</v>
      </c>
      <c r="D22139" t="s">
        <v>33476</v>
      </c>
      <c r="E22139"/>
      <c r="F22139"/>
      <c r="G22139"/>
      <c r="H22139"/>
      <c r="I22139"/>
      <c r="J22139"/>
      <c r="U22139" s="43"/>
      <c r="AE22139"/>
    </row>
    <row r="22140" spans="1:31">
      <c r="A22140">
        <v>54115</v>
      </c>
      <c r="B22140" t="s">
        <v>18881</v>
      </c>
      <c r="C22140" t="s">
        <v>33478</v>
      </c>
      <c r="D22140" t="s">
        <v>33476</v>
      </c>
      <c r="E22140"/>
      <c r="F22140"/>
      <c r="G22140"/>
      <c r="H22140"/>
      <c r="I22140"/>
      <c r="J22140"/>
      <c r="U22140" s="43"/>
      <c r="AE22140"/>
    </row>
    <row r="22141" spans="1:31">
      <c r="A22141">
        <v>54290</v>
      </c>
      <c r="B22141" t="s">
        <v>18882</v>
      </c>
      <c r="C22141" t="s">
        <v>33478</v>
      </c>
      <c r="D22141" t="s">
        <v>33476</v>
      </c>
      <c r="E22141"/>
      <c r="F22141"/>
      <c r="G22141"/>
      <c r="H22141"/>
      <c r="I22141"/>
      <c r="J22141"/>
      <c r="U22141" s="43"/>
      <c r="AE22141"/>
    </row>
    <row r="22142" spans="1:31">
      <c r="A22142">
        <v>54380</v>
      </c>
      <c r="B22142" t="s">
        <v>18883</v>
      </c>
      <c r="C22142" t="s">
        <v>33478</v>
      </c>
      <c r="D22142" t="s">
        <v>33476</v>
      </c>
      <c r="E22142"/>
      <c r="F22142"/>
      <c r="G22142"/>
      <c r="H22142"/>
      <c r="I22142"/>
      <c r="J22142"/>
      <c r="U22142" s="43"/>
      <c r="AE22142"/>
    </row>
    <row r="22143" spans="1:31">
      <c r="A22143">
        <v>54470</v>
      </c>
      <c r="B22143" t="s">
        <v>18884</v>
      </c>
      <c r="C22143" t="s">
        <v>33478</v>
      </c>
      <c r="D22143" t="s">
        <v>33476</v>
      </c>
      <c r="E22143"/>
      <c r="F22143"/>
      <c r="G22143"/>
      <c r="H22143"/>
      <c r="I22143"/>
      <c r="J22143"/>
      <c r="U22143" s="43"/>
      <c r="AE22143"/>
    </row>
    <row r="22144" spans="1:31">
      <c r="A22144">
        <v>54930</v>
      </c>
      <c r="B22144" t="s">
        <v>18885</v>
      </c>
      <c r="C22144" t="s">
        <v>33478</v>
      </c>
      <c r="D22144" t="s">
        <v>33476</v>
      </c>
      <c r="E22144"/>
      <c r="F22144"/>
      <c r="G22144"/>
      <c r="H22144"/>
      <c r="I22144"/>
      <c r="J22144"/>
      <c r="U22144" s="43"/>
      <c r="AE22144"/>
    </row>
    <row r="22145" spans="1:31">
      <c r="A22145">
        <v>54113</v>
      </c>
      <c r="B22145" t="s">
        <v>18886</v>
      </c>
      <c r="C22145" t="s">
        <v>33478</v>
      </c>
      <c r="D22145" t="s">
        <v>33476</v>
      </c>
      <c r="E22145"/>
      <c r="F22145"/>
      <c r="G22145"/>
      <c r="H22145"/>
      <c r="I22145"/>
      <c r="J22145"/>
      <c r="U22145" s="43"/>
      <c r="AE22145"/>
    </row>
    <row r="22146" spans="1:31">
      <c r="A22146">
        <v>54120</v>
      </c>
      <c r="B22146" t="s">
        <v>18887</v>
      </c>
      <c r="C22146" t="s">
        <v>33478</v>
      </c>
      <c r="D22146" t="s">
        <v>33482</v>
      </c>
      <c r="E22146"/>
      <c r="F22146"/>
      <c r="G22146"/>
      <c r="H22146"/>
      <c r="I22146"/>
      <c r="J22146"/>
      <c r="U22146" s="43"/>
      <c r="AE22146"/>
    </row>
    <row r="22147" spans="1:31">
      <c r="A22147">
        <v>54470</v>
      </c>
      <c r="B22147" t="s">
        <v>18888</v>
      </c>
      <c r="C22147" t="s">
        <v>33478</v>
      </c>
      <c r="D22147" t="s">
        <v>33476</v>
      </c>
      <c r="E22147"/>
      <c r="F22147"/>
      <c r="G22147"/>
      <c r="H22147"/>
      <c r="I22147"/>
      <c r="J22147"/>
      <c r="U22147" s="43"/>
      <c r="AE22147"/>
    </row>
    <row r="22148" spans="1:31">
      <c r="A22148">
        <v>54290</v>
      </c>
      <c r="B22148" t="s">
        <v>18889</v>
      </c>
      <c r="C22148" t="s">
        <v>33478</v>
      </c>
      <c r="D22148" t="s">
        <v>33476</v>
      </c>
      <c r="E22148"/>
      <c r="F22148"/>
      <c r="G22148"/>
      <c r="H22148"/>
      <c r="I22148"/>
      <c r="J22148"/>
      <c r="U22148" s="43"/>
      <c r="AE22148"/>
    </row>
    <row r="22149" spans="1:31">
      <c r="A22149">
        <v>54450</v>
      </c>
      <c r="B22149" t="s">
        <v>18890</v>
      </c>
      <c r="C22149" t="s">
        <v>33478</v>
      </c>
      <c r="D22149" t="s">
        <v>33476</v>
      </c>
      <c r="E22149"/>
      <c r="F22149"/>
      <c r="G22149"/>
      <c r="H22149"/>
      <c r="I22149"/>
      <c r="J22149"/>
      <c r="U22149" s="43"/>
      <c r="AE22149"/>
    </row>
    <row r="22150" spans="1:31">
      <c r="A22150">
        <v>54330</v>
      </c>
      <c r="B22150" t="s">
        <v>18891</v>
      </c>
      <c r="C22150" t="s">
        <v>33478</v>
      </c>
      <c r="D22150" t="s">
        <v>33476</v>
      </c>
      <c r="E22150"/>
      <c r="F22150"/>
      <c r="G22150"/>
      <c r="H22150"/>
      <c r="I22150"/>
      <c r="J22150"/>
      <c r="U22150" s="43"/>
      <c r="AE22150"/>
    </row>
    <row r="22151" spans="1:31">
      <c r="A22151">
        <v>54470</v>
      </c>
      <c r="B22151" t="s">
        <v>18892</v>
      </c>
      <c r="C22151" t="s">
        <v>33478</v>
      </c>
      <c r="D22151" t="s">
        <v>33476</v>
      </c>
      <c r="E22151"/>
      <c r="F22151"/>
      <c r="G22151"/>
      <c r="H22151"/>
      <c r="I22151"/>
      <c r="J22151"/>
      <c r="U22151" s="43"/>
      <c r="AE22151"/>
    </row>
    <row r="22152" spans="1:31">
      <c r="A22152">
        <v>54800</v>
      </c>
      <c r="B22152" t="s">
        <v>18893</v>
      </c>
      <c r="C22152" t="s">
        <v>33478</v>
      </c>
      <c r="D22152" t="s">
        <v>33476</v>
      </c>
      <c r="E22152"/>
      <c r="F22152"/>
      <c r="G22152"/>
      <c r="H22152"/>
      <c r="I22152"/>
      <c r="J22152"/>
      <c r="U22152" s="43"/>
      <c r="AE22152"/>
    </row>
    <row r="22153" spans="1:31">
      <c r="A22153">
        <v>54110</v>
      </c>
      <c r="B22153" t="s">
        <v>2741</v>
      </c>
      <c r="C22153" t="s">
        <v>33478</v>
      </c>
      <c r="D22153" t="s">
        <v>33476</v>
      </c>
      <c r="E22153"/>
      <c r="F22153"/>
      <c r="G22153"/>
      <c r="H22153"/>
      <c r="I22153"/>
      <c r="J22153"/>
      <c r="U22153" s="43"/>
      <c r="AE22153"/>
    </row>
    <row r="22154" spans="1:31">
      <c r="A22154">
        <v>54450</v>
      </c>
      <c r="B22154" t="s">
        <v>18894</v>
      </c>
      <c r="C22154" t="s">
        <v>33478</v>
      </c>
      <c r="D22154" t="s">
        <v>33476</v>
      </c>
      <c r="E22154"/>
      <c r="F22154"/>
      <c r="G22154"/>
      <c r="H22154"/>
      <c r="I22154"/>
      <c r="J22154"/>
      <c r="U22154" s="43"/>
      <c r="AE22154"/>
    </row>
    <row r="22155" spans="1:31">
      <c r="A22155">
        <v>54740</v>
      </c>
      <c r="B22155" t="s">
        <v>18895</v>
      </c>
      <c r="C22155" t="s">
        <v>33478</v>
      </c>
      <c r="D22155" t="s">
        <v>33476</v>
      </c>
      <c r="E22155"/>
      <c r="F22155"/>
      <c r="G22155"/>
      <c r="H22155"/>
      <c r="I22155"/>
      <c r="J22155"/>
      <c r="U22155" s="43"/>
      <c r="AE22155"/>
    </row>
    <row r="22156" spans="1:31">
      <c r="A22156">
        <v>54800</v>
      </c>
      <c r="B22156" t="s">
        <v>18896</v>
      </c>
      <c r="C22156" t="s">
        <v>33478</v>
      </c>
      <c r="D22156" t="s">
        <v>33476</v>
      </c>
      <c r="E22156"/>
      <c r="F22156"/>
      <c r="G22156"/>
      <c r="H22156"/>
      <c r="I22156"/>
      <c r="J22156"/>
      <c r="U22156" s="43"/>
      <c r="AE22156"/>
    </row>
    <row r="22157" spans="1:31">
      <c r="A22157">
        <v>54860</v>
      </c>
      <c r="B22157" t="s">
        <v>18897</v>
      </c>
      <c r="C22157" t="s">
        <v>33478</v>
      </c>
      <c r="D22157" t="e">
        <v>#N/A</v>
      </c>
      <c r="E22157"/>
      <c r="F22157"/>
      <c r="G22157"/>
      <c r="H22157"/>
      <c r="I22157"/>
      <c r="J22157"/>
      <c r="U22157" s="43"/>
      <c r="AE22157"/>
    </row>
    <row r="22158" spans="1:31">
      <c r="A22158">
        <v>54860</v>
      </c>
      <c r="B22158" t="s">
        <v>18897</v>
      </c>
      <c r="C22158" t="s">
        <v>33478</v>
      </c>
      <c r="D22158" t="e">
        <v>#N/A</v>
      </c>
      <c r="E22158"/>
      <c r="F22158"/>
      <c r="G22158"/>
      <c r="H22158"/>
      <c r="I22158"/>
      <c r="J22158"/>
      <c r="U22158" s="43"/>
      <c r="AE22158"/>
    </row>
    <row r="22159" spans="1:31">
      <c r="A22159">
        <v>54830</v>
      </c>
      <c r="B22159" t="s">
        <v>18898</v>
      </c>
      <c r="C22159" t="s">
        <v>33478</v>
      </c>
      <c r="D22159" t="s">
        <v>33476</v>
      </c>
      <c r="E22159"/>
      <c r="F22159"/>
      <c r="G22159"/>
      <c r="H22159"/>
      <c r="I22159"/>
      <c r="J22159"/>
      <c r="U22159" s="43"/>
      <c r="AE22159"/>
    </row>
    <row r="22160" spans="1:31">
      <c r="A22160">
        <v>54290</v>
      </c>
      <c r="B22160" t="s">
        <v>18899</v>
      </c>
      <c r="C22160" t="s">
        <v>33478</v>
      </c>
      <c r="D22160" t="s">
        <v>33476</v>
      </c>
      <c r="E22160"/>
      <c r="F22160"/>
      <c r="G22160"/>
      <c r="H22160"/>
      <c r="I22160"/>
      <c r="J22160"/>
      <c r="U22160" s="43"/>
      <c r="AE22160"/>
    </row>
    <row r="22161" spans="1:31">
      <c r="A22161">
        <v>54180</v>
      </c>
      <c r="B22161" t="s">
        <v>18900</v>
      </c>
      <c r="C22161" t="s">
        <v>33478</v>
      </c>
      <c r="D22161" t="e">
        <v>#N/A</v>
      </c>
      <c r="E22161"/>
      <c r="F22161"/>
      <c r="G22161"/>
      <c r="H22161"/>
      <c r="I22161"/>
      <c r="J22161"/>
      <c r="U22161" s="43"/>
      <c r="AE22161"/>
    </row>
    <row r="22162" spans="1:31">
      <c r="A22162">
        <v>54370</v>
      </c>
      <c r="B22162" t="s">
        <v>18901</v>
      </c>
      <c r="C22162" t="s">
        <v>33478</v>
      </c>
      <c r="D22162" t="s">
        <v>33476</v>
      </c>
      <c r="E22162"/>
      <c r="F22162"/>
      <c r="G22162"/>
      <c r="H22162"/>
      <c r="I22162"/>
      <c r="J22162"/>
      <c r="U22162" s="43"/>
      <c r="AE22162"/>
    </row>
    <row r="22163" spans="1:31">
      <c r="A22163">
        <v>54450</v>
      </c>
      <c r="B22163" t="s">
        <v>18902</v>
      </c>
      <c r="C22163" t="s">
        <v>33478</v>
      </c>
      <c r="D22163" t="s">
        <v>33476</v>
      </c>
      <c r="E22163"/>
      <c r="F22163"/>
      <c r="G22163"/>
      <c r="H22163"/>
      <c r="I22163"/>
      <c r="J22163"/>
      <c r="U22163" s="43"/>
      <c r="AE22163"/>
    </row>
    <row r="22164" spans="1:31">
      <c r="A22164">
        <v>54300</v>
      </c>
      <c r="B22164" t="s">
        <v>18903</v>
      </c>
      <c r="C22164" t="s">
        <v>33478</v>
      </c>
      <c r="D22164" t="s">
        <v>33476</v>
      </c>
      <c r="E22164"/>
      <c r="F22164"/>
      <c r="G22164"/>
      <c r="H22164"/>
      <c r="I22164"/>
      <c r="J22164"/>
      <c r="U22164" s="43"/>
      <c r="AE22164"/>
    </row>
    <row r="22165" spans="1:31">
      <c r="A22165">
        <v>54440</v>
      </c>
      <c r="B22165" t="s">
        <v>18904</v>
      </c>
      <c r="C22165" t="s">
        <v>33478</v>
      </c>
      <c r="D22165" t="e">
        <v>#N/A</v>
      </c>
      <c r="E22165"/>
      <c r="F22165"/>
      <c r="G22165"/>
      <c r="H22165"/>
      <c r="I22165"/>
      <c r="J22165"/>
      <c r="U22165" s="43"/>
      <c r="AE22165"/>
    </row>
    <row r="22166" spans="1:31">
      <c r="A22166">
        <v>54370</v>
      </c>
      <c r="B22166" t="s">
        <v>18905</v>
      </c>
      <c r="C22166" t="s">
        <v>33478</v>
      </c>
      <c r="D22166" t="s">
        <v>33476</v>
      </c>
      <c r="E22166"/>
      <c r="F22166"/>
      <c r="G22166"/>
      <c r="H22166"/>
      <c r="I22166"/>
      <c r="J22166"/>
      <c r="U22166" s="43"/>
      <c r="AE22166"/>
    </row>
    <row r="22167" spans="1:31">
      <c r="A22167">
        <v>54310</v>
      </c>
      <c r="B22167" t="s">
        <v>18906</v>
      </c>
      <c r="C22167" t="s">
        <v>33478</v>
      </c>
      <c r="D22167" t="e">
        <v>#N/A</v>
      </c>
      <c r="E22167"/>
      <c r="F22167"/>
      <c r="G22167"/>
      <c r="H22167"/>
      <c r="I22167"/>
      <c r="J22167"/>
      <c r="U22167" s="43"/>
      <c r="AE22167"/>
    </row>
    <row r="22168" spans="1:31">
      <c r="A22168">
        <v>54330</v>
      </c>
      <c r="B22168" t="s">
        <v>18907</v>
      </c>
      <c r="C22168" t="s">
        <v>33478</v>
      </c>
      <c r="D22168" t="s">
        <v>33476</v>
      </c>
      <c r="E22168"/>
      <c r="F22168"/>
      <c r="G22168"/>
      <c r="H22168"/>
      <c r="I22168"/>
      <c r="J22168"/>
      <c r="U22168" s="43"/>
      <c r="AE22168"/>
    </row>
    <row r="22169" spans="1:31">
      <c r="A22169">
        <v>54180</v>
      </c>
      <c r="B22169" t="s">
        <v>18908</v>
      </c>
      <c r="C22169" t="s">
        <v>33478</v>
      </c>
      <c r="D22169" t="e">
        <v>#N/A</v>
      </c>
      <c r="E22169"/>
      <c r="F22169"/>
      <c r="G22169"/>
      <c r="H22169"/>
      <c r="I22169"/>
      <c r="J22169"/>
      <c r="U22169" s="43"/>
      <c r="AE22169"/>
    </row>
    <row r="22170" spans="1:31">
      <c r="A22170">
        <v>54330</v>
      </c>
      <c r="B22170" t="s">
        <v>18909</v>
      </c>
      <c r="C22170" t="s">
        <v>33478</v>
      </c>
      <c r="D22170" t="s">
        <v>33476</v>
      </c>
      <c r="E22170"/>
      <c r="F22170"/>
      <c r="G22170"/>
      <c r="H22170"/>
      <c r="I22170"/>
      <c r="J22170"/>
      <c r="U22170" s="43"/>
      <c r="AE22170"/>
    </row>
    <row r="22171" spans="1:31">
      <c r="A22171">
        <v>54930</v>
      </c>
      <c r="B22171" t="s">
        <v>18910</v>
      </c>
      <c r="C22171" t="s">
        <v>33478</v>
      </c>
      <c r="D22171" t="s">
        <v>33476</v>
      </c>
      <c r="E22171"/>
      <c r="F22171"/>
      <c r="G22171"/>
      <c r="H22171"/>
      <c r="I22171"/>
      <c r="J22171"/>
      <c r="U22171" s="43"/>
      <c r="AE22171"/>
    </row>
    <row r="22172" spans="1:31">
      <c r="A22172">
        <v>54110</v>
      </c>
      <c r="B22172" t="s">
        <v>18911</v>
      </c>
      <c r="C22172" t="s">
        <v>33478</v>
      </c>
      <c r="D22172" t="s">
        <v>33476</v>
      </c>
      <c r="E22172"/>
      <c r="F22172"/>
      <c r="G22172"/>
      <c r="H22172"/>
      <c r="I22172"/>
      <c r="J22172"/>
      <c r="U22172" s="43"/>
      <c r="AE22172"/>
    </row>
    <row r="22173" spans="1:31">
      <c r="A22173">
        <v>54590</v>
      </c>
      <c r="B22173" t="s">
        <v>18912</v>
      </c>
      <c r="C22173" t="s">
        <v>33478</v>
      </c>
      <c r="D22173" t="e">
        <v>#N/A</v>
      </c>
      <c r="E22173"/>
      <c r="F22173"/>
      <c r="G22173"/>
      <c r="H22173"/>
      <c r="I22173"/>
      <c r="J22173"/>
      <c r="U22173" s="43"/>
      <c r="AE22173"/>
    </row>
    <row r="22174" spans="1:31">
      <c r="A22174">
        <v>54450</v>
      </c>
      <c r="B22174" t="s">
        <v>18913</v>
      </c>
      <c r="C22174" t="s">
        <v>33478</v>
      </c>
      <c r="D22174" t="s">
        <v>33476</v>
      </c>
      <c r="E22174"/>
      <c r="F22174"/>
      <c r="G22174"/>
      <c r="H22174"/>
      <c r="I22174"/>
      <c r="J22174"/>
      <c r="U22174" s="43"/>
      <c r="AE22174"/>
    </row>
    <row r="22175" spans="1:31">
      <c r="A22175">
        <v>54200</v>
      </c>
      <c r="B22175" t="s">
        <v>18914</v>
      </c>
      <c r="C22175" t="s">
        <v>33478</v>
      </c>
      <c r="D22175" t="s">
        <v>33476</v>
      </c>
      <c r="E22175"/>
      <c r="F22175"/>
      <c r="G22175"/>
      <c r="H22175"/>
      <c r="I22175"/>
      <c r="J22175"/>
      <c r="U22175" s="43"/>
      <c r="AE22175"/>
    </row>
    <row r="22176" spans="1:31">
      <c r="A22176">
        <v>54800</v>
      </c>
      <c r="B22176" t="s">
        <v>18915</v>
      </c>
      <c r="C22176" t="s">
        <v>33478</v>
      </c>
      <c r="D22176" t="s">
        <v>33476</v>
      </c>
      <c r="E22176"/>
      <c r="F22176"/>
      <c r="G22176"/>
      <c r="H22176"/>
      <c r="I22176"/>
      <c r="J22176"/>
      <c r="U22176" s="43"/>
      <c r="AE22176"/>
    </row>
    <row r="22177" spans="1:31">
      <c r="A22177">
        <v>54800</v>
      </c>
      <c r="B22177" t="s">
        <v>18915</v>
      </c>
      <c r="C22177" t="s">
        <v>33478</v>
      </c>
      <c r="D22177" t="s">
        <v>33476</v>
      </c>
      <c r="E22177"/>
      <c r="F22177"/>
      <c r="G22177"/>
      <c r="H22177"/>
      <c r="I22177"/>
      <c r="J22177"/>
      <c r="U22177" s="43"/>
      <c r="AE22177"/>
    </row>
    <row r="22178" spans="1:31">
      <c r="A22178">
        <v>54140</v>
      </c>
      <c r="B22178" t="s">
        <v>18916</v>
      </c>
      <c r="C22178" t="s">
        <v>33478</v>
      </c>
      <c r="D22178" t="e">
        <v>#N/A</v>
      </c>
      <c r="E22178"/>
      <c r="F22178"/>
      <c r="G22178"/>
      <c r="H22178"/>
      <c r="I22178"/>
      <c r="J22178"/>
      <c r="U22178" s="43"/>
      <c r="AE22178"/>
    </row>
    <row r="22179" spans="1:31">
      <c r="A22179">
        <v>54470</v>
      </c>
      <c r="B22179" t="s">
        <v>18917</v>
      </c>
      <c r="C22179" t="s">
        <v>33478</v>
      </c>
      <c r="D22179" t="s">
        <v>33476</v>
      </c>
      <c r="E22179"/>
      <c r="F22179"/>
      <c r="G22179"/>
      <c r="H22179"/>
      <c r="I22179"/>
      <c r="J22179"/>
      <c r="U22179" s="43"/>
      <c r="AE22179"/>
    </row>
    <row r="22180" spans="1:31">
      <c r="A22180">
        <v>54114</v>
      </c>
      <c r="B22180" t="s">
        <v>18918</v>
      </c>
      <c r="C22180" t="s">
        <v>33478</v>
      </c>
      <c r="D22180" t="e">
        <v>#N/A</v>
      </c>
      <c r="E22180"/>
      <c r="F22180"/>
      <c r="G22180"/>
      <c r="H22180"/>
      <c r="I22180"/>
      <c r="J22180"/>
      <c r="U22180" s="43"/>
      <c r="AE22180"/>
    </row>
    <row r="22181" spans="1:31">
      <c r="A22181">
        <v>54800</v>
      </c>
      <c r="B22181" t="s">
        <v>18919</v>
      </c>
      <c r="C22181" t="s">
        <v>33478</v>
      </c>
      <c r="D22181" t="s">
        <v>33476</v>
      </c>
      <c r="E22181"/>
      <c r="F22181"/>
      <c r="G22181"/>
      <c r="H22181"/>
      <c r="I22181"/>
      <c r="J22181"/>
      <c r="U22181" s="43"/>
      <c r="AE22181"/>
    </row>
    <row r="22182" spans="1:31">
      <c r="A22182">
        <v>54740</v>
      </c>
      <c r="B22182" t="s">
        <v>18920</v>
      </c>
      <c r="C22182" t="s">
        <v>33478</v>
      </c>
      <c r="D22182" t="s">
        <v>33476</v>
      </c>
      <c r="E22182"/>
      <c r="F22182"/>
      <c r="G22182"/>
      <c r="H22182"/>
      <c r="I22182"/>
      <c r="J22182"/>
      <c r="U22182" s="43"/>
      <c r="AE22182"/>
    </row>
    <row r="22183" spans="1:31">
      <c r="A22183">
        <v>54700</v>
      </c>
      <c r="B22183" t="s">
        <v>18921</v>
      </c>
      <c r="C22183" t="s">
        <v>33478</v>
      </c>
      <c r="D22183" t="s">
        <v>33476</v>
      </c>
      <c r="E22183"/>
      <c r="F22183"/>
      <c r="G22183"/>
      <c r="H22183"/>
      <c r="I22183"/>
      <c r="J22183"/>
      <c r="U22183" s="43"/>
      <c r="AE22183"/>
    </row>
    <row r="22184" spans="1:31">
      <c r="A22184">
        <v>54240</v>
      </c>
      <c r="B22184" t="s">
        <v>18922</v>
      </c>
      <c r="C22184" t="s">
        <v>33478</v>
      </c>
      <c r="D22184" t="e">
        <v>#N/A</v>
      </c>
      <c r="E22184"/>
      <c r="F22184"/>
      <c r="G22184"/>
      <c r="H22184"/>
      <c r="I22184"/>
      <c r="J22184"/>
      <c r="U22184" s="43"/>
      <c r="AE22184"/>
    </row>
    <row r="22185" spans="1:31">
      <c r="A22185">
        <v>54300</v>
      </c>
      <c r="B22185" t="s">
        <v>18923</v>
      </c>
      <c r="C22185" t="s">
        <v>33478</v>
      </c>
      <c r="D22185" t="s">
        <v>33476</v>
      </c>
      <c r="E22185"/>
      <c r="F22185"/>
      <c r="G22185"/>
      <c r="H22185"/>
      <c r="I22185"/>
      <c r="J22185"/>
      <c r="U22185" s="43"/>
      <c r="AE22185"/>
    </row>
    <row r="22186" spans="1:31">
      <c r="A22186">
        <v>54620</v>
      </c>
      <c r="B22186" t="s">
        <v>18924</v>
      </c>
      <c r="C22186" t="s">
        <v>33478</v>
      </c>
      <c r="D22186" t="e">
        <v>#N/A</v>
      </c>
      <c r="E22186"/>
      <c r="F22186"/>
      <c r="G22186"/>
      <c r="H22186"/>
      <c r="I22186"/>
      <c r="J22186"/>
      <c r="U22186" s="43"/>
      <c r="AE22186"/>
    </row>
    <row r="22187" spans="1:31">
      <c r="A22187">
        <v>54800</v>
      </c>
      <c r="B22187" t="s">
        <v>18925</v>
      </c>
      <c r="C22187" t="s">
        <v>33478</v>
      </c>
      <c r="D22187" t="s">
        <v>33476</v>
      </c>
      <c r="E22187"/>
      <c r="F22187"/>
      <c r="G22187"/>
      <c r="H22187"/>
      <c r="I22187"/>
      <c r="J22187"/>
      <c r="U22187" s="43"/>
      <c r="AE22187"/>
    </row>
    <row r="22188" spans="1:31">
      <c r="A22188">
        <v>54490</v>
      </c>
      <c r="B22188" t="s">
        <v>18926</v>
      </c>
      <c r="C22188" t="s">
        <v>33478</v>
      </c>
      <c r="D22188" t="s">
        <v>33476</v>
      </c>
      <c r="E22188"/>
      <c r="F22188"/>
      <c r="G22188"/>
      <c r="H22188"/>
      <c r="I22188"/>
      <c r="J22188"/>
      <c r="U22188" s="43"/>
      <c r="AE22188"/>
    </row>
    <row r="22189" spans="1:31">
      <c r="A22189">
        <v>54370</v>
      </c>
      <c r="B22189" t="s">
        <v>18927</v>
      </c>
      <c r="C22189" t="s">
        <v>33478</v>
      </c>
      <c r="D22189" t="s">
        <v>33476</v>
      </c>
      <c r="E22189"/>
      <c r="F22189"/>
      <c r="G22189"/>
      <c r="H22189"/>
      <c r="I22189"/>
      <c r="J22189"/>
      <c r="U22189" s="43"/>
      <c r="AE22189"/>
    </row>
    <row r="22190" spans="1:31">
      <c r="A22190">
        <v>54800</v>
      </c>
      <c r="B22190" t="s">
        <v>18928</v>
      </c>
      <c r="C22190" t="s">
        <v>33478</v>
      </c>
      <c r="D22190" t="s">
        <v>33476</v>
      </c>
      <c r="E22190"/>
      <c r="F22190"/>
      <c r="G22190"/>
      <c r="H22190"/>
      <c r="I22190"/>
      <c r="J22190"/>
      <c r="U22190" s="43"/>
      <c r="AE22190"/>
    </row>
    <row r="22191" spans="1:31">
      <c r="A22191">
        <v>54120</v>
      </c>
      <c r="B22191" t="s">
        <v>16598</v>
      </c>
      <c r="C22191" t="s">
        <v>33478</v>
      </c>
      <c r="D22191" t="s">
        <v>33482</v>
      </c>
      <c r="E22191"/>
      <c r="F22191"/>
      <c r="G22191"/>
      <c r="H22191"/>
      <c r="I22191"/>
      <c r="J22191"/>
      <c r="U22191" s="43"/>
      <c r="AE22191"/>
    </row>
    <row r="22192" spans="1:31">
      <c r="A22192">
        <v>54200</v>
      </c>
      <c r="B22192" t="s">
        <v>18929</v>
      </c>
      <c r="C22192" t="s">
        <v>33478</v>
      </c>
      <c r="D22192" t="s">
        <v>33476</v>
      </c>
      <c r="E22192"/>
      <c r="F22192"/>
      <c r="G22192"/>
      <c r="H22192"/>
      <c r="I22192"/>
      <c r="J22192"/>
      <c r="U22192" s="43"/>
      <c r="AE22192"/>
    </row>
    <row r="22193" spans="1:31">
      <c r="A22193">
        <v>54770</v>
      </c>
      <c r="B22193" t="s">
        <v>18930</v>
      </c>
      <c r="C22193" t="s">
        <v>33478</v>
      </c>
      <c r="D22193" t="s">
        <v>33476</v>
      </c>
      <c r="E22193"/>
      <c r="F22193"/>
      <c r="G22193"/>
      <c r="H22193"/>
      <c r="I22193"/>
      <c r="J22193"/>
      <c r="U22193" s="43"/>
      <c r="AE22193"/>
    </row>
    <row r="22194" spans="1:31">
      <c r="A22194">
        <v>54720</v>
      </c>
      <c r="B22194" t="s">
        <v>18931</v>
      </c>
      <c r="C22194" t="s">
        <v>33478</v>
      </c>
      <c r="D22194" t="s">
        <v>33476</v>
      </c>
      <c r="E22194"/>
      <c r="F22194"/>
      <c r="G22194"/>
      <c r="H22194"/>
      <c r="I22194"/>
      <c r="J22194"/>
      <c r="U22194" s="43"/>
      <c r="AE22194"/>
    </row>
    <row r="22195" spans="1:31">
      <c r="A22195">
        <v>54115</v>
      </c>
      <c r="B22195" t="s">
        <v>18932</v>
      </c>
      <c r="C22195" t="s">
        <v>33478</v>
      </c>
      <c r="D22195" t="s">
        <v>33476</v>
      </c>
      <c r="E22195"/>
      <c r="F22195"/>
      <c r="G22195"/>
      <c r="H22195"/>
      <c r="I22195"/>
      <c r="J22195"/>
      <c r="U22195" s="43"/>
      <c r="AE22195"/>
    </row>
    <row r="22196" spans="1:31">
      <c r="A22196">
        <v>54300</v>
      </c>
      <c r="B22196" t="s">
        <v>18933</v>
      </c>
      <c r="C22196" t="s">
        <v>33478</v>
      </c>
      <c r="D22196" t="s">
        <v>33476</v>
      </c>
      <c r="E22196"/>
      <c r="F22196"/>
      <c r="G22196"/>
      <c r="H22196"/>
      <c r="I22196"/>
      <c r="J22196"/>
      <c r="U22196" s="43"/>
      <c r="AE22196"/>
    </row>
    <row r="22197" spans="1:31">
      <c r="A22197">
        <v>54360</v>
      </c>
      <c r="B22197" t="s">
        <v>18934</v>
      </c>
      <c r="C22197" t="s">
        <v>33478</v>
      </c>
      <c r="D22197" t="s">
        <v>33476</v>
      </c>
      <c r="E22197"/>
      <c r="F22197"/>
      <c r="G22197"/>
      <c r="H22197"/>
      <c r="I22197"/>
      <c r="J22197"/>
      <c r="U22197" s="43"/>
      <c r="AE22197"/>
    </row>
    <row r="22198" spans="1:31">
      <c r="A22198">
        <v>54380</v>
      </c>
      <c r="B22198" t="s">
        <v>18935</v>
      </c>
      <c r="C22198" t="s">
        <v>33478</v>
      </c>
      <c r="D22198" t="s">
        <v>33476</v>
      </c>
      <c r="E22198"/>
      <c r="F22198"/>
      <c r="G22198"/>
      <c r="H22198"/>
      <c r="I22198"/>
      <c r="J22198"/>
      <c r="U22198" s="43"/>
      <c r="AE22198"/>
    </row>
    <row r="22199" spans="1:31">
      <c r="A22199">
        <v>54970</v>
      </c>
      <c r="B22199" t="s">
        <v>18936</v>
      </c>
      <c r="C22199" t="s">
        <v>33478</v>
      </c>
      <c r="D22199" t="e">
        <v>#N/A</v>
      </c>
      <c r="E22199"/>
      <c r="F22199"/>
      <c r="G22199"/>
      <c r="H22199"/>
      <c r="I22199"/>
      <c r="J22199"/>
      <c r="U22199" s="43"/>
      <c r="AE22199"/>
    </row>
    <row r="22200" spans="1:31">
      <c r="A22200">
        <v>54280</v>
      </c>
      <c r="B22200" t="s">
        <v>18937</v>
      </c>
      <c r="C22200" t="s">
        <v>33478</v>
      </c>
      <c r="D22200" t="s">
        <v>33476</v>
      </c>
      <c r="E22200"/>
      <c r="F22200"/>
      <c r="G22200"/>
      <c r="H22200"/>
      <c r="I22200"/>
      <c r="J22200"/>
      <c r="U22200" s="43"/>
      <c r="AE22200"/>
    </row>
    <row r="22201" spans="1:31">
      <c r="A22201">
        <v>54370</v>
      </c>
      <c r="B22201" t="s">
        <v>18938</v>
      </c>
      <c r="C22201" t="s">
        <v>33478</v>
      </c>
      <c r="D22201" t="s">
        <v>33476</v>
      </c>
      <c r="E22201"/>
      <c r="F22201"/>
      <c r="G22201"/>
      <c r="H22201"/>
      <c r="I22201"/>
      <c r="J22201"/>
      <c r="U22201" s="43"/>
      <c r="AE22201"/>
    </row>
    <row r="22202" spans="1:31">
      <c r="A22202">
        <v>54570</v>
      </c>
      <c r="B22202" t="s">
        <v>18939</v>
      </c>
      <c r="C22202" t="s">
        <v>33478</v>
      </c>
      <c r="D22202" t="s">
        <v>33476</v>
      </c>
      <c r="E22202"/>
      <c r="F22202"/>
      <c r="G22202"/>
      <c r="H22202"/>
      <c r="I22202"/>
      <c r="J22202"/>
      <c r="U22202" s="43"/>
      <c r="AE22202"/>
    </row>
    <row r="22203" spans="1:31">
      <c r="A22203">
        <v>54740</v>
      </c>
      <c r="B22203" t="s">
        <v>18940</v>
      </c>
      <c r="C22203" t="s">
        <v>33478</v>
      </c>
      <c r="D22203" t="s">
        <v>33476</v>
      </c>
      <c r="E22203"/>
      <c r="F22203"/>
      <c r="G22203"/>
      <c r="H22203"/>
      <c r="I22203"/>
      <c r="J22203"/>
      <c r="U22203" s="43"/>
      <c r="AE22203"/>
    </row>
    <row r="22204" spans="1:31">
      <c r="A22204">
        <v>54410</v>
      </c>
      <c r="B22204" t="s">
        <v>18941</v>
      </c>
      <c r="C22204" t="s">
        <v>33478</v>
      </c>
      <c r="D22204" t="e">
        <v>#N/A</v>
      </c>
      <c r="E22204"/>
      <c r="F22204"/>
      <c r="G22204"/>
      <c r="H22204"/>
      <c r="I22204"/>
      <c r="J22204"/>
      <c r="U22204" s="43"/>
      <c r="AE22204"/>
    </row>
    <row r="22205" spans="1:31">
      <c r="A22205">
        <v>54410</v>
      </c>
      <c r="B22205" t="s">
        <v>18941</v>
      </c>
      <c r="C22205" t="s">
        <v>33478</v>
      </c>
      <c r="D22205" t="e">
        <v>#N/A</v>
      </c>
      <c r="E22205"/>
      <c r="F22205"/>
      <c r="G22205"/>
      <c r="H22205"/>
      <c r="I22205"/>
      <c r="J22205"/>
      <c r="U22205" s="43"/>
      <c r="AE22205"/>
    </row>
    <row r="22206" spans="1:31">
      <c r="A22206">
        <v>54760</v>
      </c>
      <c r="B22206" t="s">
        <v>18942</v>
      </c>
      <c r="C22206" t="s">
        <v>33478</v>
      </c>
      <c r="D22206" t="s">
        <v>33476</v>
      </c>
      <c r="E22206"/>
      <c r="F22206"/>
      <c r="G22206"/>
      <c r="H22206"/>
      <c r="I22206"/>
      <c r="J22206"/>
      <c r="U22206" s="43"/>
      <c r="AE22206"/>
    </row>
    <row r="22207" spans="1:31">
      <c r="A22207">
        <v>54150</v>
      </c>
      <c r="B22207" t="s">
        <v>18943</v>
      </c>
      <c r="C22207" t="s">
        <v>33478</v>
      </c>
      <c r="D22207" t="s">
        <v>33476</v>
      </c>
      <c r="E22207"/>
      <c r="F22207"/>
      <c r="G22207"/>
      <c r="H22207"/>
      <c r="I22207"/>
      <c r="J22207"/>
      <c r="U22207" s="43"/>
      <c r="AE22207"/>
    </row>
    <row r="22208" spans="1:31">
      <c r="A22208">
        <v>54150</v>
      </c>
      <c r="B22208" t="s">
        <v>18943</v>
      </c>
      <c r="C22208" t="s">
        <v>33478</v>
      </c>
      <c r="D22208" t="s">
        <v>33476</v>
      </c>
      <c r="E22208"/>
      <c r="F22208"/>
      <c r="G22208"/>
      <c r="H22208"/>
      <c r="I22208"/>
      <c r="J22208"/>
      <c r="U22208" s="43"/>
      <c r="AE22208"/>
    </row>
    <row r="22209" spans="1:31">
      <c r="A22209">
        <v>54950</v>
      </c>
      <c r="B22209" t="s">
        <v>18944</v>
      </c>
      <c r="C22209" t="s">
        <v>33478</v>
      </c>
      <c r="D22209" t="s">
        <v>33476</v>
      </c>
      <c r="E22209"/>
      <c r="F22209"/>
      <c r="G22209"/>
      <c r="H22209"/>
      <c r="I22209"/>
      <c r="J22209"/>
      <c r="U22209" s="43"/>
      <c r="AE22209"/>
    </row>
    <row r="22210" spans="1:31">
      <c r="A22210">
        <v>54520</v>
      </c>
      <c r="B22210" t="s">
        <v>18945</v>
      </c>
      <c r="C22210" t="s">
        <v>33478</v>
      </c>
      <c r="D22210" t="e">
        <v>#N/A</v>
      </c>
      <c r="E22210"/>
      <c r="F22210"/>
      <c r="G22210"/>
      <c r="H22210"/>
      <c r="I22210"/>
      <c r="J22210"/>
      <c r="U22210" s="43"/>
      <c r="AE22210"/>
    </row>
    <row r="22211" spans="1:31">
      <c r="A22211">
        <v>54520</v>
      </c>
      <c r="B22211" t="s">
        <v>18945</v>
      </c>
      <c r="C22211" t="s">
        <v>33478</v>
      </c>
      <c r="D22211" t="e">
        <v>#N/A</v>
      </c>
      <c r="E22211"/>
      <c r="F22211"/>
      <c r="G22211"/>
      <c r="H22211"/>
      <c r="I22211"/>
      <c r="J22211"/>
      <c r="U22211" s="43"/>
      <c r="AE22211"/>
    </row>
    <row r="22212" spans="1:31">
      <c r="A22212">
        <v>54690</v>
      </c>
      <c r="B22212" t="s">
        <v>18946</v>
      </c>
      <c r="C22212" t="s">
        <v>33478</v>
      </c>
      <c r="D22212" t="e">
        <v>#N/A</v>
      </c>
      <c r="E22212"/>
      <c r="F22212"/>
      <c r="G22212"/>
      <c r="H22212"/>
      <c r="I22212"/>
      <c r="J22212"/>
      <c r="U22212" s="43"/>
      <c r="AE22212"/>
    </row>
    <row r="22213" spans="1:31">
      <c r="A22213">
        <v>54570</v>
      </c>
      <c r="B22213" t="s">
        <v>18947</v>
      </c>
      <c r="C22213" t="s">
        <v>33478</v>
      </c>
      <c r="D22213" t="s">
        <v>33476</v>
      </c>
      <c r="E22213"/>
      <c r="F22213"/>
      <c r="G22213"/>
      <c r="H22213"/>
      <c r="I22213"/>
      <c r="J22213"/>
      <c r="U22213" s="43"/>
      <c r="AE22213"/>
    </row>
    <row r="22214" spans="1:31">
      <c r="A22214">
        <v>54740</v>
      </c>
      <c r="B22214" t="s">
        <v>18948</v>
      </c>
      <c r="C22214" t="s">
        <v>33478</v>
      </c>
      <c r="D22214" t="s">
        <v>33476</v>
      </c>
      <c r="E22214"/>
      <c r="F22214"/>
      <c r="G22214"/>
      <c r="H22214"/>
      <c r="I22214"/>
      <c r="J22214"/>
      <c r="U22214" s="43"/>
      <c r="AE22214"/>
    </row>
    <row r="22215" spans="1:31">
      <c r="A22215">
        <v>54450</v>
      </c>
      <c r="B22215" t="s">
        <v>18949</v>
      </c>
      <c r="C22215" t="s">
        <v>33478</v>
      </c>
      <c r="D22215" t="s">
        <v>33476</v>
      </c>
      <c r="E22215"/>
      <c r="F22215"/>
      <c r="G22215"/>
      <c r="H22215"/>
      <c r="I22215"/>
      <c r="J22215"/>
      <c r="U22215" s="43"/>
      <c r="AE22215"/>
    </row>
    <row r="22216" spans="1:31">
      <c r="A22216">
        <v>54740</v>
      </c>
      <c r="B22216" t="s">
        <v>18950</v>
      </c>
      <c r="C22216" t="s">
        <v>33478</v>
      </c>
      <c r="D22216" t="s">
        <v>33476</v>
      </c>
      <c r="E22216"/>
      <c r="F22216"/>
      <c r="G22216"/>
      <c r="H22216"/>
      <c r="I22216"/>
      <c r="J22216"/>
      <c r="U22216" s="43"/>
      <c r="AE22216"/>
    </row>
    <row r="22217" spans="1:31">
      <c r="A22217">
        <v>54740</v>
      </c>
      <c r="B22217" t="s">
        <v>18951</v>
      </c>
      <c r="C22217" t="s">
        <v>33478</v>
      </c>
      <c r="D22217" t="s">
        <v>33476</v>
      </c>
      <c r="E22217"/>
      <c r="F22217"/>
      <c r="G22217"/>
      <c r="H22217"/>
      <c r="I22217"/>
      <c r="J22217"/>
      <c r="U22217" s="43"/>
      <c r="AE22217"/>
    </row>
    <row r="22218" spans="1:31">
      <c r="A22218">
        <v>54110</v>
      </c>
      <c r="B22218" t="s">
        <v>18952</v>
      </c>
      <c r="C22218" t="s">
        <v>33478</v>
      </c>
      <c r="D22218" t="s">
        <v>33476</v>
      </c>
      <c r="E22218"/>
      <c r="F22218"/>
      <c r="G22218"/>
      <c r="H22218"/>
      <c r="I22218"/>
      <c r="J22218"/>
      <c r="U22218" s="43"/>
      <c r="AE22218"/>
    </row>
    <row r="22219" spans="1:31">
      <c r="A22219">
        <v>54700</v>
      </c>
      <c r="B22219" t="s">
        <v>18953</v>
      </c>
      <c r="C22219" t="s">
        <v>33478</v>
      </c>
      <c r="D22219" t="s">
        <v>33476</v>
      </c>
      <c r="E22219"/>
      <c r="F22219"/>
      <c r="G22219"/>
      <c r="H22219"/>
      <c r="I22219"/>
      <c r="J22219"/>
      <c r="U22219" s="43"/>
      <c r="AE22219"/>
    </row>
    <row r="22220" spans="1:31">
      <c r="A22220">
        <v>54610</v>
      </c>
      <c r="B22220" t="s">
        <v>18954</v>
      </c>
      <c r="C22220" t="s">
        <v>33478</v>
      </c>
      <c r="D22220" t="s">
        <v>33476</v>
      </c>
      <c r="E22220"/>
      <c r="F22220"/>
      <c r="G22220"/>
      <c r="H22220"/>
      <c r="I22220"/>
      <c r="J22220"/>
      <c r="U22220" s="43"/>
      <c r="AE22220"/>
    </row>
    <row r="22221" spans="1:31">
      <c r="A22221">
        <v>54720</v>
      </c>
      <c r="B22221" t="s">
        <v>18955</v>
      </c>
      <c r="C22221" t="s">
        <v>33478</v>
      </c>
      <c r="D22221" t="s">
        <v>33476</v>
      </c>
      <c r="E22221"/>
      <c r="F22221"/>
      <c r="G22221"/>
      <c r="H22221"/>
      <c r="I22221"/>
      <c r="J22221"/>
      <c r="U22221" s="43"/>
      <c r="AE22221"/>
    </row>
    <row r="22222" spans="1:31">
      <c r="A22222">
        <v>54760</v>
      </c>
      <c r="B22222" t="s">
        <v>18956</v>
      </c>
      <c r="C22222" t="s">
        <v>33478</v>
      </c>
      <c r="D22222" t="s">
        <v>33476</v>
      </c>
      <c r="E22222"/>
      <c r="F22222"/>
      <c r="G22222"/>
      <c r="H22222"/>
      <c r="I22222"/>
      <c r="J22222"/>
      <c r="U22222" s="43"/>
      <c r="AE22222"/>
    </row>
    <row r="22223" spans="1:31">
      <c r="A22223">
        <v>54470</v>
      </c>
      <c r="B22223" t="s">
        <v>18957</v>
      </c>
      <c r="C22223" t="s">
        <v>33478</v>
      </c>
      <c r="D22223" t="s">
        <v>33476</v>
      </c>
      <c r="E22223"/>
      <c r="F22223"/>
      <c r="G22223"/>
      <c r="H22223"/>
      <c r="I22223"/>
      <c r="J22223"/>
      <c r="U22223" s="43"/>
      <c r="AE22223"/>
    </row>
    <row r="22224" spans="1:31">
      <c r="A22224">
        <v>54470</v>
      </c>
      <c r="B22224" t="s">
        <v>18958</v>
      </c>
      <c r="C22224" t="s">
        <v>33478</v>
      </c>
      <c r="D22224" t="s">
        <v>33476</v>
      </c>
      <c r="E22224"/>
      <c r="F22224"/>
      <c r="G22224"/>
      <c r="H22224"/>
      <c r="I22224"/>
      <c r="J22224"/>
      <c r="U22224" s="43"/>
      <c r="AE22224"/>
    </row>
    <row r="22225" spans="1:31">
      <c r="A22225">
        <v>54460</v>
      </c>
      <c r="B22225" t="s">
        <v>18959</v>
      </c>
      <c r="C22225" t="s">
        <v>33478</v>
      </c>
      <c r="D22225" t="e">
        <v>#N/A</v>
      </c>
      <c r="E22225"/>
      <c r="F22225"/>
      <c r="G22225"/>
      <c r="H22225"/>
      <c r="I22225"/>
      <c r="J22225"/>
      <c r="U22225" s="43"/>
      <c r="AE22225"/>
    </row>
    <row r="22226" spans="1:31">
      <c r="A22226">
        <v>54700</v>
      </c>
      <c r="B22226" t="s">
        <v>18960</v>
      </c>
      <c r="C22226" t="s">
        <v>33478</v>
      </c>
      <c r="D22226" t="s">
        <v>33476</v>
      </c>
      <c r="E22226"/>
      <c r="F22226"/>
      <c r="G22226"/>
      <c r="H22226"/>
      <c r="I22226"/>
      <c r="J22226"/>
      <c r="U22226" s="43"/>
      <c r="AE22226"/>
    </row>
    <row r="22227" spans="1:31">
      <c r="A22227">
        <v>54810</v>
      </c>
      <c r="B22227" t="s">
        <v>18961</v>
      </c>
      <c r="C22227" t="s">
        <v>33478</v>
      </c>
      <c r="D22227" t="e">
        <v>#N/A</v>
      </c>
      <c r="E22227"/>
      <c r="F22227"/>
      <c r="G22227"/>
      <c r="H22227"/>
      <c r="I22227"/>
      <c r="J22227"/>
      <c r="U22227" s="43"/>
      <c r="AE22227"/>
    </row>
    <row r="22228" spans="1:31">
      <c r="A22228">
        <v>54260</v>
      </c>
      <c r="B22228" t="s">
        <v>18962</v>
      </c>
      <c r="C22228" t="s">
        <v>33478</v>
      </c>
      <c r="D22228" t="s">
        <v>33476</v>
      </c>
      <c r="E22228"/>
      <c r="F22228"/>
      <c r="G22228"/>
      <c r="H22228"/>
      <c r="I22228"/>
      <c r="J22228"/>
      <c r="U22228" s="43"/>
      <c r="AE22228"/>
    </row>
    <row r="22229" spans="1:31">
      <c r="A22229">
        <v>54260</v>
      </c>
      <c r="B22229" t="s">
        <v>18962</v>
      </c>
      <c r="C22229" t="s">
        <v>33478</v>
      </c>
      <c r="D22229" t="s">
        <v>33476</v>
      </c>
      <c r="E22229"/>
      <c r="F22229"/>
      <c r="G22229"/>
      <c r="H22229"/>
      <c r="I22229"/>
      <c r="J22229"/>
      <c r="U22229" s="43"/>
      <c r="AE22229"/>
    </row>
    <row r="22230" spans="1:31">
      <c r="A22230">
        <v>54260</v>
      </c>
      <c r="B22230" t="s">
        <v>18962</v>
      </c>
      <c r="C22230" t="s">
        <v>33478</v>
      </c>
      <c r="D22230" t="s">
        <v>33476</v>
      </c>
      <c r="E22230"/>
      <c r="F22230"/>
      <c r="G22230"/>
      <c r="H22230"/>
      <c r="I22230"/>
      <c r="J22230"/>
      <c r="U22230" s="43"/>
      <c r="AE22230"/>
    </row>
    <row r="22231" spans="1:31">
      <c r="A22231">
        <v>54400</v>
      </c>
      <c r="B22231" t="s">
        <v>18963</v>
      </c>
      <c r="C22231" t="s">
        <v>33478</v>
      </c>
      <c r="D22231" t="e">
        <v>#N/A</v>
      </c>
      <c r="E22231"/>
      <c r="F22231"/>
      <c r="G22231"/>
      <c r="H22231"/>
      <c r="I22231"/>
      <c r="J22231"/>
      <c r="U22231" s="43"/>
      <c r="AE22231"/>
    </row>
    <row r="22232" spans="1:31">
      <c r="A22232">
        <v>54290</v>
      </c>
      <c r="B22232" t="s">
        <v>18964</v>
      </c>
      <c r="C22232" t="s">
        <v>33478</v>
      </c>
      <c r="D22232" t="s">
        <v>33476</v>
      </c>
      <c r="E22232"/>
      <c r="F22232"/>
      <c r="G22232"/>
      <c r="H22232"/>
      <c r="I22232"/>
      <c r="J22232"/>
      <c r="U22232" s="43"/>
      <c r="AE22232"/>
    </row>
    <row r="22233" spans="1:31">
      <c r="A22233">
        <v>54290</v>
      </c>
      <c r="B22233" t="s">
        <v>18965</v>
      </c>
      <c r="C22233" t="s">
        <v>33478</v>
      </c>
      <c r="D22233" t="s">
        <v>33476</v>
      </c>
      <c r="E22233"/>
      <c r="F22233"/>
      <c r="G22233"/>
      <c r="H22233"/>
      <c r="I22233"/>
      <c r="J22233"/>
      <c r="U22233" s="43"/>
      <c r="AE22233"/>
    </row>
    <row r="22234" spans="1:31">
      <c r="A22234">
        <v>54150</v>
      </c>
      <c r="B22234" t="s">
        <v>18966</v>
      </c>
      <c r="C22234" t="s">
        <v>33478</v>
      </c>
      <c r="D22234" t="s">
        <v>33476</v>
      </c>
      <c r="E22234"/>
      <c r="F22234"/>
      <c r="G22234"/>
      <c r="H22234"/>
      <c r="I22234"/>
      <c r="J22234"/>
      <c r="U22234" s="43"/>
      <c r="AE22234"/>
    </row>
    <row r="22235" spans="1:31">
      <c r="A22235">
        <v>54200</v>
      </c>
      <c r="B22235" t="s">
        <v>6955</v>
      </c>
      <c r="C22235" t="s">
        <v>33478</v>
      </c>
      <c r="D22235" t="s">
        <v>33476</v>
      </c>
      <c r="E22235"/>
      <c r="F22235"/>
      <c r="G22235"/>
      <c r="H22235"/>
      <c r="I22235"/>
      <c r="J22235"/>
      <c r="U22235" s="43"/>
      <c r="AE22235"/>
    </row>
    <row r="22236" spans="1:31">
      <c r="A22236">
        <v>54710</v>
      </c>
      <c r="B22236" t="s">
        <v>18967</v>
      </c>
      <c r="C22236" t="s">
        <v>33478</v>
      </c>
      <c r="D22236" t="s">
        <v>33476</v>
      </c>
      <c r="E22236"/>
      <c r="F22236"/>
      <c r="G22236"/>
      <c r="H22236"/>
      <c r="I22236"/>
      <c r="J22236"/>
      <c r="U22236" s="43"/>
      <c r="AE22236"/>
    </row>
    <row r="22237" spans="1:31">
      <c r="A22237">
        <v>54300</v>
      </c>
      <c r="B22237" t="s">
        <v>18968</v>
      </c>
      <c r="C22237" t="s">
        <v>33478</v>
      </c>
      <c r="D22237" t="s">
        <v>33476</v>
      </c>
      <c r="E22237"/>
      <c r="F22237"/>
      <c r="G22237"/>
      <c r="H22237"/>
      <c r="I22237"/>
      <c r="J22237"/>
      <c r="U22237" s="43"/>
      <c r="AE22237"/>
    </row>
    <row r="22238" spans="1:31">
      <c r="A22238">
        <v>54210</v>
      </c>
      <c r="B22238" t="s">
        <v>18969</v>
      </c>
      <c r="C22238" t="s">
        <v>33478</v>
      </c>
      <c r="D22238" t="s">
        <v>33476</v>
      </c>
      <c r="E22238"/>
      <c r="F22238"/>
      <c r="G22238"/>
      <c r="H22238"/>
      <c r="I22238"/>
      <c r="J22238"/>
      <c r="U22238" s="43"/>
      <c r="AE22238"/>
    </row>
    <row r="22239" spans="1:31">
      <c r="A22239">
        <v>54129</v>
      </c>
      <c r="B22239" t="s">
        <v>18970</v>
      </c>
      <c r="C22239" t="s">
        <v>33478</v>
      </c>
      <c r="D22239" t="e">
        <v>#N/A</v>
      </c>
      <c r="E22239"/>
      <c r="F22239"/>
      <c r="G22239"/>
      <c r="H22239"/>
      <c r="I22239"/>
      <c r="J22239"/>
      <c r="U22239" s="43"/>
      <c r="AE22239"/>
    </row>
    <row r="22240" spans="1:31">
      <c r="A22240">
        <v>54700</v>
      </c>
      <c r="B22240" t="s">
        <v>18971</v>
      </c>
      <c r="C22240" t="s">
        <v>33478</v>
      </c>
      <c r="D22240" t="s">
        <v>33476</v>
      </c>
      <c r="E22240"/>
      <c r="F22240"/>
      <c r="G22240"/>
      <c r="H22240"/>
      <c r="I22240"/>
      <c r="J22240"/>
      <c r="U22240" s="43"/>
      <c r="AE22240"/>
    </row>
    <row r="22241" spans="1:31">
      <c r="A22241">
        <v>54610</v>
      </c>
      <c r="B22241" t="s">
        <v>18972</v>
      </c>
      <c r="C22241" t="s">
        <v>33478</v>
      </c>
      <c r="D22241" t="s">
        <v>33476</v>
      </c>
      <c r="E22241"/>
      <c r="F22241"/>
      <c r="G22241"/>
      <c r="H22241"/>
      <c r="I22241"/>
      <c r="J22241"/>
      <c r="U22241" s="43"/>
      <c r="AE22241"/>
    </row>
    <row r="22242" spans="1:31">
      <c r="A22242">
        <v>54150</v>
      </c>
      <c r="B22242" t="s">
        <v>18973</v>
      </c>
      <c r="C22242" t="s">
        <v>33478</v>
      </c>
      <c r="D22242" t="s">
        <v>33476</v>
      </c>
      <c r="E22242"/>
      <c r="F22242"/>
      <c r="G22242"/>
      <c r="H22242"/>
      <c r="I22242"/>
      <c r="J22242"/>
      <c r="U22242" s="43"/>
      <c r="AE22242"/>
    </row>
    <row r="22243" spans="1:31">
      <c r="A22243">
        <v>54150</v>
      </c>
      <c r="B22243" t="s">
        <v>18973</v>
      </c>
      <c r="C22243" t="s">
        <v>33478</v>
      </c>
      <c r="D22243" t="s">
        <v>33476</v>
      </c>
      <c r="E22243"/>
      <c r="F22243"/>
      <c r="G22243"/>
      <c r="H22243"/>
      <c r="I22243"/>
      <c r="J22243"/>
      <c r="U22243" s="43"/>
      <c r="AE22243"/>
    </row>
    <row r="22244" spans="1:31">
      <c r="A22244">
        <v>54370</v>
      </c>
      <c r="B22244" t="s">
        <v>18974</v>
      </c>
      <c r="C22244" t="s">
        <v>33478</v>
      </c>
      <c r="D22244" t="s">
        <v>33476</v>
      </c>
      <c r="E22244"/>
      <c r="F22244"/>
      <c r="G22244"/>
      <c r="H22244"/>
      <c r="I22244"/>
      <c r="J22244"/>
      <c r="U22244" s="43"/>
      <c r="AE22244"/>
    </row>
    <row r="22245" spans="1:31">
      <c r="A22245">
        <v>54550</v>
      </c>
      <c r="B22245" t="s">
        <v>4833</v>
      </c>
      <c r="C22245" t="s">
        <v>33478</v>
      </c>
      <c r="D22245" t="s">
        <v>33476</v>
      </c>
      <c r="E22245"/>
      <c r="F22245"/>
      <c r="G22245"/>
      <c r="H22245"/>
      <c r="I22245"/>
      <c r="J22245"/>
      <c r="U22245" s="43"/>
      <c r="AE22245"/>
    </row>
    <row r="22246" spans="1:31">
      <c r="A22246">
        <v>54560</v>
      </c>
      <c r="B22246" t="s">
        <v>18975</v>
      </c>
      <c r="C22246" t="s">
        <v>33478</v>
      </c>
      <c r="D22246" t="s">
        <v>33476</v>
      </c>
      <c r="E22246"/>
      <c r="F22246"/>
      <c r="G22246"/>
      <c r="H22246"/>
      <c r="I22246"/>
      <c r="J22246"/>
      <c r="U22246" s="43"/>
      <c r="AE22246"/>
    </row>
    <row r="22247" spans="1:31">
      <c r="A22247">
        <v>54670</v>
      </c>
      <c r="B22247" t="s">
        <v>18976</v>
      </c>
      <c r="C22247" t="s">
        <v>33478</v>
      </c>
      <c r="D22247" t="s">
        <v>33476</v>
      </c>
      <c r="E22247"/>
      <c r="F22247"/>
      <c r="G22247"/>
      <c r="H22247"/>
      <c r="I22247"/>
      <c r="J22247"/>
      <c r="U22247" s="43"/>
      <c r="AE22247"/>
    </row>
    <row r="22248" spans="1:31">
      <c r="A22248">
        <v>54220</v>
      </c>
      <c r="B22248" t="s">
        <v>18977</v>
      </c>
      <c r="C22248" t="s">
        <v>33478</v>
      </c>
      <c r="D22248" t="e">
        <v>#N/A</v>
      </c>
      <c r="E22248"/>
      <c r="F22248"/>
      <c r="G22248"/>
      <c r="H22248"/>
      <c r="I22248"/>
      <c r="J22248"/>
      <c r="U22248" s="43"/>
      <c r="AE22248"/>
    </row>
    <row r="22249" spans="1:31">
      <c r="A22249">
        <v>54470</v>
      </c>
      <c r="B22249" t="s">
        <v>18978</v>
      </c>
      <c r="C22249" t="s">
        <v>33478</v>
      </c>
      <c r="D22249" t="s">
        <v>33476</v>
      </c>
      <c r="E22249"/>
      <c r="F22249"/>
      <c r="G22249"/>
      <c r="H22249"/>
      <c r="I22249"/>
      <c r="J22249"/>
      <c r="U22249" s="43"/>
      <c r="AE22249"/>
    </row>
    <row r="22250" spans="1:31">
      <c r="A22250">
        <v>54470</v>
      </c>
      <c r="B22250" t="s">
        <v>18979</v>
      </c>
      <c r="C22250" t="s">
        <v>33478</v>
      </c>
      <c r="D22250" t="s">
        <v>33476</v>
      </c>
      <c r="E22250"/>
      <c r="F22250"/>
      <c r="G22250"/>
      <c r="H22250"/>
      <c r="I22250"/>
      <c r="J22250"/>
      <c r="U22250" s="43"/>
      <c r="AE22250"/>
    </row>
    <row r="22251" spans="1:31">
      <c r="A22251">
        <v>54290</v>
      </c>
      <c r="B22251" t="s">
        <v>18980</v>
      </c>
      <c r="C22251" t="s">
        <v>33478</v>
      </c>
      <c r="D22251" t="s">
        <v>33476</v>
      </c>
      <c r="E22251"/>
      <c r="F22251"/>
      <c r="G22251"/>
      <c r="H22251"/>
      <c r="I22251"/>
      <c r="J22251"/>
      <c r="U22251" s="43"/>
      <c r="AE22251"/>
    </row>
    <row r="22252" spans="1:31">
      <c r="A22252">
        <v>54210</v>
      </c>
      <c r="B22252" t="s">
        <v>18981</v>
      </c>
      <c r="C22252" t="s">
        <v>33478</v>
      </c>
      <c r="D22252" t="s">
        <v>33476</v>
      </c>
      <c r="E22252"/>
      <c r="F22252"/>
      <c r="G22252"/>
      <c r="H22252"/>
      <c r="I22252"/>
      <c r="J22252"/>
      <c r="U22252" s="43"/>
      <c r="AE22252"/>
    </row>
    <row r="22253" spans="1:31">
      <c r="A22253">
        <v>54385</v>
      </c>
      <c r="B22253" t="s">
        <v>18982</v>
      </c>
      <c r="C22253" t="s">
        <v>33478</v>
      </c>
      <c r="D22253" t="s">
        <v>33476</v>
      </c>
      <c r="E22253"/>
      <c r="F22253"/>
      <c r="G22253"/>
      <c r="H22253"/>
      <c r="I22253"/>
      <c r="J22253"/>
      <c r="U22253" s="43"/>
      <c r="AE22253"/>
    </row>
    <row r="22254" spans="1:31">
      <c r="A22254">
        <v>54385</v>
      </c>
      <c r="B22254" t="s">
        <v>18983</v>
      </c>
      <c r="C22254" t="s">
        <v>33478</v>
      </c>
      <c r="D22254" t="s">
        <v>33476</v>
      </c>
      <c r="E22254"/>
      <c r="F22254"/>
      <c r="G22254"/>
      <c r="H22254"/>
      <c r="I22254"/>
      <c r="J22254"/>
      <c r="U22254" s="43"/>
      <c r="AE22254"/>
    </row>
    <row r="22255" spans="1:31">
      <c r="A22255">
        <v>54300</v>
      </c>
      <c r="B22255" t="s">
        <v>18984</v>
      </c>
      <c r="C22255" t="s">
        <v>33478</v>
      </c>
      <c r="D22255" t="s">
        <v>33476</v>
      </c>
      <c r="E22255"/>
      <c r="F22255"/>
      <c r="G22255"/>
      <c r="H22255"/>
      <c r="I22255"/>
      <c r="J22255"/>
      <c r="U22255" s="43"/>
      <c r="AE22255"/>
    </row>
    <row r="22256" spans="1:31">
      <c r="A22256">
        <v>54300</v>
      </c>
      <c r="B22256" t="s">
        <v>18985</v>
      </c>
      <c r="C22256" t="s">
        <v>33478</v>
      </c>
      <c r="D22256" t="s">
        <v>33476</v>
      </c>
      <c r="E22256"/>
      <c r="F22256"/>
      <c r="G22256"/>
      <c r="H22256"/>
      <c r="I22256"/>
      <c r="J22256"/>
      <c r="U22256" s="43"/>
      <c r="AE22256"/>
    </row>
    <row r="22257" spans="1:31">
      <c r="A22257">
        <v>54820</v>
      </c>
      <c r="B22257" t="s">
        <v>18986</v>
      </c>
      <c r="C22257" t="s">
        <v>33478</v>
      </c>
      <c r="D22257" t="e">
        <v>#N/A</v>
      </c>
      <c r="E22257"/>
      <c r="F22257"/>
      <c r="G22257"/>
      <c r="H22257"/>
      <c r="I22257"/>
      <c r="J22257"/>
      <c r="U22257" s="43"/>
      <c r="AE22257"/>
    </row>
    <row r="22258" spans="1:31">
      <c r="A22258">
        <v>54230</v>
      </c>
      <c r="B22258" t="s">
        <v>13304</v>
      </c>
      <c r="C22258" t="s">
        <v>33478</v>
      </c>
      <c r="D22258" t="s">
        <v>33476</v>
      </c>
      <c r="E22258"/>
      <c r="F22258"/>
      <c r="G22258"/>
      <c r="H22258"/>
      <c r="I22258"/>
      <c r="J22258"/>
      <c r="U22258" s="43"/>
      <c r="AE22258"/>
    </row>
    <row r="22259" spans="1:31">
      <c r="A22259">
        <v>54800</v>
      </c>
      <c r="B22259" t="s">
        <v>18987</v>
      </c>
      <c r="C22259" t="s">
        <v>33478</v>
      </c>
      <c r="D22259" t="s">
        <v>33476</v>
      </c>
      <c r="E22259"/>
      <c r="F22259"/>
      <c r="G22259"/>
      <c r="H22259"/>
      <c r="I22259"/>
      <c r="J22259"/>
      <c r="U22259" s="43"/>
      <c r="AE22259"/>
    </row>
    <row r="22260" spans="1:31">
      <c r="A22260">
        <v>54330</v>
      </c>
      <c r="B22260" t="s">
        <v>18988</v>
      </c>
      <c r="C22260" t="s">
        <v>33478</v>
      </c>
      <c r="D22260" t="s">
        <v>33476</v>
      </c>
      <c r="E22260"/>
      <c r="F22260"/>
      <c r="G22260"/>
      <c r="H22260"/>
      <c r="I22260"/>
      <c r="J22260"/>
      <c r="U22260" s="43"/>
      <c r="AE22260"/>
    </row>
    <row r="22261" spans="1:31">
      <c r="A22261">
        <v>54380</v>
      </c>
      <c r="B22261" t="s">
        <v>18989</v>
      </c>
      <c r="C22261" t="s">
        <v>33478</v>
      </c>
      <c r="D22261" t="s">
        <v>33476</v>
      </c>
      <c r="E22261"/>
      <c r="F22261"/>
      <c r="G22261"/>
      <c r="H22261"/>
      <c r="I22261"/>
      <c r="J22261"/>
      <c r="U22261" s="43"/>
      <c r="AE22261"/>
    </row>
    <row r="22262" spans="1:31">
      <c r="A22262">
        <v>54830</v>
      </c>
      <c r="B22262" t="s">
        <v>18990</v>
      </c>
      <c r="C22262" t="s">
        <v>33478</v>
      </c>
      <c r="D22262" t="s">
        <v>33476</v>
      </c>
      <c r="E22262"/>
      <c r="F22262"/>
      <c r="G22262"/>
      <c r="H22262"/>
      <c r="I22262"/>
      <c r="J22262"/>
      <c r="U22262" s="43"/>
      <c r="AE22262"/>
    </row>
    <row r="22263" spans="1:31">
      <c r="A22263">
        <v>54320</v>
      </c>
      <c r="B22263" t="s">
        <v>18991</v>
      </c>
      <c r="C22263" t="s">
        <v>33478</v>
      </c>
      <c r="D22263" t="e">
        <v>#N/A</v>
      </c>
      <c r="E22263"/>
      <c r="F22263"/>
      <c r="G22263"/>
      <c r="H22263"/>
      <c r="I22263"/>
      <c r="J22263"/>
      <c r="U22263" s="43"/>
      <c r="AE22263"/>
    </row>
    <row r="22264" spans="1:31">
      <c r="A22264">
        <v>54320</v>
      </c>
      <c r="B22264" t="s">
        <v>18991</v>
      </c>
      <c r="C22264" t="s">
        <v>33478</v>
      </c>
      <c r="D22264" t="e">
        <v>#N/A</v>
      </c>
      <c r="E22264"/>
      <c r="F22264"/>
      <c r="G22264"/>
      <c r="H22264"/>
      <c r="I22264"/>
      <c r="J22264"/>
      <c r="U22264" s="43"/>
      <c r="AE22264"/>
    </row>
    <row r="22265" spans="1:31">
      <c r="A22265">
        <v>54280</v>
      </c>
      <c r="B22265" t="s">
        <v>18992</v>
      </c>
      <c r="C22265" t="s">
        <v>33478</v>
      </c>
      <c r="D22265" t="s">
        <v>33476</v>
      </c>
      <c r="E22265"/>
      <c r="F22265"/>
      <c r="G22265"/>
      <c r="H22265"/>
      <c r="I22265"/>
      <c r="J22265"/>
      <c r="U22265" s="43"/>
      <c r="AE22265"/>
    </row>
    <row r="22266" spans="1:31">
      <c r="A22266">
        <v>54360</v>
      </c>
      <c r="B22266" t="s">
        <v>18993</v>
      </c>
      <c r="C22266" t="s">
        <v>33478</v>
      </c>
      <c r="D22266" t="s">
        <v>33476</v>
      </c>
      <c r="E22266"/>
      <c r="F22266"/>
      <c r="G22266"/>
      <c r="H22266"/>
      <c r="I22266"/>
      <c r="J22266"/>
      <c r="U22266" s="43"/>
      <c r="AE22266"/>
    </row>
    <row r="22267" spans="1:31">
      <c r="A22267">
        <v>54200</v>
      </c>
      <c r="B22267" t="s">
        <v>18994</v>
      </c>
      <c r="C22267" t="s">
        <v>33478</v>
      </c>
      <c r="D22267" t="s">
        <v>33476</v>
      </c>
      <c r="E22267"/>
      <c r="F22267"/>
      <c r="G22267"/>
      <c r="H22267"/>
      <c r="I22267"/>
      <c r="J22267"/>
      <c r="U22267" s="43"/>
      <c r="AE22267"/>
    </row>
    <row r="22268" spans="1:31">
      <c r="A22268">
        <v>54960</v>
      </c>
      <c r="B22268" t="s">
        <v>18995</v>
      </c>
      <c r="C22268" t="s">
        <v>33478</v>
      </c>
      <c r="D22268" t="e">
        <v>#N/A</v>
      </c>
      <c r="E22268"/>
      <c r="F22268"/>
      <c r="G22268"/>
      <c r="H22268"/>
      <c r="I22268"/>
      <c r="J22268"/>
      <c r="U22268" s="43"/>
      <c r="AE22268"/>
    </row>
    <row r="22269" spans="1:31">
      <c r="A22269">
        <v>54560</v>
      </c>
      <c r="B22269" t="s">
        <v>18996</v>
      </c>
      <c r="C22269" t="s">
        <v>33478</v>
      </c>
      <c r="D22269" t="s">
        <v>33476</v>
      </c>
      <c r="E22269"/>
      <c r="F22269"/>
      <c r="G22269"/>
      <c r="H22269"/>
      <c r="I22269"/>
      <c r="J22269"/>
      <c r="U22269" s="43"/>
      <c r="AE22269"/>
    </row>
    <row r="22270" spans="1:31">
      <c r="A22270">
        <v>54560</v>
      </c>
      <c r="B22270" t="s">
        <v>18996</v>
      </c>
      <c r="C22270" t="s">
        <v>33478</v>
      </c>
      <c r="D22270" t="s">
        <v>33476</v>
      </c>
      <c r="E22270"/>
      <c r="F22270"/>
      <c r="G22270"/>
      <c r="H22270"/>
      <c r="I22270"/>
      <c r="J22270"/>
      <c r="U22270" s="43"/>
      <c r="AE22270"/>
    </row>
    <row r="22271" spans="1:31">
      <c r="A22271">
        <v>54850</v>
      </c>
      <c r="B22271" t="s">
        <v>18997</v>
      </c>
      <c r="C22271" t="s">
        <v>33478</v>
      </c>
      <c r="D22271" t="e">
        <v>#N/A</v>
      </c>
      <c r="E22271"/>
      <c r="F22271"/>
      <c r="G22271"/>
      <c r="H22271"/>
      <c r="I22271"/>
      <c r="J22271"/>
      <c r="U22271" s="43"/>
      <c r="AE22271"/>
    </row>
    <row r="22272" spans="1:31">
      <c r="A22272">
        <v>54120</v>
      </c>
      <c r="B22272" t="s">
        <v>18998</v>
      </c>
      <c r="C22272" t="s">
        <v>33478</v>
      </c>
      <c r="D22272" t="s">
        <v>33482</v>
      </c>
      <c r="E22272"/>
      <c r="F22272"/>
      <c r="G22272"/>
      <c r="H22272"/>
      <c r="I22272"/>
      <c r="J22272"/>
      <c r="U22272" s="43"/>
      <c r="AE22272"/>
    </row>
    <row r="22273" spans="1:31">
      <c r="A22273">
        <v>54850</v>
      </c>
      <c r="B22273" t="s">
        <v>18999</v>
      </c>
      <c r="C22273" t="s">
        <v>33478</v>
      </c>
      <c r="D22273" t="e">
        <v>#N/A</v>
      </c>
      <c r="E22273"/>
      <c r="F22273"/>
      <c r="G22273"/>
      <c r="H22273"/>
      <c r="I22273"/>
      <c r="J22273"/>
      <c r="U22273" s="43"/>
      <c r="AE22273"/>
    </row>
    <row r="22274" spans="1:31">
      <c r="A22274">
        <v>54135</v>
      </c>
      <c r="B22274" t="s">
        <v>19000</v>
      </c>
      <c r="C22274" t="s">
        <v>33478</v>
      </c>
      <c r="D22274" t="e">
        <v>#N/A</v>
      </c>
      <c r="E22274"/>
      <c r="F22274"/>
      <c r="G22274"/>
      <c r="H22274"/>
      <c r="I22274"/>
      <c r="J22274"/>
      <c r="U22274" s="43"/>
      <c r="AE22274"/>
    </row>
    <row r="22275" spans="1:31">
      <c r="A22275">
        <v>54540</v>
      </c>
      <c r="B22275" t="s">
        <v>19001</v>
      </c>
      <c r="C22275" t="s">
        <v>33478</v>
      </c>
      <c r="D22275" t="s">
        <v>33476</v>
      </c>
      <c r="E22275"/>
      <c r="F22275"/>
      <c r="G22275"/>
      <c r="H22275"/>
      <c r="I22275"/>
      <c r="J22275"/>
      <c r="U22275" s="43"/>
      <c r="AE22275"/>
    </row>
    <row r="22276" spans="1:31">
      <c r="A22276">
        <v>54670</v>
      </c>
      <c r="B22276" t="s">
        <v>7007</v>
      </c>
      <c r="C22276" t="s">
        <v>33478</v>
      </c>
      <c r="D22276" t="s">
        <v>33476</v>
      </c>
      <c r="E22276"/>
      <c r="F22276"/>
      <c r="G22276"/>
      <c r="H22276"/>
      <c r="I22276"/>
      <c r="J22276"/>
      <c r="U22276" s="43"/>
      <c r="AE22276"/>
    </row>
    <row r="22277" spans="1:31">
      <c r="A22277">
        <v>54385</v>
      </c>
      <c r="B22277" t="s">
        <v>19002</v>
      </c>
      <c r="C22277" t="s">
        <v>33478</v>
      </c>
      <c r="D22277" t="s">
        <v>33476</v>
      </c>
      <c r="E22277"/>
      <c r="F22277"/>
      <c r="G22277"/>
      <c r="H22277"/>
      <c r="I22277"/>
      <c r="J22277"/>
      <c r="U22277" s="43"/>
      <c r="AE22277"/>
    </row>
    <row r="22278" spans="1:31">
      <c r="A22278">
        <v>54580</v>
      </c>
      <c r="B22278" t="s">
        <v>19003</v>
      </c>
      <c r="C22278" t="s">
        <v>33478</v>
      </c>
      <c r="D22278" t="s">
        <v>33476</v>
      </c>
      <c r="E22278"/>
      <c r="F22278"/>
      <c r="G22278"/>
      <c r="H22278"/>
      <c r="I22278"/>
      <c r="J22278"/>
      <c r="U22278" s="43"/>
      <c r="AE22278"/>
    </row>
    <row r="22279" spans="1:31">
      <c r="A22279">
        <v>54760</v>
      </c>
      <c r="B22279" t="s">
        <v>19004</v>
      </c>
      <c r="C22279" t="s">
        <v>33478</v>
      </c>
      <c r="D22279" t="s">
        <v>33476</v>
      </c>
      <c r="E22279"/>
      <c r="F22279"/>
      <c r="G22279"/>
      <c r="H22279"/>
      <c r="I22279"/>
      <c r="J22279"/>
      <c r="U22279" s="43"/>
      <c r="AE22279"/>
    </row>
    <row r="22280" spans="1:31">
      <c r="A22280">
        <v>54300</v>
      </c>
      <c r="B22280" t="s">
        <v>19005</v>
      </c>
      <c r="C22280" t="s">
        <v>33478</v>
      </c>
      <c r="D22280" t="s">
        <v>33476</v>
      </c>
      <c r="E22280"/>
      <c r="F22280"/>
      <c r="G22280"/>
      <c r="H22280"/>
      <c r="I22280"/>
      <c r="J22280"/>
      <c r="U22280" s="43"/>
      <c r="AE22280"/>
    </row>
    <row r="22281" spans="1:31">
      <c r="A22281">
        <v>54280</v>
      </c>
      <c r="B22281" t="s">
        <v>19006</v>
      </c>
      <c r="C22281" t="s">
        <v>33478</v>
      </c>
      <c r="D22281" t="s">
        <v>33476</v>
      </c>
      <c r="E22281"/>
      <c r="F22281"/>
      <c r="G22281"/>
      <c r="H22281"/>
      <c r="I22281"/>
      <c r="J22281"/>
      <c r="U22281" s="43"/>
      <c r="AE22281"/>
    </row>
    <row r="22282" spans="1:31">
      <c r="A22282">
        <v>54700</v>
      </c>
      <c r="B22282" t="s">
        <v>19007</v>
      </c>
      <c r="C22282" t="s">
        <v>33478</v>
      </c>
      <c r="D22282" t="s">
        <v>33476</v>
      </c>
      <c r="E22282"/>
      <c r="F22282"/>
      <c r="G22282"/>
      <c r="H22282"/>
      <c r="I22282"/>
      <c r="J22282"/>
      <c r="U22282" s="43"/>
      <c r="AE22282"/>
    </row>
    <row r="22283" spans="1:31">
      <c r="A22283">
        <v>54760</v>
      </c>
      <c r="B22283" t="s">
        <v>19008</v>
      </c>
      <c r="C22283" t="s">
        <v>33478</v>
      </c>
      <c r="D22283" t="s">
        <v>33476</v>
      </c>
      <c r="E22283"/>
      <c r="F22283"/>
      <c r="G22283"/>
      <c r="H22283"/>
      <c r="I22283"/>
      <c r="J22283"/>
      <c r="U22283" s="43"/>
      <c r="AE22283"/>
    </row>
    <row r="22284" spans="1:31">
      <c r="A22284">
        <v>54540</v>
      </c>
      <c r="B22284" t="s">
        <v>4865</v>
      </c>
      <c r="C22284" t="s">
        <v>33478</v>
      </c>
      <c r="D22284" t="s">
        <v>33476</v>
      </c>
      <c r="E22284"/>
      <c r="F22284"/>
      <c r="G22284"/>
      <c r="H22284"/>
      <c r="I22284"/>
      <c r="J22284"/>
      <c r="U22284" s="43"/>
      <c r="AE22284"/>
    </row>
    <row r="22285" spans="1:31">
      <c r="A22285">
        <v>54870</v>
      </c>
      <c r="B22285" t="s">
        <v>19009</v>
      </c>
      <c r="C22285" t="s">
        <v>33478</v>
      </c>
      <c r="D22285" t="s">
        <v>33476</v>
      </c>
      <c r="E22285"/>
      <c r="F22285"/>
      <c r="G22285"/>
      <c r="H22285"/>
      <c r="I22285"/>
      <c r="J22285"/>
      <c r="U22285" s="43"/>
      <c r="AE22285"/>
    </row>
    <row r="22286" spans="1:31">
      <c r="A22286">
        <v>54870</v>
      </c>
      <c r="B22286" t="s">
        <v>19009</v>
      </c>
      <c r="C22286" t="s">
        <v>33478</v>
      </c>
      <c r="D22286" t="s">
        <v>33476</v>
      </c>
      <c r="E22286"/>
      <c r="F22286"/>
      <c r="G22286"/>
      <c r="H22286"/>
      <c r="I22286"/>
      <c r="J22286"/>
      <c r="U22286" s="43"/>
      <c r="AE22286"/>
    </row>
    <row r="22287" spans="1:31">
      <c r="A22287">
        <v>54170</v>
      </c>
      <c r="B22287" t="s">
        <v>19010</v>
      </c>
      <c r="C22287" t="s">
        <v>33478</v>
      </c>
      <c r="D22287" t="s">
        <v>33476</v>
      </c>
      <c r="E22287"/>
      <c r="F22287"/>
      <c r="G22287"/>
      <c r="H22287"/>
      <c r="I22287"/>
      <c r="J22287"/>
      <c r="U22287" s="43"/>
      <c r="AE22287"/>
    </row>
    <row r="22288" spans="1:31">
      <c r="A22288">
        <v>54113</v>
      </c>
      <c r="B22288" t="s">
        <v>19011</v>
      </c>
      <c r="C22288" t="s">
        <v>33478</v>
      </c>
      <c r="D22288" t="s">
        <v>33476</v>
      </c>
      <c r="E22288"/>
      <c r="F22288"/>
      <c r="G22288"/>
      <c r="H22288"/>
      <c r="I22288"/>
      <c r="J22288"/>
      <c r="U22288" s="43"/>
      <c r="AE22288"/>
    </row>
    <row r="22289" spans="1:31">
      <c r="A22289">
        <v>54450</v>
      </c>
      <c r="B22289" t="s">
        <v>19012</v>
      </c>
      <c r="C22289" t="s">
        <v>33478</v>
      </c>
      <c r="D22289" t="s">
        <v>33476</v>
      </c>
      <c r="E22289"/>
      <c r="F22289"/>
      <c r="G22289"/>
      <c r="H22289"/>
      <c r="I22289"/>
      <c r="J22289"/>
      <c r="U22289" s="43"/>
      <c r="AE22289"/>
    </row>
    <row r="22290" spans="1:31">
      <c r="A22290">
        <v>54350</v>
      </c>
      <c r="B22290" t="s">
        <v>1109</v>
      </c>
      <c r="C22290" t="s">
        <v>33478</v>
      </c>
      <c r="D22290" t="s">
        <v>33476</v>
      </c>
      <c r="E22290"/>
      <c r="F22290"/>
      <c r="G22290"/>
      <c r="H22290"/>
      <c r="I22290"/>
      <c r="J22290"/>
      <c r="U22290" s="43"/>
      <c r="AE22290"/>
    </row>
    <row r="22291" spans="1:31">
      <c r="A22291">
        <v>54360</v>
      </c>
      <c r="B22291" t="s">
        <v>19013</v>
      </c>
      <c r="C22291" t="s">
        <v>33478</v>
      </c>
      <c r="D22291" t="s">
        <v>33476</v>
      </c>
      <c r="E22291"/>
      <c r="F22291"/>
      <c r="G22291"/>
      <c r="H22291"/>
      <c r="I22291"/>
      <c r="J22291"/>
      <c r="U22291" s="43"/>
      <c r="AE22291"/>
    </row>
    <row r="22292" spans="1:31">
      <c r="A22292">
        <v>54920</v>
      </c>
      <c r="B22292" t="s">
        <v>19014</v>
      </c>
      <c r="C22292" t="s">
        <v>33478</v>
      </c>
      <c r="D22292" t="e">
        <v>#N/A</v>
      </c>
      <c r="E22292"/>
      <c r="F22292"/>
      <c r="G22292"/>
      <c r="H22292"/>
      <c r="I22292"/>
      <c r="J22292"/>
      <c r="U22292" s="43"/>
      <c r="AE22292"/>
    </row>
    <row r="22293" spans="1:31">
      <c r="A22293">
        <v>54830</v>
      </c>
      <c r="B22293" t="s">
        <v>19015</v>
      </c>
      <c r="C22293" t="s">
        <v>33478</v>
      </c>
      <c r="D22293" t="s">
        <v>33476</v>
      </c>
      <c r="E22293"/>
      <c r="F22293"/>
      <c r="G22293"/>
      <c r="H22293"/>
      <c r="I22293"/>
      <c r="J22293"/>
      <c r="U22293" s="43"/>
      <c r="AE22293"/>
    </row>
    <row r="22294" spans="1:31">
      <c r="A22294">
        <v>54700</v>
      </c>
      <c r="B22294" t="s">
        <v>19016</v>
      </c>
      <c r="C22294" t="s">
        <v>33478</v>
      </c>
      <c r="D22294" t="s">
        <v>33476</v>
      </c>
      <c r="E22294"/>
      <c r="F22294"/>
      <c r="G22294"/>
      <c r="H22294"/>
      <c r="I22294"/>
      <c r="J22294"/>
      <c r="U22294" s="43"/>
      <c r="AE22294"/>
    </row>
    <row r="22295" spans="1:31">
      <c r="A22295">
        <v>54370</v>
      </c>
      <c r="B22295" t="s">
        <v>19017</v>
      </c>
      <c r="C22295" t="s">
        <v>33478</v>
      </c>
      <c r="D22295" t="s">
        <v>33476</v>
      </c>
      <c r="E22295"/>
      <c r="F22295"/>
      <c r="G22295"/>
      <c r="H22295"/>
      <c r="I22295"/>
      <c r="J22295"/>
      <c r="U22295" s="43"/>
      <c r="AE22295"/>
    </row>
    <row r="22296" spans="1:31">
      <c r="A22296">
        <v>54800</v>
      </c>
      <c r="B22296" t="s">
        <v>19018</v>
      </c>
      <c r="C22296" t="s">
        <v>33478</v>
      </c>
      <c r="D22296" t="s">
        <v>33476</v>
      </c>
      <c r="E22296"/>
      <c r="F22296"/>
      <c r="G22296"/>
      <c r="H22296"/>
      <c r="I22296"/>
      <c r="J22296"/>
      <c r="U22296" s="43"/>
      <c r="AE22296"/>
    </row>
    <row r="22297" spans="1:31">
      <c r="A22297">
        <v>54700</v>
      </c>
      <c r="B22297" t="s">
        <v>19019</v>
      </c>
      <c r="C22297" t="s">
        <v>33478</v>
      </c>
      <c r="D22297" t="s">
        <v>33476</v>
      </c>
      <c r="E22297"/>
      <c r="F22297"/>
      <c r="G22297"/>
      <c r="H22297"/>
      <c r="I22297"/>
      <c r="J22297"/>
      <c r="U22297" s="43"/>
      <c r="AE22297"/>
    </row>
    <row r="22298" spans="1:31">
      <c r="A22298">
        <v>54660</v>
      </c>
      <c r="B22298" t="s">
        <v>10040</v>
      </c>
      <c r="C22298" t="s">
        <v>33478</v>
      </c>
      <c r="D22298" t="e">
        <v>#N/A</v>
      </c>
      <c r="E22298"/>
      <c r="F22298"/>
      <c r="G22298"/>
      <c r="H22298"/>
      <c r="I22298"/>
      <c r="J22298"/>
      <c r="U22298" s="43"/>
      <c r="AE22298"/>
    </row>
    <row r="22299" spans="1:31">
      <c r="A22299">
        <v>54113</v>
      </c>
      <c r="B22299" t="s">
        <v>19020</v>
      </c>
      <c r="C22299" t="s">
        <v>33478</v>
      </c>
      <c r="D22299" t="s">
        <v>33476</v>
      </c>
      <c r="E22299"/>
      <c r="F22299"/>
      <c r="G22299"/>
      <c r="H22299"/>
      <c r="I22299"/>
      <c r="J22299"/>
      <c r="U22299" s="43"/>
      <c r="AE22299"/>
    </row>
    <row r="22300" spans="1:31">
      <c r="A22300">
        <v>54118</v>
      </c>
      <c r="B22300" t="s">
        <v>19021</v>
      </c>
      <c r="C22300" t="s">
        <v>33478</v>
      </c>
      <c r="D22300" t="e">
        <v>#N/A</v>
      </c>
      <c r="E22300"/>
      <c r="F22300"/>
      <c r="G22300"/>
      <c r="H22300"/>
      <c r="I22300"/>
      <c r="J22300"/>
      <c r="U22300" s="43"/>
      <c r="AE22300"/>
    </row>
    <row r="22301" spans="1:31">
      <c r="A22301">
        <v>54490</v>
      </c>
      <c r="B22301" t="s">
        <v>19022</v>
      </c>
      <c r="C22301" t="s">
        <v>33478</v>
      </c>
      <c r="D22301" t="s">
        <v>33476</v>
      </c>
      <c r="E22301"/>
      <c r="F22301"/>
      <c r="G22301"/>
      <c r="H22301"/>
      <c r="I22301"/>
      <c r="J22301"/>
      <c r="U22301" s="43"/>
      <c r="AE22301"/>
    </row>
    <row r="22302" spans="1:31">
      <c r="A22302">
        <v>54000</v>
      </c>
      <c r="B22302" t="s">
        <v>19023</v>
      </c>
      <c r="C22302" t="s">
        <v>33478</v>
      </c>
      <c r="D22302" t="e">
        <v>#N/A</v>
      </c>
      <c r="E22302"/>
      <c r="F22302"/>
      <c r="G22302"/>
      <c r="H22302"/>
      <c r="I22302"/>
      <c r="J22302"/>
      <c r="U22302" s="43"/>
      <c r="AE22302"/>
    </row>
    <row r="22303" spans="1:31">
      <c r="A22303">
        <v>54100</v>
      </c>
      <c r="B22303" t="s">
        <v>19023</v>
      </c>
      <c r="C22303" t="s">
        <v>33478</v>
      </c>
      <c r="D22303" t="e">
        <v>#N/A</v>
      </c>
      <c r="E22303"/>
      <c r="F22303"/>
      <c r="G22303"/>
      <c r="H22303"/>
      <c r="I22303"/>
      <c r="J22303"/>
      <c r="U22303" s="43"/>
      <c r="AE22303"/>
    </row>
    <row r="22304" spans="1:31">
      <c r="A22304">
        <v>54540</v>
      </c>
      <c r="B22304" t="s">
        <v>19024</v>
      </c>
      <c r="C22304" t="s">
        <v>33478</v>
      </c>
      <c r="D22304" t="s">
        <v>33476</v>
      </c>
      <c r="E22304"/>
      <c r="F22304"/>
      <c r="G22304"/>
      <c r="H22304"/>
      <c r="I22304"/>
      <c r="J22304"/>
      <c r="U22304" s="43"/>
      <c r="AE22304"/>
    </row>
    <row r="22305" spans="1:31">
      <c r="A22305">
        <v>54230</v>
      </c>
      <c r="B22305" t="s">
        <v>19025</v>
      </c>
      <c r="C22305" t="s">
        <v>33478</v>
      </c>
      <c r="D22305" t="s">
        <v>33476</v>
      </c>
      <c r="E22305"/>
      <c r="F22305"/>
      <c r="G22305"/>
      <c r="H22305"/>
      <c r="I22305"/>
      <c r="J22305"/>
      <c r="U22305" s="43"/>
      <c r="AE22305"/>
    </row>
    <row r="22306" spans="1:31">
      <c r="A22306">
        <v>54540</v>
      </c>
      <c r="B22306" t="s">
        <v>19026</v>
      </c>
      <c r="C22306" t="s">
        <v>33478</v>
      </c>
      <c r="D22306" t="s">
        <v>33476</v>
      </c>
      <c r="E22306"/>
      <c r="F22306"/>
      <c r="G22306"/>
      <c r="H22306"/>
      <c r="I22306"/>
      <c r="J22306"/>
      <c r="U22306" s="43"/>
      <c r="AE22306"/>
    </row>
    <row r="22307" spans="1:31">
      <c r="A22307">
        <v>54290</v>
      </c>
      <c r="B22307" t="s">
        <v>19027</v>
      </c>
      <c r="C22307" t="s">
        <v>33478</v>
      </c>
      <c r="D22307" t="s">
        <v>33476</v>
      </c>
      <c r="E22307"/>
      <c r="F22307"/>
      <c r="G22307"/>
      <c r="H22307"/>
      <c r="I22307"/>
      <c r="J22307"/>
      <c r="U22307" s="43"/>
      <c r="AE22307"/>
    </row>
    <row r="22308" spans="1:31">
      <c r="A22308">
        <v>54610</v>
      </c>
      <c r="B22308" t="s">
        <v>19028</v>
      </c>
      <c r="C22308" t="s">
        <v>33478</v>
      </c>
      <c r="D22308" t="s">
        <v>33476</v>
      </c>
      <c r="E22308"/>
      <c r="F22308"/>
      <c r="G22308"/>
      <c r="H22308"/>
      <c r="I22308"/>
      <c r="J22308"/>
      <c r="U22308" s="43"/>
      <c r="AE22308"/>
    </row>
    <row r="22309" spans="1:31">
      <c r="A22309">
        <v>54450</v>
      </c>
      <c r="B22309" t="s">
        <v>19029</v>
      </c>
      <c r="C22309" t="s">
        <v>33478</v>
      </c>
      <c r="D22309" t="s">
        <v>33476</v>
      </c>
      <c r="E22309"/>
      <c r="F22309"/>
      <c r="G22309"/>
      <c r="H22309"/>
      <c r="I22309"/>
      <c r="J22309"/>
      <c r="U22309" s="43"/>
      <c r="AE22309"/>
    </row>
    <row r="22310" spans="1:31">
      <c r="A22310">
        <v>54150</v>
      </c>
      <c r="B22310" t="s">
        <v>19030</v>
      </c>
      <c r="C22310" t="s">
        <v>33478</v>
      </c>
      <c r="D22310" t="s">
        <v>33476</v>
      </c>
      <c r="E22310"/>
      <c r="F22310"/>
      <c r="G22310"/>
      <c r="H22310"/>
      <c r="I22310"/>
      <c r="J22310"/>
      <c r="U22310" s="43"/>
      <c r="AE22310"/>
    </row>
    <row r="22311" spans="1:31">
      <c r="A22311">
        <v>54700</v>
      </c>
      <c r="B22311" t="s">
        <v>19031</v>
      </c>
      <c r="C22311" t="s">
        <v>33478</v>
      </c>
      <c r="D22311" t="s">
        <v>33476</v>
      </c>
      <c r="E22311"/>
      <c r="F22311"/>
      <c r="G22311"/>
      <c r="H22311"/>
      <c r="I22311"/>
      <c r="J22311"/>
      <c r="U22311" s="43"/>
      <c r="AE22311"/>
    </row>
    <row r="22312" spans="1:31">
      <c r="A22312">
        <v>54385</v>
      </c>
      <c r="B22312" t="s">
        <v>19032</v>
      </c>
      <c r="C22312" t="s">
        <v>33478</v>
      </c>
      <c r="D22312" t="s">
        <v>33476</v>
      </c>
      <c r="E22312"/>
      <c r="F22312"/>
      <c r="G22312"/>
      <c r="H22312"/>
      <c r="I22312"/>
      <c r="J22312"/>
      <c r="U22312" s="43"/>
      <c r="AE22312"/>
    </row>
    <row r="22313" spans="1:31">
      <c r="A22313">
        <v>54170</v>
      </c>
      <c r="B22313" t="s">
        <v>19033</v>
      </c>
      <c r="C22313" t="s">
        <v>33478</v>
      </c>
      <c r="D22313" t="s">
        <v>33476</v>
      </c>
      <c r="E22313"/>
      <c r="F22313"/>
      <c r="G22313"/>
      <c r="H22313"/>
      <c r="I22313"/>
      <c r="J22313"/>
      <c r="U22313" s="43"/>
      <c r="AE22313"/>
    </row>
    <row r="22314" spans="1:31">
      <c r="A22314">
        <v>54450</v>
      </c>
      <c r="B22314" t="s">
        <v>19034</v>
      </c>
      <c r="C22314" t="s">
        <v>33478</v>
      </c>
      <c r="D22314" t="s">
        <v>33476</v>
      </c>
      <c r="E22314"/>
      <c r="F22314"/>
      <c r="G22314"/>
      <c r="H22314"/>
      <c r="I22314"/>
      <c r="J22314"/>
      <c r="U22314" s="43"/>
      <c r="AE22314"/>
    </row>
    <row r="22315" spans="1:31">
      <c r="A22315">
        <v>54330</v>
      </c>
      <c r="B22315" t="s">
        <v>19035</v>
      </c>
      <c r="C22315" t="s">
        <v>33478</v>
      </c>
      <c r="D22315" t="s">
        <v>33476</v>
      </c>
      <c r="E22315"/>
      <c r="F22315"/>
      <c r="G22315"/>
      <c r="H22315"/>
      <c r="I22315"/>
      <c r="J22315"/>
      <c r="U22315" s="43"/>
      <c r="AE22315"/>
    </row>
    <row r="22316" spans="1:31">
      <c r="A22316">
        <v>54800</v>
      </c>
      <c r="B22316" t="s">
        <v>19036</v>
      </c>
      <c r="C22316" t="s">
        <v>33478</v>
      </c>
      <c r="D22316" t="s">
        <v>33476</v>
      </c>
      <c r="E22316"/>
      <c r="F22316"/>
      <c r="G22316"/>
      <c r="H22316"/>
      <c r="I22316"/>
      <c r="J22316"/>
      <c r="U22316" s="43"/>
      <c r="AE22316"/>
    </row>
    <row r="22317" spans="1:31">
      <c r="A22317">
        <v>54330</v>
      </c>
      <c r="B22317" t="s">
        <v>19037</v>
      </c>
      <c r="C22317" t="s">
        <v>33478</v>
      </c>
      <c r="D22317" t="s">
        <v>33476</v>
      </c>
      <c r="E22317"/>
      <c r="F22317"/>
      <c r="G22317"/>
      <c r="H22317"/>
      <c r="I22317"/>
      <c r="J22317"/>
      <c r="U22317" s="43"/>
      <c r="AE22317"/>
    </row>
    <row r="22318" spans="1:31">
      <c r="A22318">
        <v>54890</v>
      </c>
      <c r="B22318" t="s">
        <v>19038</v>
      </c>
      <c r="C22318" t="s">
        <v>33478</v>
      </c>
      <c r="D22318" t="s">
        <v>33476</v>
      </c>
      <c r="E22318"/>
      <c r="F22318"/>
      <c r="G22318"/>
      <c r="H22318"/>
      <c r="I22318"/>
      <c r="J22318"/>
      <c r="U22318" s="43"/>
      <c r="AE22318"/>
    </row>
    <row r="22319" spans="1:31">
      <c r="A22319">
        <v>54740</v>
      </c>
      <c r="B22319" t="s">
        <v>19039</v>
      </c>
      <c r="C22319" t="s">
        <v>33478</v>
      </c>
      <c r="D22319" t="s">
        <v>33476</v>
      </c>
      <c r="E22319"/>
      <c r="F22319"/>
      <c r="G22319"/>
      <c r="H22319"/>
      <c r="I22319"/>
      <c r="J22319"/>
      <c r="U22319" s="43"/>
      <c r="AE22319"/>
    </row>
    <row r="22320" spans="1:31">
      <c r="A22320">
        <v>54260</v>
      </c>
      <c r="B22320" t="s">
        <v>19040</v>
      </c>
      <c r="C22320" t="s">
        <v>33478</v>
      </c>
      <c r="D22320" t="s">
        <v>33476</v>
      </c>
      <c r="E22320"/>
      <c r="F22320"/>
      <c r="G22320"/>
      <c r="H22320"/>
      <c r="I22320"/>
      <c r="J22320"/>
      <c r="U22320" s="43"/>
      <c r="AE22320"/>
    </row>
    <row r="22321" spans="1:31">
      <c r="A22321">
        <v>54150</v>
      </c>
      <c r="B22321" t="s">
        <v>19041</v>
      </c>
      <c r="C22321" t="s">
        <v>33478</v>
      </c>
      <c r="D22321" t="s">
        <v>33476</v>
      </c>
      <c r="E22321"/>
      <c r="F22321"/>
      <c r="G22321"/>
      <c r="H22321"/>
      <c r="I22321"/>
      <c r="J22321"/>
      <c r="U22321" s="43"/>
      <c r="AE22321"/>
    </row>
    <row r="22322" spans="1:31">
      <c r="A22322">
        <v>54200</v>
      </c>
      <c r="B22322" t="s">
        <v>19042</v>
      </c>
      <c r="C22322" t="s">
        <v>33478</v>
      </c>
      <c r="D22322" t="s">
        <v>33476</v>
      </c>
      <c r="E22322"/>
      <c r="F22322"/>
      <c r="G22322"/>
      <c r="H22322"/>
      <c r="I22322"/>
      <c r="J22322"/>
      <c r="U22322" s="43"/>
      <c r="AE22322"/>
    </row>
    <row r="22323" spans="1:31">
      <c r="A22323">
        <v>54530</v>
      </c>
      <c r="B22323" t="s">
        <v>19043</v>
      </c>
      <c r="C22323" t="s">
        <v>33478</v>
      </c>
      <c r="D22323" t="e">
        <v>#N/A</v>
      </c>
      <c r="E22323"/>
      <c r="F22323"/>
      <c r="G22323"/>
      <c r="H22323"/>
      <c r="I22323"/>
      <c r="J22323"/>
      <c r="U22323" s="43"/>
      <c r="AE22323"/>
    </row>
    <row r="22324" spans="1:31">
      <c r="A22324">
        <v>54470</v>
      </c>
      <c r="B22324" t="s">
        <v>16123</v>
      </c>
      <c r="C22324" t="s">
        <v>33478</v>
      </c>
      <c r="D22324" t="s">
        <v>33476</v>
      </c>
      <c r="E22324"/>
      <c r="F22324"/>
      <c r="G22324"/>
      <c r="H22324"/>
      <c r="I22324"/>
      <c r="J22324"/>
      <c r="U22324" s="43"/>
      <c r="AE22324"/>
    </row>
    <row r="22325" spans="1:31">
      <c r="A22325">
        <v>54330</v>
      </c>
      <c r="B22325" t="s">
        <v>19044</v>
      </c>
      <c r="C22325" t="s">
        <v>33478</v>
      </c>
      <c r="D22325" t="s">
        <v>33476</v>
      </c>
      <c r="E22325"/>
      <c r="F22325"/>
      <c r="G22325"/>
      <c r="H22325"/>
      <c r="I22325"/>
      <c r="J22325"/>
      <c r="U22325" s="43"/>
      <c r="AE22325"/>
    </row>
    <row r="22326" spans="1:31">
      <c r="A22326">
        <v>54370</v>
      </c>
      <c r="B22326" t="s">
        <v>19045</v>
      </c>
      <c r="C22326" t="s">
        <v>33478</v>
      </c>
      <c r="D22326" t="s">
        <v>33476</v>
      </c>
      <c r="E22326"/>
      <c r="F22326"/>
      <c r="G22326"/>
      <c r="H22326"/>
      <c r="I22326"/>
      <c r="J22326"/>
      <c r="U22326" s="43"/>
      <c r="AE22326"/>
    </row>
    <row r="22327" spans="1:31">
      <c r="A22327">
        <v>54480</v>
      </c>
      <c r="B22327" t="s">
        <v>19046</v>
      </c>
      <c r="C22327" t="s">
        <v>33478</v>
      </c>
      <c r="D22327" t="s">
        <v>33482</v>
      </c>
      <c r="E22327"/>
      <c r="F22327"/>
      <c r="G22327"/>
      <c r="H22327"/>
      <c r="I22327"/>
      <c r="J22327"/>
      <c r="U22327" s="43"/>
      <c r="AE22327"/>
    </row>
    <row r="22328" spans="1:31">
      <c r="A22328">
        <v>54260</v>
      </c>
      <c r="B22328" t="s">
        <v>19047</v>
      </c>
      <c r="C22328" t="s">
        <v>33478</v>
      </c>
      <c r="D22328" t="s">
        <v>33476</v>
      </c>
      <c r="E22328"/>
      <c r="F22328"/>
      <c r="G22328"/>
      <c r="H22328"/>
      <c r="I22328"/>
      <c r="J22328"/>
      <c r="U22328" s="43"/>
      <c r="AE22328"/>
    </row>
    <row r="22329" spans="1:31">
      <c r="A22329">
        <v>54480</v>
      </c>
      <c r="B22329" t="s">
        <v>19048</v>
      </c>
      <c r="C22329" t="s">
        <v>33478</v>
      </c>
      <c r="D22329" t="s">
        <v>33482</v>
      </c>
      <c r="E22329"/>
      <c r="F22329"/>
      <c r="G22329"/>
      <c r="H22329"/>
      <c r="I22329"/>
      <c r="J22329"/>
      <c r="U22329" s="43"/>
      <c r="AE22329"/>
    </row>
    <row r="22330" spans="1:31">
      <c r="A22330">
        <v>54120</v>
      </c>
      <c r="B22330" t="s">
        <v>19049</v>
      </c>
      <c r="C22330" t="s">
        <v>33478</v>
      </c>
      <c r="D22330" t="s">
        <v>33482</v>
      </c>
      <c r="E22330"/>
      <c r="F22330"/>
      <c r="G22330"/>
      <c r="H22330"/>
      <c r="I22330"/>
      <c r="J22330"/>
      <c r="U22330" s="43"/>
      <c r="AE22330"/>
    </row>
    <row r="22331" spans="1:31">
      <c r="A22331">
        <v>54540</v>
      </c>
      <c r="B22331" t="s">
        <v>19050</v>
      </c>
      <c r="C22331" t="s">
        <v>33478</v>
      </c>
      <c r="D22331" t="s">
        <v>33476</v>
      </c>
      <c r="E22331"/>
      <c r="F22331"/>
      <c r="G22331"/>
      <c r="H22331"/>
      <c r="I22331"/>
      <c r="J22331"/>
      <c r="U22331" s="43"/>
      <c r="AE22331"/>
    </row>
    <row r="22332" spans="1:31">
      <c r="A22332">
        <v>54610</v>
      </c>
      <c r="B22332" t="s">
        <v>19051</v>
      </c>
      <c r="C22332" t="s">
        <v>33478</v>
      </c>
      <c r="D22332" t="s">
        <v>33476</v>
      </c>
      <c r="E22332"/>
      <c r="F22332"/>
      <c r="G22332"/>
      <c r="H22332"/>
      <c r="I22332"/>
      <c r="J22332"/>
      <c r="U22332" s="43"/>
      <c r="AE22332"/>
    </row>
    <row r="22333" spans="1:31">
      <c r="A22333">
        <v>54490</v>
      </c>
      <c r="B22333" t="s">
        <v>19052</v>
      </c>
      <c r="C22333" t="s">
        <v>33478</v>
      </c>
      <c r="D22333" t="s">
        <v>33476</v>
      </c>
      <c r="E22333"/>
      <c r="F22333"/>
      <c r="G22333"/>
      <c r="H22333"/>
      <c r="I22333"/>
      <c r="J22333"/>
      <c r="U22333" s="43"/>
      <c r="AE22333"/>
    </row>
    <row r="22334" spans="1:31">
      <c r="A22334">
        <v>54200</v>
      </c>
      <c r="B22334" t="s">
        <v>19053</v>
      </c>
      <c r="C22334" t="s">
        <v>33478</v>
      </c>
      <c r="D22334" t="s">
        <v>33476</v>
      </c>
      <c r="E22334"/>
      <c r="F22334"/>
      <c r="G22334"/>
      <c r="H22334"/>
      <c r="I22334"/>
      <c r="J22334"/>
      <c r="U22334" s="43"/>
      <c r="AE22334"/>
    </row>
    <row r="22335" spans="1:31">
      <c r="A22335">
        <v>54540</v>
      </c>
      <c r="B22335" t="s">
        <v>19054</v>
      </c>
      <c r="C22335" t="s">
        <v>33478</v>
      </c>
      <c r="D22335" t="s">
        <v>33476</v>
      </c>
      <c r="E22335"/>
      <c r="F22335"/>
      <c r="G22335"/>
      <c r="H22335"/>
      <c r="I22335"/>
      <c r="J22335"/>
      <c r="U22335" s="43"/>
      <c r="AE22335"/>
    </row>
    <row r="22336" spans="1:31">
      <c r="A22336">
        <v>54620</v>
      </c>
      <c r="B22336" t="s">
        <v>1185</v>
      </c>
      <c r="C22336" t="s">
        <v>33478</v>
      </c>
      <c r="D22336" t="e">
        <v>#N/A</v>
      </c>
      <c r="E22336"/>
      <c r="F22336"/>
      <c r="G22336"/>
      <c r="H22336"/>
      <c r="I22336"/>
      <c r="J22336"/>
      <c r="U22336" s="43"/>
      <c r="AE22336"/>
    </row>
    <row r="22337" spans="1:31">
      <c r="A22337">
        <v>54160</v>
      </c>
      <c r="B22337" t="s">
        <v>17324</v>
      </c>
      <c r="C22337" t="s">
        <v>33478</v>
      </c>
      <c r="D22337" t="s">
        <v>33476</v>
      </c>
      <c r="E22337"/>
      <c r="F22337"/>
      <c r="G22337"/>
      <c r="H22337"/>
      <c r="I22337"/>
      <c r="J22337"/>
      <c r="U22337" s="43"/>
      <c r="AE22337"/>
    </row>
    <row r="22338" spans="1:31">
      <c r="A22338">
        <v>54340</v>
      </c>
      <c r="B22338" t="s">
        <v>19055</v>
      </c>
      <c r="C22338" t="s">
        <v>33478</v>
      </c>
      <c r="D22338" t="e">
        <v>#N/A</v>
      </c>
      <c r="E22338"/>
      <c r="F22338"/>
      <c r="G22338"/>
      <c r="H22338"/>
      <c r="I22338"/>
      <c r="J22338"/>
      <c r="U22338" s="43"/>
      <c r="AE22338"/>
    </row>
    <row r="22339" spans="1:31">
      <c r="A22339">
        <v>54700</v>
      </c>
      <c r="B22339" t="s">
        <v>19056</v>
      </c>
      <c r="C22339" t="s">
        <v>33478</v>
      </c>
      <c r="D22339" t="s">
        <v>33476</v>
      </c>
      <c r="E22339"/>
      <c r="F22339"/>
      <c r="G22339"/>
      <c r="H22339"/>
      <c r="I22339"/>
      <c r="J22339"/>
      <c r="U22339" s="43"/>
      <c r="AE22339"/>
    </row>
    <row r="22340" spans="1:31">
      <c r="A22340">
        <v>54550</v>
      </c>
      <c r="B22340" t="s">
        <v>19057</v>
      </c>
      <c r="C22340" t="s">
        <v>33478</v>
      </c>
      <c r="D22340" t="s">
        <v>33476</v>
      </c>
      <c r="E22340"/>
      <c r="F22340"/>
      <c r="G22340"/>
      <c r="H22340"/>
      <c r="I22340"/>
      <c r="J22340"/>
      <c r="U22340" s="43"/>
      <c r="AE22340"/>
    </row>
    <row r="22341" spans="1:31">
      <c r="A22341">
        <v>54700</v>
      </c>
      <c r="B22341" t="s">
        <v>19058</v>
      </c>
      <c r="C22341" t="s">
        <v>33478</v>
      </c>
      <c r="D22341" t="s">
        <v>33476</v>
      </c>
      <c r="E22341"/>
      <c r="F22341"/>
      <c r="G22341"/>
      <c r="H22341"/>
      <c r="I22341"/>
      <c r="J22341"/>
      <c r="U22341" s="43"/>
      <c r="AE22341"/>
    </row>
    <row r="22342" spans="1:31">
      <c r="A22342">
        <v>54116</v>
      </c>
      <c r="B22342" t="s">
        <v>19059</v>
      </c>
      <c r="C22342" t="s">
        <v>33478</v>
      </c>
      <c r="D22342" t="e">
        <v>#N/A</v>
      </c>
      <c r="E22342"/>
      <c r="F22342"/>
      <c r="G22342"/>
      <c r="H22342"/>
      <c r="I22342"/>
      <c r="J22342"/>
      <c r="U22342" s="43"/>
      <c r="AE22342"/>
    </row>
    <row r="22343" spans="1:31">
      <c r="A22343">
        <v>54530</v>
      </c>
      <c r="B22343" t="s">
        <v>19060</v>
      </c>
      <c r="C22343" t="s">
        <v>33478</v>
      </c>
      <c r="D22343" t="e">
        <v>#N/A</v>
      </c>
      <c r="E22343"/>
      <c r="F22343"/>
      <c r="G22343"/>
      <c r="H22343"/>
      <c r="I22343"/>
      <c r="J22343"/>
      <c r="U22343" s="43"/>
      <c r="AE22343"/>
    </row>
    <row r="22344" spans="1:31">
      <c r="A22344">
        <v>54490</v>
      </c>
      <c r="B22344" t="s">
        <v>19061</v>
      </c>
      <c r="C22344" t="s">
        <v>33478</v>
      </c>
      <c r="D22344" t="s">
        <v>33476</v>
      </c>
      <c r="E22344"/>
      <c r="F22344"/>
      <c r="G22344"/>
      <c r="H22344"/>
      <c r="I22344"/>
      <c r="J22344"/>
      <c r="U22344" s="43"/>
      <c r="AE22344"/>
    </row>
    <row r="22345" spans="1:31">
      <c r="A22345">
        <v>54160</v>
      </c>
      <c r="B22345" t="s">
        <v>19062</v>
      </c>
      <c r="C22345" t="s">
        <v>33478</v>
      </c>
      <c r="D22345" t="s">
        <v>33476</v>
      </c>
      <c r="E22345"/>
      <c r="F22345"/>
      <c r="G22345"/>
      <c r="H22345"/>
      <c r="I22345"/>
      <c r="J22345"/>
      <c r="U22345" s="43"/>
      <c r="AE22345"/>
    </row>
    <row r="22346" spans="1:31">
      <c r="A22346">
        <v>54115</v>
      </c>
      <c r="B22346" t="s">
        <v>19063</v>
      </c>
      <c r="C22346" t="s">
        <v>33478</v>
      </c>
      <c r="D22346" t="s">
        <v>33476</v>
      </c>
      <c r="E22346"/>
      <c r="F22346"/>
      <c r="G22346"/>
      <c r="H22346"/>
      <c r="I22346"/>
      <c r="J22346"/>
      <c r="U22346" s="43"/>
      <c r="AE22346"/>
    </row>
    <row r="22347" spans="1:31">
      <c r="A22347">
        <v>54425</v>
      </c>
      <c r="B22347" t="s">
        <v>19064</v>
      </c>
      <c r="C22347" t="s">
        <v>33478</v>
      </c>
      <c r="D22347" t="e">
        <v>#N/A</v>
      </c>
      <c r="E22347"/>
      <c r="F22347"/>
      <c r="G22347"/>
      <c r="H22347"/>
      <c r="I22347"/>
      <c r="J22347"/>
      <c r="U22347" s="43"/>
      <c r="AE22347"/>
    </row>
    <row r="22348" spans="1:31">
      <c r="A22348">
        <v>54800</v>
      </c>
      <c r="B22348" t="s">
        <v>19065</v>
      </c>
      <c r="C22348" t="s">
        <v>33478</v>
      </c>
      <c r="D22348" t="s">
        <v>33476</v>
      </c>
      <c r="E22348"/>
      <c r="F22348"/>
      <c r="G22348"/>
      <c r="H22348"/>
      <c r="I22348"/>
      <c r="J22348"/>
      <c r="U22348" s="43"/>
      <c r="AE22348"/>
    </row>
    <row r="22349" spans="1:31">
      <c r="A22349">
        <v>54800</v>
      </c>
      <c r="B22349" t="s">
        <v>19066</v>
      </c>
      <c r="C22349" t="s">
        <v>33478</v>
      </c>
      <c r="D22349" t="s">
        <v>33476</v>
      </c>
      <c r="E22349"/>
      <c r="F22349"/>
      <c r="G22349"/>
      <c r="H22349"/>
      <c r="I22349"/>
      <c r="J22349"/>
      <c r="U22349" s="43"/>
      <c r="AE22349"/>
    </row>
    <row r="22350" spans="1:31">
      <c r="A22350">
        <v>54330</v>
      </c>
      <c r="B22350" t="s">
        <v>19067</v>
      </c>
      <c r="C22350" t="s">
        <v>33478</v>
      </c>
      <c r="D22350" t="s">
        <v>33476</v>
      </c>
      <c r="E22350"/>
      <c r="F22350"/>
      <c r="G22350"/>
      <c r="H22350"/>
      <c r="I22350"/>
      <c r="J22350"/>
      <c r="U22350" s="43"/>
      <c r="AE22350"/>
    </row>
    <row r="22351" spans="1:31">
      <c r="A22351">
        <v>54540</v>
      </c>
      <c r="B22351" t="s">
        <v>19068</v>
      </c>
      <c r="C22351" t="s">
        <v>33478</v>
      </c>
      <c r="D22351" t="s">
        <v>33476</v>
      </c>
      <c r="E22351"/>
      <c r="F22351"/>
      <c r="G22351"/>
      <c r="H22351"/>
      <c r="I22351"/>
      <c r="J22351"/>
      <c r="U22351" s="43"/>
      <c r="AE22351"/>
    </row>
    <row r="22352" spans="1:31">
      <c r="A22352">
        <v>54610</v>
      </c>
      <c r="B22352" t="s">
        <v>19069</v>
      </c>
      <c r="C22352" t="s">
        <v>33478</v>
      </c>
      <c r="D22352" t="s">
        <v>33476</v>
      </c>
      <c r="E22352"/>
      <c r="F22352"/>
      <c r="G22352"/>
      <c r="H22352"/>
      <c r="I22352"/>
      <c r="J22352"/>
      <c r="U22352" s="43"/>
      <c r="AE22352"/>
    </row>
    <row r="22353" spans="1:31">
      <c r="A22353">
        <v>54370</v>
      </c>
      <c r="B22353" t="s">
        <v>19070</v>
      </c>
      <c r="C22353" t="s">
        <v>33478</v>
      </c>
      <c r="D22353" t="s">
        <v>33476</v>
      </c>
      <c r="E22353"/>
      <c r="F22353"/>
      <c r="G22353"/>
      <c r="H22353"/>
      <c r="I22353"/>
      <c r="J22353"/>
      <c r="U22353" s="43"/>
      <c r="AE22353"/>
    </row>
    <row r="22354" spans="1:31">
      <c r="A22354">
        <v>54370</v>
      </c>
      <c r="B22354" t="s">
        <v>19071</v>
      </c>
      <c r="C22354" t="s">
        <v>33478</v>
      </c>
      <c r="D22354" t="s">
        <v>33476</v>
      </c>
      <c r="E22354"/>
      <c r="F22354"/>
      <c r="G22354"/>
      <c r="H22354"/>
      <c r="I22354"/>
      <c r="J22354"/>
      <c r="U22354" s="43"/>
      <c r="AE22354"/>
    </row>
    <row r="22355" spans="1:31">
      <c r="A22355">
        <v>54450</v>
      </c>
      <c r="B22355" t="s">
        <v>19072</v>
      </c>
      <c r="C22355" t="s">
        <v>33478</v>
      </c>
      <c r="D22355" t="s">
        <v>33476</v>
      </c>
      <c r="E22355"/>
      <c r="F22355"/>
      <c r="G22355"/>
      <c r="H22355"/>
      <c r="I22355"/>
      <c r="J22355"/>
      <c r="U22355" s="43"/>
      <c r="AE22355"/>
    </row>
    <row r="22356" spans="1:31">
      <c r="A22356">
        <v>54300</v>
      </c>
      <c r="B22356" t="s">
        <v>19073</v>
      </c>
      <c r="C22356" t="s">
        <v>33478</v>
      </c>
      <c r="D22356" t="s">
        <v>33476</v>
      </c>
      <c r="E22356"/>
      <c r="F22356"/>
      <c r="G22356"/>
      <c r="H22356"/>
      <c r="I22356"/>
      <c r="J22356"/>
      <c r="U22356" s="43"/>
      <c r="AE22356"/>
    </row>
    <row r="22357" spans="1:31">
      <c r="A22357">
        <v>54120</v>
      </c>
      <c r="B22357" t="s">
        <v>19074</v>
      </c>
      <c r="C22357" t="s">
        <v>33478</v>
      </c>
      <c r="D22357" t="s">
        <v>33482</v>
      </c>
      <c r="E22357"/>
      <c r="F22357"/>
      <c r="G22357"/>
      <c r="H22357"/>
      <c r="I22357"/>
      <c r="J22357"/>
      <c r="U22357" s="43"/>
      <c r="AE22357"/>
    </row>
    <row r="22358" spans="1:31">
      <c r="A22358">
        <v>54430</v>
      </c>
      <c r="B22358" t="s">
        <v>19075</v>
      </c>
      <c r="C22358" t="s">
        <v>33478</v>
      </c>
      <c r="D22358" t="e">
        <v>#N/A</v>
      </c>
      <c r="E22358"/>
      <c r="F22358"/>
      <c r="G22358"/>
      <c r="H22358"/>
      <c r="I22358"/>
      <c r="J22358"/>
      <c r="U22358" s="43"/>
      <c r="AE22358"/>
    </row>
    <row r="22359" spans="1:31">
      <c r="A22359">
        <v>54430</v>
      </c>
      <c r="B22359" t="s">
        <v>19075</v>
      </c>
      <c r="C22359" t="s">
        <v>33478</v>
      </c>
      <c r="D22359" t="e">
        <v>#N/A</v>
      </c>
      <c r="E22359"/>
      <c r="F22359"/>
      <c r="G22359"/>
      <c r="H22359"/>
      <c r="I22359"/>
      <c r="J22359"/>
      <c r="U22359" s="43"/>
      <c r="AE22359"/>
    </row>
    <row r="22360" spans="1:31">
      <c r="A22360">
        <v>54450</v>
      </c>
      <c r="B22360" t="s">
        <v>19076</v>
      </c>
      <c r="C22360" t="s">
        <v>33478</v>
      </c>
      <c r="D22360" t="s">
        <v>33476</v>
      </c>
      <c r="E22360"/>
      <c r="F22360"/>
      <c r="G22360"/>
      <c r="H22360"/>
      <c r="I22360"/>
      <c r="J22360"/>
      <c r="U22360" s="43"/>
      <c r="AE22360"/>
    </row>
    <row r="22361" spans="1:31">
      <c r="A22361">
        <v>54470</v>
      </c>
      <c r="B22361" t="s">
        <v>19077</v>
      </c>
      <c r="C22361" t="s">
        <v>33478</v>
      </c>
      <c r="D22361" t="s">
        <v>33476</v>
      </c>
      <c r="E22361"/>
      <c r="F22361"/>
      <c r="G22361"/>
      <c r="H22361"/>
      <c r="I22361"/>
      <c r="J22361"/>
      <c r="U22361" s="43"/>
      <c r="AE22361"/>
    </row>
    <row r="22362" spans="1:31">
      <c r="A22362">
        <v>54830</v>
      </c>
      <c r="B22362" t="s">
        <v>19078</v>
      </c>
      <c r="C22362" t="s">
        <v>33478</v>
      </c>
      <c r="D22362" t="s">
        <v>33476</v>
      </c>
      <c r="E22362"/>
      <c r="F22362"/>
      <c r="G22362"/>
      <c r="H22362"/>
      <c r="I22362"/>
      <c r="J22362"/>
      <c r="U22362" s="43"/>
      <c r="AE22362"/>
    </row>
    <row r="22363" spans="1:31">
      <c r="A22363">
        <v>54110</v>
      </c>
      <c r="B22363" t="s">
        <v>19079</v>
      </c>
      <c r="C22363" t="s">
        <v>33478</v>
      </c>
      <c r="D22363" t="s">
        <v>33476</v>
      </c>
      <c r="E22363"/>
      <c r="F22363"/>
      <c r="G22363"/>
      <c r="H22363"/>
      <c r="I22363"/>
      <c r="J22363"/>
      <c r="U22363" s="43"/>
      <c r="AE22363"/>
    </row>
    <row r="22364" spans="1:31">
      <c r="A22364">
        <v>54370</v>
      </c>
      <c r="B22364" t="s">
        <v>19080</v>
      </c>
      <c r="C22364" t="s">
        <v>33478</v>
      </c>
      <c r="D22364" t="s">
        <v>33476</v>
      </c>
      <c r="E22364"/>
      <c r="F22364"/>
      <c r="G22364"/>
      <c r="H22364"/>
      <c r="I22364"/>
      <c r="J22364"/>
      <c r="U22364" s="43"/>
      <c r="AE22364"/>
    </row>
    <row r="22365" spans="1:31">
      <c r="A22365">
        <v>54450</v>
      </c>
      <c r="B22365" t="s">
        <v>19081</v>
      </c>
      <c r="C22365" t="s">
        <v>33478</v>
      </c>
      <c r="D22365" t="s">
        <v>33476</v>
      </c>
      <c r="E22365"/>
      <c r="F22365"/>
      <c r="G22365"/>
      <c r="H22365"/>
      <c r="I22365"/>
      <c r="J22365"/>
      <c r="U22365" s="43"/>
      <c r="AE22365"/>
    </row>
    <row r="22366" spans="1:31">
      <c r="A22366">
        <v>54630</v>
      </c>
      <c r="B22366" t="s">
        <v>19082</v>
      </c>
      <c r="C22366" t="s">
        <v>33478</v>
      </c>
      <c r="D22366" t="e">
        <v>#N/A</v>
      </c>
      <c r="E22366"/>
      <c r="F22366"/>
      <c r="G22366"/>
      <c r="H22366"/>
      <c r="I22366"/>
      <c r="J22366"/>
      <c r="U22366" s="43"/>
      <c r="AE22366"/>
    </row>
    <row r="22367" spans="1:31">
      <c r="A22367">
        <v>54380</v>
      </c>
      <c r="B22367" t="s">
        <v>19083</v>
      </c>
      <c r="C22367" t="s">
        <v>33478</v>
      </c>
      <c r="D22367" t="s">
        <v>33476</v>
      </c>
      <c r="E22367"/>
      <c r="F22367"/>
      <c r="G22367"/>
      <c r="H22367"/>
      <c r="I22367"/>
      <c r="J22367"/>
      <c r="U22367" s="43"/>
      <c r="AE22367"/>
    </row>
    <row r="22368" spans="1:31">
      <c r="A22368">
        <v>54360</v>
      </c>
      <c r="B22368" t="s">
        <v>8786</v>
      </c>
      <c r="C22368" t="s">
        <v>33478</v>
      </c>
      <c r="D22368" t="s">
        <v>33476</v>
      </c>
      <c r="E22368"/>
      <c r="F22368"/>
      <c r="G22368"/>
      <c r="H22368"/>
      <c r="I22368"/>
      <c r="J22368"/>
      <c r="U22368" s="43"/>
      <c r="AE22368"/>
    </row>
    <row r="22369" spans="1:31">
      <c r="A22369">
        <v>54110</v>
      </c>
      <c r="B22369" t="s">
        <v>19084</v>
      </c>
      <c r="C22369" t="s">
        <v>33478</v>
      </c>
      <c r="D22369" t="s">
        <v>33476</v>
      </c>
      <c r="E22369"/>
      <c r="F22369"/>
      <c r="G22369"/>
      <c r="H22369"/>
      <c r="I22369"/>
      <c r="J22369"/>
      <c r="U22369" s="43"/>
      <c r="AE22369"/>
    </row>
    <row r="22370" spans="1:31">
      <c r="A22370">
        <v>54385</v>
      </c>
      <c r="B22370" t="s">
        <v>19085</v>
      </c>
      <c r="C22370" t="s">
        <v>33478</v>
      </c>
      <c r="D22370" t="s">
        <v>33476</v>
      </c>
      <c r="E22370"/>
      <c r="F22370"/>
      <c r="G22370"/>
      <c r="H22370"/>
      <c r="I22370"/>
      <c r="J22370"/>
      <c r="U22370" s="43"/>
      <c r="AE22370"/>
    </row>
    <row r="22371" spans="1:31">
      <c r="A22371">
        <v>54610</v>
      </c>
      <c r="B22371" t="s">
        <v>19086</v>
      </c>
      <c r="C22371" t="s">
        <v>33478</v>
      </c>
      <c r="D22371" t="s">
        <v>33476</v>
      </c>
      <c r="E22371"/>
      <c r="F22371"/>
      <c r="G22371"/>
      <c r="H22371"/>
      <c r="I22371"/>
      <c r="J22371"/>
      <c r="U22371" s="43"/>
      <c r="AE22371"/>
    </row>
    <row r="22372" spans="1:31">
      <c r="A22372">
        <v>54290</v>
      </c>
      <c r="B22372" t="s">
        <v>19087</v>
      </c>
      <c r="C22372" t="s">
        <v>33478</v>
      </c>
      <c r="D22372" t="s">
        <v>33476</v>
      </c>
      <c r="E22372"/>
      <c r="F22372"/>
      <c r="G22372"/>
      <c r="H22372"/>
      <c r="I22372"/>
      <c r="J22372"/>
      <c r="U22372" s="43"/>
      <c r="AE22372"/>
    </row>
    <row r="22373" spans="1:31">
      <c r="A22373">
        <v>54200</v>
      </c>
      <c r="B22373" t="s">
        <v>19088</v>
      </c>
      <c r="C22373" t="s">
        <v>33478</v>
      </c>
      <c r="D22373" t="s">
        <v>33476</v>
      </c>
      <c r="E22373"/>
      <c r="F22373"/>
      <c r="G22373"/>
      <c r="H22373"/>
      <c r="I22373"/>
      <c r="J22373"/>
      <c r="U22373" s="43"/>
      <c r="AE22373"/>
    </row>
    <row r="22374" spans="1:31">
      <c r="A22374">
        <v>54290</v>
      </c>
      <c r="B22374" t="s">
        <v>19089</v>
      </c>
      <c r="C22374" t="s">
        <v>33478</v>
      </c>
      <c r="D22374" t="s">
        <v>33476</v>
      </c>
      <c r="E22374"/>
      <c r="F22374"/>
      <c r="G22374"/>
      <c r="H22374"/>
      <c r="I22374"/>
      <c r="J22374"/>
      <c r="U22374" s="43"/>
      <c r="AE22374"/>
    </row>
    <row r="22375" spans="1:31">
      <c r="A22375">
        <v>54210</v>
      </c>
      <c r="B22375" t="s">
        <v>19090</v>
      </c>
      <c r="C22375" t="s">
        <v>33478</v>
      </c>
      <c r="D22375" t="s">
        <v>33476</v>
      </c>
      <c r="E22375"/>
      <c r="F22375"/>
      <c r="G22375"/>
      <c r="H22375"/>
      <c r="I22375"/>
      <c r="J22375"/>
      <c r="U22375" s="43"/>
      <c r="AE22375"/>
    </row>
    <row r="22376" spans="1:31">
      <c r="A22376">
        <v>54580</v>
      </c>
      <c r="B22376" t="s">
        <v>19091</v>
      </c>
      <c r="C22376" t="s">
        <v>33478</v>
      </c>
      <c r="D22376" t="s">
        <v>33476</v>
      </c>
      <c r="E22376"/>
      <c r="F22376"/>
      <c r="G22376"/>
      <c r="H22376"/>
      <c r="I22376"/>
      <c r="J22376"/>
      <c r="U22376" s="43"/>
      <c r="AE22376"/>
    </row>
    <row r="22377" spans="1:31">
      <c r="A22377">
        <v>54580</v>
      </c>
      <c r="B22377" t="s">
        <v>19091</v>
      </c>
      <c r="C22377" t="s">
        <v>33478</v>
      </c>
      <c r="D22377" t="s">
        <v>33476</v>
      </c>
      <c r="E22377"/>
      <c r="F22377"/>
      <c r="G22377"/>
      <c r="H22377"/>
      <c r="I22377"/>
      <c r="J22377"/>
      <c r="U22377" s="43"/>
      <c r="AE22377"/>
    </row>
    <row r="22378" spans="1:31">
      <c r="A22378">
        <v>54470</v>
      </c>
      <c r="B22378" t="s">
        <v>19092</v>
      </c>
      <c r="C22378" t="s">
        <v>33478</v>
      </c>
      <c r="D22378" t="s">
        <v>33476</v>
      </c>
      <c r="E22378"/>
      <c r="F22378"/>
      <c r="G22378"/>
      <c r="H22378"/>
      <c r="I22378"/>
      <c r="J22378"/>
      <c r="U22378" s="43"/>
      <c r="AE22378"/>
    </row>
    <row r="22379" spans="1:31">
      <c r="A22379">
        <v>54290</v>
      </c>
      <c r="B22379" t="s">
        <v>19093</v>
      </c>
      <c r="C22379" t="s">
        <v>33478</v>
      </c>
      <c r="D22379" t="s">
        <v>33476</v>
      </c>
      <c r="E22379"/>
      <c r="F22379"/>
      <c r="G22379"/>
      <c r="H22379"/>
      <c r="I22379"/>
      <c r="J22379"/>
      <c r="U22379" s="43"/>
      <c r="AE22379"/>
    </row>
    <row r="22380" spans="1:31">
      <c r="A22380">
        <v>54950</v>
      </c>
      <c r="B22380" t="s">
        <v>1254</v>
      </c>
      <c r="C22380" t="s">
        <v>33478</v>
      </c>
      <c r="D22380" t="s">
        <v>33476</v>
      </c>
      <c r="E22380"/>
      <c r="F22380"/>
      <c r="G22380"/>
      <c r="H22380"/>
      <c r="I22380"/>
      <c r="J22380"/>
      <c r="U22380" s="43"/>
      <c r="AE22380"/>
    </row>
    <row r="22381" spans="1:31">
      <c r="A22381">
        <v>54930</v>
      </c>
      <c r="B22381" t="s">
        <v>2035</v>
      </c>
      <c r="C22381" t="s">
        <v>33478</v>
      </c>
      <c r="D22381" t="s">
        <v>33476</v>
      </c>
      <c r="E22381"/>
      <c r="F22381"/>
      <c r="G22381"/>
      <c r="H22381"/>
      <c r="I22381"/>
      <c r="J22381"/>
      <c r="U22381" s="43"/>
      <c r="AE22381"/>
    </row>
    <row r="22382" spans="1:31">
      <c r="A22382">
        <v>54700</v>
      </c>
      <c r="B22382" t="s">
        <v>1257</v>
      </c>
      <c r="C22382" t="s">
        <v>33478</v>
      </c>
      <c r="D22382" t="s">
        <v>33476</v>
      </c>
      <c r="E22382"/>
      <c r="F22382"/>
      <c r="G22382"/>
      <c r="H22382"/>
      <c r="I22382"/>
      <c r="J22382"/>
      <c r="U22382" s="43"/>
      <c r="AE22382"/>
    </row>
    <row r="22383" spans="1:31">
      <c r="A22383">
        <v>54290</v>
      </c>
      <c r="B22383" t="s">
        <v>2461</v>
      </c>
      <c r="C22383" t="s">
        <v>33478</v>
      </c>
      <c r="D22383" t="s">
        <v>33476</v>
      </c>
      <c r="E22383"/>
      <c r="F22383"/>
      <c r="G22383"/>
      <c r="H22383"/>
      <c r="I22383"/>
      <c r="J22383"/>
      <c r="U22383" s="43"/>
      <c r="AE22383"/>
    </row>
    <row r="22384" spans="1:31">
      <c r="A22384">
        <v>54260</v>
      </c>
      <c r="B22384" t="s">
        <v>19094</v>
      </c>
      <c r="C22384" t="s">
        <v>33478</v>
      </c>
      <c r="D22384" t="s">
        <v>33476</v>
      </c>
      <c r="E22384"/>
      <c r="F22384"/>
      <c r="G22384"/>
      <c r="H22384"/>
      <c r="I22384"/>
      <c r="J22384"/>
      <c r="U22384" s="43"/>
      <c r="AE22384"/>
    </row>
    <row r="22385" spans="1:31">
      <c r="A22385">
        <v>54260</v>
      </c>
      <c r="B22385" t="s">
        <v>19094</v>
      </c>
      <c r="C22385" t="s">
        <v>33478</v>
      </c>
      <c r="D22385" t="s">
        <v>33476</v>
      </c>
      <c r="E22385"/>
      <c r="F22385"/>
      <c r="G22385"/>
      <c r="H22385"/>
      <c r="I22385"/>
      <c r="J22385"/>
      <c r="U22385" s="43"/>
      <c r="AE22385"/>
    </row>
    <row r="22386" spans="1:31">
      <c r="A22386">
        <v>54470</v>
      </c>
      <c r="B22386" t="s">
        <v>19095</v>
      </c>
      <c r="C22386" t="s">
        <v>33478</v>
      </c>
      <c r="D22386" t="s">
        <v>33476</v>
      </c>
      <c r="E22386"/>
      <c r="F22386"/>
      <c r="G22386"/>
      <c r="H22386"/>
      <c r="I22386"/>
      <c r="J22386"/>
      <c r="U22386" s="43"/>
      <c r="AE22386"/>
    </row>
    <row r="22387" spans="1:31">
      <c r="A22387">
        <v>54800</v>
      </c>
      <c r="B22387" t="s">
        <v>534</v>
      </c>
      <c r="C22387" t="s">
        <v>33478</v>
      </c>
      <c r="D22387" t="s">
        <v>33476</v>
      </c>
      <c r="E22387"/>
      <c r="F22387"/>
      <c r="G22387"/>
      <c r="H22387"/>
      <c r="I22387"/>
      <c r="J22387"/>
      <c r="U22387" s="43"/>
      <c r="AE22387"/>
    </row>
    <row r="22388" spans="1:31">
      <c r="A22388">
        <v>54290</v>
      </c>
      <c r="B22388" t="s">
        <v>1261</v>
      </c>
      <c r="C22388" t="s">
        <v>33478</v>
      </c>
      <c r="D22388" t="s">
        <v>33476</v>
      </c>
      <c r="E22388"/>
      <c r="F22388"/>
      <c r="G22388"/>
      <c r="H22388"/>
      <c r="I22388"/>
      <c r="J22388"/>
      <c r="U22388" s="43"/>
      <c r="AE22388"/>
    </row>
    <row r="22389" spans="1:31">
      <c r="A22389">
        <v>54450</v>
      </c>
      <c r="B22389" t="s">
        <v>12025</v>
      </c>
      <c r="C22389" t="s">
        <v>33478</v>
      </c>
      <c r="D22389" t="s">
        <v>33476</v>
      </c>
      <c r="E22389"/>
      <c r="F22389"/>
      <c r="G22389"/>
      <c r="H22389"/>
      <c r="I22389"/>
      <c r="J22389"/>
      <c r="U22389" s="43"/>
      <c r="AE22389"/>
    </row>
    <row r="22390" spans="1:31">
      <c r="A22390">
        <v>54540</v>
      </c>
      <c r="B22390" t="s">
        <v>19096</v>
      </c>
      <c r="C22390" t="s">
        <v>33478</v>
      </c>
      <c r="D22390" t="s">
        <v>33476</v>
      </c>
      <c r="E22390"/>
      <c r="F22390"/>
      <c r="G22390"/>
      <c r="H22390"/>
      <c r="I22390"/>
      <c r="J22390"/>
      <c r="U22390" s="43"/>
      <c r="AE22390"/>
    </row>
    <row r="22391" spans="1:31">
      <c r="A22391">
        <v>54130</v>
      </c>
      <c r="B22391" t="s">
        <v>19097</v>
      </c>
      <c r="C22391" t="s">
        <v>33478</v>
      </c>
      <c r="D22391" t="s">
        <v>33476</v>
      </c>
      <c r="E22391"/>
      <c r="F22391"/>
      <c r="G22391"/>
      <c r="H22391"/>
      <c r="I22391"/>
      <c r="J22391"/>
      <c r="U22391" s="43"/>
      <c r="AE22391"/>
    </row>
    <row r="22392" spans="1:31">
      <c r="A22392">
        <v>54210</v>
      </c>
      <c r="B22392" t="s">
        <v>19098</v>
      </c>
      <c r="C22392" t="s">
        <v>33478</v>
      </c>
      <c r="D22392" t="s">
        <v>33476</v>
      </c>
      <c r="E22392"/>
      <c r="F22392"/>
      <c r="G22392"/>
      <c r="H22392"/>
      <c r="I22392"/>
      <c r="J22392"/>
      <c r="U22392" s="43"/>
      <c r="AE22392"/>
    </row>
    <row r="22393" spans="1:31">
      <c r="A22393">
        <v>54540</v>
      </c>
      <c r="B22393" t="s">
        <v>19099</v>
      </c>
      <c r="C22393" t="s">
        <v>33478</v>
      </c>
      <c r="D22393" t="s">
        <v>33476</v>
      </c>
      <c r="E22393"/>
      <c r="F22393"/>
      <c r="G22393"/>
      <c r="H22393"/>
      <c r="I22393"/>
      <c r="J22393"/>
      <c r="U22393" s="43"/>
      <c r="AE22393"/>
    </row>
    <row r="22394" spans="1:31">
      <c r="A22394">
        <v>54730</v>
      </c>
      <c r="B22394" t="s">
        <v>19100</v>
      </c>
      <c r="C22394" t="s">
        <v>33478</v>
      </c>
      <c r="D22394" t="e">
        <v>#N/A</v>
      </c>
      <c r="E22394"/>
      <c r="F22394"/>
      <c r="G22394"/>
      <c r="H22394"/>
      <c r="I22394"/>
      <c r="J22394"/>
      <c r="U22394" s="43"/>
      <c r="AE22394"/>
    </row>
    <row r="22395" spans="1:31">
      <c r="A22395">
        <v>54740</v>
      </c>
      <c r="B22395" t="s">
        <v>19101</v>
      </c>
      <c r="C22395" t="s">
        <v>33478</v>
      </c>
      <c r="D22395" t="s">
        <v>33476</v>
      </c>
      <c r="E22395"/>
      <c r="F22395"/>
      <c r="G22395"/>
      <c r="H22395"/>
      <c r="I22395"/>
      <c r="J22395"/>
      <c r="U22395" s="43"/>
      <c r="AE22395"/>
    </row>
    <row r="22396" spans="1:31">
      <c r="A22396">
        <v>54290</v>
      </c>
      <c r="B22396" t="s">
        <v>19102</v>
      </c>
      <c r="C22396" t="s">
        <v>33478</v>
      </c>
      <c r="D22396" t="s">
        <v>33476</v>
      </c>
      <c r="E22396"/>
      <c r="F22396"/>
      <c r="G22396"/>
      <c r="H22396"/>
      <c r="I22396"/>
      <c r="J22396"/>
      <c r="U22396" s="43"/>
      <c r="AE22396"/>
    </row>
    <row r="22397" spans="1:31">
      <c r="A22397">
        <v>54480</v>
      </c>
      <c r="B22397" t="s">
        <v>2048</v>
      </c>
      <c r="C22397" t="s">
        <v>33478</v>
      </c>
      <c r="D22397" t="s">
        <v>33482</v>
      </c>
      <c r="E22397"/>
      <c r="F22397"/>
      <c r="G22397"/>
      <c r="H22397"/>
      <c r="I22397"/>
      <c r="J22397"/>
      <c r="U22397" s="43"/>
      <c r="AE22397"/>
    </row>
    <row r="22398" spans="1:31">
      <c r="A22398">
        <v>54620</v>
      </c>
      <c r="B22398" t="s">
        <v>19103</v>
      </c>
      <c r="C22398" t="s">
        <v>33478</v>
      </c>
      <c r="D22398" t="e">
        <v>#N/A</v>
      </c>
      <c r="E22398"/>
      <c r="F22398"/>
      <c r="G22398"/>
      <c r="H22398"/>
      <c r="I22398"/>
      <c r="J22398"/>
      <c r="U22398" s="43"/>
      <c r="AE22398"/>
    </row>
    <row r="22399" spans="1:31">
      <c r="A22399">
        <v>54380</v>
      </c>
      <c r="B22399" t="s">
        <v>19104</v>
      </c>
      <c r="C22399" t="s">
        <v>33478</v>
      </c>
      <c r="D22399" t="s">
        <v>33476</v>
      </c>
      <c r="E22399"/>
      <c r="F22399"/>
      <c r="G22399"/>
      <c r="H22399"/>
      <c r="I22399"/>
      <c r="J22399"/>
      <c r="U22399" s="43"/>
      <c r="AE22399"/>
    </row>
    <row r="22400" spans="1:31">
      <c r="A22400">
        <v>54560</v>
      </c>
      <c r="B22400" t="s">
        <v>19105</v>
      </c>
      <c r="C22400" t="s">
        <v>33478</v>
      </c>
      <c r="D22400" t="s">
        <v>33476</v>
      </c>
      <c r="E22400"/>
      <c r="F22400"/>
      <c r="G22400"/>
      <c r="H22400"/>
      <c r="I22400"/>
      <c r="J22400"/>
      <c r="U22400" s="43"/>
      <c r="AE22400"/>
    </row>
    <row r="22401" spans="1:31">
      <c r="A22401">
        <v>54200</v>
      </c>
      <c r="B22401" t="s">
        <v>19106</v>
      </c>
      <c r="C22401" t="s">
        <v>33478</v>
      </c>
      <c r="D22401" t="s">
        <v>33476</v>
      </c>
      <c r="E22401"/>
      <c r="F22401"/>
      <c r="G22401"/>
      <c r="H22401"/>
      <c r="I22401"/>
      <c r="J22401"/>
      <c r="U22401" s="43"/>
      <c r="AE22401"/>
    </row>
    <row r="22402" spans="1:31">
      <c r="A22402">
        <v>54650</v>
      </c>
      <c r="B22402" t="s">
        <v>19107</v>
      </c>
      <c r="C22402" t="s">
        <v>33478</v>
      </c>
      <c r="D22402" t="e">
        <v>#N/A</v>
      </c>
      <c r="E22402"/>
      <c r="F22402"/>
      <c r="G22402"/>
      <c r="H22402"/>
      <c r="I22402"/>
      <c r="J22402"/>
      <c r="U22402" s="43"/>
      <c r="AE22402"/>
    </row>
    <row r="22403" spans="1:31">
      <c r="A22403">
        <v>54115</v>
      </c>
      <c r="B22403" t="s">
        <v>19108</v>
      </c>
      <c r="C22403" t="s">
        <v>33478</v>
      </c>
      <c r="D22403" t="s">
        <v>33476</v>
      </c>
      <c r="E22403"/>
      <c r="F22403"/>
      <c r="G22403"/>
      <c r="H22403"/>
      <c r="I22403"/>
      <c r="J22403"/>
      <c r="U22403" s="43"/>
      <c r="AE22403"/>
    </row>
    <row r="22404" spans="1:31">
      <c r="A22404">
        <v>54420</v>
      </c>
      <c r="B22404" t="s">
        <v>19109</v>
      </c>
      <c r="C22404" t="s">
        <v>33478</v>
      </c>
      <c r="D22404" t="e">
        <v>#N/A</v>
      </c>
      <c r="E22404"/>
      <c r="F22404"/>
      <c r="G22404"/>
      <c r="H22404"/>
      <c r="I22404"/>
      <c r="J22404"/>
      <c r="U22404" s="43"/>
      <c r="AE22404"/>
    </row>
    <row r="22405" spans="1:31">
      <c r="A22405">
        <v>54170</v>
      </c>
      <c r="B22405" t="s">
        <v>19110</v>
      </c>
      <c r="C22405" t="s">
        <v>33478</v>
      </c>
      <c r="D22405" t="s">
        <v>33476</v>
      </c>
      <c r="E22405"/>
      <c r="F22405"/>
      <c r="G22405"/>
      <c r="H22405"/>
      <c r="I22405"/>
      <c r="J22405"/>
      <c r="U22405" s="43"/>
      <c r="AE22405"/>
    </row>
    <row r="22406" spans="1:31">
      <c r="A22406">
        <v>54330</v>
      </c>
      <c r="B22406" t="s">
        <v>19111</v>
      </c>
      <c r="C22406" t="s">
        <v>33478</v>
      </c>
      <c r="D22406" t="s">
        <v>33476</v>
      </c>
      <c r="E22406"/>
      <c r="F22406"/>
      <c r="G22406"/>
      <c r="H22406"/>
      <c r="I22406"/>
      <c r="J22406"/>
      <c r="U22406" s="43"/>
      <c r="AE22406"/>
    </row>
    <row r="22407" spans="1:31">
      <c r="A22407">
        <v>54280</v>
      </c>
      <c r="B22407" t="s">
        <v>19112</v>
      </c>
      <c r="C22407" t="s">
        <v>33478</v>
      </c>
      <c r="D22407" t="s">
        <v>33476</v>
      </c>
      <c r="E22407"/>
      <c r="F22407"/>
      <c r="G22407"/>
      <c r="H22407"/>
      <c r="I22407"/>
      <c r="J22407"/>
      <c r="U22407" s="43"/>
      <c r="AE22407"/>
    </row>
    <row r="22408" spans="1:31">
      <c r="A22408">
        <v>54470</v>
      </c>
      <c r="B22408" t="s">
        <v>19113</v>
      </c>
      <c r="C22408" t="s">
        <v>33478</v>
      </c>
      <c r="D22408" t="s">
        <v>33476</v>
      </c>
      <c r="E22408"/>
      <c r="F22408"/>
      <c r="G22408"/>
      <c r="H22408"/>
      <c r="I22408"/>
      <c r="J22408"/>
      <c r="U22408" s="43"/>
      <c r="AE22408"/>
    </row>
    <row r="22409" spans="1:31">
      <c r="A22409">
        <v>54170</v>
      </c>
      <c r="B22409" t="s">
        <v>19114</v>
      </c>
      <c r="C22409" t="s">
        <v>33478</v>
      </c>
      <c r="D22409" t="s">
        <v>33476</v>
      </c>
      <c r="E22409"/>
      <c r="F22409"/>
      <c r="G22409"/>
      <c r="H22409"/>
      <c r="I22409"/>
      <c r="J22409"/>
      <c r="U22409" s="43"/>
      <c r="AE22409"/>
    </row>
    <row r="22410" spans="1:31">
      <c r="A22410">
        <v>54830</v>
      </c>
      <c r="B22410" t="s">
        <v>19115</v>
      </c>
      <c r="C22410" t="s">
        <v>33478</v>
      </c>
      <c r="D22410" t="s">
        <v>33476</v>
      </c>
      <c r="E22410"/>
      <c r="F22410"/>
      <c r="G22410"/>
      <c r="H22410"/>
      <c r="I22410"/>
      <c r="J22410"/>
      <c r="U22410" s="43"/>
      <c r="AE22410"/>
    </row>
    <row r="22411" spans="1:31">
      <c r="A22411">
        <v>54370</v>
      </c>
      <c r="B22411" t="s">
        <v>2058</v>
      </c>
      <c r="C22411" t="s">
        <v>33478</v>
      </c>
      <c r="D22411" t="s">
        <v>33476</v>
      </c>
      <c r="E22411"/>
      <c r="F22411"/>
      <c r="G22411"/>
      <c r="H22411"/>
      <c r="I22411"/>
      <c r="J22411"/>
      <c r="U22411" s="43"/>
      <c r="AE22411"/>
    </row>
    <row r="22412" spans="1:31">
      <c r="A22412">
        <v>54560</v>
      </c>
      <c r="B22412" t="s">
        <v>19116</v>
      </c>
      <c r="C22412" t="s">
        <v>33478</v>
      </c>
      <c r="D22412" t="s">
        <v>33476</v>
      </c>
      <c r="E22412"/>
      <c r="F22412"/>
      <c r="G22412"/>
      <c r="H22412"/>
      <c r="I22412"/>
      <c r="J22412"/>
      <c r="U22412" s="43"/>
      <c r="AE22412"/>
    </row>
    <row r="22413" spans="1:31">
      <c r="A22413">
        <v>54550</v>
      </c>
      <c r="B22413" t="s">
        <v>19117</v>
      </c>
      <c r="C22413" t="s">
        <v>33478</v>
      </c>
      <c r="D22413" t="s">
        <v>33476</v>
      </c>
      <c r="E22413"/>
      <c r="F22413"/>
      <c r="G22413"/>
      <c r="H22413"/>
      <c r="I22413"/>
      <c r="J22413"/>
      <c r="U22413" s="43"/>
      <c r="AE22413"/>
    </row>
    <row r="22414" spans="1:31">
      <c r="A22414">
        <v>54300</v>
      </c>
      <c r="B22414" t="s">
        <v>19118</v>
      </c>
      <c r="C22414" t="s">
        <v>33478</v>
      </c>
      <c r="D22414" t="s">
        <v>33476</v>
      </c>
      <c r="E22414"/>
      <c r="F22414"/>
      <c r="G22414"/>
      <c r="H22414"/>
      <c r="I22414"/>
      <c r="J22414"/>
      <c r="U22414" s="43"/>
      <c r="AE22414"/>
    </row>
    <row r="22415" spans="1:31">
      <c r="A22415">
        <v>54610</v>
      </c>
      <c r="B22415" t="s">
        <v>19119</v>
      </c>
      <c r="C22415" t="s">
        <v>33478</v>
      </c>
      <c r="D22415" t="s">
        <v>33476</v>
      </c>
      <c r="E22415"/>
      <c r="F22415"/>
      <c r="G22415"/>
      <c r="H22415"/>
      <c r="I22415"/>
      <c r="J22415"/>
      <c r="U22415" s="43"/>
      <c r="AE22415"/>
    </row>
    <row r="22416" spans="1:31">
      <c r="A22416">
        <v>54110</v>
      </c>
      <c r="B22416" t="s">
        <v>19120</v>
      </c>
      <c r="C22416" t="s">
        <v>33478</v>
      </c>
      <c r="D22416" t="s">
        <v>33476</v>
      </c>
      <c r="E22416"/>
      <c r="F22416"/>
      <c r="G22416"/>
      <c r="H22416"/>
      <c r="I22416"/>
      <c r="J22416"/>
      <c r="U22416" s="43"/>
      <c r="AE22416"/>
    </row>
    <row r="22417" spans="1:31">
      <c r="A22417">
        <v>54280</v>
      </c>
      <c r="B22417" t="s">
        <v>19121</v>
      </c>
      <c r="C22417" t="s">
        <v>33478</v>
      </c>
      <c r="D22417" t="s">
        <v>33476</v>
      </c>
      <c r="E22417"/>
      <c r="F22417"/>
      <c r="G22417"/>
      <c r="H22417"/>
      <c r="I22417"/>
      <c r="J22417"/>
      <c r="U22417" s="43"/>
      <c r="AE22417"/>
    </row>
    <row r="22418" spans="1:31">
      <c r="A22418">
        <v>54800</v>
      </c>
      <c r="B22418" t="s">
        <v>19122</v>
      </c>
      <c r="C22418" t="s">
        <v>33478</v>
      </c>
      <c r="D22418" t="s">
        <v>33476</v>
      </c>
      <c r="E22418"/>
      <c r="F22418"/>
      <c r="G22418"/>
      <c r="H22418"/>
      <c r="I22418"/>
      <c r="J22418"/>
      <c r="U22418" s="43"/>
      <c r="AE22418"/>
    </row>
    <row r="22419" spans="1:31">
      <c r="A22419">
        <v>54480</v>
      </c>
      <c r="B22419" t="s">
        <v>19123</v>
      </c>
      <c r="C22419" t="s">
        <v>33478</v>
      </c>
      <c r="D22419" t="s">
        <v>33482</v>
      </c>
      <c r="E22419"/>
      <c r="F22419"/>
      <c r="G22419"/>
      <c r="H22419"/>
      <c r="I22419"/>
      <c r="J22419"/>
      <c r="U22419" s="43"/>
      <c r="AE22419"/>
    </row>
    <row r="22420" spans="1:31">
      <c r="A22420">
        <v>54116</v>
      </c>
      <c r="B22420" t="s">
        <v>19124</v>
      </c>
      <c r="C22420" t="s">
        <v>33478</v>
      </c>
      <c r="D22420" t="e">
        <v>#N/A</v>
      </c>
      <c r="E22420"/>
      <c r="F22420"/>
      <c r="G22420"/>
      <c r="H22420"/>
      <c r="I22420"/>
      <c r="J22420"/>
      <c r="U22420" s="43"/>
      <c r="AE22420"/>
    </row>
    <row r="22421" spans="1:31">
      <c r="A22421">
        <v>54260</v>
      </c>
      <c r="B22421" t="s">
        <v>19125</v>
      </c>
      <c r="C22421" t="s">
        <v>33478</v>
      </c>
      <c r="D22421" t="s">
        <v>33476</v>
      </c>
      <c r="E22421"/>
      <c r="F22421"/>
      <c r="G22421"/>
      <c r="H22421"/>
      <c r="I22421"/>
      <c r="J22421"/>
      <c r="U22421" s="43"/>
      <c r="AE22421"/>
    </row>
    <row r="22422" spans="1:31">
      <c r="A22422">
        <v>54330</v>
      </c>
      <c r="B22422" t="s">
        <v>19126</v>
      </c>
      <c r="C22422" t="s">
        <v>33478</v>
      </c>
      <c r="D22422" t="s">
        <v>33476</v>
      </c>
      <c r="E22422"/>
      <c r="F22422"/>
      <c r="G22422"/>
      <c r="H22422"/>
      <c r="I22422"/>
      <c r="J22422"/>
      <c r="U22422" s="43"/>
      <c r="AE22422"/>
    </row>
    <row r="22423" spans="1:31">
      <c r="A22423">
        <v>54930</v>
      </c>
      <c r="B22423" t="s">
        <v>19127</v>
      </c>
      <c r="C22423" t="s">
        <v>33478</v>
      </c>
      <c r="D22423" t="s">
        <v>33476</v>
      </c>
      <c r="E22423"/>
      <c r="F22423"/>
      <c r="G22423"/>
      <c r="H22423"/>
      <c r="I22423"/>
      <c r="J22423"/>
      <c r="U22423" s="43"/>
      <c r="AE22423"/>
    </row>
    <row r="22424" spans="1:31">
      <c r="A22424">
        <v>54610</v>
      </c>
      <c r="B22424" t="s">
        <v>19128</v>
      </c>
      <c r="C22424" t="s">
        <v>33478</v>
      </c>
      <c r="D22424" t="s">
        <v>33476</v>
      </c>
      <c r="E22424"/>
      <c r="F22424"/>
      <c r="G22424"/>
      <c r="H22424"/>
      <c r="I22424"/>
      <c r="J22424"/>
      <c r="U22424" s="43"/>
      <c r="AE22424"/>
    </row>
    <row r="22425" spans="1:31">
      <c r="A22425">
        <v>54470</v>
      </c>
      <c r="B22425" t="s">
        <v>19129</v>
      </c>
      <c r="C22425" t="s">
        <v>33478</v>
      </c>
      <c r="D22425" t="s">
        <v>33476</v>
      </c>
      <c r="E22425"/>
      <c r="F22425"/>
      <c r="G22425"/>
      <c r="H22425"/>
      <c r="I22425"/>
      <c r="J22425"/>
      <c r="U22425" s="43"/>
      <c r="AE22425"/>
    </row>
    <row r="22426" spans="1:31">
      <c r="A22426">
        <v>54120</v>
      </c>
      <c r="B22426" t="s">
        <v>19130</v>
      </c>
      <c r="C22426" t="s">
        <v>33478</v>
      </c>
      <c r="D22426" t="s">
        <v>33482</v>
      </c>
      <c r="E22426"/>
      <c r="F22426"/>
      <c r="G22426"/>
      <c r="H22426"/>
      <c r="I22426"/>
      <c r="J22426"/>
      <c r="U22426" s="43"/>
      <c r="AE22426"/>
    </row>
    <row r="22427" spans="1:31">
      <c r="A22427">
        <v>54300</v>
      </c>
      <c r="B22427" t="s">
        <v>19131</v>
      </c>
      <c r="C22427" t="s">
        <v>33478</v>
      </c>
      <c r="D22427" t="s">
        <v>33476</v>
      </c>
      <c r="E22427"/>
      <c r="F22427"/>
      <c r="G22427"/>
      <c r="H22427"/>
      <c r="I22427"/>
      <c r="J22427"/>
      <c r="U22427" s="43"/>
      <c r="AE22427"/>
    </row>
    <row r="22428" spans="1:31">
      <c r="A22428">
        <v>54880</v>
      </c>
      <c r="B22428" t="s">
        <v>574</v>
      </c>
      <c r="C22428" t="s">
        <v>33478</v>
      </c>
      <c r="D22428" t="e">
        <v>#N/A</v>
      </c>
      <c r="E22428"/>
      <c r="F22428"/>
      <c r="G22428"/>
      <c r="H22428"/>
      <c r="I22428"/>
      <c r="J22428"/>
      <c r="U22428" s="43"/>
      <c r="AE22428"/>
    </row>
    <row r="22429" spans="1:31">
      <c r="A22429">
        <v>54115</v>
      </c>
      <c r="B22429" t="s">
        <v>19132</v>
      </c>
      <c r="C22429" t="s">
        <v>33478</v>
      </c>
      <c r="D22429" t="s">
        <v>33476</v>
      </c>
      <c r="E22429"/>
      <c r="F22429"/>
      <c r="G22429"/>
      <c r="H22429"/>
      <c r="I22429"/>
      <c r="J22429"/>
      <c r="U22429" s="43"/>
      <c r="AE22429"/>
    </row>
    <row r="22430" spans="1:31">
      <c r="A22430">
        <v>54170</v>
      </c>
      <c r="B22430" t="s">
        <v>19133</v>
      </c>
      <c r="C22430" t="s">
        <v>33478</v>
      </c>
      <c r="D22430" t="s">
        <v>33476</v>
      </c>
      <c r="E22430"/>
      <c r="F22430"/>
      <c r="G22430"/>
      <c r="H22430"/>
      <c r="I22430"/>
      <c r="J22430"/>
      <c r="U22430" s="43"/>
      <c r="AE22430"/>
    </row>
    <row r="22431" spans="1:31">
      <c r="A22431">
        <v>54800</v>
      </c>
      <c r="B22431" t="s">
        <v>19134</v>
      </c>
      <c r="C22431" t="s">
        <v>33478</v>
      </c>
      <c r="D22431" t="s">
        <v>33476</v>
      </c>
      <c r="E22431"/>
      <c r="F22431"/>
      <c r="G22431"/>
      <c r="H22431"/>
      <c r="I22431"/>
      <c r="J22431"/>
      <c r="U22431" s="43"/>
      <c r="AE22431"/>
    </row>
    <row r="22432" spans="1:31">
      <c r="A22432">
        <v>54190</v>
      </c>
      <c r="B22432" t="s">
        <v>19135</v>
      </c>
      <c r="C22432" t="s">
        <v>33478</v>
      </c>
      <c r="D22432" t="s">
        <v>33476</v>
      </c>
      <c r="E22432"/>
      <c r="F22432"/>
      <c r="G22432"/>
      <c r="H22432"/>
      <c r="I22432"/>
      <c r="J22432"/>
      <c r="U22432" s="43"/>
      <c r="AE22432"/>
    </row>
    <row r="22433" spans="1:31">
      <c r="A22433">
        <v>54510</v>
      </c>
      <c r="B22433" t="s">
        <v>19136</v>
      </c>
      <c r="C22433" t="s">
        <v>33478</v>
      </c>
      <c r="D22433" t="e">
        <v>#N/A</v>
      </c>
      <c r="E22433"/>
      <c r="F22433"/>
      <c r="G22433"/>
      <c r="H22433"/>
      <c r="I22433"/>
      <c r="J22433"/>
      <c r="U22433" s="43"/>
      <c r="AE22433"/>
    </row>
    <row r="22434" spans="1:31">
      <c r="A22434">
        <v>54210</v>
      </c>
      <c r="B22434" t="s">
        <v>19137</v>
      </c>
      <c r="C22434" t="s">
        <v>33478</v>
      </c>
      <c r="D22434" t="s">
        <v>33476</v>
      </c>
      <c r="E22434"/>
      <c r="F22434"/>
      <c r="G22434"/>
      <c r="H22434"/>
      <c r="I22434"/>
      <c r="J22434"/>
      <c r="U22434" s="43"/>
      <c r="AE22434"/>
    </row>
    <row r="22435" spans="1:31">
      <c r="A22435">
        <v>54200</v>
      </c>
      <c r="B22435" t="s">
        <v>19138</v>
      </c>
      <c r="C22435" t="s">
        <v>33478</v>
      </c>
      <c r="D22435" t="s">
        <v>33476</v>
      </c>
      <c r="E22435"/>
      <c r="F22435"/>
      <c r="G22435"/>
      <c r="H22435"/>
      <c r="I22435"/>
      <c r="J22435"/>
      <c r="U22435" s="43"/>
      <c r="AE22435"/>
    </row>
    <row r="22436" spans="1:31">
      <c r="A22436">
        <v>54115</v>
      </c>
      <c r="B22436" t="s">
        <v>19139</v>
      </c>
      <c r="C22436" t="s">
        <v>33478</v>
      </c>
      <c r="D22436" t="s">
        <v>33476</v>
      </c>
      <c r="E22436"/>
      <c r="F22436"/>
      <c r="G22436"/>
      <c r="H22436"/>
      <c r="I22436"/>
      <c r="J22436"/>
      <c r="U22436" s="43"/>
      <c r="AE22436"/>
    </row>
    <row r="22437" spans="1:31">
      <c r="A22437">
        <v>54115</v>
      </c>
      <c r="B22437" t="s">
        <v>19140</v>
      </c>
      <c r="C22437" t="s">
        <v>33478</v>
      </c>
      <c r="D22437" t="s">
        <v>33476</v>
      </c>
      <c r="E22437"/>
      <c r="F22437"/>
      <c r="G22437"/>
      <c r="H22437"/>
      <c r="I22437"/>
      <c r="J22437"/>
      <c r="U22437" s="43"/>
      <c r="AE22437"/>
    </row>
    <row r="22438" spans="1:31">
      <c r="A22438">
        <v>54115</v>
      </c>
      <c r="B22438" t="s">
        <v>19141</v>
      </c>
      <c r="C22438" t="s">
        <v>33478</v>
      </c>
      <c r="D22438" t="s">
        <v>33476</v>
      </c>
      <c r="E22438"/>
      <c r="F22438"/>
      <c r="G22438"/>
      <c r="H22438"/>
      <c r="I22438"/>
      <c r="J22438"/>
      <c r="U22438" s="43"/>
      <c r="AE22438"/>
    </row>
    <row r="22439" spans="1:31">
      <c r="A22439">
        <v>54385</v>
      </c>
      <c r="B22439" t="s">
        <v>19142</v>
      </c>
      <c r="C22439" t="s">
        <v>33478</v>
      </c>
      <c r="D22439" t="s">
        <v>33476</v>
      </c>
      <c r="E22439"/>
      <c r="F22439"/>
      <c r="G22439"/>
      <c r="H22439"/>
      <c r="I22439"/>
      <c r="J22439"/>
      <c r="U22439" s="43"/>
      <c r="AE22439"/>
    </row>
    <row r="22440" spans="1:31">
      <c r="A22440">
        <v>54750</v>
      </c>
      <c r="B22440" t="s">
        <v>19143</v>
      </c>
      <c r="C22440" t="s">
        <v>33478</v>
      </c>
      <c r="D22440" t="e">
        <v>#N/A</v>
      </c>
      <c r="E22440"/>
      <c r="F22440"/>
      <c r="G22440"/>
      <c r="H22440"/>
      <c r="I22440"/>
      <c r="J22440"/>
      <c r="U22440" s="43"/>
      <c r="AE22440"/>
    </row>
    <row r="22441" spans="1:31">
      <c r="A22441">
        <v>54570</v>
      </c>
      <c r="B22441" t="s">
        <v>19144</v>
      </c>
      <c r="C22441" t="s">
        <v>33478</v>
      </c>
      <c r="D22441" t="s">
        <v>33476</v>
      </c>
      <c r="E22441"/>
      <c r="F22441"/>
      <c r="G22441"/>
      <c r="H22441"/>
      <c r="I22441"/>
      <c r="J22441"/>
      <c r="U22441" s="43"/>
      <c r="AE22441"/>
    </row>
    <row r="22442" spans="1:31">
      <c r="A22442">
        <v>54800</v>
      </c>
      <c r="B22442" t="s">
        <v>19145</v>
      </c>
      <c r="C22442" t="s">
        <v>33478</v>
      </c>
      <c r="D22442" t="s">
        <v>33476</v>
      </c>
      <c r="E22442"/>
      <c r="F22442"/>
      <c r="G22442"/>
      <c r="H22442"/>
      <c r="I22442"/>
      <c r="J22442"/>
      <c r="U22442" s="43"/>
      <c r="AE22442"/>
    </row>
    <row r="22443" spans="1:31">
      <c r="A22443">
        <v>54640</v>
      </c>
      <c r="B22443" t="s">
        <v>19146</v>
      </c>
      <c r="C22443" t="s">
        <v>33478</v>
      </c>
      <c r="D22443" t="s">
        <v>33476</v>
      </c>
      <c r="E22443"/>
      <c r="F22443"/>
      <c r="G22443"/>
      <c r="H22443"/>
      <c r="I22443"/>
      <c r="J22443"/>
      <c r="U22443" s="43"/>
      <c r="AE22443"/>
    </row>
    <row r="22444" spans="1:31">
      <c r="A22444">
        <v>54870</v>
      </c>
      <c r="B22444" t="s">
        <v>19147</v>
      </c>
      <c r="C22444" t="s">
        <v>33478</v>
      </c>
      <c r="D22444" t="s">
        <v>33476</v>
      </c>
      <c r="E22444"/>
      <c r="F22444"/>
      <c r="G22444"/>
      <c r="H22444"/>
      <c r="I22444"/>
      <c r="J22444"/>
      <c r="U22444" s="43"/>
      <c r="AE22444"/>
    </row>
    <row r="22445" spans="1:31">
      <c r="A22445">
        <v>54112</v>
      </c>
      <c r="B22445" t="s">
        <v>19148</v>
      </c>
      <c r="C22445" t="s">
        <v>33478</v>
      </c>
      <c r="D22445" t="s">
        <v>33476</v>
      </c>
      <c r="E22445"/>
      <c r="F22445"/>
      <c r="G22445"/>
      <c r="H22445"/>
      <c r="I22445"/>
      <c r="J22445"/>
      <c r="U22445" s="43"/>
      <c r="AE22445"/>
    </row>
    <row r="22446" spans="1:31">
      <c r="A22446">
        <v>54540</v>
      </c>
      <c r="B22446" t="s">
        <v>19149</v>
      </c>
      <c r="C22446" t="s">
        <v>33478</v>
      </c>
      <c r="D22446" t="s">
        <v>33476</v>
      </c>
      <c r="E22446"/>
      <c r="F22446"/>
      <c r="G22446"/>
      <c r="H22446"/>
      <c r="I22446"/>
      <c r="J22446"/>
      <c r="U22446" s="43"/>
      <c r="AE22446"/>
    </row>
    <row r="22447" spans="1:31">
      <c r="A22447">
        <v>54480</v>
      </c>
      <c r="B22447" t="s">
        <v>19150</v>
      </c>
      <c r="C22447" t="s">
        <v>33478</v>
      </c>
      <c r="D22447" t="s">
        <v>33482</v>
      </c>
      <c r="E22447"/>
      <c r="F22447"/>
      <c r="G22447"/>
      <c r="H22447"/>
      <c r="I22447"/>
      <c r="J22447"/>
      <c r="U22447" s="43"/>
      <c r="AE22447"/>
    </row>
    <row r="22448" spans="1:31">
      <c r="A22448">
        <v>54370</v>
      </c>
      <c r="B22448" t="s">
        <v>19151</v>
      </c>
      <c r="C22448" t="s">
        <v>33478</v>
      </c>
      <c r="D22448" t="s">
        <v>33476</v>
      </c>
      <c r="E22448"/>
      <c r="F22448"/>
      <c r="G22448"/>
      <c r="H22448"/>
      <c r="I22448"/>
      <c r="J22448"/>
      <c r="U22448" s="43"/>
      <c r="AE22448"/>
    </row>
    <row r="22449" spans="1:31">
      <c r="A22449">
        <v>54910</v>
      </c>
      <c r="B22449" t="s">
        <v>8853</v>
      </c>
      <c r="C22449" t="s">
        <v>33478</v>
      </c>
      <c r="D22449" t="e">
        <v>#N/A</v>
      </c>
      <c r="E22449"/>
      <c r="F22449"/>
      <c r="G22449"/>
      <c r="H22449"/>
      <c r="I22449"/>
      <c r="J22449"/>
      <c r="U22449" s="43"/>
      <c r="AE22449"/>
    </row>
    <row r="22450" spans="1:31">
      <c r="A22450">
        <v>54830</v>
      </c>
      <c r="B22450" t="s">
        <v>19152</v>
      </c>
      <c r="C22450" t="s">
        <v>33478</v>
      </c>
      <c r="D22450" t="s">
        <v>33476</v>
      </c>
      <c r="E22450"/>
      <c r="F22450"/>
      <c r="G22450"/>
      <c r="H22450"/>
      <c r="I22450"/>
      <c r="J22450"/>
      <c r="U22450" s="43"/>
      <c r="AE22450"/>
    </row>
    <row r="22451" spans="1:31">
      <c r="A22451">
        <v>54890</v>
      </c>
      <c r="B22451" t="s">
        <v>19153</v>
      </c>
      <c r="C22451" t="s">
        <v>33478</v>
      </c>
      <c r="D22451" t="s">
        <v>33476</v>
      </c>
      <c r="E22451"/>
      <c r="F22451"/>
      <c r="G22451"/>
      <c r="H22451"/>
      <c r="I22451"/>
      <c r="J22451"/>
      <c r="U22451" s="43"/>
      <c r="AE22451"/>
    </row>
    <row r="22452" spans="1:31">
      <c r="A22452">
        <v>54115</v>
      </c>
      <c r="B22452" t="s">
        <v>19154</v>
      </c>
      <c r="C22452" t="s">
        <v>33478</v>
      </c>
      <c r="D22452" t="s">
        <v>33476</v>
      </c>
      <c r="E22452"/>
      <c r="F22452"/>
      <c r="G22452"/>
      <c r="H22452"/>
      <c r="I22452"/>
      <c r="J22452"/>
      <c r="U22452" s="43"/>
      <c r="AE22452"/>
    </row>
    <row r="22453" spans="1:31">
      <c r="A22453">
        <v>54121</v>
      </c>
      <c r="B22453" t="s">
        <v>17984</v>
      </c>
      <c r="C22453" t="s">
        <v>33478</v>
      </c>
      <c r="D22453" t="s">
        <v>33476</v>
      </c>
      <c r="E22453"/>
      <c r="F22453"/>
      <c r="G22453"/>
      <c r="H22453"/>
      <c r="I22453"/>
      <c r="J22453"/>
      <c r="U22453" s="43"/>
      <c r="AE22453"/>
    </row>
    <row r="22454" spans="1:31">
      <c r="A22454">
        <v>54500</v>
      </c>
      <c r="B22454" t="s">
        <v>19155</v>
      </c>
      <c r="C22454" t="s">
        <v>33478</v>
      </c>
      <c r="D22454" t="e">
        <v>#N/A</v>
      </c>
      <c r="E22454"/>
      <c r="F22454"/>
      <c r="G22454"/>
      <c r="H22454"/>
      <c r="I22454"/>
      <c r="J22454"/>
      <c r="U22454" s="43"/>
      <c r="AE22454"/>
    </row>
    <row r="22455" spans="1:31">
      <c r="A22455">
        <v>54112</v>
      </c>
      <c r="B22455" t="s">
        <v>19156</v>
      </c>
      <c r="C22455" t="s">
        <v>33478</v>
      </c>
      <c r="D22455" t="s">
        <v>33476</v>
      </c>
      <c r="E22455"/>
      <c r="F22455"/>
      <c r="G22455"/>
      <c r="H22455"/>
      <c r="I22455"/>
      <c r="J22455"/>
      <c r="U22455" s="43"/>
      <c r="AE22455"/>
    </row>
    <row r="22456" spans="1:31">
      <c r="A22456">
        <v>54110</v>
      </c>
      <c r="B22456" t="s">
        <v>19157</v>
      </c>
      <c r="C22456" t="s">
        <v>33478</v>
      </c>
      <c r="D22456" t="s">
        <v>33476</v>
      </c>
      <c r="E22456"/>
      <c r="F22456"/>
      <c r="G22456"/>
      <c r="H22456"/>
      <c r="I22456"/>
      <c r="J22456"/>
      <c r="U22456" s="43"/>
      <c r="AE22456"/>
    </row>
    <row r="22457" spans="1:31">
      <c r="A22457">
        <v>54122</v>
      </c>
      <c r="B22457" t="s">
        <v>19158</v>
      </c>
      <c r="C22457" t="s">
        <v>33478</v>
      </c>
      <c r="D22457" t="s">
        <v>33482</v>
      </c>
      <c r="E22457"/>
      <c r="F22457"/>
      <c r="G22457"/>
      <c r="H22457"/>
      <c r="I22457"/>
      <c r="J22457"/>
      <c r="U22457" s="43"/>
      <c r="AE22457"/>
    </row>
    <row r="22458" spans="1:31">
      <c r="A22458">
        <v>54370</v>
      </c>
      <c r="B22458" t="s">
        <v>19159</v>
      </c>
      <c r="C22458" t="s">
        <v>33478</v>
      </c>
      <c r="D22458" t="s">
        <v>33476</v>
      </c>
      <c r="E22458"/>
      <c r="F22458"/>
      <c r="G22458"/>
      <c r="H22458"/>
      <c r="I22458"/>
      <c r="J22458"/>
      <c r="U22458" s="43"/>
      <c r="AE22458"/>
    </row>
    <row r="22459" spans="1:31">
      <c r="A22459">
        <v>54330</v>
      </c>
      <c r="B22459" t="s">
        <v>19160</v>
      </c>
      <c r="C22459" t="s">
        <v>33478</v>
      </c>
      <c r="D22459" t="s">
        <v>33476</v>
      </c>
      <c r="E22459"/>
      <c r="F22459"/>
      <c r="G22459"/>
      <c r="H22459"/>
      <c r="I22459"/>
      <c r="J22459"/>
      <c r="U22459" s="43"/>
      <c r="AE22459"/>
    </row>
    <row r="22460" spans="1:31">
      <c r="A22460">
        <v>54740</v>
      </c>
      <c r="B22460" t="s">
        <v>19161</v>
      </c>
      <c r="C22460" t="s">
        <v>33478</v>
      </c>
      <c r="D22460" t="s">
        <v>33476</v>
      </c>
      <c r="E22460"/>
      <c r="F22460"/>
      <c r="G22460"/>
      <c r="H22460"/>
      <c r="I22460"/>
      <c r="J22460"/>
      <c r="U22460" s="43"/>
      <c r="AE22460"/>
    </row>
    <row r="22461" spans="1:31">
      <c r="A22461">
        <v>54740</v>
      </c>
      <c r="B22461" t="s">
        <v>19162</v>
      </c>
      <c r="C22461" t="s">
        <v>33478</v>
      </c>
      <c r="D22461" t="s">
        <v>33476</v>
      </c>
      <c r="E22461"/>
      <c r="F22461"/>
      <c r="G22461"/>
      <c r="H22461"/>
      <c r="I22461"/>
      <c r="J22461"/>
      <c r="U22461" s="43"/>
      <c r="AE22461"/>
    </row>
    <row r="22462" spans="1:31">
      <c r="A22462">
        <v>54120</v>
      </c>
      <c r="B22462" t="s">
        <v>19163</v>
      </c>
      <c r="C22462" t="s">
        <v>33478</v>
      </c>
      <c r="D22462" t="s">
        <v>33482</v>
      </c>
      <c r="E22462"/>
      <c r="F22462"/>
      <c r="G22462"/>
      <c r="H22462"/>
      <c r="I22462"/>
      <c r="J22462"/>
      <c r="U22462" s="43"/>
      <c r="AE22462"/>
    </row>
    <row r="22463" spans="1:31">
      <c r="A22463">
        <v>54450</v>
      </c>
      <c r="B22463" t="s">
        <v>19164</v>
      </c>
      <c r="C22463" t="s">
        <v>33478</v>
      </c>
      <c r="D22463" t="s">
        <v>33476</v>
      </c>
      <c r="E22463"/>
      <c r="F22463"/>
      <c r="G22463"/>
      <c r="H22463"/>
      <c r="I22463"/>
      <c r="J22463"/>
      <c r="U22463" s="43"/>
      <c r="AE22463"/>
    </row>
    <row r="22464" spans="1:31">
      <c r="A22464">
        <v>54840</v>
      </c>
      <c r="B22464" t="s">
        <v>19165</v>
      </c>
      <c r="C22464" t="s">
        <v>33478</v>
      </c>
      <c r="D22464" t="s">
        <v>33476</v>
      </c>
      <c r="E22464"/>
      <c r="F22464"/>
      <c r="G22464"/>
      <c r="H22464"/>
      <c r="I22464"/>
      <c r="J22464"/>
      <c r="U22464" s="43"/>
      <c r="AE22464"/>
    </row>
    <row r="22465" spans="1:31">
      <c r="A22465">
        <v>54840</v>
      </c>
      <c r="B22465" t="s">
        <v>19165</v>
      </c>
      <c r="C22465" t="s">
        <v>33478</v>
      </c>
      <c r="D22465" t="s">
        <v>33476</v>
      </c>
      <c r="E22465"/>
      <c r="F22465"/>
      <c r="G22465"/>
      <c r="H22465"/>
      <c r="I22465"/>
      <c r="J22465"/>
      <c r="U22465" s="43"/>
      <c r="AE22465"/>
    </row>
    <row r="22466" spans="1:31">
      <c r="A22466">
        <v>54280</v>
      </c>
      <c r="B22466" t="s">
        <v>19166</v>
      </c>
      <c r="C22466" t="s">
        <v>33478</v>
      </c>
      <c r="D22466" t="s">
        <v>33476</v>
      </c>
      <c r="E22466"/>
      <c r="F22466"/>
      <c r="G22466"/>
      <c r="H22466"/>
      <c r="I22466"/>
      <c r="J22466"/>
      <c r="U22466" s="43"/>
      <c r="AE22466"/>
    </row>
    <row r="22467" spans="1:31">
      <c r="A22467">
        <v>54290</v>
      </c>
      <c r="B22467" t="s">
        <v>19167</v>
      </c>
      <c r="C22467" t="s">
        <v>33478</v>
      </c>
      <c r="D22467" t="s">
        <v>33476</v>
      </c>
      <c r="E22467"/>
      <c r="F22467"/>
      <c r="G22467"/>
      <c r="H22467"/>
      <c r="I22467"/>
      <c r="J22467"/>
      <c r="U22467" s="43"/>
      <c r="AE22467"/>
    </row>
    <row r="22468" spans="1:31">
      <c r="A22468">
        <v>54540</v>
      </c>
      <c r="B22468" t="s">
        <v>19168</v>
      </c>
      <c r="C22468" t="s">
        <v>33478</v>
      </c>
      <c r="D22468" t="s">
        <v>33476</v>
      </c>
      <c r="E22468"/>
      <c r="F22468"/>
      <c r="G22468"/>
      <c r="H22468"/>
      <c r="I22468"/>
      <c r="J22468"/>
      <c r="U22468" s="43"/>
      <c r="AE22468"/>
    </row>
    <row r="22469" spans="1:31">
      <c r="A22469">
        <v>54830</v>
      </c>
      <c r="B22469" t="s">
        <v>19169</v>
      </c>
      <c r="C22469" t="s">
        <v>33478</v>
      </c>
      <c r="D22469" t="s">
        <v>33476</v>
      </c>
      <c r="E22469"/>
      <c r="F22469"/>
      <c r="G22469"/>
      <c r="H22469"/>
      <c r="I22469"/>
      <c r="J22469"/>
      <c r="U22469" s="43"/>
      <c r="AE22469"/>
    </row>
    <row r="22470" spans="1:31">
      <c r="A22470">
        <v>54450</v>
      </c>
      <c r="B22470" t="s">
        <v>19170</v>
      </c>
      <c r="C22470" t="s">
        <v>33478</v>
      </c>
      <c r="D22470" t="s">
        <v>33476</v>
      </c>
      <c r="E22470"/>
      <c r="F22470"/>
      <c r="G22470"/>
      <c r="H22470"/>
      <c r="I22470"/>
      <c r="J22470"/>
      <c r="U22470" s="43"/>
      <c r="AE22470"/>
    </row>
    <row r="22471" spans="1:31">
      <c r="A22471">
        <v>54330</v>
      </c>
      <c r="B22471" t="s">
        <v>19171</v>
      </c>
      <c r="C22471" t="s">
        <v>33478</v>
      </c>
      <c r="D22471" t="s">
        <v>33476</v>
      </c>
      <c r="E22471"/>
      <c r="F22471"/>
      <c r="G22471"/>
      <c r="H22471"/>
      <c r="I22471"/>
      <c r="J22471"/>
      <c r="U22471" s="43"/>
      <c r="AE22471"/>
    </row>
    <row r="22472" spans="1:31">
      <c r="A22472">
        <v>54470</v>
      </c>
      <c r="B22472" t="s">
        <v>19172</v>
      </c>
      <c r="C22472" t="s">
        <v>33478</v>
      </c>
      <c r="D22472" t="s">
        <v>33476</v>
      </c>
      <c r="E22472"/>
      <c r="F22472"/>
      <c r="G22472"/>
      <c r="H22472"/>
      <c r="I22472"/>
      <c r="J22472"/>
      <c r="U22472" s="43"/>
      <c r="AE22472"/>
    </row>
    <row r="22473" spans="1:31">
      <c r="A22473">
        <v>54360</v>
      </c>
      <c r="B22473" t="s">
        <v>19173</v>
      </c>
      <c r="C22473" t="s">
        <v>33478</v>
      </c>
      <c r="D22473" t="s">
        <v>33476</v>
      </c>
      <c r="E22473"/>
      <c r="F22473"/>
      <c r="G22473"/>
      <c r="H22473"/>
      <c r="I22473"/>
      <c r="J22473"/>
      <c r="U22473" s="43"/>
      <c r="AE22473"/>
    </row>
    <row r="22474" spans="1:31">
      <c r="A22474">
        <v>54700</v>
      </c>
      <c r="B22474" t="s">
        <v>19174</v>
      </c>
      <c r="C22474" t="s">
        <v>33478</v>
      </c>
      <c r="D22474" t="s">
        <v>33476</v>
      </c>
      <c r="E22474"/>
      <c r="F22474"/>
      <c r="G22474"/>
      <c r="H22474"/>
      <c r="I22474"/>
      <c r="J22474"/>
      <c r="U22474" s="43"/>
      <c r="AE22474"/>
    </row>
    <row r="22475" spans="1:31">
      <c r="A22475">
        <v>54290</v>
      </c>
      <c r="B22475" t="s">
        <v>19175</v>
      </c>
      <c r="C22475" t="s">
        <v>33478</v>
      </c>
      <c r="D22475" t="s">
        <v>33476</v>
      </c>
      <c r="E22475"/>
      <c r="F22475"/>
      <c r="G22475"/>
      <c r="H22475"/>
      <c r="I22475"/>
      <c r="J22475"/>
      <c r="U22475" s="43"/>
      <c r="AE22475"/>
    </row>
    <row r="22476" spans="1:31">
      <c r="A22476">
        <v>54620</v>
      </c>
      <c r="B22476" t="s">
        <v>19176</v>
      </c>
      <c r="C22476" t="s">
        <v>33478</v>
      </c>
      <c r="D22476" t="e">
        <v>#N/A</v>
      </c>
      <c r="E22476"/>
      <c r="F22476"/>
      <c r="G22476"/>
      <c r="H22476"/>
      <c r="I22476"/>
      <c r="J22476"/>
      <c r="U22476" s="43"/>
      <c r="AE22476"/>
    </row>
    <row r="22477" spans="1:31">
      <c r="A22477">
        <v>54380</v>
      </c>
      <c r="B22477" t="s">
        <v>19177</v>
      </c>
      <c r="C22477" t="s">
        <v>33478</v>
      </c>
      <c r="D22477" t="s">
        <v>33476</v>
      </c>
      <c r="E22477"/>
      <c r="F22477"/>
      <c r="G22477"/>
      <c r="H22477"/>
      <c r="I22477"/>
      <c r="J22477"/>
      <c r="U22477" s="43"/>
      <c r="AE22477"/>
    </row>
    <row r="22478" spans="1:31">
      <c r="A22478">
        <v>54890</v>
      </c>
      <c r="B22478" t="s">
        <v>19178</v>
      </c>
      <c r="C22478" t="s">
        <v>33478</v>
      </c>
      <c r="D22478" t="s">
        <v>33476</v>
      </c>
      <c r="E22478"/>
      <c r="F22478"/>
      <c r="G22478"/>
      <c r="H22478"/>
      <c r="I22478"/>
      <c r="J22478"/>
      <c r="U22478" s="43"/>
      <c r="AE22478"/>
    </row>
    <row r="22479" spans="1:31">
      <c r="A22479">
        <v>54210</v>
      </c>
      <c r="B22479" t="s">
        <v>19179</v>
      </c>
      <c r="C22479" t="s">
        <v>33478</v>
      </c>
      <c r="D22479" t="s">
        <v>33476</v>
      </c>
      <c r="E22479"/>
      <c r="F22479"/>
      <c r="G22479"/>
      <c r="H22479"/>
      <c r="I22479"/>
      <c r="J22479"/>
      <c r="U22479" s="43"/>
      <c r="AE22479"/>
    </row>
    <row r="22480" spans="1:31">
      <c r="A22480">
        <v>54730</v>
      </c>
      <c r="B22480" t="s">
        <v>19180</v>
      </c>
      <c r="C22480" t="s">
        <v>33478</v>
      </c>
      <c r="D22480" t="e">
        <v>#N/A</v>
      </c>
      <c r="E22480"/>
      <c r="F22480"/>
      <c r="G22480"/>
      <c r="H22480"/>
      <c r="I22480"/>
      <c r="J22480"/>
      <c r="U22480" s="43"/>
      <c r="AE22480"/>
    </row>
    <row r="22481" spans="1:31">
      <c r="A22481">
        <v>54380</v>
      </c>
      <c r="B22481" t="s">
        <v>19181</v>
      </c>
      <c r="C22481" t="s">
        <v>33478</v>
      </c>
      <c r="D22481" t="s">
        <v>33476</v>
      </c>
      <c r="E22481"/>
      <c r="F22481"/>
      <c r="G22481"/>
      <c r="H22481"/>
      <c r="I22481"/>
      <c r="J22481"/>
      <c r="U22481" s="43"/>
      <c r="AE22481"/>
    </row>
    <row r="22482" spans="1:31">
      <c r="A22482">
        <v>54870</v>
      </c>
      <c r="B22482" t="s">
        <v>19182</v>
      </c>
      <c r="C22482" t="s">
        <v>33478</v>
      </c>
      <c r="D22482" t="s">
        <v>33476</v>
      </c>
      <c r="E22482"/>
      <c r="F22482"/>
      <c r="G22482"/>
      <c r="H22482"/>
      <c r="I22482"/>
      <c r="J22482"/>
      <c r="U22482" s="43"/>
      <c r="AE22482"/>
    </row>
    <row r="22483" spans="1:31">
      <c r="A22483">
        <v>54920</v>
      </c>
      <c r="B22483" t="s">
        <v>19183</v>
      </c>
      <c r="C22483" t="s">
        <v>33478</v>
      </c>
      <c r="D22483" t="e">
        <v>#N/A</v>
      </c>
      <c r="E22483"/>
      <c r="F22483"/>
      <c r="G22483"/>
      <c r="H22483"/>
      <c r="I22483"/>
      <c r="J22483"/>
      <c r="U22483" s="43"/>
      <c r="AE22483"/>
    </row>
    <row r="22484" spans="1:31">
      <c r="A22484">
        <v>54260</v>
      </c>
      <c r="B22484" t="s">
        <v>19184</v>
      </c>
      <c r="C22484" t="s">
        <v>33478</v>
      </c>
      <c r="D22484" t="s">
        <v>33476</v>
      </c>
      <c r="E22484"/>
      <c r="F22484"/>
      <c r="G22484"/>
      <c r="H22484"/>
      <c r="I22484"/>
      <c r="J22484"/>
      <c r="U22484" s="43"/>
      <c r="AE22484"/>
    </row>
    <row r="22485" spans="1:31">
      <c r="A22485">
        <v>54760</v>
      </c>
      <c r="B22485" t="s">
        <v>19185</v>
      </c>
      <c r="C22485" t="s">
        <v>33478</v>
      </c>
      <c r="D22485" t="s">
        <v>33476</v>
      </c>
      <c r="E22485"/>
      <c r="F22485"/>
      <c r="G22485"/>
      <c r="H22485"/>
      <c r="I22485"/>
      <c r="J22485"/>
      <c r="U22485" s="43"/>
      <c r="AE22485"/>
    </row>
    <row r="22486" spans="1:31">
      <c r="A22486">
        <v>54600</v>
      </c>
      <c r="B22486" t="s">
        <v>19186</v>
      </c>
      <c r="C22486" t="s">
        <v>33478</v>
      </c>
      <c r="D22486" t="e">
        <v>#N/A</v>
      </c>
      <c r="E22486"/>
      <c r="F22486"/>
      <c r="G22486"/>
      <c r="H22486"/>
      <c r="I22486"/>
      <c r="J22486"/>
      <c r="U22486" s="43"/>
      <c r="AE22486"/>
    </row>
    <row r="22487" spans="1:31">
      <c r="A22487">
        <v>54700</v>
      </c>
      <c r="B22487" t="s">
        <v>19187</v>
      </c>
      <c r="C22487" t="s">
        <v>33478</v>
      </c>
      <c r="D22487" t="s">
        <v>33476</v>
      </c>
      <c r="E22487"/>
      <c r="F22487"/>
      <c r="G22487"/>
      <c r="H22487"/>
      <c r="I22487"/>
      <c r="J22487"/>
      <c r="U22487" s="43"/>
      <c r="AE22487"/>
    </row>
    <row r="22488" spans="1:31">
      <c r="A22488">
        <v>54190</v>
      </c>
      <c r="B22488" t="s">
        <v>19188</v>
      </c>
      <c r="C22488" t="s">
        <v>33478</v>
      </c>
      <c r="D22488" t="s">
        <v>33476</v>
      </c>
      <c r="E22488"/>
      <c r="F22488"/>
      <c r="G22488"/>
      <c r="H22488"/>
      <c r="I22488"/>
      <c r="J22488"/>
      <c r="U22488" s="43"/>
      <c r="AE22488"/>
    </row>
    <row r="22489" spans="1:31">
      <c r="A22489">
        <v>54190</v>
      </c>
      <c r="B22489" t="s">
        <v>19188</v>
      </c>
      <c r="C22489" t="s">
        <v>33478</v>
      </c>
      <c r="D22489" t="s">
        <v>33476</v>
      </c>
      <c r="E22489"/>
      <c r="F22489"/>
      <c r="G22489"/>
      <c r="H22489"/>
      <c r="I22489"/>
      <c r="J22489"/>
      <c r="U22489" s="43"/>
      <c r="AE22489"/>
    </row>
    <row r="22490" spans="1:31">
      <c r="A22490">
        <v>54800</v>
      </c>
      <c r="B22490" t="s">
        <v>19189</v>
      </c>
      <c r="C22490" t="s">
        <v>33478</v>
      </c>
      <c r="D22490" t="s">
        <v>33476</v>
      </c>
      <c r="E22490"/>
      <c r="F22490"/>
      <c r="G22490"/>
      <c r="H22490"/>
      <c r="I22490"/>
      <c r="J22490"/>
      <c r="U22490" s="43"/>
      <c r="AE22490"/>
    </row>
    <row r="22491" spans="1:31">
      <c r="A22491">
        <v>54260</v>
      </c>
      <c r="B22491" t="s">
        <v>19190</v>
      </c>
      <c r="C22491" t="s">
        <v>33478</v>
      </c>
      <c r="D22491" t="s">
        <v>33476</v>
      </c>
      <c r="E22491"/>
      <c r="F22491"/>
      <c r="G22491"/>
      <c r="H22491"/>
      <c r="I22491"/>
      <c r="J22491"/>
      <c r="U22491" s="43"/>
      <c r="AE22491"/>
    </row>
    <row r="22492" spans="1:31">
      <c r="A22492">
        <v>54840</v>
      </c>
      <c r="B22492" t="s">
        <v>19191</v>
      </c>
      <c r="C22492" t="s">
        <v>33478</v>
      </c>
      <c r="D22492" t="s">
        <v>33476</v>
      </c>
      <c r="E22492"/>
      <c r="F22492"/>
      <c r="G22492"/>
      <c r="H22492"/>
      <c r="I22492"/>
      <c r="J22492"/>
      <c r="U22492" s="43"/>
      <c r="AE22492"/>
    </row>
    <row r="22493" spans="1:31">
      <c r="A22493">
        <v>54200</v>
      </c>
      <c r="B22493" t="s">
        <v>19192</v>
      </c>
      <c r="C22493" t="s">
        <v>33478</v>
      </c>
      <c r="D22493" t="s">
        <v>33476</v>
      </c>
      <c r="E22493"/>
      <c r="F22493"/>
      <c r="G22493"/>
      <c r="H22493"/>
      <c r="I22493"/>
      <c r="J22493"/>
      <c r="U22493" s="43"/>
      <c r="AE22493"/>
    </row>
    <row r="22494" spans="1:31">
      <c r="A22494">
        <v>54290</v>
      </c>
      <c r="B22494" t="s">
        <v>19193</v>
      </c>
      <c r="C22494" t="s">
        <v>33478</v>
      </c>
      <c r="D22494" t="s">
        <v>33476</v>
      </c>
      <c r="E22494"/>
      <c r="F22494"/>
      <c r="G22494"/>
      <c r="H22494"/>
      <c r="I22494"/>
      <c r="J22494"/>
      <c r="U22494" s="43"/>
      <c r="AE22494"/>
    </row>
    <row r="22495" spans="1:31">
      <c r="A22495">
        <v>54123</v>
      </c>
      <c r="B22495" t="s">
        <v>19194</v>
      </c>
      <c r="C22495" t="s">
        <v>33478</v>
      </c>
      <c r="D22495" t="e">
        <v>#N/A</v>
      </c>
      <c r="E22495"/>
      <c r="F22495"/>
      <c r="G22495"/>
      <c r="H22495"/>
      <c r="I22495"/>
      <c r="J22495"/>
      <c r="U22495" s="43"/>
      <c r="AE22495"/>
    </row>
    <row r="22496" spans="1:31">
      <c r="A22496">
        <v>54330</v>
      </c>
      <c r="B22496" t="s">
        <v>19195</v>
      </c>
      <c r="C22496" t="s">
        <v>33478</v>
      </c>
      <c r="D22496" t="s">
        <v>33476</v>
      </c>
      <c r="E22496"/>
      <c r="F22496"/>
      <c r="G22496"/>
      <c r="H22496"/>
      <c r="I22496"/>
      <c r="J22496"/>
      <c r="U22496" s="43"/>
      <c r="AE22496"/>
    </row>
    <row r="22497" spans="1:31">
      <c r="A22497">
        <v>54300</v>
      </c>
      <c r="B22497" t="s">
        <v>19196</v>
      </c>
      <c r="C22497" t="s">
        <v>33478</v>
      </c>
      <c r="D22497" t="s">
        <v>33476</v>
      </c>
      <c r="E22497"/>
      <c r="F22497"/>
      <c r="G22497"/>
      <c r="H22497"/>
      <c r="I22497"/>
      <c r="J22497"/>
      <c r="U22497" s="43"/>
      <c r="AE22497"/>
    </row>
    <row r="22498" spans="1:31">
      <c r="A22498">
        <v>54700</v>
      </c>
      <c r="B22498" t="s">
        <v>19197</v>
      </c>
      <c r="C22498" t="s">
        <v>33478</v>
      </c>
      <c r="D22498" t="s">
        <v>33476</v>
      </c>
      <c r="E22498"/>
      <c r="F22498"/>
      <c r="G22498"/>
      <c r="H22498"/>
      <c r="I22498"/>
      <c r="J22498"/>
      <c r="U22498" s="43"/>
      <c r="AE22498"/>
    </row>
    <row r="22499" spans="1:31">
      <c r="A22499">
        <v>54260</v>
      </c>
      <c r="B22499" t="s">
        <v>19198</v>
      </c>
      <c r="C22499" t="s">
        <v>33478</v>
      </c>
      <c r="D22499" t="s">
        <v>33476</v>
      </c>
      <c r="E22499"/>
      <c r="F22499"/>
      <c r="G22499"/>
      <c r="H22499"/>
      <c r="I22499"/>
      <c r="J22499"/>
      <c r="U22499" s="43"/>
      <c r="AE22499"/>
    </row>
    <row r="22500" spans="1:31">
      <c r="A22500">
        <v>54260</v>
      </c>
      <c r="B22500" t="s">
        <v>19198</v>
      </c>
      <c r="C22500" t="s">
        <v>33478</v>
      </c>
      <c r="D22500" t="s">
        <v>33476</v>
      </c>
      <c r="E22500"/>
      <c r="F22500"/>
      <c r="G22500"/>
      <c r="H22500"/>
      <c r="I22500"/>
      <c r="J22500"/>
      <c r="U22500" s="43"/>
      <c r="AE22500"/>
    </row>
    <row r="22501" spans="1:31">
      <c r="A22501">
        <v>54260</v>
      </c>
      <c r="B22501" t="s">
        <v>19198</v>
      </c>
      <c r="C22501" t="s">
        <v>33478</v>
      </c>
      <c r="D22501" t="s">
        <v>33476</v>
      </c>
      <c r="E22501"/>
      <c r="F22501"/>
      <c r="G22501"/>
      <c r="H22501"/>
      <c r="I22501"/>
      <c r="J22501"/>
      <c r="U22501" s="43"/>
      <c r="AE22501"/>
    </row>
    <row r="22502" spans="1:31">
      <c r="A22502">
        <v>54134</v>
      </c>
      <c r="B22502" t="s">
        <v>19199</v>
      </c>
      <c r="C22502" t="s">
        <v>33478</v>
      </c>
      <c r="D22502" t="s">
        <v>33476</v>
      </c>
      <c r="E22502"/>
      <c r="F22502"/>
      <c r="G22502"/>
      <c r="H22502"/>
      <c r="I22502"/>
      <c r="J22502"/>
      <c r="U22502" s="43"/>
      <c r="AE22502"/>
    </row>
    <row r="22503" spans="1:31">
      <c r="A22503">
        <v>54330</v>
      </c>
      <c r="B22503" t="s">
        <v>19200</v>
      </c>
      <c r="C22503" t="s">
        <v>33478</v>
      </c>
      <c r="D22503" t="s">
        <v>33476</v>
      </c>
      <c r="E22503"/>
      <c r="F22503"/>
      <c r="G22503"/>
      <c r="H22503"/>
      <c r="I22503"/>
      <c r="J22503"/>
      <c r="U22503" s="43"/>
      <c r="AE22503"/>
    </row>
    <row r="22504" spans="1:31">
      <c r="A22504">
        <v>54890</v>
      </c>
      <c r="B22504" t="s">
        <v>19201</v>
      </c>
      <c r="C22504" t="s">
        <v>33478</v>
      </c>
      <c r="D22504" t="s">
        <v>33476</v>
      </c>
      <c r="E22504"/>
      <c r="F22504"/>
      <c r="G22504"/>
      <c r="H22504"/>
      <c r="I22504"/>
      <c r="J22504"/>
      <c r="U22504" s="43"/>
      <c r="AE22504"/>
    </row>
    <row r="22505" spans="1:31">
      <c r="A22505">
        <v>54470</v>
      </c>
      <c r="B22505" t="s">
        <v>19202</v>
      </c>
      <c r="C22505" t="s">
        <v>33478</v>
      </c>
      <c r="D22505" t="s">
        <v>33476</v>
      </c>
      <c r="E22505"/>
      <c r="F22505"/>
      <c r="G22505"/>
      <c r="H22505"/>
      <c r="I22505"/>
      <c r="J22505"/>
      <c r="U22505" s="43"/>
      <c r="AE22505"/>
    </row>
    <row r="22506" spans="1:31">
      <c r="A22506">
        <v>54300</v>
      </c>
      <c r="B22506" t="s">
        <v>19203</v>
      </c>
      <c r="C22506" t="s">
        <v>33478</v>
      </c>
      <c r="D22506" t="s">
        <v>33476</v>
      </c>
      <c r="E22506"/>
      <c r="F22506"/>
      <c r="G22506"/>
      <c r="H22506"/>
      <c r="I22506"/>
      <c r="J22506"/>
      <c r="U22506" s="43"/>
      <c r="AE22506"/>
    </row>
    <row r="22507" spans="1:31">
      <c r="A22507">
        <v>54990</v>
      </c>
      <c r="B22507" t="s">
        <v>19204</v>
      </c>
      <c r="C22507" t="s">
        <v>33478</v>
      </c>
      <c r="D22507" t="e">
        <v>#N/A</v>
      </c>
      <c r="E22507"/>
      <c r="F22507"/>
      <c r="G22507"/>
      <c r="H22507"/>
      <c r="I22507"/>
      <c r="J22507"/>
      <c r="U22507" s="43"/>
      <c r="AE22507"/>
    </row>
    <row r="22508" spans="1:31">
      <c r="A22508">
        <v>54740</v>
      </c>
      <c r="B22508" t="s">
        <v>19205</v>
      </c>
      <c r="C22508" t="s">
        <v>33478</v>
      </c>
      <c r="D22508" t="s">
        <v>33476</v>
      </c>
      <c r="E22508"/>
      <c r="F22508"/>
      <c r="G22508"/>
      <c r="H22508"/>
      <c r="I22508"/>
      <c r="J22508"/>
      <c r="U22508" s="43"/>
      <c r="AE22508"/>
    </row>
    <row r="22509" spans="1:31">
      <c r="A22509">
        <v>54490</v>
      </c>
      <c r="B22509" t="s">
        <v>19206</v>
      </c>
      <c r="C22509" t="s">
        <v>33478</v>
      </c>
      <c r="D22509" t="s">
        <v>33476</v>
      </c>
      <c r="E22509"/>
      <c r="F22509"/>
      <c r="G22509"/>
      <c r="H22509"/>
      <c r="I22509"/>
      <c r="J22509"/>
      <c r="U22509" s="43"/>
      <c r="AE22509"/>
    </row>
    <row r="22510" spans="1:31">
      <c r="A22510">
        <v>54800</v>
      </c>
      <c r="B22510" t="s">
        <v>19207</v>
      </c>
      <c r="C22510" t="s">
        <v>33478</v>
      </c>
      <c r="D22510" t="s">
        <v>33476</v>
      </c>
      <c r="E22510"/>
      <c r="F22510"/>
      <c r="G22510"/>
      <c r="H22510"/>
      <c r="I22510"/>
      <c r="J22510"/>
      <c r="U22510" s="43"/>
      <c r="AE22510"/>
    </row>
    <row r="22511" spans="1:31">
      <c r="A22511">
        <v>54370</v>
      </c>
      <c r="B22511" t="s">
        <v>19208</v>
      </c>
      <c r="C22511" t="s">
        <v>33478</v>
      </c>
      <c r="D22511" t="s">
        <v>33476</v>
      </c>
      <c r="E22511"/>
      <c r="F22511"/>
      <c r="G22511"/>
      <c r="H22511"/>
      <c r="I22511"/>
      <c r="J22511"/>
      <c r="U22511" s="43"/>
      <c r="AE22511"/>
    </row>
    <row r="22512" spans="1:31">
      <c r="A22512">
        <v>54370</v>
      </c>
      <c r="B22512" t="s">
        <v>19209</v>
      </c>
      <c r="C22512" t="s">
        <v>33478</v>
      </c>
      <c r="D22512" t="s">
        <v>33476</v>
      </c>
      <c r="E22512"/>
      <c r="F22512"/>
      <c r="G22512"/>
      <c r="H22512"/>
      <c r="I22512"/>
      <c r="J22512"/>
      <c r="U22512" s="43"/>
      <c r="AE22512"/>
    </row>
    <row r="22513" spans="1:31">
      <c r="A22513">
        <v>54620</v>
      </c>
      <c r="B22513" t="s">
        <v>19210</v>
      </c>
      <c r="C22513" t="s">
        <v>33478</v>
      </c>
      <c r="D22513" t="e">
        <v>#N/A</v>
      </c>
      <c r="E22513"/>
      <c r="F22513"/>
      <c r="G22513"/>
      <c r="H22513"/>
      <c r="I22513"/>
      <c r="J22513"/>
      <c r="U22513" s="43"/>
      <c r="AE22513"/>
    </row>
    <row r="22514" spans="1:31">
      <c r="A22514">
        <v>55130</v>
      </c>
      <c r="B22514" t="s">
        <v>19211</v>
      </c>
      <c r="C22514" t="s">
        <v>33478</v>
      </c>
      <c r="D22514" t="s">
        <v>33476</v>
      </c>
      <c r="E22514"/>
      <c r="F22514"/>
      <c r="G22514"/>
      <c r="H22514"/>
      <c r="I22514"/>
      <c r="J22514"/>
      <c r="U22514" s="43"/>
      <c r="AE22514"/>
    </row>
    <row r="22515" spans="1:31">
      <c r="A22515">
        <v>55400</v>
      </c>
      <c r="B22515" t="s">
        <v>19212</v>
      </c>
      <c r="C22515" t="s">
        <v>33478</v>
      </c>
      <c r="D22515" t="s">
        <v>33476</v>
      </c>
      <c r="E22515"/>
      <c r="F22515"/>
      <c r="G22515"/>
      <c r="H22515"/>
      <c r="I22515"/>
      <c r="J22515"/>
      <c r="U22515" s="43"/>
      <c r="AE22515"/>
    </row>
    <row r="22516" spans="1:31">
      <c r="A22516">
        <v>55400</v>
      </c>
      <c r="B22516" t="s">
        <v>19212</v>
      </c>
      <c r="C22516" t="s">
        <v>33478</v>
      </c>
      <c r="D22516" t="s">
        <v>33476</v>
      </c>
      <c r="E22516"/>
      <c r="F22516"/>
      <c r="G22516"/>
      <c r="H22516"/>
      <c r="I22516"/>
      <c r="J22516"/>
      <c r="U22516" s="43"/>
      <c r="AE22516"/>
    </row>
    <row r="22517" spans="1:31">
      <c r="A22517">
        <v>55110</v>
      </c>
      <c r="B22517" t="s">
        <v>19213</v>
      </c>
      <c r="C22517" t="s">
        <v>33478</v>
      </c>
      <c r="D22517" t="s">
        <v>33476</v>
      </c>
      <c r="E22517"/>
      <c r="F22517"/>
      <c r="G22517"/>
      <c r="H22517"/>
      <c r="I22517"/>
      <c r="J22517"/>
      <c r="U22517" s="43"/>
      <c r="AE22517"/>
    </row>
    <row r="22518" spans="1:31">
      <c r="A22518">
        <v>55130</v>
      </c>
      <c r="B22518" t="s">
        <v>19214</v>
      </c>
      <c r="C22518" t="s">
        <v>33478</v>
      </c>
      <c r="D22518" t="s">
        <v>33476</v>
      </c>
      <c r="E22518"/>
      <c r="F22518"/>
      <c r="G22518"/>
      <c r="H22518"/>
      <c r="I22518"/>
      <c r="J22518"/>
      <c r="U22518" s="43"/>
      <c r="AE22518"/>
    </row>
    <row r="22519" spans="1:31">
      <c r="A22519">
        <v>55300</v>
      </c>
      <c r="B22519" t="s">
        <v>19215</v>
      </c>
      <c r="C22519" t="s">
        <v>33478</v>
      </c>
      <c r="D22519" t="s">
        <v>33476</v>
      </c>
      <c r="E22519"/>
      <c r="F22519"/>
      <c r="G22519"/>
      <c r="H22519"/>
      <c r="I22519"/>
      <c r="J22519"/>
      <c r="U22519" s="43"/>
      <c r="AE22519"/>
    </row>
    <row r="22520" spans="1:31">
      <c r="A22520">
        <v>55230</v>
      </c>
      <c r="B22520" t="s">
        <v>19216</v>
      </c>
      <c r="C22520" t="s">
        <v>33478</v>
      </c>
      <c r="D22520" t="s">
        <v>33476</v>
      </c>
      <c r="E22520"/>
      <c r="F22520"/>
      <c r="G22520"/>
      <c r="H22520"/>
      <c r="I22520"/>
      <c r="J22520"/>
      <c r="U22520" s="43"/>
      <c r="AE22520"/>
    </row>
    <row r="22521" spans="1:31">
      <c r="A22521">
        <v>55320</v>
      </c>
      <c r="B22521" t="s">
        <v>19217</v>
      </c>
      <c r="C22521" t="s">
        <v>33478</v>
      </c>
      <c r="D22521" t="s">
        <v>33476</v>
      </c>
      <c r="E22521"/>
      <c r="F22521"/>
      <c r="G22521"/>
      <c r="H22521"/>
      <c r="I22521"/>
      <c r="J22521"/>
      <c r="U22521" s="43"/>
      <c r="AE22521"/>
    </row>
    <row r="22522" spans="1:31">
      <c r="A22522">
        <v>55170</v>
      </c>
      <c r="B22522" t="s">
        <v>19218</v>
      </c>
      <c r="C22522" t="s">
        <v>33478</v>
      </c>
      <c r="D22522" t="s">
        <v>33476</v>
      </c>
      <c r="E22522"/>
      <c r="F22522"/>
      <c r="G22522"/>
      <c r="H22522"/>
      <c r="I22522"/>
      <c r="J22522"/>
      <c r="U22522" s="43"/>
      <c r="AE22522"/>
    </row>
    <row r="22523" spans="1:31">
      <c r="A22523">
        <v>55800</v>
      </c>
      <c r="B22523" t="s">
        <v>19219</v>
      </c>
      <c r="C22523" t="s">
        <v>33478</v>
      </c>
      <c r="D22523" t="s">
        <v>33476</v>
      </c>
      <c r="E22523"/>
      <c r="F22523"/>
      <c r="G22523"/>
      <c r="H22523"/>
      <c r="I22523"/>
      <c r="J22523"/>
      <c r="U22523" s="43"/>
      <c r="AE22523"/>
    </row>
    <row r="22524" spans="1:31">
      <c r="A22524">
        <v>55300</v>
      </c>
      <c r="B22524" t="s">
        <v>19220</v>
      </c>
      <c r="C22524" t="s">
        <v>33478</v>
      </c>
      <c r="D22524" t="s">
        <v>33476</v>
      </c>
      <c r="E22524"/>
      <c r="F22524"/>
      <c r="G22524"/>
      <c r="H22524"/>
      <c r="I22524"/>
      <c r="J22524"/>
      <c r="U22524" s="43"/>
      <c r="AE22524"/>
    </row>
    <row r="22525" spans="1:31">
      <c r="A22525">
        <v>55300</v>
      </c>
      <c r="B22525" t="s">
        <v>19220</v>
      </c>
      <c r="C22525" t="s">
        <v>33478</v>
      </c>
      <c r="D22525" t="s">
        <v>33476</v>
      </c>
      <c r="E22525"/>
      <c r="F22525"/>
      <c r="G22525"/>
      <c r="H22525"/>
      <c r="I22525"/>
      <c r="J22525"/>
      <c r="U22525" s="43"/>
      <c r="AE22525"/>
    </row>
    <row r="22526" spans="1:31">
      <c r="A22526">
        <v>55300</v>
      </c>
      <c r="B22526" t="s">
        <v>19220</v>
      </c>
      <c r="C22526" t="s">
        <v>33478</v>
      </c>
      <c r="D22526" t="s">
        <v>33476</v>
      </c>
      <c r="E22526"/>
      <c r="F22526"/>
      <c r="G22526"/>
      <c r="H22526"/>
      <c r="I22526"/>
      <c r="J22526"/>
      <c r="U22526" s="43"/>
      <c r="AE22526"/>
    </row>
    <row r="22527" spans="1:31">
      <c r="A22527">
        <v>55300</v>
      </c>
      <c r="B22527" t="s">
        <v>19220</v>
      </c>
      <c r="C22527" t="s">
        <v>33478</v>
      </c>
      <c r="D22527" t="s">
        <v>33476</v>
      </c>
      <c r="E22527"/>
      <c r="F22527"/>
      <c r="G22527"/>
      <c r="H22527"/>
      <c r="I22527"/>
      <c r="J22527"/>
      <c r="U22527" s="43"/>
      <c r="AE22527"/>
    </row>
    <row r="22528" spans="1:31">
      <c r="A22528">
        <v>55230</v>
      </c>
      <c r="B22528" t="s">
        <v>19221</v>
      </c>
      <c r="C22528" t="s">
        <v>33478</v>
      </c>
      <c r="D22528" t="s">
        <v>33476</v>
      </c>
      <c r="E22528"/>
      <c r="F22528"/>
      <c r="G22528"/>
      <c r="H22528"/>
      <c r="I22528"/>
      <c r="J22528"/>
      <c r="U22528" s="43"/>
      <c r="AE22528"/>
    </row>
    <row r="22529" spans="1:31">
      <c r="A22529">
        <v>55120</v>
      </c>
      <c r="B22529" t="s">
        <v>19222</v>
      </c>
      <c r="C22529" t="s">
        <v>33478</v>
      </c>
      <c r="D22529" t="s">
        <v>33476</v>
      </c>
      <c r="E22529"/>
      <c r="F22529"/>
      <c r="G22529"/>
      <c r="H22529"/>
      <c r="I22529"/>
      <c r="J22529"/>
      <c r="U22529" s="43"/>
      <c r="AE22529"/>
    </row>
    <row r="22530" spans="1:31">
      <c r="A22530">
        <v>55170</v>
      </c>
      <c r="B22530" t="s">
        <v>19223</v>
      </c>
      <c r="C22530" t="s">
        <v>33478</v>
      </c>
      <c r="D22530" t="s">
        <v>33476</v>
      </c>
      <c r="E22530"/>
      <c r="F22530"/>
      <c r="G22530"/>
      <c r="H22530"/>
      <c r="I22530"/>
      <c r="J22530"/>
      <c r="U22530" s="43"/>
      <c r="AE22530"/>
    </row>
    <row r="22531" spans="1:31">
      <c r="A22531">
        <v>55120</v>
      </c>
      <c r="B22531" t="s">
        <v>19224</v>
      </c>
      <c r="C22531" t="s">
        <v>33478</v>
      </c>
      <c r="D22531" t="s">
        <v>33476</v>
      </c>
      <c r="E22531"/>
      <c r="F22531"/>
      <c r="G22531"/>
      <c r="H22531"/>
      <c r="I22531"/>
      <c r="J22531"/>
      <c r="U22531" s="43"/>
      <c r="AE22531"/>
    </row>
    <row r="22532" spans="1:31">
      <c r="A22532">
        <v>55700</v>
      </c>
      <c r="B22532" t="s">
        <v>19225</v>
      </c>
      <c r="C22532" t="s">
        <v>33478</v>
      </c>
      <c r="D22532" t="s">
        <v>33476</v>
      </c>
      <c r="E22532"/>
      <c r="F22532"/>
      <c r="G22532"/>
      <c r="H22532"/>
      <c r="I22532"/>
      <c r="J22532"/>
      <c r="U22532" s="43"/>
      <c r="AE22532"/>
    </row>
    <row r="22533" spans="1:31">
      <c r="A22533">
        <v>55210</v>
      </c>
      <c r="B22533" t="s">
        <v>19226</v>
      </c>
      <c r="C22533" t="s">
        <v>33478</v>
      </c>
      <c r="D22533" t="s">
        <v>33476</v>
      </c>
      <c r="E22533"/>
      <c r="F22533"/>
      <c r="G22533"/>
      <c r="H22533"/>
      <c r="I22533"/>
      <c r="J22533"/>
      <c r="U22533" s="43"/>
      <c r="AE22533"/>
    </row>
    <row r="22534" spans="1:31">
      <c r="A22534">
        <v>55600</v>
      </c>
      <c r="B22534" t="s">
        <v>19227</v>
      </c>
      <c r="C22534" t="s">
        <v>33478</v>
      </c>
      <c r="D22534" t="s">
        <v>33476</v>
      </c>
      <c r="E22534"/>
      <c r="F22534"/>
      <c r="G22534"/>
      <c r="H22534"/>
      <c r="I22534"/>
      <c r="J22534"/>
      <c r="U22534" s="43"/>
      <c r="AE22534"/>
    </row>
    <row r="22535" spans="1:31">
      <c r="A22535">
        <v>55270</v>
      </c>
      <c r="B22535" t="s">
        <v>19228</v>
      </c>
      <c r="C22535" t="s">
        <v>33478</v>
      </c>
      <c r="D22535" t="s">
        <v>33476</v>
      </c>
      <c r="E22535"/>
      <c r="F22535"/>
      <c r="G22535"/>
      <c r="H22535"/>
      <c r="I22535"/>
      <c r="J22535"/>
      <c r="U22535" s="43"/>
      <c r="AE22535"/>
    </row>
    <row r="22536" spans="1:31">
      <c r="A22536">
        <v>55150</v>
      </c>
      <c r="B22536" t="s">
        <v>19229</v>
      </c>
      <c r="C22536" t="s">
        <v>33478</v>
      </c>
      <c r="D22536" t="s">
        <v>33476</v>
      </c>
      <c r="E22536"/>
      <c r="F22536"/>
      <c r="G22536"/>
      <c r="H22536"/>
      <c r="I22536"/>
      <c r="J22536"/>
      <c r="U22536" s="43"/>
      <c r="AE22536"/>
    </row>
    <row r="22537" spans="1:31">
      <c r="A22537">
        <v>55700</v>
      </c>
      <c r="B22537" t="s">
        <v>19230</v>
      </c>
      <c r="C22537" t="s">
        <v>33478</v>
      </c>
      <c r="D22537" t="s">
        <v>33476</v>
      </c>
      <c r="E22537"/>
      <c r="F22537"/>
      <c r="G22537"/>
      <c r="H22537"/>
      <c r="I22537"/>
      <c r="J22537"/>
      <c r="U22537" s="43"/>
      <c r="AE22537"/>
    </row>
    <row r="22538" spans="1:31">
      <c r="A22538">
        <v>55130</v>
      </c>
      <c r="B22538" t="s">
        <v>19231</v>
      </c>
      <c r="C22538" t="s">
        <v>33478</v>
      </c>
      <c r="D22538" t="s">
        <v>33476</v>
      </c>
      <c r="E22538"/>
      <c r="F22538"/>
      <c r="G22538"/>
      <c r="H22538"/>
      <c r="I22538"/>
      <c r="J22538"/>
      <c r="U22538" s="43"/>
      <c r="AE22538"/>
    </row>
    <row r="22539" spans="1:31">
      <c r="A22539">
        <v>55130</v>
      </c>
      <c r="B22539" t="s">
        <v>19231</v>
      </c>
      <c r="C22539" t="s">
        <v>33478</v>
      </c>
      <c r="D22539" t="s">
        <v>33476</v>
      </c>
      <c r="E22539"/>
      <c r="F22539"/>
      <c r="G22539"/>
      <c r="H22539"/>
      <c r="I22539"/>
      <c r="J22539"/>
      <c r="U22539" s="43"/>
      <c r="AE22539"/>
    </row>
    <row r="22540" spans="1:31">
      <c r="A22540">
        <v>55300</v>
      </c>
      <c r="B22540" t="s">
        <v>19232</v>
      </c>
      <c r="C22540" t="s">
        <v>33478</v>
      </c>
      <c r="D22540" t="s">
        <v>33476</v>
      </c>
      <c r="E22540"/>
      <c r="F22540"/>
      <c r="G22540"/>
      <c r="H22540"/>
      <c r="I22540"/>
      <c r="J22540"/>
      <c r="U22540" s="43"/>
      <c r="AE22540"/>
    </row>
    <row r="22541" spans="1:31">
      <c r="A22541">
        <v>55110</v>
      </c>
      <c r="B22541" t="s">
        <v>19233</v>
      </c>
      <c r="C22541" t="s">
        <v>33478</v>
      </c>
      <c r="D22541" t="s">
        <v>33476</v>
      </c>
      <c r="E22541"/>
      <c r="F22541"/>
      <c r="G22541"/>
      <c r="H22541"/>
      <c r="I22541"/>
      <c r="J22541"/>
      <c r="U22541" s="43"/>
      <c r="AE22541"/>
    </row>
    <row r="22542" spans="1:31">
      <c r="A22542">
        <v>55000</v>
      </c>
      <c r="B22542" t="s">
        <v>19234</v>
      </c>
      <c r="C22542" t="s">
        <v>33478</v>
      </c>
      <c r="D22542" t="s">
        <v>33476</v>
      </c>
      <c r="E22542"/>
      <c r="F22542"/>
      <c r="G22542"/>
      <c r="H22542"/>
      <c r="I22542"/>
      <c r="J22542"/>
      <c r="U22542" s="43"/>
      <c r="AE22542"/>
    </row>
    <row r="22543" spans="1:31">
      <c r="A22543">
        <v>55170</v>
      </c>
      <c r="B22543" t="s">
        <v>19235</v>
      </c>
      <c r="C22543" t="s">
        <v>33478</v>
      </c>
      <c r="D22543" t="s">
        <v>33476</v>
      </c>
      <c r="E22543"/>
      <c r="F22543"/>
      <c r="G22543"/>
      <c r="H22543"/>
      <c r="I22543"/>
      <c r="J22543"/>
      <c r="U22543" s="43"/>
      <c r="AE22543"/>
    </row>
    <row r="22544" spans="1:31">
      <c r="A22544">
        <v>55260</v>
      </c>
      <c r="B22544" t="s">
        <v>19236</v>
      </c>
      <c r="C22544" t="s">
        <v>33478</v>
      </c>
      <c r="D22544" t="s">
        <v>33476</v>
      </c>
      <c r="E22544"/>
      <c r="F22544"/>
      <c r="G22544"/>
      <c r="H22544"/>
      <c r="I22544"/>
      <c r="J22544"/>
      <c r="U22544" s="43"/>
      <c r="AE22544"/>
    </row>
    <row r="22545" spans="1:31">
      <c r="A22545">
        <v>55270</v>
      </c>
      <c r="B22545" t="s">
        <v>19237</v>
      </c>
      <c r="C22545" t="s">
        <v>33478</v>
      </c>
      <c r="D22545" t="s">
        <v>33476</v>
      </c>
      <c r="E22545"/>
      <c r="F22545"/>
      <c r="G22545"/>
      <c r="H22545"/>
      <c r="I22545"/>
      <c r="J22545"/>
      <c r="U22545" s="43"/>
      <c r="AE22545"/>
    </row>
    <row r="22546" spans="1:31">
      <c r="A22546">
        <v>55600</v>
      </c>
      <c r="B22546" t="s">
        <v>19238</v>
      </c>
      <c r="C22546" t="s">
        <v>33478</v>
      </c>
      <c r="D22546" t="s">
        <v>33476</v>
      </c>
      <c r="E22546"/>
      <c r="F22546"/>
      <c r="G22546"/>
      <c r="H22546"/>
      <c r="I22546"/>
      <c r="J22546"/>
      <c r="U22546" s="43"/>
      <c r="AE22546"/>
    </row>
    <row r="22547" spans="1:31">
      <c r="A22547">
        <v>55170</v>
      </c>
      <c r="B22547" t="s">
        <v>19239</v>
      </c>
      <c r="C22547" t="s">
        <v>33478</v>
      </c>
      <c r="D22547" t="s">
        <v>33476</v>
      </c>
      <c r="E22547"/>
      <c r="F22547"/>
      <c r="G22547"/>
      <c r="H22547"/>
      <c r="I22547"/>
      <c r="J22547"/>
      <c r="U22547" s="43"/>
      <c r="AE22547"/>
    </row>
    <row r="22548" spans="1:31">
      <c r="A22548">
        <v>55700</v>
      </c>
      <c r="B22548" t="s">
        <v>19240</v>
      </c>
      <c r="C22548" t="s">
        <v>33478</v>
      </c>
      <c r="D22548" t="s">
        <v>33476</v>
      </c>
      <c r="E22548"/>
      <c r="F22548"/>
      <c r="G22548"/>
      <c r="H22548"/>
      <c r="I22548"/>
      <c r="J22548"/>
      <c r="U22548" s="43"/>
      <c r="AE22548"/>
    </row>
    <row r="22549" spans="1:31">
      <c r="A22549">
        <v>55700</v>
      </c>
      <c r="B22549" t="s">
        <v>19241</v>
      </c>
      <c r="C22549" t="s">
        <v>33478</v>
      </c>
      <c r="D22549" t="s">
        <v>33476</v>
      </c>
      <c r="E22549"/>
      <c r="F22549"/>
      <c r="G22549"/>
      <c r="H22549"/>
      <c r="I22549"/>
      <c r="J22549"/>
      <c r="U22549" s="43"/>
      <c r="AE22549"/>
    </row>
    <row r="22550" spans="1:31">
      <c r="A22550">
        <v>55250</v>
      </c>
      <c r="B22550" t="s">
        <v>19242</v>
      </c>
      <c r="C22550" t="s">
        <v>33478</v>
      </c>
      <c r="D22550" t="s">
        <v>33476</v>
      </c>
      <c r="E22550"/>
      <c r="F22550"/>
      <c r="G22550"/>
      <c r="H22550"/>
      <c r="I22550"/>
      <c r="J22550"/>
      <c r="U22550" s="43"/>
      <c r="AE22550"/>
    </row>
    <row r="22551" spans="1:31">
      <c r="A22551">
        <v>55100</v>
      </c>
      <c r="B22551" t="s">
        <v>19243</v>
      </c>
      <c r="C22551" t="s">
        <v>33478</v>
      </c>
      <c r="D22551" t="s">
        <v>33476</v>
      </c>
      <c r="E22551"/>
      <c r="F22551"/>
      <c r="G22551"/>
      <c r="H22551"/>
      <c r="I22551"/>
      <c r="J22551"/>
      <c r="U22551" s="43"/>
      <c r="AE22551"/>
    </row>
    <row r="22552" spans="1:31">
      <c r="A22552">
        <v>55250</v>
      </c>
      <c r="B22552" t="s">
        <v>19244</v>
      </c>
      <c r="C22552" t="s">
        <v>33478</v>
      </c>
      <c r="D22552" t="s">
        <v>33476</v>
      </c>
      <c r="E22552"/>
      <c r="F22552"/>
      <c r="G22552"/>
      <c r="H22552"/>
      <c r="I22552"/>
      <c r="J22552"/>
      <c r="U22552" s="43"/>
      <c r="AE22552"/>
    </row>
    <row r="22553" spans="1:31">
      <c r="A22553">
        <v>55250</v>
      </c>
      <c r="B22553" t="s">
        <v>19244</v>
      </c>
      <c r="C22553" t="s">
        <v>33478</v>
      </c>
      <c r="D22553" t="s">
        <v>33476</v>
      </c>
      <c r="E22553"/>
      <c r="F22553"/>
      <c r="G22553"/>
      <c r="H22553"/>
      <c r="I22553"/>
      <c r="J22553"/>
      <c r="U22553" s="43"/>
      <c r="AE22553"/>
    </row>
    <row r="22554" spans="1:31">
      <c r="A22554">
        <v>55250</v>
      </c>
      <c r="B22554" t="s">
        <v>19244</v>
      </c>
      <c r="C22554" t="s">
        <v>33478</v>
      </c>
      <c r="D22554" t="s">
        <v>33476</v>
      </c>
      <c r="E22554"/>
      <c r="F22554"/>
      <c r="G22554"/>
      <c r="H22554"/>
      <c r="I22554"/>
      <c r="J22554"/>
      <c r="U22554" s="43"/>
      <c r="AE22554"/>
    </row>
    <row r="22555" spans="1:31">
      <c r="A22555">
        <v>55250</v>
      </c>
      <c r="B22555" t="s">
        <v>19244</v>
      </c>
      <c r="C22555" t="s">
        <v>33478</v>
      </c>
      <c r="D22555" t="s">
        <v>33476</v>
      </c>
      <c r="E22555"/>
      <c r="F22555"/>
      <c r="G22555"/>
      <c r="H22555"/>
      <c r="I22555"/>
      <c r="J22555"/>
      <c r="U22555" s="43"/>
      <c r="AE22555"/>
    </row>
    <row r="22556" spans="1:31">
      <c r="A22556">
        <v>55000</v>
      </c>
      <c r="B22556" t="s">
        <v>19245</v>
      </c>
      <c r="C22556" t="s">
        <v>33478</v>
      </c>
      <c r="D22556" t="s">
        <v>33476</v>
      </c>
      <c r="E22556"/>
      <c r="F22556"/>
      <c r="G22556"/>
      <c r="H22556"/>
      <c r="I22556"/>
      <c r="J22556"/>
      <c r="U22556" s="43"/>
      <c r="AE22556"/>
    </row>
    <row r="22557" spans="1:31">
      <c r="A22557">
        <v>55100</v>
      </c>
      <c r="B22557" t="s">
        <v>19246</v>
      </c>
      <c r="C22557" t="s">
        <v>33478</v>
      </c>
      <c r="D22557" t="s">
        <v>33476</v>
      </c>
      <c r="E22557"/>
      <c r="F22557"/>
      <c r="G22557"/>
      <c r="H22557"/>
      <c r="I22557"/>
      <c r="J22557"/>
      <c r="U22557" s="43"/>
      <c r="AE22557"/>
    </row>
    <row r="22558" spans="1:31">
      <c r="A22558">
        <v>55430</v>
      </c>
      <c r="B22558" t="s">
        <v>19247</v>
      </c>
      <c r="C22558" t="s">
        <v>33478</v>
      </c>
      <c r="D22558" t="e">
        <v>#N/A</v>
      </c>
      <c r="E22558"/>
      <c r="F22558"/>
      <c r="G22558"/>
      <c r="H22558"/>
      <c r="I22558"/>
      <c r="J22558"/>
      <c r="U22558" s="43"/>
      <c r="AE22558"/>
    </row>
    <row r="22559" spans="1:31">
      <c r="A22559">
        <v>55260</v>
      </c>
      <c r="B22559" t="s">
        <v>19248</v>
      </c>
      <c r="C22559" t="s">
        <v>33478</v>
      </c>
      <c r="D22559" t="s">
        <v>33476</v>
      </c>
      <c r="E22559"/>
      <c r="F22559"/>
      <c r="G22559"/>
      <c r="H22559"/>
      <c r="I22559"/>
      <c r="J22559"/>
      <c r="U22559" s="43"/>
      <c r="AE22559"/>
    </row>
    <row r="22560" spans="1:31">
      <c r="A22560">
        <v>55100</v>
      </c>
      <c r="B22560" t="s">
        <v>19249</v>
      </c>
      <c r="C22560" t="s">
        <v>33478</v>
      </c>
      <c r="D22560" t="s">
        <v>33476</v>
      </c>
      <c r="E22560"/>
      <c r="F22560"/>
      <c r="G22560"/>
      <c r="H22560"/>
      <c r="I22560"/>
      <c r="J22560"/>
      <c r="U22560" s="43"/>
      <c r="AE22560"/>
    </row>
    <row r="22561" spans="1:31">
      <c r="A22561">
        <v>55210</v>
      </c>
      <c r="B22561" t="s">
        <v>19250</v>
      </c>
      <c r="C22561" t="s">
        <v>33478</v>
      </c>
      <c r="D22561" t="s">
        <v>33476</v>
      </c>
      <c r="E22561"/>
      <c r="F22561"/>
      <c r="G22561"/>
      <c r="H22561"/>
      <c r="I22561"/>
      <c r="J22561"/>
      <c r="U22561" s="43"/>
      <c r="AE22561"/>
    </row>
    <row r="22562" spans="1:31">
      <c r="A22562">
        <v>55100</v>
      </c>
      <c r="B22562" t="s">
        <v>19251</v>
      </c>
      <c r="C22562" t="s">
        <v>33478</v>
      </c>
      <c r="D22562" t="s">
        <v>33476</v>
      </c>
      <c r="E22562"/>
      <c r="F22562"/>
      <c r="G22562"/>
      <c r="H22562"/>
      <c r="I22562"/>
      <c r="J22562"/>
      <c r="U22562" s="43"/>
      <c r="AE22562"/>
    </row>
    <row r="22563" spans="1:31">
      <c r="A22563">
        <v>55270</v>
      </c>
      <c r="B22563" t="s">
        <v>19252</v>
      </c>
      <c r="C22563" t="s">
        <v>33478</v>
      </c>
      <c r="D22563" t="s">
        <v>33476</v>
      </c>
      <c r="E22563"/>
      <c r="F22563"/>
      <c r="G22563"/>
      <c r="H22563"/>
      <c r="I22563"/>
      <c r="J22563"/>
      <c r="U22563" s="43"/>
      <c r="AE22563"/>
    </row>
    <row r="22564" spans="1:31">
      <c r="A22564">
        <v>55000</v>
      </c>
      <c r="B22564" t="s">
        <v>19253</v>
      </c>
      <c r="C22564" t="s">
        <v>33478</v>
      </c>
      <c r="D22564" t="s">
        <v>33476</v>
      </c>
      <c r="E22564"/>
      <c r="F22564"/>
      <c r="G22564"/>
      <c r="H22564"/>
      <c r="I22564"/>
      <c r="J22564"/>
      <c r="U22564" s="43"/>
      <c r="AE22564"/>
    </row>
    <row r="22565" spans="1:31">
      <c r="A22565">
        <v>55100</v>
      </c>
      <c r="B22565" t="s">
        <v>19254</v>
      </c>
      <c r="C22565" t="s">
        <v>33478</v>
      </c>
      <c r="D22565" t="s">
        <v>33476</v>
      </c>
      <c r="E22565"/>
      <c r="F22565"/>
      <c r="G22565"/>
      <c r="H22565"/>
      <c r="I22565"/>
      <c r="J22565"/>
      <c r="U22565" s="43"/>
      <c r="AE22565"/>
    </row>
    <row r="22566" spans="1:31">
      <c r="A22566">
        <v>55290</v>
      </c>
      <c r="B22566" t="s">
        <v>19255</v>
      </c>
      <c r="C22566" t="s">
        <v>33478</v>
      </c>
      <c r="D22566" t="s">
        <v>33476</v>
      </c>
      <c r="E22566"/>
      <c r="F22566"/>
      <c r="G22566"/>
      <c r="H22566"/>
      <c r="I22566"/>
      <c r="J22566"/>
      <c r="U22566" s="43"/>
      <c r="AE22566"/>
    </row>
    <row r="22567" spans="1:31">
      <c r="A22567">
        <v>55230</v>
      </c>
      <c r="B22567" t="s">
        <v>19256</v>
      </c>
      <c r="C22567" t="s">
        <v>33478</v>
      </c>
      <c r="D22567" t="s">
        <v>33476</v>
      </c>
      <c r="E22567"/>
      <c r="F22567"/>
      <c r="G22567"/>
      <c r="H22567"/>
      <c r="I22567"/>
      <c r="J22567"/>
      <c r="U22567" s="43"/>
      <c r="AE22567"/>
    </row>
    <row r="22568" spans="1:31">
      <c r="A22568">
        <v>55300</v>
      </c>
      <c r="B22568" t="s">
        <v>19257</v>
      </c>
      <c r="C22568" t="s">
        <v>33478</v>
      </c>
      <c r="D22568" t="s">
        <v>33476</v>
      </c>
      <c r="E22568"/>
      <c r="F22568"/>
      <c r="G22568"/>
      <c r="H22568"/>
      <c r="I22568"/>
      <c r="J22568"/>
      <c r="U22568" s="43"/>
      <c r="AE22568"/>
    </row>
    <row r="22569" spans="1:31">
      <c r="A22569">
        <v>55400</v>
      </c>
      <c r="B22569" t="s">
        <v>19258</v>
      </c>
      <c r="C22569" t="s">
        <v>33478</v>
      </c>
      <c r="D22569" t="s">
        <v>33476</v>
      </c>
      <c r="E22569"/>
      <c r="F22569"/>
      <c r="G22569"/>
      <c r="H22569"/>
      <c r="I22569"/>
      <c r="J22569"/>
      <c r="U22569" s="43"/>
      <c r="AE22569"/>
    </row>
    <row r="22570" spans="1:31">
      <c r="A22570">
        <v>55400</v>
      </c>
      <c r="B22570" t="s">
        <v>19259</v>
      </c>
      <c r="C22570" t="s">
        <v>33478</v>
      </c>
      <c r="D22570" t="s">
        <v>33476</v>
      </c>
      <c r="E22570"/>
      <c r="F22570"/>
      <c r="G22570"/>
      <c r="H22570"/>
      <c r="I22570"/>
      <c r="J22570"/>
      <c r="U22570" s="43"/>
      <c r="AE22570"/>
    </row>
    <row r="22571" spans="1:31">
      <c r="A22571">
        <v>55200</v>
      </c>
      <c r="B22571" t="s">
        <v>19260</v>
      </c>
      <c r="C22571" t="s">
        <v>33478</v>
      </c>
      <c r="D22571" t="s">
        <v>33476</v>
      </c>
      <c r="E22571"/>
      <c r="F22571"/>
      <c r="G22571"/>
      <c r="H22571"/>
      <c r="I22571"/>
      <c r="J22571"/>
      <c r="U22571" s="43"/>
      <c r="AE22571"/>
    </row>
    <row r="22572" spans="1:31">
      <c r="A22572">
        <v>55130</v>
      </c>
      <c r="B22572" t="s">
        <v>19261</v>
      </c>
      <c r="C22572" t="s">
        <v>33478</v>
      </c>
      <c r="D22572" t="s">
        <v>33476</v>
      </c>
      <c r="E22572"/>
      <c r="F22572"/>
      <c r="G22572"/>
      <c r="H22572"/>
      <c r="I22572"/>
      <c r="J22572"/>
      <c r="U22572" s="43"/>
      <c r="AE22572"/>
    </row>
    <row r="22573" spans="1:31">
      <c r="A22573">
        <v>55160</v>
      </c>
      <c r="B22573" t="s">
        <v>19262</v>
      </c>
      <c r="C22573" t="s">
        <v>33478</v>
      </c>
      <c r="D22573" t="s">
        <v>33476</v>
      </c>
      <c r="E22573"/>
      <c r="F22573"/>
      <c r="G22573"/>
      <c r="H22573"/>
      <c r="I22573"/>
      <c r="J22573"/>
      <c r="U22573" s="43"/>
      <c r="AE22573"/>
    </row>
    <row r="22574" spans="1:31">
      <c r="A22574">
        <v>55160</v>
      </c>
      <c r="B22574" t="s">
        <v>19262</v>
      </c>
      <c r="C22574" t="s">
        <v>33478</v>
      </c>
      <c r="D22574" t="s">
        <v>33476</v>
      </c>
      <c r="E22574"/>
      <c r="F22574"/>
      <c r="G22574"/>
      <c r="H22574"/>
      <c r="I22574"/>
      <c r="J22574"/>
      <c r="U22574" s="43"/>
      <c r="AE22574"/>
    </row>
    <row r="22575" spans="1:31">
      <c r="A22575">
        <v>55160</v>
      </c>
      <c r="B22575" t="s">
        <v>19262</v>
      </c>
      <c r="C22575" t="s">
        <v>33478</v>
      </c>
      <c r="D22575" t="s">
        <v>33476</v>
      </c>
      <c r="E22575"/>
      <c r="F22575"/>
      <c r="G22575"/>
      <c r="H22575"/>
      <c r="I22575"/>
      <c r="J22575"/>
      <c r="U22575" s="43"/>
      <c r="AE22575"/>
    </row>
    <row r="22576" spans="1:31">
      <c r="A22576">
        <v>55500</v>
      </c>
      <c r="B22576" t="s">
        <v>19263</v>
      </c>
      <c r="C22576" t="s">
        <v>33478</v>
      </c>
      <c r="D22576" t="s">
        <v>33476</v>
      </c>
      <c r="E22576"/>
      <c r="F22576"/>
      <c r="G22576"/>
      <c r="H22576"/>
      <c r="I22576"/>
      <c r="J22576"/>
      <c r="U22576" s="43"/>
      <c r="AE22576"/>
    </row>
    <row r="22577" spans="1:31">
      <c r="A22577">
        <v>55300</v>
      </c>
      <c r="B22577" t="s">
        <v>19264</v>
      </c>
      <c r="C22577" t="s">
        <v>33478</v>
      </c>
      <c r="D22577" t="s">
        <v>33476</v>
      </c>
      <c r="E22577"/>
      <c r="F22577"/>
      <c r="G22577"/>
      <c r="H22577"/>
      <c r="I22577"/>
      <c r="J22577"/>
      <c r="U22577" s="43"/>
      <c r="AE22577"/>
    </row>
    <row r="22578" spans="1:31">
      <c r="A22578">
        <v>55240</v>
      </c>
      <c r="B22578" t="s">
        <v>19265</v>
      </c>
      <c r="C22578" t="s">
        <v>33478</v>
      </c>
      <c r="D22578" t="s">
        <v>33476</v>
      </c>
      <c r="E22578"/>
      <c r="F22578"/>
      <c r="G22578"/>
      <c r="H22578"/>
      <c r="I22578"/>
      <c r="J22578"/>
      <c r="U22578" s="43"/>
      <c r="AE22578"/>
    </row>
    <row r="22579" spans="1:31">
      <c r="A22579">
        <v>55300</v>
      </c>
      <c r="B22579" t="s">
        <v>19266</v>
      </c>
      <c r="C22579" t="s">
        <v>33478</v>
      </c>
      <c r="D22579" t="s">
        <v>33476</v>
      </c>
      <c r="E22579"/>
      <c r="F22579"/>
      <c r="G22579"/>
      <c r="H22579"/>
      <c r="I22579"/>
      <c r="J22579"/>
      <c r="U22579" s="43"/>
      <c r="AE22579"/>
    </row>
    <row r="22580" spans="1:31">
      <c r="A22580">
        <v>55270</v>
      </c>
      <c r="B22580" t="s">
        <v>19267</v>
      </c>
      <c r="C22580" t="s">
        <v>33478</v>
      </c>
      <c r="D22580" t="s">
        <v>33476</v>
      </c>
      <c r="E22580"/>
      <c r="F22580"/>
      <c r="G22580"/>
      <c r="H22580"/>
      <c r="I22580"/>
      <c r="J22580"/>
      <c r="U22580" s="43"/>
      <c r="AE22580"/>
    </row>
    <row r="22581" spans="1:31">
      <c r="A22581">
        <v>55190</v>
      </c>
      <c r="B22581" t="s">
        <v>19268</v>
      </c>
      <c r="C22581" t="s">
        <v>33478</v>
      </c>
      <c r="D22581" t="s">
        <v>33476</v>
      </c>
      <c r="E22581"/>
      <c r="F22581"/>
      <c r="G22581"/>
      <c r="H22581"/>
      <c r="I22581"/>
      <c r="J22581"/>
      <c r="U22581" s="43"/>
      <c r="AE22581"/>
    </row>
    <row r="22582" spans="1:31">
      <c r="A22582">
        <v>55500</v>
      </c>
      <c r="B22582" t="s">
        <v>19269</v>
      </c>
      <c r="C22582" t="s">
        <v>33478</v>
      </c>
      <c r="D22582" t="s">
        <v>33476</v>
      </c>
      <c r="E22582"/>
      <c r="F22582"/>
      <c r="G22582"/>
      <c r="H22582"/>
      <c r="I22582"/>
      <c r="J22582"/>
      <c r="U22582" s="43"/>
      <c r="AE22582"/>
    </row>
    <row r="22583" spans="1:31">
      <c r="A22583">
        <v>55120</v>
      </c>
      <c r="B22583" t="s">
        <v>19270</v>
      </c>
      <c r="C22583" t="s">
        <v>33478</v>
      </c>
      <c r="D22583" t="s">
        <v>33476</v>
      </c>
      <c r="E22583"/>
      <c r="F22583"/>
      <c r="G22583"/>
      <c r="H22583"/>
      <c r="I22583"/>
      <c r="J22583"/>
      <c r="U22583" s="43"/>
      <c r="AE22583"/>
    </row>
    <row r="22584" spans="1:31">
      <c r="A22584">
        <v>55800</v>
      </c>
      <c r="B22584" t="s">
        <v>19271</v>
      </c>
      <c r="C22584" t="s">
        <v>33478</v>
      </c>
      <c r="D22584" t="s">
        <v>33476</v>
      </c>
      <c r="E22584"/>
      <c r="F22584"/>
      <c r="G22584"/>
      <c r="H22584"/>
      <c r="I22584"/>
      <c r="J22584"/>
      <c r="U22584" s="43"/>
      <c r="AE22584"/>
    </row>
    <row r="22585" spans="1:31">
      <c r="A22585">
        <v>55100</v>
      </c>
      <c r="B22585" t="s">
        <v>19272</v>
      </c>
      <c r="C22585" t="s">
        <v>33478</v>
      </c>
      <c r="D22585" t="s">
        <v>33476</v>
      </c>
      <c r="E22585"/>
      <c r="F22585"/>
      <c r="G22585"/>
      <c r="H22585"/>
      <c r="I22585"/>
      <c r="J22585"/>
      <c r="U22585" s="43"/>
      <c r="AE22585"/>
    </row>
    <row r="22586" spans="1:31">
      <c r="A22586">
        <v>55150</v>
      </c>
      <c r="B22586" t="s">
        <v>19273</v>
      </c>
      <c r="C22586" t="s">
        <v>33478</v>
      </c>
      <c r="D22586" t="s">
        <v>33476</v>
      </c>
      <c r="E22586"/>
      <c r="F22586"/>
      <c r="G22586"/>
      <c r="H22586"/>
      <c r="I22586"/>
      <c r="J22586"/>
      <c r="U22586" s="43"/>
      <c r="AE22586"/>
    </row>
    <row r="22587" spans="1:31">
      <c r="A22587">
        <v>55400</v>
      </c>
      <c r="B22587" t="s">
        <v>19274</v>
      </c>
      <c r="C22587" t="s">
        <v>33478</v>
      </c>
      <c r="D22587" t="s">
        <v>33476</v>
      </c>
      <c r="E22587"/>
      <c r="F22587"/>
      <c r="G22587"/>
      <c r="H22587"/>
      <c r="I22587"/>
      <c r="J22587"/>
      <c r="U22587" s="43"/>
      <c r="AE22587"/>
    </row>
    <row r="22588" spans="1:31">
      <c r="A22588">
        <v>55100</v>
      </c>
      <c r="B22588" t="s">
        <v>19275</v>
      </c>
      <c r="C22588" t="s">
        <v>33478</v>
      </c>
      <c r="D22588" t="s">
        <v>33476</v>
      </c>
      <c r="E22588"/>
      <c r="F22588"/>
      <c r="G22588"/>
      <c r="H22588"/>
      <c r="I22588"/>
      <c r="J22588"/>
      <c r="U22588" s="43"/>
      <c r="AE22588"/>
    </row>
    <row r="22589" spans="1:31">
      <c r="A22589">
        <v>55170</v>
      </c>
      <c r="B22589" t="s">
        <v>19276</v>
      </c>
      <c r="C22589" t="s">
        <v>33478</v>
      </c>
      <c r="D22589" t="s">
        <v>33476</v>
      </c>
      <c r="E22589"/>
      <c r="F22589"/>
      <c r="G22589"/>
      <c r="H22589"/>
      <c r="I22589"/>
      <c r="J22589"/>
      <c r="U22589" s="43"/>
      <c r="AE22589"/>
    </row>
    <row r="22590" spans="1:31">
      <c r="A22590">
        <v>55150</v>
      </c>
      <c r="B22590" t="s">
        <v>19277</v>
      </c>
      <c r="C22590" t="s">
        <v>33478</v>
      </c>
      <c r="D22590" t="s">
        <v>33476</v>
      </c>
      <c r="E22590"/>
      <c r="F22590"/>
      <c r="G22590"/>
      <c r="H22590"/>
      <c r="I22590"/>
      <c r="J22590"/>
      <c r="U22590" s="43"/>
      <c r="AE22590"/>
    </row>
    <row r="22591" spans="1:31">
      <c r="A22591">
        <v>55600</v>
      </c>
      <c r="B22591" t="s">
        <v>19278</v>
      </c>
      <c r="C22591" t="s">
        <v>33478</v>
      </c>
      <c r="D22591" t="s">
        <v>33476</v>
      </c>
      <c r="E22591"/>
      <c r="F22591"/>
      <c r="G22591"/>
      <c r="H22591"/>
      <c r="I22591"/>
      <c r="J22591"/>
      <c r="U22591" s="43"/>
      <c r="AE22591"/>
    </row>
    <row r="22592" spans="1:31">
      <c r="A22592">
        <v>55110</v>
      </c>
      <c r="B22592" t="s">
        <v>19279</v>
      </c>
      <c r="C22592" t="s">
        <v>33478</v>
      </c>
      <c r="D22592" t="s">
        <v>33476</v>
      </c>
      <c r="E22592"/>
      <c r="F22592"/>
      <c r="G22592"/>
      <c r="H22592"/>
      <c r="I22592"/>
      <c r="J22592"/>
      <c r="U22592" s="43"/>
      <c r="AE22592"/>
    </row>
    <row r="22593" spans="1:31">
      <c r="A22593">
        <v>55000</v>
      </c>
      <c r="B22593" t="s">
        <v>19280</v>
      </c>
      <c r="C22593" t="s">
        <v>33478</v>
      </c>
      <c r="D22593" t="s">
        <v>33476</v>
      </c>
      <c r="E22593"/>
      <c r="F22593"/>
      <c r="G22593"/>
      <c r="H22593"/>
      <c r="I22593"/>
      <c r="J22593"/>
      <c r="U22593" s="43"/>
      <c r="AE22593"/>
    </row>
    <row r="22594" spans="1:31">
      <c r="A22594">
        <v>55140</v>
      </c>
      <c r="B22594" t="s">
        <v>19281</v>
      </c>
      <c r="C22594" t="s">
        <v>33478</v>
      </c>
      <c r="D22594" t="s">
        <v>33476</v>
      </c>
      <c r="E22594"/>
      <c r="F22594"/>
      <c r="G22594"/>
      <c r="H22594"/>
      <c r="I22594"/>
      <c r="J22594"/>
      <c r="U22594" s="43"/>
      <c r="AE22594"/>
    </row>
    <row r="22595" spans="1:31">
      <c r="A22595">
        <v>55250</v>
      </c>
      <c r="B22595" t="s">
        <v>19282</v>
      </c>
      <c r="C22595" t="s">
        <v>33478</v>
      </c>
      <c r="D22595" t="s">
        <v>33476</v>
      </c>
      <c r="E22595"/>
      <c r="F22595"/>
      <c r="G22595"/>
      <c r="H22595"/>
      <c r="I22595"/>
      <c r="J22595"/>
      <c r="U22595" s="43"/>
      <c r="AE22595"/>
    </row>
    <row r="22596" spans="1:31">
      <c r="A22596">
        <v>55120</v>
      </c>
      <c r="B22596" t="s">
        <v>19283</v>
      </c>
      <c r="C22596" t="s">
        <v>33478</v>
      </c>
      <c r="D22596" t="s">
        <v>33476</v>
      </c>
      <c r="E22596"/>
      <c r="F22596"/>
      <c r="G22596"/>
      <c r="H22596"/>
      <c r="I22596"/>
      <c r="J22596"/>
      <c r="U22596" s="43"/>
      <c r="AE22596"/>
    </row>
    <row r="22597" spans="1:31">
      <c r="A22597">
        <v>55700</v>
      </c>
      <c r="B22597" t="s">
        <v>19284</v>
      </c>
      <c r="C22597" t="s">
        <v>33478</v>
      </c>
      <c r="D22597" t="s">
        <v>33476</v>
      </c>
      <c r="E22597"/>
      <c r="F22597"/>
      <c r="G22597"/>
      <c r="H22597"/>
      <c r="I22597"/>
      <c r="J22597"/>
      <c r="U22597" s="43"/>
      <c r="AE22597"/>
    </row>
    <row r="22598" spans="1:31">
      <c r="A22598">
        <v>55190</v>
      </c>
      <c r="B22598" t="s">
        <v>19285</v>
      </c>
      <c r="C22598" t="s">
        <v>33478</v>
      </c>
      <c r="D22598" t="s">
        <v>33476</v>
      </c>
      <c r="E22598"/>
      <c r="F22598"/>
      <c r="G22598"/>
      <c r="H22598"/>
      <c r="I22598"/>
      <c r="J22598"/>
      <c r="U22598" s="43"/>
      <c r="AE22598"/>
    </row>
    <row r="22599" spans="1:31">
      <c r="A22599">
        <v>55200</v>
      </c>
      <c r="B22599" t="s">
        <v>19286</v>
      </c>
      <c r="C22599" t="s">
        <v>33478</v>
      </c>
      <c r="D22599" t="s">
        <v>33476</v>
      </c>
      <c r="E22599"/>
      <c r="F22599"/>
      <c r="G22599"/>
      <c r="H22599"/>
      <c r="I22599"/>
      <c r="J22599"/>
      <c r="U22599" s="43"/>
      <c r="AE22599"/>
    </row>
    <row r="22600" spans="1:31">
      <c r="A22600">
        <v>55200</v>
      </c>
      <c r="B22600" t="s">
        <v>19286</v>
      </c>
      <c r="C22600" t="s">
        <v>33478</v>
      </c>
      <c r="D22600" t="s">
        <v>33476</v>
      </c>
      <c r="E22600"/>
      <c r="F22600"/>
      <c r="G22600"/>
      <c r="H22600"/>
      <c r="I22600"/>
      <c r="J22600"/>
      <c r="U22600" s="43"/>
      <c r="AE22600"/>
    </row>
    <row r="22601" spans="1:31">
      <c r="A22601">
        <v>55290</v>
      </c>
      <c r="B22601" t="s">
        <v>19287</v>
      </c>
      <c r="C22601" t="s">
        <v>33478</v>
      </c>
      <c r="D22601" t="s">
        <v>33476</v>
      </c>
      <c r="E22601"/>
      <c r="F22601"/>
      <c r="G22601"/>
      <c r="H22601"/>
      <c r="I22601"/>
      <c r="J22601"/>
      <c r="U22601" s="43"/>
      <c r="AE22601"/>
    </row>
    <row r="22602" spans="1:31">
      <c r="A22602">
        <v>55140</v>
      </c>
      <c r="B22602" t="s">
        <v>19288</v>
      </c>
      <c r="C22602" t="s">
        <v>33478</v>
      </c>
      <c r="D22602" t="s">
        <v>33476</v>
      </c>
      <c r="E22602"/>
      <c r="F22602"/>
      <c r="G22602"/>
      <c r="H22602"/>
      <c r="I22602"/>
      <c r="J22602"/>
      <c r="U22602" s="43"/>
      <c r="AE22602"/>
    </row>
    <row r="22603" spans="1:31">
      <c r="A22603">
        <v>55140</v>
      </c>
      <c r="B22603" t="s">
        <v>19289</v>
      </c>
      <c r="C22603" t="s">
        <v>33478</v>
      </c>
      <c r="D22603" t="s">
        <v>33476</v>
      </c>
      <c r="E22603"/>
      <c r="F22603"/>
      <c r="G22603"/>
      <c r="H22603"/>
      <c r="I22603"/>
      <c r="J22603"/>
      <c r="U22603" s="43"/>
      <c r="AE22603"/>
    </row>
    <row r="22604" spans="1:31">
      <c r="A22604">
        <v>55300</v>
      </c>
      <c r="B22604" t="s">
        <v>19290</v>
      </c>
      <c r="C22604" t="s">
        <v>33478</v>
      </c>
      <c r="D22604" t="s">
        <v>33476</v>
      </c>
      <c r="E22604"/>
      <c r="F22604"/>
      <c r="G22604"/>
      <c r="H22604"/>
      <c r="I22604"/>
      <c r="J22604"/>
      <c r="U22604" s="43"/>
      <c r="AE22604"/>
    </row>
    <row r="22605" spans="1:31">
      <c r="A22605">
        <v>55300</v>
      </c>
      <c r="B22605" t="s">
        <v>19290</v>
      </c>
      <c r="C22605" t="s">
        <v>33478</v>
      </c>
      <c r="D22605" t="s">
        <v>33476</v>
      </c>
      <c r="E22605"/>
      <c r="F22605"/>
      <c r="G22605"/>
      <c r="H22605"/>
      <c r="I22605"/>
      <c r="J22605"/>
      <c r="U22605" s="43"/>
      <c r="AE22605"/>
    </row>
    <row r="22606" spans="1:31">
      <c r="A22606">
        <v>55300</v>
      </c>
      <c r="B22606" t="s">
        <v>19290</v>
      </c>
      <c r="C22606" t="s">
        <v>33478</v>
      </c>
      <c r="D22606" t="s">
        <v>33476</v>
      </c>
      <c r="E22606"/>
      <c r="F22606"/>
      <c r="G22606"/>
      <c r="H22606"/>
      <c r="I22606"/>
      <c r="J22606"/>
      <c r="U22606" s="43"/>
      <c r="AE22606"/>
    </row>
    <row r="22607" spans="1:31">
      <c r="A22607">
        <v>55400</v>
      </c>
      <c r="B22607" t="s">
        <v>19291</v>
      </c>
      <c r="C22607" t="s">
        <v>33478</v>
      </c>
      <c r="D22607" t="s">
        <v>33476</v>
      </c>
      <c r="E22607"/>
      <c r="F22607"/>
      <c r="G22607"/>
      <c r="H22607"/>
      <c r="I22607"/>
      <c r="J22607"/>
      <c r="U22607" s="43"/>
      <c r="AE22607"/>
    </row>
    <row r="22608" spans="1:31">
      <c r="A22608">
        <v>55400</v>
      </c>
      <c r="B22608" t="s">
        <v>19291</v>
      </c>
      <c r="C22608" t="s">
        <v>33478</v>
      </c>
      <c r="D22608" t="s">
        <v>33476</v>
      </c>
      <c r="E22608"/>
      <c r="F22608"/>
      <c r="G22608"/>
      <c r="H22608"/>
      <c r="I22608"/>
      <c r="J22608"/>
      <c r="U22608" s="43"/>
      <c r="AE22608"/>
    </row>
    <row r="22609" spans="1:31">
      <c r="A22609">
        <v>55700</v>
      </c>
      <c r="B22609" t="s">
        <v>19292</v>
      </c>
      <c r="C22609" t="s">
        <v>33478</v>
      </c>
      <c r="D22609" t="s">
        <v>33476</v>
      </c>
      <c r="E22609"/>
      <c r="F22609"/>
      <c r="G22609"/>
      <c r="H22609"/>
      <c r="I22609"/>
      <c r="J22609"/>
      <c r="U22609" s="43"/>
      <c r="AE22609"/>
    </row>
    <row r="22610" spans="1:31">
      <c r="A22610">
        <v>55210</v>
      </c>
      <c r="B22610" t="s">
        <v>19293</v>
      </c>
      <c r="C22610" t="s">
        <v>33478</v>
      </c>
      <c r="D22610" t="s">
        <v>33476</v>
      </c>
      <c r="E22610"/>
      <c r="F22610"/>
      <c r="G22610"/>
      <c r="H22610"/>
      <c r="I22610"/>
      <c r="J22610"/>
      <c r="U22610" s="43"/>
      <c r="AE22610"/>
    </row>
    <row r="22611" spans="1:31">
      <c r="A22611">
        <v>55140</v>
      </c>
      <c r="B22611" t="s">
        <v>19294</v>
      </c>
      <c r="C22611" t="s">
        <v>33478</v>
      </c>
      <c r="D22611" t="s">
        <v>33476</v>
      </c>
      <c r="E22611"/>
      <c r="F22611"/>
      <c r="G22611"/>
      <c r="H22611"/>
      <c r="I22611"/>
      <c r="J22611"/>
      <c r="U22611" s="43"/>
      <c r="AE22611"/>
    </row>
    <row r="22612" spans="1:31">
      <c r="A22612">
        <v>55100</v>
      </c>
      <c r="B22612" t="s">
        <v>19295</v>
      </c>
      <c r="C22612" t="s">
        <v>33478</v>
      </c>
      <c r="D22612" t="s">
        <v>33476</v>
      </c>
      <c r="E22612"/>
      <c r="F22612"/>
      <c r="G22612"/>
      <c r="H22612"/>
      <c r="I22612"/>
      <c r="J22612"/>
      <c r="U22612" s="43"/>
      <c r="AE22612"/>
    </row>
    <row r="22613" spans="1:31">
      <c r="A22613">
        <v>55140</v>
      </c>
      <c r="B22613" t="s">
        <v>19296</v>
      </c>
      <c r="C22613" t="s">
        <v>33478</v>
      </c>
      <c r="D22613" t="s">
        <v>33476</v>
      </c>
      <c r="E22613"/>
      <c r="F22613"/>
      <c r="G22613"/>
      <c r="H22613"/>
      <c r="I22613"/>
      <c r="J22613"/>
      <c r="U22613" s="43"/>
      <c r="AE22613"/>
    </row>
    <row r="22614" spans="1:31">
      <c r="A22614">
        <v>55000</v>
      </c>
      <c r="B22614" t="s">
        <v>19297</v>
      </c>
      <c r="C22614" t="s">
        <v>33478</v>
      </c>
      <c r="D22614" t="s">
        <v>33476</v>
      </c>
      <c r="E22614"/>
      <c r="F22614"/>
      <c r="G22614"/>
      <c r="H22614"/>
      <c r="I22614"/>
      <c r="J22614"/>
      <c r="U22614" s="43"/>
      <c r="AE22614"/>
    </row>
    <row r="22615" spans="1:31">
      <c r="A22615">
        <v>55100</v>
      </c>
      <c r="B22615" t="s">
        <v>19298</v>
      </c>
      <c r="C22615" t="s">
        <v>33478</v>
      </c>
      <c r="D22615" t="s">
        <v>33476</v>
      </c>
      <c r="E22615"/>
      <c r="F22615"/>
      <c r="G22615"/>
      <c r="H22615"/>
      <c r="I22615"/>
      <c r="J22615"/>
      <c r="U22615" s="43"/>
      <c r="AE22615"/>
    </row>
    <row r="22616" spans="1:31">
      <c r="A22616">
        <v>55270</v>
      </c>
      <c r="B22616" t="s">
        <v>19299</v>
      </c>
      <c r="C22616" t="s">
        <v>33478</v>
      </c>
      <c r="D22616" t="s">
        <v>33476</v>
      </c>
      <c r="E22616"/>
      <c r="F22616"/>
      <c r="G22616"/>
      <c r="H22616"/>
      <c r="I22616"/>
      <c r="J22616"/>
      <c r="U22616" s="43"/>
      <c r="AE22616"/>
    </row>
    <row r="22617" spans="1:31">
      <c r="A22617">
        <v>55130</v>
      </c>
      <c r="B22617" t="s">
        <v>19300</v>
      </c>
      <c r="C22617" t="s">
        <v>33478</v>
      </c>
      <c r="D22617" t="s">
        <v>33476</v>
      </c>
      <c r="E22617"/>
      <c r="F22617"/>
      <c r="G22617"/>
      <c r="H22617"/>
      <c r="I22617"/>
      <c r="J22617"/>
      <c r="U22617" s="43"/>
      <c r="AE22617"/>
    </row>
    <row r="22618" spans="1:31">
      <c r="A22618">
        <v>55400</v>
      </c>
      <c r="B22618" t="s">
        <v>19301</v>
      </c>
      <c r="C22618" t="s">
        <v>33478</v>
      </c>
      <c r="D22618" t="s">
        <v>33476</v>
      </c>
      <c r="E22618"/>
      <c r="F22618"/>
      <c r="G22618"/>
      <c r="H22618"/>
      <c r="I22618"/>
      <c r="J22618"/>
      <c r="U22618" s="43"/>
      <c r="AE22618"/>
    </row>
    <row r="22619" spans="1:31">
      <c r="A22619">
        <v>55100</v>
      </c>
      <c r="B22619" t="s">
        <v>19302</v>
      </c>
      <c r="C22619" t="s">
        <v>33478</v>
      </c>
      <c r="D22619" t="s">
        <v>33476</v>
      </c>
      <c r="E22619"/>
      <c r="F22619"/>
      <c r="G22619"/>
      <c r="H22619"/>
      <c r="I22619"/>
      <c r="J22619"/>
      <c r="U22619" s="43"/>
      <c r="AE22619"/>
    </row>
    <row r="22620" spans="1:31">
      <c r="A22620">
        <v>55150</v>
      </c>
      <c r="B22620" t="s">
        <v>19303</v>
      </c>
      <c r="C22620" t="s">
        <v>33478</v>
      </c>
      <c r="D22620" t="s">
        <v>33476</v>
      </c>
      <c r="E22620"/>
      <c r="F22620"/>
      <c r="G22620"/>
      <c r="H22620"/>
      <c r="I22620"/>
      <c r="J22620"/>
      <c r="U22620" s="43"/>
      <c r="AE22620"/>
    </row>
    <row r="22621" spans="1:31">
      <c r="A22621">
        <v>55260</v>
      </c>
      <c r="B22621" t="s">
        <v>19304</v>
      </c>
      <c r="C22621" t="s">
        <v>33478</v>
      </c>
      <c r="D22621" t="s">
        <v>33476</v>
      </c>
      <c r="E22621"/>
      <c r="F22621"/>
      <c r="G22621"/>
      <c r="H22621"/>
      <c r="I22621"/>
      <c r="J22621"/>
      <c r="U22621" s="43"/>
      <c r="AE22621"/>
    </row>
    <row r="22622" spans="1:31">
      <c r="A22622">
        <v>55600</v>
      </c>
      <c r="B22622" t="s">
        <v>19305</v>
      </c>
      <c r="C22622" t="s">
        <v>33478</v>
      </c>
      <c r="D22622" t="s">
        <v>33476</v>
      </c>
      <c r="E22622"/>
      <c r="F22622"/>
      <c r="G22622"/>
      <c r="H22622"/>
      <c r="I22622"/>
      <c r="J22622"/>
      <c r="U22622" s="43"/>
      <c r="AE22622"/>
    </row>
    <row r="22623" spans="1:31">
      <c r="A22623">
        <v>55600</v>
      </c>
      <c r="B22623" t="s">
        <v>19306</v>
      </c>
      <c r="C22623" t="s">
        <v>33478</v>
      </c>
      <c r="D22623" t="s">
        <v>33476</v>
      </c>
      <c r="E22623"/>
      <c r="F22623"/>
      <c r="G22623"/>
      <c r="H22623"/>
      <c r="I22623"/>
      <c r="J22623"/>
      <c r="U22623" s="43"/>
      <c r="AE22623"/>
    </row>
    <row r="22624" spans="1:31">
      <c r="A22624">
        <v>55300</v>
      </c>
      <c r="B22624" t="s">
        <v>19307</v>
      </c>
      <c r="C22624" t="s">
        <v>33478</v>
      </c>
      <c r="D22624" t="s">
        <v>33476</v>
      </c>
      <c r="E22624"/>
      <c r="F22624"/>
      <c r="G22624"/>
      <c r="H22624"/>
      <c r="I22624"/>
      <c r="J22624"/>
      <c r="U22624" s="43"/>
      <c r="AE22624"/>
    </row>
    <row r="22625" spans="1:31">
      <c r="A22625">
        <v>55270</v>
      </c>
      <c r="B22625" t="s">
        <v>19308</v>
      </c>
      <c r="C22625" t="s">
        <v>33478</v>
      </c>
      <c r="D22625" t="s">
        <v>33476</v>
      </c>
      <c r="E22625"/>
      <c r="F22625"/>
      <c r="G22625"/>
      <c r="H22625"/>
      <c r="I22625"/>
      <c r="J22625"/>
      <c r="U22625" s="43"/>
      <c r="AE22625"/>
    </row>
    <row r="22626" spans="1:31">
      <c r="A22626">
        <v>55200</v>
      </c>
      <c r="B22626" t="s">
        <v>19309</v>
      </c>
      <c r="C22626" t="s">
        <v>33478</v>
      </c>
      <c r="D22626" t="s">
        <v>33476</v>
      </c>
      <c r="E22626"/>
      <c r="F22626"/>
      <c r="G22626"/>
      <c r="H22626"/>
      <c r="I22626"/>
      <c r="J22626"/>
      <c r="U22626" s="43"/>
      <c r="AE22626"/>
    </row>
    <row r="22627" spans="1:31">
      <c r="A22627">
        <v>55200</v>
      </c>
      <c r="B22627" t="s">
        <v>19309</v>
      </c>
      <c r="C22627" t="s">
        <v>33478</v>
      </c>
      <c r="D22627" t="s">
        <v>33476</v>
      </c>
      <c r="E22627"/>
      <c r="F22627"/>
      <c r="G22627"/>
      <c r="H22627"/>
      <c r="I22627"/>
      <c r="J22627"/>
      <c r="U22627" s="43"/>
      <c r="AE22627"/>
    </row>
    <row r="22628" spans="1:31">
      <c r="A22628">
        <v>55270</v>
      </c>
      <c r="B22628" t="s">
        <v>19310</v>
      </c>
      <c r="C22628" t="s">
        <v>33478</v>
      </c>
      <c r="D22628" t="s">
        <v>33476</v>
      </c>
      <c r="E22628"/>
      <c r="F22628"/>
      <c r="G22628"/>
      <c r="H22628"/>
      <c r="I22628"/>
      <c r="J22628"/>
      <c r="U22628" s="43"/>
      <c r="AE22628"/>
    </row>
    <row r="22629" spans="1:31">
      <c r="A22629">
        <v>55120</v>
      </c>
      <c r="B22629" t="s">
        <v>19311</v>
      </c>
      <c r="C22629" t="s">
        <v>33478</v>
      </c>
      <c r="D22629" t="s">
        <v>33476</v>
      </c>
      <c r="E22629"/>
      <c r="F22629"/>
      <c r="G22629"/>
      <c r="H22629"/>
      <c r="I22629"/>
      <c r="J22629"/>
      <c r="U22629" s="43"/>
      <c r="AE22629"/>
    </row>
    <row r="22630" spans="1:31">
      <c r="A22630">
        <v>55120</v>
      </c>
      <c r="B22630" t="s">
        <v>19312</v>
      </c>
      <c r="C22630" t="s">
        <v>33478</v>
      </c>
      <c r="D22630" t="s">
        <v>33476</v>
      </c>
      <c r="E22630"/>
      <c r="F22630"/>
      <c r="G22630"/>
      <c r="H22630"/>
      <c r="I22630"/>
      <c r="J22630"/>
      <c r="U22630" s="43"/>
      <c r="AE22630"/>
    </row>
    <row r="22631" spans="1:31">
      <c r="A22631">
        <v>55120</v>
      </c>
      <c r="B22631" t="s">
        <v>19312</v>
      </c>
      <c r="C22631" t="s">
        <v>33478</v>
      </c>
      <c r="D22631" t="s">
        <v>33476</v>
      </c>
      <c r="E22631"/>
      <c r="F22631"/>
      <c r="G22631"/>
      <c r="H22631"/>
      <c r="I22631"/>
      <c r="J22631"/>
      <c r="U22631" s="43"/>
      <c r="AE22631"/>
    </row>
    <row r="22632" spans="1:31">
      <c r="A22632">
        <v>55120</v>
      </c>
      <c r="B22632" t="s">
        <v>19312</v>
      </c>
      <c r="C22632" t="s">
        <v>33478</v>
      </c>
      <c r="D22632" t="s">
        <v>33476</v>
      </c>
      <c r="E22632"/>
      <c r="F22632"/>
      <c r="G22632"/>
      <c r="H22632"/>
      <c r="I22632"/>
      <c r="J22632"/>
      <c r="U22632" s="43"/>
      <c r="AE22632"/>
    </row>
    <row r="22633" spans="1:31">
      <c r="A22633">
        <v>55120</v>
      </c>
      <c r="B22633" t="s">
        <v>19312</v>
      </c>
      <c r="C22633" t="s">
        <v>33478</v>
      </c>
      <c r="D22633" t="s">
        <v>33476</v>
      </c>
      <c r="E22633"/>
      <c r="F22633"/>
      <c r="G22633"/>
      <c r="H22633"/>
      <c r="I22633"/>
      <c r="J22633"/>
      <c r="U22633" s="43"/>
      <c r="AE22633"/>
    </row>
    <row r="22634" spans="1:31">
      <c r="A22634">
        <v>55110</v>
      </c>
      <c r="B22634" t="s">
        <v>19313</v>
      </c>
      <c r="C22634" t="s">
        <v>33478</v>
      </c>
      <c r="D22634" t="s">
        <v>33476</v>
      </c>
      <c r="E22634"/>
      <c r="F22634"/>
      <c r="G22634"/>
      <c r="H22634"/>
      <c r="I22634"/>
      <c r="J22634"/>
      <c r="U22634" s="43"/>
      <c r="AE22634"/>
    </row>
    <row r="22635" spans="1:31">
      <c r="A22635">
        <v>55110</v>
      </c>
      <c r="B22635" t="s">
        <v>19314</v>
      </c>
      <c r="C22635" t="s">
        <v>33478</v>
      </c>
      <c r="D22635" t="s">
        <v>33476</v>
      </c>
      <c r="E22635"/>
      <c r="F22635"/>
      <c r="G22635"/>
      <c r="H22635"/>
      <c r="I22635"/>
      <c r="J22635"/>
      <c r="U22635" s="43"/>
      <c r="AE22635"/>
    </row>
    <row r="22636" spans="1:31">
      <c r="A22636">
        <v>55000</v>
      </c>
      <c r="B22636" t="s">
        <v>19315</v>
      </c>
      <c r="C22636" t="s">
        <v>33478</v>
      </c>
      <c r="D22636" t="s">
        <v>33476</v>
      </c>
      <c r="E22636"/>
      <c r="F22636"/>
      <c r="G22636"/>
      <c r="H22636"/>
      <c r="I22636"/>
      <c r="J22636"/>
      <c r="U22636" s="43"/>
      <c r="AE22636"/>
    </row>
    <row r="22637" spans="1:31">
      <c r="A22637">
        <v>55160</v>
      </c>
      <c r="B22637" t="s">
        <v>19316</v>
      </c>
      <c r="C22637" t="s">
        <v>33478</v>
      </c>
      <c r="D22637" t="s">
        <v>33476</v>
      </c>
      <c r="E22637"/>
      <c r="F22637"/>
      <c r="G22637"/>
      <c r="H22637"/>
      <c r="I22637"/>
      <c r="J22637"/>
      <c r="U22637" s="43"/>
      <c r="AE22637"/>
    </row>
    <row r="22638" spans="1:31">
      <c r="A22638">
        <v>55200</v>
      </c>
      <c r="B22638" t="s">
        <v>19317</v>
      </c>
      <c r="C22638" t="s">
        <v>33478</v>
      </c>
      <c r="D22638" t="s">
        <v>33476</v>
      </c>
      <c r="E22638"/>
      <c r="F22638"/>
      <c r="G22638"/>
      <c r="H22638"/>
      <c r="I22638"/>
      <c r="J22638"/>
      <c r="U22638" s="43"/>
      <c r="AE22638"/>
    </row>
    <row r="22639" spans="1:31">
      <c r="A22639">
        <v>55000</v>
      </c>
      <c r="B22639" t="s">
        <v>19318</v>
      </c>
      <c r="C22639" t="s">
        <v>33478</v>
      </c>
      <c r="D22639" t="s">
        <v>33476</v>
      </c>
      <c r="E22639"/>
      <c r="F22639"/>
      <c r="G22639"/>
      <c r="H22639"/>
      <c r="I22639"/>
      <c r="J22639"/>
      <c r="U22639" s="43"/>
      <c r="AE22639"/>
    </row>
    <row r="22640" spans="1:31">
      <c r="A22640">
        <v>55000</v>
      </c>
      <c r="B22640" t="s">
        <v>19318</v>
      </c>
      <c r="C22640" t="s">
        <v>33478</v>
      </c>
      <c r="D22640" t="s">
        <v>33476</v>
      </c>
      <c r="E22640"/>
      <c r="F22640"/>
      <c r="G22640"/>
      <c r="H22640"/>
      <c r="I22640"/>
      <c r="J22640"/>
      <c r="U22640" s="43"/>
      <c r="AE22640"/>
    </row>
    <row r="22641" spans="1:31">
      <c r="A22641">
        <v>55000</v>
      </c>
      <c r="B22641" t="s">
        <v>19318</v>
      </c>
      <c r="C22641" t="s">
        <v>33478</v>
      </c>
      <c r="D22641" t="s">
        <v>33476</v>
      </c>
      <c r="E22641"/>
      <c r="F22641"/>
      <c r="G22641"/>
      <c r="H22641"/>
      <c r="I22641"/>
      <c r="J22641"/>
      <c r="U22641" s="43"/>
      <c r="AE22641"/>
    </row>
    <row r="22642" spans="1:31">
      <c r="A22642">
        <v>55000</v>
      </c>
      <c r="B22642" t="s">
        <v>19318</v>
      </c>
      <c r="C22642" t="s">
        <v>33478</v>
      </c>
      <c r="D22642" t="s">
        <v>33476</v>
      </c>
      <c r="E22642"/>
      <c r="F22642"/>
      <c r="G22642"/>
      <c r="H22642"/>
      <c r="I22642"/>
      <c r="J22642"/>
      <c r="U22642" s="43"/>
      <c r="AE22642"/>
    </row>
    <row r="22643" spans="1:31">
      <c r="A22643">
        <v>55000</v>
      </c>
      <c r="B22643" t="s">
        <v>19318</v>
      </c>
      <c r="C22643" t="s">
        <v>33478</v>
      </c>
      <c r="D22643" t="s">
        <v>33476</v>
      </c>
      <c r="E22643"/>
      <c r="F22643"/>
      <c r="G22643"/>
      <c r="H22643"/>
      <c r="I22643"/>
      <c r="J22643"/>
      <c r="U22643" s="43"/>
      <c r="AE22643"/>
    </row>
    <row r="22644" spans="1:31">
      <c r="A22644">
        <v>55110</v>
      </c>
      <c r="B22644" t="s">
        <v>19319</v>
      </c>
      <c r="C22644" t="s">
        <v>33478</v>
      </c>
      <c r="D22644" t="s">
        <v>33476</v>
      </c>
      <c r="E22644"/>
      <c r="F22644"/>
      <c r="G22644"/>
      <c r="H22644"/>
      <c r="I22644"/>
      <c r="J22644"/>
      <c r="U22644" s="43"/>
      <c r="AE22644"/>
    </row>
    <row r="22645" spans="1:31">
      <c r="A22645">
        <v>55800</v>
      </c>
      <c r="B22645" t="s">
        <v>19320</v>
      </c>
      <c r="C22645" t="s">
        <v>33478</v>
      </c>
      <c r="D22645" t="s">
        <v>33476</v>
      </c>
      <c r="E22645"/>
      <c r="F22645"/>
      <c r="G22645"/>
      <c r="H22645"/>
      <c r="I22645"/>
      <c r="J22645"/>
      <c r="U22645" s="43"/>
      <c r="AE22645"/>
    </row>
    <row r="22646" spans="1:31">
      <c r="A22646">
        <v>55260</v>
      </c>
      <c r="B22646" t="s">
        <v>19321</v>
      </c>
      <c r="C22646" t="s">
        <v>33478</v>
      </c>
      <c r="D22646" t="s">
        <v>33476</v>
      </c>
      <c r="E22646"/>
      <c r="F22646"/>
      <c r="G22646"/>
      <c r="H22646"/>
      <c r="I22646"/>
      <c r="J22646"/>
      <c r="U22646" s="43"/>
      <c r="AE22646"/>
    </row>
    <row r="22647" spans="1:31">
      <c r="A22647">
        <v>55260</v>
      </c>
      <c r="B22647" t="s">
        <v>19322</v>
      </c>
      <c r="C22647" t="s">
        <v>33478</v>
      </c>
      <c r="D22647" t="s">
        <v>33476</v>
      </c>
      <c r="E22647"/>
      <c r="F22647"/>
      <c r="G22647"/>
      <c r="H22647"/>
      <c r="I22647"/>
      <c r="J22647"/>
      <c r="U22647" s="43"/>
      <c r="AE22647"/>
    </row>
    <row r="22648" spans="1:31">
      <c r="A22648">
        <v>55260</v>
      </c>
      <c r="B22648" t="s">
        <v>19323</v>
      </c>
      <c r="C22648" t="s">
        <v>33478</v>
      </c>
      <c r="D22648" t="s">
        <v>33476</v>
      </c>
      <c r="E22648"/>
      <c r="F22648"/>
      <c r="G22648"/>
      <c r="H22648"/>
      <c r="I22648"/>
      <c r="J22648"/>
      <c r="U22648" s="43"/>
      <c r="AE22648"/>
    </row>
    <row r="22649" spans="1:31">
      <c r="A22649">
        <v>55170</v>
      </c>
      <c r="B22649" t="s">
        <v>19324</v>
      </c>
      <c r="C22649" t="s">
        <v>33478</v>
      </c>
      <c r="D22649" t="s">
        <v>33476</v>
      </c>
      <c r="E22649"/>
      <c r="F22649"/>
      <c r="G22649"/>
      <c r="H22649"/>
      <c r="I22649"/>
      <c r="J22649"/>
      <c r="U22649" s="43"/>
      <c r="AE22649"/>
    </row>
    <row r="22650" spans="1:31">
      <c r="A22650">
        <v>55290</v>
      </c>
      <c r="B22650" t="s">
        <v>19325</v>
      </c>
      <c r="C22650" t="s">
        <v>33478</v>
      </c>
      <c r="D22650" t="s">
        <v>33476</v>
      </c>
      <c r="E22650"/>
      <c r="F22650"/>
      <c r="G22650"/>
      <c r="H22650"/>
      <c r="I22650"/>
      <c r="J22650"/>
      <c r="U22650" s="43"/>
      <c r="AE22650"/>
    </row>
    <row r="22651" spans="1:31">
      <c r="A22651">
        <v>55800</v>
      </c>
      <c r="B22651" t="s">
        <v>19326</v>
      </c>
      <c r="C22651" t="s">
        <v>33478</v>
      </c>
      <c r="D22651" t="s">
        <v>33476</v>
      </c>
      <c r="E22651"/>
      <c r="F22651"/>
      <c r="G22651"/>
      <c r="H22651"/>
      <c r="I22651"/>
      <c r="J22651"/>
      <c r="U22651" s="43"/>
      <c r="AE22651"/>
    </row>
    <row r="22652" spans="1:31">
      <c r="A22652">
        <v>55270</v>
      </c>
      <c r="B22652" t="s">
        <v>19327</v>
      </c>
      <c r="C22652" t="s">
        <v>33478</v>
      </c>
      <c r="D22652" t="s">
        <v>33476</v>
      </c>
      <c r="E22652"/>
      <c r="F22652"/>
      <c r="G22652"/>
      <c r="H22652"/>
      <c r="I22652"/>
      <c r="J22652"/>
      <c r="U22652" s="43"/>
      <c r="AE22652"/>
    </row>
    <row r="22653" spans="1:31">
      <c r="A22653">
        <v>55000</v>
      </c>
      <c r="B22653" t="s">
        <v>19328</v>
      </c>
      <c r="C22653" t="s">
        <v>33478</v>
      </c>
      <c r="D22653" t="s">
        <v>33476</v>
      </c>
      <c r="E22653"/>
      <c r="F22653"/>
      <c r="G22653"/>
      <c r="H22653"/>
      <c r="I22653"/>
      <c r="J22653"/>
      <c r="U22653" s="43"/>
      <c r="AE22653"/>
    </row>
    <row r="22654" spans="1:31">
      <c r="A22654">
        <v>55100</v>
      </c>
      <c r="B22654" t="s">
        <v>19329</v>
      </c>
      <c r="C22654" t="s">
        <v>33478</v>
      </c>
      <c r="D22654" t="s">
        <v>33476</v>
      </c>
      <c r="E22654"/>
      <c r="F22654"/>
      <c r="G22654"/>
      <c r="H22654"/>
      <c r="I22654"/>
      <c r="J22654"/>
      <c r="U22654" s="43"/>
      <c r="AE22654"/>
    </row>
    <row r="22655" spans="1:31">
      <c r="A22655">
        <v>55110</v>
      </c>
      <c r="B22655" t="s">
        <v>19330</v>
      </c>
      <c r="C22655" t="s">
        <v>33478</v>
      </c>
      <c r="D22655" t="s">
        <v>33476</v>
      </c>
      <c r="E22655"/>
      <c r="F22655"/>
      <c r="G22655"/>
      <c r="H22655"/>
      <c r="I22655"/>
      <c r="J22655"/>
      <c r="U22655" s="43"/>
      <c r="AE22655"/>
    </row>
    <row r="22656" spans="1:31">
      <c r="A22656">
        <v>55500</v>
      </c>
      <c r="B22656" t="s">
        <v>19331</v>
      </c>
      <c r="C22656" t="s">
        <v>33478</v>
      </c>
      <c r="D22656" t="s">
        <v>33476</v>
      </c>
      <c r="E22656"/>
      <c r="F22656"/>
      <c r="G22656"/>
      <c r="H22656"/>
      <c r="I22656"/>
      <c r="J22656"/>
      <c r="U22656" s="43"/>
      <c r="AE22656"/>
    </row>
    <row r="22657" spans="1:31">
      <c r="A22657">
        <v>55130</v>
      </c>
      <c r="B22657" t="s">
        <v>19332</v>
      </c>
      <c r="C22657" t="s">
        <v>33478</v>
      </c>
      <c r="D22657" t="s">
        <v>33476</v>
      </c>
      <c r="E22657"/>
      <c r="F22657"/>
      <c r="G22657"/>
      <c r="H22657"/>
      <c r="I22657"/>
      <c r="J22657"/>
      <c r="U22657" s="43"/>
      <c r="AE22657"/>
    </row>
    <row r="22658" spans="1:31">
      <c r="A22658">
        <v>55400</v>
      </c>
      <c r="B22658" t="s">
        <v>19333</v>
      </c>
      <c r="C22658" t="s">
        <v>33478</v>
      </c>
      <c r="D22658" t="s">
        <v>33476</v>
      </c>
      <c r="E22658"/>
      <c r="F22658"/>
      <c r="G22658"/>
      <c r="H22658"/>
      <c r="I22658"/>
      <c r="J22658"/>
      <c r="U22658" s="43"/>
      <c r="AE22658"/>
    </row>
    <row r="22659" spans="1:31">
      <c r="A22659">
        <v>55500</v>
      </c>
      <c r="B22659" t="s">
        <v>19334</v>
      </c>
      <c r="C22659" t="s">
        <v>33478</v>
      </c>
      <c r="D22659" t="s">
        <v>33476</v>
      </c>
      <c r="E22659"/>
      <c r="F22659"/>
      <c r="G22659"/>
      <c r="H22659"/>
      <c r="I22659"/>
      <c r="J22659"/>
      <c r="U22659" s="43"/>
      <c r="AE22659"/>
    </row>
    <row r="22660" spans="1:31">
      <c r="A22660">
        <v>55150</v>
      </c>
      <c r="B22660" t="s">
        <v>19335</v>
      </c>
      <c r="C22660" t="s">
        <v>33478</v>
      </c>
      <c r="D22660" t="s">
        <v>33476</v>
      </c>
      <c r="E22660"/>
      <c r="F22660"/>
      <c r="G22660"/>
      <c r="H22660"/>
      <c r="I22660"/>
      <c r="J22660"/>
      <c r="U22660" s="43"/>
      <c r="AE22660"/>
    </row>
    <row r="22661" spans="1:31">
      <c r="A22661">
        <v>55110</v>
      </c>
      <c r="B22661" t="s">
        <v>19336</v>
      </c>
      <c r="C22661" t="s">
        <v>33478</v>
      </c>
      <c r="D22661" t="s">
        <v>33476</v>
      </c>
      <c r="E22661"/>
      <c r="F22661"/>
      <c r="G22661"/>
      <c r="H22661"/>
      <c r="I22661"/>
      <c r="J22661"/>
      <c r="U22661" s="43"/>
      <c r="AE22661"/>
    </row>
    <row r="22662" spans="1:31">
      <c r="A22662">
        <v>55130</v>
      </c>
      <c r="B22662" t="s">
        <v>19337</v>
      </c>
      <c r="C22662" t="s">
        <v>33478</v>
      </c>
      <c r="D22662" t="s">
        <v>33476</v>
      </c>
      <c r="E22662"/>
      <c r="F22662"/>
      <c r="G22662"/>
      <c r="H22662"/>
      <c r="I22662"/>
      <c r="J22662"/>
      <c r="U22662" s="43"/>
      <c r="AE22662"/>
    </row>
    <row r="22663" spans="1:31">
      <c r="A22663">
        <v>55130</v>
      </c>
      <c r="B22663" t="s">
        <v>19337</v>
      </c>
      <c r="C22663" t="s">
        <v>33478</v>
      </c>
      <c r="D22663" t="s">
        <v>33476</v>
      </c>
      <c r="E22663"/>
      <c r="F22663"/>
      <c r="G22663"/>
      <c r="H22663"/>
      <c r="I22663"/>
      <c r="J22663"/>
      <c r="U22663" s="43"/>
      <c r="AE22663"/>
    </row>
    <row r="22664" spans="1:31">
      <c r="A22664">
        <v>55150</v>
      </c>
      <c r="B22664" t="s">
        <v>19338</v>
      </c>
      <c r="C22664" t="s">
        <v>33478</v>
      </c>
      <c r="D22664" t="s">
        <v>33476</v>
      </c>
      <c r="E22664"/>
      <c r="F22664"/>
      <c r="G22664"/>
      <c r="H22664"/>
      <c r="I22664"/>
      <c r="J22664"/>
      <c r="U22664" s="43"/>
      <c r="AE22664"/>
    </row>
    <row r="22665" spans="1:31">
      <c r="A22665">
        <v>55130</v>
      </c>
      <c r="B22665" t="s">
        <v>19339</v>
      </c>
      <c r="C22665" t="s">
        <v>33478</v>
      </c>
      <c r="D22665" t="s">
        <v>33476</v>
      </c>
      <c r="E22665"/>
      <c r="F22665"/>
      <c r="G22665"/>
      <c r="H22665"/>
      <c r="I22665"/>
      <c r="J22665"/>
      <c r="U22665" s="43"/>
      <c r="AE22665"/>
    </row>
    <row r="22666" spans="1:31">
      <c r="A22666">
        <v>55130</v>
      </c>
      <c r="B22666" t="s">
        <v>19339</v>
      </c>
      <c r="C22666" t="s">
        <v>33478</v>
      </c>
      <c r="D22666" t="s">
        <v>33476</v>
      </c>
      <c r="E22666"/>
      <c r="F22666"/>
      <c r="G22666"/>
      <c r="H22666"/>
      <c r="I22666"/>
      <c r="J22666"/>
      <c r="U22666" s="43"/>
      <c r="AE22666"/>
    </row>
    <row r="22667" spans="1:31">
      <c r="A22667">
        <v>55400</v>
      </c>
      <c r="B22667" t="s">
        <v>19340</v>
      </c>
      <c r="C22667" t="s">
        <v>33478</v>
      </c>
      <c r="D22667" t="s">
        <v>33476</v>
      </c>
      <c r="E22667"/>
      <c r="F22667"/>
      <c r="G22667"/>
      <c r="H22667"/>
      <c r="I22667"/>
      <c r="J22667"/>
      <c r="U22667" s="43"/>
      <c r="AE22667"/>
    </row>
    <row r="22668" spans="1:31">
      <c r="A22668">
        <v>55320</v>
      </c>
      <c r="B22668" t="s">
        <v>19341</v>
      </c>
      <c r="C22668" t="s">
        <v>33478</v>
      </c>
      <c r="D22668" t="s">
        <v>33476</v>
      </c>
      <c r="E22668"/>
      <c r="F22668"/>
      <c r="G22668"/>
      <c r="H22668"/>
      <c r="I22668"/>
      <c r="J22668"/>
      <c r="U22668" s="43"/>
      <c r="AE22668"/>
    </row>
    <row r="22669" spans="1:31">
      <c r="A22669">
        <v>55120</v>
      </c>
      <c r="B22669" t="s">
        <v>19342</v>
      </c>
      <c r="C22669" t="s">
        <v>33478</v>
      </c>
      <c r="D22669" t="s">
        <v>33476</v>
      </c>
      <c r="E22669"/>
      <c r="F22669"/>
      <c r="G22669"/>
      <c r="H22669"/>
      <c r="I22669"/>
      <c r="J22669"/>
      <c r="U22669" s="43"/>
      <c r="AE22669"/>
    </row>
    <row r="22670" spans="1:31">
      <c r="A22670">
        <v>55150</v>
      </c>
      <c r="B22670" t="s">
        <v>19343</v>
      </c>
      <c r="C22670" t="s">
        <v>33478</v>
      </c>
      <c r="D22670" t="s">
        <v>33476</v>
      </c>
      <c r="E22670"/>
      <c r="F22670"/>
      <c r="G22670"/>
      <c r="H22670"/>
      <c r="I22670"/>
      <c r="J22670"/>
      <c r="U22670" s="43"/>
      <c r="AE22670"/>
    </row>
    <row r="22671" spans="1:31">
      <c r="A22671">
        <v>55160</v>
      </c>
      <c r="B22671" t="s">
        <v>19344</v>
      </c>
      <c r="C22671" t="s">
        <v>33478</v>
      </c>
      <c r="D22671" t="s">
        <v>33476</v>
      </c>
      <c r="E22671"/>
      <c r="F22671"/>
      <c r="G22671"/>
      <c r="H22671"/>
      <c r="I22671"/>
      <c r="J22671"/>
      <c r="U22671" s="43"/>
      <c r="AE22671"/>
    </row>
    <row r="22672" spans="1:31">
      <c r="A22672">
        <v>55240</v>
      </c>
      <c r="B22672" t="s">
        <v>19345</v>
      </c>
      <c r="C22672" t="s">
        <v>33478</v>
      </c>
      <c r="D22672" t="s">
        <v>33476</v>
      </c>
      <c r="E22672"/>
      <c r="F22672"/>
      <c r="G22672"/>
      <c r="H22672"/>
      <c r="I22672"/>
      <c r="J22672"/>
      <c r="U22672" s="43"/>
      <c r="AE22672"/>
    </row>
    <row r="22673" spans="1:31">
      <c r="A22673">
        <v>55300</v>
      </c>
      <c r="B22673" t="s">
        <v>19346</v>
      </c>
      <c r="C22673" t="s">
        <v>33478</v>
      </c>
      <c r="D22673" t="s">
        <v>33476</v>
      </c>
      <c r="E22673"/>
      <c r="F22673"/>
      <c r="G22673"/>
      <c r="H22673"/>
      <c r="I22673"/>
      <c r="J22673"/>
      <c r="U22673" s="43"/>
      <c r="AE22673"/>
    </row>
    <row r="22674" spans="1:31">
      <c r="A22674">
        <v>55300</v>
      </c>
      <c r="B22674" t="s">
        <v>19347</v>
      </c>
      <c r="C22674" t="s">
        <v>33478</v>
      </c>
      <c r="D22674" t="s">
        <v>33476</v>
      </c>
      <c r="E22674"/>
      <c r="F22674"/>
      <c r="G22674"/>
      <c r="H22674"/>
      <c r="I22674"/>
      <c r="J22674"/>
      <c r="U22674" s="43"/>
      <c r="AE22674"/>
    </row>
    <row r="22675" spans="1:31">
      <c r="A22675">
        <v>55240</v>
      </c>
      <c r="B22675" t="s">
        <v>19348</v>
      </c>
      <c r="C22675" t="s">
        <v>33478</v>
      </c>
      <c r="D22675" t="s">
        <v>33476</v>
      </c>
      <c r="E22675"/>
      <c r="F22675"/>
      <c r="G22675"/>
      <c r="H22675"/>
      <c r="I22675"/>
      <c r="J22675"/>
      <c r="U22675" s="43"/>
      <c r="AE22675"/>
    </row>
    <row r="22676" spans="1:31">
      <c r="A22676">
        <v>55160</v>
      </c>
      <c r="B22676" t="s">
        <v>19349</v>
      </c>
      <c r="C22676" t="s">
        <v>33478</v>
      </c>
      <c r="D22676" t="s">
        <v>33476</v>
      </c>
      <c r="E22676"/>
      <c r="F22676"/>
      <c r="G22676"/>
      <c r="H22676"/>
      <c r="I22676"/>
      <c r="J22676"/>
      <c r="U22676" s="43"/>
      <c r="AE22676"/>
    </row>
    <row r="22677" spans="1:31">
      <c r="A22677">
        <v>55110</v>
      </c>
      <c r="B22677" t="s">
        <v>19350</v>
      </c>
      <c r="C22677" t="s">
        <v>33478</v>
      </c>
      <c r="D22677" t="s">
        <v>33476</v>
      </c>
      <c r="E22677"/>
      <c r="F22677"/>
      <c r="G22677"/>
      <c r="H22677"/>
      <c r="I22677"/>
      <c r="J22677"/>
      <c r="U22677" s="43"/>
      <c r="AE22677"/>
    </row>
    <row r="22678" spans="1:31">
      <c r="A22678">
        <v>55100</v>
      </c>
      <c r="B22678" t="s">
        <v>19351</v>
      </c>
      <c r="C22678" t="s">
        <v>33478</v>
      </c>
      <c r="D22678" t="s">
        <v>33476</v>
      </c>
      <c r="E22678"/>
      <c r="F22678"/>
      <c r="G22678"/>
      <c r="H22678"/>
      <c r="I22678"/>
      <c r="J22678"/>
      <c r="U22678" s="43"/>
      <c r="AE22678"/>
    </row>
    <row r="22679" spans="1:31">
      <c r="A22679">
        <v>55110</v>
      </c>
      <c r="B22679" t="s">
        <v>19352</v>
      </c>
      <c r="C22679" t="s">
        <v>33478</v>
      </c>
      <c r="D22679" t="s">
        <v>33476</v>
      </c>
      <c r="E22679"/>
      <c r="F22679"/>
      <c r="G22679"/>
      <c r="H22679"/>
      <c r="I22679"/>
      <c r="J22679"/>
      <c r="U22679" s="43"/>
      <c r="AE22679"/>
    </row>
    <row r="22680" spans="1:31">
      <c r="A22680">
        <v>55230</v>
      </c>
      <c r="B22680" t="s">
        <v>19353</v>
      </c>
      <c r="C22680" t="s">
        <v>33478</v>
      </c>
      <c r="D22680" t="s">
        <v>33476</v>
      </c>
      <c r="E22680"/>
      <c r="F22680"/>
      <c r="G22680"/>
      <c r="H22680"/>
      <c r="I22680"/>
      <c r="J22680"/>
      <c r="U22680" s="43"/>
      <c r="AE22680"/>
    </row>
    <row r="22681" spans="1:31">
      <c r="A22681">
        <v>55600</v>
      </c>
      <c r="B22681" t="s">
        <v>19354</v>
      </c>
      <c r="C22681" t="s">
        <v>33478</v>
      </c>
      <c r="D22681" t="s">
        <v>33476</v>
      </c>
      <c r="E22681"/>
      <c r="F22681"/>
      <c r="G22681"/>
      <c r="H22681"/>
      <c r="I22681"/>
      <c r="J22681"/>
      <c r="U22681" s="43"/>
      <c r="AE22681"/>
    </row>
    <row r="22682" spans="1:31">
      <c r="A22682">
        <v>55150</v>
      </c>
      <c r="B22682" t="s">
        <v>19355</v>
      </c>
      <c r="C22682" t="s">
        <v>33478</v>
      </c>
      <c r="D22682" t="s">
        <v>33476</v>
      </c>
      <c r="E22682"/>
      <c r="F22682"/>
      <c r="G22682"/>
      <c r="H22682"/>
      <c r="I22682"/>
      <c r="J22682"/>
      <c r="U22682" s="43"/>
      <c r="AE22682"/>
    </row>
    <row r="22683" spans="1:31">
      <c r="A22683">
        <v>55400</v>
      </c>
      <c r="B22683" t="s">
        <v>19356</v>
      </c>
      <c r="C22683" t="s">
        <v>33478</v>
      </c>
      <c r="D22683" t="s">
        <v>33476</v>
      </c>
      <c r="E22683"/>
      <c r="F22683"/>
      <c r="G22683"/>
      <c r="H22683"/>
      <c r="I22683"/>
      <c r="J22683"/>
      <c r="U22683" s="43"/>
      <c r="AE22683"/>
    </row>
    <row r="22684" spans="1:31">
      <c r="A22684">
        <v>55160</v>
      </c>
      <c r="B22684" t="s">
        <v>19357</v>
      </c>
      <c r="C22684" t="s">
        <v>33478</v>
      </c>
      <c r="D22684" t="s">
        <v>33476</v>
      </c>
      <c r="E22684"/>
      <c r="F22684"/>
      <c r="G22684"/>
      <c r="H22684"/>
      <c r="I22684"/>
      <c r="J22684"/>
      <c r="U22684" s="43"/>
      <c r="AE22684"/>
    </row>
    <row r="22685" spans="1:31">
      <c r="A22685">
        <v>55140</v>
      </c>
      <c r="B22685" t="s">
        <v>19358</v>
      </c>
      <c r="C22685" t="s">
        <v>33478</v>
      </c>
      <c r="D22685" t="s">
        <v>33476</v>
      </c>
      <c r="E22685"/>
      <c r="F22685"/>
      <c r="G22685"/>
      <c r="H22685"/>
      <c r="I22685"/>
      <c r="J22685"/>
      <c r="U22685" s="43"/>
      <c r="AE22685"/>
    </row>
    <row r="22686" spans="1:31">
      <c r="A22686">
        <v>55270</v>
      </c>
      <c r="B22686" t="s">
        <v>19359</v>
      </c>
      <c r="C22686" t="s">
        <v>33478</v>
      </c>
      <c r="D22686" t="s">
        <v>33476</v>
      </c>
      <c r="E22686"/>
      <c r="F22686"/>
      <c r="G22686"/>
      <c r="H22686"/>
      <c r="I22686"/>
      <c r="J22686"/>
      <c r="U22686" s="43"/>
      <c r="AE22686"/>
    </row>
    <row r="22687" spans="1:31">
      <c r="A22687">
        <v>55260</v>
      </c>
      <c r="B22687" t="s">
        <v>19360</v>
      </c>
      <c r="C22687" t="s">
        <v>33478</v>
      </c>
      <c r="D22687" t="s">
        <v>33476</v>
      </c>
      <c r="E22687"/>
      <c r="F22687"/>
      <c r="G22687"/>
      <c r="H22687"/>
      <c r="I22687"/>
      <c r="J22687"/>
      <c r="U22687" s="43"/>
      <c r="AE22687"/>
    </row>
    <row r="22688" spans="1:31">
      <c r="A22688">
        <v>55260</v>
      </c>
      <c r="B22688" t="s">
        <v>19361</v>
      </c>
      <c r="C22688" t="s">
        <v>33478</v>
      </c>
      <c r="D22688" t="s">
        <v>33476</v>
      </c>
      <c r="E22688"/>
      <c r="F22688"/>
      <c r="G22688"/>
      <c r="H22688"/>
      <c r="I22688"/>
      <c r="J22688"/>
      <c r="U22688" s="43"/>
      <c r="AE22688"/>
    </row>
    <row r="22689" spans="1:31">
      <c r="A22689">
        <v>55000</v>
      </c>
      <c r="B22689" t="s">
        <v>19362</v>
      </c>
      <c r="C22689" t="s">
        <v>33478</v>
      </c>
      <c r="D22689" t="s">
        <v>33476</v>
      </c>
      <c r="E22689"/>
      <c r="F22689"/>
      <c r="G22689"/>
      <c r="H22689"/>
      <c r="I22689"/>
      <c r="J22689"/>
      <c r="U22689" s="43"/>
      <c r="AE22689"/>
    </row>
    <row r="22690" spans="1:31">
      <c r="A22690">
        <v>55500</v>
      </c>
      <c r="B22690" t="s">
        <v>19363</v>
      </c>
      <c r="C22690" t="s">
        <v>33478</v>
      </c>
      <c r="D22690" t="s">
        <v>33476</v>
      </c>
      <c r="E22690"/>
      <c r="F22690"/>
      <c r="G22690"/>
      <c r="H22690"/>
      <c r="I22690"/>
      <c r="J22690"/>
      <c r="U22690" s="43"/>
      <c r="AE22690"/>
    </row>
    <row r="22691" spans="1:31">
      <c r="A22691">
        <v>55500</v>
      </c>
      <c r="B22691" t="s">
        <v>19363</v>
      </c>
      <c r="C22691" t="s">
        <v>33478</v>
      </c>
      <c r="D22691" t="s">
        <v>33476</v>
      </c>
      <c r="E22691"/>
      <c r="F22691"/>
      <c r="G22691"/>
      <c r="H22691"/>
      <c r="I22691"/>
      <c r="J22691"/>
      <c r="U22691" s="43"/>
      <c r="AE22691"/>
    </row>
    <row r="22692" spans="1:31">
      <c r="A22692">
        <v>55500</v>
      </c>
      <c r="B22692" t="s">
        <v>19363</v>
      </c>
      <c r="C22692" t="s">
        <v>33478</v>
      </c>
      <c r="D22692" t="s">
        <v>33476</v>
      </c>
      <c r="E22692"/>
      <c r="F22692"/>
      <c r="G22692"/>
      <c r="H22692"/>
      <c r="I22692"/>
      <c r="J22692"/>
      <c r="U22692" s="43"/>
      <c r="AE22692"/>
    </row>
    <row r="22693" spans="1:31">
      <c r="A22693">
        <v>55100</v>
      </c>
      <c r="B22693" t="s">
        <v>19364</v>
      </c>
      <c r="C22693" t="s">
        <v>33478</v>
      </c>
      <c r="D22693" t="s">
        <v>33476</v>
      </c>
      <c r="E22693"/>
      <c r="F22693"/>
      <c r="G22693"/>
      <c r="H22693"/>
      <c r="I22693"/>
      <c r="J22693"/>
      <c r="U22693" s="43"/>
      <c r="AE22693"/>
    </row>
    <row r="22694" spans="1:31">
      <c r="A22694">
        <v>55400</v>
      </c>
      <c r="B22694" t="s">
        <v>19365</v>
      </c>
      <c r="C22694" t="s">
        <v>33478</v>
      </c>
      <c r="D22694" t="s">
        <v>33476</v>
      </c>
      <c r="E22694"/>
      <c r="F22694"/>
      <c r="G22694"/>
      <c r="H22694"/>
      <c r="I22694"/>
      <c r="J22694"/>
      <c r="U22694" s="43"/>
      <c r="AE22694"/>
    </row>
    <row r="22695" spans="1:31">
      <c r="A22695">
        <v>55240</v>
      </c>
      <c r="B22695" t="s">
        <v>19366</v>
      </c>
      <c r="C22695" t="s">
        <v>33478</v>
      </c>
      <c r="D22695" t="s">
        <v>33476</v>
      </c>
      <c r="E22695"/>
      <c r="F22695"/>
      <c r="G22695"/>
      <c r="H22695"/>
      <c r="I22695"/>
      <c r="J22695"/>
      <c r="U22695" s="43"/>
      <c r="AE22695"/>
    </row>
    <row r="22696" spans="1:31">
      <c r="A22696">
        <v>55150</v>
      </c>
      <c r="B22696" t="s">
        <v>19367</v>
      </c>
      <c r="C22696" t="s">
        <v>33478</v>
      </c>
      <c r="D22696" t="s">
        <v>33476</v>
      </c>
      <c r="E22696"/>
      <c r="F22696"/>
      <c r="G22696"/>
      <c r="H22696"/>
      <c r="I22696"/>
      <c r="J22696"/>
      <c r="U22696" s="43"/>
      <c r="AE22696"/>
    </row>
    <row r="22697" spans="1:31">
      <c r="A22697">
        <v>55200</v>
      </c>
      <c r="B22697" t="s">
        <v>19368</v>
      </c>
      <c r="C22697" t="s">
        <v>33478</v>
      </c>
      <c r="D22697" t="s">
        <v>33476</v>
      </c>
      <c r="E22697"/>
      <c r="F22697"/>
      <c r="G22697"/>
      <c r="H22697"/>
      <c r="I22697"/>
      <c r="J22697"/>
      <c r="U22697" s="43"/>
      <c r="AE22697"/>
    </row>
    <row r="22698" spans="1:31">
      <c r="A22698">
        <v>55200</v>
      </c>
      <c r="B22698" t="s">
        <v>19368</v>
      </c>
      <c r="C22698" t="s">
        <v>33478</v>
      </c>
      <c r="D22698" t="s">
        <v>33476</v>
      </c>
      <c r="E22698"/>
      <c r="F22698"/>
      <c r="G22698"/>
      <c r="H22698"/>
      <c r="I22698"/>
      <c r="J22698"/>
      <c r="U22698" s="43"/>
      <c r="AE22698"/>
    </row>
    <row r="22699" spans="1:31">
      <c r="A22699">
        <v>55200</v>
      </c>
      <c r="B22699" t="s">
        <v>19368</v>
      </c>
      <c r="C22699" t="s">
        <v>33478</v>
      </c>
      <c r="D22699" t="s">
        <v>33476</v>
      </c>
      <c r="E22699"/>
      <c r="F22699"/>
      <c r="G22699"/>
      <c r="H22699"/>
      <c r="I22699"/>
      <c r="J22699"/>
      <c r="U22699" s="43"/>
      <c r="AE22699"/>
    </row>
    <row r="22700" spans="1:31">
      <c r="A22700">
        <v>55200</v>
      </c>
      <c r="B22700" t="s">
        <v>19368</v>
      </c>
      <c r="C22700" t="s">
        <v>33478</v>
      </c>
      <c r="D22700" t="s">
        <v>33476</v>
      </c>
      <c r="E22700"/>
      <c r="F22700"/>
      <c r="G22700"/>
      <c r="H22700"/>
      <c r="I22700"/>
      <c r="J22700"/>
      <c r="U22700" s="43"/>
      <c r="AE22700"/>
    </row>
    <row r="22701" spans="1:31">
      <c r="A22701">
        <v>55250</v>
      </c>
      <c r="B22701" t="s">
        <v>19369</v>
      </c>
      <c r="C22701" t="s">
        <v>33478</v>
      </c>
      <c r="D22701" t="s">
        <v>33476</v>
      </c>
      <c r="E22701"/>
      <c r="F22701"/>
      <c r="G22701"/>
      <c r="H22701"/>
      <c r="I22701"/>
      <c r="J22701"/>
      <c r="U22701" s="43"/>
      <c r="AE22701"/>
    </row>
    <row r="22702" spans="1:31">
      <c r="A22702">
        <v>55000</v>
      </c>
      <c r="B22702" t="s">
        <v>19370</v>
      </c>
      <c r="C22702" t="s">
        <v>33478</v>
      </c>
      <c r="D22702" t="s">
        <v>33476</v>
      </c>
      <c r="E22702"/>
      <c r="F22702"/>
      <c r="G22702"/>
      <c r="H22702"/>
      <c r="I22702"/>
      <c r="J22702"/>
      <c r="U22702" s="43"/>
      <c r="AE22702"/>
    </row>
    <row r="22703" spans="1:31">
      <c r="A22703">
        <v>55000</v>
      </c>
      <c r="B22703" t="s">
        <v>19370</v>
      </c>
      <c r="C22703" t="s">
        <v>33478</v>
      </c>
      <c r="D22703" t="s">
        <v>33476</v>
      </c>
      <c r="E22703"/>
      <c r="F22703"/>
      <c r="G22703"/>
      <c r="H22703"/>
      <c r="I22703"/>
      <c r="J22703"/>
      <c r="U22703" s="43"/>
      <c r="AE22703"/>
    </row>
    <row r="22704" spans="1:31">
      <c r="A22704">
        <v>55600</v>
      </c>
      <c r="B22704" t="s">
        <v>19371</v>
      </c>
      <c r="C22704" t="s">
        <v>33478</v>
      </c>
      <c r="D22704" t="s">
        <v>33476</v>
      </c>
      <c r="E22704"/>
      <c r="F22704"/>
      <c r="G22704"/>
      <c r="H22704"/>
      <c r="I22704"/>
      <c r="J22704"/>
      <c r="U22704" s="43"/>
      <c r="AE22704"/>
    </row>
    <row r="22705" spans="1:31">
      <c r="A22705">
        <v>55100</v>
      </c>
      <c r="B22705" t="s">
        <v>19372</v>
      </c>
      <c r="C22705" t="s">
        <v>33478</v>
      </c>
      <c r="D22705" t="s">
        <v>33476</v>
      </c>
      <c r="E22705"/>
      <c r="F22705"/>
      <c r="G22705"/>
      <c r="H22705"/>
      <c r="I22705"/>
      <c r="J22705"/>
      <c r="U22705" s="43"/>
      <c r="AE22705"/>
    </row>
    <row r="22706" spans="1:31">
      <c r="A22706">
        <v>55400</v>
      </c>
      <c r="B22706" t="s">
        <v>19373</v>
      </c>
      <c r="C22706" t="s">
        <v>33478</v>
      </c>
      <c r="D22706" t="s">
        <v>33476</v>
      </c>
      <c r="E22706"/>
      <c r="F22706"/>
      <c r="G22706"/>
      <c r="H22706"/>
      <c r="I22706"/>
      <c r="J22706"/>
      <c r="U22706" s="43"/>
      <c r="AE22706"/>
    </row>
    <row r="22707" spans="1:31">
      <c r="A22707">
        <v>55400</v>
      </c>
      <c r="B22707" t="s">
        <v>19373</v>
      </c>
      <c r="C22707" t="s">
        <v>33478</v>
      </c>
      <c r="D22707" t="s">
        <v>33476</v>
      </c>
      <c r="E22707"/>
      <c r="F22707"/>
      <c r="G22707"/>
      <c r="H22707"/>
      <c r="I22707"/>
      <c r="J22707"/>
      <c r="U22707" s="43"/>
      <c r="AE22707"/>
    </row>
    <row r="22708" spans="1:31">
      <c r="A22708">
        <v>55110</v>
      </c>
      <c r="B22708" t="s">
        <v>19374</v>
      </c>
      <c r="C22708" t="s">
        <v>33478</v>
      </c>
      <c r="D22708" t="s">
        <v>33476</v>
      </c>
      <c r="E22708"/>
      <c r="F22708"/>
      <c r="G22708"/>
      <c r="H22708"/>
      <c r="I22708"/>
      <c r="J22708"/>
      <c r="U22708" s="43"/>
      <c r="AE22708"/>
    </row>
    <row r="22709" spans="1:31">
      <c r="A22709">
        <v>55110</v>
      </c>
      <c r="B22709" t="s">
        <v>19375</v>
      </c>
      <c r="C22709" t="s">
        <v>33478</v>
      </c>
      <c r="D22709" t="s">
        <v>33476</v>
      </c>
      <c r="E22709"/>
      <c r="F22709"/>
      <c r="G22709"/>
      <c r="H22709"/>
      <c r="I22709"/>
      <c r="J22709"/>
      <c r="U22709" s="43"/>
      <c r="AE22709"/>
    </row>
    <row r="22710" spans="1:31">
      <c r="A22710">
        <v>55250</v>
      </c>
      <c r="B22710" t="s">
        <v>19376</v>
      </c>
      <c r="C22710" t="s">
        <v>33478</v>
      </c>
      <c r="D22710" t="s">
        <v>33476</v>
      </c>
      <c r="E22710"/>
      <c r="F22710"/>
      <c r="G22710"/>
      <c r="H22710"/>
      <c r="I22710"/>
      <c r="J22710"/>
      <c r="U22710" s="43"/>
      <c r="AE22710"/>
    </row>
    <row r="22711" spans="1:31">
      <c r="A22711">
        <v>55500</v>
      </c>
      <c r="B22711" t="s">
        <v>19377</v>
      </c>
      <c r="C22711" t="s">
        <v>33478</v>
      </c>
      <c r="D22711" t="s">
        <v>33476</v>
      </c>
      <c r="E22711"/>
      <c r="F22711"/>
      <c r="G22711"/>
      <c r="H22711"/>
      <c r="I22711"/>
      <c r="J22711"/>
      <c r="U22711" s="43"/>
      <c r="AE22711"/>
    </row>
    <row r="22712" spans="1:31">
      <c r="A22712">
        <v>55200</v>
      </c>
      <c r="B22712" t="s">
        <v>19378</v>
      </c>
      <c r="C22712" t="s">
        <v>33478</v>
      </c>
      <c r="D22712" t="s">
        <v>33476</v>
      </c>
      <c r="E22712"/>
      <c r="F22712"/>
      <c r="G22712"/>
      <c r="H22712"/>
      <c r="I22712"/>
      <c r="J22712"/>
      <c r="U22712" s="43"/>
      <c r="AE22712"/>
    </row>
    <row r="22713" spans="1:31">
      <c r="A22713">
        <v>55260</v>
      </c>
      <c r="B22713" t="s">
        <v>19379</v>
      </c>
      <c r="C22713" t="s">
        <v>33478</v>
      </c>
      <c r="D22713" t="s">
        <v>33476</v>
      </c>
      <c r="E22713"/>
      <c r="F22713"/>
      <c r="G22713"/>
      <c r="H22713"/>
      <c r="I22713"/>
      <c r="J22713"/>
      <c r="U22713" s="43"/>
      <c r="AE22713"/>
    </row>
    <row r="22714" spans="1:31">
      <c r="A22714">
        <v>55160</v>
      </c>
      <c r="B22714" t="s">
        <v>19380</v>
      </c>
      <c r="C22714" t="s">
        <v>33478</v>
      </c>
      <c r="D22714" t="s">
        <v>33476</v>
      </c>
      <c r="E22714"/>
      <c r="F22714"/>
      <c r="G22714"/>
      <c r="H22714"/>
      <c r="I22714"/>
      <c r="J22714"/>
      <c r="U22714" s="43"/>
      <c r="AE22714"/>
    </row>
    <row r="22715" spans="1:31">
      <c r="A22715">
        <v>55120</v>
      </c>
      <c r="B22715" t="s">
        <v>19381</v>
      </c>
      <c r="C22715" t="s">
        <v>33478</v>
      </c>
      <c r="D22715" t="s">
        <v>33476</v>
      </c>
      <c r="E22715"/>
      <c r="F22715"/>
      <c r="G22715"/>
      <c r="H22715"/>
      <c r="I22715"/>
      <c r="J22715"/>
      <c r="U22715" s="43"/>
      <c r="AE22715"/>
    </row>
    <row r="22716" spans="1:31">
      <c r="A22716">
        <v>55100</v>
      </c>
      <c r="B22716" t="s">
        <v>19382</v>
      </c>
      <c r="C22716" t="s">
        <v>33478</v>
      </c>
      <c r="D22716" t="s">
        <v>33476</v>
      </c>
      <c r="E22716"/>
      <c r="F22716"/>
      <c r="G22716"/>
      <c r="H22716"/>
      <c r="I22716"/>
      <c r="J22716"/>
      <c r="U22716" s="43"/>
      <c r="AE22716"/>
    </row>
    <row r="22717" spans="1:31">
      <c r="A22717">
        <v>55400</v>
      </c>
      <c r="B22717" t="s">
        <v>19383</v>
      </c>
      <c r="C22717" t="s">
        <v>33478</v>
      </c>
      <c r="D22717" t="s">
        <v>33476</v>
      </c>
      <c r="E22717"/>
      <c r="F22717"/>
      <c r="G22717"/>
      <c r="H22717"/>
      <c r="I22717"/>
      <c r="J22717"/>
      <c r="U22717" s="43"/>
      <c r="AE22717"/>
    </row>
    <row r="22718" spans="1:31">
      <c r="A22718">
        <v>55120</v>
      </c>
      <c r="B22718" t="s">
        <v>19384</v>
      </c>
      <c r="C22718" t="s">
        <v>33478</v>
      </c>
      <c r="D22718" t="s">
        <v>33476</v>
      </c>
      <c r="E22718"/>
      <c r="F22718"/>
      <c r="G22718"/>
      <c r="H22718"/>
      <c r="I22718"/>
      <c r="J22718"/>
      <c r="U22718" s="43"/>
      <c r="AE22718"/>
    </row>
    <row r="22719" spans="1:31">
      <c r="A22719">
        <v>55320</v>
      </c>
      <c r="B22719" t="s">
        <v>19385</v>
      </c>
      <c r="C22719" t="s">
        <v>33478</v>
      </c>
      <c r="D22719" t="s">
        <v>33476</v>
      </c>
      <c r="E22719"/>
      <c r="F22719"/>
      <c r="G22719"/>
      <c r="H22719"/>
      <c r="I22719"/>
      <c r="J22719"/>
      <c r="U22719" s="43"/>
      <c r="AE22719"/>
    </row>
    <row r="22720" spans="1:31">
      <c r="A22720">
        <v>55110</v>
      </c>
      <c r="B22720" t="s">
        <v>19386</v>
      </c>
      <c r="C22720" t="s">
        <v>33478</v>
      </c>
      <c r="D22720" t="s">
        <v>33476</v>
      </c>
      <c r="E22720"/>
      <c r="F22720"/>
      <c r="G22720"/>
      <c r="H22720"/>
      <c r="I22720"/>
      <c r="J22720"/>
      <c r="U22720" s="43"/>
      <c r="AE22720"/>
    </row>
    <row r="22721" spans="1:31">
      <c r="A22721">
        <v>55000</v>
      </c>
      <c r="B22721" t="s">
        <v>19387</v>
      </c>
      <c r="C22721" t="s">
        <v>33478</v>
      </c>
      <c r="D22721" t="s">
        <v>33476</v>
      </c>
      <c r="E22721"/>
      <c r="F22721"/>
      <c r="G22721"/>
      <c r="H22721"/>
      <c r="I22721"/>
      <c r="J22721"/>
      <c r="U22721" s="43"/>
      <c r="AE22721"/>
    </row>
    <row r="22722" spans="1:31">
      <c r="A22722">
        <v>55110</v>
      </c>
      <c r="B22722" t="s">
        <v>19388</v>
      </c>
      <c r="C22722" t="s">
        <v>33478</v>
      </c>
      <c r="D22722" t="s">
        <v>33476</v>
      </c>
      <c r="E22722"/>
      <c r="F22722"/>
      <c r="G22722"/>
      <c r="H22722"/>
      <c r="I22722"/>
      <c r="J22722"/>
      <c r="U22722" s="43"/>
      <c r="AE22722"/>
    </row>
    <row r="22723" spans="1:31">
      <c r="A22723">
        <v>55260</v>
      </c>
      <c r="B22723" t="s">
        <v>19389</v>
      </c>
      <c r="C22723" t="s">
        <v>33478</v>
      </c>
      <c r="D22723" t="s">
        <v>33476</v>
      </c>
      <c r="E22723"/>
      <c r="F22723"/>
      <c r="G22723"/>
      <c r="H22723"/>
      <c r="I22723"/>
      <c r="J22723"/>
      <c r="U22723" s="43"/>
      <c r="AE22723"/>
    </row>
    <row r="22724" spans="1:31">
      <c r="A22724">
        <v>55400</v>
      </c>
      <c r="B22724" t="s">
        <v>19390</v>
      </c>
      <c r="C22724" t="s">
        <v>33478</v>
      </c>
      <c r="D22724" t="s">
        <v>33476</v>
      </c>
      <c r="E22724"/>
      <c r="F22724"/>
      <c r="G22724"/>
      <c r="H22724"/>
      <c r="I22724"/>
      <c r="J22724"/>
      <c r="U22724" s="43"/>
      <c r="AE22724"/>
    </row>
    <row r="22725" spans="1:31">
      <c r="A22725">
        <v>55200</v>
      </c>
      <c r="B22725" t="s">
        <v>19391</v>
      </c>
      <c r="C22725" t="s">
        <v>33478</v>
      </c>
      <c r="D22725" t="s">
        <v>33476</v>
      </c>
      <c r="E22725"/>
      <c r="F22725"/>
      <c r="G22725"/>
      <c r="H22725"/>
      <c r="I22725"/>
      <c r="J22725"/>
      <c r="U22725" s="43"/>
      <c r="AE22725"/>
    </row>
    <row r="22726" spans="1:31">
      <c r="A22726">
        <v>55500</v>
      </c>
      <c r="B22726" t="s">
        <v>19392</v>
      </c>
      <c r="C22726" t="s">
        <v>33478</v>
      </c>
      <c r="D22726" t="s">
        <v>33476</v>
      </c>
      <c r="E22726"/>
      <c r="F22726"/>
      <c r="G22726"/>
      <c r="H22726"/>
      <c r="I22726"/>
      <c r="J22726"/>
      <c r="U22726" s="43"/>
      <c r="AE22726"/>
    </row>
    <row r="22727" spans="1:31">
      <c r="A22727">
        <v>55130</v>
      </c>
      <c r="B22727" t="s">
        <v>19393</v>
      </c>
      <c r="C22727" t="s">
        <v>33478</v>
      </c>
      <c r="D22727" t="s">
        <v>33476</v>
      </c>
      <c r="E22727"/>
      <c r="F22727"/>
      <c r="G22727"/>
      <c r="H22727"/>
      <c r="I22727"/>
      <c r="J22727"/>
      <c r="U22727" s="43"/>
      <c r="AE22727"/>
    </row>
    <row r="22728" spans="1:31">
      <c r="A22728">
        <v>55130</v>
      </c>
      <c r="B22728" t="s">
        <v>19393</v>
      </c>
      <c r="C22728" t="s">
        <v>33478</v>
      </c>
      <c r="D22728" t="s">
        <v>33476</v>
      </c>
      <c r="E22728"/>
      <c r="F22728"/>
      <c r="G22728"/>
      <c r="H22728"/>
      <c r="I22728"/>
      <c r="J22728"/>
      <c r="U22728" s="43"/>
      <c r="AE22728"/>
    </row>
    <row r="22729" spans="1:31">
      <c r="A22729">
        <v>55130</v>
      </c>
      <c r="B22729" t="s">
        <v>19393</v>
      </c>
      <c r="C22729" t="s">
        <v>33478</v>
      </c>
      <c r="D22729" t="s">
        <v>33476</v>
      </c>
      <c r="E22729"/>
      <c r="F22729"/>
      <c r="G22729"/>
      <c r="H22729"/>
      <c r="I22729"/>
      <c r="J22729"/>
      <c r="U22729" s="43"/>
      <c r="AE22729"/>
    </row>
    <row r="22730" spans="1:31">
      <c r="A22730">
        <v>55230</v>
      </c>
      <c r="B22730" t="s">
        <v>19394</v>
      </c>
      <c r="C22730" t="s">
        <v>33478</v>
      </c>
      <c r="D22730" t="s">
        <v>33476</v>
      </c>
      <c r="E22730"/>
      <c r="F22730"/>
      <c r="G22730"/>
      <c r="H22730"/>
      <c r="I22730"/>
      <c r="J22730"/>
      <c r="U22730" s="43"/>
      <c r="AE22730"/>
    </row>
    <row r="22731" spans="1:31">
      <c r="A22731">
        <v>55140</v>
      </c>
      <c r="B22731" t="s">
        <v>19395</v>
      </c>
      <c r="C22731" t="s">
        <v>33478</v>
      </c>
      <c r="D22731" t="s">
        <v>33476</v>
      </c>
      <c r="E22731"/>
      <c r="F22731"/>
      <c r="G22731"/>
      <c r="H22731"/>
      <c r="I22731"/>
      <c r="J22731"/>
      <c r="U22731" s="43"/>
      <c r="AE22731"/>
    </row>
    <row r="22732" spans="1:31">
      <c r="A22732">
        <v>55150</v>
      </c>
      <c r="B22732" t="s">
        <v>19396</v>
      </c>
      <c r="C22732" t="s">
        <v>33478</v>
      </c>
      <c r="D22732" t="s">
        <v>33476</v>
      </c>
      <c r="E22732"/>
      <c r="F22732"/>
      <c r="G22732"/>
      <c r="H22732"/>
      <c r="I22732"/>
      <c r="J22732"/>
      <c r="U22732" s="43"/>
      <c r="AE22732"/>
    </row>
    <row r="22733" spans="1:31">
      <c r="A22733">
        <v>55400</v>
      </c>
      <c r="B22733" t="s">
        <v>19397</v>
      </c>
      <c r="C22733" t="s">
        <v>33478</v>
      </c>
      <c r="D22733" t="s">
        <v>33476</v>
      </c>
      <c r="E22733"/>
      <c r="F22733"/>
      <c r="G22733"/>
      <c r="H22733"/>
      <c r="I22733"/>
      <c r="J22733"/>
      <c r="U22733" s="43"/>
      <c r="AE22733"/>
    </row>
    <row r="22734" spans="1:31">
      <c r="A22734">
        <v>55500</v>
      </c>
      <c r="B22734" t="s">
        <v>19398</v>
      </c>
      <c r="C22734" t="s">
        <v>33478</v>
      </c>
      <c r="D22734" t="s">
        <v>33476</v>
      </c>
      <c r="E22734"/>
      <c r="F22734"/>
      <c r="G22734"/>
      <c r="H22734"/>
      <c r="I22734"/>
      <c r="J22734"/>
      <c r="U22734" s="43"/>
      <c r="AE22734"/>
    </row>
    <row r="22735" spans="1:31">
      <c r="A22735">
        <v>55000</v>
      </c>
      <c r="B22735" t="s">
        <v>19399</v>
      </c>
      <c r="C22735" t="s">
        <v>33478</v>
      </c>
      <c r="D22735" t="s">
        <v>33476</v>
      </c>
      <c r="E22735"/>
      <c r="F22735"/>
      <c r="G22735"/>
      <c r="H22735"/>
      <c r="I22735"/>
      <c r="J22735"/>
      <c r="U22735" s="43"/>
      <c r="AE22735"/>
    </row>
    <row r="22736" spans="1:31">
      <c r="A22736">
        <v>55400</v>
      </c>
      <c r="B22736" t="s">
        <v>19400</v>
      </c>
      <c r="C22736" t="s">
        <v>33478</v>
      </c>
      <c r="D22736" t="s">
        <v>33476</v>
      </c>
      <c r="E22736"/>
      <c r="F22736"/>
      <c r="G22736"/>
      <c r="H22736"/>
      <c r="I22736"/>
      <c r="J22736"/>
      <c r="U22736" s="43"/>
      <c r="AE22736"/>
    </row>
    <row r="22737" spans="1:31">
      <c r="A22737">
        <v>55000</v>
      </c>
      <c r="B22737" t="s">
        <v>19401</v>
      </c>
      <c r="C22737" t="s">
        <v>33478</v>
      </c>
      <c r="D22737" t="s">
        <v>33476</v>
      </c>
      <c r="E22737"/>
      <c r="F22737"/>
      <c r="G22737"/>
      <c r="H22737"/>
      <c r="I22737"/>
      <c r="J22737"/>
      <c r="U22737" s="43"/>
      <c r="AE22737"/>
    </row>
    <row r="22738" spans="1:31">
      <c r="A22738">
        <v>55700</v>
      </c>
      <c r="B22738" t="s">
        <v>19402</v>
      </c>
      <c r="C22738" t="s">
        <v>33478</v>
      </c>
      <c r="D22738" t="s">
        <v>33476</v>
      </c>
      <c r="E22738"/>
      <c r="F22738"/>
      <c r="G22738"/>
      <c r="H22738"/>
      <c r="I22738"/>
      <c r="J22738"/>
      <c r="U22738" s="43"/>
      <c r="AE22738"/>
    </row>
    <row r="22739" spans="1:31">
      <c r="A22739">
        <v>55600</v>
      </c>
      <c r="B22739" t="s">
        <v>19403</v>
      </c>
      <c r="C22739" t="s">
        <v>33478</v>
      </c>
      <c r="D22739" t="s">
        <v>33476</v>
      </c>
      <c r="E22739"/>
      <c r="F22739"/>
      <c r="G22739"/>
      <c r="H22739"/>
      <c r="I22739"/>
      <c r="J22739"/>
      <c r="U22739" s="43"/>
      <c r="AE22739"/>
    </row>
    <row r="22740" spans="1:31">
      <c r="A22740">
        <v>55210</v>
      </c>
      <c r="B22740" t="s">
        <v>19404</v>
      </c>
      <c r="C22740" t="s">
        <v>33478</v>
      </c>
      <c r="D22740" t="s">
        <v>33476</v>
      </c>
      <c r="E22740"/>
      <c r="F22740"/>
      <c r="G22740"/>
      <c r="H22740"/>
      <c r="I22740"/>
      <c r="J22740"/>
      <c r="U22740" s="43"/>
      <c r="AE22740"/>
    </row>
    <row r="22741" spans="1:31">
      <c r="A22741">
        <v>55300</v>
      </c>
      <c r="B22741" t="s">
        <v>19405</v>
      </c>
      <c r="C22741" t="s">
        <v>33478</v>
      </c>
      <c r="D22741" t="s">
        <v>33476</v>
      </c>
      <c r="E22741"/>
      <c r="F22741"/>
      <c r="G22741"/>
      <c r="H22741"/>
      <c r="I22741"/>
      <c r="J22741"/>
      <c r="U22741" s="43"/>
      <c r="AE22741"/>
    </row>
    <row r="22742" spans="1:31">
      <c r="A22742">
        <v>55300</v>
      </c>
      <c r="B22742" t="s">
        <v>19405</v>
      </c>
      <c r="C22742" t="s">
        <v>33478</v>
      </c>
      <c r="D22742" t="s">
        <v>33476</v>
      </c>
      <c r="E22742"/>
      <c r="F22742"/>
      <c r="G22742"/>
      <c r="H22742"/>
      <c r="I22742"/>
      <c r="J22742"/>
      <c r="U22742" s="43"/>
      <c r="AE22742"/>
    </row>
    <row r="22743" spans="1:31">
      <c r="A22743">
        <v>55300</v>
      </c>
      <c r="B22743" t="s">
        <v>19405</v>
      </c>
      <c r="C22743" t="s">
        <v>33478</v>
      </c>
      <c r="D22743" t="s">
        <v>33476</v>
      </c>
      <c r="E22743"/>
      <c r="F22743"/>
      <c r="G22743"/>
      <c r="H22743"/>
      <c r="I22743"/>
      <c r="J22743"/>
      <c r="U22743" s="43"/>
      <c r="AE22743"/>
    </row>
    <row r="22744" spans="1:31">
      <c r="A22744">
        <v>55160</v>
      </c>
      <c r="B22744" t="s">
        <v>19406</v>
      </c>
      <c r="C22744" t="s">
        <v>33478</v>
      </c>
      <c r="D22744" t="s">
        <v>33476</v>
      </c>
      <c r="E22744"/>
      <c r="F22744"/>
      <c r="G22744"/>
      <c r="H22744"/>
      <c r="I22744"/>
      <c r="J22744"/>
      <c r="U22744" s="43"/>
      <c r="AE22744"/>
    </row>
    <row r="22745" spans="1:31">
      <c r="A22745">
        <v>55100</v>
      </c>
      <c r="B22745" t="s">
        <v>19407</v>
      </c>
      <c r="C22745" t="s">
        <v>33478</v>
      </c>
      <c r="D22745" t="s">
        <v>33476</v>
      </c>
      <c r="E22745"/>
      <c r="F22745"/>
      <c r="G22745"/>
      <c r="H22745"/>
      <c r="I22745"/>
      <c r="J22745"/>
      <c r="U22745" s="43"/>
      <c r="AE22745"/>
    </row>
    <row r="22746" spans="1:31">
      <c r="A22746">
        <v>55160</v>
      </c>
      <c r="B22746" t="s">
        <v>19408</v>
      </c>
      <c r="C22746" t="s">
        <v>33478</v>
      </c>
      <c r="D22746" t="s">
        <v>33476</v>
      </c>
      <c r="E22746"/>
      <c r="F22746"/>
      <c r="G22746"/>
      <c r="H22746"/>
      <c r="I22746"/>
      <c r="J22746"/>
      <c r="U22746" s="43"/>
      <c r="AE22746"/>
    </row>
    <row r="22747" spans="1:31">
      <c r="A22747">
        <v>55100</v>
      </c>
      <c r="B22747" t="s">
        <v>19409</v>
      </c>
      <c r="C22747" t="s">
        <v>33478</v>
      </c>
      <c r="D22747" t="s">
        <v>33476</v>
      </c>
      <c r="E22747"/>
      <c r="F22747"/>
      <c r="G22747"/>
      <c r="H22747"/>
      <c r="I22747"/>
      <c r="J22747"/>
      <c r="U22747" s="43"/>
      <c r="AE22747"/>
    </row>
    <row r="22748" spans="1:31">
      <c r="A22748">
        <v>55220</v>
      </c>
      <c r="B22748" t="s">
        <v>19410</v>
      </c>
      <c r="C22748" t="s">
        <v>33478</v>
      </c>
      <c r="D22748" t="s">
        <v>33476</v>
      </c>
      <c r="E22748"/>
      <c r="F22748"/>
      <c r="G22748"/>
      <c r="H22748"/>
      <c r="I22748"/>
      <c r="J22748"/>
      <c r="U22748" s="43"/>
      <c r="AE22748"/>
    </row>
    <row r="22749" spans="1:31">
      <c r="A22749">
        <v>55160</v>
      </c>
      <c r="B22749" t="s">
        <v>19411</v>
      </c>
      <c r="C22749" t="s">
        <v>33478</v>
      </c>
      <c r="D22749" t="s">
        <v>33476</v>
      </c>
      <c r="E22749"/>
      <c r="F22749"/>
      <c r="G22749"/>
      <c r="H22749"/>
      <c r="I22749"/>
      <c r="J22749"/>
      <c r="U22749" s="43"/>
      <c r="AE22749"/>
    </row>
    <row r="22750" spans="1:31">
      <c r="A22750">
        <v>55210</v>
      </c>
      <c r="B22750" t="s">
        <v>19412</v>
      </c>
      <c r="C22750" t="s">
        <v>33478</v>
      </c>
      <c r="D22750" t="s">
        <v>33476</v>
      </c>
      <c r="E22750"/>
      <c r="F22750"/>
      <c r="G22750"/>
      <c r="H22750"/>
      <c r="I22750"/>
      <c r="J22750"/>
      <c r="U22750" s="43"/>
      <c r="AE22750"/>
    </row>
    <row r="22751" spans="1:31">
      <c r="A22751">
        <v>55400</v>
      </c>
      <c r="B22751" t="s">
        <v>19413</v>
      </c>
      <c r="C22751" t="s">
        <v>33478</v>
      </c>
      <c r="D22751" t="s">
        <v>33476</v>
      </c>
      <c r="E22751"/>
      <c r="F22751"/>
      <c r="G22751"/>
      <c r="H22751"/>
      <c r="I22751"/>
      <c r="J22751"/>
      <c r="U22751" s="43"/>
      <c r="AE22751"/>
    </row>
    <row r="22752" spans="1:31">
      <c r="A22752">
        <v>55210</v>
      </c>
      <c r="B22752" t="s">
        <v>19414</v>
      </c>
      <c r="C22752" t="s">
        <v>33478</v>
      </c>
      <c r="D22752" t="s">
        <v>33476</v>
      </c>
      <c r="E22752"/>
      <c r="F22752"/>
      <c r="G22752"/>
      <c r="H22752"/>
      <c r="I22752"/>
      <c r="J22752"/>
      <c r="U22752" s="43"/>
      <c r="AE22752"/>
    </row>
    <row r="22753" spans="1:31">
      <c r="A22753">
        <v>55290</v>
      </c>
      <c r="B22753" t="s">
        <v>19415</v>
      </c>
      <c r="C22753" t="s">
        <v>33478</v>
      </c>
      <c r="D22753" t="s">
        <v>33476</v>
      </c>
      <c r="E22753"/>
      <c r="F22753"/>
      <c r="G22753"/>
      <c r="H22753"/>
      <c r="I22753"/>
      <c r="J22753"/>
      <c r="U22753" s="43"/>
      <c r="AE22753"/>
    </row>
    <row r="22754" spans="1:31">
      <c r="A22754">
        <v>55130</v>
      </c>
      <c r="B22754" t="s">
        <v>19416</v>
      </c>
      <c r="C22754" t="s">
        <v>33478</v>
      </c>
      <c r="D22754" t="s">
        <v>33476</v>
      </c>
      <c r="E22754"/>
      <c r="F22754"/>
      <c r="G22754"/>
      <c r="H22754"/>
      <c r="I22754"/>
      <c r="J22754"/>
      <c r="U22754" s="43"/>
      <c r="AE22754"/>
    </row>
    <row r="22755" spans="1:31">
      <c r="A22755">
        <v>55130</v>
      </c>
      <c r="B22755" t="s">
        <v>19417</v>
      </c>
      <c r="C22755" t="s">
        <v>33478</v>
      </c>
      <c r="D22755" t="s">
        <v>33476</v>
      </c>
      <c r="E22755"/>
      <c r="F22755"/>
      <c r="G22755"/>
      <c r="H22755"/>
      <c r="I22755"/>
      <c r="J22755"/>
      <c r="U22755" s="43"/>
      <c r="AE22755"/>
    </row>
    <row r="22756" spans="1:31">
      <c r="A22756">
        <v>55700</v>
      </c>
      <c r="B22756" t="s">
        <v>19418</v>
      </c>
      <c r="C22756" t="s">
        <v>33478</v>
      </c>
      <c r="D22756" t="s">
        <v>33476</v>
      </c>
      <c r="E22756"/>
      <c r="F22756"/>
      <c r="G22756"/>
      <c r="H22756"/>
      <c r="I22756"/>
      <c r="J22756"/>
      <c r="U22756" s="43"/>
      <c r="AE22756"/>
    </row>
    <row r="22757" spans="1:31">
      <c r="A22757">
        <v>55220</v>
      </c>
      <c r="B22757" t="s">
        <v>19419</v>
      </c>
      <c r="C22757" t="s">
        <v>33478</v>
      </c>
      <c r="D22757" t="s">
        <v>33476</v>
      </c>
      <c r="E22757"/>
      <c r="F22757"/>
      <c r="G22757"/>
      <c r="H22757"/>
      <c r="I22757"/>
      <c r="J22757"/>
      <c r="U22757" s="43"/>
      <c r="AE22757"/>
    </row>
    <row r="22758" spans="1:31">
      <c r="A22758">
        <v>55600</v>
      </c>
      <c r="B22758" t="s">
        <v>19420</v>
      </c>
      <c r="C22758" t="s">
        <v>33478</v>
      </c>
      <c r="D22758" t="s">
        <v>33476</v>
      </c>
      <c r="E22758"/>
      <c r="F22758"/>
      <c r="G22758"/>
      <c r="H22758"/>
      <c r="I22758"/>
      <c r="J22758"/>
      <c r="U22758" s="43"/>
      <c r="AE22758"/>
    </row>
    <row r="22759" spans="1:31">
      <c r="A22759">
        <v>55120</v>
      </c>
      <c r="B22759" t="s">
        <v>19421</v>
      </c>
      <c r="C22759" t="s">
        <v>33478</v>
      </c>
      <c r="D22759" t="s">
        <v>33476</v>
      </c>
      <c r="E22759"/>
      <c r="F22759"/>
      <c r="G22759"/>
      <c r="H22759"/>
      <c r="I22759"/>
      <c r="J22759"/>
      <c r="U22759" s="43"/>
      <c r="AE22759"/>
    </row>
    <row r="22760" spans="1:31">
      <c r="A22760">
        <v>55220</v>
      </c>
      <c r="B22760" t="s">
        <v>19422</v>
      </c>
      <c r="C22760" t="s">
        <v>33478</v>
      </c>
      <c r="D22760" t="s">
        <v>33476</v>
      </c>
      <c r="E22760"/>
      <c r="F22760"/>
      <c r="G22760"/>
      <c r="H22760"/>
      <c r="I22760"/>
      <c r="J22760"/>
      <c r="U22760" s="43"/>
      <c r="AE22760"/>
    </row>
    <row r="22761" spans="1:31">
      <c r="A22761">
        <v>55220</v>
      </c>
      <c r="B22761" t="s">
        <v>19422</v>
      </c>
      <c r="C22761" t="s">
        <v>33478</v>
      </c>
      <c r="D22761" t="s">
        <v>33476</v>
      </c>
      <c r="E22761"/>
      <c r="F22761"/>
      <c r="G22761"/>
      <c r="H22761"/>
      <c r="I22761"/>
      <c r="J22761"/>
      <c r="U22761" s="43"/>
      <c r="AE22761"/>
    </row>
    <row r="22762" spans="1:31">
      <c r="A22762">
        <v>55220</v>
      </c>
      <c r="B22762" t="s">
        <v>19422</v>
      </c>
      <c r="C22762" t="s">
        <v>33478</v>
      </c>
      <c r="D22762" t="s">
        <v>33476</v>
      </c>
      <c r="E22762"/>
      <c r="F22762"/>
      <c r="G22762"/>
      <c r="H22762"/>
      <c r="I22762"/>
      <c r="J22762"/>
      <c r="U22762" s="43"/>
      <c r="AE22762"/>
    </row>
    <row r="22763" spans="1:31">
      <c r="A22763">
        <v>55220</v>
      </c>
      <c r="B22763" t="s">
        <v>19422</v>
      </c>
      <c r="C22763" t="s">
        <v>33478</v>
      </c>
      <c r="D22763" t="s">
        <v>33476</v>
      </c>
      <c r="E22763"/>
      <c r="F22763"/>
      <c r="G22763"/>
      <c r="H22763"/>
      <c r="I22763"/>
      <c r="J22763"/>
      <c r="U22763" s="43"/>
      <c r="AE22763"/>
    </row>
    <row r="22764" spans="1:31">
      <c r="A22764">
        <v>55600</v>
      </c>
      <c r="B22764" t="s">
        <v>19423</v>
      </c>
      <c r="C22764" t="s">
        <v>33478</v>
      </c>
      <c r="D22764" t="s">
        <v>33476</v>
      </c>
      <c r="E22764"/>
      <c r="F22764"/>
      <c r="G22764"/>
      <c r="H22764"/>
      <c r="I22764"/>
      <c r="J22764"/>
      <c r="U22764" s="43"/>
      <c r="AE22764"/>
    </row>
    <row r="22765" spans="1:31">
      <c r="A22765">
        <v>55160</v>
      </c>
      <c r="B22765" t="s">
        <v>19424</v>
      </c>
      <c r="C22765" t="s">
        <v>33478</v>
      </c>
      <c r="D22765" t="s">
        <v>33476</v>
      </c>
      <c r="E22765"/>
      <c r="F22765"/>
      <c r="G22765"/>
      <c r="H22765"/>
      <c r="I22765"/>
      <c r="J22765"/>
      <c r="U22765" s="43"/>
      <c r="AE22765"/>
    </row>
    <row r="22766" spans="1:31">
      <c r="A22766">
        <v>55120</v>
      </c>
      <c r="B22766" t="s">
        <v>19425</v>
      </c>
      <c r="C22766" t="s">
        <v>33478</v>
      </c>
      <c r="D22766" t="s">
        <v>33476</v>
      </c>
      <c r="E22766"/>
      <c r="F22766"/>
      <c r="G22766"/>
      <c r="H22766"/>
      <c r="I22766"/>
      <c r="J22766"/>
      <c r="U22766" s="43"/>
      <c r="AE22766"/>
    </row>
    <row r="22767" spans="1:31">
      <c r="A22767">
        <v>55200</v>
      </c>
      <c r="B22767" t="s">
        <v>19426</v>
      </c>
      <c r="C22767" t="s">
        <v>33478</v>
      </c>
      <c r="D22767" t="s">
        <v>33476</v>
      </c>
      <c r="E22767"/>
      <c r="F22767"/>
      <c r="G22767"/>
      <c r="H22767"/>
      <c r="I22767"/>
      <c r="J22767"/>
      <c r="U22767" s="43"/>
      <c r="AE22767"/>
    </row>
    <row r="22768" spans="1:31">
      <c r="A22768">
        <v>55200</v>
      </c>
      <c r="B22768" t="s">
        <v>19426</v>
      </c>
      <c r="C22768" t="s">
        <v>33478</v>
      </c>
      <c r="D22768" t="s">
        <v>33476</v>
      </c>
      <c r="E22768"/>
      <c r="F22768"/>
      <c r="G22768"/>
      <c r="H22768"/>
      <c r="I22768"/>
      <c r="J22768"/>
      <c r="U22768" s="43"/>
      <c r="AE22768"/>
    </row>
    <row r="22769" spans="1:31">
      <c r="A22769">
        <v>55200</v>
      </c>
      <c r="B22769" t="s">
        <v>19426</v>
      </c>
      <c r="C22769" t="s">
        <v>33478</v>
      </c>
      <c r="D22769" t="s">
        <v>33476</v>
      </c>
      <c r="E22769"/>
      <c r="F22769"/>
      <c r="G22769"/>
      <c r="H22769"/>
      <c r="I22769"/>
      <c r="J22769"/>
      <c r="U22769" s="43"/>
      <c r="AE22769"/>
    </row>
    <row r="22770" spans="1:31">
      <c r="A22770">
        <v>55120</v>
      </c>
      <c r="B22770" t="s">
        <v>19427</v>
      </c>
      <c r="C22770" t="s">
        <v>33478</v>
      </c>
      <c r="D22770" t="s">
        <v>33476</v>
      </c>
      <c r="E22770"/>
      <c r="F22770"/>
      <c r="G22770"/>
      <c r="H22770"/>
      <c r="I22770"/>
      <c r="J22770"/>
      <c r="U22770" s="43"/>
      <c r="AE22770"/>
    </row>
    <row r="22771" spans="1:31">
      <c r="A22771">
        <v>55170</v>
      </c>
      <c r="B22771" t="s">
        <v>19428</v>
      </c>
      <c r="C22771" t="s">
        <v>33478</v>
      </c>
      <c r="D22771" t="s">
        <v>33476</v>
      </c>
      <c r="E22771"/>
      <c r="F22771"/>
      <c r="G22771"/>
      <c r="H22771"/>
      <c r="I22771"/>
      <c r="J22771"/>
      <c r="U22771" s="43"/>
      <c r="AE22771"/>
    </row>
    <row r="22772" spans="1:31">
      <c r="A22772">
        <v>55600</v>
      </c>
      <c r="B22772" t="s">
        <v>19429</v>
      </c>
      <c r="C22772" t="s">
        <v>33478</v>
      </c>
      <c r="D22772" t="s">
        <v>33476</v>
      </c>
      <c r="E22772"/>
      <c r="F22772"/>
      <c r="G22772"/>
      <c r="H22772"/>
      <c r="I22772"/>
      <c r="J22772"/>
      <c r="U22772" s="43"/>
      <c r="AE22772"/>
    </row>
    <row r="22773" spans="1:31">
      <c r="A22773">
        <v>55300</v>
      </c>
      <c r="B22773" t="s">
        <v>19430</v>
      </c>
      <c r="C22773" t="s">
        <v>33478</v>
      </c>
      <c r="D22773" t="s">
        <v>33476</v>
      </c>
      <c r="E22773"/>
      <c r="F22773"/>
      <c r="G22773"/>
      <c r="H22773"/>
      <c r="I22773"/>
      <c r="J22773"/>
      <c r="U22773" s="43"/>
      <c r="AE22773"/>
    </row>
    <row r="22774" spans="1:31">
      <c r="A22774">
        <v>55300</v>
      </c>
      <c r="B22774" t="s">
        <v>19431</v>
      </c>
      <c r="C22774" t="s">
        <v>33478</v>
      </c>
      <c r="D22774" t="s">
        <v>33476</v>
      </c>
      <c r="E22774"/>
      <c r="F22774"/>
      <c r="G22774"/>
      <c r="H22774"/>
      <c r="I22774"/>
      <c r="J22774"/>
      <c r="U22774" s="43"/>
      <c r="AE22774"/>
    </row>
    <row r="22775" spans="1:31">
      <c r="A22775">
        <v>55160</v>
      </c>
      <c r="B22775" t="s">
        <v>19432</v>
      </c>
      <c r="C22775" t="s">
        <v>33478</v>
      </c>
      <c r="D22775" t="s">
        <v>33476</v>
      </c>
      <c r="E22775"/>
      <c r="F22775"/>
      <c r="G22775"/>
      <c r="H22775"/>
      <c r="I22775"/>
      <c r="J22775"/>
      <c r="U22775" s="43"/>
      <c r="AE22775"/>
    </row>
    <row r="22776" spans="1:31">
      <c r="A22776">
        <v>55120</v>
      </c>
      <c r="B22776" t="s">
        <v>19433</v>
      </c>
      <c r="C22776" t="s">
        <v>33478</v>
      </c>
      <c r="D22776" t="s">
        <v>33476</v>
      </c>
      <c r="E22776"/>
      <c r="F22776"/>
      <c r="G22776"/>
      <c r="H22776"/>
      <c r="I22776"/>
      <c r="J22776"/>
      <c r="U22776" s="43"/>
      <c r="AE22776"/>
    </row>
    <row r="22777" spans="1:31">
      <c r="A22777">
        <v>55210</v>
      </c>
      <c r="B22777" t="s">
        <v>19434</v>
      </c>
      <c r="C22777" t="s">
        <v>33478</v>
      </c>
      <c r="D22777" t="s">
        <v>33476</v>
      </c>
      <c r="E22777"/>
      <c r="F22777"/>
      <c r="G22777"/>
      <c r="H22777"/>
      <c r="I22777"/>
      <c r="J22777"/>
      <c r="U22777" s="43"/>
      <c r="AE22777"/>
    </row>
    <row r="22778" spans="1:31">
      <c r="A22778">
        <v>55210</v>
      </c>
      <c r="B22778" t="s">
        <v>19434</v>
      </c>
      <c r="C22778" t="s">
        <v>33478</v>
      </c>
      <c r="D22778" t="s">
        <v>33476</v>
      </c>
      <c r="E22778"/>
      <c r="F22778"/>
      <c r="G22778"/>
      <c r="H22778"/>
      <c r="I22778"/>
      <c r="J22778"/>
      <c r="U22778" s="43"/>
      <c r="AE22778"/>
    </row>
    <row r="22779" spans="1:31">
      <c r="A22779">
        <v>55210</v>
      </c>
      <c r="B22779" t="s">
        <v>19434</v>
      </c>
      <c r="C22779" t="s">
        <v>33478</v>
      </c>
      <c r="D22779" t="s">
        <v>33476</v>
      </c>
      <c r="E22779"/>
      <c r="F22779"/>
      <c r="G22779"/>
      <c r="H22779"/>
      <c r="I22779"/>
      <c r="J22779"/>
      <c r="U22779" s="43"/>
      <c r="AE22779"/>
    </row>
    <row r="22780" spans="1:31">
      <c r="A22780">
        <v>55300</v>
      </c>
      <c r="B22780" t="s">
        <v>19435</v>
      </c>
      <c r="C22780" t="s">
        <v>33478</v>
      </c>
      <c r="D22780" t="s">
        <v>33476</v>
      </c>
      <c r="E22780"/>
      <c r="F22780"/>
      <c r="G22780"/>
      <c r="H22780"/>
      <c r="I22780"/>
      <c r="J22780"/>
      <c r="U22780" s="43"/>
      <c r="AE22780"/>
    </row>
    <row r="22781" spans="1:31">
      <c r="A22781">
        <v>55260</v>
      </c>
      <c r="B22781" t="s">
        <v>19436</v>
      </c>
      <c r="C22781" t="s">
        <v>33478</v>
      </c>
      <c r="D22781" t="s">
        <v>33476</v>
      </c>
      <c r="E22781"/>
      <c r="F22781"/>
      <c r="G22781"/>
      <c r="H22781"/>
      <c r="I22781"/>
      <c r="J22781"/>
      <c r="U22781" s="43"/>
      <c r="AE22781"/>
    </row>
    <row r="22782" spans="1:31">
      <c r="A22782">
        <v>55300</v>
      </c>
      <c r="B22782" t="s">
        <v>19437</v>
      </c>
      <c r="C22782" t="s">
        <v>33478</v>
      </c>
      <c r="D22782" t="s">
        <v>33476</v>
      </c>
      <c r="E22782"/>
      <c r="F22782"/>
      <c r="G22782"/>
      <c r="H22782"/>
      <c r="I22782"/>
      <c r="J22782"/>
      <c r="U22782" s="43"/>
      <c r="AE22782"/>
    </row>
    <row r="22783" spans="1:31">
      <c r="A22783">
        <v>55800</v>
      </c>
      <c r="B22783" t="s">
        <v>19438</v>
      </c>
      <c r="C22783" t="s">
        <v>33478</v>
      </c>
      <c r="D22783" t="s">
        <v>33476</v>
      </c>
      <c r="E22783"/>
      <c r="F22783"/>
      <c r="G22783"/>
      <c r="H22783"/>
      <c r="I22783"/>
      <c r="J22783"/>
      <c r="U22783" s="43"/>
      <c r="AE22783"/>
    </row>
    <row r="22784" spans="1:31">
      <c r="A22784">
        <v>55800</v>
      </c>
      <c r="B22784" t="s">
        <v>19439</v>
      </c>
      <c r="C22784" t="s">
        <v>33478</v>
      </c>
      <c r="D22784" t="s">
        <v>33476</v>
      </c>
      <c r="E22784"/>
      <c r="F22784"/>
      <c r="G22784"/>
      <c r="H22784"/>
      <c r="I22784"/>
      <c r="J22784"/>
      <c r="U22784" s="43"/>
      <c r="AE22784"/>
    </row>
    <row r="22785" spans="1:31">
      <c r="A22785">
        <v>55300</v>
      </c>
      <c r="B22785" t="s">
        <v>19440</v>
      </c>
      <c r="C22785" t="s">
        <v>33478</v>
      </c>
      <c r="D22785" t="s">
        <v>33476</v>
      </c>
      <c r="E22785"/>
      <c r="F22785"/>
      <c r="G22785"/>
      <c r="H22785"/>
      <c r="I22785"/>
      <c r="J22785"/>
      <c r="U22785" s="43"/>
      <c r="AE22785"/>
    </row>
    <row r="22786" spans="1:31">
      <c r="A22786">
        <v>55300</v>
      </c>
      <c r="B22786" t="s">
        <v>19440</v>
      </c>
      <c r="C22786" t="s">
        <v>33478</v>
      </c>
      <c r="D22786" t="s">
        <v>33476</v>
      </c>
      <c r="E22786"/>
      <c r="F22786"/>
      <c r="G22786"/>
      <c r="H22786"/>
      <c r="I22786"/>
      <c r="J22786"/>
      <c r="U22786" s="43"/>
      <c r="AE22786"/>
    </row>
    <row r="22787" spans="1:31">
      <c r="A22787">
        <v>55300</v>
      </c>
      <c r="B22787" t="s">
        <v>19440</v>
      </c>
      <c r="C22787" t="s">
        <v>33478</v>
      </c>
      <c r="D22787" t="s">
        <v>33476</v>
      </c>
      <c r="E22787"/>
      <c r="F22787"/>
      <c r="G22787"/>
      <c r="H22787"/>
      <c r="I22787"/>
      <c r="J22787"/>
      <c r="U22787" s="43"/>
      <c r="AE22787"/>
    </row>
    <row r="22788" spans="1:31">
      <c r="A22788">
        <v>55300</v>
      </c>
      <c r="B22788" t="s">
        <v>19440</v>
      </c>
      <c r="C22788" t="s">
        <v>33478</v>
      </c>
      <c r="D22788" t="s">
        <v>33476</v>
      </c>
      <c r="E22788"/>
      <c r="F22788"/>
      <c r="G22788"/>
      <c r="H22788"/>
      <c r="I22788"/>
      <c r="J22788"/>
      <c r="U22788" s="43"/>
      <c r="AE22788"/>
    </row>
    <row r="22789" spans="1:31">
      <c r="A22789">
        <v>55700</v>
      </c>
      <c r="B22789" t="s">
        <v>19441</v>
      </c>
      <c r="C22789" t="s">
        <v>33478</v>
      </c>
      <c r="D22789" t="s">
        <v>33476</v>
      </c>
      <c r="E22789"/>
      <c r="F22789"/>
      <c r="G22789"/>
      <c r="H22789"/>
      <c r="I22789"/>
      <c r="J22789"/>
      <c r="U22789" s="43"/>
      <c r="AE22789"/>
    </row>
    <row r="22790" spans="1:31">
      <c r="A22790">
        <v>55100</v>
      </c>
      <c r="B22790" t="s">
        <v>19442</v>
      </c>
      <c r="C22790" t="s">
        <v>33478</v>
      </c>
      <c r="D22790" t="s">
        <v>33476</v>
      </c>
      <c r="E22790"/>
      <c r="F22790"/>
      <c r="G22790"/>
      <c r="H22790"/>
      <c r="I22790"/>
      <c r="J22790"/>
      <c r="U22790" s="43"/>
      <c r="AE22790"/>
    </row>
    <row r="22791" spans="1:31">
      <c r="A22791">
        <v>55100</v>
      </c>
      <c r="B22791" t="s">
        <v>19442</v>
      </c>
      <c r="C22791" t="s">
        <v>33478</v>
      </c>
      <c r="D22791" t="s">
        <v>33476</v>
      </c>
      <c r="E22791"/>
      <c r="F22791"/>
      <c r="G22791"/>
      <c r="H22791"/>
      <c r="I22791"/>
      <c r="J22791"/>
      <c r="U22791" s="43"/>
      <c r="AE22791"/>
    </row>
    <row r="22792" spans="1:31">
      <c r="A22792">
        <v>55190</v>
      </c>
      <c r="B22792" t="s">
        <v>19443</v>
      </c>
      <c r="C22792" t="s">
        <v>33478</v>
      </c>
      <c r="D22792" t="s">
        <v>33476</v>
      </c>
      <c r="E22792"/>
      <c r="F22792"/>
      <c r="G22792"/>
      <c r="H22792"/>
      <c r="I22792"/>
      <c r="J22792"/>
      <c r="U22792" s="43"/>
      <c r="AE22792"/>
    </row>
    <row r="22793" spans="1:31">
      <c r="A22793">
        <v>55700</v>
      </c>
      <c r="B22793" t="s">
        <v>19444</v>
      </c>
      <c r="C22793" t="s">
        <v>33478</v>
      </c>
      <c r="D22793" t="s">
        <v>33476</v>
      </c>
      <c r="E22793"/>
      <c r="F22793"/>
      <c r="G22793"/>
      <c r="H22793"/>
      <c r="I22793"/>
      <c r="J22793"/>
      <c r="U22793" s="43"/>
      <c r="AE22793"/>
    </row>
    <row r="22794" spans="1:31">
      <c r="A22794">
        <v>55400</v>
      </c>
      <c r="B22794" t="s">
        <v>19445</v>
      </c>
      <c r="C22794" t="s">
        <v>33478</v>
      </c>
      <c r="D22794" t="s">
        <v>33476</v>
      </c>
      <c r="E22794"/>
      <c r="F22794"/>
      <c r="G22794"/>
      <c r="H22794"/>
      <c r="I22794"/>
      <c r="J22794"/>
      <c r="U22794" s="43"/>
      <c r="AE22794"/>
    </row>
    <row r="22795" spans="1:31">
      <c r="A22795">
        <v>55160</v>
      </c>
      <c r="B22795" t="s">
        <v>19446</v>
      </c>
      <c r="C22795" t="s">
        <v>33478</v>
      </c>
      <c r="D22795" t="s">
        <v>33476</v>
      </c>
      <c r="E22795"/>
      <c r="F22795"/>
      <c r="G22795"/>
      <c r="H22795"/>
      <c r="I22795"/>
      <c r="J22795"/>
      <c r="U22795" s="43"/>
      <c r="AE22795"/>
    </row>
    <row r="22796" spans="1:31">
      <c r="A22796">
        <v>55260</v>
      </c>
      <c r="B22796" t="s">
        <v>19447</v>
      </c>
      <c r="C22796" t="s">
        <v>33478</v>
      </c>
      <c r="D22796" t="s">
        <v>33476</v>
      </c>
      <c r="E22796"/>
      <c r="F22796"/>
      <c r="G22796"/>
      <c r="H22796"/>
      <c r="I22796"/>
      <c r="J22796"/>
      <c r="U22796" s="43"/>
      <c r="AE22796"/>
    </row>
    <row r="22797" spans="1:31">
      <c r="A22797">
        <v>55170</v>
      </c>
      <c r="B22797" t="s">
        <v>19448</v>
      </c>
      <c r="C22797" t="s">
        <v>33478</v>
      </c>
      <c r="D22797" t="s">
        <v>33476</v>
      </c>
      <c r="E22797"/>
      <c r="F22797"/>
      <c r="G22797"/>
      <c r="H22797"/>
      <c r="I22797"/>
      <c r="J22797"/>
      <c r="U22797" s="43"/>
      <c r="AE22797"/>
    </row>
    <row r="22798" spans="1:31">
      <c r="A22798">
        <v>55120</v>
      </c>
      <c r="B22798" t="s">
        <v>19449</v>
      </c>
      <c r="C22798" t="s">
        <v>33478</v>
      </c>
      <c r="D22798" t="s">
        <v>33476</v>
      </c>
      <c r="E22798"/>
      <c r="F22798"/>
      <c r="G22798"/>
      <c r="H22798"/>
      <c r="I22798"/>
      <c r="J22798"/>
      <c r="U22798" s="43"/>
      <c r="AE22798"/>
    </row>
    <row r="22799" spans="1:31">
      <c r="A22799">
        <v>55220</v>
      </c>
      <c r="B22799" t="s">
        <v>19450</v>
      </c>
      <c r="C22799" t="s">
        <v>33478</v>
      </c>
      <c r="D22799" t="s">
        <v>33476</v>
      </c>
      <c r="E22799"/>
      <c r="F22799"/>
      <c r="G22799"/>
      <c r="H22799"/>
      <c r="I22799"/>
      <c r="J22799"/>
      <c r="U22799" s="43"/>
      <c r="AE22799"/>
    </row>
    <row r="22800" spans="1:31">
      <c r="A22800">
        <v>55200</v>
      </c>
      <c r="B22800" t="s">
        <v>19451</v>
      </c>
      <c r="C22800" t="s">
        <v>33478</v>
      </c>
      <c r="D22800" t="s">
        <v>33476</v>
      </c>
      <c r="E22800"/>
      <c r="F22800"/>
      <c r="G22800"/>
      <c r="H22800"/>
      <c r="I22800"/>
      <c r="J22800"/>
      <c r="U22800" s="43"/>
      <c r="AE22800"/>
    </row>
    <row r="22801" spans="1:31">
      <c r="A22801">
        <v>55260</v>
      </c>
      <c r="B22801" t="s">
        <v>19452</v>
      </c>
      <c r="C22801" t="s">
        <v>33478</v>
      </c>
      <c r="D22801" t="s">
        <v>33476</v>
      </c>
      <c r="E22801"/>
      <c r="F22801"/>
      <c r="G22801"/>
      <c r="H22801"/>
      <c r="I22801"/>
      <c r="J22801"/>
      <c r="U22801" s="43"/>
      <c r="AE22801"/>
    </row>
    <row r="22802" spans="1:31">
      <c r="A22802">
        <v>55260</v>
      </c>
      <c r="B22802" t="s">
        <v>19453</v>
      </c>
      <c r="C22802" t="s">
        <v>33478</v>
      </c>
      <c r="D22802" t="s">
        <v>33476</v>
      </c>
      <c r="E22802"/>
      <c r="F22802"/>
      <c r="G22802"/>
      <c r="H22802"/>
      <c r="I22802"/>
      <c r="J22802"/>
      <c r="U22802" s="43"/>
      <c r="AE22802"/>
    </row>
    <row r="22803" spans="1:31">
      <c r="A22803">
        <v>55500</v>
      </c>
      <c r="B22803" t="s">
        <v>19454</v>
      </c>
      <c r="C22803" t="s">
        <v>33478</v>
      </c>
      <c r="D22803" t="s">
        <v>33476</v>
      </c>
      <c r="E22803"/>
      <c r="F22803"/>
      <c r="G22803"/>
      <c r="H22803"/>
      <c r="I22803"/>
      <c r="J22803"/>
      <c r="U22803" s="43"/>
      <c r="AE22803"/>
    </row>
    <row r="22804" spans="1:31">
      <c r="A22804">
        <v>55110</v>
      </c>
      <c r="B22804" t="s">
        <v>19455</v>
      </c>
      <c r="C22804" t="s">
        <v>33478</v>
      </c>
      <c r="D22804" t="s">
        <v>33476</v>
      </c>
      <c r="E22804"/>
      <c r="F22804"/>
      <c r="G22804"/>
      <c r="H22804"/>
      <c r="I22804"/>
      <c r="J22804"/>
      <c r="U22804" s="43"/>
      <c r="AE22804"/>
    </row>
    <row r="22805" spans="1:31">
      <c r="A22805">
        <v>55110</v>
      </c>
      <c r="B22805" t="s">
        <v>19456</v>
      </c>
      <c r="C22805" t="s">
        <v>33478</v>
      </c>
      <c r="D22805" t="s">
        <v>33476</v>
      </c>
      <c r="E22805"/>
      <c r="F22805"/>
      <c r="G22805"/>
      <c r="H22805"/>
      <c r="I22805"/>
      <c r="J22805"/>
      <c r="U22805" s="43"/>
      <c r="AE22805"/>
    </row>
    <row r="22806" spans="1:31">
      <c r="A22806">
        <v>55250</v>
      </c>
      <c r="B22806" t="s">
        <v>19457</v>
      </c>
      <c r="C22806" t="s">
        <v>33478</v>
      </c>
      <c r="D22806" t="s">
        <v>33476</v>
      </c>
      <c r="E22806"/>
      <c r="F22806"/>
      <c r="G22806"/>
      <c r="H22806"/>
      <c r="I22806"/>
      <c r="J22806"/>
      <c r="U22806" s="43"/>
      <c r="AE22806"/>
    </row>
    <row r="22807" spans="1:31">
      <c r="A22807">
        <v>55000</v>
      </c>
      <c r="B22807" t="s">
        <v>19458</v>
      </c>
      <c r="C22807" t="s">
        <v>33478</v>
      </c>
      <c r="D22807" t="s">
        <v>33476</v>
      </c>
      <c r="E22807"/>
      <c r="F22807"/>
      <c r="G22807"/>
      <c r="H22807"/>
      <c r="I22807"/>
      <c r="J22807"/>
      <c r="U22807" s="43"/>
      <c r="AE22807"/>
    </row>
    <row r="22808" spans="1:31">
      <c r="A22808">
        <v>55150</v>
      </c>
      <c r="B22808" t="s">
        <v>19459</v>
      </c>
      <c r="C22808" t="s">
        <v>33478</v>
      </c>
      <c r="D22808" t="s">
        <v>33476</v>
      </c>
      <c r="E22808"/>
      <c r="F22808"/>
      <c r="G22808"/>
      <c r="H22808"/>
      <c r="I22808"/>
      <c r="J22808"/>
      <c r="U22808" s="43"/>
      <c r="AE22808"/>
    </row>
    <row r="22809" spans="1:31">
      <c r="A22809">
        <v>55000</v>
      </c>
      <c r="B22809" t="s">
        <v>19460</v>
      </c>
      <c r="C22809" t="s">
        <v>33478</v>
      </c>
      <c r="D22809" t="s">
        <v>33476</v>
      </c>
      <c r="E22809"/>
      <c r="F22809"/>
      <c r="G22809"/>
      <c r="H22809"/>
      <c r="I22809"/>
      <c r="J22809"/>
      <c r="U22809" s="43"/>
      <c r="AE22809"/>
    </row>
    <row r="22810" spans="1:31">
      <c r="A22810">
        <v>55230</v>
      </c>
      <c r="B22810" t="s">
        <v>19461</v>
      </c>
      <c r="C22810" t="s">
        <v>33478</v>
      </c>
      <c r="D22810" t="s">
        <v>33476</v>
      </c>
      <c r="E22810"/>
      <c r="F22810"/>
      <c r="G22810"/>
      <c r="H22810"/>
      <c r="I22810"/>
      <c r="J22810"/>
      <c r="U22810" s="43"/>
      <c r="AE22810"/>
    </row>
    <row r="22811" spans="1:31">
      <c r="A22811">
        <v>55500</v>
      </c>
      <c r="B22811" t="s">
        <v>19462</v>
      </c>
      <c r="C22811" t="s">
        <v>33478</v>
      </c>
      <c r="D22811" t="s">
        <v>33476</v>
      </c>
      <c r="E22811"/>
      <c r="F22811"/>
      <c r="G22811"/>
      <c r="H22811"/>
      <c r="I22811"/>
      <c r="J22811"/>
      <c r="U22811" s="43"/>
      <c r="AE22811"/>
    </row>
    <row r="22812" spans="1:31">
      <c r="A22812">
        <v>55260</v>
      </c>
      <c r="B22812" t="s">
        <v>19463</v>
      </c>
      <c r="C22812" t="s">
        <v>33478</v>
      </c>
      <c r="D22812" t="s">
        <v>33476</v>
      </c>
      <c r="E22812"/>
      <c r="F22812"/>
      <c r="G22812"/>
      <c r="H22812"/>
      <c r="I22812"/>
      <c r="J22812"/>
      <c r="U22812" s="43"/>
      <c r="AE22812"/>
    </row>
    <row r="22813" spans="1:31">
      <c r="A22813">
        <v>55000</v>
      </c>
      <c r="B22813" t="s">
        <v>19464</v>
      </c>
      <c r="C22813" t="s">
        <v>33478</v>
      </c>
      <c r="D22813" t="s">
        <v>33476</v>
      </c>
      <c r="E22813"/>
      <c r="F22813"/>
      <c r="G22813"/>
      <c r="H22813"/>
      <c r="I22813"/>
      <c r="J22813"/>
      <c r="U22813" s="43"/>
      <c r="AE22813"/>
    </row>
    <row r="22814" spans="1:31">
      <c r="A22814">
        <v>55300</v>
      </c>
      <c r="B22814" t="s">
        <v>19465</v>
      </c>
      <c r="C22814" t="s">
        <v>33478</v>
      </c>
      <c r="D22814" t="s">
        <v>33476</v>
      </c>
      <c r="E22814"/>
      <c r="F22814"/>
      <c r="G22814"/>
      <c r="H22814"/>
      <c r="I22814"/>
      <c r="J22814"/>
      <c r="U22814" s="43"/>
      <c r="AE22814"/>
    </row>
    <row r="22815" spans="1:31">
      <c r="A22815">
        <v>55800</v>
      </c>
      <c r="B22815" t="s">
        <v>19466</v>
      </c>
      <c r="C22815" t="s">
        <v>33478</v>
      </c>
      <c r="D22815" t="s">
        <v>33476</v>
      </c>
      <c r="E22815"/>
      <c r="F22815"/>
      <c r="G22815"/>
      <c r="H22815"/>
      <c r="I22815"/>
      <c r="J22815"/>
      <c r="U22815" s="43"/>
      <c r="AE22815"/>
    </row>
    <row r="22816" spans="1:31">
      <c r="A22816">
        <v>55600</v>
      </c>
      <c r="B22816" t="s">
        <v>19467</v>
      </c>
      <c r="C22816" t="s">
        <v>33478</v>
      </c>
      <c r="D22816" t="s">
        <v>33476</v>
      </c>
      <c r="E22816"/>
      <c r="F22816"/>
      <c r="G22816"/>
      <c r="H22816"/>
      <c r="I22816"/>
      <c r="J22816"/>
      <c r="U22816" s="43"/>
      <c r="AE22816"/>
    </row>
    <row r="22817" spans="1:31">
      <c r="A22817">
        <v>55100</v>
      </c>
      <c r="B22817" t="s">
        <v>19468</v>
      </c>
      <c r="C22817" t="s">
        <v>33478</v>
      </c>
      <c r="D22817" t="s">
        <v>33476</v>
      </c>
      <c r="E22817"/>
      <c r="F22817"/>
      <c r="G22817"/>
      <c r="H22817"/>
      <c r="I22817"/>
      <c r="J22817"/>
      <c r="U22817" s="43"/>
      <c r="AE22817"/>
    </row>
    <row r="22818" spans="1:31">
      <c r="A22818">
        <v>55700</v>
      </c>
      <c r="B22818" t="s">
        <v>19469</v>
      </c>
      <c r="C22818" t="s">
        <v>33478</v>
      </c>
      <c r="D22818" t="s">
        <v>33476</v>
      </c>
      <c r="E22818"/>
      <c r="F22818"/>
      <c r="G22818"/>
      <c r="H22818"/>
      <c r="I22818"/>
      <c r="J22818"/>
      <c r="U22818" s="43"/>
      <c r="AE22818"/>
    </row>
    <row r="22819" spans="1:31">
      <c r="A22819">
        <v>55160</v>
      </c>
      <c r="B22819" t="s">
        <v>19470</v>
      </c>
      <c r="C22819" t="s">
        <v>33478</v>
      </c>
      <c r="D22819" t="s">
        <v>33476</v>
      </c>
      <c r="E22819"/>
      <c r="F22819"/>
      <c r="G22819"/>
      <c r="H22819"/>
      <c r="I22819"/>
      <c r="J22819"/>
      <c r="U22819" s="43"/>
      <c r="AE22819"/>
    </row>
    <row r="22820" spans="1:31">
      <c r="A22820">
        <v>55300</v>
      </c>
      <c r="B22820" t="s">
        <v>19471</v>
      </c>
      <c r="C22820" t="s">
        <v>33478</v>
      </c>
      <c r="D22820" t="s">
        <v>33476</v>
      </c>
      <c r="E22820"/>
      <c r="F22820"/>
      <c r="G22820"/>
      <c r="H22820"/>
      <c r="I22820"/>
      <c r="J22820"/>
      <c r="U22820" s="43"/>
      <c r="AE22820"/>
    </row>
    <row r="22821" spans="1:31">
      <c r="A22821">
        <v>55270</v>
      </c>
      <c r="B22821" t="s">
        <v>19472</v>
      </c>
      <c r="C22821" t="s">
        <v>33478</v>
      </c>
      <c r="D22821" t="s">
        <v>33476</v>
      </c>
      <c r="E22821"/>
      <c r="F22821"/>
      <c r="G22821"/>
      <c r="H22821"/>
      <c r="I22821"/>
      <c r="J22821"/>
      <c r="U22821" s="43"/>
      <c r="AE22821"/>
    </row>
    <row r="22822" spans="1:31">
      <c r="A22822">
        <v>55290</v>
      </c>
      <c r="B22822" t="s">
        <v>19473</v>
      </c>
      <c r="C22822" t="s">
        <v>33478</v>
      </c>
      <c r="D22822" t="s">
        <v>33476</v>
      </c>
      <c r="E22822"/>
      <c r="F22822"/>
      <c r="G22822"/>
      <c r="H22822"/>
      <c r="I22822"/>
      <c r="J22822"/>
      <c r="U22822" s="43"/>
      <c r="AE22822"/>
    </row>
    <row r="22823" spans="1:31">
      <c r="A22823">
        <v>55150</v>
      </c>
      <c r="B22823" t="s">
        <v>19474</v>
      </c>
      <c r="C22823" t="s">
        <v>33478</v>
      </c>
      <c r="D22823" t="s">
        <v>33476</v>
      </c>
      <c r="E22823"/>
      <c r="F22823"/>
      <c r="G22823"/>
      <c r="H22823"/>
      <c r="I22823"/>
      <c r="J22823"/>
      <c r="U22823" s="43"/>
      <c r="AE22823"/>
    </row>
    <row r="22824" spans="1:31">
      <c r="A22824">
        <v>55160</v>
      </c>
      <c r="B22824" t="s">
        <v>19475</v>
      </c>
      <c r="C22824" t="s">
        <v>33478</v>
      </c>
      <c r="D22824" t="s">
        <v>33476</v>
      </c>
      <c r="E22824"/>
      <c r="F22824"/>
      <c r="G22824"/>
      <c r="H22824"/>
      <c r="I22824"/>
      <c r="J22824"/>
      <c r="U22824" s="43"/>
      <c r="AE22824"/>
    </row>
    <row r="22825" spans="1:31">
      <c r="A22825">
        <v>55160</v>
      </c>
      <c r="B22825" t="s">
        <v>19476</v>
      </c>
      <c r="C22825" t="s">
        <v>33478</v>
      </c>
      <c r="D22825" t="s">
        <v>33476</v>
      </c>
      <c r="E22825"/>
      <c r="F22825"/>
      <c r="G22825"/>
      <c r="H22825"/>
      <c r="I22825"/>
      <c r="J22825"/>
      <c r="U22825" s="43"/>
      <c r="AE22825"/>
    </row>
    <row r="22826" spans="1:31">
      <c r="A22826">
        <v>55100</v>
      </c>
      <c r="B22826" t="s">
        <v>19477</v>
      </c>
      <c r="C22826" t="s">
        <v>33478</v>
      </c>
      <c r="D22826" t="s">
        <v>33476</v>
      </c>
      <c r="E22826"/>
      <c r="F22826"/>
      <c r="G22826"/>
      <c r="H22826"/>
      <c r="I22826"/>
      <c r="J22826"/>
      <c r="U22826" s="43"/>
      <c r="AE22826"/>
    </row>
    <row r="22827" spans="1:31">
      <c r="A22827">
        <v>55190</v>
      </c>
      <c r="B22827" t="s">
        <v>19478</v>
      </c>
      <c r="C22827" t="s">
        <v>33478</v>
      </c>
      <c r="D22827" t="s">
        <v>33476</v>
      </c>
      <c r="E22827"/>
      <c r="F22827"/>
      <c r="G22827"/>
      <c r="H22827"/>
      <c r="I22827"/>
      <c r="J22827"/>
      <c r="U22827" s="43"/>
      <c r="AE22827"/>
    </row>
    <row r="22828" spans="1:31">
      <c r="A22828">
        <v>55700</v>
      </c>
      <c r="B22828" t="s">
        <v>19479</v>
      </c>
      <c r="C22828" t="s">
        <v>33478</v>
      </c>
      <c r="D22828" t="s">
        <v>33476</v>
      </c>
      <c r="E22828"/>
      <c r="F22828"/>
      <c r="G22828"/>
      <c r="H22828"/>
      <c r="I22828"/>
      <c r="J22828"/>
      <c r="U22828" s="43"/>
      <c r="AE22828"/>
    </row>
    <row r="22829" spans="1:31">
      <c r="A22829">
        <v>55600</v>
      </c>
      <c r="B22829" t="s">
        <v>19480</v>
      </c>
      <c r="C22829" t="s">
        <v>33478</v>
      </c>
      <c r="D22829" t="s">
        <v>33476</v>
      </c>
      <c r="E22829"/>
      <c r="F22829"/>
      <c r="G22829"/>
      <c r="H22829"/>
      <c r="I22829"/>
      <c r="J22829"/>
      <c r="U22829" s="43"/>
      <c r="AE22829"/>
    </row>
    <row r="22830" spans="1:31">
      <c r="A22830">
        <v>55400</v>
      </c>
      <c r="B22830" t="s">
        <v>19481</v>
      </c>
      <c r="C22830" t="s">
        <v>33478</v>
      </c>
      <c r="D22830" t="s">
        <v>33476</v>
      </c>
      <c r="E22830"/>
      <c r="F22830"/>
      <c r="G22830"/>
      <c r="H22830"/>
      <c r="I22830"/>
      <c r="J22830"/>
      <c r="U22830" s="43"/>
      <c r="AE22830"/>
    </row>
    <row r="22831" spans="1:31">
      <c r="A22831">
        <v>55500</v>
      </c>
      <c r="B22831" t="s">
        <v>19482</v>
      </c>
      <c r="C22831" t="s">
        <v>33478</v>
      </c>
      <c r="D22831" t="s">
        <v>33476</v>
      </c>
      <c r="E22831"/>
      <c r="F22831"/>
      <c r="G22831"/>
      <c r="H22831"/>
      <c r="I22831"/>
      <c r="J22831"/>
      <c r="U22831" s="43"/>
      <c r="AE22831"/>
    </row>
    <row r="22832" spans="1:31">
      <c r="A22832">
        <v>55190</v>
      </c>
      <c r="B22832" t="s">
        <v>19483</v>
      </c>
      <c r="C22832" t="s">
        <v>33478</v>
      </c>
      <c r="D22832" t="s">
        <v>33476</v>
      </c>
      <c r="E22832"/>
      <c r="F22832"/>
      <c r="G22832"/>
      <c r="H22832"/>
      <c r="I22832"/>
      <c r="J22832"/>
      <c r="U22832" s="43"/>
      <c r="AE22832"/>
    </row>
    <row r="22833" spans="1:31">
      <c r="A22833">
        <v>55140</v>
      </c>
      <c r="B22833" t="s">
        <v>19484</v>
      </c>
      <c r="C22833" t="s">
        <v>33478</v>
      </c>
      <c r="D22833" t="s">
        <v>33476</v>
      </c>
      <c r="E22833"/>
      <c r="F22833"/>
      <c r="G22833"/>
      <c r="H22833"/>
      <c r="I22833"/>
      <c r="J22833"/>
      <c r="U22833" s="43"/>
      <c r="AE22833"/>
    </row>
    <row r="22834" spans="1:31">
      <c r="A22834">
        <v>55300</v>
      </c>
      <c r="B22834" t="s">
        <v>19485</v>
      </c>
      <c r="C22834" t="s">
        <v>33478</v>
      </c>
      <c r="D22834" t="s">
        <v>33476</v>
      </c>
      <c r="E22834"/>
      <c r="F22834"/>
      <c r="G22834"/>
      <c r="H22834"/>
      <c r="I22834"/>
      <c r="J22834"/>
      <c r="U22834" s="43"/>
      <c r="AE22834"/>
    </row>
    <row r="22835" spans="1:31">
      <c r="A22835">
        <v>55190</v>
      </c>
      <c r="B22835" t="s">
        <v>19486</v>
      </c>
      <c r="C22835" t="s">
        <v>33478</v>
      </c>
      <c r="D22835" t="s">
        <v>33476</v>
      </c>
      <c r="E22835"/>
      <c r="F22835"/>
      <c r="G22835"/>
      <c r="H22835"/>
      <c r="I22835"/>
      <c r="J22835"/>
      <c r="U22835" s="43"/>
      <c r="AE22835"/>
    </row>
    <row r="22836" spans="1:31">
      <c r="A22836">
        <v>55190</v>
      </c>
      <c r="B22836" t="s">
        <v>19487</v>
      </c>
      <c r="C22836" t="s">
        <v>33478</v>
      </c>
      <c r="D22836" t="s">
        <v>33476</v>
      </c>
      <c r="E22836"/>
      <c r="F22836"/>
      <c r="G22836"/>
      <c r="H22836"/>
      <c r="I22836"/>
      <c r="J22836"/>
      <c r="U22836" s="43"/>
      <c r="AE22836"/>
    </row>
    <row r="22837" spans="1:31">
      <c r="A22837">
        <v>55500</v>
      </c>
      <c r="B22837" t="s">
        <v>19488</v>
      </c>
      <c r="C22837" t="s">
        <v>33478</v>
      </c>
      <c r="D22837" t="s">
        <v>33476</v>
      </c>
      <c r="E22837"/>
      <c r="F22837"/>
      <c r="G22837"/>
      <c r="H22837"/>
      <c r="I22837"/>
      <c r="J22837"/>
      <c r="U22837" s="43"/>
      <c r="AE22837"/>
    </row>
    <row r="22838" spans="1:31">
      <c r="A22838">
        <v>55260</v>
      </c>
      <c r="B22838" t="s">
        <v>19489</v>
      </c>
      <c r="C22838" t="s">
        <v>33478</v>
      </c>
      <c r="D22838" t="s">
        <v>33476</v>
      </c>
      <c r="E22838"/>
      <c r="F22838"/>
      <c r="G22838"/>
      <c r="H22838"/>
      <c r="I22838"/>
      <c r="J22838"/>
      <c r="U22838" s="43"/>
      <c r="AE22838"/>
    </row>
    <row r="22839" spans="1:31">
      <c r="A22839">
        <v>55190</v>
      </c>
      <c r="B22839" t="s">
        <v>19490</v>
      </c>
      <c r="C22839" t="s">
        <v>33478</v>
      </c>
      <c r="D22839" t="s">
        <v>33476</v>
      </c>
      <c r="E22839"/>
      <c r="F22839"/>
      <c r="G22839"/>
      <c r="H22839"/>
      <c r="I22839"/>
      <c r="J22839"/>
      <c r="U22839" s="43"/>
      <c r="AE22839"/>
    </row>
    <row r="22840" spans="1:31">
      <c r="A22840">
        <v>55500</v>
      </c>
      <c r="B22840" t="s">
        <v>19491</v>
      </c>
      <c r="C22840" t="s">
        <v>33478</v>
      </c>
      <c r="D22840" t="s">
        <v>33476</v>
      </c>
      <c r="E22840"/>
      <c r="F22840"/>
      <c r="G22840"/>
      <c r="H22840"/>
      <c r="I22840"/>
      <c r="J22840"/>
      <c r="U22840" s="43"/>
      <c r="AE22840"/>
    </row>
    <row r="22841" spans="1:31">
      <c r="A22841">
        <v>55150</v>
      </c>
      <c r="B22841" t="s">
        <v>19492</v>
      </c>
      <c r="C22841" t="s">
        <v>33478</v>
      </c>
      <c r="D22841" t="s">
        <v>33476</v>
      </c>
      <c r="E22841"/>
      <c r="F22841"/>
      <c r="G22841"/>
      <c r="H22841"/>
      <c r="I22841"/>
      <c r="J22841"/>
      <c r="U22841" s="43"/>
      <c r="AE22841"/>
    </row>
    <row r="22842" spans="1:31">
      <c r="A22842">
        <v>55110</v>
      </c>
      <c r="B22842" t="s">
        <v>19493</v>
      </c>
      <c r="C22842" t="s">
        <v>33478</v>
      </c>
      <c r="D22842" t="s">
        <v>33476</v>
      </c>
      <c r="E22842"/>
      <c r="F22842"/>
      <c r="G22842"/>
      <c r="H22842"/>
      <c r="I22842"/>
      <c r="J22842"/>
      <c r="U22842" s="43"/>
      <c r="AE22842"/>
    </row>
    <row r="22843" spans="1:31">
      <c r="A22843">
        <v>55400</v>
      </c>
      <c r="B22843" t="s">
        <v>19494</v>
      </c>
      <c r="C22843" t="s">
        <v>33478</v>
      </c>
      <c r="D22843" t="s">
        <v>33476</v>
      </c>
      <c r="E22843"/>
      <c r="F22843"/>
      <c r="G22843"/>
      <c r="H22843"/>
      <c r="I22843"/>
      <c r="J22843"/>
      <c r="U22843" s="43"/>
      <c r="AE22843"/>
    </row>
    <row r="22844" spans="1:31">
      <c r="A22844">
        <v>55800</v>
      </c>
      <c r="B22844" t="s">
        <v>19495</v>
      </c>
      <c r="C22844" t="s">
        <v>33478</v>
      </c>
      <c r="D22844" t="s">
        <v>33476</v>
      </c>
      <c r="E22844"/>
      <c r="F22844"/>
      <c r="G22844"/>
      <c r="H22844"/>
      <c r="I22844"/>
      <c r="J22844"/>
      <c r="U22844" s="43"/>
      <c r="AE22844"/>
    </row>
    <row r="22845" spans="1:31">
      <c r="A22845">
        <v>55150</v>
      </c>
      <c r="B22845" t="s">
        <v>19496</v>
      </c>
      <c r="C22845" t="s">
        <v>33478</v>
      </c>
      <c r="D22845" t="s">
        <v>33476</v>
      </c>
      <c r="E22845"/>
      <c r="F22845"/>
      <c r="G22845"/>
      <c r="H22845"/>
      <c r="I22845"/>
      <c r="J22845"/>
      <c r="U22845" s="43"/>
      <c r="AE22845"/>
    </row>
    <row r="22846" spans="1:31">
      <c r="A22846">
        <v>55150</v>
      </c>
      <c r="B22846" t="s">
        <v>19496</v>
      </c>
      <c r="C22846" t="s">
        <v>33478</v>
      </c>
      <c r="D22846" t="s">
        <v>33476</v>
      </c>
      <c r="E22846"/>
      <c r="F22846"/>
      <c r="G22846"/>
      <c r="H22846"/>
      <c r="I22846"/>
      <c r="J22846"/>
      <c r="U22846" s="43"/>
      <c r="AE22846"/>
    </row>
    <row r="22847" spans="1:31">
      <c r="A22847">
        <v>55150</v>
      </c>
      <c r="B22847" t="s">
        <v>19496</v>
      </c>
      <c r="C22847" t="s">
        <v>33478</v>
      </c>
      <c r="D22847" t="s">
        <v>33476</v>
      </c>
      <c r="E22847"/>
      <c r="F22847"/>
      <c r="G22847"/>
      <c r="H22847"/>
      <c r="I22847"/>
      <c r="J22847"/>
      <c r="U22847" s="43"/>
      <c r="AE22847"/>
    </row>
    <row r="22848" spans="1:31">
      <c r="A22848">
        <v>55270</v>
      </c>
      <c r="B22848" t="s">
        <v>19497</v>
      </c>
      <c r="C22848" t="s">
        <v>33478</v>
      </c>
      <c r="D22848" t="s">
        <v>33476</v>
      </c>
      <c r="E22848"/>
      <c r="F22848"/>
      <c r="G22848"/>
      <c r="H22848"/>
      <c r="I22848"/>
      <c r="J22848"/>
      <c r="U22848" s="43"/>
      <c r="AE22848"/>
    </row>
    <row r="22849" spans="1:31">
      <c r="A22849">
        <v>55140</v>
      </c>
      <c r="B22849" t="s">
        <v>19498</v>
      </c>
      <c r="C22849" t="s">
        <v>33478</v>
      </c>
      <c r="D22849" t="s">
        <v>33476</v>
      </c>
      <c r="E22849"/>
      <c r="F22849"/>
      <c r="G22849"/>
      <c r="H22849"/>
      <c r="I22849"/>
      <c r="J22849"/>
      <c r="U22849" s="43"/>
      <c r="AE22849"/>
    </row>
    <row r="22850" spans="1:31">
      <c r="A22850">
        <v>55110</v>
      </c>
      <c r="B22850" t="s">
        <v>19499</v>
      </c>
      <c r="C22850" t="s">
        <v>33478</v>
      </c>
      <c r="D22850" t="s">
        <v>33476</v>
      </c>
      <c r="E22850"/>
      <c r="F22850"/>
      <c r="G22850"/>
      <c r="H22850"/>
      <c r="I22850"/>
      <c r="J22850"/>
      <c r="U22850" s="43"/>
      <c r="AE22850"/>
    </row>
    <row r="22851" spans="1:31">
      <c r="A22851">
        <v>55270</v>
      </c>
      <c r="B22851" t="s">
        <v>19500</v>
      </c>
      <c r="C22851" t="s">
        <v>33478</v>
      </c>
      <c r="D22851" t="s">
        <v>33476</v>
      </c>
      <c r="E22851"/>
      <c r="F22851"/>
      <c r="G22851"/>
      <c r="H22851"/>
      <c r="I22851"/>
      <c r="J22851"/>
      <c r="U22851" s="43"/>
      <c r="AE22851"/>
    </row>
    <row r="22852" spans="1:31">
      <c r="A22852">
        <v>55320</v>
      </c>
      <c r="B22852" t="s">
        <v>19501</v>
      </c>
      <c r="C22852" t="s">
        <v>33478</v>
      </c>
      <c r="D22852" t="s">
        <v>33476</v>
      </c>
      <c r="E22852"/>
      <c r="F22852"/>
      <c r="G22852"/>
      <c r="H22852"/>
      <c r="I22852"/>
      <c r="J22852"/>
      <c r="U22852" s="43"/>
      <c r="AE22852"/>
    </row>
    <row r="22853" spans="1:31">
      <c r="A22853">
        <v>55290</v>
      </c>
      <c r="B22853" t="s">
        <v>19502</v>
      </c>
      <c r="C22853" t="s">
        <v>33478</v>
      </c>
      <c r="D22853" t="s">
        <v>33476</v>
      </c>
      <c r="E22853"/>
      <c r="F22853"/>
      <c r="G22853"/>
      <c r="H22853"/>
      <c r="I22853"/>
      <c r="J22853"/>
      <c r="U22853" s="43"/>
      <c r="AE22853"/>
    </row>
    <row r="22854" spans="1:31">
      <c r="A22854">
        <v>55110</v>
      </c>
      <c r="B22854" t="s">
        <v>19503</v>
      </c>
      <c r="C22854" t="s">
        <v>33478</v>
      </c>
      <c r="D22854" t="s">
        <v>33476</v>
      </c>
      <c r="E22854"/>
      <c r="F22854"/>
      <c r="G22854"/>
      <c r="H22854"/>
      <c r="I22854"/>
      <c r="J22854"/>
      <c r="U22854" s="43"/>
      <c r="AE22854"/>
    </row>
    <row r="22855" spans="1:31">
      <c r="A22855">
        <v>55140</v>
      </c>
      <c r="B22855" t="s">
        <v>19504</v>
      </c>
      <c r="C22855" t="s">
        <v>33478</v>
      </c>
      <c r="D22855" t="s">
        <v>33476</v>
      </c>
      <c r="E22855"/>
      <c r="F22855"/>
      <c r="G22855"/>
      <c r="H22855"/>
      <c r="I22855"/>
      <c r="J22855"/>
      <c r="U22855" s="43"/>
      <c r="AE22855"/>
    </row>
    <row r="22856" spans="1:31">
      <c r="A22856">
        <v>55600</v>
      </c>
      <c r="B22856" t="s">
        <v>19505</v>
      </c>
      <c r="C22856" t="s">
        <v>33478</v>
      </c>
      <c r="D22856" t="s">
        <v>33476</v>
      </c>
      <c r="E22856"/>
      <c r="F22856"/>
      <c r="G22856"/>
      <c r="H22856"/>
      <c r="I22856"/>
      <c r="J22856"/>
      <c r="U22856" s="43"/>
      <c r="AE22856"/>
    </row>
    <row r="22857" spans="1:31">
      <c r="A22857">
        <v>55000</v>
      </c>
      <c r="B22857" t="s">
        <v>19506</v>
      </c>
      <c r="C22857" t="s">
        <v>33478</v>
      </c>
      <c r="D22857" t="s">
        <v>33476</v>
      </c>
      <c r="E22857"/>
      <c r="F22857"/>
      <c r="G22857"/>
      <c r="H22857"/>
      <c r="I22857"/>
      <c r="J22857"/>
      <c r="U22857" s="43"/>
      <c r="AE22857"/>
    </row>
    <row r="22858" spans="1:31">
      <c r="A22858">
        <v>55300</v>
      </c>
      <c r="B22858" t="s">
        <v>19507</v>
      </c>
      <c r="C22858" t="s">
        <v>33478</v>
      </c>
      <c r="D22858" t="s">
        <v>33476</v>
      </c>
      <c r="E22858"/>
      <c r="F22858"/>
      <c r="G22858"/>
      <c r="H22858"/>
      <c r="I22858"/>
      <c r="J22858"/>
      <c r="U22858" s="43"/>
      <c r="AE22858"/>
    </row>
    <row r="22859" spans="1:31">
      <c r="A22859">
        <v>55100</v>
      </c>
      <c r="B22859" t="s">
        <v>19508</v>
      </c>
      <c r="C22859" t="s">
        <v>33478</v>
      </c>
      <c r="D22859" t="s">
        <v>33476</v>
      </c>
      <c r="E22859"/>
      <c r="F22859"/>
      <c r="G22859"/>
      <c r="H22859"/>
      <c r="I22859"/>
      <c r="J22859"/>
      <c r="U22859" s="43"/>
      <c r="AE22859"/>
    </row>
    <row r="22860" spans="1:31">
      <c r="A22860">
        <v>55400</v>
      </c>
      <c r="B22860" t="s">
        <v>19509</v>
      </c>
      <c r="C22860" t="s">
        <v>33478</v>
      </c>
      <c r="D22860" t="s">
        <v>33476</v>
      </c>
      <c r="E22860"/>
      <c r="F22860"/>
      <c r="G22860"/>
      <c r="H22860"/>
      <c r="I22860"/>
      <c r="J22860"/>
      <c r="U22860" s="43"/>
      <c r="AE22860"/>
    </row>
    <row r="22861" spans="1:31">
      <c r="A22861">
        <v>55400</v>
      </c>
      <c r="B22861" t="s">
        <v>19510</v>
      </c>
      <c r="C22861" t="s">
        <v>33478</v>
      </c>
      <c r="D22861" t="s">
        <v>33476</v>
      </c>
      <c r="E22861"/>
      <c r="F22861"/>
      <c r="G22861"/>
      <c r="H22861"/>
      <c r="I22861"/>
      <c r="J22861"/>
      <c r="U22861" s="43"/>
      <c r="AE22861"/>
    </row>
    <row r="22862" spans="1:31">
      <c r="A22862">
        <v>55500</v>
      </c>
      <c r="B22862" t="s">
        <v>19511</v>
      </c>
      <c r="C22862" t="s">
        <v>33478</v>
      </c>
      <c r="D22862" t="s">
        <v>33476</v>
      </c>
      <c r="E22862"/>
      <c r="F22862"/>
      <c r="G22862"/>
      <c r="H22862"/>
      <c r="I22862"/>
      <c r="J22862"/>
      <c r="U22862" s="43"/>
      <c r="AE22862"/>
    </row>
    <row r="22863" spans="1:31">
      <c r="A22863">
        <v>55500</v>
      </c>
      <c r="B22863" t="s">
        <v>19511</v>
      </c>
      <c r="C22863" t="s">
        <v>33478</v>
      </c>
      <c r="D22863" t="s">
        <v>33476</v>
      </c>
      <c r="E22863"/>
      <c r="F22863"/>
      <c r="G22863"/>
      <c r="H22863"/>
      <c r="I22863"/>
      <c r="J22863"/>
      <c r="U22863" s="43"/>
      <c r="AE22863"/>
    </row>
    <row r="22864" spans="1:31">
      <c r="A22864">
        <v>55500</v>
      </c>
      <c r="B22864" t="s">
        <v>19511</v>
      </c>
      <c r="C22864" t="s">
        <v>33478</v>
      </c>
      <c r="D22864" t="s">
        <v>33476</v>
      </c>
      <c r="E22864"/>
      <c r="F22864"/>
      <c r="G22864"/>
      <c r="H22864"/>
      <c r="I22864"/>
      <c r="J22864"/>
      <c r="U22864" s="43"/>
      <c r="AE22864"/>
    </row>
    <row r="22865" spans="1:31">
      <c r="A22865">
        <v>55290</v>
      </c>
      <c r="B22865" t="s">
        <v>19512</v>
      </c>
      <c r="C22865" t="s">
        <v>33478</v>
      </c>
      <c r="D22865" t="s">
        <v>33476</v>
      </c>
      <c r="E22865"/>
      <c r="F22865"/>
      <c r="G22865"/>
      <c r="H22865"/>
      <c r="I22865"/>
      <c r="J22865"/>
      <c r="U22865" s="43"/>
      <c r="AE22865"/>
    </row>
    <row r="22866" spans="1:31">
      <c r="A22866">
        <v>55320</v>
      </c>
      <c r="B22866" t="s">
        <v>19513</v>
      </c>
      <c r="C22866" t="s">
        <v>33478</v>
      </c>
      <c r="D22866" t="s">
        <v>33476</v>
      </c>
      <c r="E22866"/>
      <c r="F22866"/>
      <c r="G22866"/>
      <c r="H22866"/>
      <c r="I22866"/>
      <c r="J22866"/>
      <c r="U22866" s="43"/>
      <c r="AE22866"/>
    </row>
    <row r="22867" spans="1:31">
      <c r="A22867">
        <v>55400</v>
      </c>
      <c r="B22867" t="s">
        <v>19514</v>
      </c>
      <c r="C22867" t="s">
        <v>33478</v>
      </c>
      <c r="D22867" t="s">
        <v>33476</v>
      </c>
      <c r="E22867"/>
      <c r="F22867"/>
      <c r="G22867"/>
      <c r="H22867"/>
      <c r="I22867"/>
      <c r="J22867"/>
      <c r="U22867" s="43"/>
      <c r="AE22867"/>
    </row>
    <row r="22868" spans="1:31">
      <c r="A22868">
        <v>55700</v>
      </c>
      <c r="B22868" t="s">
        <v>19515</v>
      </c>
      <c r="C22868" t="s">
        <v>33478</v>
      </c>
      <c r="D22868" t="s">
        <v>33476</v>
      </c>
      <c r="E22868"/>
      <c r="F22868"/>
      <c r="G22868"/>
      <c r="H22868"/>
      <c r="I22868"/>
      <c r="J22868"/>
      <c r="U22868" s="43"/>
      <c r="AE22868"/>
    </row>
    <row r="22869" spans="1:31">
      <c r="A22869">
        <v>55160</v>
      </c>
      <c r="B22869" t="s">
        <v>19516</v>
      </c>
      <c r="C22869" t="s">
        <v>33478</v>
      </c>
      <c r="D22869" t="s">
        <v>33476</v>
      </c>
      <c r="E22869"/>
      <c r="F22869"/>
      <c r="G22869"/>
      <c r="H22869"/>
      <c r="I22869"/>
      <c r="J22869"/>
      <c r="U22869" s="43"/>
      <c r="AE22869"/>
    </row>
    <row r="22870" spans="1:31">
      <c r="A22870">
        <v>55700</v>
      </c>
      <c r="B22870" t="s">
        <v>13578</v>
      </c>
      <c r="C22870" t="s">
        <v>33478</v>
      </c>
      <c r="D22870" t="s">
        <v>33476</v>
      </c>
      <c r="E22870"/>
      <c r="F22870"/>
      <c r="G22870"/>
      <c r="H22870"/>
      <c r="I22870"/>
      <c r="J22870"/>
      <c r="U22870" s="43"/>
      <c r="AE22870"/>
    </row>
    <row r="22871" spans="1:31">
      <c r="A22871">
        <v>55110</v>
      </c>
      <c r="B22871" t="s">
        <v>19517</v>
      </c>
      <c r="C22871" t="s">
        <v>33478</v>
      </c>
      <c r="D22871" t="s">
        <v>33476</v>
      </c>
      <c r="E22871"/>
      <c r="F22871"/>
      <c r="G22871"/>
      <c r="H22871"/>
      <c r="I22871"/>
      <c r="J22871"/>
      <c r="U22871" s="43"/>
      <c r="AE22871"/>
    </row>
    <row r="22872" spans="1:31">
      <c r="A22872">
        <v>55000</v>
      </c>
      <c r="B22872" t="s">
        <v>19518</v>
      </c>
      <c r="C22872" t="s">
        <v>33478</v>
      </c>
      <c r="D22872" t="s">
        <v>33476</v>
      </c>
      <c r="E22872"/>
      <c r="F22872"/>
      <c r="G22872"/>
      <c r="H22872"/>
      <c r="I22872"/>
      <c r="J22872"/>
      <c r="U22872" s="43"/>
      <c r="AE22872"/>
    </row>
    <row r="22873" spans="1:31">
      <c r="A22873">
        <v>55000</v>
      </c>
      <c r="B22873" t="s">
        <v>19518</v>
      </c>
      <c r="C22873" t="s">
        <v>33478</v>
      </c>
      <c r="D22873" t="s">
        <v>33476</v>
      </c>
      <c r="E22873"/>
      <c r="F22873"/>
      <c r="G22873"/>
      <c r="H22873"/>
      <c r="I22873"/>
      <c r="J22873"/>
      <c r="U22873" s="43"/>
      <c r="AE22873"/>
    </row>
    <row r="22874" spans="1:31">
      <c r="A22874">
        <v>55000</v>
      </c>
      <c r="B22874" t="s">
        <v>19518</v>
      </c>
      <c r="C22874" t="s">
        <v>33478</v>
      </c>
      <c r="D22874" t="s">
        <v>33476</v>
      </c>
      <c r="E22874"/>
      <c r="F22874"/>
      <c r="G22874"/>
      <c r="H22874"/>
      <c r="I22874"/>
      <c r="J22874"/>
      <c r="U22874" s="43"/>
      <c r="AE22874"/>
    </row>
    <row r="22875" spans="1:31">
      <c r="A22875">
        <v>55230</v>
      </c>
      <c r="B22875" t="s">
        <v>19519</v>
      </c>
      <c r="C22875" t="s">
        <v>33478</v>
      </c>
      <c r="D22875" t="s">
        <v>33476</v>
      </c>
      <c r="E22875"/>
      <c r="F22875"/>
      <c r="G22875"/>
      <c r="H22875"/>
      <c r="I22875"/>
      <c r="J22875"/>
      <c r="U22875" s="43"/>
      <c r="AE22875"/>
    </row>
    <row r="22876" spans="1:31">
      <c r="A22876">
        <v>55190</v>
      </c>
      <c r="B22876" t="s">
        <v>19520</v>
      </c>
      <c r="C22876" t="s">
        <v>33478</v>
      </c>
      <c r="D22876" t="s">
        <v>33476</v>
      </c>
      <c r="E22876"/>
      <c r="F22876"/>
      <c r="G22876"/>
      <c r="H22876"/>
      <c r="I22876"/>
      <c r="J22876"/>
      <c r="U22876" s="43"/>
      <c r="AE22876"/>
    </row>
    <row r="22877" spans="1:31">
      <c r="A22877">
        <v>55000</v>
      </c>
      <c r="B22877" t="s">
        <v>19521</v>
      </c>
      <c r="C22877" t="s">
        <v>33478</v>
      </c>
      <c r="D22877" t="s">
        <v>33476</v>
      </c>
      <c r="E22877"/>
      <c r="F22877"/>
      <c r="G22877"/>
      <c r="H22877"/>
      <c r="I22877"/>
      <c r="J22877"/>
      <c r="U22877" s="43"/>
      <c r="AE22877"/>
    </row>
    <row r="22878" spans="1:31">
      <c r="A22878">
        <v>55000</v>
      </c>
      <c r="B22878" t="s">
        <v>19521</v>
      </c>
      <c r="C22878" t="s">
        <v>33478</v>
      </c>
      <c r="D22878" t="s">
        <v>33476</v>
      </c>
      <c r="E22878"/>
      <c r="F22878"/>
      <c r="G22878"/>
      <c r="H22878"/>
      <c r="I22878"/>
      <c r="J22878"/>
      <c r="U22878" s="43"/>
      <c r="AE22878"/>
    </row>
    <row r="22879" spans="1:31">
      <c r="A22879">
        <v>55500</v>
      </c>
      <c r="B22879" t="s">
        <v>19522</v>
      </c>
      <c r="C22879" t="s">
        <v>33478</v>
      </c>
      <c r="D22879" t="s">
        <v>33476</v>
      </c>
      <c r="E22879"/>
      <c r="F22879"/>
      <c r="G22879"/>
      <c r="H22879"/>
      <c r="I22879"/>
      <c r="J22879"/>
      <c r="U22879" s="43"/>
      <c r="AE22879"/>
    </row>
    <row r="22880" spans="1:31">
      <c r="A22880">
        <v>55500</v>
      </c>
      <c r="B22880" t="s">
        <v>19523</v>
      </c>
      <c r="C22880" t="s">
        <v>33478</v>
      </c>
      <c r="D22880" t="s">
        <v>33476</v>
      </c>
      <c r="E22880"/>
      <c r="F22880"/>
      <c r="G22880"/>
      <c r="H22880"/>
      <c r="I22880"/>
      <c r="J22880"/>
      <c r="U22880" s="43"/>
      <c r="AE22880"/>
    </row>
    <row r="22881" spans="1:31">
      <c r="A22881">
        <v>55500</v>
      </c>
      <c r="B22881" t="s">
        <v>19524</v>
      </c>
      <c r="C22881" t="s">
        <v>33478</v>
      </c>
      <c r="D22881" t="s">
        <v>33476</v>
      </c>
      <c r="E22881"/>
      <c r="F22881"/>
      <c r="G22881"/>
      <c r="H22881"/>
      <c r="I22881"/>
      <c r="J22881"/>
      <c r="U22881" s="43"/>
      <c r="AE22881"/>
    </row>
    <row r="22882" spans="1:31">
      <c r="A22882">
        <v>55500</v>
      </c>
      <c r="B22882" t="s">
        <v>19525</v>
      </c>
      <c r="C22882" t="s">
        <v>33478</v>
      </c>
      <c r="D22882" t="s">
        <v>33476</v>
      </c>
      <c r="E22882"/>
      <c r="F22882"/>
      <c r="G22882"/>
      <c r="H22882"/>
      <c r="I22882"/>
      <c r="J22882"/>
      <c r="U22882" s="43"/>
      <c r="AE22882"/>
    </row>
    <row r="22883" spans="1:31">
      <c r="A22883">
        <v>55500</v>
      </c>
      <c r="B22883" t="s">
        <v>19526</v>
      </c>
      <c r="C22883" t="s">
        <v>33478</v>
      </c>
      <c r="D22883" t="s">
        <v>33476</v>
      </c>
      <c r="E22883"/>
      <c r="F22883"/>
      <c r="G22883"/>
      <c r="H22883"/>
      <c r="I22883"/>
      <c r="J22883"/>
      <c r="U22883" s="43"/>
      <c r="AE22883"/>
    </row>
    <row r="22884" spans="1:31">
      <c r="A22884">
        <v>55270</v>
      </c>
      <c r="B22884" t="s">
        <v>19527</v>
      </c>
      <c r="C22884" t="s">
        <v>33478</v>
      </c>
      <c r="D22884" t="s">
        <v>33476</v>
      </c>
      <c r="E22884"/>
      <c r="F22884"/>
      <c r="G22884"/>
      <c r="H22884"/>
      <c r="I22884"/>
      <c r="J22884"/>
      <c r="U22884" s="43"/>
      <c r="AE22884"/>
    </row>
    <row r="22885" spans="1:31">
      <c r="A22885">
        <v>55500</v>
      </c>
      <c r="B22885" t="s">
        <v>19528</v>
      </c>
      <c r="C22885" t="s">
        <v>33478</v>
      </c>
      <c r="D22885" t="s">
        <v>33476</v>
      </c>
      <c r="E22885"/>
      <c r="F22885"/>
      <c r="G22885"/>
      <c r="H22885"/>
      <c r="I22885"/>
      <c r="J22885"/>
      <c r="U22885" s="43"/>
      <c r="AE22885"/>
    </row>
    <row r="22886" spans="1:31">
      <c r="A22886">
        <v>55700</v>
      </c>
      <c r="B22886" t="s">
        <v>19529</v>
      </c>
      <c r="C22886" t="s">
        <v>33478</v>
      </c>
      <c r="D22886" t="s">
        <v>33476</v>
      </c>
      <c r="E22886"/>
      <c r="F22886"/>
      <c r="G22886"/>
      <c r="H22886"/>
      <c r="I22886"/>
      <c r="J22886"/>
      <c r="U22886" s="43"/>
      <c r="AE22886"/>
    </row>
    <row r="22887" spans="1:31">
      <c r="A22887">
        <v>55800</v>
      </c>
      <c r="B22887" t="s">
        <v>19530</v>
      </c>
      <c r="C22887" t="s">
        <v>33478</v>
      </c>
      <c r="D22887" t="s">
        <v>33476</v>
      </c>
      <c r="E22887"/>
      <c r="F22887"/>
      <c r="G22887"/>
      <c r="H22887"/>
      <c r="I22887"/>
      <c r="J22887"/>
      <c r="U22887" s="43"/>
      <c r="AE22887"/>
    </row>
    <row r="22888" spans="1:31">
      <c r="A22888">
        <v>55120</v>
      </c>
      <c r="B22888" t="s">
        <v>19531</v>
      </c>
      <c r="C22888" t="s">
        <v>33478</v>
      </c>
      <c r="D22888" t="s">
        <v>33476</v>
      </c>
      <c r="E22888"/>
      <c r="F22888"/>
      <c r="G22888"/>
      <c r="H22888"/>
      <c r="I22888"/>
      <c r="J22888"/>
      <c r="U22888" s="43"/>
      <c r="AE22888"/>
    </row>
    <row r="22889" spans="1:31">
      <c r="A22889">
        <v>55260</v>
      </c>
      <c r="B22889" t="s">
        <v>19532</v>
      </c>
      <c r="C22889" t="s">
        <v>33478</v>
      </c>
      <c r="D22889" t="s">
        <v>33476</v>
      </c>
      <c r="E22889"/>
      <c r="F22889"/>
      <c r="G22889"/>
      <c r="H22889"/>
      <c r="I22889"/>
      <c r="J22889"/>
      <c r="U22889" s="43"/>
      <c r="AE22889"/>
    </row>
    <row r="22890" spans="1:31">
      <c r="A22890">
        <v>55140</v>
      </c>
      <c r="B22890" t="s">
        <v>19533</v>
      </c>
      <c r="C22890" t="s">
        <v>33478</v>
      </c>
      <c r="D22890" t="s">
        <v>33476</v>
      </c>
      <c r="E22890"/>
      <c r="F22890"/>
      <c r="G22890"/>
      <c r="H22890"/>
      <c r="I22890"/>
      <c r="J22890"/>
      <c r="U22890" s="43"/>
      <c r="AE22890"/>
    </row>
    <row r="22891" spans="1:31">
      <c r="A22891">
        <v>55800</v>
      </c>
      <c r="B22891" t="s">
        <v>19534</v>
      </c>
      <c r="C22891" t="s">
        <v>33478</v>
      </c>
      <c r="D22891" t="s">
        <v>33476</v>
      </c>
      <c r="E22891"/>
      <c r="F22891"/>
      <c r="G22891"/>
      <c r="H22891"/>
      <c r="I22891"/>
      <c r="J22891"/>
      <c r="U22891" s="43"/>
      <c r="AE22891"/>
    </row>
    <row r="22892" spans="1:31">
      <c r="A22892">
        <v>55120</v>
      </c>
      <c r="B22892" t="s">
        <v>19535</v>
      </c>
      <c r="C22892" t="s">
        <v>33478</v>
      </c>
      <c r="D22892" t="s">
        <v>33476</v>
      </c>
      <c r="E22892"/>
      <c r="F22892"/>
      <c r="G22892"/>
      <c r="H22892"/>
      <c r="I22892"/>
      <c r="J22892"/>
      <c r="U22892" s="43"/>
      <c r="AE22892"/>
    </row>
    <row r="22893" spans="1:31">
      <c r="A22893">
        <v>55260</v>
      </c>
      <c r="B22893" t="s">
        <v>19536</v>
      </c>
      <c r="C22893" t="s">
        <v>33478</v>
      </c>
      <c r="D22893" t="s">
        <v>33476</v>
      </c>
      <c r="E22893"/>
      <c r="F22893"/>
      <c r="G22893"/>
      <c r="H22893"/>
      <c r="I22893"/>
      <c r="J22893"/>
      <c r="U22893" s="43"/>
      <c r="AE22893"/>
    </row>
    <row r="22894" spans="1:31">
      <c r="A22894">
        <v>55120</v>
      </c>
      <c r="B22894" t="s">
        <v>19537</v>
      </c>
      <c r="C22894" t="s">
        <v>33478</v>
      </c>
      <c r="D22894" t="s">
        <v>33476</v>
      </c>
      <c r="E22894"/>
      <c r="F22894"/>
      <c r="G22894"/>
      <c r="H22894"/>
      <c r="I22894"/>
      <c r="J22894"/>
      <c r="U22894" s="43"/>
      <c r="AE22894"/>
    </row>
    <row r="22895" spans="1:31">
      <c r="A22895">
        <v>55120</v>
      </c>
      <c r="B22895" t="s">
        <v>19537</v>
      </c>
      <c r="C22895" t="s">
        <v>33478</v>
      </c>
      <c r="D22895" t="s">
        <v>33476</v>
      </c>
      <c r="E22895"/>
      <c r="F22895"/>
      <c r="G22895"/>
      <c r="H22895"/>
      <c r="I22895"/>
      <c r="J22895"/>
      <c r="U22895" s="43"/>
      <c r="AE22895"/>
    </row>
    <row r="22896" spans="1:31">
      <c r="A22896">
        <v>55210</v>
      </c>
      <c r="B22896" t="s">
        <v>19538</v>
      </c>
      <c r="C22896" t="s">
        <v>33478</v>
      </c>
      <c r="D22896" t="s">
        <v>33476</v>
      </c>
      <c r="E22896"/>
      <c r="F22896"/>
      <c r="G22896"/>
      <c r="H22896"/>
      <c r="I22896"/>
      <c r="J22896"/>
      <c r="U22896" s="43"/>
      <c r="AE22896"/>
    </row>
    <row r="22897" spans="1:31">
      <c r="A22897">
        <v>55210</v>
      </c>
      <c r="B22897" t="s">
        <v>19538</v>
      </c>
      <c r="C22897" t="s">
        <v>33478</v>
      </c>
      <c r="D22897" t="s">
        <v>33476</v>
      </c>
      <c r="E22897"/>
      <c r="F22897"/>
      <c r="G22897"/>
      <c r="H22897"/>
      <c r="I22897"/>
      <c r="J22897"/>
      <c r="U22897" s="43"/>
      <c r="AE22897"/>
    </row>
    <row r="22898" spans="1:31">
      <c r="A22898">
        <v>55230</v>
      </c>
      <c r="B22898" t="s">
        <v>19539</v>
      </c>
      <c r="C22898" t="s">
        <v>33478</v>
      </c>
      <c r="D22898" t="s">
        <v>33476</v>
      </c>
      <c r="E22898"/>
      <c r="F22898"/>
      <c r="G22898"/>
      <c r="H22898"/>
      <c r="I22898"/>
      <c r="J22898"/>
      <c r="U22898" s="43"/>
      <c r="AE22898"/>
    </row>
    <row r="22899" spans="1:31">
      <c r="A22899">
        <v>55800</v>
      </c>
      <c r="B22899" t="s">
        <v>19540</v>
      </c>
      <c r="C22899" t="s">
        <v>33478</v>
      </c>
      <c r="D22899" t="s">
        <v>33476</v>
      </c>
      <c r="E22899"/>
      <c r="F22899"/>
      <c r="G22899"/>
      <c r="H22899"/>
      <c r="I22899"/>
      <c r="J22899"/>
      <c r="U22899" s="43"/>
      <c r="AE22899"/>
    </row>
    <row r="22900" spans="1:31">
      <c r="A22900">
        <v>55800</v>
      </c>
      <c r="B22900" t="s">
        <v>19540</v>
      </c>
      <c r="C22900" t="s">
        <v>33478</v>
      </c>
      <c r="D22900" t="s">
        <v>33476</v>
      </c>
      <c r="E22900"/>
      <c r="F22900"/>
      <c r="G22900"/>
      <c r="H22900"/>
      <c r="I22900"/>
      <c r="J22900"/>
      <c r="U22900" s="43"/>
      <c r="AE22900"/>
    </row>
    <row r="22901" spans="1:31">
      <c r="A22901">
        <v>55250</v>
      </c>
      <c r="B22901" t="s">
        <v>19541</v>
      </c>
      <c r="C22901" t="s">
        <v>33478</v>
      </c>
      <c r="D22901" t="s">
        <v>33476</v>
      </c>
      <c r="E22901"/>
      <c r="F22901"/>
      <c r="G22901"/>
      <c r="H22901"/>
      <c r="I22901"/>
      <c r="J22901"/>
      <c r="U22901" s="43"/>
      <c r="AE22901"/>
    </row>
    <row r="22902" spans="1:31">
      <c r="A22902">
        <v>55250</v>
      </c>
      <c r="B22902" t="s">
        <v>19541</v>
      </c>
      <c r="C22902" t="s">
        <v>33478</v>
      </c>
      <c r="D22902" t="s">
        <v>33476</v>
      </c>
      <c r="E22902"/>
      <c r="F22902"/>
      <c r="G22902"/>
      <c r="H22902"/>
      <c r="I22902"/>
      <c r="J22902"/>
      <c r="U22902" s="43"/>
      <c r="AE22902"/>
    </row>
    <row r="22903" spans="1:31">
      <c r="A22903">
        <v>55250</v>
      </c>
      <c r="B22903" t="s">
        <v>19541</v>
      </c>
      <c r="C22903" t="s">
        <v>33478</v>
      </c>
      <c r="D22903" t="s">
        <v>33476</v>
      </c>
      <c r="E22903"/>
      <c r="F22903"/>
      <c r="G22903"/>
      <c r="H22903"/>
      <c r="I22903"/>
      <c r="J22903"/>
      <c r="U22903" s="43"/>
      <c r="AE22903"/>
    </row>
    <row r="22904" spans="1:31">
      <c r="A22904">
        <v>55700</v>
      </c>
      <c r="B22904" t="s">
        <v>19542</v>
      </c>
      <c r="C22904" t="s">
        <v>33478</v>
      </c>
      <c r="D22904" t="s">
        <v>33476</v>
      </c>
      <c r="E22904"/>
      <c r="F22904"/>
      <c r="G22904"/>
      <c r="H22904"/>
      <c r="I22904"/>
      <c r="J22904"/>
      <c r="U22904" s="43"/>
      <c r="AE22904"/>
    </row>
    <row r="22905" spans="1:31">
      <c r="A22905">
        <v>55150</v>
      </c>
      <c r="B22905" t="s">
        <v>19543</v>
      </c>
      <c r="C22905" t="s">
        <v>33478</v>
      </c>
      <c r="D22905" t="s">
        <v>33476</v>
      </c>
      <c r="E22905"/>
      <c r="F22905"/>
      <c r="G22905"/>
      <c r="H22905"/>
      <c r="I22905"/>
      <c r="J22905"/>
      <c r="U22905" s="43"/>
      <c r="AE22905"/>
    </row>
    <row r="22906" spans="1:31">
      <c r="A22906">
        <v>55220</v>
      </c>
      <c r="B22906" t="s">
        <v>19544</v>
      </c>
      <c r="C22906" t="s">
        <v>33478</v>
      </c>
      <c r="D22906" t="s">
        <v>33476</v>
      </c>
      <c r="E22906"/>
      <c r="F22906"/>
      <c r="G22906"/>
      <c r="H22906"/>
      <c r="I22906"/>
      <c r="J22906"/>
      <c r="U22906" s="43"/>
      <c r="AE22906"/>
    </row>
    <row r="22907" spans="1:31">
      <c r="A22907">
        <v>55190</v>
      </c>
      <c r="B22907" t="s">
        <v>19545</v>
      </c>
      <c r="C22907" t="s">
        <v>33478</v>
      </c>
      <c r="D22907" t="s">
        <v>33476</v>
      </c>
      <c r="E22907"/>
      <c r="F22907"/>
      <c r="G22907"/>
      <c r="H22907"/>
      <c r="I22907"/>
      <c r="J22907"/>
      <c r="U22907" s="43"/>
      <c r="AE22907"/>
    </row>
    <row r="22908" spans="1:31">
      <c r="A22908">
        <v>55140</v>
      </c>
      <c r="B22908" t="s">
        <v>19546</v>
      </c>
      <c r="C22908" t="s">
        <v>33478</v>
      </c>
      <c r="D22908" t="s">
        <v>33476</v>
      </c>
      <c r="E22908"/>
      <c r="F22908"/>
      <c r="G22908"/>
      <c r="H22908"/>
      <c r="I22908"/>
      <c r="J22908"/>
      <c r="U22908" s="43"/>
      <c r="AE22908"/>
    </row>
    <row r="22909" spans="1:31">
      <c r="A22909">
        <v>55190</v>
      </c>
      <c r="B22909" t="s">
        <v>19547</v>
      </c>
      <c r="C22909" t="s">
        <v>33478</v>
      </c>
      <c r="D22909" t="s">
        <v>33476</v>
      </c>
      <c r="E22909"/>
      <c r="F22909"/>
      <c r="G22909"/>
      <c r="H22909"/>
      <c r="I22909"/>
      <c r="J22909"/>
      <c r="U22909" s="43"/>
      <c r="AE22909"/>
    </row>
    <row r="22910" spans="1:31">
      <c r="A22910">
        <v>55160</v>
      </c>
      <c r="B22910" t="s">
        <v>19548</v>
      </c>
      <c r="C22910" t="s">
        <v>33478</v>
      </c>
      <c r="D22910" t="s">
        <v>33476</v>
      </c>
      <c r="E22910"/>
      <c r="F22910"/>
      <c r="G22910"/>
      <c r="H22910"/>
      <c r="I22910"/>
      <c r="J22910"/>
      <c r="U22910" s="43"/>
      <c r="AE22910"/>
    </row>
    <row r="22911" spans="1:31">
      <c r="A22911">
        <v>55400</v>
      </c>
      <c r="B22911" t="s">
        <v>19549</v>
      </c>
      <c r="C22911" t="s">
        <v>33478</v>
      </c>
      <c r="D22911" t="s">
        <v>33476</v>
      </c>
      <c r="E22911"/>
      <c r="F22911"/>
      <c r="G22911"/>
      <c r="H22911"/>
      <c r="I22911"/>
      <c r="J22911"/>
      <c r="U22911" s="43"/>
      <c r="AE22911"/>
    </row>
    <row r="22912" spans="1:31">
      <c r="A22912">
        <v>55300</v>
      </c>
      <c r="B22912" t="s">
        <v>19550</v>
      </c>
      <c r="C22912" t="s">
        <v>33478</v>
      </c>
      <c r="D22912" t="s">
        <v>33476</v>
      </c>
      <c r="E22912"/>
      <c r="F22912"/>
      <c r="G22912"/>
      <c r="H22912"/>
      <c r="I22912"/>
      <c r="J22912"/>
      <c r="U22912" s="43"/>
      <c r="AE22912"/>
    </row>
    <row r="22913" spans="1:31">
      <c r="A22913">
        <v>55150</v>
      </c>
      <c r="B22913" t="s">
        <v>19551</v>
      </c>
      <c r="C22913" t="s">
        <v>33478</v>
      </c>
      <c r="D22913" t="s">
        <v>33476</v>
      </c>
      <c r="E22913"/>
      <c r="F22913"/>
      <c r="G22913"/>
      <c r="H22913"/>
      <c r="I22913"/>
      <c r="J22913"/>
      <c r="U22913" s="43"/>
      <c r="AE22913"/>
    </row>
    <row r="22914" spans="1:31">
      <c r="A22914">
        <v>55260</v>
      </c>
      <c r="B22914" t="s">
        <v>19552</v>
      </c>
      <c r="C22914" t="s">
        <v>33478</v>
      </c>
      <c r="D22914" t="s">
        <v>33476</v>
      </c>
      <c r="E22914"/>
      <c r="F22914"/>
      <c r="G22914"/>
      <c r="H22914"/>
      <c r="I22914"/>
      <c r="J22914"/>
      <c r="U22914" s="43"/>
      <c r="AE22914"/>
    </row>
    <row r="22915" spans="1:31">
      <c r="A22915">
        <v>55230</v>
      </c>
      <c r="B22915" t="s">
        <v>19553</v>
      </c>
      <c r="C22915" t="s">
        <v>33478</v>
      </c>
      <c r="D22915" t="s">
        <v>33476</v>
      </c>
      <c r="E22915"/>
      <c r="F22915"/>
      <c r="G22915"/>
      <c r="H22915"/>
      <c r="I22915"/>
      <c r="J22915"/>
      <c r="U22915" s="43"/>
      <c r="AE22915"/>
    </row>
    <row r="22916" spans="1:31">
      <c r="A22916">
        <v>55160</v>
      </c>
      <c r="B22916" t="s">
        <v>19554</v>
      </c>
      <c r="C22916" t="s">
        <v>33478</v>
      </c>
      <c r="D22916" t="s">
        <v>33476</v>
      </c>
      <c r="E22916"/>
      <c r="F22916"/>
      <c r="G22916"/>
      <c r="H22916"/>
      <c r="I22916"/>
      <c r="J22916"/>
      <c r="U22916" s="43"/>
      <c r="AE22916"/>
    </row>
    <row r="22917" spans="1:31">
      <c r="A22917">
        <v>55200</v>
      </c>
      <c r="B22917" t="s">
        <v>19555</v>
      </c>
      <c r="C22917" t="s">
        <v>33478</v>
      </c>
      <c r="D22917" t="s">
        <v>33476</v>
      </c>
      <c r="E22917"/>
      <c r="F22917"/>
      <c r="G22917"/>
      <c r="H22917"/>
      <c r="I22917"/>
      <c r="J22917"/>
      <c r="U22917" s="43"/>
      <c r="AE22917"/>
    </row>
    <row r="22918" spans="1:31">
      <c r="A22918">
        <v>55700</v>
      </c>
      <c r="B22918" t="s">
        <v>19556</v>
      </c>
      <c r="C22918" t="s">
        <v>33478</v>
      </c>
      <c r="D22918" t="s">
        <v>33476</v>
      </c>
      <c r="E22918"/>
      <c r="F22918"/>
      <c r="G22918"/>
      <c r="H22918"/>
      <c r="I22918"/>
      <c r="J22918"/>
      <c r="U22918" s="43"/>
      <c r="AE22918"/>
    </row>
    <row r="22919" spans="1:31">
      <c r="A22919">
        <v>55250</v>
      </c>
      <c r="B22919" t="s">
        <v>19557</v>
      </c>
      <c r="C22919" t="s">
        <v>33478</v>
      </c>
      <c r="D22919" t="s">
        <v>33476</v>
      </c>
      <c r="E22919"/>
      <c r="F22919"/>
      <c r="G22919"/>
      <c r="H22919"/>
      <c r="I22919"/>
      <c r="J22919"/>
      <c r="U22919" s="43"/>
      <c r="AE22919"/>
    </row>
    <row r="22920" spans="1:31">
      <c r="A22920">
        <v>55600</v>
      </c>
      <c r="B22920" t="s">
        <v>19558</v>
      </c>
      <c r="C22920" t="s">
        <v>33478</v>
      </c>
      <c r="D22920" t="s">
        <v>33476</v>
      </c>
      <c r="E22920"/>
      <c r="F22920"/>
      <c r="G22920"/>
      <c r="H22920"/>
      <c r="I22920"/>
      <c r="J22920"/>
      <c r="U22920" s="43"/>
      <c r="AE22920"/>
    </row>
    <row r="22921" spans="1:31">
      <c r="A22921">
        <v>55220</v>
      </c>
      <c r="B22921" t="s">
        <v>19559</v>
      </c>
      <c r="C22921" t="s">
        <v>33478</v>
      </c>
      <c r="D22921" t="s">
        <v>33476</v>
      </c>
      <c r="E22921"/>
      <c r="F22921"/>
      <c r="G22921"/>
      <c r="H22921"/>
      <c r="I22921"/>
      <c r="J22921"/>
      <c r="U22921" s="43"/>
      <c r="AE22921"/>
    </row>
    <row r="22922" spans="1:31">
      <c r="A22922">
        <v>55300</v>
      </c>
      <c r="B22922" t="s">
        <v>19560</v>
      </c>
      <c r="C22922" t="s">
        <v>33478</v>
      </c>
      <c r="D22922" t="s">
        <v>33476</v>
      </c>
      <c r="E22922"/>
      <c r="F22922"/>
      <c r="G22922"/>
      <c r="H22922"/>
      <c r="I22922"/>
      <c r="J22922"/>
      <c r="U22922" s="43"/>
      <c r="AE22922"/>
    </row>
    <row r="22923" spans="1:31">
      <c r="A22923">
        <v>55800</v>
      </c>
      <c r="B22923" t="s">
        <v>19561</v>
      </c>
      <c r="C22923" t="s">
        <v>33478</v>
      </c>
      <c r="D22923" t="s">
        <v>33476</v>
      </c>
      <c r="E22923"/>
      <c r="F22923"/>
      <c r="G22923"/>
      <c r="H22923"/>
      <c r="I22923"/>
      <c r="J22923"/>
      <c r="U22923" s="43"/>
      <c r="AE22923"/>
    </row>
    <row r="22924" spans="1:31">
      <c r="A22924">
        <v>55300</v>
      </c>
      <c r="B22924" t="s">
        <v>19562</v>
      </c>
      <c r="C22924" t="s">
        <v>33478</v>
      </c>
      <c r="D22924" t="s">
        <v>33476</v>
      </c>
      <c r="E22924"/>
      <c r="F22924"/>
      <c r="G22924"/>
      <c r="H22924"/>
      <c r="I22924"/>
      <c r="J22924"/>
      <c r="U22924" s="43"/>
      <c r="AE22924"/>
    </row>
    <row r="22925" spans="1:31">
      <c r="A22925">
        <v>55120</v>
      </c>
      <c r="B22925" t="s">
        <v>19563</v>
      </c>
      <c r="C22925" t="s">
        <v>33478</v>
      </c>
      <c r="D22925" t="s">
        <v>33476</v>
      </c>
      <c r="E22925"/>
      <c r="F22925"/>
      <c r="G22925"/>
      <c r="H22925"/>
      <c r="I22925"/>
      <c r="J22925"/>
      <c r="U22925" s="43"/>
      <c r="AE22925"/>
    </row>
    <row r="22926" spans="1:31">
      <c r="A22926">
        <v>55120</v>
      </c>
      <c r="B22926" t="s">
        <v>19564</v>
      </c>
      <c r="C22926" t="s">
        <v>33478</v>
      </c>
      <c r="D22926" t="s">
        <v>33476</v>
      </c>
      <c r="E22926"/>
      <c r="F22926"/>
      <c r="G22926"/>
      <c r="H22926"/>
      <c r="I22926"/>
      <c r="J22926"/>
      <c r="U22926" s="43"/>
      <c r="AE22926"/>
    </row>
    <row r="22927" spans="1:31">
      <c r="A22927">
        <v>55220</v>
      </c>
      <c r="B22927" t="s">
        <v>19565</v>
      </c>
      <c r="C22927" t="s">
        <v>33478</v>
      </c>
      <c r="D22927" t="s">
        <v>33476</v>
      </c>
      <c r="E22927"/>
      <c r="F22927"/>
      <c r="G22927"/>
      <c r="H22927"/>
      <c r="I22927"/>
      <c r="J22927"/>
      <c r="U22927" s="43"/>
      <c r="AE22927"/>
    </row>
    <row r="22928" spans="1:31">
      <c r="A22928">
        <v>55190</v>
      </c>
      <c r="B22928" t="s">
        <v>19566</v>
      </c>
      <c r="C22928" t="s">
        <v>33478</v>
      </c>
      <c r="D22928" t="s">
        <v>33476</v>
      </c>
      <c r="E22928"/>
      <c r="F22928"/>
      <c r="G22928"/>
      <c r="H22928"/>
      <c r="I22928"/>
      <c r="J22928"/>
      <c r="U22928" s="43"/>
      <c r="AE22928"/>
    </row>
    <row r="22929" spans="1:31">
      <c r="A22929">
        <v>55110</v>
      </c>
      <c r="B22929" t="s">
        <v>19567</v>
      </c>
      <c r="C22929" t="s">
        <v>33478</v>
      </c>
      <c r="D22929" t="s">
        <v>33476</v>
      </c>
      <c r="E22929"/>
      <c r="F22929"/>
      <c r="G22929"/>
      <c r="H22929"/>
      <c r="I22929"/>
      <c r="J22929"/>
      <c r="U22929" s="43"/>
      <c r="AE22929"/>
    </row>
    <row r="22930" spans="1:31">
      <c r="A22930">
        <v>55250</v>
      </c>
      <c r="B22930" t="s">
        <v>19568</v>
      </c>
      <c r="C22930" t="s">
        <v>33478</v>
      </c>
      <c r="D22930" t="s">
        <v>33476</v>
      </c>
      <c r="E22930"/>
      <c r="F22930"/>
      <c r="G22930"/>
      <c r="H22930"/>
      <c r="I22930"/>
      <c r="J22930"/>
      <c r="U22930" s="43"/>
      <c r="AE22930"/>
    </row>
    <row r="22931" spans="1:31">
      <c r="A22931">
        <v>55250</v>
      </c>
      <c r="B22931" t="s">
        <v>19568</v>
      </c>
      <c r="C22931" t="s">
        <v>33478</v>
      </c>
      <c r="D22931" t="s">
        <v>33476</v>
      </c>
      <c r="E22931"/>
      <c r="F22931"/>
      <c r="G22931"/>
      <c r="H22931"/>
      <c r="I22931"/>
      <c r="J22931"/>
      <c r="U22931" s="43"/>
      <c r="AE22931"/>
    </row>
    <row r="22932" spans="1:31">
      <c r="A22932">
        <v>55800</v>
      </c>
      <c r="B22932" t="s">
        <v>19569</v>
      </c>
      <c r="C22932" t="s">
        <v>33478</v>
      </c>
      <c r="D22932" t="s">
        <v>33476</v>
      </c>
      <c r="E22932"/>
      <c r="F22932"/>
      <c r="G22932"/>
      <c r="H22932"/>
      <c r="I22932"/>
      <c r="J22932"/>
      <c r="U22932" s="43"/>
      <c r="AE22932"/>
    </row>
    <row r="22933" spans="1:31">
      <c r="A22933">
        <v>55600</v>
      </c>
      <c r="B22933" t="s">
        <v>19570</v>
      </c>
      <c r="C22933" t="s">
        <v>33478</v>
      </c>
      <c r="D22933" t="s">
        <v>33476</v>
      </c>
      <c r="E22933"/>
      <c r="F22933"/>
      <c r="G22933"/>
      <c r="H22933"/>
      <c r="I22933"/>
      <c r="J22933"/>
      <c r="U22933" s="43"/>
      <c r="AE22933"/>
    </row>
    <row r="22934" spans="1:31">
      <c r="A22934">
        <v>55000</v>
      </c>
      <c r="B22934" t="s">
        <v>19571</v>
      </c>
      <c r="C22934" t="s">
        <v>33478</v>
      </c>
      <c r="D22934" t="s">
        <v>33476</v>
      </c>
      <c r="E22934"/>
      <c r="F22934"/>
      <c r="G22934"/>
      <c r="H22934"/>
      <c r="I22934"/>
      <c r="J22934"/>
      <c r="U22934" s="43"/>
      <c r="AE22934"/>
    </row>
    <row r="22935" spans="1:31">
      <c r="A22935">
        <v>55800</v>
      </c>
      <c r="B22935" t="s">
        <v>19572</v>
      </c>
      <c r="C22935" t="s">
        <v>33478</v>
      </c>
      <c r="D22935" t="s">
        <v>33476</v>
      </c>
      <c r="E22935"/>
      <c r="F22935"/>
      <c r="G22935"/>
      <c r="H22935"/>
      <c r="I22935"/>
      <c r="J22935"/>
      <c r="U22935" s="43"/>
      <c r="AE22935"/>
    </row>
    <row r="22936" spans="1:31">
      <c r="A22936">
        <v>55150</v>
      </c>
      <c r="B22936" t="s">
        <v>19573</v>
      </c>
      <c r="C22936" t="s">
        <v>33478</v>
      </c>
      <c r="D22936" t="s">
        <v>33476</v>
      </c>
      <c r="E22936"/>
      <c r="F22936"/>
      <c r="G22936"/>
      <c r="H22936"/>
      <c r="I22936"/>
      <c r="J22936"/>
      <c r="U22936" s="43"/>
      <c r="AE22936"/>
    </row>
    <row r="22937" spans="1:31">
      <c r="A22937">
        <v>55160</v>
      </c>
      <c r="B22937" t="s">
        <v>19574</v>
      </c>
      <c r="C22937" t="s">
        <v>33478</v>
      </c>
      <c r="D22937" t="s">
        <v>33476</v>
      </c>
      <c r="E22937"/>
      <c r="F22937"/>
      <c r="G22937"/>
      <c r="H22937"/>
      <c r="I22937"/>
      <c r="J22937"/>
      <c r="U22937" s="43"/>
      <c r="AE22937"/>
    </row>
    <row r="22938" spans="1:31">
      <c r="A22938">
        <v>55290</v>
      </c>
      <c r="B22938" t="s">
        <v>19575</v>
      </c>
      <c r="C22938" t="s">
        <v>33478</v>
      </c>
      <c r="D22938" t="s">
        <v>33476</v>
      </c>
      <c r="E22938"/>
      <c r="F22938"/>
      <c r="G22938"/>
      <c r="H22938"/>
      <c r="I22938"/>
      <c r="J22938"/>
      <c r="U22938" s="43"/>
      <c r="AE22938"/>
    </row>
    <row r="22939" spans="1:31">
      <c r="A22939">
        <v>55300</v>
      </c>
      <c r="B22939" t="s">
        <v>19576</v>
      </c>
      <c r="C22939" t="s">
        <v>33478</v>
      </c>
      <c r="D22939" t="s">
        <v>33476</v>
      </c>
      <c r="E22939"/>
      <c r="F22939"/>
      <c r="G22939"/>
      <c r="H22939"/>
      <c r="I22939"/>
      <c r="J22939"/>
      <c r="U22939" s="43"/>
      <c r="AE22939"/>
    </row>
    <row r="22940" spans="1:31">
      <c r="A22940">
        <v>55140</v>
      </c>
      <c r="B22940" t="s">
        <v>19577</v>
      </c>
      <c r="C22940" t="s">
        <v>33478</v>
      </c>
      <c r="D22940" t="s">
        <v>33476</v>
      </c>
      <c r="E22940"/>
      <c r="F22940"/>
      <c r="G22940"/>
      <c r="H22940"/>
      <c r="I22940"/>
      <c r="J22940"/>
      <c r="U22940" s="43"/>
      <c r="AE22940"/>
    </row>
    <row r="22941" spans="1:31">
      <c r="A22941">
        <v>55140</v>
      </c>
      <c r="B22941" t="s">
        <v>19578</v>
      </c>
      <c r="C22941" t="s">
        <v>33478</v>
      </c>
      <c r="D22941" t="s">
        <v>33476</v>
      </c>
      <c r="E22941"/>
      <c r="F22941"/>
      <c r="G22941"/>
      <c r="H22941"/>
      <c r="I22941"/>
      <c r="J22941"/>
      <c r="U22941" s="43"/>
      <c r="AE22941"/>
    </row>
    <row r="22942" spans="1:31">
      <c r="A22942">
        <v>55000</v>
      </c>
      <c r="B22942" t="s">
        <v>19579</v>
      </c>
      <c r="C22942" t="s">
        <v>33478</v>
      </c>
      <c r="D22942" t="s">
        <v>33476</v>
      </c>
      <c r="E22942"/>
      <c r="F22942"/>
      <c r="G22942"/>
      <c r="H22942"/>
      <c r="I22942"/>
      <c r="J22942"/>
      <c r="U22942" s="43"/>
      <c r="AE22942"/>
    </row>
    <row r="22943" spans="1:31">
      <c r="A22943">
        <v>55130</v>
      </c>
      <c r="B22943" t="s">
        <v>19580</v>
      </c>
      <c r="C22943" t="s">
        <v>33478</v>
      </c>
      <c r="D22943" t="s">
        <v>33476</v>
      </c>
      <c r="E22943"/>
      <c r="F22943"/>
      <c r="G22943"/>
      <c r="H22943"/>
      <c r="I22943"/>
      <c r="J22943"/>
      <c r="U22943" s="43"/>
      <c r="AE22943"/>
    </row>
    <row r="22944" spans="1:31">
      <c r="A22944">
        <v>55150</v>
      </c>
      <c r="B22944" t="s">
        <v>19581</v>
      </c>
      <c r="C22944" t="s">
        <v>33478</v>
      </c>
      <c r="D22944" t="s">
        <v>33476</v>
      </c>
      <c r="E22944"/>
      <c r="F22944"/>
      <c r="G22944"/>
      <c r="H22944"/>
      <c r="I22944"/>
      <c r="J22944"/>
      <c r="U22944" s="43"/>
      <c r="AE22944"/>
    </row>
    <row r="22945" spans="1:31">
      <c r="A22945">
        <v>55110</v>
      </c>
      <c r="B22945" t="s">
        <v>19582</v>
      </c>
      <c r="C22945" t="s">
        <v>33478</v>
      </c>
      <c r="D22945" t="s">
        <v>33476</v>
      </c>
      <c r="E22945"/>
      <c r="F22945"/>
      <c r="G22945"/>
      <c r="H22945"/>
      <c r="I22945"/>
      <c r="J22945"/>
      <c r="U22945" s="43"/>
      <c r="AE22945"/>
    </row>
    <row r="22946" spans="1:31">
      <c r="A22946">
        <v>55160</v>
      </c>
      <c r="B22946" t="s">
        <v>19583</v>
      </c>
      <c r="C22946" t="s">
        <v>33478</v>
      </c>
      <c r="D22946" t="s">
        <v>33476</v>
      </c>
      <c r="E22946"/>
      <c r="F22946"/>
      <c r="G22946"/>
      <c r="H22946"/>
      <c r="I22946"/>
      <c r="J22946"/>
      <c r="U22946" s="43"/>
      <c r="AE22946"/>
    </row>
    <row r="22947" spans="1:31">
      <c r="A22947">
        <v>55260</v>
      </c>
      <c r="B22947" t="s">
        <v>19584</v>
      </c>
      <c r="C22947" t="s">
        <v>33478</v>
      </c>
      <c r="D22947" t="s">
        <v>33476</v>
      </c>
      <c r="E22947"/>
      <c r="F22947"/>
      <c r="G22947"/>
      <c r="H22947"/>
      <c r="I22947"/>
      <c r="J22947"/>
      <c r="U22947" s="43"/>
      <c r="AE22947"/>
    </row>
    <row r="22948" spans="1:31">
      <c r="A22948">
        <v>55260</v>
      </c>
      <c r="B22948" t="s">
        <v>19584</v>
      </c>
      <c r="C22948" t="s">
        <v>33478</v>
      </c>
      <c r="D22948" t="s">
        <v>33476</v>
      </c>
      <c r="E22948"/>
      <c r="F22948"/>
      <c r="G22948"/>
      <c r="H22948"/>
      <c r="I22948"/>
      <c r="J22948"/>
      <c r="U22948" s="43"/>
      <c r="AE22948"/>
    </row>
    <row r="22949" spans="1:31">
      <c r="A22949">
        <v>55400</v>
      </c>
      <c r="B22949" t="s">
        <v>19585</v>
      </c>
      <c r="C22949" t="s">
        <v>33478</v>
      </c>
      <c r="D22949" t="s">
        <v>33476</v>
      </c>
      <c r="E22949"/>
      <c r="F22949"/>
      <c r="G22949"/>
      <c r="H22949"/>
      <c r="I22949"/>
      <c r="J22949"/>
      <c r="U22949" s="43"/>
      <c r="AE22949"/>
    </row>
    <row r="22950" spans="1:31">
      <c r="A22950">
        <v>55300</v>
      </c>
      <c r="B22950" t="s">
        <v>19586</v>
      </c>
      <c r="C22950" t="s">
        <v>33478</v>
      </c>
      <c r="D22950" t="s">
        <v>33476</v>
      </c>
      <c r="E22950"/>
      <c r="F22950"/>
      <c r="G22950"/>
      <c r="H22950"/>
      <c r="I22950"/>
      <c r="J22950"/>
      <c r="U22950" s="43"/>
      <c r="AE22950"/>
    </row>
    <row r="22951" spans="1:31">
      <c r="A22951">
        <v>55230</v>
      </c>
      <c r="B22951" t="s">
        <v>19587</v>
      </c>
      <c r="C22951" t="s">
        <v>33478</v>
      </c>
      <c r="D22951" t="s">
        <v>33476</v>
      </c>
      <c r="E22951"/>
      <c r="F22951"/>
      <c r="G22951"/>
      <c r="H22951"/>
      <c r="I22951"/>
      <c r="J22951"/>
      <c r="U22951" s="43"/>
      <c r="AE22951"/>
    </row>
    <row r="22952" spans="1:31">
      <c r="A22952">
        <v>55000</v>
      </c>
      <c r="B22952" t="s">
        <v>19588</v>
      </c>
      <c r="C22952" t="s">
        <v>33478</v>
      </c>
      <c r="D22952" t="s">
        <v>33476</v>
      </c>
      <c r="E22952"/>
      <c r="F22952"/>
      <c r="G22952"/>
      <c r="H22952"/>
      <c r="I22952"/>
      <c r="J22952"/>
      <c r="U22952" s="43"/>
      <c r="AE22952"/>
    </row>
    <row r="22953" spans="1:31">
      <c r="A22953">
        <v>55170</v>
      </c>
      <c r="B22953" t="s">
        <v>19589</v>
      </c>
      <c r="C22953" t="s">
        <v>33478</v>
      </c>
      <c r="D22953" t="s">
        <v>33476</v>
      </c>
      <c r="E22953"/>
      <c r="F22953"/>
      <c r="G22953"/>
      <c r="H22953"/>
      <c r="I22953"/>
      <c r="J22953"/>
      <c r="U22953" s="43"/>
      <c r="AE22953"/>
    </row>
    <row r="22954" spans="1:31">
      <c r="A22954">
        <v>55260</v>
      </c>
      <c r="B22954" t="s">
        <v>19590</v>
      </c>
      <c r="C22954" t="s">
        <v>33478</v>
      </c>
      <c r="D22954" t="s">
        <v>33476</v>
      </c>
      <c r="E22954"/>
      <c r="F22954"/>
      <c r="G22954"/>
      <c r="H22954"/>
      <c r="I22954"/>
      <c r="J22954"/>
      <c r="U22954" s="43"/>
      <c r="AE22954"/>
    </row>
    <row r="22955" spans="1:31">
      <c r="A22955">
        <v>55320</v>
      </c>
      <c r="B22955" t="s">
        <v>19591</v>
      </c>
      <c r="C22955" t="s">
        <v>33478</v>
      </c>
      <c r="D22955" t="s">
        <v>33476</v>
      </c>
      <c r="E22955"/>
      <c r="F22955"/>
      <c r="G22955"/>
      <c r="H22955"/>
      <c r="I22955"/>
      <c r="J22955"/>
      <c r="U22955" s="43"/>
      <c r="AE22955"/>
    </row>
    <row r="22956" spans="1:31">
      <c r="A22956">
        <v>55150</v>
      </c>
      <c r="B22956" t="s">
        <v>19592</v>
      </c>
      <c r="C22956" t="s">
        <v>33478</v>
      </c>
      <c r="D22956" t="s">
        <v>33476</v>
      </c>
      <c r="E22956"/>
      <c r="F22956"/>
      <c r="G22956"/>
      <c r="H22956"/>
      <c r="I22956"/>
      <c r="J22956"/>
      <c r="U22956" s="43"/>
      <c r="AE22956"/>
    </row>
    <row r="22957" spans="1:31">
      <c r="A22957">
        <v>55500</v>
      </c>
      <c r="B22957" t="s">
        <v>19593</v>
      </c>
      <c r="C22957" t="s">
        <v>33478</v>
      </c>
      <c r="D22957" t="s">
        <v>33476</v>
      </c>
      <c r="E22957"/>
      <c r="F22957"/>
      <c r="G22957"/>
      <c r="H22957"/>
      <c r="I22957"/>
      <c r="J22957"/>
      <c r="U22957" s="43"/>
      <c r="AE22957"/>
    </row>
    <row r="22958" spans="1:31">
      <c r="A22958">
        <v>55220</v>
      </c>
      <c r="B22958" t="s">
        <v>19594</v>
      </c>
      <c r="C22958" t="s">
        <v>33478</v>
      </c>
      <c r="D22958" t="s">
        <v>33476</v>
      </c>
      <c r="E22958"/>
      <c r="F22958"/>
      <c r="G22958"/>
      <c r="H22958"/>
      <c r="I22958"/>
      <c r="J22958"/>
      <c r="U22958" s="43"/>
      <c r="AE22958"/>
    </row>
    <row r="22959" spans="1:31">
      <c r="A22959">
        <v>55500</v>
      </c>
      <c r="B22959" t="s">
        <v>19595</v>
      </c>
      <c r="C22959" t="s">
        <v>33478</v>
      </c>
      <c r="D22959" t="s">
        <v>33476</v>
      </c>
      <c r="E22959"/>
      <c r="F22959"/>
      <c r="G22959"/>
      <c r="H22959"/>
      <c r="I22959"/>
      <c r="J22959"/>
      <c r="U22959" s="43"/>
      <c r="AE22959"/>
    </row>
    <row r="22960" spans="1:31">
      <c r="A22960">
        <v>55140</v>
      </c>
      <c r="B22960" t="s">
        <v>19596</v>
      </c>
      <c r="C22960" t="s">
        <v>33478</v>
      </c>
      <c r="D22960" t="s">
        <v>33476</v>
      </c>
      <c r="E22960"/>
      <c r="F22960"/>
      <c r="G22960"/>
      <c r="H22960"/>
      <c r="I22960"/>
      <c r="J22960"/>
      <c r="U22960" s="43"/>
      <c r="AE22960"/>
    </row>
    <row r="22961" spans="1:31">
      <c r="A22961">
        <v>55160</v>
      </c>
      <c r="B22961" t="s">
        <v>19597</v>
      </c>
      <c r="C22961" t="s">
        <v>33478</v>
      </c>
      <c r="D22961" t="s">
        <v>33476</v>
      </c>
      <c r="E22961"/>
      <c r="F22961"/>
      <c r="G22961"/>
      <c r="H22961"/>
      <c r="I22961"/>
      <c r="J22961"/>
      <c r="U22961" s="43"/>
      <c r="AE22961"/>
    </row>
    <row r="22962" spans="1:31">
      <c r="A22962">
        <v>55160</v>
      </c>
      <c r="B22962" t="s">
        <v>19597</v>
      </c>
      <c r="C22962" t="s">
        <v>33478</v>
      </c>
      <c r="D22962" t="s">
        <v>33476</v>
      </c>
      <c r="E22962"/>
      <c r="F22962"/>
      <c r="G22962"/>
      <c r="H22962"/>
      <c r="I22962"/>
      <c r="J22962"/>
      <c r="U22962" s="43"/>
      <c r="AE22962"/>
    </row>
    <row r="22963" spans="1:31">
      <c r="A22963">
        <v>55160</v>
      </c>
      <c r="B22963" t="s">
        <v>19597</v>
      </c>
      <c r="C22963" t="s">
        <v>33478</v>
      </c>
      <c r="D22963" t="s">
        <v>33476</v>
      </c>
      <c r="E22963"/>
      <c r="F22963"/>
      <c r="G22963"/>
      <c r="H22963"/>
      <c r="I22963"/>
      <c r="J22963"/>
      <c r="U22963" s="43"/>
      <c r="AE22963"/>
    </row>
    <row r="22964" spans="1:31">
      <c r="A22964">
        <v>55400</v>
      </c>
      <c r="B22964" t="s">
        <v>19598</v>
      </c>
      <c r="C22964" t="s">
        <v>33478</v>
      </c>
      <c r="D22964" t="s">
        <v>33476</v>
      </c>
      <c r="E22964"/>
      <c r="F22964"/>
      <c r="G22964"/>
      <c r="H22964"/>
      <c r="I22964"/>
      <c r="J22964"/>
      <c r="U22964" s="43"/>
      <c r="AE22964"/>
    </row>
    <row r="22965" spans="1:31">
      <c r="A22965">
        <v>55130</v>
      </c>
      <c r="B22965" t="s">
        <v>19599</v>
      </c>
      <c r="C22965" t="s">
        <v>33478</v>
      </c>
      <c r="D22965" t="s">
        <v>33476</v>
      </c>
      <c r="E22965"/>
      <c r="F22965"/>
      <c r="G22965"/>
      <c r="H22965"/>
      <c r="I22965"/>
      <c r="J22965"/>
      <c r="U22965" s="43"/>
      <c r="AE22965"/>
    </row>
    <row r="22966" spans="1:31">
      <c r="A22966">
        <v>55200</v>
      </c>
      <c r="B22966" t="s">
        <v>19600</v>
      </c>
      <c r="C22966" t="s">
        <v>33478</v>
      </c>
      <c r="D22966" t="s">
        <v>33476</v>
      </c>
      <c r="E22966"/>
      <c r="F22966"/>
      <c r="G22966"/>
      <c r="H22966"/>
      <c r="I22966"/>
      <c r="J22966"/>
      <c r="U22966" s="43"/>
      <c r="AE22966"/>
    </row>
    <row r="22967" spans="1:31">
      <c r="A22967">
        <v>55150</v>
      </c>
      <c r="B22967" t="s">
        <v>19601</v>
      </c>
      <c r="C22967" t="s">
        <v>33478</v>
      </c>
      <c r="D22967" t="s">
        <v>33476</v>
      </c>
      <c r="E22967"/>
      <c r="F22967"/>
      <c r="G22967"/>
      <c r="H22967"/>
      <c r="I22967"/>
      <c r="J22967"/>
      <c r="U22967" s="43"/>
      <c r="AE22967"/>
    </row>
    <row r="22968" spans="1:31">
      <c r="A22968">
        <v>55210</v>
      </c>
      <c r="B22968" t="s">
        <v>19602</v>
      </c>
      <c r="C22968" t="s">
        <v>33478</v>
      </c>
      <c r="D22968" t="s">
        <v>33476</v>
      </c>
      <c r="E22968"/>
      <c r="F22968"/>
      <c r="G22968"/>
      <c r="H22968"/>
      <c r="I22968"/>
      <c r="J22968"/>
      <c r="U22968" s="43"/>
      <c r="AE22968"/>
    </row>
    <row r="22969" spans="1:31">
      <c r="A22969">
        <v>55300</v>
      </c>
      <c r="B22969" t="s">
        <v>19603</v>
      </c>
      <c r="C22969" t="s">
        <v>33478</v>
      </c>
      <c r="D22969" t="s">
        <v>33476</v>
      </c>
      <c r="E22969"/>
      <c r="F22969"/>
      <c r="G22969"/>
      <c r="H22969"/>
      <c r="I22969"/>
      <c r="J22969"/>
      <c r="U22969" s="43"/>
      <c r="AE22969"/>
    </row>
    <row r="22970" spans="1:31">
      <c r="A22970">
        <v>55230</v>
      </c>
      <c r="B22970" t="s">
        <v>19604</v>
      </c>
      <c r="C22970" t="s">
        <v>33478</v>
      </c>
      <c r="D22970" t="s">
        <v>33476</v>
      </c>
      <c r="E22970"/>
      <c r="F22970"/>
      <c r="G22970"/>
      <c r="H22970"/>
      <c r="I22970"/>
      <c r="J22970"/>
      <c r="U22970" s="43"/>
      <c r="AE22970"/>
    </row>
    <row r="22971" spans="1:31">
      <c r="A22971">
        <v>55160</v>
      </c>
      <c r="B22971" t="s">
        <v>19605</v>
      </c>
      <c r="C22971" t="s">
        <v>33478</v>
      </c>
      <c r="D22971" t="s">
        <v>33476</v>
      </c>
      <c r="E22971"/>
      <c r="F22971"/>
      <c r="G22971"/>
      <c r="H22971"/>
      <c r="I22971"/>
      <c r="J22971"/>
      <c r="U22971" s="43"/>
      <c r="AE22971"/>
    </row>
    <row r="22972" spans="1:31">
      <c r="A22972">
        <v>55000</v>
      </c>
      <c r="B22972" t="s">
        <v>19606</v>
      </c>
      <c r="C22972" t="s">
        <v>33478</v>
      </c>
      <c r="D22972" t="s">
        <v>33476</v>
      </c>
      <c r="E22972"/>
      <c r="F22972"/>
      <c r="G22972"/>
      <c r="H22972"/>
      <c r="I22972"/>
      <c r="J22972"/>
      <c r="U22972" s="43"/>
      <c r="AE22972"/>
    </row>
    <row r="22973" spans="1:31">
      <c r="A22973">
        <v>55300</v>
      </c>
      <c r="B22973" t="s">
        <v>19607</v>
      </c>
      <c r="C22973" t="s">
        <v>33478</v>
      </c>
      <c r="D22973" t="s">
        <v>33476</v>
      </c>
      <c r="E22973"/>
      <c r="F22973"/>
      <c r="G22973"/>
      <c r="H22973"/>
      <c r="I22973"/>
      <c r="J22973"/>
      <c r="U22973" s="43"/>
      <c r="AE22973"/>
    </row>
    <row r="22974" spans="1:31">
      <c r="A22974">
        <v>55100</v>
      </c>
      <c r="B22974" t="s">
        <v>19608</v>
      </c>
      <c r="C22974" t="s">
        <v>33478</v>
      </c>
      <c r="D22974" t="s">
        <v>33476</v>
      </c>
      <c r="E22974"/>
      <c r="F22974"/>
      <c r="G22974"/>
      <c r="H22974"/>
      <c r="I22974"/>
      <c r="J22974"/>
      <c r="U22974" s="43"/>
      <c r="AE22974"/>
    </row>
    <row r="22975" spans="1:31">
      <c r="A22975">
        <v>55110</v>
      </c>
      <c r="B22975" t="s">
        <v>19609</v>
      </c>
      <c r="C22975" t="s">
        <v>33478</v>
      </c>
      <c r="D22975" t="s">
        <v>33476</v>
      </c>
      <c r="E22975"/>
      <c r="F22975"/>
      <c r="G22975"/>
      <c r="H22975"/>
      <c r="I22975"/>
      <c r="J22975"/>
      <c r="U22975" s="43"/>
      <c r="AE22975"/>
    </row>
    <row r="22976" spans="1:31">
      <c r="A22976">
        <v>55000</v>
      </c>
      <c r="B22976" t="s">
        <v>19610</v>
      </c>
      <c r="C22976" t="s">
        <v>33478</v>
      </c>
      <c r="D22976" t="s">
        <v>33476</v>
      </c>
      <c r="E22976"/>
      <c r="F22976"/>
      <c r="G22976"/>
      <c r="H22976"/>
      <c r="I22976"/>
      <c r="J22976"/>
      <c r="U22976" s="43"/>
      <c r="AE22976"/>
    </row>
    <row r="22977" spans="1:31">
      <c r="A22977">
        <v>55110</v>
      </c>
      <c r="B22977" t="s">
        <v>19611</v>
      </c>
      <c r="C22977" t="s">
        <v>33478</v>
      </c>
      <c r="D22977" t="s">
        <v>33476</v>
      </c>
      <c r="E22977"/>
      <c r="F22977"/>
      <c r="G22977"/>
      <c r="H22977"/>
      <c r="I22977"/>
      <c r="J22977"/>
      <c r="U22977" s="43"/>
      <c r="AE22977"/>
    </row>
    <row r="22978" spans="1:31">
      <c r="A22978">
        <v>55500</v>
      </c>
      <c r="B22978" t="s">
        <v>19612</v>
      </c>
      <c r="C22978" t="s">
        <v>33478</v>
      </c>
      <c r="D22978" t="s">
        <v>33476</v>
      </c>
      <c r="E22978"/>
      <c r="F22978"/>
      <c r="G22978"/>
      <c r="H22978"/>
      <c r="I22978"/>
      <c r="J22978"/>
      <c r="U22978" s="43"/>
      <c r="AE22978"/>
    </row>
    <row r="22979" spans="1:31">
      <c r="A22979">
        <v>55500</v>
      </c>
      <c r="B22979" t="s">
        <v>19612</v>
      </c>
      <c r="C22979" t="s">
        <v>33478</v>
      </c>
      <c r="D22979" t="s">
        <v>33476</v>
      </c>
      <c r="E22979"/>
      <c r="F22979"/>
      <c r="G22979"/>
      <c r="H22979"/>
      <c r="I22979"/>
      <c r="J22979"/>
      <c r="U22979" s="43"/>
      <c r="AE22979"/>
    </row>
    <row r="22980" spans="1:31">
      <c r="A22980">
        <v>55500</v>
      </c>
      <c r="B22980" t="s">
        <v>19612</v>
      </c>
      <c r="C22980" t="s">
        <v>33478</v>
      </c>
      <c r="D22980" t="s">
        <v>33476</v>
      </c>
      <c r="E22980"/>
      <c r="F22980"/>
      <c r="G22980"/>
      <c r="H22980"/>
      <c r="I22980"/>
      <c r="J22980"/>
      <c r="U22980" s="43"/>
      <c r="AE22980"/>
    </row>
    <row r="22981" spans="1:31">
      <c r="A22981">
        <v>55160</v>
      </c>
      <c r="B22981" t="s">
        <v>19613</v>
      </c>
      <c r="C22981" t="s">
        <v>33478</v>
      </c>
      <c r="D22981" t="s">
        <v>33476</v>
      </c>
      <c r="E22981"/>
      <c r="F22981"/>
      <c r="G22981"/>
      <c r="H22981"/>
      <c r="I22981"/>
      <c r="J22981"/>
      <c r="U22981" s="43"/>
      <c r="AE22981"/>
    </row>
    <row r="22982" spans="1:31">
      <c r="A22982">
        <v>55160</v>
      </c>
      <c r="B22982" t="s">
        <v>19613</v>
      </c>
      <c r="C22982" t="s">
        <v>33478</v>
      </c>
      <c r="D22982" t="s">
        <v>33476</v>
      </c>
      <c r="E22982"/>
      <c r="F22982"/>
      <c r="G22982"/>
      <c r="H22982"/>
      <c r="I22982"/>
      <c r="J22982"/>
      <c r="U22982" s="43"/>
      <c r="AE22982"/>
    </row>
    <row r="22983" spans="1:31">
      <c r="A22983">
        <v>55140</v>
      </c>
      <c r="B22983" t="s">
        <v>19614</v>
      </c>
      <c r="C22983" t="s">
        <v>33478</v>
      </c>
      <c r="D22983" t="s">
        <v>33476</v>
      </c>
      <c r="E22983"/>
      <c r="F22983"/>
      <c r="G22983"/>
      <c r="H22983"/>
      <c r="I22983"/>
      <c r="J22983"/>
      <c r="U22983" s="43"/>
      <c r="AE22983"/>
    </row>
    <row r="22984" spans="1:31">
      <c r="A22984">
        <v>55190</v>
      </c>
      <c r="B22984" t="s">
        <v>19615</v>
      </c>
      <c r="C22984" t="s">
        <v>33478</v>
      </c>
      <c r="D22984" t="s">
        <v>33476</v>
      </c>
      <c r="E22984"/>
      <c r="F22984"/>
      <c r="G22984"/>
      <c r="H22984"/>
      <c r="I22984"/>
      <c r="J22984"/>
      <c r="U22984" s="43"/>
      <c r="AE22984"/>
    </row>
    <row r="22985" spans="1:31">
      <c r="A22985">
        <v>55000</v>
      </c>
      <c r="B22985" t="s">
        <v>19616</v>
      </c>
      <c r="C22985" t="s">
        <v>33478</v>
      </c>
      <c r="D22985" t="s">
        <v>33476</v>
      </c>
      <c r="E22985"/>
      <c r="F22985"/>
      <c r="G22985"/>
      <c r="H22985"/>
      <c r="I22985"/>
      <c r="J22985"/>
      <c r="U22985" s="43"/>
      <c r="AE22985"/>
    </row>
    <row r="22986" spans="1:31">
      <c r="A22986">
        <v>55170</v>
      </c>
      <c r="B22986" t="s">
        <v>19617</v>
      </c>
      <c r="C22986" t="s">
        <v>33478</v>
      </c>
      <c r="D22986" t="s">
        <v>33476</v>
      </c>
      <c r="E22986"/>
      <c r="F22986"/>
      <c r="G22986"/>
      <c r="H22986"/>
      <c r="I22986"/>
      <c r="J22986"/>
      <c r="U22986" s="43"/>
      <c r="AE22986"/>
    </row>
    <row r="22987" spans="1:31">
      <c r="A22987">
        <v>55000</v>
      </c>
      <c r="B22987" t="s">
        <v>19618</v>
      </c>
      <c r="C22987" t="s">
        <v>33478</v>
      </c>
      <c r="D22987" t="s">
        <v>33476</v>
      </c>
      <c r="E22987"/>
      <c r="F22987"/>
      <c r="G22987"/>
      <c r="H22987"/>
      <c r="I22987"/>
      <c r="J22987"/>
      <c r="U22987" s="43"/>
      <c r="AE22987"/>
    </row>
    <row r="22988" spans="1:31">
      <c r="A22988">
        <v>55230</v>
      </c>
      <c r="B22988" t="s">
        <v>19619</v>
      </c>
      <c r="C22988" t="s">
        <v>33478</v>
      </c>
      <c r="D22988" t="s">
        <v>33476</v>
      </c>
      <c r="E22988"/>
      <c r="F22988"/>
      <c r="G22988"/>
      <c r="H22988"/>
      <c r="I22988"/>
      <c r="J22988"/>
      <c r="U22988" s="43"/>
      <c r="AE22988"/>
    </row>
    <row r="22989" spans="1:31">
      <c r="A22989">
        <v>55220</v>
      </c>
      <c r="B22989" t="s">
        <v>19620</v>
      </c>
      <c r="C22989" t="s">
        <v>33478</v>
      </c>
      <c r="D22989" t="s">
        <v>33476</v>
      </c>
      <c r="E22989"/>
      <c r="F22989"/>
      <c r="G22989"/>
      <c r="H22989"/>
      <c r="I22989"/>
      <c r="J22989"/>
      <c r="U22989" s="43"/>
      <c r="AE22989"/>
    </row>
    <row r="22990" spans="1:31">
      <c r="A22990">
        <v>55270</v>
      </c>
      <c r="B22990" t="s">
        <v>19621</v>
      </c>
      <c r="C22990" t="s">
        <v>33478</v>
      </c>
      <c r="D22990" t="s">
        <v>33476</v>
      </c>
      <c r="E22990"/>
      <c r="F22990"/>
      <c r="G22990"/>
      <c r="H22990"/>
      <c r="I22990"/>
      <c r="J22990"/>
      <c r="U22990" s="43"/>
      <c r="AE22990"/>
    </row>
    <row r="22991" spans="1:31">
      <c r="A22991">
        <v>55140</v>
      </c>
      <c r="B22991" t="s">
        <v>19622</v>
      </c>
      <c r="C22991" t="s">
        <v>33478</v>
      </c>
      <c r="D22991" t="s">
        <v>33476</v>
      </c>
      <c r="E22991"/>
      <c r="F22991"/>
      <c r="G22991"/>
      <c r="H22991"/>
      <c r="I22991"/>
      <c r="J22991"/>
      <c r="U22991" s="43"/>
      <c r="AE22991"/>
    </row>
    <row r="22992" spans="1:31">
      <c r="A22992">
        <v>55300</v>
      </c>
      <c r="B22992" t="s">
        <v>19623</v>
      </c>
      <c r="C22992" t="s">
        <v>33478</v>
      </c>
      <c r="D22992" t="s">
        <v>33476</v>
      </c>
      <c r="E22992"/>
      <c r="F22992"/>
      <c r="G22992"/>
      <c r="H22992"/>
      <c r="I22992"/>
      <c r="J22992"/>
      <c r="U22992" s="43"/>
      <c r="AE22992"/>
    </row>
    <row r="22993" spans="1:31">
      <c r="A22993">
        <v>55000</v>
      </c>
      <c r="B22993" t="s">
        <v>19624</v>
      </c>
      <c r="C22993" t="s">
        <v>33478</v>
      </c>
      <c r="D22993" t="s">
        <v>33476</v>
      </c>
      <c r="E22993"/>
      <c r="F22993"/>
      <c r="G22993"/>
      <c r="H22993"/>
      <c r="I22993"/>
      <c r="J22993"/>
      <c r="U22993" s="43"/>
      <c r="AE22993"/>
    </row>
    <row r="22994" spans="1:31">
      <c r="A22994">
        <v>55100</v>
      </c>
      <c r="B22994" t="s">
        <v>19625</v>
      </c>
      <c r="C22994" t="s">
        <v>33478</v>
      </c>
      <c r="D22994" t="s">
        <v>33476</v>
      </c>
      <c r="E22994"/>
      <c r="F22994"/>
      <c r="G22994"/>
      <c r="H22994"/>
      <c r="I22994"/>
      <c r="J22994"/>
      <c r="U22994" s="43"/>
      <c r="AE22994"/>
    </row>
    <row r="22995" spans="1:31">
      <c r="A22995">
        <v>55110</v>
      </c>
      <c r="B22995" t="s">
        <v>19626</v>
      </c>
      <c r="C22995" t="s">
        <v>33478</v>
      </c>
      <c r="D22995" t="s">
        <v>33476</v>
      </c>
      <c r="E22995"/>
      <c r="F22995"/>
      <c r="G22995"/>
      <c r="H22995"/>
      <c r="I22995"/>
      <c r="J22995"/>
      <c r="U22995" s="43"/>
      <c r="AE22995"/>
    </row>
    <row r="22996" spans="1:31">
      <c r="A22996">
        <v>55320</v>
      </c>
      <c r="B22996" t="s">
        <v>19627</v>
      </c>
      <c r="C22996" t="s">
        <v>33478</v>
      </c>
      <c r="D22996" t="s">
        <v>33476</v>
      </c>
      <c r="E22996"/>
      <c r="F22996"/>
      <c r="G22996"/>
      <c r="H22996"/>
      <c r="I22996"/>
      <c r="J22996"/>
      <c r="U22996" s="43"/>
      <c r="AE22996"/>
    </row>
    <row r="22997" spans="1:31">
      <c r="A22997">
        <v>55800</v>
      </c>
      <c r="B22997" t="s">
        <v>19628</v>
      </c>
      <c r="C22997" t="s">
        <v>33478</v>
      </c>
      <c r="D22997" t="s">
        <v>33476</v>
      </c>
      <c r="E22997"/>
      <c r="F22997"/>
      <c r="G22997"/>
      <c r="H22997"/>
      <c r="I22997"/>
      <c r="J22997"/>
      <c r="U22997" s="43"/>
      <c r="AE22997"/>
    </row>
    <row r="22998" spans="1:31">
      <c r="A22998">
        <v>55170</v>
      </c>
      <c r="B22998" t="s">
        <v>19629</v>
      </c>
      <c r="C22998" t="s">
        <v>33478</v>
      </c>
      <c r="D22998" t="s">
        <v>33476</v>
      </c>
      <c r="E22998"/>
      <c r="F22998"/>
      <c r="G22998"/>
      <c r="H22998"/>
      <c r="I22998"/>
      <c r="J22998"/>
      <c r="U22998" s="43"/>
      <c r="AE22998"/>
    </row>
    <row r="22999" spans="1:31">
      <c r="A22999">
        <v>55230</v>
      </c>
      <c r="B22999" t="s">
        <v>19630</v>
      </c>
      <c r="C22999" t="s">
        <v>33478</v>
      </c>
      <c r="D22999" t="s">
        <v>33476</v>
      </c>
      <c r="E22999"/>
      <c r="F22999"/>
      <c r="G22999"/>
      <c r="H22999"/>
      <c r="I22999"/>
      <c r="J22999"/>
      <c r="U22999" s="43"/>
      <c r="AE22999"/>
    </row>
    <row r="23000" spans="1:31">
      <c r="A23000">
        <v>55190</v>
      </c>
      <c r="B23000" t="s">
        <v>19631</v>
      </c>
      <c r="C23000" t="s">
        <v>33478</v>
      </c>
      <c r="D23000" t="s">
        <v>33476</v>
      </c>
      <c r="E23000"/>
      <c r="F23000"/>
      <c r="G23000"/>
      <c r="H23000"/>
      <c r="I23000"/>
      <c r="J23000"/>
      <c r="U23000" s="43"/>
      <c r="AE23000"/>
    </row>
    <row r="23001" spans="1:31">
      <c r="A23001">
        <v>55220</v>
      </c>
      <c r="B23001" t="s">
        <v>19632</v>
      </c>
      <c r="C23001" t="s">
        <v>33478</v>
      </c>
      <c r="D23001" t="s">
        <v>33476</v>
      </c>
      <c r="E23001"/>
      <c r="F23001"/>
      <c r="G23001"/>
      <c r="H23001"/>
      <c r="I23001"/>
      <c r="J23001"/>
      <c r="U23001" s="43"/>
      <c r="AE23001"/>
    </row>
    <row r="23002" spans="1:31">
      <c r="A23002">
        <v>55220</v>
      </c>
      <c r="B23002" t="s">
        <v>19632</v>
      </c>
      <c r="C23002" t="s">
        <v>33478</v>
      </c>
      <c r="D23002" t="s">
        <v>33476</v>
      </c>
      <c r="E23002"/>
      <c r="F23002"/>
      <c r="G23002"/>
      <c r="H23002"/>
      <c r="I23002"/>
      <c r="J23002"/>
      <c r="U23002" s="43"/>
      <c r="AE23002"/>
    </row>
    <row r="23003" spans="1:31">
      <c r="A23003">
        <v>55220</v>
      </c>
      <c r="B23003" t="s">
        <v>19633</v>
      </c>
      <c r="C23003" t="s">
        <v>33478</v>
      </c>
      <c r="D23003" t="s">
        <v>33476</v>
      </c>
      <c r="E23003"/>
      <c r="F23003"/>
      <c r="G23003"/>
      <c r="H23003"/>
      <c r="I23003"/>
      <c r="J23003"/>
      <c r="U23003" s="43"/>
      <c r="AE23003"/>
    </row>
    <row r="23004" spans="1:31">
      <c r="A23004">
        <v>55230</v>
      </c>
      <c r="B23004" t="s">
        <v>19634</v>
      </c>
      <c r="C23004" t="s">
        <v>33478</v>
      </c>
      <c r="D23004" t="s">
        <v>33476</v>
      </c>
      <c r="E23004"/>
      <c r="F23004"/>
      <c r="G23004"/>
      <c r="H23004"/>
      <c r="I23004"/>
      <c r="J23004"/>
      <c r="U23004" s="43"/>
      <c r="AE23004"/>
    </row>
    <row r="23005" spans="1:31">
      <c r="A23005">
        <v>55230</v>
      </c>
      <c r="B23005" t="s">
        <v>19634</v>
      </c>
      <c r="C23005" t="s">
        <v>33478</v>
      </c>
      <c r="D23005" t="s">
        <v>33476</v>
      </c>
      <c r="E23005"/>
      <c r="F23005"/>
      <c r="G23005"/>
      <c r="H23005"/>
      <c r="I23005"/>
      <c r="J23005"/>
      <c r="U23005" s="43"/>
      <c r="AE23005"/>
    </row>
    <row r="23006" spans="1:31">
      <c r="A23006">
        <v>55230</v>
      </c>
      <c r="B23006" t="s">
        <v>19634</v>
      </c>
      <c r="C23006" t="s">
        <v>33478</v>
      </c>
      <c r="D23006" t="s">
        <v>33476</v>
      </c>
      <c r="E23006"/>
      <c r="F23006"/>
      <c r="G23006"/>
      <c r="H23006"/>
      <c r="I23006"/>
      <c r="J23006"/>
      <c r="U23006" s="43"/>
      <c r="AE23006"/>
    </row>
    <row r="23007" spans="1:31">
      <c r="A23007">
        <v>55230</v>
      </c>
      <c r="B23007" t="s">
        <v>19634</v>
      </c>
      <c r="C23007" t="s">
        <v>33478</v>
      </c>
      <c r="D23007" t="s">
        <v>33476</v>
      </c>
      <c r="E23007"/>
      <c r="F23007"/>
      <c r="G23007"/>
      <c r="H23007"/>
      <c r="I23007"/>
      <c r="J23007"/>
      <c r="U23007" s="43"/>
      <c r="AE23007"/>
    </row>
    <row r="23008" spans="1:31">
      <c r="A23008">
        <v>55230</v>
      </c>
      <c r="B23008" t="s">
        <v>19634</v>
      </c>
      <c r="C23008" t="s">
        <v>33478</v>
      </c>
      <c r="D23008" t="s">
        <v>33476</v>
      </c>
      <c r="E23008"/>
      <c r="F23008"/>
      <c r="G23008"/>
      <c r="H23008"/>
      <c r="I23008"/>
      <c r="J23008"/>
      <c r="U23008" s="43"/>
      <c r="AE23008"/>
    </row>
    <row r="23009" spans="1:31">
      <c r="A23009">
        <v>55500</v>
      </c>
      <c r="B23009" t="s">
        <v>19635</v>
      </c>
      <c r="C23009" t="s">
        <v>33478</v>
      </c>
      <c r="D23009" t="s">
        <v>33476</v>
      </c>
      <c r="E23009"/>
      <c r="F23009"/>
      <c r="G23009"/>
      <c r="H23009"/>
      <c r="I23009"/>
      <c r="J23009"/>
      <c r="U23009" s="43"/>
      <c r="AE23009"/>
    </row>
    <row r="23010" spans="1:31">
      <c r="A23010">
        <v>55700</v>
      </c>
      <c r="B23010" t="s">
        <v>19636</v>
      </c>
      <c r="C23010" t="s">
        <v>33478</v>
      </c>
      <c r="D23010" t="s">
        <v>33476</v>
      </c>
      <c r="E23010"/>
      <c r="F23010"/>
      <c r="G23010"/>
      <c r="H23010"/>
      <c r="I23010"/>
      <c r="J23010"/>
      <c r="U23010" s="43"/>
      <c r="AE23010"/>
    </row>
    <row r="23011" spans="1:31">
      <c r="A23011">
        <v>55140</v>
      </c>
      <c r="B23011" t="s">
        <v>19637</v>
      </c>
      <c r="C23011" t="s">
        <v>33478</v>
      </c>
      <c r="D23011" t="s">
        <v>33476</v>
      </c>
      <c r="E23011"/>
      <c r="F23011"/>
      <c r="G23011"/>
      <c r="H23011"/>
      <c r="I23011"/>
      <c r="J23011"/>
      <c r="U23011" s="43"/>
      <c r="AE23011"/>
    </row>
    <row r="23012" spans="1:31">
      <c r="A23012">
        <v>55000</v>
      </c>
      <c r="B23012" t="s">
        <v>19638</v>
      </c>
      <c r="C23012" t="s">
        <v>33478</v>
      </c>
      <c r="D23012" t="s">
        <v>33476</v>
      </c>
      <c r="E23012"/>
      <c r="F23012"/>
      <c r="G23012"/>
      <c r="H23012"/>
      <c r="I23012"/>
      <c r="J23012"/>
      <c r="U23012" s="43"/>
      <c r="AE23012"/>
    </row>
    <row r="23013" spans="1:31">
      <c r="A23013">
        <v>55840</v>
      </c>
      <c r="B23013" t="s">
        <v>19639</v>
      </c>
      <c r="C23013" t="s">
        <v>33478</v>
      </c>
      <c r="D23013" t="e">
        <v>#N/A</v>
      </c>
      <c r="E23013"/>
      <c r="F23013"/>
      <c r="G23013"/>
      <c r="H23013"/>
      <c r="I23013"/>
      <c r="J23013"/>
      <c r="U23013" s="43"/>
      <c r="AE23013"/>
    </row>
    <row r="23014" spans="1:31">
      <c r="A23014">
        <v>55260</v>
      </c>
      <c r="B23014" t="s">
        <v>19640</v>
      </c>
      <c r="C23014" t="s">
        <v>33478</v>
      </c>
      <c r="D23014" t="s">
        <v>33476</v>
      </c>
      <c r="E23014"/>
      <c r="F23014"/>
      <c r="G23014"/>
      <c r="H23014"/>
      <c r="I23014"/>
      <c r="J23014"/>
      <c r="U23014" s="43"/>
      <c r="AE23014"/>
    </row>
    <row r="23015" spans="1:31">
      <c r="A23015">
        <v>55210</v>
      </c>
      <c r="B23015" t="s">
        <v>19641</v>
      </c>
      <c r="C23015" t="s">
        <v>33478</v>
      </c>
      <c r="D23015" t="s">
        <v>33476</v>
      </c>
      <c r="E23015"/>
      <c r="F23015"/>
      <c r="G23015"/>
      <c r="H23015"/>
      <c r="I23015"/>
      <c r="J23015"/>
      <c r="U23015" s="43"/>
      <c r="AE23015"/>
    </row>
    <row r="23016" spans="1:31">
      <c r="A23016">
        <v>55600</v>
      </c>
      <c r="B23016" t="s">
        <v>19642</v>
      </c>
      <c r="C23016" t="s">
        <v>33478</v>
      </c>
      <c r="D23016" t="s">
        <v>33476</v>
      </c>
      <c r="E23016"/>
      <c r="F23016"/>
      <c r="G23016"/>
      <c r="H23016"/>
      <c r="I23016"/>
      <c r="J23016"/>
      <c r="U23016" s="43"/>
      <c r="AE23016"/>
    </row>
    <row r="23017" spans="1:31">
      <c r="A23017">
        <v>55600</v>
      </c>
      <c r="B23017" t="s">
        <v>19643</v>
      </c>
      <c r="C23017" t="s">
        <v>33478</v>
      </c>
      <c r="D23017" t="s">
        <v>33476</v>
      </c>
      <c r="E23017"/>
      <c r="F23017"/>
      <c r="G23017"/>
      <c r="H23017"/>
      <c r="I23017"/>
      <c r="J23017"/>
      <c r="U23017" s="43"/>
      <c r="AE23017"/>
    </row>
    <row r="23018" spans="1:31">
      <c r="A23018">
        <v>55600</v>
      </c>
      <c r="B23018" t="s">
        <v>19644</v>
      </c>
      <c r="C23018" t="s">
        <v>33478</v>
      </c>
      <c r="D23018" t="s">
        <v>33476</v>
      </c>
      <c r="E23018"/>
      <c r="F23018"/>
      <c r="G23018"/>
      <c r="H23018"/>
      <c r="I23018"/>
      <c r="J23018"/>
      <c r="U23018" s="43"/>
      <c r="AE23018"/>
    </row>
    <row r="23019" spans="1:31">
      <c r="A23019">
        <v>55600</v>
      </c>
      <c r="B23019" t="s">
        <v>19645</v>
      </c>
      <c r="C23019" t="s">
        <v>33478</v>
      </c>
      <c r="D23019" t="s">
        <v>33476</v>
      </c>
      <c r="E23019"/>
      <c r="F23019"/>
      <c r="G23019"/>
      <c r="H23019"/>
      <c r="I23019"/>
      <c r="J23019"/>
      <c r="U23019" s="43"/>
      <c r="AE23019"/>
    </row>
    <row r="23020" spans="1:31">
      <c r="A23020">
        <v>55220</v>
      </c>
      <c r="B23020" t="s">
        <v>19646</v>
      </c>
      <c r="C23020" t="s">
        <v>33478</v>
      </c>
      <c r="D23020" t="s">
        <v>33476</v>
      </c>
      <c r="E23020"/>
      <c r="F23020"/>
      <c r="G23020"/>
      <c r="H23020"/>
      <c r="I23020"/>
      <c r="J23020"/>
      <c r="U23020" s="43"/>
      <c r="AE23020"/>
    </row>
    <row r="23021" spans="1:31">
      <c r="A23021">
        <v>55000</v>
      </c>
      <c r="B23021" t="s">
        <v>19647</v>
      </c>
      <c r="C23021" t="s">
        <v>33478</v>
      </c>
      <c r="D23021" t="s">
        <v>33476</v>
      </c>
      <c r="E23021"/>
      <c r="F23021"/>
      <c r="G23021"/>
      <c r="H23021"/>
      <c r="I23021"/>
      <c r="J23021"/>
      <c r="U23021" s="43"/>
      <c r="AE23021"/>
    </row>
    <row r="23022" spans="1:31">
      <c r="A23022">
        <v>55160</v>
      </c>
      <c r="B23022" t="s">
        <v>19648</v>
      </c>
      <c r="C23022" t="s">
        <v>33478</v>
      </c>
      <c r="D23022" t="s">
        <v>33476</v>
      </c>
      <c r="E23022"/>
      <c r="F23022"/>
      <c r="G23022"/>
      <c r="H23022"/>
      <c r="I23022"/>
      <c r="J23022"/>
      <c r="U23022" s="43"/>
      <c r="AE23022"/>
    </row>
    <row r="23023" spans="1:31">
      <c r="A23023">
        <v>55130</v>
      </c>
      <c r="B23023" t="s">
        <v>19649</v>
      </c>
      <c r="C23023" t="s">
        <v>33478</v>
      </c>
      <c r="D23023" t="s">
        <v>33476</v>
      </c>
      <c r="E23023"/>
      <c r="F23023"/>
      <c r="G23023"/>
      <c r="H23023"/>
      <c r="I23023"/>
      <c r="J23023"/>
      <c r="U23023" s="43"/>
      <c r="AE23023"/>
    </row>
    <row r="23024" spans="1:31">
      <c r="A23024">
        <v>55250</v>
      </c>
      <c r="B23024" t="s">
        <v>19650</v>
      </c>
      <c r="C23024" t="s">
        <v>33478</v>
      </c>
      <c r="D23024" t="s">
        <v>33476</v>
      </c>
      <c r="E23024"/>
      <c r="F23024"/>
      <c r="G23024"/>
      <c r="H23024"/>
      <c r="I23024"/>
      <c r="J23024"/>
      <c r="U23024" s="43"/>
      <c r="AE23024"/>
    </row>
    <row r="23025" spans="1:31">
      <c r="A23025">
        <v>55250</v>
      </c>
      <c r="B23025" t="s">
        <v>19650</v>
      </c>
      <c r="C23025" t="s">
        <v>33478</v>
      </c>
      <c r="D23025" t="s">
        <v>33476</v>
      </c>
      <c r="E23025"/>
      <c r="F23025"/>
      <c r="G23025"/>
      <c r="H23025"/>
      <c r="I23025"/>
      <c r="J23025"/>
      <c r="U23025" s="43"/>
      <c r="AE23025"/>
    </row>
    <row r="23026" spans="1:31">
      <c r="A23026">
        <v>55250</v>
      </c>
      <c r="B23026" t="s">
        <v>19650</v>
      </c>
      <c r="C23026" t="s">
        <v>33478</v>
      </c>
      <c r="D23026" t="s">
        <v>33476</v>
      </c>
      <c r="E23026"/>
      <c r="F23026"/>
      <c r="G23026"/>
      <c r="H23026"/>
      <c r="I23026"/>
      <c r="J23026"/>
      <c r="U23026" s="43"/>
      <c r="AE23026"/>
    </row>
    <row r="23027" spans="1:31">
      <c r="A23027">
        <v>55500</v>
      </c>
      <c r="B23027" t="s">
        <v>19651</v>
      </c>
      <c r="C23027" t="s">
        <v>33478</v>
      </c>
      <c r="D23027" t="s">
        <v>33476</v>
      </c>
      <c r="E23027"/>
      <c r="F23027"/>
      <c r="G23027"/>
      <c r="H23027"/>
      <c r="I23027"/>
      <c r="J23027"/>
      <c r="U23027" s="43"/>
      <c r="AE23027"/>
    </row>
    <row r="23028" spans="1:31">
      <c r="A23028">
        <v>55500</v>
      </c>
      <c r="B23028" t="s">
        <v>19651</v>
      </c>
      <c r="C23028" t="s">
        <v>33478</v>
      </c>
      <c r="D23028" t="s">
        <v>33476</v>
      </c>
      <c r="E23028"/>
      <c r="F23028"/>
      <c r="G23028"/>
      <c r="H23028"/>
      <c r="I23028"/>
      <c r="J23028"/>
      <c r="U23028" s="43"/>
      <c r="AE23028"/>
    </row>
    <row r="23029" spans="1:31">
      <c r="A23029">
        <v>55310</v>
      </c>
      <c r="B23029" t="s">
        <v>19652</v>
      </c>
      <c r="C23029" t="s">
        <v>33478</v>
      </c>
      <c r="D23029" t="e">
        <v>#N/A</v>
      </c>
      <c r="E23029"/>
      <c r="F23029"/>
      <c r="G23029"/>
      <c r="H23029"/>
      <c r="I23029"/>
      <c r="J23029"/>
      <c r="U23029" s="43"/>
      <c r="AE23029"/>
    </row>
    <row r="23030" spans="1:31">
      <c r="A23030">
        <v>55190</v>
      </c>
      <c r="B23030" t="s">
        <v>19653</v>
      </c>
      <c r="C23030" t="s">
        <v>33478</v>
      </c>
      <c r="D23030" t="s">
        <v>33476</v>
      </c>
      <c r="E23030"/>
      <c r="F23030"/>
      <c r="G23030"/>
      <c r="H23030"/>
      <c r="I23030"/>
      <c r="J23030"/>
      <c r="U23030" s="43"/>
      <c r="AE23030"/>
    </row>
    <row r="23031" spans="1:31">
      <c r="A23031">
        <v>55300</v>
      </c>
      <c r="B23031" t="s">
        <v>19654</v>
      </c>
      <c r="C23031" t="s">
        <v>33478</v>
      </c>
      <c r="D23031" t="s">
        <v>33476</v>
      </c>
      <c r="E23031"/>
      <c r="F23031"/>
      <c r="G23031"/>
      <c r="H23031"/>
      <c r="I23031"/>
      <c r="J23031"/>
      <c r="U23031" s="43"/>
      <c r="AE23031"/>
    </row>
    <row r="23032" spans="1:31">
      <c r="A23032">
        <v>55140</v>
      </c>
      <c r="B23032" t="s">
        <v>19655</v>
      </c>
      <c r="C23032" t="s">
        <v>33478</v>
      </c>
      <c r="D23032" t="s">
        <v>33476</v>
      </c>
      <c r="E23032"/>
      <c r="F23032"/>
      <c r="G23032"/>
      <c r="H23032"/>
      <c r="I23032"/>
      <c r="J23032"/>
      <c r="U23032" s="43"/>
      <c r="AE23032"/>
    </row>
    <row r="23033" spans="1:31">
      <c r="A23033">
        <v>55100</v>
      </c>
      <c r="B23033" t="s">
        <v>19656</v>
      </c>
      <c r="C23033" t="s">
        <v>33478</v>
      </c>
      <c r="D23033" t="s">
        <v>33476</v>
      </c>
      <c r="E23033"/>
      <c r="F23033"/>
      <c r="G23033"/>
      <c r="H23033"/>
      <c r="I23033"/>
      <c r="J23033"/>
      <c r="U23033" s="43"/>
      <c r="AE23033"/>
    </row>
    <row r="23034" spans="1:31">
      <c r="A23034">
        <v>55220</v>
      </c>
      <c r="B23034" t="s">
        <v>19657</v>
      </c>
      <c r="C23034" t="s">
        <v>33478</v>
      </c>
      <c r="D23034" t="s">
        <v>33476</v>
      </c>
      <c r="E23034"/>
      <c r="F23034"/>
      <c r="G23034"/>
      <c r="H23034"/>
      <c r="I23034"/>
      <c r="J23034"/>
      <c r="U23034" s="43"/>
      <c r="AE23034"/>
    </row>
    <row r="23035" spans="1:31">
      <c r="A23035">
        <v>55200</v>
      </c>
      <c r="B23035" t="s">
        <v>19658</v>
      </c>
      <c r="C23035" t="s">
        <v>33478</v>
      </c>
      <c r="D23035" t="s">
        <v>33476</v>
      </c>
      <c r="E23035"/>
      <c r="F23035"/>
      <c r="G23035"/>
      <c r="H23035"/>
      <c r="I23035"/>
      <c r="J23035"/>
      <c r="U23035" s="43"/>
      <c r="AE23035"/>
    </row>
    <row r="23036" spans="1:31">
      <c r="A23036">
        <v>55270</v>
      </c>
      <c r="B23036" t="s">
        <v>19659</v>
      </c>
      <c r="C23036" t="s">
        <v>33478</v>
      </c>
      <c r="D23036" t="s">
        <v>33476</v>
      </c>
      <c r="E23036"/>
      <c r="F23036"/>
      <c r="G23036"/>
      <c r="H23036"/>
      <c r="I23036"/>
      <c r="J23036"/>
      <c r="U23036" s="43"/>
      <c r="AE23036"/>
    </row>
    <row r="23037" spans="1:31">
      <c r="A23037">
        <v>55300</v>
      </c>
      <c r="B23037" t="s">
        <v>19660</v>
      </c>
      <c r="C23037" t="s">
        <v>33478</v>
      </c>
      <c r="D23037" t="s">
        <v>33476</v>
      </c>
      <c r="E23037"/>
      <c r="F23037"/>
      <c r="G23037"/>
      <c r="H23037"/>
      <c r="I23037"/>
      <c r="J23037"/>
      <c r="U23037" s="43"/>
      <c r="AE23037"/>
    </row>
    <row r="23038" spans="1:31">
      <c r="A23038">
        <v>55300</v>
      </c>
      <c r="B23038" t="s">
        <v>19661</v>
      </c>
      <c r="C23038" t="s">
        <v>33478</v>
      </c>
      <c r="D23038" t="s">
        <v>33476</v>
      </c>
      <c r="E23038"/>
      <c r="F23038"/>
      <c r="G23038"/>
      <c r="H23038"/>
      <c r="I23038"/>
      <c r="J23038"/>
      <c r="U23038" s="43"/>
      <c r="AE23038"/>
    </row>
    <row r="23039" spans="1:31">
      <c r="A23039">
        <v>55300</v>
      </c>
      <c r="B23039" t="s">
        <v>19661</v>
      </c>
      <c r="C23039" t="s">
        <v>33478</v>
      </c>
      <c r="D23039" t="s">
        <v>33476</v>
      </c>
      <c r="E23039"/>
      <c r="F23039"/>
      <c r="G23039"/>
      <c r="H23039"/>
      <c r="I23039"/>
      <c r="J23039"/>
      <c r="U23039" s="43"/>
      <c r="AE23039"/>
    </row>
    <row r="23040" spans="1:31">
      <c r="A23040">
        <v>55300</v>
      </c>
      <c r="B23040" t="s">
        <v>19661</v>
      </c>
      <c r="C23040" t="s">
        <v>33478</v>
      </c>
      <c r="D23040" t="s">
        <v>33476</v>
      </c>
      <c r="E23040"/>
      <c r="F23040"/>
      <c r="G23040"/>
      <c r="H23040"/>
      <c r="I23040"/>
      <c r="J23040"/>
      <c r="U23040" s="43"/>
      <c r="AE23040"/>
    </row>
    <row r="23041" spans="1:31">
      <c r="A23041">
        <v>55800</v>
      </c>
      <c r="B23041" t="s">
        <v>19662</v>
      </c>
      <c r="C23041" t="s">
        <v>33478</v>
      </c>
      <c r="D23041" t="s">
        <v>33476</v>
      </c>
      <c r="E23041"/>
      <c r="F23041"/>
      <c r="G23041"/>
      <c r="H23041"/>
      <c r="I23041"/>
      <c r="J23041"/>
      <c r="U23041" s="43"/>
      <c r="AE23041"/>
    </row>
    <row r="23042" spans="1:31">
      <c r="A23042">
        <v>55250</v>
      </c>
      <c r="B23042" t="s">
        <v>19663</v>
      </c>
      <c r="C23042" t="s">
        <v>33478</v>
      </c>
      <c r="D23042" t="s">
        <v>33476</v>
      </c>
      <c r="E23042"/>
      <c r="F23042"/>
      <c r="G23042"/>
      <c r="H23042"/>
      <c r="I23042"/>
      <c r="J23042"/>
      <c r="U23042" s="43"/>
      <c r="AE23042"/>
    </row>
    <row r="23043" spans="1:31">
      <c r="A23043">
        <v>55140</v>
      </c>
      <c r="B23043" t="s">
        <v>19664</v>
      </c>
      <c r="C23043" t="s">
        <v>33478</v>
      </c>
      <c r="D23043" t="s">
        <v>33476</v>
      </c>
      <c r="E23043"/>
      <c r="F23043"/>
      <c r="G23043"/>
      <c r="H23043"/>
      <c r="I23043"/>
      <c r="J23043"/>
      <c r="U23043" s="43"/>
      <c r="AE23043"/>
    </row>
    <row r="23044" spans="1:31">
      <c r="A23044">
        <v>55130</v>
      </c>
      <c r="B23044" t="s">
        <v>19665</v>
      </c>
      <c r="C23044" t="s">
        <v>33478</v>
      </c>
      <c r="D23044" t="s">
        <v>33476</v>
      </c>
      <c r="E23044"/>
      <c r="F23044"/>
      <c r="G23044"/>
      <c r="H23044"/>
      <c r="I23044"/>
      <c r="J23044"/>
      <c r="U23044" s="43"/>
      <c r="AE23044"/>
    </row>
    <row r="23045" spans="1:31">
      <c r="A23045">
        <v>55230</v>
      </c>
      <c r="B23045" t="s">
        <v>19666</v>
      </c>
      <c r="C23045" t="s">
        <v>33478</v>
      </c>
      <c r="D23045" t="s">
        <v>33476</v>
      </c>
      <c r="E23045"/>
      <c r="F23045"/>
      <c r="G23045"/>
      <c r="H23045"/>
      <c r="I23045"/>
      <c r="J23045"/>
      <c r="U23045" s="43"/>
      <c r="AE23045"/>
    </row>
    <row r="23046" spans="1:31">
      <c r="A23046">
        <v>55270</v>
      </c>
      <c r="B23046" t="s">
        <v>19667</v>
      </c>
      <c r="C23046" t="s">
        <v>33478</v>
      </c>
      <c r="D23046" t="s">
        <v>33476</v>
      </c>
      <c r="E23046"/>
      <c r="F23046"/>
      <c r="G23046"/>
      <c r="H23046"/>
      <c r="I23046"/>
      <c r="J23046"/>
      <c r="U23046" s="43"/>
      <c r="AE23046"/>
    </row>
    <row r="23047" spans="1:31">
      <c r="A23047">
        <v>55100</v>
      </c>
      <c r="B23047" t="s">
        <v>19668</v>
      </c>
      <c r="C23047" t="s">
        <v>33478</v>
      </c>
      <c r="D23047" t="s">
        <v>33476</v>
      </c>
      <c r="E23047"/>
      <c r="F23047"/>
      <c r="G23047"/>
      <c r="H23047"/>
      <c r="I23047"/>
      <c r="J23047"/>
      <c r="U23047" s="43"/>
      <c r="AE23047"/>
    </row>
    <row r="23048" spans="1:31">
      <c r="A23048">
        <v>55400</v>
      </c>
      <c r="B23048" t="s">
        <v>19668</v>
      </c>
      <c r="C23048" t="s">
        <v>33478</v>
      </c>
      <c r="D23048" t="s">
        <v>33476</v>
      </c>
      <c r="E23048"/>
      <c r="F23048"/>
      <c r="G23048"/>
      <c r="H23048"/>
      <c r="I23048"/>
      <c r="J23048"/>
      <c r="U23048" s="43"/>
      <c r="AE23048"/>
    </row>
    <row r="23049" spans="1:31">
      <c r="A23049">
        <v>55300</v>
      </c>
      <c r="B23049" t="s">
        <v>19669</v>
      </c>
      <c r="C23049" t="s">
        <v>33478</v>
      </c>
      <c r="D23049" t="s">
        <v>33476</v>
      </c>
      <c r="E23049"/>
      <c r="F23049"/>
      <c r="G23049"/>
      <c r="H23049"/>
      <c r="I23049"/>
      <c r="J23049"/>
      <c r="U23049" s="43"/>
      <c r="AE23049"/>
    </row>
    <row r="23050" spans="1:31">
      <c r="A23050">
        <v>55000</v>
      </c>
      <c r="B23050" t="s">
        <v>19670</v>
      </c>
      <c r="C23050" t="s">
        <v>33478</v>
      </c>
      <c r="D23050" t="s">
        <v>33476</v>
      </c>
      <c r="E23050"/>
      <c r="F23050"/>
      <c r="G23050"/>
      <c r="H23050"/>
      <c r="I23050"/>
      <c r="J23050"/>
      <c r="U23050" s="43"/>
      <c r="AE23050"/>
    </row>
    <row r="23051" spans="1:31">
      <c r="A23051">
        <v>55500</v>
      </c>
      <c r="B23051" t="s">
        <v>19671</v>
      </c>
      <c r="C23051" t="s">
        <v>33478</v>
      </c>
      <c r="D23051" t="s">
        <v>33476</v>
      </c>
      <c r="E23051"/>
      <c r="F23051"/>
      <c r="G23051"/>
      <c r="H23051"/>
      <c r="I23051"/>
      <c r="J23051"/>
      <c r="U23051" s="43"/>
      <c r="AE23051"/>
    </row>
    <row r="23052" spans="1:31">
      <c r="A23052">
        <v>55600</v>
      </c>
      <c r="B23052" t="s">
        <v>19672</v>
      </c>
      <c r="C23052" t="s">
        <v>33478</v>
      </c>
      <c r="D23052" t="s">
        <v>33476</v>
      </c>
      <c r="E23052"/>
      <c r="F23052"/>
      <c r="G23052"/>
      <c r="H23052"/>
      <c r="I23052"/>
      <c r="J23052"/>
      <c r="U23052" s="43"/>
      <c r="AE23052"/>
    </row>
    <row r="23053" spans="1:31">
      <c r="A23053">
        <v>55100</v>
      </c>
      <c r="B23053" t="s">
        <v>3304</v>
      </c>
      <c r="C23053" t="s">
        <v>33478</v>
      </c>
      <c r="D23053" t="s">
        <v>33476</v>
      </c>
      <c r="E23053"/>
      <c r="F23053"/>
      <c r="G23053"/>
      <c r="H23053"/>
      <c r="I23053"/>
      <c r="J23053"/>
      <c r="U23053" s="43"/>
      <c r="AE23053"/>
    </row>
    <row r="23054" spans="1:31">
      <c r="A23054">
        <v>55600</v>
      </c>
      <c r="B23054" t="s">
        <v>19673</v>
      </c>
      <c r="C23054" t="s">
        <v>33478</v>
      </c>
      <c r="D23054" t="s">
        <v>33476</v>
      </c>
      <c r="E23054"/>
      <c r="F23054"/>
      <c r="G23054"/>
      <c r="H23054"/>
      <c r="I23054"/>
      <c r="J23054"/>
      <c r="U23054" s="43"/>
      <c r="AE23054"/>
    </row>
    <row r="23055" spans="1:31">
      <c r="A23055">
        <v>55600</v>
      </c>
      <c r="B23055" t="s">
        <v>19674</v>
      </c>
      <c r="C23055" t="s">
        <v>33478</v>
      </c>
      <c r="D23055" t="s">
        <v>33476</v>
      </c>
      <c r="E23055"/>
      <c r="F23055"/>
      <c r="G23055"/>
      <c r="H23055"/>
      <c r="I23055"/>
      <c r="J23055"/>
      <c r="U23055" s="43"/>
      <c r="AE23055"/>
    </row>
    <row r="23056" spans="1:31">
      <c r="A23056">
        <v>55270</v>
      </c>
      <c r="B23056" t="s">
        <v>19675</v>
      </c>
      <c r="C23056" t="s">
        <v>33478</v>
      </c>
      <c r="D23056" t="s">
        <v>33476</v>
      </c>
      <c r="E23056"/>
      <c r="F23056"/>
      <c r="G23056"/>
      <c r="H23056"/>
      <c r="I23056"/>
      <c r="J23056"/>
      <c r="U23056" s="43"/>
      <c r="AE23056"/>
    </row>
    <row r="23057" spans="1:31">
      <c r="A23057">
        <v>55210</v>
      </c>
      <c r="B23057" t="s">
        <v>19676</v>
      </c>
      <c r="C23057" t="s">
        <v>33478</v>
      </c>
      <c r="D23057" t="s">
        <v>33476</v>
      </c>
      <c r="E23057"/>
      <c r="F23057"/>
      <c r="G23057"/>
      <c r="H23057"/>
      <c r="I23057"/>
      <c r="J23057"/>
      <c r="U23057" s="43"/>
      <c r="AE23057"/>
    </row>
    <row r="23058" spans="1:31">
      <c r="A23058">
        <v>55210</v>
      </c>
      <c r="B23058" t="s">
        <v>19676</v>
      </c>
      <c r="C23058" t="s">
        <v>33478</v>
      </c>
      <c r="D23058" t="s">
        <v>33476</v>
      </c>
      <c r="E23058"/>
      <c r="F23058"/>
      <c r="G23058"/>
      <c r="H23058"/>
      <c r="I23058"/>
      <c r="J23058"/>
      <c r="U23058" s="43"/>
      <c r="AE23058"/>
    </row>
    <row r="23059" spans="1:31">
      <c r="A23059">
        <v>55210</v>
      </c>
      <c r="B23059" t="s">
        <v>19676</v>
      </c>
      <c r="C23059" t="s">
        <v>33478</v>
      </c>
      <c r="D23059" t="s">
        <v>33476</v>
      </c>
      <c r="E23059"/>
      <c r="F23059"/>
      <c r="G23059"/>
      <c r="H23059"/>
      <c r="I23059"/>
      <c r="J23059"/>
      <c r="U23059" s="43"/>
      <c r="AE23059"/>
    </row>
    <row r="23060" spans="1:31">
      <c r="A23060">
        <v>55210</v>
      </c>
      <c r="B23060" t="s">
        <v>19676</v>
      </c>
      <c r="C23060" t="s">
        <v>33478</v>
      </c>
      <c r="D23060" t="s">
        <v>33476</v>
      </c>
      <c r="E23060"/>
      <c r="F23060"/>
      <c r="G23060"/>
      <c r="H23060"/>
      <c r="I23060"/>
      <c r="J23060"/>
      <c r="U23060" s="43"/>
      <c r="AE23060"/>
    </row>
    <row r="23061" spans="1:31">
      <c r="A23061">
        <v>55210</v>
      </c>
      <c r="B23061" t="s">
        <v>19676</v>
      </c>
      <c r="C23061" t="s">
        <v>33478</v>
      </c>
      <c r="D23061" t="s">
        <v>33476</v>
      </c>
      <c r="E23061"/>
      <c r="F23061"/>
      <c r="G23061"/>
      <c r="H23061"/>
      <c r="I23061"/>
      <c r="J23061"/>
      <c r="U23061" s="43"/>
      <c r="AE23061"/>
    </row>
    <row r="23062" spans="1:31">
      <c r="A23062">
        <v>55210</v>
      </c>
      <c r="B23062" t="s">
        <v>19676</v>
      </c>
      <c r="C23062" t="s">
        <v>33478</v>
      </c>
      <c r="D23062" t="s">
        <v>33476</v>
      </c>
      <c r="E23062"/>
      <c r="F23062"/>
      <c r="G23062"/>
      <c r="H23062"/>
      <c r="I23062"/>
      <c r="J23062"/>
      <c r="U23062" s="43"/>
      <c r="AE23062"/>
    </row>
    <row r="23063" spans="1:31">
      <c r="A23063">
        <v>55210</v>
      </c>
      <c r="B23063" t="s">
        <v>19676</v>
      </c>
      <c r="C23063" t="s">
        <v>33478</v>
      </c>
      <c r="D23063" t="s">
        <v>33476</v>
      </c>
      <c r="E23063"/>
      <c r="F23063"/>
      <c r="G23063"/>
      <c r="H23063"/>
      <c r="I23063"/>
      <c r="J23063"/>
      <c r="U23063" s="43"/>
      <c r="AE23063"/>
    </row>
    <row r="23064" spans="1:31">
      <c r="A23064">
        <v>55600</v>
      </c>
      <c r="B23064" t="s">
        <v>19677</v>
      </c>
      <c r="C23064" t="s">
        <v>33478</v>
      </c>
      <c r="D23064" t="s">
        <v>33476</v>
      </c>
      <c r="E23064"/>
      <c r="F23064"/>
      <c r="G23064"/>
      <c r="H23064"/>
      <c r="I23064"/>
      <c r="J23064"/>
      <c r="U23064" s="43"/>
      <c r="AE23064"/>
    </row>
    <row r="23065" spans="1:31">
      <c r="A23065">
        <v>55200</v>
      </c>
      <c r="B23065" t="s">
        <v>19678</v>
      </c>
      <c r="C23065" t="s">
        <v>33478</v>
      </c>
      <c r="D23065" t="s">
        <v>33476</v>
      </c>
      <c r="E23065"/>
      <c r="F23065"/>
      <c r="G23065"/>
      <c r="H23065"/>
      <c r="I23065"/>
      <c r="J23065"/>
      <c r="U23065" s="43"/>
      <c r="AE23065"/>
    </row>
    <row r="23066" spans="1:31">
      <c r="A23066">
        <v>55600</v>
      </c>
      <c r="B23066" t="s">
        <v>19679</v>
      </c>
      <c r="C23066" t="s">
        <v>33478</v>
      </c>
      <c r="D23066" t="s">
        <v>33476</v>
      </c>
      <c r="E23066"/>
      <c r="F23066"/>
      <c r="G23066"/>
      <c r="H23066"/>
      <c r="I23066"/>
      <c r="J23066"/>
      <c r="U23066" s="43"/>
      <c r="AE23066"/>
    </row>
    <row r="23067" spans="1:31">
      <c r="A23067">
        <v>55260</v>
      </c>
      <c r="B23067" t="s">
        <v>19680</v>
      </c>
      <c r="C23067" t="s">
        <v>33478</v>
      </c>
      <c r="D23067" t="s">
        <v>33476</v>
      </c>
      <c r="E23067"/>
      <c r="F23067"/>
      <c r="G23067"/>
      <c r="H23067"/>
      <c r="I23067"/>
      <c r="J23067"/>
      <c r="U23067" s="43"/>
      <c r="AE23067"/>
    </row>
    <row r="23068" spans="1:31">
      <c r="A23068">
        <v>55150</v>
      </c>
      <c r="B23068" t="s">
        <v>19681</v>
      </c>
      <c r="C23068" t="s">
        <v>33478</v>
      </c>
      <c r="D23068" t="s">
        <v>33476</v>
      </c>
      <c r="E23068"/>
      <c r="F23068"/>
      <c r="G23068"/>
      <c r="H23068"/>
      <c r="I23068"/>
      <c r="J23068"/>
      <c r="U23068" s="43"/>
      <c r="AE23068"/>
    </row>
    <row r="23069" spans="1:31">
      <c r="A23069">
        <v>55160</v>
      </c>
      <c r="B23069" t="s">
        <v>19682</v>
      </c>
      <c r="C23069" t="s">
        <v>33478</v>
      </c>
      <c r="D23069" t="s">
        <v>33476</v>
      </c>
      <c r="E23069"/>
      <c r="F23069"/>
      <c r="G23069"/>
      <c r="H23069"/>
      <c r="I23069"/>
      <c r="J23069"/>
      <c r="U23069" s="43"/>
      <c r="AE23069"/>
    </row>
    <row r="23070" spans="1:31">
      <c r="A23070">
        <v>55190</v>
      </c>
      <c r="B23070" t="s">
        <v>19683</v>
      </c>
      <c r="C23070" t="s">
        <v>33478</v>
      </c>
      <c r="D23070" t="s">
        <v>33476</v>
      </c>
      <c r="E23070"/>
      <c r="F23070"/>
      <c r="G23070"/>
      <c r="H23070"/>
      <c r="I23070"/>
      <c r="J23070"/>
      <c r="U23070" s="43"/>
      <c r="AE23070"/>
    </row>
    <row r="23071" spans="1:31">
      <c r="A23071">
        <v>55800</v>
      </c>
      <c r="B23071" t="s">
        <v>19684</v>
      </c>
      <c r="C23071" t="s">
        <v>33478</v>
      </c>
      <c r="D23071" t="s">
        <v>33476</v>
      </c>
      <c r="E23071"/>
      <c r="F23071"/>
      <c r="G23071"/>
      <c r="H23071"/>
      <c r="I23071"/>
      <c r="J23071"/>
      <c r="U23071" s="43"/>
      <c r="AE23071"/>
    </row>
    <row r="23072" spans="1:31">
      <c r="A23072">
        <v>55110</v>
      </c>
      <c r="B23072" t="s">
        <v>19685</v>
      </c>
      <c r="C23072" t="s">
        <v>33478</v>
      </c>
      <c r="D23072" t="s">
        <v>33476</v>
      </c>
      <c r="E23072"/>
      <c r="F23072"/>
      <c r="G23072"/>
      <c r="H23072"/>
      <c r="I23072"/>
      <c r="J23072"/>
      <c r="U23072" s="43"/>
      <c r="AE23072"/>
    </row>
    <row r="23073" spans="1:31">
      <c r="A23073">
        <v>55500</v>
      </c>
      <c r="B23073" t="s">
        <v>1385</v>
      </c>
      <c r="C23073" t="s">
        <v>33478</v>
      </c>
      <c r="D23073" t="s">
        <v>33476</v>
      </c>
      <c r="E23073"/>
      <c r="F23073"/>
      <c r="G23073"/>
      <c r="H23073"/>
      <c r="I23073"/>
      <c r="J23073"/>
      <c r="U23073" s="43"/>
      <c r="AE23073"/>
    </row>
    <row r="23074" spans="1:31">
      <c r="A23074">
        <v>55150</v>
      </c>
      <c r="B23074" t="s">
        <v>19686</v>
      </c>
      <c r="C23074" t="s">
        <v>33478</v>
      </c>
      <c r="D23074" t="s">
        <v>33476</v>
      </c>
      <c r="E23074"/>
      <c r="F23074"/>
      <c r="G23074"/>
      <c r="H23074"/>
      <c r="I23074"/>
      <c r="J23074"/>
      <c r="U23074" s="43"/>
      <c r="AE23074"/>
    </row>
    <row r="23075" spans="1:31">
      <c r="A23075">
        <v>55160</v>
      </c>
      <c r="B23075" t="s">
        <v>19687</v>
      </c>
      <c r="C23075" t="s">
        <v>33478</v>
      </c>
      <c r="D23075" t="s">
        <v>33476</v>
      </c>
      <c r="E23075"/>
      <c r="F23075"/>
      <c r="G23075"/>
      <c r="H23075"/>
      <c r="I23075"/>
      <c r="J23075"/>
      <c r="U23075" s="43"/>
      <c r="AE23075"/>
    </row>
    <row r="23076" spans="1:31">
      <c r="A23076">
        <v>55220</v>
      </c>
      <c r="B23076" t="s">
        <v>19688</v>
      </c>
      <c r="C23076" t="s">
        <v>33478</v>
      </c>
      <c r="D23076" t="s">
        <v>33476</v>
      </c>
      <c r="E23076"/>
      <c r="F23076"/>
      <c r="G23076"/>
      <c r="H23076"/>
      <c r="I23076"/>
      <c r="J23076"/>
      <c r="U23076" s="43"/>
      <c r="AE23076"/>
    </row>
    <row r="23077" spans="1:31">
      <c r="A23077">
        <v>55120</v>
      </c>
      <c r="B23077" t="s">
        <v>19689</v>
      </c>
      <c r="C23077" t="s">
        <v>33478</v>
      </c>
      <c r="D23077" t="s">
        <v>33476</v>
      </c>
      <c r="E23077"/>
      <c r="F23077"/>
      <c r="G23077"/>
      <c r="H23077"/>
      <c r="I23077"/>
      <c r="J23077"/>
      <c r="U23077" s="43"/>
      <c r="AE23077"/>
    </row>
    <row r="23078" spans="1:31">
      <c r="A23078">
        <v>55000</v>
      </c>
      <c r="B23078" t="s">
        <v>19690</v>
      </c>
      <c r="C23078" t="s">
        <v>33478</v>
      </c>
      <c r="D23078" t="s">
        <v>33476</v>
      </c>
      <c r="E23078"/>
      <c r="F23078"/>
      <c r="G23078"/>
      <c r="H23078"/>
      <c r="I23078"/>
      <c r="J23078"/>
      <c r="U23078" s="43"/>
      <c r="AE23078"/>
    </row>
    <row r="23079" spans="1:31">
      <c r="A23079">
        <v>55250</v>
      </c>
      <c r="B23079" t="s">
        <v>19691</v>
      </c>
      <c r="C23079" t="s">
        <v>33478</v>
      </c>
      <c r="D23079" t="s">
        <v>33476</v>
      </c>
      <c r="E23079"/>
      <c r="F23079"/>
      <c r="G23079"/>
      <c r="H23079"/>
      <c r="I23079"/>
      <c r="J23079"/>
      <c r="U23079" s="43"/>
      <c r="AE23079"/>
    </row>
    <row r="23080" spans="1:31">
      <c r="A23080">
        <v>55260</v>
      </c>
      <c r="B23080" t="s">
        <v>19692</v>
      </c>
      <c r="C23080" t="s">
        <v>33478</v>
      </c>
      <c r="D23080" t="s">
        <v>33476</v>
      </c>
      <c r="E23080"/>
      <c r="F23080"/>
      <c r="G23080"/>
      <c r="H23080"/>
      <c r="I23080"/>
      <c r="J23080"/>
      <c r="U23080" s="43"/>
      <c r="AE23080"/>
    </row>
    <row r="23081" spans="1:31">
      <c r="A23081">
        <v>55110</v>
      </c>
      <c r="B23081" t="s">
        <v>19693</v>
      </c>
      <c r="C23081" t="s">
        <v>33478</v>
      </c>
      <c r="D23081" t="s">
        <v>33476</v>
      </c>
      <c r="E23081"/>
      <c r="F23081"/>
      <c r="G23081"/>
      <c r="H23081"/>
      <c r="I23081"/>
      <c r="J23081"/>
      <c r="U23081" s="43"/>
      <c r="AE23081"/>
    </row>
    <row r="23082" spans="1:31">
      <c r="A23082">
        <v>55110</v>
      </c>
      <c r="B23082" t="s">
        <v>19693</v>
      </c>
      <c r="C23082" t="s">
        <v>33478</v>
      </c>
      <c r="D23082" t="s">
        <v>33476</v>
      </c>
      <c r="E23082"/>
      <c r="F23082"/>
      <c r="G23082"/>
      <c r="H23082"/>
      <c r="I23082"/>
      <c r="J23082"/>
      <c r="U23082" s="43"/>
      <c r="AE23082"/>
    </row>
    <row r="23083" spans="1:31">
      <c r="A23083">
        <v>55150</v>
      </c>
      <c r="B23083" t="s">
        <v>19694</v>
      </c>
      <c r="C23083" t="s">
        <v>33478</v>
      </c>
      <c r="D23083" t="s">
        <v>33476</v>
      </c>
      <c r="E23083"/>
      <c r="F23083"/>
      <c r="G23083"/>
      <c r="H23083"/>
      <c r="I23083"/>
      <c r="J23083"/>
      <c r="U23083" s="43"/>
      <c r="AE23083"/>
    </row>
    <row r="23084" spans="1:31">
      <c r="A23084">
        <v>55190</v>
      </c>
      <c r="B23084" t="s">
        <v>19695</v>
      </c>
      <c r="C23084" t="s">
        <v>33478</v>
      </c>
      <c r="D23084" t="s">
        <v>33476</v>
      </c>
      <c r="E23084"/>
      <c r="F23084"/>
      <c r="G23084"/>
      <c r="H23084"/>
      <c r="I23084"/>
      <c r="J23084"/>
      <c r="U23084" s="43"/>
      <c r="AE23084"/>
    </row>
    <row r="23085" spans="1:31">
      <c r="A23085">
        <v>55190</v>
      </c>
      <c r="B23085" t="s">
        <v>19695</v>
      </c>
      <c r="C23085" t="s">
        <v>33478</v>
      </c>
      <c r="D23085" t="s">
        <v>33476</v>
      </c>
      <c r="E23085"/>
      <c r="F23085"/>
      <c r="G23085"/>
      <c r="H23085"/>
      <c r="I23085"/>
      <c r="J23085"/>
      <c r="U23085" s="43"/>
      <c r="AE23085"/>
    </row>
    <row r="23086" spans="1:31">
      <c r="A23086">
        <v>55130</v>
      </c>
      <c r="B23086" t="s">
        <v>19696</v>
      </c>
      <c r="C23086" t="s">
        <v>33478</v>
      </c>
      <c r="D23086" t="s">
        <v>33476</v>
      </c>
      <c r="E23086"/>
      <c r="F23086"/>
      <c r="G23086"/>
      <c r="H23086"/>
      <c r="I23086"/>
      <c r="J23086"/>
      <c r="U23086" s="43"/>
      <c r="AE23086"/>
    </row>
    <row r="23087" spans="1:31">
      <c r="A23087">
        <v>55130</v>
      </c>
      <c r="B23087" t="s">
        <v>19697</v>
      </c>
      <c r="C23087" t="s">
        <v>33478</v>
      </c>
      <c r="D23087" t="s">
        <v>33476</v>
      </c>
      <c r="E23087"/>
      <c r="F23087"/>
      <c r="G23087"/>
      <c r="H23087"/>
      <c r="I23087"/>
      <c r="J23087"/>
      <c r="U23087" s="43"/>
      <c r="AE23087"/>
    </row>
    <row r="23088" spans="1:31">
      <c r="A23088">
        <v>55250</v>
      </c>
      <c r="B23088" t="s">
        <v>19698</v>
      </c>
      <c r="C23088" t="s">
        <v>33478</v>
      </c>
      <c r="D23088" t="s">
        <v>33476</v>
      </c>
      <c r="E23088"/>
      <c r="F23088"/>
      <c r="G23088"/>
      <c r="H23088"/>
      <c r="I23088"/>
      <c r="J23088"/>
      <c r="U23088" s="43"/>
      <c r="AE23088"/>
    </row>
    <row r="23089" spans="1:31">
      <c r="A23089">
        <v>55400</v>
      </c>
      <c r="B23089" t="s">
        <v>2988</v>
      </c>
      <c r="C23089" t="s">
        <v>33478</v>
      </c>
      <c r="D23089" t="s">
        <v>33476</v>
      </c>
      <c r="E23089"/>
      <c r="F23089"/>
      <c r="G23089"/>
      <c r="H23089"/>
      <c r="I23089"/>
      <c r="J23089"/>
      <c r="U23089" s="43"/>
      <c r="AE23089"/>
    </row>
    <row r="23090" spans="1:31">
      <c r="A23090">
        <v>55160</v>
      </c>
      <c r="B23090" t="s">
        <v>19699</v>
      </c>
      <c r="C23090" t="s">
        <v>33478</v>
      </c>
      <c r="D23090" t="s">
        <v>33476</v>
      </c>
      <c r="E23090"/>
      <c r="F23090"/>
      <c r="G23090"/>
      <c r="H23090"/>
      <c r="I23090"/>
      <c r="J23090"/>
      <c r="U23090" s="43"/>
      <c r="AE23090"/>
    </row>
    <row r="23091" spans="1:31">
      <c r="A23091">
        <v>55150</v>
      </c>
      <c r="B23091" t="s">
        <v>19700</v>
      </c>
      <c r="C23091" t="s">
        <v>33478</v>
      </c>
      <c r="D23091" t="s">
        <v>33476</v>
      </c>
      <c r="E23091"/>
      <c r="F23091"/>
      <c r="G23091"/>
      <c r="H23091"/>
      <c r="I23091"/>
      <c r="J23091"/>
      <c r="U23091" s="43"/>
      <c r="AE23091"/>
    </row>
    <row r="23092" spans="1:31">
      <c r="A23092">
        <v>55500</v>
      </c>
      <c r="B23092" t="s">
        <v>19701</v>
      </c>
      <c r="C23092" t="s">
        <v>33478</v>
      </c>
      <c r="D23092" t="s">
        <v>33476</v>
      </c>
      <c r="E23092"/>
      <c r="F23092"/>
      <c r="G23092"/>
      <c r="H23092"/>
      <c r="I23092"/>
      <c r="J23092"/>
      <c r="U23092" s="43"/>
      <c r="AE23092"/>
    </row>
    <row r="23093" spans="1:31">
      <c r="A23093">
        <v>55700</v>
      </c>
      <c r="B23093" t="s">
        <v>19702</v>
      </c>
      <c r="C23093" t="s">
        <v>33478</v>
      </c>
      <c r="D23093" t="s">
        <v>33476</v>
      </c>
      <c r="E23093"/>
      <c r="F23093"/>
      <c r="G23093"/>
      <c r="H23093"/>
      <c r="I23093"/>
      <c r="J23093"/>
      <c r="U23093" s="43"/>
      <c r="AE23093"/>
    </row>
    <row r="23094" spans="1:31">
      <c r="A23094">
        <v>55210</v>
      </c>
      <c r="B23094" t="s">
        <v>19703</v>
      </c>
      <c r="C23094" t="s">
        <v>33478</v>
      </c>
      <c r="D23094" t="s">
        <v>33476</v>
      </c>
      <c r="E23094"/>
      <c r="F23094"/>
      <c r="G23094"/>
      <c r="H23094"/>
      <c r="I23094"/>
      <c r="J23094"/>
      <c r="U23094" s="43"/>
      <c r="AE23094"/>
    </row>
    <row r="23095" spans="1:31">
      <c r="A23095">
        <v>55300</v>
      </c>
      <c r="B23095" t="s">
        <v>19704</v>
      </c>
      <c r="C23095" t="s">
        <v>33478</v>
      </c>
      <c r="D23095" t="s">
        <v>33476</v>
      </c>
      <c r="E23095"/>
      <c r="F23095"/>
      <c r="G23095"/>
      <c r="H23095"/>
      <c r="I23095"/>
      <c r="J23095"/>
      <c r="U23095" s="43"/>
      <c r="AE23095"/>
    </row>
    <row r="23096" spans="1:31">
      <c r="A23096">
        <v>55300</v>
      </c>
      <c r="B23096" t="s">
        <v>19705</v>
      </c>
      <c r="C23096" t="s">
        <v>33478</v>
      </c>
      <c r="D23096" t="s">
        <v>33476</v>
      </c>
      <c r="E23096"/>
      <c r="F23096"/>
      <c r="G23096"/>
      <c r="H23096"/>
      <c r="I23096"/>
      <c r="J23096"/>
      <c r="U23096" s="43"/>
      <c r="AE23096"/>
    </row>
    <row r="23097" spans="1:31">
      <c r="A23097">
        <v>56350</v>
      </c>
      <c r="B23097" t="s">
        <v>19706</v>
      </c>
      <c r="C23097" t="s">
        <v>33477</v>
      </c>
      <c r="D23097" t="s">
        <v>33476</v>
      </c>
      <c r="E23097"/>
      <c r="F23097"/>
      <c r="G23097"/>
      <c r="H23097"/>
      <c r="I23097"/>
      <c r="J23097"/>
      <c r="U23097" s="43"/>
      <c r="AE23097"/>
    </row>
    <row r="23098" spans="1:31">
      <c r="A23098">
        <v>56190</v>
      </c>
      <c r="B23098" t="s">
        <v>19707</v>
      </c>
      <c r="C23098" t="s">
        <v>33477</v>
      </c>
      <c r="D23098" t="s">
        <v>33476</v>
      </c>
      <c r="E23098"/>
      <c r="F23098"/>
      <c r="G23098"/>
      <c r="H23098"/>
      <c r="I23098"/>
      <c r="J23098"/>
      <c r="U23098" s="43"/>
      <c r="AE23098"/>
    </row>
    <row r="23099" spans="1:31">
      <c r="A23099">
        <v>56610</v>
      </c>
      <c r="B23099" t="s">
        <v>19708</v>
      </c>
      <c r="C23099" t="s">
        <v>33477</v>
      </c>
      <c r="D23099" t="e">
        <v>#N/A</v>
      </c>
      <c r="E23099"/>
      <c r="F23099"/>
      <c r="G23099"/>
      <c r="H23099"/>
      <c r="I23099"/>
      <c r="J23099"/>
      <c r="U23099" s="43"/>
      <c r="AE23099"/>
    </row>
    <row r="23100" spans="1:31">
      <c r="A23100">
        <v>56190</v>
      </c>
      <c r="B23100" t="s">
        <v>19709</v>
      </c>
      <c r="C23100" t="s">
        <v>33477</v>
      </c>
      <c r="D23100" t="s">
        <v>33476</v>
      </c>
      <c r="E23100"/>
      <c r="F23100"/>
      <c r="G23100"/>
      <c r="H23100"/>
      <c r="I23100"/>
      <c r="J23100"/>
      <c r="U23100" s="43"/>
      <c r="AE23100"/>
    </row>
    <row r="23101" spans="1:31">
      <c r="A23101">
        <v>56640</v>
      </c>
      <c r="B23101" t="s">
        <v>19710</v>
      </c>
      <c r="C23101" t="s">
        <v>33477</v>
      </c>
      <c r="D23101" t="e">
        <v>#N/A</v>
      </c>
      <c r="E23101"/>
      <c r="F23101"/>
      <c r="G23101"/>
      <c r="H23101"/>
      <c r="I23101"/>
      <c r="J23101"/>
      <c r="U23101" s="43"/>
      <c r="AE23101"/>
    </row>
    <row r="23102" spans="1:31">
      <c r="A23102">
        <v>56640</v>
      </c>
      <c r="B23102" t="s">
        <v>19710</v>
      </c>
      <c r="C23102" t="s">
        <v>33477</v>
      </c>
      <c r="D23102" t="e">
        <v>#N/A</v>
      </c>
      <c r="E23102"/>
      <c r="F23102"/>
      <c r="G23102"/>
      <c r="H23102"/>
      <c r="I23102"/>
      <c r="J23102"/>
      <c r="U23102" s="43"/>
      <c r="AE23102"/>
    </row>
    <row r="23103" spans="1:31">
      <c r="A23103">
        <v>56800</v>
      </c>
      <c r="B23103" t="s">
        <v>19711</v>
      </c>
      <c r="C23103" t="s">
        <v>33477</v>
      </c>
      <c r="D23103" t="s">
        <v>33476</v>
      </c>
      <c r="E23103"/>
      <c r="F23103"/>
      <c r="G23103"/>
      <c r="H23103"/>
      <c r="I23103"/>
      <c r="J23103"/>
      <c r="U23103" s="43"/>
      <c r="AE23103"/>
    </row>
    <row r="23104" spans="1:31">
      <c r="A23104">
        <v>56400</v>
      </c>
      <c r="B23104" t="s">
        <v>19712</v>
      </c>
      <c r="C23104" t="s">
        <v>33477</v>
      </c>
      <c r="D23104" t="s">
        <v>33476</v>
      </c>
      <c r="E23104"/>
      <c r="F23104"/>
      <c r="G23104"/>
      <c r="H23104"/>
      <c r="I23104"/>
      <c r="J23104"/>
      <c r="U23104" s="43"/>
      <c r="AE23104"/>
    </row>
    <row r="23105" spans="1:31">
      <c r="A23105">
        <v>56870</v>
      </c>
      <c r="B23105" t="s">
        <v>19713</v>
      </c>
      <c r="C23105" t="s">
        <v>33477</v>
      </c>
      <c r="D23105" t="e">
        <v>#N/A</v>
      </c>
      <c r="E23105"/>
      <c r="F23105"/>
      <c r="G23105"/>
      <c r="H23105"/>
      <c r="I23105"/>
      <c r="J23105"/>
      <c r="U23105" s="43"/>
      <c r="AE23105"/>
    </row>
    <row r="23106" spans="1:31">
      <c r="A23106">
        <v>56360</v>
      </c>
      <c r="B23106" t="s">
        <v>19714</v>
      </c>
      <c r="C23106" t="s">
        <v>33477</v>
      </c>
      <c r="D23106" t="e">
        <v>#N/A</v>
      </c>
      <c r="E23106"/>
      <c r="F23106"/>
      <c r="G23106"/>
      <c r="H23106"/>
      <c r="I23106"/>
      <c r="J23106"/>
      <c r="U23106" s="43"/>
      <c r="AE23106"/>
    </row>
    <row r="23107" spans="1:31">
      <c r="A23107">
        <v>56150</v>
      </c>
      <c r="B23107" t="s">
        <v>19715</v>
      </c>
      <c r="C23107" t="s">
        <v>33477</v>
      </c>
      <c r="D23107" t="s">
        <v>33476</v>
      </c>
      <c r="E23107"/>
      <c r="F23107"/>
      <c r="G23107"/>
      <c r="H23107"/>
      <c r="I23107"/>
      <c r="J23107"/>
      <c r="U23107" s="43"/>
      <c r="AE23107"/>
    </row>
    <row r="23108" spans="1:31">
      <c r="A23108">
        <v>56350</v>
      </c>
      <c r="B23108" t="s">
        <v>19716</v>
      </c>
      <c r="C23108" t="s">
        <v>33477</v>
      </c>
      <c r="D23108" t="s">
        <v>33476</v>
      </c>
      <c r="E23108"/>
      <c r="F23108"/>
      <c r="G23108"/>
      <c r="H23108"/>
      <c r="I23108"/>
      <c r="J23108"/>
      <c r="U23108" s="43"/>
      <c r="AE23108"/>
    </row>
    <row r="23109" spans="1:31">
      <c r="A23109">
        <v>56380</v>
      </c>
      <c r="B23109" t="s">
        <v>19717</v>
      </c>
      <c r="C23109" t="s">
        <v>33477</v>
      </c>
      <c r="D23109" t="s">
        <v>33476</v>
      </c>
      <c r="E23109"/>
      <c r="F23109"/>
      <c r="G23109"/>
      <c r="H23109"/>
      <c r="I23109"/>
      <c r="J23109"/>
      <c r="U23109" s="43"/>
      <c r="AE23109"/>
    </row>
    <row r="23110" spans="1:31">
      <c r="A23110">
        <v>56550</v>
      </c>
      <c r="B23110" t="s">
        <v>19718</v>
      </c>
      <c r="C23110" t="s">
        <v>33477</v>
      </c>
      <c r="D23110" t="s">
        <v>33476</v>
      </c>
      <c r="E23110"/>
      <c r="F23110"/>
      <c r="G23110"/>
      <c r="H23110"/>
      <c r="I23110"/>
      <c r="J23110"/>
      <c r="U23110" s="43"/>
      <c r="AE23110"/>
    </row>
    <row r="23111" spans="1:31">
      <c r="A23111">
        <v>56240</v>
      </c>
      <c r="B23111" t="s">
        <v>19719</v>
      </c>
      <c r="C23111" t="s">
        <v>33477</v>
      </c>
      <c r="D23111" t="s">
        <v>33476</v>
      </c>
      <c r="E23111"/>
      <c r="F23111"/>
      <c r="G23111"/>
      <c r="H23111"/>
      <c r="I23111"/>
      <c r="J23111"/>
      <c r="U23111" s="43"/>
      <c r="AE23111"/>
    </row>
    <row r="23112" spans="1:31">
      <c r="A23112">
        <v>56230</v>
      </c>
      <c r="B23112" t="s">
        <v>19720</v>
      </c>
      <c r="C23112" t="s">
        <v>33477</v>
      </c>
      <c r="D23112" t="s">
        <v>33476</v>
      </c>
      <c r="E23112"/>
      <c r="F23112"/>
      <c r="G23112"/>
      <c r="H23112"/>
      <c r="I23112"/>
      <c r="J23112"/>
      <c r="U23112" s="43"/>
      <c r="AE23112"/>
    </row>
    <row r="23113" spans="1:31">
      <c r="A23113">
        <v>56500</v>
      </c>
      <c r="B23113" t="s">
        <v>19721</v>
      </c>
      <c r="C23113" t="s">
        <v>33477</v>
      </c>
      <c r="D23113" t="s">
        <v>33476</v>
      </c>
      <c r="E23113"/>
      <c r="F23113"/>
      <c r="G23113"/>
      <c r="H23113"/>
      <c r="I23113"/>
      <c r="J23113"/>
      <c r="U23113" s="43"/>
      <c r="AE23113"/>
    </row>
    <row r="23114" spans="1:31">
      <c r="A23114">
        <v>56190</v>
      </c>
      <c r="B23114" t="s">
        <v>19722</v>
      </c>
      <c r="C23114" t="s">
        <v>33477</v>
      </c>
      <c r="D23114" t="s">
        <v>33476</v>
      </c>
      <c r="E23114"/>
      <c r="F23114"/>
      <c r="G23114"/>
      <c r="H23114"/>
      <c r="I23114"/>
      <c r="J23114"/>
      <c r="U23114" s="43"/>
      <c r="AE23114"/>
    </row>
    <row r="23115" spans="1:31">
      <c r="A23115">
        <v>56420</v>
      </c>
      <c r="B23115" t="s">
        <v>19723</v>
      </c>
      <c r="C23115" t="s">
        <v>33477</v>
      </c>
      <c r="D23115" t="s">
        <v>33476</v>
      </c>
      <c r="E23115"/>
      <c r="F23115"/>
      <c r="G23115"/>
      <c r="H23115"/>
      <c r="I23115"/>
      <c r="J23115"/>
      <c r="U23115" s="43"/>
      <c r="AE23115"/>
    </row>
    <row r="23116" spans="1:31">
      <c r="A23116">
        <v>56140</v>
      </c>
      <c r="B23116" t="s">
        <v>19724</v>
      </c>
      <c r="C23116" t="s">
        <v>33477</v>
      </c>
      <c r="D23116" t="s">
        <v>33476</v>
      </c>
      <c r="E23116"/>
      <c r="F23116"/>
      <c r="G23116"/>
      <c r="H23116"/>
      <c r="I23116"/>
      <c r="J23116"/>
      <c r="U23116" s="43"/>
      <c r="AE23116"/>
    </row>
    <row r="23117" spans="1:31">
      <c r="A23117">
        <v>56700</v>
      </c>
      <c r="B23117" t="s">
        <v>19725</v>
      </c>
      <c r="C23117" t="s">
        <v>33477</v>
      </c>
      <c r="D23117" t="s">
        <v>33476</v>
      </c>
      <c r="E23117"/>
      <c r="F23117"/>
      <c r="G23117"/>
      <c r="H23117"/>
      <c r="I23117"/>
      <c r="J23117"/>
      <c r="U23117" s="43"/>
      <c r="AE23117"/>
    </row>
    <row r="23118" spans="1:31">
      <c r="A23118">
        <v>56390</v>
      </c>
      <c r="B23118" t="s">
        <v>19726</v>
      </c>
      <c r="C23118" t="s">
        <v>33477</v>
      </c>
      <c r="D23118" t="s">
        <v>33476</v>
      </c>
      <c r="E23118"/>
      <c r="F23118"/>
      <c r="G23118"/>
      <c r="H23118"/>
      <c r="I23118"/>
      <c r="J23118"/>
      <c r="U23118" s="43"/>
      <c r="AE23118"/>
    </row>
    <row r="23119" spans="1:31">
      <c r="A23119">
        <v>56400</v>
      </c>
      <c r="B23119" t="s">
        <v>19727</v>
      </c>
      <c r="C23119" t="s">
        <v>33477</v>
      </c>
      <c r="D23119" t="s">
        <v>33476</v>
      </c>
      <c r="E23119"/>
      <c r="F23119"/>
      <c r="G23119"/>
      <c r="H23119"/>
      <c r="I23119"/>
      <c r="J23119"/>
      <c r="U23119" s="43"/>
      <c r="AE23119"/>
    </row>
    <row r="23120" spans="1:31">
      <c r="A23120">
        <v>56580</v>
      </c>
      <c r="B23120" t="s">
        <v>19728</v>
      </c>
      <c r="C23120" t="s">
        <v>33477</v>
      </c>
      <c r="D23120" t="s">
        <v>33476</v>
      </c>
      <c r="E23120"/>
      <c r="F23120"/>
      <c r="G23120"/>
      <c r="H23120"/>
      <c r="I23120"/>
      <c r="J23120"/>
      <c r="U23120" s="43"/>
      <c r="AE23120"/>
    </row>
    <row r="23121" spans="1:31">
      <c r="A23121">
        <v>56430</v>
      </c>
      <c r="B23121" t="s">
        <v>12617</v>
      </c>
      <c r="C23121" t="s">
        <v>33477</v>
      </c>
      <c r="D23121" t="s">
        <v>33476</v>
      </c>
      <c r="E23121"/>
      <c r="F23121"/>
      <c r="G23121"/>
      <c r="H23121"/>
      <c r="I23121"/>
      <c r="J23121"/>
      <c r="U23121" s="43"/>
      <c r="AE23121"/>
    </row>
    <row r="23122" spans="1:31">
      <c r="A23122">
        <v>56310</v>
      </c>
      <c r="B23122" t="s">
        <v>19729</v>
      </c>
      <c r="C23122" t="s">
        <v>33477</v>
      </c>
      <c r="D23122" t="s">
        <v>33476</v>
      </c>
      <c r="E23122"/>
      <c r="F23122"/>
      <c r="G23122"/>
      <c r="H23122"/>
      <c r="I23122"/>
      <c r="J23122"/>
      <c r="U23122" s="43"/>
      <c r="AE23122"/>
    </row>
    <row r="23123" spans="1:31">
      <c r="A23123">
        <v>56420</v>
      </c>
      <c r="B23123" t="s">
        <v>19730</v>
      </c>
      <c r="C23123" t="s">
        <v>33477</v>
      </c>
      <c r="D23123" t="s">
        <v>33476</v>
      </c>
      <c r="E23123"/>
      <c r="F23123"/>
      <c r="G23123"/>
      <c r="H23123"/>
      <c r="I23123"/>
      <c r="J23123"/>
      <c r="U23123" s="43"/>
      <c r="AE23123"/>
    </row>
    <row r="23124" spans="1:31">
      <c r="A23124">
        <v>56220</v>
      </c>
      <c r="B23124" t="s">
        <v>19731</v>
      </c>
      <c r="C23124" t="s">
        <v>33477</v>
      </c>
      <c r="D23124" t="s">
        <v>33476</v>
      </c>
      <c r="E23124"/>
      <c r="F23124"/>
      <c r="G23124"/>
      <c r="H23124"/>
      <c r="I23124"/>
      <c r="J23124"/>
      <c r="U23124" s="43"/>
      <c r="AE23124"/>
    </row>
    <row r="23125" spans="1:31">
      <c r="A23125">
        <v>56240</v>
      </c>
      <c r="B23125" t="s">
        <v>19732</v>
      </c>
      <c r="C23125" t="s">
        <v>33477</v>
      </c>
      <c r="D23125" t="s">
        <v>33476</v>
      </c>
      <c r="E23125"/>
      <c r="F23125"/>
      <c r="G23125"/>
      <c r="H23125"/>
      <c r="I23125"/>
      <c r="J23125"/>
      <c r="U23125" s="43"/>
      <c r="AE23125"/>
    </row>
    <row r="23126" spans="1:31">
      <c r="A23126">
        <v>56130</v>
      </c>
      <c r="B23126" t="s">
        <v>19733</v>
      </c>
      <c r="C23126" t="s">
        <v>33477</v>
      </c>
      <c r="D23126" t="s">
        <v>33476</v>
      </c>
      <c r="E23126"/>
      <c r="F23126"/>
      <c r="G23126"/>
      <c r="H23126"/>
      <c r="I23126"/>
      <c r="J23126"/>
      <c r="U23126" s="43"/>
      <c r="AE23126"/>
    </row>
    <row r="23127" spans="1:31">
      <c r="A23127">
        <v>56330</v>
      </c>
      <c r="B23127" t="s">
        <v>19734</v>
      </c>
      <c r="C23127" t="s">
        <v>33477</v>
      </c>
      <c r="D23127" t="s">
        <v>33476</v>
      </c>
      <c r="E23127"/>
      <c r="F23127"/>
      <c r="G23127"/>
      <c r="H23127"/>
      <c r="I23127"/>
      <c r="J23127"/>
      <c r="U23127" s="43"/>
      <c r="AE23127"/>
    </row>
    <row r="23128" spans="1:31">
      <c r="A23128">
        <v>56800</v>
      </c>
      <c r="B23128" t="s">
        <v>19735</v>
      </c>
      <c r="C23128" t="s">
        <v>33477</v>
      </c>
      <c r="D23128" t="s">
        <v>33476</v>
      </c>
      <c r="E23128"/>
      <c r="F23128"/>
      <c r="G23128"/>
      <c r="H23128"/>
      <c r="I23128"/>
      <c r="J23128"/>
      <c r="U23128" s="43"/>
      <c r="AE23128"/>
    </row>
    <row r="23129" spans="1:31">
      <c r="A23129">
        <v>56910</v>
      </c>
      <c r="B23129" t="s">
        <v>19736</v>
      </c>
      <c r="C23129" t="s">
        <v>33477</v>
      </c>
      <c r="D23129" t="s">
        <v>33476</v>
      </c>
      <c r="E23129"/>
      <c r="F23129"/>
      <c r="G23129"/>
      <c r="H23129"/>
      <c r="I23129"/>
      <c r="J23129"/>
      <c r="U23129" s="43"/>
      <c r="AE23129"/>
    </row>
    <row r="23130" spans="1:31">
      <c r="A23130">
        <v>56910</v>
      </c>
      <c r="B23130" t="s">
        <v>19736</v>
      </c>
      <c r="C23130" t="s">
        <v>33477</v>
      </c>
      <c r="D23130" t="s">
        <v>33476</v>
      </c>
      <c r="E23130"/>
      <c r="F23130"/>
      <c r="G23130"/>
      <c r="H23130"/>
      <c r="I23130"/>
      <c r="J23130"/>
      <c r="U23130" s="43"/>
      <c r="AE23130"/>
    </row>
    <row r="23131" spans="1:31">
      <c r="A23131">
        <v>56340</v>
      </c>
      <c r="B23131" t="s">
        <v>19737</v>
      </c>
      <c r="C23131" t="s">
        <v>33477</v>
      </c>
      <c r="D23131" t="s">
        <v>33476</v>
      </c>
      <c r="E23131"/>
      <c r="F23131"/>
      <c r="G23131"/>
      <c r="H23131"/>
      <c r="I23131"/>
      <c r="J23131"/>
      <c r="U23131" s="43"/>
      <c r="AE23131"/>
    </row>
    <row r="23132" spans="1:31">
      <c r="A23132">
        <v>56140</v>
      </c>
      <c r="B23132" t="s">
        <v>19738</v>
      </c>
      <c r="C23132" t="s">
        <v>33477</v>
      </c>
      <c r="D23132" t="s">
        <v>33476</v>
      </c>
      <c r="E23132"/>
      <c r="F23132"/>
      <c r="G23132"/>
      <c r="H23132"/>
      <c r="I23132"/>
      <c r="J23132"/>
      <c r="U23132" s="43"/>
      <c r="AE23132"/>
    </row>
    <row r="23133" spans="1:31">
      <c r="A23133">
        <v>56850</v>
      </c>
      <c r="B23133" t="s">
        <v>19739</v>
      </c>
      <c r="C23133" t="s">
        <v>33477</v>
      </c>
      <c r="D23133" t="s">
        <v>33476</v>
      </c>
      <c r="E23133"/>
      <c r="F23133"/>
      <c r="G23133"/>
      <c r="H23133"/>
      <c r="I23133"/>
      <c r="J23133"/>
      <c r="U23133" s="43"/>
      <c r="AE23133"/>
    </row>
    <row r="23134" spans="1:31">
      <c r="A23134">
        <v>56500</v>
      </c>
      <c r="B23134" t="s">
        <v>7317</v>
      </c>
      <c r="C23134" t="s">
        <v>33477</v>
      </c>
      <c r="D23134" t="s">
        <v>33476</v>
      </c>
      <c r="E23134"/>
      <c r="F23134"/>
      <c r="G23134"/>
      <c r="H23134"/>
      <c r="I23134"/>
      <c r="J23134"/>
      <c r="U23134" s="43"/>
      <c r="AE23134"/>
    </row>
    <row r="23135" spans="1:31">
      <c r="A23135">
        <v>56620</v>
      </c>
      <c r="B23135" t="s">
        <v>19740</v>
      </c>
      <c r="C23135" t="s">
        <v>33477</v>
      </c>
      <c r="D23135" t="s">
        <v>33476</v>
      </c>
      <c r="E23135"/>
      <c r="F23135"/>
      <c r="G23135"/>
      <c r="H23135"/>
      <c r="I23135"/>
      <c r="J23135"/>
      <c r="U23135" s="43"/>
      <c r="AE23135"/>
    </row>
    <row r="23136" spans="1:31">
      <c r="A23136">
        <v>56480</v>
      </c>
      <c r="B23136" t="s">
        <v>19741</v>
      </c>
      <c r="C23136" t="s">
        <v>33477</v>
      </c>
      <c r="D23136" t="s">
        <v>33476</v>
      </c>
      <c r="E23136"/>
      <c r="F23136"/>
      <c r="G23136"/>
      <c r="H23136"/>
      <c r="I23136"/>
      <c r="J23136"/>
      <c r="U23136" s="43"/>
      <c r="AE23136"/>
    </row>
    <row r="23137" spans="1:31">
      <c r="A23137">
        <v>56390</v>
      </c>
      <c r="B23137" t="s">
        <v>19742</v>
      </c>
      <c r="C23137" t="s">
        <v>33477</v>
      </c>
      <c r="D23137" t="s">
        <v>33476</v>
      </c>
      <c r="E23137"/>
      <c r="F23137"/>
      <c r="G23137"/>
      <c r="H23137"/>
      <c r="I23137"/>
      <c r="J23137"/>
      <c r="U23137" s="43"/>
      <c r="AE23137"/>
    </row>
    <row r="23138" spans="1:31">
      <c r="A23138">
        <v>56430</v>
      </c>
      <c r="B23138" t="s">
        <v>19743</v>
      </c>
      <c r="C23138" t="s">
        <v>33477</v>
      </c>
      <c r="D23138" t="s">
        <v>33476</v>
      </c>
      <c r="E23138"/>
      <c r="F23138"/>
      <c r="G23138"/>
      <c r="H23138"/>
      <c r="I23138"/>
      <c r="J23138"/>
      <c r="U23138" s="43"/>
      <c r="AE23138"/>
    </row>
    <row r="23139" spans="1:31">
      <c r="A23139">
        <v>56200</v>
      </c>
      <c r="B23139" t="s">
        <v>19744</v>
      </c>
      <c r="C23139" t="s">
        <v>33477</v>
      </c>
      <c r="D23139" t="s">
        <v>33476</v>
      </c>
      <c r="E23139"/>
      <c r="F23139"/>
      <c r="G23139"/>
      <c r="H23139"/>
      <c r="I23139"/>
      <c r="J23139"/>
      <c r="U23139" s="43"/>
      <c r="AE23139"/>
    </row>
    <row r="23140" spans="1:31">
      <c r="A23140">
        <v>56230</v>
      </c>
      <c r="B23140" t="s">
        <v>19745</v>
      </c>
      <c r="C23140" t="s">
        <v>33477</v>
      </c>
      <c r="D23140" t="s">
        <v>33476</v>
      </c>
      <c r="E23140"/>
      <c r="F23140"/>
      <c r="G23140"/>
      <c r="H23140"/>
      <c r="I23140"/>
      <c r="J23140"/>
      <c r="U23140" s="43"/>
      <c r="AE23140"/>
    </row>
    <row r="23141" spans="1:31">
      <c r="A23141">
        <v>56950</v>
      </c>
      <c r="B23141" t="s">
        <v>19746</v>
      </c>
      <c r="C23141" t="s">
        <v>33477</v>
      </c>
      <c r="D23141" t="e">
        <v>#N/A</v>
      </c>
      <c r="E23141"/>
      <c r="F23141"/>
      <c r="G23141"/>
      <c r="H23141"/>
      <c r="I23141"/>
      <c r="J23141"/>
      <c r="U23141" s="43"/>
      <c r="AE23141"/>
    </row>
    <row r="23142" spans="1:31">
      <c r="A23142">
        <v>56580</v>
      </c>
      <c r="B23142" t="s">
        <v>19747</v>
      </c>
      <c r="C23142" t="s">
        <v>33477</v>
      </c>
      <c r="D23142" t="s">
        <v>33476</v>
      </c>
      <c r="E23142"/>
      <c r="F23142"/>
      <c r="G23142"/>
      <c r="H23142"/>
      <c r="I23142"/>
      <c r="J23142"/>
      <c r="U23142" s="43"/>
      <c r="AE23142"/>
    </row>
    <row r="23143" spans="1:31">
      <c r="A23143">
        <v>56540</v>
      </c>
      <c r="B23143" t="s">
        <v>19748</v>
      </c>
      <c r="C23143" t="s">
        <v>33477</v>
      </c>
      <c r="D23143" t="s">
        <v>33476</v>
      </c>
      <c r="E23143"/>
      <c r="F23143"/>
      <c r="G23143"/>
      <c r="H23143"/>
      <c r="I23143"/>
      <c r="J23143"/>
      <c r="U23143" s="43"/>
      <c r="AE23143"/>
    </row>
    <row r="23144" spans="1:31">
      <c r="A23144">
        <v>56120</v>
      </c>
      <c r="B23144" t="s">
        <v>19749</v>
      </c>
      <c r="C23144" t="s">
        <v>33477</v>
      </c>
      <c r="D23144" t="s">
        <v>33476</v>
      </c>
      <c r="E23144"/>
      <c r="F23144"/>
      <c r="G23144"/>
      <c r="H23144"/>
      <c r="I23144"/>
      <c r="J23144"/>
      <c r="U23144" s="43"/>
      <c r="AE23144"/>
    </row>
    <row r="23145" spans="1:31">
      <c r="A23145">
        <v>56420</v>
      </c>
      <c r="B23145" t="s">
        <v>19750</v>
      </c>
      <c r="C23145" t="s">
        <v>33477</v>
      </c>
      <c r="D23145" t="s">
        <v>33476</v>
      </c>
      <c r="E23145"/>
      <c r="F23145"/>
      <c r="G23145"/>
      <c r="H23145"/>
      <c r="I23145"/>
      <c r="J23145"/>
      <c r="U23145" s="43"/>
      <c r="AE23145"/>
    </row>
    <row r="23146" spans="1:31">
      <c r="A23146">
        <v>56750</v>
      </c>
      <c r="B23146" t="s">
        <v>19751</v>
      </c>
      <c r="C23146" t="s">
        <v>33477</v>
      </c>
      <c r="D23146" t="e">
        <v>#N/A</v>
      </c>
      <c r="E23146"/>
      <c r="F23146"/>
      <c r="G23146"/>
      <c r="H23146"/>
      <c r="I23146"/>
      <c r="J23146"/>
      <c r="U23146" s="43"/>
      <c r="AE23146"/>
    </row>
    <row r="23147" spans="1:31">
      <c r="A23147">
        <v>56250</v>
      </c>
      <c r="B23147" t="s">
        <v>19752</v>
      </c>
      <c r="C23147" t="s">
        <v>33477</v>
      </c>
      <c r="D23147" t="s">
        <v>33476</v>
      </c>
      <c r="E23147"/>
      <c r="F23147"/>
      <c r="G23147"/>
      <c r="H23147"/>
      <c r="I23147"/>
      <c r="J23147"/>
      <c r="U23147" s="43"/>
      <c r="AE23147"/>
    </row>
    <row r="23148" spans="1:31">
      <c r="A23148">
        <v>56410</v>
      </c>
      <c r="B23148" t="s">
        <v>19753</v>
      </c>
      <c r="C23148" t="s">
        <v>33477</v>
      </c>
      <c r="D23148" t="e">
        <v>#N/A</v>
      </c>
      <c r="E23148"/>
      <c r="F23148"/>
      <c r="G23148"/>
      <c r="H23148"/>
      <c r="I23148"/>
      <c r="J23148"/>
      <c r="U23148" s="43"/>
      <c r="AE23148"/>
    </row>
    <row r="23149" spans="1:31">
      <c r="A23149">
        <v>56410</v>
      </c>
      <c r="B23149" t="s">
        <v>19754</v>
      </c>
      <c r="C23149" t="s">
        <v>33477</v>
      </c>
      <c r="D23149" t="e">
        <v>#N/A</v>
      </c>
      <c r="E23149"/>
      <c r="F23149"/>
      <c r="G23149"/>
      <c r="H23149"/>
      <c r="I23149"/>
      <c r="J23149"/>
      <c r="U23149" s="43"/>
      <c r="AE23149"/>
    </row>
    <row r="23150" spans="1:31">
      <c r="A23150">
        <v>56490</v>
      </c>
      <c r="B23150" t="s">
        <v>19755</v>
      </c>
      <c r="C23150" t="s">
        <v>33477</v>
      </c>
      <c r="D23150" t="s">
        <v>33476</v>
      </c>
      <c r="E23150"/>
      <c r="F23150"/>
      <c r="G23150"/>
      <c r="H23150"/>
      <c r="I23150"/>
      <c r="J23150"/>
      <c r="U23150" s="43"/>
      <c r="AE23150"/>
    </row>
    <row r="23151" spans="1:31">
      <c r="A23151">
        <v>56320</v>
      </c>
      <c r="B23151" t="s">
        <v>7335</v>
      </c>
      <c r="C23151" t="s">
        <v>33477</v>
      </c>
      <c r="D23151" t="s">
        <v>33476</v>
      </c>
      <c r="E23151"/>
      <c r="F23151"/>
      <c r="G23151"/>
      <c r="H23151"/>
      <c r="I23151"/>
      <c r="J23151"/>
      <c r="U23151" s="43"/>
      <c r="AE23151"/>
    </row>
    <row r="23152" spans="1:31">
      <c r="A23152">
        <v>56130</v>
      </c>
      <c r="B23152" t="s">
        <v>19756</v>
      </c>
      <c r="C23152" t="s">
        <v>33477</v>
      </c>
      <c r="D23152" t="s">
        <v>33476</v>
      </c>
      <c r="E23152"/>
      <c r="F23152"/>
      <c r="G23152"/>
      <c r="H23152"/>
      <c r="I23152"/>
      <c r="J23152"/>
      <c r="U23152" s="43"/>
      <c r="AE23152"/>
    </row>
    <row r="23153" spans="1:31">
      <c r="A23153">
        <v>56200</v>
      </c>
      <c r="B23153" t="s">
        <v>19757</v>
      </c>
      <c r="C23153" t="s">
        <v>33477</v>
      </c>
      <c r="D23153" t="s">
        <v>33476</v>
      </c>
      <c r="E23153"/>
      <c r="F23153"/>
      <c r="G23153"/>
      <c r="H23153"/>
      <c r="I23153"/>
      <c r="J23153"/>
      <c r="U23153" s="43"/>
      <c r="AE23153"/>
    </row>
    <row r="23154" spans="1:31">
      <c r="A23154">
        <v>56200</v>
      </c>
      <c r="B23154" t="s">
        <v>19758</v>
      </c>
      <c r="C23154" t="s">
        <v>33477</v>
      </c>
      <c r="D23154" t="s">
        <v>33476</v>
      </c>
      <c r="E23154"/>
      <c r="F23154"/>
      <c r="G23154"/>
      <c r="H23154"/>
      <c r="I23154"/>
      <c r="J23154"/>
      <c r="U23154" s="43"/>
      <c r="AE23154"/>
    </row>
    <row r="23155" spans="1:31">
      <c r="A23155">
        <v>56200</v>
      </c>
      <c r="B23155" t="s">
        <v>19758</v>
      </c>
      <c r="C23155" t="s">
        <v>33477</v>
      </c>
      <c r="D23155" t="s">
        <v>33476</v>
      </c>
      <c r="E23155"/>
      <c r="F23155"/>
      <c r="G23155"/>
      <c r="H23155"/>
      <c r="I23155"/>
      <c r="J23155"/>
      <c r="U23155" s="43"/>
      <c r="AE23155"/>
    </row>
    <row r="23156" spans="1:31">
      <c r="A23156">
        <v>56200</v>
      </c>
      <c r="B23156" t="s">
        <v>19758</v>
      </c>
      <c r="C23156" t="s">
        <v>33477</v>
      </c>
      <c r="D23156" t="s">
        <v>33476</v>
      </c>
      <c r="E23156"/>
      <c r="F23156"/>
      <c r="G23156"/>
      <c r="H23156"/>
      <c r="I23156"/>
      <c r="J23156"/>
      <c r="U23156" s="43"/>
      <c r="AE23156"/>
    </row>
    <row r="23157" spans="1:31">
      <c r="A23157">
        <v>56680</v>
      </c>
      <c r="B23157" t="s">
        <v>19759</v>
      </c>
      <c r="C23157" t="s">
        <v>33477</v>
      </c>
      <c r="D23157" t="e">
        <v>#N/A</v>
      </c>
      <c r="E23157"/>
      <c r="F23157"/>
      <c r="G23157"/>
      <c r="H23157"/>
      <c r="I23157"/>
      <c r="J23157"/>
      <c r="U23157" s="43"/>
      <c r="AE23157"/>
    </row>
    <row r="23158" spans="1:31">
      <c r="A23158">
        <v>56530</v>
      </c>
      <c r="B23158" t="s">
        <v>19760</v>
      </c>
      <c r="C23158" t="s">
        <v>33477</v>
      </c>
      <c r="D23158" t="s">
        <v>33476</v>
      </c>
      <c r="E23158"/>
      <c r="F23158"/>
      <c r="G23158"/>
      <c r="H23158"/>
      <c r="I23158"/>
      <c r="J23158"/>
      <c r="U23158" s="43"/>
      <c r="AE23158"/>
    </row>
    <row r="23159" spans="1:31">
      <c r="A23159">
        <v>56800</v>
      </c>
      <c r="B23159" t="s">
        <v>19761</v>
      </c>
      <c r="C23159" t="s">
        <v>33477</v>
      </c>
      <c r="D23159" t="s">
        <v>33476</v>
      </c>
      <c r="E23159"/>
      <c r="F23159"/>
      <c r="G23159"/>
      <c r="H23159"/>
      <c r="I23159"/>
      <c r="J23159"/>
      <c r="U23159" s="43"/>
      <c r="AE23159"/>
    </row>
    <row r="23160" spans="1:31">
      <c r="A23160">
        <v>56110</v>
      </c>
      <c r="B23160" t="s">
        <v>19762</v>
      </c>
      <c r="C23160" t="s">
        <v>33477</v>
      </c>
      <c r="D23160" t="s">
        <v>33476</v>
      </c>
      <c r="E23160"/>
      <c r="F23160"/>
      <c r="G23160"/>
      <c r="H23160"/>
      <c r="I23160"/>
      <c r="J23160"/>
      <c r="U23160" s="43"/>
      <c r="AE23160"/>
    </row>
    <row r="23161" spans="1:31">
      <c r="A23161">
        <v>56390</v>
      </c>
      <c r="B23161" t="s">
        <v>19763</v>
      </c>
      <c r="C23161" t="s">
        <v>33477</v>
      </c>
      <c r="D23161" t="s">
        <v>33476</v>
      </c>
      <c r="E23161"/>
      <c r="F23161"/>
      <c r="G23161"/>
      <c r="H23161"/>
      <c r="I23161"/>
      <c r="J23161"/>
      <c r="U23161" s="43"/>
      <c r="AE23161"/>
    </row>
    <row r="23162" spans="1:31">
      <c r="A23162">
        <v>56120</v>
      </c>
      <c r="B23162" t="s">
        <v>19764</v>
      </c>
      <c r="C23162" t="s">
        <v>33477</v>
      </c>
      <c r="D23162" t="s">
        <v>33476</v>
      </c>
      <c r="E23162"/>
      <c r="F23162"/>
      <c r="G23162"/>
      <c r="H23162"/>
      <c r="I23162"/>
      <c r="J23162"/>
      <c r="U23162" s="43"/>
      <c r="AE23162"/>
    </row>
    <row r="23163" spans="1:31">
      <c r="A23163">
        <v>56590</v>
      </c>
      <c r="B23163" t="s">
        <v>19765</v>
      </c>
      <c r="C23163" t="s">
        <v>33477</v>
      </c>
      <c r="D23163" t="e">
        <v>#N/A</v>
      </c>
      <c r="E23163"/>
      <c r="F23163"/>
      <c r="G23163"/>
      <c r="H23163"/>
      <c r="I23163"/>
      <c r="J23163"/>
      <c r="U23163" s="43"/>
      <c r="AE23163"/>
    </row>
    <row r="23164" spans="1:31">
      <c r="A23164">
        <v>56120</v>
      </c>
      <c r="B23164" t="s">
        <v>19766</v>
      </c>
      <c r="C23164" t="s">
        <v>33477</v>
      </c>
      <c r="D23164" t="s">
        <v>33476</v>
      </c>
      <c r="E23164"/>
      <c r="F23164"/>
      <c r="G23164"/>
      <c r="H23164"/>
      <c r="I23164"/>
      <c r="J23164"/>
      <c r="U23164" s="43"/>
      <c r="AE23164"/>
    </row>
    <row r="23165" spans="1:31">
      <c r="A23165">
        <v>56420</v>
      </c>
      <c r="B23165" t="s">
        <v>19767</v>
      </c>
      <c r="C23165" t="s">
        <v>33477</v>
      </c>
      <c r="D23165" t="s">
        <v>33476</v>
      </c>
      <c r="E23165"/>
      <c r="F23165"/>
      <c r="G23165"/>
      <c r="H23165"/>
      <c r="I23165"/>
      <c r="J23165"/>
      <c r="U23165" s="43"/>
      <c r="AE23165"/>
    </row>
    <row r="23166" spans="1:31">
      <c r="A23166">
        <v>56920</v>
      </c>
      <c r="B23166" t="s">
        <v>19768</v>
      </c>
      <c r="C23166" t="s">
        <v>33477</v>
      </c>
      <c r="D23166" t="s">
        <v>33476</v>
      </c>
      <c r="E23166"/>
      <c r="F23166"/>
      <c r="G23166"/>
      <c r="H23166"/>
      <c r="I23166"/>
      <c r="J23166"/>
      <c r="U23166" s="43"/>
      <c r="AE23166"/>
    </row>
    <row r="23167" spans="1:31">
      <c r="A23167">
        <v>56160</v>
      </c>
      <c r="B23167" t="s">
        <v>19769</v>
      </c>
      <c r="C23167" t="s">
        <v>33477</v>
      </c>
      <c r="D23167" t="s">
        <v>33476</v>
      </c>
      <c r="E23167"/>
      <c r="F23167"/>
      <c r="G23167"/>
      <c r="H23167"/>
      <c r="I23167"/>
      <c r="J23167"/>
      <c r="U23167" s="43"/>
      <c r="AE23167"/>
    </row>
    <row r="23168" spans="1:31">
      <c r="A23168">
        <v>56150</v>
      </c>
      <c r="B23168" t="s">
        <v>19770</v>
      </c>
      <c r="C23168" t="s">
        <v>33477</v>
      </c>
      <c r="D23168" t="s">
        <v>33476</v>
      </c>
      <c r="E23168"/>
      <c r="F23168"/>
      <c r="G23168"/>
      <c r="H23168"/>
      <c r="I23168"/>
      <c r="J23168"/>
      <c r="U23168" s="43"/>
      <c r="AE23168"/>
    </row>
    <row r="23169" spans="1:31">
      <c r="A23169">
        <v>56380</v>
      </c>
      <c r="B23169" t="s">
        <v>19771</v>
      </c>
      <c r="C23169" t="s">
        <v>33477</v>
      </c>
      <c r="D23169" t="s">
        <v>33476</v>
      </c>
      <c r="E23169"/>
      <c r="F23169"/>
      <c r="G23169"/>
      <c r="H23169"/>
      <c r="I23169"/>
      <c r="J23169"/>
      <c r="U23169" s="43"/>
      <c r="AE23169"/>
    </row>
    <row r="23170" spans="1:31">
      <c r="A23170">
        <v>56380</v>
      </c>
      <c r="B23170" t="s">
        <v>19771</v>
      </c>
      <c r="C23170" t="s">
        <v>33477</v>
      </c>
      <c r="D23170" t="s">
        <v>33476</v>
      </c>
      <c r="E23170"/>
      <c r="F23170"/>
      <c r="G23170"/>
      <c r="H23170"/>
      <c r="I23170"/>
      <c r="J23170"/>
      <c r="U23170" s="43"/>
      <c r="AE23170"/>
    </row>
    <row r="23171" spans="1:31">
      <c r="A23171">
        <v>56310</v>
      </c>
      <c r="B23171" t="s">
        <v>19772</v>
      </c>
      <c r="C23171" t="s">
        <v>33477</v>
      </c>
      <c r="D23171" t="s">
        <v>33476</v>
      </c>
      <c r="E23171"/>
      <c r="F23171"/>
      <c r="G23171"/>
      <c r="H23171"/>
      <c r="I23171"/>
      <c r="J23171"/>
      <c r="U23171" s="43"/>
      <c r="AE23171"/>
    </row>
    <row r="23172" spans="1:31">
      <c r="A23172">
        <v>56190</v>
      </c>
      <c r="B23172" t="s">
        <v>19773</v>
      </c>
      <c r="C23172" t="s">
        <v>33477</v>
      </c>
      <c r="D23172" t="s">
        <v>33476</v>
      </c>
      <c r="E23172"/>
      <c r="F23172"/>
      <c r="G23172"/>
      <c r="H23172"/>
      <c r="I23172"/>
      <c r="J23172"/>
      <c r="U23172" s="43"/>
      <c r="AE23172"/>
    </row>
    <row r="23173" spans="1:31">
      <c r="A23173">
        <v>56520</v>
      </c>
      <c r="B23173" t="s">
        <v>19774</v>
      </c>
      <c r="C23173" t="s">
        <v>33477</v>
      </c>
      <c r="D23173" t="e">
        <v>#N/A</v>
      </c>
      <c r="E23173"/>
      <c r="F23173"/>
      <c r="G23173"/>
      <c r="H23173"/>
      <c r="I23173"/>
      <c r="J23173"/>
      <c r="U23173" s="43"/>
      <c r="AE23173"/>
    </row>
    <row r="23174" spans="1:31">
      <c r="A23174">
        <v>56800</v>
      </c>
      <c r="B23174" t="s">
        <v>12275</v>
      </c>
      <c r="C23174" t="s">
        <v>33477</v>
      </c>
      <c r="D23174" t="s">
        <v>33476</v>
      </c>
      <c r="E23174"/>
      <c r="F23174"/>
      <c r="G23174"/>
      <c r="H23174"/>
      <c r="I23174"/>
      <c r="J23174"/>
      <c r="U23174" s="43"/>
      <c r="AE23174"/>
    </row>
    <row r="23175" spans="1:31">
      <c r="A23175">
        <v>56490</v>
      </c>
      <c r="B23175" t="s">
        <v>19775</v>
      </c>
      <c r="C23175" t="s">
        <v>33477</v>
      </c>
      <c r="D23175" t="s">
        <v>33476</v>
      </c>
      <c r="E23175"/>
      <c r="F23175"/>
      <c r="G23175"/>
      <c r="H23175"/>
      <c r="I23175"/>
      <c r="J23175"/>
      <c r="U23175" s="43"/>
      <c r="AE23175"/>
    </row>
    <row r="23176" spans="1:31">
      <c r="A23176">
        <v>56560</v>
      </c>
      <c r="B23176" t="s">
        <v>19776</v>
      </c>
      <c r="C23176" t="s">
        <v>33477</v>
      </c>
      <c r="D23176" t="s">
        <v>33476</v>
      </c>
      <c r="E23176"/>
      <c r="F23176"/>
      <c r="G23176"/>
      <c r="H23176"/>
      <c r="I23176"/>
      <c r="J23176"/>
      <c r="U23176" s="43"/>
      <c r="AE23176"/>
    </row>
    <row r="23177" spans="1:31">
      <c r="A23177">
        <v>56120</v>
      </c>
      <c r="B23177" t="s">
        <v>19777</v>
      </c>
      <c r="C23177" t="s">
        <v>33477</v>
      </c>
      <c r="D23177" t="s">
        <v>33476</v>
      </c>
      <c r="E23177"/>
      <c r="F23177"/>
      <c r="G23177"/>
      <c r="H23177"/>
      <c r="I23177"/>
      <c r="J23177"/>
      <c r="U23177" s="43"/>
      <c r="AE23177"/>
    </row>
    <row r="23178" spans="1:31">
      <c r="A23178">
        <v>56700</v>
      </c>
      <c r="B23178" t="s">
        <v>19778</v>
      </c>
      <c r="C23178" t="s">
        <v>33477</v>
      </c>
      <c r="D23178" t="s">
        <v>33476</v>
      </c>
      <c r="E23178"/>
      <c r="F23178"/>
      <c r="G23178"/>
      <c r="H23178"/>
      <c r="I23178"/>
      <c r="J23178"/>
      <c r="U23178" s="43"/>
      <c r="AE23178"/>
    </row>
    <row r="23179" spans="1:31">
      <c r="A23179">
        <v>56450</v>
      </c>
      <c r="B23179" t="s">
        <v>19779</v>
      </c>
      <c r="C23179" t="s">
        <v>33477</v>
      </c>
      <c r="D23179" t="s">
        <v>33476</v>
      </c>
      <c r="E23179"/>
      <c r="F23179"/>
      <c r="G23179"/>
      <c r="H23179"/>
      <c r="I23179"/>
      <c r="J23179"/>
      <c r="U23179" s="43"/>
      <c r="AE23179"/>
    </row>
    <row r="23180" spans="1:31">
      <c r="A23180">
        <v>56170</v>
      </c>
      <c r="B23180" t="s">
        <v>19780</v>
      </c>
      <c r="C23180" t="s">
        <v>33477</v>
      </c>
      <c r="D23180" t="e">
        <v>#N/A</v>
      </c>
      <c r="E23180"/>
      <c r="F23180"/>
      <c r="G23180"/>
      <c r="H23180"/>
      <c r="I23180"/>
      <c r="J23180"/>
      <c r="U23180" s="43"/>
      <c r="AE23180"/>
    </row>
    <row r="23181" spans="1:31">
      <c r="A23181">
        <v>56170</v>
      </c>
      <c r="B23181" t="s">
        <v>19781</v>
      </c>
      <c r="C23181" t="s">
        <v>33477</v>
      </c>
      <c r="D23181" t="e">
        <v>#N/A</v>
      </c>
      <c r="E23181"/>
      <c r="F23181"/>
      <c r="G23181"/>
      <c r="H23181"/>
      <c r="I23181"/>
      <c r="J23181"/>
      <c r="U23181" s="43"/>
      <c r="AE23181"/>
    </row>
    <row r="23182" spans="1:31">
      <c r="A23182">
        <v>56780</v>
      </c>
      <c r="B23182" t="s">
        <v>19782</v>
      </c>
      <c r="C23182" t="s">
        <v>33477</v>
      </c>
      <c r="D23182" t="e">
        <v>#N/A</v>
      </c>
      <c r="E23182"/>
      <c r="F23182"/>
      <c r="G23182"/>
      <c r="H23182"/>
      <c r="I23182"/>
      <c r="J23182"/>
      <c r="U23182" s="43"/>
      <c r="AE23182"/>
    </row>
    <row r="23183" spans="1:31">
      <c r="A23183">
        <v>56840</v>
      </c>
      <c r="B23183" t="s">
        <v>19783</v>
      </c>
      <c r="C23183" t="s">
        <v>33477</v>
      </c>
      <c r="D23183" t="e">
        <v>#N/A</v>
      </c>
      <c r="E23183"/>
      <c r="F23183"/>
      <c r="G23183"/>
      <c r="H23183"/>
      <c r="I23183"/>
      <c r="J23183"/>
      <c r="U23183" s="43"/>
      <c r="AE23183"/>
    </row>
    <row r="23184" spans="1:31">
      <c r="A23184">
        <v>56240</v>
      </c>
      <c r="B23184" t="s">
        <v>19784</v>
      </c>
      <c r="C23184" t="s">
        <v>33477</v>
      </c>
      <c r="D23184" t="s">
        <v>33476</v>
      </c>
      <c r="E23184"/>
      <c r="F23184"/>
      <c r="G23184"/>
      <c r="H23184"/>
      <c r="I23184"/>
      <c r="J23184"/>
      <c r="U23184" s="43"/>
      <c r="AE23184"/>
    </row>
    <row r="23185" spans="1:31">
      <c r="A23185">
        <v>56650</v>
      </c>
      <c r="B23185" t="s">
        <v>19785</v>
      </c>
      <c r="C23185" t="s">
        <v>33477</v>
      </c>
      <c r="D23185" t="s">
        <v>33476</v>
      </c>
      <c r="E23185"/>
      <c r="F23185"/>
      <c r="G23185"/>
      <c r="H23185"/>
      <c r="I23185"/>
      <c r="J23185"/>
      <c r="U23185" s="43"/>
      <c r="AE23185"/>
    </row>
    <row r="23186" spans="1:31">
      <c r="A23186">
        <v>56120</v>
      </c>
      <c r="B23186" t="s">
        <v>19786</v>
      </c>
      <c r="C23186" t="s">
        <v>33477</v>
      </c>
      <c r="D23186" t="s">
        <v>33476</v>
      </c>
      <c r="E23186"/>
      <c r="F23186"/>
      <c r="G23186"/>
      <c r="H23186"/>
      <c r="I23186"/>
      <c r="J23186"/>
      <c r="U23186" s="43"/>
      <c r="AE23186"/>
    </row>
    <row r="23187" spans="1:31">
      <c r="A23187">
        <v>56920</v>
      </c>
      <c r="B23187" t="s">
        <v>19787</v>
      </c>
      <c r="C23187" t="s">
        <v>33477</v>
      </c>
      <c r="D23187" t="s">
        <v>33476</v>
      </c>
      <c r="E23187"/>
      <c r="F23187"/>
      <c r="G23187"/>
      <c r="H23187"/>
      <c r="I23187"/>
      <c r="J23187"/>
      <c r="U23187" s="43"/>
      <c r="AE23187"/>
    </row>
    <row r="23188" spans="1:31">
      <c r="A23188">
        <v>56300</v>
      </c>
      <c r="B23188" t="s">
        <v>19788</v>
      </c>
      <c r="C23188" t="s">
        <v>33477</v>
      </c>
      <c r="D23188" t="s">
        <v>33476</v>
      </c>
      <c r="E23188"/>
      <c r="F23188"/>
      <c r="G23188"/>
      <c r="H23188"/>
      <c r="I23188"/>
      <c r="J23188"/>
      <c r="U23188" s="43"/>
      <c r="AE23188"/>
    </row>
    <row r="23189" spans="1:31">
      <c r="A23189">
        <v>56700</v>
      </c>
      <c r="B23189" t="s">
        <v>19789</v>
      </c>
      <c r="C23189" t="s">
        <v>33477</v>
      </c>
      <c r="D23189" t="s">
        <v>33476</v>
      </c>
      <c r="E23189"/>
      <c r="F23189"/>
      <c r="G23189"/>
      <c r="H23189"/>
      <c r="I23189"/>
      <c r="J23189"/>
      <c r="U23189" s="43"/>
      <c r="AE23189"/>
    </row>
    <row r="23190" spans="1:31">
      <c r="A23190">
        <v>56690</v>
      </c>
      <c r="B23190" t="s">
        <v>19790</v>
      </c>
      <c r="C23190" t="s">
        <v>33477</v>
      </c>
      <c r="D23190" t="e">
        <v>#N/A</v>
      </c>
      <c r="E23190"/>
      <c r="F23190"/>
      <c r="G23190"/>
      <c r="H23190"/>
      <c r="I23190"/>
      <c r="J23190"/>
      <c r="U23190" s="43"/>
      <c r="AE23190"/>
    </row>
    <row r="23191" spans="1:31">
      <c r="A23191">
        <v>56690</v>
      </c>
      <c r="B23191" t="s">
        <v>19791</v>
      </c>
      <c r="C23191" t="s">
        <v>33477</v>
      </c>
      <c r="D23191" t="e">
        <v>#N/A</v>
      </c>
      <c r="E23191"/>
      <c r="F23191"/>
      <c r="G23191"/>
      <c r="H23191"/>
      <c r="I23191"/>
      <c r="J23191"/>
      <c r="U23191" s="43"/>
      <c r="AE23191"/>
    </row>
    <row r="23192" spans="1:31">
      <c r="A23192">
        <v>56600</v>
      </c>
      <c r="B23192" t="s">
        <v>19792</v>
      </c>
      <c r="C23192" t="s">
        <v>33477</v>
      </c>
      <c r="D23192" t="e">
        <v>#N/A</v>
      </c>
      <c r="E23192"/>
      <c r="F23192"/>
      <c r="G23192"/>
      <c r="H23192"/>
      <c r="I23192"/>
      <c r="J23192"/>
      <c r="U23192" s="43"/>
      <c r="AE23192"/>
    </row>
    <row r="23193" spans="1:31">
      <c r="A23193">
        <v>56160</v>
      </c>
      <c r="B23193" t="s">
        <v>19793</v>
      </c>
      <c r="C23193" t="s">
        <v>33477</v>
      </c>
      <c r="D23193" t="s">
        <v>33476</v>
      </c>
      <c r="E23193"/>
      <c r="F23193"/>
      <c r="G23193"/>
      <c r="H23193"/>
      <c r="I23193"/>
      <c r="J23193"/>
      <c r="U23193" s="43"/>
      <c r="AE23193"/>
    </row>
    <row r="23194" spans="1:31">
      <c r="A23194">
        <v>56630</v>
      </c>
      <c r="B23194" t="s">
        <v>19794</v>
      </c>
      <c r="C23194" t="s">
        <v>33477</v>
      </c>
      <c r="D23194" t="s">
        <v>33476</v>
      </c>
      <c r="E23194"/>
      <c r="F23194"/>
      <c r="G23194"/>
      <c r="H23194"/>
      <c r="I23194"/>
      <c r="J23194"/>
      <c r="U23194" s="43"/>
      <c r="AE23194"/>
    </row>
    <row r="23195" spans="1:31">
      <c r="A23195">
        <v>56440</v>
      </c>
      <c r="B23195" t="s">
        <v>19795</v>
      </c>
      <c r="C23195" t="s">
        <v>33477</v>
      </c>
      <c r="D23195" t="s">
        <v>33476</v>
      </c>
      <c r="E23195"/>
      <c r="F23195"/>
      <c r="G23195"/>
      <c r="H23195"/>
      <c r="I23195"/>
      <c r="J23195"/>
      <c r="U23195" s="43"/>
      <c r="AE23195"/>
    </row>
    <row r="23196" spans="1:31">
      <c r="A23196">
        <v>56120</v>
      </c>
      <c r="B23196" t="s">
        <v>19796</v>
      </c>
      <c r="C23196" t="s">
        <v>33477</v>
      </c>
      <c r="D23196" t="s">
        <v>33476</v>
      </c>
      <c r="E23196"/>
      <c r="F23196"/>
      <c r="G23196"/>
      <c r="H23196"/>
      <c r="I23196"/>
      <c r="J23196"/>
      <c r="U23196" s="43"/>
      <c r="AE23196"/>
    </row>
    <row r="23197" spans="1:31">
      <c r="A23197">
        <v>56120</v>
      </c>
      <c r="B23197" t="s">
        <v>19796</v>
      </c>
      <c r="C23197" t="s">
        <v>33477</v>
      </c>
      <c r="D23197" t="s">
        <v>33476</v>
      </c>
      <c r="E23197"/>
      <c r="F23197"/>
      <c r="G23197"/>
      <c r="H23197"/>
      <c r="I23197"/>
      <c r="J23197"/>
      <c r="U23197" s="43"/>
      <c r="AE23197"/>
    </row>
    <row r="23198" spans="1:31">
      <c r="A23198">
        <v>56120</v>
      </c>
      <c r="B23198" t="s">
        <v>19797</v>
      </c>
      <c r="C23198" t="s">
        <v>33477</v>
      </c>
      <c r="D23198" t="s">
        <v>33476</v>
      </c>
      <c r="E23198"/>
      <c r="F23198"/>
      <c r="G23198"/>
      <c r="H23198"/>
      <c r="I23198"/>
      <c r="J23198"/>
      <c r="U23198" s="43"/>
      <c r="AE23198"/>
    </row>
    <row r="23199" spans="1:31">
      <c r="A23199">
        <v>56240</v>
      </c>
      <c r="B23199" t="s">
        <v>19798</v>
      </c>
      <c r="C23199" t="s">
        <v>33477</v>
      </c>
      <c r="D23199" t="s">
        <v>33476</v>
      </c>
      <c r="E23199"/>
      <c r="F23199"/>
      <c r="G23199"/>
      <c r="H23199"/>
      <c r="I23199"/>
      <c r="J23199"/>
      <c r="U23199" s="43"/>
      <c r="AE23199"/>
    </row>
    <row r="23200" spans="1:31">
      <c r="A23200">
        <v>56320</v>
      </c>
      <c r="B23200" t="s">
        <v>19799</v>
      </c>
      <c r="C23200" t="s">
        <v>33477</v>
      </c>
      <c r="D23200" t="s">
        <v>33476</v>
      </c>
      <c r="E23200"/>
      <c r="F23200"/>
      <c r="G23200"/>
      <c r="H23200"/>
      <c r="I23200"/>
      <c r="J23200"/>
      <c r="U23200" s="43"/>
      <c r="AE23200"/>
    </row>
    <row r="23201" spans="1:31">
      <c r="A23201">
        <v>56870</v>
      </c>
      <c r="B23201" t="s">
        <v>19800</v>
      </c>
      <c r="C23201" t="s">
        <v>33477</v>
      </c>
      <c r="D23201" t="e">
        <v>#N/A</v>
      </c>
      <c r="E23201"/>
      <c r="F23201"/>
      <c r="G23201"/>
      <c r="H23201"/>
      <c r="I23201"/>
      <c r="J23201"/>
      <c r="U23201" s="43"/>
      <c r="AE23201"/>
    </row>
    <row r="23202" spans="1:31">
      <c r="A23202">
        <v>56260</v>
      </c>
      <c r="B23202" t="s">
        <v>19801</v>
      </c>
      <c r="C23202" t="s">
        <v>33477</v>
      </c>
      <c r="D23202" t="e">
        <v>#N/A</v>
      </c>
      <c r="E23202"/>
      <c r="F23202"/>
      <c r="G23202"/>
      <c r="H23202"/>
      <c r="I23202"/>
      <c r="J23202"/>
      <c r="U23202" s="43"/>
      <c r="AE23202"/>
    </row>
    <row r="23203" spans="1:31">
      <c r="A23203">
        <v>56230</v>
      </c>
      <c r="B23203" t="s">
        <v>19802</v>
      </c>
      <c r="C23203" t="s">
        <v>33477</v>
      </c>
      <c r="D23203" t="s">
        <v>33476</v>
      </c>
      <c r="E23203"/>
      <c r="F23203"/>
      <c r="G23203"/>
      <c r="H23203"/>
      <c r="I23203"/>
      <c r="J23203"/>
      <c r="U23203" s="43"/>
      <c r="AE23203"/>
    </row>
    <row r="23204" spans="1:31">
      <c r="A23204">
        <v>56190</v>
      </c>
      <c r="B23204" t="s">
        <v>19803</v>
      </c>
      <c r="C23204" t="s">
        <v>33477</v>
      </c>
      <c r="D23204" t="s">
        <v>33476</v>
      </c>
      <c r="E23204"/>
      <c r="F23204"/>
      <c r="G23204"/>
      <c r="H23204"/>
      <c r="I23204"/>
      <c r="J23204"/>
      <c r="U23204" s="43"/>
      <c r="AE23204"/>
    </row>
    <row r="23205" spans="1:31">
      <c r="A23205">
        <v>56160</v>
      </c>
      <c r="B23205" t="s">
        <v>19804</v>
      </c>
      <c r="C23205" t="s">
        <v>33477</v>
      </c>
      <c r="D23205" t="s">
        <v>33476</v>
      </c>
      <c r="E23205"/>
      <c r="F23205"/>
      <c r="G23205"/>
      <c r="H23205"/>
      <c r="I23205"/>
      <c r="J23205"/>
      <c r="U23205" s="43"/>
      <c r="AE23205"/>
    </row>
    <row r="23206" spans="1:31">
      <c r="A23206">
        <v>56220</v>
      </c>
      <c r="B23206" t="s">
        <v>19805</v>
      </c>
      <c r="C23206" t="s">
        <v>33477</v>
      </c>
      <c r="D23206" t="s">
        <v>33476</v>
      </c>
      <c r="E23206"/>
      <c r="F23206"/>
      <c r="G23206"/>
      <c r="H23206"/>
      <c r="I23206"/>
      <c r="J23206"/>
      <c r="U23206" s="43"/>
      <c r="AE23206"/>
    </row>
    <row r="23207" spans="1:31">
      <c r="A23207">
        <v>56460</v>
      </c>
      <c r="B23207" t="s">
        <v>19806</v>
      </c>
      <c r="C23207" t="s">
        <v>33477</v>
      </c>
      <c r="D23207" t="s">
        <v>33476</v>
      </c>
      <c r="E23207"/>
      <c r="F23207"/>
      <c r="G23207"/>
      <c r="H23207"/>
      <c r="I23207"/>
      <c r="J23207"/>
      <c r="U23207" s="43"/>
      <c r="AE23207"/>
    </row>
    <row r="23208" spans="1:31">
      <c r="A23208">
        <v>56160</v>
      </c>
      <c r="B23208" t="s">
        <v>19807</v>
      </c>
      <c r="C23208" t="s">
        <v>33477</v>
      </c>
      <c r="D23208" t="s">
        <v>33476</v>
      </c>
      <c r="E23208"/>
      <c r="F23208"/>
      <c r="G23208"/>
      <c r="H23208"/>
      <c r="I23208"/>
      <c r="J23208"/>
      <c r="U23208" s="43"/>
      <c r="AE23208"/>
    </row>
    <row r="23209" spans="1:31">
      <c r="A23209">
        <v>56360</v>
      </c>
      <c r="B23209" t="s">
        <v>19808</v>
      </c>
      <c r="C23209" t="s">
        <v>33477</v>
      </c>
      <c r="D23209" t="e">
        <v>#N/A</v>
      </c>
      <c r="E23209"/>
      <c r="F23209"/>
      <c r="G23209"/>
      <c r="H23209"/>
      <c r="I23209"/>
      <c r="J23209"/>
      <c r="U23209" s="43"/>
      <c r="AE23209"/>
    </row>
    <row r="23210" spans="1:31">
      <c r="A23210">
        <v>56390</v>
      </c>
      <c r="B23210" t="s">
        <v>19809</v>
      </c>
      <c r="C23210" t="s">
        <v>33477</v>
      </c>
      <c r="D23210" t="s">
        <v>33476</v>
      </c>
      <c r="E23210"/>
      <c r="F23210"/>
      <c r="G23210"/>
      <c r="H23210"/>
      <c r="I23210"/>
      <c r="J23210"/>
      <c r="U23210" s="43"/>
      <c r="AE23210"/>
    </row>
    <row r="23211" spans="1:31">
      <c r="A23211">
        <v>56740</v>
      </c>
      <c r="B23211" t="s">
        <v>19810</v>
      </c>
      <c r="C23211" t="s">
        <v>33477</v>
      </c>
      <c r="D23211" t="e">
        <v>#N/A</v>
      </c>
      <c r="E23211"/>
      <c r="F23211"/>
      <c r="G23211"/>
      <c r="H23211"/>
      <c r="I23211"/>
      <c r="J23211"/>
      <c r="U23211" s="43"/>
      <c r="AE23211"/>
    </row>
    <row r="23212" spans="1:31">
      <c r="A23212">
        <v>56500</v>
      </c>
      <c r="B23212" t="s">
        <v>19811</v>
      </c>
      <c r="C23212" t="s">
        <v>33477</v>
      </c>
      <c r="D23212" t="s">
        <v>33476</v>
      </c>
      <c r="E23212"/>
      <c r="F23212"/>
      <c r="G23212"/>
      <c r="H23212"/>
      <c r="I23212"/>
      <c r="J23212"/>
      <c r="U23212" s="43"/>
      <c r="AE23212"/>
    </row>
    <row r="23213" spans="1:31">
      <c r="A23213">
        <v>56570</v>
      </c>
      <c r="B23213" t="s">
        <v>19812</v>
      </c>
      <c r="C23213" t="s">
        <v>33477</v>
      </c>
      <c r="D23213" t="e">
        <v>#N/A</v>
      </c>
      <c r="E23213"/>
      <c r="F23213"/>
      <c r="G23213"/>
      <c r="H23213"/>
      <c r="I23213"/>
      <c r="J23213"/>
      <c r="U23213" s="43"/>
      <c r="AE23213"/>
    </row>
    <row r="23214" spans="1:31">
      <c r="A23214">
        <v>56550</v>
      </c>
      <c r="B23214" t="s">
        <v>19813</v>
      </c>
      <c r="C23214" t="s">
        <v>33477</v>
      </c>
      <c r="D23214" t="s">
        <v>33476</v>
      </c>
      <c r="E23214"/>
      <c r="F23214"/>
      <c r="G23214"/>
      <c r="H23214"/>
      <c r="I23214"/>
      <c r="J23214"/>
      <c r="U23214" s="43"/>
      <c r="AE23214"/>
    </row>
    <row r="23215" spans="1:31">
      <c r="A23215">
        <v>56390</v>
      </c>
      <c r="B23215" t="s">
        <v>19814</v>
      </c>
      <c r="C23215" t="s">
        <v>33477</v>
      </c>
      <c r="D23215" t="s">
        <v>33476</v>
      </c>
      <c r="E23215"/>
      <c r="F23215"/>
      <c r="G23215"/>
      <c r="H23215"/>
      <c r="I23215"/>
      <c r="J23215"/>
      <c r="U23215" s="43"/>
      <c r="AE23215"/>
    </row>
    <row r="23216" spans="1:31">
      <c r="A23216">
        <v>56100</v>
      </c>
      <c r="B23216" t="s">
        <v>19815</v>
      </c>
      <c r="C23216" t="s">
        <v>33477</v>
      </c>
      <c r="D23216" t="e">
        <v>#N/A</v>
      </c>
      <c r="E23216"/>
      <c r="F23216"/>
      <c r="G23216"/>
      <c r="H23216"/>
      <c r="I23216"/>
      <c r="J23216"/>
      <c r="U23216" s="43"/>
      <c r="AE23216"/>
    </row>
    <row r="23217" spans="1:31">
      <c r="A23217">
        <v>56800</v>
      </c>
      <c r="B23217" t="s">
        <v>19816</v>
      </c>
      <c r="C23217" t="s">
        <v>33477</v>
      </c>
      <c r="D23217" t="s">
        <v>33476</v>
      </c>
      <c r="E23217"/>
      <c r="F23217"/>
      <c r="G23217"/>
      <c r="H23217"/>
      <c r="I23217"/>
      <c r="J23217"/>
      <c r="U23217" s="43"/>
      <c r="AE23217"/>
    </row>
    <row r="23218" spans="1:31">
      <c r="A23218">
        <v>56220</v>
      </c>
      <c r="B23218" t="s">
        <v>19817</v>
      </c>
      <c r="C23218" t="s">
        <v>33477</v>
      </c>
      <c r="D23218" t="s">
        <v>33476</v>
      </c>
      <c r="E23218"/>
      <c r="F23218"/>
      <c r="G23218"/>
      <c r="H23218"/>
      <c r="I23218"/>
      <c r="J23218"/>
      <c r="U23218" s="43"/>
      <c r="AE23218"/>
    </row>
    <row r="23219" spans="1:31">
      <c r="A23219">
        <v>56140</v>
      </c>
      <c r="B23219" t="s">
        <v>19818</v>
      </c>
      <c r="C23219" t="s">
        <v>33477</v>
      </c>
      <c r="D23219" t="s">
        <v>33476</v>
      </c>
      <c r="E23219"/>
      <c r="F23219"/>
      <c r="G23219"/>
      <c r="H23219"/>
      <c r="I23219"/>
      <c r="J23219"/>
      <c r="U23219" s="43"/>
      <c r="AE23219"/>
    </row>
    <row r="23220" spans="1:31">
      <c r="A23220">
        <v>56300</v>
      </c>
      <c r="B23220" t="s">
        <v>19819</v>
      </c>
      <c r="C23220" t="s">
        <v>33477</v>
      </c>
      <c r="D23220" t="s">
        <v>33476</v>
      </c>
      <c r="E23220"/>
      <c r="F23220"/>
      <c r="G23220"/>
      <c r="H23220"/>
      <c r="I23220"/>
      <c r="J23220"/>
      <c r="U23220" s="43"/>
      <c r="AE23220"/>
    </row>
    <row r="23221" spans="1:31">
      <c r="A23221">
        <v>56130</v>
      </c>
      <c r="B23221" t="s">
        <v>19820</v>
      </c>
      <c r="C23221" t="s">
        <v>33477</v>
      </c>
      <c r="D23221" t="s">
        <v>33476</v>
      </c>
      <c r="E23221"/>
      <c r="F23221"/>
      <c r="G23221"/>
      <c r="H23221"/>
      <c r="I23221"/>
      <c r="J23221"/>
      <c r="U23221" s="43"/>
      <c r="AE23221"/>
    </row>
    <row r="23222" spans="1:31">
      <c r="A23222">
        <v>56430</v>
      </c>
      <c r="B23222" t="s">
        <v>19821</v>
      </c>
      <c r="C23222" t="s">
        <v>33477</v>
      </c>
      <c r="D23222" t="s">
        <v>33476</v>
      </c>
      <c r="E23222"/>
      <c r="F23222"/>
      <c r="G23222"/>
      <c r="H23222"/>
      <c r="I23222"/>
      <c r="J23222"/>
      <c r="U23222" s="43"/>
      <c r="AE23222"/>
    </row>
    <row r="23223" spans="1:31">
      <c r="A23223">
        <v>56310</v>
      </c>
      <c r="B23223" t="s">
        <v>19822</v>
      </c>
      <c r="C23223" t="s">
        <v>33477</v>
      </c>
      <c r="D23223" t="s">
        <v>33476</v>
      </c>
      <c r="E23223"/>
      <c r="F23223"/>
      <c r="G23223"/>
      <c r="H23223"/>
      <c r="I23223"/>
      <c r="J23223"/>
      <c r="U23223" s="43"/>
      <c r="AE23223"/>
    </row>
    <row r="23224" spans="1:31">
      <c r="A23224">
        <v>56490</v>
      </c>
      <c r="B23224" t="s">
        <v>19823</v>
      </c>
      <c r="C23224" t="s">
        <v>33477</v>
      </c>
      <c r="D23224" t="s">
        <v>33476</v>
      </c>
      <c r="E23224"/>
      <c r="F23224"/>
      <c r="G23224"/>
      <c r="H23224"/>
      <c r="I23224"/>
      <c r="J23224"/>
      <c r="U23224" s="43"/>
      <c r="AE23224"/>
    </row>
    <row r="23225" spans="1:31">
      <c r="A23225">
        <v>56700</v>
      </c>
      <c r="B23225" t="s">
        <v>19824</v>
      </c>
      <c r="C23225" t="s">
        <v>33477</v>
      </c>
      <c r="D23225" t="s">
        <v>33476</v>
      </c>
      <c r="E23225"/>
      <c r="F23225"/>
      <c r="G23225"/>
      <c r="H23225"/>
      <c r="I23225"/>
      <c r="J23225"/>
      <c r="U23225" s="43"/>
      <c r="AE23225"/>
    </row>
    <row r="23226" spans="1:31">
      <c r="A23226">
        <v>56320</v>
      </c>
      <c r="B23226" t="s">
        <v>19825</v>
      </c>
      <c r="C23226" t="s">
        <v>33477</v>
      </c>
      <c r="D23226" t="s">
        <v>33476</v>
      </c>
      <c r="E23226"/>
      <c r="F23226"/>
      <c r="G23226"/>
      <c r="H23226"/>
      <c r="I23226"/>
      <c r="J23226"/>
      <c r="U23226" s="43"/>
      <c r="AE23226"/>
    </row>
    <row r="23227" spans="1:31">
      <c r="A23227">
        <v>56890</v>
      </c>
      <c r="B23227" t="s">
        <v>19826</v>
      </c>
      <c r="C23227" t="s">
        <v>33477</v>
      </c>
      <c r="D23227" t="s">
        <v>33476</v>
      </c>
      <c r="E23227"/>
      <c r="F23227"/>
      <c r="G23227"/>
      <c r="H23227"/>
      <c r="I23227"/>
      <c r="J23227"/>
      <c r="U23227" s="43"/>
      <c r="AE23227"/>
    </row>
    <row r="23228" spans="1:31">
      <c r="A23228">
        <v>56140</v>
      </c>
      <c r="B23228" t="s">
        <v>19827</v>
      </c>
      <c r="C23228" t="s">
        <v>33477</v>
      </c>
      <c r="D23228" t="s">
        <v>33476</v>
      </c>
      <c r="E23228"/>
      <c r="F23228"/>
      <c r="G23228"/>
      <c r="H23228"/>
      <c r="I23228"/>
      <c r="J23228"/>
      <c r="U23228" s="43"/>
      <c r="AE23228"/>
    </row>
    <row r="23229" spans="1:31">
      <c r="A23229">
        <v>56490</v>
      </c>
      <c r="B23229" t="s">
        <v>19828</v>
      </c>
      <c r="C23229" t="s">
        <v>33477</v>
      </c>
      <c r="D23229" t="s">
        <v>33476</v>
      </c>
      <c r="E23229"/>
      <c r="F23229"/>
      <c r="G23229"/>
      <c r="H23229"/>
      <c r="I23229"/>
      <c r="J23229"/>
      <c r="U23229" s="43"/>
      <c r="AE23229"/>
    </row>
    <row r="23230" spans="1:31">
      <c r="A23230">
        <v>56230</v>
      </c>
      <c r="B23230" t="s">
        <v>19829</v>
      </c>
      <c r="C23230" t="s">
        <v>33477</v>
      </c>
      <c r="D23230" t="s">
        <v>33476</v>
      </c>
      <c r="E23230"/>
      <c r="F23230"/>
      <c r="G23230"/>
      <c r="H23230"/>
      <c r="I23230"/>
      <c r="J23230"/>
      <c r="U23230" s="43"/>
      <c r="AE23230"/>
    </row>
    <row r="23231" spans="1:31">
      <c r="A23231">
        <v>56380</v>
      </c>
      <c r="B23231" t="s">
        <v>19830</v>
      </c>
      <c r="C23231" t="s">
        <v>33477</v>
      </c>
      <c r="D23231" t="s">
        <v>33476</v>
      </c>
      <c r="E23231"/>
      <c r="F23231"/>
      <c r="G23231"/>
      <c r="H23231"/>
      <c r="I23231"/>
      <c r="J23231"/>
      <c r="U23231" s="43"/>
      <c r="AE23231"/>
    </row>
    <row r="23232" spans="1:31">
      <c r="A23232">
        <v>56250</v>
      </c>
      <c r="B23232" t="s">
        <v>19831</v>
      </c>
      <c r="C23232" t="s">
        <v>33477</v>
      </c>
      <c r="D23232" t="s">
        <v>33476</v>
      </c>
      <c r="E23232"/>
      <c r="F23232"/>
      <c r="G23232"/>
      <c r="H23232"/>
      <c r="I23232"/>
      <c r="J23232"/>
      <c r="U23232" s="43"/>
      <c r="AE23232"/>
    </row>
    <row r="23233" spans="1:31">
      <c r="A23233">
        <v>56800</v>
      </c>
      <c r="B23233" t="s">
        <v>19832</v>
      </c>
      <c r="C23233" t="s">
        <v>33477</v>
      </c>
      <c r="D23233" t="s">
        <v>33476</v>
      </c>
      <c r="E23233"/>
      <c r="F23233"/>
      <c r="G23233"/>
      <c r="H23233"/>
      <c r="I23233"/>
      <c r="J23233"/>
      <c r="U23233" s="43"/>
      <c r="AE23233"/>
    </row>
    <row r="23234" spans="1:31">
      <c r="A23234">
        <v>56500</v>
      </c>
      <c r="B23234" t="s">
        <v>19833</v>
      </c>
      <c r="C23234" t="s">
        <v>33477</v>
      </c>
      <c r="D23234" t="s">
        <v>33476</v>
      </c>
      <c r="E23234"/>
      <c r="F23234"/>
      <c r="G23234"/>
      <c r="H23234"/>
      <c r="I23234"/>
      <c r="J23234"/>
      <c r="U23234" s="43"/>
      <c r="AE23234"/>
    </row>
    <row r="23235" spans="1:31">
      <c r="A23235">
        <v>56500</v>
      </c>
      <c r="B23235" t="s">
        <v>19834</v>
      </c>
      <c r="C23235" t="s">
        <v>33477</v>
      </c>
      <c r="D23235" t="s">
        <v>33476</v>
      </c>
      <c r="E23235"/>
      <c r="F23235"/>
      <c r="G23235"/>
      <c r="H23235"/>
      <c r="I23235"/>
      <c r="J23235"/>
      <c r="U23235" s="43"/>
      <c r="AE23235"/>
    </row>
    <row r="23236" spans="1:31">
      <c r="A23236">
        <v>56190</v>
      </c>
      <c r="B23236" t="s">
        <v>19835</v>
      </c>
      <c r="C23236" t="s">
        <v>33477</v>
      </c>
      <c r="D23236" t="s">
        <v>33476</v>
      </c>
      <c r="E23236"/>
      <c r="F23236"/>
      <c r="G23236"/>
      <c r="H23236"/>
      <c r="I23236"/>
      <c r="J23236"/>
      <c r="U23236" s="43"/>
      <c r="AE23236"/>
    </row>
    <row r="23237" spans="1:31">
      <c r="A23237">
        <v>56500</v>
      </c>
      <c r="B23237" t="s">
        <v>19836</v>
      </c>
      <c r="C23237" t="s">
        <v>33477</v>
      </c>
      <c r="D23237" t="s">
        <v>33476</v>
      </c>
      <c r="E23237"/>
      <c r="F23237"/>
      <c r="G23237"/>
      <c r="H23237"/>
      <c r="I23237"/>
      <c r="J23237"/>
      <c r="U23237" s="43"/>
      <c r="AE23237"/>
    </row>
    <row r="23238" spans="1:31">
      <c r="A23238">
        <v>56500</v>
      </c>
      <c r="B23238" t="s">
        <v>19836</v>
      </c>
      <c r="C23238" t="s">
        <v>33477</v>
      </c>
      <c r="D23238" t="s">
        <v>33476</v>
      </c>
      <c r="E23238"/>
      <c r="F23238"/>
      <c r="G23238"/>
      <c r="H23238"/>
      <c r="I23238"/>
      <c r="J23238"/>
      <c r="U23238" s="43"/>
      <c r="AE23238"/>
    </row>
    <row r="23239" spans="1:31">
      <c r="A23239">
        <v>56500</v>
      </c>
      <c r="B23239" t="s">
        <v>19836</v>
      </c>
      <c r="C23239" t="s">
        <v>33477</v>
      </c>
      <c r="D23239" t="s">
        <v>33476</v>
      </c>
      <c r="E23239"/>
      <c r="F23239"/>
      <c r="G23239"/>
      <c r="H23239"/>
      <c r="I23239"/>
      <c r="J23239"/>
      <c r="U23239" s="43"/>
      <c r="AE23239"/>
    </row>
    <row r="23240" spans="1:31">
      <c r="A23240">
        <v>56430</v>
      </c>
      <c r="B23240" t="s">
        <v>19837</v>
      </c>
      <c r="C23240" t="s">
        <v>33477</v>
      </c>
      <c r="D23240" t="s">
        <v>33476</v>
      </c>
      <c r="E23240"/>
      <c r="F23240"/>
      <c r="G23240"/>
      <c r="H23240"/>
      <c r="I23240"/>
      <c r="J23240"/>
      <c r="U23240" s="43"/>
      <c r="AE23240"/>
    </row>
    <row r="23241" spans="1:31">
      <c r="A23241">
        <v>56300</v>
      </c>
      <c r="B23241" t="s">
        <v>19838</v>
      </c>
      <c r="C23241" t="s">
        <v>33477</v>
      </c>
      <c r="D23241" t="s">
        <v>33476</v>
      </c>
      <c r="E23241"/>
      <c r="F23241"/>
      <c r="G23241"/>
      <c r="H23241"/>
      <c r="I23241"/>
      <c r="J23241"/>
      <c r="U23241" s="43"/>
      <c r="AE23241"/>
    </row>
    <row r="23242" spans="1:31">
      <c r="A23242">
        <v>56130</v>
      </c>
      <c r="B23242" t="s">
        <v>19839</v>
      </c>
      <c r="C23242" t="s">
        <v>33477</v>
      </c>
      <c r="D23242" t="s">
        <v>33476</v>
      </c>
      <c r="E23242"/>
      <c r="F23242"/>
      <c r="G23242"/>
      <c r="H23242"/>
      <c r="I23242"/>
      <c r="J23242"/>
      <c r="U23242" s="43"/>
      <c r="AE23242"/>
    </row>
    <row r="23243" spans="1:31">
      <c r="A23243">
        <v>56690</v>
      </c>
      <c r="B23243" t="s">
        <v>19840</v>
      </c>
      <c r="C23243" t="s">
        <v>33477</v>
      </c>
      <c r="D23243" t="e">
        <v>#N/A</v>
      </c>
      <c r="E23243"/>
      <c r="F23243"/>
      <c r="G23243"/>
      <c r="H23243"/>
      <c r="I23243"/>
      <c r="J23243"/>
      <c r="U23243" s="43"/>
      <c r="AE23243"/>
    </row>
    <row r="23244" spans="1:31">
      <c r="A23244">
        <v>56190</v>
      </c>
      <c r="B23244" t="s">
        <v>19841</v>
      </c>
      <c r="C23244" t="s">
        <v>33477</v>
      </c>
      <c r="D23244" t="s">
        <v>33476</v>
      </c>
      <c r="E23244"/>
      <c r="F23244"/>
      <c r="G23244"/>
      <c r="H23244"/>
      <c r="I23244"/>
      <c r="J23244"/>
      <c r="U23244" s="43"/>
      <c r="AE23244"/>
    </row>
    <row r="23245" spans="1:31">
      <c r="A23245">
        <v>56920</v>
      </c>
      <c r="B23245" t="s">
        <v>19842</v>
      </c>
      <c r="C23245" t="s">
        <v>33477</v>
      </c>
      <c r="D23245" t="s">
        <v>33476</v>
      </c>
      <c r="E23245"/>
      <c r="F23245"/>
      <c r="G23245"/>
      <c r="H23245"/>
      <c r="I23245"/>
      <c r="J23245"/>
      <c r="U23245" s="43"/>
      <c r="AE23245"/>
    </row>
    <row r="23246" spans="1:31">
      <c r="A23246">
        <v>56360</v>
      </c>
      <c r="B23246" t="s">
        <v>19843</v>
      </c>
      <c r="C23246" t="s">
        <v>33477</v>
      </c>
      <c r="D23246" t="e">
        <v>#N/A</v>
      </c>
      <c r="E23246"/>
      <c r="F23246"/>
      <c r="G23246"/>
      <c r="H23246"/>
      <c r="I23246"/>
      <c r="J23246"/>
      <c r="U23246" s="43"/>
      <c r="AE23246"/>
    </row>
    <row r="23247" spans="1:31">
      <c r="A23247">
        <v>56130</v>
      </c>
      <c r="B23247" t="s">
        <v>19844</v>
      </c>
      <c r="C23247" t="s">
        <v>33477</v>
      </c>
      <c r="D23247" t="s">
        <v>33476</v>
      </c>
      <c r="E23247"/>
      <c r="F23247"/>
      <c r="G23247"/>
      <c r="H23247"/>
      <c r="I23247"/>
      <c r="J23247"/>
      <c r="U23247" s="43"/>
      <c r="AE23247"/>
    </row>
    <row r="23248" spans="1:31">
      <c r="A23248">
        <v>56220</v>
      </c>
      <c r="B23248" t="s">
        <v>19845</v>
      </c>
      <c r="C23248" t="s">
        <v>33477</v>
      </c>
      <c r="D23248" t="s">
        <v>33476</v>
      </c>
      <c r="E23248"/>
      <c r="F23248"/>
      <c r="G23248"/>
      <c r="H23248"/>
      <c r="I23248"/>
      <c r="J23248"/>
      <c r="U23248" s="43"/>
      <c r="AE23248"/>
    </row>
    <row r="23249" spans="1:31">
      <c r="A23249">
        <v>56760</v>
      </c>
      <c r="B23249" t="s">
        <v>19846</v>
      </c>
      <c r="C23249" t="s">
        <v>33477</v>
      </c>
      <c r="D23249" t="e">
        <v>#N/A</v>
      </c>
      <c r="E23249"/>
      <c r="F23249"/>
      <c r="G23249"/>
      <c r="H23249"/>
      <c r="I23249"/>
      <c r="J23249"/>
      <c r="U23249" s="43"/>
      <c r="AE23249"/>
    </row>
    <row r="23250" spans="1:31">
      <c r="A23250">
        <v>56160</v>
      </c>
      <c r="B23250" t="s">
        <v>19847</v>
      </c>
      <c r="C23250" t="s">
        <v>33477</v>
      </c>
      <c r="D23250" t="s">
        <v>33476</v>
      </c>
      <c r="E23250"/>
      <c r="F23250"/>
      <c r="G23250"/>
      <c r="H23250"/>
      <c r="I23250"/>
      <c r="J23250"/>
      <c r="U23250" s="43"/>
      <c r="AE23250"/>
    </row>
    <row r="23251" spans="1:31">
      <c r="A23251">
        <v>56420</v>
      </c>
      <c r="B23251" t="s">
        <v>19848</v>
      </c>
      <c r="C23251" t="s">
        <v>33477</v>
      </c>
      <c r="D23251" t="s">
        <v>33476</v>
      </c>
      <c r="E23251"/>
      <c r="F23251"/>
      <c r="G23251"/>
      <c r="H23251"/>
      <c r="I23251"/>
      <c r="J23251"/>
      <c r="U23251" s="43"/>
      <c r="AE23251"/>
    </row>
    <row r="23252" spans="1:31">
      <c r="A23252">
        <v>56890</v>
      </c>
      <c r="B23252" t="s">
        <v>19849</v>
      </c>
      <c r="C23252" t="s">
        <v>33477</v>
      </c>
      <c r="D23252" t="s">
        <v>33476</v>
      </c>
      <c r="E23252"/>
      <c r="F23252"/>
      <c r="G23252"/>
      <c r="H23252"/>
      <c r="I23252"/>
      <c r="J23252"/>
      <c r="U23252" s="43"/>
      <c r="AE23252"/>
    </row>
    <row r="23253" spans="1:31">
      <c r="A23253">
        <v>56140</v>
      </c>
      <c r="B23253" t="s">
        <v>19850</v>
      </c>
      <c r="C23253" t="s">
        <v>33477</v>
      </c>
      <c r="D23253" t="s">
        <v>33476</v>
      </c>
      <c r="E23253"/>
      <c r="F23253"/>
      <c r="G23253"/>
      <c r="H23253"/>
      <c r="I23253"/>
      <c r="J23253"/>
      <c r="U23253" s="43"/>
      <c r="AE23253"/>
    </row>
    <row r="23254" spans="1:31">
      <c r="A23254">
        <v>56120</v>
      </c>
      <c r="B23254" t="s">
        <v>19851</v>
      </c>
      <c r="C23254" t="s">
        <v>33477</v>
      </c>
      <c r="D23254" t="s">
        <v>33476</v>
      </c>
      <c r="E23254"/>
      <c r="F23254"/>
      <c r="G23254"/>
      <c r="H23254"/>
      <c r="I23254"/>
      <c r="J23254"/>
      <c r="U23254" s="43"/>
      <c r="AE23254"/>
    </row>
    <row r="23255" spans="1:31">
      <c r="A23255">
        <v>56400</v>
      </c>
      <c r="B23255" t="s">
        <v>19852</v>
      </c>
      <c r="C23255" t="s">
        <v>33477</v>
      </c>
      <c r="D23255" t="s">
        <v>33476</v>
      </c>
      <c r="E23255"/>
      <c r="F23255"/>
      <c r="G23255"/>
      <c r="H23255"/>
      <c r="I23255"/>
      <c r="J23255"/>
      <c r="U23255" s="43"/>
      <c r="AE23255"/>
    </row>
    <row r="23256" spans="1:31">
      <c r="A23256">
        <v>56270</v>
      </c>
      <c r="B23256" t="s">
        <v>19853</v>
      </c>
      <c r="C23256" t="s">
        <v>33477</v>
      </c>
      <c r="D23256" t="e">
        <v>#N/A</v>
      </c>
      <c r="E23256"/>
      <c r="F23256"/>
      <c r="G23256"/>
      <c r="H23256"/>
      <c r="I23256"/>
      <c r="J23256"/>
      <c r="U23256" s="43"/>
      <c r="AE23256"/>
    </row>
    <row r="23257" spans="1:31">
      <c r="A23257">
        <v>56160</v>
      </c>
      <c r="B23257" t="s">
        <v>19854</v>
      </c>
      <c r="C23257" t="s">
        <v>33477</v>
      </c>
      <c r="D23257" t="s">
        <v>33476</v>
      </c>
      <c r="E23257"/>
      <c r="F23257"/>
      <c r="G23257"/>
      <c r="H23257"/>
      <c r="I23257"/>
      <c r="J23257"/>
      <c r="U23257" s="43"/>
      <c r="AE23257"/>
    </row>
    <row r="23258" spans="1:31">
      <c r="A23258">
        <v>56880</v>
      </c>
      <c r="B23258" t="s">
        <v>19855</v>
      </c>
      <c r="C23258" t="s">
        <v>33477</v>
      </c>
      <c r="D23258" t="e">
        <v>#N/A</v>
      </c>
      <c r="E23258"/>
      <c r="F23258"/>
      <c r="G23258"/>
      <c r="H23258"/>
      <c r="I23258"/>
      <c r="J23258"/>
      <c r="U23258" s="43"/>
      <c r="AE23258"/>
    </row>
    <row r="23259" spans="1:31">
      <c r="A23259">
        <v>56800</v>
      </c>
      <c r="B23259" t="s">
        <v>19856</v>
      </c>
      <c r="C23259" t="s">
        <v>33477</v>
      </c>
      <c r="D23259" t="s">
        <v>33476</v>
      </c>
      <c r="E23259"/>
      <c r="F23259"/>
      <c r="G23259"/>
      <c r="H23259"/>
      <c r="I23259"/>
      <c r="J23259"/>
      <c r="U23259" s="43"/>
      <c r="AE23259"/>
    </row>
    <row r="23260" spans="1:31">
      <c r="A23260">
        <v>56800</v>
      </c>
      <c r="B23260" t="s">
        <v>19856</v>
      </c>
      <c r="C23260" t="s">
        <v>33477</v>
      </c>
      <c r="D23260" t="s">
        <v>33476</v>
      </c>
      <c r="E23260"/>
      <c r="F23260"/>
      <c r="G23260"/>
      <c r="H23260"/>
      <c r="I23260"/>
      <c r="J23260"/>
      <c r="U23260" s="43"/>
      <c r="AE23260"/>
    </row>
    <row r="23261" spans="1:31">
      <c r="A23261">
        <v>56240</v>
      </c>
      <c r="B23261" t="s">
        <v>19857</v>
      </c>
      <c r="C23261" t="s">
        <v>33477</v>
      </c>
      <c r="D23261" t="s">
        <v>33476</v>
      </c>
      <c r="E23261"/>
      <c r="F23261"/>
      <c r="G23261"/>
      <c r="H23261"/>
      <c r="I23261"/>
      <c r="J23261"/>
      <c r="U23261" s="43"/>
      <c r="AE23261"/>
    </row>
    <row r="23262" spans="1:31">
      <c r="A23262">
        <v>56400</v>
      </c>
      <c r="B23262" t="s">
        <v>19858</v>
      </c>
      <c r="C23262" t="s">
        <v>33477</v>
      </c>
      <c r="D23262" t="s">
        <v>33476</v>
      </c>
      <c r="E23262"/>
      <c r="F23262"/>
      <c r="G23262"/>
      <c r="H23262"/>
      <c r="I23262"/>
      <c r="J23262"/>
      <c r="U23262" s="43"/>
      <c r="AE23262"/>
    </row>
    <row r="23263" spans="1:31">
      <c r="A23263">
        <v>56340</v>
      </c>
      <c r="B23263" t="s">
        <v>19859</v>
      </c>
      <c r="C23263" t="s">
        <v>33477</v>
      </c>
      <c r="D23263" t="s">
        <v>33476</v>
      </c>
      <c r="E23263"/>
      <c r="F23263"/>
      <c r="G23263"/>
      <c r="H23263"/>
      <c r="I23263"/>
      <c r="J23263"/>
      <c r="U23263" s="43"/>
      <c r="AE23263"/>
    </row>
    <row r="23264" spans="1:31">
      <c r="A23264">
        <v>56680</v>
      </c>
      <c r="B23264" t="s">
        <v>10346</v>
      </c>
      <c r="C23264" t="s">
        <v>33477</v>
      </c>
      <c r="D23264" t="e">
        <v>#N/A</v>
      </c>
      <c r="E23264"/>
      <c r="F23264"/>
      <c r="G23264"/>
      <c r="H23264"/>
      <c r="I23264"/>
      <c r="J23264"/>
      <c r="U23264" s="43"/>
      <c r="AE23264"/>
    </row>
    <row r="23265" spans="1:31">
      <c r="A23265">
        <v>56770</v>
      </c>
      <c r="B23265" t="s">
        <v>19860</v>
      </c>
      <c r="C23265" t="s">
        <v>33477</v>
      </c>
      <c r="D23265" t="s">
        <v>33476</v>
      </c>
      <c r="E23265"/>
      <c r="F23265"/>
      <c r="G23265"/>
      <c r="H23265"/>
      <c r="I23265"/>
      <c r="J23265"/>
      <c r="U23265" s="43"/>
      <c r="AE23265"/>
    </row>
    <row r="23266" spans="1:31">
      <c r="A23266">
        <v>56220</v>
      </c>
      <c r="B23266" t="s">
        <v>19861</v>
      </c>
      <c r="C23266" t="s">
        <v>33477</v>
      </c>
      <c r="D23266" t="s">
        <v>33476</v>
      </c>
      <c r="E23266"/>
      <c r="F23266"/>
      <c r="G23266"/>
      <c r="H23266"/>
      <c r="I23266"/>
      <c r="J23266"/>
      <c r="U23266" s="43"/>
      <c r="AE23266"/>
    </row>
    <row r="23267" spans="1:31">
      <c r="A23267">
        <v>56420</v>
      </c>
      <c r="B23267" t="s">
        <v>19862</v>
      </c>
      <c r="C23267" t="s">
        <v>33477</v>
      </c>
      <c r="D23267" t="s">
        <v>33476</v>
      </c>
      <c r="E23267"/>
      <c r="F23267"/>
      <c r="G23267"/>
      <c r="H23267"/>
      <c r="I23267"/>
      <c r="J23267"/>
      <c r="U23267" s="43"/>
      <c r="AE23267"/>
    </row>
    <row r="23268" spans="1:31">
      <c r="A23268">
        <v>56310</v>
      </c>
      <c r="B23268" t="s">
        <v>19863</v>
      </c>
      <c r="C23268" t="s">
        <v>33477</v>
      </c>
      <c r="D23268" t="s">
        <v>33476</v>
      </c>
      <c r="E23268"/>
      <c r="F23268"/>
      <c r="G23268"/>
      <c r="H23268"/>
      <c r="I23268"/>
      <c r="J23268"/>
      <c r="U23268" s="43"/>
      <c r="AE23268"/>
    </row>
    <row r="23269" spans="1:31">
      <c r="A23269">
        <v>56930</v>
      </c>
      <c r="B23269" t="s">
        <v>19863</v>
      </c>
      <c r="C23269" t="s">
        <v>33477</v>
      </c>
      <c r="D23269" t="e">
        <v>#N/A</v>
      </c>
      <c r="E23269"/>
      <c r="F23269"/>
      <c r="G23269"/>
      <c r="H23269"/>
      <c r="I23269"/>
      <c r="J23269"/>
      <c r="U23269" s="43"/>
      <c r="AE23269"/>
    </row>
    <row r="23270" spans="1:31">
      <c r="A23270">
        <v>56500</v>
      </c>
      <c r="B23270" t="s">
        <v>19864</v>
      </c>
      <c r="C23270" t="s">
        <v>33477</v>
      </c>
      <c r="D23270" t="s">
        <v>33476</v>
      </c>
      <c r="E23270"/>
      <c r="F23270"/>
      <c r="G23270"/>
      <c r="H23270"/>
      <c r="I23270"/>
      <c r="J23270"/>
      <c r="U23270" s="43"/>
      <c r="AE23270"/>
    </row>
    <row r="23271" spans="1:31">
      <c r="A23271">
        <v>56400</v>
      </c>
      <c r="B23271" t="s">
        <v>19865</v>
      </c>
      <c r="C23271" t="s">
        <v>33477</v>
      </c>
      <c r="D23271" t="s">
        <v>33476</v>
      </c>
      <c r="E23271"/>
      <c r="F23271"/>
      <c r="G23271"/>
      <c r="H23271"/>
      <c r="I23271"/>
      <c r="J23271"/>
      <c r="U23271" s="43"/>
      <c r="AE23271"/>
    </row>
    <row r="23272" spans="1:31">
      <c r="A23272">
        <v>56400</v>
      </c>
      <c r="B23272" t="s">
        <v>19866</v>
      </c>
      <c r="C23272" t="s">
        <v>33477</v>
      </c>
      <c r="D23272" t="s">
        <v>33476</v>
      </c>
      <c r="E23272"/>
      <c r="F23272"/>
      <c r="G23272"/>
      <c r="H23272"/>
      <c r="I23272"/>
      <c r="J23272"/>
      <c r="U23272" s="43"/>
      <c r="AE23272"/>
    </row>
    <row r="23273" spans="1:31">
      <c r="A23273">
        <v>56330</v>
      </c>
      <c r="B23273" t="s">
        <v>19867</v>
      </c>
      <c r="C23273" t="s">
        <v>33477</v>
      </c>
      <c r="D23273" t="s">
        <v>33476</v>
      </c>
      <c r="E23273"/>
      <c r="F23273"/>
      <c r="G23273"/>
      <c r="H23273"/>
      <c r="I23273"/>
      <c r="J23273"/>
      <c r="U23273" s="43"/>
      <c r="AE23273"/>
    </row>
    <row r="23274" spans="1:31">
      <c r="A23274">
        <v>56330</v>
      </c>
      <c r="B23274" t="s">
        <v>19867</v>
      </c>
      <c r="C23274" t="s">
        <v>33477</v>
      </c>
      <c r="D23274" t="s">
        <v>33476</v>
      </c>
      <c r="E23274"/>
      <c r="F23274"/>
      <c r="G23274"/>
      <c r="H23274"/>
      <c r="I23274"/>
      <c r="J23274"/>
      <c r="U23274" s="43"/>
      <c r="AE23274"/>
    </row>
    <row r="23275" spans="1:31">
      <c r="A23275">
        <v>56300</v>
      </c>
      <c r="B23275" t="s">
        <v>19868</v>
      </c>
      <c r="C23275" t="s">
        <v>33477</v>
      </c>
      <c r="D23275" t="s">
        <v>33476</v>
      </c>
      <c r="E23275"/>
      <c r="F23275"/>
      <c r="G23275"/>
      <c r="H23275"/>
      <c r="I23275"/>
      <c r="J23275"/>
      <c r="U23275" s="43"/>
      <c r="AE23275"/>
    </row>
    <row r="23276" spans="1:31">
      <c r="A23276">
        <v>56620</v>
      </c>
      <c r="B23276" t="s">
        <v>19869</v>
      </c>
      <c r="C23276" t="s">
        <v>33477</v>
      </c>
      <c r="D23276" t="s">
        <v>33476</v>
      </c>
      <c r="E23276"/>
      <c r="F23276"/>
      <c r="G23276"/>
      <c r="H23276"/>
      <c r="I23276"/>
      <c r="J23276"/>
      <c r="U23276" s="43"/>
      <c r="AE23276"/>
    </row>
    <row r="23277" spans="1:31">
      <c r="A23277">
        <v>56380</v>
      </c>
      <c r="B23277" t="s">
        <v>19870</v>
      </c>
      <c r="C23277" t="s">
        <v>33477</v>
      </c>
      <c r="D23277" t="s">
        <v>33476</v>
      </c>
      <c r="E23277"/>
      <c r="F23277"/>
      <c r="G23277"/>
      <c r="H23277"/>
      <c r="I23277"/>
      <c r="J23277"/>
      <c r="U23277" s="43"/>
      <c r="AE23277"/>
    </row>
    <row r="23278" spans="1:31">
      <c r="A23278">
        <v>56290</v>
      </c>
      <c r="B23278" t="s">
        <v>19871</v>
      </c>
      <c r="C23278" t="s">
        <v>33477</v>
      </c>
      <c r="D23278" t="e">
        <v>#N/A</v>
      </c>
      <c r="E23278"/>
      <c r="F23278"/>
      <c r="G23278"/>
      <c r="H23278"/>
      <c r="I23278"/>
      <c r="J23278"/>
      <c r="U23278" s="43"/>
      <c r="AE23278"/>
    </row>
    <row r="23279" spans="1:31">
      <c r="A23279">
        <v>56320</v>
      </c>
      <c r="B23279" t="s">
        <v>19872</v>
      </c>
      <c r="C23279" t="s">
        <v>33477</v>
      </c>
      <c r="D23279" t="s">
        <v>33476</v>
      </c>
      <c r="E23279"/>
      <c r="F23279"/>
      <c r="G23279"/>
      <c r="H23279"/>
      <c r="I23279"/>
      <c r="J23279"/>
      <c r="U23279" s="43"/>
      <c r="AE23279"/>
    </row>
    <row r="23280" spans="1:31">
      <c r="A23280">
        <v>56230</v>
      </c>
      <c r="B23280" t="s">
        <v>19873</v>
      </c>
      <c r="C23280" t="s">
        <v>33477</v>
      </c>
      <c r="D23280" t="s">
        <v>33476</v>
      </c>
      <c r="E23280"/>
      <c r="F23280"/>
      <c r="G23280"/>
      <c r="H23280"/>
      <c r="I23280"/>
      <c r="J23280"/>
      <c r="U23280" s="43"/>
      <c r="AE23280"/>
    </row>
    <row r="23281" spans="1:31">
      <c r="A23281">
        <v>56530</v>
      </c>
      <c r="B23281" t="s">
        <v>19874</v>
      </c>
      <c r="C23281" t="s">
        <v>33477</v>
      </c>
      <c r="D23281" t="s">
        <v>33476</v>
      </c>
      <c r="E23281"/>
      <c r="F23281"/>
      <c r="G23281"/>
      <c r="H23281"/>
      <c r="I23281"/>
      <c r="J23281"/>
      <c r="U23281" s="43"/>
      <c r="AE23281"/>
    </row>
    <row r="23282" spans="1:31">
      <c r="A23282">
        <v>56170</v>
      </c>
      <c r="B23282" t="s">
        <v>19875</v>
      </c>
      <c r="C23282" t="s">
        <v>33477</v>
      </c>
      <c r="D23282" t="e">
        <v>#N/A</v>
      </c>
      <c r="E23282"/>
      <c r="F23282"/>
      <c r="G23282"/>
      <c r="H23282"/>
      <c r="I23282"/>
      <c r="J23282"/>
      <c r="U23282" s="43"/>
      <c r="AE23282"/>
    </row>
    <row r="23283" spans="1:31">
      <c r="A23283">
        <v>56310</v>
      </c>
      <c r="B23283" t="s">
        <v>19876</v>
      </c>
      <c r="C23283" t="s">
        <v>33477</v>
      </c>
      <c r="D23283" t="s">
        <v>33476</v>
      </c>
      <c r="E23283"/>
      <c r="F23283"/>
      <c r="G23283"/>
      <c r="H23283"/>
      <c r="I23283"/>
      <c r="J23283"/>
      <c r="U23283" s="43"/>
      <c r="AE23283"/>
    </row>
    <row r="23284" spans="1:31">
      <c r="A23284">
        <v>56500</v>
      </c>
      <c r="B23284" t="s">
        <v>19877</v>
      </c>
      <c r="C23284" t="s">
        <v>33477</v>
      </c>
      <c r="D23284" t="s">
        <v>33476</v>
      </c>
      <c r="E23284"/>
      <c r="F23284"/>
      <c r="G23284"/>
      <c r="H23284"/>
      <c r="I23284"/>
      <c r="J23284"/>
      <c r="U23284" s="43"/>
      <c r="AE23284"/>
    </row>
    <row r="23285" spans="1:31">
      <c r="A23285">
        <v>56500</v>
      </c>
      <c r="B23285" t="s">
        <v>19878</v>
      </c>
      <c r="C23285" t="s">
        <v>33477</v>
      </c>
      <c r="D23285" t="s">
        <v>33476</v>
      </c>
      <c r="E23285"/>
      <c r="F23285"/>
      <c r="G23285"/>
      <c r="H23285"/>
      <c r="I23285"/>
      <c r="J23285"/>
      <c r="U23285" s="43"/>
      <c r="AE23285"/>
    </row>
    <row r="23286" spans="1:31">
      <c r="A23286">
        <v>56140</v>
      </c>
      <c r="B23286" t="s">
        <v>19879</v>
      </c>
      <c r="C23286" t="s">
        <v>33477</v>
      </c>
      <c r="D23286" t="s">
        <v>33476</v>
      </c>
      <c r="E23286"/>
      <c r="F23286"/>
      <c r="G23286"/>
      <c r="H23286"/>
      <c r="I23286"/>
      <c r="J23286"/>
      <c r="U23286" s="43"/>
      <c r="AE23286"/>
    </row>
    <row r="23287" spans="1:31">
      <c r="A23287">
        <v>56670</v>
      </c>
      <c r="B23287" t="s">
        <v>19880</v>
      </c>
      <c r="C23287" t="s">
        <v>33477</v>
      </c>
      <c r="D23287" t="e">
        <v>#N/A</v>
      </c>
      <c r="E23287"/>
      <c r="F23287"/>
      <c r="G23287"/>
      <c r="H23287"/>
      <c r="I23287"/>
      <c r="J23287"/>
      <c r="U23287" s="43"/>
      <c r="AE23287"/>
    </row>
    <row r="23288" spans="1:31">
      <c r="A23288">
        <v>56350</v>
      </c>
      <c r="B23288" t="s">
        <v>17872</v>
      </c>
      <c r="C23288" t="s">
        <v>33477</v>
      </c>
      <c r="D23288" t="s">
        <v>33476</v>
      </c>
      <c r="E23288"/>
      <c r="F23288"/>
      <c r="G23288"/>
      <c r="H23288"/>
      <c r="I23288"/>
      <c r="J23288"/>
      <c r="U23288" s="43"/>
      <c r="AE23288"/>
    </row>
    <row r="23289" spans="1:31">
      <c r="A23289">
        <v>56130</v>
      </c>
      <c r="B23289" t="s">
        <v>19881</v>
      </c>
      <c r="C23289" t="s">
        <v>33477</v>
      </c>
      <c r="D23289" t="s">
        <v>33476</v>
      </c>
      <c r="E23289"/>
      <c r="F23289"/>
      <c r="G23289"/>
      <c r="H23289"/>
      <c r="I23289"/>
      <c r="J23289"/>
      <c r="U23289" s="43"/>
      <c r="AE23289"/>
    </row>
    <row r="23290" spans="1:31">
      <c r="A23290">
        <v>56220</v>
      </c>
      <c r="B23290" t="s">
        <v>19882</v>
      </c>
      <c r="C23290" t="s">
        <v>33477</v>
      </c>
      <c r="D23290" t="s">
        <v>33476</v>
      </c>
      <c r="E23290"/>
      <c r="F23290"/>
      <c r="G23290"/>
      <c r="H23290"/>
      <c r="I23290"/>
      <c r="J23290"/>
      <c r="U23290" s="43"/>
      <c r="AE23290"/>
    </row>
    <row r="23291" spans="1:31">
      <c r="A23291">
        <v>56460</v>
      </c>
      <c r="B23291" t="s">
        <v>19883</v>
      </c>
      <c r="C23291" t="s">
        <v>33477</v>
      </c>
      <c r="D23291" t="s">
        <v>33476</v>
      </c>
      <c r="E23291"/>
      <c r="F23291"/>
      <c r="G23291"/>
      <c r="H23291"/>
      <c r="I23291"/>
      <c r="J23291"/>
      <c r="U23291" s="43"/>
      <c r="AE23291"/>
    </row>
    <row r="23292" spans="1:31">
      <c r="A23292">
        <v>56460</v>
      </c>
      <c r="B23292" t="s">
        <v>19883</v>
      </c>
      <c r="C23292" t="s">
        <v>33477</v>
      </c>
      <c r="D23292" t="s">
        <v>33476</v>
      </c>
      <c r="E23292"/>
      <c r="F23292"/>
      <c r="G23292"/>
      <c r="H23292"/>
      <c r="I23292"/>
      <c r="J23292"/>
      <c r="U23292" s="43"/>
      <c r="AE23292"/>
    </row>
    <row r="23293" spans="1:31">
      <c r="A23293">
        <v>56800</v>
      </c>
      <c r="B23293" t="s">
        <v>19883</v>
      </c>
      <c r="C23293" t="s">
        <v>33477</v>
      </c>
      <c r="D23293" t="s">
        <v>33476</v>
      </c>
      <c r="E23293"/>
      <c r="F23293"/>
      <c r="G23293"/>
      <c r="H23293"/>
      <c r="I23293"/>
      <c r="J23293"/>
      <c r="U23293" s="43"/>
      <c r="AE23293"/>
    </row>
    <row r="23294" spans="1:31">
      <c r="A23294">
        <v>56580</v>
      </c>
      <c r="B23294" t="s">
        <v>19884</v>
      </c>
      <c r="C23294" t="s">
        <v>33477</v>
      </c>
      <c r="D23294" t="s">
        <v>33476</v>
      </c>
      <c r="E23294"/>
      <c r="F23294"/>
      <c r="G23294"/>
      <c r="H23294"/>
      <c r="I23294"/>
      <c r="J23294"/>
      <c r="U23294" s="43"/>
      <c r="AE23294"/>
    </row>
    <row r="23295" spans="1:31">
      <c r="A23295">
        <v>56580</v>
      </c>
      <c r="B23295" t="s">
        <v>19884</v>
      </c>
      <c r="C23295" t="s">
        <v>33477</v>
      </c>
      <c r="D23295" t="s">
        <v>33476</v>
      </c>
      <c r="E23295"/>
      <c r="F23295"/>
      <c r="G23295"/>
      <c r="H23295"/>
      <c r="I23295"/>
      <c r="J23295"/>
      <c r="U23295" s="43"/>
      <c r="AE23295"/>
    </row>
    <row r="23296" spans="1:31">
      <c r="A23296">
        <v>56580</v>
      </c>
      <c r="B23296" t="s">
        <v>19884</v>
      </c>
      <c r="C23296" t="s">
        <v>33477</v>
      </c>
      <c r="D23296" t="s">
        <v>33476</v>
      </c>
      <c r="E23296"/>
      <c r="F23296"/>
      <c r="G23296"/>
      <c r="H23296"/>
      <c r="I23296"/>
      <c r="J23296"/>
      <c r="U23296" s="43"/>
      <c r="AE23296"/>
    </row>
    <row r="23297" spans="1:31">
      <c r="A23297">
        <v>56110</v>
      </c>
      <c r="B23297" t="s">
        <v>19885</v>
      </c>
      <c r="C23297" t="s">
        <v>33477</v>
      </c>
      <c r="D23297" t="s">
        <v>33476</v>
      </c>
      <c r="E23297"/>
      <c r="F23297"/>
      <c r="G23297"/>
      <c r="H23297"/>
      <c r="I23297"/>
      <c r="J23297"/>
      <c r="U23297" s="43"/>
      <c r="AE23297"/>
    </row>
    <row r="23298" spans="1:31">
      <c r="A23298">
        <v>56140</v>
      </c>
      <c r="B23298" t="s">
        <v>16682</v>
      </c>
      <c r="C23298" t="s">
        <v>33477</v>
      </c>
      <c r="D23298" t="s">
        <v>33476</v>
      </c>
      <c r="E23298"/>
      <c r="F23298"/>
      <c r="G23298"/>
      <c r="H23298"/>
      <c r="I23298"/>
      <c r="J23298"/>
      <c r="U23298" s="43"/>
      <c r="AE23298"/>
    </row>
    <row r="23299" spans="1:31">
      <c r="A23299">
        <v>56110</v>
      </c>
      <c r="B23299" t="s">
        <v>19886</v>
      </c>
      <c r="C23299" t="s">
        <v>33477</v>
      </c>
      <c r="D23299" t="s">
        <v>33476</v>
      </c>
      <c r="E23299"/>
      <c r="F23299"/>
      <c r="G23299"/>
      <c r="H23299"/>
      <c r="I23299"/>
      <c r="J23299"/>
      <c r="U23299" s="43"/>
      <c r="AE23299"/>
    </row>
    <row r="23300" spans="1:31">
      <c r="A23300">
        <v>56140</v>
      </c>
      <c r="B23300" t="s">
        <v>19887</v>
      </c>
      <c r="C23300" t="s">
        <v>33477</v>
      </c>
      <c r="D23300" t="s">
        <v>33476</v>
      </c>
      <c r="E23300"/>
      <c r="F23300"/>
      <c r="G23300"/>
      <c r="H23300"/>
      <c r="I23300"/>
      <c r="J23300"/>
      <c r="U23300" s="43"/>
      <c r="AE23300"/>
    </row>
    <row r="23301" spans="1:31">
      <c r="A23301">
        <v>56480</v>
      </c>
      <c r="B23301" t="s">
        <v>2880</v>
      </c>
      <c r="C23301" t="s">
        <v>33477</v>
      </c>
      <c r="D23301" t="s">
        <v>33476</v>
      </c>
      <c r="E23301"/>
      <c r="F23301"/>
      <c r="G23301"/>
      <c r="H23301"/>
      <c r="I23301"/>
      <c r="J23301"/>
      <c r="U23301" s="43"/>
      <c r="AE23301"/>
    </row>
    <row r="23302" spans="1:31">
      <c r="A23302">
        <v>56500</v>
      </c>
      <c r="B23302" t="s">
        <v>19888</v>
      </c>
      <c r="C23302" t="s">
        <v>33477</v>
      </c>
      <c r="D23302" t="s">
        <v>33476</v>
      </c>
      <c r="E23302"/>
      <c r="F23302"/>
      <c r="G23302"/>
      <c r="H23302"/>
      <c r="I23302"/>
      <c r="J23302"/>
      <c r="U23302" s="43"/>
      <c r="AE23302"/>
    </row>
    <row r="23303" spans="1:31">
      <c r="A23303">
        <v>56450</v>
      </c>
      <c r="B23303" t="s">
        <v>13111</v>
      </c>
      <c r="C23303" t="s">
        <v>33477</v>
      </c>
      <c r="D23303" t="s">
        <v>33476</v>
      </c>
      <c r="E23303"/>
      <c r="F23303"/>
      <c r="G23303"/>
      <c r="H23303"/>
      <c r="I23303"/>
      <c r="J23303"/>
      <c r="U23303" s="43"/>
      <c r="AE23303"/>
    </row>
    <row r="23304" spans="1:31">
      <c r="A23304">
        <v>56890</v>
      </c>
      <c r="B23304" t="s">
        <v>19889</v>
      </c>
      <c r="C23304" t="s">
        <v>33477</v>
      </c>
      <c r="D23304" t="s">
        <v>33476</v>
      </c>
      <c r="E23304"/>
      <c r="F23304"/>
      <c r="G23304"/>
      <c r="H23304"/>
      <c r="I23304"/>
      <c r="J23304"/>
      <c r="U23304" s="43"/>
      <c r="AE23304"/>
    </row>
    <row r="23305" spans="1:31">
      <c r="A23305">
        <v>56150</v>
      </c>
      <c r="B23305" t="s">
        <v>13989</v>
      </c>
      <c r="C23305" t="s">
        <v>33477</v>
      </c>
      <c r="D23305" t="s">
        <v>33476</v>
      </c>
      <c r="E23305"/>
      <c r="F23305"/>
      <c r="G23305"/>
      <c r="H23305"/>
      <c r="I23305"/>
      <c r="J23305"/>
      <c r="U23305" s="43"/>
      <c r="AE23305"/>
    </row>
    <row r="23306" spans="1:31">
      <c r="A23306">
        <v>56430</v>
      </c>
      <c r="B23306" t="s">
        <v>19890</v>
      </c>
      <c r="C23306" t="s">
        <v>33477</v>
      </c>
      <c r="D23306" t="s">
        <v>33476</v>
      </c>
      <c r="E23306"/>
      <c r="F23306"/>
      <c r="G23306"/>
      <c r="H23306"/>
      <c r="I23306"/>
      <c r="J23306"/>
      <c r="U23306" s="43"/>
      <c r="AE23306"/>
    </row>
    <row r="23307" spans="1:31">
      <c r="A23307">
        <v>56480</v>
      </c>
      <c r="B23307" t="s">
        <v>19891</v>
      </c>
      <c r="C23307" t="s">
        <v>33477</v>
      </c>
      <c r="D23307" t="s">
        <v>33476</v>
      </c>
      <c r="E23307"/>
      <c r="F23307"/>
      <c r="G23307"/>
      <c r="H23307"/>
      <c r="I23307"/>
      <c r="J23307"/>
      <c r="U23307" s="43"/>
      <c r="AE23307"/>
    </row>
    <row r="23308" spans="1:31">
      <c r="A23308">
        <v>56540</v>
      </c>
      <c r="B23308" t="s">
        <v>19892</v>
      </c>
      <c r="C23308" t="s">
        <v>33477</v>
      </c>
      <c r="D23308" t="s">
        <v>33476</v>
      </c>
      <c r="E23308"/>
      <c r="F23308"/>
      <c r="G23308"/>
      <c r="H23308"/>
      <c r="I23308"/>
      <c r="J23308"/>
      <c r="U23308" s="43"/>
      <c r="AE23308"/>
    </row>
    <row r="23309" spans="1:31">
      <c r="A23309">
        <v>56140</v>
      </c>
      <c r="B23309" t="s">
        <v>19893</v>
      </c>
      <c r="C23309" t="s">
        <v>33477</v>
      </c>
      <c r="D23309" t="s">
        <v>33476</v>
      </c>
      <c r="E23309"/>
      <c r="F23309"/>
      <c r="G23309"/>
      <c r="H23309"/>
      <c r="I23309"/>
      <c r="J23309"/>
      <c r="U23309" s="43"/>
      <c r="AE23309"/>
    </row>
    <row r="23310" spans="1:31">
      <c r="A23310">
        <v>56130</v>
      </c>
      <c r="B23310" t="s">
        <v>19894</v>
      </c>
      <c r="C23310" t="s">
        <v>33477</v>
      </c>
      <c r="D23310" t="s">
        <v>33476</v>
      </c>
      <c r="E23310"/>
      <c r="F23310"/>
      <c r="G23310"/>
      <c r="H23310"/>
      <c r="I23310"/>
      <c r="J23310"/>
      <c r="U23310" s="43"/>
      <c r="AE23310"/>
    </row>
    <row r="23311" spans="1:31">
      <c r="A23311">
        <v>56920</v>
      </c>
      <c r="B23311" t="s">
        <v>19895</v>
      </c>
      <c r="C23311" t="s">
        <v>33477</v>
      </c>
      <c r="D23311" t="s">
        <v>33476</v>
      </c>
      <c r="E23311"/>
      <c r="F23311"/>
      <c r="G23311"/>
      <c r="H23311"/>
      <c r="I23311"/>
      <c r="J23311"/>
      <c r="U23311" s="43"/>
      <c r="AE23311"/>
    </row>
    <row r="23312" spans="1:31">
      <c r="A23312">
        <v>56920</v>
      </c>
      <c r="B23312" t="s">
        <v>19895</v>
      </c>
      <c r="C23312" t="s">
        <v>33477</v>
      </c>
      <c r="D23312" t="s">
        <v>33476</v>
      </c>
      <c r="E23312"/>
      <c r="F23312"/>
      <c r="G23312"/>
      <c r="H23312"/>
      <c r="I23312"/>
      <c r="J23312"/>
      <c r="U23312" s="43"/>
      <c r="AE23312"/>
    </row>
    <row r="23313" spans="1:31">
      <c r="A23313">
        <v>56730</v>
      </c>
      <c r="B23313" t="s">
        <v>19896</v>
      </c>
      <c r="C23313" t="s">
        <v>33477</v>
      </c>
      <c r="D23313" t="e">
        <v>#N/A</v>
      </c>
      <c r="E23313"/>
      <c r="F23313"/>
      <c r="G23313"/>
      <c r="H23313"/>
      <c r="I23313"/>
      <c r="J23313"/>
      <c r="U23313" s="43"/>
      <c r="AE23313"/>
    </row>
    <row r="23314" spans="1:31">
      <c r="A23314">
        <v>56920</v>
      </c>
      <c r="B23314" t="s">
        <v>19897</v>
      </c>
      <c r="C23314" t="s">
        <v>33477</v>
      </c>
      <c r="D23314" t="s">
        <v>33476</v>
      </c>
      <c r="E23314"/>
      <c r="F23314"/>
      <c r="G23314"/>
      <c r="H23314"/>
      <c r="I23314"/>
      <c r="J23314"/>
      <c r="U23314" s="43"/>
      <c r="AE23314"/>
    </row>
    <row r="23315" spans="1:31">
      <c r="A23315">
        <v>56350</v>
      </c>
      <c r="B23315" t="s">
        <v>19898</v>
      </c>
      <c r="C23315" t="s">
        <v>33477</v>
      </c>
      <c r="D23315" t="s">
        <v>33476</v>
      </c>
      <c r="E23315"/>
      <c r="F23315"/>
      <c r="G23315"/>
      <c r="H23315"/>
      <c r="I23315"/>
      <c r="J23315"/>
      <c r="U23315" s="43"/>
      <c r="AE23315"/>
    </row>
    <row r="23316" spans="1:31">
      <c r="A23316">
        <v>56220</v>
      </c>
      <c r="B23316" t="s">
        <v>19899</v>
      </c>
      <c r="C23316" t="s">
        <v>33477</v>
      </c>
      <c r="D23316" t="s">
        <v>33476</v>
      </c>
      <c r="E23316"/>
      <c r="F23316"/>
      <c r="G23316"/>
      <c r="H23316"/>
      <c r="I23316"/>
      <c r="J23316"/>
      <c r="U23316" s="43"/>
      <c r="AE23316"/>
    </row>
    <row r="23317" spans="1:31">
      <c r="A23317">
        <v>56460</v>
      </c>
      <c r="B23317" t="s">
        <v>19900</v>
      </c>
      <c r="C23317" t="s">
        <v>33477</v>
      </c>
      <c r="D23317" t="s">
        <v>33476</v>
      </c>
      <c r="E23317"/>
      <c r="F23317"/>
      <c r="G23317"/>
      <c r="H23317"/>
      <c r="I23317"/>
      <c r="J23317"/>
      <c r="U23317" s="43"/>
      <c r="AE23317"/>
    </row>
    <row r="23318" spans="1:31">
      <c r="A23318">
        <v>56700</v>
      </c>
      <c r="B23318" t="s">
        <v>12463</v>
      </c>
      <c r="C23318" t="s">
        <v>33477</v>
      </c>
      <c r="D23318" t="s">
        <v>33476</v>
      </c>
      <c r="E23318"/>
      <c r="F23318"/>
      <c r="G23318"/>
      <c r="H23318"/>
      <c r="I23318"/>
      <c r="J23318"/>
      <c r="U23318" s="43"/>
      <c r="AE23318"/>
    </row>
    <row r="23319" spans="1:31">
      <c r="A23319">
        <v>56220</v>
      </c>
      <c r="B23319" t="s">
        <v>19901</v>
      </c>
      <c r="C23319" t="s">
        <v>33477</v>
      </c>
      <c r="D23319" t="s">
        <v>33476</v>
      </c>
      <c r="E23319"/>
      <c r="F23319"/>
      <c r="G23319"/>
      <c r="H23319"/>
      <c r="I23319"/>
      <c r="J23319"/>
      <c r="U23319" s="43"/>
      <c r="AE23319"/>
    </row>
    <row r="23320" spans="1:31">
      <c r="A23320">
        <v>56660</v>
      </c>
      <c r="B23320" t="s">
        <v>19902</v>
      </c>
      <c r="C23320" t="s">
        <v>33477</v>
      </c>
      <c r="D23320" t="e">
        <v>#N/A</v>
      </c>
      <c r="E23320"/>
      <c r="F23320"/>
      <c r="G23320"/>
      <c r="H23320"/>
      <c r="I23320"/>
      <c r="J23320"/>
      <c r="U23320" s="43"/>
      <c r="AE23320"/>
    </row>
    <row r="23321" spans="1:31">
      <c r="A23321">
        <v>56350</v>
      </c>
      <c r="B23321" t="s">
        <v>19903</v>
      </c>
      <c r="C23321" t="s">
        <v>33477</v>
      </c>
      <c r="D23321" t="s">
        <v>33476</v>
      </c>
      <c r="E23321"/>
      <c r="F23321"/>
      <c r="G23321"/>
      <c r="H23321"/>
      <c r="I23321"/>
      <c r="J23321"/>
      <c r="U23321" s="43"/>
      <c r="AE23321"/>
    </row>
    <row r="23322" spans="1:31">
      <c r="A23322">
        <v>56140</v>
      </c>
      <c r="B23322" t="s">
        <v>19904</v>
      </c>
      <c r="C23322" t="s">
        <v>33477</v>
      </c>
      <c r="D23322" t="s">
        <v>33476</v>
      </c>
      <c r="E23322"/>
      <c r="F23322"/>
      <c r="G23322"/>
      <c r="H23322"/>
      <c r="I23322"/>
      <c r="J23322"/>
      <c r="U23322" s="43"/>
      <c r="AE23322"/>
    </row>
    <row r="23323" spans="1:31">
      <c r="A23323">
        <v>56430</v>
      </c>
      <c r="B23323" t="s">
        <v>19905</v>
      </c>
      <c r="C23323" t="s">
        <v>33477</v>
      </c>
      <c r="D23323" t="s">
        <v>33476</v>
      </c>
      <c r="E23323"/>
      <c r="F23323"/>
      <c r="G23323"/>
      <c r="H23323"/>
      <c r="I23323"/>
      <c r="J23323"/>
      <c r="U23323" s="43"/>
      <c r="AE23323"/>
    </row>
    <row r="23324" spans="1:31">
      <c r="A23324">
        <v>56380</v>
      </c>
      <c r="B23324" t="s">
        <v>19906</v>
      </c>
      <c r="C23324" t="s">
        <v>33477</v>
      </c>
      <c r="D23324" t="s">
        <v>33476</v>
      </c>
      <c r="E23324"/>
      <c r="F23324"/>
      <c r="G23324"/>
      <c r="H23324"/>
      <c r="I23324"/>
      <c r="J23324"/>
      <c r="U23324" s="43"/>
      <c r="AE23324"/>
    </row>
    <row r="23325" spans="1:31">
      <c r="A23325">
        <v>56490</v>
      </c>
      <c r="B23325" t="s">
        <v>19907</v>
      </c>
      <c r="C23325" t="s">
        <v>33477</v>
      </c>
      <c r="D23325" t="s">
        <v>33476</v>
      </c>
      <c r="E23325"/>
      <c r="F23325"/>
      <c r="G23325"/>
      <c r="H23325"/>
      <c r="I23325"/>
      <c r="J23325"/>
      <c r="U23325" s="43"/>
      <c r="AE23325"/>
    </row>
    <row r="23326" spans="1:31">
      <c r="A23326">
        <v>56140</v>
      </c>
      <c r="B23326" t="s">
        <v>534</v>
      </c>
      <c r="C23326" t="s">
        <v>33477</v>
      </c>
      <c r="D23326" t="s">
        <v>33476</v>
      </c>
      <c r="E23326"/>
      <c r="F23326"/>
      <c r="G23326"/>
      <c r="H23326"/>
      <c r="I23326"/>
      <c r="J23326"/>
      <c r="U23326" s="43"/>
      <c r="AE23326"/>
    </row>
    <row r="23327" spans="1:31">
      <c r="A23327">
        <v>56200</v>
      </c>
      <c r="B23327" t="s">
        <v>19908</v>
      </c>
      <c r="C23327" t="s">
        <v>33477</v>
      </c>
      <c r="D23327" t="s">
        <v>33476</v>
      </c>
      <c r="E23327"/>
      <c r="F23327"/>
      <c r="G23327"/>
      <c r="H23327"/>
      <c r="I23327"/>
      <c r="J23327"/>
      <c r="U23327" s="43"/>
      <c r="AE23327"/>
    </row>
    <row r="23328" spans="1:31">
      <c r="A23328">
        <v>56910</v>
      </c>
      <c r="B23328" t="s">
        <v>19909</v>
      </c>
      <c r="C23328" t="s">
        <v>33477</v>
      </c>
      <c r="D23328" t="s">
        <v>33476</v>
      </c>
      <c r="E23328"/>
      <c r="F23328"/>
      <c r="G23328"/>
      <c r="H23328"/>
      <c r="I23328"/>
      <c r="J23328"/>
      <c r="U23328" s="43"/>
      <c r="AE23328"/>
    </row>
    <row r="23329" spans="1:31">
      <c r="A23329">
        <v>56250</v>
      </c>
      <c r="B23329" t="s">
        <v>19910</v>
      </c>
      <c r="C23329" t="s">
        <v>33477</v>
      </c>
      <c r="D23329" t="s">
        <v>33476</v>
      </c>
      <c r="E23329"/>
      <c r="F23329"/>
      <c r="G23329"/>
      <c r="H23329"/>
      <c r="I23329"/>
      <c r="J23329"/>
      <c r="U23329" s="43"/>
      <c r="AE23329"/>
    </row>
    <row r="23330" spans="1:31">
      <c r="A23330">
        <v>56350</v>
      </c>
      <c r="B23330" t="s">
        <v>19911</v>
      </c>
      <c r="C23330" t="s">
        <v>33477</v>
      </c>
      <c r="D23330" t="s">
        <v>33476</v>
      </c>
      <c r="E23330"/>
      <c r="F23330"/>
      <c r="G23330"/>
      <c r="H23330"/>
      <c r="I23330"/>
      <c r="J23330"/>
      <c r="U23330" s="43"/>
      <c r="AE23330"/>
    </row>
    <row r="23331" spans="1:31">
      <c r="A23331">
        <v>56470</v>
      </c>
      <c r="B23331" t="s">
        <v>7146</v>
      </c>
      <c r="C23331" t="s">
        <v>33477</v>
      </c>
      <c r="D23331" t="e">
        <v>#N/A</v>
      </c>
      <c r="E23331"/>
      <c r="F23331"/>
      <c r="G23331"/>
      <c r="H23331"/>
      <c r="I23331"/>
      <c r="J23331"/>
      <c r="U23331" s="43"/>
      <c r="AE23331"/>
    </row>
    <row r="23332" spans="1:31">
      <c r="A23332">
        <v>56510</v>
      </c>
      <c r="B23332" t="s">
        <v>19912</v>
      </c>
      <c r="C23332" t="s">
        <v>33477</v>
      </c>
      <c r="D23332" t="e">
        <v>#N/A</v>
      </c>
      <c r="E23332"/>
      <c r="F23332"/>
      <c r="G23332"/>
      <c r="H23332"/>
      <c r="I23332"/>
      <c r="J23332"/>
      <c r="U23332" s="43"/>
      <c r="AE23332"/>
    </row>
    <row r="23333" spans="1:31">
      <c r="A23333">
        <v>56120</v>
      </c>
      <c r="B23333" t="s">
        <v>19913</v>
      </c>
      <c r="C23333" t="s">
        <v>33477</v>
      </c>
      <c r="D23333" t="s">
        <v>33476</v>
      </c>
      <c r="E23333"/>
      <c r="F23333"/>
      <c r="G23333"/>
      <c r="H23333"/>
      <c r="I23333"/>
      <c r="J23333"/>
      <c r="U23333" s="43"/>
      <c r="AE23333"/>
    </row>
    <row r="23334" spans="1:31">
      <c r="A23334">
        <v>56300</v>
      </c>
      <c r="B23334" t="s">
        <v>19914</v>
      </c>
      <c r="C23334" t="s">
        <v>33477</v>
      </c>
      <c r="D23334" t="s">
        <v>33476</v>
      </c>
      <c r="E23334"/>
      <c r="F23334"/>
      <c r="G23334"/>
      <c r="H23334"/>
      <c r="I23334"/>
      <c r="J23334"/>
      <c r="U23334" s="43"/>
      <c r="AE23334"/>
    </row>
    <row r="23335" spans="1:31">
      <c r="A23335">
        <v>56540</v>
      </c>
      <c r="B23335" t="s">
        <v>19915</v>
      </c>
      <c r="C23335" t="s">
        <v>33477</v>
      </c>
      <c r="D23335" t="s">
        <v>33476</v>
      </c>
      <c r="E23335"/>
      <c r="F23335"/>
      <c r="G23335"/>
      <c r="H23335"/>
      <c r="I23335"/>
      <c r="J23335"/>
      <c r="U23335" s="43"/>
      <c r="AE23335"/>
    </row>
    <row r="23336" spans="1:31">
      <c r="A23336">
        <v>56350</v>
      </c>
      <c r="B23336" t="s">
        <v>19916</v>
      </c>
      <c r="C23336" t="s">
        <v>33477</v>
      </c>
      <c r="D23336" t="s">
        <v>33476</v>
      </c>
      <c r="E23336"/>
      <c r="F23336"/>
      <c r="G23336"/>
      <c r="H23336"/>
      <c r="I23336"/>
      <c r="J23336"/>
      <c r="U23336" s="43"/>
      <c r="AE23336"/>
    </row>
    <row r="23337" spans="1:31">
      <c r="A23337">
        <v>56370</v>
      </c>
      <c r="B23337" t="s">
        <v>19917</v>
      </c>
      <c r="C23337" t="s">
        <v>33477</v>
      </c>
      <c r="D23337" t="e">
        <v>#N/A</v>
      </c>
      <c r="E23337"/>
      <c r="F23337"/>
      <c r="G23337"/>
      <c r="H23337"/>
      <c r="I23337"/>
      <c r="J23337"/>
      <c r="U23337" s="43"/>
      <c r="AE23337"/>
    </row>
    <row r="23338" spans="1:31">
      <c r="A23338">
        <v>56360</v>
      </c>
      <c r="B23338" t="s">
        <v>19918</v>
      </c>
      <c r="C23338" t="s">
        <v>33477</v>
      </c>
      <c r="D23338" t="e">
        <v>#N/A</v>
      </c>
      <c r="E23338"/>
      <c r="F23338"/>
      <c r="G23338"/>
      <c r="H23338"/>
      <c r="I23338"/>
      <c r="J23338"/>
      <c r="U23338" s="43"/>
      <c r="AE23338"/>
    </row>
    <row r="23339" spans="1:31">
      <c r="A23339">
        <v>56160</v>
      </c>
      <c r="B23339" t="s">
        <v>19919</v>
      </c>
      <c r="C23339" t="s">
        <v>33477</v>
      </c>
      <c r="D23339" t="s">
        <v>33476</v>
      </c>
      <c r="E23339"/>
      <c r="F23339"/>
      <c r="G23339"/>
      <c r="H23339"/>
      <c r="I23339"/>
      <c r="J23339"/>
      <c r="U23339" s="43"/>
      <c r="AE23339"/>
    </row>
    <row r="23340" spans="1:31">
      <c r="A23340">
        <v>56860</v>
      </c>
      <c r="B23340" t="s">
        <v>19920</v>
      </c>
      <c r="C23340" t="s">
        <v>33477</v>
      </c>
      <c r="D23340" t="e">
        <v>#N/A</v>
      </c>
      <c r="E23340"/>
      <c r="F23340"/>
      <c r="G23340"/>
      <c r="H23340"/>
      <c r="I23340"/>
      <c r="J23340"/>
      <c r="U23340" s="43"/>
      <c r="AE23340"/>
    </row>
    <row r="23341" spans="1:31">
      <c r="A23341">
        <v>56460</v>
      </c>
      <c r="B23341" t="s">
        <v>19921</v>
      </c>
      <c r="C23341" t="s">
        <v>33477</v>
      </c>
      <c r="D23341" t="s">
        <v>33476</v>
      </c>
      <c r="E23341"/>
      <c r="F23341"/>
      <c r="G23341"/>
      <c r="H23341"/>
      <c r="I23341"/>
      <c r="J23341"/>
      <c r="U23341" s="43"/>
      <c r="AE23341"/>
    </row>
    <row r="23342" spans="1:31">
      <c r="A23342">
        <v>56480</v>
      </c>
      <c r="B23342" t="s">
        <v>19922</v>
      </c>
      <c r="C23342" t="s">
        <v>33477</v>
      </c>
      <c r="D23342" t="s">
        <v>33476</v>
      </c>
      <c r="E23342"/>
      <c r="F23342"/>
      <c r="G23342"/>
      <c r="H23342"/>
      <c r="I23342"/>
      <c r="J23342"/>
      <c r="U23342" s="43"/>
      <c r="AE23342"/>
    </row>
    <row r="23343" spans="1:31">
      <c r="A23343">
        <v>56300</v>
      </c>
      <c r="B23343" t="s">
        <v>19923</v>
      </c>
      <c r="C23343" t="s">
        <v>33477</v>
      </c>
      <c r="D23343" t="s">
        <v>33476</v>
      </c>
      <c r="E23343"/>
      <c r="F23343"/>
      <c r="G23343"/>
      <c r="H23343"/>
      <c r="I23343"/>
      <c r="J23343"/>
      <c r="U23343" s="43"/>
      <c r="AE23343"/>
    </row>
    <row r="23344" spans="1:31">
      <c r="A23344">
        <v>56250</v>
      </c>
      <c r="B23344" t="s">
        <v>19924</v>
      </c>
      <c r="C23344" t="s">
        <v>33477</v>
      </c>
      <c r="D23344" t="s">
        <v>33476</v>
      </c>
      <c r="E23344"/>
      <c r="F23344"/>
      <c r="G23344"/>
      <c r="H23344"/>
      <c r="I23344"/>
      <c r="J23344"/>
      <c r="U23344" s="43"/>
      <c r="AE23344"/>
    </row>
    <row r="23345" spans="1:31">
      <c r="A23345">
        <v>56450</v>
      </c>
      <c r="B23345" t="s">
        <v>19925</v>
      </c>
      <c r="C23345" t="s">
        <v>33477</v>
      </c>
      <c r="D23345" t="s">
        <v>33476</v>
      </c>
      <c r="E23345"/>
      <c r="F23345"/>
      <c r="G23345"/>
      <c r="H23345"/>
      <c r="I23345"/>
      <c r="J23345"/>
      <c r="U23345" s="43"/>
      <c r="AE23345"/>
    </row>
    <row r="23346" spans="1:31">
      <c r="A23346">
        <v>56800</v>
      </c>
      <c r="B23346" t="s">
        <v>19926</v>
      </c>
      <c r="C23346" t="s">
        <v>33477</v>
      </c>
      <c r="D23346" t="s">
        <v>33476</v>
      </c>
      <c r="E23346"/>
      <c r="F23346"/>
      <c r="G23346"/>
      <c r="H23346"/>
      <c r="I23346"/>
      <c r="J23346"/>
      <c r="U23346" s="43"/>
      <c r="AE23346"/>
    </row>
    <row r="23347" spans="1:31">
      <c r="A23347">
        <v>56130</v>
      </c>
      <c r="B23347" t="s">
        <v>19927</v>
      </c>
      <c r="C23347" t="s">
        <v>33477</v>
      </c>
      <c r="D23347" t="s">
        <v>33476</v>
      </c>
      <c r="E23347"/>
      <c r="F23347"/>
      <c r="G23347"/>
      <c r="H23347"/>
      <c r="I23347"/>
      <c r="J23347"/>
      <c r="U23347" s="43"/>
      <c r="AE23347"/>
    </row>
    <row r="23348" spans="1:31">
      <c r="A23348">
        <v>56450</v>
      </c>
      <c r="B23348" t="s">
        <v>19928</v>
      </c>
      <c r="C23348" t="s">
        <v>33477</v>
      </c>
      <c r="D23348" t="s">
        <v>33476</v>
      </c>
      <c r="E23348"/>
      <c r="F23348"/>
      <c r="G23348"/>
      <c r="H23348"/>
      <c r="I23348"/>
      <c r="J23348"/>
      <c r="U23348" s="43"/>
      <c r="AE23348"/>
    </row>
    <row r="23349" spans="1:31">
      <c r="A23349">
        <v>56450</v>
      </c>
      <c r="B23349" t="s">
        <v>19928</v>
      </c>
      <c r="C23349" t="s">
        <v>33477</v>
      </c>
      <c r="D23349" t="s">
        <v>33476</v>
      </c>
      <c r="E23349"/>
      <c r="F23349"/>
      <c r="G23349"/>
      <c r="H23349"/>
      <c r="I23349"/>
      <c r="J23349"/>
      <c r="U23349" s="43"/>
      <c r="AE23349"/>
    </row>
    <row r="23350" spans="1:31">
      <c r="A23350">
        <v>56370</v>
      </c>
      <c r="B23350" t="s">
        <v>19929</v>
      </c>
      <c r="C23350" t="s">
        <v>33477</v>
      </c>
      <c r="D23350" t="e">
        <v>#N/A</v>
      </c>
      <c r="E23350"/>
      <c r="F23350"/>
      <c r="G23350"/>
      <c r="H23350"/>
      <c r="I23350"/>
      <c r="J23350"/>
      <c r="U23350" s="43"/>
      <c r="AE23350"/>
    </row>
    <row r="23351" spans="1:31">
      <c r="A23351">
        <v>56140</v>
      </c>
      <c r="B23351" t="s">
        <v>19930</v>
      </c>
      <c r="C23351" t="s">
        <v>33477</v>
      </c>
      <c r="D23351" t="s">
        <v>33476</v>
      </c>
      <c r="E23351"/>
      <c r="F23351"/>
      <c r="G23351"/>
      <c r="H23351"/>
      <c r="I23351"/>
      <c r="J23351"/>
      <c r="U23351" s="43"/>
      <c r="AE23351"/>
    </row>
    <row r="23352" spans="1:31">
      <c r="A23352">
        <v>56250</v>
      </c>
      <c r="B23352" t="s">
        <v>19931</v>
      </c>
      <c r="C23352" t="s">
        <v>33477</v>
      </c>
      <c r="D23352" t="s">
        <v>33476</v>
      </c>
      <c r="E23352"/>
      <c r="F23352"/>
      <c r="G23352"/>
      <c r="H23352"/>
      <c r="I23352"/>
      <c r="J23352"/>
      <c r="U23352" s="43"/>
      <c r="AE23352"/>
    </row>
    <row r="23353" spans="1:31">
      <c r="A23353">
        <v>56250</v>
      </c>
      <c r="B23353" t="s">
        <v>19932</v>
      </c>
      <c r="C23353" t="s">
        <v>33477</v>
      </c>
      <c r="D23353" t="s">
        <v>33476</v>
      </c>
      <c r="E23353"/>
      <c r="F23353"/>
      <c r="G23353"/>
      <c r="H23353"/>
      <c r="I23353"/>
      <c r="J23353"/>
      <c r="U23353" s="43"/>
      <c r="AE23353"/>
    </row>
    <row r="23354" spans="1:31">
      <c r="A23354">
        <v>56430</v>
      </c>
      <c r="B23354" t="s">
        <v>19933</v>
      </c>
      <c r="C23354" t="s">
        <v>33477</v>
      </c>
      <c r="D23354" t="s">
        <v>33476</v>
      </c>
      <c r="E23354"/>
      <c r="F23354"/>
      <c r="G23354"/>
      <c r="H23354"/>
      <c r="I23354"/>
      <c r="J23354"/>
      <c r="U23354" s="43"/>
      <c r="AE23354"/>
    </row>
    <row r="23355" spans="1:31">
      <c r="A23355">
        <v>56490</v>
      </c>
      <c r="B23355" t="s">
        <v>19934</v>
      </c>
      <c r="C23355" t="s">
        <v>33477</v>
      </c>
      <c r="D23355" t="s">
        <v>33476</v>
      </c>
      <c r="E23355"/>
      <c r="F23355"/>
      <c r="G23355"/>
      <c r="H23355"/>
      <c r="I23355"/>
      <c r="J23355"/>
      <c r="U23355" s="43"/>
      <c r="AE23355"/>
    </row>
    <row r="23356" spans="1:31">
      <c r="A23356">
        <v>56470</v>
      </c>
      <c r="B23356" t="s">
        <v>19935</v>
      </c>
      <c r="C23356" t="s">
        <v>33477</v>
      </c>
      <c r="D23356" t="e">
        <v>#N/A</v>
      </c>
      <c r="E23356"/>
      <c r="F23356"/>
      <c r="G23356"/>
      <c r="H23356"/>
      <c r="I23356"/>
      <c r="J23356"/>
      <c r="U23356" s="43"/>
      <c r="AE23356"/>
    </row>
    <row r="23357" spans="1:31">
      <c r="A23357">
        <v>56190</v>
      </c>
      <c r="B23357" t="s">
        <v>19936</v>
      </c>
      <c r="C23357" t="s">
        <v>33477</v>
      </c>
      <c r="D23357" t="s">
        <v>33476</v>
      </c>
      <c r="E23357"/>
      <c r="F23357"/>
      <c r="G23357"/>
      <c r="H23357"/>
      <c r="I23357"/>
      <c r="J23357"/>
      <c r="U23357" s="43"/>
      <c r="AE23357"/>
    </row>
    <row r="23358" spans="1:31">
      <c r="A23358">
        <v>56000</v>
      </c>
      <c r="B23358" t="s">
        <v>19937</v>
      </c>
      <c r="C23358" t="s">
        <v>33477</v>
      </c>
      <c r="D23358" t="e">
        <v>#N/A</v>
      </c>
      <c r="E23358"/>
      <c r="F23358"/>
      <c r="G23358"/>
      <c r="H23358"/>
      <c r="I23358"/>
      <c r="J23358"/>
      <c r="U23358" s="43"/>
      <c r="AE23358"/>
    </row>
    <row r="23359" spans="1:31">
      <c r="A23359">
        <v>56250</v>
      </c>
      <c r="B23359" t="s">
        <v>19938</v>
      </c>
      <c r="C23359" t="s">
        <v>33477</v>
      </c>
      <c r="D23359" t="s">
        <v>33476</v>
      </c>
      <c r="E23359"/>
      <c r="F23359"/>
      <c r="G23359"/>
      <c r="H23359"/>
      <c r="I23359"/>
      <c r="J23359"/>
      <c r="U23359" s="43"/>
      <c r="AE23359"/>
    </row>
    <row r="23360" spans="1:31">
      <c r="A23360">
        <v>56400</v>
      </c>
      <c r="B23360" t="s">
        <v>19939</v>
      </c>
      <c r="C23360" t="s">
        <v>33477</v>
      </c>
      <c r="D23360" t="s">
        <v>33476</v>
      </c>
      <c r="E23360"/>
      <c r="F23360"/>
      <c r="G23360"/>
      <c r="H23360"/>
      <c r="I23360"/>
      <c r="J23360"/>
      <c r="U23360" s="43"/>
      <c r="AE23360"/>
    </row>
    <row r="23361" spans="1:31">
      <c r="A23361">
        <v>56400</v>
      </c>
      <c r="B23361" t="s">
        <v>19940</v>
      </c>
      <c r="C23361" t="s">
        <v>33477</v>
      </c>
      <c r="D23361" t="s">
        <v>33476</v>
      </c>
      <c r="E23361"/>
      <c r="F23361"/>
      <c r="G23361"/>
      <c r="H23361"/>
      <c r="I23361"/>
      <c r="J23361"/>
      <c r="U23361" s="43"/>
      <c r="AE23361"/>
    </row>
    <row r="23362" spans="1:31">
      <c r="A23362">
        <v>56540</v>
      </c>
      <c r="B23362" t="s">
        <v>19941</v>
      </c>
      <c r="C23362" t="s">
        <v>33477</v>
      </c>
      <c r="D23362" t="s">
        <v>33476</v>
      </c>
      <c r="E23362"/>
      <c r="F23362"/>
      <c r="G23362"/>
      <c r="H23362"/>
      <c r="I23362"/>
      <c r="J23362"/>
      <c r="U23362" s="43"/>
      <c r="AE23362"/>
    </row>
    <row r="23363" spans="1:31">
      <c r="A23363">
        <v>57920</v>
      </c>
      <c r="B23363" t="s">
        <v>18665</v>
      </c>
      <c r="C23363" t="s">
        <v>33478</v>
      </c>
      <c r="D23363" t="s">
        <v>33476</v>
      </c>
      <c r="E23363"/>
      <c r="F23363"/>
      <c r="G23363"/>
      <c r="H23363"/>
      <c r="I23363"/>
      <c r="J23363"/>
      <c r="U23363" s="43"/>
      <c r="AE23363"/>
    </row>
    <row r="23364" spans="1:31">
      <c r="A23364">
        <v>57590</v>
      </c>
      <c r="B23364" t="s">
        <v>19942</v>
      </c>
      <c r="C23364" t="s">
        <v>33478</v>
      </c>
      <c r="D23364" t="s">
        <v>33476</v>
      </c>
      <c r="E23364"/>
      <c r="F23364"/>
      <c r="G23364"/>
      <c r="H23364"/>
      <c r="I23364"/>
      <c r="J23364"/>
      <c r="U23364" s="43"/>
      <c r="AE23364"/>
    </row>
    <row r="23365" spans="1:31">
      <c r="A23365">
        <v>57560</v>
      </c>
      <c r="B23365" t="s">
        <v>19943</v>
      </c>
      <c r="C23365" t="s">
        <v>33478</v>
      </c>
      <c r="D23365" t="s">
        <v>33482</v>
      </c>
      <c r="E23365"/>
      <c r="F23365"/>
      <c r="G23365"/>
      <c r="H23365"/>
      <c r="I23365"/>
      <c r="J23365"/>
      <c r="U23365" s="43"/>
      <c r="AE23365"/>
    </row>
    <row r="23366" spans="1:31">
      <c r="A23366">
        <v>57340</v>
      </c>
      <c r="B23366" t="s">
        <v>19944</v>
      </c>
      <c r="C23366" t="s">
        <v>33478</v>
      </c>
      <c r="D23366" t="s">
        <v>33476</v>
      </c>
      <c r="E23366"/>
      <c r="F23366"/>
      <c r="G23366"/>
      <c r="H23366"/>
      <c r="I23366"/>
      <c r="J23366"/>
      <c r="U23366" s="43"/>
      <c r="AE23366"/>
    </row>
    <row r="23367" spans="1:31">
      <c r="A23367">
        <v>57412</v>
      </c>
      <c r="B23367" t="s">
        <v>19945</v>
      </c>
      <c r="C23367" t="s">
        <v>33478</v>
      </c>
      <c r="D23367" t="s">
        <v>33476</v>
      </c>
      <c r="E23367"/>
      <c r="F23367"/>
      <c r="G23367"/>
      <c r="H23367"/>
      <c r="I23367"/>
      <c r="J23367"/>
      <c r="U23367" s="43"/>
      <c r="AE23367"/>
    </row>
    <row r="23368" spans="1:31">
      <c r="A23368">
        <v>57580</v>
      </c>
      <c r="B23368" t="s">
        <v>19946</v>
      </c>
      <c r="C23368" t="s">
        <v>33478</v>
      </c>
      <c r="D23368" t="s">
        <v>33476</v>
      </c>
      <c r="E23368"/>
      <c r="F23368"/>
      <c r="G23368"/>
      <c r="H23368"/>
      <c r="I23368"/>
      <c r="J23368"/>
      <c r="U23368" s="43"/>
      <c r="AE23368"/>
    </row>
    <row r="23369" spans="1:31">
      <c r="A23369">
        <v>57380</v>
      </c>
      <c r="B23369" t="s">
        <v>19947</v>
      </c>
      <c r="C23369" t="s">
        <v>33478</v>
      </c>
      <c r="D23369" t="s">
        <v>33476</v>
      </c>
      <c r="E23369"/>
      <c r="F23369"/>
      <c r="G23369"/>
      <c r="H23369"/>
      <c r="I23369"/>
      <c r="J23369"/>
      <c r="U23369" s="43"/>
      <c r="AE23369"/>
    </row>
    <row r="23370" spans="1:31">
      <c r="A23370">
        <v>57590</v>
      </c>
      <c r="B23370" t="s">
        <v>19948</v>
      </c>
      <c r="C23370" t="s">
        <v>33478</v>
      </c>
      <c r="D23370" t="s">
        <v>33476</v>
      </c>
      <c r="E23370"/>
      <c r="F23370"/>
      <c r="G23370"/>
      <c r="H23370"/>
      <c r="I23370"/>
      <c r="J23370"/>
      <c r="U23370" s="43"/>
      <c r="AE23370"/>
    </row>
    <row r="23371" spans="1:31">
      <c r="A23371">
        <v>57590</v>
      </c>
      <c r="B23371" t="s">
        <v>19949</v>
      </c>
      <c r="C23371" t="s">
        <v>33478</v>
      </c>
      <c r="D23371" t="s">
        <v>33476</v>
      </c>
      <c r="E23371"/>
      <c r="F23371"/>
      <c r="G23371"/>
      <c r="H23371"/>
      <c r="I23371"/>
      <c r="J23371"/>
      <c r="U23371" s="43"/>
      <c r="AE23371"/>
    </row>
    <row r="23372" spans="1:31">
      <c r="A23372">
        <v>57670</v>
      </c>
      <c r="B23372" t="s">
        <v>19950</v>
      </c>
      <c r="C23372" t="s">
        <v>33478</v>
      </c>
      <c r="D23372" t="s">
        <v>33476</v>
      </c>
      <c r="E23372"/>
      <c r="F23372"/>
      <c r="G23372"/>
      <c r="H23372"/>
      <c r="I23372"/>
      <c r="J23372"/>
      <c r="U23372" s="43"/>
      <c r="AE23372"/>
    </row>
    <row r="23373" spans="1:31">
      <c r="A23373">
        <v>57440</v>
      </c>
      <c r="B23373" t="s">
        <v>19951</v>
      </c>
      <c r="C23373" t="s">
        <v>33478</v>
      </c>
      <c r="D23373" t="s">
        <v>33476</v>
      </c>
      <c r="E23373"/>
      <c r="F23373"/>
      <c r="G23373"/>
      <c r="H23373"/>
      <c r="I23373"/>
      <c r="J23373"/>
      <c r="U23373" s="43"/>
      <c r="AE23373"/>
    </row>
    <row r="23374" spans="1:31">
      <c r="A23374">
        <v>57515</v>
      </c>
      <c r="B23374" t="s">
        <v>19952</v>
      </c>
      <c r="C23374" t="s">
        <v>33478</v>
      </c>
      <c r="D23374" t="e">
        <v>#N/A</v>
      </c>
      <c r="E23374"/>
      <c r="F23374"/>
      <c r="G23374"/>
      <c r="H23374"/>
      <c r="I23374"/>
      <c r="J23374"/>
      <c r="U23374" s="43"/>
      <c r="AE23374"/>
    </row>
    <row r="23375" spans="1:31">
      <c r="A23375">
        <v>57660</v>
      </c>
      <c r="B23375" t="s">
        <v>19953</v>
      </c>
      <c r="C23375" t="s">
        <v>33478</v>
      </c>
      <c r="D23375" t="s">
        <v>33476</v>
      </c>
      <c r="E23375"/>
      <c r="F23375"/>
      <c r="G23375"/>
      <c r="H23375"/>
      <c r="I23375"/>
      <c r="J23375"/>
      <c r="U23375" s="43"/>
      <c r="AE23375"/>
    </row>
    <row r="23376" spans="1:31">
      <c r="A23376">
        <v>57730</v>
      </c>
      <c r="B23376" t="s">
        <v>19954</v>
      </c>
      <c r="C23376" t="s">
        <v>33478</v>
      </c>
      <c r="D23376" t="e">
        <v>#N/A</v>
      </c>
      <c r="E23376"/>
      <c r="F23376"/>
      <c r="G23376"/>
      <c r="H23376"/>
      <c r="I23376"/>
      <c r="J23376"/>
      <c r="U23376" s="43"/>
      <c r="AE23376"/>
    </row>
    <row r="23377" spans="1:31">
      <c r="A23377">
        <v>57320</v>
      </c>
      <c r="B23377" t="s">
        <v>19955</v>
      </c>
      <c r="C23377" t="s">
        <v>33478</v>
      </c>
      <c r="D23377" t="s">
        <v>33476</v>
      </c>
      <c r="E23377"/>
      <c r="F23377"/>
      <c r="G23377"/>
      <c r="H23377"/>
      <c r="I23377"/>
      <c r="J23377"/>
      <c r="U23377" s="43"/>
      <c r="AE23377"/>
    </row>
    <row r="23378" spans="1:31">
      <c r="A23378">
        <v>57865</v>
      </c>
      <c r="B23378" t="s">
        <v>19956</v>
      </c>
      <c r="C23378" t="s">
        <v>33478</v>
      </c>
      <c r="D23378" t="e">
        <v>#N/A</v>
      </c>
      <c r="E23378"/>
      <c r="F23378"/>
      <c r="G23378"/>
      <c r="H23378"/>
      <c r="I23378"/>
      <c r="J23378"/>
      <c r="U23378" s="43"/>
      <c r="AE23378"/>
    </row>
    <row r="23379" spans="1:31">
      <c r="A23379">
        <v>57170</v>
      </c>
      <c r="B23379" t="s">
        <v>19957</v>
      </c>
      <c r="C23379" t="s">
        <v>33478</v>
      </c>
      <c r="D23379" t="s">
        <v>33476</v>
      </c>
      <c r="E23379"/>
      <c r="F23379"/>
      <c r="G23379"/>
      <c r="H23379"/>
      <c r="I23379"/>
      <c r="J23379"/>
      <c r="U23379" s="43"/>
      <c r="AE23379"/>
    </row>
    <row r="23380" spans="1:31">
      <c r="A23380">
        <v>57360</v>
      </c>
      <c r="B23380" t="s">
        <v>19958</v>
      </c>
      <c r="C23380" t="s">
        <v>33478</v>
      </c>
      <c r="D23380" t="e">
        <v>#N/A</v>
      </c>
      <c r="E23380"/>
      <c r="F23380"/>
      <c r="G23380"/>
      <c r="H23380"/>
      <c r="I23380"/>
      <c r="J23380"/>
      <c r="U23380" s="43"/>
      <c r="AE23380"/>
    </row>
    <row r="23381" spans="1:31">
      <c r="A23381">
        <v>57360</v>
      </c>
      <c r="B23381" t="s">
        <v>19958</v>
      </c>
      <c r="C23381" t="s">
        <v>33478</v>
      </c>
      <c r="D23381" t="e">
        <v>#N/A</v>
      </c>
      <c r="E23381"/>
      <c r="F23381"/>
      <c r="G23381"/>
      <c r="H23381"/>
      <c r="I23381"/>
      <c r="J23381"/>
      <c r="U23381" s="43"/>
      <c r="AE23381"/>
    </row>
    <row r="23382" spans="1:31">
      <c r="A23382">
        <v>57580</v>
      </c>
      <c r="B23382" t="s">
        <v>19218</v>
      </c>
      <c r="C23382" t="s">
        <v>33478</v>
      </c>
      <c r="D23382" t="s">
        <v>33476</v>
      </c>
      <c r="E23382"/>
      <c r="F23382"/>
      <c r="G23382"/>
      <c r="H23382"/>
      <c r="I23382"/>
      <c r="J23382"/>
      <c r="U23382" s="43"/>
      <c r="AE23382"/>
    </row>
    <row r="23383" spans="1:31">
      <c r="A23383">
        <v>57130</v>
      </c>
      <c r="B23383" t="s">
        <v>19959</v>
      </c>
      <c r="C23383" t="s">
        <v>33478</v>
      </c>
      <c r="D23383" t="e">
        <v>#N/A</v>
      </c>
      <c r="E23383"/>
      <c r="F23383"/>
      <c r="G23383"/>
      <c r="H23383"/>
      <c r="I23383"/>
      <c r="J23383"/>
      <c r="U23383" s="43"/>
      <c r="AE23383"/>
    </row>
    <row r="23384" spans="1:31">
      <c r="A23384">
        <v>57130</v>
      </c>
      <c r="B23384" t="s">
        <v>19959</v>
      </c>
      <c r="C23384" t="s">
        <v>33478</v>
      </c>
      <c r="D23384" t="e">
        <v>#N/A</v>
      </c>
      <c r="E23384"/>
      <c r="F23384"/>
      <c r="G23384"/>
      <c r="H23384"/>
      <c r="I23384"/>
      <c r="J23384"/>
      <c r="U23384" s="43"/>
      <c r="AE23384"/>
    </row>
    <row r="23385" spans="1:31">
      <c r="A23385">
        <v>57440</v>
      </c>
      <c r="B23385" t="s">
        <v>19960</v>
      </c>
      <c r="C23385" t="s">
        <v>33478</v>
      </c>
      <c r="D23385" t="s">
        <v>33476</v>
      </c>
      <c r="E23385"/>
      <c r="F23385"/>
      <c r="G23385"/>
      <c r="H23385"/>
      <c r="I23385"/>
      <c r="J23385"/>
      <c r="U23385" s="43"/>
      <c r="AE23385"/>
    </row>
    <row r="23386" spans="1:31">
      <c r="A23386">
        <v>57640</v>
      </c>
      <c r="B23386" t="s">
        <v>19961</v>
      </c>
      <c r="C23386" t="s">
        <v>33478</v>
      </c>
      <c r="D23386" t="s">
        <v>33476</v>
      </c>
      <c r="E23386"/>
      <c r="F23386"/>
      <c r="G23386"/>
      <c r="H23386"/>
      <c r="I23386"/>
      <c r="J23386"/>
      <c r="U23386" s="43"/>
      <c r="AE23386"/>
    </row>
    <row r="23387" spans="1:31">
      <c r="A23387">
        <v>57320</v>
      </c>
      <c r="B23387" t="s">
        <v>19962</v>
      </c>
      <c r="C23387" t="s">
        <v>33478</v>
      </c>
      <c r="D23387" t="s">
        <v>33476</v>
      </c>
      <c r="E23387"/>
      <c r="F23387"/>
      <c r="G23387"/>
      <c r="H23387"/>
      <c r="I23387"/>
      <c r="J23387"/>
      <c r="U23387" s="43"/>
      <c r="AE23387"/>
    </row>
    <row r="23388" spans="1:31">
      <c r="A23388">
        <v>57480</v>
      </c>
      <c r="B23388" t="s">
        <v>19963</v>
      </c>
      <c r="C23388" t="s">
        <v>33478</v>
      </c>
      <c r="D23388" t="s">
        <v>33476</v>
      </c>
      <c r="E23388"/>
      <c r="F23388"/>
      <c r="G23388"/>
      <c r="H23388"/>
      <c r="I23388"/>
      <c r="J23388"/>
      <c r="U23388" s="43"/>
      <c r="AE23388"/>
    </row>
    <row r="23389" spans="1:31">
      <c r="A23389">
        <v>57380</v>
      </c>
      <c r="B23389" t="s">
        <v>19964</v>
      </c>
      <c r="C23389" t="s">
        <v>33478</v>
      </c>
      <c r="D23389" t="s">
        <v>33476</v>
      </c>
      <c r="E23389"/>
      <c r="F23389"/>
      <c r="G23389"/>
      <c r="H23389"/>
      <c r="I23389"/>
      <c r="J23389"/>
      <c r="U23389" s="43"/>
      <c r="AE23389"/>
    </row>
    <row r="23390" spans="1:31">
      <c r="A23390">
        <v>57640</v>
      </c>
      <c r="B23390" t="s">
        <v>19965</v>
      </c>
      <c r="C23390" t="s">
        <v>33478</v>
      </c>
      <c r="D23390" t="s">
        <v>33476</v>
      </c>
      <c r="E23390"/>
      <c r="F23390"/>
      <c r="G23390"/>
      <c r="H23390"/>
      <c r="I23390"/>
      <c r="J23390"/>
      <c r="U23390" s="43"/>
      <c r="AE23390"/>
    </row>
    <row r="23391" spans="1:31">
      <c r="A23391">
        <v>57580</v>
      </c>
      <c r="B23391" t="s">
        <v>19966</v>
      </c>
      <c r="C23391" t="s">
        <v>33478</v>
      </c>
      <c r="D23391" t="s">
        <v>33476</v>
      </c>
      <c r="E23391"/>
      <c r="F23391"/>
      <c r="G23391"/>
      <c r="H23391"/>
      <c r="I23391"/>
      <c r="J23391"/>
      <c r="U23391" s="43"/>
      <c r="AE23391"/>
    </row>
    <row r="23392" spans="1:31">
      <c r="A23392">
        <v>57680</v>
      </c>
      <c r="B23392" t="s">
        <v>19967</v>
      </c>
      <c r="C23392" t="s">
        <v>33478</v>
      </c>
      <c r="D23392" t="s">
        <v>33476</v>
      </c>
      <c r="E23392"/>
      <c r="F23392"/>
      <c r="G23392"/>
      <c r="H23392"/>
      <c r="I23392"/>
      <c r="J23392"/>
      <c r="U23392" s="43"/>
      <c r="AE23392"/>
    </row>
    <row r="23393" spans="1:31">
      <c r="A23393">
        <v>57530</v>
      </c>
      <c r="B23393" t="s">
        <v>19968</v>
      </c>
      <c r="C23393" t="s">
        <v>33478</v>
      </c>
      <c r="D23393" t="s">
        <v>33476</v>
      </c>
      <c r="E23393"/>
      <c r="F23393"/>
      <c r="G23393"/>
      <c r="H23393"/>
      <c r="I23393"/>
      <c r="J23393"/>
      <c r="U23393" s="43"/>
      <c r="AE23393"/>
    </row>
    <row r="23394" spans="1:31">
      <c r="A23394">
        <v>57130</v>
      </c>
      <c r="B23394" t="s">
        <v>19969</v>
      </c>
      <c r="C23394" t="s">
        <v>33478</v>
      </c>
      <c r="D23394" t="e">
        <v>#N/A</v>
      </c>
      <c r="E23394"/>
      <c r="F23394"/>
      <c r="G23394"/>
      <c r="H23394"/>
      <c r="I23394"/>
      <c r="J23394"/>
      <c r="U23394" s="43"/>
      <c r="AE23394"/>
    </row>
    <row r="23395" spans="1:31">
      <c r="A23395">
        <v>57405</v>
      </c>
      <c r="B23395" t="s">
        <v>19970</v>
      </c>
      <c r="C23395" t="s">
        <v>33478</v>
      </c>
      <c r="D23395" t="e">
        <v>#N/A</v>
      </c>
      <c r="E23395"/>
      <c r="F23395"/>
      <c r="G23395"/>
      <c r="H23395"/>
      <c r="I23395"/>
      <c r="J23395"/>
      <c r="U23395" s="43"/>
      <c r="AE23395"/>
    </row>
    <row r="23396" spans="1:31">
      <c r="A23396">
        <v>57790</v>
      </c>
      <c r="B23396" t="s">
        <v>19971</v>
      </c>
      <c r="C23396" t="s">
        <v>33478</v>
      </c>
      <c r="D23396" t="s">
        <v>33476</v>
      </c>
      <c r="E23396"/>
      <c r="F23396"/>
      <c r="G23396"/>
      <c r="H23396"/>
      <c r="I23396"/>
      <c r="J23396"/>
      <c r="U23396" s="43"/>
      <c r="AE23396"/>
    </row>
    <row r="23397" spans="1:31">
      <c r="A23397">
        <v>57260</v>
      </c>
      <c r="B23397" t="s">
        <v>19972</v>
      </c>
      <c r="C23397" t="s">
        <v>33478</v>
      </c>
      <c r="D23397" t="s">
        <v>33476</v>
      </c>
      <c r="E23397"/>
      <c r="F23397"/>
      <c r="G23397"/>
      <c r="H23397"/>
      <c r="I23397"/>
      <c r="J23397"/>
      <c r="U23397" s="43"/>
      <c r="AE23397"/>
    </row>
    <row r="23398" spans="1:31">
      <c r="A23398">
        <v>57170</v>
      </c>
      <c r="B23398" t="s">
        <v>19973</v>
      </c>
      <c r="C23398" t="s">
        <v>33478</v>
      </c>
      <c r="D23398" t="s">
        <v>33476</v>
      </c>
      <c r="E23398"/>
      <c r="F23398"/>
      <c r="G23398"/>
      <c r="H23398"/>
      <c r="I23398"/>
      <c r="J23398"/>
      <c r="U23398" s="43"/>
      <c r="AE23398"/>
    </row>
    <row r="23399" spans="1:31">
      <c r="A23399">
        <v>57580</v>
      </c>
      <c r="B23399" t="s">
        <v>19974</v>
      </c>
      <c r="C23399" t="s">
        <v>33478</v>
      </c>
      <c r="D23399" t="s">
        <v>33476</v>
      </c>
      <c r="E23399"/>
      <c r="F23399"/>
      <c r="G23399"/>
      <c r="H23399"/>
      <c r="I23399"/>
      <c r="J23399"/>
      <c r="U23399" s="43"/>
      <c r="AE23399"/>
    </row>
    <row r="23400" spans="1:31">
      <c r="A23400">
        <v>57390</v>
      </c>
      <c r="B23400" t="s">
        <v>19975</v>
      </c>
      <c r="C23400" t="s">
        <v>33478</v>
      </c>
      <c r="D23400" t="s">
        <v>33476</v>
      </c>
      <c r="E23400"/>
      <c r="F23400"/>
      <c r="G23400"/>
      <c r="H23400"/>
      <c r="I23400"/>
      <c r="J23400"/>
      <c r="U23400" s="43"/>
      <c r="AE23400"/>
    </row>
    <row r="23401" spans="1:31">
      <c r="A23401">
        <v>57685</v>
      </c>
      <c r="B23401" t="s">
        <v>19976</v>
      </c>
      <c r="C23401" t="s">
        <v>33478</v>
      </c>
      <c r="D23401" t="s">
        <v>33476</v>
      </c>
      <c r="E23401"/>
      <c r="F23401"/>
      <c r="G23401"/>
      <c r="H23401"/>
      <c r="I23401"/>
      <c r="J23401"/>
      <c r="U23401" s="43"/>
      <c r="AE23401"/>
    </row>
    <row r="23402" spans="1:31">
      <c r="A23402">
        <v>57590</v>
      </c>
      <c r="B23402" t="s">
        <v>19977</v>
      </c>
      <c r="C23402" t="s">
        <v>33478</v>
      </c>
      <c r="D23402" t="s">
        <v>33476</v>
      </c>
      <c r="E23402"/>
      <c r="F23402"/>
      <c r="G23402"/>
      <c r="H23402"/>
      <c r="I23402"/>
      <c r="J23402"/>
      <c r="U23402" s="43"/>
      <c r="AE23402"/>
    </row>
    <row r="23403" spans="1:31">
      <c r="A23403">
        <v>57710</v>
      </c>
      <c r="B23403" t="s">
        <v>19978</v>
      </c>
      <c r="C23403" t="s">
        <v>33478</v>
      </c>
      <c r="D23403" t="e">
        <v>#N/A</v>
      </c>
      <c r="E23403"/>
      <c r="F23403"/>
      <c r="G23403"/>
      <c r="H23403"/>
      <c r="I23403"/>
      <c r="J23403"/>
      <c r="U23403" s="43"/>
      <c r="AE23403"/>
    </row>
    <row r="23404" spans="1:31">
      <c r="A23404">
        <v>57810</v>
      </c>
      <c r="B23404" t="s">
        <v>18695</v>
      </c>
      <c r="C23404" t="s">
        <v>33478</v>
      </c>
      <c r="D23404" t="s">
        <v>33476</v>
      </c>
      <c r="E23404"/>
      <c r="F23404"/>
      <c r="G23404"/>
      <c r="H23404"/>
      <c r="I23404"/>
      <c r="J23404"/>
      <c r="U23404" s="43"/>
      <c r="AE23404"/>
    </row>
    <row r="23405" spans="1:31">
      <c r="A23405">
        <v>57300</v>
      </c>
      <c r="B23405" t="s">
        <v>19979</v>
      </c>
      <c r="C23405" t="s">
        <v>33478</v>
      </c>
      <c r="D23405" t="e">
        <v>#N/A</v>
      </c>
      <c r="E23405"/>
      <c r="F23405"/>
      <c r="G23405"/>
      <c r="H23405"/>
      <c r="I23405"/>
      <c r="J23405"/>
      <c r="U23405" s="43"/>
      <c r="AE23405"/>
    </row>
    <row r="23406" spans="1:31">
      <c r="A23406">
        <v>57810</v>
      </c>
      <c r="B23406" t="s">
        <v>19980</v>
      </c>
      <c r="C23406" t="s">
        <v>33478</v>
      </c>
      <c r="D23406" t="s">
        <v>33476</v>
      </c>
      <c r="E23406"/>
      <c r="F23406"/>
      <c r="G23406"/>
      <c r="H23406"/>
      <c r="I23406"/>
      <c r="J23406"/>
      <c r="U23406" s="43"/>
      <c r="AE23406"/>
    </row>
    <row r="23407" spans="1:31">
      <c r="A23407">
        <v>57590</v>
      </c>
      <c r="B23407" t="s">
        <v>19981</v>
      </c>
      <c r="C23407" t="s">
        <v>33478</v>
      </c>
      <c r="D23407" t="s">
        <v>33476</v>
      </c>
      <c r="E23407"/>
      <c r="F23407"/>
      <c r="G23407"/>
      <c r="H23407"/>
      <c r="I23407"/>
      <c r="J23407"/>
      <c r="U23407" s="43"/>
      <c r="AE23407"/>
    </row>
    <row r="23408" spans="1:31">
      <c r="A23408">
        <v>57230</v>
      </c>
      <c r="B23408" t="s">
        <v>19982</v>
      </c>
      <c r="C23408" t="s">
        <v>33478</v>
      </c>
      <c r="D23408" t="s">
        <v>33476</v>
      </c>
      <c r="E23408"/>
      <c r="F23408"/>
      <c r="G23408"/>
      <c r="H23408"/>
      <c r="I23408"/>
      <c r="J23408"/>
      <c r="U23408" s="43"/>
      <c r="AE23408"/>
    </row>
    <row r="23409" spans="1:31">
      <c r="A23409">
        <v>57690</v>
      </c>
      <c r="B23409" t="s">
        <v>19983</v>
      </c>
      <c r="C23409" t="s">
        <v>33478</v>
      </c>
      <c r="D23409" t="s">
        <v>33476</v>
      </c>
      <c r="E23409"/>
      <c r="F23409"/>
      <c r="G23409"/>
      <c r="H23409"/>
      <c r="I23409"/>
      <c r="J23409"/>
      <c r="U23409" s="43"/>
      <c r="AE23409"/>
    </row>
    <row r="23410" spans="1:31">
      <c r="A23410">
        <v>57220</v>
      </c>
      <c r="B23410" t="s">
        <v>6097</v>
      </c>
      <c r="C23410" t="s">
        <v>33478</v>
      </c>
      <c r="D23410" t="s">
        <v>33476</v>
      </c>
      <c r="E23410"/>
      <c r="F23410"/>
      <c r="G23410"/>
      <c r="H23410"/>
      <c r="I23410"/>
      <c r="J23410"/>
      <c r="U23410" s="43"/>
      <c r="AE23410"/>
    </row>
    <row r="23411" spans="1:31">
      <c r="A23411">
        <v>57050</v>
      </c>
      <c r="B23411" t="s">
        <v>19984</v>
      </c>
      <c r="C23411" t="s">
        <v>33478</v>
      </c>
      <c r="D23411" t="s">
        <v>33476</v>
      </c>
      <c r="E23411"/>
      <c r="F23411"/>
      <c r="G23411"/>
      <c r="H23411"/>
      <c r="I23411"/>
      <c r="J23411"/>
      <c r="U23411" s="43"/>
      <c r="AE23411"/>
    </row>
    <row r="23412" spans="1:31">
      <c r="A23412">
        <v>57830</v>
      </c>
      <c r="B23412" t="s">
        <v>19985</v>
      </c>
      <c r="C23412" t="s">
        <v>33478</v>
      </c>
      <c r="D23412" t="s">
        <v>33476</v>
      </c>
      <c r="E23412"/>
      <c r="F23412"/>
      <c r="G23412"/>
      <c r="H23412"/>
      <c r="I23412"/>
      <c r="J23412"/>
      <c r="U23412" s="43"/>
      <c r="AE23412"/>
    </row>
    <row r="23413" spans="1:31">
      <c r="A23413">
        <v>57340</v>
      </c>
      <c r="B23413" t="s">
        <v>19986</v>
      </c>
      <c r="C23413" t="s">
        <v>33478</v>
      </c>
      <c r="D23413" t="s">
        <v>33476</v>
      </c>
      <c r="E23413"/>
      <c r="F23413"/>
      <c r="G23413"/>
      <c r="H23413"/>
      <c r="I23413"/>
      <c r="J23413"/>
      <c r="U23413" s="43"/>
      <c r="AE23413"/>
    </row>
    <row r="23414" spans="1:31">
      <c r="A23414">
        <v>57450</v>
      </c>
      <c r="B23414" t="s">
        <v>19987</v>
      </c>
      <c r="C23414" t="s">
        <v>33478</v>
      </c>
      <c r="D23414" t="s">
        <v>33476</v>
      </c>
      <c r="E23414"/>
      <c r="F23414"/>
      <c r="G23414"/>
      <c r="H23414"/>
      <c r="I23414"/>
      <c r="J23414"/>
      <c r="U23414" s="43"/>
      <c r="AE23414"/>
    </row>
    <row r="23415" spans="1:31">
      <c r="A23415">
        <v>57260</v>
      </c>
      <c r="B23415" t="s">
        <v>19988</v>
      </c>
      <c r="C23415" t="s">
        <v>33478</v>
      </c>
      <c r="D23415" t="s">
        <v>33476</v>
      </c>
      <c r="E23415"/>
      <c r="F23415"/>
      <c r="G23415"/>
      <c r="H23415"/>
      <c r="I23415"/>
      <c r="J23415"/>
      <c r="U23415" s="43"/>
      <c r="AE23415"/>
    </row>
    <row r="23416" spans="1:31">
      <c r="A23416">
        <v>57580</v>
      </c>
      <c r="B23416" t="s">
        <v>18071</v>
      </c>
      <c r="C23416" t="s">
        <v>33478</v>
      </c>
      <c r="D23416" t="s">
        <v>33476</v>
      </c>
      <c r="E23416"/>
      <c r="F23416"/>
      <c r="G23416"/>
      <c r="H23416"/>
      <c r="I23416"/>
      <c r="J23416"/>
      <c r="U23416" s="43"/>
      <c r="AE23416"/>
    </row>
    <row r="23417" spans="1:31">
      <c r="A23417">
        <v>57530</v>
      </c>
      <c r="B23417" t="s">
        <v>19989</v>
      </c>
      <c r="C23417" t="s">
        <v>33478</v>
      </c>
      <c r="D23417" t="s">
        <v>33476</v>
      </c>
      <c r="E23417"/>
      <c r="F23417"/>
      <c r="G23417"/>
      <c r="H23417"/>
      <c r="I23417"/>
      <c r="J23417"/>
      <c r="U23417" s="43"/>
      <c r="AE23417"/>
    </row>
    <row r="23418" spans="1:31">
      <c r="A23418">
        <v>57830</v>
      </c>
      <c r="B23418" t="s">
        <v>19990</v>
      </c>
      <c r="C23418" t="s">
        <v>33478</v>
      </c>
      <c r="D23418" t="s">
        <v>33476</v>
      </c>
      <c r="E23418"/>
      <c r="F23418"/>
      <c r="G23418"/>
      <c r="H23418"/>
      <c r="I23418"/>
      <c r="J23418"/>
      <c r="U23418" s="43"/>
      <c r="AE23418"/>
    </row>
    <row r="23419" spans="1:31">
      <c r="A23419">
        <v>57580</v>
      </c>
      <c r="B23419" t="s">
        <v>19991</v>
      </c>
      <c r="C23419" t="s">
        <v>33478</v>
      </c>
      <c r="D23419" t="s">
        <v>33476</v>
      </c>
      <c r="E23419"/>
      <c r="F23419"/>
      <c r="G23419"/>
      <c r="H23419"/>
      <c r="I23419"/>
      <c r="J23419"/>
      <c r="U23419" s="43"/>
      <c r="AE23419"/>
    </row>
    <row r="23420" spans="1:31">
      <c r="A23420">
        <v>57460</v>
      </c>
      <c r="B23420" t="s">
        <v>19992</v>
      </c>
      <c r="C23420" t="s">
        <v>33478</v>
      </c>
      <c r="D23420" t="e">
        <v>#N/A</v>
      </c>
      <c r="E23420"/>
      <c r="F23420"/>
      <c r="G23420"/>
      <c r="H23420"/>
      <c r="I23420"/>
      <c r="J23420"/>
      <c r="U23420" s="43"/>
      <c r="AE23420"/>
    </row>
    <row r="23421" spans="1:31">
      <c r="A23421">
        <v>57340</v>
      </c>
      <c r="B23421" t="s">
        <v>19993</v>
      </c>
      <c r="C23421" t="s">
        <v>33478</v>
      </c>
      <c r="D23421" t="s">
        <v>33476</v>
      </c>
      <c r="E23421"/>
      <c r="F23421"/>
      <c r="G23421"/>
      <c r="H23421"/>
      <c r="I23421"/>
      <c r="J23421"/>
      <c r="U23421" s="43"/>
      <c r="AE23421"/>
    </row>
    <row r="23422" spans="1:31">
      <c r="A23422">
        <v>57670</v>
      </c>
      <c r="B23422" t="s">
        <v>19994</v>
      </c>
      <c r="C23422" t="s">
        <v>33478</v>
      </c>
      <c r="D23422" t="s">
        <v>33476</v>
      </c>
      <c r="E23422"/>
      <c r="F23422"/>
      <c r="G23422"/>
      <c r="H23422"/>
      <c r="I23422"/>
      <c r="J23422"/>
      <c r="U23422" s="43"/>
      <c r="AE23422"/>
    </row>
    <row r="23423" spans="1:31">
      <c r="A23423">
        <v>57800</v>
      </c>
      <c r="B23423" t="s">
        <v>19995</v>
      </c>
      <c r="C23423" t="s">
        <v>33478</v>
      </c>
      <c r="D23423" t="e">
        <v>#N/A</v>
      </c>
      <c r="E23423"/>
      <c r="F23423"/>
      <c r="G23423"/>
      <c r="H23423"/>
      <c r="I23423"/>
      <c r="J23423"/>
      <c r="U23423" s="43"/>
      <c r="AE23423"/>
    </row>
    <row r="23424" spans="1:31">
      <c r="A23424">
        <v>57570</v>
      </c>
      <c r="B23424" t="s">
        <v>19996</v>
      </c>
      <c r="C23424" t="s">
        <v>33478</v>
      </c>
      <c r="D23424" t="s">
        <v>33476</v>
      </c>
      <c r="E23424"/>
      <c r="F23424"/>
      <c r="G23424"/>
      <c r="H23424"/>
      <c r="I23424"/>
      <c r="J23424"/>
      <c r="U23424" s="43"/>
      <c r="AE23424"/>
    </row>
    <row r="23425" spans="1:31">
      <c r="A23425">
        <v>57660</v>
      </c>
      <c r="B23425" t="s">
        <v>19997</v>
      </c>
      <c r="C23425" t="s">
        <v>33478</v>
      </c>
      <c r="D23425" t="s">
        <v>33476</v>
      </c>
      <c r="E23425"/>
      <c r="F23425"/>
      <c r="G23425"/>
      <c r="H23425"/>
      <c r="I23425"/>
      <c r="J23425"/>
      <c r="U23425" s="43"/>
      <c r="AE23425"/>
    </row>
    <row r="23426" spans="1:31">
      <c r="A23426">
        <v>57370</v>
      </c>
      <c r="B23426" t="s">
        <v>19998</v>
      </c>
      <c r="C23426" t="s">
        <v>33478</v>
      </c>
      <c r="D23426" t="s">
        <v>33476</v>
      </c>
      <c r="E23426"/>
      <c r="F23426"/>
      <c r="G23426"/>
      <c r="H23426"/>
      <c r="I23426"/>
      <c r="J23426"/>
      <c r="U23426" s="43"/>
      <c r="AE23426"/>
    </row>
    <row r="23427" spans="1:31">
      <c r="A23427">
        <v>57340</v>
      </c>
      <c r="B23427" t="s">
        <v>19999</v>
      </c>
      <c r="C23427" t="s">
        <v>33478</v>
      </c>
      <c r="D23427" t="s">
        <v>33476</v>
      </c>
      <c r="E23427"/>
      <c r="F23427"/>
      <c r="G23427"/>
      <c r="H23427"/>
      <c r="I23427"/>
      <c r="J23427"/>
      <c r="U23427" s="43"/>
      <c r="AE23427"/>
    </row>
    <row r="23428" spans="1:31">
      <c r="A23428">
        <v>57930</v>
      </c>
      <c r="B23428" t="s">
        <v>20000</v>
      </c>
      <c r="C23428" t="s">
        <v>33478</v>
      </c>
      <c r="D23428" t="s">
        <v>33476</v>
      </c>
      <c r="E23428"/>
      <c r="F23428"/>
      <c r="G23428"/>
      <c r="H23428"/>
      <c r="I23428"/>
      <c r="J23428"/>
      <c r="U23428" s="43"/>
      <c r="AE23428"/>
    </row>
    <row r="23429" spans="1:31">
      <c r="A23429">
        <v>57310</v>
      </c>
      <c r="B23429" t="s">
        <v>20001</v>
      </c>
      <c r="C23429" t="s">
        <v>33478</v>
      </c>
      <c r="D23429" t="s">
        <v>33476</v>
      </c>
      <c r="E23429"/>
      <c r="F23429"/>
      <c r="G23429"/>
      <c r="H23429"/>
      <c r="I23429"/>
      <c r="J23429"/>
      <c r="U23429" s="43"/>
      <c r="AE23429"/>
    </row>
    <row r="23430" spans="1:31">
      <c r="A23430">
        <v>57550</v>
      </c>
      <c r="B23430" t="s">
        <v>20002</v>
      </c>
      <c r="C23430" t="s">
        <v>33478</v>
      </c>
      <c r="D23430" t="e">
        <v>#N/A</v>
      </c>
      <c r="E23430"/>
      <c r="F23430"/>
      <c r="G23430"/>
      <c r="H23430"/>
      <c r="I23430"/>
      <c r="J23430"/>
      <c r="U23430" s="43"/>
      <c r="AE23430"/>
    </row>
    <row r="23431" spans="1:31">
      <c r="A23431">
        <v>57220</v>
      </c>
      <c r="B23431" t="s">
        <v>20003</v>
      </c>
      <c r="C23431" t="s">
        <v>33478</v>
      </c>
      <c r="D23431" t="s">
        <v>33476</v>
      </c>
      <c r="E23431"/>
      <c r="F23431"/>
      <c r="G23431"/>
      <c r="H23431"/>
      <c r="I23431"/>
      <c r="J23431"/>
      <c r="U23431" s="43"/>
      <c r="AE23431"/>
    </row>
    <row r="23432" spans="1:31">
      <c r="A23432">
        <v>57930</v>
      </c>
      <c r="B23432" t="s">
        <v>20004</v>
      </c>
      <c r="C23432" t="s">
        <v>33478</v>
      </c>
      <c r="D23432" t="s">
        <v>33476</v>
      </c>
      <c r="E23432"/>
      <c r="F23432"/>
      <c r="G23432"/>
      <c r="H23432"/>
      <c r="I23432"/>
      <c r="J23432"/>
      <c r="U23432" s="43"/>
      <c r="AE23432"/>
    </row>
    <row r="23433" spans="1:31">
      <c r="A23433">
        <v>57640</v>
      </c>
      <c r="B23433" t="s">
        <v>20005</v>
      </c>
      <c r="C23433" t="s">
        <v>33478</v>
      </c>
      <c r="D23433" t="s">
        <v>33476</v>
      </c>
      <c r="E23433"/>
      <c r="F23433"/>
      <c r="G23433"/>
      <c r="H23433"/>
      <c r="I23433"/>
      <c r="J23433"/>
      <c r="U23433" s="43"/>
      <c r="AE23433"/>
    </row>
    <row r="23434" spans="1:31">
      <c r="A23434">
        <v>57800</v>
      </c>
      <c r="B23434" t="s">
        <v>20006</v>
      </c>
      <c r="C23434" t="s">
        <v>33478</v>
      </c>
      <c r="D23434" t="e">
        <v>#N/A</v>
      </c>
      <c r="E23434"/>
      <c r="F23434"/>
      <c r="G23434"/>
      <c r="H23434"/>
      <c r="I23434"/>
      <c r="J23434"/>
      <c r="U23434" s="43"/>
      <c r="AE23434"/>
    </row>
    <row r="23435" spans="1:31">
      <c r="A23435">
        <v>57410</v>
      </c>
      <c r="B23435" t="s">
        <v>20007</v>
      </c>
      <c r="C23435" t="s">
        <v>33478</v>
      </c>
      <c r="D23435" t="s">
        <v>33476</v>
      </c>
      <c r="E23435"/>
      <c r="F23435"/>
      <c r="G23435"/>
      <c r="H23435"/>
      <c r="I23435"/>
      <c r="J23435"/>
      <c r="U23435" s="43"/>
      <c r="AE23435"/>
    </row>
    <row r="23436" spans="1:31">
      <c r="A23436">
        <v>57580</v>
      </c>
      <c r="B23436" t="s">
        <v>20008</v>
      </c>
      <c r="C23436" t="s">
        <v>33478</v>
      </c>
      <c r="D23436" t="s">
        <v>33476</v>
      </c>
      <c r="E23436"/>
      <c r="F23436"/>
      <c r="G23436"/>
      <c r="H23436"/>
      <c r="I23436"/>
      <c r="J23436"/>
      <c r="U23436" s="43"/>
      <c r="AE23436"/>
    </row>
    <row r="23437" spans="1:31">
      <c r="A23437">
        <v>57570</v>
      </c>
      <c r="B23437" t="s">
        <v>20009</v>
      </c>
      <c r="C23437" t="s">
        <v>33478</v>
      </c>
      <c r="D23437" t="s">
        <v>33476</v>
      </c>
      <c r="E23437"/>
      <c r="F23437"/>
      <c r="G23437"/>
      <c r="H23437"/>
      <c r="I23437"/>
      <c r="J23437"/>
      <c r="U23437" s="43"/>
      <c r="AE23437"/>
    </row>
    <row r="23438" spans="1:31">
      <c r="A23438">
        <v>57630</v>
      </c>
      <c r="B23438" t="s">
        <v>20010</v>
      </c>
      <c r="C23438" t="s">
        <v>33478</v>
      </c>
      <c r="D23438" t="s">
        <v>33476</v>
      </c>
      <c r="E23438"/>
      <c r="F23438"/>
      <c r="G23438"/>
      <c r="H23438"/>
      <c r="I23438"/>
      <c r="J23438"/>
      <c r="U23438" s="43"/>
      <c r="AE23438"/>
    </row>
    <row r="23439" spans="1:31">
      <c r="A23439">
        <v>57320</v>
      </c>
      <c r="B23439" t="s">
        <v>20011</v>
      </c>
      <c r="C23439" t="s">
        <v>33478</v>
      </c>
      <c r="D23439" t="s">
        <v>33476</v>
      </c>
      <c r="E23439"/>
      <c r="F23439"/>
      <c r="G23439"/>
      <c r="H23439"/>
      <c r="I23439"/>
      <c r="J23439"/>
      <c r="U23439" s="43"/>
      <c r="AE23439"/>
    </row>
    <row r="23440" spans="1:31">
      <c r="A23440">
        <v>57635</v>
      </c>
      <c r="B23440" t="s">
        <v>20012</v>
      </c>
      <c r="C23440" t="s">
        <v>33478</v>
      </c>
      <c r="D23440" t="s">
        <v>33476</v>
      </c>
      <c r="E23440"/>
      <c r="F23440"/>
      <c r="G23440"/>
      <c r="H23440"/>
      <c r="I23440"/>
      <c r="J23440"/>
      <c r="U23440" s="43"/>
      <c r="AE23440"/>
    </row>
    <row r="23441" spans="1:31">
      <c r="A23441">
        <v>57260</v>
      </c>
      <c r="B23441" t="s">
        <v>20013</v>
      </c>
      <c r="C23441" t="s">
        <v>33478</v>
      </c>
      <c r="D23441" t="s">
        <v>33476</v>
      </c>
      <c r="E23441"/>
      <c r="F23441"/>
      <c r="G23441"/>
      <c r="H23441"/>
      <c r="I23441"/>
      <c r="J23441"/>
      <c r="U23441" s="43"/>
      <c r="AE23441"/>
    </row>
    <row r="23442" spans="1:31">
      <c r="A23442">
        <v>57660</v>
      </c>
      <c r="B23442" t="s">
        <v>20014</v>
      </c>
      <c r="C23442" t="s">
        <v>33478</v>
      </c>
      <c r="D23442" t="s">
        <v>33476</v>
      </c>
      <c r="E23442"/>
      <c r="F23442"/>
      <c r="G23442"/>
      <c r="H23442"/>
      <c r="I23442"/>
      <c r="J23442"/>
      <c r="U23442" s="43"/>
      <c r="AE23442"/>
    </row>
    <row r="23443" spans="1:31">
      <c r="A23443">
        <v>57410</v>
      </c>
      <c r="B23443" t="s">
        <v>20015</v>
      </c>
      <c r="C23443" t="s">
        <v>33478</v>
      </c>
      <c r="D23443" t="s">
        <v>33476</v>
      </c>
      <c r="E23443"/>
      <c r="F23443"/>
      <c r="G23443"/>
      <c r="H23443"/>
      <c r="I23443"/>
      <c r="J23443"/>
      <c r="U23443" s="43"/>
      <c r="AE23443"/>
    </row>
    <row r="23444" spans="1:31">
      <c r="A23444">
        <v>57170</v>
      </c>
      <c r="B23444" t="s">
        <v>20016</v>
      </c>
      <c r="C23444" t="s">
        <v>33478</v>
      </c>
      <c r="D23444" t="s">
        <v>33476</v>
      </c>
      <c r="E23444"/>
      <c r="F23444"/>
      <c r="G23444"/>
      <c r="H23444"/>
      <c r="I23444"/>
      <c r="J23444"/>
      <c r="U23444" s="43"/>
      <c r="AE23444"/>
    </row>
    <row r="23445" spans="1:31">
      <c r="A23445">
        <v>57220</v>
      </c>
      <c r="B23445" t="s">
        <v>20017</v>
      </c>
      <c r="C23445" t="s">
        <v>33478</v>
      </c>
      <c r="D23445" t="s">
        <v>33476</v>
      </c>
      <c r="E23445"/>
      <c r="F23445"/>
      <c r="G23445"/>
      <c r="H23445"/>
      <c r="I23445"/>
      <c r="J23445"/>
      <c r="U23445" s="43"/>
      <c r="AE23445"/>
    </row>
    <row r="23446" spans="1:31">
      <c r="A23446">
        <v>57930</v>
      </c>
      <c r="B23446" t="s">
        <v>20018</v>
      </c>
      <c r="C23446" t="s">
        <v>33478</v>
      </c>
      <c r="D23446" t="s">
        <v>33476</v>
      </c>
      <c r="E23446"/>
      <c r="F23446"/>
      <c r="G23446"/>
      <c r="H23446"/>
      <c r="I23446"/>
      <c r="J23446"/>
      <c r="U23446" s="43"/>
      <c r="AE23446"/>
    </row>
    <row r="23447" spans="1:31">
      <c r="A23447">
        <v>57930</v>
      </c>
      <c r="B23447" t="s">
        <v>20018</v>
      </c>
      <c r="C23447" t="s">
        <v>33478</v>
      </c>
      <c r="D23447" t="s">
        <v>33476</v>
      </c>
      <c r="E23447"/>
      <c r="F23447"/>
      <c r="G23447"/>
      <c r="H23447"/>
      <c r="I23447"/>
      <c r="J23447"/>
      <c r="U23447" s="43"/>
      <c r="AE23447"/>
    </row>
    <row r="23448" spans="1:31">
      <c r="A23448">
        <v>57930</v>
      </c>
      <c r="B23448" t="s">
        <v>20018</v>
      </c>
      <c r="C23448" t="s">
        <v>33478</v>
      </c>
      <c r="D23448" t="s">
        <v>33476</v>
      </c>
      <c r="E23448"/>
      <c r="F23448"/>
      <c r="G23448"/>
      <c r="H23448"/>
      <c r="I23448"/>
      <c r="J23448"/>
      <c r="U23448" s="43"/>
      <c r="AE23448"/>
    </row>
    <row r="23449" spans="1:31">
      <c r="A23449">
        <v>57220</v>
      </c>
      <c r="B23449" t="s">
        <v>20019</v>
      </c>
      <c r="C23449" t="s">
        <v>33478</v>
      </c>
      <c r="D23449" t="s">
        <v>33476</v>
      </c>
      <c r="E23449"/>
      <c r="F23449"/>
      <c r="G23449"/>
      <c r="H23449"/>
      <c r="I23449"/>
      <c r="J23449"/>
      <c r="U23449" s="43"/>
      <c r="AE23449"/>
    </row>
    <row r="23450" spans="1:31">
      <c r="A23450">
        <v>57660</v>
      </c>
      <c r="B23450" t="s">
        <v>20020</v>
      </c>
      <c r="C23450" t="s">
        <v>33478</v>
      </c>
      <c r="D23450" t="s">
        <v>33476</v>
      </c>
      <c r="E23450"/>
      <c r="F23450"/>
      <c r="G23450"/>
      <c r="H23450"/>
      <c r="I23450"/>
      <c r="J23450"/>
      <c r="U23450" s="43"/>
      <c r="AE23450"/>
    </row>
    <row r="23451" spans="1:31">
      <c r="A23451">
        <v>57230</v>
      </c>
      <c r="B23451" t="s">
        <v>20021</v>
      </c>
      <c r="C23451" t="s">
        <v>33478</v>
      </c>
      <c r="D23451" t="s">
        <v>33476</v>
      </c>
      <c r="E23451"/>
      <c r="F23451"/>
      <c r="G23451"/>
      <c r="H23451"/>
      <c r="I23451"/>
      <c r="J23451"/>
      <c r="U23451" s="43"/>
      <c r="AE23451"/>
    </row>
    <row r="23452" spans="1:31">
      <c r="A23452">
        <v>57260</v>
      </c>
      <c r="B23452" t="s">
        <v>20022</v>
      </c>
      <c r="C23452" t="s">
        <v>33478</v>
      </c>
      <c r="D23452" t="s">
        <v>33476</v>
      </c>
      <c r="E23452"/>
      <c r="F23452"/>
      <c r="G23452"/>
      <c r="H23452"/>
      <c r="I23452"/>
      <c r="J23452"/>
      <c r="U23452" s="43"/>
      <c r="AE23452"/>
    </row>
    <row r="23453" spans="1:31">
      <c r="A23453">
        <v>57200</v>
      </c>
      <c r="B23453" t="s">
        <v>20023</v>
      </c>
      <c r="C23453" t="s">
        <v>33478</v>
      </c>
      <c r="D23453" t="s">
        <v>33476</v>
      </c>
      <c r="E23453"/>
      <c r="F23453"/>
      <c r="G23453"/>
      <c r="H23453"/>
      <c r="I23453"/>
      <c r="J23453"/>
      <c r="U23453" s="43"/>
      <c r="AE23453"/>
    </row>
    <row r="23454" spans="1:31">
      <c r="A23454">
        <v>57200</v>
      </c>
      <c r="B23454" t="s">
        <v>20024</v>
      </c>
      <c r="C23454" t="s">
        <v>33478</v>
      </c>
      <c r="D23454" t="s">
        <v>33476</v>
      </c>
      <c r="E23454"/>
      <c r="F23454"/>
      <c r="G23454"/>
      <c r="H23454"/>
      <c r="I23454"/>
      <c r="J23454"/>
      <c r="U23454" s="43"/>
      <c r="AE23454"/>
    </row>
    <row r="23455" spans="1:31">
      <c r="A23455">
        <v>57200</v>
      </c>
      <c r="B23455" t="s">
        <v>20025</v>
      </c>
      <c r="C23455" t="s">
        <v>33478</v>
      </c>
      <c r="D23455" t="s">
        <v>33476</v>
      </c>
      <c r="E23455"/>
      <c r="F23455"/>
      <c r="G23455"/>
      <c r="H23455"/>
      <c r="I23455"/>
      <c r="J23455"/>
      <c r="U23455" s="43"/>
      <c r="AE23455"/>
    </row>
    <row r="23456" spans="1:31">
      <c r="A23456">
        <v>57220</v>
      </c>
      <c r="B23456" t="s">
        <v>20026</v>
      </c>
      <c r="C23456" t="s">
        <v>33478</v>
      </c>
      <c r="D23456" t="s">
        <v>33476</v>
      </c>
      <c r="E23456"/>
      <c r="F23456"/>
      <c r="G23456"/>
      <c r="H23456"/>
      <c r="I23456"/>
      <c r="J23456"/>
      <c r="U23456" s="43"/>
      <c r="AE23456"/>
    </row>
    <row r="23457" spans="1:31">
      <c r="A23457">
        <v>57655</v>
      </c>
      <c r="B23457" t="s">
        <v>20027</v>
      </c>
      <c r="C23457" t="s">
        <v>33478</v>
      </c>
      <c r="D23457" t="s">
        <v>33476</v>
      </c>
      <c r="E23457"/>
      <c r="F23457"/>
      <c r="G23457"/>
      <c r="H23457"/>
      <c r="I23457"/>
      <c r="J23457"/>
      <c r="U23457" s="43"/>
      <c r="AE23457"/>
    </row>
    <row r="23458" spans="1:31">
      <c r="A23458">
        <v>57220</v>
      </c>
      <c r="B23458" t="s">
        <v>20028</v>
      </c>
      <c r="C23458" t="s">
        <v>33478</v>
      </c>
      <c r="D23458" t="s">
        <v>33476</v>
      </c>
      <c r="E23458"/>
      <c r="F23458"/>
      <c r="G23458"/>
      <c r="H23458"/>
      <c r="I23458"/>
      <c r="J23458"/>
      <c r="U23458" s="43"/>
      <c r="AE23458"/>
    </row>
    <row r="23459" spans="1:31">
      <c r="A23459">
        <v>57220</v>
      </c>
      <c r="B23459" t="s">
        <v>20028</v>
      </c>
      <c r="C23459" t="s">
        <v>33478</v>
      </c>
      <c r="D23459" t="s">
        <v>33476</v>
      </c>
      <c r="E23459"/>
      <c r="F23459"/>
      <c r="G23459"/>
      <c r="H23459"/>
      <c r="I23459"/>
      <c r="J23459"/>
      <c r="U23459" s="43"/>
      <c r="AE23459"/>
    </row>
    <row r="23460" spans="1:31">
      <c r="A23460">
        <v>57260</v>
      </c>
      <c r="B23460" t="s">
        <v>20029</v>
      </c>
      <c r="C23460" t="s">
        <v>33478</v>
      </c>
      <c r="D23460" t="s">
        <v>33476</v>
      </c>
      <c r="E23460"/>
      <c r="F23460"/>
      <c r="G23460"/>
      <c r="H23460"/>
      <c r="I23460"/>
      <c r="J23460"/>
      <c r="U23460" s="43"/>
      <c r="AE23460"/>
    </row>
    <row r="23461" spans="1:31">
      <c r="A23461">
        <v>57810</v>
      </c>
      <c r="B23461" t="s">
        <v>20030</v>
      </c>
      <c r="C23461" t="s">
        <v>33478</v>
      </c>
      <c r="D23461" t="s">
        <v>33476</v>
      </c>
      <c r="E23461"/>
      <c r="F23461"/>
      <c r="G23461"/>
      <c r="H23461"/>
      <c r="I23461"/>
      <c r="J23461"/>
      <c r="U23461" s="43"/>
      <c r="AE23461"/>
    </row>
    <row r="23462" spans="1:31">
      <c r="A23462">
        <v>57370</v>
      </c>
      <c r="B23462" t="s">
        <v>20031</v>
      </c>
      <c r="C23462" t="s">
        <v>33478</v>
      </c>
      <c r="D23462" t="s">
        <v>33476</v>
      </c>
      <c r="E23462"/>
      <c r="F23462"/>
      <c r="G23462"/>
      <c r="H23462"/>
      <c r="I23462"/>
      <c r="J23462"/>
      <c r="U23462" s="43"/>
      <c r="AE23462"/>
    </row>
    <row r="23463" spans="1:31">
      <c r="A23463">
        <v>57460</v>
      </c>
      <c r="B23463" t="s">
        <v>20032</v>
      </c>
      <c r="C23463" t="s">
        <v>33478</v>
      </c>
      <c r="D23463" t="e">
        <v>#N/A</v>
      </c>
      <c r="E23463"/>
      <c r="F23463"/>
      <c r="G23463"/>
      <c r="H23463"/>
      <c r="I23463"/>
      <c r="J23463"/>
      <c r="U23463" s="43"/>
      <c r="AE23463"/>
    </row>
    <row r="23464" spans="1:31">
      <c r="A23464">
        <v>57310</v>
      </c>
      <c r="B23464" t="s">
        <v>20033</v>
      </c>
      <c r="C23464" t="s">
        <v>33478</v>
      </c>
      <c r="D23464" t="s">
        <v>33476</v>
      </c>
      <c r="E23464"/>
      <c r="F23464"/>
      <c r="G23464"/>
      <c r="H23464"/>
      <c r="I23464"/>
      <c r="J23464"/>
      <c r="U23464" s="43"/>
      <c r="AE23464"/>
    </row>
    <row r="23465" spans="1:31">
      <c r="A23465">
        <v>57230</v>
      </c>
      <c r="B23465" t="s">
        <v>20034</v>
      </c>
      <c r="C23465" t="s">
        <v>33478</v>
      </c>
      <c r="D23465" t="s">
        <v>33476</v>
      </c>
      <c r="E23465"/>
      <c r="F23465"/>
      <c r="G23465"/>
      <c r="H23465"/>
      <c r="I23465"/>
      <c r="J23465"/>
      <c r="U23465" s="43"/>
      <c r="AE23465"/>
    </row>
    <row r="23466" spans="1:31">
      <c r="A23466">
        <v>57570</v>
      </c>
      <c r="B23466" t="s">
        <v>20035</v>
      </c>
      <c r="C23466" t="s">
        <v>33478</v>
      </c>
      <c r="D23466" t="s">
        <v>33476</v>
      </c>
      <c r="E23466"/>
      <c r="F23466"/>
      <c r="G23466"/>
      <c r="H23466"/>
      <c r="I23466"/>
      <c r="J23466"/>
      <c r="U23466" s="43"/>
      <c r="AE23466"/>
    </row>
    <row r="23467" spans="1:31">
      <c r="A23467">
        <v>57380</v>
      </c>
      <c r="B23467" t="s">
        <v>20036</v>
      </c>
      <c r="C23467" t="s">
        <v>33478</v>
      </c>
      <c r="D23467" t="s">
        <v>33476</v>
      </c>
      <c r="E23467"/>
      <c r="F23467"/>
      <c r="G23467"/>
      <c r="H23467"/>
      <c r="I23467"/>
      <c r="J23467"/>
      <c r="U23467" s="43"/>
      <c r="AE23467"/>
    </row>
    <row r="23468" spans="1:31">
      <c r="A23468">
        <v>57320</v>
      </c>
      <c r="B23468" t="s">
        <v>20037</v>
      </c>
      <c r="C23468" t="s">
        <v>33478</v>
      </c>
      <c r="D23468" t="s">
        <v>33476</v>
      </c>
      <c r="E23468"/>
      <c r="F23468"/>
      <c r="G23468"/>
      <c r="H23468"/>
      <c r="I23468"/>
      <c r="J23468"/>
      <c r="U23468" s="43"/>
      <c r="AE23468"/>
    </row>
    <row r="23469" spans="1:31">
      <c r="A23469">
        <v>57340</v>
      </c>
      <c r="B23469" t="s">
        <v>20038</v>
      </c>
      <c r="C23469" t="s">
        <v>33478</v>
      </c>
      <c r="D23469" t="s">
        <v>33476</v>
      </c>
      <c r="E23469"/>
      <c r="F23469"/>
      <c r="G23469"/>
      <c r="H23469"/>
      <c r="I23469"/>
      <c r="J23469"/>
      <c r="U23469" s="43"/>
      <c r="AE23469"/>
    </row>
    <row r="23470" spans="1:31">
      <c r="A23470">
        <v>57720</v>
      </c>
      <c r="B23470" t="s">
        <v>20039</v>
      </c>
      <c r="C23470" t="s">
        <v>33478</v>
      </c>
      <c r="D23470" t="s">
        <v>33476</v>
      </c>
      <c r="E23470"/>
      <c r="F23470"/>
      <c r="G23470"/>
      <c r="H23470"/>
      <c r="I23470"/>
      <c r="J23470"/>
      <c r="U23470" s="43"/>
      <c r="AE23470"/>
    </row>
    <row r="23471" spans="1:31">
      <c r="A23471">
        <v>57570</v>
      </c>
      <c r="B23471" t="s">
        <v>20040</v>
      </c>
      <c r="C23471" t="s">
        <v>33478</v>
      </c>
      <c r="D23471" t="s">
        <v>33476</v>
      </c>
      <c r="E23471"/>
      <c r="F23471"/>
      <c r="G23471"/>
      <c r="H23471"/>
      <c r="I23471"/>
      <c r="J23471"/>
      <c r="U23471" s="43"/>
      <c r="AE23471"/>
    </row>
    <row r="23472" spans="1:31">
      <c r="A23472">
        <v>57320</v>
      </c>
      <c r="B23472" t="s">
        <v>20041</v>
      </c>
      <c r="C23472" t="s">
        <v>33478</v>
      </c>
      <c r="D23472" t="s">
        <v>33476</v>
      </c>
      <c r="E23472"/>
      <c r="F23472"/>
      <c r="G23472"/>
      <c r="H23472"/>
      <c r="I23472"/>
      <c r="J23472"/>
      <c r="U23472" s="43"/>
      <c r="AE23472"/>
    </row>
    <row r="23473" spans="1:31">
      <c r="A23473">
        <v>57535</v>
      </c>
      <c r="B23473" t="s">
        <v>20042</v>
      </c>
      <c r="C23473" t="s">
        <v>33478</v>
      </c>
      <c r="D23473" t="s">
        <v>33476</v>
      </c>
      <c r="E23473"/>
      <c r="F23473"/>
      <c r="G23473"/>
      <c r="H23473"/>
      <c r="I23473"/>
      <c r="J23473"/>
      <c r="U23473" s="43"/>
      <c r="AE23473"/>
    </row>
    <row r="23474" spans="1:31">
      <c r="A23474">
        <v>57220</v>
      </c>
      <c r="B23474" t="s">
        <v>20043</v>
      </c>
      <c r="C23474" t="s">
        <v>33478</v>
      </c>
      <c r="D23474" t="s">
        <v>33476</v>
      </c>
      <c r="E23474"/>
      <c r="F23474"/>
      <c r="G23474"/>
      <c r="H23474"/>
      <c r="I23474"/>
      <c r="J23474"/>
      <c r="U23474" s="43"/>
      <c r="AE23474"/>
    </row>
    <row r="23475" spans="1:31">
      <c r="A23475">
        <v>57565</v>
      </c>
      <c r="B23475" t="s">
        <v>20044</v>
      </c>
      <c r="C23475" t="s">
        <v>33478</v>
      </c>
      <c r="D23475" t="s">
        <v>33476</v>
      </c>
      <c r="E23475"/>
      <c r="F23475"/>
      <c r="G23475"/>
      <c r="H23475"/>
      <c r="I23475"/>
      <c r="J23475"/>
      <c r="U23475" s="43"/>
      <c r="AE23475"/>
    </row>
    <row r="23476" spans="1:31">
      <c r="A23476">
        <v>57635</v>
      </c>
      <c r="B23476" t="s">
        <v>20045</v>
      </c>
      <c r="C23476" t="s">
        <v>33478</v>
      </c>
      <c r="D23476" t="s">
        <v>33476</v>
      </c>
      <c r="E23476"/>
      <c r="F23476"/>
      <c r="G23476"/>
      <c r="H23476"/>
      <c r="I23476"/>
      <c r="J23476"/>
      <c r="U23476" s="43"/>
      <c r="AE23476"/>
    </row>
    <row r="23477" spans="1:31">
      <c r="A23477">
        <v>57340</v>
      </c>
      <c r="B23477" t="s">
        <v>20046</v>
      </c>
      <c r="C23477" t="s">
        <v>33478</v>
      </c>
      <c r="D23477" t="s">
        <v>33476</v>
      </c>
      <c r="E23477"/>
      <c r="F23477"/>
      <c r="G23477"/>
      <c r="H23477"/>
      <c r="I23477"/>
      <c r="J23477"/>
      <c r="U23477" s="43"/>
      <c r="AE23477"/>
    </row>
    <row r="23478" spans="1:31">
      <c r="A23478">
        <v>57420</v>
      </c>
      <c r="B23478" t="s">
        <v>20047</v>
      </c>
      <c r="C23478" t="s">
        <v>33478</v>
      </c>
      <c r="D23478" t="s">
        <v>33476</v>
      </c>
      <c r="E23478"/>
      <c r="F23478"/>
      <c r="G23478"/>
      <c r="H23478"/>
      <c r="I23478"/>
      <c r="J23478"/>
      <c r="U23478" s="43"/>
      <c r="AE23478"/>
    </row>
    <row r="23479" spans="1:31">
      <c r="A23479">
        <v>57920</v>
      </c>
      <c r="B23479" t="s">
        <v>20048</v>
      </c>
      <c r="C23479" t="s">
        <v>33478</v>
      </c>
      <c r="D23479" t="s">
        <v>33476</v>
      </c>
      <c r="E23479"/>
      <c r="F23479"/>
      <c r="G23479"/>
      <c r="H23479"/>
      <c r="I23479"/>
      <c r="J23479"/>
      <c r="U23479" s="43"/>
      <c r="AE23479"/>
    </row>
    <row r="23480" spans="1:31">
      <c r="A23480">
        <v>57970</v>
      </c>
      <c r="B23480" t="s">
        <v>20049</v>
      </c>
      <c r="C23480" t="s">
        <v>33478</v>
      </c>
      <c r="D23480" t="s">
        <v>33476</v>
      </c>
      <c r="E23480"/>
      <c r="F23480"/>
      <c r="G23480"/>
      <c r="H23480"/>
      <c r="I23480"/>
      <c r="J23480"/>
      <c r="U23480" s="43"/>
      <c r="AE23480"/>
    </row>
    <row r="23481" spans="1:31">
      <c r="A23481">
        <v>57400</v>
      </c>
      <c r="B23481" t="s">
        <v>20050</v>
      </c>
      <c r="C23481" t="s">
        <v>33478</v>
      </c>
      <c r="D23481" t="s">
        <v>33476</v>
      </c>
      <c r="E23481"/>
      <c r="F23481"/>
      <c r="G23481"/>
      <c r="H23481"/>
      <c r="I23481"/>
      <c r="J23481"/>
      <c r="U23481" s="43"/>
      <c r="AE23481"/>
    </row>
    <row r="23482" spans="1:31">
      <c r="A23482">
        <v>57170</v>
      </c>
      <c r="B23482" t="s">
        <v>20051</v>
      </c>
      <c r="C23482" t="s">
        <v>33478</v>
      </c>
      <c r="D23482" t="s">
        <v>33476</v>
      </c>
      <c r="E23482"/>
      <c r="F23482"/>
      <c r="G23482"/>
      <c r="H23482"/>
      <c r="I23482"/>
      <c r="J23482"/>
      <c r="U23482" s="43"/>
      <c r="AE23482"/>
    </row>
    <row r="23483" spans="1:31">
      <c r="A23483">
        <v>57220</v>
      </c>
      <c r="B23483" t="s">
        <v>20052</v>
      </c>
      <c r="C23483" t="s">
        <v>33478</v>
      </c>
      <c r="D23483" t="s">
        <v>33476</v>
      </c>
      <c r="E23483"/>
      <c r="F23483"/>
      <c r="G23483"/>
      <c r="H23483"/>
      <c r="I23483"/>
      <c r="J23483"/>
      <c r="U23483" s="43"/>
      <c r="AE23483"/>
    </row>
    <row r="23484" spans="1:31">
      <c r="A23484">
        <v>57450</v>
      </c>
      <c r="B23484" t="s">
        <v>20053</v>
      </c>
      <c r="C23484" t="s">
        <v>33478</v>
      </c>
      <c r="D23484" t="s">
        <v>33476</v>
      </c>
      <c r="E23484"/>
      <c r="F23484"/>
      <c r="G23484"/>
      <c r="H23484"/>
      <c r="I23484"/>
      <c r="J23484"/>
      <c r="U23484" s="43"/>
      <c r="AE23484"/>
    </row>
    <row r="23485" spans="1:31">
      <c r="A23485">
        <v>57490</v>
      </c>
      <c r="B23485" t="s">
        <v>20054</v>
      </c>
      <c r="C23485" t="s">
        <v>33478</v>
      </c>
      <c r="D23485" t="e">
        <v>#N/A</v>
      </c>
      <c r="E23485"/>
      <c r="F23485"/>
      <c r="G23485"/>
      <c r="H23485"/>
      <c r="I23485"/>
      <c r="J23485"/>
      <c r="U23485" s="43"/>
      <c r="AE23485"/>
    </row>
    <row r="23486" spans="1:31">
      <c r="A23486">
        <v>57570</v>
      </c>
      <c r="B23486" t="s">
        <v>20055</v>
      </c>
      <c r="C23486" t="s">
        <v>33478</v>
      </c>
      <c r="D23486" t="s">
        <v>33476</v>
      </c>
      <c r="E23486"/>
      <c r="F23486"/>
      <c r="G23486"/>
      <c r="H23486"/>
      <c r="I23486"/>
      <c r="J23486"/>
      <c r="U23486" s="43"/>
      <c r="AE23486"/>
    </row>
    <row r="23487" spans="1:31">
      <c r="A23487">
        <v>57365</v>
      </c>
      <c r="B23487" t="s">
        <v>20056</v>
      </c>
      <c r="C23487" t="s">
        <v>33478</v>
      </c>
      <c r="D23487" t="e">
        <v>#N/A</v>
      </c>
      <c r="E23487"/>
      <c r="F23487"/>
      <c r="G23487"/>
      <c r="H23487"/>
      <c r="I23487"/>
      <c r="J23487"/>
      <c r="U23487" s="43"/>
      <c r="AE23487"/>
    </row>
    <row r="23488" spans="1:31">
      <c r="A23488">
        <v>57170</v>
      </c>
      <c r="B23488" t="s">
        <v>20057</v>
      </c>
      <c r="C23488" t="s">
        <v>33478</v>
      </c>
      <c r="D23488" t="s">
        <v>33476</v>
      </c>
      <c r="E23488"/>
      <c r="F23488"/>
      <c r="G23488"/>
      <c r="H23488"/>
      <c r="I23488"/>
      <c r="J23488"/>
      <c r="U23488" s="43"/>
      <c r="AE23488"/>
    </row>
    <row r="23489" spans="1:31">
      <c r="A23489">
        <v>57580</v>
      </c>
      <c r="B23489" t="s">
        <v>20058</v>
      </c>
      <c r="C23489" t="s">
        <v>33478</v>
      </c>
      <c r="D23489" t="s">
        <v>33476</v>
      </c>
      <c r="E23489"/>
      <c r="F23489"/>
      <c r="G23489"/>
      <c r="H23489"/>
      <c r="I23489"/>
      <c r="J23489"/>
      <c r="U23489" s="43"/>
      <c r="AE23489"/>
    </row>
    <row r="23490" spans="1:31">
      <c r="A23490">
        <v>57220</v>
      </c>
      <c r="B23490" t="s">
        <v>20059</v>
      </c>
      <c r="C23490" t="s">
        <v>33478</v>
      </c>
      <c r="D23490" t="s">
        <v>33476</v>
      </c>
      <c r="E23490"/>
      <c r="F23490"/>
      <c r="G23490"/>
      <c r="H23490"/>
      <c r="I23490"/>
      <c r="J23490"/>
      <c r="U23490" s="43"/>
      <c r="AE23490"/>
    </row>
    <row r="23491" spans="1:31">
      <c r="A23491">
        <v>57640</v>
      </c>
      <c r="B23491" t="s">
        <v>20060</v>
      </c>
      <c r="C23491" t="s">
        <v>33478</v>
      </c>
      <c r="D23491" t="s">
        <v>33476</v>
      </c>
      <c r="E23491"/>
      <c r="F23491"/>
      <c r="G23491"/>
      <c r="H23491"/>
      <c r="I23491"/>
      <c r="J23491"/>
      <c r="U23491" s="43"/>
      <c r="AE23491"/>
    </row>
    <row r="23492" spans="1:31">
      <c r="A23492">
        <v>57340</v>
      </c>
      <c r="B23492" t="s">
        <v>20061</v>
      </c>
      <c r="C23492" t="s">
        <v>33478</v>
      </c>
      <c r="D23492" t="s">
        <v>33476</v>
      </c>
      <c r="E23492"/>
      <c r="F23492"/>
      <c r="G23492"/>
      <c r="H23492"/>
      <c r="I23492"/>
      <c r="J23492"/>
      <c r="U23492" s="43"/>
      <c r="AE23492"/>
    </row>
    <row r="23493" spans="1:31">
      <c r="A23493">
        <v>57320</v>
      </c>
      <c r="B23493" t="s">
        <v>20062</v>
      </c>
      <c r="C23493" t="s">
        <v>33478</v>
      </c>
      <c r="D23493" t="s">
        <v>33476</v>
      </c>
      <c r="E23493"/>
      <c r="F23493"/>
      <c r="G23493"/>
      <c r="H23493"/>
      <c r="I23493"/>
      <c r="J23493"/>
      <c r="U23493" s="43"/>
      <c r="AE23493"/>
    </row>
    <row r="23494" spans="1:31">
      <c r="A23494">
        <v>57170</v>
      </c>
      <c r="B23494" t="s">
        <v>20063</v>
      </c>
      <c r="C23494" t="s">
        <v>33478</v>
      </c>
      <c r="D23494" t="s">
        <v>33476</v>
      </c>
      <c r="E23494"/>
      <c r="F23494"/>
      <c r="G23494"/>
      <c r="H23494"/>
      <c r="I23494"/>
      <c r="J23494"/>
      <c r="U23494" s="43"/>
      <c r="AE23494"/>
    </row>
    <row r="23495" spans="1:31">
      <c r="A23495">
        <v>57170</v>
      </c>
      <c r="B23495" t="s">
        <v>20063</v>
      </c>
      <c r="C23495" t="s">
        <v>33478</v>
      </c>
      <c r="D23495" t="s">
        <v>33476</v>
      </c>
      <c r="E23495"/>
      <c r="F23495"/>
      <c r="G23495"/>
      <c r="H23495"/>
      <c r="I23495"/>
      <c r="J23495"/>
      <c r="U23495" s="43"/>
      <c r="AE23495"/>
    </row>
    <row r="23496" spans="1:31">
      <c r="A23496">
        <v>57170</v>
      </c>
      <c r="B23496" t="s">
        <v>20064</v>
      </c>
      <c r="C23496" t="s">
        <v>33478</v>
      </c>
      <c r="D23496" t="s">
        <v>33476</v>
      </c>
      <c r="E23496"/>
      <c r="F23496"/>
      <c r="G23496"/>
      <c r="H23496"/>
      <c r="I23496"/>
      <c r="J23496"/>
      <c r="U23496" s="43"/>
      <c r="AE23496"/>
    </row>
    <row r="23497" spans="1:31">
      <c r="A23497">
        <v>57170</v>
      </c>
      <c r="B23497" t="s">
        <v>20064</v>
      </c>
      <c r="C23497" t="s">
        <v>33478</v>
      </c>
      <c r="D23497" t="s">
        <v>33476</v>
      </c>
      <c r="E23497"/>
      <c r="F23497"/>
      <c r="G23497"/>
      <c r="H23497"/>
      <c r="I23497"/>
      <c r="J23497"/>
      <c r="U23497" s="43"/>
      <c r="AE23497"/>
    </row>
    <row r="23498" spans="1:31">
      <c r="A23498">
        <v>57160</v>
      </c>
      <c r="B23498" t="s">
        <v>20065</v>
      </c>
      <c r="C23498" t="s">
        <v>33478</v>
      </c>
      <c r="D23498" t="s">
        <v>33476</v>
      </c>
      <c r="E23498"/>
      <c r="F23498"/>
      <c r="G23498"/>
      <c r="H23498"/>
      <c r="I23498"/>
      <c r="J23498"/>
      <c r="U23498" s="43"/>
      <c r="AE23498"/>
    </row>
    <row r="23499" spans="1:31">
      <c r="A23499">
        <v>57320</v>
      </c>
      <c r="B23499" t="s">
        <v>20066</v>
      </c>
      <c r="C23499" t="s">
        <v>33478</v>
      </c>
      <c r="D23499" t="s">
        <v>33476</v>
      </c>
      <c r="E23499"/>
      <c r="F23499"/>
      <c r="G23499"/>
      <c r="H23499"/>
      <c r="I23499"/>
      <c r="J23499"/>
      <c r="U23499" s="43"/>
      <c r="AE23499"/>
    </row>
    <row r="23500" spans="1:31">
      <c r="A23500">
        <v>57420</v>
      </c>
      <c r="B23500" t="s">
        <v>20067</v>
      </c>
      <c r="C23500" t="s">
        <v>33478</v>
      </c>
      <c r="D23500" t="s">
        <v>33476</v>
      </c>
      <c r="E23500"/>
      <c r="F23500"/>
      <c r="G23500"/>
      <c r="H23500"/>
      <c r="I23500"/>
      <c r="J23500"/>
      <c r="U23500" s="43"/>
      <c r="AE23500"/>
    </row>
    <row r="23501" spans="1:31">
      <c r="A23501">
        <v>57580</v>
      </c>
      <c r="B23501" t="s">
        <v>20068</v>
      </c>
      <c r="C23501" t="s">
        <v>33478</v>
      </c>
      <c r="D23501" t="s">
        <v>33476</v>
      </c>
      <c r="E23501"/>
      <c r="F23501"/>
      <c r="G23501"/>
      <c r="H23501"/>
      <c r="I23501"/>
      <c r="J23501"/>
      <c r="U23501" s="43"/>
      <c r="AE23501"/>
    </row>
    <row r="23502" spans="1:31">
      <c r="A23502">
        <v>57420</v>
      </c>
      <c r="B23502" t="s">
        <v>20069</v>
      </c>
      <c r="C23502" t="s">
        <v>33478</v>
      </c>
      <c r="D23502" t="s">
        <v>33476</v>
      </c>
      <c r="E23502"/>
      <c r="F23502"/>
      <c r="G23502"/>
      <c r="H23502"/>
      <c r="I23502"/>
      <c r="J23502"/>
      <c r="U23502" s="43"/>
      <c r="AE23502"/>
    </row>
    <row r="23503" spans="1:31">
      <c r="A23503">
        <v>57245</v>
      </c>
      <c r="B23503" t="s">
        <v>20070</v>
      </c>
      <c r="C23503" t="s">
        <v>33478</v>
      </c>
      <c r="D23503" t="s">
        <v>33476</v>
      </c>
      <c r="E23503"/>
      <c r="F23503"/>
      <c r="G23503"/>
      <c r="H23503"/>
      <c r="I23503"/>
      <c r="J23503"/>
      <c r="U23503" s="43"/>
      <c r="AE23503"/>
    </row>
    <row r="23504" spans="1:31">
      <c r="A23504">
        <v>57590</v>
      </c>
      <c r="B23504" t="s">
        <v>20071</v>
      </c>
      <c r="C23504" t="s">
        <v>33478</v>
      </c>
      <c r="D23504" t="s">
        <v>33476</v>
      </c>
      <c r="E23504"/>
      <c r="F23504"/>
      <c r="G23504"/>
      <c r="H23504"/>
      <c r="I23504"/>
      <c r="J23504"/>
      <c r="U23504" s="43"/>
      <c r="AE23504"/>
    </row>
    <row r="23505" spans="1:31">
      <c r="A23505">
        <v>57070</v>
      </c>
      <c r="B23505" t="s">
        <v>20072</v>
      </c>
      <c r="C23505" t="s">
        <v>33478</v>
      </c>
      <c r="D23505" t="e">
        <v>#N/A</v>
      </c>
      <c r="E23505"/>
      <c r="F23505"/>
      <c r="G23505"/>
      <c r="H23505"/>
      <c r="I23505"/>
      <c r="J23505"/>
      <c r="U23505" s="43"/>
      <c r="AE23505"/>
    </row>
    <row r="23506" spans="1:31">
      <c r="A23506">
        <v>57185</v>
      </c>
      <c r="B23506" t="s">
        <v>20073</v>
      </c>
      <c r="C23506" t="s">
        <v>33478</v>
      </c>
      <c r="D23506" t="e">
        <v>#N/A</v>
      </c>
      <c r="E23506"/>
      <c r="F23506"/>
      <c r="G23506"/>
      <c r="H23506"/>
      <c r="I23506"/>
      <c r="J23506"/>
      <c r="U23506" s="43"/>
      <c r="AE23506"/>
    </row>
    <row r="23507" spans="1:31">
      <c r="A23507">
        <v>57800</v>
      </c>
      <c r="B23507" t="s">
        <v>20074</v>
      </c>
      <c r="C23507" t="s">
        <v>33478</v>
      </c>
      <c r="D23507" t="e">
        <v>#N/A</v>
      </c>
      <c r="E23507"/>
      <c r="F23507"/>
      <c r="G23507"/>
      <c r="H23507"/>
      <c r="I23507"/>
      <c r="J23507"/>
      <c r="U23507" s="43"/>
      <c r="AE23507"/>
    </row>
    <row r="23508" spans="1:31">
      <c r="A23508">
        <v>57800</v>
      </c>
      <c r="B23508" t="s">
        <v>20074</v>
      </c>
      <c r="C23508" t="s">
        <v>33478</v>
      </c>
      <c r="D23508" t="e">
        <v>#N/A</v>
      </c>
      <c r="E23508"/>
      <c r="F23508"/>
      <c r="G23508"/>
      <c r="H23508"/>
      <c r="I23508"/>
      <c r="J23508"/>
      <c r="U23508" s="43"/>
      <c r="AE23508"/>
    </row>
    <row r="23509" spans="1:31">
      <c r="A23509">
        <v>57530</v>
      </c>
      <c r="B23509" t="s">
        <v>804</v>
      </c>
      <c r="C23509" t="s">
        <v>33478</v>
      </c>
      <c r="D23509" t="s">
        <v>33476</v>
      </c>
      <c r="E23509"/>
      <c r="F23509"/>
      <c r="G23509"/>
      <c r="H23509"/>
      <c r="I23509"/>
      <c r="J23509"/>
      <c r="U23509" s="43"/>
      <c r="AE23509"/>
    </row>
    <row r="23510" spans="1:31">
      <c r="A23510">
        <v>57420</v>
      </c>
      <c r="B23510" t="s">
        <v>20075</v>
      </c>
      <c r="C23510" t="s">
        <v>33478</v>
      </c>
      <c r="D23510" t="s">
        <v>33476</v>
      </c>
      <c r="E23510"/>
      <c r="F23510"/>
      <c r="G23510"/>
      <c r="H23510"/>
      <c r="I23510"/>
      <c r="J23510"/>
      <c r="U23510" s="43"/>
      <c r="AE23510"/>
    </row>
    <row r="23511" spans="1:31">
      <c r="A23511">
        <v>57420</v>
      </c>
      <c r="B23511" t="s">
        <v>20076</v>
      </c>
      <c r="C23511" t="s">
        <v>33478</v>
      </c>
      <c r="D23511" t="s">
        <v>33476</v>
      </c>
      <c r="E23511"/>
      <c r="F23511"/>
      <c r="G23511"/>
      <c r="H23511"/>
      <c r="I23511"/>
      <c r="J23511"/>
      <c r="U23511" s="43"/>
      <c r="AE23511"/>
    </row>
    <row r="23512" spans="1:31">
      <c r="A23512">
        <v>57530</v>
      </c>
      <c r="B23512" t="s">
        <v>20077</v>
      </c>
      <c r="C23512" t="s">
        <v>33478</v>
      </c>
      <c r="D23512" t="s">
        <v>33476</v>
      </c>
      <c r="E23512"/>
      <c r="F23512"/>
      <c r="G23512"/>
      <c r="H23512"/>
      <c r="I23512"/>
      <c r="J23512"/>
      <c r="U23512" s="43"/>
      <c r="AE23512"/>
    </row>
    <row r="23513" spans="1:31">
      <c r="A23513">
        <v>57530</v>
      </c>
      <c r="B23513" t="s">
        <v>20077</v>
      </c>
      <c r="C23513" t="s">
        <v>33478</v>
      </c>
      <c r="D23513" t="s">
        <v>33476</v>
      </c>
      <c r="E23513"/>
      <c r="F23513"/>
      <c r="G23513"/>
      <c r="H23513"/>
      <c r="I23513"/>
      <c r="J23513"/>
      <c r="U23513" s="43"/>
      <c r="AE23513"/>
    </row>
    <row r="23514" spans="1:31">
      <c r="A23514">
        <v>57320</v>
      </c>
      <c r="B23514" t="s">
        <v>20078</v>
      </c>
      <c r="C23514" t="s">
        <v>33478</v>
      </c>
      <c r="D23514" t="s">
        <v>33476</v>
      </c>
      <c r="E23514"/>
      <c r="F23514"/>
      <c r="G23514"/>
      <c r="H23514"/>
      <c r="I23514"/>
      <c r="J23514"/>
      <c r="U23514" s="43"/>
      <c r="AE23514"/>
    </row>
    <row r="23515" spans="1:31">
      <c r="A23515">
        <v>57220</v>
      </c>
      <c r="B23515" t="s">
        <v>20079</v>
      </c>
      <c r="C23515" t="s">
        <v>33478</v>
      </c>
      <c r="D23515" t="s">
        <v>33476</v>
      </c>
      <c r="E23515"/>
      <c r="F23515"/>
      <c r="G23515"/>
      <c r="H23515"/>
      <c r="I23515"/>
      <c r="J23515"/>
      <c r="U23515" s="43"/>
      <c r="AE23515"/>
    </row>
    <row r="23516" spans="1:31">
      <c r="A23516">
        <v>57220</v>
      </c>
      <c r="B23516" t="s">
        <v>20079</v>
      </c>
      <c r="C23516" t="s">
        <v>33478</v>
      </c>
      <c r="D23516" t="s">
        <v>33476</v>
      </c>
      <c r="E23516"/>
      <c r="F23516"/>
      <c r="G23516"/>
      <c r="H23516"/>
      <c r="I23516"/>
      <c r="J23516"/>
      <c r="U23516" s="43"/>
      <c r="AE23516"/>
    </row>
    <row r="23517" spans="1:31">
      <c r="A23517">
        <v>57340</v>
      </c>
      <c r="B23517" t="s">
        <v>20080</v>
      </c>
      <c r="C23517" t="s">
        <v>33478</v>
      </c>
      <c r="D23517" t="s">
        <v>33476</v>
      </c>
      <c r="E23517"/>
      <c r="F23517"/>
      <c r="G23517"/>
      <c r="H23517"/>
      <c r="I23517"/>
      <c r="J23517"/>
      <c r="U23517" s="43"/>
      <c r="AE23517"/>
    </row>
    <row r="23518" spans="1:31">
      <c r="A23518">
        <v>57480</v>
      </c>
      <c r="B23518" t="s">
        <v>20081</v>
      </c>
      <c r="C23518" t="s">
        <v>33478</v>
      </c>
      <c r="D23518" t="s">
        <v>33476</v>
      </c>
      <c r="E23518"/>
      <c r="F23518"/>
      <c r="G23518"/>
      <c r="H23518"/>
      <c r="I23518"/>
      <c r="J23518"/>
      <c r="U23518" s="43"/>
      <c r="AE23518"/>
    </row>
    <row r="23519" spans="1:31">
      <c r="A23519">
        <v>57680</v>
      </c>
      <c r="B23519" t="s">
        <v>20082</v>
      </c>
      <c r="C23519" t="s">
        <v>33478</v>
      </c>
      <c r="D23519" t="s">
        <v>33476</v>
      </c>
      <c r="E23519"/>
      <c r="F23519"/>
      <c r="G23519"/>
      <c r="H23519"/>
      <c r="I23519"/>
      <c r="J23519"/>
      <c r="U23519" s="43"/>
      <c r="AE23519"/>
    </row>
    <row r="23520" spans="1:31">
      <c r="A23520">
        <v>57220</v>
      </c>
      <c r="B23520" t="s">
        <v>20083</v>
      </c>
      <c r="C23520" t="s">
        <v>33478</v>
      </c>
      <c r="D23520" t="s">
        <v>33476</v>
      </c>
      <c r="E23520"/>
      <c r="F23520"/>
      <c r="G23520"/>
      <c r="H23520"/>
      <c r="I23520"/>
      <c r="J23520"/>
      <c r="U23520" s="43"/>
      <c r="AE23520"/>
    </row>
    <row r="23521" spans="1:31">
      <c r="A23521">
        <v>57530</v>
      </c>
      <c r="B23521" t="s">
        <v>20084</v>
      </c>
      <c r="C23521" t="s">
        <v>33478</v>
      </c>
      <c r="D23521" t="s">
        <v>33476</v>
      </c>
      <c r="E23521"/>
      <c r="F23521"/>
      <c r="G23521"/>
      <c r="H23521"/>
      <c r="I23521"/>
      <c r="J23521"/>
      <c r="U23521" s="43"/>
      <c r="AE23521"/>
    </row>
    <row r="23522" spans="1:31">
      <c r="A23522">
        <v>57530</v>
      </c>
      <c r="B23522" t="s">
        <v>20084</v>
      </c>
      <c r="C23522" t="s">
        <v>33478</v>
      </c>
      <c r="D23522" t="s">
        <v>33476</v>
      </c>
      <c r="E23522"/>
      <c r="F23522"/>
      <c r="G23522"/>
      <c r="H23522"/>
      <c r="I23522"/>
      <c r="J23522"/>
      <c r="U23522" s="43"/>
      <c r="AE23522"/>
    </row>
    <row r="23523" spans="1:31">
      <c r="A23523">
        <v>57530</v>
      </c>
      <c r="B23523" t="s">
        <v>20085</v>
      </c>
      <c r="C23523" t="s">
        <v>33478</v>
      </c>
      <c r="D23523" t="s">
        <v>33476</v>
      </c>
      <c r="E23523"/>
      <c r="F23523"/>
      <c r="G23523"/>
      <c r="H23523"/>
      <c r="I23523"/>
      <c r="J23523"/>
      <c r="U23523" s="43"/>
      <c r="AE23523"/>
    </row>
    <row r="23524" spans="1:31">
      <c r="A23524">
        <v>57590</v>
      </c>
      <c r="B23524" t="s">
        <v>20086</v>
      </c>
      <c r="C23524" t="s">
        <v>33478</v>
      </c>
      <c r="D23524" t="s">
        <v>33476</v>
      </c>
      <c r="E23524"/>
      <c r="F23524"/>
      <c r="G23524"/>
      <c r="H23524"/>
      <c r="I23524"/>
      <c r="J23524"/>
      <c r="U23524" s="43"/>
      <c r="AE23524"/>
    </row>
    <row r="23525" spans="1:31">
      <c r="A23525">
        <v>57690</v>
      </c>
      <c r="B23525" t="s">
        <v>20087</v>
      </c>
      <c r="C23525" t="s">
        <v>33478</v>
      </c>
      <c r="D23525" t="s">
        <v>33476</v>
      </c>
      <c r="E23525"/>
      <c r="F23525"/>
      <c r="G23525"/>
      <c r="H23525"/>
      <c r="I23525"/>
      <c r="J23525"/>
      <c r="U23525" s="43"/>
      <c r="AE23525"/>
    </row>
    <row r="23526" spans="1:31">
      <c r="A23526">
        <v>57150</v>
      </c>
      <c r="B23526" t="s">
        <v>20088</v>
      </c>
      <c r="C23526" t="s">
        <v>33478</v>
      </c>
      <c r="D23526" t="s">
        <v>33476</v>
      </c>
      <c r="E23526"/>
      <c r="F23526"/>
      <c r="G23526"/>
      <c r="H23526"/>
      <c r="I23526"/>
      <c r="J23526"/>
      <c r="U23526" s="43"/>
      <c r="AE23526"/>
    </row>
    <row r="23527" spans="1:31">
      <c r="A23527">
        <v>57260</v>
      </c>
      <c r="B23527" t="s">
        <v>20089</v>
      </c>
      <c r="C23527" t="s">
        <v>33478</v>
      </c>
      <c r="D23527" t="s">
        <v>33476</v>
      </c>
      <c r="E23527"/>
      <c r="F23527"/>
      <c r="G23527"/>
      <c r="H23527"/>
      <c r="I23527"/>
      <c r="J23527"/>
      <c r="U23527" s="43"/>
      <c r="AE23527"/>
    </row>
    <row r="23528" spans="1:31">
      <c r="A23528">
        <v>57420</v>
      </c>
      <c r="B23528" t="s">
        <v>20090</v>
      </c>
      <c r="C23528" t="s">
        <v>33478</v>
      </c>
      <c r="D23528" t="s">
        <v>33476</v>
      </c>
      <c r="E23528"/>
      <c r="F23528"/>
      <c r="G23528"/>
      <c r="H23528"/>
      <c r="I23528"/>
      <c r="J23528"/>
      <c r="U23528" s="43"/>
      <c r="AE23528"/>
    </row>
    <row r="23529" spans="1:31">
      <c r="A23529">
        <v>57850</v>
      </c>
      <c r="B23529" t="s">
        <v>20091</v>
      </c>
      <c r="C23529" t="s">
        <v>33478</v>
      </c>
      <c r="D23529" t="e">
        <v>#N/A</v>
      </c>
      <c r="E23529"/>
      <c r="F23529"/>
      <c r="G23529"/>
      <c r="H23529"/>
      <c r="I23529"/>
      <c r="J23529"/>
      <c r="U23529" s="43"/>
      <c r="AE23529"/>
    </row>
    <row r="23530" spans="1:31">
      <c r="A23530">
        <v>57850</v>
      </c>
      <c r="B23530" t="s">
        <v>20091</v>
      </c>
      <c r="C23530" t="s">
        <v>33478</v>
      </c>
      <c r="D23530" t="e">
        <v>#N/A</v>
      </c>
      <c r="E23530"/>
      <c r="F23530"/>
      <c r="G23530"/>
      <c r="H23530"/>
      <c r="I23530"/>
      <c r="J23530"/>
      <c r="U23530" s="43"/>
      <c r="AE23530"/>
    </row>
    <row r="23531" spans="1:31">
      <c r="A23531">
        <v>57550</v>
      </c>
      <c r="B23531" t="s">
        <v>20092</v>
      </c>
      <c r="C23531" t="s">
        <v>33478</v>
      </c>
      <c r="D23531" t="e">
        <v>#N/A</v>
      </c>
      <c r="E23531"/>
      <c r="F23531"/>
      <c r="G23531"/>
      <c r="H23531"/>
      <c r="I23531"/>
      <c r="J23531"/>
      <c r="U23531" s="43"/>
      <c r="AE23531"/>
    </row>
    <row r="23532" spans="1:31">
      <c r="A23532">
        <v>57340</v>
      </c>
      <c r="B23532" t="s">
        <v>20093</v>
      </c>
      <c r="C23532" t="s">
        <v>33478</v>
      </c>
      <c r="D23532" t="s">
        <v>33476</v>
      </c>
      <c r="E23532"/>
      <c r="F23532"/>
      <c r="G23532"/>
      <c r="H23532"/>
      <c r="I23532"/>
      <c r="J23532"/>
      <c r="U23532" s="43"/>
      <c r="AE23532"/>
    </row>
    <row r="23533" spans="1:31">
      <c r="A23533">
        <v>57320</v>
      </c>
      <c r="B23533" t="s">
        <v>20094</v>
      </c>
      <c r="C23533" t="s">
        <v>33478</v>
      </c>
      <c r="D23533" t="s">
        <v>33476</v>
      </c>
      <c r="E23533"/>
      <c r="F23533"/>
      <c r="G23533"/>
      <c r="H23533"/>
      <c r="I23533"/>
      <c r="J23533"/>
      <c r="U23533" s="43"/>
      <c r="AE23533"/>
    </row>
    <row r="23534" spans="1:31">
      <c r="A23534">
        <v>57370</v>
      </c>
      <c r="B23534" t="s">
        <v>20095</v>
      </c>
      <c r="C23534" t="s">
        <v>33478</v>
      </c>
      <c r="D23534" t="s">
        <v>33476</v>
      </c>
      <c r="E23534"/>
      <c r="F23534"/>
      <c r="G23534"/>
      <c r="H23534"/>
      <c r="I23534"/>
      <c r="J23534"/>
      <c r="U23534" s="43"/>
      <c r="AE23534"/>
    </row>
    <row r="23535" spans="1:31">
      <c r="A23535">
        <v>57820</v>
      </c>
      <c r="B23535" t="s">
        <v>20096</v>
      </c>
      <c r="C23535" t="s">
        <v>33478</v>
      </c>
      <c r="D23535" t="s">
        <v>33482</v>
      </c>
      <c r="E23535"/>
      <c r="F23535"/>
      <c r="G23535"/>
      <c r="H23535"/>
      <c r="I23535"/>
      <c r="J23535"/>
      <c r="U23535" s="43"/>
      <c r="AE23535"/>
    </row>
    <row r="23536" spans="1:31">
      <c r="A23536">
        <v>57590</v>
      </c>
      <c r="B23536" t="s">
        <v>20097</v>
      </c>
      <c r="C23536" t="s">
        <v>33478</v>
      </c>
      <c r="D23536" t="s">
        <v>33476</v>
      </c>
      <c r="E23536"/>
      <c r="F23536"/>
      <c r="G23536"/>
      <c r="H23536"/>
      <c r="I23536"/>
      <c r="J23536"/>
      <c r="U23536" s="43"/>
      <c r="AE23536"/>
    </row>
    <row r="23537" spans="1:31">
      <c r="A23537">
        <v>57220</v>
      </c>
      <c r="B23537" t="s">
        <v>20098</v>
      </c>
      <c r="C23537" t="s">
        <v>33478</v>
      </c>
      <c r="D23537" t="s">
        <v>33476</v>
      </c>
      <c r="E23537"/>
      <c r="F23537"/>
      <c r="G23537"/>
      <c r="H23537"/>
      <c r="I23537"/>
      <c r="J23537"/>
      <c r="U23537" s="43"/>
      <c r="AE23537"/>
    </row>
    <row r="23538" spans="1:31">
      <c r="A23538">
        <v>57260</v>
      </c>
      <c r="B23538" t="s">
        <v>20099</v>
      </c>
      <c r="C23538" t="s">
        <v>33478</v>
      </c>
      <c r="D23538" t="s">
        <v>33476</v>
      </c>
      <c r="E23538"/>
      <c r="F23538"/>
      <c r="G23538"/>
      <c r="H23538"/>
      <c r="I23538"/>
      <c r="J23538"/>
      <c r="U23538" s="43"/>
      <c r="AE23538"/>
    </row>
    <row r="23539" spans="1:31">
      <c r="A23539">
        <v>57340</v>
      </c>
      <c r="B23539" t="s">
        <v>20100</v>
      </c>
      <c r="C23539" t="s">
        <v>33478</v>
      </c>
      <c r="D23539" t="s">
        <v>33476</v>
      </c>
      <c r="E23539"/>
      <c r="F23539"/>
      <c r="G23539"/>
      <c r="H23539"/>
      <c r="I23539"/>
      <c r="J23539"/>
      <c r="U23539" s="43"/>
      <c r="AE23539"/>
    </row>
    <row r="23540" spans="1:31">
      <c r="A23540">
        <v>57830</v>
      </c>
      <c r="B23540" t="s">
        <v>20101</v>
      </c>
      <c r="C23540" t="s">
        <v>33478</v>
      </c>
      <c r="D23540" t="s">
        <v>33476</v>
      </c>
      <c r="E23540"/>
      <c r="F23540"/>
      <c r="G23540"/>
      <c r="H23540"/>
      <c r="I23540"/>
      <c r="J23540"/>
      <c r="U23540" s="43"/>
      <c r="AE23540"/>
    </row>
    <row r="23541" spans="1:31">
      <c r="A23541">
        <v>57980</v>
      </c>
      <c r="B23541" t="s">
        <v>20102</v>
      </c>
      <c r="C23541" t="s">
        <v>33478</v>
      </c>
      <c r="D23541" t="e">
        <v>#N/A</v>
      </c>
      <c r="E23541"/>
      <c r="F23541"/>
      <c r="G23541"/>
      <c r="H23541"/>
      <c r="I23541"/>
      <c r="J23541"/>
      <c r="U23541" s="43"/>
      <c r="AE23541"/>
    </row>
    <row r="23542" spans="1:31">
      <c r="A23542">
        <v>57260</v>
      </c>
      <c r="B23542" t="s">
        <v>20103</v>
      </c>
      <c r="C23542" t="s">
        <v>33478</v>
      </c>
      <c r="D23542" t="s">
        <v>33476</v>
      </c>
      <c r="E23542"/>
      <c r="F23542"/>
      <c r="G23542"/>
      <c r="H23542"/>
      <c r="I23542"/>
      <c r="J23542"/>
      <c r="U23542" s="43"/>
      <c r="AE23542"/>
    </row>
    <row r="23543" spans="1:31">
      <c r="A23543">
        <v>57660</v>
      </c>
      <c r="B23543" t="s">
        <v>20104</v>
      </c>
      <c r="C23543" t="s">
        <v>33478</v>
      </c>
      <c r="D23543" t="s">
        <v>33476</v>
      </c>
      <c r="E23543"/>
      <c r="F23543"/>
      <c r="G23543"/>
      <c r="H23543"/>
      <c r="I23543"/>
      <c r="J23543"/>
      <c r="U23543" s="43"/>
      <c r="AE23543"/>
    </row>
    <row r="23544" spans="1:31">
      <c r="A23544">
        <v>57925</v>
      </c>
      <c r="B23544" t="s">
        <v>20105</v>
      </c>
      <c r="C23544" t="s">
        <v>33478</v>
      </c>
      <c r="D23544" t="e">
        <v>#N/A</v>
      </c>
      <c r="E23544"/>
      <c r="F23544"/>
      <c r="G23544"/>
      <c r="H23544"/>
      <c r="I23544"/>
      <c r="J23544"/>
      <c r="U23544" s="43"/>
      <c r="AE23544"/>
    </row>
    <row r="23545" spans="1:31">
      <c r="A23545">
        <v>57400</v>
      </c>
      <c r="B23545" t="s">
        <v>20106</v>
      </c>
      <c r="C23545" t="s">
        <v>33478</v>
      </c>
      <c r="D23545" t="s">
        <v>33476</v>
      </c>
      <c r="E23545"/>
      <c r="F23545"/>
      <c r="G23545"/>
      <c r="H23545"/>
      <c r="I23545"/>
      <c r="J23545"/>
      <c r="U23545" s="43"/>
      <c r="AE23545"/>
    </row>
    <row r="23546" spans="1:31">
      <c r="A23546">
        <v>57260</v>
      </c>
      <c r="B23546" t="s">
        <v>20107</v>
      </c>
      <c r="C23546" t="s">
        <v>33478</v>
      </c>
      <c r="D23546" t="s">
        <v>33476</v>
      </c>
      <c r="E23546"/>
      <c r="F23546"/>
      <c r="G23546"/>
      <c r="H23546"/>
      <c r="I23546"/>
      <c r="J23546"/>
      <c r="U23546" s="43"/>
      <c r="AE23546"/>
    </row>
    <row r="23547" spans="1:31">
      <c r="A23547">
        <v>57590</v>
      </c>
      <c r="B23547" t="s">
        <v>18170</v>
      </c>
      <c r="C23547" t="s">
        <v>33478</v>
      </c>
      <c r="D23547" t="s">
        <v>33476</v>
      </c>
      <c r="E23547"/>
      <c r="F23547"/>
      <c r="G23547"/>
      <c r="H23547"/>
      <c r="I23547"/>
      <c r="J23547"/>
      <c r="U23547" s="43"/>
      <c r="AE23547"/>
    </row>
    <row r="23548" spans="1:31">
      <c r="A23548">
        <v>57810</v>
      </c>
      <c r="B23548" t="s">
        <v>20108</v>
      </c>
      <c r="C23548" t="s">
        <v>33478</v>
      </c>
      <c r="D23548" t="s">
        <v>33476</v>
      </c>
      <c r="E23548"/>
      <c r="F23548"/>
      <c r="G23548"/>
      <c r="H23548"/>
      <c r="I23548"/>
      <c r="J23548"/>
      <c r="U23548" s="43"/>
      <c r="AE23548"/>
    </row>
    <row r="23549" spans="1:31">
      <c r="A23549">
        <v>57320</v>
      </c>
      <c r="B23549" t="s">
        <v>20109</v>
      </c>
      <c r="C23549" t="s">
        <v>33478</v>
      </c>
      <c r="D23549" t="s">
        <v>33476</v>
      </c>
      <c r="E23549"/>
      <c r="F23549"/>
      <c r="G23549"/>
      <c r="H23549"/>
      <c r="I23549"/>
      <c r="J23549"/>
      <c r="U23549" s="43"/>
      <c r="AE23549"/>
    </row>
    <row r="23550" spans="1:31">
      <c r="A23550">
        <v>57220</v>
      </c>
      <c r="B23550" t="s">
        <v>20110</v>
      </c>
      <c r="C23550" t="s">
        <v>33478</v>
      </c>
      <c r="D23550" t="s">
        <v>33476</v>
      </c>
      <c r="E23550"/>
      <c r="F23550"/>
      <c r="G23550"/>
      <c r="H23550"/>
      <c r="I23550"/>
      <c r="J23550"/>
      <c r="U23550" s="43"/>
      <c r="AE23550"/>
    </row>
    <row r="23551" spans="1:31">
      <c r="A23551">
        <v>57230</v>
      </c>
      <c r="B23551" t="s">
        <v>20111</v>
      </c>
      <c r="C23551" t="s">
        <v>33478</v>
      </c>
      <c r="D23551" t="s">
        <v>33476</v>
      </c>
      <c r="E23551"/>
      <c r="F23551"/>
      <c r="G23551"/>
      <c r="H23551"/>
      <c r="I23551"/>
      <c r="J23551"/>
      <c r="U23551" s="43"/>
      <c r="AE23551"/>
    </row>
    <row r="23552" spans="1:31">
      <c r="A23552">
        <v>57340</v>
      </c>
      <c r="B23552" t="s">
        <v>20112</v>
      </c>
      <c r="C23552" t="s">
        <v>33478</v>
      </c>
      <c r="D23552" t="s">
        <v>33476</v>
      </c>
      <c r="E23552"/>
      <c r="F23552"/>
      <c r="G23552"/>
      <c r="H23552"/>
      <c r="I23552"/>
      <c r="J23552"/>
      <c r="U23552" s="43"/>
      <c r="AE23552"/>
    </row>
    <row r="23553" spans="1:31">
      <c r="A23553">
        <v>57690</v>
      </c>
      <c r="B23553" t="s">
        <v>20113</v>
      </c>
      <c r="C23553" t="s">
        <v>33478</v>
      </c>
      <c r="D23553" t="s">
        <v>33476</v>
      </c>
      <c r="E23553"/>
      <c r="F23553"/>
      <c r="G23553"/>
      <c r="H23553"/>
      <c r="I23553"/>
      <c r="J23553"/>
      <c r="U23553" s="43"/>
      <c r="AE23553"/>
    </row>
    <row r="23554" spans="1:31">
      <c r="A23554">
        <v>57970</v>
      </c>
      <c r="B23554" t="s">
        <v>20114</v>
      </c>
      <c r="C23554" t="s">
        <v>33478</v>
      </c>
      <c r="D23554" t="s">
        <v>33476</v>
      </c>
      <c r="E23554"/>
      <c r="F23554"/>
      <c r="G23554"/>
      <c r="H23554"/>
      <c r="I23554"/>
      <c r="J23554"/>
      <c r="U23554" s="43"/>
      <c r="AE23554"/>
    </row>
    <row r="23555" spans="1:31">
      <c r="A23555">
        <v>57415</v>
      </c>
      <c r="B23555" t="s">
        <v>20115</v>
      </c>
      <c r="C23555" t="s">
        <v>33478</v>
      </c>
      <c r="D23555" t="e">
        <v>#N/A</v>
      </c>
      <c r="E23555"/>
      <c r="F23555"/>
      <c r="G23555"/>
      <c r="H23555"/>
      <c r="I23555"/>
      <c r="J23555"/>
      <c r="U23555" s="43"/>
      <c r="AE23555"/>
    </row>
    <row r="23556" spans="1:31">
      <c r="A23556">
        <v>57365</v>
      </c>
      <c r="B23556" t="s">
        <v>20116</v>
      </c>
      <c r="C23556" t="s">
        <v>33478</v>
      </c>
      <c r="D23556" t="e">
        <v>#N/A</v>
      </c>
      <c r="E23556"/>
      <c r="F23556"/>
      <c r="G23556"/>
      <c r="H23556"/>
      <c r="I23556"/>
      <c r="J23556"/>
      <c r="U23556" s="43"/>
      <c r="AE23556"/>
    </row>
    <row r="23557" spans="1:31">
      <c r="A23557">
        <v>57330</v>
      </c>
      <c r="B23557" t="s">
        <v>20117</v>
      </c>
      <c r="C23557" t="s">
        <v>33478</v>
      </c>
      <c r="D23557" t="s">
        <v>33476</v>
      </c>
      <c r="E23557"/>
      <c r="F23557"/>
      <c r="G23557"/>
      <c r="H23557"/>
      <c r="I23557"/>
      <c r="J23557"/>
      <c r="U23557" s="43"/>
      <c r="AE23557"/>
    </row>
    <row r="23558" spans="1:31">
      <c r="A23558">
        <v>57720</v>
      </c>
      <c r="B23558" t="s">
        <v>20118</v>
      </c>
      <c r="C23558" t="s">
        <v>33478</v>
      </c>
      <c r="D23558" t="s">
        <v>33476</v>
      </c>
      <c r="E23558"/>
      <c r="F23558"/>
      <c r="G23558"/>
      <c r="H23558"/>
      <c r="I23558"/>
      <c r="J23558"/>
      <c r="U23558" s="43"/>
      <c r="AE23558"/>
    </row>
    <row r="23559" spans="1:31">
      <c r="A23559">
        <v>57720</v>
      </c>
      <c r="B23559" t="s">
        <v>20119</v>
      </c>
      <c r="C23559" t="s">
        <v>33478</v>
      </c>
      <c r="D23559" t="s">
        <v>33476</v>
      </c>
      <c r="E23559"/>
      <c r="F23559"/>
      <c r="G23559"/>
      <c r="H23559"/>
      <c r="I23559"/>
      <c r="J23559"/>
      <c r="U23559" s="43"/>
      <c r="AE23559"/>
    </row>
    <row r="23560" spans="1:31">
      <c r="A23560">
        <v>57510</v>
      </c>
      <c r="B23560" t="s">
        <v>20120</v>
      </c>
      <c r="C23560" t="s">
        <v>33478</v>
      </c>
      <c r="D23560" t="s">
        <v>33476</v>
      </c>
      <c r="E23560"/>
      <c r="F23560"/>
      <c r="G23560"/>
      <c r="H23560"/>
      <c r="I23560"/>
      <c r="J23560"/>
      <c r="U23560" s="43"/>
      <c r="AE23560"/>
    </row>
    <row r="23561" spans="1:31">
      <c r="A23561">
        <v>57660</v>
      </c>
      <c r="B23561" t="s">
        <v>20121</v>
      </c>
      <c r="C23561" t="s">
        <v>33478</v>
      </c>
      <c r="D23561" t="s">
        <v>33476</v>
      </c>
      <c r="E23561"/>
      <c r="F23561"/>
      <c r="G23561"/>
      <c r="H23561"/>
      <c r="I23561"/>
      <c r="J23561"/>
      <c r="U23561" s="43"/>
      <c r="AE23561"/>
    </row>
    <row r="23562" spans="1:31">
      <c r="A23562">
        <v>57330</v>
      </c>
      <c r="B23562" t="s">
        <v>20122</v>
      </c>
      <c r="C23562" t="s">
        <v>33478</v>
      </c>
      <c r="D23562" t="s">
        <v>33476</v>
      </c>
      <c r="E23562"/>
      <c r="F23562"/>
      <c r="G23562"/>
      <c r="H23562"/>
      <c r="I23562"/>
      <c r="J23562"/>
      <c r="U23562" s="43"/>
      <c r="AE23562"/>
    </row>
    <row r="23563" spans="1:31">
      <c r="A23563">
        <v>57530</v>
      </c>
      <c r="B23563" t="s">
        <v>20123</v>
      </c>
      <c r="C23563" t="s">
        <v>33478</v>
      </c>
      <c r="D23563" t="s">
        <v>33476</v>
      </c>
      <c r="E23563"/>
      <c r="F23563"/>
      <c r="G23563"/>
      <c r="H23563"/>
      <c r="I23563"/>
      <c r="J23563"/>
      <c r="U23563" s="43"/>
      <c r="AE23563"/>
    </row>
    <row r="23564" spans="1:31">
      <c r="A23564">
        <v>57412</v>
      </c>
      <c r="B23564" t="s">
        <v>20124</v>
      </c>
      <c r="C23564" t="s">
        <v>33478</v>
      </c>
      <c r="D23564" t="s">
        <v>33476</v>
      </c>
      <c r="E23564"/>
      <c r="F23564"/>
      <c r="G23564"/>
      <c r="H23564"/>
      <c r="I23564"/>
      <c r="J23564"/>
      <c r="U23564" s="43"/>
      <c r="AE23564"/>
    </row>
    <row r="23565" spans="1:31">
      <c r="A23565">
        <v>57460</v>
      </c>
      <c r="B23565" t="s">
        <v>20125</v>
      </c>
      <c r="C23565" t="s">
        <v>33478</v>
      </c>
      <c r="D23565" t="e">
        <v>#N/A</v>
      </c>
      <c r="E23565"/>
      <c r="F23565"/>
      <c r="G23565"/>
      <c r="H23565"/>
      <c r="I23565"/>
      <c r="J23565"/>
      <c r="U23565" s="43"/>
      <c r="AE23565"/>
    </row>
    <row r="23566" spans="1:31">
      <c r="A23566">
        <v>57570</v>
      </c>
      <c r="B23566" t="s">
        <v>20126</v>
      </c>
      <c r="C23566" t="s">
        <v>33478</v>
      </c>
      <c r="D23566" t="s">
        <v>33476</v>
      </c>
      <c r="E23566"/>
      <c r="F23566"/>
      <c r="G23566"/>
      <c r="H23566"/>
      <c r="I23566"/>
      <c r="J23566"/>
      <c r="U23566" s="43"/>
      <c r="AE23566"/>
    </row>
    <row r="23567" spans="1:31">
      <c r="A23567">
        <v>57640</v>
      </c>
      <c r="B23567" t="s">
        <v>20127</v>
      </c>
      <c r="C23567" t="s">
        <v>33478</v>
      </c>
      <c r="D23567" t="s">
        <v>33476</v>
      </c>
      <c r="E23567"/>
      <c r="F23567"/>
      <c r="G23567"/>
      <c r="H23567"/>
      <c r="I23567"/>
      <c r="J23567"/>
      <c r="U23567" s="43"/>
      <c r="AE23567"/>
    </row>
    <row r="23568" spans="1:31">
      <c r="A23568">
        <v>57640</v>
      </c>
      <c r="B23568" t="s">
        <v>20127</v>
      </c>
      <c r="C23568" t="s">
        <v>33478</v>
      </c>
      <c r="D23568" t="s">
        <v>33476</v>
      </c>
      <c r="E23568"/>
      <c r="F23568"/>
      <c r="G23568"/>
      <c r="H23568"/>
      <c r="I23568"/>
      <c r="J23568"/>
      <c r="U23568" s="43"/>
      <c r="AE23568"/>
    </row>
    <row r="23569" spans="1:31">
      <c r="A23569">
        <v>57550</v>
      </c>
      <c r="B23569" t="s">
        <v>20128</v>
      </c>
      <c r="C23569" t="s">
        <v>33478</v>
      </c>
      <c r="D23569" t="e">
        <v>#N/A</v>
      </c>
      <c r="E23569"/>
      <c r="F23569"/>
      <c r="G23569"/>
      <c r="H23569"/>
      <c r="I23569"/>
      <c r="J23569"/>
      <c r="U23569" s="43"/>
      <c r="AE23569"/>
    </row>
    <row r="23570" spans="1:31">
      <c r="A23570">
        <v>57290</v>
      </c>
      <c r="B23570" t="s">
        <v>20129</v>
      </c>
      <c r="C23570" t="s">
        <v>33478</v>
      </c>
      <c r="D23570" t="s">
        <v>33476</v>
      </c>
      <c r="E23570"/>
      <c r="F23570"/>
      <c r="G23570"/>
      <c r="H23570"/>
      <c r="I23570"/>
      <c r="J23570"/>
      <c r="U23570" s="43"/>
      <c r="AE23570"/>
    </row>
    <row r="23571" spans="1:31">
      <c r="A23571">
        <v>57290</v>
      </c>
      <c r="B23571" t="s">
        <v>20129</v>
      </c>
      <c r="C23571" t="s">
        <v>33478</v>
      </c>
      <c r="D23571" t="s">
        <v>33476</v>
      </c>
      <c r="E23571"/>
      <c r="F23571"/>
      <c r="G23571"/>
      <c r="H23571"/>
      <c r="I23571"/>
      <c r="J23571"/>
      <c r="U23571" s="43"/>
      <c r="AE23571"/>
    </row>
    <row r="23572" spans="1:31">
      <c r="A23572">
        <v>57290</v>
      </c>
      <c r="B23572" t="s">
        <v>20129</v>
      </c>
      <c r="C23572" t="s">
        <v>33478</v>
      </c>
      <c r="D23572" t="s">
        <v>33476</v>
      </c>
      <c r="E23572"/>
      <c r="F23572"/>
      <c r="G23572"/>
      <c r="H23572"/>
      <c r="I23572"/>
      <c r="J23572"/>
      <c r="U23572" s="43"/>
      <c r="AE23572"/>
    </row>
    <row r="23573" spans="1:31">
      <c r="A23573">
        <v>57450</v>
      </c>
      <c r="B23573" t="s">
        <v>20130</v>
      </c>
      <c r="C23573" t="s">
        <v>33478</v>
      </c>
      <c r="D23573" t="s">
        <v>33476</v>
      </c>
      <c r="E23573"/>
      <c r="F23573"/>
      <c r="G23573"/>
      <c r="H23573"/>
      <c r="I23573"/>
      <c r="J23573"/>
      <c r="U23573" s="43"/>
      <c r="AE23573"/>
    </row>
    <row r="23574" spans="1:31">
      <c r="A23574">
        <v>57450</v>
      </c>
      <c r="B23574" t="s">
        <v>20131</v>
      </c>
      <c r="C23574" t="s">
        <v>33478</v>
      </c>
      <c r="D23574" t="s">
        <v>33476</v>
      </c>
      <c r="E23574"/>
      <c r="F23574"/>
      <c r="G23574"/>
      <c r="H23574"/>
      <c r="I23574"/>
      <c r="J23574"/>
      <c r="U23574" s="43"/>
      <c r="AE23574"/>
    </row>
    <row r="23575" spans="1:31">
      <c r="A23575">
        <v>57380</v>
      </c>
      <c r="B23575" t="s">
        <v>20132</v>
      </c>
      <c r="C23575" t="s">
        <v>33478</v>
      </c>
      <c r="D23575" t="s">
        <v>33476</v>
      </c>
      <c r="E23575"/>
      <c r="F23575"/>
      <c r="G23575"/>
      <c r="H23575"/>
      <c r="I23575"/>
      <c r="J23575"/>
      <c r="U23575" s="43"/>
      <c r="AE23575"/>
    </row>
    <row r="23576" spans="1:31">
      <c r="A23576">
        <v>57380</v>
      </c>
      <c r="B23576" t="s">
        <v>20132</v>
      </c>
      <c r="C23576" t="s">
        <v>33478</v>
      </c>
      <c r="D23576" t="s">
        <v>33476</v>
      </c>
      <c r="E23576"/>
      <c r="F23576"/>
      <c r="G23576"/>
      <c r="H23576"/>
      <c r="I23576"/>
      <c r="J23576"/>
      <c r="U23576" s="43"/>
      <c r="AE23576"/>
    </row>
    <row r="23577" spans="1:31">
      <c r="A23577">
        <v>57930</v>
      </c>
      <c r="B23577" t="s">
        <v>20133</v>
      </c>
      <c r="C23577" t="s">
        <v>33478</v>
      </c>
      <c r="D23577" t="s">
        <v>33476</v>
      </c>
      <c r="E23577"/>
      <c r="F23577"/>
      <c r="G23577"/>
      <c r="H23577"/>
      <c r="I23577"/>
      <c r="J23577"/>
      <c r="U23577" s="43"/>
      <c r="AE23577"/>
    </row>
    <row r="23578" spans="1:31">
      <c r="A23578">
        <v>57280</v>
      </c>
      <c r="B23578" t="s">
        <v>20134</v>
      </c>
      <c r="C23578" t="s">
        <v>33478</v>
      </c>
      <c r="D23578" t="e">
        <v>#N/A</v>
      </c>
      <c r="E23578"/>
      <c r="F23578"/>
      <c r="G23578"/>
      <c r="H23578"/>
      <c r="I23578"/>
      <c r="J23578"/>
      <c r="U23578" s="43"/>
      <c r="AE23578"/>
    </row>
    <row r="23579" spans="1:31">
      <c r="A23579">
        <v>57420</v>
      </c>
      <c r="B23579" t="s">
        <v>20135</v>
      </c>
      <c r="C23579" t="s">
        <v>33478</v>
      </c>
      <c r="D23579" t="s">
        <v>33476</v>
      </c>
      <c r="E23579"/>
      <c r="F23579"/>
      <c r="G23579"/>
      <c r="H23579"/>
      <c r="I23579"/>
      <c r="J23579"/>
      <c r="U23579" s="43"/>
      <c r="AE23579"/>
    </row>
    <row r="23580" spans="1:31">
      <c r="A23580">
        <v>57320</v>
      </c>
      <c r="B23580" t="s">
        <v>20136</v>
      </c>
      <c r="C23580" t="s">
        <v>33478</v>
      </c>
      <c r="D23580" t="s">
        <v>33476</v>
      </c>
      <c r="E23580"/>
      <c r="F23580"/>
      <c r="G23580"/>
      <c r="H23580"/>
      <c r="I23580"/>
      <c r="J23580"/>
      <c r="U23580" s="43"/>
      <c r="AE23580"/>
    </row>
    <row r="23581" spans="1:31">
      <c r="A23581">
        <v>57570</v>
      </c>
      <c r="B23581" t="s">
        <v>20137</v>
      </c>
      <c r="C23581" t="s">
        <v>33478</v>
      </c>
      <c r="D23581" t="s">
        <v>33476</v>
      </c>
      <c r="E23581"/>
      <c r="F23581"/>
      <c r="G23581"/>
      <c r="H23581"/>
      <c r="I23581"/>
      <c r="J23581"/>
      <c r="U23581" s="43"/>
      <c r="AE23581"/>
    </row>
    <row r="23582" spans="1:31">
      <c r="A23582">
        <v>57320</v>
      </c>
      <c r="B23582" t="s">
        <v>20138</v>
      </c>
      <c r="C23582" t="s">
        <v>33478</v>
      </c>
      <c r="D23582" t="s">
        <v>33476</v>
      </c>
      <c r="E23582"/>
      <c r="F23582"/>
      <c r="G23582"/>
      <c r="H23582"/>
      <c r="I23582"/>
      <c r="J23582"/>
      <c r="U23582" s="43"/>
      <c r="AE23582"/>
    </row>
    <row r="23583" spans="1:31">
      <c r="A23583">
        <v>57635</v>
      </c>
      <c r="B23583" t="s">
        <v>20139</v>
      </c>
      <c r="C23583" t="s">
        <v>33478</v>
      </c>
      <c r="D23583" t="s">
        <v>33476</v>
      </c>
      <c r="E23583"/>
      <c r="F23583"/>
      <c r="G23583"/>
      <c r="H23583"/>
      <c r="I23583"/>
      <c r="J23583"/>
      <c r="U23583" s="43"/>
      <c r="AE23583"/>
    </row>
    <row r="23584" spans="1:31">
      <c r="A23584">
        <v>57690</v>
      </c>
      <c r="B23584" t="s">
        <v>20140</v>
      </c>
      <c r="C23584" t="s">
        <v>33478</v>
      </c>
      <c r="D23584" t="s">
        <v>33476</v>
      </c>
      <c r="E23584"/>
      <c r="F23584"/>
      <c r="G23584"/>
      <c r="H23584"/>
      <c r="I23584"/>
      <c r="J23584"/>
      <c r="U23584" s="43"/>
      <c r="AE23584"/>
    </row>
    <row r="23585" spans="1:31">
      <c r="A23585">
        <v>57420</v>
      </c>
      <c r="B23585" t="s">
        <v>912</v>
      </c>
      <c r="C23585" t="s">
        <v>33478</v>
      </c>
      <c r="D23585" t="s">
        <v>33476</v>
      </c>
      <c r="E23585"/>
      <c r="F23585"/>
      <c r="G23585"/>
      <c r="H23585"/>
      <c r="I23585"/>
      <c r="J23585"/>
      <c r="U23585" s="43"/>
      <c r="AE23585"/>
    </row>
    <row r="23586" spans="1:31">
      <c r="A23586">
        <v>57365</v>
      </c>
      <c r="B23586" t="s">
        <v>20141</v>
      </c>
      <c r="C23586" t="s">
        <v>33478</v>
      </c>
      <c r="D23586" t="e">
        <v>#N/A</v>
      </c>
      <c r="E23586"/>
      <c r="F23586"/>
      <c r="G23586"/>
      <c r="H23586"/>
      <c r="I23586"/>
      <c r="J23586"/>
      <c r="U23586" s="43"/>
      <c r="AE23586"/>
    </row>
    <row r="23587" spans="1:31">
      <c r="A23587">
        <v>57580</v>
      </c>
      <c r="B23587" t="s">
        <v>20142</v>
      </c>
      <c r="C23587" t="s">
        <v>33478</v>
      </c>
      <c r="D23587" t="s">
        <v>33476</v>
      </c>
      <c r="E23587"/>
      <c r="F23587"/>
      <c r="G23587"/>
      <c r="H23587"/>
      <c r="I23587"/>
      <c r="J23587"/>
      <c r="U23587" s="43"/>
      <c r="AE23587"/>
    </row>
    <row r="23588" spans="1:31">
      <c r="A23588">
        <v>57190</v>
      </c>
      <c r="B23588" t="s">
        <v>20143</v>
      </c>
      <c r="C23588" t="s">
        <v>33478</v>
      </c>
      <c r="D23588" t="e">
        <v>#N/A</v>
      </c>
      <c r="E23588"/>
      <c r="F23588"/>
      <c r="G23588"/>
      <c r="H23588"/>
      <c r="I23588"/>
      <c r="J23588"/>
      <c r="U23588" s="43"/>
      <c r="AE23588"/>
    </row>
    <row r="23589" spans="1:31">
      <c r="A23589">
        <v>57190</v>
      </c>
      <c r="B23589" t="s">
        <v>20143</v>
      </c>
      <c r="C23589" t="s">
        <v>33478</v>
      </c>
      <c r="D23589" t="e">
        <v>#N/A</v>
      </c>
      <c r="E23589"/>
      <c r="F23589"/>
      <c r="G23589"/>
      <c r="H23589"/>
      <c r="I23589"/>
      <c r="J23589"/>
      <c r="U23589" s="43"/>
      <c r="AE23589"/>
    </row>
    <row r="23590" spans="1:31">
      <c r="A23590">
        <v>57600</v>
      </c>
      <c r="B23590" t="s">
        <v>20144</v>
      </c>
      <c r="C23590" t="s">
        <v>33478</v>
      </c>
      <c r="D23590" t="e">
        <v>#N/A</v>
      </c>
      <c r="E23590"/>
      <c r="F23590"/>
      <c r="G23590"/>
      <c r="H23590"/>
      <c r="I23590"/>
      <c r="J23590"/>
      <c r="U23590" s="43"/>
      <c r="AE23590"/>
    </row>
    <row r="23591" spans="1:31">
      <c r="A23591">
        <v>57730</v>
      </c>
      <c r="B23591" t="s">
        <v>20145</v>
      </c>
      <c r="C23591" t="s">
        <v>33478</v>
      </c>
      <c r="D23591" t="e">
        <v>#N/A</v>
      </c>
      <c r="E23591"/>
      <c r="F23591"/>
      <c r="G23591"/>
      <c r="H23591"/>
      <c r="I23591"/>
      <c r="J23591"/>
      <c r="U23591" s="43"/>
      <c r="AE23591"/>
    </row>
    <row r="23592" spans="1:31">
      <c r="A23592">
        <v>57590</v>
      </c>
      <c r="B23592" t="s">
        <v>20146</v>
      </c>
      <c r="C23592" t="s">
        <v>33478</v>
      </c>
      <c r="D23592" t="s">
        <v>33476</v>
      </c>
      <c r="E23592"/>
      <c r="F23592"/>
      <c r="G23592"/>
      <c r="H23592"/>
      <c r="I23592"/>
      <c r="J23592"/>
      <c r="U23592" s="43"/>
      <c r="AE23592"/>
    </row>
    <row r="23593" spans="1:31">
      <c r="A23593">
        <v>57650</v>
      </c>
      <c r="B23593" t="s">
        <v>20147</v>
      </c>
      <c r="C23593" t="s">
        <v>33478</v>
      </c>
      <c r="D23593" t="e">
        <v>#N/A</v>
      </c>
      <c r="E23593"/>
      <c r="F23593"/>
      <c r="G23593"/>
      <c r="H23593"/>
      <c r="I23593"/>
      <c r="J23593"/>
      <c r="U23593" s="43"/>
      <c r="AE23593"/>
    </row>
    <row r="23594" spans="1:31">
      <c r="A23594">
        <v>57600</v>
      </c>
      <c r="B23594" t="s">
        <v>20148</v>
      </c>
      <c r="C23594" t="s">
        <v>33478</v>
      </c>
      <c r="D23594" t="e">
        <v>#N/A</v>
      </c>
      <c r="E23594"/>
      <c r="F23594"/>
      <c r="G23594"/>
      <c r="H23594"/>
      <c r="I23594"/>
      <c r="J23594"/>
      <c r="U23594" s="43"/>
      <c r="AE23594"/>
    </row>
    <row r="23595" spans="1:31">
      <c r="A23595">
        <v>57600</v>
      </c>
      <c r="B23595" t="s">
        <v>20148</v>
      </c>
      <c r="C23595" t="s">
        <v>33478</v>
      </c>
      <c r="D23595" t="e">
        <v>#N/A</v>
      </c>
      <c r="E23595"/>
      <c r="F23595"/>
      <c r="G23595"/>
      <c r="H23595"/>
      <c r="I23595"/>
      <c r="J23595"/>
      <c r="U23595" s="43"/>
      <c r="AE23595"/>
    </row>
    <row r="23596" spans="1:31">
      <c r="A23596">
        <v>57600</v>
      </c>
      <c r="B23596" t="s">
        <v>20148</v>
      </c>
      <c r="C23596" t="s">
        <v>33478</v>
      </c>
      <c r="D23596" t="e">
        <v>#N/A</v>
      </c>
      <c r="E23596"/>
      <c r="F23596"/>
      <c r="G23596"/>
      <c r="H23596"/>
      <c r="I23596"/>
      <c r="J23596"/>
      <c r="U23596" s="43"/>
      <c r="AE23596"/>
    </row>
    <row r="23597" spans="1:31">
      <c r="A23597">
        <v>57590</v>
      </c>
      <c r="B23597" t="s">
        <v>20149</v>
      </c>
      <c r="C23597" t="s">
        <v>33478</v>
      </c>
      <c r="D23597" t="s">
        <v>33476</v>
      </c>
      <c r="E23597"/>
      <c r="F23597"/>
      <c r="G23597"/>
      <c r="H23597"/>
      <c r="I23597"/>
      <c r="J23597"/>
      <c r="U23597" s="43"/>
      <c r="AE23597"/>
    </row>
    <row r="23598" spans="1:31">
      <c r="A23598">
        <v>57830</v>
      </c>
      <c r="B23598" t="s">
        <v>20150</v>
      </c>
      <c r="C23598" t="s">
        <v>33478</v>
      </c>
      <c r="D23598" t="s">
        <v>33476</v>
      </c>
      <c r="E23598"/>
      <c r="F23598"/>
      <c r="G23598"/>
      <c r="H23598"/>
      <c r="I23598"/>
      <c r="J23598"/>
      <c r="U23598" s="43"/>
      <c r="AE23598"/>
    </row>
    <row r="23599" spans="1:31">
      <c r="A23599">
        <v>57220</v>
      </c>
      <c r="B23599" t="s">
        <v>20151</v>
      </c>
      <c r="C23599" t="s">
        <v>33478</v>
      </c>
      <c r="D23599" t="s">
        <v>33476</v>
      </c>
      <c r="E23599"/>
      <c r="F23599"/>
      <c r="G23599"/>
      <c r="H23599"/>
      <c r="I23599"/>
      <c r="J23599"/>
      <c r="U23599" s="43"/>
      <c r="AE23599"/>
    </row>
    <row r="23600" spans="1:31">
      <c r="A23600">
        <v>57420</v>
      </c>
      <c r="B23600" t="s">
        <v>20152</v>
      </c>
      <c r="C23600" t="s">
        <v>33478</v>
      </c>
      <c r="D23600" t="s">
        <v>33476</v>
      </c>
      <c r="E23600"/>
      <c r="F23600"/>
      <c r="G23600"/>
      <c r="H23600"/>
      <c r="I23600"/>
      <c r="J23600"/>
      <c r="U23600" s="43"/>
      <c r="AE23600"/>
    </row>
    <row r="23601" spans="1:31">
      <c r="A23601">
        <v>57670</v>
      </c>
      <c r="B23601" t="s">
        <v>20153</v>
      </c>
      <c r="C23601" t="s">
        <v>33478</v>
      </c>
      <c r="D23601" t="s">
        <v>33476</v>
      </c>
      <c r="E23601"/>
      <c r="F23601"/>
      <c r="G23601"/>
      <c r="H23601"/>
      <c r="I23601"/>
      <c r="J23601"/>
      <c r="U23601" s="43"/>
      <c r="AE23601"/>
    </row>
    <row r="23602" spans="1:31">
      <c r="A23602">
        <v>57790</v>
      </c>
      <c r="B23602" t="s">
        <v>20154</v>
      </c>
      <c r="C23602" t="s">
        <v>33478</v>
      </c>
      <c r="D23602" t="s">
        <v>33476</v>
      </c>
      <c r="E23602"/>
      <c r="F23602"/>
      <c r="G23602"/>
      <c r="H23602"/>
      <c r="I23602"/>
      <c r="J23602"/>
      <c r="U23602" s="43"/>
      <c r="AE23602"/>
    </row>
    <row r="23603" spans="1:31">
      <c r="A23603">
        <v>57200</v>
      </c>
      <c r="B23603" t="s">
        <v>20155</v>
      </c>
      <c r="C23603" t="s">
        <v>33478</v>
      </c>
      <c r="D23603" t="s">
        <v>33476</v>
      </c>
      <c r="E23603"/>
      <c r="F23603"/>
      <c r="G23603"/>
      <c r="H23603"/>
      <c r="I23603"/>
      <c r="J23603"/>
      <c r="U23603" s="43"/>
      <c r="AE23603"/>
    </row>
    <row r="23604" spans="1:31">
      <c r="A23604">
        <v>57320</v>
      </c>
      <c r="B23604" t="s">
        <v>20156</v>
      </c>
      <c r="C23604" t="s">
        <v>33478</v>
      </c>
      <c r="D23604" t="s">
        <v>33476</v>
      </c>
      <c r="E23604"/>
      <c r="F23604"/>
      <c r="G23604"/>
      <c r="H23604"/>
      <c r="I23604"/>
      <c r="J23604"/>
      <c r="U23604" s="43"/>
      <c r="AE23604"/>
    </row>
    <row r="23605" spans="1:31">
      <c r="A23605">
        <v>57590</v>
      </c>
      <c r="B23605" t="s">
        <v>20157</v>
      </c>
      <c r="C23605" t="s">
        <v>33478</v>
      </c>
      <c r="D23605" t="s">
        <v>33476</v>
      </c>
      <c r="E23605"/>
      <c r="F23605"/>
      <c r="G23605"/>
      <c r="H23605"/>
      <c r="I23605"/>
      <c r="J23605"/>
      <c r="U23605" s="43"/>
      <c r="AE23605"/>
    </row>
    <row r="23606" spans="1:31">
      <c r="A23606">
        <v>57660</v>
      </c>
      <c r="B23606" t="s">
        <v>20158</v>
      </c>
      <c r="C23606" t="s">
        <v>33478</v>
      </c>
      <c r="D23606" t="s">
        <v>33476</v>
      </c>
      <c r="E23606"/>
      <c r="F23606"/>
      <c r="G23606"/>
      <c r="H23606"/>
      <c r="I23606"/>
      <c r="J23606"/>
      <c r="U23606" s="43"/>
      <c r="AE23606"/>
    </row>
    <row r="23607" spans="1:31">
      <c r="A23607">
        <v>57170</v>
      </c>
      <c r="B23607" t="s">
        <v>20159</v>
      </c>
      <c r="C23607" t="s">
        <v>33478</v>
      </c>
      <c r="D23607" t="s">
        <v>33476</v>
      </c>
      <c r="E23607"/>
      <c r="F23607"/>
      <c r="G23607"/>
      <c r="H23607"/>
      <c r="I23607"/>
      <c r="J23607"/>
      <c r="U23607" s="43"/>
      <c r="AE23607"/>
    </row>
    <row r="23608" spans="1:31">
      <c r="A23608">
        <v>57660</v>
      </c>
      <c r="B23608" t="s">
        <v>20160</v>
      </c>
      <c r="C23608" t="s">
        <v>33478</v>
      </c>
      <c r="D23608" t="s">
        <v>33476</v>
      </c>
      <c r="E23608"/>
      <c r="F23608"/>
      <c r="G23608"/>
      <c r="H23608"/>
      <c r="I23608"/>
      <c r="J23608"/>
      <c r="U23608" s="43"/>
      <c r="AE23608"/>
    </row>
    <row r="23609" spans="1:31">
      <c r="A23609">
        <v>57800</v>
      </c>
      <c r="B23609" t="s">
        <v>20161</v>
      </c>
      <c r="C23609" t="s">
        <v>33478</v>
      </c>
      <c r="D23609" t="e">
        <v>#N/A</v>
      </c>
      <c r="E23609"/>
      <c r="F23609"/>
      <c r="G23609"/>
      <c r="H23609"/>
      <c r="I23609"/>
      <c r="J23609"/>
      <c r="U23609" s="43"/>
      <c r="AE23609"/>
    </row>
    <row r="23610" spans="1:31">
      <c r="A23610">
        <v>57800</v>
      </c>
      <c r="B23610" t="s">
        <v>20161</v>
      </c>
      <c r="C23610" t="s">
        <v>33478</v>
      </c>
      <c r="D23610" t="e">
        <v>#N/A</v>
      </c>
      <c r="E23610"/>
      <c r="F23610"/>
      <c r="G23610"/>
      <c r="H23610"/>
      <c r="I23610"/>
      <c r="J23610"/>
      <c r="U23610" s="43"/>
      <c r="AE23610"/>
    </row>
    <row r="23611" spans="1:31">
      <c r="A23611">
        <v>57810</v>
      </c>
      <c r="B23611" t="s">
        <v>20162</v>
      </c>
      <c r="C23611" t="s">
        <v>33478</v>
      </c>
      <c r="D23611" t="s">
        <v>33476</v>
      </c>
      <c r="E23611"/>
      <c r="F23611"/>
      <c r="G23611"/>
      <c r="H23611"/>
      <c r="I23611"/>
      <c r="J23611"/>
      <c r="U23611" s="43"/>
      <c r="AE23611"/>
    </row>
    <row r="23612" spans="1:31">
      <c r="A23612">
        <v>57175</v>
      </c>
      <c r="B23612" t="s">
        <v>20163</v>
      </c>
      <c r="C23612" t="s">
        <v>33478</v>
      </c>
      <c r="D23612" t="e">
        <v>#N/A</v>
      </c>
      <c r="E23612"/>
      <c r="F23612"/>
      <c r="G23612"/>
      <c r="H23612"/>
      <c r="I23612"/>
      <c r="J23612"/>
      <c r="U23612" s="43"/>
      <c r="AE23612"/>
    </row>
    <row r="23613" spans="1:31">
      <c r="A23613">
        <v>57820</v>
      </c>
      <c r="B23613" t="s">
        <v>20164</v>
      </c>
      <c r="C23613" t="s">
        <v>33478</v>
      </c>
      <c r="D23613" t="s">
        <v>33482</v>
      </c>
      <c r="E23613"/>
      <c r="F23613"/>
      <c r="G23613"/>
      <c r="H23613"/>
      <c r="I23613"/>
      <c r="J23613"/>
      <c r="U23613" s="43"/>
      <c r="AE23613"/>
    </row>
    <row r="23614" spans="1:31">
      <c r="A23614">
        <v>57570</v>
      </c>
      <c r="B23614" t="s">
        <v>20165</v>
      </c>
      <c r="C23614" t="s">
        <v>33478</v>
      </c>
      <c r="D23614" t="s">
        <v>33476</v>
      </c>
      <c r="E23614"/>
      <c r="F23614"/>
      <c r="G23614"/>
      <c r="H23614"/>
      <c r="I23614"/>
      <c r="J23614"/>
      <c r="U23614" s="43"/>
      <c r="AE23614"/>
    </row>
    <row r="23615" spans="1:31">
      <c r="A23615">
        <v>57260</v>
      </c>
      <c r="B23615" t="s">
        <v>20166</v>
      </c>
      <c r="C23615" t="s">
        <v>33478</v>
      </c>
      <c r="D23615" t="s">
        <v>33476</v>
      </c>
      <c r="E23615"/>
      <c r="F23615"/>
      <c r="G23615"/>
      <c r="H23615"/>
      <c r="I23615"/>
      <c r="J23615"/>
      <c r="U23615" s="43"/>
      <c r="AE23615"/>
    </row>
    <row r="23616" spans="1:31">
      <c r="A23616">
        <v>57170</v>
      </c>
      <c r="B23616" t="s">
        <v>20167</v>
      </c>
      <c r="C23616" t="s">
        <v>33478</v>
      </c>
      <c r="D23616" t="s">
        <v>33476</v>
      </c>
      <c r="E23616"/>
      <c r="F23616"/>
      <c r="G23616"/>
      <c r="H23616"/>
      <c r="I23616"/>
      <c r="J23616"/>
      <c r="U23616" s="43"/>
      <c r="AE23616"/>
    </row>
    <row r="23617" spans="1:31">
      <c r="A23617">
        <v>57670</v>
      </c>
      <c r="B23617" t="s">
        <v>20168</v>
      </c>
      <c r="C23617" t="s">
        <v>33478</v>
      </c>
      <c r="D23617" t="s">
        <v>33476</v>
      </c>
      <c r="E23617"/>
      <c r="F23617"/>
      <c r="G23617"/>
      <c r="H23617"/>
      <c r="I23617"/>
      <c r="J23617"/>
      <c r="U23617" s="43"/>
      <c r="AE23617"/>
    </row>
    <row r="23618" spans="1:31">
      <c r="A23618">
        <v>57530</v>
      </c>
      <c r="B23618" t="s">
        <v>20169</v>
      </c>
      <c r="C23618" t="s">
        <v>33478</v>
      </c>
      <c r="D23618" t="s">
        <v>33476</v>
      </c>
      <c r="E23618"/>
      <c r="F23618"/>
      <c r="G23618"/>
      <c r="H23618"/>
      <c r="I23618"/>
      <c r="J23618"/>
      <c r="U23618" s="43"/>
      <c r="AE23618"/>
    </row>
    <row r="23619" spans="1:31">
      <c r="A23619">
        <v>57620</v>
      </c>
      <c r="B23619" t="s">
        <v>20170</v>
      </c>
      <c r="C23619" t="s">
        <v>33478</v>
      </c>
      <c r="D23619" t="s">
        <v>33482</v>
      </c>
      <c r="E23619"/>
      <c r="F23619"/>
      <c r="G23619"/>
      <c r="H23619"/>
      <c r="I23619"/>
      <c r="J23619"/>
      <c r="U23619" s="43"/>
      <c r="AE23619"/>
    </row>
    <row r="23620" spans="1:31">
      <c r="A23620">
        <v>57620</v>
      </c>
      <c r="B23620" t="s">
        <v>20170</v>
      </c>
      <c r="C23620" t="s">
        <v>33478</v>
      </c>
      <c r="D23620" t="s">
        <v>33482</v>
      </c>
      <c r="E23620"/>
      <c r="F23620"/>
      <c r="G23620"/>
      <c r="H23620"/>
      <c r="I23620"/>
      <c r="J23620"/>
      <c r="U23620" s="43"/>
      <c r="AE23620"/>
    </row>
    <row r="23621" spans="1:31">
      <c r="A23621">
        <v>57420</v>
      </c>
      <c r="B23621" t="s">
        <v>20171</v>
      </c>
      <c r="C23621" t="s">
        <v>33478</v>
      </c>
      <c r="D23621" t="s">
        <v>33476</v>
      </c>
      <c r="E23621"/>
      <c r="F23621"/>
      <c r="G23621"/>
      <c r="H23621"/>
      <c r="I23621"/>
      <c r="J23621"/>
      <c r="U23621" s="43"/>
      <c r="AE23621"/>
    </row>
    <row r="23622" spans="1:31">
      <c r="A23622">
        <v>57220</v>
      </c>
      <c r="B23622" t="s">
        <v>20172</v>
      </c>
      <c r="C23622" t="s">
        <v>33478</v>
      </c>
      <c r="D23622" t="s">
        <v>33476</v>
      </c>
      <c r="E23622"/>
      <c r="F23622"/>
      <c r="G23622"/>
      <c r="H23622"/>
      <c r="I23622"/>
      <c r="J23622"/>
      <c r="U23622" s="43"/>
      <c r="AE23622"/>
    </row>
    <row r="23623" spans="1:31">
      <c r="A23623">
        <v>57220</v>
      </c>
      <c r="B23623" t="s">
        <v>20172</v>
      </c>
      <c r="C23623" t="s">
        <v>33478</v>
      </c>
      <c r="D23623" t="s">
        <v>33476</v>
      </c>
      <c r="E23623"/>
      <c r="F23623"/>
      <c r="G23623"/>
      <c r="H23623"/>
      <c r="I23623"/>
      <c r="J23623"/>
      <c r="U23623" s="43"/>
      <c r="AE23623"/>
    </row>
    <row r="23624" spans="1:31">
      <c r="A23624">
        <v>57815</v>
      </c>
      <c r="B23624" t="s">
        <v>20173</v>
      </c>
      <c r="C23624" t="s">
        <v>33478</v>
      </c>
      <c r="D23624" t="e">
        <v>#N/A</v>
      </c>
      <c r="E23624"/>
      <c r="F23624"/>
      <c r="G23624"/>
      <c r="H23624"/>
      <c r="I23624"/>
      <c r="J23624"/>
      <c r="U23624" s="43"/>
      <c r="AE23624"/>
    </row>
    <row r="23625" spans="1:31">
      <c r="A23625">
        <v>57680</v>
      </c>
      <c r="B23625" t="s">
        <v>20174</v>
      </c>
      <c r="C23625" t="s">
        <v>33478</v>
      </c>
      <c r="D23625" t="s">
        <v>33476</v>
      </c>
      <c r="E23625"/>
      <c r="F23625"/>
      <c r="G23625"/>
      <c r="H23625"/>
      <c r="I23625"/>
      <c r="J23625"/>
      <c r="U23625" s="43"/>
      <c r="AE23625"/>
    </row>
    <row r="23626" spans="1:31">
      <c r="A23626">
        <v>57930</v>
      </c>
      <c r="B23626" t="s">
        <v>20175</v>
      </c>
      <c r="C23626" t="s">
        <v>33478</v>
      </c>
      <c r="D23626" t="s">
        <v>33476</v>
      </c>
      <c r="E23626"/>
      <c r="F23626"/>
      <c r="G23626"/>
      <c r="H23626"/>
      <c r="I23626"/>
      <c r="J23626"/>
      <c r="U23626" s="43"/>
      <c r="AE23626"/>
    </row>
    <row r="23627" spans="1:31">
      <c r="A23627">
        <v>57130</v>
      </c>
      <c r="B23627" t="s">
        <v>20176</v>
      </c>
      <c r="C23627" t="s">
        <v>33478</v>
      </c>
      <c r="D23627" t="e">
        <v>#N/A</v>
      </c>
      <c r="E23627"/>
      <c r="F23627"/>
      <c r="G23627"/>
      <c r="H23627"/>
      <c r="I23627"/>
      <c r="J23627"/>
      <c r="U23627" s="43"/>
      <c r="AE23627"/>
    </row>
    <row r="23628" spans="1:31">
      <c r="A23628">
        <v>57170</v>
      </c>
      <c r="B23628" t="s">
        <v>20177</v>
      </c>
      <c r="C23628" t="s">
        <v>33478</v>
      </c>
      <c r="D23628" t="s">
        <v>33476</v>
      </c>
      <c r="E23628"/>
      <c r="F23628"/>
      <c r="G23628"/>
      <c r="H23628"/>
      <c r="I23628"/>
      <c r="J23628"/>
      <c r="U23628" s="43"/>
      <c r="AE23628"/>
    </row>
    <row r="23629" spans="1:31">
      <c r="A23629">
        <v>57660</v>
      </c>
      <c r="B23629" t="s">
        <v>20178</v>
      </c>
      <c r="C23629" t="s">
        <v>33478</v>
      </c>
      <c r="D23629" t="s">
        <v>33476</v>
      </c>
      <c r="E23629"/>
      <c r="F23629"/>
      <c r="G23629"/>
      <c r="H23629"/>
      <c r="I23629"/>
      <c r="J23629"/>
      <c r="U23629" s="43"/>
      <c r="AE23629"/>
    </row>
    <row r="23630" spans="1:31">
      <c r="A23630">
        <v>57480</v>
      </c>
      <c r="B23630" t="s">
        <v>20179</v>
      </c>
      <c r="C23630" t="s">
        <v>33478</v>
      </c>
      <c r="D23630" t="s">
        <v>33476</v>
      </c>
      <c r="E23630"/>
      <c r="F23630"/>
      <c r="G23630"/>
      <c r="H23630"/>
      <c r="I23630"/>
      <c r="J23630"/>
      <c r="U23630" s="43"/>
      <c r="AE23630"/>
    </row>
    <row r="23631" spans="1:31">
      <c r="A23631">
        <v>57520</v>
      </c>
      <c r="B23631" t="s">
        <v>20180</v>
      </c>
      <c r="C23631" t="s">
        <v>33478</v>
      </c>
      <c r="D23631" t="e">
        <v>#N/A</v>
      </c>
      <c r="E23631"/>
      <c r="F23631"/>
      <c r="G23631"/>
      <c r="H23631"/>
      <c r="I23631"/>
      <c r="J23631"/>
      <c r="U23631" s="43"/>
      <c r="AE23631"/>
    </row>
    <row r="23632" spans="1:31">
      <c r="A23632">
        <v>57410</v>
      </c>
      <c r="B23632" t="s">
        <v>20181</v>
      </c>
      <c r="C23632" t="s">
        <v>33478</v>
      </c>
      <c r="D23632" t="s">
        <v>33476</v>
      </c>
      <c r="E23632"/>
      <c r="F23632"/>
      <c r="G23632"/>
      <c r="H23632"/>
      <c r="I23632"/>
      <c r="J23632"/>
      <c r="U23632" s="43"/>
      <c r="AE23632"/>
    </row>
    <row r="23633" spans="1:31">
      <c r="A23633">
        <v>57660</v>
      </c>
      <c r="B23633" t="s">
        <v>20182</v>
      </c>
      <c r="C23633" t="s">
        <v>33478</v>
      </c>
      <c r="D23633" t="s">
        <v>33476</v>
      </c>
      <c r="E23633"/>
      <c r="F23633"/>
      <c r="G23633"/>
      <c r="H23633"/>
      <c r="I23633"/>
      <c r="J23633"/>
      <c r="U23633" s="43"/>
      <c r="AE23633"/>
    </row>
    <row r="23634" spans="1:31">
      <c r="A23634">
        <v>57510</v>
      </c>
      <c r="B23634" t="s">
        <v>20183</v>
      </c>
      <c r="C23634" t="s">
        <v>33478</v>
      </c>
      <c r="D23634" t="s">
        <v>33476</v>
      </c>
      <c r="E23634"/>
      <c r="F23634"/>
      <c r="G23634"/>
      <c r="H23634"/>
      <c r="I23634"/>
      <c r="J23634"/>
      <c r="U23634" s="43"/>
      <c r="AE23634"/>
    </row>
    <row r="23635" spans="1:31">
      <c r="A23635">
        <v>57510</v>
      </c>
      <c r="B23635" t="s">
        <v>20184</v>
      </c>
      <c r="C23635" t="s">
        <v>33478</v>
      </c>
      <c r="D23635" t="s">
        <v>33476</v>
      </c>
      <c r="E23635"/>
      <c r="F23635"/>
      <c r="G23635"/>
      <c r="H23635"/>
      <c r="I23635"/>
      <c r="J23635"/>
      <c r="U23635" s="43"/>
      <c r="AE23635"/>
    </row>
    <row r="23636" spans="1:31">
      <c r="A23636">
        <v>57260</v>
      </c>
      <c r="B23636" t="s">
        <v>20185</v>
      </c>
      <c r="C23636" t="s">
        <v>33478</v>
      </c>
      <c r="D23636" t="s">
        <v>33476</v>
      </c>
      <c r="E23636"/>
      <c r="F23636"/>
      <c r="G23636"/>
      <c r="H23636"/>
      <c r="I23636"/>
      <c r="J23636"/>
      <c r="U23636" s="43"/>
      <c r="AE23636"/>
    </row>
    <row r="23637" spans="1:31">
      <c r="A23637">
        <v>57260</v>
      </c>
      <c r="B23637" t="s">
        <v>20186</v>
      </c>
      <c r="C23637" t="s">
        <v>33478</v>
      </c>
      <c r="D23637" t="s">
        <v>33476</v>
      </c>
      <c r="E23637"/>
      <c r="F23637"/>
      <c r="G23637"/>
      <c r="H23637"/>
      <c r="I23637"/>
      <c r="J23637"/>
      <c r="U23637" s="43"/>
      <c r="AE23637"/>
    </row>
    <row r="23638" spans="1:31">
      <c r="A23638">
        <v>57430</v>
      </c>
      <c r="B23638" t="s">
        <v>20187</v>
      </c>
      <c r="C23638" t="s">
        <v>33478</v>
      </c>
      <c r="D23638" t="s">
        <v>33476</v>
      </c>
      <c r="E23638"/>
      <c r="F23638"/>
      <c r="G23638"/>
      <c r="H23638"/>
      <c r="I23638"/>
      <c r="J23638"/>
      <c r="U23638" s="43"/>
      <c r="AE23638"/>
    </row>
    <row r="23639" spans="1:31">
      <c r="A23639">
        <v>57260</v>
      </c>
      <c r="B23639" t="s">
        <v>20188</v>
      </c>
      <c r="C23639" t="s">
        <v>33478</v>
      </c>
      <c r="D23639" t="s">
        <v>33476</v>
      </c>
      <c r="E23639"/>
      <c r="F23639"/>
      <c r="G23639"/>
      <c r="H23639"/>
      <c r="I23639"/>
      <c r="J23639"/>
      <c r="U23639" s="43"/>
      <c r="AE23639"/>
    </row>
    <row r="23640" spans="1:31">
      <c r="A23640">
        <v>57310</v>
      </c>
      <c r="B23640" t="s">
        <v>20189</v>
      </c>
      <c r="C23640" t="s">
        <v>33478</v>
      </c>
      <c r="D23640" t="s">
        <v>33476</v>
      </c>
      <c r="E23640"/>
      <c r="F23640"/>
      <c r="G23640"/>
      <c r="H23640"/>
      <c r="I23640"/>
      <c r="J23640"/>
      <c r="U23640" s="43"/>
      <c r="AE23640"/>
    </row>
    <row r="23641" spans="1:31">
      <c r="A23641">
        <v>57260</v>
      </c>
      <c r="B23641" t="s">
        <v>20190</v>
      </c>
      <c r="C23641" t="s">
        <v>33478</v>
      </c>
      <c r="D23641" t="s">
        <v>33476</v>
      </c>
      <c r="E23641"/>
      <c r="F23641"/>
      <c r="G23641"/>
      <c r="H23641"/>
      <c r="I23641"/>
      <c r="J23641"/>
      <c r="U23641" s="43"/>
      <c r="AE23641"/>
    </row>
    <row r="23642" spans="1:31">
      <c r="A23642">
        <v>57260</v>
      </c>
      <c r="B23642" t="s">
        <v>20190</v>
      </c>
      <c r="C23642" t="s">
        <v>33478</v>
      </c>
      <c r="D23642" t="s">
        <v>33476</v>
      </c>
      <c r="E23642"/>
      <c r="F23642"/>
      <c r="G23642"/>
      <c r="H23642"/>
      <c r="I23642"/>
      <c r="J23642"/>
      <c r="U23642" s="43"/>
      <c r="AE23642"/>
    </row>
    <row r="23643" spans="1:31">
      <c r="A23643">
        <v>57470</v>
      </c>
      <c r="B23643" t="s">
        <v>20191</v>
      </c>
      <c r="C23643" t="s">
        <v>33478</v>
      </c>
      <c r="D23643" t="s">
        <v>33476</v>
      </c>
      <c r="E23643"/>
      <c r="F23643"/>
      <c r="G23643"/>
      <c r="H23643"/>
      <c r="I23643"/>
      <c r="J23643"/>
      <c r="U23643" s="43"/>
      <c r="AE23643"/>
    </row>
    <row r="23644" spans="1:31">
      <c r="A23644">
        <v>57260</v>
      </c>
      <c r="B23644" t="s">
        <v>20192</v>
      </c>
      <c r="C23644" t="s">
        <v>33478</v>
      </c>
      <c r="D23644" t="s">
        <v>33476</v>
      </c>
      <c r="E23644"/>
      <c r="F23644"/>
      <c r="G23644"/>
      <c r="H23644"/>
      <c r="I23644"/>
      <c r="J23644"/>
      <c r="U23644" s="43"/>
      <c r="AE23644"/>
    </row>
    <row r="23645" spans="1:31">
      <c r="A23645">
        <v>57320</v>
      </c>
      <c r="B23645" t="s">
        <v>20193</v>
      </c>
      <c r="C23645" t="s">
        <v>33478</v>
      </c>
      <c r="D23645" t="s">
        <v>33476</v>
      </c>
      <c r="E23645"/>
      <c r="F23645"/>
      <c r="G23645"/>
      <c r="H23645"/>
      <c r="I23645"/>
      <c r="J23645"/>
      <c r="U23645" s="43"/>
      <c r="AE23645"/>
    </row>
    <row r="23646" spans="1:31">
      <c r="A23646">
        <v>57880</v>
      </c>
      <c r="B23646" t="s">
        <v>20194</v>
      </c>
      <c r="C23646" t="s">
        <v>33478</v>
      </c>
      <c r="D23646" t="s">
        <v>33476</v>
      </c>
      <c r="E23646"/>
      <c r="F23646"/>
      <c r="G23646"/>
      <c r="H23646"/>
      <c r="I23646"/>
      <c r="J23646"/>
      <c r="U23646" s="43"/>
      <c r="AE23646"/>
    </row>
    <row r="23647" spans="1:31">
      <c r="A23647">
        <v>57380</v>
      </c>
      <c r="B23647" t="s">
        <v>20195</v>
      </c>
      <c r="C23647" t="s">
        <v>33478</v>
      </c>
      <c r="D23647" t="s">
        <v>33476</v>
      </c>
      <c r="E23647"/>
      <c r="F23647"/>
      <c r="G23647"/>
      <c r="H23647"/>
      <c r="I23647"/>
      <c r="J23647"/>
      <c r="U23647" s="43"/>
      <c r="AE23647"/>
    </row>
    <row r="23648" spans="1:31">
      <c r="A23648">
        <v>57690</v>
      </c>
      <c r="B23648" t="s">
        <v>20196</v>
      </c>
      <c r="C23648" t="s">
        <v>33478</v>
      </c>
      <c r="D23648" t="s">
        <v>33476</v>
      </c>
      <c r="E23648"/>
      <c r="F23648"/>
      <c r="G23648"/>
      <c r="H23648"/>
      <c r="I23648"/>
      <c r="J23648"/>
      <c r="U23648" s="43"/>
      <c r="AE23648"/>
    </row>
    <row r="23649" spans="1:31">
      <c r="A23649">
        <v>57220</v>
      </c>
      <c r="B23649" t="s">
        <v>20197</v>
      </c>
      <c r="C23649" t="s">
        <v>33478</v>
      </c>
      <c r="D23649" t="s">
        <v>33476</v>
      </c>
      <c r="E23649"/>
      <c r="F23649"/>
      <c r="G23649"/>
      <c r="H23649"/>
      <c r="I23649"/>
      <c r="J23649"/>
      <c r="U23649" s="43"/>
      <c r="AE23649"/>
    </row>
    <row r="23650" spans="1:31">
      <c r="A23650">
        <v>57670</v>
      </c>
      <c r="B23650" t="s">
        <v>20198</v>
      </c>
      <c r="C23650" t="s">
        <v>33478</v>
      </c>
      <c r="D23650" t="s">
        <v>33476</v>
      </c>
      <c r="E23650"/>
      <c r="F23650"/>
      <c r="G23650"/>
      <c r="H23650"/>
      <c r="I23650"/>
      <c r="J23650"/>
      <c r="U23650" s="43"/>
      <c r="AE23650"/>
    </row>
    <row r="23651" spans="1:31">
      <c r="A23651">
        <v>57405</v>
      </c>
      <c r="B23651" t="s">
        <v>20199</v>
      </c>
      <c r="C23651" t="s">
        <v>33478</v>
      </c>
      <c r="D23651" t="e">
        <v>#N/A</v>
      </c>
      <c r="E23651"/>
      <c r="F23651"/>
      <c r="G23651"/>
      <c r="H23651"/>
      <c r="I23651"/>
      <c r="J23651"/>
      <c r="U23651" s="43"/>
      <c r="AE23651"/>
    </row>
    <row r="23652" spans="1:31">
      <c r="A23652">
        <v>57340</v>
      </c>
      <c r="B23652" t="s">
        <v>20200</v>
      </c>
      <c r="C23652" t="s">
        <v>33478</v>
      </c>
      <c r="D23652" t="s">
        <v>33476</v>
      </c>
      <c r="E23652"/>
      <c r="F23652"/>
      <c r="G23652"/>
      <c r="H23652"/>
      <c r="I23652"/>
      <c r="J23652"/>
      <c r="U23652" s="43"/>
      <c r="AE23652"/>
    </row>
    <row r="23653" spans="1:31">
      <c r="A23653">
        <v>57570</v>
      </c>
      <c r="B23653" t="s">
        <v>20201</v>
      </c>
      <c r="C23653" t="s">
        <v>33478</v>
      </c>
      <c r="D23653" t="s">
        <v>33476</v>
      </c>
      <c r="E23653"/>
      <c r="F23653"/>
      <c r="G23653"/>
      <c r="H23653"/>
      <c r="I23653"/>
      <c r="J23653"/>
      <c r="U23653" s="43"/>
      <c r="AE23653"/>
    </row>
    <row r="23654" spans="1:31">
      <c r="A23654">
        <v>57300</v>
      </c>
      <c r="B23654" t="s">
        <v>20202</v>
      </c>
      <c r="C23654" t="s">
        <v>33478</v>
      </c>
      <c r="D23654" t="e">
        <v>#N/A</v>
      </c>
      <c r="E23654"/>
      <c r="F23654"/>
      <c r="G23654"/>
      <c r="H23654"/>
      <c r="I23654"/>
      <c r="J23654"/>
      <c r="U23654" s="43"/>
      <c r="AE23654"/>
    </row>
    <row r="23655" spans="1:31">
      <c r="A23655">
        <v>57690</v>
      </c>
      <c r="B23655" t="s">
        <v>20203</v>
      </c>
      <c r="C23655" t="s">
        <v>33478</v>
      </c>
      <c r="D23655" t="s">
        <v>33476</v>
      </c>
      <c r="E23655"/>
      <c r="F23655"/>
      <c r="G23655"/>
      <c r="H23655"/>
      <c r="I23655"/>
      <c r="J23655"/>
      <c r="U23655" s="43"/>
      <c r="AE23655"/>
    </row>
    <row r="23656" spans="1:31">
      <c r="A23656">
        <v>57480</v>
      </c>
      <c r="B23656" t="s">
        <v>20204</v>
      </c>
      <c r="C23656" t="s">
        <v>33478</v>
      </c>
      <c r="D23656" t="s">
        <v>33476</v>
      </c>
      <c r="E23656"/>
      <c r="F23656"/>
      <c r="G23656"/>
      <c r="H23656"/>
      <c r="I23656"/>
      <c r="J23656"/>
      <c r="U23656" s="43"/>
      <c r="AE23656"/>
    </row>
    <row r="23657" spans="1:31">
      <c r="A23657">
        <v>57970</v>
      </c>
      <c r="B23657" t="s">
        <v>20205</v>
      </c>
      <c r="C23657" t="s">
        <v>33478</v>
      </c>
      <c r="D23657" t="s">
        <v>33476</v>
      </c>
      <c r="E23657"/>
      <c r="F23657"/>
      <c r="G23657"/>
      <c r="H23657"/>
      <c r="I23657"/>
      <c r="J23657"/>
      <c r="U23657" s="43"/>
      <c r="AE23657"/>
    </row>
    <row r="23658" spans="1:31">
      <c r="A23658">
        <v>57880</v>
      </c>
      <c r="B23658" t="s">
        <v>20206</v>
      </c>
      <c r="C23658" t="s">
        <v>33478</v>
      </c>
      <c r="D23658" t="s">
        <v>33476</v>
      </c>
      <c r="E23658"/>
      <c r="F23658"/>
      <c r="G23658"/>
      <c r="H23658"/>
      <c r="I23658"/>
      <c r="J23658"/>
      <c r="U23658" s="43"/>
      <c r="AE23658"/>
    </row>
    <row r="23659" spans="1:31">
      <c r="A23659">
        <v>57910</v>
      </c>
      <c r="B23659" t="s">
        <v>20207</v>
      </c>
      <c r="C23659" t="s">
        <v>33478</v>
      </c>
      <c r="D23659" t="s">
        <v>33476</v>
      </c>
      <c r="E23659"/>
      <c r="F23659"/>
      <c r="G23659"/>
      <c r="H23659"/>
      <c r="I23659"/>
      <c r="J23659"/>
      <c r="U23659" s="43"/>
      <c r="AE23659"/>
    </row>
    <row r="23660" spans="1:31">
      <c r="A23660">
        <v>57170</v>
      </c>
      <c r="B23660" t="s">
        <v>20208</v>
      </c>
      <c r="C23660" t="s">
        <v>33478</v>
      </c>
      <c r="D23660" t="s">
        <v>33476</v>
      </c>
      <c r="E23660"/>
      <c r="F23660"/>
      <c r="G23660"/>
      <c r="H23660"/>
      <c r="I23660"/>
      <c r="J23660"/>
      <c r="U23660" s="43"/>
      <c r="AE23660"/>
    </row>
    <row r="23661" spans="1:31">
      <c r="A23661">
        <v>57370</v>
      </c>
      <c r="B23661" t="s">
        <v>20209</v>
      </c>
      <c r="C23661" t="s">
        <v>33478</v>
      </c>
      <c r="D23661" t="s">
        <v>33476</v>
      </c>
      <c r="E23661"/>
      <c r="F23661"/>
      <c r="G23661"/>
      <c r="H23661"/>
      <c r="I23661"/>
      <c r="J23661"/>
      <c r="U23661" s="43"/>
      <c r="AE23661"/>
    </row>
    <row r="23662" spans="1:31">
      <c r="A23662">
        <v>57590</v>
      </c>
      <c r="B23662" t="s">
        <v>20210</v>
      </c>
      <c r="C23662" t="s">
        <v>33478</v>
      </c>
      <c r="D23662" t="s">
        <v>33476</v>
      </c>
      <c r="E23662"/>
      <c r="F23662"/>
      <c r="G23662"/>
      <c r="H23662"/>
      <c r="I23662"/>
      <c r="J23662"/>
      <c r="U23662" s="43"/>
      <c r="AE23662"/>
    </row>
    <row r="23663" spans="1:31">
      <c r="A23663">
        <v>57580</v>
      </c>
      <c r="B23663" t="s">
        <v>20211</v>
      </c>
      <c r="C23663" t="s">
        <v>33478</v>
      </c>
      <c r="D23663" t="s">
        <v>33476</v>
      </c>
      <c r="E23663"/>
      <c r="F23663"/>
      <c r="G23663"/>
      <c r="H23663"/>
      <c r="I23663"/>
      <c r="J23663"/>
      <c r="U23663" s="43"/>
      <c r="AE23663"/>
    </row>
    <row r="23664" spans="1:31">
      <c r="A23664">
        <v>57230</v>
      </c>
      <c r="B23664" t="s">
        <v>20212</v>
      </c>
      <c r="C23664" t="s">
        <v>33478</v>
      </c>
      <c r="D23664" t="s">
        <v>33476</v>
      </c>
      <c r="E23664"/>
      <c r="F23664"/>
      <c r="G23664"/>
      <c r="H23664"/>
      <c r="I23664"/>
      <c r="J23664"/>
      <c r="U23664" s="43"/>
      <c r="AE23664"/>
    </row>
    <row r="23665" spans="1:31">
      <c r="A23665">
        <v>57630</v>
      </c>
      <c r="B23665" t="s">
        <v>20213</v>
      </c>
      <c r="C23665" t="s">
        <v>33478</v>
      </c>
      <c r="D23665" t="s">
        <v>33476</v>
      </c>
      <c r="E23665"/>
      <c r="F23665"/>
      <c r="G23665"/>
      <c r="H23665"/>
      <c r="I23665"/>
      <c r="J23665"/>
      <c r="U23665" s="43"/>
      <c r="AE23665"/>
    </row>
    <row r="23666" spans="1:31">
      <c r="A23666">
        <v>57550</v>
      </c>
      <c r="B23666" t="s">
        <v>20214</v>
      </c>
      <c r="C23666" t="s">
        <v>33478</v>
      </c>
      <c r="D23666" t="e">
        <v>#N/A</v>
      </c>
      <c r="E23666"/>
      <c r="F23666"/>
      <c r="G23666"/>
      <c r="H23666"/>
      <c r="I23666"/>
      <c r="J23666"/>
      <c r="U23666" s="43"/>
      <c r="AE23666"/>
    </row>
    <row r="23667" spans="1:31">
      <c r="A23667">
        <v>57340</v>
      </c>
      <c r="B23667" t="s">
        <v>20215</v>
      </c>
      <c r="C23667" t="s">
        <v>33478</v>
      </c>
      <c r="D23667" t="s">
        <v>33476</v>
      </c>
      <c r="E23667"/>
      <c r="F23667"/>
      <c r="G23667"/>
      <c r="H23667"/>
      <c r="I23667"/>
      <c r="J23667"/>
      <c r="U23667" s="43"/>
      <c r="AE23667"/>
    </row>
    <row r="23668" spans="1:31">
      <c r="A23668">
        <v>57870</v>
      </c>
      <c r="B23668" t="s">
        <v>20216</v>
      </c>
      <c r="C23668" t="s">
        <v>33478</v>
      </c>
      <c r="D23668" t="s">
        <v>33482</v>
      </c>
      <c r="E23668"/>
      <c r="F23668"/>
      <c r="G23668"/>
      <c r="H23668"/>
      <c r="I23668"/>
      <c r="J23668"/>
      <c r="U23668" s="43"/>
      <c r="AE23668"/>
    </row>
    <row r="23669" spans="1:31">
      <c r="A23669">
        <v>57870</v>
      </c>
      <c r="B23669" t="s">
        <v>20217</v>
      </c>
      <c r="C23669" t="s">
        <v>33478</v>
      </c>
      <c r="D23669" t="s">
        <v>33482</v>
      </c>
      <c r="E23669"/>
      <c r="F23669"/>
      <c r="G23669"/>
      <c r="H23669"/>
      <c r="I23669"/>
      <c r="J23669"/>
      <c r="U23669" s="43"/>
      <c r="AE23669"/>
    </row>
    <row r="23670" spans="1:31">
      <c r="A23670">
        <v>57850</v>
      </c>
      <c r="B23670" t="s">
        <v>20218</v>
      </c>
      <c r="C23670" t="s">
        <v>33478</v>
      </c>
      <c r="D23670" t="e">
        <v>#N/A</v>
      </c>
      <c r="E23670"/>
      <c r="F23670"/>
      <c r="G23670"/>
      <c r="H23670"/>
      <c r="I23670"/>
      <c r="J23670"/>
      <c r="U23670" s="43"/>
      <c r="AE23670"/>
    </row>
    <row r="23671" spans="1:31">
      <c r="A23671">
        <v>57230</v>
      </c>
      <c r="B23671" t="s">
        <v>20219</v>
      </c>
      <c r="C23671" t="s">
        <v>33478</v>
      </c>
      <c r="D23671" t="s">
        <v>33476</v>
      </c>
      <c r="E23671"/>
      <c r="F23671"/>
      <c r="G23671"/>
      <c r="H23671"/>
      <c r="I23671"/>
      <c r="J23671"/>
      <c r="U23671" s="43"/>
      <c r="AE23671"/>
    </row>
    <row r="23672" spans="1:31">
      <c r="A23672">
        <v>57790</v>
      </c>
      <c r="B23672" t="s">
        <v>20220</v>
      </c>
      <c r="C23672" t="s">
        <v>33478</v>
      </c>
      <c r="D23672" t="s">
        <v>33476</v>
      </c>
      <c r="E23672"/>
      <c r="F23672"/>
      <c r="G23672"/>
      <c r="H23672"/>
      <c r="I23672"/>
      <c r="J23672"/>
      <c r="U23672" s="43"/>
      <c r="AE23672"/>
    </row>
    <row r="23673" spans="1:31">
      <c r="A23673">
        <v>57280</v>
      </c>
      <c r="B23673" t="s">
        <v>20221</v>
      </c>
      <c r="C23673" t="s">
        <v>33478</v>
      </c>
      <c r="D23673" t="e">
        <v>#N/A</v>
      </c>
      <c r="E23673"/>
      <c r="F23673"/>
      <c r="G23673"/>
      <c r="H23673"/>
      <c r="I23673"/>
      <c r="J23673"/>
      <c r="U23673" s="43"/>
      <c r="AE23673"/>
    </row>
    <row r="23674" spans="1:31">
      <c r="A23674">
        <v>57400</v>
      </c>
      <c r="B23674" t="s">
        <v>20222</v>
      </c>
      <c r="C23674" t="s">
        <v>33478</v>
      </c>
      <c r="D23674" t="s">
        <v>33476</v>
      </c>
      <c r="E23674"/>
      <c r="F23674"/>
      <c r="G23674"/>
      <c r="H23674"/>
      <c r="I23674"/>
      <c r="J23674"/>
      <c r="U23674" s="43"/>
      <c r="AE23674"/>
    </row>
    <row r="23675" spans="1:31">
      <c r="A23675">
        <v>57650</v>
      </c>
      <c r="B23675" t="s">
        <v>20223</v>
      </c>
      <c r="C23675" t="s">
        <v>33478</v>
      </c>
      <c r="D23675" t="e">
        <v>#N/A</v>
      </c>
      <c r="E23675"/>
      <c r="F23675"/>
      <c r="G23675"/>
      <c r="H23675"/>
      <c r="I23675"/>
      <c r="J23675"/>
      <c r="U23675" s="43"/>
      <c r="AE23675"/>
    </row>
    <row r="23676" spans="1:31">
      <c r="A23676">
        <v>57700</v>
      </c>
      <c r="B23676" t="s">
        <v>20224</v>
      </c>
      <c r="C23676" t="s">
        <v>33478</v>
      </c>
      <c r="D23676" t="s">
        <v>33476</v>
      </c>
      <c r="E23676"/>
      <c r="F23676"/>
      <c r="G23676"/>
      <c r="H23676"/>
      <c r="I23676"/>
      <c r="J23676"/>
      <c r="U23676" s="43"/>
      <c r="AE23676"/>
    </row>
    <row r="23677" spans="1:31">
      <c r="A23677">
        <v>57700</v>
      </c>
      <c r="B23677" t="s">
        <v>20224</v>
      </c>
      <c r="C23677" t="s">
        <v>33478</v>
      </c>
      <c r="D23677" t="s">
        <v>33476</v>
      </c>
      <c r="E23677"/>
      <c r="F23677"/>
      <c r="G23677"/>
      <c r="H23677"/>
      <c r="I23677"/>
      <c r="J23677"/>
      <c r="U23677" s="43"/>
      <c r="AE23677"/>
    </row>
    <row r="23678" spans="1:31">
      <c r="A23678">
        <v>57700</v>
      </c>
      <c r="B23678" t="s">
        <v>20224</v>
      </c>
      <c r="C23678" t="s">
        <v>33478</v>
      </c>
      <c r="D23678" t="s">
        <v>33476</v>
      </c>
      <c r="E23678"/>
      <c r="F23678"/>
      <c r="G23678"/>
      <c r="H23678"/>
      <c r="I23678"/>
      <c r="J23678"/>
      <c r="U23678" s="43"/>
      <c r="AE23678"/>
    </row>
    <row r="23679" spans="1:31">
      <c r="A23679">
        <v>57530</v>
      </c>
      <c r="B23679" t="s">
        <v>20225</v>
      </c>
      <c r="C23679" t="s">
        <v>33478</v>
      </c>
      <c r="D23679" t="s">
        <v>33476</v>
      </c>
      <c r="E23679"/>
      <c r="F23679"/>
      <c r="G23679"/>
      <c r="H23679"/>
      <c r="I23679"/>
      <c r="J23679"/>
      <c r="U23679" s="43"/>
      <c r="AE23679"/>
    </row>
    <row r="23680" spans="1:31">
      <c r="A23680">
        <v>57430</v>
      </c>
      <c r="B23680" t="s">
        <v>20226</v>
      </c>
      <c r="C23680" t="s">
        <v>33478</v>
      </c>
      <c r="D23680" t="s">
        <v>33476</v>
      </c>
      <c r="E23680"/>
      <c r="F23680"/>
      <c r="G23680"/>
      <c r="H23680"/>
      <c r="I23680"/>
      <c r="J23680"/>
      <c r="U23680" s="43"/>
      <c r="AE23680"/>
    </row>
    <row r="23681" spans="1:31">
      <c r="A23681">
        <v>57320</v>
      </c>
      <c r="B23681" t="s">
        <v>20227</v>
      </c>
      <c r="C23681" t="s">
        <v>33478</v>
      </c>
      <c r="D23681" t="s">
        <v>33476</v>
      </c>
      <c r="E23681"/>
      <c r="F23681"/>
      <c r="G23681"/>
      <c r="H23681"/>
      <c r="I23681"/>
      <c r="J23681"/>
      <c r="U23681" s="43"/>
      <c r="AE23681"/>
    </row>
    <row r="23682" spans="1:31">
      <c r="A23682">
        <v>57930</v>
      </c>
      <c r="B23682" t="s">
        <v>20228</v>
      </c>
      <c r="C23682" t="s">
        <v>33478</v>
      </c>
      <c r="D23682" t="s">
        <v>33476</v>
      </c>
      <c r="E23682"/>
      <c r="F23682"/>
      <c r="G23682"/>
      <c r="H23682"/>
      <c r="I23682"/>
      <c r="J23682"/>
      <c r="U23682" s="43"/>
      <c r="AE23682"/>
    </row>
    <row r="23683" spans="1:31">
      <c r="A23683">
        <v>57660</v>
      </c>
      <c r="B23683" t="s">
        <v>20229</v>
      </c>
      <c r="C23683" t="s">
        <v>33478</v>
      </c>
      <c r="D23683" t="s">
        <v>33476</v>
      </c>
      <c r="E23683"/>
      <c r="F23683"/>
      <c r="G23683"/>
      <c r="H23683"/>
      <c r="I23683"/>
      <c r="J23683"/>
      <c r="U23683" s="43"/>
      <c r="AE23683"/>
    </row>
    <row r="23684" spans="1:31">
      <c r="A23684">
        <v>57220</v>
      </c>
      <c r="B23684" t="s">
        <v>20230</v>
      </c>
      <c r="C23684" t="s">
        <v>33478</v>
      </c>
      <c r="D23684" t="s">
        <v>33476</v>
      </c>
      <c r="E23684"/>
      <c r="F23684"/>
      <c r="G23684"/>
      <c r="H23684"/>
      <c r="I23684"/>
      <c r="J23684"/>
      <c r="U23684" s="43"/>
      <c r="AE23684"/>
    </row>
    <row r="23685" spans="1:31">
      <c r="A23685">
        <v>57690</v>
      </c>
      <c r="B23685" t="s">
        <v>20231</v>
      </c>
      <c r="C23685" t="s">
        <v>33478</v>
      </c>
      <c r="D23685" t="s">
        <v>33476</v>
      </c>
      <c r="E23685"/>
      <c r="F23685"/>
      <c r="G23685"/>
      <c r="H23685"/>
      <c r="I23685"/>
      <c r="J23685"/>
      <c r="U23685" s="43"/>
      <c r="AE23685"/>
    </row>
    <row r="23686" spans="1:31">
      <c r="A23686">
        <v>57830</v>
      </c>
      <c r="B23686" t="s">
        <v>20232</v>
      </c>
      <c r="C23686" t="s">
        <v>33478</v>
      </c>
      <c r="D23686" t="s">
        <v>33476</v>
      </c>
      <c r="E23686"/>
      <c r="F23686"/>
      <c r="G23686"/>
      <c r="H23686"/>
      <c r="I23686"/>
      <c r="J23686"/>
      <c r="U23686" s="43"/>
      <c r="AE23686"/>
    </row>
    <row r="23687" spans="1:31">
      <c r="A23687">
        <v>57820</v>
      </c>
      <c r="B23687" t="s">
        <v>20233</v>
      </c>
      <c r="C23687" t="s">
        <v>33478</v>
      </c>
      <c r="D23687" t="s">
        <v>33482</v>
      </c>
      <c r="E23687"/>
      <c r="F23687"/>
      <c r="G23687"/>
      <c r="H23687"/>
      <c r="I23687"/>
      <c r="J23687"/>
      <c r="U23687" s="43"/>
      <c r="AE23687"/>
    </row>
    <row r="23688" spans="1:31">
      <c r="A23688">
        <v>57450</v>
      </c>
      <c r="B23688" t="s">
        <v>20234</v>
      </c>
      <c r="C23688" t="s">
        <v>33478</v>
      </c>
      <c r="D23688" t="s">
        <v>33476</v>
      </c>
      <c r="E23688"/>
      <c r="F23688"/>
      <c r="G23688"/>
      <c r="H23688"/>
      <c r="I23688"/>
      <c r="J23688"/>
      <c r="U23688" s="43"/>
      <c r="AE23688"/>
    </row>
    <row r="23689" spans="1:31">
      <c r="A23689">
        <v>57635</v>
      </c>
      <c r="B23689" t="s">
        <v>20235</v>
      </c>
      <c r="C23689" t="s">
        <v>33478</v>
      </c>
      <c r="D23689" t="s">
        <v>33476</v>
      </c>
      <c r="E23689"/>
      <c r="F23689"/>
      <c r="G23689"/>
      <c r="H23689"/>
      <c r="I23689"/>
      <c r="J23689"/>
      <c r="U23689" s="43"/>
      <c r="AE23689"/>
    </row>
    <row r="23690" spans="1:31">
      <c r="A23690">
        <v>57790</v>
      </c>
      <c r="B23690" t="s">
        <v>20236</v>
      </c>
      <c r="C23690" t="s">
        <v>33478</v>
      </c>
      <c r="D23690" t="s">
        <v>33476</v>
      </c>
      <c r="E23690"/>
      <c r="F23690"/>
      <c r="G23690"/>
      <c r="H23690"/>
      <c r="I23690"/>
      <c r="J23690"/>
      <c r="U23690" s="43"/>
      <c r="AE23690"/>
    </row>
    <row r="23691" spans="1:31">
      <c r="A23691">
        <v>57580</v>
      </c>
      <c r="B23691" t="s">
        <v>20237</v>
      </c>
      <c r="C23691" t="s">
        <v>33478</v>
      </c>
      <c r="D23691" t="s">
        <v>33476</v>
      </c>
      <c r="E23691"/>
      <c r="F23691"/>
      <c r="G23691"/>
      <c r="H23691"/>
      <c r="I23691"/>
      <c r="J23691"/>
      <c r="U23691" s="43"/>
      <c r="AE23691"/>
    </row>
    <row r="23692" spans="1:31">
      <c r="A23692">
        <v>57830</v>
      </c>
      <c r="B23692" t="s">
        <v>20238</v>
      </c>
      <c r="C23692" t="s">
        <v>33478</v>
      </c>
      <c r="D23692" t="s">
        <v>33476</v>
      </c>
      <c r="E23692"/>
      <c r="F23692"/>
      <c r="G23692"/>
      <c r="H23692"/>
      <c r="I23692"/>
      <c r="J23692"/>
      <c r="U23692" s="43"/>
      <c r="AE23692"/>
    </row>
    <row r="23693" spans="1:31">
      <c r="A23693">
        <v>57400</v>
      </c>
      <c r="B23693" t="s">
        <v>20239</v>
      </c>
      <c r="C23693" t="s">
        <v>33478</v>
      </c>
      <c r="D23693" t="s">
        <v>33476</v>
      </c>
      <c r="E23693"/>
      <c r="F23693"/>
      <c r="G23693"/>
      <c r="H23693"/>
      <c r="I23693"/>
      <c r="J23693"/>
      <c r="U23693" s="43"/>
      <c r="AE23693"/>
    </row>
    <row r="23694" spans="1:31">
      <c r="A23694">
        <v>57320</v>
      </c>
      <c r="B23694" t="s">
        <v>20240</v>
      </c>
      <c r="C23694" t="s">
        <v>33478</v>
      </c>
      <c r="D23694" t="s">
        <v>33476</v>
      </c>
      <c r="E23694"/>
      <c r="F23694"/>
      <c r="G23694"/>
      <c r="H23694"/>
      <c r="I23694"/>
      <c r="J23694"/>
      <c r="U23694" s="43"/>
      <c r="AE23694"/>
    </row>
    <row r="23695" spans="1:31">
      <c r="A23695">
        <v>57330</v>
      </c>
      <c r="B23695" t="s">
        <v>20241</v>
      </c>
      <c r="C23695" t="s">
        <v>33478</v>
      </c>
      <c r="D23695" t="s">
        <v>33476</v>
      </c>
      <c r="E23695"/>
      <c r="F23695"/>
      <c r="G23695"/>
      <c r="H23695"/>
      <c r="I23695"/>
      <c r="J23695"/>
      <c r="U23695" s="43"/>
      <c r="AE23695"/>
    </row>
    <row r="23696" spans="1:31">
      <c r="A23696">
        <v>57400</v>
      </c>
      <c r="B23696" t="s">
        <v>20242</v>
      </c>
      <c r="C23696" t="s">
        <v>33478</v>
      </c>
      <c r="D23696" t="s">
        <v>33476</v>
      </c>
      <c r="E23696"/>
      <c r="F23696"/>
      <c r="G23696"/>
      <c r="H23696"/>
      <c r="I23696"/>
      <c r="J23696"/>
      <c r="U23696" s="43"/>
      <c r="AE23696"/>
    </row>
    <row r="23697" spans="1:31">
      <c r="A23697">
        <v>57510</v>
      </c>
      <c r="B23697" t="s">
        <v>20243</v>
      </c>
      <c r="C23697" t="s">
        <v>33478</v>
      </c>
      <c r="D23697" t="s">
        <v>33476</v>
      </c>
      <c r="E23697"/>
      <c r="F23697"/>
      <c r="G23697"/>
      <c r="H23697"/>
      <c r="I23697"/>
      <c r="J23697"/>
      <c r="U23697" s="43"/>
      <c r="AE23697"/>
    </row>
    <row r="23698" spans="1:31">
      <c r="A23698">
        <v>57220</v>
      </c>
      <c r="B23698" t="s">
        <v>20244</v>
      </c>
      <c r="C23698" t="s">
        <v>33478</v>
      </c>
      <c r="D23698" t="s">
        <v>33476</v>
      </c>
      <c r="E23698"/>
      <c r="F23698"/>
      <c r="G23698"/>
      <c r="H23698"/>
      <c r="I23698"/>
      <c r="J23698"/>
      <c r="U23698" s="43"/>
      <c r="AE23698"/>
    </row>
    <row r="23699" spans="1:31">
      <c r="A23699">
        <v>57380</v>
      </c>
      <c r="B23699" t="s">
        <v>20245</v>
      </c>
      <c r="C23699" t="s">
        <v>33478</v>
      </c>
      <c r="D23699" t="s">
        <v>33476</v>
      </c>
      <c r="E23699"/>
      <c r="F23699"/>
      <c r="G23699"/>
      <c r="H23699"/>
      <c r="I23699"/>
      <c r="J23699"/>
      <c r="U23699" s="43"/>
      <c r="AE23699"/>
    </row>
    <row r="23700" spans="1:31">
      <c r="A23700">
        <v>57220</v>
      </c>
      <c r="B23700" t="s">
        <v>20246</v>
      </c>
      <c r="C23700" t="s">
        <v>33478</v>
      </c>
      <c r="D23700" t="s">
        <v>33476</v>
      </c>
      <c r="E23700"/>
      <c r="F23700"/>
      <c r="G23700"/>
      <c r="H23700"/>
      <c r="I23700"/>
      <c r="J23700"/>
      <c r="U23700" s="43"/>
      <c r="AE23700"/>
    </row>
    <row r="23701" spans="1:31">
      <c r="A23701">
        <v>57510</v>
      </c>
      <c r="B23701" t="s">
        <v>20247</v>
      </c>
      <c r="C23701" t="s">
        <v>33478</v>
      </c>
      <c r="D23701" t="s">
        <v>33476</v>
      </c>
      <c r="E23701"/>
      <c r="F23701"/>
      <c r="G23701"/>
      <c r="H23701"/>
      <c r="I23701"/>
      <c r="J23701"/>
      <c r="U23701" s="43"/>
      <c r="AE23701"/>
    </row>
    <row r="23702" spans="1:31">
      <c r="A23702">
        <v>57920</v>
      </c>
      <c r="B23702" t="s">
        <v>20248</v>
      </c>
      <c r="C23702" t="s">
        <v>33478</v>
      </c>
      <c r="D23702" t="s">
        <v>33476</v>
      </c>
      <c r="E23702"/>
      <c r="F23702"/>
      <c r="G23702"/>
      <c r="H23702"/>
      <c r="I23702"/>
      <c r="J23702"/>
      <c r="U23702" s="43"/>
      <c r="AE23702"/>
    </row>
    <row r="23703" spans="1:31">
      <c r="A23703">
        <v>57470</v>
      </c>
      <c r="B23703" t="s">
        <v>20249</v>
      </c>
      <c r="C23703" t="s">
        <v>33478</v>
      </c>
      <c r="D23703" t="s">
        <v>33476</v>
      </c>
      <c r="E23703"/>
      <c r="F23703"/>
      <c r="G23703"/>
      <c r="H23703"/>
      <c r="I23703"/>
      <c r="J23703"/>
      <c r="U23703" s="43"/>
      <c r="AE23703"/>
    </row>
    <row r="23704" spans="1:31">
      <c r="A23704">
        <v>57405</v>
      </c>
      <c r="B23704" t="s">
        <v>20250</v>
      </c>
      <c r="C23704" t="s">
        <v>33478</v>
      </c>
      <c r="D23704" t="e">
        <v>#N/A</v>
      </c>
      <c r="E23704"/>
      <c r="F23704"/>
      <c r="G23704"/>
      <c r="H23704"/>
      <c r="I23704"/>
      <c r="J23704"/>
      <c r="U23704" s="43"/>
      <c r="AE23704"/>
    </row>
    <row r="23705" spans="1:31">
      <c r="A23705">
        <v>57870</v>
      </c>
      <c r="B23705" t="s">
        <v>20251</v>
      </c>
      <c r="C23705" t="s">
        <v>33478</v>
      </c>
      <c r="D23705" t="s">
        <v>33482</v>
      </c>
      <c r="E23705"/>
      <c r="F23705"/>
      <c r="G23705"/>
      <c r="H23705"/>
      <c r="I23705"/>
      <c r="J23705"/>
      <c r="U23705" s="43"/>
      <c r="AE23705"/>
    </row>
    <row r="23706" spans="1:31">
      <c r="A23706">
        <v>57670</v>
      </c>
      <c r="B23706" t="s">
        <v>20252</v>
      </c>
      <c r="C23706" t="s">
        <v>33478</v>
      </c>
      <c r="D23706" t="s">
        <v>33476</v>
      </c>
      <c r="E23706"/>
      <c r="F23706"/>
      <c r="G23706"/>
      <c r="H23706"/>
      <c r="I23706"/>
      <c r="J23706"/>
      <c r="U23706" s="43"/>
      <c r="AE23706"/>
    </row>
    <row r="23707" spans="1:31">
      <c r="A23707">
        <v>57490</v>
      </c>
      <c r="B23707" t="s">
        <v>20253</v>
      </c>
      <c r="C23707" t="s">
        <v>33478</v>
      </c>
      <c r="D23707" t="e">
        <v>#N/A</v>
      </c>
      <c r="E23707"/>
      <c r="F23707"/>
      <c r="G23707"/>
      <c r="H23707"/>
      <c r="I23707"/>
      <c r="J23707"/>
      <c r="U23707" s="43"/>
      <c r="AE23707"/>
    </row>
    <row r="23708" spans="1:31">
      <c r="A23708">
        <v>57510</v>
      </c>
      <c r="B23708" t="s">
        <v>20254</v>
      </c>
      <c r="C23708" t="s">
        <v>33478</v>
      </c>
      <c r="D23708" t="s">
        <v>33476</v>
      </c>
      <c r="E23708"/>
      <c r="F23708"/>
      <c r="G23708"/>
      <c r="H23708"/>
      <c r="I23708"/>
      <c r="J23708"/>
      <c r="U23708" s="43"/>
      <c r="AE23708"/>
    </row>
    <row r="23709" spans="1:31">
      <c r="A23709">
        <v>57720</v>
      </c>
      <c r="B23709" t="s">
        <v>20255</v>
      </c>
      <c r="C23709" t="s">
        <v>33478</v>
      </c>
      <c r="D23709" t="s">
        <v>33476</v>
      </c>
      <c r="E23709"/>
      <c r="F23709"/>
      <c r="G23709"/>
      <c r="H23709"/>
      <c r="I23709"/>
      <c r="J23709"/>
      <c r="U23709" s="43"/>
      <c r="AE23709"/>
    </row>
    <row r="23710" spans="1:31">
      <c r="A23710">
        <v>57820</v>
      </c>
      <c r="B23710" t="s">
        <v>20256</v>
      </c>
      <c r="C23710" t="s">
        <v>33478</v>
      </c>
      <c r="D23710" t="s">
        <v>33482</v>
      </c>
      <c r="E23710"/>
      <c r="F23710"/>
      <c r="G23710"/>
      <c r="H23710"/>
      <c r="I23710"/>
      <c r="J23710"/>
      <c r="U23710" s="43"/>
      <c r="AE23710"/>
    </row>
    <row r="23711" spans="1:31">
      <c r="A23711">
        <v>57990</v>
      </c>
      <c r="B23711" t="s">
        <v>20257</v>
      </c>
      <c r="C23711" t="s">
        <v>33478</v>
      </c>
      <c r="D23711" t="s">
        <v>33476</v>
      </c>
      <c r="E23711"/>
      <c r="F23711"/>
      <c r="G23711"/>
      <c r="H23711"/>
      <c r="I23711"/>
      <c r="J23711"/>
      <c r="U23711" s="43"/>
      <c r="AE23711"/>
    </row>
    <row r="23712" spans="1:31">
      <c r="A23712">
        <v>57480</v>
      </c>
      <c r="B23712" t="s">
        <v>20258</v>
      </c>
      <c r="C23712" t="s">
        <v>33478</v>
      </c>
      <c r="D23712" t="s">
        <v>33476</v>
      </c>
      <c r="E23712"/>
      <c r="F23712"/>
      <c r="G23712"/>
      <c r="H23712"/>
      <c r="I23712"/>
      <c r="J23712"/>
      <c r="U23712" s="43"/>
      <c r="AE23712"/>
    </row>
    <row r="23713" spans="1:31">
      <c r="A23713">
        <v>57830</v>
      </c>
      <c r="B23713" t="s">
        <v>20259</v>
      </c>
      <c r="C23713" t="s">
        <v>33478</v>
      </c>
      <c r="D23713" t="s">
        <v>33476</v>
      </c>
      <c r="E23713"/>
      <c r="F23713"/>
      <c r="G23713"/>
      <c r="H23713"/>
      <c r="I23713"/>
      <c r="J23713"/>
      <c r="U23713" s="43"/>
      <c r="AE23713"/>
    </row>
    <row r="23714" spans="1:31">
      <c r="A23714">
        <v>57970</v>
      </c>
      <c r="B23714" t="s">
        <v>20260</v>
      </c>
      <c r="C23714" t="s">
        <v>33478</v>
      </c>
      <c r="D23714" t="s">
        <v>33476</v>
      </c>
      <c r="E23714"/>
      <c r="F23714"/>
      <c r="G23714"/>
      <c r="H23714"/>
      <c r="I23714"/>
      <c r="J23714"/>
      <c r="U23714" s="43"/>
      <c r="AE23714"/>
    </row>
    <row r="23715" spans="1:31">
      <c r="A23715">
        <v>57400</v>
      </c>
      <c r="B23715" t="s">
        <v>20261</v>
      </c>
      <c r="C23715" t="s">
        <v>33478</v>
      </c>
      <c r="D23715" t="s">
        <v>33476</v>
      </c>
      <c r="E23715"/>
      <c r="F23715"/>
      <c r="G23715"/>
      <c r="H23715"/>
      <c r="I23715"/>
      <c r="J23715"/>
      <c r="U23715" s="43"/>
      <c r="AE23715"/>
    </row>
    <row r="23716" spans="1:31">
      <c r="A23716">
        <v>57970</v>
      </c>
      <c r="B23716" t="s">
        <v>20262</v>
      </c>
      <c r="C23716" t="s">
        <v>33478</v>
      </c>
      <c r="D23716" t="s">
        <v>33476</v>
      </c>
      <c r="E23716"/>
      <c r="F23716"/>
      <c r="G23716"/>
      <c r="H23716"/>
      <c r="I23716"/>
      <c r="J23716"/>
      <c r="U23716" s="43"/>
      <c r="AE23716"/>
    </row>
    <row r="23717" spans="1:31">
      <c r="A23717">
        <v>57670</v>
      </c>
      <c r="B23717" t="s">
        <v>20263</v>
      </c>
      <c r="C23717" t="s">
        <v>33478</v>
      </c>
      <c r="D23717" t="s">
        <v>33476</v>
      </c>
      <c r="E23717"/>
      <c r="F23717"/>
      <c r="G23717"/>
      <c r="H23717"/>
      <c r="I23717"/>
      <c r="J23717"/>
      <c r="U23717" s="43"/>
      <c r="AE23717"/>
    </row>
    <row r="23718" spans="1:31">
      <c r="A23718">
        <v>57670</v>
      </c>
      <c r="B23718" t="s">
        <v>20264</v>
      </c>
      <c r="C23718" t="s">
        <v>33478</v>
      </c>
      <c r="D23718" t="s">
        <v>33476</v>
      </c>
      <c r="E23718"/>
      <c r="F23718"/>
      <c r="G23718"/>
      <c r="H23718"/>
      <c r="I23718"/>
      <c r="J23718"/>
      <c r="U23718" s="43"/>
      <c r="AE23718"/>
    </row>
    <row r="23719" spans="1:31">
      <c r="A23719">
        <v>57990</v>
      </c>
      <c r="B23719" t="s">
        <v>20265</v>
      </c>
      <c r="C23719" t="s">
        <v>33478</v>
      </c>
      <c r="D23719" t="s">
        <v>33476</v>
      </c>
      <c r="E23719"/>
      <c r="F23719"/>
      <c r="G23719"/>
      <c r="H23719"/>
      <c r="I23719"/>
      <c r="J23719"/>
      <c r="U23719" s="43"/>
      <c r="AE23719"/>
    </row>
    <row r="23720" spans="1:31">
      <c r="A23720">
        <v>57590</v>
      </c>
      <c r="B23720" t="s">
        <v>20266</v>
      </c>
      <c r="C23720" t="s">
        <v>33478</v>
      </c>
      <c r="D23720" t="s">
        <v>33476</v>
      </c>
      <c r="E23720"/>
      <c r="F23720"/>
      <c r="G23720"/>
      <c r="H23720"/>
      <c r="I23720"/>
      <c r="J23720"/>
      <c r="U23720" s="43"/>
      <c r="AE23720"/>
    </row>
    <row r="23721" spans="1:31">
      <c r="A23721">
        <v>57130</v>
      </c>
      <c r="B23721" t="s">
        <v>20267</v>
      </c>
      <c r="C23721" t="s">
        <v>33478</v>
      </c>
      <c r="D23721" t="e">
        <v>#N/A</v>
      </c>
      <c r="E23721"/>
      <c r="F23721"/>
      <c r="G23721"/>
      <c r="H23721"/>
      <c r="I23721"/>
      <c r="J23721"/>
      <c r="U23721" s="43"/>
      <c r="AE23721"/>
    </row>
    <row r="23722" spans="1:31">
      <c r="A23722">
        <v>57245</v>
      </c>
      <c r="B23722" t="s">
        <v>20268</v>
      </c>
      <c r="C23722" t="s">
        <v>33478</v>
      </c>
      <c r="D23722" t="s">
        <v>33476</v>
      </c>
      <c r="E23722"/>
      <c r="F23722"/>
      <c r="G23722"/>
      <c r="H23722"/>
      <c r="I23722"/>
      <c r="J23722"/>
      <c r="U23722" s="43"/>
      <c r="AE23722"/>
    </row>
    <row r="23723" spans="1:31">
      <c r="A23723">
        <v>57130</v>
      </c>
      <c r="B23723" t="s">
        <v>988</v>
      </c>
      <c r="C23723" t="s">
        <v>33478</v>
      </c>
      <c r="D23723" t="e">
        <v>#N/A</v>
      </c>
      <c r="E23723"/>
      <c r="F23723"/>
      <c r="G23723"/>
      <c r="H23723"/>
      <c r="I23723"/>
      <c r="J23723"/>
      <c r="U23723" s="43"/>
      <c r="AE23723"/>
    </row>
    <row r="23724" spans="1:31">
      <c r="A23724">
        <v>57630</v>
      </c>
      <c r="B23724" t="s">
        <v>20269</v>
      </c>
      <c r="C23724" t="s">
        <v>33478</v>
      </c>
      <c r="D23724" t="s">
        <v>33476</v>
      </c>
      <c r="E23724"/>
      <c r="F23724"/>
      <c r="G23724"/>
      <c r="H23724"/>
      <c r="I23724"/>
      <c r="J23724"/>
      <c r="U23724" s="43"/>
      <c r="AE23724"/>
    </row>
    <row r="23725" spans="1:31">
      <c r="A23725">
        <v>57590</v>
      </c>
      <c r="B23725" t="s">
        <v>20270</v>
      </c>
      <c r="C23725" t="s">
        <v>33478</v>
      </c>
      <c r="D23725" t="s">
        <v>33476</v>
      </c>
      <c r="E23725"/>
      <c r="F23725"/>
      <c r="G23725"/>
      <c r="H23725"/>
      <c r="I23725"/>
      <c r="J23725"/>
      <c r="U23725" s="43"/>
      <c r="AE23725"/>
    </row>
    <row r="23726" spans="1:31">
      <c r="A23726">
        <v>57412</v>
      </c>
      <c r="B23726" t="s">
        <v>20271</v>
      </c>
      <c r="C23726" t="s">
        <v>33478</v>
      </c>
      <c r="D23726" t="s">
        <v>33476</v>
      </c>
      <c r="E23726"/>
      <c r="F23726"/>
      <c r="G23726"/>
      <c r="H23726"/>
      <c r="I23726"/>
      <c r="J23726"/>
      <c r="U23726" s="43"/>
      <c r="AE23726"/>
    </row>
    <row r="23727" spans="1:31">
      <c r="A23727">
        <v>57330</v>
      </c>
      <c r="B23727" t="s">
        <v>20272</v>
      </c>
      <c r="C23727" t="s">
        <v>33478</v>
      </c>
      <c r="D23727" t="s">
        <v>33476</v>
      </c>
      <c r="E23727"/>
      <c r="F23727"/>
      <c r="G23727"/>
      <c r="H23727"/>
      <c r="I23727"/>
      <c r="J23727"/>
      <c r="U23727" s="43"/>
      <c r="AE23727"/>
    </row>
    <row r="23728" spans="1:31">
      <c r="A23728">
        <v>57430</v>
      </c>
      <c r="B23728" t="s">
        <v>20273</v>
      </c>
      <c r="C23728" t="s">
        <v>33478</v>
      </c>
      <c r="D23728" t="s">
        <v>33476</v>
      </c>
      <c r="E23728"/>
      <c r="F23728"/>
      <c r="G23728"/>
      <c r="H23728"/>
      <c r="I23728"/>
      <c r="J23728"/>
      <c r="U23728" s="43"/>
      <c r="AE23728"/>
    </row>
    <row r="23729" spans="1:31">
      <c r="A23729">
        <v>57920</v>
      </c>
      <c r="B23729" t="s">
        <v>20274</v>
      </c>
      <c r="C23729" t="s">
        <v>33478</v>
      </c>
      <c r="D23729" t="s">
        <v>33476</v>
      </c>
      <c r="E23729"/>
      <c r="F23729"/>
      <c r="G23729"/>
      <c r="H23729"/>
      <c r="I23729"/>
      <c r="J23729"/>
      <c r="U23729" s="43"/>
      <c r="AE23729"/>
    </row>
    <row r="23730" spans="1:31">
      <c r="A23730">
        <v>57920</v>
      </c>
      <c r="B23730" t="s">
        <v>20275</v>
      </c>
      <c r="C23730" t="s">
        <v>33478</v>
      </c>
      <c r="D23730" t="s">
        <v>33476</v>
      </c>
      <c r="E23730"/>
      <c r="F23730"/>
      <c r="G23730"/>
      <c r="H23730"/>
      <c r="I23730"/>
      <c r="J23730"/>
      <c r="U23730" s="43"/>
      <c r="AE23730"/>
    </row>
    <row r="23731" spans="1:31">
      <c r="A23731">
        <v>57460</v>
      </c>
      <c r="B23731" t="s">
        <v>20276</v>
      </c>
      <c r="C23731" t="s">
        <v>33478</v>
      </c>
      <c r="D23731" t="e">
        <v>#N/A</v>
      </c>
      <c r="E23731"/>
      <c r="F23731"/>
      <c r="G23731"/>
      <c r="H23731"/>
      <c r="I23731"/>
      <c r="J23731"/>
      <c r="U23731" s="43"/>
      <c r="AE23731"/>
    </row>
    <row r="23732" spans="1:31">
      <c r="A23732">
        <v>57480</v>
      </c>
      <c r="B23732" t="s">
        <v>20277</v>
      </c>
      <c r="C23732" t="s">
        <v>33478</v>
      </c>
      <c r="D23732" t="s">
        <v>33476</v>
      </c>
      <c r="E23732"/>
      <c r="F23732"/>
      <c r="G23732"/>
      <c r="H23732"/>
      <c r="I23732"/>
      <c r="J23732"/>
      <c r="U23732" s="43"/>
      <c r="AE23732"/>
    </row>
    <row r="23733" spans="1:31">
      <c r="A23733">
        <v>57830</v>
      </c>
      <c r="B23733" t="s">
        <v>20278</v>
      </c>
      <c r="C23733" t="s">
        <v>33478</v>
      </c>
      <c r="D23733" t="s">
        <v>33476</v>
      </c>
      <c r="E23733"/>
      <c r="F23733"/>
      <c r="G23733"/>
      <c r="H23733"/>
      <c r="I23733"/>
      <c r="J23733"/>
      <c r="U23733" s="43"/>
      <c r="AE23733"/>
    </row>
    <row r="23734" spans="1:31">
      <c r="A23734">
        <v>57480</v>
      </c>
      <c r="B23734" t="s">
        <v>20279</v>
      </c>
      <c r="C23734" t="s">
        <v>33478</v>
      </c>
      <c r="D23734" t="s">
        <v>33476</v>
      </c>
      <c r="E23734"/>
      <c r="F23734"/>
      <c r="G23734"/>
      <c r="H23734"/>
      <c r="I23734"/>
      <c r="J23734"/>
      <c r="U23734" s="43"/>
      <c r="AE23734"/>
    </row>
    <row r="23735" spans="1:31">
      <c r="A23735">
        <v>57480</v>
      </c>
      <c r="B23735" t="s">
        <v>20280</v>
      </c>
      <c r="C23735" t="s">
        <v>33478</v>
      </c>
      <c r="D23735" t="s">
        <v>33476</v>
      </c>
      <c r="E23735"/>
      <c r="F23735"/>
      <c r="G23735"/>
      <c r="H23735"/>
      <c r="I23735"/>
      <c r="J23735"/>
      <c r="U23735" s="43"/>
      <c r="AE23735"/>
    </row>
    <row r="23736" spans="1:31">
      <c r="A23736">
        <v>57430</v>
      </c>
      <c r="B23736" t="s">
        <v>20281</v>
      </c>
      <c r="C23736" t="s">
        <v>33478</v>
      </c>
      <c r="D23736" t="s">
        <v>33476</v>
      </c>
      <c r="E23736"/>
      <c r="F23736"/>
      <c r="G23736"/>
      <c r="H23736"/>
      <c r="I23736"/>
      <c r="J23736"/>
      <c r="U23736" s="43"/>
      <c r="AE23736"/>
    </row>
    <row r="23737" spans="1:31">
      <c r="A23737">
        <v>57920</v>
      </c>
      <c r="B23737" t="s">
        <v>20282</v>
      </c>
      <c r="C23737" t="s">
        <v>33478</v>
      </c>
      <c r="D23737" t="s">
        <v>33476</v>
      </c>
      <c r="E23737"/>
      <c r="F23737"/>
      <c r="G23737"/>
      <c r="H23737"/>
      <c r="I23737"/>
      <c r="J23737"/>
      <c r="U23737" s="43"/>
      <c r="AE23737"/>
    </row>
    <row r="23738" spans="1:31">
      <c r="A23738">
        <v>57240</v>
      </c>
      <c r="B23738" t="s">
        <v>20283</v>
      </c>
      <c r="C23738" t="s">
        <v>33478</v>
      </c>
      <c r="D23738" t="e">
        <v>#N/A</v>
      </c>
      <c r="E23738"/>
      <c r="F23738"/>
      <c r="G23738"/>
      <c r="H23738"/>
      <c r="I23738"/>
      <c r="J23738"/>
      <c r="U23738" s="43"/>
      <c r="AE23738"/>
    </row>
    <row r="23739" spans="1:31">
      <c r="A23739">
        <v>57970</v>
      </c>
      <c r="B23739" t="s">
        <v>20284</v>
      </c>
      <c r="C23739" t="s">
        <v>33478</v>
      </c>
      <c r="D23739" t="s">
        <v>33476</v>
      </c>
      <c r="E23739"/>
      <c r="F23739"/>
      <c r="G23739"/>
      <c r="H23739"/>
      <c r="I23739"/>
      <c r="J23739"/>
      <c r="U23739" s="43"/>
      <c r="AE23739"/>
    </row>
    <row r="23740" spans="1:31">
      <c r="A23740">
        <v>57480</v>
      </c>
      <c r="B23740" t="s">
        <v>20285</v>
      </c>
      <c r="C23740" t="s">
        <v>33478</v>
      </c>
      <c r="D23740" t="s">
        <v>33476</v>
      </c>
      <c r="E23740"/>
      <c r="F23740"/>
      <c r="G23740"/>
      <c r="H23740"/>
      <c r="I23740"/>
      <c r="J23740"/>
      <c r="U23740" s="43"/>
      <c r="AE23740"/>
    </row>
    <row r="23741" spans="1:31">
      <c r="A23741">
        <v>57970</v>
      </c>
      <c r="B23741" t="s">
        <v>20286</v>
      </c>
      <c r="C23741" t="s">
        <v>33478</v>
      </c>
      <c r="D23741" t="s">
        <v>33476</v>
      </c>
      <c r="E23741"/>
      <c r="F23741"/>
      <c r="G23741"/>
      <c r="H23741"/>
      <c r="I23741"/>
      <c r="J23741"/>
      <c r="U23741" s="43"/>
      <c r="AE23741"/>
    </row>
    <row r="23742" spans="1:31">
      <c r="A23742">
        <v>57730</v>
      </c>
      <c r="B23742" t="s">
        <v>20287</v>
      </c>
      <c r="C23742" t="s">
        <v>33478</v>
      </c>
      <c r="D23742" t="e">
        <v>#N/A</v>
      </c>
      <c r="E23742"/>
      <c r="F23742"/>
      <c r="G23742"/>
      <c r="H23742"/>
      <c r="I23742"/>
      <c r="J23742"/>
      <c r="U23742" s="43"/>
      <c r="AE23742"/>
    </row>
    <row r="23743" spans="1:31">
      <c r="A23743">
        <v>57560</v>
      </c>
      <c r="B23743" t="s">
        <v>20288</v>
      </c>
      <c r="C23743" t="s">
        <v>33478</v>
      </c>
      <c r="D23743" t="s">
        <v>33482</v>
      </c>
      <c r="E23743"/>
      <c r="F23743"/>
      <c r="G23743"/>
      <c r="H23743"/>
      <c r="I23743"/>
      <c r="J23743"/>
      <c r="U23743" s="43"/>
      <c r="AE23743"/>
    </row>
    <row r="23744" spans="1:31">
      <c r="A23744">
        <v>57810</v>
      </c>
      <c r="B23744" t="s">
        <v>3136</v>
      </c>
      <c r="C23744" t="s">
        <v>33478</v>
      </c>
      <c r="D23744" t="s">
        <v>33476</v>
      </c>
      <c r="E23744"/>
      <c r="F23744"/>
      <c r="G23744"/>
      <c r="H23744"/>
      <c r="I23744"/>
      <c r="J23744"/>
      <c r="U23744" s="43"/>
      <c r="AE23744"/>
    </row>
    <row r="23745" spans="1:31">
      <c r="A23745">
        <v>57410</v>
      </c>
      <c r="B23745" t="s">
        <v>20289</v>
      </c>
      <c r="C23745" t="s">
        <v>33478</v>
      </c>
      <c r="D23745" t="s">
        <v>33476</v>
      </c>
      <c r="E23745"/>
      <c r="F23745"/>
      <c r="G23745"/>
      <c r="H23745"/>
      <c r="I23745"/>
      <c r="J23745"/>
      <c r="U23745" s="43"/>
      <c r="AE23745"/>
    </row>
    <row r="23746" spans="1:31">
      <c r="A23746">
        <v>57830</v>
      </c>
      <c r="B23746" t="s">
        <v>20290</v>
      </c>
      <c r="C23746" t="s">
        <v>33478</v>
      </c>
      <c r="D23746" t="s">
        <v>33476</v>
      </c>
      <c r="E23746"/>
      <c r="F23746"/>
      <c r="G23746"/>
      <c r="H23746"/>
      <c r="I23746"/>
      <c r="J23746"/>
      <c r="U23746" s="43"/>
      <c r="AE23746"/>
    </row>
    <row r="23747" spans="1:31">
      <c r="A23747">
        <v>57340</v>
      </c>
      <c r="B23747" t="s">
        <v>20291</v>
      </c>
      <c r="C23747" t="s">
        <v>33478</v>
      </c>
      <c r="D23747" t="s">
        <v>33476</v>
      </c>
      <c r="E23747"/>
      <c r="F23747"/>
      <c r="G23747"/>
      <c r="H23747"/>
      <c r="I23747"/>
      <c r="J23747"/>
      <c r="U23747" s="43"/>
      <c r="AE23747"/>
    </row>
    <row r="23748" spans="1:31">
      <c r="A23748">
        <v>57790</v>
      </c>
      <c r="B23748" t="s">
        <v>20292</v>
      </c>
      <c r="C23748" t="s">
        <v>33478</v>
      </c>
      <c r="D23748" t="s">
        <v>33476</v>
      </c>
      <c r="E23748"/>
      <c r="F23748"/>
      <c r="G23748"/>
      <c r="H23748"/>
      <c r="I23748"/>
      <c r="J23748"/>
      <c r="U23748" s="43"/>
      <c r="AE23748"/>
    </row>
    <row r="23749" spans="1:31">
      <c r="A23749">
        <v>57590</v>
      </c>
      <c r="B23749" t="s">
        <v>20293</v>
      </c>
      <c r="C23749" t="s">
        <v>33478</v>
      </c>
      <c r="D23749" t="s">
        <v>33476</v>
      </c>
      <c r="E23749"/>
      <c r="F23749"/>
      <c r="G23749"/>
      <c r="H23749"/>
      <c r="I23749"/>
      <c r="J23749"/>
      <c r="U23749" s="43"/>
      <c r="AE23749"/>
    </row>
    <row r="23750" spans="1:31">
      <c r="A23750">
        <v>57400</v>
      </c>
      <c r="B23750" t="s">
        <v>20294</v>
      </c>
      <c r="C23750" t="s">
        <v>33478</v>
      </c>
      <c r="D23750" t="s">
        <v>33476</v>
      </c>
      <c r="E23750"/>
      <c r="F23750"/>
      <c r="G23750"/>
      <c r="H23750"/>
      <c r="I23750"/>
      <c r="J23750"/>
      <c r="U23750" s="43"/>
      <c r="AE23750"/>
    </row>
    <row r="23751" spans="1:31">
      <c r="A23751">
        <v>57810</v>
      </c>
      <c r="B23751" t="s">
        <v>20295</v>
      </c>
      <c r="C23751" t="s">
        <v>33478</v>
      </c>
      <c r="D23751" t="s">
        <v>33476</v>
      </c>
      <c r="E23751"/>
      <c r="F23751"/>
      <c r="G23751"/>
      <c r="H23751"/>
      <c r="I23751"/>
      <c r="J23751"/>
      <c r="U23751" s="43"/>
      <c r="AE23751"/>
    </row>
    <row r="23752" spans="1:31">
      <c r="A23752">
        <v>57660</v>
      </c>
      <c r="B23752" t="s">
        <v>20296</v>
      </c>
      <c r="C23752" t="s">
        <v>33478</v>
      </c>
      <c r="D23752" t="s">
        <v>33476</v>
      </c>
      <c r="E23752"/>
      <c r="F23752"/>
      <c r="G23752"/>
      <c r="H23752"/>
      <c r="I23752"/>
      <c r="J23752"/>
      <c r="U23752" s="43"/>
      <c r="AE23752"/>
    </row>
    <row r="23753" spans="1:31">
      <c r="A23753">
        <v>57530</v>
      </c>
      <c r="B23753" t="s">
        <v>20297</v>
      </c>
      <c r="C23753" t="s">
        <v>33478</v>
      </c>
      <c r="D23753" t="s">
        <v>33476</v>
      </c>
      <c r="E23753"/>
      <c r="F23753"/>
      <c r="G23753"/>
      <c r="H23753"/>
      <c r="I23753"/>
      <c r="J23753"/>
      <c r="U23753" s="43"/>
      <c r="AE23753"/>
    </row>
    <row r="23754" spans="1:31">
      <c r="A23754">
        <v>57385</v>
      </c>
      <c r="B23754" t="s">
        <v>20298</v>
      </c>
      <c r="C23754" t="s">
        <v>33478</v>
      </c>
      <c r="D23754" t="e">
        <v>#N/A</v>
      </c>
      <c r="E23754"/>
      <c r="F23754"/>
      <c r="G23754"/>
      <c r="H23754"/>
      <c r="I23754"/>
      <c r="J23754"/>
      <c r="U23754" s="43"/>
      <c r="AE23754"/>
    </row>
    <row r="23755" spans="1:31">
      <c r="A23755">
        <v>57480</v>
      </c>
      <c r="B23755" t="s">
        <v>20299</v>
      </c>
      <c r="C23755" t="s">
        <v>33478</v>
      </c>
      <c r="D23755" t="s">
        <v>33476</v>
      </c>
      <c r="E23755"/>
      <c r="F23755"/>
      <c r="G23755"/>
      <c r="H23755"/>
      <c r="I23755"/>
      <c r="J23755"/>
      <c r="U23755" s="43"/>
      <c r="AE23755"/>
    </row>
    <row r="23756" spans="1:31">
      <c r="A23756">
        <v>57480</v>
      </c>
      <c r="B23756" t="s">
        <v>20300</v>
      </c>
      <c r="C23756" t="s">
        <v>33478</v>
      </c>
      <c r="D23756" t="s">
        <v>33476</v>
      </c>
      <c r="E23756"/>
      <c r="F23756"/>
      <c r="G23756"/>
      <c r="H23756"/>
      <c r="I23756"/>
      <c r="J23756"/>
      <c r="U23756" s="43"/>
      <c r="AE23756"/>
    </row>
    <row r="23757" spans="1:31">
      <c r="A23757">
        <v>57660</v>
      </c>
      <c r="B23757" t="s">
        <v>20301</v>
      </c>
      <c r="C23757" t="s">
        <v>33478</v>
      </c>
      <c r="D23757" t="s">
        <v>33476</v>
      </c>
      <c r="E23757"/>
      <c r="F23757"/>
      <c r="G23757"/>
      <c r="H23757"/>
      <c r="I23757"/>
      <c r="J23757"/>
      <c r="U23757" s="43"/>
      <c r="AE23757"/>
    </row>
    <row r="23758" spans="1:31">
      <c r="A23758">
        <v>57620</v>
      </c>
      <c r="B23758" t="s">
        <v>20302</v>
      </c>
      <c r="C23758" t="s">
        <v>33478</v>
      </c>
      <c r="D23758" t="s">
        <v>33482</v>
      </c>
      <c r="E23758"/>
      <c r="F23758"/>
      <c r="G23758"/>
      <c r="H23758"/>
      <c r="I23758"/>
      <c r="J23758"/>
      <c r="U23758" s="43"/>
      <c r="AE23758"/>
    </row>
    <row r="23759" spans="1:31">
      <c r="A23759">
        <v>57590</v>
      </c>
      <c r="B23759" t="s">
        <v>20303</v>
      </c>
      <c r="C23759" t="s">
        <v>33478</v>
      </c>
      <c r="D23759" t="s">
        <v>33476</v>
      </c>
      <c r="E23759"/>
      <c r="F23759"/>
      <c r="G23759"/>
      <c r="H23759"/>
      <c r="I23759"/>
      <c r="J23759"/>
      <c r="U23759" s="43"/>
      <c r="AE23759"/>
    </row>
    <row r="23760" spans="1:31">
      <c r="A23760">
        <v>57580</v>
      </c>
      <c r="B23760" t="s">
        <v>20304</v>
      </c>
      <c r="C23760" t="s">
        <v>33478</v>
      </c>
      <c r="D23760" t="s">
        <v>33476</v>
      </c>
      <c r="E23760"/>
      <c r="F23760"/>
      <c r="G23760"/>
      <c r="H23760"/>
      <c r="I23760"/>
      <c r="J23760"/>
      <c r="U23760" s="43"/>
      <c r="AE23760"/>
    </row>
    <row r="23761" spans="1:31">
      <c r="A23761">
        <v>57720</v>
      </c>
      <c r="B23761" t="s">
        <v>20305</v>
      </c>
      <c r="C23761" t="s">
        <v>33478</v>
      </c>
      <c r="D23761" t="s">
        <v>33476</v>
      </c>
      <c r="E23761"/>
      <c r="F23761"/>
      <c r="G23761"/>
      <c r="H23761"/>
      <c r="I23761"/>
      <c r="J23761"/>
      <c r="U23761" s="43"/>
      <c r="AE23761"/>
    </row>
    <row r="23762" spans="1:31">
      <c r="A23762">
        <v>57670</v>
      </c>
      <c r="B23762" t="s">
        <v>20306</v>
      </c>
      <c r="C23762" t="s">
        <v>33478</v>
      </c>
      <c r="D23762" t="s">
        <v>33476</v>
      </c>
      <c r="E23762"/>
      <c r="F23762"/>
      <c r="G23762"/>
      <c r="H23762"/>
      <c r="I23762"/>
      <c r="J23762"/>
      <c r="U23762" s="43"/>
      <c r="AE23762"/>
    </row>
    <row r="23763" spans="1:31">
      <c r="A23763">
        <v>57580</v>
      </c>
      <c r="B23763" t="s">
        <v>20307</v>
      </c>
      <c r="C23763" t="s">
        <v>33478</v>
      </c>
      <c r="D23763" t="s">
        <v>33476</v>
      </c>
      <c r="E23763"/>
      <c r="F23763"/>
      <c r="G23763"/>
      <c r="H23763"/>
      <c r="I23763"/>
      <c r="J23763"/>
      <c r="U23763" s="43"/>
      <c r="AE23763"/>
    </row>
    <row r="23764" spans="1:31">
      <c r="A23764">
        <v>57160</v>
      </c>
      <c r="B23764" t="s">
        <v>20308</v>
      </c>
      <c r="C23764" t="s">
        <v>33478</v>
      </c>
      <c r="D23764" t="s">
        <v>33476</v>
      </c>
      <c r="E23764"/>
      <c r="F23764"/>
      <c r="G23764"/>
      <c r="H23764"/>
      <c r="I23764"/>
      <c r="J23764"/>
      <c r="U23764" s="43"/>
      <c r="AE23764"/>
    </row>
    <row r="23765" spans="1:31">
      <c r="A23765">
        <v>57810</v>
      </c>
      <c r="B23765" t="s">
        <v>20309</v>
      </c>
      <c r="C23765" t="s">
        <v>33478</v>
      </c>
      <c r="D23765" t="s">
        <v>33476</v>
      </c>
      <c r="E23765"/>
      <c r="F23765"/>
      <c r="G23765"/>
      <c r="H23765"/>
      <c r="I23765"/>
      <c r="J23765"/>
      <c r="U23765" s="43"/>
      <c r="AE23765"/>
    </row>
    <row r="23766" spans="1:31">
      <c r="A23766">
        <v>57660</v>
      </c>
      <c r="B23766" t="s">
        <v>20310</v>
      </c>
      <c r="C23766" t="s">
        <v>33478</v>
      </c>
      <c r="D23766" t="s">
        <v>33476</v>
      </c>
      <c r="E23766"/>
      <c r="F23766"/>
      <c r="G23766"/>
      <c r="H23766"/>
      <c r="I23766"/>
      <c r="J23766"/>
      <c r="U23766" s="43"/>
      <c r="AE23766"/>
    </row>
    <row r="23767" spans="1:31">
      <c r="A23767">
        <v>57630</v>
      </c>
      <c r="B23767" t="s">
        <v>20311</v>
      </c>
      <c r="C23767" t="s">
        <v>33478</v>
      </c>
      <c r="D23767" t="s">
        <v>33476</v>
      </c>
      <c r="E23767"/>
      <c r="F23767"/>
      <c r="G23767"/>
      <c r="H23767"/>
      <c r="I23767"/>
      <c r="J23767"/>
      <c r="U23767" s="43"/>
      <c r="AE23767"/>
    </row>
    <row r="23768" spans="1:31">
      <c r="A23768">
        <v>57340</v>
      </c>
      <c r="B23768" t="s">
        <v>20312</v>
      </c>
      <c r="C23768" t="s">
        <v>33478</v>
      </c>
      <c r="D23768" t="s">
        <v>33476</v>
      </c>
      <c r="E23768"/>
      <c r="F23768"/>
      <c r="G23768"/>
      <c r="H23768"/>
      <c r="I23768"/>
      <c r="J23768"/>
      <c r="U23768" s="43"/>
      <c r="AE23768"/>
    </row>
    <row r="23769" spans="1:31">
      <c r="A23769">
        <v>57230</v>
      </c>
      <c r="B23769" t="s">
        <v>20313</v>
      </c>
      <c r="C23769" t="s">
        <v>33478</v>
      </c>
      <c r="D23769" t="s">
        <v>33476</v>
      </c>
      <c r="E23769"/>
      <c r="F23769"/>
      <c r="G23769"/>
      <c r="H23769"/>
      <c r="I23769"/>
      <c r="J23769"/>
      <c r="U23769" s="43"/>
      <c r="AE23769"/>
    </row>
    <row r="23770" spans="1:31">
      <c r="A23770">
        <v>57420</v>
      </c>
      <c r="B23770" t="s">
        <v>20314</v>
      </c>
      <c r="C23770" t="s">
        <v>33478</v>
      </c>
      <c r="D23770" t="s">
        <v>33476</v>
      </c>
      <c r="E23770"/>
      <c r="F23770"/>
      <c r="G23770"/>
      <c r="H23770"/>
      <c r="I23770"/>
      <c r="J23770"/>
      <c r="U23770" s="43"/>
      <c r="AE23770"/>
    </row>
    <row r="23771" spans="1:31">
      <c r="A23771">
        <v>57260</v>
      </c>
      <c r="B23771" t="s">
        <v>20315</v>
      </c>
      <c r="C23771" t="s">
        <v>33478</v>
      </c>
      <c r="D23771" t="s">
        <v>33476</v>
      </c>
      <c r="E23771"/>
      <c r="F23771"/>
      <c r="G23771"/>
      <c r="H23771"/>
      <c r="I23771"/>
      <c r="J23771"/>
      <c r="U23771" s="43"/>
      <c r="AE23771"/>
    </row>
    <row r="23772" spans="1:31">
      <c r="A23772">
        <v>57260</v>
      </c>
      <c r="B23772" t="s">
        <v>20316</v>
      </c>
      <c r="C23772" t="s">
        <v>33478</v>
      </c>
      <c r="D23772" t="s">
        <v>33476</v>
      </c>
      <c r="E23772"/>
      <c r="F23772"/>
      <c r="G23772"/>
      <c r="H23772"/>
      <c r="I23772"/>
      <c r="J23772"/>
      <c r="U23772" s="43"/>
      <c r="AE23772"/>
    </row>
    <row r="23773" spans="1:31">
      <c r="A23773">
        <v>57590</v>
      </c>
      <c r="B23773" t="s">
        <v>20317</v>
      </c>
      <c r="C23773" t="s">
        <v>33478</v>
      </c>
      <c r="D23773" t="s">
        <v>33476</v>
      </c>
      <c r="E23773"/>
      <c r="F23773"/>
      <c r="G23773"/>
      <c r="H23773"/>
      <c r="I23773"/>
      <c r="J23773"/>
      <c r="U23773" s="43"/>
      <c r="AE23773"/>
    </row>
    <row r="23774" spans="1:31">
      <c r="A23774">
        <v>57635</v>
      </c>
      <c r="B23774" t="s">
        <v>20318</v>
      </c>
      <c r="C23774" t="s">
        <v>33478</v>
      </c>
      <c r="D23774" t="s">
        <v>33476</v>
      </c>
      <c r="E23774"/>
      <c r="F23774"/>
      <c r="G23774"/>
      <c r="H23774"/>
      <c r="I23774"/>
      <c r="J23774"/>
      <c r="U23774" s="43"/>
      <c r="AE23774"/>
    </row>
    <row r="23775" spans="1:31">
      <c r="A23775">
        <v>57520</v>
      </c>
      <c r="B23775" t="s">
        <v>20319</v>
      </c>
      <c r="C23775" t="s">
        <v>33478</v>
      </c>
      <c r="D23775" t="e">
        <v>#N/A</v>
      </c>
      <c r="E23775"/>
      <c r="F23775"/>
      <c r="G23775"/>
      <c r="H23775"/>
      <c r="I23775"/>
      <c r="J23775"/>
      <c r="U23775" s="43"/>
      <c r="AE23775"/>
    </row>
    <row r="23776" spans="1:31">
      <c r="A23776">
        <v>57660</v>
      </c>
      <c r="B23776" t="s">
        <v>20320</v>
      </c>
      <c r="C23776" t="s">
        <v>33478</v>
      </c>
      <c r="D23776" t="s">
        <v>33476</v>
      </c>
      <c r="E23776"/>
      <c r="F23776"/>
      <c r="G23776"/>
      <c r="H23776"/>
      <c r="I23776"/>
      <c r="J23776"/>
      <c r="U23776" s="43"/>
      <c r="AE23776"/>
    </row>
    <row r="23777" spans="1:31">
      <c r="A23777">
        <v>57670</v>
      </c>
      <c r="B23777" t="s">
        <v>20321</v>
      </c>
      <c r="C23777" t="s">
        <v>33478</v>
      </c>
      <c r="D23777" t="s">
        <v>33476</v>
      </c>
      <c r="E23777"/>
      <c r="F23777"/>
      <c r="G23777"/>
      <c r="H23777"/>
      <c r="I23777"/>
      <c r="J23777"/>
      <c r="U23777" s="43"/>
      <c r="AE23777"/>
    </row>
    <row r="23778" spans="1:31">
      <c r="A23778">
        <v>57650</v>
      </c>
      <c r="B23778" t="s">
        <v>20322</v>
      </c>
      <c r="C23778" t="s">
        <v>33478</v>
      </c>
      <c r="D23778" t="e">
        <v>#N/A</v>
      </c>
      <c r="E23778"/>
      <c r="F23778"/>
      <c r="G23778"/>
      <c r="H23778"/>
      <c r="I23778"/>
      <c r="J23778"/>
      <c r="U23778" s="43"/>
      <c r="AE23778"/>
    </row>
    <row r="23779" spans="1:31">
      <c r="A23779">
        <v>57050</v>
      </c>
      <c r="B23779" t="s">
        <v>20323</v>
      </c>
      <c r="C23779" t="s">
        <v>33478</v>
      </c>
      <c r="D23779" t="s">
        <v>33476</v>
      </c>
      <c r="E23779"/>
      <c r="F23779"/>
      <c r="G23779"/>
      <c r="H23779"/>
      <c r="I23779"/>
      <c r="J23779"/>
      <c r="U23779" s="43"/>
      <c r="AE23779"/>
    </row>
    <row r="23780" spans="1:31">
      <c r="A23780">
        <v>57740</v>
      </c>
      <c r="B23780" t="s">
        <v>20324</v>
      </c>
      <c r="C23780" t="s">
        <v>33478</v>
      </c>
      <c r="D23780" t="s">
        <v>33476</v>
      </c>
      <c r="E23780"/>
      <c r="F23780"/>
      <c r="G23780"/>
      <c r="H23780"/>
      <c r="I23780"/>
      <c r="J23780"/>
      <c r="U23780" s="43"/>
      <c r="AE23780"/>
    </row>
    <row r="23781" spans="1:31">
      <c r="A23781">
        <v>57790</v>
      </c>
      <c r="B23781" t="s">
        <v>20325</v>
      </c>
      <c r="C23781" t="s">
        <v>33478</v>
      </c>
      <c r="D23781" t="s">
        <v>33476</v>
      </c>
      <c r="E23781"/>
      <c r="F23781"/>
      <c r="G23781"/>
      <c r="H23781"/>
      <c r="I23781"/>
      <c r="J23781"/>
      <c r="U23781" s="43"/>
      <c r="AE23781"/>
    </row>
    <row r="23782" spans="1:31">
      <c r="A23782">
        <v>57050</v>
      </c>
      <c r="B23782" t="s">
        <v>20326</v>
      </c>
      <c r="C23782" t="s">
        <v>33478</v>
      </c>
      <c r="D23782" t="s">
        <v>33476</v>
      </c>
      <c r="E23782"/>
      <c r="F23782"/>
      <c r="G23782"/>
      <c r="H23782"/>
      <c r="I23782"/>
      <c r="J23782"/>
      <c r="U23782" s="43"/>
      <c r="AE23782"/>
    </row>
    <row r="23783" spans="1:31">
      <c r="A23783">
        <v>57420</v>
      </c>
      <c r="B23783" t="s">
        <v>20327</v>
      </c>
      <c r="C23783" t="s">
        <v>33478</v>
      </c>
      <c r="D23783" t="s">
        <v>33476</v>
      </c>
      <c r="E23783"/>
      <c r="F23783"/>
      <c r="G23783"/>
      <c r="H23783"/>
      <c r="I23783"/>
      <c r="J23783"/>
      <c r="U23783" s="43"/>
      <c r="AE23783"/>
    </row>
    <row r="23784" spans="1:31">
      <c r="A23784">
        <v>57670</v>
      </c>
      <c r="B23784" t="s">
        <v>20328</v>
      </c>
      <c r="C23784" t="s">
        <v>33478</v>
      </c>
      <c r="D23784" t="s">
        <v>33476</v>
      </c>
      <c r="E23784"/>
      <c r="F23784"/>
      <c r="G23784"/>
      <c r="H23784"/>
      <c r="I23784"/>
      <c r="J23784"/>
      <c r="U23784" s="43"/>
      <c r="AE23784"/>
    </row>
    <row r="23785" spans="1:31">
      <c r="A23785">
        <v>57670</v>
      </c>
      <c r="B23785" t="s">
        <v>20329</v>
      </c>
      <c r="C23785" t="s">
        <v>33478</v>
      </c>
      <c r="D23785" t="s">
        <v>33476</v>
      </c>
      <c r="E23785"/>
      <c r="F23785"/>
      <c r="G23785"/>
      <c r="H23785"/>
      <c r="I23785"/>
      <c r="J23785"/>
      <c r="U23785" s="43"/>
      <c r="AE23785"/>
    </row>
    <row r="23786" spans="1:31">
      <c r="A23786">
        <v>57510</v>
      </c>
      <c r="B23786" t="s">
        <v>20330</v>
      </c>
      <c r="C23786" t="s">
        <v>33478</v>
      </c>
      <c r="D23786" t="s">
        <v>33476</v>
      </c>
      <c r="E23786"/>
      <c r="F23786"/>
      <c r="G23786"/>
      <c r="H23786"/>
      <c r="I23786"/>
      <c r="J23786"/>
      <c r="U23786" s="43"/>
      <c r="AE23786"/>
    </row>
    <row r="23787" spans="1:31">
      <c r="A23787">
        <v>57720</v>
      </c>
      <c r="B23787" t="s">
        <v>20331</v>
      </c>
      <c r="C23787" t="s">
        <v>33478</v>
      </c>
      <c r="D23787" t="s">
        <v>33476</v>
      </c>
      <c r="E23787"/>
      <c r="F23787"/>
      <c r="G23787"/>
      <c r="H23787"/>
      <c r="I23787"/>
      <c r="J23787"/>
      <c r="U23787" s="43"/>
      <c r="AE23787"/>
    </row>
    <row r="23788" spans="1:31">
      <c r="A23788">
        <v>57420</v>
      </c>
      <c r="B23788" t="s">
        <v>4827</v>
      </c>
      <c r="C23788" t="s">
        <v>33478</v>
      </c>
      <c r="D23788" t="s">
        <v>33476</v>
      </c>
      <c r="E23788"/>
      <c r="F23788"/>
      <c r="G23788"/>
      <c r="H23788"/>
      <c r="I23788"/>
      <c r="J23788"/>
      <c r="U23788" s="43"/>
      <c r="AE23788"/>
    </row>
    <row r="23789" spans="1:31">
      <c r="A23789">
        <v>57170</v>
      </c>
      <c r="B23789" t="s">
        <v>20332</v>
      </c>
      <c r="C23789" t="s">
        <v>33478</v>
      </c>
      <c r="D23789" t="s">
        <v>33476</v>
      </c>
      <c r="E23789"/>
      <c r="F23789"/>
      <c r="G23789"/>
      <c r="H23789"/>
      <c r="I23789"/>
      <c r="J23789"/>
      <c r="U23789" s="43"/>
      <c r="AE23789"/>
    </row>
    <row r="23790" spans="1:31">
      <c r="A23790">
        <v>57590</v>
      </c>
      <c r="B23790" t="s">
        <v>20333</v>
      </c>
      <c r="C23790" t="s">
        <v>33478</v>
      </c>
      <c r="D23790" t="s">
        <v>33476</v>
      </c>
      <c r="E23790"/>
      <c r="F23790"/>
      <c r="G23790"/>
      <c r="H23790"/>
      <c r="I23790"/>
      <c r="J23790"/>
      <c r="U23790" s="43"/>
      <c r="AE23790"/>
    </row>
    <row r="23791" spans="1:31">
      <c r="A23791">
        <v>57580</v>
      </c>
      <c r="B23791" t="s">
        <v>20334</v>
      </c>
      <c r="C23791" t="s">
        <v>33478</v>
      </c>
      <c r="D23791" t="s">
        <v>33476</v>
      </c>
      <c r="E23791"/>
      <c r="F23791"/>
      <c r="G23791"/>
      <c r="H23791"/>
      <c r="I23791"/>
      <c r="J23791"/>
      <c r="U23791" s="43"/>
      <c r="AE23791"/>
    </row>
    <row r="23792" spans="1:31">
      <c r="A23792">
        <v>57935</v>
      </c>
      <c r="B23792" t="s">
        <v>20335</v>
      </c>
      <c r="C23792" t="s">
        <v>33478</v>
      </c>
      <c r="D23792" t="e">
        <v>#N/A</v>
      </c>
      <c r="E23792"/>
      <c r="F23792"/>
      <c r="G23792"/>
      <c r="H23792"/>
      <c r="I23792"/>
      <c r="J23792"/>
      <c r="U23792" s="43"/>
      <c r="AE23792"/>
    </row>
    <row r="23793" spans="1:31">
      <c r="A23793">
        <v>57820</v>
      </c>
      <c r="B23793" t="s">
        <v>20336</v>
      </c>
      <c r="C23793" t="s">
        <v>33478</v>
      </c>
      <c r="D23793" t="s">
        <v>33482</v>
      </c>
      <c r="E23793"/>
      <c r="F23793"/>
      <c r="G23793"/>
      <c r="H23793"/>
      <c r="I23793"/>
      <c r="J23793"/>
      <c r="U23793" s="43"/>
      <c r="AE23793"/>
    </row>
    <row r="23794" spans="1:31">
      <c r="A23794">
        <v>57730</v>
      </c>
      <c r="B23794" t="s">
        <v>20337</v>
      </c>
      <c r="C23794" t="s">
        <v>33478</v>
      </c>
      <c r="D23794" t="e">
        <v>#N/A</v>
      </c>
      <c r="E23794"/>
      <c r="F23794"/>
      <c r="G23794"/>
      <c r="H23794"/>
      <c r="I23794"/>
      <c r="J23794"/>
      <c r="U23794" s="43"/>
      <c r="AE23794"/>
    </row>
    <row r="23795" spans="1:31">
      <c r="A23795">
        <v>57730</v>
      </c>
      <c r="B23795" t="s">
        <v>20337</v>
      </c>
      <c r="C23795" t="s">
        <v>33478</v>
      </c>
      <c r="D23795" t="e">
        <v>#N/A</v>
      </c>
      <c r="E23795"/>
      <c r="F23795"/>
      <c r="G23795"/>
      <c r="H23795"/>
      <c r="I23795"/>
      <c r="J23795"/>
      <c r="U23795" s="43"/>
      <c r="AE23795"/>
    </row>
    <row r="23796" spans="1:31">
      <c r="A23796">
        <v>57380</v>
      </c>
      <c r="B23796" t="s">
        <v>20338</v>
      </c>
      <c r="C23796" t="s">
        <v>33478</v>
      </c>
      <c r="D23796" t="s">
        <v>33476</v>
      </c>
      <c r="E23796"/>
      <c r="F23796"/>
      <c r="G23796"/>
      <c r="H23796"/>
      <c r="I23796"/>
      <c r="J23796"/>
      <c r="U23796" s="43"/>
      <c r="AE23796"/>
    </row>
    <row r="23797" spans="1:31">
      <c r="A23797">
        <v>57530</v>
      </c>
      <c r="B23797" t="s">
        <v>20339</v>
      </c>
      <c r="C23797" t="s">
        <v>33478</v>
      </c>
      <c r="D23797" t="s">
        <v>33476</v>
      </c>
      <c r="E23797"/>
      <c r="F23797"/>
      <c r="G23797"/>
      <c r="H23797"/>
      <c r="I23797"/>
      <c r="J23797"/>
      <c r="U23797" s="43"/>
      <c r="AE23797"/>
    </row>
    <row r="23798" spans="1:31">
      <c r="A23798">
        <v>57280</v>
      </c>
      <c r="B23798" t="s">
        <v>20340</v>
      </c>
      <c r="C23798" t="s">
        <v>33478</v>
      </c>
      <c r="D23798" t="e">
        <v>#N/A</v>
      </c>
      <c r="E23798"/>
      <c r="F23798"/>
      <c r="G23798"/>
      <c r="H23798"/>
      <c r="I23798"/>
      <c r="J23798"/>
      <c r="U23798" s="43"/>
      <c r="AE23798"/>
    </row>
    <row r="23799" spans="1:31">
      <c r="A23799">
        <v>57810</v>
      </c>
      <c r="B23799" t="s">
        <v>20341</v>
      </c>
      <c r="C23799" t="s">
        <v>33478</v>
      </c>
      <c r="D23799" t="s">
        <v>33476</v>
      </c>
      <c r="E23799"/>
      <c r="F23799"/>
      <c r="G23799"/>
      <c r="H23799"/>
      <c r="I23799"/>
      <c r="J23799"/>
      <c r="U23799" s="43"/>
      <c r="AE23799"/>
    </row>
    <row r="23800" spans="1:31">
      <c r="A23800">
        <v>57590</v>
      </c>
      <c r="B23800" t="s">
        <v>20342</v>
      </c>
      <c r="C23800" t="s">
        <v>33478</v>
      </c>
      <c r="D23800" t="s">
        <v>33476</v>
      </c>
      <c r="E23800"/>
      <c r="F23800"/>
      <c r="G23800"/>
      <c r="H23800"/>
      <c r="I23800"/>
      <c r="J23800"/>
      <c r="U23800" s="43"/>
      <c r="AE23800"/>
    </row>
    <row r="23801" spans="1:31">
      <c r="A23801">
        <v>57480</v>
      </c>
      <c r="B23801" t="s">
        <v>20343</v>
      </c>
      <c r="C23801" t="s">
        <v>33478</v>
      </c>
      <c r="D23801" t="s">
        <v>33476</v>
      </c>
      <c r="E23801"/>
      <c r="F23801"/>
      <c r="G23801"/>
      <c r="H23801"/>
      <c r="I23801"/>
      <c r="J23801"/>
      <c r="U23801" s="43"/>
      <c r="AE23801"/>
    </row>
    <row r="23802" spans="1:31">
      <c r="A23802">
        <v>57640</v>
      </c>
      <c r="B23802" t="s">
        <v>20344</v>
      </c>
      <c r="C23802" t="s">
        <v>33478</v>
      </c>
      <c r="D23802" t="s">
        <v>33476</v>
      </c>
      <c r="E23802"/>
      <c r="F23802"/>
      <c r="G23802"/>
      <c r="H23802"/>
      <c r="I23802"/>
      <c r="J23802"/>
      <c r="U23802" s="43"/>
      <c r="AE23802"/>
    </row>
    <row r="23803" spans="1:31">
      <c r="A23803">
        <v>57480</v>
      </c>
      <c r="B23803" t="s">
        <v>20345</v>
      </c>
      <c r="C23803" t="s">
        <v>33478</v>
      </c>
      <c r="D23803" t="s">
        <v>33476</v>
      </c>
      <c r="E23803"/>
      <c r="F23803"/>
      <c r="G23803"/>
      <c r="H23803"/>
      <c r="I23803"/>
      <c r="J23803"/>
      <c r="U23803" s="43"/>
      <c r="AE23803"/>
    </row>
    <row r="23804" spans="1:31">
      <c r="A23804">
        <v>57480</v>
      </c>
      <c r="B23804" t="s">
        <v>20345</v>
      </c>
      <c r="C23804" t="s">
        <v>33478</v>
      </c>
      <c r="D23804" t="s">
        <v>33476</v>
      </c>
      <c r="E23804"/>
      <c r="F23804"/>
      <c r="G23804"/>
      <c r="H23804"/>
      <c r="I23804"/>
      <c r="J23804"/>
      <c r="U23804" s="43"/>
      <c r="AE23804"/>
    </row>
    <row r="23805" spans="1:31">
      <c r="A23805">
        <v>57590</v>
      </c>
      <c r="B23805" t="s">
        <v>20346</v>
      </c>
      <c r="C23805" t="s">
        <v>33478</v>
      </c>
      <c r="D23805" t="s">
        <v>33476</v>
      </c>
      <c r="E23805"/>
      <c r="F23805"/>
      <c r="G23805"/>
      <c r="H23805"/>
      <c r="I23805"/>
      <c r="J23805"/>
      <c r="U23805" s="43"/>
      <c r="AE23805"/>
    </row>
    <row r="23806" spans="1:31">
      <c r="A23806">
        <v>57100</v>
      </c>
      <c r="B23806" t="s">
        <v>20347</v>
      </c>
      <c r="C23806" t="s">
        <v>33478</v>
      </c>
      <c r="D23806" t="e">
        <v>#N/A</v>
      </c>
      <c r="E23806"/>
      <c r="F23806"/>
      <c r="G23806"/>
      <c r="H23806"/>
      <c r="I23806"/>
      <c r="J23806"/>
      <c r="U23806" s="43"/>
      <c r="AE23806"/>
    </row>
    <row r="23807" spans="1:31">
      <c r="A23807">
        <v>57380</v>
      </c>
      <c r="B23807" t="s">
        <v>20348</v>
      </c>
      <c r="C23807" t="s">
        <v>33478</v>
      </c>
      <c r="D23807" t="s">
        <v>33476</v>
      </c>
      <c r="E23807"/>
      <c r="F23807"/>
      <c r="G23807"/>
      <c r="H23807"/>
      <c r="I23807"/>
      <c r="J23807"/>
      <c r="U23807" s="43"/>
      <c r="AE23807"/>
    </row>
    <row r="23808" spans="1:31">
      <c r="A23808">
        <v>57535</v>
      </c>
      <c r="B23808" t="s">
        <v>20349</v>
      </c>
      <c r="C23808" t="s">
        <v>33478</v>
      </c>
      <c r="D23808" t="s">
        <v>33476</v>
      </c>
      <c r="E23808"/>
      <c r="F23808"/>
      <c r="G23808"/>
      <c r="H23808"/>
      <c r="I23808"/>
      <c r="J23808"/>
      <c r="U23808" s="43"/>
      <c r="AE23808"/>
    </row>
    <row r="23809" spans="1:31">
      <c r="A23809">
        <v>57690</v>
      </c>
      <c r="B23809" t="s">
        <v>20350</v>
      </c>
      <c r="C23809" t="s">
        <v>33478</v>
      </c>
      <c r="D23809" t="s">
        <v>33476</v>
      </c>
      <c r="E23809"/>
      <c r="F23809"/>
      <c r="G23809"/>
      <c r="H23809"/>
      <c r="I23809"/>
      <c r="J23809"/>
      <c r="U23809" s="43"/>
      <c r="AE23809"/>
    </row>
    <row r="23810" spans="1:31">
      <c r="A23810">
        <v>57420</v>
      </c>
      <c r="B23810" t="s">
        <v>20351</v>
      </c>
      <c r="C23810" t="s">
        <v>33478</v>
      </c>
      <c r="D23810" t="s">
        <v>33476</v>
      </c>
      <c r="E23810"/>
      <c r="F23810"/>
      <c r="G23810"/>
      <c r="H23810"/>
      <c r="I23810"/>
      <c r="J23810"/>
      <c r="U23810" s="43"/>
      <c r="AE23810"/>
    </row>
    <row r="23811" spans="1:31">
      <c r="A23811">
        <v>57670</v>
      </c>
      <c r="B23811" t="s">
        <v>20352</v>
      </c>
      <c r="C23811" t="s">
        <v>33478</v>
      </c>
      <c r="D23811" t="s">
        <v>33476</v>
      </c>
      <c r="E23811"/>
      <c r="F23811"/>
      <c r="G23811"/>
      <c r="H23811"/>
      <c r="I23811"/>
      <c r="J23811"/>
      <c r="U23811" s="43"/>
      <c r="AE23811"/>
    </row>
    <row r="23812" spans="1:31">
      <c r="A23812">
        <v>57155</v>
      </c>
      <c r="B23812" t="s">
        <v>20353</v>
      </c>
      <c r="C23812" t="s">
        <v>33478</v>
      </c>
      <c r="D23812" t="e">
        <v>#N/A</v>
      </c>
      <c r="E23812"/>
      <c r="F23812"/>
      <c r="G23812"/>
      <c r="H23812"/>
      <c r="I23812"/>
      <c r="J23812"/>
      <c r="U23812" s="43"/>
      <c r="AE23812"/>
    </row>
    <row r="23813" spans="1:31">
      <c r="A23813">
        <v>57630</v>
      </c>
      <c r="B23813" t="s">
        <v>20354</v>
      </c>
      <c r="C23813" t="s">
        <v>33478</v>
      </c>
      <c r="D23813" t="s">
        <v>33476</v>
      </c>
      <c r="E23813"/>
      <c r="F23813"/>
      <c r="G23813"/>
      <c r="H23813"/>
      <c r="I23813"/>
      <c r="J23813"/>
      <c r="U23813" s="43"/>
      <c r="AE23813"/>
    </row>
    <row r="23814" spans="1:31">
      <c r="A23814">
        <v>57530</v>
      </c>
      <c r="B23814" t="s">
        <v>5851</v>
      </c>
      <c r="C23814" t="s">
        <v>33478</v>
      </c>
      <c r="D23814" t="s">
        <v>33476</v>
      </c>
      <c r="E23814"/>
      <c r="F23814"/>
      <c r="G23814"/>
      <c r="H23814"/>
      <c r="I23814"/>
      <c r="J23814"/>
      <c r="U23814" s="43"/>
      <c r="AE23814"/>
    </row>
    <row r="23815" spans="1:31">
      <c r="A23815">
        <v>57340</v>
      </c>
      <c r="B23815" t="s">
        <v>20355</v>
      </c>
      <c r="C23815" t="s">
        <v>33478</v>
      </c>
      <c r="D23815" t="s">
        <v>33476</v>
      </c>
      <c r="E23815"/>
      <c r="F23815"/>
      <c r="G23815"/>
      <c r="H23815"/>
      <c r="I23815"/>
      <c r="J23815"/>
      <c r="U23815" s="43"/>
      <c r="AE23815"/>
    </row>
    <row r="23816" spans="1:31">
      <c r="A23816">
        <v>57140</v>
      </c>
      <c r="B23816" t="s">
        <v>20356</v>
      </c>
      <c r="C23816" t="s">
        <v>33478</v>
      </c>
      <c r="D23816" t="e">
        <v>#N/A</v>
      </c>
      <c r="E23816"/>
      <c r="F23816"/>
      <c r="G23816"/>
      <c r="H23816"/>
      <c r="I23816"/>
      <c r="J23816"/>
      <c r="U23816" s="43"/>
      <c r="AE23816"/>
    </row>
    <row r="23817" spans="1:31">
      <c r="A23817">
        <v>57660</v>
      </c>
      <c r="B23817" t="s">
        <v>20357</v>
      </c>
      <c r="C23817" t="s">
        <v>33478</v>
      </c>
      <c r="D23817" t="s">
        <v>33476</v>
      </c>
      <c r="E23817"/>
      <c r="F23817"/>
      <c r="G23817"/>
      <c r="H23817"/>
      <c r="I23817"/>
      <c r="J23817"/>
      <c r="U23817" s="43"/>
      <c r="AE23817"/>
    </row>
    <row r="23818" spans="1:31">
      <c r="A23818">
        <v>57245</v>
      </c>
      <c r="B23818" t="s">
        <v>20358</v>
      </c>
      <c r="C23818" t="s">
        <v>33478</v>
      </c>
      <c r="D23818" t="s">
        <v>33476</v>
      </c>
      <c r="E23818"/>
      <c r="F23818"/>
      <c r="G23818"/>
      <c r="H23818"/>
      <c r="I23818"/>
      <c r="J23818"/>
      <c r="U23818" s="43"/>
      <c r="AE23818"/>
    </row>
    <row r="23819" spans="1:31">
      <c r="A23819">
        <v>57220</v>
      </c>
      <c r="B23819" t="s">
        <v>20359</v>
      </c>
      <c r="C23819" t="s">
        <v>33478</v>
      </c>
      <c r="D23819" t="s">
        <v>33476</v>
      </c>
      <c r="E23819"/>
      <c r="F23819"/>
      <c r="G23819"/>
      <c r="H23819"/>
      <c r="I23819"/>
      <c r="J23819"/>
      <c r="U23819" s="43"/>
      <c r="AE23819"/>
    </row>
    <row r="23820" spans="1:31">
      <c r="A23820">
        <v>57960</v>
      </c>
      <c r="B23820" t="s">
        <v>20360</v>
      </c>
      <c r="C23820" t="s">
        <v>33478</v>
      </c>
      <c r="D23820" t="s">
        <v>33476</v>
      </c>
      <c r="E23820"/>
      <c r="F23820"/>
      <c r="G23820"/>
      <c r="H23820"/>
      <c r="I23820"/>
      <c r="J23820"/>
      <c r="U23820" s="43"/>
      <c r="AE23820"/>
    </row>
    <row r="23821" spans="1:31">
      <c r="A23821">
        <v>57320</v>
      </c>
      <c r="B23821" t="s">
        <v>20361</v>
      </c>
      <c r="C23821" t="s">
        <v>33478</v>
      </c>
      <c r="D23821" t="s">
        <v>33476</v>
      </c>
      <c r="E23821"/>
      <c r="F23821"/>
      <c r="G23821"/>
      <c r="H23821"/>
      <c r="I23821"/>
      <c r="J23821"/>
      <c r="U23821" s="43"/>
      <c r="AE23821"/>
    </row>
    <row r="23822" spans="1:31">
      <c r="A23822">
        <v>57480</v>
      </c>
      <c r="B23822" t="s">
        <v>20362</v>
      </c>
      <c r="C23822" t="s">
        <v>33478</v>
      </c>
      <c r="D23822" t="s">
        <v>33476</v>
      </c>
      <c r="E23822"/>
      <c r="F23822"/>
      <c r="G23822"/>
      <c r="H23822"/>
      <c r="I23822"/>
      <c r="J23822"/>
      <c r="U23822" s="43"/>
      <c r="AE23822"/>
    </row>
    <row r="23823" spans="1:31">
      <c r="A23823">
        <v>57550</v>
      </c>
      <c r="B23823" t="s">
        <v>20363</v>
      </c>
      <c r="C23823" t="s">
        <v>33478</v>
      </c>
      <c r="D23823" t="e">
        <v>#N/A</v>
      </c>
      <c r="E23823"/>
      <c r="F23823"/>
      <c r="G23823"/>
      <c r="H23823"/>
      <c r="I23823"/>
      <c r="J23823"/>
      <c r="U23823" s="43"/>
      <c r="AE23823"/>
    </row>
    <row r="23824" spans="1:31">
      <c r="A23824">
        <v>57560</v>
      </c>
      <c r="B23824" t="s">
        <v>20364</v>
      </c>
      <c r="C23824" t="s">
        <v>33478</v>
      </c>
      <c r="D23824" t="s">
        <v>33482</v>
      </c>
      <c r="E23824"/>
      <c r="F23824"/>
      <c r="G23824"/>
      <c r="H23824"/>
      <c r="I23824"/>
      <c r="J23824"/>
      <c r="U23824" s="43"/>
      <c r="AE23824"/>
    </row>
    <row r="23825" spans="1:31">
      <c r="A23825">
        <v>57370</v>
      </c>
      <c r="B23825" t="s">
        <v>20365</v>
      </c>
      <c r="C23825" t="s">
        <v>33478</v>
      </c>
      <c r="D23825" t="s">
        <v>33476</v>
      </c>
      <c r="E23825"/>
      <c r="F23825"/>
      <c r="G23825"/>
      <c r="H23825"/>
      <c r="I23825"/>
      <c r="J23825"/>
      <c r="U23825" s="43"/>
      <c r="AE23825"/>
    </row>
    <row r="23826" spans="1:31">
      <c r="A23826">
        <v>57000</v>
      </c>
      <c r="B23826" t="s">
        <v>20366</v>
      </c>
      <c r="C23826" t="s">
        <v>33478</v>
      </c>
      <c r="D23826" t="s">
        <v>33476</v>
      </c>
      <c r="E23826"/>
      <c r="F23826"/>
      <c r="G23826"/>
      <c r="H23826"/>
      <c r="I23826"/>
      <c r="J23826"/>
      <c r="U23826" s="43"/>
      <c r="AE23826"/>
    </row>
    <row r="23827" spans="1:31">
      <c r="A23827">
        <v>57050</v>
      </c>
      <c r="B23827" t="s">
        <v>20366</v>
      </c>
      <c r="C23827" t="s">
        <v>33478</v>
      </c>
      <c r="D23827" t="s">
        <v>33476</v>
      </c>
      <c r="E23827"/>
      <c r="F23827"/>
      <c r="G23827"/>
      <c r="H23827"/>
      <c r="I23827"/>
      <c r="J23827"/>
      <c r="U23827" s="43"/>
      <c r="AE23827"/>
    </row>
    <row r="23828" spans="1:31">
      <c r="A23828">
        <v>57070</v>
      </c>
      <c r="B23828" t="s">
        <v>20366</v>
      </c>
      <c r="C23828" t="s">
        <v>33478</v>
      </c>
      <c r="D23828" t="e">
        <v>#N/A</v>
      </c>
      <c r="E23828"/>
      <c r="F23828"/>
      <c r="G23828"/>
      <c r="H23828"/>
      <c r="I23828"/>
      <c r="J23828"/>
      <c r="U23828" s="43"/>
      <c r="AE23828"/>
    </row>
    <row r="23829" spans="1:31">
      <c r="A23829">
        <v>57920</v>
      </c>
      <c r="B23829" t="s">
        <v>20367</v>
      </c>
      <c r="C23829" t="s">
        <v>33478</v>
      </c>
      <c r="D23829" t="s">
        <v>33476</v>
      </c>
      <c r="E23829"/>
      <c r="F23829"/>
      <c r="G23829"/>
      <c r="H23829"/>
      <c r="I23829"/>
      <c r="J23829"/>
      <c r="U23829" s="43"/>
      <c r="AE23829"/>
    </row>
    <row r="23830" spans="1:31">
      <c r="A23830">
        <v>57940</v>
      </c>
      <c r="B23830" t="s">
        <v>20368</v>
      </c>
      <c r="C23830" t="s">
        <v>33478</v>
      </c>
      <c r="D23830" t="e">
        <v>#N/A</v>
      </c>
      <c r="E23830"/>
      <c r="F23830"/>
      <c r="G23830"/>
      <c r="H23830"/>
      <c r="I23830"/>
      <c r="J23830"/>
      <c r="U23830" s="43"/>
      <c r="AE23830"/>
    </row>
    <row r="23831" spans="1:31">
      <c r="A23831">
        <v>57980</v>
      </c>
      <c r="B23831" t="s">
        <v>20369</v>
      </c>
      <c r="C23831" t="s">
        <v>33478</v>
      </c>
      <c r="D23831" t="e">
        <v>#N/A</v>
      </c>
      <c r="E23831"/>
      <c r="F23831"/>
      <c r="G23831"/>
      <c r="H23831"/>
      <c r="I23831"/>
      <c r="J23831"/>
      <c r="U23831" s="43"/>
      <c r="AE23831"/>
    </row>
    <row r="23832" spans="1:31">
      <c r="A23832">
        <v>57070</v>
      </c>
      <c r="B23832" t="s">
        <v>20370</v>
      </c>
      <c r="C23832" t="s">
        <v>33478</v>
      </c>
      <c r="D23832" t="e">
        <v>#N/A</v>
      </c>
      <c r="E23832"/>
      <c r="F23832"/>
      <c r="G23832"/>
      <c r="H23832"/>
      <c r="I23832"/>
      <c r="J23832"/>
      <c r="U23832" s="43"/>
      <c r="AE23832"/>
    </row>
    <row r="23833" spans="1:31">
      <c r="A23833">
        <v>57370</v>
      </c>
      <c r="B23833" t="s">
        <v>20371</v>
      </c>
      <c r="C23833" t="s">
        <v>33478</v>
      </c>
      <c r="D23833" t="s">
        <v>33476</v>
      </c>
      <c r="E23833"/>
      <c r="F23833"/>
      <c r="G23833"/>
      <c r="H23833"/>
      <c r="I23833"/>
      <c r="J23833"/>
      <c r="U23833" s="43"/>
      <c r="AE23833"/>
    </row>
    <row r="23834" spans="1:31">
      <c r="A23834">
        <v>57930</v>
      </c>
      <c r="B23834" t="s">
        <v>20372</v>
      </c>
      <c r="C23834" t="s">
        <v>33478</v>
      </c>
      <c r="D23834" t="s">
        <v>33476</v>
      </c>
      <c r="E23834"/>
      <c r="F23834"/>
      <c r="G23834"/>
      <c r="H23834"/>
      <c r="I23834"/>
      <c r="J23834"/>
      <c r="U23834" s="43"/>
      <c r="AE23834"/>
    </row>
    <row r="23835" spans="1:31">
      <c r="A23835">
        <v>57670</v>
      </c>
      <c r="B23835" t="s">
        <v>20373</v>
      </c>
      <c r="C23835" t="s">
        <v>33478</v>
      </c>
      <c r="D23835" t="s">
        <v>33476</v>
      </c>
      <c r="E23835"/>
      <c r="F23835"/>
      <c r="G23835"/>
      <c r="H23835"/>
      <c r="I23835"/>
      <c r="J23835"/>
      <c r="U23835" s="43"/>
      <c r="AE23835"/>
    </row>
    <row r="23836" spans="1:31">
      <c r="A23836">
        <v>57220</v>
      </c>
      <c r="B23836" t="s">
        <v>20374</v>
      </c>
      <c r="C23836" t="s">
        <v>33478</v>
      </c>
      <c r="D23836" t="s">
        <v>33476</v>
      </c>
      <c r="E23836"/>
      <c r="F23836"/>
      <c r="G23836"/>
      <c r="H23836"/>
      <c r="I23836"/>
      <c r="J23836"/>
      <c r="U23836" s="43"/>
      <c r="AE23836"/>
    </row>
    <row r="23837" spans="1:31">
      <c r="A23837">
        <v>57420</v>
      </c>
      <c r="B23837" t="s">
        <v>20375</v>
      </c>
      <c r="C23837" t="s">
        <v>33478</v>
      </c>
      <c r="D23837" t="s">
        <v>33476</v>
      </c>
      <c r="E23837"/>
      <c r="F23837"/>
      <c r="G23837"/>
      <c r="H23837"/>
      <c r="I23837"/>
      <c r="J23837"/>
      <c r="U23837" s="43"/>
      <c r="AE23837"/>
    </row>
    <row r="23838" spans="1:31">
      <c r="A23838">
        <v>57810</v>
      </c>
      <c r="B23838" t="s">
        <v>20376</v>
      </c>
      <c r="C23838" t="s">
        <v>33478</v>
      </c>
      <c r="D23838" t="s">
        <v>33476</v>
      </c>
      <c r="E23838"/>
      <c r="F23838"/>
      <c r="G23838"/>
      <c r="H23838"/>
      <c r="I23838"/>
      <c r="J23838"/>
      <c r="U23838" s="43"/>
      <c r="AE23838"/>
    </row>
    <row r="23839" spans="1:31">
      <c r="A23839">
        <v>57300</v>
      </c>
      <c r="B23839" t="s">
        <v>20377</v>
      </c>
      <c r="C23839" t="s">
        <v>33478</v>
      </c>
      <c r="D23839" t="e">
        <v>#N/A</v>
      </c>
      <c r="E23839"/>
      <c r="F23839"/>
      <c r="G23839"/>
      <c r="H23839"/>
      <c r="I23839"/>
      <c r="J23839"/>
      <c r="U23839" s="43"/>
      <c r="AE23839"/>
    </row>
    <row r="23840" spans="1:31">
      <c r="A23840">
        <v>57570</v>
      </c>
      <c r="B23840" t="s">
        <v>20378</v>
      </c>
      <c r="C23840" t="s">
        <v>33478</v>
      </c>
      <c r="D23840" t="s">
        <v>33476</v>
      </c>
      <c r="E23840"/>
      <c r="F23840"/>
      <c r="G23840"/>
      <c r="H23840"/>
      <c r="I23840"/>
      <c r="J23840"/>
      <c r="U23840" s="43"/>
      <c r="AE23840"/>
    </row>
    <row r="23841" spans="1:31">
      <c r="A23841">
        <v>57920</v>
      </c>
      <c r="B23841" t="s">
        <v>20379</v>
      </c>
      <c r="C23841" t="s">
        <v>33478</v>
      </c>
      <c r="D23841" t="s">
        <v>33476</v>
      </c>
      <c r="E23841"/>
      <c r="F23841"/>
      <c r="G23841"/>
      <c r="H23841"/>
      <c r="I23841"/>
      <c r="J23841"/>
      <c r="U23841" s="43"/>
      <c r="AE23841"/>
    </row>
    <row r="23842" spans="1:31">
      <c r="A23842">
        <v>57415</v>
      </c>
      <c r="B23842" t="s">
        <v>20380</v>
      </c>
      <c r="C23842" t="s">
        <v>33478</v>
      </c>
      <c r="D23842" t="e">
        <v>#N/A</v>
      </c>
      <c r="E23842"/>
      <c r="F23842"/>
      <c r="G23842"/>
      <c r="H23842"/>
      <c r="I23842"/>
      <c r="J23842"/>
      <c r="U23842" s="43"/>
      <c r="AE23842"/>
    </row>
    <row r="23843" spans="1:31">
      <c r="A23843">
        <v>57670</v>
      </c>
      <c r="B23843" t="s">
        <v>20381</v>
      </c>
      <c r="C23843" t="s">
        <v>33478</v>
      </c>
      <c r="D23843" t="s">
        <v>33476</v>
      </c>
      <c r="E23843"/>
      <c r="F23843"/>
      <c r="G23843"/>
      <c r="H23843"/>
      <c r="I23843"/>
      <c r="J23843"/>
      <c r="U23843" s="43"/>
      <c r="AE23843"/>
    </row>
    <row r="23844" spans="1:31">
      <c r="A23844">
        <v>57480</v>
      </c>
      <c r="B23844" t="s">
        <v>20382</v>
      </c>
      <c r="C23844" t="s">
        <v>33478</v>
      </c>
      <c r="D23844" t="s">
        <v>33476</v>
      </c>
      <c r="E23844"/>
      <c r="F23844"/>
      <c r="G23844"/>
      <c r="H23844"/>
      <c r="I23844"/>
      <c r="J23844"/>
      <c r="U23844" s="43"/>
      <c r="AE23844"/>
    </row>
    <row r="23845" spans="1:31">
      <c r="A23845">
        <v>57950</v>
      </c>
      <c r="B23845" t="s">
        <v>20383</v>
      </c>
      <c r="C23845" t="s">
        <v>33478</v>
      </c>
      <c r="D23845" t="e">
        <v>#N/A</v>
      </c>
      <c r="E23845"/>
      <c r="F23845"/>
      <c r="G23845"/>
      <c r="H23845"/>
      <c r="I23845"/>
      <c r="J23845"/>
      <c r="U23845" s="43"/>
      <c r="AE23845"/>
    </row>
    <row r="23846" spans="1:31">
      <c r="A23846">
        <v>57860</v>
      </c>
      <c r="B23846" t="s">
        <v>20384</v>
      </c>
      <c r="C23846" t="s">
        <v>33478</v>
      </c>
      <c r="D23846" t="s">
        <v>33476</v>
      </c>
      <c r="E23846"/>
      <c r="F23846"/>
      <c r="G23846"/>
      <c r="H23846"/>
      <c r="I23846"/>
      <c r="J23846"/>
      <c r="U23846" s="43"/>
      <c r="AE23846"/>
    </row>
    <row r="23847" spans="1:31">
      <c r="A23847">
        <v>57530</v>
      </c>
      <c r="B23847" t="s">
        <v>20385</v>
      </c>
      <c r="C23847" t="s">
        <v>33478</v>
      </c>
      <c r="D23847" t="s">
        <v>33476</v>
      </c>
      <c r="E23847"/>
      <c r="F23847"/>
      <c r="G23847"/>
      <c r="H23847"/>
      <c r="I23847"/>
      <c r="J23847"/>
      <c r="U23847" s="43"/>
      <c r="AE23847"/>
    </row>
    <row r="23848" spans="1:31">
      <c r="A23848">
        <v>57645</v>
      </c>
      <c r="B23848" t="s">
        <v>20385</v>
      </c>
      <c r="C23848" t="s">
        <v>33478</v>
      </c>
      <c r="D23848" t="e">
        <v>#N/A</v>
      </c>
      <c r="E23848"/>
      <c r="F23848"/>
      <c r="G23848"/>
      <c r="H23848"/>
      <c r="I23848"/>
      <c r="J23848"/>
      <c r="U23848" s="43"/>
      <c r="AE23848"/>
    </row>
    <row r="23849" spans="1:31">
      <c r="A23849">
        <v>57340</v>
      </c>
      <c r="B23849" t="s">
        <v>20386</v>
      </c>
      <c r="C23849" t="s">
        <v>33478</v>
      </c>
      <c r="D23849" t="s">
        <v>33476</v>
      </c>
      <c r="E23849"/>
      <c r="F23849"/>
      <c r="G23849"/>
      <c r="H23849"/>
      <c r="I23849"/>
      <c r="J23849"/>
      <c r="U23849" s="43"/>
      <c r="AE23849"/>
    </row>
    <row r="23850" spans="1:31">
      <c r="A23850">
        <v>57600</v>
      </c>
      <c r="B23850" t="s">
        <v>20387</v>
      </c>
      <c r="C23850" t="s">
        <v>33478</v>
      </c>
      <c r="D23850" t="e">
        <v>#N/A</v>
      </c>
      <c r="E23850"/>
      <c r="F23850"/>
      <c r="G23850"/>
      <c r="H23850"/>
      <c r="I23850"/>
      <c r="J23850"/>
      <c r="U23850" s="43"/>
      <c r="AE23850"/>
    </row>
    <row r="23851" spans="1:31">
      <c r="A23851">
        <v>57170</v>
      </c>
      <c r="B23851" t="s">
        <v>20388</v>
      </c>
      <c r="C23851" t="s">
        <v>33478</v>
      </c>
      <c r="D23851" t="s">
        <v>33476</v>
      </c>
      <c r="E23851"/>
      <c r="F23851"/>
      <c r="G23851"/>
      <c r="H23851"/>
      <c r="I23851"/>
      <c r="J23851"/>
      <c r="U23851" s="43"/>
      <c r="AE23851"/>
    </row>
    <row r="23852" spans="1:31">
      <c r="A23852">
        <v>57590</v>
      </c>
      <c r="B23852" t="s">
        <v>20389</v>
      </c>
      <c r="C23852" t="s">
        <v>33478</v>
      </c>
      <c r="D23852" t="s">
        <v>33476</v>
      </c>
      <c r="E23852"/>
      <c r="F23852"/>
      <c r="G23852"/>
      <c r="H23852"/>
      <c r="I23852"/>
      <c r="J23852"/>
      <c r="U23852" s="43"/>
      <c r="AE23852"/>
    </row>
    <row r="23853" spans="1:31">
      <c r="A23853">
        <v>57160</v>
      </c>
      <c r="B23853" t="s">
        <v>20390</v>
      </c>
      <c r="C23853" t="s">
        <v>33478</v>
      </c>
      <c r="D23853" t="s">
        <v>33476</v>
      </c>
      <c r="E23853"/>
      <c r="F23853"/>
      <c r="G23853"/>
      <c r="H23853"/>
      <c r="I23853"/>
      <c r="J23853"/>
      <c r="U23853" s="43"/>
      <c r="AE23853"/>
    </row>
    <row r="23854" spans="1:31">
      <c r="A23854">
        <v>57160</v>
      </c>
      <c r="B23854" t="s">
        <v>20390</v>
      </c>
      <c r="C23854" t="s">
        <v>33478</v>
      </c>
      <c r="D23854" t="s">
        <v>33476</v>
      </c>
      <c r="E23854"/>
      <c r="F23854"/>
      <c r="G23854"/>
      <c r="H23854"/>
      <c r="I23854"/>
      <c r="J23854"/>
      <c r="U23854" s="43"/>
      <c r="AE23854"/>
    </row>
    <row r="23855" spans="1:31">
      <c r="A23855">
        <v>57770</v>
      </c>
      <c r="B23855" t="s">
        <v>3566</v>
      </c>
      <c r="C23855" t="s">
        <v>33478</v>
      </c>
      <c r="D23855" t="e">
        <v>#N/A</v>
      </c>
      <c r="E23855"/>
      <c r="F23855"/>
      <c r="G23855"/>
      <c r="H23855"/>
      <c r="I23855"/>
      <c r="J23855"/>
      <c r="U23855" s="43"/>
      <c r="AE23855"/>
    </row>
    <row r="23856" spans="1:31">
      <c r="A23856">
        <v>57620</v>
      </c>
      <c r="B23856" t="s">
        <v>20391</v>
      </c>
      <c r="C23856" t="s">
        <v>33478</v>
      </c>
      <c r="D23856" t="s">
        <v>33482</v>
      </c>
      <c r="E23856"/>
      <c r="F23856"/>
      <c r="G23856"/>
      <c r="H23856"/>
      <c r="I23856"/>
      <c r="J23856"/>
      <c r="U23856" s="43"/>
      <c r="AE23856"/>
    </row>
    <row r="23857" spans="1:31">
      <c r="A23857">
        <v>57630</v>
      </c>
      <c r="B23857" t="s">
        <v>20392</v>
      </c>
      <c r="C23857" t="s">
        <v>33478</v>
      </c>
      <c r="D23857" t="s">
        <v>33476</v>
      </c>
      <c r="E23857"/>
      <c r="F23857"/>
      <c r="G23857"/>
      <c r="H23857"/>
      <c r="I23857"/>
      <c r="J23857"/>
      <c r="U23857" s="43"/>
      <c r="AE23857"/>
    </row>
    <row r="23858" spans="1:31">
      <c r="A23858">
        <v>57250</v>
      </c>
      <c r="B23858" t="s">
        <v>20393</v>
      </c>
      <c r="C23858" t="s">
        <v>33478</v>
      </c>
      <c r="D23858" t="e">
        <v>#N/A</v>
      </c>
      <c r="E23858"/>
      <c r="F23858"/>
      <c r="G23858"/>
      <c r="H23858"/>
      <c r="I23858"/>
      <c r="J23858"/>
      <c r="U23858" s="43"/>
      <c r="AE23858"/>
    </row>
    <row r="23859" spans="1:31">
      <c r="A23859">
        <v>57250</v>
      </c>
      <c r="B23859" t="s">
        <v>20393</v>
      </c>
      <c r="C23859" t="s">
        <v>33478</v>
      </c>
      <c r="D23859" t="e">
        <v>#N/A</v>
      </c>
      <c r="E23859"/>
      <c r="F23859"/>
      <c r="G23859"/>
      <c r="H23859"/>
      <c r="I23859"/>
      <c r="J23859"/>
      <c r="U23859" s="43"/>
      <c r="AE23859"/>
    </row>
    <row r="23860" spans="1:31">
      <c r="A23860">
        <v>57250</v>
      </c>
      <c r="B23860" t="s">
        <v>20394</v>
      </c>
      <c r="C23860" t="s">
        <v>33478</v>
      </c>
      <c r="D23860" t="e">
        <v>#N/A</v>
      </c>
      <c r="E23860"/>
      <c r="F23860"/>
      <c r="G23860"/>
      <c r="H23860"/>
      <c r="I23860"/>
      <c r="J23860"/>
      <c r="U23860" s="43"/>
      <c r="AE23860"/>
    </row>
    <row r="23861" spans="1:31">
      <c r="A23861">
        <v>57260</v>
      </c>
      <c r="B23861" t="s">
        <v>20395</v>
      </c>
      <c r="C23861" t="s">
        <v>33478</v>
      </c>
      <c r="D23861" t="s">
        <v>33476</v>
      </c>
      <c r="E23861"/>
      <c r="F23861"/>
      <c r="G23861"/>
      <c r="H23861"/>
      <c r="I23861"/>
      <c r="J23861"/>
      <c r="U23861" s="43"/>
      <c r="AE23861"/>
    </row>
    <row r="23862" spans="1:31">
      <c r="A23862">
        <v>57670</v>
      </c>
      <c r="B23862" t="s">
        <v>20396</v>
      </c>
      <c r="C23862" t="s">
        <v>33478</v>
      </c>
      <c r="D23862" t="s">
        <v>33476</v>
      </c>
      <c r="E23862"/>
      <c r="F23862"/>
      <c r="G23862"/>
      <c r="H23862"/>
      <c r="I23862"/>
      <c r="J23862"/>
      <c r="U23862" s="43"/>
      <c r="AE23862"/>
    </row>
    <row r="23863" spans="1:31">
      <c r="A23863">
        <v>57220</v>
      </c>
      <c r="B23863" t="s">
        <v>20397</v>
      </c>
      <c r="C23863" t="s">
        <v>33478</v>
      </c>
      <c r="D23863" t="s">
        <v>33476</v>
      </c>
      <c r="E23863"/>
      <c r="F23863"/>
      <c r="G23863"/>
      <c r="H23863"/>
      <c r="I23863"/>
      <c r="J23863"/>
      <c r="U23863" s="43"/>
      <c r="AE23863"/>
    </row>
    <row r="23864" spans="1:31">
      <c r="A23864">
        <v>57670</v>
      </c>
      <c r="B23864" t="s">
        <v>20398</v>
      </c>
      <c r="C23864" t="s">
        <v>33478</v>
      </c>
      <c r="D23864" t="s">
        <v>33476</v>
      </c>
      <c r="E23864"/>
      <c r="F23864"/>
      <c r="G23864"/>
      <c r="H23864"/>
      <c r="I23864"/>
      <c r="J23864"/>
      <c r="U23864" s="43"/>
      <c r="AE23864"/>
    </row>
    <row r="23865" spans="1:31">
      <c r="A23865">
        <v>57670</v>
      </c>
      <c r="B23865" t="s">
        <v>20399</v>
      </c>
      <c r="C23865" t="s">
        <v>33478</v>
      </c>
      <c r="D23865" t="s">
        <v>33476</v>
      </c>
      <c r="E23865"/>
      <c r="F23865"/>
      <c r="G23865"/>
      <c r="H23865"/>
      <c r="I23865"/>
      <c r="J23865"/>
      <c r="U23865" s="43"/>
      <c r="AE23865"/>
    </row>
    <row r="23866" spans="1:31">
      <c r="A23866">
        <v>57700</v>
      </c>
      <c r="B23866" t="s">
        <v>20400</v>
      </c>
      <c r="C23866" t="s">
        <v>33478</v>
      </c>
      <c r="D23866" t="s">
        <v>33476</v>
      </c>
      <c r="E23866"/>
      <c r="F23866"/>
      <c r="G23866"/>
      <c r="H23866"/>
      <c r="I23866"/>
      <c r="J23866"/>
      <c r="U23866" s="43"/>
      <c r="AE23866"/>
    </row>
    <row r="23867" spans="1:31">
      <c r="A23867">
        <v>57910</v>
      </c>
      <c r="B23867" t="s">
        <v>20401</v>
      </c>
      <c r="C23867" t="s">
        <v>33478</v>
      </c>
      <c r="D23867" t="s">
        <v>33476</v>
      </c>
      <c r="E23867"/>
      <c r="F23867"/>
      <c r="G23867"/>
      <c r="H23867"/>
      <c r="I23867"/>
      <c r="J23867"/>
      <c r="U23867" s="43"/>
      <c r="AE23867"/>
    </row>
    <row r="23868" spans="1:31">
      <c r="A23868">
        <v>57830</v>
      </c>
      <c r="B23868" t="s">
        <v>20402</v>
      </c>
      <c r="C23868" t="s">
        <v>33478</v>
      </c>
      <c r="D23868" t="s">
        <v>33476</v>
      </c>
      <c r="E23868"/>
      <c r="F23868"/>
      <c r="G23868"/>
      <c r="H23868"/>
      <c r="I23868"/>
      <c r="J23868"/>
      <c r="U23868" s="43"/>
      <c r="AE23868"/>
    </row>
    <row r="23869" spans="1:31">
      <c r="A23869">
        <v>57670</v>
      </c>
      <c r="B23869" t="s">
        <v>20403</v>
      </c>
      <c r="C23869" t="s">
        <v>33478</v>
      </c>
      <c r="D23869" t="s">
        <v>33476</v>
      </c>
      <c r="E23869"/>
      <c r="F23869"/>
      <c r="G23869"/>
      <c r="H23869"/>
      <c r="I23869"/>
      <c r="J23869"/>
      <c r="U23869" s="43"/>
      <c r="AE23869"/>
    </row>
    <row r="23870" spans="1:31">
      <c r="A23870">
        <v>57320</v>
      </c>
      <c r="B23870" t="s">
        <v>20404</v>
      </c>
      <c r="C23870" t="s">
        <v>33478</v>
      </c>
      <c r="D23870" t="s">
        <v>33476</v>
      </c>
      <c r="E23870"/>
      <c r="F23870"/>
      <c r="G23870"/>
      <c r="H23870"/>
      <c r="I23870"/>
      <c r="J23870"/>
      <c r="U23870" s="43"/>
      <c r="AE23870"/>
    </row>
    <row r="23871" spans="1:31">
      <c r="A23871">
        <v>57560</v>
      </c>
      <c r="B23871" t="s">
        <v>20405</v>
      </c>
      <c r="C23871" t="s">
        <v>33478</v>
      </c>
      <c r="D23871" t="s">
        <v>33482</v>
      </c>
      <c r="E23871"/>
      <c r="F23871"/>
      <c r="G23871"/>
      <c r="H23871"/>
      <c r="I23871"/>
      <c r="J23871"/>
      <c r="U23871" s="43"/>
      <c r="AE23871"/>
    </row>
    <row r="23872" spans="1:31">
      <c r="A23872">
        <v>57565</v>
      </c>
      <c r="B23872" t="s">
        <v>20406</v>
      </c>
      <c r="C23872" t="s">
        <v>33478</v>
      </c>
      <c r="D23872" t="s">
        <v>33476</v>
      </c>
      <c r="E23872"/>
      <c r="F23872"/>
      <c r="G23872"/>
      <c r="H23872"/>
      <c r="I23872"/>
      <c r="J23872"/>
      <c r="U23872" s="43"/>
      <c r="AE23872"/>
    </row>
    <row r="23873" spans="1:31">
      <c r="A23873">
        <v>57930</v>
      </c>
      <c r="B23873" t="s">
        <v>20407</v>
      </c>
      <c r="C23873" t="s">
        <v>33478</v>
      </c>
      <c r="D23873" t="s">
        <v>33476</v>
      </c>
      <c r="E23873"/>
      <c r="F23873"/>
      <c r="G23873"/>
      <c r="H23873"/>
      <c r="I23873"/>
      <c r="J23873"/>
      <c r="U23873" s="43"/>
      <c r="AE23873"/>
    </row>
    <row r="23874" spans="1:31">
      <c r="A23874">
        <v>57220</v>
      </c>
      <c r="B23874" t="s">
        <v>20408</v>
      </c>
      <c r="C23874" t="s">
        <v>33478</v>
      </c>
      <c r="D23874" t="s">
        <v>33476</v>
      </c>
      <c r="E23874"/>
      <c r="F23874"/>
      <c r="G23874"/>
      <c r="H23874"/>
      <c r="I23874"/>
      <c r="J23874"/>
      <c r="U23874" s="43"/>
      <c r="AE23874"/>
    </row>
    <row r="23875" spans="1:31">
      <c r="A23875">
        <v>57240</v>
      </c>
      <c r="B23875" t="s">
        <v>20409</v>
      </c>
      <c r="C23875" t="s">
        <v>33478</v>
      </c>
      <c r="D23875" t="e">
        <v>#N/A</v>
      </c>
      <c r="E23875"/>
      <c r="F23875"/>
      <c r="G23875"/>
      <c r="H23875"/>
      <c r="I23875"/>
      <c r="J23875"/>
      <c r="U23875" s="43"/>
      <c r="AE23875"/>
    </row>
    <row r="23876" spans="1:31">
      <c r="A23876">
        <v>57790</v>
      </c>
      <c r="B23876" t="s">
        <v>20410</v>
      </c>
      <c r="C23876" t="s">
        <v>33478</v>
      </c>
      <c r="D23876" t="s">
        <v>33476</v>
      </c>
      <c r="E23876"/>
      <c r="F23876"/>
      <c r="G23876"/>
      <c r="H23876"/>
      <c r="I23876"/>
      <c r="J23876"/>
      <c r="U23876" s="43"/>
      <c r="AE23876"/>
    </row>
    <row r="23877" spans="1:31">
      <c r="A23877">
        <v>57645</v>
      </c>
      <c r="B23877" t="s">
        <v>20411</v>
      </c>
      <c r="C23877" t="s">
        <v>33478</v>
      </c>
      <c r="D23877" t="e">
        <v>#N/A</v>
      </c>
      <c r="E23877"/>
      <c r="F23877"/>
      <c r="G23877"/>
      <c r="H23877"/>
      <c r="I23877"/>
      <c r="J23877"/>
      <c r="U23877" s="43"/>
      <c r="AE23877"/>
    </row>
    <row r="23878" spans="1:31">
      <c r="A23878">
        <v>57140</v>
      </c>
      <c r="B23878" t="s">
        <v>20412</v>
      </c>
      <c r="C23878" t="s">
        <v>33478</v>
      </c>
      <c r="D23878" t="e">
        <v>#N/A</v>
      </c>
      <c r="E23878"/>
      <c r="F23878"/>
      <c r="G23878"/>
      <c r="H23878"/>
      <c r="I23878"/>
      <c r="J23878"/>
      <c r="U23878" s="43"/>
      <c r="AE23878"/>
    </row>
    <row r="23879" spans="1:31">
      <c r="A23879">
        <v>57645</v>
      </c>
      <c r="B23879" t="s">
        <v>20413</v>
      </c>
      <c r="C23879" t="s">
        <v>33478</v>
      </c>
      <c r="D23879" t="e">
        <v>#N/A</v>
      </c>
      <c r="E23879"/>
      <c r="F23879"/>
      <c r="G23879"/>
      <c r="H23879"/>
      <c r="I23879"/>
      <c r="J23879"/>
      <c r="U23879" s="43"/>
      <c r="AE23879"/>
    </row>
    <row r="23880" spans="1:31">
      <c r="A23880">
        <v>57720</v>
      </c>
      <c r="B23880" t="s">
        <v>20414</v>
      </c>
      <c r="C23880" t="s">
        <v>33478</v>
      </c>
      <c r="D23880" t="s">
        <v>33476</v>
      </c>
      <c r="E23880"/>
      <c r="F23880"/>
      <c r="G23880"/>
      <c r="H23880"/>
      <c r="I23880"/>
      <c r="J23880"/>
      <c r="U23880" s="43"/>
      <c r="AE23880"/>
    </row>
    <row r="23881" spans="1:31">
      <c r="A23881">
        <v>57990</v>
      </c>
      <c r="B23881" t="s">
        <v>20415</v>
      </c>
      <c r="C23881" t="s">
        <v>33478</v>
      </c>
      <c r="D23881" t="s">
        <v>33476</v>
      </c>
      <c r="E23881"/>
      <c r="F23881"/>
      <c r="G23881"/>
      <c r="H23881"/>
      <c r="I23881"/>
      <c r="J23881"/>
      <c r="U23881" s="43"/>
      <c r="AE23881"/>
    </row>
    <row r="23882" spans="1:31">
      <c r="A23882">
        <v>57680</v>
      </c>
      <c r="B23882" t="s">
        <v>20416</v>
      </c>
      <c r="C23882" t="s">
        <v>33478</v>
      </c>
      <c r="D23882" t="s">
        <v>33476</v>
      </c>
      <c r="E23882"/>
      <c r="F23882"/>
      <c r="G23882"/>
      <c r="H23882"/>
      <c r="I23882"/>
      <c r="J23882"/>
      <c r="U23882" s="43"/>
      <c r="AE23882"/>
    </row>
    <row r="23883" spans="1:31">
      <c r="A23883">
        <v>57320</v>
      </c>
      <c r="B23883" t="s">
        <v>20417</v>
      </c>
      <c r="C23883" t="s">
        <v>33478</v>
      </c>
      <c r="D23883" t="s">
        <v>33476</v>
      </c>
      <c r="E23883"/>
      <c r="F23883"/>
      <c r="G23883"/>
      <c r="H23883"/>
      <c r="I23883"/>
      <c r="J23883"/>
      <c r="U23883" s="43"/>
      <c r="AE23883"/>
    </row>
    <row r="23884" spans="1:31">
      <c r="A23884">
        <v>57720</v>
      </c>
      <c r="B23884" t="s">
        <v>20418</v>
      </c>
      <c r="C23884" t="s">
        <v>33478</v>
      </c>
      <c r="D23884" t="s">
        <v>33476</v>
      </c>
      <c r="E23884"/>
      <c r="F23884"/>
      <c r="G23884"/>
      <c r="H23884"/>
      <c r="I23884"/>
      <c r="J23884"/>
      <c r="U23884" s="43"/>
      <c r="AE23884"/>
    </row>
    <row r="23885" spans="1:31">
      <c r="A23885">
        <v>57930</v>
      </c>
      <c r="B23885" t="s">
        <v>20419</v>
      </c>
      <c r="C23885" t="s">
        <v>33478</v>
      </c>
      <c r="D23885" t="s">
        <v>33476</v>
      </c>
      <c r="E23885"/>
      <c r="F23885"/>
      <c r="G23885"/>
      <c r="H23885"/>
      <c r="I23885"/>
      <c r="J23885"/>
      <c r="U23885" s="43"/>
      <c r="AE23885"/>
    </row>
    <row r="23886" spans="1:31">
      <c r="A23886">
        <v>57220</v>
      </c>
      <c r="B23886" t="s">
        <v>20420</v>
      </c>
      <c r="C23886" t="s">
        <v>33478</v>
      </c>
      <c r="D23886" t="s">
        <v>33476</v>
      </c>
      <c r="E23886"/>
      <c r="F23886"/>
      <c r="G23886"/>
      <c r="H23886"/>
      <c r="I23886"/>
      <c r="J23886"/>
      <c r="U23886" s="43"/>
      <c r="AE23886"/>
    </row>
    <row r="23887" spans="1:31">
      <c r="A23887">
        <v>57170</v>
      </c>
      <c r="B23887" t="s">
        <v>20421</v>
      </c>
      <c r="C23887" t="s">
        <v>33478</v>
      </c>
      <c r="D23887" t="s">
        <v>33476</v>
      </c>
      <c r="E23887"/>
      <c r="F23887"/>
      <c r="G23887"/>
      <c r="H23887"/>
      <c r="I23887"/>
      <c r="J23887"/>
      <c r="U23887" s="43"/>
      <c r="AE23887"/>
    </row>
    <row r="23888" spans="1:31">
      <c r="A23888">
        <v>57600</v>
      </c>
      <c r="B23888" t="s">
        <v>20422</v>
      </c>
      <c r="C23888" t="s">
        <v>33478</v>
      </c>
      <c r="D23888" t="e">
        <v>#N/A</v>
      </c>
      <c r="E23888"/>
      <c r="F23888"/>
      <c r="G23888"/>
      <c r="H23888"/>
      <c r="I23888"/>
      <c r="J23888"/>
      <c r="U23888" s="43"/>
      <c r="AE23888"/>
    </row>
    <row r="23889" spans="1:31">
      <c r="A23889">
        <v>57810</v>
      </c>
      <c r="B23889" t="s">
        <v>20423</v>
      </c>
      <c r="C23889" t="s">
        <v>33478</v>
      </c>
      <c r="D23889" t="s">
        <v>33476</v>
      </c>
      <c r="E23889"/>
      <c r="F23889"/>
      <c r="G23889"/>
      <c r="H23889"/>
      <c r="I23889"/>
      <c r="J23889"/>
      <c r="U23889" s="43"/>
      <c r="AE23889"/>
    </row>
    <row r="23890" spans="1:31">
      <c r="A23890">
        <v>57590</v>
      </c>
      <c r="B23890" t="s">
        <v>20424</v>
      </c>
      <c r="C23890" t="s">
        <v>33478</v>
      </c>
      <c r="D23890" t="s">
        <v>33476</v>
      </c>
      <c r="E23890"/>
      <c r="F23890"/>
      <c r="G23890"/>
      <c r="H23890"/>
      <c r="I23890"/>
      <c r="J23890"/>
      <c r="U23890" s="43"/>
      <c r="AE23890"/>
    </row>
    <row r="23891" spans="1:31">
      <c r="A23891">
        <v>57720</v>
      </c>
      <c r="B23891" t="s">
        <v>20425</v>
      </c>
      <c r="C23891" t="s">
        <v>33478</v>
      </c>
      <c r="D23891" t="s">
        <v>33476</v>
      </c>
      <c r="E23891"/>
      <c r="F23891"/>
      <c r="G23891"/>
      <c r="H23891"/>
      <c r="I23891"/>
      <c r="J23891"/>
      <c r="U23891" s="43"/>
      <c r="AE23891"/>
    </row>
    <row r="23892" spans="1:31">
      <c r="A23892">
        <v>57420</v>
      </c>
      <c r="B23892" t="s">
        <v>20426</v>
      </c>
      <c r="C23892" t="s">
        <v>33478</v>
      </c>
      <c r="D23892" t="s">
        <v>33476</v>
      </c>
      <c r="E23892"/>
      <c r="F23892"/>
      <c r="G23892"/>
      <c r="H23892"/>
      <c r="I23892"/>
      <c r="J23892"/>
      <c r="U23892" s="43"/>
      <c r="AE23892"/>
    </row>
    <row r="23893" spans="1:31">
      <c r="A23893">
        <v>57590</v>
      </c>
      <c r="B23893" t="s">
        <v>20427</v>
      </c>
      <c r="C23893" t="s">
        <v>33478</v>
      </c>
      <c r="D23893" t="s">
        <v>33476</v>
      </c>
      <c r="E23893"/>
      <c r="F23893"/>
      <c r="G23893"/>
      <c r="H23893"/>
      <c r="I23893"/>
      <c r="J23893"/>
      <c r="U23893" s="43"/>
      <c r="AE23893"/>
    </row>
    <row r="23894" spans="1:31">
      <c r="A23894">
        <v>57840</v>
      </c>
      <c r="B23894" t="s">
        <v>20428</v>
      </c>
      <c r="C23894" t="s">
        <v>33478</v>
      </c>
      <c r="D23894" t="e">
        <v>#N/A</v>
      </c>
      <c r="E23894"/>
      <c r="F23894"/>
      <c r="G23894"/>
      <c r="H23894"/>
      <c r="I23894"/>
      <c r="J23894"/>
      <c r="U23894" s="43"/>
      <c r="AE23894"/>
    </row>
    <row r="23895" spans="1:31">
      <c r="A23895">
        <v>57220</v>
      </c>
      <c r="B23895" t="s">
        <v>20429</v>
      </c>
      <c r="C23895" t="s">
        <v>33478</v>
      </c>
      <c r="D23895" t="s">
        <v>33476</v>
      </c>
      <c r="E23895"/>
      <c r="F23895"/>
      <c r="G23895"/>
      <c r="H23895"/>
      <c r="I23895"/>
      <c r="J23895"/>
      <c r="U23895" s="43"/>
      <c r="AE23895"/>
    </row>
    <row r="23896" spans="1:31">
      <c r="A23896">
        <v>57970</v>
      </c>
      <c r="B23896" t="s">
        <v>20430</v>
      </c>
      <c r="C23896" t="s">
        <v>33478</v>
      </c>
      <c r="D23896" t="s">
        <v>33476</v>
      </c>
      <c r="E23896"/>
      <c r="F23896"/>
      <c r="G23896"/>
      <c r="H23896"/>
      <c r="I23896"/>
      <c r="J23896"/>
      <c r="U23896" s="43"/>
      <c r="AE23896"/>
    </row>
    <row r="23897" spans="1:31">
      <c r="A23897">
        <v>57420</v>
      </c>
      <c r="B23897" t="s">
        <v>20431</v>
      </c>
      <c r="C23897" t="s">
        <v>33478</v>
      </c>
      <c r="D23897" t="s">
        <v>33476</v>
      </c>
      <c r="E23897"/>
      <c r="F23897"/>
      <c r="G23897"/>
      <c r="H23897"/>
      <c r="I23897"/>
      <c r="J23897"/>
      <c r="U23897" s="43"/>
      <c r="AE23897"/>
    </row>
    <row r="23898" spans="1:31">
      <c r="A23898">
        <v>57530</v>
      </c>
      <c r="B23898" t="s">
        <v>20432</v>
      </c>
      <c r="C23898" t="s">
        <v>33478</v>
      </c>
      <c r="D23898" t="s">
        <v>33476</v>
      </c>
      <c r="E23898"/>
      <c r="F23898"/>
      <c r="G23898"/>
      <c r="H23898"/>
      <c r="I23898"/>
      <c r="J23898"/>
      <c r="U23898" s="43"/>
      <c r="AE23898"/>
    </row>
    <row r="23899" spans="1:31">
      <c r="A23899">
        <v>57245</v>
      </c>
      <c r="B23899" t="s">
        <v>20433</v>
      </c>
      <c r="C23899" t="s">
        <v>33478</v>
      </c>
      <c r="D23899" t="s">
        <v>33476</v>
      </c>
      <c r="E23899"/>
      <c r="F23899"/>
      <c r="G23899"/>
      <c r="H23899"/>
      <c r="I23899"/>
      <c r="J23899"/>
      <c r="U23899" s="43"/>
      <c r="AE23899"/>
    </row>
    <row r="23900" spans="1:31">
      <c r="A23900">
        <v>57410</v>
      </c>
      <c r="B23900" t="s">
        <v>20434</v>
      </c>
      <c r="C23900" t="s">
        <v>33478</v>
      </c>
      <c r="D23900" t="s">
        <v>33476</v>
      </c>
      <c r="E23900"/>
      <c r="F23900"/>
      <c r="G23900"/>
      <c r="H23900"/>
      <c r="I23900"/>
      <c r="J23900"/>
      <c r="U23900" s="43"/>
      <c r="AE23900"/>
    </row>
    <row r="23901" spans="1:31">
      <c r="A23901">
        <v>57660</v>
      </c>
      <c r="B23901" t="s">
        <v>20435</v>
      </c>
      <c r="C23901" t="s">
        <v>33478</v>
      </c>
      <c r="D23901" t="s">
        <v>33476</v>
      </c>
      <c r="E23901"/>
      <c r="F23901"/>
      <c r="G23901"/>
      <c r="H23901"/>
      <c r="I23901"/>
      <c r="J23901"/>
      <c r="U23901" s="43"/>
      <c r="AE23901"/>
    </row>
    <row r="23902" spans="1:31">
      <c r="A23902">
        <v>57540</v>
      </c>
      <c r="B23902" t="s">
        <v>20436</v>
      </c>
      <c r="C23902" t="s">
        <v>33478</v>
      </c>
      <c r="D23902" t="s">
        <v>33476</v>
      </c>
      <c r="E23902"/>
      <c r="F23902"/>
      <c r="G23902"/>
      <c r="H23902"/>
      <c r="I23902"/>
      <c r="J23902"/>
      <c r="U23902" s="43"/>
      <c r="AE23902"/>
    </row>
    <row r="23903" spans="1:31">
      <c r="A23903">
        <v>57170</v>
      </c>
      <c r="B23903" t="s">
        <v>20437</v>
      </c>
      <c r="C23903" t="s">
        <v>33478</v>
      </c>
      <c r="D23903" t="s">
        <v>33476</v>
      </c>
      <c r="E23903"/>
      <c r="F23903"/>
      <c r="G23903"/>
      <c r="H23903"/>
      <c r="I23903"/>
      <c r="J23903"/>
      <c r="U23903" s="43"/>
      <c r="AE23903"/>
    </row>
    <row r="23904" spans="1:31">
      <c r="A23904">
        <v>57340</v>
      </c>
      <c r="B23904" t="s">
        <v>20438</v>
      </c>
      <c r="C23904" t="s">
        <v>33478</v>
      </c>
      <c r="D23904" t="s">
        <v>33476</v>
      </c>
      <c r="E23904"/>
      <c r="F23904"/>
      <c r="G23904"/>
      <c r="H23904"/>
      <c r="I23904"/>
      <c r="J23904"/>
      <c r="U23904" s="43"/>
      <c r="AE23904"/>
    </row>
    <row r="23905" spans="1:31">
      <c r="A23905">
        <v>57370</v>
      </c>
      <c r="B23905" t="s">
        <v>20439</v>
      </c>
      <c r="C23905" t="s">
        <v>33478</v>
      </c>
      <c r="D23905" t="s">
        <v>33476</v>
      </c>
      <c r="E23905"/>
      <c r="F23905"/>
      <c r="G23905"/>
      <c r="H23905"/>
      <c r="I23905"/>
      <c r="J23905"/>
      <c r="U23905" s="43"/>
      <c r="AE23905"/>
    </row>
    <row r="23906" spans="1:31">
      <c r="A23906">
        <v>57230</v>
      </c>
      <c r="B23906" t="s">
        <v>20440</v>
      </c>
      <c r="C23906" t="s">
        <v>33478</v>
      </c>
      <c r="D23906" t="s">
        <v>33476</v>
      </c>
      <c r="E23906"/>
      <c r="F23906"/>
      <c r="G23906"/>
      <c r="H23906"/>
      <c r="I23906"/>
      <c r="J23906"/>
      <c r="U23906" s="43"/>
      <c r="AE23906"/>
    </row>
    <row r="23907" spans="1:31">
      <c r="A23907">
        <v>57220</v>
      </c>
      <c r="B23907" t="s">
        <v>20441</v>
      </c>
      <c r="C23907" t="s">
        <v>33478</v>
      </c>
      <c r="D23907" t="s">
        <v>33476</v>
      </c>
      <c r="E23907"/>
      <c r="F23907"/>
      <c r="G23907"/>
      <c r="H23907"/>
      <c r="I23907"/>
      <c r="J23907"/>
      <c r="U23907" s="43"/>
      <c r="AE23907"/>
    </row>
    <row r="23908" spans="1:31">
      <c r="A23908">
        <v>57220</v>
      </c>
      <c r="B23908" t="s">
        <v>20441</v>
      </c>
      <c r="C23908" t="s">
        <v>33478</v>
      </c>
      <c r="D23908" t="s">
        <v>33476</v>
      </c>
      <c r="E23908"/>
      <c r="F23908"/>
      <c r="G23908"/>
      <c r="H23908"/>
      <c r="I23908"/>
      <c r="J23908"/>
      <c r="U23908" s="43"/>
      <c r="AE23908"/>
    </row>
    <row r="23909" spans="1:31">
      <c r="A23909">
        <v>57120</v>
      </c>
      <c r="B23909" t="s">
        <v>20442</v>
      </c>
      <c r="C23909" t="s">
        <v>33478</v>
      </c>
      <c r="D23909" t="e">
        <v>#N/A</v>
      </c>
      <c r="E23909"/>
      <c r="F23909"/>
      <c r="G23909"/>
      <c r="H23909"/>
      <c r="I23909"/>
      <c r="J23909"/>
      <c r="U23909" s="43"/>
      <c r="AE23909"/>
    </row>
    <row r="23910" spans="1:31">
      <c r="A23910">
        <v>57870</v>
      </c>
      <c r="B23910" t="s">
        <v>20443</v>
      </c>
      <c r="C23910" t="s">
        <v>33478</v>
      </c>
      <c r="D23910" t="s">
        <v>33482</v>
      </c>
      <c r="E23910"/>
      <c r="F23910"/>
      <c r="G23910"/>
      <c r="H23910"/>
      <c r="I23910"/>
      <c r="J23910"/>
      <c r="U23910" s="43"/>
      <c r="AE23910"/>
    </row>
    <row r="23911" spans="1:31">
      <c r="A23911">
        <v>57050</v>
      </c>
      <c r="B23911" t="s">
        <v>20444</v>
      </c>
      <c r="C23911" t="s">
        <v>33478</v>
      </c>
      <c r="D23911" t="s">
        <v>33476</v>
      </c>
      <c r="E23911"/>
      <c r="F23911"/>
      <c r="G23911"/>
      <c r="H23911"/>
      <c r="I23911"/>
      <c r="J23911"/>
      <c r="U23911" s="43"/>
      <c r="AE23911"/>
    </row>
    <row r="23912" spans="1:31">
      <c r="A23912">
        <v>57140</v>
      </c>
      <c r="B23912" t="s">
        <v>20445</v>
      </c>
      <c r="C23912" t="s">
        <v>33478</v>
      </c>
      <c r="D23912" t="e">
        <v>#N/A</v>
      </c>
      <c r="E23912"/>
      <c r="F23912"/>
      <c r="G23912"/>
      <c r="H23912"/>
      <c r="I23912"/>
      <c r="J23912"/>
      <c r="U23912" s="43"/>
      <c r="AE23912"/>
    </row>
    <row r="23913" spans="1:31">
      <c r="A23913">
        <v>57420</v>
      </c>
      <c r="B23913" t="s">
        <v>18587</v>
      </c>
      <c r="C23913" t="s">
        <v>33478</v>
      </c>
      <c r="D23913" t="s">
        <v>33476</v>
      </c>
      <c r="E23913"/>
      <c r="F23913"/>
      <c r="G23913"/>
      <c r="H23913"/>
      <c r="I23913"/>
      <c r="J23913"/>
      <c r="U23913" s="43"/>
      <c r="AE23913"/>
    </row>
    <row r="23914" spans="1:31">
      <c r="A23914">
        <v>57420</v>
      </c>
      <c r="B23914" t="s">
        <v>20446</v>
      </c>
      <c r="C23914" t="s">
        <v>33478</v>
      </c>
      <c r="D23914" t="s">
        <v>33476</v>
      </c>
      <c r="E23914"/>
      <c r="F23914"/>
      <c r="G23914"/>
      <c r="H23914"/>
      <c r="I23914"/>
      <c r="J23914"/>
      <c r="U23914" s="43"/>
      <c r="AE23914"/>
    </row>
    <row r="23915" spans="1:31">
      <c r="A23915">
        <v>57380</v>
      </c>
      <c r="B23915" t="s">
        <v>20447</v>
      </c>
      <c r="C23915" t="s">
        <v>33478</v>
      </c>
      <c r="D23915" t="s">
        <v>33476</v>
      </c>
      <c r="E23915"/>
      <c r="F23915"/>
      <c r="G23915"/>
      <c r="H23915"/>
      <c r="I23915"/>
      <c r="J23915"/>
      <c r="U23915" s="43"/>
      <c r="AE23915"/>
    </row>
    <row r="23916" spans="1:31">
      <c r="A23916">
        <v>57890</v>
      </c>
      <c r="B23916" t="s">
        <v>20448</v>
      </c>
      <c r="C23916" t="s">
        <v>33478</v>
      </c>
      <c r="D23916" t="e">
        <v>#N/A</v>
      </c>
      <c r="E23916"/>
      <c r="F23916"/>
      <c r="G23916"/>
      <c r="H23916"/>
      <c r="I23916"/>
      <c r="J23916"/>
      <c r="U23916" s="43"/>
      <c r="AE23916"/>
    </row>
    <row r="23917" spans="1:31">
      <c r="A23917">
        <v>57930</v>
      </c>
      <c r="B23917" t="s">
        <v>20449</v>
      </c>
      <c r="C23917" t="s">
        <v>33478</v>
      </c>
      <c r="D23917" t="s">
        <v>33476</v>
      </c>
      <c r="E23917"/>
      <c r="F23917"/>
      <c r="G23917"/>
      <c r="H23917"/>
      <c r="I23917"/>
      <c r="J23917"/>
      <c r="U23917" s="43"/>
      <c r="AE23917"/>
    </row>
    <row r="23918" spans="1:31">
      <c r="A23918">
        <v>57420</v>
      </c>
      <c r="B23918" t="s">
        <v>20450</v>
      </c>
      <c r="C23918" t="s">
        <v>33478</v>
      </c>
      <c r="D23918" t="s">
        <v>33476</v>
      </c>
      <c r="E23918"/>
      <c r="F23918"/>
      <c r="G23918"/>
      <c r="H23918"/>
      <c r="I23918"/>
      <c r="J23918"/>
      <c r="U23918" s="43"/>
      <c r="AE23918"/>
    </row>
    <row r="23919" spans="1:31">
      <c r="A23919">
        <v>57420</v>
      </c>
      <c r="B23919" t="s">
        <v>20451</v>
      </c>
      <c r="C23919" t="s">
        <v>33478</v>
      </c>
      <c r="D23919" t="s">
        <v>33476</v>
      </c>
      <c r="E23919"/>
      <c r="F23919"/>
      <c r="G23919"/>
      <c r="H23919"/>
      <c r="I23919"/>
      <c r="J23919"/>
      <c r="U23919" s="43"/>
      <c r="AE23919"/>
    </row>
    <row r="23920" spans="1:31">
      <c r="A23920">
        <v>57420</v>
      </c>
      <c r="B23920" t="s">
        <v>20452</v>
      </c>
      <c r="C23920" t="s">
        <v>33478</v>
      </c>
      <c r="D23920" t="s">
        <v>33476</v>
      </c>
      <c r="E23920"/>
      <c r="F23920"/>
      <c r="G23920"/>
      <c r="H23920"/>
      <c r="I23920"/>
      <c r="J23920"/>
      <c r="U23920" s="43"/>
      <c r="AE23920"/>
    </row>
    <row r="23921" spans="1:31">
      <c r="A23921">
        <v>57590</v>
      </c>
      <c r="B23921" t="s">
        <v>20453</v>
      </c>
      <c r="C23921" t="s">
        <v>33478</v>
      </c>
      <c r="D23921" t="s">
        <v>33476</v>
      </c>
      <c r="E23921"/>
      <c r="F23921"/>
      <c r="G23921"/>
      <c r="H23921"/>
      <c r="I23921"/>
      <c r="J23921"/>
      <c r="U23921" s="43"/>
      <c r="AE23921"/>
    </row>
    <row r="23922" spans="1:31">
      <c r="A23922">
        <v>57510</v>
      </c>
      <c r="B23922" t="s">
        <v>20454</v>
      </c>
      <c r="C23922" t="s">
        <v>33478</v>
      </c>
      <c r="D23922" t="s">
        <v>33476</v>
      </c>
      <c r="E23922"/>
      <c r="F23922"/>
      <c r="G23922"/>
      <c r="H23922"/>
      <c r="I23922"/>
      <c r="J23922"/>
      <c r="U23922" s="43"/>
      <c r="AE23922"/>
    </row>
    <row r="23923" spans="1:31">
      <c r="A23923">
        <v>57570</v>
      </c>
      <c r="B23923" t="s">
        <v>20455</v>
      </c>
      <c r="C23923" t="s">
        <v>33478</v>
      </c>
      <c r="D23923" t="s">
        <v>33476</v>
      </c>
      <c r="E23923"/>
      <c r="F23923"/>
      <c r="G23923"/>
      <c r="H23923"/>
      <c r="I23923"/>
      <c r="J23923"/>
      <c r="U23923" s="43"/>
      <c r="AE23923"/>
    </row>
    <row r="23924" spans="1:31">
      <c r="A23924">
        <v>57170</v>
      </c>
      <c r="B23924" t="s">
        <v>20456</v>
      </c>
      <c r="C23924" t="s">
        <v>33478</v>
      </c>
      <c r="D23924" t="s">
        <v>33476</v>
      </c>
      <c r="E23924"/>
      <c r="F23924"/>
      <c r="G23924"/>
      <c r="H23924"/>
      <c r="I23924"/>
      <c r="J23924"/>
      <c r="U23924" s="43"/>
      <c r="AE23924"/>
    </row>
    <row r="23925" spans="1:31">
      <c r="A23925">
        <v>57590</v>
      </c>
      <c r="B23925" t="s">
        <v>20457</v>
      </c>
      <c r="C23925" t="s">
        <v>33478</v>
      </c>
      <c r="D23925" t="s">
        <v>33476</v>
      </c>
      <c r="E23925"/>
      <c r="F23925"/>
      <c r="G23925"/>
      <c r="H23925"/>
      <c r="I23925"/>
      <c r="J23925"/>
      <c r="U23925" s="43"/>
      <c r="AE23925"/>
    </row>
    <row r="23926" spans="1:31">
      <c r="A23926">
        <v>57340</v>
      </c>
      <c r="B23926" t="s">
        <v>20458</v>
      </c>
      <c r="C23926" t="s">
        <v>33478</v>
      </c>
      <c r="D23926" t="s">
        <v>33476</v>
      </c>
      <c r="E23926"/>
      <c r="F23926"/>
      <c r="G23926"/>
      <c r="H23926"/>
      <c r="I23926"/>
      <c r="J23926"/>
      <c r="U23926" s="43"/>
      <c r="AE23926"/>
    </row>
    <row r="23927" spans="1:31">
      <c r="A23927">
        <v>57410</v>
      </c>
      <c r="B23927" t="s">
        <v>20459</v>
      </c>
      <c r="C23927" t="s">
        <v>33478</v>
      </c>
      <c r="D23927" t="s">
        <v>33476</v>
      </c>
      <c r="E23927"/>
      <c r="F23927"/>
      <c r="G23927"/>
      <c r="H23927"/>
      <c r="I23927"/>
      <c r="J23927"/>
      <c r="U23927" s="43"/>
      <c r="AE23927"/>
    </row>
    <row r="23928" spans="1:31">
      <c r="A23928">
        <v>57700</v>
      </c>
      <c r="B23928" t="s">
        <v>20460</v>
      </c>
      <c r="C23928" t="s">
        <v>33478</v>
      </c>
      <c r="D23928" t="s">
        <v>33476</v>
      </c>
      <c r="E23928"/>
      <c r="F23928"/>
      <c r="G23928"/>
      <c r="H23928"/>
      <c r="I23928"/>
      <c r="J23928"/>
      <c r="U23928" s="43"/>
      <c r="AE23928"/>
    </row>
    <row r="23929" spans="1:31">
      <c r="A23929">
        <v>57530</v>
      </c>
      <c r="B23929" t="s">
        <v>20461</v>
      </c>
      <c r="C23929" t="s">
        <v>33478</v>
      </c>
      <c r="D23929" t="s">
        <v>33476</v>
      </c>
      <c r="E23929"/>
      <c r="F23929"/>
      <c r="G23929"/>
      <c r="H23929"/>
      <c r="I23929"/>
      <c r="J23929"/>
      <c r="U23929" s="43"/>
      <c r="AE23929"/>
    </row>
    <row r="23930" spans="1:31">
      <c r="A23930">
        <v>57810</v>
      </c>
      <c r="B23930" t="s">
        <v>20462</v>
      </c>
      <c r="C23930" t="s">
        <v>33478</v>
      </c>
      <c r="D23930" t="s">
        <v>33476</v>
      </c>
      <c r="E23930"/>
      <c r="F23930"/>
      <c r="G23930"/>
      <c r="H23930"/>
      <c r="I23930"/>
      <c r="J23930"/>
      <c r="U23930" s="43"/>
      <c r="AE23930"/>
    </row>
    <row r="23931" spans="1:31">
      <c r="A23931">
        <v>57390</v>
      </c>
      <c r="B23931" t="s">
        <v>20463</v>
      </c>
      <c r="C23931" t="s">
        <v>33478</v>
      </c>
      <c r="D23931" t="s">
        <v>33476</v>
      </c>
      <c r="E23931"/>
      <c r="F23931"/>
      <c r="G23931"/>
      <c r="H23931"/>
      <c r="I23931"/>
      <c r="J23931"/>
      <c r="U23931" s="43"/>
      <c r="AE23931"/>
    </row>
    <row r="23932" spans="1:31">
      <c r="A23932">
        <v>57445</v>
      </c>
      <c r="B23932" t="s">
        <v>20464</v>
      </c>
      <c r="C23932" t="s">
        <v>33478</v>
      </c>
      <c r="D23932" t="e">
        <v>#N/A</v>
      </c>
      <c r="E23932"/>
      <c r="F23932"/>
      <c r="G23932"/>
      <c r="H23932"/>
      <c r="I23932"/>
      <c r="J23932"/>
      <c r="U23932" s="43"/>
      <c r="AE23932"/>
    </row>
    <row r="23933" spans="1:31">
      <c r="A23933">
        <v>57320</v>
      </c>
      <c r="B23933" t="s">
        <v>20465</v>
      </c>
      <c r="C23933" t="s">
        <v>33478</v>
      </c>
      <c r="D23933" t="s">
        <v>33476</v>
      </c>
      <c r="E23933"/>
      <c r="F23933"/>
      <c r="G23933"/>
      <c r="H23933"/>
      <c r="I23933"/>
      <c r="J23933"/>
      <c r="U23933" s="43"/>
      <c r="AE23933"/>
    </row>
    <row r="23934" spans="1:31">
      <c r="A23934">
        <v>57200</v>
      </c>
      <c r="B23934" t="s">
        <v>20466</v>
      </c>
      <c r="C23934" t="s">
        <v>33478</v>
      </c>
      <c r="D23934" t="s">
        <v>33476</v>
      </c>
      <c r="E23934"/>
      <c r="F23934"/>
      <c r="G23934"/>
      <c r="H23934"/>
      <c r="I23934"/>
      <c r="J23934"/>
      <c r="U23934" s="43"/>
      <c r="AE23934"/>
    </row>
    <row r="23935" spans="1:31">
      <c r="A23935">
        <v>57480</v>
      </c>
      <c r="B23935" t="s">
        <v>20467</v>
      </c>
      <c r="C23935" t="s">
        <v>33478</v>
      </c>
      <c r="D23935" t="s">
        <v>33476</v>
      </c>
      <c r="E23935"/>
      <c r="F23935"/>
      <c r="G23935"/>
      <c r="H23935"/>
      <c r="I23935"/>
      <c r="J23935"/>
      <c r="U23935" s="43"/>
      <c r="AE23935"/>
    </row>
    <row r="23936" spans="1:31">
      <c r="A23936">
        <v>57550</v>
      </c>
      <c r="B23936" t="s">
        <v>20468</v>
      </c>
      <c r="C23936" t="s">
        <v>33478</v>
      </c>
      <c r="D23936" t="e">
        <v>#N/A</v>
      </c>
      <c r="E23936"/>
      <c r="F23936"/>
      <c r="G23936"/>
      <c r="H23936"/>
      <c r="I23936"/>
      <c r="J23936"/>
      <c r="U23936" s="43"/>
      <c r="AE23936"/>
    </row>
    <row r="23937" spans="1:31">
      <c r="A23937">
        <v>57510</v>
      </c>
      <c r="B23937" t="s">
        <v>20469</v>
      </c>
      <c r="C23937" t="s">
        <v>33478</v>
      </c>
      <c r="D23937" t="s">
        <v>33476</v>
      </c>
      <c r="E23937"/>
      <c r="F23937"/>
      <c r="G23937"/>
      <c r="H23937"/>
      <c r="I23937"/>
      <c r="J23937"/>
      <c r="U23937" s="43"/>
      <c r="AE23937"/>
    </row>
    <row r="23938" spans="1:31">
      <c r="A23938">
        <v>57580</v>
      </c>
      <c r="B23938" t="s">
        <v>20470</v>
      </c>
      <c r="C23938" t="s">
        <v>33478</v>
      </c>
      <c r="D23938" t="s">
        <v>33476</v>
      </c>
      <c r="E23938"/>
      <c r="F23938"/>
      <c r="G23938"/>
      <c r="H23938"/>
      <c r="I23938"/>
      <c r="J23938"/>
      <c r="U23938" s="43"/>
      <c r="AE23938"/>
    </row>
    <row r="23939" spans="1:31">
      <c r="A23939">
        <v>57670</v>
      </c>
      <c r="B23939" t="s">
        <v>20471</v>
      </c>
      <c r="C23939" t="s">
        <v>33478</v>
      </c>
      <c r="D23939" t="s">
        <v>33476</v>
      </c>
      <c r="E23939"/>
      <c r="F23939"/>
      <c r="G23939"/>
      <c r="H23939"/>
      <c r="I23939"/>
      <c r="J23939"/>
      <c r="U23939" s="43"/>
      <c r="AE23939"/>
    </row>
    <row r="23940" spans="1:31">
      <c r="A23940">
        <v>57570</v>
      </c>
      <c r="B23940" t="s">
        <v>20472</v>
      </c>
      <c r="C23940" t="s">
        <v>33478</v>
      </c>
      <c r="D23940" t="s">
        <v>33476</v>
      </c>
      <c r="E23940"/>
      <c r="F23940"/>
      <c r="G23940"/>
      <c r="H23940"/>
      <c r="I23940"/>
      <c r="J23940"/>
      <c r="U23940" s="43"/>
      <c r="AE23940"/>
    </row>
    <row r="23941" spans="1:31">
      <c r="A23941">
        <v>57645</v>
      </c>
      <c r="B23941" t="s">
        <v>20473</v>
      </c>
      <c r="C23941" t="s">
        <v>33478</v>
      </c>
      <c r="D23941" t="e">
        <v>#N/A</v>
      </c>
      <c r="E23941"/>
      <c r="F23941"/>
      <c r="G23941"/>
      <c r="H23941"/>
      <c r="I23941"/>
      <c r="J23941"/>
      <c r="U23941" s="43"/>
      <c r="AE23941"/>
    </row>
    <row r="23942" spans="1:31">
      <c r="A23942">
        <v>57480</v>
      </c>
      <c r="B23942" t="s">
        <v>20474</v>
      </c>
      <c r="C23942" t="s">
        <v>33478</v>
      </c>
      <c r="D23942" t="s">
        <v>33476</v>
      </c>
      <c r="E23942"/>
      <c r="F23942"/>
      <c r="G23942"/>
      <c r="H23942"/>
      <c r="I23942"/>
      <c r="J23942"/>
      <c r="U23942" s="43"/>
      <c r="AE23942"/>
    </row>
    <row r="23943" spans="1:31">
      <c r="A23943">
        <v>57230</v>
      </c>
      <c r="B23943" t="s">
        <v>20475</v>
      </c>
      <c r="C23943" t="s">
        <v>33478</v>
      </c>
      <c r="D23943" t="s">
        <v>33476</v>
      </c>
      <c r="E23943"/>
      <c r="F23943"/>
      <c r="G23943"/>
      <c r="H23943"/>
      <c r="I23943"/>
      <c r="J23943"/>
      <c r="U23943" s="43"/>
      <c r="AE23943"/>
    </row>
    <row r="23944" spans="1:31">
      <c r="A23944">
        <v>57130</v>
      </c>
      <c r="B23944" t="s">
        <v>20476</v>
      </c>
      <c r="C23944" t="s">
        <v>33478</v>
      </c>
      <c r="D23944" t="e">
        <v>#N/A</v>
      </c>
      <c r="E23944"/>
      <c r="F23944"/>
      <c r="G23944"/>
      <c r="H23944"/>
      <c r="I23944"/>
      <c r="J23944"/>
      <c r="U23944" s="43"/>
      <c r="AE23944"/>
    </row>
    <row r="23945" spans="1:31">
      <c r="A23945">
        <v>57130</v>
      </c>
      <c r="B23945" t="s">
        <v>20476</v>
      </c>
      <c r="C23945" t="s">
        <v>33478</v>
      </c>
      <c r="D23945" t="e">
        <v>#N/A</v>
      </c>
      <c r="E23945"/>
      <c r="F23945"/>
      <c r="G23945"/>
      <c r="H23945"/>
      <c r="I23945"/>
      <c r="J23945"/>
      <c r="U23945" s="43"/>
      <c r="AE23945"/>
    </row>
    <row r="23946" spans="1:31">
      <c r="A23946">
        <v>57810</v>
      </c>
      <c r="B23946" t="s">
        <v>20477</v>
      </c>
      <c r="C23946" t="s">
        <v>33478</v>
      </c>
      <c r="D23946" t="s">
        <v>33476</v>
      </c>
      <c r="E23946"/>
      <c r="F23946"/>
      <c r="G23946"/>
      <c r="H23946"/>
      <c r="I23946"/>
      <c r="J23946"/>
      <c r="U23946" s="43"/>
      <c r="AE23946"/>
    </row>
    <row r="23947" spans="1:31">
      <c r="A23947">
        <v>57340</v>
      </c>
      <c r="B23947" t="s">
        <v>20478</v>
      </c>
      <c r="C23947" t="s">
        <v>33478</v>
      </c>
      <c r="D23947" t="s">
        <v>33476</v>
      </c>
      <c r="E23947"/>
      <c r="F23947"/>
      <c r="G23947"/>
      <c r="H23947"/>
      <c r="I23947"/>
      <c r="J23947"/>
      <c r="U23947" s="43"/>
      <c r="AE23947"/>
    </row>
    <row r="23948" spans="1:31">
      <c r="A23948">
        <v>57510</v>
      </c>
      <c r="B23948" t="s">
        <v>20479</v>
      </c>
      <c r="C23948" t="s">
        <v>33478</v>
      </c>
      <c r="D23948" t="s">
        <v>33476</v>
      </c>
      <c r="E23948"/>
      <c r="F23948"/>
      <c r="G23948"/>
      <c r="H23948"/>
      <c r="I23948"/>
      <c r="J23948"/>
      <c r="U23948" s="43"/>
      <c r="AE23948"/>
    </row>
    <row r="23949" spans="1:31">
      <c r="A23949">
        <v>57270</v>
      </c>
      <c r="B23949" t="s">
        <v>20480</v>
      </c>
      <c r="C23949" t="s">
        <v>33478</v>
      </c>
      <c r="D23949" t="e">
        <v>#N/A</v>
      </c>
      <c r="E23949"/>
      <c r="F23949"/>
      <c r="G23949"/>
      <c r="H23949"/>
      <c r="I23949"/>
      <c r="J23949"/>
      <c r="U23949" s="43"/>
      <c r="AE23949"/>
    </row>
    <row r="23950" spans="1:31">
      <c r="A23950">
        <v>57830</v>
      </c>
      <c r="B23950" t="s">
        <v>20481</v>
      </c>
      <c r="C23950" t="s">
        <v>33478</v>
      </c>
      <c r="D23950" t="s">
        <v>33476</v>
      </c>
      <c r="E23950"/>
      <c r="F23950"/>
      <c r="G23950"/>
      <c r="H23950"/>
      <c r="I23950"/>
      <c r="J23950"/>
      <c r="U23950" s="43"/>
      <c r="AE23950"/>
    </row>
    <row r="23951" spans="1:31">
      <c r="A23951">
        <v>57720</v>
      </c>
      <c r="B23951" t="s">
        <v>20482</v>
      </c>
      <c r="C23951" t="s">
        <v>33478</v>
      </c>
      <c r="D23951" t="s">
        <v>33476</v>
      </c>
      <c r="E23951"/>
      <c r="F23951"/>
      <c r="G23951"/>
      <c r="H23951"/>
      <c r="I23951"/>
      <c r="J23951"/>
      <c r="U23951" s="43"/>
      <c r="AE23951"/>
    </row>
    <row r="23952" spans="1:31">
      <c r="A23952">
        <v>57840</v>
      </c>
      <c r="B23952" t="s">
        <v>20483</v>
      </c>
      <c r="C23952" t="s">
        <v>33478</v>
      </c>
      <c r="D23952" t="e">
        <v>#N/A</v>
      </c>
      <c r="E23952"/>
      <c r="F23952"/>
      <c r="G23952"/>
      <c r="H23952"/>
      <c r="I23952"/>
      <c r="J23952"/>
      <c r="U23952" s="43"/>
      <c r="AE23952"/>
    </row>
    <row r="23953" spans="1:31">
      <c r="A23953">
        <v>57340</v>
      </c>
      <c r="B23953" t="s">
        <v>20484</v>
      </c>
      <c r="C23953" t="s">
        <v>33478</v>
      </c>
      <c r="D23953" t="s">
        <v>33476</v>
      </c>
      <c r="E23953"/>
      <c r="F23953"/>
      <c r="G23953"/>
      <c r="H23953"/>
      <c r="I23953"/>
      <c r="J23953"/>
      <c r="U23953" s="43"/>
      <c r="AE23953"/>
    </row>
    <row r="23954" spans="1:31">
      <c r="A23954">
        <v>57570</v>
      </c>
      <c r="B23954" t="s">
        <v>20485</v>
      </c>
      <c r="C23954" t="s">
        <v>33478</v>
      </c>
      <c r="D23954" t="s">
        <v>33476</v>
      </c>
      <c r="E23954"/>
      <c r="F23954"/>
      <c r="G23954"/>
      <c r="H23954"/>
      <c r="I23954"/>
      <c r="J23954"/>
      <c r="U23954" s="43"/>
      <c r="AE23954"/>
    </row>
    <row r="23955" spans="1:31">
      <c r="A23955">
        <v>57410</v>
      </c>
      <c r="B23955" t="s">
        <v>20486</v>
      </c>
      <c r="C23955" t="s">
        <v>33478</v>
      </c>
      <c r="D23955" t="s">
        <v>33476</v>
      </c>
      <c r="E23955"/>
      <c r="F23955"/>
      <c r="G23955"/>
      <c r="H23955"/>
      <c r="I23955"/>
      <c r="J23955"/>
      <c r="U23955" s="43"/>
      <c r="AE23955"/>
    </row>
    <row r="23956" spans="1:31">
      <c r="A23956">
        <v>57720</v>
      </c>
      <c r="B23956" t="s">
        <v>20487</v>
      </c>
      <c r="C23956" t="s">
        <v>33478</v>
      </c>
      <c r="D23956" t="s">
        <v>33476</v>
      </c>
      <c r="E23956"/>
      <c r="F23956"/>
      <c r="G23956"/>
      <c r="H23956"/>
      <c r="I23956"/>
      <c r="J23956"/>
      <c r="U23956" s="43"/>
      <c r="AE23956"/>
    </row>
    <row r="23957" spans="1:31">
      <c r="A23957">
        <v>57120</v>
      </c>
      <c r="B23957" t="s">
        <v>20488</v>
      </c>
      <c r="C23957" t="s">
        <v>33478</v>
      </c>
      <c r="D23957" t="e">
        <v>#N/A</v>
      </c>
      <c r="E23957"/>
      <c r="F23957"/>
      <c r="G23957"/>
      <c r="H23957"/>
      <c r="I23957"/>
      <c r="J23957"/>
      <c r="U23957" s="43"/>
      <c r="AE23957"/>
    </row>
    <row r="23958" spans="1:31">
      <c r="A23958">
        <v>57930</v>
      </c>
      <c r="B23958" t="s">
        <v>20489</v>
      </c>
      <c r="C23958" t="s">
        <v>33478</v>
      </c>
      <c r="D23958" t="s">
        <v>33476</v>
      </c>
      <c r="E23958"/>
      <c r="F23958"/>
      <c r="G23958"/>
      <c r="H23958"/>
      <c r="I23958"/>
      <c r="J23958"/>
      <c r="U23958" s="43"/>
      <c r="AE23958"/>
    </row>
    <row r="23959" spans="1:31">
      <c r="A23959">
        <v>57860</v>
      </c>
      <c r="B23959" t="s">
        <v>20490</v>
      </c>
      <c r="C23959" t="s">
        <v>33478</v>
      </c>
      <c r="D23959" t="s">
        <v>33476</v>
      </c>
      <c r="E23959"/>
      <c r="F23959"/>
      <c r="G23959"/>
      <c r="H23959"/>
      <c r="I23959"/>
      <c r="J23959"/>
      <c r="U23959" s="43"/>
      <c r="AE23959"/>
    </row>
    <row r="23960" spans="1:31">
      <c r="A23960">
        <v>57230</v>
      </c>
      <c r="B23960" t="s">
        <v>20491</v>
      </c>
      <c r="C23960" t="s">
        <v>33478</v>
      </c>
      <c r="D23960" t="s">
        <v>33476</v>
      </c>
      <c r="E23960"/>
      <c r="F23960"/>
      <c r="G23960"/>
      <c r="H23960"/>
      <c r="I23960"/>
      <c r="J23960"/>
      <c r="U23960" s="43"/>
      <c r="AE23960"/>
    </row>
    <row r="23961" spans="1:31">
      <c r="A23961">
        <v>57260</v>
      </c>
      <c r="B23961" t="s">
        <v>20492</v>
      </c>
      <c r="C23961" t="s">
        <v>33478</v>
      </c>
      <c r="D23961" t="s">
        <v>33476</v>
      </c>
      <c r="E23961"/>
      <c r="F23961"/>
      <c r="G23961"/>
      <c r="H23961"/>
      <c r="I23961"/>
      <c r="J23961"/>
      <c r="U23961" s="43"/>
      <c r="AE23961"/>
    </row>
    <row r="23962" spans="1:31">
      <c r="A23962">
        <v>57800</v>
      </c>
      <c r="B23962" t="s">
        <v>20493</v>
      </c>
      <c r="C23962" t="s">
        <v>33478</v>
      </c>
      <c r="D23962" t="e">
        <v>#N/A</v>
      </c>
      <c r="E23962"/>
      <c r="F23962"/>
      <c r="G23962"/>
      <c r="H23962"/>
      <c r="I23962"/>
      <c r="J23962"/>
      <c r="U23962" s="43"/>
      <c r="AE23962"/>
    </row>
    <row r="23963" spans="1:31">
      <c r="A23963">
        <v>57780</v>
      </c>
      <c r="B23963" t="s">
        <v>20494</v>
      </c>
      <c r="C23963" t="s">
        <v>33478</v>
      </c>
      <c r="D23963" t="e">
        <v>#N/A</v>
      </c>
      <c r="E23963"/>
      <c r="F23963"/>
      <c r="G23963"/>
      <c r="H23963"/>
      <c r="I23963"/>
      <c r="J23963"/>
      <c r="U23963" s="43"/>
      <c r="AE23963"/>
    </row>
    <row r="23964" spans="1:31">
      <c r="A23964">
        <v>57520</v>
      </c>
      <c r="B23964" t="s">
        <v>20495</v>
      </c>
      <c r="C23964" t="s">
        <v>33478</v>
      </c>
      <c r="D23964" t="e">
        <v>#N/A</v>
      </c>
      <c r="E23964"/>
      <c r="F23964"/>
      <c r="G23964"/>
      <c r="H23964"/>
      <c r="I23964"/>
      <c r="J23964"/>
      <c r="U23964" s="43"/>
      <c r="AE23964"/>
    </row>
    <row r="23965" spans="1:31">
      <c r="A23965">
        <v>57220</v>
      </c>
      <c r="B23965" t="s">
        <v>20496</v>
      </c>
      <c r="C23965" t="s">
        <v>33478</v>
      </c>
      <c r="D23965" t="s">
        <v>33476</v>
      </c>
      <c r="E23965"/>
      <c r="F23965"/>
      <c r="G23965"/>
      <c r="H23965"/>
      <c r="I23965"/>
      <c r="J23965"/>
      <c r="U23965" s="43"/>
      <c r="AE23965"/>
    </row>
    <row r="23966" spans="1:31">
      <c r="A23966">
        <v>57330</v>
      </c>
      <c r="B23966" t="s">
        <v>20497</v>
      </c>
      <c r="C23966" t="s">
        <v>33478</v>
      </c>
      <c r="D23966" t="s">
        <v>33476</v>
      </c>
      <c r="E23966"/>
      <c r="F23966"/>
      <c r="G23966"/>
      <c r="H23966"/>
      <c r="I23966"/>
      <c r="J23966"/>
      <c r="U23966" s="43"/>
      <c r="AE23966"/>
    </row>
    <row r="23967" spans="1:31">
      <c r="A23967">
        <v>57160</v>
      </c>
      <c r="B23967" t="s">
        <v>20498</v>
      </c>
      <c r="C23967" t="s">
        <v>33478</v>
      </c>
      <c r="D23967" t="s">
        <v>33476</v>
      </c>
      <c r="E23967"/>
      <c r="F23967"/>
      <c r="G23967"/>
      <c r="H23967"/>
      <c r="I23967"/>
      <c r="J23967"/>
      <c r="U23967" s="43"/>
      <c r="AE23967"/>
    </row>
    <row r="23968" spans="1:31">
      <c r="A23968">
        <v>57310</v>
      </c>
      <c r="B23968" t="s">
        <v>20499</v>
      </c>
      <c r="C23968" t="s">
        <v>33478</v>
      </c>
      <c r="D23968" t="s">
        <v>33476</v>
      </c>
      <c r="E23968"/>
      <c r="F23968"/>
      <c r="G23968"/>
      <c r="H23968"/>
      <c r="I23968"/>
      <c r="J23968"/>
      <c r="U23968" s="43"/>
      <c r="AE23968"/>
    </row>
    <row r="23969" spans="1:31">
      <c r="A23969">
        <v>57390</v>
      </c>
      <c r="B23969" t="s">
        <v>20500</v>
      </c>
      <c r="C23969" t="s">
        <v>33478</v>
      </c>
      <c r="D23969" t="s">
        <v>33476</v>
      </c>
      <c r="E23969"/>
      <c r="F23969"/>
      <c r="G23969"/>
      <c r="H23969"/>
      <c r="I23969"/>
      <c r="J23969"/>
      <c r="U23969" s="43"/>
      <c r="AE23969"/>
    </row>
    <row r="23970" spans="1:31">
      <c r="A23970">
        <v>57480</v>
      </c>
      <c r="B23970" t="s">
        <v>20501</v>
      </c>
      <c r="C23970" t="s">
        <v>33478</v>
      </c>
      <c r="D23970" t="s">
        <v>33476</v>
      </c>
      <c r="E23970"/>
      <c r="F23970"/>
      <c r="G23970"/>
      <c r="H23970"/>
      <c r="I23970"/>
      <c r="J23970"/>
      <c r="U23970" s="43"/>
      <c r="AE23970"/>
    </row>
    <row r="23971" spans="1:31">
      <c r="A23971">
        <v>57420</v>
      </c>
      <c r="B23971" t="s">
        <v>20502</v>
      </c>
      <c r="C23971" t="s">
        <v>33478</v>
      </c>
      <c r="D23971" t="s">
        <v>33476</v>
      </c>
      <c r="E23971"/>
      <c r="F23971"/>
      <c r="G23971"/>
      <c r="H23971"/>
      <c r="I23971"/>
      <c r="J23971"/>
      <c r="U23971" s="43"/>
      <c r="AE23971"/>
    </row>
    <row r="23972" spans="1:31">
      <c r="A23972">
        <v>57500</v>
      </c>
      <c r="B23972" t="s">
        <v>20503</v>
      </c>
      <c r="C23972" t="s">
        <v>33478</v>
      </c>
      <c r="D23972" t="s">
        <v>33476</v>
      </c>
      <c r="E23972"/>
      <c r="F23972"/>
      <c r="G23972"/>
      <c r="H23972"/>
      <c r="I23972"/>
      <c r="J23972"/>
      <c r="U23972" s="43"/>
      <c r="AE23972"/>
    </row>
    <row r="23973" spans="1:31">
      <c r="A23973">
        <v>57640</v>
      </c>
      <c r="B23973" t="s">
        <v>20504</v>
      </c>
      <c r="C23973" t="s">
        <v>33478</v>
      </c>
      <c r="D23973" t="s">
        <v>33476</v>
      </c>
      <c r="E23973"/>
      <c r="F23973"/>
      <c r="G23973"/>
      <c r="H23973"/>
      <c r="I23973"/>
      <c r="J23973"/>
      <c r="U23973" s="43"/>
      <c r="AE23973"/>
    </row>
    <row r="23974" spans="1:31">
      <c r="A23974">
        <v>57580</v>
      </c>
      <c r="B23974" t="s">
        <v>20505</v>
      </c>
      <c r="C23974" t="s">
        <v>33478</v>
      </c>
      <c r="D23974" t="s">
        <v>33476</v>
      </c>
      <c r="E23974"/>
      <c r="F23974"/>
      <c r="G23974"/>
      <c r="H23974"/>
      <c r="I23974"/>
      <c r="J23974"/>
      <c r="U23974" s="43"/>
      <c r="AE23974"/>
    </row>
    <row r="23975" spans="1:31">
      <c r="A23975">
        <v>57320</v>
      </c>
      <c r="B23975" t="s">
        <v>20506</v>
      </c>
      <c r="C23975" t="s">
        <v>33478</v>
      </c>
      <c r="D23975" t="s">
        <v>33476</v>
      </c>
      <c r="E23975"/>
      <c r="F23975"/>
      <c r="G23975"/>
      <c r="H23975"/>
      <c r="I23975"/>
      <c r="J23975"/>
      <c r="U23975" s="43"/>
      <c r="AE23975"/>
    </row>
    <row r="23976" spans="1:31">
      <c r="A23976">
        <v>57830</v>
      </c>
      <c r="B23976" t="s">
        <v>5237</v>
      </c>
      <c r="C23976" t="s">
        <v>33478</v>
      </c>
      <c r="D23976" t="s">
        <v>33476</v>
      </c>
      <c r="E23976"/>
      <c r="F23976"/>
      <c r="G23976"/>
      <c r="H23976"/>
      <c r="I23976"/>
      <c r="J23976"/>
      <c r="U23976" s="43"/>
      <c r="AE23976"/>
    </row>
    <row r="23977" spans="1:31">
      <c r="A23977">
        <v>57640</v>
      </c>
      <c r="B23977" t="s">
        <v>20507</v>
      </c>
      <c r="C23977" t="s">
        <v>33478</v>
      </c>
      <c r="D23977" t="s">
        <v>33476</v>
      </c>
      <c r="E23977"/>
      <c r="F23977"/>
      <c r="G23977"/>
      <c r="H23977"/>
      <c r="I23977"/>
      <c r="J23977"/>
      <c r="U23977" s="43"/>
      <c r="AE23977"/>
    </row>
    <row r="23978" spans="1:31">
      <c r="A23978">
        <v>57930</v>
      </c>
      <c r="B23978" t="s">
        <v>20508</v>
      </c>
      <c r="C23978" t="s">
        <v>33478</v>
      </c>
      <c r="D23978" t="s">
        <v>33476</v>
      </c>
      <c r="E23978"/>
      <c r="F23978"/>
      <c r="G23978"/>
      <c r="H23978"/>
      <c r="I23978"/>
      <c r="J23978"/>
      <c r="U23978" s="43"/>
      <c r="AE23978"/>
    </row>
    <row r="23979" spans="1:31">
      <c r="A23979">
        <v>57370</v>
      </c>
      <c r="B23979" t="s">
        <v>20509</v>
      </c>
      <c r="C23979" t="s">
        <v>33478</v>
      </c>
      <c r="D23979" t="s">
        <v>33476</v>
      </c>
      <c r="E23979"/>
      <c r="F23979"/>
      <c r="G23979"/>
      <c r="H23979"/>
      <c r="I23979"/>
      <c r="J23979"/>
      <c r="U23979" s="43"/>
      <c r="AE23979"/>
    </row>
    <row r="23980" spans="1:31">
      <c r="A23980">
        <v>57510</v>
      </c>
      <c r="B23980" t="s">
        <v>20510</v>
      </c>
      <c r="C23980" t="s">
        <v>33478</v>
      </c>
      <c r="D23980" t="s">
        <v>33476</v>
      </c>
      <c r="E23980"/>
      <c r="F23980"/>
      <c r="G23980"/>
      <c r="H23980"/>
      <c r="I23980"/>
      <c r="J23980"/>
      <c r="U23980" s="43"/>
      <c r="AE23980"/>
    </row>
    <row r="23981" spans="1:31">
      <c r="A23981">
        <v>57070</v>
      </c>
      <c r="B23981" t="s">
        <v>20511</v>
      </c>
      <c r="C23981" t="s">
        <v>33478</v>
      </c>
      <c r="D23981" t="e">
        <v>#N/A</v>
      </c>
      <c r="E23981"/>
      <c r="F23981"/>
      <c r="G23981"/>
      <c r="H23981"/>
      <c r="I23981"/>
      <c r="J23981"/>
      <c r="U23981" s="43"/>
      <c r="AE23981"/>
    </row>
    <row r="23982" spans="1:31">
      <c r="A23982">
        <v>57420</v>
      </c>
      <c r="B23982" t="s">
        <v>20512</v>
      </c>
      <c r="C23982" t="s">
        <v>33478</v>
      </c>
      <c r="D23982" t="s">
        <v>33476</v>
      </c>
      <c r="E23982"/>
      <c r="F23982"/>
      <c r="G23982"/>
      <c r="H23982"/>
      <c r="I23982"/>
      <c r="J23982"/>
      <c r="U23982" s="43"/>
      <c r="AE23982"/>
    </row>
    <row r="23983" spans="1:31">
      <c r="A23983">
        <v>57820</v>
      </c>
      <c r="B23983" t="s">
        <v>20513</v>
      </c>
      <c r="C23983" t="s">
        <v>33478</v>
      </c>
      <c r="D23983" t="s">
        <v>33482</v>
      </c>
      <c r="E23983"/>
      <c r="F23983"/>
      <c r="G23983"/>
      <c r="H23983"/>
      <c r="I23983"/>
      <c r="J23983"/>
      <c r="U23983" s="43"/>
      <c r="AE23983"/>
    </row>
    <row r="23984" spans="1:31">
      <c r="A23984">
        <v>57620</v>
      </c>
      <c r="B23984" t="s">
        <v>20514</v>
      </c>
      <c r="C23984" t="s">
        <v>33478</v>
      </c>
      <c r="D23984" t="s">
        <v>33482</v>
      </c>
      <c r="E23984"/>
      <c r="F23984"/>
      <c r="G23984"/>
      <c r="H23984"/>
      <c r="I23984"/>
      <c r="J23984"/>
      <c r="U23984" s="43"/>
      <c r="AE23984"/>
    </row>
    <row r="23985" spans="1:31">
      <c r="A23985">
        <v>57255</v>
      </c>
      <c r="B23985" t="s">
        <v>20515</v>
      </c>
      <c r="C23985" t="s">
        <v>33478</v>
      </c>
      <c r="D23985" t="e">
        <v>#N/A</v>
      </c>
      <c r="E23985"/>
      <c r="F23985"/>
      <c r="G23985"/>
      <c r="H23985"/>
      <c r="I23985"/>
      <c r="J23985"/>
      <c r="U23985" s="43"/>
      <c r="AE23985"/>
    </row>
    <row r="23986" spans="1:31">
      <c r="A23986">
        <v>57260</v>
      </c>
      <c r="B23986" t="s">
        <v>5581</v>
      </c>
      <c r="C23986" t="s">
        <v>33478</v>
      </c>
      <c r="D23986" t="s">
        <v>33476</v>
      </c>
      <c r="E23986"/>
      <c r="F23986"/>
      <c r="G23986"/>
      <c r="H23986"/>
      <c r="I23986"/>
      <c r="J23986"/>
      <c r="U23986" s="43"/>
      <c r="AE23986"/>
    </row>
    <row r="23987" spans="1:31">
      <c r="A23987">
        <v>57855</v>
      </c>
      <c r="B23987" t="s">
        <v>20516</v>
      </c>
      <c r="C23987" t="s">
        <v>33478</v>
      </c>
      <c r="D23987" t="e">
        <v>#N/A</v>
      </c>
      <c r="E23987"/>
      <c r="F23987"/>
      <c r="G23987"/>
      <c r="H23987"/>
      <c r="I23987"/>
      <c r="J23987"/>
      <c r="U23987" s="43"/>
      <c r="AE23987"/>
    </row>
    <row r="23988" spans="1:31">
      <c r="A23988">
        <v>57560</v>
      </c>
      <c r="B23988" t="s">
        <v>20517</v>
      </c>
      <c r="C23988" t="s">
        <v>33478</v>
      </c>
      <c r="D23988" t="s">
        <v>33482</v>
      </c>
      <c r="E23988"/>
      <c r="F23988"/>
      <c r="G23988"/>
      <c r="H23988"/>
      <c r="I23988"/>
      <c r="J23988"/>
      <c r="U23988" s="43"/>
      <c r="AE23988"/>
    </row>
    <row r="23989" spans="1:31">
      <c r="A23989">
        <v>57130</v>
      </c>
      <c r="B23989" t="s">
        <v>20518</v>
      </c>
      <c r="C23989" t="s">
        <v>33478</v>
      </c>
      <c r="D23989" t="e">
        <v>#N/A</v>
      </c>
      <c r="E23989"/>
      <c r="F23989"/>
      <c r="G23989"/>
      <c r="H23989"/>
      <c r="I23989"/>
      <c r="J23989"/>
      <c r="U23989" s="43"/>
      <c r="AE23989"/>
    </row>
    <row r="23990" spans="1:31">
      <c r="A23990">
        <v>57170</v>
      </c>
      <c r="B23990" t="s">
        <v>20519</v>
      </c>
      <c r="C23990" t="s">
        <v>33478</v>
      </c>
      <c r="D23990" t="s">
        <v>33476</v>
      </c>
      <c r="E23990"/>
      <c r="F23990"/>
      <c r="G23990"/>
      <c r="H23990"/>
      <c r="I23990"/>
      <c r="J23990"/>
      <c r="U23990" s="43"/>
      <c r="AE23990"/>
    </row>
    <row r="23991" spans="1:31">
      <c r="A23991">
        <v>57640</v>
      </c>
      <c r="B23991" t="s">
        <v>20520</v>
      </c>
      <c r="C23991" t="s">
        <v>33478</v>
      </c>
      <c r="D23991" t="s">
        <v>33476</v>
      </c>
      <c r="E23991"/>
      <c r="F23991"/>
      <c r="G23991"/>
      <c r="H23991"/>
      <c r="I23991"/>
      <c r="J23991"/>
      <c r="U23991" s="43"/>
      <c r="AE23991"/>
    </row>
    <row r="23992" spans="1:31">
      <c r="A23992">
        <v>57530</v>
      </c>
      <c r="B23992" t="s">
        <v>20521</v>
      </c>
      <c r="C23992" t="s">
        <v>33478</v>
      </c>
      <c r="D23992" t="s">
        <v>33476</v>
      </c>
      <c r="E23992"/>
      <c r="F23992"/>
      <c r="G23992"/>
      <c r="H23992"/>
      <c r="I23992"/>
      <c r="J23992"/>
      <c r="U23992" s="43"/>
      <c r="AE23992"/>
    </row>
    <row r="23993" spans="1:31">
      <c r="A23993">
        <v>57430</v>
      </c>
      <c r="B23993" t="s">
        <v>20522</v>
      </c>
      <c r="C23993" t="s">
        <v>33478</v>
      </c>
      <c r="D23993" t="s">
        <v>33476</v>
      </c>
      <c r="E23993"/>
      <c r="F23993"/>
      <c r="G23993"/>
      <c r="H23993"/>
      <c r="I23993"/>
      <c r="J23993"/>
      <c r="U23993" s="43"/>
      <c r="AE23993"/>
    </row>
    <row r="23994" spans="1:31">
      <c r="A23994">
        <v>57400</v>
      </c>
      <c r="B23994" t="s">
        <v>20523</v>
      </c>
      <c r="C23994" t="s">
        <v>33478</v>
      </c>
      <c r="D23994" t="s">
        <v>33476</v>
      </c>
      <c r="E23994"/>
      <c r="F23994"/>
      <c r="G23994"/>
      <c r="H23994"/>
      <c r="I23994"/>
      <c r="J23994"/>
      <c r="U23994" s="43"/>
      <c r="AE23994"/>
    </row>
    <row r="23995" spans="1:31">
      <c r="A23995">
        <v>57400</v>
      </c>
      <c r="B23995" t="s">
        <v>20524</v>
      </c>
      <c r="C23995" t="s">
        <v>33478</v>
      </c>
      <c r="D23995" t="s">
        <v>33476</v>
      </c>
      <c r="E23995"/>
      <c r="F23995"/>
      <c r="G23995"/>
      <c r="H23995"/>
      <c r="I23995"/>
      <c r="J23995"/>
      <c r="U23995" s="43"/>
      <c r="AE23995"/>
    </row>
    <row r="23996" spans="1:31">
      <c r="A23996">
        <v>57200</v>
      </c>
      <c r="B23996" t="s">
        <v>20525</v>
      </c>
      <c r="C23996" t="s">
        <v>33478</v>
      </c>
      <c r="D23996" t="s">
        <v>33476</v>
      </c>
      <c r="E23996"/>
      <c r="F23996"/>
      <c r="G23996"/>
      <c r="H23996"/>
      <c r="I23996"/>
      <c r="J23996"/>
      <c r="U23996" s="43"/>
      <c r="AE23996"/>
    </row>
    <row r="23997" spans="1:31">
      <c r="A23997">
        <v>57200</v>
      </c>
      <c r="B23997" t="s">
        <v>20525</v>
      </c>
      <c r="C23997" t="s">
        <v>33478</v>
      </c>
      <c r="D23997" t="s">
        <v>33476</v>
      </c>
      <c r="E23997"/>
      <c r="F23997"/>
      <c r="G23997"/>
      <c r="H23997"/>
      <c r="I23997"/>
      <c r="J23997"/>
      <c r="U23997" s="43"/>
      <c r="AE23997"/>
    </row>
    <row r="23998" spans="1:31">
      <c r="A23998">
        <v>57905</v>
      </c>
      <c r="B23998" t="s">
        <v>20526</v>
      </c>
      <c r="C23998" t="s">
        <v>33478</v>
      </c>
      <c r="D23998" t="s">
        <v>33476</v>
      </c>
      <c r="E23998"/>
      <c r="F23998"/>
      <c r="G23998"/>
      <c r="H23998"/>
      <c r="I23998"/>
      <c r="J23998"/>
      <c r="U23998" s="43"/>
      <c r="AE23998"/>
    </row>
    <row r="23999" spans="1:31">
      <c r="A23999">
        <v>57140</v>
      </c>
      <c r="B23999" t="s">
        <v>20527</v>
      </c>
      <c r="C23999" t="s">
        <v>33478</v>
      </c>
      <c r="D23999" t="e">
        <v>#N/A</v>
      </c>
      <c r="E23999"/>
      <c r="F23999"/>
      <c r="G23999"/>
      <c r="H23999"/>
      <c r="I23999"/>
      <c r="J23999"/>
      <c r="U23999" s="43"/>
      <c r="AE23999"/>
    </row>
    <row r="24000" spans="1:31">
      <c r="A24000">
        <v>57370</v>
      </c>
      <c r="B24000" t="s">
        <v>20528</v>
      </c>
      <c r="C24000" t="s">
        <v>33478</v>
      </c>
      <c r="D24000" t="s">
        <v>33476</v>
      </c>
      <c r="E24000"/>
      <c r="F24000"/>
      <c r="G24000"/>
      <c r="H24000"/>
      <c r="I24000"/>
      <c r="J24000"/>
      <c r="U24000" s="43"/>
      <c r="AE24000"/>
    </row>
    <row r="24001" spans="1:31">
      <c r="A24001">
        <v>57412</v>
      </c>
      <c r="B24001" t="s">
        <v>20529</v>
      </c>
      <c r="C24001" t="s">
        <v>33478</v>
      </c>
      <c r="D24001" t="s">
        <v>33476</v>
      </c>
      <c r="E24001"/>
      <c r="F24001"/>
      <c r="G24001"/>
      <c r="H24001"/>
      <c r="I24001"/>
      <c r="J24001"/>
      <c r="U24001" s="43"/>
      <c r="AE24001"/>
    </row>
    <row r="24002" spans="1:31">
      <c r="A24002">
        <v>57400</v>
      </c>
      <c r="B24002" t="s">
        <v>20530</v>
      </c>
      <c r="C24002" t="s">
        <v>33478</v>
      </c>
      <c r="D24002" t="s">
        <v>33476</v>
      </c>
      <c r="E24002"/>
      <c r="F24002"/>
      <c r="G24002"/>
      <c r="H24002"/>
      <c r="I24002"/>
      <c r="J24002"/>
      <c r="U24002" s="43"/>
      <c r="AE24002"/>
    </row>
    <row r="24003" spans="1:31">
      <c r="A24003">
        <v>57350</v>
      </c>
      <c r="B24003" t="s">
        <v>20531</v>
      </c>
      <c r="C24003" t="s">
        <v>33478</v>
      </c>
      <c r="D24003" t="e">
        <v>#N/A</v>
      </c>
      <c r="E24003"/>
      <c r="F24003"/>
      <c r="G24003"/>
      <c r="H24003"/>
      <c r="I24003"/>
      <c r="J24003"/>
      <c r="U24003" s="43"/>
      <c r="AE24003"/>
    </row>
    <row r="24004" spans="1:31">
      <c r="A24004">
        <v>57230</v>
      </c>
      <c r="B24004" t="s">
        <v>20532</v>
      </c>
      <c r="C24004" t="s">
        <v>33478</v>
      </c>
      <c r="D24004" t="s">
        <v>33476</v>
      </c>
      <c r="E24004"/>
      <c r="F24004"/>
      <c r="G24004"/>
      <c r="H24004"/>
      <c r="I24004"/>
      <c r="J24004"/>
      <c r="U24004" s="43"/>
      <c r="AE24004"/>
    </row>
    <row r="24005" spans="1:31">
      <c r="A24005">
        <v>57320</v>
      </c>
      <c r="B24005" t="s">
        <v>20533</v>
      </c>
      <c r="C24005" t="s">
        <v>33478</v>
      </c>
      <c r="D24005" t="s">
        <v>33476</v>
      </c>
      <c r="E24005"/>
      <c r="F24005"/>
      <c r="G24005"/>
      <c r="H24005"/>
      <c r="I24005"/>
      <c r="J24005"/>
      <c r="U24005" s="43"/>
      <c r="AE24005"/>
    </row>
    <row r="24006" spans="1:31">
      <c r="A24006">
        <v>57720</v>
      </c>
      <c r="B24006" t="s">
        <v>20534</v>
      </c>
      <c r="C24006" t="s">
        <v>33478</v>
      </c>
      <c r="D24006" t="s">
        <v>33476</v>
      </c>
      <c r="E24006"/>
      <c r="F24006"/>
      <c r="G24006"/>
      <c r="H24006"/>
      <c r="I24006"/>
      <c r="J24006"/>
      <c r="U24006" s="43"/>
      <c r="AE24006"/>
    </row>
    <row r="24007" spans="1:31">
      <c r="A24007">
        <v>57160</v>
      </c>
      <c r="B24007" t="s">
        <v>20535</v>
      </c>
      <c r="C24007" t="s">
        <v>33478</v>
      </c>
      <c r="D24007" t="s">
        <v>33476</v>
      </c>
      <c r="E24007"/>
      <c r="F24007"/>
      <c r="G24007"/>
      <c r="H24007"/>
      <c r="I24007"/>
      <c r="J24007"/>
      <c r="U24007" s="43"/>
      <c r="AE24007"/>
    </row>
    <row r="24008" spans="1:31">
      <c r="A24008">
        <v>57420</v>
      </c>
      <c r="B24008" t="s">
        <v>20536</v>
      </c>
      <c r="C24008" t="s">
        <v>33478</v>
      </c>
      <c r="D24008" t="s">
        <v>33476</v>
      </c>
      <c r="E24008"/>
      <c r="F24008"/>
      <c r="G24008"/>
      <c r="H24008"/>
      <c r="I24008"/>
      <c r="J24008"/>
      <c r="U24008" s="43"/>
      <c r="AE24008"/>
    </row>
    <row r="24009" spans="1:31">
      <c r="A24009">
        <v>57455</v>
      </c>
      <c r="B24009" t="s">
        <v>20537</v>
      </c>
      <c r="C24009" t="s">
        <v>33478</v>
      </c>
      <c r="D24009" t="e">
        <v>#N/A</v>
      </c>
      <c r="E24009"/>
      <c r="F24009"/>
      <c r="G24009"/>
      <c r="H24009"/>
      <c r="I24009"/>
      <c r="J24009"/>
      <c r="U24009" s="43"/>
      <c r="AE24009"/>
    </row>
    <row r="24010" spans="1:31">
      <c r="A24010">
        <v>57280</v>
      </c>
      <c r="B24010" t="s">
        <v>20538</v>
      </c>
      <c r="C24010" t="s">
        <v>33478</v>
      </c>
      <c r="D24010" t="e">
        <v>#N/A</v>
      </c>
      <c r="E24010"/>
      <c r="F24010"/>
      <c r="G24010"/>
      <c r="H24010"/>
      <c r="I24010"/>
      <c r="J24010"/>
      <c r="U24010" s="43"/>
      <c r="AE24010"/>
    </row>
    <row r="24011" spans="1:31">
      <c r="A24011">
        <v>57290</v>
      </c>
      <c r="B24011" t="s">
        <v>20539</v>
      </c>
      <c r="C24011" t="s">
        <v>33478</v>
      </c>
      <c r="D24011" t="s">
        <v>33476</v>
      </c>
      <c r="E24011"/>
      <c r="F24011"/>
      <c r="G24011"/>
      <c r="H24011"/>
      <c r="I24011"/>
      <c r="J24011"/>
      <c r="U24011" s="43"/>
      <c r="AE24011"/>
    </row>
    <row r="24012" spans="1:31">
      <c r="A24012">
        <v>57530</v>
      </c>
      <c r="B24012" t="s">
        <v>20540</v>
      </c>
      <c r="C24012" t="s">
        <v>33478</v>
      </c>
      <c r="D24012" t="s">
        <v>33476</v>
      </c>
      <c r="E24012"/>
      <c r="F24012"/>
      <c r="G24012"/>
      <c r="H24012"/>
      <c r="I24012"/>
      <c r="J24012"/>
      <c r="U24012" s="43"/>
      <c r="AE24012"/>
    </row>
    <row r="24013" spans="1:31">
      <c r="A24013">
        <v>57640</v>
      </c>
      <c r="B24013" t="s">
        <v>20541</v>
      </c>
      <c r="C24013" t="s">
        <v>33478</v>
      </c>
      <c r="D24013" t="s">
        <v>33476</v>
      </c>
      <c r="E24013"/>
      <c r="F24013"/>
      <c r="G24013"/>
      <c r="H24013"/>
      <c r="I24013"/>
      <c r="J24013"/>
      <c r="U24013" s="43"/>
      <c r="AE24013"/>
    </row>
    <row r="24014" spans="1:31">
      <c r="A24014">
        <v>57480</v>
      </c>
      <c r="B24014" t="s">
        <v>20542</v>
      </c>
      <c r="C24014" t="s">
        <v>33478</v>
      </c>
      <c r="D24014" t="s">
        <v>33476</v>
      </c>
      <c r="E24014"/>
      <c r="F24014"/>
      <c r="G24014"/>
      <c r="H24014"/>
      <c r="I24014"/>
      <c r="J24014"/>
      <c r="U24014" s="43"/>
      <c r="AE24014"/>
    </row>
    <row r="24015" spans="1:31">
      <c r="A24015">
        <v>57410</v>
      </c>
      <c r="B24015" t="s">
        <v>20543</v>
      </c>
      <c r="C24015" t="s">
        <v>33478</v>
      </c>
      <c r="D24015" t="s">
        <v>33476</v>
      </c>
      <c r="E24015"/>
      <c r="F24015"/>
      <c r="G24015"/>
      <c r="H24015"/>
      <c r="I24015"/>
      <c r="J24015"/>
      <c r="U24015" s="43"/>
      <c r="AE24015"/>
    </row>
    <row r="24016" spans="1:31">
      <c r="A24016">
        <v>57420</v>
      </c>
      <c r="B24016" t="s">
        <v>20544</v>
      </c>
      <c r="C24016" t="s">
        <v>33478</v>
      </c>
      <c r="D24016" t="s">
        <v>33476</v>
      </c>
      <c r="E24016"/>
      <c r="F24016"/>
      <c r="G24016"/>
      <c r="H24016"/>
      <c r="I24016"/>
      <c r="J24016"/>
      <c r="U24016" s="43"/>
      <c r="AE24016"/>
    </row>
    <row r="24017" spans="1:31">
      <c r="A24017">
        <v>57420</v>
      </c>
      <c r="B24017" t="s">
        <v>20545</v>
      </c>
      <c r="C24017" t="s">
        <v>33478</v>
      </c>
      <c r="D24017" t="s">
        <v>33476</v>
      </c>
      <c r="E24017"/>
      <c r="F24017"/>
      <c r="G24017"/>
      <c r="H24017"/>
      <c r="I24017"/>
      <c r="J24017"/>
      <c r="U24017" s="43"/>
      <c r="AE24017"/>
    </row>
    <row r="24018" spans="1:31">
      <c r="A24018">
        <v>57530</v>
      </c>
      <c r="B24018" t="s">
        <v>20546</v>
      </c>
      <c r="C24018" t="s">
        <v>33478</v>
      </c>
      <c r="D24018" t="s">
        <v>33476</v>
      </c>
      <c r="E24018"/>
      <c r="F24018"/>
      <c r="G24018"/>
      <c r="H24018"/>
      <c r="I24018"/>
      <c r="J24018"/>
      <c r="U24018" s="43"/>
      <c r="AE24018"/>
    </row>
    <row r="24019" spans="1:31">
      <c r="A24019">
        <v>57420</v>
      </c>
      <c r="B24019" t="s">
        <v>20547</v>
      </c>
      <c r="C24019" t="s">
        <v>33478</v>
      </c>
      <c r="D24019" t="s">
        <v>33476</v>
      </c>
      <c r="E24019"/>
      <c r="F24019"/>
      <c r="G24019"/>
      <c r="H24019"/>
      <c r="I24019"/>
      <c r="J24019"/>
      <c r="U24019" s="43"/>
      <c r="AE24019"/>
    </row>
    <row r="24020" spans="1:31">
      <c r="A24020">
        <v>57580</v>
      </c>
      <c r="B24020" t="s">
        <v>19630</v>
      </c>
      <c r="C24020" t="s">
        <v>33478</v>
      </c>
      <c r="D24020" t="s">
        <v>33476</v>
      </c>
      <c r="E24020"/>
      <c r="F24020"/>
      <c r="G24020"/>
      <c r="H24020"/>
      <c r="I24020"/>
      <c r="J24020"/>
      <c r="U24020" s="43"/>
      <c r="AE24020"/>
    </row>
    <row r="24021" spans="1:31">
      <c r="A24021">
        <v>57170</v>
      </c>
      <c r="B24021" t="s">
        <v>20548</v>
      </c>
      <c r="C24021" t="s">
        <v>33478</v>
      </c>
      <c r="D24021" t="s">
        <v>33476</v>
      </c>
      <c r="E24021"/>
      <c r="F24021"/>
      <c r="G24021"/>
      <c r="H24021"/>
      <c r="I24021"/>
      <c r="J24021"/>
      <c r="U24021" s="43"/>
      <c r="AE24021"/>
    </row>
    <row r="24022" spans="1:31">
      <c r="A24022">
        <v>57960</v>
      </c>
      <c r="B24022" t="s">
        <v>20549</v>
      </c>
      <c r="C24022" t="s">
        <v>33478</v>
      </c>
      <c r="D24022" t="s">
        <v>33476</v>
      </c>
      <c r="E24022"/>
      <c r="F24022"/>
      <c r="G24022"/>
      <c r="H24022"/>
      <c r="I24022"/>
      <c r="J24022"/>
      <c r="U24022" s="43"/>
      <c r="AE24022"/>
    </row>
    <row r="24023" spans="1:31">
      <c r="A24023">
        <v>57350</v>
      </c>
      <c r="B24023" t="s">
        <v>20550</v>
      </c>
      <c r="C24023" t="s">
        <v>33478</v>
      </c>
      <c r="D24023" t="e">
        <v>#N/A</v>
      </c>
      <c r="E24023"/>
      <c r="F24023"/>
      <c r="G24023"/>
      <c r="H24023"/>
      <c r="I24023"/>
      <c r="J24023"/>
      <c r="U24023" s="43"/>
      <c r="AE24023"/>
    </row>
    <row r="24024" spans="1:31">
      <c r="A24024">
        <v>57350</v>
      </c>
      <c r="B24024" t="s">
        <v>20550</v>
      </c>
      <c r="C24024" t="s">
        <v>33478</v>
      </c>
      <c r="D24024" t="e">
        <v>#N/A</v>
      </c>
      <c r="E24024"/>
      <c r="F24024"/>
      <c r="G24024"/>
      <c r="H24024"/>
      <c r="I24024"/>
      <c r="J24024"/>
      <c r="U24024" s="43"/>
      <c r="AE24024"/>
    </row>
    <row r="24025" spans="1:31">
      <c r="A24025">
        <v>57350</v>
      </c>
      <c r="B24025" t="s">
        <v>20551</v>
      </c>
      <c r="C24025" t="s">
        <v>33478</v>
      </c>
      <c r="D24025" t="e">
        <v>#N/A</v>
      </c>
      <c r="E24025"/>
      <c r="F24025"/>
      <c r="G24025"/>
      <c r="H24025"/>
      <c r="I24025"/>
      <c r="J24025"/>
      <c r="U24025" s="43"/>
      <c r="AE24025"/>
    </row>
    <row r="24026" spans="1:31">
      <c r="A24026">
        <v>57350</v>
      </c>
      <c r="B24026" t="s">
        <v>20551</v>
      </c>
      <c r="C24026" t="s">
        <v>33478</v>
      </c>
      <c r="D24026" t="e">
        <v>#N/A</v>
      </c>
      <c r="E24026"/>
      <c r="F24026"/>
      <c r="G24026"/>
      <c r="H24026"/>
      <c r="I24026"/>
      <c r="J24026"/>
      <c r="U24026" s="43"/>
      <c r="AE24026"/>
    </row>
    <row r="24027" spans="1:31">
      <c r="A24027">
        <v>57350</v>
      </c>
      <c r="B24027" t="s">
        <v>20551</v>
      </c>
      <c r="C24027" t="s">
        <v>33478</v>
      </c>
      <c r="D24027" t="e">
        <v>#N/A</v>
      </c>
      <c r="E24027"/>
      <c r="F24027"/>
      <c r="G24027"/>
      <c r="H24027"/>
      <c r="I24027"/>
      <c r="J24027"/>
      <c r="U24027" s="43"/>
      <c r="AE24027"/>
    </row>
    <row r="24028" spans="1:31">
      <c r="A24028">
        <v>57230</v>
      </c>
      <c r="B24028" t="s">
        <v>20552</v>
      </c>
      <c r="C24028" t="s">
        <v>33478</v>
      </c>
      <c r="D24028" t="s">
        <v>33476</v>
      </c>
      <c r="E24028"/>
      <c r="F24028"/>
      <c r="G24028"/>
      <c r="H24028"/>
      <c r="I24028"/>
      <c r="J24028"/>
      <c r="U24028" s="43"/>
      <c r="AE24028"/>
    </row>
    <row r="24029" spans="1:31">
      <c r="A24029">
        <v>57340</v>
      </c>
      <c r="B24029" t="s">
        <v>20553</v>
      </c>
      <c r="C24029" t="s">
        <v>33478</v>
      </c>
      <c r="D24029" t="s">
        <v>33476</v>
      </c>
      <c r="E24029"/>
      <c r="F24029"/>
      <c r="G24029"/>
      <c r="H24029"/>
      <c r="I24029"/>
      <c r="J24029"/>
      <c r="U24029" s="43"/>
      <c r="AE24029"/>
    </row>
    <row r="24030" spans="1:31">
      <c r="A24030">
        <v>57525</v>
      </c>
      <c r="B24030" t="s">
        <v>20554</v>
      </c>
      <c r="C24030" t="s">
        <v>33478</v>
      </c>
      <c r="D24030" t="e">
        <v>#N/A</v>
      </c>
      <c r="E24030"/>
      <c r="F24030"/>
      <c r="G24030"/>
      <c r="H24030"/>
      <c r="I24030"/>
      <c r="J24030"/>
      <c r="U24030" s="43"/>
      <c r="AE24030"/>
    </row>
    <row r="24031" spans="1:31">
      <c r="A24031">
        <v>57260</v>
      </c>
      <c r="B24031" t="s">
        <v>20555</v>
      </c>
      <c r="C24031" t="s">
        <v>33478</v>
      </c>
      <c r="D24031" t="s">
        <v>33476</v>
      </c>
      <c r="E24031"/>
      <c r="F24031"/>
      <c r="G24031"/>
      <c r="H24031"/>
      <c r="I24031"/>
      <c r="J24031"/>
      <c r="U24031" s="43"/>
      <c r="AE24031"/>
    </row>
    <row r="24032" spans="1:31">
      <c r="A24032">
        <v>57980</v>
      </c>
      <c r="B24032" t="s">
        <v>20556</v>
      </c>
      <c r="C24032" t="s">
        <v>33478</v>
      </c>
      <c r="D24032" t="e">
        <v>#N/A</v>
      </c>
      <c r="E24032"/>
      <c r="F24032"/>
      <c r="G24032"/>
      <c r="H24032"/>
      <c r="I24032"/>
      <c r="J24032"/>
      <c r="U24032" s="43"/>
      <c r="AE24032"/>
    </row>
    <row r="24033" spans="1:31">
      <c r="A24033">
        <v>57180</v>
      </c>
      <c r="B24033" t="s">
        <v>20557</v>
      </c>
      <c r="C24033" t="s">
        <v>33478</v>
      </c>
      <c r="D24033" t="e">
        <v>#N/A</v>
      </c>
      <c r="E24033"/>
      <c r="F24033"/>
      <c r="G24033"/>
      <c r="H24033"/>
      <c r="I24033"/>
      <c r="J24033"/>
      <c r="U24033" s="43"/>
      <c r="AE24033"/>
    </row>
    <row r="24034" spans="1:31">
      <c r="A24034">
        <v>57220</v>
      </c>
      <c r="B24034" t="s">
        <v>20558</v>
      </c>
      <c r="C24034" t="s">
        <v>33478</v>
      </c>
      <c r="D24034" t="s">
        <v>33476</v>
      </c>
      <c r="E24034"/>
      <c r="F24034"/>
      <c r="G24034"/>
      <c r="H24034"/>
      <c r="I24034"/>
      <c r="J24034"/>
      <c r="U24034" s="43"/>
      <c r="AE24034"/>
    </row>
    <row r="24035" spans="1:31">
      <c r="A24035">
        <v>57385</v>
      </c>
      <c r="B24035" t="s">
        <v>20559</v>
      </c>
      <c r="C24035" t="s">
        <v>33478</v>
      </c>
      <c r="D24035" t="e">
        <v>#N/A</v>
      </c>
      <c r="E24035"/>
      <c r="F24035"/>
      <c r="G24035"/>
      <c r="H24035"/>
      <c r="I24035"/>
      <c r="J24035"/>
      <c r="U24035" s="43"/>
      <c r="AE24035"/>
    </row>
    <row r="24036" spans="1:31">
      <c r="A24036">
        <v>57450</v>
      </c>
      <c r="B24036" t="s">
        <v>20560</v>
      </c>
      <c r="C24036" t="s">
        <v>33478</v>
      </c>
      <c r="D24036" t="s">
        <v>33476</v>
      </c>
      <c r="E24036"/>
      <c r="F24036"/>
      <c r="G24036"/>
      <c r="H24036"/>
      <c r="I24036"/>
      <c r="J24036"/>
      <c r="U24036" s="43"/>
      <c r="AE24036"/>
    </row>
    <row r="24037" spans="1:31">
      <c r="A24037">
        <v>57380</v>
      </c>
      <c r="B24037" t="s">
        <v>20561</v>
      </c>
      <c r="C24037" t="s">
        <v>33478</v>
      </c>
      <c r="D24037" t="s">
        <v>33476</v>
      </c>
      <c r="E24037"/>
      <c r="F24037"/>
      <c r="G24037"/>
      <c r="H24037"/>
      <c r="I24037"/>
      <c r="J24037"/>
      <c r="U24037" s="43"/>
      <c r="AE24037"/>
    </row>
    <row r="24038" spans="1:31">
      <c r="A24038">
        <v>57580</v>
      </c>
      <c r="B24038" t="s">
        <v>20562</v>
      </c>
      <c r="C24038" t="s">
        <v>33478</v>
      </c>
      <c r="D24038" t="s">
        <v>33476</v>
      </c>
      <c r="E24038"/>
      <c r="F24038"/>
      <c r="G24038"/>
      <c r="H24038"/>
      <c r="I24038"/>
      <c r="J24038"/>
      <c r="U24038" s="43"/>
      <c r="AE24038"/>
    </row>
    <row r="24039" spans="1:31">
      <c r="A24039">
        <v>57100</v>
      </c>
      <c r="B24039" t="s">
        <v>20563</v>
      </c>
      <c r="C24039" t="s">
        <v>33478</v>
      </c>
      <c r="D24039" t="e">
        <v>#N/A</v>
      </c>
      <c r="E24039"/>
      <c r="F24039"/>
      <c r="G24039"/>
      <c r="H24039"/>
      <c r="I24039"/>
      <c r="J24039"/>
      <c r="U24039" s="43"/>
      <c r="AE24039"/>
    </row>
    <row r="24040" spans="1:31">
      <c r="A24040">
        <v>57100</v>
      </c>
      <c r="B24040" t="s">
        <v>20563</v>
      </c>
      <c r="C24040" t="s">
        <v>33478</v>
      </c>
      <c r="D24040" t="e">
        <v>#N/A</v>
      </c>
      <c r="E24040"/>
      <c r="F24040"/>
      <c r="G24040"/>
      <c r="H24040"/>
      <c r="I24040"/>
      <c r="J24040"/>
      <c r="U24040" s="43"/>
      <c r="AE24040"/>
    </row>
    <row r="24041" spans="1:31">
      <c r="A24041">
        <v>57100</v>
      </c>
      <c r="B24041" t="s">
        <v>20563</v>
      </c>
      <c r="C24041" t="s">
        <v>33478</v>
      </c>
      <c r="D24041" t="e">
        <v>#N/A</v>
      </c>
      <c r="E24041"/>
      <c r="F24041"/>
      <c r="G24041"/>
      <c r="H24041"/>
      <c r="I24041"/>
      <c r="J24041"/>
      <c r="U24041" s="43"/>
      <c r="AE24041"/>
    </row>
    <row r="24042" spans="1:31">
      <c r="A24042">
        <v>57100</v>
      </c>
      <c r="B24042" t="s">
        <v>20563</v>
      </c>
      <c r="C24042" t="s">
        <v>33478</v>
      </c>
      <c r="D24042" t="e">
        <v>#N/A</v>
      </c>
      <c r="E24042"/>
      <c r="F24042"/>
      <c r="G24042"/>
      <c r="H24042"/>
      <c r="I24042"/>
      <c r="J24042"/>
      <c r="U24042" s="43"/>
      <c r="AE24042"/>
    </row>
    <row r="24043" spans="1:31">
      <c r="A24043">
        <v>57380</v>
      </c>
      <c r="B24043" t="s">
        <v>20564</v>
      </c>
      <c r="C24043" t="s">
        <v>33478</v>
      </c>
      <c r="D24043" t="s">
        <v>33476</v>
      </c>
      <c r="E24043"/>
      <c r="F24043"/>
      <c r="G24043"/>
      <c r="H24043"/>
      <c r="I24043"/>
      <c r="J24043"/>
      <c r="U24043" s="43"/>
      <c r="AE24043"/>
    </row>
    <row r="24044" spans="1:31">
      <c r="A24044">
        <v>57590</v>
      </c>
      <c r="B24044" t="s">
        <v>20565</v>
      </c>
      <c r="C24044" t="s">
        <v>33478</v>
      </c>
      <c r="D24044" t="s">
        <v>33476</v>
      </c>
      <c r="E24044"/>
      <c r="F24044"/>
      <c r="G24044"/>
      <c r="H24044"/>
      <c r="I24044"/>
      <c r="J24044"/>
      <c r="U24044" s="43"/>
      <c r="AE24044"/>
    </row>
    <row r="24045" spans="1:31">
      <c r="A24045">
        <v>57670</v>
      </c>
      <c r="B24045" t="s">
        <v>20566</v>
      </c>
      <c r="C24045" t="s">
        <v>33478</v>
      </c>
      <c r="D24045" t="s">
        <v>33476</v>
      </c>
      <c r="E24045"/>
      <c r="F24045"/>
      <c r="G24045"/>
      <c r="H24045"/>
      <c r="I24045"/>
      <c r="J24045"/>
      <c r="U24045" s="43"/>
      <c r="AE24045"/>
    </row>
    <row r="24046" spans="1:31">
      <c r="A24046">
        <v>57580</v>
      </c>
      <c r="B24046" t="s">
        <v>20567</v>
      </c>
      <c r="C24046" t="s">
        <v>33478</v>
      </c>
      <c r="D24046" t="s">
        <v>33476</v>
      </c>
      <c r="E24046"/>
      <c r="F24046"/>
      <c r="G24046"/>
      <c r="H24046"/>
      <c r="I24046"/>
      <c r="J24046"/>
      <c r="U24046" s="43"/>
      <c r="AE24046"/>
    </row>
    <row r="24047" spans="1:31">
      <c r="A24047">
        <v>57300</v>
      </c>
      <c r="B24047" t="s">
        <v>20568</v>
      </c>
      <c r="C24047" t="s">
        <v>33478</v>
      </c>
      <c r="D24047" t="e">
        <v>#N/A</v>
      </c>
      <c r="E24047"/>
      <c r="F24047"/>
      <c r="G24047"/>
      <c r="H24047"/>
      <c r="I24047"/>
      <c r="J24047"/>
      <c r="U24047" s="43"/>
      <c r="AE24047"/>
    </row>
    <row r="24048" spans="1:31">
      <c r="A24048">
        <v>57710</v>
      </c>
      <c r="B24048" t="s">
        <v>20569</v>
      </c>
      <c r="C24048" t="s">
        <v>33478</v>
      </c>
      <c r="D24048" t="e">
        <v>#N/A</v>
      </c>
      <c r="E24048"/>
      <c r="F24048"/>
      <c r="G24048"/>
      <c r="H24048"/>
      <c r="I24048"/>
      <c r="J24048"/>
      <c r="U24048" s="43"/>
      <c r="AE24048"/>
    </row>
    <row r="24049" spans="1:31">
      <c r="A24049">
        <v>57710</v>
      </c>
      <c r="B24049" t="s">
        <v>20569</v>
      </c>
      <c r="C24049" t="s">
        <v>33478</v>
      </c>
      <c r="D24049" t="e">
        <v>#N/A</v>
      </c>
      <c r="E24049"/>
      <c r="F24049"/>
      <c r="G24049"/>
      <c r="H24049"/>
      <c r="I24049"/>
      <c r="J24049"/>
      <c r="U24049" s="43"/>
      <c r="AE24049"/>
    </row>
    <row r="24050" spans="1:31">
      <c r="A24050">
        <v>57385</v>
      </c>
      <c r="B24050" t="s">
        <v>20570</v>
      </c>
      <c r="C24050" t="s">
        <v>33478</v>
      </c>
      <c r="D24050" t="e">
        <v>#N/A</v>
      </c>
      <c r="E24050"/>
      <c r="F24050"/>
      <c r="G24050"/>
      <c r="H24050"/>
      <c r="I24050"/>
      <c r="J24050"/>
      <c r="U24050" s="43"/>
      <c r="AE24050"/>
    </row>
    <row r="24051" spans="1:31">
      <c r="A24051">
        <v>57870</v>
      </c>
      <c r="B24051" t="s">
        <v>20571</v>
      </c>
      <c r="C24051" t="s">
        <v>33478</v>
      </c>
      <c r="D24051" t="s">
        <v>33482</v>
      </c>
      <c r="E24051"/>
      <c r="F24051"/>
      <c r="G24051"/>
      <c r="H24051"/>
      <c r="I24051"/>
      <c r="J24051"/>
      <c r="U24051" s="43"/>
      <c r="AE24051"/>
    </row>
    <row r="24052" spans="1:31">
      <c r="A24052">
        <v>57870</v>
      </c>
      <c r="B24052" t="s">
        <v>20571</v>
      </c>
      <c r="C24052" t="s">
        <v>33478</v>
      </c>
      <c r="D24052" t="s">
        <v>33482</v>
      </c>
      <c r="E24052"/>
      <c r="F24052"/>
      <c r="G24052"/>
      <c r="H24052"/>
      <c r="I24052"/>
      <c r="J24052"/>
      <c r="U24052" s="43"/>
      <c r="AE24052"/>
    </row>
    <row r="24053" spans="1:31">
      <c r="A24053">
        <v>57320</v>
      </c>
      <c r="B24053" t="s">
        <v>20572</v>
      </c>
      <c r="C24053" t="s">
        <v>33478</v>
      </c>
      <c r="D24053" t="s">
        <v>33476</v>
      </c>
      <c r="E24053"/>
      <c r="F24053"/>
      <c r="G24053"/>
      <c r="H24053"/>
      <c r="I24053"/>
      <c r="J24053"/>
      <c r="U24053" s="43"/>
      <c r="AE24053"/>
    </row>
    <row r="24054" spans="1:31">
      <c r="A24054">
        <v>57560</v>
      </c>
      <c r="B24054" t="s">
        <v>20573</v>
      </c>
      <c r="C24054" t="s">
        <v>33478</v>
      </c>
      <c r="D24054" t="s">
        <v>33482</v>
      </c>
      <c r="E24054"/>
      <c r="F24054"/>
      <c r="G24054"/>
      <c r="H24054"/>
      <c r="I24054"/>
      <c r="J24054"/>
      <c r="U24054" s="43"/>
      <c r="AE24054"/>
    </row>
    <row r="24055" spans="1:31">
      <c r="A24055">
        <v>57270</v>
      </c>
      <c r="B24055" t="s">
        <v>20574</v>
      </c>
      <c r="C24055" t="s">
        <v>33478</v>
      </c>
      <c r="D24055" t="e">
        <v>#N/A</v>
      </c>
      <c r="E24055"/>
      <c r="F24055"/>
      <c r="G24055"/>
      <c r="H24055"/>
      <c r="I24055"/>
      <c r="J24055"/>
      <c r="U24055" s="43"/>
      <c r="AE24055"/>
    </row>
    <row r="24056" spans="1:31">
      <c r="A24056">
        <v>57660</v>
      </c>
      <c r="B24056" t="s">
        <v>20575</v>
      </c>
      <c r="C24056" t="s">
        <v>33478</v>
      </c>
      <c r="D24056" t="s">
        <v>33476</v>
      </c>
      <c r="E24056"/>
      <c r="F24056"/>
      <c r="G24056"/>
      <c r="H24056"/>
      <c r="I24056"/>
      <c r="J24056"/>
      <c r="U24056" s="43"/>
      <c r="AE24056"/>
    </row>
    <row r="24057" spans="1:31">
      <c r="A24057">
        <v>57670</v>
      </c>
      <c r="B24057" t="s">
        <v>20576</v>
      </c>
      <c r="C24057" t="s">
        <v>33478</v>
      </c>
      <c r="D24057" t="s">
        <v>33476</v>
      </c>
      <c r="E24057"/>
      <c r="F24057"/>
      <c r="G24057"/>
      <c r="H24057"/>
      <c r="I24057"/>
      <c r="J24057"/>
      <c r="U24057" s="43"/>
      <c r="AE24057"/>
    </row>
    <row r="24058" spans="1:31">
      <c r="A24058">
        <v>57380</v>
      </c>
      <c r="B24058" t="s">
        <v>20577</v>
      </c>
      <c r="C24058" t="s">
        <v>33478</v>
      </c>
      <c r="D24058" t="s">
        <v>33476</v>
      </c>
      <c r="E24058"/>
      <c r="F24058"/>
      <c r="G24058"/>
      <c r="H24058"/>
      <c r="I24058"/>
      <c r="J24058"/>
      <c r="U24058" s="43"/>
      <c r="AE24058"/>
    </row>
    <row r="24059" spans="1:31">
      <c r="A24059">
        <v>57340</v>
      </c>
      <c r="B24059" t="s">
        <v>20578</v>
      </c>
      <c r="C24059" t="s">
        <v>33478</v>
      </c>
      <c r="D24059" t="s">
        <v>33476</v>
      </c>
      <c r="E24059"/>
      <c r="F24059"/>
      <c r="G24059"/>
      <c r="H24059"/>
      <c r="I24059"/>
      <c r="J24059"/>
      <c r="U24059" s="43"/>
      <c r="AE24059"/>
    </row>
    <row r="24060" spans="1:31">
      <c r="A24060">
        <v>57970</v>
      </c>
      <c r="B24060" t="s">
        <v>20579</v>
      </c>
      <c r="C24060" t="s">
        <v>33478</v>
      </c>
      <c r="D24060" t="s">
        <v>33476</v>
      </c>
      <c r="E24060"/>
      <c r="F24060"/>
      <c r="G24060"/>
      <c r="H24060"/>
      <c r="I24060"/>
      <c r="J24060"/>
      <c r="U24060" s="43"/>
      <c r="AE24060"/>
    </row>
    <row r="24061" spans="1:31">
      <c r="A24061">
        <v>57730</v>
      </c>
      <c r="B24061" t="s">
        <v>20580</v>
      </c>
      <c r="C24061" t="s">
        <v>33478</v>
      </c>
      <c r="D24061" t="e">
        <v>#N/A</v>
      </c>
      <c r="E24061"/>
      <c r="F24061"/>
      <c r="G24061"/>
      <c r="H24061"/>
      <c r="I24061"/>
      <c r="J24061"/>
      <c r="U24061" s="43"/>
      <c r="AE24061"/>
    </row>
    <row r="24062" spans="1:31">
      <c r="A24062">
        <v>57220</v>
      </c>
      <c r="B24062" t="s">
        <v>20581</v>
      </c>
      <c r="C24062" t="s">
        <v>33478</v>
      </c>
      <c r="D24062" t="s">
        <v>33476</v>
      </c>
      <c r="E24062"/>
      <c r="F24062"/>
      <c r="G24062"/>
      <c r="H24062"/>
      <c r="I24062"/>
      <c r="J24062"/>
      <c r="U24062" s="43"/>
      <c r="AE24062"/>
    </row>
    <row r="24063" spans="1:31">
      <c r="A24063">
        <v>57340</v>
      </c>
      <c r="B24063" t="s">
        <v>20582</v>
      </c>
      <c r="C24063" t="s">
        <v>33478</v>
      </c>
      <c r="D24063" t="s">
        <v>33476</v>
      </c>
      <c r="E24063"/>
      <c r="F24063"/>
      <c r="G24063"/>
      <c r="H24063"/>
      <c r="I24063"/>
      <c r="J24063"/>
      <c r="U24063" s="43"/>
      <c r="AE24063"/>
    </row>
    <row r="24064" spans="1:31">
      <c r="A24064">
        <v>57070</v>
      </c>
      <c r="B24064" t="s">
        <v>20583</v>
      </c>
      <c r="C24064" t="s">
        <v>33478</v>
      </c>
      <c r="D24064" t="e">
        <v>#N/A</v>
      </c>
      <c r="E24064"/>
      <c r="F24064"/>
      <c r="G24064"/>
      <c r="H24064"/>
      <c r="I24064"/>
      <c r="J24064"/>
      <c r="U24064" s="43"/>
      <c r="AE24064"/>
    </row>
    <row r="24065" spans="1:31">
      <c r="A24065">
        <v>57070</v>
      </c>
      <c r="B24065" t="s">
        <v>20584</v>
      </c>
      <c r="C24065" t="s">
        <v>33478</v>
      </c>
      <c r="D24065" t="e">
        <v>#N/A</v>
      </c>
      <c r="E24065"/>
      <c r="F24065"/>
      <c r="G24065"/>
      <c r="H24065"/>
      <c r="I24065"/>
      <c r="J24065"/>
      <c r="U24065" s="43"/>
      <c r="AE24065"/>
    </row>
    <row r="24066" spans="1:31">
      <c r="A24066">
        <v>57220</v>
      </c>
      <c r="B24066" t="s">
        <v>20585</v>
      </c>
      <c r="C24066" t="s">
        <v>33478</v>
      </c>
      <c r="D24066" t="s">
        <v>33476</v>
      </c>
      <c r="E24066"/>
      <c r="F24066"/>
      <c r="G24066"/>
      <c r="H24066"/>
      <c r="I24066"/>
      <c r="J24066"/>
      <c r="U24066" s="43"/>
      <c r="AE24066"/>
    </row>
    <row r="24067" spans="1:31">
      <c r="A24067">
        <v>57220</v>
      </c>
      <c r="B24067" t="s">
        <v>20585</v>
      </c>
      <c r="C24067" t="s">
        <v>33478</v>
      </c>
      <c r="D24067" t="s">
        <v>33476</v>
      </c>
      <c r="E24067"/>
      <c r="F24067"/>
      <c r="G24067"/>
      <c r="H24067"/>
      <c r="I24067"/>
      <c r="J24067"/>
      <c r="U24067" s="43"/>
      <c r="AE24067"/>
    </row>
    <row r="24068" spans="1:31">
      <c r="A24068">
        <v>57880</v>
      </c>
      <c r="B24068" t="s">
        <v>20586</v>
      </c>
      <c r="C24068" t="s">
        <v>33478</v>
      </c>
      <c r="D24068" t="s">
        <v>33476</v>
      </c>
      <c r="E24068"/>
      <c r="F24068"/>
      <c r="G24068"/>
      <c r="H24068"/>
      <c r="I24068"/>
      <c r="J24068"/>
      <c r="U24068" s="43"/>
      <c r="AE24068"/>
    </row>
    <row r="24069" spans="1:31">
      <c r="A24069">
        <v>57560</v>
      </c>
      <c r="B24069" t="s">
        <v>20587</v>
      </c>
      <c r="C24069" t="s">
        <v>33478</v>
      </c>
      <c r="D24069" t="s">
        <v>33482</v>
      </c>
      <c r="E24069"/>
      <c r="F24069"/>
      <c r="G24069"/>
      <c r="H24069"/>
      <c r="I24069"/>
      <c r="J24069"/>
      <c r="U24069" s="43"/>
      <c r="AE24069"/>
    </row>
    <row r="24070" spans="1:31">
      <c r="A24070">
        <v>57580</v>
      </c>
      <c r="B24070" t="s">
        <v>20588</v>
      </c>
      <c r="C24070" t="s">
        <v>33478</v>
      </c>
      <c r="D24070" t="s">
        <v>33476</v>
      </c>
      <c r="E24070"/>
      <c r="F24070"/>
      <c r="G24070"/>
      <c r="H24070"/>
      <c r="I24070"/>
      <c r="J24070"/>
      <c r="U24070" s="43"/>
      <c r="AE24070"/>
    </row>
    <row r="24071" spans="1:31">
      <c r="A24071">
        <v>57320</v>
      </c>
      <c r="B24071" t="s">
        <v>20589</v>
      </c>
      <c r="C24071" t="s">
        <v>33478</v>
      </c>
      <c r="D24071" t="s">
        <v>33476</v>
      </c>
      <c r="E24071"/>
      <c r="F24071"/>
      <c r="G24071"/>
      <c r="H24071"/>
      <c r="I24071"/>
      <c r="J24071"/>
      <c r="U24071" s="43"/>
      <c r="AE24071"/>
    </row>
    <row r="24072" spans="1:31">
      <c r="A24072">
        <v>57130</v>
      </c>
      <c r="B24072" t="s">
        <v>1698</v>
      </c>
      <c r="C24072" t="s">
        <v>33478</v>
      </c>
      <c r="D24072" t="e">
        <v>#N/A</v>
      </c>
      <c r="E24072"/>
      <c r="F24072"/>
      <c r="G24072"/>
      <c r="H24072"/>
      <c r="I24072"/>
      <c r="J24072"/>
      <c r="U24072" s="43"/>
      <c r="AE24072"/>
    </row>
    <row r="24073" spans="1:31">
      <c r="A24073">
        <v>57170</v>
      </c>
      <c r="B24073" t="s">
        <v>20590</v>
      </c>
      <c r="C24073" t="s">
        <v>33478</v>
      </c>
      <c r="D24073" t="s">
        <v>33476</v>
      </c>
      <c r="E24073"/>
      <c r="F24073"/>
      <c r="G24073"/>
      <c r="H24073"/>
      <c r="I24073"/>
      <c r="J24073"/>
      <c r="U24073" s="43"/>
      <c r="AE24073"/>
    </row>
    <row r="24074" spans="1:31">
      <c r="A24074">
        <v>57370</v>
      </c>
      <c r="B24074" t="s">
        <v>20591</v>
      </c>
      <c r="C24074" t="s">
        <v>33478</v>
      </c>
      <c r="D24074" t="s">
        <v>33476</v>
      </c>
      <c r="E24074"/>
      <c r="F24074"/>
      <c r="G24074"/>
      <c r="H24074"/>
      <c r="I24074"/>
      <c r="J24074"/>
      <c r="U24074" s="43"/>
      <c r="AE24074"/>
    </row>
    <row r="24075" spans="1:31">
      <c r="A24075">
        <v>57920</v>
      </c>
      <c r="B24075" t="s">
        <v>20592</v>
      </c>
      <c r="C24075" t="s">
        <v>33478</v>
      </c>
      <c r="D24075" t="s">
        <v>33476</v>
      </c>
      <c r="E24075"/>
      <c r="F24075"/>
      <c r="G24075"/>
      <c r="H24075"/>
      <c r="I24075"/>
      <c r="J24075"/>
      <c r="U24075" s="43"/>
      <c r="AE24075"/>
    </row>
    <row r="24076" spans="1:31">
      <c r="A24076">
        <v>57220</v>
      </c>
      <c r="B24076" t="s">
        <v>20593</v>
      </c>
      <c r="C24076" t="s">
        <v>33478</v>
      </c>
      <c r="D24076" t="s">
        <v>33476</v>
      </c>
      <c r="E24076"/>
      <c r="F24076"/>
      <c r="G24076"/>
      <c r="H24076"/>
      <c r="I24076"/>
      <c r="J24076"/>
      <c r="U24076" s="43"/>
      <c r="AE24076"/>
    </row>
    <row r="24077" spans="1:31">
      <c r="A24077">
        <v>57260</v>
      </c>
      <c r="B24077" t="s">
        <v>20594</v>
      </c>
      <c r="C24077" t="s">
        <v>33478</v>
      </c>
      <c r="D24077" t="s">
        <v>33476</v>
      </c>
      <c r="E24077"/>
      <c r="F24077"/>
      <c r="G24077"/>
      <c r="H24077"/>
      <c r="I24077"/>
      <c r="J24077"/>
      <c r="U24077" s="43"/>
      <c r="AE24077"/>
    </row>
    <row r="24078" spans="1:31">
      <c r="A24078">
        <v>57130</v>
      </c>
      <c r="B24078" t="s">
        <v>20595</v>
      </c>
      <c r="C24078" t="s">
        <v>33478</v>
      </c>
      <c r="D24078" t="e">
        <v>#N/A</v>
      </c>
      <c r="E24078"/>
      <c r="F24078"/>
      <c r="G24078"/>
      <c r="H24078"/>
      <c r="I24078"/>
      <c r="J24078"/>
      <c r="U24078" s="43"/>
      <c r="AE24078"/>
    </row>
    <row r="24079" spans="1:31">
      <c r="A24079">
        <v>57420</v>
      </c>
      <c r="B24079" t="s">
        <v>20596</v>
      </c>
      <c r="C24079" t="s">
        <v>33478</v>
      </c>
      <c r="D24079" t="s">
        <v>33476</v>
      </c>
      <c r="E24079"/>
      <c r="F24079"/>
      <c r="G24079"/>
      <c r="H24079"/>
      <c r="I24079"/>
      <c r="J24079"/>
      <c r="U24079" s="43"/>
      <c r="AE24079"/>
    </row>
    <row r="24080" spans="1:31">
      <c r="A24080">
        <v>57370</v>
      </c>
      <c r="B24080" t="s">
        <v>20597</v>
      </c>
      <c r="C24080" t="s">
        <v>33478</v>
      </c>
      <c r="D24080" t="s">
        <v>33476</v>
      </c>
      <c r="E24080"/>
      <c r="F24080"/>
      <c r="G24080"/>
      <c r="H24080"/>
      <c r="I24080"/>
      <c r="J24080"/>
      <c r="U24080" s="43"/>
      <c r="AE24080"/>
    </row>
    <row r="24081" spans="1:31">
      <c r="A24081">
        <v>57670</v>
      </c>
      <c r="B24081" t="s">
        <v>20598</v>
      </c>
      <c r="C24081" t="s">
        <v>33478</v>
      </c>
      <c r="D24081" t="s">
        <v>33476</v>
      </c>
      <c r="E24081"/>
      <c r="F24081"/>
      <c r="G24081"/>
      <c r="H24081"/>
      <c r="I24081"/>
      <c r="J24081"/>
      <c r="U24081" s="43"/>
      <c r="AE24081"/>
    </row>
    <row r="24082" spans="1:31">
      <c r="A24082">
        <v>57630</v>
      </c>
      <c r="B24082" t="s">
        <v>20599</v>
      </c>
      <c r="C24082" t="s">
        <v>33478</v>
      </c>
      <c r="D24082" t="s">
        <v>33476</v>
      </c>
      <c r="E24082"/>
      <c r="F24082"/>
      <c r="G24082"/>
      <c r="H24082"/>
      <c r="I24082"/>
      <c r="J24082"/>
      <c r="U24082" s="43"/>
      <c r="AE24082"/>
    </row>
    <row r="24083" spans="1:31">
      <c r="A24083">
        <v>57635</v>
      </c>
      <c r="B24083" t="s">
        <v>20600</v>
      </c>
      <c r="C24083" t="s">
        <v>33478</v>
      </c>
      <c r="D24083" t="s">
        <v>33476</v>
      </c>
      <c r="E24083"/>
      <c r="F24083"/>
      <c r="G24083"/>
      <c r="H24083"/>
      <c r="I24083"/>
      <c r="J24083"/>
      <c r="U24083" s="43"/>
      <c r="AE24083"/>
    </row>
    <row r="24084" spans="1:31">
      <c r="A24084">
        <v>57690</v>
      </c>
      <c r="B24084" t="s">
        <v>20601</v>
      </c>
      <c r="C24084" t="s">
        <v>33478</v>
      </c>
      <c r="D24084" t="s">
        <v>33476</v>
      </c>
      <c r="E24084"/>
      <c r="F24084"/>
      <c r="G24084"/>
      <c r="H24084"/>
      <c r="I24084"/>
      <c r="J24084"/>
      <c r="U24084" s="43"/>
      <c r="AE24084"/>
    </row>
    <row r="24085" spans="1:31">
      <c r="A24085">
        <v>57420</v>
      </c>
      <c r="B24085" t="s">
        <v>20602</v>
      </c>
      <c r="C24085" t="s">
        <v>33478</v>
      </c>
      <c r="D24085" t="s">
        <v>33476</v>
      </c>
      <c r="E24085"/>
      <c r="F24085"/>
      <c r="G24085"/>
      <c r="H24085"/>
      <c r="I24085"/>
      <c r="J24085"/>
      <c r="U24085" s="43"/>
      <c r="AE24085"/>
    </row>
    <row r="24086" spans="1:31">
      <c r="A24086">
        <v>57640</v>
      </c>
      <c r="B24086" t="s">
        <v>20603</v>
      </c>
      <c r="C24086" t="s">
        <v>33478</v>
      </c>
      <c r="D24086" t="s">
        <v>33476</v>
      </c>
      <c r="E24086"/>
      <c r="F24086"/>
      <c r="G24086"/>
      <c r="H24086"/>
      <c r="I24086"/>
      <c r="J24086"/>
      <c r="U24086" s="43"/>
      <c r="AE24086"/>
    </row>
    <row r="24087" spans="1:31">
      <c r="A24087">
        <v>57340</v>
      </c>
      <c r="B24087" t="s">
        <v>20604</v>
      </c>
      <c r="C24087" t="s">
        <v>33478</v>
      </c>
      <c r="D24087" t="s">
        <v>33476</v>
      </c>
      <c r="E24087"/>
      <c r="F24087"/>
      <c r="G24087"/>
      <c r="H24087"/>
      <c r="I24087"/>
      <c r="J24087"/>
      <c r="U24087" s="43"/>
      <c r="AE24087"/>
    </row>
    <row r="24088" spans="1:31">
      <c r="A24088">
        <v>57530</v>
      </c>
      <c r="B24088" t="s">
        <v>20605</v>
      </c>
      <c r="C24088" t="s">
        <v>33478</v>
      </c>
      <c r="D24088" t="s">
        <v>33476</v>
      </c>
      <c r="E24088"/>
      <c r="F24088"/>
      <c r="G24088"/>
      <c r="H24088"/>
      <c r="I24088"/>
      <c r="J24088"/>
      <c r="U24088" s="43"/>
      <c r="AE24088"/>
    </row>
    <row r="24089" spans="1:31">
      <c r="A24089">
        <v>57340</v>
      </c>
      <c r="B24089" t="s">
        <v>20606</v>
      </c>
      <c r="C24089" t="s">
        <v>33478</v>
      </c>
      <c r="D24089" t="s">
        <v>33476</v>
      </c>
      <c r="E24089"/>
      <c r="F24089"/>
      <c r="G24089"/>
      <c r="H24089"/>
      <c r="I24089"/>
      <c r="J24089"/>
      <c r="U24089" s="43"/>
      <c r="AE24089"/>
    </row>
    <row r="24090" spans="1:31">
      <c r="A24090">
        <v>57550</v>
      </c>
      <c r="B24090" t="s">
        <v>20607</v>
      </c>
      <c r="C24090" t="s">
        <v>33478</v>
      </c>
      <c r="D24090" t="e">
        <v>#N/A</v>
      </c>
      <c r="E24090"/>
      <c r="F24090"/>
      <c r="G24090"/>
      <c r="H24090"/>
      <c r="I24090"/>
      <c r="J24090"/>
      <c r="U24090" s="43"/>
      <c r="AE24090"/>
    </row>
    <row r="24091" spans="1:31">
      <c r="A24091">
        <v>57370</v>
      </c>
      <c r="B24091" t="s">
        <v>20608</v>
      </c>
      <c r="C24091" t="s">
        <v>33478</v>
      </c>
      <c r="D24091" t="s">
        <v>33476</v>
      </c>
      <c r="E24091"/>
      <c r="F24091"/>
      <c r="G24091"/>
      <c r="H24091"/>
      <c r="I24091"/>
      <c r="J24091"/>
      <c r="U24091" s="43"/>
      <c r="AE24091"/>
    </row>
    <row r="24092" spans="1:31">
      <c r="A24092">
        <v>57340</v>
      </c>
      <c r="B24092" t="s">
        <v>20609</v>
      </c>
      <c r="C24092" t="s">
        <v>33478</v>
      </c>
      <c r="D24092" t="s">
        <v>33476</v>
      </c>
      <c r="E24092"/>
      <c r="F24092"/>
      <c r="G24092"/>
      <c r="H24092"/>
      <c r="I24092"/>
      <c r="J24092"/>
      <c r="U24092" s="43"/>
      <c r="AE24092"/>
    </row>
    <row r="24093" spans="1:31">
      <c r="A24093">
        <v>57185</v>
      </c>
      <c r="B24093" t="s">
        <v>20610</v>
      </c>
      <c r="C24093" t="s">
        <v>33478</v>
      </c>
      <c r="D24093" t="e">
        <v>#N/A</v>
      </c>
      <c r="E24093"/>
      <c r="F24093"/>
      <c r="G24093"/>
      <c r="H24093"/>
      <c r="I24093"/>
      <c r="J24093"/>
      <c r="U24093" s="43"/>
      <c r="AE24093"/>
    </row>
    <row r="24094" spans="1:31">
      <c r="A24094">
        <v>57670</v>
      </c>
      <c r="B24094" t="s">
        <v>20611</v>
      </c>
      <c r="C24094" t="s">
        <v>33478</v>
      </c>
      <c r="D24094" t="s">
        <v>33476</v>
      </c>
      <c r="E24094"/>
      <c r="F24094"/>
      <c r="G24094"/>
      <c r="H24094"/>
      <c r="I24094"/>
      <c r="J24094"/>
      <c r="U24094" s="43"/>
      <c r="AE24094"/>
    </row>
    <row r="24095" spans="1:31">
      <c r="A24095">
        <v>57580</v>
      </c>
      <c r="B24095" t="s">
        <v>20612</v>
      </c>
      <c r="C24095" t="s">
        <v>33478</v>
      </c>
      <c r="D24095" t="s">
        <v>33476</v>
      </c>
      <c r="E24095"/>
      <c r="F24095"/>
      <c r="G24095"/>
      <c r="H24095"/>
      <c r="I24095"/>
      <c r="J24095"/>
      <c r="U24095" s="43"/>
      <c r="AE24095"/>
    </row>
    <row r="24096" spans="1:31">
      <c r="A24096">
        <v>57590</v>
      </c>
      <c r="B24096" t="s">
        <v>2558</v>
      </c>
      <c r="C24096" t="s">
        <v>33478</v>
      </c>
      <c r="D24096" t="s">
        <v>33476</v>
      </c>
      <c r="E24096"/>
      <c r="F24096"/>
      <c r="G24096"/>
      <c r="H24096"/>
      <c r="I24096"/>
      <c r="J24096"/>
      <c r="U24096" s="43"/>
      <c r="AE24096"/>
    </row>
    <row r="24097" spans="1:31">
      <c r="A24097">
        <v>57580</v>
      </c>
      <c r="B24097" t="s">
        <v>20613</v>
      </c>
      <c r="C24097" t="s">
        <v>33478</v>
      </c>
      <c r="D24097" t="s">
        <v>33476</v>
      </c>
      <c r="E24097"/>
      <c r="F24097"/>
      <c r="G24097"/>
      <c r="H24097"/>
      <c r="I24097"/>
      <c r="J24097"/>
      <c r="U24097" s="43"/>
      <c r="AE24097"/>
    </row>
    <row r="24098" spans="1:31">
      <c r="A24098">
        <v>57220</v>
      </c>
      <c r="B24098" t="s">
        <v>20614</v>
      </c>
      <c r="C24098" t="s">
        <v>33478</v>
      </c>
      <c r="D24098" t="s">
        <v>33476</v>
      </c>
      <c r="E24098"/>
      <c r="F24098"/>
      <c r="G24098"/>
      <c r="H24098"/>
      <c r="I24098"/>
      <c r="J24098"/>
      <c r="U24098" s="43"/>
      <c r="AE24098"/>
    </row>
    <row r="24099" spans="1:31">
      <c r="A24099">
        <v>57330</v>
      </c>
      <c r="B24099" t="s">
        <v>20615</v>
      </c>
      <c r="C24099" t="s">
        <v>33478</v>
      </c>
      <c r="D24099" t="s">
        <v>33476</v>
      </c>
      <c r="E24099"/>
      <c r="F24099"/>
      <c r="G24099"/>
      <c r="H24099"/>
      <c r="I24099"/>
      <c r="J24099"/>
      <c r="U24099" s="43"/>
      <c r="AE24099"/>
    </row>
    <row r="24100" spans="1:31">
      <c r="A24100">
        <v>57720</v>
      </c>
      <c r="B24100" t="s">
        <v>20616</v>
      </c>
      <c r="C24100" t="s">
        <v>33478</v>
      </c>
      <c r="D24100" t="s">
        <v>33476</v>
      </c>
      <c r="E24100"/>
      <c r="F24100"/>
      <c r="G24100"/>
      <c r="H24100"/>
      <c r="I24100"/>
      <c r="J24100"/>
      <c r="U24100" s="43"/>
      <c r="AE24100"/>
    </row>
    <row r="24101" spans="1:31">
      <c r="A24101">
        <v>57940</v>
      </c>
      <c r="B24101" t="s">
        <v>20617</v>
      </c>
      <c r="C24101" t="s">
        <v>33478</v>
      </c>
      <c r="D24101" t="e">
        <v>#N/A</v>
      </c>
      <c r="E24101"/>
      <c r="F24101"/>
      <c r="G24101"/>
      <c r="H24101"/>
      <c r="I24101"/>
      <c r="J24101"/>
      <c r="U24101" s="43"/>
      <c r="AE24101"/>
    </row>
    <row r="24102" spans="1:31">
      <c r="A24102">
        <v>57560</v>
      </c>
      <c r="B24102" t="s">
        <v>20618</v>
      </c>
      <c r="C24102" t="s">
        <v>33478</v>
      </c>
      <c r="D24102" t="s">
        <v>33482</v>
      </c>
      <c r="E24102"/>
      <c r="F24102"/>
      <c r="G24102"/>
      <c r="H24102"/>
      <c r="I24102"/>
      <c r="J24102"/>
      <c r="U24102" s="43"/>
      <c r="AE24102"/>
    </row>
    <row r="24103" spans="1:31">
      <c r="A24103">
        <v>57640</v>
      </c>
      <c r="B24103" t="s">
        <v>20619</v>
      </c>
      <c r="C24103" t="s">
        <v>33478</v>
      </c>
      <c r="D24103" t="s">
        <v>33476</v>
      </c>
      <c r="E24103"/>
      <c r="F24103"/>
      <c r="G24103"/>
      <c r="H24103"/>
      <c r="I24103"/>
      <c r="J24103"/>
      <c r="U24103" s="43"/>
      <c r="AE24103"/>
    </row>
    <row r="24104" spans="1:31">
      <c r="A24104">
        <v>57420</v>
      </c>
      <c r="B24104" t="s">
        <v>20620</v>
      </c>
      <c r="C24104" t="s">
        <v>33478</v>
      </c>
      <c r="D24104" t="s">
        <v>33476</v>
      </c>
      <c r="E24104"/>
      <c r="F24104"/>
      <c r="G24104"/>
      <c r="H24104"/>
      <c r="I24104"/>
      <c r="J24104"/>
      <c r="U24104" s="43"/>
      <c r="AE24104"/>
    </row>
    <row r="24105" spans="1:31">
      <c r="A24105">
        <v>57720</v>
      </c>
      <c r="B24105" t="s">
        <v>20621</v>
      </c>
      <c r="C24105" t="s">
        <v>33478</v>
      </c>
      <c r="D24105" t="s">
        <v>33476</v>
      </c>
      <c r="E24105"/>
      <c r="F24105"/>
      <c r="G24105"/>
      <c r="H24105"/>
      <c r="I24105"/>
      <c r="J24105"/>
      <c r="U24105" s="43"/>
      <c r="AE24105"/>
    </row>
    <row r="24106" spans="1:31">
      <c r="A24106">
        <v>57320</v>
      </c>
      <c r="B24106" t="s">
        <v>20622</v>
      </c>
      <c r="C24106" t="s">
        <v>33478</v>
      </c>
      <c r="D24106" t="s">
        <v>33476</v>
      </c>
      <c r="E24106"/>
      <c r="F24106"/>
      <c r="G24106"/>
      <c r="H24106"/>
      <c r="I24106"/>
      <c r="J24106"/>
      <c r="U24106" s="43"/>
      <c r="AE24106"/>
    </row>
    <row r="24107" spans="1:31">
      <c r="A24107">
        <v>57480</v>
      </c>
      <c r="B24107" t="s">
        <v>20623</v>
      </c>
      <c r="C24107" t="s">
        <v>33478</v>
      </c>
      <c r="D24107" t="s">
        <v>33476</v>
      </c>
      <c r="E24107"/>
      <c r="F24107"/>
      <c r="G24107"/>
      <c r="H24107"/>
      <c r="I24107"/>
      <c r="J24107"/>
      <c r="U24107" s="43"/>
      <c r="AE24107"/>
    </row>
    <row r="24108" spans="1:31">
      <c r="A24108">
        <v>57720</v>
      </c>
      <c r="B24108" t="s">
        <v>20624</v>
      </c>
      <c r="C24108" t="s">
        <v>33478</v>
      </c>
      <c r="D24108" t="s">
        <v>33476</v>
      </c>
      <c r="E24108"/>
      <c r="F24108"/>
      <c r="G24108"/>
      <c r="H24108"/>
      <c r="I24108"/>
      <c r="J24108"/>
      <c r="U24108" s="43"/>
      <c r="AE24108"/>
    </row>
    <row r="24109" spans="1:31">
      <c r="A24109">
        <v>57870</v>
      </c>
      <c r="B24109" t="s">
        <v>20625</v>
      </c>
      <c r="C24109" t="s">
        <v>33478</v>
      </c>
      <c r="D24109" t="s">
        <v>33482</v>
      </c>
      <c r="E24109"/>
      <c r="F24109"/>
      <c r="G24109"/>
      <c r="H24109"/>
      <c r="I24109"/>
      <c r="J24109"/>
      <c r="U24109" s="43"/>
      <c r="AE24109"/>
    </row>
    <row r="24110" spans="1:31">
      <c r="A24110">
        <v>57370</v>
      </c>
      <c r="B24110" t="s">
        <v>20626</v>
      </c>
      <c r="C24110" t="s">
        <v>33478</v>
      </c>
      <c r="D24110" t="s">
        <v>33476</v>
      </c>
      <c r="E24110"/>
      <c r="F24110"/>
      <c r="G24110"/>
      <c r="H24110"/>
      <c r="I24110"/>
      <c r="J24110"/>
      <c r="U24110" s="43"/>
      <c r="AE24110"/>
    </row>
    <row r="24111" spans="1:31">
      <c r="A24111">
        <v>57200</v>
      </c>
      <c r="B24111" t="s">
        <v>20627</v>
      </c>
      <c r="C24111" t="s">
        <v>33478</v>
      </c>
      <c r="D24111" t="s">
        <v>33476</v>
      </c>
      <c r="E24111"/>
      <c r="F24111"/>
      <c r="G24111"/>
      <c r="H24111"/>
      <c r="I24111"/>
      <c r="J24111"/>
      <c r="U24111" s="43"/>
      <c r="AE24111"/>
    </row>
    <row r="24112" spans="1:31">
      <c r="A24112">
        <v>57430</v>
      </c>
      <c r="B24112" t="s">
        <v>20628</v>
      </c>
      <c r="C24112" t="s">
        <v>33478</v>
      </c>
      <c r="D24112" t="s">
        <v>33476</v>
      </c>
      <c r="E24112"/>
      <c r="F24112"/>
      <c r="G24112"/>
      <c r="H24112"/>
      <c r="I24112"/>
      <c r="J24112"/>
      <c r="U24112" s="43"/>
      <c r="AE24112"/>
    </row>
    <row r="24113" spans="1:31">
      <c r="A24113">
        <v>57635</v>
      </c>
      <c r="B24113" t="s">
        <v>20629</v>
      </c>
      <c r="C24113" t="s">
        <v>33478</v>
      </c>
      <c r="D24113" t="s">
        <v>33476</v>
      </c>
      <c r="E24113"/>
      <c r="F24113"/>
      <c r="G24113"/>
      <c r="H24113"/>
      <c r="I24113"/>
      <c r="J24113"/>
      <c r="U24113" s="43"/>
      <c r="AE24113"/>
    </row>
    <row r="24114" spans="1:31">
      <c r="A24114">
        <v>57905</v>
      </c>
      <c r="B24114" t="s">
        <v>20630</v>
      </c>
      <c r="C24114" t="s">
        <v>33478</v>
      </c>
      <c r="D24114" t="s">
        <v>33476</v>
      </c>
      <c r="E24114"/>
      <c r="F24114"/>
      <c r="G24114"/>
      <c r="H24114"/>
      <c r="I24114"/>
      <c r="J24114"/>
      <c r="U24114" s="43"/>
      <c r="AE24114"/>
    </row>
    <row r="24115" spans="1:31">
      <c r="A24115">
        <v>57320</v>
      </c>
      <c r="B24115" t="s">
        <v>20631</v>
      </c>
      <c r="C24115" t="s">
        <v>33478</v>
      </c>
      <c r="D24115" t="s">
        <v>33476</v>
      </c>
      <c r="E24115"/>
      <c r="F24115"/>
      <c r="G24115"/>
      <c r="H24115"/>
      <c r="I24115"/>
      <c r="J24115"/>
      <c r="U24115" s="43"/>
      <c r="AE24115"/>
    </row>
    <row r="24116" spans="1:31">
      <c r="A24116">
        <v>57200</v>
      </c>
      <c r="B24116" t="s">
        <v>20632</v>
      </c>
      <c r="C24116" t="s">
        <v>33478</v>
      </c>
      <c r="D24116" t="s">
        <v>33476</v>
      </c>
      <c r="E24116"/>
      <c r="F24116"/>
      <c r="G24116"/>
      <c r="H24116"/>
      <c r="I24116"/>
      <c r="J24116"/>
      <c r="U24116" s="43"/>
      <c r="AE24116"/>
    </row>
    <row r="24117" spans="1:31">
      <c r="A24117">
        <v>57140</v>
      </c>
      <c r="B24117" t="s">
        <v>20633</v>
      </c>
      <c r="C24117" t="s">
        <v>33478</v>
      </c>
      <c r="D24117" t="e">
        <v>#N/A</v>
      </c>
      <c r="E24117"/>
      <c r="F24117"/>
      <c r="G24117"/>
      <c r="H24117"/>
      <c r="I24117"/>
      <c r="J24117"/>
      <c r="U24117" s="43"/>
      <c r="AE24117"/>
    </row>
    <row r="24118" spans="1:31">
      <c r="A24118">
        <v>57915</v>
      </c>
      <c r="B24118" t="s">
        <v>20634</v>
      </c>
      <c r="C24118" t="s">
        <v>33478</v>
      </c>
      <c r="D24118" t="e">
        <v>#N/A</v>
      </c>
      <c r="E24118"/>
      <c r="F24118"/>
      <c r="G24118"/>
      <c r="H24118"/>
      <c r="I24118"/>
      <c r="J24118"/>
      <c r="U24118" s="43"/>
      <c r="AE24118"/>
    </row>
    <row r="24119" spans="1:31">
      <c r="A24119">
        <v>57170</v>
      </c>
      <c r="B24119" t="s">
        <v>20635</v>
      </c>
      <c r="C24119" t="s">
        <v>33478</v>
      </c>
      <c r="D24119" t="s">
        <v>33476</v>
      </c>
      <c r="E24119"/>
      <c r="F24119"/>
      <c r="G24119"/>
      <c r="H24119"/>
      <c r="I24119"/>
      <c r="J24119"/>
      <c r="U24119" s="43"/>
      <c r="AE24119"/>
    </row>
    <row r="24120" spans="1:31">
      <c r="A24120">
        <v>57630</v>
      </c>
      <c r="B24120" t="s">
        <v>20636</v>
      </c>
      <c r="C24120" t="s">
        <v>33478</v>
      </c>
      <c r="D24120" t="s">
        <v>33476</v>
      </c>
      <c r="E24120"/>
      <c r="F24120"/>
      <c r="G24120"/>
      <c r="H24120"/>
      <c r="I24120"/>
      <c r="J24120"/>
      <c r="U24120" s="43"/>
      <c r="AE24120"/>
    </row>
    <row r="24121" spans="1:31">
      <c r="A24121">
        <v>57590</v>
      </c>
      <c r="B24121" t="s">
        <v>20637</v>
      </c>
      <c r="C24121" t="s">
        <v>33478</v>
      </c>
      <c r="D24121" t="s">
        <v>33476</v>
      </c>
      <c r="E24121"/>
      <c r="F24121"/>
      <c r="G24121"/>
      <c r="H24121"/>
      <c r="I24121"/>
      <c r="J24121"/>
      <c r="U24121" s="43"/>
      <c r="AE24121"/>
    </row>
    <row r="24122" spans="1:31">
      <c r="A24122">
        <v>57830</v>
      </c>
      <c r="B24122" t="s">
        <v>20638</v>
      </c>
      <c r="C24122" t="s">
        <v>33478</v>
      </c>
      <c r="D24122" t="s">
        <v>33476</v>
      </c>
      <c r="E24122"/>
      <c r="F24122"/>
      <c r="G24122"/>
      <c r="H24122"/>
      <c r="I24122"/>
      <c r="J24122"/>
      <c r="U24122" s="43"/>
      <c r="AE24122"/>
    </row>
    <row r="24123" spans="1:31">
      <c r="A24123">
        <v>57970</v>
      </c>
      <c r="B24123" t="s">
        <v>20639</v>
      </c>
      <c r="C24123" t="s">
        <v>33478</v>
      </c>
      <c r="D24123" t="s">
        <v>33476</v>
      </c>
      <c r="E24123"/>
      <c r="F24123"/>
      <c r="G24123"/>
      <c r="H24123"/>
      <c r="I24123"/>
      <c r="J24123"/>
      <c r="U24123" s="43"/>
      <c r="AE24123"/>
    </row>
    <row r="24124" spans="1:31">
      <c r="A24124">
        <v>57340</v>
      </c>
      <c r="B24124" t="s">
        <v>20640</v>
      </c>
      <c r="C24124" t="s">
        <v>33478</v>
      </c>
      <c r="D24124" t="s">
        <v>33476</v>
      </c>
      <c r="E24124"/>
      <c r="F24124"/>
      <c r="G24124"/>
      <c r="H24124"/>
      <c r="I24124"/>
      <c r="J24124"/>
      <c r="U24124" s="43"/>
      <c r="AE24124"/>
    </row>
    <row r="24125" spans="1:31">
      <c r="A24125">
        <v>57905</v>
      </c>
      <c r="B24125" t="s">
        <v>20641</v>
      </c>
      <c r="C24125" t="s">
        <v>33478</v>
      </c>
      <c r="D24125" t="s">
        <v>33476</v>
      </c>
      <c r="E24125"/>
      <c r="F24125"/>
      <c r="G24125"/>
      <c r="H24125"/>
      <c r="I24125"/>
      <c r="J24125"/>
      <c r="U24125" s="43"/>
      <c r="AE24125"/>
    </row>
    <row r="24126" spans="1:31">
      <c r="A24126">
        <v>57370</v>
      </c>
      <c r="B24126" t="s">
        <v>20642</v>
      </c>
      <c r="C24126" t="s">
        <v>33478</v>
      </c>
      <c r="D24126" t="s">
        <v>33476</v>
      </c>
      <c r="E24126"/>
      <c r="F24126"/>
      <c r="G24126"/>
      <c r="H24126"/>
      <c r="I24126"/>
      <c r="J24126"/>
      <c r="U24126" s="43"/>
      <c r="AE24126"/>
    </row>
    <row r="24127" spans="1:31">
      <c r="A24127">
        <v>57690</v>
      </c>
      <c r="B24127" t="s">
        <v>20643</v>
      </c>
      <c r="C24127" t="s">
        <v>33478</v>
      </c>
      <c r="D24127" t="s">
        <v>33476</v>
      </c>
      <c r="E24127"/>
      <c r="F24127"/>
      <c r="G24127"/>
      <c r="H24127"/>
      <c r="I24127"/>
      <c r="J24127"/>
      <c r="U24127" s="43"/>
      <c r="AE24127"/>
    </row>
    <row r="24128" spans="1:31">
      <c r="A24128">
        <v>57260</v>
      </c>
      <c r="B24128" t="s">
        <v>20644</v>
      </c>
      <c r="C24128" t="s">
        <v>33478</v>
      </c>
      <c r="D24128" t="s">
        <v>33476</v>
      </c>
      <c r="E24128"/>
      <c r="F24128"/>
      <c r="G24128"/>
      <c r="H24128"/>
      <c r="I24128"/>
      <c r="J24128"/>
      <c r="U24128" s="43"/>
      <c r="AE24128"/>
    </row>
    <row r="24129" spans="1:31">
      <c r="A24129">
        <v>57330</v>
      </c>
      <c r="B24129" t="s">
        <v>20645</v>
      </c>
      <c r="C24129" t="s">
        <v>33478</v>
      </c>
      <c r="D24129" t="s">
        <v>33476</v>
      </c>
      <c r="E24129"/>
      <c r="F24129"/>
      <c r="G24129"/>
      <c r="H24129"/>
      <c r="I24129"/>
      <c r="J24129"/>
      <c r="U24129" s="43"/>
      <c r="AE24129"/>
    </row>
    <row r="24130" spans="1:31">
      <c r="A24130">
        <v>57890</v>
      </c>
      <c r="B24130" t="s">
        <v>20646</v>
      </c>
      <c r="C24130" t="s">
        <v>33478</v>
      </c>
      <c r="D24130" t="e">
        <v>#N/A</v>
      </c>
      <c r="E24130"/>
      <c r="F24130"/>
      <c r="G24130"/>
      <c r="H24130"/>
      <c r="I24130"/>
      <c r="J24130"/>
      <c r="U24130" s="43"/>
      <c r="AE24130"/>
    </row>
    <row r="24131" spans="1:31">
      <c r="A24131">
        <v>57970</v>
      </c>
      <c r="B24131" t="s">
        <v>20647</v>
      </c>
      <c r="C24131" t="s">
        <v>33478</v>
      </c>
      <c r="D24131" t="s">
        <v>33476</v>
      </c>
      <c r="E24131"/>
      <c r="F24131"/>
      <c r="G24131"/>
      <c r="H24131"/>
      <c r="I24131"/>
      <c r="J24131"/>
      <c r="U24131" s="43"/>
      <c r="AE24131"/>
    </row>
    <row r="24132" spans="1:31">
      <c r="A24132">
        <v>58110</v>
      </c>
      <c r="B24132" t="s">
        <v>20648</v>
      </c>
      <c r="C24132" t="s">
        <v>33477</v>
      </c>
      <c r="D24132" t="s">
        <v>33476</v>
      </c>
      <c r="E24132"/>
      <c r="F24132"/>
      <c r="G24132"/>
      <c r="H24132"/>
      <c r="I24132"/>
      <c r="J24132"/>
      <c r="U24132" s="43"/>
      <c r="AE24132"/>
    </row>
    <row r="24133" spans="1:31">
      <c r="A24133">
        <v>58200</v>
      </c>
      <c r="B24133" t="s">
        <v>20649</v>
      </c>
      <c r="C24133" t="s">
        <v>33477</v>
      </c>
      <c r="D24133" t="s">
        <v>33476</v>
      </c>
      <c r="E24133"/>
      <c r="F24133"/>
      <c r="G24133"/>
      <c r="H24133"/>
      <c r="I24133"/>
      <c r="J24133"/>
      <c r="U24133" s="43"/>
      <c r="AE24133"/>
    </row>
    <row r="24134" spans="1:31">
      <c r="A24134">
        <v>58230</v>
      </c>
      <c r="B24134" t="s">
        <v>20650</v>
      </c>
      <c r="C24134" t="s">
        <v>33478</v>
      </c>
      <c r="D24134" t="s">
        <v>33476</v>
      </c>
      <c r="E24134"/>
      <c r="F24134"/>
      <c r="G24134"/>
      <c r="H24134"/>
      <c r="I24134"/>
      <c r="J24134"/>
      <c r="U24134" s="43"/>
      <c r="AE24134"/>
    </row>
    <row r="24135" spans="1:31">
      <c r="A24135">
        <v>58110</v>
      </c>
      <c r="B24135" t="s">
        <v>20651</v>
      </c>
      <c r="C24135" t="s">
        <v>33477</v>
      </c>
      <c r="D24135" t="s">
        <v>33476</v>
      </c>
      <c r="E24135"/>
      <c r="F24135"/>
      <c r="G24135"/>
      <c r="H24135"/>
      <c r="I24135"/>
      <c r="J24135"/>
      <c r="U24135" s="43"/>
      <c r="AE24135"/>
    </row>
    <row r="24136" spans="1:31">
      <c r="A24136">
        <v>58190</v>
      </c>
      <c r="B24136" t="s">
        <v>20652</v>
      </c>
      <c r="C24136" t="s">
        <v>33477</v>
      </c>
      <c r="D24136" t="s">
        <v>33476</v>
      </c>
      <c r="E24136"/>
      <c r="F24136"/>
      <c r="G24136"/>
      <c r="H24136"/>
      <c r="I24136"/>
      <c r="J24136"/>
      <c r="U24136" s="43"/>
      <c r="AE24136"/>
    </row>
    <row r="24137" spans="1:31">
      <c r="A24137">
        <v>58270</v>
      </c>
      <c r="B24137" t="s">
        <v>20653</v>
      </c>
      <c r="C24137" t="s">
        <v>33477</v>
      </c>
      <c r="D24137" t="s">
        <v>33476</v>
      </c>
      <c r="E24137"/>
      <c r="F24137"/>
      <c r="G24137"/>
      <c r="H24137"/>
      <c r="I24137"/>
      <c r="J24137"/>
      <c r="U24137" s="43"/>
      <c r="AE24137"/>
    </row>
    <row r="24138" spans="1:31">
      <c r="A24138">
        <v>58450</v>
      </c>
      <c r="B24138" t="s">
        <v>20654</v>
      </c>
      <c r="C24138" t="s">
        <v>33477</v>
      </c>
      <c r="D24138" t="s">
        <v>33476</v>
      </c>
      <c r="E24138"/>
      <c r="F24138"/>
      <c r="G24138"/>
      <c r="H24138"/>
      <c r="I24138"/>
      <c r="J24138"/>
      <c r="U24138" s="43"/>
      <c r="AE24138"/>
    </row>
    <row r="24139" spans="1:31">
      <c r="A24139">
        <v>58800</v>
      </c>
      <c r="B24139" t="s">
        <v>20655</v>
      </c>
      <c r="C24139" t="s">
        <v>33477</v>
      </c>
      <c r="D24139" t="s">
        <v>33476</v>
      </c>
      <c r="E24139"/>
      <c r="F24139"/>
      <c r="G24139"/>
      <c r="H24139"/>
      <c r="I24139"/>
      <c r="J24139"/>
      <c r="U24139" s="43"/>
      <c r="AE24139"/>
    </row>
    <row r="24140" spans="1:31">
      <c r="A24140">
        <v>58350</v>
      </c>
      <c r="B24140" t="s">
        <v>20656</v>
      </c>
      <c r="C24140" t="s">
        <v>33477</v>
      </c>
      <c r="D24140" t="s">
        <v>33476</v>
      </c>
      <c r="E24140"/>
      <c r="F24140"/>
      <c r="G24140"/>
      <c r="H24140"/>
      <c r="I24140"/>
      <c r="J24140"/>
      <c r="U24140" s="43"/>
      <c r="AE24140"/>
    </row>
    <row r="24141" spans="1:31">
      <c r="A24141">
        <v>58430</v>
      </c>
      <c r="B24141" t="s">
        <v>20657</v>
      </c>
      <c r="C24141" t="s">
        <v>33478</v>
      </c>
      <c r="D24141" t="s">
        <v>33476</v>
      </c>
      <c r="E24141"/>
      <c r="F24141"/>
      <c r="G24141"/>
      <c r="H24141"/>
      <c r="I24141"/>
      <c r="J24141"/>
      <c r="U24141" s="43"/>
      <c r="AE24141"/>
    </row>
    <row r="24142" spans="1:31">
      <c r="A24142">
        <v>58500</v>
      </c>
      <c r="B24142" t="s">
        <v>20658</v>
      </c>
      <c r="C24142" t="s">
        <v>33477</v>
      </c>
      <c r="D24142" t="s">
        <v>33476</v>
      </c>
      <c r="E24142"/>
      <c r="F24142"/>
      <c r="G24142"/>
      <c r="H24142"/>
      <c r="I24142"/>
      <c r="J24142"/>
      <c r="U24142" s="43"/>
      <c r="AE24142"/>
    </row>
    <row r="24143" spans="1:31">
      <c r="A24143">
        <v>58310</v>
      </c>
      <c r="B24143" t="s">
        <v>20659</v>
      </c>
      <c r="C24143" t="s">
        <v>33477</v>
      </c>
      <c r="D24143" t="s">
        <v>33476</v>
      </c>
      <c r="E24143"/>
      <c r="F24143"/>
      <c r="G24143"/>
      <c r="H24143"/>
      <c r="I24143"/>
      <c r="J24143"/>
      <c r="U24143" s="43"/>
      <c r="AE24143"/>
    </row>
    <row r="24144" spans="1:31">
      <c r="A24144">
        <v>58700</v>
      </c>
      <c r="B24144" t="s">
        <v>20660</v>
      </c>
      <c r="C24144" t="s">
        <v>33477</v>
      </c>
      <c r="D24144" t="s">
        <v>33476</v>
      </c>
      <c r="E24144"/>
      <c r="F24144"/>
      <c r="G24144"/>
      <c r="H24144"/>
      <c r="I24144"/>
      <c r="J24144"/>
      <c r="U24144" s="43"/>
      <c r="AE24144"/>
    </row>
    <row r="24145" spans="1:31">
      <c r="A24145">
        <v>58700</v>
      </c>
      <c r="B24145" t="s">
        <v>20661</v>
      </c>
      <c r="C24145" t="s">
        <v>33477</v>
      </c>
      <c r="D24145" t="s">
        <v>33476</v>
      </c>
      <c r="E24145"/>
      <c r="F24145"/>
      <c r="G24145"/>
      <c r="H24145"/>
      <c r="I24145"/>
      <c r="J24145"/>
      <c r="U24145" s="43"/>
      <c r="AE24145"/>
    </row>
    <row r="24146" spans="1:31">
      <c r="A24146">
        <v>58420</v>
      </c>
      <c r="B24146" t="s">
        <v>20662</v>
      </c>
      <c r="C24146" t="s">
        <v>33477</v>
      </c>
      <c r="D24146" t="s">
        <v>33476</v>
      </c>
      <c r="E24146"/>
      <c r="F24146"/>
      <c r="G24146"/>
      <c r="H24146"/>
      <c r="I24146"/>
      <c r="J24146"/>
      <c r="U24146" s="43"/>
      <c r="AE24146"/>
    </row>
    <row r="24147" spans="1:31">
      <c r="A24147">
        <v>58190</v>
      </c>
      <c r="B24147" t="s">
        <v>20663</v>
      </c>
      <c r="C24147" t="s">
        <v>33477</v>
      </c>
      <c r="D24147" t="s">
        <v>33476</v>
      </c>
      <c r="E24147"/>
      <c r="F24147"/>
      <c r="G24147"/>
      <c r="H24147"/>
      <c r="I24147"/>
      <c r="J24147"/>
      <c r="U24147" s="43"/>
      <c r="AE24147"/>
    </row>
    <row r="24148" spans="1:31">
      <c r="A24148">
        <v>58110</v>
      </c>
      <c r="B24148" t="s">
        <v>20664</v>
      </c>
      <c r="C24148" t="s">
        <v>33477</v>
      </c>
      <c r="D24148" t="s">
        <v>33476</v>
      </c>
      <c r="E24148"/>
      <c r="F24148"/>
      <c r="G24148"/>
      <c r="H24148"/>
      <c r="I24148"/>
      <c r="J24148"/>
      <c r="U24148" s="43"/>
      <c r="AE24148"/>
    </row>
    <row r="24149" spans="1:31">
      <c r="A24149">
        <v>58700</v>
      </c>
      <c r="B24149" t="s">
        <v>20665</v>
      </c>
      <c r="C24149" t="s">
        <v>33477</v>
      </c>
      <c r="D24149" t="s">
        <v>33476</v>
      </c>
      <c r="E24149"/>
      <c r="F24149"/>
      <c r="G24149"/>
      <c r="H24149"/>
      <c r="I24149"/>
      <c r="J24149"/>
      <c r="U24149" s="43"/>
      <c r="AE24149"/>
    </row>
    <row r="24150" spans="1:31">
      <c r="A24150">
        <v>58170</v>
      </c>
      <c r="B24150" t="s">
        <v>20666</v>
      </c>
      <c r="C24150" t="s">
        <v>33477</v>
      </c>
      <c r="D24150" t="s">
        <v>33476</v>
      </c>
      <c r="E24150"/>
      <c r="F24150"/>
      <c r="G24150"/>
      <c r="H24150"/>
      <c r="I24150"/>
      <c r="J24150"/>
      <c r="U24150" s="43"/>
      <c r="AE24150"/>
    </row>
    <row r="24151" spans="1:31">
      <c r="A24151">
        <v>58300</v>
      </c>
      <c r="B24151" t="s">
        <v>20667</v>
      </c>
      <c r="C24151" t="s">
        <v>33477</v>
      </c>
      <c r="D24151" t="s">
        <v>33476</v>
      </c>
      <c r="E24151"/>
      <c r="F24151"/>
      <c r="G24151"/>
      <c r="H24151"/>
      <c r="I24151"/>
      <c r="J24151"/>
      <c r="U24151" s="43"/>
      <c r="AE24151"/>
    </row>
    <row r="24152" spans="1:31">
      <c r="A24152">
        <v>58240</v>
      </c>
      <c r="B24152" t="s">
        <v>20668</v>
      </c>
      <c r="C24152" t="s">
        <v>33477</v>
      </c>
      <c r="D24152" t="s">
        <v>33476</v>
      </c>
      <c r="E24152"/>
      <c r="F24152"/>
      <c r="G24152"/>
      <c r="H24152"/>
      <c r="I24152"/>
      <c r="J24152"/>
      <c r="U24152" s="43"/>
      <c r="AE24152"/>
    </row>
    <row r="24153" spans="1:31">
      <c r="A24153">
        <v>58190</v>
      </c>
      <c r="B24153" t="s">
        <v>20669</v>
      </c>
      <c r="C24153" t="s">
        <v>33477</v>
      </c>
      <c r="D24153" t="s">
        <v>33476</v>
      </c>
      <c r="E24153"/>
      <c r="F24153"/>
      <c r="G24153"/>
      <c r="H24153"/>
      <c r="I24153"/>
      <c r="J24153"/>
      <c r="U24153" s="43"/>
      <c r="AE24153"/>
    </row>
    <row r="24154" spans="1:31">
      <c r="A24154">
        <v>58110</v>
      </c>
      <c r="B24154" t="s">
        <v>20670</v>
      </c>
      <c r="C24154" t="s">
        <v>33477</v>
      </c>
      <c r="D24154" t="s">
        <v>33476</v>
      </c>
      <c r="E24154"/>
      <c r="F24154"/>
      <c r="G24154"/>
      <c r="H24154"/>
      <c r="I24154"/>
      <c r="J24154"/>
      <c r="U24154" s="43"/>
      <c r="AE24154"/>
    </row>
    <row r="24155" spans="1:31">
      <c r="A24155">
        <v>58110</v>
      </c>
      <c r="B24155" t="s">
        <v>20670</v>
      </c>
      <c r="C24155" t="s">
        <v>33477</v>
      </c>
      <c r="D24155" t="s">
        <v>33476</v>
      </c>
      <c r="E24155"/>
      <c r="F24155"/>
      <c r="G24155"/>
      <c r="H24155"/>
      <c r="I24155"/>
      <c r="J24155"/>
      <c r="U24155" s="43"/>
      <c r="AE24155"/>
    </row>
    <row r="24156" spans="1:31">
      <c r="A24156">
        <v>58160</v>
      </c>
      <c r="B24156" t="s">
        <v>20671</v>
      </c>
      <c r="C24156" t="s">
        <v>33477</v>
      </c>
      <c r="D24156" t="s">
        <v>33476</v>
      </c>
      <c r="E24156"/>
      <c r="F24156"/>
      <c r="G24156"/>
      <c r="H24156"/>
      <c r="I24156"/>
      <c r="J24156"/>
      <c r="U24156" s="43"/>
      <c r="AE24156"/>
    </row>
    <row r="24157" spans="1:31">
      <c r="A24157">
        <v>58420</v>
      </c>
      <c r="B24157" t="s">
        <v>2260</v>
      </c>
      <c r="C24157" t="s">
        <v>33477</v>
      </c>
      <c r="D24157" t="s">
        <v>33476</v>
      </c>
      <c r="E24157"/>
      <c r="F24157"/>
      <c r="G24157"/>
      <c r="H24157"/>
      <c r="I24157"/>
      <c r="J24157"/>
      <c r="U24157" s="43"/>
      <c r="AE24157"/>
    </row>
    <row r="24158" spans="1:31">
      <c r="A24158">
        <v>58420</v>
      </c>
      <c r="B24158" t="s">
        <v>2260</v>
      </c>
      <c r="C24158" t="s">
        <v>33477</v>
      </c>
      <c r="D24158" t="s">
        <v>33476</v>
      </c>
      <c r="E24158"/>
      <c r="F24158"/>
      <c r="G24158"/>
      <c r="H24158"/>
      <c r="I24158"/>
      <c r="J24158"/>
      <c r="U24158" s="43"/>
      <c r="AE24158"/>
    </row>
    <row r="24159" spans="1:31">
      <c r="A24159">
        <v>58420</v>
      </c>
      <c r="B24159" t="s">
        <v>2260</v>
      </c>
      <c r="C24159" t="s">
        <v>33477</v>
      </c>
      <c r="D24159" t="s">
        <v>33476</v>
      </c>
      <c r="E24159"/>
      <c r="F24159"/>
      <c r="G24159"/>
      <c r="H24159"/>
      <c r="I24159"/>
      <c r="J24159"/>
      <c r="U24159" s="43"/>
      <c r="AE24159"/>
    </row>
    <row r="24160" spans="1:31">
      <c r="A24160">
        <v>58700</v>
      </c>
      <c r="B24160" t="s">
        <v>20672</v>
      </c>
      <c r="C24160" t="s">
        <v>33477</v>
      </c>
      <c r="D24160" t="s">
        <v>33476</v>
      </c>
      <c r="E24160"/>
      <c r="F24160"/>
      <c r="G24160"/>
      <c r="H24160"/>
      <c r="I24160"/>
      <c r="J24160"/>
      <c r="U24160" s="43"/>
      <c r="AE24160"/>
    </row>
    <row r="24161" spans="1:31">
      <c r="A24161">
        <v>58270</v>
      </c>
      <c r="B24161" t="s">
        <v>20673</v>
      </c>
      <c r="C24161" t="s">
        <v>33477</v>
      </c>
      <c r="D24161" t="s">
        <v>33476</v>
      </c>
      <c r="E24161"/>
      <c r="F24161"/>
      <c r="G24161"/>
      <c r="H24161"/>
      <c r="I24161"/>
      <c r="J24161"/>
      <c r="U24161" s="43"/>
      <c r="AE24161"/>
    </row>
    <row r="24162" spans="1:31">
      <c r="A24162">
        <v>58210</v>
      </c>
      <c r="B24162" t="s">
        <v>20674</v>
      </c>
      <c r="C24162" t="s">
        <v>33477</v>
      </c>
      <c r="D24162" t="s">
        <v>33476</v>
      </c>
      <c r="E24162"/>
      <c r="F24162"/>
      <c r="G24162"/>
      <c r="H24162"/>
      <c r="I24162"/>
      <c r="J24162"/>
      <c r="U24162" s="43"/>
      <c r="AE24162"/>
    </row>
    <row r="24163" spans="1:31">
      <c r="A24163">
        <v>58110</v>
      </c>
      <c r="B24163" t="s">
        <v>20675</v>
      </c>
      <c r="C24163" t="s">
        <v>33477</v>
      </c>
      <c r="D24163" t="s">
        <v>33476</v>
      </c>
      <c r="E24163"/>
      <c r="F24163"/>
      <c r="G24163"/>
      <c r="H24163"/>
      <c r="I24163"/>
      <c r="J24163"/>
      <c r="U24163" s="43"/>
      <c r="AE24163"/>
    </row>
    <row r="24164" spans="1:31">
      <c r="A24164">
        <v>58270</v>
      </c>
      <c r="B24164" t="s">
        <v>20676</v>
      </c>
      <c r="C24164" t="s">
        <v>33477</v>
      </c>
      <c r="D24164" t="s">
        <v>33476</v>
      </c>
      <c r="E24164"/>
      <c r="F24164"/>
      <c r="G24164"/>
      <c r="H24164"/>
      <c r="I24164"/>
      <c r="J24164"/>
      <c r="U24164" s="43"/>
      <c r="AE24164"/>
    </row>
    <row r="24165" spans="1:31">
      <c r="A24165">
        <v>58500</v>
      </c>
      <c r="B24165" t="s">
        <v>20677</v>
      </c>
      <c r="C24165" t="s">
        <v>33477</v>
      </c>
      <c r="D24165" t="s">
        <v>33476</v>
      </c>
      <c r="E24165"/>
      <c r="F24165"/>
      <c r="G24165"/>
      <c r="H24165"/>
      <c r="I24165"/>
      <c r="J24165"/>
      <c r="U24165" s="43"/>
      <c r="AE24165"/>
    </row>
    <row r="24166" spans="1:31">
      <c r="A24166">
        <v>58310</v>
      </c>
      <c r="B24166" t="s">
        <v>20678</v>
      </c>
      <c r="C24166" t="s">
        <v>33477</v>
      </c>
      <c r="D24166" t="s">
        <v>33476</v>
      </c>
      <c r="E24166"/>
      <c r="F24166"/>
      <c r="G24166"/>
      <c r="H24166"/>
      <c r="I24166"/>
      <c r="J24166"/>
      <c r="U24166" s="43"/>
      <c r="AE24166"/>
    </row>
    <row r="24167" spans="1:31">
      <c r="A24167">
        <v>58120</v>
      </c>
      <c r="B24167" t="s">
        <v>20679</v>
      </c>
      <c r="C24167" t="s">
        <v>33477</v>
      </c>
      <c r="D24167" t="s">
        <v>33476</v>
      </c>
      <c r="E24167"/>
      <c r="F24167"/>
      <c r="G24167"/>
      <c r="H24167"/>
      <c r="I24167"/>
      <c r="J24167"/>
      <c r="U24167" s="43"/>
      <c r="AE24167"/>
    </row>
    <row r="24168" spans="1:31">
      <c r="A24168">
        <v>58330</v>
      </c>
      <c r="B24168" t="s">
        <v>20680</v>
      </c>
      <c r="C24168" t="s">
        <v>33477</v>
      </c>
      <c r="D24168" t="s">
        <v>33476</v>
      </c>
      <c r="E24168"/>
      <c r="F24168"/>
      <c r="G24168"/>
      <c r="H24168"/>
      <c r="I24168"/>
      <c r="J24168"/>
      <c r="U24168" s="43"/>
      <c r="AE24168"/>
    </row>
    <row r="24169" spans="1:31">
      <c r="A24169">
        <v>58310</v>
      </c>
      <c r="B24169" t="s">
        <v>20681</v>
      </c>
      <c r="C24169" t="s">
        <v>33477</v>
      </c>
      <c r="D24169" t="s">
        <v>33476</v>
      </c>
      <c r="E24169"/>
      <c r="F24169"/>
      <c r="G24169"/>
      <c r="H24169"/>
      <c r="I24169"/>
      <c r="J24169"/>
      <c r="U24169" s="43"/>
      <c r="AE24169"/>
    </row>
    <row r="24170" spans="1:31">
      <c r="A24170">
        <v>58140</v>
      </c>
      <c r="B24170" t="s">
        <v>20682</v>
      </c>
      <c r="C24170" t="s">
        <v>33477</v>
      </c>
      <c r="D24170" t="s">
        <v>33476</v>
      </c>
      <c r="E24170"/>
      <c r="F24170"/>
      <c r="G24170"/>
      <c r="H24170"/>
      <c r="I24170"/>
      <c r="J24170"/>
      <c r="U24170" s="43"/>
      <c r="AE24170"/>
    </row>
    <row r="24171" spans="1:31">
      <c r="A24171">
        <v>58460</v>
      </c>
      <c r="B24171" t="s">
        <v>20683</v>
      </c>
      <c r="C24171" t="s">
        <v>33477</v>
      </c>
      <c r="D24171" t="s">
        <v>33476</v>
      </c>
      <c r="E24171"/>
      <c r="F24171"/>
      <c r="G24171"/>
      <c r="H24171"/>
      <c r="I24171"/>
      <c r="J24171"/>
      <c r="U24171" s="43"/>
      <c r="AE24171"/>
    </row>
    <row r="24172" spans="1:31">
      <c r="A24172">
        <v>58530</v>
      </c>
      <c r="B24172" t="s">
        <v>20684</v>
      </c>
      <c r="C24172" t="s">
        <v>33477</v>
      </c>
      <c r="D24172" t="e">
        <v>#N/A</v>
      </c>
      <c r="E24172"/>
      <c r="F24172"/>
      <c r="G24172"/>
      <c r="H24172"/>
      <c r="I24172"/>
      <c r="J24172"/>
      <c r="U24172" s="43"/>
      <c r="AE24172"/>
    </row>
    <row r="24173" spans="1:31">
      <c r="A24173">
        <v>58110</v>
      </c>
      <c r="B24173" t="s">
        <v>6112</v>
      </c>
      <c r="C24173" t="s">
        <v>33477</v>
      </c>
      <c r="D24173" t="s">
        <v>33476</v>
      </c>
      <c r="E24173"/>
      <c r="F24173"/>
      <c r="G24173"/>
      <c r="H24173"/>
      <c r="I24173"/>
      <c r="J24173"/>
      <c r="U24173" s="43"/>
      <c r="AE24173"/>
    </row>
    <row r="24174" spans="1:31">
      <c r="A24174">
        <v>58420</v>
      </c>
      <c r="B24174" t="s">
        <v>20685</v>
      </c>
      <c r="C24174" t="s">
        <v>33477</v>
      </c>
      <c r="D24174" t="s">
        <v>33476</v>
      </c>
      <c r="E24174"/>
      <c r="F24174"/>
      <c r="G24174"/>
      <c r="H24174"/>
      <c r="I24174"/>
      <c r="J24174"/>
      <c r="U24174" s="43"/>
      <c r="AE24174"/>
    </row>
    <row r="24175" spans="1:31">
      <c r="A24175">
        <v>58400</v>
      </c>
      <c r="B24175" t="s">
        <v>20686</v>
      </c>
      <c r="C24175" t="s">
        <v>33477</v>
      </c>
      <c r="D24175" t="s">
        <v>33476</v>
      </c>
      <c r="E24175"/>
      <c r="F24175"/>
      <c r="G24175"/>
      <c r="H24175"/>
      <c r="I24175"/>
      <c r="J24175"/>
      <c r="U24175" s="43"/>
      <c r="AE24175"/>
    </row>
    <row r="24176" spans="1:31">
      <c r="A24176">
        <v>58420</v>
      </c>
      <c r="B24176" t="s">
        <v>6730</v>
      </c>
      <c r="C24176" t="s">
        <v>33477</v>
      </c>
      <c r="D24176" t="s">
        <v>33476</v>
      </c>
      <c r="E24176"/>
      <c r="F24176"/>
      <c r="G24176"/>
      <c r="H24176"/>
      <c r="I24176"/>
      <c r="J24176"/>
      <c r="U24176" s="43"/>
      <c r="AE24176"/>
    </row>
    <row r="24177" spans="1:31">
      <c r="A24177">
        <v>58440</v>
      </c>
      <c r="B24177" t="s">
        <v>20687</v>
      </c>
      <c r="C24177" t="s">
        <v>33477</v>
      </c>
      <c r="D24177" t="e">
        <v>#N/A</v>
      </c>
      <c r="E24177"/>
      <c r="F24177"/>
      <c r="G24177"/>
      <c r="H24177"/>
      <c r="I24177"/>
      <c r="J24177"/>
      <c r="U24177" s="43"/>
      <c r="AE24177"/>
    </row>
    <row r="24178" spans="1:31">
      <c r="A24178">
        <v>58700</v>
      </c>
      <c r="B24178" t="s">
        <v>20688</v>
      </c>
      <c r="C24178" t="s">
        <v>33477</v>
      </c>
      <c r="D24178" t="s">
        <v>33476</v>
      </c>
      <c r="E24178"/>
      <c r="F24178"/>
      <c r="G24178"/>
      <c r="H24178"/>
      <c r="I24178"/>
      <c r="J24178"/>
      <c r="U24178" s="43"/>
      <c r="AE24178"/>
    </row>
    <row r="24179" spans="1:31">
      <c r="A24179">
        <v>58340</v>
      </c>
      <c r="B24179" t="s">
        <v>20689</v>
      </c>
      <c r="C24179" t="s">
        <v>33477</v>
      </c>
      <c r="D24179" t="s">
        <v>33482</v>
      </c>
      <c r="E24179"/>
      <c r="F24179"/>
      <c r="G24179"/>
      <c r="H24179"/>
      <c r="I24179"/>
      <c r="J24179"/>
      <c r="U24179" s="43"/>
      <c r="AE24179"/>
    </row>
    <row r="24180" spans="1:31">
      <c r="A24180">
        <v>58800</v>
      </c>
      <c r="B24180" t="s">
        <v>20690</v>
      </c>
      <c r="C24180" t="s">
        <v>33477</v>
      </c>
      <c r="D24180" t="s">
        <v>33476</v>
      </c>
      <c r="E24180"/>
      <c r="F24180"/>
      <c r="G24180"/>
      <c r="H24180"/>
      <c r="I24180"/>
      <c r="J24180"/>
      <c r="U24180" s="43"/>
      <c r="AE24180"/>
    </row>
    <row r="24181" spans="1:31">
      <c r="A24181">
        <v>58220</v>
      </c>
      <c r="B24181" t="s">
        <v>20691</v>
      </c>
      <c r="C24181" t="s">
        <v>33477</v>
      </c>
      <c r="D24181" t="s">
        <v>33476</v>
      </c>
      <c r="E24181"/>
      <c r="F24181"/>
      <c r="G24181"/>
      <c r="H24181"/>
      <c r="I24181"/>
      <c r="J24181"/>
      <c r="U24181" s="43"/>
      <c r="AE24181"/>
    </row>
    <row r="24182" spans="1:31">
      <c r="A24182">
        <v>58140</v>
      </c>
      <c r="B24182" t="s">
        <v>20692</v>
      </c>
      <c r="C24182" t="s">
        <v>33477</v>
      </c>
      <c r="D24182" t="s">
        <v>33476</v>
      </c>
      <c r="E24182"/>
      <c r="F24182"/>
      <c r="G24182"/>
      <c r="H24182"/>
      <c r="I24182"/>
      <c r="J24182"/>
      <c r="U24182" s="43"/>
      <c r="AE24182"/>
    </row>
    <row r="24183" spans="1:31">
      <c r="A24183">
        <v>58420</v>
      </c>
      <c r="B24183" t="s">
        <v>20693</v>
      </c>
      <c r="C24183" t="s">
        <v>33477</v>
      </c>
      <c r="D24183" t="s">
        <v>33476</v>
      </c>
      <c r="E24183"/>
      <c r="F24183"/>
      <c r="G24183"/>
      <c r="H24183"/>
      <c r="I24183"/>
      <c r="J24183"/>
      <c r="U24183" s="43"/>
      <c r="AE24183"/>
    </row>
    <row r="24184" spans="1:31">
      <c r="A24184">
        <v>58000</v>
      </c>
      <c r="B24184" t="s">
        <v>20694</v>
      </c>
      <c r="C24184" t="s">
        <v>33477</v>
      </c>
      <c r="D24184" t="s">
        <v>33476</v>
      </c>
      <c r="E24184"/>
      <c r="F24184"/>
      <c r="G24184"/>
      <c r="H24184"/>
      <c r="I24184"/>
      <c r="J24184"/>
      <c r="U24184" s="43"/>
      <c r="AE24184"/>
    </row>
    <row r="24185" spans="1:31">
      <c r="A24185">
        <v>58000</v>
      </c>
      <c r="B24185" t="s">
        <v>20694</v>
      </c>
      <c r="C24185" t="s">
        <v>33477</v>
      </c>
      <c r="D24185" t="s">
        <v>33476</v>
      </c>
      <c r="E24185"/>
      <c r="F24185"/>
      <c r="G24185"/>
      <c r="H24185"/>
      <c r="I24185"/>
      <c r="J24185"/>
      <c r="U24185" s="43"/>
      <c r="AE24185"/>
    </row>
    <row r="24186" spans="1:31">
      <c r="A24186">
        <v>58420</v>
      </c>
      <c r="B24186" t="s">
        <v>20695</v>
      </c>
      <c r="C24186" t="s">
        <v>33477</v>
      </c>
      <c r="D24186" t="s">
        <v>33476</v>
      </c>
      <c r="E24186"/>
      <c r="F24186"/>
      <c r="G24186"/>
      <c r="H24186"/>
      <c r="I24186"/>
      <c r="J24186"/>
      <c r="U24186" s="43"/>
      <c r="AE24186"/>
    </row>
    <row r="24187" spans="1:31">
      <c r="A24187">
        <v>58210</v>
      </c>
      <c r="B24187" t="s">
        <v>20696</v>
      </c>
      <c r="C24187" t="s">
        <v>33477</v>
      </c>
      <c r="D24187" t="s">
        <v>33476</v>
      </c>
      <c r="E24187"/>
      <c r="F24187"/>
      <c r="G24187"/>
      <c r="H24187"/>
      <c r="I24187"/>
      <c r="J24187"/>
      <c r="U24187" s="43"/>
      <c r="AE24187"/>
    </row>
    <row r="24188" spans="1:31">
      <c r="A24188">
        <v>58700</v>
      </c>
      <c r="B24188" t="s">
        <v>2643</v>
      </c>
      <c r="C24188" t="s">
        <v>33477</v>
      </c>
      <c r="D24188" t="s">
        <v>33476</v>
      </c>
      <c r="E24188"/>
      <c r="F24188"/>
      <c r="G24188"/>
      <c r="H24188"/>
      <c r="I24188"/>
      <c r="J24188"/>
      <c r="U24188" s="43"/>
      <c r="AE24188"/>
    </row>
    <row r="24189" spans="1:31">
      <c r="A24189">
        <v>58300</v>
      </c>
      <c r="B24189" t="s">
        <v>20697</v>
      </c>
      <c r="C24189" t="s">
        <v>33477</v>
      </c>
      <c r="D24189" t="s">
        <v>33476</v>
      </c>
      <c r="E24189"/>
      <c r="F24189"/>
      <c r="G24189"/>
      <c r="H24189"/>
      <c r="I24189"/>
      <c r="J24189"/>
      <c r="U24189" s="43"/>
      <c r="AE24189"/>
    </row>
    <row r="24190" spans="1:31">
      <c r="A24190">
        <v>58400</v>
      </c>
      <c r="B24190" t="s">
        <v>20698</v>
      </c>
      <c r="C24190" t="s">
        <v>33477</v>
      </c>
      <c r="D24190" t="s">
        <v>33476</v>
      </c>
      <c r="E24190"/>
      <c r="F24190"/>
      <c r="G24190"/>
      <c r="H24190"/>
      <c r="I24190"/>
      <c r="J24190"/>
      <c r="U24190" s="43"/>
      <c r="AE24190"/>
    </row>
    <row r="24191" spans="1:31">
      <c r="A24191">
        <v>58240</v>
      </c>
      <c r="B24191" t="s">
        <v>20699</v>
      </c>
      <c r="C24191" t="s">
        <v>33477</v>
      </c>
      <c r="D24191" t="s">
        <v>33476</v>
      </c>
      <c r="E24191"/>
      <c r="F24191"/>
      <c r="G24191"/>
      <c r="H24191"/>
      <c r="I24191"/>
      <c r="J24191"/>
      <c r="U24191" s="43"/>
      <c r="AE24191"/>
    </row>
    <row r="24192" spans="1:31">
      <c r="A24192">
        <v>58240</v>
      </c>
      <c r="B24192" t="s">
        <v>20699</v>
      </c>
      <c r="C24192" t="s">
        <v>33477</v>
      </c>
      <c r="D24192" t="s">
        <v>33476</v>
      </c>
      <c r="E24192"/>
      <c r="F24192"/>
      <c r="G24192"/>
      <c r="H24192"/>
      <c r="I24192"/>
      <c r="J24192"/>
      <c r="U24192" s="43"/>
      <c r="AE24192"/>
    </row>
    <row r="24193" spans="1:31">
      <c r="A24193">
        <v>58210</v>
      </c>
      <c r="B24193" t="s">
        <v>20700</v>
      </c>
      <c r="C24193" t="s">
        <v>33477</v>
      </c>
      <c r="D24193" t="s">
        <v>33476</v>
      </c>
      <c r="E24193"/>
      <c r="F24193"/>
      <c r="G24193"/>
      <c r="H24193"/>
      <c r="I24193"/>
      <c r="J24193"/>
      <c r="U24193" s="43"/>
      <c r="AE24193"/>
    </row>
    <row r="24194" spans="1:31">
      <c r="A24194">
        <v>58400</v>
      </c>
      <c r="B24194" t="s">
        <v>20701</v>
      </c>
      <c r="C24194" t="s">
        <v>33477</v>
      </c>
      <c r="D24194" t="s">
        <v>33476</v>
      </c>
      <c r="E24194"/>
      <c r="F24194"/>
      <c r="G24194"/>
      <c r="H24194"/>
      <c r="I24194"/>
      <c r="J24194"/>
      <c r="U24194" s="43"/>
      <c r="AE24194"/>
    </row>
    <row r="24195" spans="1:31">
      <c r="A24195">
        <v>58300</v>
      </c>
      <c r="B24195" t="s">
        <v>20702</v>
      </c>
      <c r="C24195" t="s">
        <v>33477</v>
      </c>
      <c r="D24195" t="s">
        <v>33476</v>
      </c>
      <c r="E24195"/>
      <c r="F24195"/>
      <c r="G24195"/>
      <c r="H24195"/>
      <c r="I24195"/>
      <c r="J24195"/>
      <c r="U24195" s="43"/>
      <c r="AE24195"/>
    </row>
    <row r="24196" spans="1:31">
      <c r="A24196">
        <v>58350</v>
      </c>
      <c r="B24196" t="s">
        <v>20703</v>
      </c>
      <c r="C24196" t="s">
        <v>33477</v>
      </c>
      <c r="D24196" t="s">
        <v>33476</v>
      </c>
      <c r="E24196"/>
      <c r="F24196"/>
      <c r="G24196"/>
      <c r="H24196"/>
      <c r="I24196"/>
      <c r="J24196"/>
      <c r="U24196" s="43"/>
      <c r="AE24196"/>
    </row>
    <row r="24197" spans="1:31">
      <c r="A24197">
        <v>58120</v>
      </c>
      <c r="B24197" t="s">
        <v>20704</v>
      </c>
      <c r="C24197" t="s">
        <v>33477</v>
      </c>
      <c r="D24197" t="s">
        <v>33476</v>
      </c>
      <c r="E24197"/>
      <c r="F24197"/>
      <c r="G24197"/>
      <c r="H24197"/>
      <c r="I24197"/>
      <c r="J24197"/>
      <c r="U24197" s="43"/>
      <c r="AE24197"/>
    </row>
    <row r="24198" spans="1:31">
      <c r="A24198">
        <v>58120</v>
      </c>
      <c r="B24198" t="s">
        <v>20705</v>
      </c>
      <c r="C24198" t="s">
        <v>33477</v>
      </c>
      <c r="D24198" t="s">
        <v>33476</v>
      </c>
      <c r="E24198"/>
      <c r="F24198"/>
      <c r="G24198"/>
      <c r="H24198"/>
      <c r="I24198"/>
      <c r="J24198"/>
      <c r="U24198" s="43"/>
      <c r="AE24198"/>
    </row>
    <row r="24199" spans="1:31">
      <c r="A24199">
        <v>58350</v>
      </c>
      <c r="B24199" t="s">
        <v>20706</v>
      </c>
      <c r="C24199" t="s">
        <v>33477</v>
      </c>
      <c r="D24199" t="s">
        <v>33476</v>
      </c>
      <c r="E24199"/>
      <c r="F24199"/>
      <c r="G24199"/>
      <c r="H24199"/>
      <c r="I24199"/>
      <c r="J24199"/>
      <c r="U24199" s="43"/>
      <c r="AE24199"/>
    </row>
    <row r="24200" spans="1:31">
      <c r="A24200">
        <v>58110</v>
      </c>
      <c r="B24200" t="s">
        <v>20707</v>
      </c>
      <c r="C24200" t="s">
        <v>33477</v>
      </c>
      <c r="D24200" t="s">
        <v>33476</v>
      </c>
      <c r="E24200"/>
      <c r="F24200"/>
      <c r="G24200"/>
      <c r="H24200"/>
      <c r="I24200"/>
      <c r="J24200"/>
      <c r="U24200" s="43"/>
      <c r="AE24200"/>
    </row>
    <row r="24201" spans="1:31">
      <c r="A24201">
        <v>58120</v>
      </c>
      <c r="B24201" t="s">
        <v>20708</v>
      </c>
      <c r="C24201" t="s">
        <v>33477</v>
      </c>
      <c r="D24201" t="s">
        <v>33476</v>
      </c>
      <c r="E24201"/>
      <c r="F24201"/>
      <c r="G24201"/>
      <c r="H24201"/>
      <c r="I24201"/>
      <c r="J24201"/>
      <c r="U24201" s="43"/>
      <c r="AE24201"/>
    </row>
    <row r="24202" spans="1:31">
      <c r="A24202">
        <v>58400</v>
      </c>
      <c r="B24202" t="s">
        <v>20709</v>
      </c>
      <c r="C24202" t="s">
        <v>33477</v>
      </c>
      <c r="D24202" t="s">
        <v>33476</v>
      </c>
      <c r="E24202"/>
      <c r="F24202"/>
      <c r="G24202"/>
      <c r="H24202"/>
      <c r="I24202"/>
      <c r="J24202"/>
      <c r="U24202" s="43"/>
      <c r="AE24202"/>
    </row>
    <row r="24203" spans="1:31">
      <c r="A24203">
        <v>58120</v>
      </c>
      <c r="B24203" t="s">
        <v>20710</v>
      </c>
      <c r="C24203" t="s">
        <v>33477</v>
      </c>
      <c r="D24203" t="s">
        <v>33476</v>
      </c>
      <c r="E24203"/>
      <c r="F24203"/>
      <c r="G24203"/>
      <c r="H24203"/>
      <c r="I24203"/>
      <c r="J24203"/>
      <c r="U24203" s="43"/>
      <c r="AE24203"/>
    </row>
    <row r="24204" spans="1:31">
      <c r="A24204">
        <v>58800</v>
      </c>
      <c r="B24204" t="s">
        <v>20711</v>
      </c>
      <c r="C24204" t="s">
        <v>33477</v>
      </c>
      <c r="D24204" t="s">
        <v>33476</v>
      </c>
      <c r="E24204"/>
      <c r="F24204"/>
      <c r="G24204"/>
      <c r="H24204"/>
      <c r="I24204"/>
      <c r="J24204"/>
      <c r="U24204" s="43"/>
      <c r="AE24204"/>
    </row>
    <row r="24205" spans="1:31">
      <c r="A24205">
        <v>58700</v>
      </c>
      <c r="B24205" t="s">
        <v>6770</v>
      </c>
      <c r="C24205" t="s">
        <v>33477</v>
      </c>
      <c r="D24205" t="s">
        <v>33476</v>
      </c>
      <c r="E24205"/>
      <c r="F24205"/>
      <c r="G24205"/>
      <c r="H24205"/>
      <c r="I24205"/>
      <c r="J24205"/>
      <c r="U24205" s="43"/>
      <c r="AE24205"/>
    </row>
    <row r="24206" spans="1:31">
      <c r="A24206">
        <v>58420</v>
      </c>
      <c r="B24206" t="s">
        <v>20712</v>
      </c>
      <c r="C24206" t="s">
        <v>33477</v>
      </c>
      <c r="D24206" t="s">
        <v>33476</v>
      </c>
      <c r="E24206"/>
      <c r="F24206"/>
      <c r="G24206"/>
      <c r="H24206"/>
      <c r="I24206"/>
      <c r="J24206"/>
      <c r="U24206" s="43"/>
      <c r="AE24206"/>
    </row>
    <row r="24207" spans="1:31">
      <c r="A24207">
        <v>58160</v>
      </c>
      <c r="B24207" t="s">
        <v>20713</v>
      </c>
      <c r="C24207" t="s">
        <v>33477</v>
      </c>
      <c r="D24207" t="s">
        <v>33476</v>
      </c>
      <c r="E24207"/>
      <c r="F24207"/>
      <c r="G24207"/>
      <c r="H24207"/>
      <c r="I24207"/>
      <c r="J24207"/>
      <c r="U24207" s="43"/>
      <c r="AE24207"/>
    </row>
    <row r="24208" spans="1:31">
      <c r="A24208">
        <v>58500</v>
      </c>
      <c r="B24208" t="s">
        <v>20714</v>
      </c>
      <c r="C24208" t="s">
        <v>33477</v>
      </c>
      <c r="D24208" t="s">
        <v>33476</v>
      </c>
      <c r="E24208"/>
      <c r="F24208"/>
      <c r="G24208"/>
      <c r="H24208"/>
      <c r="I24208"/>
      <c r="J24208"/>
      <c r="U24208" s="43"/>
      <c r="AE24208"/>
    </row>
    <row r="24209" spans="1:31">
      <c r="A24209">
        <v>58170</v>
      </c>
      <c r="B24209" t="s">
        <v>20715</v>
      </c>
      <c r="C24209" t="s">
        <v>33477</v>
      </c>
      <c r="D24209" t="s">
        <v>33476</v>
      </c>
      <c r="E24209"/>
      <c r="F24209"/>
      <c r="G24209"/>
      <c r="H24209"/>
      <c r="I24209"/>
      <c r="J24209"/>
      <c r="U24209" s="43"/>
      <c r="AE24209"/>
    </row>
    <row r="24210" spans="1:31">
      <c r="A24210">
        <v>58800</v>
      </c>
      <c r="B24210" t="s">
        <v>20716</v>
      </c>
      <c r="C24210" t="s">
        <v>33477</v>
      </c>
      <c r="D24210" t="s">
        <v>33476</v>
      </c>
      <c r="E24210"/>
      <c r="F24210"/>
      <c r="G24210"/>
      <c r="H24210"/>
      <c r="I24210"/>
      <c r="J24210"/>
      <c r="U24210" s="43"/>
      <c r="AE24210"/>
    </row>
    <row r="24211" spans="1:31">
      <c r="A24211">
        <v>58110</v>
      </c>
      <c r="B24211" t="s">
        <v>20717</v>
      </c>
      <c r="C24211" t="s">
        <v>33477</v>
      </c>
      <c r="D24211" t="s">
        <v>33476</v>
      </c>
      <c r="E24211"/>
      <c r="F24211"/>
      <c r="G24211"/>
      <c r="H24211"/>
      <c r="I24211"/>
      <c r="J24211"/>
      <c r="U24211" s="43"/>
      <c r="AE24211"/>
    </row>
    <row r="24212" spans="1:31">
      <c r="A24212">
        <v>58220</v>
      </c>
      <c r="B24212" t="s">
        <v>20718</v>
      </c>
      <c r="C24212" t="s">
        <v>33477</v>
      </c>
      <c r="D24212" t="s">
        <v>33476</v>
      </c>
      <c r="E24212"/>
      <c r="F24212"/>
      <c r="G24212"/>
      <c r="H24212"/>
      <c r="I24212"/>
      <c r="J24212"/>
      <c r="U24212" s="43"/>
      <c r="AE24212"/>
    </row>
    <row r="24213" spans="1:31">
      <c r="A24213">
        <v>58270</v>
      </c>
      <c r="B24213" t="s">
        <v>20719</v>
      </c>
      <c r="C24213" t="s">
        <v>33477</v>
      </c>
      <c r="D24213" t="s">
        <v>33476</v>
      </c>
      <c r="E24213"/>
      <c r="F24213"/>
      <c r="G24213"/>
      <c r="H24213"/>
      <c r="I24213"/>
      <c r="J24213"/>
      <c r="U24213" s="43"/>
      <c r="AE24213"/>
    </row>
    <row r="24214" spans="1:31">
      <c r="A24214">
        <v>58500</v>
      </c>
      <c r="B24214" t="s">
        <v>800</v>
      </c>
      <c r="C24214" t="s">
        <v>33477</v>
      </c>
      <c r="D24214" t="s">
        <v>33476</v>
      </c>
      <c r="E24214"/>
      <c r="F24214"/>
      <c r="G24214"/>
      <c r="H24214"/>
      <c r="I24214"/>
      <c r="J24214"/>
      <c r="U24214" s="43"/>
      <c r="AE24214"/>
    </row>
    <row r="24215" spans="1:31">
      <c r="A24215">
        <v>58500</v>
      </c>
      <c r="B24215" t="s">
        <v>800</v>
      </c>
      <c r="C24215" t="s">
        <v>33477</v>
      </c>
      <c r="D24215" t="s">
        <v>33476</v>
      </c>
      <c r="E24215"/>
      <c r="F24215"/>
      <c r="G24215"/>
      <c r="H24215"/>
      <c r="I24215"/>
      <c r="J24215"/>
      <c r="U24215" s="43"/>
      <c r="AE24215"/>
    </row>
    <row r="24216" spans="1:31">
      <c r="A24216">
        <v>58500</v>
      </c>
      <c r="B24216" t="s">
        <v>800</v>
      </c>
      <c r="C24216" t="s">
        <v>33477</v>
      </c>
      <c r="D24216" t="s">
        <v>33476</v>
      </c>
      <c r="E24216"/>
      <c r="F24216"/>
      <c r="G24216"/>
      <c r="H24216"/>
      <c r="I24216"/>
      <c r="J24216"/>
      <c r="U24216" s="43"/>
      <c r="AE24216"/>
    </row>
    <row r="24217" spans="1:31">
      <c r="A24217">
        <v>58800</v>
      </c>
      <c r="B24217" t="s">
        <v>20720</v>
      </c>
      <c r="C24217" t="s">
        <v>33477</v>
      </c>
      <c r="D24217" t="s">
        <v>33476</v>
      </c>
      <c r="E24217"/>
      <c r="F24217"/>
      <c r="G24217"/>
      <c r="H24217"/>
      <c r="I24217"/>
      <c r="J24217"/>
      <c r="U24217" s="43"/>
      <c r="AE24217"/>
    </row>
    <row r="24218" spans="1:31">
      <c r="A24218">
        <v>58350</v>
      </c>
      <c r="B24218" t="s">
        <v>20721</v>
      </c>
      <c r="C24218" t="s">
        <v>33477</v>
      </c>
      <c r="D24218" t="s">
        <v>33476</v>
      </c>
      <c r="E24218"/>
      <c r="F24218"/>
      <c r="G24218"/>
      <c r="H24218"/>
      <c r="I24218"/>
      <c r="J24218"/>
      <c r="U24218" s="43"/>
      <c r="AE24218"/>
    </row>
    <row r="24219" spans="1:31">
      <c r="A24219">
        <v>58120</v>
      </c>
      <c r="B24219" t="s">
        <v>20722</v>
      </c>
      <c r="C24219" t="s">
        <v>33477</v>
      </c>
      <c r="D24219" t="s">
        <v>33476</v>
      </c>
      <c r="E24219"/>
      <c r="F24219"/>
      <c r="G24219"/>
      <c r="H24219"/>
      <c r="I24219"/>
      <c r="J24219"/>
      <c r="U24219" s="43"/>
      <c r="AE24219"/>
    </row>
    <row r="24220" spans="1:31">
      <c r="A24220">
        <v>58800</v>
      </c>
      <c r="B24220" t="s">
        <v>20723</v>
      </c>
      <c r="C24220" t="s">
        <v>33477</v>
      </c>
      <c r="D24220" t="s">
        <v>33476</v>
      </c>
      <c r="E24220"/>
      <c r="F24220"/>
      <c r="G24220"/>
      <c r="H24220"/>
      <c r="I24220"/>
      <c r="J24220"/>
      <c r="U24220" s="43"/>
      <c r="AE24220"/>
    </row>
    <row r="24221" spans="1:31">
      <c r="A24221">
        <v>58210</v>
      </c>
      <c r="B24221" t="s">
        <v>20724</v>
      </c>
      <c r="C24221" t="s">
        <v>33477</v>
      </c>
      <c r="D24221" t="s">
        <v>33476</v>
      </c>
      <c r="E24221"/>
      <c r="F24221"/>
      <c r="G24221"/>
      <c r="H24221"/>
      <c r="I24221"/>
      <c r="J24221"/>
      <c r="U24221" s="43"/>
      <c r="AE24221"/>
    </row>
    <row r="24222" spans="1:31">
      <c r="A24222">
        <v>58460</v>
      </c>
      <c r="B24222" t="s">
        <v>20725</v>
      </c>
      <c r="C24222" t="s">
        <v>33477</v>
      </c>
      <c r="D24222" t="s">
        <v>33476</v>
      </c>
      <c r="E24222"/>
      <c r="F24222"/>
      <c r="G24222"/>
      <c r="H24222"/>
      <c r="I24222"/>
      <c r="J24222"/>
      <c r="U24222" s="43"/>
      <c r="AE24222"/>
    </row>
    <row r="24223" spans="1:31">
      <c r="A24223">
        <v>58200</v>
      </c>
      <c r="B24223" t="s">
        <v>20726</v>
      </c>
      <c r="C24223" t="s">
        <v>33477</v>
      </c>
      <c r="D24223" t="s">
        <v>33476</v>
      </c>
      <c r="E24223"/>
      <c r="F24223"/>
      <c r="G24223"/>
      <c r="H24223"/>
      <c r="I24223"/>
      <c r="J24223"/>
      <c r="U24223" s="43"/>
      <c r="AE24223"/>
    </row>
    <row r="24224" spans="1:31">
      <c r="A24224">
        <v>58200</v>
      </c>
      <c r="B24224" t="s">
        <v>20726</v>
      </c>
      <c r="C24224" t="s">
        <v>33477</v>
      </c>
      <c r="D24224" t="s">
        <v>33476</v>
      </c>
      <c r="E24224"/>
      <c r="F24224"/>
      <c r="G24224"/>
      <c r="H24224"/>
      <c r="I24224"/>
      <c r="J24224"/>
      <c r="U24224" s="43"/>
      <c r="AE24224"/>
    </row>
    <row r="24225" spans="1:31">
      <c r="A24225">
        <v>58300</v>
      </c>
      <c r="B24225" t="s">
        <v>20727</v>
      </c>
      <c r="C24225" t="s">
        <v>33477</v>
      </c>
      <c r="D24225" t="s">
        <v>33476</v>
      </c>
      <c r="E24225"/>
      <c r="F24225"/>
      <c r="G24225"/>
      <c r="H24225"/>
      <c r="I24225"/>
      <c r="J24225"/>
      <c r="U24225" s="43"/>
      <c r="AE24225"/>
    </row>
    <row r="24226" spans="1:31">
      <c r="A24226">
        <v>58660</v>
      </c>
      <c r="B24226" t="s">
        <v>20728</v>
      </c>
      <c r="C24226" t="s">
        <v>33477</v>
      </c>
      <c r="D24226" t="e">
        <v>#N/A</v>
      </c>
      <c r="E24226"/>
      <c r="F24226"/>
      <c r="G24226"/>
      <c r="H24226"/>
      <c r="I24226"/>
      <c r="J24226"/>
      <c r="U24226" s="43"/>
      <c r="AE24226"/>
    </row>
    <row r="24227" spans="1:31">
      <c r="A24227">
        <v>58220</v>
      </c>
      <c r="B24227" t="s">
        <v>20729</v>
      </c>
      <c r="C24227" t="s">
        <v>33477</v>
      </c>
      <c r="D24227" t="s">
        <v>33476</v>
      </c>
      <c r="E24227"/>
      <c r="F24227"/>
      <c r="G24227"/>
      <c r="H24227"/>
      <c r="I24227"/>
      <c r="J24227"/>
      <c r="U24227" s="43"/>
      <c r="AE24227"/>
    </row>
    <row r="24228" spans="1:31">
      <c r="A24228">
        <v>58210</v>
      </c>
      <c r="B24228" t="s">
        <v>5762</v>
      </c>
      <c r="C24228" t="s">
        <v>33477</v>
      </c>
      <c r="D24228" t="s">
        <v>33476</v>
      </c>
      <c r="E24228"/>
      <c r="F24228"/>
      <c r="G24228"/>
      <c r="H24228"/>
      <c r="I24228"/>
      <c r="J24228"/>
      <c r="U24228" s="43"/>
      <c r="AE24228"/>
    </row>
    <row r="24229" spans="1:31">
      <c r="A24229">
        <v>58330</v>
      </c>
      <c r="B24229" t="s">
        <v>20730</v>
      </c>
      <c r="C24229" t="s">
        <v>33477</v>
      </c>
      <c r="D24229" t="s">
        <v>33476</v>
      </c>
      <c r="E24229"/>
      <c r="F24229"/>
      <c r="G24229"/>
      <c r="H24229"/>
      <c r="I24229"/>
      <c r="J24229"/>
      <c r="U24229" s="43"/>
      <c r="AE24229"/>
    </row>
    <row r="24230" spans="1:31">
      <c r="A24230">
        <v>58210</v>
      </c>
      <c r="B24230" t="s">
        <v>20731</v>
      </c>
      <c r="C24230" t="s">
        <v>33477</v>
      </c>
      <c r="D24230" t="s">
        <v>33476</v>
      </c>
      <c r="E24230"/>
      <c r="F24230"/>
      <c r="G24230"/>
      <c r="H24230"/>
      <c r="I24230"/>
      <c r="J24230"/>
      <c r="U24230" s="43"/>
      <c r="AE24230"/>
    </row>
    <row r="24231" spans="1:31">
      <c r="A24231">
        <v>58310</v>
      </c>
      <c r="B24231" t="s">
        <v>20732</v>
      </c>
      <c r="C24231" t="s">
        <v>33477</v>
      </c>
      <c r="D24231" t="s">
        <v>33476</v>
      </c>
      <c r="E24231"/>
      <c r="F24231"/>
      <c r="G24231"/>
      <c r="H24231"/>
      <c r="I24231"/>
      <c r="J24231"/>
      <c r="U24231" s="43"/>
      <c r="AE24231"/>
    </row>
    <row r="24232" spans="1:31">
      <c r="A24232">
        <v>58300</v>
      </c>
      <c r="B24232" t="s">
        <v>20733</v>
      </c>
      <c r="C24232" t="s">
        <v>33477</v>
      </c>
      <c r="D24232" t="s">
        <v>33476</v>
      </c>
      <c r="E24232"/>
      <c r="F24232"/>
      <c r="G24232"/>
      <c r="H24232"/>
      <c r="I24232"/>
      <c r="J24232"/>
      <c r="U24232" s="43"/>
      <c r="AE24232"/>
    </row>
    <row r="24233" spans="1:31">
      <c r="A24233">
        <v>58300</v>
      </c>
      <c r="B24233" t="s">
        <v>20734</v>
      </c>
      <c r="C24233" t="s">
        <v>33477</v>
      </c>
      <c r="D24233" t="s">
        <v>33476</v>
      </c>
      <c r="E24233"/>
      <c r="F24233"/>
      <c r="G24233"/>
      <c r="H24233"/>
      <c r="I24233"/>
      <c r="J24233"/>
      <c r="U24233" s="43"/>
      <c r="AE24233"/>
    </row>
    <row r="24234" spans="1:31">
      <c r="A24234">
        <v>58340</v>
      </c>
      <c r="B24234" t="s">
        <v>20735</v>
      </c>
      <c r="C24234" t="s">
        <v>33477</v>
      </c>
      <c r="D24234" t="s">
        <v>33482</v>
      </c>
      <c r="E24234"/>
      <c r="F24234"/>
      <c r="G24234"/>
      <c r="H24234"/>
      <c r="I24234"/>
      <c r="J24234"/>
      <c r="U24234" s="43"/>
      <c r="AE24234"/>
    </row>
    <row r="24235" spans="1:31">
      <c r="A24235">
        <v>58190</v>
      </c>
      <c r="B24235" t="s">
        <v>20736</v>
      </c>
      <c r="C24235" t="s">
        <v>33477</v>
      </c>
      <c r="D24235" t="s">
        <v>33476</v>
      </c>
      <c r="E24235"/>
      <c r="F24235"/>
      <c r="G24235"/>
      <c r="H24235"/>
      <c r="I24235"/>
      <c r="J24235"/>
      <c r="U24235" s="43"/>
      <c r="AE24235"/>
    </row>
    <row r="24236" spans="1:31">
      <c r="A24236">
        <v>58120</v>
      </c>
      <c r="B24236" t="s">
        <v>8515</v>
      </c>
      <c r="C24236" t="s">
        <v>33477</v>
      </c>
      <c r="D24236" t="s">
        <v>33476</v>
      </c>
      <c r="E24236"/>
      <c r="F24236"/>
      <c r="G24236"/>
      <c r="H24236"/>
      <c r="I24236"/>
      <c r="J24236"/>
      <c r="U24236" s="43"/>
      <c r="AE24236"/>
    </row>
    <row r="24237" spans="1:31">
      <c r="A24237">
        <v>58350</v>
      </c>
      <c r="B24237" t="s">
        <v>20737</v>
      </c>
      <c r="C24237" t="s">
        <v>33477</v>
      </c>
      <c r="D24237" t="s">
        <v>33476</v>
      </c>
      <c r="E24237"/>
      <c r="F24237"/>
      <c r="G24237"/>
      <c r="H24237"/>
      <c r="I24237"/>
      <c r="J24237"/>
      <c r="U24237" s="43"/>
      <c r="AE24237"/>
    </row>
    <row r="24238" spans="1:31">
      <c r="A24238">
        <v>58220</v>
      </c>
      <c r="B24238" t="s">
        <v>20738</v>
      </c>
      <c r="C24238" t="s">
        <v>33477</v>
      </c>
      <c r="D24238" t="s">
        <v>33476</v>
      </c>
      <c r="E24238"/>
      <c r="F24238"/>
      <c r="G24238"/>
      <c r="H24238"/>
      <c r="I24238"/>
      <c r="J24238"/>
      <c r="U24238" s="43"/>
      <c r="AE24238"/>
    </row>
    <row r="24239" spans="1:31">
      <c r="A24239">
        <v>58530</v>
      </c>
      <c r="B24239" t="s">
        <v>20739</v>
      </c>
      <c r="C24239" t="s">
        <v>33477</v>
      </c>
      <c r="D24239" t="e">
        <v>#N/A</v>
      </c>
      <c r="E24239"/>
      <c r="F24239"/>
      <c r="G24239"/>
      <c r="H24239"/>
      <c r="I24239"/>
      <c r="J24239"/>
      <c r="U24239" s="43"/>
      <c r="AE24239"/>
    </row>
    <row r="24240" spans="1:31">
      <c r="A24240">
        <v>58390</v>
      </c>
      <c r="B24240" t="s">
        <v>20740</v>
      </c>
      <c r="C24240" t="s">
        <v>33477</v>
      </c>
      <c r="D24240" t="s">
        <v>33482</v>
      </c>
      <c r="E24240"/>
      <c r="F24240"/>
      <c r="G24240"/>
      <c r="H24240"/>
      <c r="I24240"/>
      <c r="J24240"/>
      <c r="U24240" s="43"/>
      <c r="AE24240"/>
    </row>
    <row r="24241" spans="1:31">
      <c r="A24241">
        <v>58160</v>
      </c>
      <c r="B24241" t="s">
        <v>20741</v>
      </c>
      <c r="C24241" t="s">
        <v>33477</v>
      </c>
      <c r="D24241" t="s">
        <v>33476</v>
      </c>
      <c r="E24241"/>
      <c r="F24241"/>
      <c r="G24241"/>
      <c r="H24241"/>
      <c r="I24241"/>
      <c r="J24241"/>
      <c r="U24241" s="43"/>
      <c r="AE24241"/>
    </row>
    <row r="24242" spans="1:31">
      <c r="A24242">
        <v>58230</v>
      </c>
      <c r="B24242" t="s">
        <v>20742</v>
      </c>
      <c r="C24242" t="s">
        <v>33478</v>
      </c>
      <c r="D24242" t="s">
        <v>33476</v>
      </c>
      <c r="E24242"/>
      <c r="F24242"/>
      <c r="G24242"/>
      <c r="H24242"/>
      <c r="I24242"/>
      <c r="J24242"/>
      <c r="U24242" s="43"/>
      <c r="AE24242"/>
    </row>
    <row r="24243" spans="1:31">
      <c r="A24243">
        <v>58110</v>
      </c>
      <c r="B24243" t="s">
        <v>20743</v>
      </c>
      <c r="C24243" t="s">
        <v>33477</v>
      </c>
      <c r="D24243" t="s">
        <v>33476</v>
      </c>
      <c r="E24243"/>
      <c r="F24243"/>
      <c r="G24243"/>
      <c r="H24243"/>
      <c r="I24243"/>
      <c r="J24243"/>
      <c r="U24243" s="43"/>
      <c r="AE24243"/>
    </row>
    <row r="24244" spans="1:31">
      <c r="A24244">
        <v>58140</v>
      </c>
      <c r="B24244" t="s">
        <v>20744</v>
      </c>
      <c r="C24244" t="s">
        <v>33477</v>
      </c>
      <c r="D24244" t="s">
        <v>33476</v>
      </c>
      <c r="E24244"/>
      <c r="F24244"/>
      <c r="G24244"/>
      <c r="H24244"/>
      <c r="I24244"/>
      <c r="J24244"/>
      <c r="U24244" s="43"/>
      <c r="AE24244"/>
    </row>
    <row r="24245" spans="1:31">
      <c r="A24245">
        <v>58410</v>
      </c>
      <c r="B24245" t="s">
        <v>20745</v>
      </c>
      <c r="C24245" t="s">
        <v>33477</v>
      </c>
      <c r="D24245" t="s">
        <v>33476</v>
      </c>
      <c r="E24245"/>
      <c r="F24245"/>
      <c r="G24245"/>
      <c r="H24245"/>
      <c r="I24245"/>
      <c r="J24245"/>
      <c r="U24245" s="43"/>
      <c r="AE24245"/>
    </row>
    <row r="24246" spans="1:31">
      <c r="A24246">
        <v>58800</v>
      </c>
      <c r="B24246" t="s">
        <v>20746</v>
      </c>
      <c r="C24246" t="s">
        <v>33477</v>
      </c>
      <c r="D24246" t="s">
        <v>33476</v>
      </c>
      <c r="E24246"/>
      <c r="F24246"/>
      <c r="G24246"/>
      <c r="H24246"/>
      <c r="I24246"/>
      <c r="J24246"/>
      <c r="U24246" s="43"/>
      <c r="AE24246"/>
    </row>
    <row r="24247" spans="1:31">
      <c r="A24247">
        <v>58430</v>
      </c>
      <c r="B24247" t="s">
        <v>20747</v>
      </c>
      <c r="C24247" t="s">
        <v>33478</v>
      </c>
      <c r="D24247" t="s">
        <v>33476</v>
      </c>
      <c r="E24247"/>
      <c r="F24247"/>
      <c r="G24247"/>
      <c r="H24247"/>
      <c r="I24247"/>
      <c r="J24247"/>
      <c r="U24247" s="43"/>
      <c r="AE24247"/>
    </row>
    <row r="24248" spans="1:31">
      <c r="A24248">
        <v>58160</v>
      </c>
      <c r="B24248" t="s">
        <v>20748</v>
      </c>
      <c r="C24248" t="s">
        <v>33477</v>
      </c>
      <c r="D24248" t="s">
        <v>33476</v>
      </c>
      <c r="E24248"/>
      <c r="F24248"/>
      <c r="G24248"/>
      <c r="H24248"/>
      <c r="I24248"/>
      <c r="J24248"/>
      <c r="U24248" s="43"/>
      <c r="AE24248"/>
    </row>
    <row r="24249" spans="1:31">
      <c r="A24249">
        <v>58270</v>
      </c>
      <c r="B24249" t="s">
        <v>20749</v>
      </c>
      <c r="C24249" t="s">
        <v>33477</v>
      </c>
      <c r="D24249" t="s">
        <v>33476</v>
      </c>
      <c r="E24249"/>
      <c r="F24249"/>
      <c r="G24249"/>
      <c r="H24249"/>
      <c r="I24249"/>
      <c r="J24249"/>
      <c r="U24249" s="43"/>
      <c r="AE24249"/>
    </row>
    <row r="24250" spans="1:31">
      <c r="A24250">
        <v>58170</v>
      </c>
      <c r="B24250" t="s">
        <v>20750</v>
      </c>
      <c r="C24250" t="s">
        <v>33477</v>
      </c>
      <c r="D24250" t="s">
        <v>33476</v>
      </c>
      <c r="E24250"/>
      <c r="F24250"/>
      <c r="G24250"/>
      <c r="H24250"/>
      <c r="I24250"/>
      <c r="J24250"/>
      <c r="U24250" s="43"/>
      <c r="AE24250"/>
    </row>
    <row r="24251" spans="1:31">
      <c r="A24251">
        <v>58240</v>
      </c>
      <c r="B24251" t="s">
        <v>20751</v>
      </c>
      <c r="C24251" t="s">
        <v>33477</v>
      </c>
      <c r="D24251" t="s">
        <v>33476</v>
      </c>
      <c r="E24251"/>
      <c r="F24251"/>
      <c r="G24251"/>
      <c r="H24251"/>
      <c r="I24251"/>
      <c r="J24251"/>
      <c r="U24251" s="43"/>
      <c r="AE24251"/>
    </row>
    <row r="24252" spans="1:31">
      <c r="A24252">
        <v>58190</v>
      </c>
      <c r="B24252" t="s">
        <v>20752</v>
      </c>
      <c r="C24252" t="s">
        <v>33477</v>
      </c>
      <c r="D24252" t="s">
        <v>33476</v>
      </c>
      <c r="E24252"/>
      <c r="F24252"/>
      <c r="G24252"/>
      <c r="H24252"/>
      <c r="I24252"/>
      <c r="J24252"/>
      <c r="U24252" s="43"/>
      <c r="AE24252"/>
    </row>
    <row r="24253" spans="1:31">
      <c r="A24253">
        <v>58600</v>
      </c>
      <c r="B24253" t="s">
        <v>20753</v>
      </c>
      <c r="C24253" t="s">
        <v>33477</v>
      </c>
      <c r="D24253" t="s">
        <v>33476</v>
      </c>
      <c r="E24253"/>
      <c r="F24253"/>
      <c r="G24253"/>
      <c r="H24253"/>
      <c r="I24253"/>
      <c r="J24253"/>
      <c r="U24253" s="43"/>
      <c r="AE24253"/>
    </row>
    <row r="24254" spans="1:31">
      <c r="A24254">
        <v>58250</v>
      </c>
      <c r="B24254" t="s">
        <v>12254</v>
      </c>
      <c r="C24254" t="s">
        <v>33477</v>
      </c>
      <c r="D24254" t="s">
        <v>33482</v>
      </c>
      <c r="E24254"/>
      <c r="F24254"/>
      <c r="G24254"/>
      <c r="H24254"/>
      <c r="I24254"/>
      <c r="J24254"/>
      <c r="U24254" s="43"/>
      <c r="AE24254"/>
    </row>
    <row r="24255" spans="1:31">
      <c r="A24255">
        <v>58270</v>
      </c>
      <c r="B24255" t="s">
        <v>20754</v>
      </c>
      <c r="C24255" t="s">
        <v>33477</v>
      </c>
      <c r="D24255" t="s">
        <v>33476</v>
      </c>
      <c r="E24255"/>
      <c r="F24255"/>
      <c r="G24255"/>
      <c r="H24255"/>
      <c r="I24255"/>
      <c r="J24255"/>
      <c r="U24255" s="43"/>
      <c r="AE24255"/>
    </row>
    <row r="24256" spans="1:31">
      <c r="A24256">
        <v>58140</v>
      </c>
      <c r="B24256" t="s">
        <v>20755</v>
      </c>
      <c r="C24256" t="s">
        <v>33477</v>
      </c>
      <c r="D24256" t="s">
        <v>33476</v>
      </c>
      <c r="E24256"/>
      <c r="F24256"/>
      <c r="G24256"/>
      <c r="H24256"/>
      <c r="I24256"/>
      <c r="J24256"/>
      <c r="U24256" s="43"/>
      <c r="AE24256"/>
    </row>
    <row r="24257" spans="1:31">
      <c r="A24257">
        <v>58600</v>
      </c>
      <c r="B24257" t="s">
        <v>20756</v>
      </c>
      <c r="C24257" t="s">
        <v>33477</v>
      </c>
      <c r="D24257" t="s">
        <v>33476</v>
      </c>
      <c r="E24257"/>
      <c r="F24257"/>
      <c r="G24257"/>
      <c r="H24257"/>
      <c r="I24257"/>
      <c r="J24257"/>
      <c r="U24257" s="43"/>
      <c r="AE24257"/>
    </row>
    <row r="24258" spans="1:31">
      <c r="A24258">
        <v>58150</v>
      </c>
      <c r="B24258" t="s">
        <v>20757</v>
      </c>
      <c r="C24258" t="s">
        <v>33477</v>
      </c>
      <c r="D24258" t="s">
        <v>33476</v>
      </c>
      <c r="E24258"/>
      <c r="F24258"/>
      <c r="G24258"/>
      <c r="H24258"/>
      <c r="I24258"/>
      <c r="J24258"/>
      <c r="U24258" s="43"/>
      <c r="AE24258"/>
    </row>
    <row r="24259" spans="1:31">
      <c r="A24259">
        <v>58150</v>
      </c>
      <c r="B24259" t="s">
        <v>20757</v>
      </c>
      <c r="C24259" t="s">
        <v>33477</v>
      </c>
      <c r="D24259" t="s">
        <v>33476</v>
      </c>
      <c r="E24259"/>
      <c r="F24259"/>
      <c r="G24259"/>
      <c r="H24259"/>
      <c r="I24259"/>
      <c r="J24259"/>
      <c r="U24259" s="43"/>
      <c r="AE24259"/>
    </row>
    <row r="24260" spans="1:31">
      <c r="A24260">
        <v>58800</v>
      </c>
      <c r="B24260" t="s">
        <v>20758</v>
      </c>
      <c r="C24260" t="s">
        <v>33477</v>
      </c>
      <c r="D24260" t="s">
        <v>33476</v>
      </c>
      <c r="E24260"/>
      <c r="F24260"/>
      <c r="G24260"/>
      <c r="H24260"/>
      <c r="I24260"/>
      <c r="J24260"/>
      <c r="U24260" s="43"/>
      <c r="AE24260"/>
    </row>
    <row r="24261" spans="1:31">
      <c r="A24261">
        <v>58320</v>
      </c>
      <c r="B24261" t="s">
        <v>20759</v>
      </c>
      <c r="C24261" t="s">
        <v>33477</v>
      </c>
      <c r="D24261" t="e">
        <v>#N/A</v>
      </c>
      <c r="E24261"/>
      <c r="F24261"/>
      <c r="G24261"/>
      <c r="H24261"/>
      <c r="I24261"/>
      <c r="J24261"/>
      <c r="U24261" s="43"/>
      <c r="AE24261"/>
    </row>
    <row r="24262" spans="1:31">
      <c r="A24262">
        <v>58230</v>
      </c>
      <c r="B24262" t="s">
        <v>20760</v>
      </c>
      <c r="C24262" t="s">
        <v>33478</v>
      </c>
      <c r="D24262" t="s">
        <v>33476</v>
      </c>
      <c r="E24262"/>
      <c r="F24262"/>
      <c r="G24262"/>
      <c r="H24262"/>
      <c r="I24262"/>
      <c r="J24262"/>
      <c r="U24262" s="43"/>
      <c r="AE24262"/>
    </row>
    <row r="24263" spans="1:31">
      <c r="A24263">
        <v>58470</v>
      </c>
      <c r="B24263" t="s">
        <v>20761</v>
      </c>
      <c r="C24263" t="s">
        <v>33477</v>
      </c>
      <c r="D24263" t="s">
        <v>33482</v>
      </c>
      <c r="E24263"/>
      <c r="F24263"/>
      <c r="G24263"/>
      <c r="H24263"/>
      <c r="I24263"/>
      <c r="J24263"/>
      <c r="U24263" s="43"/>
      <c r="AE24263"/>
    </row>
    <row r="24264" spans="1:31">
      <c r="A24264">
        <v>58700</v>
      </c>
      <c r="B24264" t="s">
        <v>20762</v>
      </c>
      <c r="C24264" t="s">
        <v>33477</v>
      </c>
      <c r="D24264" t="s">
        <v>33476</v>
      </c>
      <c r="E24264"/>
      <c r="F24264"/>
      <c r="G24264"/>
      <c r="H24264"/>
      <c r="I24264"/>
      <c r="J24264"/>
      <c r="U24264" s="43"/>
      <c r="AE24264"/>
    </row>
    <row r="24265" spans="1:31">
      <c r="A24265">
        <v>58370</v>
      </c>
      <c r="B24265" t="s">
        <v>20763</v>
      </c>
      <c r="C24265" t="s">
        <v>33477</v>
      </c>
      <c r="D24265" t="s">
        <v>33476</v>
      </c>
      <c r="E24265"/>
      <c r="F24265"/>
      <c r="G24265"/>
      <c r="H24265"/>
      <c r="I24265"/>
      <c r="J24265"/>
      <c r="U24265" s="43"/>
      <c r="AE24265"/>
    </row>
    <row r="24266" spans="1:31">
      <c r="A24266">
        <v>58230</v>
      </c>
      <c r="B24266" t="s">
        <v>20764</v>
      </c>
      <c r="C24266" t="s">
        <v>33478</v>
      </c>
      <c r="D24266" t="s">
        <v>33476</v>
      </c>
      <c r="E24266"/>
      <c r="F24266"/>
      <c r="G24266"/>
      <c r="H24266"/>
      <c r="I24266"/>
      <c r="J24266"/>
      <c r="U24266" s="43"/>
      <c r="AE24266"/>
    </row>
    <row r="24267" spans="1:31">
      <c r="A24267">
        <v>58420</v>
      </c>
      <c r="B24267" t="s">
        <v>20765</v>
      </c>
      <c r="C24267" t="s">
        <v>33477</v>
      </c>
      <c r="D24267" t="s">
        <v>33476</v>
      </c>
      <c r="E24267"/>
      <c r="F24267"/>
      <c r="G24267"/>
      <c r="H24267"/>
      <c r="I24267"/>
      <c r="J24267"/>
      <c r="U24267" s="43"/>
      <c r="AE24267"/>
    </row>
    <row r="24268" spans="1:31">
      <c r="A24268">
        <v>58130</v>
      </c>
      <c r="B24268" t="s">
        <v>20766</v>
      </c>
      <c r="C24268" t="s">
        <v>33477</v>
      </c>
      <c r="D24268" t="s">
        <v>33476</v>
      </c>
      <c r="E24268"/>
      <c r="F24268"/>
      <c r="G24268"/>
      <c r="H24268"/>
      <c r="I24268"/>
      <c r="J24268"/>
      <c r="U24268" s="43"/>
      <c r="AE24268"/>
    </row>
    <row r="24269" spans="1:31">
      <c r="A24269">
        <v>58420</v>
      </c>
      <c r="B24269" t="s">
        <v>20767</v>
      </c>
      <c r="C24269" t="s">
        <v>33477</v>
      </c>
      <c r="D24269" t="s">
        <v>33476</v>
      </c>
      <c r="E24269"/>
      <c r="F24269"/>
      <c r="G24269"/>
      <c r="H24269"/>
      <c r="I24269"/>
      <c r="J24269"/>
      <c r="U24269" s="43"/>
      <c r="AE24269"/>
    </row>
    <row r="24270" spans="1:31">
      <c r="A24270">
        <v>58800</v>
      </c>
      <c r="B24270" t="s">
        <v>20768</v>
      </c>
      <c r="C24270" t="s">
        <v>33477</v>
      </c>
      <c r="D24270" t="s">
        <v>33476</v>
      </c>
      <c r="E24270"/>
      <c r="F24270"/>
      <c r="G24270"/>
      <c r="H24270"/>
      <c r="I24270"/>
      <c r="J24270"/>
      <c r="U24270" s="43"/>
      <c r="AE24270"/>
    </row>
    <row r="24271" spans="1:31">
      <c r="A24271">
        <v>58160</v>
      </c>
      <c r="B24271" t="s">
        <v>20769</v>
      </c>
      <c r="C24271" t="s">
        <v>33477</v>
      </c>
      <c r="D24271" t="s">
        <v>33476</v>
      </c>
      <c r="E24271"/>
      <c r="F24271"/>
      <c r="G24271"/>
      <c r="H24271"/>
      <c r="I24271"/>
      <c r="J24271"/>
      <c r="U24271" s="43"/>
      <c r="AE24271"/>
    </row>
    <row r="24272" spans="1:31">
      <c r="A24272">
        <v>58290</v>
      </c>
      <c r="B24272" t="s">
        <v>20770</v>
      </c>
      <c r="C24272" t="s">
        <v>33477</v>
      </c>
      <c r="D24272" t="s">
        <v>33476</v>
      </c>
      <c r="E24272"/>
      <c r="F24272"/>
      <c r="G24272"/>
      <c r="H24272"/>
      <c r="I24272"/>
      <c r="J24272"/>
      <c r="U24272" s="43"/>
      <c r="AE24272"/>
    </row>
    <row r="24273" spans="1:31">
      <c r="A24273">
        <v>58330</v>
      </c>
      <c r="B24273" t="s">
        <v>20771</v>
      </c>
      <c r="C24273" t="s">
        <v>33477</v>
      </c>
      <c r="D24273" t="s">
        <v>33476</v>
      </c>
      <c r="E24273"/>
      <c r="F24273"/>
      <c r="G24273"/>
      <c r="H24273"/>
      <c r="I24273"/>
      <c r="J24273"/>
      <c r="U24273" s="43"/>
      <c r="AE24273"/>
    </row>
    <row r="24274" spans="1:31">
      <c r="A24274">
        <v>58300</v>
      </c>
      <c r="B24274" t="s">
        <v>20772</v>
      </c>
      <c r="C24274" t="s">
        <v>33477</v>
      </c>
      <c r="D24274" t="s">
        <v>33476</v>
      </c>
      <c r="E24274"/>
      <c r="F24274"/>
      <c r="G24274"/>
      <c r="H24274"/>
      <c r="I24274"/>
      <c r="J24274"/>
      <c r="U24274" s="43"/>
      <c r="AE24274"/>
    </row>
    <row r="24275" spans="1:31">
      <c r="A24275">
        <v>58240</v>
      </c>
      <c r="B24275" t="s">
        <v>20773</v>
      </c>
      <c r="C24275" t="s">
        <v>33477</v>
      </c>
      <c r="D24275" t="s">
        <v>33476</v>
      </c>
      <c r="E24275"/>
      <c r="F24275"/>
      <c r="G24275"/>
      <c r="H24275"/>
      <c r="I24275"/>
      <c r="J24275"/>
      <c r="U24275" s="43"/>
      <c r="AE24275"/>
    </row>
    <row r="24276" spans="1:31">
      <c r="A24276">
        <v>58250</v>
      </c>
      <c r="B24276" t="s">
        <v>20774</v>
      </c>
      <c r="C24276" t="s">
        <v>33477</v>
      </c>
      <c r="D24276" t="s">
        <v>33482</v>
      </c>
      <c r="E24276"/>
      <c r="F24276"/>
      <c r="G24276"/>
      <c r="H24276"/>
      <c r="I24276"/>
      <c r="J24276"/>
      <c r="U24276" s="43"/>
      <c r="AE24276"/>
    </row>
    <row r="24277" spans="1:31">
      <c r="A24277">
        <v>58370</v>
      </c>
      <c r="B24277" t="s">
        <v>20775</v>
      </c>
      <c r="C24277" t="s">
        <v>33477</v>
      </c>
      <c r="D24277" t="s">
        <v>33476</v>
      </c>
      <c r="E24277"/>
      <c r="F24277"/>
      <c r="G24277"/>
      <c r="H24277"/>
      <c r="I24277"/>
      <c r="J24277"/>
      <c r="U24277" s="43"/>
      <c r="AE24277"/>
    </row>
    <row r="24278" spans="1:31">
      <c r="A24278">
        <v>58230</v>
      </c>
      <c r="B24278" t="s">
        <v>20776</v>
      </c>
      <c r="C24278" t="s">
        <v>33478</v>
      </c>
      <c r="D24278" t="s">
        <v>33476</v>
      </c>
      <c r="E24278"/>
      <c r="F24278"/>
      <c r="G24278"/>
      <c r="H24278"/>
      <c r="I24278"/>
      <c r="J24278"/>
      <c r="U24278" s="43"/>
      <c r="AE24278"/>
    </row>
    <row r="24279" spans="1:31">
      <c r="A24279">
        <v>58290</v>
      </c>
      <c r="B24279" t="s">
        <v>20777</v>
      </c>
      <c r="C24279" t="s">
        <v>33477</v>
      </c>
      <c r="D24279" t="s">
        <v>33476</v>
      </c>
      <c r="E24279"/>
      <c r="F24279"/>
      <c r="G24279"/>
      <c r="H24279"/>
      <c r="I24279"/>
      <c r="J24279"/>
      <c r="U24279" s="43"/>
      <c r="AE24279"/>
    </row>
    <row r="24280" spans="1:31">
      <c r="A24280">
        <v>58270</v>
      </c>
      <c r="B24280" t="s">
        <v>20778</v>
      </c>
      <c r="C24280" t="s">
        <v>33477</v>
      </c>
      <c r="D24280" t="s">
        <v>33476</v>
      </c>
      <c r="E24280"/>
      <c r="F24280"/>
      <c r="G24280"/>
      <c r="H24280"/>
      <c r="I24280"/>
      <c r="J24280"/>
      <c r="U24280" s="43"/>
      <c r="AE24280"/>
    </row>
    <row r="24281" spans="1:31">
      <c r="A24281">
        <v>58240</v>
      </c>
      <c r="B24281" t="s">
        <v>20779</v>
      </c>
      <c r="C24281" t="s">
        <v>33477</v>
      </c>
      <c r="D24281" t="s">
        <v>33476</v>
      </c>
      <c r="E24281"/>
      <c r="F24281"/>
      <c r="G24281"/>
      <c r="H24281"/>
      <c r="I24281"/>
      <c r="J24281"/>
      <c r="U24281" s="43"/>
      <c r="AE24281"/>
    </row>
    <row r="24282" spans="1:31">
      <c r="A24282">
        <v>58140</v>
      </c>
      <c r="B24282" t="s">
        <v>20780</v>
      </c>
      <c r="C24282" t="s">
        <v>33477</v>
      </c>
      <c r="D24282" t="s">
        <v>33476</v>
      </c>
      <c r="E24282"/>
      <c r="F24282"/>
      <c r="G24282"/>
      <c r="H24282"/>
      <c r="I24282"/>
      <c r="J24282"/>
      <c r="U24282" s="43"/>
      <c r="AE24282"/>
    </row>
    <row r="24283" spans="1:31">
      <c r="A24283">
        <v>58380</v>
      </c>
      <c r="B24283" t="s">
        <v>20781</v>
      </c>
      <c r="C24283" t="s">
        <v>33477</v>
      </c>
      <c r="D24283" t="s">
        <v>33482</v>
      </c>
      <c r="E24283"/>
      <c r="F24283"/>
      <c r="G24283"/>
      <c r="H24283"/>
      <c r="I24283"/>
      <c r="J24283"/>
      <c r="U24283" s="43"/>
      <c r="AE24283"/>
    </row>
    <row r="24284" spans="1:31">
      <c r="A24284">
        <v>58700</v>
      </c>
      <c r="B24284" t="s">
        <v>20782</v>
      </c>
      <c r="C24284" t="s">
        <v>33477</v>
      </c>
      <c r="D24284" t="s">
        <v>33476</v>
      </c>
      <c r="E24284"/>
      <c r="F24284"/>
      <c r="G24284"/>
      <c r="H24284"/>
      <c r="I24284"/>
      <c r="J24284"/>
      <c r="U24284" s="43"/>
      <c r="AE24284"/>
    </row>
    <row r="24285" spans="1:31">
      <c r="A24285">
        <v>58240</v>
      </c>
      <c r="B24285" t="s">
        <v>20783</v>
      </c>
      <c r="C24285" t="s">
        <v>33477</v>
      </c>
      <c r="D24285" t="s">
        <v>33476</v>
      </c>
      <c r="E24285"/>
      <c r="F24285"/>
      <c r="G24285"/>
      <c r="H24285"/>
      <c r="I24285"/>
      <c r="J24285"/>
      <c r="U24285" s="43"/>
      <c r="AE24285"/>
    </row>
    <row r="24286" spans="1:31">
      <c r="A24286">
        <v>58170</v>
      </c>
      <c r="B24286" t="s">
        <v>20784</v>
      </c>
      <c r="C24286" t="s">
        <v>33477</v>
      </c>
      <c r="D24286" t="s">
        <v>33476</v>
      </c>
      <c r="E24286"/>
      <c r="F24286"/>
      <c r="G24286"/>
      <c r="H24286"/>
      <c r="I24286"/>
      <c r="J24286"/>
      <c r="U24286" s="43"/>
      <c r="AE24286"/>
    </row>
    <row r="24287" spans="1:31">
      <c r="A24287">
        <v>58190</v>
      </c>
      <c r="B24287" t="s">
        <v>20785</v>
      </c>
      <c r="C24287" t="s">
        <v>33477</v>
      </c>
      <c r="D24287" t="s">
        <v>33476</v>
      </c>
      <c r="E24287"/>
      <c r="F24287"/>
      <c r="G24287"/>
      <c r="H24287"/>
      <c r="I24287"/>
      <c r="J24287"/>
      <c r="U24287" s="43"/>
      <c r="AE24287"/>
    </row>
    <row r="24288" spans="1:31">
      <c r="A24288">
        <v>58260</v>
      </c>
      <c r="B24288" t="s">
        <v>20786</v>
      </c>
      <c r="C24288" t="s">
        <v>33477</v>
      </c>
      <c r="D24288" t="s">
        <v>33476</v>
      </c>
      <c r="E24288"/>
      <c r="F24288"/>
      <c r="G24288"/>
      <c r="H24288"/>
      <c r="I24288"/>
      <c r="J24288"/>
      <c r="U24288" s="43"/>
      <c r="AE24288"/>
    </row>
    <row r="24289" spans="1:31">
      <c r="A24289">
        <v>58470</v>
      </c>
      <c r="B24289" t="s">
        <v>20787</v>
      </c>
      <c r="C24289" t="s">
        <v>33477</v>
      </c>
      <c r="D24289" t="s">
        <v>33482</v>
      </c>
      <c r="E24289"/>
      <c r="F24289"/>
      <c r="G24289"/>
      <c r="H24289"/>
      <c r="I24289"/>
      <c r="J24289"/>
      <c r="U24289" s="43"/>
      <c r="AE24289"/>
    </row>
    <row r="24290" spans="1:31">
      <c r="A24290">
        <v>58800</v>
      </c>
      <c r="B24290" t="s">
        <v>20788</v>
      </c>
      <c r="C24290" t="s">
        <v>33477</v>
      </c>
      <c r="D24290" t="s">
        <v>33476</v>
      </c>
      <c r="E24290"/>
      <c r="F24290"/>
      <c r="G24290"/>
      <c r="H24290"/>
      <c r="I24290"/>
      <c r="J24290"/>
      <c r="U24290" s="43"/>
      <c r="AE24290"/>
    </row>
    <row r="24291" spans="1:31">
      <c r="A24291">
        <v>58190</v>
      </c>
      <c r="B24291" t="s">
        <v>20789</v>
      </c>
      <c r="C24291" t="s">
        <v>33477</v>
      </c>
      <c r="D24291" t="s">
        <v>33476</v>
      </c>
      <c r="E24291"/>
      <c r="F24291"/>
      <c r="G24291"/>
      <c r="H24291"/>
      <c r="I24291"/>
      <c r="J24291"/>
      <c r="U24291" s="43"/>
      <c r="AE24291"/>
    </row>
    <row r="24292" spans="1:31">
      <c r="A24292">
        <v>58400</v>
      </c>
      <c r="B24292" t="s">
        <v>20790</v>
      </c>
      <c r="C24292" t="s">
        <v>33477</v>
      </c>
      <c r="D24292" t="s">
        <v>33476</v>
      </c>
      <c r="E24292"/>
      <c r="F24292"/>
      <c r="G24292"/>
      <c r="H24292"/>
      <c r="I24292"/>
      <c r="J24292"/>
      <c r="U24292" s="43"/>
      <c r="AE24292"/>
    </row>
    <row r="24293" spans="1:31">
      <c r="A24293">
        <v>58210</v>
      </c>
      <c r="B24293" t="s">
        <v>1047</v>
      </c>
      <c r="C24293" t="s">
        <v>33477</v>
      </c>
      <c r="D24293" t="s">
        <v>33476</v>
      </c>
      <c r="E24293"/>
      <c r="F24293"/>
      <c r="G24293"/>
      <c r="H24293"/>
      <c r="I24293"/>
      <c r="J24293"/>
      <c r="U24293" s="43"/>
      <c r="AE24293"/>
    </row>
    <row r="24294" spans="1:31">
      <c r="A24294">
        <v>58140</v>
      </c>
      <c r="B24294" t="s">
        <v>20791</v>
      </c>
      <c r="C24294" t="s">
        <v>33477</v>
      </c>
      <c r="D24294" t="s">
        <v>33476</v>
      </c>
      <c r="E24294"/>
      <c r="F24294"/>
      <c r="G24294"/>
      <c r="H24294"/>
      <c r="I24294"/>
      <c r="J24294"/>
      <c r="U24294" s="43"/>
      <c r="AE24294"/>
    </row>
    <row r="24295" spans="1:31">
      <c r="A24295">
        <v>58240</v>
      </c>
      <c r="B24295" t="s">
        <v>20792</v>
      </c>
      <c r="C24295" t="s">
        <v>33477</v>
      </c>
      <c r="D24295" t="s">
        <v>33476</v>
      </c>
      <c r="E24295"/>
      <c r="F24295"/>
      <c r="G24295"/>
      <c r="H24295"/>
      <c r="I24295"/>
      <c r="J24295"/>
      <c r="U24295" s="43"/>
      <c r="AE24295"/>
    </row>
    <row r="24296" spans="1:31">
      <c r="A24296">
        <v>58800</v>
      </c>
      <c r="B24296" t="s">
        <v>20793</v>
      </c>
      <c r="C24296" t="s">
        <v>33477</v>
      </c>
      <c r="D24296" t="s">
        <v>33476</v>
      </c>
      <c r="E24296"/>
      <c r="F24296"/>
      <c r="G24296"/>
      <c r="H24296"/>
      <c r="I24296"/>
      <c r="J24296"/>
      <c r="U24296" s="43"/>
      <c r="AE24296"/>
    </row>
    <row r="24297" spans="1:31">
      <c r="A24297">
        <v>58180</v>
      </c>
      <c r="B24297" t="s">
        <v>20794</v>
      </c>
      <c r="C24297" t="s">
        <v>33477</v>
      </c>
      <c r="D24297" t="e">
        <v>#N/A</v>
      </c>
      <c r="E24297"/>
      <c r="F24297"/>
      <c r="G24297"/>
      <c r="H24297"/>
      <c r="I24297"/>
      <c r="J24297"/>
      <c r="U24297" s="43"/>
      <c r="AE24297"/>
    </row>
    <row r="24298" spans="1:31">
      <c r="A24298">
        <v>58180</v>
      </c>
      <c r="B24298" t="s">
        <v>20794</v>
      </c>
      <c r="C24298" t="s">
        <v>33477</v>
      </c>
      <c r="D24298" t="e">
        <v>#N/A</v>
      </c>
      <c r="E24298"/>
      <c r="F24298"/>
      <c r="G24298"/>
      <c r="H24298"/>
      <c r="I24298"/>
      <c r="J24298"/>
      <c r="U24298" s="43"/>
      <c r="AE24298"/>
    </row>
    <row r="24299" spans="1:31">
      <c r="A24299">
        <v>58290</v>
      </c>
      <c r="B24299" t="s">
        <v>20795</v>
      </c>
      <c r="C24299" t="s">
        <v>33477</v>
      </c>
      <c r="D24299" t="s">
        <v>33476</v>
      </c>
      <c r="E24299"/>
      <c r="F24299"/>
      <c r="G24299"/>
      <c r="H24299"/>
      <c r="I24299"/>
      <c r="J24299"/>
      <c r="U24299" s="43"/>
      <c r="AE24299"/>
    </row>
    <row r="24300" spans="1:31">
      <c r="A24300">
        <v>58410</v>
      </c>
      <c r="B24300" t="s">
        <v>20796</v>
      </c>
      <c r="C24300" t="s">
        <v>33477</v>
      </c>
      <c r="D24300" t="s">
        <v>33476</v>
      </c>
      <c r="E24300"/>
      <c r="F24300"/>
      <c r="G24300"/>
      <c r="H24300"/>
      <c r="I24300"/>
      <c r="J24300"/>
      <c r="U24300" s="43"/>
      <c r="AE24300"/>
    </row>
    <row r="24301" spans="1:31">
      <c r="A24301">
        <v>58210</v>
      </c>
      <c r="B24301" t="s">
        <v>20797</v>
      </c>
      <c r="C24301" t="s">
        <v>33477</v>
      </c>
      <c r="D24301" t="s">
        <v>33476</v>
      </c>
      <c r="E24301"/>
      <c r="F24301"/>
      <c r="G24301"/>
      <c r="H24301"/>
      <c r="I24301"/>
      <c r="J24301"/>
      <c r="U24301" s="43"/>
      <c r="AE24301"/>
    </row>
    <row r="24302" spans="1:31">
      <c r="A24302">
        <v>58400</v>
      </c>
      <c r="B24302" t="s">
        <v>20798</v>
      </c>
      <c r="C24302" t="s">
        <v>33477</v>
      </c>
      <c r="D24302" t="s">
        <v>33476</v>
      </c>
      <c r="E24302"/>
      <c r="F24302"/>
      <c r="G24302"/>
      <c r="H24302"/>
      <c r="I24302"/>
      <c r="J24302"/>
      <c r="U24302" s="43"/>
      <c r="AE24302"/>
    </row>
    <row r="24303" spans="1:31">
      <c r="A24303">
        <v>58190</v>
      </c>
      <c r="B24303" t="s">
        <v>20799</v>
      </c>
      <c r="C24303" t="s">
        <v>33477</v>
      </c>
      <c r="D24303" t="s">
        <v>33476</v>
      </c>
      <c r="E24303"/>
      <c r="F24303"/>
      <c r="G24303"/>
      <c r="H24303"/>
      <c r="I24303"/>
      <c r="J24303"/>
      <c r="U24303" s="43"/>
      <c r="AE24303"/>
    </row>
    <row r="24304" spans="1:31">
      <c r="A24304">
        <v>58140</v>
      </c>
      <c r="B24304" t="s">
        <v>20800</v>
      </c>
      <c r="C24304" t="s">
        <v>33477</v>
      </c>
      <c r="D24304" t="s">
        <v>33476</v>
      </c>
      <c r="E24304"/>
      <c r="F24304"/>
      <c r="G24304"/>
      <c r="H24304"/>
      <c r="I24304"/>
      <c r="J24304"/>
      <c r="U24304" s="43"/>
      <c r="AE24304"/>
    </row>
    <row r="24305" spans="1:31">
      <c r="A24305">
        <v>58170</v>
      </c>
      <c r="B24305" t="s">
        <v>20801</v>
      </c>
      <c r="C24305" t="s">
        <v>33477</v>
      </c>
      <c r="D24305" t="s">
        <v>33476</v>
      </c>
      <c r="E24305"/>
      <c r="F24305"/>
      <c r="G24305"/>
      <c r="H24305"/>
      <c r="I24305"/>
      <c r="J24305"/>
      <c r="U24305" s="43"/>
      <c r="AE24305"/>
    </row>
    <row r="24306" spans="1:31">
      <c r="A24306">
        <v>58190</v>
      </c>
      <c r="B24306" t="s">
        <v>20802</v>
      </c>
      <c r="C24306" t="s">
        <v>33477</v>
      </c>
      <c r="D24306" t="s">
        <v>33476</v>
      </c>
      <c r="E24306"/>
      <c r="F24306"/>
      <c r="G24306"/>
      <c r="H24306"/>
      <c r="I24306"/>
      <c r="J24306"/>
      <c r="U24306" s="43"/>
      <c r="AE24306"/>
    </row>
    <row r="24307" spans="1:31">
      <c r="A24307">
        <v>58190</v>
      </c>
      <c r="B24307" t="s">
        <v>20803</v>
      </c>
      <c r="C24307" t="s">
        <v>33477</v>
      </c>
      <c r="D24307" t="s">
        <v>33476</v>
      </c>
      <c r="E24307"/>
      <c r="F24307"/>
      <c r="G24307"/>
      <c r="H24307"/>
      <c r="I24307"/>
      <c r="J24307"/>
      <c r="U24307" s="43"/>
      <c r="AE24307"/>
    </row>
    <row r="24308" spans="1:31">
      <c r="A24308">
        <v>58110</v>
      </c>
      <c r="B24308" t="s">
        <v>20804</v>
      </c>
      <c r="C24308" t="s">
        <v>33477</v>
      </c>
      <c r="D24308" t="s">
        <v>33476</v>
      </c>
      <c r="E24308"/>
      <c r="F24308"/>
      <c r="G24308"/>
      <c r="H24308"/>
      <c r="I24308"/>
      <c r="J24308"/>
      <c r="U24308" s="43"/>
      <c r="AE24308"/>
    </row>
    <row r="24309" spans="1:31">
      <c r="A24309">
        <v>58250</v>
      </c>
      <c r="B24309" t="s">
        <v>20805</v>
      </c>
      <c r="C24309" t="s">
        <v>33477</v>
      </c>
      <c r="D24309" t="s">
        <v>33482</v>
      </c>
      <c r="E24309"/>
      <c r="F24309"/>
      <c r="G24309"/>
      <c r="H24309"/>
      <c r="I24309"/>
      <c r="J24309"/>
      <c r="U24309" s="43"/>
      <c r="AE24309"/>
    </row>
    <row r="24310" spans="1:31">
      <c r="A24310">
        <v>58250</v>
      </c>
      <c r="B24310" t="s">
        <v>20806</v>
      </c>
      <c r="C24310" t="s">
        <v>33477</v>
      </c>
      <c r="D24310" t="s">
        <v>33482</v>
      </c>
      <c r="E24310"/>
      <c r="F24310"/>
      <c r="G24310"/>
      <c r="H24310"/>
      <c r="I24310"/>
      <c r="J24310"/>
      <c r="U24310" s="43"/>
      <c r="AE24310"/>
    </row>
    <row r="24311" spans="1:31">
      <c r="A24311">
        <v>58700</v>
      </c>
      <c r="B24311" t="s">
        <v>20807</v>
      </c>
      <c r="C24311" t="s">
        <v>33477</v>
      </c>
      <c r="D24311" t="s">
        <v>33476</v>
      </c>
      <c r="E24311"/>
      <c r="F24311"/>
      <c r="G24311"/>
      <c r="H24311"/>
      <c r="I24311"/>
      <c r="J24311"/>
      <c r="U24311" s="43"/>
      <c r="AE24311"/>
    </row>
    <row r="24312" spans="1:31">
      <c r="A24312">
        <v>58110</v>
      </c>
      <c r="B24312" t="s">
        <v>20808</v>
      </c>
      <c r="C24312" t="s">
        <v>33477</v>
      </c>
      <c r="D24312" t="s">
        <v>33476</v>
      </c>
      <c r="E24312"/>
      <c r="F24312"/>
      <c r="G24312"/>
      <c r="H24312"/>
      <c r="I24312"/>
      <c r="J24312"/>
      <c r="U24312" s="43"/>
      <c r="AE24312"/>
    </row>
    <row r="24313" spans="1:31">
      <c r="A24313">
        <v>58130</v>
      </c>
      <c r="B24313" t="s">
        <v>20809</v>
      </c>
      <c r="C24313" t="s">
        <v>33477</v>
      </c>
      <c r="D24313" t="s">
        <v>33476</v>
      </c>
      <c r="E24313"/>
      <c r="F24313"/>
      <c r="G24313"/>
      <c r="H24313"/>
      <c r="I24313"/>
      <c r="J24313"/>
      <c r="U24313" s="43"/>
      <c r="AE24313"/>
    </row>
    <row r="24314" spans="1:31">
      <c r="A24314">
        <v>58120</v>
      </c>
      <c r="B24314" t="s">
        <v>20810</v>
      </c>
      <c r="C24314" t="s">
        <v>33477</v>
      </c>
      <c r="D24314" t="s">
        <v>33476</v>
      </c>
      <c r="E24314"/>
      <c r="F24314"/>
      <c r="G24314"/>
      <c r="H24314"/>
      <c r="I24314"/>
      <c r="J24314"/>
      <c r="U24314" s="43"/>
      <c r="AE24314"/>
    </row>
    <row r="24315" spans="1:31">
      <c r="A24315">
        <v>58340</v>
      </c>
      <c r="B24315" t="s">
        <v>20811</v>
      </c>
      <c r="C24315" t="s">
        <v>33477</v>
      </c>
      <c r="D24315" t="s">
        <v>33482</v>
      </c>
      <c r="E24315"/>
      <c r="F24315"/>
      <c r="G24315"/>
      <c r="H24315"/>
      <c r="I24315"/>
      <c r="J24315"/>
      <c r="U24315" s="43"/>
      <c r="AE24315"/>
    </row>
    <row r="24316" spans="1:31">
      <c r="A24316">
        <v>58800</v>
      </c>
      <c r="B24316" t="s">
        <v>20812</v>
      </c>
      <c r="C24316" t="s">
        <v>33477</v>
      </c>
      <c r="D24316" t="s">
        <v>33476</v>
      </c>
      <c r="E24316"/>
      <c r="F24316"/>
      <c r="G24316"/>
      <c r="H24316"/>
      <c r="I24316"/>
      <c r="J24316"/>
      <c r="U24316" s="43"/>
      <c r="AE24316"/>
    </row>
    <row r="24317" spans="1:31">
      <c r="A24317">
        <v>58230</v>
      </c>
      <c r="B24317" t="s">
        <v>20813</v>
      </c>
      <c r="C24317" t="s">
        <v>33478</v>
      </c>
      <c r="D24317" t="s">
        <v>33476</v>
      </c>
      <c r="E24317"/>
      <c r="F24317"/>
      <c r="G24317"/>
      <c r="H24317"/>
      <c r="I24317"/>
      <c r="J24317"/>
      <c r="U24317" s="43"/>
      <c r="AE24317"/>
    </row>
    <row r="24318" spans="1:31">
      <c r="A24318">
        <v>58230</v>
      </c>
      <c r="B24318" t="s">
        <v>20813</v>
      </c>
      <c r="C24318" t="s">
        <v>33478</v>
      </c>
      <c r="D24318" t="s">
        <v>33476</v>
      </c>
      <c r="E24318"/>
      <c r="F24318"/>
      <c r="G24318"/>
      <c r="H24318"/>
      <c r="I24318"/>
      <c r="J24318"/>
      <c r="U24318" s="43"/>
      <c r="AE24318"/>
    </row>
    <row r="24319" spans="1:31">
      <c r="A24319">
        <v>58420</v>
      </c>
      <c r="B24319" t="s">
        <v>20814</v>
      </c>
      <c r="C24319" t="s">
        <v>33477</v>
      </c>
      <c r="D24319" t="s">
        <v>33476</v>
      </c>
      <c r="E24319"/>
      <c r="F24319"/>
      <c r="G24319"/>
      <c r="H24319"/>
      <c r="I24319"/>
      <c r="J24319"/>
      <c r="U24319" s="43"/>
      <c r="AE24319"/>
    </row>
    <row r="24320" spans="1:31">
      <c r="A24320">
        <v>58290</v>
      </c>
      <c r="B24320" t="s">
        <v>20815</v>
      </c>
      <c r="C24320" t="s">
        <v>33477</v>
      </c>
      <c r="D24320" t="s">
        <v>33476</v>
      </c>
      <c r="E24320"/>
      <c r="F24320"/>
      <c r="G24320"/>
      <c r="H24320"/>
      <c r="I24320"/>
      <c r="J24320"/>
      <c r="U24320" s="43"/>
      <c r="AE24320"/>
    </row>
    <row r="24321" spans="1:31">
      <c r="A24321">
        <v>58800</v>
      </c>
      <c r="B24321" t="s">
        <v>20816</v>
      </c>
      <c r="C24321" t="s">
        <v>33477</v>
      </c>
      <c r="D24321" t="s">
        <v>33476</v>
      </c>
      <c r="E24321"/>
      <c r="F24321"/>
      <c r="G24321"/>
      <c r="H24321"/>
      <c r="I24321"/>
      <c r="J24321"/>
      <c r="U24321" s="43"/>
      <c r="AE24321"/>
    </row>
    <row r="24322" spans="1:31">
      <c r="A24322">
        <v>58700</v>
      </c>
      <c r="B24322" t="s">
        <v>17814</v>
      </c>
      <c r="C24322" t="s">
        <v>33477</v>
      </c>
      <c r="D24322" t="s">
        <v>33476</v>
      </c>
      <c r="E24322"/>
      <c r="F24322"/>
      <c r="G24322"/>
      <c r="H24322"/>
      <c r="I24322"/>
      <c r="J24322"/>
      <c r="U24322" s="43"/>
      <c r="AE24322"/>
    </row>
    <row r="24323" spans="1:31">
      <c r="A24323">
        <v>58230</v>
      </c>
      <c r="B24323" t="s">
        <v>20817</v>
      </c>
      <c r="C24323" t="s">
        <v>33478</v>
      </c>
      <c r="D24323" t="s">
        <v>33476</v>
      </c>
      <c r="E24323"/>
      <c r="F24323"/>
      <c r="G24323"/>
      <c r="H24323"/>
      <c r="I24323"/>
      <c r="J24323"/>
      <c r="U24323" s="43"/>
      <c r="AE24323"/>
    </row>
    <row r="24324" spans="1:31">
      <c r="A24324">
        <v>58700</v>
      </c>
      <c r="B24324" t="s">
        <v>20818</v>
      </c>
      <c r="C24324" t="s">
        <v>33477</v>
      </c>
      <c r="D24324" t="s">
        <v>33476</v>
      </c>
      <c r="E24324"/>
      <c r="F24324"/>
      <c r="G24324"/>
      <c r="H24324"/>
      <c r="I24324"/>
      <c r="J24324"/>
      <c r="U24324" s="43"/>
      <c r="AE24324"/>
    </row>
    <row r="24325" spans="1:31">
      <c r="A24325">
        <v>58440</v>
      </c>
      <c r="B24325" t="s">
        <v>20819</v>
      </c>
      <c r="C24325" t="s">
        <v>33477</v>
      </c>
      <c r="D24325" t="e">
        <v>#N/A</v>
      </c>
      <c r="E24325"/>
      <c r="F24325"/>
      <c r="G24325"/>
      <c r="H24325"/>
      <c r="I24325"/>
      <c r="J24325"/>
      <c r="U24325" s="43"/>
      <c r="AE24325"/>
    </row>
    <row r="24326" spans="1:31">
      <c r="A24326">
        <v>58350</v>
      </c>
      <c r="B24326" t="s">
        <v>20820</v>
      </c>
      <c r="C24326" t="s">
        <v>33477</v>
      </c>
      <c r="D24326" t="s">
        <v>33476</v>
      </c>
      <c r="E24326"/>
      <c r="F24326"/>
      <c r="G24326"/>
      <c r="H24326"/>
      <c r="I24326"/>
      <c r="J24326"/>
      <c r="U24326" s="43"/>
      <c r="AE24326"/>
    </row>
    <row r="24327" spans="1:31">
      <c r="A24327">
        <v>58400</v>
      </c>
      <c r="B24327" t="s">
        <v>18289</v>
      </c>
      <c r="C24327" t="s">
        <v>33477</v>
      </c>
      <c r="D24327" t="s">
        <v>33476</v>
      </c>
      <c r="E24327"/>
      <c r="F24327"/>
      <c r="G24327"/>
      <c r="H24327"/>
      <c r="I24327"/>
      <c r="J24327"/>
      <c r="U24327" s="43"/>
      <c r="AE24327"/>
    </row>
    <row r="24328" spans="1:31">
      <c r="A24328">
        <v>58190</v>
      </c>
      <c r="B24328" t="s">
        <v>20821</v>
      </c>
      <c r="C24328" t="s">
        <v>33477</v>
      </c>
      <c r="D24328" t="s">
        <v>33476</v>
      </c>
      <c r="E24328"/>
      <c r="F24328"/>
      <c r="G24328"/>
      <c r="H24328"/>
      <c r="I24328"/>
      <c r="J24328"/>
      <c r="U24328" s="43"/>
      <c r="AE24328"/>
    </row>
    <row r="24329" spans="1:31">
      <c r="A24329">
        <v>58420</v>
      </c>
      <c r="B24329" t="s">
        <v>9605</v>
      </c>
      <c r="C24329" t="s">
        <v>33477</v>
      </c>
      <c r="D24329" t="s">
        <v>33476</v>
      </c>
      <c r="E24329"/>
      <c r="F24329"/>
      <c r="G24329"/>
      <c r="H24329"/>
      <c r="I24329"/>
      <c r="J24329"/>
      <c r="U24329" s="43"/>
      <c r="AE24329"/>
    </row>
    <row r="24330" spans="1:31">
      <c r="A24330">
        <v>58300</v>
      </c>
      <c r="B24330" t="s">
        <v>20822</v>
      </c>
      <c r="C24330" t="s">
        <v>33477</v>
      </c>
      <c r="D24330" t="s">
        <v>33476</v>
      </c>
      <c r="E24330"/>
      <c r="F24330"/>
      <c r="G24330"/>
      <c r="H24330"/>
      <c r="I24330"/>
      <c r="J24330"/>
      <c r="U24330" s="43"/>
      <c r="AE24330"/>
    </row>
    <row r="24331" spans="1:31">
      <c r="A24331">
        <v>58450</v>
      </c>
      <c r="B24331" t="s">
        <v>20823</v>
      </c>
      <c r="C24331" t="s">
        <v>33477</v>
      </c>
      <c r="D24331" t="s">
        <v>33476</v>
      </c>
      <c r="E24331"/>
      <c r="F24331"/>
      <c r="G24331"/>
      <c r="H24331"/>
      <c r="I24331"/>
      <c r="J24331"/>
      <c r="U24331" s="43"/>
      <c r="AE24331"/>
    </row>
    <row r="24332" spans="1:31">
      <c r="A24332">
        <v>58000</v>
      </c>
      <c r="B24332" t="s">
        <v>20824</v>
      </c>
      <c r="C24332" t="s">
        <v>33477</v>
      </c>
      <c r="D24332" t="s">
        <v>33476</v>
      </c>
      <c r="E24332"/>
      <c r="F24332"/>
      <c r="G24332"/>
      <c r="H24332"/>
      <c r="I24332"/>
      <c r="J24332"/>
      <c r="U24332" s="43"/>
      <c r="AE24332"/>
    </row>
    <row r="24333" spans="1:31">
      <c r="A24333">
        <v>58250</v>
      </c>
      <c r="B24333" t="s">
        <v>20825</v>
      </c>
      <c r="C24333" t="s">
        <v>33477</v>
      </c>
      <c r="D24333" t="s">
        <v>33482</v>
      </c>
      <c r="E24333"/>
      <c r="F24333"/>
      <c r="G24333"/>
      <c r="H24333"/>
      <c r="I24333"/>
      <c r="J24333"/>
      <c r="U24333" s="43"/>
      <c r="AE24333"/>
    </row>
    <row r="24334" spans="1:31">
      <c r="A24334">
        <v>58700</v>
      </c>
      <c r="B24334" t="s">
        <v>7052</v>
      </c>
      <c r="C24334" t="s">
        <v>33477</v>
      </c>
      <c r="D24334" t="s">
        <v>33476</v>
      </c>
      <c r="E24334"/>
      <c r="F24334"/>
      <c r="G24334"/>
      <c r="H24334"/>
      <c r="I24334"/>
      <c r="J24334"/>
      <c r="U24334" s="43"/>
      <c r="AE24334"/>
    </row>
    <row r="24335" spans="1:31">
      <c r="A24335">
        <v>58190</v>
      </c>
      <c r="B24335" t="s">
        <v>20826</v>
      </c>
      <c r="C24335" t="s">
        <v>33477</v>
      </c>
      <c r="D24335" t="s">
        <v>33476</v>
      </c>
      <c r="E24335"/>
      <c r="F24335"/>
      <c r="G24335"/>
      <c r="H24335"/>
      <c r="I24335"/>
      <c r="J24335"/>
      <c r="U24335" s="43"/>
      <c r="AE24335"/>
    </row>
    <row r="24336" spans="1:31">
      <c r="A24336">
        <v>58500</v>
      </c>
      <c r="B24336" t="s">
        <v>1155</v>
      </c>
      <c r="C24336" t="s">
        <v>33477</v>
      </c>
      <c r="D24336" t="s">
        <v>33476</v>
      </c>
      <c r="E24336"/>
      <c r="F24336"/>
      <c r="G24336"/>
      <c r="H24336"/>
      <c r="I24336"/>
      <c r="J24336"/>
      <c r="U24336" s="43"/>
      <c r="AE24336"/>
    </row>
    <row r="24337" spans="1:31">
      <c r="A24337">
        <v>58370</v>
      </c>
      <c r="B24337" t="s">
        <v>20827</v>
      </c>
      <c r="C24337" t="s">
        <v>33477</v>
      </c>
      <c r="D24337" t="s">
        <v>33476</v>
      </c>
      <c r="E24337"/>
      <c r="F24337"/>
      <c r="G24337"/>
      <c r="H24337"/>
      <c r="I24337"/>
      <c r="J24337"/>
      <c r="U24337" s="43"/>
      <c r="AE24337"/>
    </row>
    <row r="24338" spans="1:31">
      <c r="A24338">
        <v>58500</v>
      </c>
      <c r="B24338" t="s">
        <v>20828</v>
      </c>
      <c r="C24338" t="s">
        <v>33477</v>
      </c>
      <c r="D24338" t="s">
        <v>33476</v>
      </c>
      <c r="E24338"/>
      <c r="F24338"/>
      <c r="G24338"/>
      <c r="H24338"/>
      <c r="I24338"/>
      <c r="J24338"/>
      <c r="U24338" s="43"/>
      <c r="AE24338"/>
    </row>
    <row r="24339" spans="1:31">
      <c r="A24339">
        <v>58210</v>
      </c>
      <c r="B24339" t="s">
        <v>20829</v>
      </c>
      <c r="C24339" t="s">
        <v>33477</v>
      </c>
      <c r="D24339" t="s">
        <v>33476</v>
      </c>
      <c r="E24339"/>
      <c r="F24339"/>
      <c r="G24339"/>
      <c r="H24339"/>
      <c r="I24339"/>
      <c r="J24339"/>
      <c r="U24339" s="43"/>
      <c r="AE24339"/>
    </row>
    <row r="24340" spans="1:31">
      <c r="A24340">
        <v>58110</v>
      </c>
      <c r="B24340" t="s">
        <v>20830</v>
      </c>
      <c r="C24340" t="s">
        <v>33477</v>
      </c>
      <c r="D24340" t="s">
        <v>33476</v>
      </c>
      <c r="E24340"/>
      <c r="F24340"/>
      <c r="G24340"/>
      <c r="H24340"/>
      <c r="I24340"/>
      <c r="J24340"/>
      <c r="U24340" s="43"/>
      <c r="AE24340"/>
    </row>
    <row r="24341" spans="1:31">
      <c r="A24341">
        <v>58700</v>
      </c>
      <c r="B24341" t="s">
        <v>20831</v>
      </c>
      <c r="C24341" t="s">
        <v>33477</v>
      </c>
      <c r="D24341" t="s">
        <v>33476</v>
      </c>
      <c r="E24341"/>
      <c r="F24341"/>
      <c r="G24341"/>
      <c r="H24341"/>
      <c r="I24341"/>
      <c r="J24341"/>
      <c r="U24341" s="43"/>
      <c r="AE24341"/>
    </row>
    <row r="24342" spans="1:31">
      <c r="A24342">
        <v>58130</v>
      </c>
      <c r="B24342" t="s">
        <v>20832</v>
      </c>
      <c r="C24342" t="s">
        <v>33477</v>
      </c>
      <c r="D24342" t="s">
        <v>33476</v>
      </c>
      <c r="E24342"/>
      <c r="F24342"/>
      <c r="G24342"/>
      <c r="H24342"/>
      <c r="I24342"/>
      <c r="J24342"/>
      <c r="U24342" s="43"/>
      <c r="AE24342"/>
    </row>
    <row r="24343" spans="1:31">
      <c r="A24343">
        <v>58130</v>
      </c>
      <c r="B24343" t="s">
        <v>20832</v>
      </c>
      <c r="C24343" t="s">
        <v>33477</v>
      </c>
      <c r="D24343" t="s">
        <v>33476</v>
      </c>
      <c r="E24343"/>
      <c r="F24343"/>
      <c r="G24343"/>
      <c r="H24343"/>
      <c r="I24343"/>
      <c r="J24343"/>
      <c r="U24343" s="43"/>
      <c r="AE24343"/>
    </row>
    <row r="24344" spans="1:31">
      <c r="A24344">
        <v>58230</v>
      </c>
      <c r="B24344" t="s">
        <v>20833</v>
      </c>
      <c r="C24344" t="s">
        <v>33478</v>
      </c>
      <c r="D24344" t="s">
        <v>33476</v>
      </c>
      <c r="E24344"/>
      <c r="F24344"/>
      <c r="G24344"/>
      <c r="H24344"/>
      <c r="I24344"/>
      <c r="J24344"/>
      <c r="U24344" s="43"/>
      <c r="AE24344"/>
    </row>
    <row r="24345" spans="1:31">
      <c r="A24345">
        <v>58210</v>
      </c>
      <c r="B24345" t="s">
        <v>20834</v>
      </c>
      <c r="C24345" t="s">
        <v>33477</v>
      </c>
      <c r="D24345" t="s">
        <v>33476</v>
      </c>
      <c r="E24345"/>
      <c r="F24345"/>
      <c r="G24345"/>
      <c r="H24345"/>
      <c r="I24345"/>
      <c r="J24345"/>
      <c r="U24345" s="43"/>
      <c r="AE24345"/>
    </row>
    <row r="24346" spans="1:31">
      <c r="A24346">
        <v>58320</v>
      </c>
      <c r="B24346" t="s">
        <v>20835</v>
      </c>
      <c r="C24346" t="s">
        <v>33477</v>
      </c>
      <c r="D24346" t="e">
        <v>#N/A</v>
      </c>
      <c r="E24346"/>
      <c r="F24346"/>
      <c r="G24346"/>
      <c r="H24346"/>
      <c r="I24346"/>
      <c r="J24346"/>
      <c r="U24346" s="43"/>
      <c r="AE24346"/>
    </row>
    <row r="24347" spans="1:31">
      <c r="A24347">
        <v>58800</v>
      </c>
      <c r="B24347" t="s">
        <v>20836</v>
      </c>
      <c r="C24347" t="s">
        <v>33477</v>
      </c>
      <c r="D24347" t="s">
        <v>33476</v>
      </c>
      <c r="E24347"/>
      <c r="F24347"/>
      <c r="G24347"/>
      <c r="H24347"/>
      <c r="I24347"/>
      <c r="J24347"/>
      <c r="U24347" s="43"/>
      <c r="AE24347"/>
    </row>
    <row r="24348" spans="1:31">
      <c r="A24348">
        <v>58220</v>
      </c>
      <c r="B24348" t="s">
        <v>20837</v>
      </c>
      <c r="C24348" t="s">
        <v>33477</v>
      </c>
      <c r="D24348" t="s">
        <v>33476</v>
      </c>
      <c r="E24348"/>
      <c r="F24348"/>
      <c r="G24348"/>
      <c r="H24348"/>
      <c r="I24348"/>
      <c r="J24348"/>
      <c r="U24348" s="43"/>
      <c r="AE24348"/>
    </row>
    <row r="24349" spans="1:31">
      <c r="A24349">
        <v>58230</v>
      </c>
      <c r="B24349" t="s">
        <v>20838</v>
      </c>
      <c r="C24349" t="s">
        <v>33478</v>
      </c>
      <c r="D24349" t="s">
        <v>33476</v>
      </c>
      <c r="E24349"/>
      <c r="F24349"/>
      <c r="G24349"/>
      <c r="H24349"/>
      <c r="I24349"/>
      <c r="J24349"/>
      <c r="U24349" s="43"/>
      <c r="AE24349"/>
    </row>
    <row r="24350" spans="1:31">
      <c r="A24350">
        <v>58170</v>
      </c>
      <c r="B24350" t="s">
        <v>20839</v>
      </c>
      <c r="C24350" t="s">
        <v>33477</v>
      </c>
      <c r="D24350" t="s">
        <v>33476</v>
      </c>
      <c r="E24350"/>
      <c r="F24350"/>
      <c r="G24350"/>
      <c r="H24350"/>
      <c r="I24350"/>
      <c r="J24350"/>
      <c r="U24350" s="43"/>
      <c r="AE24350"/>
    </row>
    <row r="24351" spans="1:31">
      <c r="A24351">
        <v>58130</v>
      </c>
      <c r="B24351" t="s">
        <v>20840</v>
      </c>
      <c r="C24351" t="s">
        <v>33477</v>
      </c>
      <c r="D24351" t="s">
        <v>33476</v>
      </c>
      <c r="E24351"/>
      <c r="F24351"/>
      <c r="G24351"/>
      <c r="H24351"/>
      <c r="I24351"/>
      <c r="J24351"/>
      <c r="U24351" s="43"/>
      <c r="AE24351"/>
    </row>
    <row r="24352" spans="1:31">
      <c r="A24352">
        <v>58200</v>
      </c>
      <c r="B24352" t="s">
        <v>479</v>
      </c>
      <c r="C24352" t="s">
        <v>33477</v>
      </c>
      <c r="D24352" t="s">
        <v>33476</v>
      </c>
      <c r="E24352"/>
      <c r="F24352"/>
      <c r="G24352"/>
      <c r="H24352"/>
      <c r="I24352"/>
      <c r="J24352"/>
      <c r="U24352" s="43"/>
      <c r="AE24352"/>
    </row>
    <row r="24353" spans="1:31">
      <c r="A24353">
        <v>58320</v>
      </c>
      <c r="B24353" t="s">
        <v>20841</v>
      </c>
      <c r="C24353" t="s">
        <v>33477</v>
      </c>
      <c r="D24353" t="e">
        <v>#N/A</v>
      </c>
      <c r="E24353"/>
      <c r="F24353"/>
      <c r="G24353"/>
      <c r="H24353"/>
      <c r="I24353"/>
      <c r="J24353"/>
      <c r="U24353" s="43"/>
      <c r="AE24353"/>
    </row>
    <row r="24354" spans="1:31">
      <c r="A24354">
        <v>58150</v>
      </c>
      <c r="B24354" t="s">
        <v>20842</v>
      </c>
      <c r="C24354" t="s">
        <v>33477</v>
      </c>
      <c r="D24354" t="s">
        <v>33476</v>
      </c>
      <c r="E24354"/>
      <c r="F24354"/>
      <c r="G24354"/>
      <c r="H24354"/>
      <c r="I24354"/>
      <c r="J24354"/>
      <c r="U24354" s="43"/>
      <c r="AE24354"/>
    </row>
    <row r="24355" spans="1:31">
      <c r="A24355">
        <v>58140</v>
      </c>
      <c r="B24355" t="s">
        <v>20843</v>
      </c>
      <c r="C24355" t="s">
        <v>33477</v>
      </c>
      <c r="D24355" t="s">
        <v>33476</v>
      </c>
      <c r="E24355"/>
      <c r="F24355"/>
      <c r="G24355"/>
      <c r="H24355"/>
      <c r="I24355"/>
      <c r="J24355"/>
      <c r="U24355" s="43"/>
      <c r="AE24355"/>
    </row>
    <row r="24356" spans="1:31">
      <c r="A24356">
        <v>58500</v>
      </c>
      <c r="B24356" t="s">
        <v>20844</v>
      </c>
      <c r="C24356" t="s">
        <v>33477</v>
      </c>
      <c r="D24356" t="s">
        <v>33476</v>
      </c>
      <c r="E24356"/>
      <c r="F24356"/>
      <c r="G24356"/>
      <c r="H24356"/>
      <c r="I24356"/>
      <c r="J24356"/>
      <c r="U24356" s="43"/>
      <c r="AE24356"/>
    </row>
    <row r="24357" spans="1:31">
      <c r="A24357">
        <v>58700</v>
      </c>
      <c r="B24357" t="s">
        <v>20845</v>
      </c>
      <c r="C24357" t="s">
        <v>33477</v>
      </c>
      <c r="D24357" t="s">
        <v>33476</v>
      </c>
      <c r="E24357"/>
      <c r="F24357"/>
      <c r="G24357"/>
      <c r="H24357"/>
      <c r="I24357"/>
      <c r="J24357"/>
      <c r="U24357" s="43"/>
      <c r="AE24357"/>
    </row>
    <row r="24358" spans="1:31">
      <c r="A24358">
        <v>58360</v>
      </c>
      <c r="B24358" t="s">
        <v>20846</v>
      </c>
      <c r="C24358" t="s">
        <v>33477</v>
      </c>
      <c r="D24358" t="s">
        <v>33476</v>
      </c>
      <c r="E24358"/>
      <c r="F24358"/>
      <c r="G24358"/>
      <c r="H24358"/>
      <c r="I24358"/>
      <c r="J24358"/>
      <c r="U24358" s="43"/>
      <c r="AE24358"/>
    </row>
    <row r="24359" spans="1:31">
      <c r="A24359">
        <v>58400</v>
      </c>
      <c r="B24359" t="s">
        <v>20847</v>
      </c>
      <c r="C24359" t="s">
        <v>33477</v>
      </c>
      <c r="D24359" t="s">
        <v>33476</v>
      </c>
      <c r="E24359"/>
      <c r="F24359"/>
      <c r="G24359"/>
      <c r="H24359"/>
      <c r="I24359"/>
      <c r="J24359"/>
      <c r="U24359" s="43"/>
      <c r="AE24359"/>
    </row>
    <row r="24360" spans="1:31">
      <c r="A24360">
        <v>58250</v>
      </c>
      <c r="B24360" t="s">
        <v>20470</v>
      </c>
      <c r="C24360" t="s">
        <v>33477</v>
      </c>
      <c r="D24360" t="s">
        <v>33482</v>
      </c>
      <c r="E24360"/>
      <c r="F24360"/>
      <c r="G24360"/>
      <c r="H24360"/>
      <c r="I24360"/>
      <c r="J24360"/>
      <c r="U24360" s="43"/>
      <c r="AE24360"/>
    </row>
    <row r="24361" spans="1:31">
      <c r="A24361">
        <v>58500</v>
      </c>
      <c r="B24361" t="s">
        <v>14538</v>
      </c>
      <c r="C24361" t="s">
        <v>33477</v>
      </c>
      <c r="D24361" t="s">
        <v>33476</v>
      </c>
      <c r="E24361"/>
      <c r="F24361"/>
      <c r="G24361"/>
      <c r="H24361"/>
      <c r="I24361"/>
      <c r="J24361"/>
      <c r="U24361" s="43"/>
      <c r="AE24361"/>
    </row>
    <row r="24362" spans="1:31">
      <c r="A24362">
        <v>58110</v>
      </c>
      <c r="B24362" t="s">
        <v>20848</v>
      </c>
      <c r="C24362" t="s">
        <v>33477</v>
      </c>
      <c r="D24362" t="s">
        <v>33476</v>
      </c>
      <c r="E24362"/>
      <c r="F24362"/>
      <c r="G24362"/>
      <c r="H24362"/>
      <c r="I24362"/>
      <c r="J24362"/>
      <c r="U24362" s="43"/>
      <c r="AE24362"/>
    </row>
    <row r="24363" spans="1:31">
      <c r="A24363">
        <v>58190</v>
      </c>
      <c r="B24363" t="s">
        <v>20849</v>
      </c>
      <c r="C24363" t="s">
        <v>33477</v>
      </c>
      <c r="D24363" t="s">
        <v>33476</v>
      </c>
      <c r="E24363"/>
      <c r="F24363"/>
      <c r="G24363"/>
      <c r="H24363"/>
      <c r="I24363"/>
      <c r="J24363"/>
      <c r="U24363" s="43"/>
      <c r="AE24363"/>
    </row>
    <row r="24364" spans="1:31">
      <c r="A24364">
        <v>58470</v>
      </c>
      <c r="B24364" t="s">
        <v>20850</v>
      </c>
      <c r="C24364" t="s">
        <v>33477</v>
      </c>
      <c r="D24364" t="s">
        <v>33482</v>
      </c>
      <c r="E24364"/>
      <c r="F24364"/>
      <c r="G24364"/>
      <c r="H24364"/>
      <c r="I24364"/>
      <c r="J24364"/>
      <c r="U24364" s="43"/>
      <c r="AE24364"/>
    </row>
    <row r="24365" spans="1:31">
      <c r="A24365">
        <v>58230</v>
      </c>
      <c r="B24365" t="s">
        <v>20851</v>
      </c>
      <c r="C24365" t="s">
        <v>33478</v>
      </c>
      <c r="D24365" t="s">
        <v>33476</v>
      </c>
      <c r="E24365"/>
      <c r="F24365"/>
      <c r="G24365"/>
      <c r="H24365"/>
      <c r="I24365"/>
      <c r="J24365"/>
      <c r="U24365" s="43"/>
      <c r="AE24365"/>
    </row>
    <row r="24366" spans="1:31">
      <c r="A24366">
        <v>58310</v>
      </c>
      <c r="B24366" t="s">
        <v>20852</v>
      </c>
      <c r="C24366" t="s">
        <v>33477</v>
      </c>
      <c r="D24366" t="s">
        <v>33476</v>
      </c>
      <c r="E24366"/>
      <c r="F24366"/>
      <c r="G24366"/>
      <c r="H24366"/>
      <c r="I24366"/>
      <c r="J24366"/>
      <c r="U24366" s="43"/>
      <c r="AE24366"/>
    </row>
    <row r="24367" spans="1:31">
      <c r="A24367">
        <v>58150</v>
      </c>
      <c r="B24367" t="s">
        <v>20853</v>
      </c>
      <c r="C24367" t="s">
        <v>33477</v>
      </c>
      <c r="D24367" t="s">
        <v>33476</v>
      </c>
      <c r="E24367"/>
      <c r="F24367"/>
      <c r="G24367"/>
      <c r="H24367"/>
      <c r="I24367"/>
      <c r="J24367"/>
      <c r="U24367" s="43"/>
      <c r="AE24367"/>
    </row>
    <row r="24368" spans="1:31">
      <c r="A24368">
        <v>58140</v>
      </c>
      <c r="B24368" t="s">
        <v>20854</v>
      </c>
      <c r="C24368" t="s">
        <v>33477</v>
      </c>
      <c r="D24368" t="s">
        <v>33476</v>
      </c>
      <c r="E24368"/>
      <c r="F24368"/>
      <c r="G24368"/>
      <c r="H24368"/>
      <c r="I24368"/>
      <c r="J24368"/>
      <c r="U24368" s="43"/>
      <c r="AE24368"/>
    </row>
    <row r="24369" spans="1:31">
      <c r="A24369">
        <v>58190</v>
      </c>
      <c r="B24369" t="s">
        <v>20855</v>
      </c>
      <c r="C24369" t="s">
        <v>33477</v>
      </c>
      <c r="D24369" t="s">
        <v>33476</v>
      </c>
      <c r="E24369"/>
      <c r="F24369"/>
      <c r="G24369"/>
      <c r="H24369"/>
      <c r="I24369"/>
      <c r="J24369"/>
      <c r="U24369" s="43"/>
      <c r="AE24369"/>
    </row>
    <row r="24370" spans="1:31">
      <c r="A24370">
        <v>58130</v>
      </c>
      <c r="B24370" t="s">
        <v>20856</v>
      </c>
      <c r="C24370" t="s">
        <v>33477</v>
      </c>
      <c r="D24370" t="s">
        <v>33476</v>
      </c>
      <c r="E24370"/>
      <c r="F24370"/>
      <c r="G24370"/>
      <c r="H24370"/>
      <c r="I24370"/>
      <c r="J24370"/>
      <c r="U24370" s="43"/>
      <c r="AE24370"/>
    </row>
    <row r="24371" spans="1:31">
      <c r="A24371">
        <v>58270</v>
      </c>
      <c r="B24371" t="s">
        <v>20857</v>
      </c>
      <c r="C24371" t="s">
        <v>33477</v>
      </c>
      <c r="D24371" t="s">
        <v>33476</v>
      </c>
      <c r="E24371"/>
      <c r="F24371"/>
      <c r="G24371"/>
      <c r="H24371"/>
      <c r="I24371"/>
      <c r="J24371"/>
      <c r="U24371" s="43"/>
      <c r="AE24371"/>
    </row>
    <row r="24372" spans="1:31">
      <c r="A24372">
        <v>58330</v>
      </c>
      <c r="B24372" t="s">
        <v>20858</v>
      </c>
      <c r="C24372" t="s">
        <v>33477</v>
      </c>
      <c r="D24372" t="s">
        <v>33476</v>
      </c>
      <c r="E24372"/>
      <c r="F24372"/>
      <c r="G24372"/>
      <c r="H24372"/>
      <c r="I24372"/>
      <c r="J24372"/>
      <c r="U24372" s="43"/>
      <c r="AE24372"/>
    </row>
    <row r="24373" spans="1:31">
      <c r="A24373">
        <v>58700</v>
      </c>
      <c r="B24373" t="s">
        <v>20859</v>
      </c>
      <c r="C24373" t="s">
        <v>33477</v>
      </c>
      <c r="D24373" t="s">
        <v>33476</v>
      </c>
      <c r="E24373"/>
      <c r="F24373"/>
      <c r="G24373"/>
      <c r="H24373"/>
      <c r="I24373"/>
      <c r="J24373"/>
      <c r="U24373" s="43"/>
      <c r="AE24373"/>
    </row>
    <row r="24374" spans="1:31">
      <c r="A24374">
        <v>58230</v>
      </c>
      <c r="B24374" t="s">
        <v>20860</v>
      </c>
      <c r="C24374" t="s">
        <v>33478</v>
      </c>
      <c r="D24374" t="s">
        <v>33476</v>
      </c>
      <c r="E24374"/>
      <c r="F24374"/>
      <c r="G24374"/>
      <c r="H24374"/>
      <c r="I24374"/>
      <c r="J24374"/>
      <c r="U24374" s="43"/>
      <c r="AE24374"/>
    </row>
    <row r="24375" spans="1:31">
      <c r="A24375">
        <v>58220</v>
      </c>
      <c r="B24375" t="s">
        <v>20861</v>
      </c>
      <c r="C24375" t="s">
        <v>33477</v>
      </c>
      <c r="D24375" t="s">
        <v>33476</v>
      </c>
      <c r="E24375"/>
      <c r="F24375"/>
      <c r="G24375"/>
      <c r="H24375"/>
      <c r="I24375"/>
      <c r="J24375"/>
      <c r="U24375" s="43"/>
      <c r="AE24375"/>
    </row>
    <row r="24376" spans="1:31">
      <c r="A24376">
        <v>58190</v>
      </c>
      <c r="B24376" t="s">
        <v>7130</v>
      </c>
      <c r="C24376" t="s">
        <v>33477</v>
      </c>
      <c r="D24376" t="s">
        <v>33476</v>
      </c>
      <c r="E24376"/>
      <c r="F24376"/>
      <c r="G24376"/>
      <c r="H24376"/>
      <c r="I24376"/>
      <c r="J24376"/>
      <c r="U24376" s="43"/>
      <c r="AE24376"/>
    </row>
    <row r="24377" spans="1:31">
      <c r="A24377">
        <v>58000</v>
      </c>
      <c r="B24377" t="s">
        <v>512</v>
      </c>
      <c r="C24377" t="s">
        <v>33477</v>
      </c>
      <c r="D24377" t="s">
        <v>33476</v>
      </c>
      <c r="E24377"/>
      <c r="F24377"/>
      <c r="G24377"/>
      <c r="H24377"/>
      <c r="I24377"/>
      <c r="J24377"/>
      <c r="U24377" s="43"/>
      <c r="AE24377"/>
    </row>
    <row r="24378" spans="1:31">
      <c r="A24378">
        <v>58270</v>
      </c>
      <c r="B24378" t="s">
        <v>2035</v>
      </c>
      <c r="C24378" t="s">
        <v>33477</v>
      </c>
      <c r="D24378" t="s">
        <v>33476</v>
      </c>
      <c r="E24378"/>
      <c r="F24378"/>
      <c r="G24378"/>
      <c r="H24378"/>
      <c r="I24378"/>
      <c r="J24378"/>
      <c r="U24378" s="43"/>
      <c r="AE24378"/>
    </row>
    <row r="24379" spans="1:31">
      <c r="A24379">
        <v>58330</v>
      </c>
      <c r="B24379" t="s">
        <v>20862</v>
      </c>
      <c r="C24379" t="s">
        <v>33477</v>
      </c>
      <c r="D24379" t="s">
        <v>33476</v>
      </c>
      <c r="E24379"/>
      <c r="F24379"/>
      <c r="G24379"/>
      <c r="H24379"/>
      <c r="I24379"/>
      <c r="J24379"/>
      <c r="U24379" s="43"/>
      <c r="AE24379"/>
    </row>
    <row r="24380" spans="1:31">
      <c r="A24380">
        <v>58300</v>
      </c>
      <c r="B24380" t="s">
        <v>20863</v>
      </c>
      <c r="C24380" t="s">
        <v>33477</v>
      </c>
      <c r="D24380" t="s">
        <v>33476</v>
      </c>
      <c r="E24380"/>
      <c r="F24380"/>
      <c r="G24380"/>
      <c r="H24380"/>
      <c r="I24380"/>
      <c r="J24380"/>
      <c r="U24380" s="43"/>
      <c r="AE24380"/>
    </row>
    <row r="24381" spans="1:31">
      <c r="A24381">
        <v>58210</v>
      </c>
      <c r="B24381" t="s">
        <v>6278</v>
      </c>
      <c r="C24381" t="s">
        <v>33477</v>
      </c>
      <c r="D24381" t="s">
        <v>33476</v>
      </c>
      <c r="E24381"/>
      <c r="F24381"/>
      <c r="G24381"/>
      <c r="H24381"/>
      <c r="I24381"/>
      <c r="J24381"/>
      <c r="U24381" s="43"/>
      <c r="AE24381"/>
    </row>
    <row r="24382" spans="1:31">
      <c r="A24382">
        <v>58340</v>
      </c>
      <c r="B24382" t="s">
        <v>20864</v>
      </c>
      <c r="C24382" t="s">
        <v>33477</v>
      </c>
      <c r="D24382" t="s">
        <v>33482</v>
      </c>
      <c r="E24382"/>
      <c r="F24382"/>
      <c r="G24382"/>
      <c r="H24382"/>
      <c r="I24382"/>
      <c r="J24382"/>
      <c r="U24382" s="43"/>
      <c r="AE24382"/>
    </row>
    <row r="24383" spans="1:31">
      <c r="A24383">
        <v>58120</v>
      </c>
      <c r="B24383" t="s">
        <v>20865</v>
      </c>
      <c r="C24383" t="s">
        <v>33477</v>
      </c>
      <c r="D24383" t="s">
        <v>33476</v>
      </c>
      <c r="E24383"/>
      <c r="F24383"/>
      <c r="G24383"/>
      <c r="H24383"/>
      <c r="I24383"/>
      <c r="J24383"/>
      <c r="U24383" s="43"/>
      <c r="AE24383"/>
    </row>
    <row r="24384" spans="1:31">
      <c r="A24384">
        <v>58300</v>
      </c>
      <c r="B24384" t="s">
        <v>20866</v>
      </c>
      <c r="C24384" t="s">
        <v>33477</v>
      </c>
      <c r="D24384" t="s">
        <v>33476</v>
      </c>
      <c r="E24384"/>
      <c r="F24384"/>
      <c r="G24384"/>
      <c r="H24384"/>
      <c r="I24384"/>
      <c r="J24384"/>
      <c r="U24384" s="43"/>
      <c r="AE24384"/>
    </row>
    <row r="24385" spans="1:31">
      <c r="A24385">
        <v>58360</v>
      </c>
      <c r="B24385" t="s">
        <v>20867</v>
      </c>
      <c r="C24385" t="s">
        <v>33477</v>
      </c>
      <c r="D24385" t="s">
        <v>33476</v>
      </c>
      <c r="E24385"/>
      <c r="F24385"/>
      <c r="G24385"/>
      <c r="H24385"/>
      <c r="I24385"/>
      <c r="J24385"/>
      <c r="U24385" s="43"/>
      <c r="AE24385"/>
    </row>
    <row r="24386" spans="1:31">
      <c r="A24386">
        <v>58270</v>
      </c>
      <c r="B24386" t="s">
        <v>20868</v>
      </c>
      <c r="C24386" t="s">
        <v>33477</v>
      </c>
      <c r="D24386" t="s">
        <v>33476</v>
      </c>
      <c r="E24386"/>
      <c r="F24386"/>
      <c r="G24386"/>
      <c r="H24386"/>
      <c r="I24386"/>
      <c r="J24386"/>
      <c r="U24386" s="43"/>
      <c r="AE24386"/>
    </row>
    <row r="24387" spans="1:31">
      <c r="A24387">
        <v>58150</v>
      </c>
      <c r="B24387" t="s">
        <v>20869</v>
      </c>
      <c r="C24387" t="s">
        <v>33477</v>
      </c>
      <c r="D24387" t="s">
        <v>33476</v>
      </c>
      <c r="E24387"/>
      <c r="F24387"/>
      <c r="G24387"/>
      <c r="H24387"/>
      <c r="I24387"/>
      <c r="J24387"/>
      <c r="U24387" s="43"/>
      <c r="AE24387"/>
    </row>
    <row r="24388" spans="1:31">
      <c r="A24388">
        <v>58120</v>
      </c>
      <c r="B24388" t="s">
        <v>20870</v>
      </c>
      <c r="C24388" t="s">
        <v>33477</v>
      </c>
      <c r="D24388" t="s">
        <v>33476</v>
      </c>
      <c r="E24388"/>
      <c r="F24388"/>
      <c r="G24388"/>
      <c r="H24388"/>
      <c r="I24388"/>
      <c r="J24388"/>
      <c r="U24388" s="43"/>
      <c r="AE24388"/>
    </row>
    <row r="24389" spans="1:31">
      <c r="A24389">
        <v>58300</v>
      </c>
      <c r="B24389" t="s">
        <v>20871</v>
      </c>
      <c r="C24389" t="s">
        <v>33477</v>
      </c>
      <c r="D24389" t="s">
        <v>33476</v>
      </c>
      <c r="E24389"/>
      <c r="F24389"/>
      <c r="G24389"/>
      <c r="H24389"/>
      <c r="I24389"/>
      <c r="J24389"/>
      <c r="U24389" s="43"/>
      <c r="AE24389"/>
    </row>
    <row r="24390" spans="1:31">
      <c r="A24390">
        <v>58200</v>
      </c>
      <c r="B24390" t="s">
        <v>20872</v>
      </c>
      <c r="C24390" t="s">
        <v>33477</v>
      </c>
      <c r="D24390" t="s">
        <v>33476</v>
      </c>
      <c r="E24390"/>
      <c r="F24390"/>
      <c r="G24390"/>
      <c r="H24390"/>
      <c r="I24390"/>
      <c r="J24390"/>
      <c r="U24390" s="43"/>
      <c r="AE24390"/>
    </row>
    <row r="24391" spans="1:31">
      <c r="A24391">
        <v>58350</v>
      </c>
      <c r="B24391" t="s">
        <v>20873</v>
      </c>
      <c r="C24391" t="s">
        <v>33477</v>
      </c>
      <c r="D24391" t="s">
        <v>33476</v>
      </c>
      <c r="E24391"/>
      <c r="F24391"/>
      <c r="G24391"/>
      <c r="H24391"/>
      <c r="I24391"/>
      <c r="J24391"/>
      <c r="U24391" s="43"/>
      <c r="AE24391"/>
    </row>
    <row r="24392" spans="1:31">
      <c r="A24392">
        <v>58330</v>
      </c>
      <c r="B24392" t="s">
        <v>2892</v>
      </c>
      <c r="C24392" t="s">
        <v>33477</v>
      </c>
      <c r="D24392" t="s">
        <v>33476</v>
      </c>
      <c r="E24392"/>
      <c r="F24392"/>
      <c r="G24392"/>
      <c r="H24392"/>
      <c r="I24392"/>
      <c r="J24392"/>
      <c r="U24392" s="43"/>
      <c r="AE24392"/>
    </row>
    <row r="24393" spans="1:31">
      <c r="A24393">
        <v>58130</v>
      </c>
      <c r="B24393" t="s">
        <v>20874</v>
      </c>
      <c r="C24393" t="s">
        <v>33477</v>
      </c>
      <c r="D24393" t="s">
        <v>33476</v>
      </c>
      <c r="E24393"/>
      <c r="F24393"/>
      <c r="G24393"/>
      <c r="H24393"/>
      <c r="I24393"/>
      <c r="J24393"/>
      <c r="U24393" s="43"/>
      <c r="AE24393"/>
    </row>
    <row r="24394" spans="1:31">
      <c r="A24394">
        <v>58140</v>
      </c>
      <c r="B24394" t="s">
        <v>12485</v>
      </c>
      <c r="C24394" t="s">
        <v>33477</v>
      </c>
      <c r="D24394" t="s">
        <v>33476</v>
      </c>
      <c r="E24394"/>
      <c r="F24394"/>
      <c r="G24394"/>
      <c r="H24394"/>
      <c r="I24394"/>
      <c r="J24394"/>
      <c r="U24394" s="43"/>
      <c r="AE24394"/>
    </row>
    <row r="24395" spans="1:31">
      <c r="A24395">
        <v>58150</v>
      </c>
      <c r="B24395" t="s">
        <v>20875</v>
      </c>
      <c r="C24395" t="s">
        <v>33477</v>
      </c>
      <c r="D24395" t="s">
        <v>33476</v>
      </c>
      <c r="E24395"/>
      <c r="F24395"/>
      <c r="G24395"/>
      <c r="H24395"/>
      <c r="I24395"/>
      <c r="J24395"/>
      <c r="U24395" s="43"/>
      <c r="AE24395"/>
    </row>
    <row r="24396" spans="1:31">
      <c r="A24396">
        <v>58330</v>
      </c>
      <c r="B24396" t="s">
        <v>18370</v>
      </c>
      <c r="C24396" t="s">
        <v>33477</v>
      </c>
      <c r="D24396" t="s">
        <v>33476</v>
      </c>
      <c r="E24396"/>
      <c r="F24396"/>
      <c r="G24396"/>
      <c r="H24396"/>
      <c r="I24396"/>
      <c r="J24396"/>
      <c r="U24396" s="43"/>
      <c r="AE24396"/>
    </row>
    <row r="24397" spans="1:31">
      <c r="A24397">
        <v>58160</v>
      </c>
      <c r="B24397" t="s">
        <v>20876</v>
      </c>
      <c r="C24397" t="s">
        <v>33477</v>
      </c>
      <c r="D24397" t="s">
        <v>33476</v>
      </c>
      <c r="E24397"/>
      <c r="F24397"/>
      <c r="G24397"/>
      <c r="H24397"/>
      <c r="I24397"/>
      <c r="J24397"/>
      <c r="U24397" s="43"/>
      <c r="AE24397"/>
    </row>
    <row r="24398" spans="1:31">
      <c r="A24398">
        <v>58300</v>
      </c>
      <c r="B24398" t="s">
        <v>20877</v>
      </c>
      <c r="C24398" t="s">
        <v>33477</v>
      </c>
      <c r="D24398" t="s">
        <v>33476</v>
      </c>
      <c r="E24398"/>
      <c r="F24398"/>
      <c r="G24398"/>
      <c r="H24398"/>
      <c r="I24398"/>
      <c r="J24398"/>
      <c r="U24398" s="43"/>
      <c r="AE24398"/>
    </row>
    <row r="24399" spans="1:31">
      <c r="A24399">
        <v>58490</v>
      </c>
      <c r="B24399" t="s">
        <v>20878</v>
      </c>
      <c r="C24399" t="s">
        <v>33477</v>
      </c>
      <c r="D24399" t="s">
        <v>33482</v>
      </c>
      <c r="E24399"/>
      <c r="F24399"/>
      <c r="G24399"/>
      <c r="H24399"/>
      <c r="I24399"/>
      <c r="J24399"/>
      <c r="U24399" s="43"/>
      <c r="AE24399"/>
    </row>
    <row r="24400" spans="1:31">
      <c r="A24400">
        <v>58490</v>
      </c>
      <c r="B24400" t="s">
        <v>20878</v>
      </c>
      <c r="C24400" t="s">
        <v>33477</v>
      </c>
      <c r="D24400" t="s">
        <v>33482</v>
      </c>
      <c r="E24400"/>
      <c r="F24400"/>
      <c r="G24400"/>
      <c r="H24400"/>
      <c r="I24400"/>
      <c r="J24400"/>
      <c r="U24400" s="43"/>
      <c r="AE24400"/>
    </row>
    <row r="24401" spans="1:31">
      <c r="A24401">
        <v>58200</v>
      </c>
      <c r="B24401" t="s">
        <v>20879</v>
      </c>
      <c r="C24401" t="s">
        <v>33477</v>
      </c>
      <c r="D24401" t="s">
        <v>33476</v>
      </c>
      <c r="E24401"/>
      <c r="F24401"/>
      <c r="G24401"/>
      <c r="H24401"/>
      <c r="I24401"/>
      <c r="J24401"/>
      <c r="U24401" s="43"/>
      <c r="AE24401"/>
    </row>
    <row r="24402" spans="1:31">
      <c r="A24402">
        <v>58110</v>
      </c>
      <c r="B24402" t="s">
        <v>20880</v>
      </c>
      <c r="C24402" t="s">
        <v>33477</v>
      </c>
      <c r="D24402" t="s">
        <v>33476</v>
      </c>
      <c r="E24402"/>
      <c r="F24402"/>
      <c r="G24402"/>
      <c r="H24402"/>
      <c r="I24402"/>
      <c r="J24402"/>
      <c r="U24402" s="43"/>
      <c r="AE24402"/>
    </row>
    <row r="24403" spans="1:31">
      <c r="A24403">
        <v>58210</v>
      </c>
      <c r="B24403" t="s">
        <v>4994</v>
      </c>
      <c r="C24403" t="s">
        <v>33477</v>
      </c>
      <c r="D24403" t="s">
        <v>33476</v>
      </c>
      <c r="E24403"/>
      <c r="F24403"/>
      <c r="G24403"/>
      <c r="H24403"/>
      <c r="I24403"/>
      <c r="J24403"/>
      <c r="U24403" s="43"/>
      <c r="AE24403"/>
    </row>
    <row r="24404" spans="1:31">
      <c r="A24404">
        <v>58240</v>
      </c>
      <c r="B24404" t="s">
        <v>20881</v>
      </c>
      <c r="C24404" t="s">
        <v>33477</v>
      </c>
      <c r="D24404" t="s">
        <v>33476</v>
      </c>
      <c r="E24404"/>
      <c r="F24404"/>
      <c r="G24404"/>
      <c r="H24404"/>
      <c r="I24404"/>
      <c r="J24404"/>
      <c r="U24404" s="43"/>
      <c r="AE24404"/>
    </row>
    <row r="24405" spans="1:31">
      <c r="A24405">
        <v>58150</v>
      </c>
      <c r="B24405" t="s">
        <v>20882</v>
      </c>
      <c r="C24405" t="s">
        <v>33477</v>
      </c>
      <c r="D24405" t="s">
        <v>33476</v>
      </c>
      <c r="E24405"/>
      <c r="F24405"/>
      <c r="G24405"/>
      <c r="H24405"/>
      <c r="I24405"/>
      <c r="J24405"/>
      <c r="U24405" s="43"/>
      <c r="AE24405"/>
    </row>
    <row r="24406" spans="1:31">
      <c r="A24406">
        <v>58420</v>
      </c>
      <c r="B24406" t="s">
        <v>20883</v>
      </c>
      <c r="C24406" t="s">
        <v>33477</v>
      </c>
      <c r="D24406" t="s">
        <v>33476</v>
      </c>
      <c r="E24406"/>
      <c r="F24406"/>
      <c r="G24406"/>
      <c r="H24406"/>
      <c r="I24406"/>
      <c r="J24406"/>
      <c r="U24406" s="43"/>
      <c r="AE24406"/>
    </row>
    <row r="24407" spans="1:31">
      <c r="A24407">
        <v>58330</v>
      </c>
      <c r="B24407" t="s">
        <v>20884</v>
      </c>
      <c r="C24407" t="s">
        <v>33477</v>
      </c>
      <c r="D24407" t="s">
        <v>33476</v>
      </c>
      <c r="E24407"/>
      <c r="F24407"/>
      <c r="G24407"/>
      <c r="H24407"/>
      <c r="I24407"/>
      <c r="J24407"/>
      <c r="U24407" s="43"/>
      <c r="AE24407"/>
    </row>
    <row r="24408" spans="1:31">
      <c r="A24408">
        <v>58250</v>
      </c>
      <c r="B24408" t="s">
        <v>20885</v>
      </c>
      <c r="C24408" t="s">
        <v>33477</v>
      </c>
      <c r="D24408" t="s">
        <v>33482</v>
      </c>
      <c r="E24408"/>
      <c r="F24408"/>
      <c r="G24408"/>
      <c r="H24408"/>
      <c r="I24408"/>
      <c r="J24408"/>
      <c r="U24408" s="43"/>
      <c r="AE24408"/>
    </row>
    <row r="24409" spans="1:31">
      <c r="A24409">
        <v>58270</v>
      </c>
      <c r="B24409" t="s">
        <v>549</v>
      </c>
      <c r="C24409" t="s">
        <v>33477</v>
      </c>
      <c r="D24409" t="s">
        <v>33476</v>
      </c>
      <c r="E24409"/>
      <c r="F24409"/>
      <c r="G24409"/>
      <c r="H24409"/>
      <c r="I24409"/>
      <c r="J24409"/>
      <c r="U24409" s="43"/>
      <c r="AE24409"/>
    </row>
    <row r="24410" spans="1:31">
      <c r="A24410">
        <v>58310</v>
      </c>
      <c r="B24410" t="s">
        <v>20886</v>
      </c>
      <c r="C24410" t="s">
        <v>33477</v>
      </c>
      <c r="D24410" t="s">
        <v>33476</v>
      </c>
      <c r="E24410"/>
      <c r="F24410"/>
      <c r="G24410"/>
      <c r="H24410"/>
      <c r="I24410"/>
      <c r="J24410"/>
      <c r="U24410" s="43"/>
      <c r="AE24410"/>
    </row>
    <row r="24411" spans="1:31">
      <c r="A24411">
        <v>58190</v>
      </c>
      <c r="B24411" t="s">
        <v>20887</v>
      </c>
      <c r="C24411" t="s">
        <v>33477</v>
      </c>
      <c r="D24411" t="s">
        <v>33476</v>
      </c>
      <c r="E24411"/>
      <c r="F24411"/>
      <c r="G24411"/>
      <c r="H24411"/>
      <c r="I24411"/>
      <c r="J24411"/>
      <c r="U24411" s="43"/>
      <c r="AE24411"/>
    </row>
    <row r="24412" spans="1:31">
      <c r="A24412">
        <v>58800</v>
      </c>
      <c r="B24412" t="s">
        <v>20888</v>
      </c>
      <c r="C24412" t="s">
        <v>33477</v>
      </c>
      <c r="D24412" t="s">
        <v>33476</v>
      </c>
      <c r="E24412"/>
      <c r="F24412"/>
      <c r="G24412"/>
      <c r="H24412"/>
      <c r="I24412"/>
      <c r="J24412"/>
      <c r="U24412" s="43"/>
      <c r="AE24412"/>
    </row>
    <row r="24413" spans="1:31">
      <c r="A24413">
        <v>58160</v>
      </c>
      <c r="B24413" t="s">
        <v>20889</v>
      </c>
      <c r="C24413" t="s">
        <v>33477</v>
      </c>
      <c r="D24413" t="s">
        <v>33476</v>
      </c>
      <c r="E24413"/>
      <c r="F24413"/>
      <c r="G24413"/>
      <c r="H24413"/>
      <c r="I24413"/>
      <c r="J24413"/>
      <c r="U24413" s="43"/>
      <c r="AE24413"/>
    </row>
    <row r="24414" spans="1:31">
      <c r="A24414">
        <v>58160</v>
      </c>
      <c r="B24414" t="s">
        <v>20889</v>
      </c>
      <c r="C24414" t="s">
        <v>33477</v>
      </c>
      <c r="D24414" t="s">
        <v>33476</v>
      </c>
      <c r="E24414"/>
      <c r="F24414"/>
      <c r="G24414"/>
      <c r="H24414"/>
      <c r="I24414"/>
      <c r="J24414"/>
      <c r="U24414" s="43"/>
      <c r="AE24414"/>
    </row>
    <row r="24415" spans="1:31">
      <c r="A24415">
        <v>58170</v>
      </c>
      <c r="B24415" t="s">
        <v>20890</v>
      </c>
      <c r="C24415" t="s">
        <v>33477</v>
      </c>
      <c r="D24415" t="s">
        <v>33476</v>
      </c>
      <c r="E24415"/>
      <c r="F24415"/>
      <c r="G24415"/>
      <c r="H24415"/>
      <c r="I24415"/>
      <c r="J24415"/>
      <c r="U24415" s="43"/>
      <c r="AE24415"/>
    </row>
    <row r="24416" spans="1:31">
      <c r="A24416">
        <v>58330</v>
      </c>
      <c r="B24416" t="s">
        <v>20891</v>
      </c>
      <c r="C24416" t="s">
        <v>33477</v>
      </c>
      <c r="D24416" t="s">
        <v>33476</v>
      </c>
      <c r="E24416"/>
      <c r="F24416"/>
      <c r="G24416"/>
      <c r="H24416"/>
      <c r="I24416"/>
      <c r="J24416"/>
      <c r="U24416" s="43"/>
      <c r="AE24416"/>
    </row>
    <row r="24417" spans="1:31">
      <c r="A24417">
        <v>58360</v>
      </c>
      <c r="B24417" t="s">
        <v>20892</v>
      </c>
      <c r="C24417" t="s">
        <v>33477</v>
      </c>
      <c r="D24417" t="s">
        <v>33476</v>
      </c>
      <c r="E24417"/>
      <c r="F24417"/>
      <c r="G24417"/>
      <c r="H24417"/>
      <c r="I24417"/>
      <c r="J24417"/>
      <c r="U24417" s="43"/>
      <c r="AE24417"/>
    </row>
    <row r="24418" spans="1:31">
      <c r="A24418">
        <v>58290</v>
      </c>
      <c r="B24418" t="s">
        <v>20893</v>
      </c>
      <c r="C24418" t="s">
        <v>33477</v>
      </c>
      <c r="D24418" t="s">
        <v>33476</v>
      </c>
      <c r="E24418"/>
      <c r="F24418"/>
      <c r="G24418"/>
      <c r="H24418"/>
      <c r="I24418"/>
      <c r="J24418"/>
      <c r="U24418" s="43"/>
      <c r="AE24418"/>
    </row>
    <row r="24419" spans="1:31">
      <c r="A24419">
        <v>58000</v>
      </c>
      <c r="B24419" t="s">
        <v>20894</v>
      </c>
      <c r="C24419" t="s">
        <v>33477</v>
      </c>
      <c r="D24419" t="s">
        <v>33476</v>
      </c>
      <c r="E24419"/>
      <c r="F24419"/>
      <c r="G24419"/>
      <c r="H24419"/>
      <c r="I24419"/>
      <c r="J24419"/>
      <c r="U24419" s="43"/>
      <c r="AE24419"/>
    </row>
    <row r="24420" spans="1:31">
      <c r="A24420">
        <v>58700</v>
      </c>
      <c r="B24420" t="s">
        <v>20895</v>
      </c>
      <c r="C24420" t="s">
        <v>33477</v>
      </c>
      <c r="D24420" t="s">
        <v>33476</v>
      </c>
      <c r="E24420"/>
      <c r="F24420"/>
      <c r="G24420"/>
      <c r="H24420"/>
      <c r="I24420"/>
      <c r="J24420"/>
      <c r="U24420" s="43"/>
      <c r="AE24420"/>
    </row>
    <row r="24421" spans="1:31">
      <c r="A24421">
        <v>58300</v>
      </c>
      <c r="B24421" t="s">
        <v>20896</v>
      </c>
      <c r="C24421" t="s">
        <v>33477</v>
      </c>
      <c r="D24421" t="s">
        <v>33476</v>
      </c>
      <c r="E24421"/>
      <c r="F24421"/>
      <c r="G24421"/>
      <c r="H24421"/>
      <c r="I24421"/>
      <c r="J24421"/>
      <c r="U24421" s="43"/>
      <c r="AE24421"/>
    </row>
    <row r="24422" spans="1:31">
      <c r="A24422">
        <v>58150</v>
      </c>
      <c r="B24422" t="s">
        <v>20897</v>
      </c>
      <c r="C24422" t="s">
        <v>33477</v>
      </c>
      <c r="D24422" t="s">
        <v>33476</v>
      </c>
      <c r="E24422"/>
      <c r="F24422"/>
      <c r="G24422"/>
      <c r="H24422"/>
      <c r="I24422"/>
      <c r="J24422"/>
      <c r="U24422" s="43"/>
      <c r="AE24422"/>
    </row>
    <row r="24423" spans="1:31">
      <c r="A24423">
        <v>58500</v>
      </c>
      <c r="B24423" t="s">
        <v>20898</v>
      </c>
      <c r="C24423" t="s">
        <v>33477</v>
      </c>
      <c r="D24423" t="s">
        <v>33476</v>
      </c>
      <c r="E24423"/>
      <c r="F24423"/>
      <c r="G24423"/>
      <c r="H24423"/>
      <c r="I24423"/>
      <c r="J24423"/>
      <c r="U24423" s="43"/>
      <c r="AE24423"/>
    </row>
    <row r="24424" spans="1:31">
      <c r="A24424">
        <v>58420</v>
      </c>
      <c r="B24424" t="s">
        <v>20899</v>
      </c>
      <c r="C24424" t="s">
        <v>33477</v>
      </c>
      <c r="D24424" t="s">
        <v>33476</v>
      </c>
      <c r="E24424"/>
      <c r="F24424"/>
      <c r="G24424"/>
      <c r="H24424"/>
      <c r="I24424"/>
      <c r="J24424"/>
      <c r="U24424" s="43"/>
      <c r="AE24424"/>
    </row>
    <row r="24425" spans="1:31">
      <c r="A24425">
        <v>58190</v>
      </c>
      <c r="B24425" t="s">
        <v>20900</v>
      </c>
      <c r="C24425" t="s">
        <v>33477</v>
      </c>
      <c r="D24425" t="s">
        <v>33476</v>
      </c>
      <c r="E24425"/>
      <c r="F24425"/>
      <c r="G24425"/>
      <c r="H24425"/>
      <c r="I24425"/>
      <c r="J24425"/>
      <c r="U24425" s="43"/>
      <c r="AE24425"/>
    </row>
    <row r="24426" spans="1:31">
      <c r="A24426">
        <v>58110</v>
      </c>
      <c r="B24426" t="s">
        <v>20901</v>
      </c>
      <c r="C24426" t="s">
        <v>33477</v>
      </c>
      <c r="D24426" t="s">
        <v>33476</v>
      </c>
      <c r="E24426"/>
      <c r="F24426"/>
      <c r="G24426"/>
      <c r="H24426"/>
      <c r="I24426"/>
      <c r="J24426"/>
      <c r="U24426" s="43"/>
      <c r="AE24426"/>
    </row>
    <row r="24427" spans="1:31">
      <c r="A24427">
        <v>58190</v>
      </c>
      <c r="B24427" t="s">
        <v>2938</v>
      </c>
      <c r="C24427" t="s">
        <v>33477</v>
      </c>
      <c r="D24427" t="s">
        <v>33476</v>
      </c>
      <c r="E24427"/>
      <c r="F24427"/>
      <c r="G24427"/>
      <c r="H24427"/>
      <c r="I24427"/>
      <c r="J24427"/>
      <c r="U24427" s="43"/>
      <c r="AE24427"/>
    </row>
    <row r="24428" spans="1:31">
      <c r="A24428">
        <v>58170</v>
      </c>
      <c r="B24428" t="s">
        <v>20902</v>
      </c>
      <c r="C24428" t="s">
        <v>33477</v>
      </c>
      <c r="D24428" t="s">
        <v>33476</v>
      </c>
      <c r="E24428"/>
      <c r="F24428"/>
      <c r="G24428"/>
      <c r="H24428"/>
      <c r="I24428"/>
      <c r="J24428"/>
      <c r="U24428" s="43"/>
      <c r="AE24428"/>
    </row>
    <row r="24429" spans="1:31">
      <c r="A24429">
        <v>58190</v>
      </c>
      <c r="B24429" t="s">
        <v>20903</v>
      </c>
      <c r="C24429" t="s">
        <v>33477</v>
      </c>
      <c r="D24429" t="s">
        <v>33476</v>
      </c>
      <c r="E24429"/>
      <c r="F24429"/>
      <c r="G24429"/>
      <c r="H24429"/>
      <c r="I24429"/>
      <c r="J24429"/>
      <c r="U24429" s="43"/>
      <c r="AE24429"/>
    </row>
    <row r="24430" spans="1:31">
      <c r="A24430">
        <v>58250</v>
      </c>
      <c r="B24430" t="s">
        <v>6036</v>
      </c>
      <c r="C24430" t="s">
        <v>33477</v>
      </c>
      <c r="D24430" t="s">
        <v>33482</v>
      </c>
      <c r="E24430"/>
      <c r="F24430"/>
      <c r="G24430"/>
      <c r="H24430"/>
      <c r="I24430"/>
      <c r="J24430"/>
      <c r="U24430" s="43"/>
      <c r="AE24430"/>
    </row>
    <row r="24431" spans="1:31">
      <c r="A24431">
        <v>58250</v>
      </c>
      <c r="B24431" t="s">
        <v>20904</v>
      </c>
      <c r="C24431" t="s">
        <v>33477</v>
      </c>
      <c r="D24431" t="s">
        <v>33482</v>
      </c>
      <c r="E24431"/>
      <c r="F24431"/>
      <c r="G24431"/>
      <c r="H24431"/>
      <c r="I24431"/>
      <c r="J24431"/>
      <c r="U24431" s="43"/>
      <c r="AE24431"/>
    </row>
    <row r="24432" spans="1:31">
      <c r="A24432">
        <v>58260</v>
      </c>
      <c r="B24432" t="s">
        <v>20905</v>
      </c>
      <c r="C24432" t="s">
        <v>33477</v>
      </c>
      <c r="D24432" t="s">
        <v>33476</v>
      </c>
      <c r="E24432"/>
      <c r="F24432"/>
      <c r="G24432"/>
      <c r="H24432"/>
      <c r="I24432"/>
      <c r="J24432"/>
      <c r="U24432" s="43"/>
      <c r="AE24432"/>
    </row>
    <row r="24433" spans="1:31">
      <c r="A24433">
        <v>58110</v>
      </c>
      <c r="B24433" t="s">
        <v>20906</v>
      </c>
      <c r="C24433" t="s">
        <v>33477</v>
      </c>
      <c r="D24433" t="s">
        <v>33476</v>
      </c>
      <c r="E24433"/>
      <c r="F24433"/>
      <c r="G24433"/>
      <c r="H24433"/>
      <c r="I24433"/>
      <c r="J24433"/>
      <c r="U24433" s="43"/>
      <c r="AE24433"/>
    </row>
    <row r="24434" spans="1:31">
      <c r="A24434">
        <v>58300</v>
      </c>
      <c r="B24434" t="s">
        <v>20907</v>
      </c>
      <c r="C24434" t="s">
        <v>33477</v>
      </c>
      <c r="D24434" t="s">
        <v>33476</v>
      </c>
      <c r="E24434"/>
      <c r="F24434"/>
      <c r="G24434"/>
      <c r="H24434"/>
      <c r="I24434"/>
      <c r="J24434"/>
      <c r="U24434" s="43"/>
      <c r="AE24434"/>
    </row>
    <row r="24435" spans="1:31">
      <c r="A24435">
        <v>58240</v>
      </c>
      <c r="B24435" t="s">
        <v>20908</v>
      </c>
      <c r="C24435" t="s">
        <v>33477</v>
      </c>
      <c r="D24435" t="s">
        <v>33476</v>
      </c>
      <c r="E24435"/>
      <c r="F24435"/>
      <c r="G24435"/>
      <c r="H24435"/>
      <c r="I24435"/>
      <c r="J24435"/>
      <c r="U24435" s="43"/>
      <c r="AE24435"/>
    </row>
    <row r="24436" spans="1:31">
      <c r="A24436">
        <v>58150</v>
      </c>
      <c r="B24436" t="s">
        <v>20909</v>
      </c>
      <c r="C24436" t="s">
        <v>33477</v>
      </c>
      <c r="D24436" t="s">
        <v>33476</v>
      </c>
      <c r="E24436"/>
      <c r="F24436"/>
      <c r="G24436"/>
      <c r="H24436"/>
      <c r="I24436"/>
      <c r="J24436"/>
      <c r="U24436" s="43"/>
      <c r="AE24436"/>
    </row>
    <row r="24437" spans="1:31">
      <c r="A24437">
        <v>58150</v>
      </c>
      <c r="B24437" t="s">
        <v>20909</v>
      </c>
      <c r="C24437" t="s">
        <v>33477</v>
      </c>
      <c r="D24437" t="s">
        <v>33476</v>
      </c>
      <c r="E24437"/>
      <c r="F24437"/>
      <c r="G24437"/>
      <c r="H24437"/>
      <c r="I24437"/>
      <c r="J24437"/>
      <c r="U24437" s="43"/>
      <c r="AE24437"/>
    </row>
    <row r="24438" spans="1:31">
      <c r="A24438">
        <v>58240</v>
      </c>
      <c r="B24438" t="s">
        <v>20910</v>
      </c>
      <c r="C24438" t="s">
        <v>33477</v>
      </c>
      <c r="D24438" t="s">
        <v>33476</v>
      </c>
      <c r="E24438"/>
      <c r="F24438"/>
      <c r="G24438"/>
      <c r="H24438"/>
      <c r="I24438"/>
      <c r="J24438"/>
      <c r="U24438" s="43"/>
      <c r="AE24438"/>
    </row>
    <row r="24439" spans="1:31">
      <c r="A24439">
        <v>58260</v>
      </c>
      <c r="B24439" t="s">
        <v>20911</v>
      </c>
      <c r="C24439" t="s">
        <v>33477</v>
      </c>
      <c r="D24439" t="s">
        <v>33476</v>
      </c>
      <c r="E24439"/>
      <c r="F24439"/>
      <c r="G24439"/>
      <c r="H24439"/>
      <c r="I24439"/>
      <c r="J24439"/>
      <c r="U24439" s="43"/>
      <c r="AE24439"/>
    </row>
    <row r="24440" spans="1:31">
      <c r="A24440">
        <v>58400</v>
      </c>
      <c r="B24440" t="s">
        <v>20912</v>
      </c>
      <c r="C24440" t="s">
        <v>33477</v>
      </c>
      <c r="D24440" t="s">
        <v>33476</v>
      </c>
      <c r="E24440"/>
      <c r="F24440"/>
      <c r="G24440"/>
      <c r="H24440"/>
      <c r="I24440"/>
      <c r="J24440"/>
      <c r="U24440" s="43"/>
      <c r="AE24440"/>
    </row>
    <row r="24441" spans="1:31">
      <c r="A24441">
        <v>58460</v>
      </c>
      <c r="B24441" t="s">
        <v>20913</v>
      </c>
      <c r="C24441" t="s">
        <v>33477</v>
      </c>
      <c r="D24441" t="s">
        <v>33476</v>
      </c>
      <c r="E24441"/>
      <c r="F24441"/>
      <c r="G24441"/>
      <c r="H24441"/>
      <c r="I24441"/>
      <c r="J24441"/>
      <c r="U24441" s="43"/>
      <c r="AE24441"/>
    </row>
    <row r="24442" spans="1:31">
      <c r="A24442">
        <v>58130</v>
      </c>
      <c r="B24442" t="s">
        <v>20914</v>
      </c>
      <c r="C24442" t="s">
        <v>33477</v>
      </c>
      <c r="D24442" t="s">
        <v>33476</v>
      </c>
      <c r="E24442"/>
      <c r="F24442"/>
      <c r="G24442"/>
      <c r="H24442"/>
      <c r="I24442"/>
      <c r="J24442"/>
      <c r="U24442" s="43"/>
      <c r="AE24442"/>
    </row>
    <row r="24443" spans="1:31">
      <c r="A24443">
        <v>58290</v>
      </c>
      <c r="B24443" t="s">
        <v>20915</v>
      </c>
      <c r="C24443" t="s">
        <v>33477</v>
      </c>
      <c r="D24443" t="s">
        <v>33476</v>
      </c>
      <c r="E24443"/>
      <c r="F24443"/>
      <c r="G24443"/>
      <c r="H24443"/>
      <c r="I24443"/>
      <c r="J24443"/>
      <c r="U24443" s="43"/>
      <c r="AE24443"/>
    </row>
    <row r="24444" spans="1:31">
      <c r="A24444">
        <v>58400</v>
      </c>
      <c r="B24444" t="s">
        <v>20916</v>
      </c>
      <c r="C24444" t="s">
        <v>33477</v>
      </c>
      <c r="D24444" t="s">
        <v>33476</v>
      </c>
      <c r="E24444"/>
      <c r="F24444"/>
      <c r="G24444"/>
      <c r="H24444"/>
      <c r="I24444"/>
      <c r="J24444"/>
      <c r="U24444" s="43"/>
      <c r="AE24444"/>
    </row>
    <row r="24445" spans="1:31">
      <c r="A24445">
        <v>58640</v>
      </c>
      <c r="B24445" t="s">
        <v>20917</v>
      </c>
      <c r="C24445" t="s">
        <v>33477</v>
      </c>
      <c r="D24445" t="e">
        <v>#N/A</v>
      </c>
      <c r="E24445"/>
      <c r="F24445"/>
      <c r="G24445"/>
      <c r="H24445"/>
      <c r="I24445"/>
      <c r="J24445"/>
      <c r="U24445" s="43"/>
      <c r="AE24445"/>
    </row>
    <row r="24446" spans="1:31">
      <c r="A24446">
        <v>58210</v>
      </c>
      <c r="B24446" t="s">
        <v>20918</v>
      </c>
      <c r="C24446" t="s">
        <v>33477</v>
      </c>
      <c r="D24446" t="s">
        <v>33476</v>
      </c>
      <c r="E24446"/>
      <c r="F24446"/>
      <c r="G24446"/>
      <c r="H24446"/>
      <c r="I24446"/>
      <c r="J24446"/>
      <c r="U24446" s="43"/>
      <c r="AE24446"/>
    </row>
    <row r="24447" spans="1:31">
      <c r="A24447">
        <v>58140</v>
      </c>
      <c r="B24447" t="s">
        <v>20919</v>
      </c>
      <c r="C24447" t="s">
        <v>33477</v>
      </c>
      <c r="D24447" t="s">
        <v>33476</v>
      </c>
      <c r="E24447"/>
      <c r="F24447"/>
      <c r="G24447"/>
      <c r="H24447"/>
      <c r="I24447"/>
      <c r="J24447"/>
      <c r="U24447" s="43"/>
      <c r="AE24447"/>
    </row>
    <row r="24448" spans="1:31">
      <c r="A24448">
        <v>58300</v>
      </c>
      <c r="B24448" t="s">
        <v>5629</v>
      </c>
      <c r="C24448" t="s">
        <v>33477</v>
      </c>
      <c r="D24448" t="s">
        <v>33476</v>
      </c>
      <c r="E24448"/>
      <c r="F24448"/>
      <c r="G24448"/>
      <c r="H24448"/>
      <c r="I24448"/>
      <c r="J24448"/>
      <c r="U24448" s="43"/>
      <c r="AE24448"/>
    </row>
    <row r="24449" spans="1:31">
      <c r="A24449">
        <v>58150</v>
      </c>
      <c r="B24449" t="s">
        <v>20920</v>
      </c>
      <c r="C24449" t="s">
        <v>33477</v>
      </c>
      <c r="D24449" t="s">
        <v>33476</v>
      </c>
      <c r="E24449"/>
      <c r="F24449"/>
      <c r="G24449"/>
      <c r="H24449"/>
      <c r="I24449"/>
      <c r="J24449"/>
      <c r="U24449" s="43"/>
      <c r="AE24449"/>
    </row>
    <row r="24450" spans="1:31">
      <c r="A24450">
        <v>58190</v>
      </c>
      <c r="B24450" t="s">
        <v>20921</v>
      </c>
      <c r="C24450" t="s">
        <v>33477</v>
      </c>
      <c r="D24450" t="s">
        <v>33476</v>
      </c>
      <c r="E24450"/>
      <c r="F24450"/>
      <c r="G24450"/>
      <c r="H24450"/>
      <c r="I24450"/>
      <c r="J24450"/>
      <c r="U24450" s="43"/>
      <c r="AE24450"/>
    </row>
    <row r="24451" spans="1:31">
      <c r="A24451">
        <v>58370</v>
      </c>
      <c r="B24451" t="s">
        <v>20922</v>
      </c>
      <c r="C24451" t="s">
        <v>33477</v>
      </c>
      <c r="D24451" t="s">
        <v>33476</v>
      </c>
      <c r="E24451"/>
      <c r="F24451"/>
      <c r="G24451"/>
      <c r="H24451"/>
      <c r="I24451"/>
      <c r="J24451"/>
      <c r="U24451" s="43"/>
      <c r="AE24451"/>
    </row>
    <row r="24452" spans="1:31">
      <c r="A24452">
        <v>58210</v>
      </c>
      <c r="B24452" t="s">
        <v>18427</v>
      </c>
      <c r="C24452" t="s">
        <v>33477</v>
      </c>
      <c r="D24452" t="s">
        <v>33476</v>
      </c>
      <c r="E24452"/>
      <c r="F24452"/>
      <c r="G24452"/>
      <c r="H24452"/>
      <c r="I24452"/>
      <c r="J24452"/>
      <c r="U24452" s="43"/>
      <c r="AE24452"/>
    </row>
    <row r="24453" spans="1:31">
      <c r="A24453">
        <v>58270</v>
      </c>
      <c r="B24453" t="s">
        <v>20923</v>
      </c>
      <c r="C24453" t="s">
        <v>33477</v>
      </c>
      <c r="D24453" t="s">
        <v>33476</v>
      </c>
      <c r="E24453"/>
      <c r="F24453"/>
      <c r="G24453"/>
      <c r="H24453"/>
      <c r="I24453"/>
      <c r="J24453"/>
      <c r="U24453" s="43"/>
      <c r="AE24453"/>
    </row>
    <row r="24454" spans="1:31">
      <c r="A24454">
        <v>58500</v>
      </c>
      <c r="B24454" t="s">
        <v>20924</v>
      </c>
      <c r="C24454" t="s">
        <v>33477</v>
      </c>
      <c r="D24454" t="s">
        <v>33476</v>
      </c>
      <c r="E24454"/>
      <c r="F24454"/>
      <c r="G24454"/>
      <c r="H24454"/>
      <c r="I24454"/>
      <c r="J24454"/>
      <c r="U24454" s="43"/>
      <c r="AE24454"/>
    </row>
    <row r="24455" spans="1:31">
      <c r="A24455">
        <v>58420</v>
      </c>
      <c r="B24455" t="s">
        <v>20925</v>
      </c>
      <c r="C24455" t="s">
        <v>33477</v>
      </c>
      <c r="D24455" t="s">
        <v>33476</v>
      </c>
      <c r="E24455"/>
      <c r="F24455"/>
      <c r="G24455"/>
      <c r="H24455"/>
      <c r="I24455"/>
      <c r="J24455"/>
      <c r="U24455" s="43"/>
      <c r="AE24455"/>
    </row>
    <row r="24456" spans="1:31">
      <c r="A24456">
        <v>59268</v>
      </c>
      <c r="B24456" t="s">
        <v>20926</v>
      </c>
      <c r="C24456" t="s">
        <v>33477</v>
      </c>
      <c r="D24456" t="s">
        <v>33476</v>
      </c>
      <c r="E24456"/>
      <c r="F24456"/>
      <c r="G24456"/>
      <c r="H24456"/>
      <c r="I24456"/>
      <c r="J24456"/>
      <c r="U24456" s="43"/>
      <c r="AE24456"/>
    </row>
    <row r="24457" spans="1:31">
      <c r="A24457">
        <v>59215</v>
      </c>
      <c r="B24457" t="s">
        <v>20927</v>
      </c>
      <c r="C24457" t="s">
        <v>33477</v>
      </c>
      <c r="D24457" t="e">
        <v>#N/A</v>
      </c>
      <c r="E24457"/>
      <c r="F24457"/>
      <c r="G24457"/>
      <c r="H24457"/>
      <c r="I24457"/>
      <c r="J24457"/>
      <c r="U24457" s="43"/>
      <c r="AE24457"/>
    </row>
    <row r="24458" spans="1:31">
      <c r="A24458">
        <v>59149</v>
      </c>
      <c r="B24458" t="s">
        <v>20928</v>
      </c>
      <c r="C24458" t="s">
        <v>33478</v>
      </c>
      <c r="D24458" t="e">
        <v>#N/A</v>
      </c>
      <c r="E24458"/>
      <c r="F24458"/>
      <c r="G24458"/>
      <c r="H24458"/>
      <c r="I24458"/>
      <c r="J24458"/>
      <c r="U24458" s="43"/>
      <c r="AE24458"/>
    </row>
    <row r="24459" spans="1:31">
      <c r="A24459">
        <v>59310</v>
      </c>
      <c r="B24459" t="s">
        <v>20929</v>
      </c>
      <c r="C24459" t="s">
        <v>33477</v>
      </c>
      <c r="D24459" t="s">
        <v>33476</v>
      </c>
      <c r="E24459"/>
      <c r="F24459"/>
      <c r="G24459"/>
      <c r="H24459"/>
      <c r="I24459"/>
      <c r="J24459"/>
      <c r="U24459" s="43"/>
      <c r="AE24459"/>
    </row>
    <row r="24460" spans="1:31">
      <c r="A24460">
        <v>59251</v>
      </c>
      <c r="B24460" t="s">
        <v>20930</v>
      </c>
      <c r="C24460" t="s">
        <v>33477</v>
      </c>
      <c r="D24460" t="s">
        <v>33476</v>
      </c>
      <c r="E24460"/>
      <c r="F24460"/>
      <c r="G24460"/>
      <c r="H24460"/>
      <c r="I24460"/>
      <c r="J24460"/>
      <c r="U24460" s="43"/>
      <c r="AE24460"/>
    </row>
    <row r="24461" spans="1:31">
      <c r="A24461">
        <v>59144</v>
      </c>
      <c r="B24461" t="s">
        <v>20931</v>
      </c>
      <c r="C24461" t="s">
        <v>33478</v>
      </c>
      <c r="D24461" t="s">
        <v>33476</v>
      </c>
      <c r="E24461"/>
      <c r="F24461"/>
      <c r="G24461"/>
      <c r="H24461"/>
      <c r="I24461"/>
      <c r="J24461"/>
      <c r="U24461" s="43"/>
      <c r="AE24461"/>
    </row>
    <row r="24462" spans="1:31">
      <c r="A24462">
        <v>59194</v>
      </c>
      <c r="B24462" t="s">
        <v>20932</v>
      </c>
      <c r="C24462" t="s">
        <v>33477</v>
      </c>
      <c r="D24462" t="e">
        <v>#N/A</v>
      </c>
      <c r="E24462"/>
      <c r="F24462"/>
      <c r="G24462"/>
      <c r="H24462"/>
      <c r="I24462"/>
      <c r="J24462"/>
      <c r="U24462" s="43"/>
      <c r="AE24462"/>
    </row>
    <row r="24463" spans="1:31">
      <c r="A24463">
        <v>59580</v>
      </c>
      <c r="B24463" t="s">
        <v>20933</v>
      </c>
      <c r="C24463" t="s">
        <v>33477</v>
      </c>
      <c r="D24463" t="e">
        <v>#N/A</v>
      </c>
      <c r="E24463"/>
      <c r="F24463"/>
      <c r="G24463"/>
      <c r="H24463"/>
      <c r="I24463"/>
      <c r="J24463"/>
      <c r="U24463" s="43"/>
      <c r="AE24463"/>
    </row>
    <row r="24464" spans="1:31">
      <c r="A24464">
        <v>59491</v>
      </c>
      <c r="B24464" t="s">
        <v>20934</v>
      </c>
      <c r="C24464" t="s">
        <v>33477</v>
      </c>
      <c r="D24464" t="s">
        <v>33476</v>
      </c>
      <c r="E24464"/>
      <c r="F24464"/>
      <c r="G24464"/>
      <c r="H24464"/>
      <c r="I24464"/>
      <c r="J24464"/>
      <c r="U24464" s="43"/>
      <c r="AE24464"/>
    </row>
    <row r="24465" spans="1:31">
      <c r="A24465">
        <v>59493</v>
      </c>
      <c r="B24465" t="s">
        <v>20934</v>
      </c>
      <c r="C24465" t="s">
        <v>33477</v>
      </c>
      <c r="D24465" t="e">
        <v>#N/A</v>
      </c>
      <c r="E24465"/>
      <c r="F24465"/>
      <c r="G24465"/>
      <c r="H24465"/>
      <c r="I24465"/>
      <c r="J24465"/>
      <c r="U24465" s="43"/>
      <c r="AE24465"/>
    </row>
    <row r="24466" spans="1:31">
      <c r="A24466">
        <v>59650</v>
      </c>
      <c r="B24466" t="s">
        <v>20934</v>
      </c>
      <c r="C24466" t="s">
        <v>33477</v>
      </c>
      <c r="D24466" t="e">
        <v>#N/A</v>
      </c>
      <c r="E24466"/>
      <c r="F24466"/>
      <c r="G24466"/>
      <c r="H24466"/>
      <c r="I24466"/>
      <c r="J24466"/>
      <c r="U24466" s="43"/>
      <c r="AE24466"/>
    </row>
    <row r="24467" spans="1:31">
      <c r="A24467">
        <v>59400</v>
      </c>
      <c r="B24467" t="s">
        <v>20935</v>
      </c>
      <c r="C24467" t="s">
        <v>33478</v>
      </c>
      <c r="D24467" t="s">
        <v>33476</v>
      </c>
      <c r="E24467"/>
      <c r="F24467"/>
      <c r="G24467"/>
      <c r="H24467"/>
      <c r="I24467"/>
      <c r="J24467"/>
      <c r="U24467" s="43"/>
      <c r="AE24467"/>
    </row>
    <row r="24468" spans="1:31">
      <c r="A24468">
        <v>59112</v>
      </c>
      <c r="B24468" t="s">
        <v>20936</v>
      </c>
      <c r="C24468" t="s">
        <v>33477</v>
      </c>
      <c r="D24468" t="e">
        <v>#N/A</v>
      </c>
      <c r="E24468"/>
      <c r="F24468"/>
      <c r="G24468"/>
      <c r="H24468"/>
      <c r="I24468"/>
      <c r="J24468"/>
      <c r="U24468" s="43"/>
      <c r="AE24468"/>
    </row>
    <row r="24469" spans="1:31">
      <c r="A24469">
        <v>59186</v>
      </c>
      <c r="B24469" t="s">
        <v>20937</v>
      </c>
      <c r="C24469" t="s">
        <v>33478</v>
      </c>
      <c r="D24469" t="e">
        <v>#N/A</v>
      </c>
      <c r="E24469"/>
      <c r="F24469"/>
      <c r="G24469"/>
      <c r="H24469"/>
      <c r="I24469"/>
      <c r="J24469"/>
      <c r="U24469" s="43"/>
      <c r="AE24469"/>
    </row>
    <row r="24470" spans="1:31">
      <c r="A24470">
        <v>59152</v>
      </c>
      <c r="B24470" t="s">
        <v>20938</v>
      </c>
      <c r="C24470" t="s">
        <v>33477</v>
      </c>
      <c r="D24470" t="e">
        <v>#N/A</v>
      </c>
      <c r="E24470"/>
      <c r="F24470"/>
      <c r="G24470"/>
      <c r="H24470"/>
      <c r="I24470"/>
      <c r="J24470"/>
      <c r="U24470" s="43"/>
      <c r="AE24470"/>
    </row>
    <row r="24471" spans="1:31">
      <c r="A24471">
        <v>59410</v>
      </c>
      <c r="B24471" t="s">
        <v>20939</v>
      </c>
      <c r="C24471" t="s">
        <v>33477</v>
      </c>
      <c r="D24471" t="e">
        <v>#N/A</v>
      </c>
      <c r="E24471"/>
      <c r="F24471"/>
      <c r="G24471"/>
      <c r="H24471"/>
      <c r="I24471"/>
      <c r="J24471"/>
      <c r="U24471" s="43"/>
      <c r="AE24471"/>
    </row>
    <row r="24472" spans="1:31">
      <c r="A24472">
        <v>59151</v>
      </c>
      <c r="B24472" t="s">
        <v>20940</v>
      </c>
      <c r="C24472" t="s">
        <v>33477</v>
      </c>
      <c r="D24472" t="s">
        <v>33476</v>
      </c>
      <c r="E24472"/>
      <c r="F24472"/>
      <c r="G24472"/>
      <c r="H24472"/>
      <c r="I24472"/>
      <c r="J24472"/>
      <c r="U24472" s="43"/>
      <c r="AE24472"/>
    </row>
    <row r="24473" spans="1:31">
      <c r="A24473">
        <v>59380</v>
      </c>
      <c r="B24473" t="s">
        <v>20941</v>
      </c>
      <c r="C24473" t="s">
        <v>33477</v>
      </c>
      <c r="D24473" t="s">
        <v>33476</v>
      </c>
      <c r="E24473"/>
      <c r="F24473"/>
      <c r="G24473"/>
      <c r="H24473"/>
      <c r="I24473"/>
      <c r="J24473"/>
      <c r="U24473" s="43"/>
      <c r="AE24473"/>
    </row>
    <row r="24474" spans="1:31">
      <c r="A24474">
        <v>59280</v>
      </c>
      <c r="B24474" t="s">
        <v>20942</v>
      </c>
      <c r="C24474" t="s">
        <v>33477</v>
      </c>
      <c r="D24474" t="e">
        <v>#N/A</v>
      </c>
      <c r="E24474"/>
      <c r="F24474"/>
      <c r="G24474"/>
      <c r="H24474"/>
      <c r="I24474"/>
      <c r="J24474"/>
      <c r="U24474" s="43"/>
      <c r="AE24474"/>
    </row>
    <row r="24475" spans="1:31">
      <c r="A24475">
        <v>59280</v>
      </c>
      <c r="B24475" t="s">
        <v>20942</v>
      </c>
      <c r="C24475" t="s">
        <v>33477</v>
      </c>
      <c r="D24475" t="e">
        <v>#N/A</v>
      </c>
      <c r="E24475"/>
      <c r="F24475"/>
      <c r="G24475"/>
      <c r="H24475"/>
      <c r="I24475"/>
      <c r="J24475"/>
      <c r="U24475" s="43"/>
      <c r="AE24475"/>
    </row>
    <row r="24476" spans="1:31">
      <c r="A24476">
        <v>59285</v>
      </c>
      <c r="B24476" t="s">
        <v>20943</v>
      </c>
      <c r="C24476" t="s">
        <v>33477</v>
      </c>
      <c r="D24476" t="e">
        <v>#N/A</v>
      </c>
      <c r="E24476"/>
      <c r="F24476"/>
      <c r="G24476"/>
      <c r="H24476"/>
      <c r="I24476"/>
      <c r="J24476"/>
      <c r="U24476" s="43"/>
      <c r="AE24476"/>
    </row>
    <row r="24477" spans="1:31">
      <c r="A24477">
        <v>59269</v>
      </c>
      <c r="B24477" t="s">
        <v>20944</v>
      </c>
      <c r="C24477" t="s">
        <v>33478</v>
      </c>
      <c r="D24477" t="s">
        <v>33476</v>
      </c>
      <c r="E24477"/>
      <c r="F24477"/>
      <c r="G24477"/>
      <c r="H24477"/>
      <c r="I24477"/>
      <c r="J24477"/>
      <c r="U24477" s="43"/>
      <c r="AE24477"/>
    </row>
    <row r="24478" spans="1:31">
      <c r="A24478">
        <v>59600</v>
      </c>
      <c r="B24478" t="s">
        <v>20945</v>
      </c>
      <c r="C24478" t="s">
        <v>33478</v>
      </c>
      <c r="D24478" t="s">
        <v>33476</v>
      </c>
      <c r="E24478"/>
      <c r="F24478"/>
      <c r="G24478"/>
      <c r="H24478"/>
      <c r="I24478"/>
      <c r="J24478"/>
      <c r="U24478" s="43"/>
      <c r="AE24478"/>
    </row>
    <row r="24479" spans="1:31">
      <c r="A24479">
        <v>59551</v>
      </c>
      <c r="B24479" t="s">
        <v>20946</v>
      </c>
      <c r="C24479" t="s">
        <v>33477</v>
      </c>
      <c r="D24479" t="e">
        <v>#N/A</v>
      </c>
      <c r="E24479"/>
      <c r="F24479"/>
      <c r="G24479"/>
      <c r="H24479"/>
      <c r="I24479"/>
      <c r="J24479"/>
      <c r="U24479" s="43"/>
      <c r="AE24479"/>
    </row>
    <row r="24480" spans="1:31">
      <c r="A24480">
        <v>59265</v>
      </c>
      <c r="B24480" t="s">
        <v>20947</v>
      </c>
      <c r="C24480" t="s">
        <v>33477</v>
      </c>
      <c r="D24480" t="e">
        <v>#N/A</v>
      </c>
      <c r="E24480"/>
      <c r="F24480"/>
      <c r="G24480"/>
      <c r="H24480"/>
      <c r="I24480"/>
      <c r="J24480"/>
      <c r="U24480" s="43"/>
      <c r="AE24480"/>
    </row>
    <row r="24481" spans="1:31">
      <c r="A24481">
        <v>59165</v>
      </c>
      <c r="B24481" t="s">
        <v>20948</v>
      </c>
      <c r="C24481" t="s">
        <v>33477</v>
      </c>
      <c r="D24481" t="e">
        <v>#N/A</v>
      </c>
      <c r="E24481"/>
      <c r="F24481"/>
      <c r="G24481"/>
      <c r="H24481"/>
      <c r="I24481"/>
      <c r="J24481"/>
      <c r="U24481" s="43"/>
      <c r="AE24481"/>
    </row>
    <row r="24482" spans="1:31">
      <c r="A24482">
        <v>59249</v>
      </c>
      <c r="B24482" t="s">
        <v>20949</v>
      </c>
      <c r="C24482" t="s">
        <v>33477</v>
      </c>
      <c r="D24482" t="e">
        <v>#N/A</v>
      </c>
      <c r="E24482"/>
      <c r="F24482"/>
      <c r="G24482"/>
      <c r="H24482"/>
      <c r="I24482"/>
      <c r="J24482"/>
      <c r="U24482" s="43"/>
      <c r="AE24482"/>
    </row>
    <row r="24483" spans="1:31">
      <c r="A24483">
        <v>59265</v>
      </c>
      <c r="B24483" t="s">
        <v>20950</v>
      </c>
      <c r="C24483" t="s">
        <v>33477</v>
      </c>
      <c r="D24483" t="e">
        <v>#N/A</v>
      </c>
      <c r="E24483"/>
      <c r="F24483"/>
      <c r="G24483"/>
      <c r="H24483"/>
      <c r="I24483"/>
      <c r="J24483"/>
      <c r="U24483" s="43"/>
      <c r="AE24483"/>
    </row>
    <row r="24484" spans="1:31">
      <c r="A24484">
        <v>59494</v>
      </c>
      <c r="B24484" t="s">
        <v>20951</v>
      </c>
      <c r="C24484" t="s">
        <v>33477</v>
      </c>
      <c r="D24484" t="s">
        <v>33476</v>
      </c>
      <c r="E24484"/>
      <c r="F24484"/>
      <c r="G24484"/>
      <c r="H24484"/>
      <c r="I24484"/>
      <c r="J24484"/>
      <c r="U24484" s="43"/>
      <c r="AE24484"/>
    </row>
    <row r="24485" spans="1:31">
      <c r="A24485">
        <v>59950</v>
      </c>
      <c r="B24485" t="s">
        <v>20952</v>
      </c>
      <c r="C24485" t="s">
        <v>33477</v>
      </c>
      <c r="D24485" t="e">
        <v>#N/A</v>
      </c>
      <c r="E24485"/>
      <c r="F24485"/>
      <c r="G24485"/>
      <c r="H24485"/>
      <c r="I24485"/>
      <c r="J24485"/>
      <c r="U24485" s="43"/>
      <c r="AE24485"/>
    </row>
    <row r="24486" spans="1:31">
      <c r="A24486">
        <v>59310</v>
      </c>
      <c r="B24486" t="s">
        <v>20953</v>
      </c>
      <c r="C24486" t="s">
        <v>33477</v>
      </c>
      <c r="D24486" t="s">
        <v>33476</v>
      </c>
      <c r="E24486"/>
      <c r="F24486"/>
      <c r="G24486"/>
      <c r="H24486"/>
      <c r="I24486"/>
      <c r="J24486"/>
      <c r="U24486" s="43"/>
      <c r="AE24486"/>
    </row>
    <row r="24487" spans="1:31">
      <c r="A24487">
        <v>59570</v>
      </c>
      <c r="B24487" t="s">
        <v>20954</v>
      </c>
      <c r="C24487" t="s">
        <v>33478</v>
      </c>
      <c r="D24487" t="s">
        <v>33476</v>
      </c>
      <c r="E24487"/>
      <c r="F24487"/>
      <c r="G24487"/>
      <c r="H24487"/>
      <c r="I24487"/>
      <c r="J24487"/>
      <c r="U24487" s="43"/>
      <c r="AE24487"/>
    </row>
    <row r="24488" spans="1:31">
      <c r="A24488">
        <v>59300</v>
      </c>
      <c r="B24488" t="s">
        <v>20955</v>
      </c>
      <c r="C24488" t="s">
        <v>33477</v>
      </c>
      <c r="D24488" t="s">
        <v>33476</v>
      </c>
      <c r="E24488"/>
      <c r="F24488"/>
      <c r="G24488"/>
      <c r="H24488"/>
      <c r="I24488"/>
      <c r="J24488"/>
      <c r="U24488" s="43"/>
      <c r="AE24488"/>
    </row>
    <row r="24489" spans="1:31">
      <c r="A24489">
        <v>59620</v>
      </c>
      <c r="B24489" t="s">
        <v>20956</v>
      </c>
      <c r="C24489" t="s">
        <v>33478</v>
      </c>
      <c r="D24489" t="e">
        <v>#N/A</v>
      </c>
      <c r="E24489"/>
      <c r="F24489"/>
      <c r="G24489"/>
      <c r="H24489"/>
      <c r="I24489"/>
      <c r="J24489"/>
      <c r="U24489" s="43"/>
      <c r="AE24489"/>
    </row>
    <row r="24490" spans="1:31">
      <c r="A24490">
        <v>59710</v>
      </c>
      <c r="B24490" t="s">
        <v>20957</v>
      </c>
      <c r="C24490" t="s">
        <v>33477</v>
      </c>
      <c r="D24490" t="s">
        <v>33476</v>
      </c>
      <c r="E24490"/>
      <c r="F24490"/>
      <c r="G24490"/>
      <c r="H24490"/>
      <c r="I24490"/>
      <c r="J24490"/>
      <c r="U24490" s="43"/>
      <c r="AE24490"/>
    </row>
    <row r="24491" spans="1:31">
      <c r="A24491">
        <v>59440</v>
      </c>
      <c r="B24491" t="s">
        <v>20958</v>
      </c>
      <c r="C24491" t="s">
        <v>33478</v>
      </c>
      <c r="D24491" t="s">
        <v>33476</v>
      </c>
      <c r="E24491"/>
      <c r="F24491"/>
      <c r="G24491"/>
      <c r="H24491"/>
      <c r="I24491"/>
      <c r="J24491"/>
      <c r="U24491" s="43"/>
      <c r="AE24491"/>
    </row>
    <row r="24492" spans="1:31">
      <c r="A24492">
        <v>59440</v>
      </c>
      <c r="B24492" t="s">
        <v>20959</v>
      </c>
      <c r="C24492" t="s">
        <v>33478</v>
      </c>
      <c r="D24492" t="s">
        <v>33476</v>
      </c>
      <c r="E24492"/>
      <c r="F24492"/>
      <c r="G24492"/>
      <c r="H24492"/>
      <c r="I24492"/>
      <c r="J24492"/>
      <c r="U24492" s="43"/>
      <c r="AE24492"/>
    </row>
    <row r="24493" spans="1:31">
      <c r="A24493">
        <v>59129</v>
      </c>
      <c r="B24493" t="s">
        <v>20960</v>
      </c>
      <c r="C24493" t="s">
        <v>33478</v>
      </c>
      <c r="D24493" t="s">
        <v>33476</v>
      </c>
      <c r="E24493"/>
      <c r="F24493"/>
      <c r="G24493"/>
      <c r="H24493"/>
      <c r="I24493"/>
      <c r="J24493"/>
      <c r="U24493" s="43"/>
      <c r="AE24493"/>
    </row>
    <row r="24494" spans="1:31">
      <c r="A24494">
        <v>59296</v>
      </c>
      <c r="B24494" t="s">
        <v>20961</v>
      </c>
      <c r="C24494" t="s">
        <v>33477</v>
      </c>
      <c r="D24494" t="e">
        <v>#N/A</v>
      </c>
      <c r="E24494"/>
      <c r="F24494"/>
      <c r="G24494"/>
      <c r="H24494"/>
      <c r="I24494"/>
      <c r="J24494"/>
      <c r="U24494" s="43"/>
      <c r="AE24494"/>
    </row>
    <row r="24495" spans="1:31">
      <c r="A24495">
        <v>59400</v>
      </c>
      <c r="B24495" t="s">
        <v>20962</v>
      </c>
      <c r="C24495" t="s">
        <v>33478</v>
      </c>
      <c r="D24495" t="s">
        <v>33476</v>
      </c>
      <c r="E24495"/>
      <c r="F24495"/>
      <c r="G24495"/>
      <c r="H24495"/>
      <c r="I24495"/>
      <c r="J24495"/>
      <c r="U24495" s="43"/>
      <c r="AE24495"/>
    </row>
    <row r="24496" spans="1:31">
      <c r="A24496">
        <v>59138</v>
      </c>
      <c r="B24496" t="s">
        <v>20963</v>
      </c>
      <c r="C24496" t="s">
        <v>33478</v>
      </c>
      <c r="D24496" t="s">
        <v>33476</v>
      </c>
      <c r="E24496"/>
      <c r="F24496"/>
      <c r="G24496"/>
      <c r="H24496"/>
      <c r="I24496"/>
      <c r="J24496"/>
      <c r="U24496" s="43"/>
      <c r="AE24496"/>
    </row>
    <row r="24497" spans="1:31">
      <c r="A24497">
        <v>59830</v>
      </c>
      <c r="B24497" t="s">
        <v>20964</v>
      </c>
      <c r="C24497" t="s">
        <v>33477</v>
      </c>
      <c r="D24497" t="s">
        <v>33476</v>
      </c>
      <c r="E24497"/>
      <c r="F24497"/>
      <c r="G24497"/>
      <c r="H24497"/>
      <c r="I24497"/>
      <c r="J24497"/>
      <c r="U24497" s="43"/>
      <c r="AE24497"/>
    </row>
    <row r="24498" spans="1:31">
      <c r="A24498">
        <v>59270</v>
      </c>
      <c r="B24498" t="s">
        <v>20965</v>
      </c>
      <c r="C24498" t="s">
        <v>33477</v>
      </c>
      <c r="D24498" t="s">
        <v>33476</v>
      </c>
      <c r="E24498"/>
      <c r="F24498"/>
      <c r="G24498"/>
      <c r="H24498"/>
      <c r="I24498"/>
      <c r="J24498"/>
      <c r="U24498" s="43"/>
      <c r="AE24498"/>
    </row>
    <row r="24499" spans="1:31">
      <c r="A24499">
        <v>59270</v>
      </c>
      <c r="B24499" t="s">
        <v>20965</v>
      </c>
      <c r="C24499" t="s">
        <v>33477</v>
      </c>
      <c r="D24499" t="s">
        <v>33476</v>
      </c>
      <c r="E24499"/>
      <c r="F24499"/>
      <c r="G24499"/>
      <c r="H24499"/>
      <c r="I24499"/>
      <c r="J24499"/>
      <c r="U24499" s="43"/>
      <c r="AE24499"/>
    </row>
    <row r="24500" spans="1:31">
      <c r="A24500">
        <v>59780</v>
      </c>
      <c r="B24500" t="s">
        <v>20966</v>
      </c>
      <c r="C24500" t="s">
        <v>33477</v>
      </c>
      <c r="D24500" t="s">
        <v>33476</v>
      </c>
      <c r="E24500"/>
      <c r="F24500"/>
      <c r="G24500"/>
      <c r="H24500"/>
      <c r="I24500"/>
      <c r="J24500"/>
      <c r="U24500" s="43"/>
      <c r="AE24500"/>
    </row>
    <row r="24501" spans="1:31">
      <c r="A24501">
        <v>59132</v>
      </c>
      <c r="B24501" t="s">
        <v>20967</v>
      </c>
      <c r="C24501" t="s">
        <v>33478</v>
      </c>
      <c r="D24501" t="s">
        <v>33476</v>
      </c>
      <c r="E24501"/>
      <c r="F24501"/>
      <c r="G24501"/>
      <c r="H24501"/>
      <c r="I24501"/>
      <c r="J24501"/>
      <c r="U24501" s="43"/>
      <c r="AE24501"/>
    </row>
    <row r="24502" spans="1:31">
      <c r="A24502">
        <v>59470</v>
      </c>
      <c r="B24502" t="s">
        <v>20968</v>
      </c>
      <c r="C24502" t="s">
        <v>33477</v>
      </c>
      <c r="D24502" t="s">
        <v>33476</v>
      </c>
      <c r="E24502"/>
      <c r="F24502"/>
      <c r="G24502"/>
      <c r="H24502"/>
      <c r="I24502"/>
      <c r="J24502"/>
      <c r="U24502" s="43"/>
      <c r="AE24502"/>
    </row>
    <row r="24503" spans="1:31">
      <c r="A24503">
        <v>59266</v>
      </c>
      <c r="B24503" t="s">
        <v>20969</v>
      </c>
      <c r="C24503" t="s">
        <v>33478</v>
      </c>
      <c r="D24503" t="s">
        <v>33476</v>
      </c>
      <c r="E24503"/>
      <c r="F24503"/>
      <c r="G24503"/>
      <c r="H24503"/>
      <c r="I24503"/>
      <c r="J24503"/>
      <c r="U24503" s="43"/>
      <c r="AE24503"/>
    </row>
    <row r="24504" spans="1:31">
      <c r="A24504">
        <v>59554</v>
      </c>
      <c r="B24504" t="s">
        <v>20970</v>
      </c>
      <c r="C24504" t="s">
        <v>33478</v>
      </c>
      <c r="D24504" t="e">
        <v>#N/A</v>
      </c>
      <c r="E24504"/>
      <c r="F24504"/>
      <c r="G24504"/>
      <c r="H24504"/>
      <c r="I24504"/>
      <c r="J24504"/>
      <c r="U24504" s="43"/>
      <c r="AE24504"/>
    </row>
    <row r="24505" spans="1:31">
      <c r="A24505">
        <v>59266</v>
      </c>
      <c r="B24505" t="s">
        <v>20971</v>
      </c>
      <c r="C24505" t="s">
        <v>33478</v>
      </c>
      <c r="D24505" t="s">
        <v>33476</v>
      </c>
      <c r="E24505"/>
      <c r="F24505"/>
      <c r="G24505"/>
      <c r="H24505"/>
      <c r="I24505"/>
      <c r="J24505"/>
      <c r="U24505" s="43"/>
      <c r="AE24505"/>
    </row>
    <row r="24506" spans="1:31">
      <c r="A24506">
        <v>59440</v>
      </c>
      <c r="B24506" t="s">
        <v>20972</v>
      </c>
      <c r="C24506" t="s">
        <v>33478</v>
      </c>
      <c r="D24506" t="s">
        <v>33476</v>
      </c>
      <c r="E24506"/>
      <c r="F24506"/>
      <c r="G24506"/>
      <c r="H24506"/>
      <c r="I24506"/>
      <c r="J24506"/>
      <c r="U24506" s="43"/>
      <c r="AE24506"/>
    </row>
    <row r="24507" spans="1:31">
      <c r="A24507">
        <v>59480</v>
      </c>
      <c r="B24507" t="s">
        <v>20973</v>
      </c>
      <c r="C24507" t="s">
        <v>33477</v>
      </c>
      <c r="D24507" t="e">
        <v>#N/A</v>
      </c>
      <c r="E24507"/>
      <c r="F24507"/>
      <c r="G24507"/>
      <c r="H24507"/>
      <c r="I24507"/>
      <c r="J24507"/>
      <c r="U24507" s="43"/>
      <c r="AE24507"/>
    </row>
    <row r="24508" spans="1:31">
      <c r="A24508">
        <v>59221</v>
      </c>
      <c r="B24508" t="s">
        <v>20974</v>
      </c>
      <c r="C24508" t="s">
        <v>33477</v>
      </c>
      <c r="D24508" t="e">
        <v>#N/A</v>
      </c>
      <c r="E24508"/>
      <c r="F24508"/>
      <c r="G24508"/>
      <c r="H24508"/>
      <c r="I24508"/>
      <c r="J24508"/>
      <c r="U24508" s="43"/>
      <c r="AE24508"/>
    </row>
    <row r="24509" spans="1:31">
      <c r="A24509">
        <v>59570</v>
      </c>
      <c r="B24509" t="s">
        <v>20975</v>
      </c>
      <c r="C24509" t="s">
        <v>33478</v>
      </c>
      <c r="D24509" t="s">
        <v>33476</v>
      </c>
      <c r="E24509"/>
      <c r="F24509"/>
      <c r="G24509"/>
      <c r="H24509"/>
      <c r="I24509"/>
      <c r="J24509"/>
      <c r="U24509" s="43"/>
      <c r="AE24509"/>
    </row>
    <row r="24510" spans="1:31">
      <c r="A24510">
        <v>59570</v>
      </c>
      <c r="B24510" t="s">
        <v>20975</v>
      </c>
      <c r="C24510" t="s">
        <v>33478</v>
      </c>
      <c r="D24510" t="s">
        <v>33476</v>
      </c>
      <c r="E24510"/>
      <c r="F24510"/>
      <c r="G24510"/>
      <c r="H24510"/>
      <c r="I24510"/>
      <c r="J24510"/>
      <c r="U24510" s="43"/>
      <c r="AE24510"/>
    </row>
    <row r="24511" spans="1:31">
      <c r="A24511">
        <v>59670</v>
      </c>
      <c r="B24511" t="s">
        <v>20976</v>
      </c>
      <c r="C24511" t="s">
        <v>33477</v>
      </c>
      <c r="D24511" t="s">
        <v>33476</v>
      </c>
      <c r="E24511"/>
      <c r="F24511"/>
      <c r="G24511"/>
      <c r="H24511"/>
      <c r="I24511"/>
      <c r="J24511"/>
      <c r="U24511" s="43"/>
      <c r="AE24511"/>
    </row>
    <row r="24512" spans="1:31">
      <c r="A24512">
        <v>59360</v>
      </c>
      <c r="B24512" t="s">
        <v>20977</v>
      </c>
      <c r="C24512" t="s">
        <v>33478</v>
      </c>
      <c r="D24512" t="s">
        <v>33476</v>
      </c>
      <c r="E24512"/>
      <c r="F24512"/>
      <c r="G24512"/>
      <c r="H24512"/>
      <c r="I24512"/>
      <c r="J24512"/>
      <c r="U24512" s="43"/>
      <c r="AE24512"/>
    </row>
    <row r="24513" spans="1:31">
      <c r="A24513">
        <v>59134</v>
      </c>
      <c r="B24513" t="s">
        <v>20978</v>
      </c>
      <c r="C24513" t="s">
        <v>33477</v>
      </c>
      <c r="D24513" t="s">
        <v>33476</v>
      </c>
      <c r="E24513"/>
      <c r="F24513"/>
      <c r="G24513"/>
      <c r="H24513"/>
      <c r="I24513"/>
      <c r="J24513"/>
      <c r="U24513" s="43"/>
      <c r="AE24513"/>
    </row>
    <row r="24514" spans="1:31">
      <c r="A24514">
        <v>59530</v>
      </c>
      <c r="B24514" t="s">
        <v>20979</v>
      </c>
      <c r="C24514" t="s">
        <v>33478</v>
      </c>
      <c r="D24514" t="s">
        <v>33476</v>
      </c>
      <c r="E24514"/>
      <c r="F24514"/>
      <c r="G24514"/>
      <c r="H24514"/>
      <c r="I24514"/>
      <c r="J24514"/>
      <c r="U24514" s="43"/>
      <c r="AE24514"/>
    </row>
    <row r="24515" spans="1:31">
      <c r="A24515">
        <v>59330</v>
      </c>
      <c r="B24515" t="s">
        <v>11168</v>
      </c>
      <c r="C24515" t="s">
        <v>33478</v>
      </c>
      <c r="D24515" t="s">
        <v>33476</v>
      </c>
      <c r="E24515"/>
      <c r="F24515"/>
      <c r="G24515"/>
      <c r="H24515"/>
      <c r="I24515"/>
      <c r="J24515"/>
      <c r="U24515" s="43"/>
      <c r="AE24515"/>
    </row>
    <row r="24516" spans="1:31">
      <c r="A24516">
        <v>59540</v>
      </c>
      <c r="B24516" t="s">
        <v>20980</v>
      </c>
      <c r="C24516" t="s">
        <v>33478</v>
      </c>
      <c r="D24516" t="s">
        <v>33476</v>
      </c>
      <c r="E24516"/>
      <c r="F24516"/>
      <c r="G24516"/>
      <c r="H24516"/>
      <c r="I24516"/>
      <c r="J24516"/>
      <c r="U24516" s="43"/>
      <c r="AE24516"/>
    </row>
    <row r="24517" spans="1:31">
      <c r="A24517">
        <v>59730</v>
      </c>
      <c r="B24517" t="s">
        <v>20981</v>
      </c>
      <c r="C24517" t="s">
        <v>33478</v>
      </c>
      <c r="D24517" t="s">
        <v>33476</v>
      </c>
      <c r="E24517"/>
      <c r="F24517"/>
      <c r="G24517"/>
      <c r="H24517"/>
      <c r="I24517"/>
      <c r="J24517"/>
      <c r="U24517" s="43"/>
      <c r="AE24517"/>
    </row>
    <row r="24518" spans="1:31">
      <c r="A24518">
        <v>59550</v>
      </c>
      <c r="B24518" t="s">
        <v>20982</v>
      </c>
      <c r="C24518" t="s">
        <v>33478</v>
      </c>
      <c r="D24518" t="s">
        <v>33476</v>
      </c>
      <c r="E24518"/>
      <c r="F24518"/>
      <c r="G24518"/>
      <c r="H24518"/>
      <c r="I24518"/>
      <c r="J24518"/>
      <c r="U24518" s="43"/>
      <c r="AE24518"/>
    </row>
    <row r="24519" spans="1:31">
      <c r="A24519">
        <v>59740</v>
      </c>
      <c r="B24519" t="s">
        <v>665</v>
      </c>
      <c r="C24519" t="s">
        <v>33478</v>
      </c>
      <c r="D24519" t="s">
        <v>33476</v>
      </c>
      <c r="E24519"/>
      <c r="F24519"/>
      <c r="G24519"/>
      <c r="H24519"/>
      <c r="I24519"/>
      <c r="J24519"/>
      <c r="U24519" s="43"/>
      <c r="AE24519"/>
    </row>
    <row r="24520" spans="1:31">
      <c r="A24520">
        <v>59157</v>
      </c>
      <c r="B24520" t="s">
        <v>20983</v>
      </c>
      <c r="C24520" t="s">
        <v>33478</v>
      </c>
      <c r="D24520" t="s">
        <v>33476</v>
      </c>
      <c r="E24520"/>
      <c r="F24520"/>
      <c r="G24520"/>
      <c r="H24520"/>
      <c r="I24520"/>
      <c r="J24520"/>
      <c r="U24520" s="43"/>
      <c r="AE24520"/>
    </row>
    <row r="24521" spans="1:31">
      <c r="A24521">
        <v>59135</v>
      </c>
      <c r="B24521" t="s">
        <v>20984</v>
      </c>
      <c r="C24521" t="s">
        <v>33477</v>
      </c>
      <c r="D24521" t="s">
        <v>33476</v>
      </c>
      <c r="E24521"/>
      <c r="F24521"/>
      <c r="G24521"/>
      <c r="H24521"/>
      <c r="I24521"/>
      <c r="J24521"/>
      <c r="U24521" s="43"/>
      <c r="AE24521"/>
    </row>
    <row r="24522" spans="1:31">
      <c r="A24522">
        <v>59570</v>
      </c>
      <c r="B24522" t="s">
        <v>20985</v>
      </c>
      <c r="C24522" t="s">
        <v>33478</v>
      </c>
      <c r="D24522" t="s">
        <v>33476</v>
      </c>
      <c r="E24522"/>
      <c r="F24522"/>
      <c r="G24522"/>
      <c r="H24522"/>
      <c r="I24522"/>
      <c r="J24522"/>
      <c r="U24522" s="43"/>
      <c r="AE24522"/>
    </row>
    <row r="24523" spans="1:31">
      <c r="A24523">
        <v>59740</v>
      </c>
      <c r="B24523" t="s">
        <v>20986</v>
      </c>
      <c r="C24523" t="s">
        <v>33478</v>
      </c>
      <c r="D24523" t="s">
        <v>33476</v>
      </c>
      <c r="E24523"/>
      <c r="F24523"/>
      <c r="G24523"/>
      <c r="H24523"/>
      <c r="I24523"/>
      <c r="J24523"/>
      <c r="U24523" s="43"/>
      <c r="AE24523"/>
    </row>
    <row r="24524" spans="1:31">
      <c r="A24524">
        <v>59380</v>
      </c>
      <c r="B24524" t="s">
        <v>20987</v>
      </c>
      <c r="C24524" t="s">
        <v>33477</v>
      </c>
      <c r="D24524" t="s">
        <v>33476</v>
      </c>
      <c r="E24524"/>
      <c r="F24524"/>
      <c r="G24524"/>
      <c r="H24524"/>
      <c r="I24524"/>
      <c r="J24524"/>
      <c r="U24524" s="43"/>
      <c r="AE24524"/>
    </row>
    <row r="24525" spans="1:31">
      <c r="A24525">
        <v>59145</v>
      </c>
      <c r="B24525" t="s">
        <v>20988</v>
      </c>
      <c r="C24525" t="s">
        <v>33478</v>
      </c>
      <c r="D24525" t="s">
        <v>33476</v>
      </c>
      <c r="E24525"/>
      <c r="F24525"/>
      <c r="G24525"/>
      <c r="H24525"/>
      <c r="I24525"/>
      <c r="J24525"/>
      <c r="U24525" s="43"/>
      <c r="AE24525"/>
    </row>
    <row r="24526" spans="1:31">
      <c r="A24526">
        <v>59213</v>
      </c>
      <c r="B24526" t="s">
        <v>20989</v>
      </c>
      <c r="C24526" t="s">
        <v>33477</v>
      </c>
      <c r="D24526" t="e">
        <v>#N/A</v>
      </c>
      <c r="E24526"/>
      <c r="F24526"/>
      <c r="G24526"/>
      <c r="H24526"/>
      <c r="I24526"/>
      <c r="J24526"/>
      <c r="U24526" s="43"/>
      <c r="AE24526"/>
    </row>
    <row r="24527" spans="1:31">
      <c r="A24527">
        <v>59570</v>
      </c>
      <c r="B24527" t="s">
        <v>20990</v>
      </c>
      <c r="C24527" t="s">
        <v>33478</v>
      </c>
      <c r="D24527" t="s">
        <v>33476</v>
      </c>
      <c r="E24527"/>
      <c r="F24527"/>
      <c r="G24527"/>
      <c r="H24527"/>
      <c r="I24527"/>
      <c r="J24527"/>
      <c r="U24527" s="43"/>
      <c r="AE24527"/>
    </row>
    <row r="24528" spans="1:31">
      <c r="A24528">
        <v>59235</v>
      </c>
      <c r="B24528" t="s">
        <v>20991</v>
      </c>
      <c r="C24528" t="s">
        <v>33477</v>
      </c>
      <c r="D24528" t="e">
        <v>#N/A</v>
      </c>
      <c r="E24528"/>
      <c r="F24528"/>
      <c r="G24528"/>
      <c r="H24528"/>
      <c r="I24528"/>
      <c r="J24528"/>
      <c r="U24528" s="43"/>
      <c r="AE24528"/>
    </row>
    <row r="24529" spans="1:31">
      <c r="A24529">
        <v>59600</v>
      </c>
      <c r="B24529" t="s">
        <v>20992</v>
      </c>
      <c r="C24529" t="s">
        <v>33478</v>
      </c>
      <c r="D24529" t="s">
        <v>33476</v>
      </c>
      <c r="E24529"/>
      <c r="F24529"/>
      <c r="G24529"/>
      <c r="H24529"/>
      <c r="I24529"/>
      <c r="J24529"/>
      <c r="U24529" s="43"/>
      <c r="AE24529"/>
    </row>
    <row r="24530" spans="1:31">
      <c r="A24530">
        <v>59270</v>
      </c>
      <c r="B24530" t="s">
        <v>20993</v>
      </c>
      <c r="C24530" t="s">
        <v>33477</v>
      </c>
      <c r="D24530" t="s">
        <v>33476</v>
      </c>
      <c r="E24530"/>
      <c r="F24530"/>
      <c r="G24530"/>
      <c r="H24530"/>
      <c r="I24530"/>
      <c r="J24530"/>
      <c r="U24530" s="43"/>
      <c r="AE24530"/>
    </row>
    <row r="24531" spans="1:31">
      <c r="A24531">
        <v>59270</v>
      </c>
      <c r="B24531" t="s">
        <v>20993</v>
      </c>
      <c r="C24531" t="s">
        <v>33477</v>
      </c>
      <c r="D24531" t="s">
        <v>33476</v>
      </c>
      <c r="E24531"/>
      <c r="F24531"/>
      <c r="G24531"/>
      <c r="H24531"/>
      <c r="I24531"/>
      <c r="J24531"/>
      <c r="U24531" s="43"/>
      <c r="AE24531"/>
    </row>
    <row r="24532" spans="1:31">
      <c r="A24532">
        <v>59980</v>
      </c>
      <c r="B24532" t="s">
        <v>20994</v>
      </c>
      <c r="C24532" t="s">
        <v>33478</v>
      </c>
      <c r="D24532" t="e">
        <v>#N/A</v>
      </c>
      <c r="E24532"/>
      <c r="F24532"/>
      <c r="G24532"/>
      <c r="H24532"/>
      <c r="I24532"/>
      <c r="J24532"/>
      <c r="U24532" s="43"/>
      <c r="AE24532"/>
    </row>
    <row r="24533" spans="1:31">
      <c r="A24533">
        <v>59540</v>
      </c>
      <c r="B24533" t="s">
        <v>20995</v>
      </c>
      <c r="C24533" t="s">
        <v>33478</v>
      </c>
      <c r="D24533" t="s">
        <v>33476</v>
      </c>
      <c r="E24533"/>
      <c r="F24533"/>
      <c r="G24533"/>
      <c r="H24533"/>
      <c r="I24533"/>
      <c r="J24533"/>
      <c r="U24533" s="43"/>
      <c r="AE24533"/>
    </row>
    <row r="24534" spans="1:31">
      <c r="A24534">
        <v>59600</v>
      </c>
      <c r="B24534" t="s">
        <v>20996</v>
      </c>
      <c r="C24534" t="s">
        <v>33478</v>
      </c>
      <c r="D24534" t="s">
        <v>33476</v>
      </c>
      <c r="E24534"/>
      <c r="F24534"/>
      <c r="G24534"/>
      <c r="H24534"/>
      <c r="I24534"/>
      <c r="J24534"/>
      <c r="U24534" s="43"/>
      <c r="AE24534"/>
    </row>
    <row r="24535" spans="1:31">
      <c r="A24535">
        <v>59570</v>
      </c>
      <c r="B24535" t="s">
        <v>20997</v>
      </c>
      <c r="C24535" t="s">
        <v>33478</v>
      </c>
      <c r="D24535" t="s">
        <v>33476</v>
      </c>
      <c r="E24535"/>
      <c r="F24535"/>
      <c r="G24535"/>
      <c r="H24535"/>
      <c r="I24535"/>
      <c r="J24535"/>
      <c r="U24535" s="43"/>
      <c r="AE24535"/>
    </row>
    <row r="24536" spans="1:31">
      <c r="A24536">
        <v>59216</v>
      </c>
      <c r="B24536" t="s">
        <v>20998</v>
      </c>
      <c r="C24536" t="s">
        <v>33478</v>
      </c>
      <c r="D24536" t="e">
        <v>#N/A</v>
      </c>
      <c r="E24536"/>
      <c r="F24536"/>
      <c r="G24536"/>
      <c r="H24536"/>
      <c r="I24536"/>
      <c r="J24536"/>
      <c r="U24536" s="43"/>
      <c r="AE24536"/>
    </row>
    <row r="24537" spans="1:31">
      <c r="A24537">
        <v>59192</v>
      </c>
      <c r="B24537" t="s">
        <v>20999</v>
      </c>
      <c r="C24537" t="s">
        <v>33477</v>
      </c>
      <c r="D24537" t="e">
        <v>#N/A</v>
      </c>
      <c r="E24537"/>
      <c r="F24537"/>
      <c r="G24537"/>
      <c r="H24537"/>
      <c r="I24537"/>
      <c r="J24537"/>
      <c r="U24537" s="43"/>
      <c r="AE24537"/>
    </row>
    <row r="24538" spans="1:31">
      <c r="A24538">
        <v>59310</v>
      </c>
      <c r="B24538" t="s">
        <v>21000</v>
      </c>
      <c r="C24538" t="s">
        <v>33477</v>
      </c>
      <c r="D24538" t="s">
        <v>33476</v>
      </c>
      <c r="E24538"/>
      <c r="F24538"/>
      <c r="G24538"/>
      <c r="H24538"/>
      <c r="I24538"/>
      <c r="J24538"/>
      <c r="U24538" s="43"/>
      <c r="AE24538"/>
    </row>
    <row r="24539" spans="1:31">
      <c r="A24539">
        <v>59217</v>
      </c>
      <c r="B24539" t="s">
        <v>21001</v>
      </c>
      <c r="C24539" t="s">
        <v>33477</v>
      </c>
      <c r="D24539" t="e">
        <v>#N/A</v>
      </c>
      <c r="E24539"/>
      <c r="F24539"/>
      <c r="G24539"/>
      <c r="H24539"/>
      <c r="I24539"/>
      <c r="J24539"/>
      <c r="U24539" s="43"/>
      <c r="AE24539"/>
    </row>
    <row r="24540" spans="1:31">
      <c r="A24540">
        <v>59380</v>
      </c>
      <c r="B24540" t="s">
        <v>21002</v>
      </c>
      <c r="C24540" t="s">
        <v>33477</v>
      </c>
      <c r="D24540" t="s">
        <v>33476</v>
      </c>
      <c r="E24540"/>
      <c r="F24540"/>
      <c r="G24540"/>
      <c r="H24540"/>
      <c r="I24540"/>
      <c r="J24540"/>
      <c r="U24540" s="43"/>
      <c r="AE24540"/>
    </row>
    <row r="24541" spans="1:31">
      <c r="A24541">
        <v>59380</v>
      </c>
      <c r="B24541" t="s">
        <v>21003</v>
      </c>
      <c r="C24541" t="s">
        <v>33477</v>
      </c>
      <c r="D24541" t="s">
        <v>33476</v>
      </c>
      <c r="E24541"/>
      <c r="F24541"/>
      <c r="G24541"/>
      <c r="H24541"/>
      <c r="I24541"/>
      <c r="J24541"/>
      <c r="U24541" s="43"/>
      <c r="AE24541"/>
    </row>
    <row r="24542" spans="1:31">
      <c r="A24542">
        <v>59173</v>
      </c>
      <c r="B24542" t="s">
        <v>21004</v>
      </c>
      <c r="C24542" t="s">
        <v>33477</v>
      </c>
      <c r="D24542" t="s">
        <v>33476</v>
      </c>
      <c r="E24542"/>
      <c r="F24542"/>
      <c r="G24542"/>
      <c r="H24542"/>
      <c r="I24542"/>
      <c r="J24542"/>
      <c r="U24542" s="43"/>
      <c r="AE24542"/>
    </row>
    <row r="24543" spans="1:31">
      <c r="A24543">
        <v>59268</v>
      </c>
      <c r="B24543" t="s">
        <v>18080</v>
      </c>
      <c r="C24543" t="s">
        <v>33477</v>
      </c>
      <c r="D24543" t="s">
        <v>33476</v>
      </c>
      <c r="E24543"/>
      <c r="F24543"/>
      <c r="G24543"/>
      <c r="H24543"/>
      <c r="I24543"/>
      <c r="J24543"/>
      <c r="U24543" s="43"/>
      <c r="AE24543"/>
    </row>
    <row r="24544" spans="1:31">
      <c r="A24544">
        <v>59299</v>
      </c>
      <c r="B24544" t="s">
        <v>21005</v>
      </c>
      <c r="C24544" t="s">
        <v>33477</v>
      </c>
      <c r="D24544" t="s">
        <v>33476</v>
      </c>
      <c r="E24544"/>
      <c r="F24544"/>
      <c r="G24544"/>
      <c r="H24544"/>
      <c r="I24544"/>
      <c r="J24544"/>
      <c r="U24544" s="43"/>
      <c r="AE24544"/>
    </row>
    <row r="24545" spans="1:31">
      <c r="A24545">
        <v>59189</v>
      </c>
      <c r="B24545" t="s">
        <v>21006</v>
      </c>
      <c r="C24545" t="s">
        <v>33477</v>
      </c>
      <c r="D24545" t="e">
        <v>#N/A</v>
      </c>
      <c r="E24545"/>
      <c r="F24545"/>
      <c r="G24545"/>
      <c r="H24545"/>
      <c r="I24545"/>
      <c r="J24545"/>
      <c r="U24545" s="43"/>
      <c r="AE24545"/>
    </row>
    <row r="24546" spans="1:31">
      <c r="A24546">
        <v>59280</v>
      </c>
      <c r="B24546" t="s">
        <v>21007</v>
      </c>
      <c r="C24546" t="s">
        <v>33477</v>
      </c>
      <c r="D24546" t="e">
        <v>#N/A</v>
      </c>
      <c r="E24546"/>
      <c r="F24546"/>
      <c r="G24546"/>
      <c r="H24546"/>
      <c r="I24546"/>
      <c r="J24546"/>
      <c r="U24546" s="43"/>
      <c r="AE24546"/>
    </row>
    <row r="24547" spans="1:31">
      <c r="A24547">
        <v>59470</v>
      </c>
      <c r="B24547" t="s">
        <v>21008</v>
      </c>
      <c r="C24547" t="s">
        <v>33477</v>
      </c>
      <c r="D24547" t="s">
        <v>33476</v>
      </c>
      <c r="E24547"/>
      <c r="F24547"/>
      <c r="G24547"/>
      <c r="H24547"/>
      <c r="I24547"/>
      <c r="J24547"/>
      <c r="U24547" s="43"/>
      <c r="AE24547"/>
    </row>
    <row r="24548" spans="1:31">
      <c r="A24548">
        <v>59910</v>
      </c>
      <c r="B24548" t="s">
        <v>21009</v>
      </c>
      <c r="C24548" t="s">
        <v>33477</v>
      </c>
      <c r="D24548" t="e">
        <v>#N/A</v>
      </c>
      <c r="E24548"/>
      <c r="F24548"/>
      <c r="G24548"/>
      <c r="H24548"/>
      <c r="I24548"/>
      <c r="J24548"/>
      <c r="U24548" s="43"/>
      <c r="AE24548"/>
    </row>
    <row r="24549" spans="1:31">
      <c r="A24549">
        <v>59190</v>
      </c>
      <c r="B24549" t="s">
        <v>21010</v>
      </c>
      <c r="C24549" t="s">
        <v>33477</v>
      </c>
      <c r="D24549" t="s">
        <v>33476</v>
      </c>
      <c r="E24549"/>
      <c r="F24549"/>
      <c r="G24549"/>
      <c r="H24549"/>
      <c r="I24549"/>
      <c r="J24549"/>
      <c r="U24549" s="43"/>
      <c r="AE24549"/>
    </row>
    <row r="24550" spans="1:31">
      <c r="A24550">
        <v>59111</v>
      </c>
      <c r="B24550" t="s">
        <v>21011</v>
      </c>
      <c r="C24550" t="s">
        <v>33477</v>
      </c>
      <c r="D24550" t="e">
        <v>#N/A</v>
      </c>
      <c r="E24550"/>
      <c r="F24550"/>
      <c r="G24550"/>
      <c r="H24550"/>
      <c r="I24550"/>
      <c r="J24550"/>
      <c r="U24550" s="43"/>
      <c r="AE24550"/>
    </row>
    <row r="24551" spans="1:31">
      <c r="A24551">
        <v>59111</v>
      </c>
      <c r="B24551" t="s">
        <v>21011</v>
      </c>
      <c r="C24551" t="s">
        <v>33477</v>
      </c>
      <c r="D24551" t="e">
        <v>#N/A</v>
      </c>
      <c r="E24551"/>
      <c r="F24551"/>
      <c r="G24551"/>
      <c r="H24551"/>
      <c r="I24551"/>
      <c r="J24551"/>
      <c r="U24551" s="43"/>
      <c r="AE24551"/>
    </row>
    <row r="24552" spans="1:31">
      <c r="A24552">
        <v>59440</v>
      </c>
      <c r="B24552" t="s">
        <v>21012</v>
      </c>
      <c r="C24552" t="s">
        <v>33478</v>
      </c>
      <c r="D24552" t="s">
        <v>33476</v>
      </c>
      <c r="E24552"/>
      <c r="F24552"/>
      <c r="G24552"/>
      <c r="H24552"/>
      <c r="I24552"/>
      <c r="J24552"/>
      <c r="U24552" s="43"/>
      <c r="AE24552"/>
    </row>
    <row r="24553" spans="1:31">
      <c r="A24553">
        <v>59630</v>
      </c>
      <c r="B24553" t="s">
        <v>21013</v>
      </c>
      <c r="C24553" t="s">
        <v>33477</v>
      </c>
      <c r="D24553" t="s">
        <v>33476</v>
      </c>
      <c r="E24553"/>
      <c r="F24553"/>
      <c r="G24553"/>
      <c r="H24553"/>
      <c r="I24553"/>
      <c r="J24553"/>
      <c r="U24553" s="43"/>
      <c r="AE24553"/>
    </row>
    <row r="24554" spans="1:31">
      <c r="A24554">
        <v>59830</v>
      </c>
      <c r="B24554" t="s">
        <v>21014</v>
      </c>
      <c r="C24554" t="s">
        <v>33477</v>
      </c>
      <c r="D24554" t="s">
        <v>33476</v>
      </c>
      <c r="E24554"/>
      <c r="F24554"/>
      <c r="G24554"/>
      <c r="H24554"/>
      <c r="I24554"/>
      <c r="J24554"/>
      <c r="U24554" s="43"/>
      <c r="AE24554"/>
    </row>
    <row r="24555" spans="1:31">
      <c r="A24555">
        <v>59400</v>
      </c>
      <c r="B24555" t="s">
        <v>21015</v>
      </c>
      <c r="C24555" t="s">
        <v>33478</v>
      </c>
      <c r="D24555" t="s">
        <v>33476</v>
      </c>
      <c r="E24555"/>
      <c r="F24555"/>
      <c r="G24555"/>
      <c r="H24555"/>
      <c r="I24555"/>
      <c r="J24555"/>
      <c r="U24555" s="43"/>
      <c r="AE24555"/>
    </row>
    <row r="24556" spans="1:31">
      <c r="A24556">
        <v>59166</v>
      </c>
      <c r="B24556" t="s">
        <v>21016</v>
      </c>
      <c r="C24556" t="s">
        <v>33477</v>
      </c>
      <c r="D24556" t="e">
        <v>#N/A</v>
      </c>
      <c r="E24556"/>
      <c r="F24556"/>
      <c r="G24556"/>
      <c r="H24556"/>
      <c r="I24556"/>
      <c r="J24556"/>
      <c r="U24556" s="43"/>
      <c r="AE24556"/>
    </row>
    <row r="24557" spans="1:31">
      <c r="A24557">
        <v>59222</v>
      </c>
      <c r="B24557" t="s">
        <v>21017</v>
      </c>
      <c r="C24557" t="s">
        <v>33478</v>
      </c>
      <c r="D24557" t="e">
        <v>#N/A</v>
      </c>
      <c r="E24557"/>
      <c r="F24557"/>
      <c r="G24557"/>
      <c r="H24557"/>
      <c r="I24557"/>
      <c r="J24557"/>
      <c r="U24557" s="43"/>
      <c r="AE24557"/>
    </row>
    <row r="24558" spans="1:31">
      <c r="A24558">
        <v>59178</v>
      </c>
      <c r="B24558" t="s">
        <v>21018</v>
      </c>
      <c r="C24558" t="s">
        <v>33477</v>
      </c>
      <c r="D24558" t="e">
        <v>#N/A</v>
      </c>
      <c r="E24558"/>
      <c r="F24558"/>
      <c r="G24558"/>
      <c r="H24558"/>
      <c r="I24558"/>
      <c r="J24558"/>
      <c r="U24558" s="43"/>
      <c r="AE24558"/>
    </row>
    <row r="24559" spans="1:31">
      <c r="A24559">
        <v>59149</v>
      </c>
      <c r="B24559" t="s">
        <v>21019</v>
      </c>
      <c r="C24559" t="s">
        <v>33478</v>
      </c>
      <c r="D24559" t="e">
        <v>#N/A</v>
      </c>
      <c r="E24559"/>
      <c r="F24559"/>
      <c r="G24559"/>
      <c r="H24559"/>
      <c r="I24559"/>
      <c r="J24559"/>
      <c r="U24559" s="43"/>
      <c r="AE24559"/>
    </row>
    <row r="24560" spans="1:31">
      <c r="A24560">
        <v>59217</v>
      </c>
      <c r="B24560" t="s">
        <v>21020</v>
      </c>
      <c r="C24560" t="s">
        <v>33477</v>
      </c>
      <c r="D24560" t="e">
        <v>#N/A</v>
      </c>
      <c r="E24560"/>
      <c r="F24560"/>
      <c r="G24560"/>
      <c r="H24560"/>
      <c r="I24560"/>
      <c r="J24560"/>
      <c r="U24560" s="43"/>
      <c r="AE24560"/>
    </row>
    <row r="24561" spans="1:31">
      <c r="A24561">
        <v>59330</v>
      </c>
      <c r="B24561" t="s">
        <v>21021</v>
      </c>
      <c r="C24561" t="s">
        <v>33478</v>
      </c>
      <c r="D24561" t="s">
        <v>33476</v>
      </c>
      <c r="E24561"/>
      <c r="F24561"/>
      <c r="G24561"/>
      <c r="H24561"/>
      <c r="I24561"/>
      <c r="J24561"/>
      <c r="U24561" s="43"/>
      <c r="AE24561"/>
    </row>
    <row r="24562" spans="1:31">
      <c r="A24562">
        <v>59168</v>
      </c>
      <c r="B24562" t="s">
        <v>21022</v>
      </c>
      <c r="C24562" t="s">
        <v>33478</v>
      </c>
      <c r="D24562" t="s">
        <v>33476</v>
      </c>
      <c r="E24562"/>
      <c r="F24562"/>
      <c r="G24562"/>
      <c r="H24562"/>
      <c r="I24562"/>
      <c r="J24562"/>
      <c r="U24562" s="43"/>
      <c r="AE24562"/>
    </row>
    <row r="24563" spans="1:31">
      <c r="A24563">
        <v>59870</v>
      </c>
      <c r="B24563" t="s">
        <v>21023</v>
      </c>
      <c r="C24563" t="s">
        <v>33477</v>
      </c>
      <c r="D24563" t="e">
        <v>#N/A</v>
      </c>
      <c r="E24563"/>
      <c r="F24563"/>
      <c r="G24563"/>
      <c r="H24563"/>
      <c r="I24563"/>
      <c r="J24563"/>
      <c r="U24563" s="43"/>
      <c r="AE24563"/>
    </row>
    <row r="24564" spans="1:31">
      <c r="A24564">
        <v>59830</v>
      </c>
      <c r="B24564" t="s">
        <v>21024</v>
      </c>
      <c r="C24564" t="s">
        <v>33477</v>
      </c>
      <c r="D24564" t="s">
        <v>33476</v>
      </c>
      <c r="E24564"/>
      <c r="F24564"/>
      <c r="G24564"/>
      <c r="H24564"/>
      <c r="I24564"/>
      <c r="J24564"/>
      <c r="U24564" s="43"/>
      <c r="AE24564"/>
    </row>
    <row r="24565" spans="1:31">
      <c r="A24565">
        <v>59123</v>
      </c>
      <c r="B24565" t="s">
        <v>21025</v>
      </c>
      <c r="C24565" t="s">
        <v>33477</v>
      </c>
      <c r="D24565" t="e">
        <v>#N/A</v>
      </c>
      <c r="E24565"/>
      <c r="F24565"/>
      <c r="G24565"/>
      <c r="H24565"/>
      <c r="I24565"/>
      <c r="J24565"/>
      <c r="U24565" s="43"/>
      <c r="AE24565"/>
    </row>
    <row r="24566" spans="1:31">
      <c r="A24566">
        <v>59730</v>
      </c>
      <c r="B24566" t="s">
        <v>21026</v>
      </c>
      <c r="C24566" t="s">
        <v>33478</v>
      </c>
      <c r="D24566" t="s">
        <v>33476</v>
      </c>
      <c r="E24566"/>
      <c r="F24566"/>
      <c r="G24566"/>
      <c r="H24566"/>
      <c r="I24566"/>
      <c r="J24566"/>
      <c r="U24566" s="43"/>
      <c r="AE24566"/>
    </row>
    <row r="24567" spans="1:31">
      <c r="A24567">
        <v>59178</v>
      </c>
      <c r="B24567" t="s">
        <v>21027</v>
      </c>
      <c r="C24567" t="s">
        <v>33477</v>
      </c>
      <c r="D24567" t="e">
        <v>#N/A</v>
      </c>
      <c r="E24567"/>
      <c r="F24567"/>
      <c r="G24567"/>
      <c r="H24567"/>
      <c r="I24567"/>
      <c r="J24567"/>
      <c r="U24567" s="43"/>
      <c r="AE24567"/>
    </row>
    <row r="24568" spans="1:31">
      <c r="A24568">
        <v>59630</v>
      </c>
      <c r="B24568" t="s">
        <v>21028</v>
      </c>
      <c r="C24568" t="s">
        <v>33477</v>
      </c>
      <c r="D24568" t="s">
        <v>33476</v>
      </c>
      <c r="E24568"/>
      <c r="F24568"/>
      <c r="G24568"/>
      <c r="H24568"/>
      <c r="I24568"/>
      <c r="J24568"/>
      <c r="U24568" s="43"/>
      <c r="AE24568"/>
    </row>
    <row r="24569" spans="1:31">
      <c r="A24569">
        <v>59470</v>
      </c>
      <c r="B24569" t="s">
        <v>21029</v>
      </c>
      <c r="C24569" t="s">
        <v>33477</v>
      </c>
      <c r="D24569" t="s">
        <v>33476</v>
      </c>
      <c r="E24569"/>
      <c r="F24569"/>
      <c r="G24569"/>
      <c r="H24569"/>
      <c r="I24569"/>
      <c r="J24569"/>
      <c r="U24569" s="43"/>
      <c r="AE24569"/>
    </row>
    <row r="24570" spans="1:31">
      <c r="A24570">
        <v>59860</v>
      </c>
      <c r="B24570" t="s">
        <v>21030</v>
      </c>
      <c r="C24570" t="s">
        <v>33477</v>
      </c>
      <c r="D24570" t="e">
        <v>#N/A</v>
      </c>
      <c r="E24570"/>
      <c r="F24570"/>
      <c r="G24570"/>
      <c r="H24570"/>
      <c r="I24570"/>
      <c r="J24570"/>
      <c r="U24570" s="43"/>
      <c r="AE24570"/>
    </row>
    <row r="24571" spans="1:31">
      <c r="A24571">
        <v>59490</v>
      </c>
      <c r="B24571" t="s">
        <v>21031</v>
      </c>
      <c r="C24571" t="s">
        <v>33477</v>
      </c>
      <c r="D24571" t="s">
        <v>33476</v>
      </c>
      <c r="E24571"/>
      <c r="F24571"/>
      <c r="G24571"/>
      <c r="H24571"/>
      <c r="I24571"/>
      <c r="J24571"/>
      <c r="U24571" s="43"/>
      <c r="AE24571"/>
    </row>
    <row r="24572" spans="1:31">
      <c r="A24572">
        <v>59199</v>
      </c>
      <c r="B24572" t="s">
        <v>21032</v>
      </c>
      <c r="C24572" t="s">
        <v>33477</v>
      </c>
      <c r="D24572" t="e">
        <v>#N/A</v>
      </c>
      <c r="E24572"/>
      <c r="F24572"/>
      <c r="G24572"/>
      <c r="H24572"/>
      <c r="I24572"/>
      <c r="J24572"/>
      <c r="U24572" s="43"/>
      <c r="AE24572"/>
    </row>
    <row r="24573" spans="1:31">
      <c r="A24573">
        <v>59151</v>
      </c>
      <c r="B24573" t="s">
        <v>21033</v>
      </c>
      <c r="C24573" t="s">
        <v>33477</v>
      </c>
      <c r="D24573" t="s">
        <v>33476</v>
      </c>
      <c r="E24573"/>
      <c r="F24573"/>
      <c r="G24573"/>
      <c r="H24573"/>
      <c r="I24573"/>
      <c r="J24573"/>
      <c r="U24573" s="43"/>
      <c r="AE24573"/>
    </row>
    <row r="24574" spans="1:31">
      <c r="A24574">
        <v>59144</v>
      </c>
      <c r="B24574" t="s">
        <v>21034</v>
      </c>
      <c r="C24574" t="s">
        <v>33478</v>
      </c>
      <c r="D24574" t="s">
        <v>33476</v>
      </c>
      <c r="E24574"/>
      <c r="F24574"/>
      <c r="G24574"/>
      <c r="H24574"/>
      <c r="I24574"/>
      <c r="J24574"/>
      <c r="U24574" s="43"/>
      <c r="AE24574"/>
    </row>
    <row r="24575" spans="1:31">
      <c r="A24575">
        <v>59151</v>
      </c>
      <c r="B24575" t="s">
        <v>21035</v>
      </c>
      <c r="C24575" t="s">
        <v>33477</v>
      </c>
      <c r="D24575" t="s">
        <v>33476</v>
      </c>
      <c r="E24575"/>
      <c r="F24575"/>
      <c r="G24575"/>
      <c r="H24575"/>
      <c r="I24575"/>
      <c r="J24575"/>
      <c r="U24575" s="43"/>
      <c r="AE24575"/>
    </row>
    <row r="24576" spans="1:31">
      <c r="A24576">
        <v>59137</v>
      </c>
      <c r="B24576" t="s">
        <v>21036</v>
      </c>
      <c r="C24576" t="s">
        <v>33478</v>
      </c>
      <c r="D24576" t="s">
        <v>33476</v>
      </c>
      <c r="E24576"/>
      <c r="F24576"/>
      <c r="G24576"/>
      <c r="H24576"/>
      <c r="I24576"/>
      <c r="J24576"/>
      <c r="U24576" s="43"/>
      <c r="AE24576"/>
    </row>
    <row r="24577" spans="1:31">
      <c r="A24577">
        <v>59285</v>
      </c>
      <c r="B24577" t="s">
        <v>21037</v>
      </c>
      <c r="C24577" t="s">
        <v>33477</v>
      </c>
      <c r="D24577" t="e">
        <v>#N/A</v>
      </c>
      <c r="E24577"/>
      <c r="F24577"/>
      <c r="G24577"/>
      <c r="H24577"/>
      <c r="I24577"/>
      <c r="J24577"/>
      <c r="U24577" s="43"/>
      <c r="AE24577"/>
    </row>
    <row r="24578" spans="1:31">
      <c r="A24578">
        <v>59190</v>
      </c>
      <c r="B24578" t="s">
        <v>21038</v>
      </c>
      <c r="C24578" t="s">
        <v>33477</v>
      </c>
      <c r="D24578" t="s">
        <v>33476</v>
      </c>
      <c r="E24578"/>
      <c r="F24578"/>
      <c r="G24578"/>
      <c r="H24578"/>
      <c r="I24578"/>
      <c r="J24578"/>
      <c r="U24578" s="43"/>
      <c r="AE24578"/>
    </row>
    <row r="24579" spans="1:31">
      <c r="A24579">
        <v>59161</v>
      </c>
      <c r="B24579" t="s">
        <v>21039</v>
      </c>
      <c r="C24579" t="s">
        <v>33477</v>
      </c>
      <c r="D24579" t="e">
        <v>#N/A</v>
      </c>
      <c r="E24579"/>
      <c r="F24579"/>
      <c r="G24579"/>
      <c r="H24579"/>
      <c r="I24579"/>
      <c r="J24579"/>
      <c r="U24579" s="43"/>
      <c r="AE24579"/>
    </row>
    <row r="24580" spans="1:31">
      <c r="A24580">
        <v>59400</v>
      </c>
      <c r="B24580" t="s">
        <v>21040</v>
      </c>
      <c r="C24580" t="s">
        <v>33478</v>
      </c>
      <c r="D24580" t="s">
        <v>33476</v>
      </c>
      <c r="E24580"/>
      <c r="F24580"/>
      <c r="G24580"/>
      <c r="H24580"/>
      <c r="I24580"/>
      <c r="J24580"/>
      <c r="U24580" s="43"/>
      <c r="AE24580"/>
    </row>
    <row r="24581" spans="1:31">
      <c r="A24581">
        <v>59400</v>
      </c>
      <c r="B24581" t="s">
        <v>21040</v>
      </c>
      <c r="C24581" t="s">
        <v>33478</v>
      </c>
      <c r="D24581" t="s">
        <v>33476</v>
      </c>
      <c r="E24581"/>
      <c r="F24581"/>
      <c r="G24581"/>
      <c r="H24581"/>
      <c r="I24581"/>
      <c r="J24581"/>
      <c r="U24581" s="43"/>
      <c r="AE24581"/>
    </row>
    <row r="24582" spans="1:31">
      <c r="A24582">
        <v>59133</v>
      </c>
      <c r="B24582" t="s">
        <v>21041</v>
      </c>
      <c r="C24582" t="s">
        <v>33477</v>
      </c>
      <c r="D24582" t="e">
        <v>#N/A</v>
      </c>
      <c r="E24582"/>
      <c r="F24582"/>
      <c r="G24582"/>
      <c r="H24582"/>
      <c r="I24582"/>
      <c r="J24582"/>
      <c r="U24582" s="43"/>
      <c r="AE24582"/>
    </row>
    <row r="24583" spans="1:31">
      <c r="A24583">
        <v>59780</v>
      </c>
      <c r="B24583" t="s">
        <v>21042</v>
      </c>
      <c r="C24583" t="s">
        <v>33477</v>
      </c>
      <c r="D24583" t="s">
        <v>33476</v>
      </c>
      <c r="E24583"/>
      <c r="F24583"/>
      <c r="G24583"/>
      <c r="H24583"/>
      <c r="I24583"/>
      <c r="J24583"/>
      <c r="U24583" s="43"/>
      <c r="AE24583"/>
    </row>
    <row r="24584" spans="1:31">
      <c r="A24584">
        <v>59267</v>
      </c>
      <c r="B24584" t="s">
        <v>21043</v>
      </c>
      <c r="C24584" t="s">
        <v>33478</v>
      </c>
      <c r="D24584" t="s">
        <v>33476</v>
      </c>
      <c r="E24584"/>
      <c r="F24584"/>
      <c r="G24584"/>
      <c r="H24584"/>
      <c r="I24584"/>
      <c r="J24584"/>
      <c r="U24584" s="43"/>
      <c r="AE24584"/>
    </row>
    <row r="24585" spans="1:31">
      <c r="A24585">
        <v>59169</v>
      </c>
      <c r="B24585" t="s">
        <v>21044</v>
      </c>
      <c r="C24585" t="s">
        <v>33477</v>
      </c>
      <c r="D24585" t="e">
        <v>#N/A</v>
      </c>
      <c r="E24585"/>
      <c r="F24585"/>
      <c r="G24585"/>
      <c r="H24585"/>
      <c r="I24585"/>
      <c r="J24585"/>
      <c r="U24585" s="43"/>
      <c r="AE24585"/>
    </row>
    <row r="24586" spans="1:31">
      <c r="A24586">
        <v>59213</v>
      </c>
      <c r="B24586" t="s">
        <v>21045</v>
      </c>
      <c r="C24586" t="s">
        <v>33477</v>
      </c>
      <c r="D24586" t="e">
        <v>#N/A</v>
      </c>
      <c r="E24586"/>
      <c r="F24586"/>
      <c r="G24586"/>
      <c r="H24586"/>
      <c r="I24586"/>
      <c r="J24586"/>
      <c r="U24586" s="43"/>
      <c r="AE24586"/>
    </row>
    <row r="24587" spans="1:31">
      <c r="A24587">
        <v>59160</v>
      </c>
      <c r="B24587" t="s">
        <v>21046</v>
      </c>
      <c r="C24587" t="s">
        <v>33477</v>
      </c>
      <c r="D24587" t="e">
        <v>#N/A</v>
      </c>
      <c r="E24587"/>
      <c r="F24587"/>
      <c r="G24587"/>
      <c r="H24587"/>
      <c r="I24587"/>
      <c r="J24587"/>
      <c r="U24587" s="43"/>
      <c r="AE24587"/>
    </row>
    <row r="24588" spans="1:31">
      <c r="A24588">
        <v>59242</v>
      </c>
      <c r="B24588" t="s">
        <v>21047</v>
      </c>
      <c r="C24588" t="s">
        <v>33477</v>
      </c>
      <c r="D24588" t="e">
        <v>#N/A</v>
      </c>
      <c r="E24588"/>
      <c r="F24588"/>
      <c r="G24588"/>
      <c r="H24588"/>
      <c r="I24588"/>
      <c r="J24588"/>
      <c r="U24588" s="43"/>
      <c r="AE24588"/>
    </row>
    <row r="24589" spans="1:31">
      <c r="A24589">
        <v>59630</v>
      </c>
      <c r="B24589" t="s">
        <v>21048</v>
      </c>
      <c r="C24589" t="s">
        <v>33477</v>
      </c>
      <c r="D24589" t="s">
        <v>33476</v>
      </c>
      <c r="E24589"/>
      <c r="F24589"/>
      <c r="G24589"/>
      <c r="H24589"/>
      <c r="I24589"/>
      <c r="J24589"/>
      <c r="U24589" s="43"/>
      <c r="AE24589"/>
    </row>
    <row r="24590" spans="1:31">
      <c r="A24590">
        <v>59180</v>
      </c>
      <c r="B24590" t="s">
        <v>21049</v>
      </c>
      <c r="C24590" t="s">
        <v>33477</v>
      </c>
      <c r="D24590" t="e">
        <v>#N/A</v>
      </c>
      <c r="E24590"/>
      <c r="F24590"/>
      <c r="G24590"/>
      <c r="H24590"/>
      <c r="I24590"/>
      <c r="J24590"/>
      <c r="U24590" s="43"/>
      <c r="AE24590"/>
    </row>
    <row r="24591" spans="1:31">
      <c r="A24591">
        <v>59217</v>
      </c>
      <c r="B24591" t="s">
        <v>21050</v>
      </c>
      <c r="C24591" t="s">
        <v>33477</v>
      </c>
      <c r="D24591" t="e">
        <v>#N/A</v>
      </c>
      <c r="E24591"/>
      <c r="F24591"/>
      <c r="G24591"/>
      <c r="H24591"/>
      <c r="I24591"/>
      <c r="J24591"/>
      <c r="U24591" s="43"/>
      <c r="AE24591"/>
    </row>
    <row r="24592" spans="1:31">
      <c r="A24592">
        <v>59112</v>
      </c>
      <c r="B24592" t="s">
        <v>21051</v>
      </c>
      <c r="C24592" t="s">
        <v>33477</v>
      </c>
      <c r="D24592" t="e">
        <v>#N/A</v>
      </c>
      <c r="E24592"/>
      <c r="F24592"/>
      <c r="G24592"/>
      <c r="H24592"/>
      <c r="I24592"/>
      <c r="J24592"/>
      <c r="U24592" s="43"/>
      <c r="AE24592"/>
    </row>
    <row r="24593" spans="1:31">
      <c r="A24593">
        <v>59244</v>
      </c>
      <c r="B24593" t="s">
        <v>21052</v>
      </c>
      <c r="C24593" t="s">
        <v>33478</v>
      </c>
      <c r="D24593" t="s">
        <v>33476</v>
      </c>
      <c r="E24593"/>
      <c r="F24593"/>
      <c r="G24593"/>
      <c r="H24593"/>
      <c r="I24593"/>
      <c r="J24593"/>
      <c r="U24593" s="43"/>
      <c r="AE24593"/>
    </row>
    <row r="24594" spans="1:31">
      <c r="A24594">
        <v>59670</v>
      </c>
      <c r="B24594" t="s">
        <v>21053</v>
      </c>
      <c r="C24594" t="s">
        <v>33477</v>
      </c>
      <c r="D24594" t="s">
        <v>33476</v>
      </c>
      <c r="E24594"/>
      <c r="F24594"/>
      <c r="G24594"/>
      <c r="H24594"/>
      <c r="I24594"/>
      <c r="J24594"/>
      <c r="U24594" s="43"/>
      <c r="AE24594"/>
    </row>
    <row r="24595" spans="1:31">
      <c r="A24595">
        <v>59360</v>
      </c>
      <c r="B24595" t="s">
        <v>21054</v>
      </c>
      <c r="C24595" t="s">
        <v>33478</v>
      </c>
      <c r="D24595" t="s">
        <v>33476</v>
      </c>
      <c r="E24595"/>
      <c r="F24595"/>
      <c r="G24595"/>
      <c r="H24595"/>
      <c r="I24595"/>
      <c r="J24595"/>
      <c r="U24595" s="43"/>
      <c r="AE24595"/>
    </row>
    <row r="24596" spans="1:31">
      <c r="A24596">
        <v>59360</v>
      </c>
      <c r="B24596" t="s">
        <v>21055</v>
      </c>
      <c r="C24596" t="s">
        <v>33478</v>
      </c>
      <c r="D24596" t="s">
        <v>33476</v>
      </c>
      <c r="E24596"/>
      <c r="F24596"/>
      <c r="G24596"/>
      <c r="H24596"/>
      <c r="I24596"/>
      <c r="J24596"/>
      <c r="U24596" s="43"/>
      <c r="AE24596"/>
    </row>
    <row r="24597" spans="1:31">
      <c r="A24597">
        <v>59217</v>
      </c>
      <c r="B24597" t="s">
        <v>21056</v>
      </c>
      <c r="C24597" t="s">
        <v>33477</v>
      </c>
      <c r="D24597" t="e">
        <v>#N/A</v>
      </c>
      <c r="E24597"/>
      <c r="F24597"/>
      <c r="G24597"/>
      <c r="H24597"/>
      <c r="I24597"/>
      <c r="J24597"/>
      <c r="U24597" s="43"/>
      <c r="AE24597"/>
    </row>
    <row r="24598" spans="1:31">
      <c r="A24598">
        <v>59540</v>
      </c>
      <c r="B24598" t="s">
        <v>21057</v>
      </c>
      <c r="C24598" t="s">
        <v>33478</v>
      </c>
      <c r="D24598" t="s">
        <v>33476</v>
      </c>
      <c r="E24598"/>
      <c r="F24598"/>
      <c r="G24598"/>
      <c r="H24598"/>
      <c r="I24598"/>
      <c r="J24598"/>
      <c r="U24598" s="43"/>
      <c r="AE24598"/>
    </row>
    <row r="24599" spans="1:31">
      <c r="A24599">
        <v>59540</v>
      </c>
      <c r="B24599" t="s">
        <v>21057</v>
      </c>
      <c r="C24599" t="s">
        <v>33478</v>
      </c>
      <c r="D24599" t="s">
        <v>33476</v>
      </c>
      <c r="E24599"/>
      <c r="F24599"/>
      <c r="G24599"/>
      <c r="H24599"/>
      <c r="I24599"/>
      <c r="J24599"/>
      <c r="U24599" s="43"/>
      <c r="AE24599"/>
    </row>
    <row r="24600" spans="1:31">
      <c r="A24600">
        <v>59191</v>
      </c>
      <c r="B24600" t="s">
        <v>21058</v>
      </c>
      <c r="C24600" t="s">
        <v>33478</v>
      </c>
      <c r="D24600" t="e">
        <v>#N/A</v>
      </c>
      <c r="E24600"/>
      <c r="F24600"/>
      <c r="G24600"/>
      <c r="H24600"/>
      <c r="I24600"/>
      <c r="J24600"/>
      <c r="U24600" s="43"/>
      <c r="AE24600"/>
    </row>
    <row r="24601" spans="1:31">
      <c r="A24601">
        <v>59400</v>
      </c>
      <c r="B24601" t="s">
        <v>21059</v>
      </c>
      <c r="C24601" t="s">
        <v>33478</v>
      </c>
      <c r="D24601" t="s">
        <v>33476</v>
      </c>
      <c r="E24601"/>
      <c r="F24601"/>
      <c r="G24601"/>
      <c r="H24601"/>
      <c r="I24601"/>
      <c r="J24601"/>
      <c r="U24601" s="43"/>
      <c r="AE24601"/>
    </row>
    <row r="24602" spans="1:31">
      <c r="A24602">
        <v>59680</v>
      </c>
      <c r="B24602" t="s">
        <v>21060</v>
      </c>
      <c r="C24602" t="s">
        <v>33478</v>
      </c>
      <c r="D24602" t="e">
        <v>#N/A</v>
      </c>
      <c r="E24602"/>
      <c r="F24602"/>
      <c r="G24602"/>
      <c r="H24602"/>
      <c r="I24602"/>
      <c r="J24602"/>
      <c r="U24602" s="43"/>
      <c r="AE24602"/>
    </row>
    <row r="24603" spans="1:31">
      <c r="A24603">
        <v>59930</v>
      </c>
      <c r="B24603" t="s">
        <v>21061</v>
      </c>
      <c r="C24603" t="s">
        <v>33477</v>
      </c>
      <c r="D24603" t="e">
        <v>#N/A</v>
      </c>
      <c r="E24603"/>
      <c r="F24603"/>
      <c r="G24603"/>
      <c r="H24603"/>
      <c r="I24603"/>
      <c r="J24603"/>
      <c r="U24603" s="43"/>
      <c r="AE24603"/>
    </row>
    <row r="24604" spans="1:31">
      <c r="A24604">
        <v>59230</v>
      </c>
      <c r="B24604" t="s">
        <v>21062</v>
      </c>
      <c r="C24604" t="s">
        <v>33477</v>
      </c>
      <c r="D24604" t="s">
        <v>33476</v>
      </c>
      <c r="E24604"/>
      <c r="F24604"/>
      <c r="G24604"/>
      <c r="H24604"/>
      <c r="I24604"/>
      <c r="J24604"/>
      <c r="U24604" s="43"/>
      <c r="AE24604"/>
    </row>
    <row r="24605" spans="1:31">
      <c r="A24605">
        <v>59147</v>
      </c>
      <c r="B24605" t="s">
        <v>21063</v>
      </c>
      <c r="C24605" t="s">
        <v>33477</v>
      </c>
      <c r="D24605" t="e">
        <v>#N/A</v>
      </c>
      <c r="E24605"/>
      <c r="F24605"/>
      <c r="G24605"/>
      <c r="H24605"/>
      <c r="I24605"/>
      <c r="J24605"/>
      <c r="U24605" s="43"/>
      <c r="AE24605"/>
    </row>
    <row r="24606" spans="1:31">
      <c r="A24606">
        <v>59152</v>
      </c>
      <c r="B24606" t="s">
        <v>21064</v>
      </c>
      <c r="C24606" t="s">
        <v>33477</v>
      </c>
      <c r="D24606" t="e">
        <v>#N/A</v>
      </c>
      <c r="E24606"/>
      <c r="F24606"/>
      <c r="G24606"/>
      <c r="H24606"/>
      <c r="I24606"/>
      <c r="J24606"/>
      <c r="U24606" s="43"/>
      <c r="AE24606"/>
    </row>
    <row r="24607" spans="1:31">
      <c r="A24607">
        <v>59740</v>
      </c>
      <c r="B24607" t="s">
        <v>21065</v>
      </c>
      <c r="C24607" t="s">
        <v>33478</v>
      </c>
      <c r="D24607" t="s">
        <v>33476</v>
      </c>
      <c r="E24607"/>
      <c r="F24607"/>
      <c r="G24607"/>
      <c r="H24607"/>
      <c r="I24607"/>
      <c r="J24607"/>
      <c r="U24607" s="43"/>
      <c r="AE24607"/>
    </row>
    <row r="24608" spans="1:31">
      <c r="A24608">
        <v>59740</v>
      </c>
      <c r="B24608" t="s">
        <v>21066</v>
      </c>
      <c r="C24608" t="s">
        <v>33478</v>
      </c>
      <c r="D24608" t="s">
        <v>33476</v>
      </c>
      <c r="E24608"/>
      <c r="F24608"/>
      <c r="G24608"/>
      <c r="H24608"/>
      <c r="I24608"/>
      <c r="J24608"/>
      <c r="U24608" s="43"/>
      <c r="AE24608"/>
    </row>
    <row r="24609" spans="1:31">
      <c r="A24609">
        <v>59225</v>
      </c>
      <c r="B24609" t="s">
        <v>21067</v>
      </c>
      <c r="C24609" t="s">
        <v>33478</v>
      </c>
      <c r="D24609" t="e">
        <v>#N/A</v>
      </c>
      <c r="E24609"/>
      <c r="F24609"/>
      <c r="G24609"/>
      <c r="H24609"/>
      <c r="I24609"/>
      <c r="J24609"/>
      <c r="U24609" s="43"/>
      <c r="AE24609"/>
    </row>
    <row r="24610" spans="1:31">
      <c r="A24610">
        <v>59830</v>
      </c>
      <c r="B24610" t="s">
        <v>21068</v>
      </c>
      <c r="C24610" t="s">
        <v>33477</v>
      </c>
      <c r="D24610" t="s">
        <v>33476</v>
      </c>
      <c r="E24610"/>
      <c r="F24610"/>
      <c r="G24610"/>
      <c r="H24610"/>
      <c r="I24610"/>
      <c r="J24610"/>
      <c r="U24610" s="43"/>
      <c r="AE24610"/>
    </row>
    <row r="24611" spans="1:31">
      <c r="A24611">
        <v>59680</v>
      </c>
      <c r="B24611" t="s">
        <v>21069</v>
      </c>
      <c r="C24611" t="s">
        <v>33478</v>
      </c>
      <c r="D24611" t="e">
        <v>#N/A</v>
      </c>
      <c r="E24611"/>
      <c r="F24611"/>
      <c r="G24611"/>
      <c r="H24611"/>
      <c r="I24611"/>
      <c r="J24611"/>
      <c r="U24611" s="43"/>
      <c r="AE24611"/>
    </row>
    <row r="24612" spans="1:31">
      <c r="A24612">
        <v>59560</v>
      </c>
      <c r="B24612" t="s">
        <v>21070</v>
      </c>
      <c r="C24612" t="s">
        <v>33477</v>
      </c>
      <c r="D24612" t="e">
        <v>#N/A</v>
      </c>
      <c r="E24612"/>
      <c r="F24612"/>
      <c r="G24612"/>
      <c r="H24612"/>
      <c r="I24612"/>
      <c r="J24612"/>
      <c r="U24612" s="43"/>
      <c r="AE24612"/>
    </row>
    <row r="24613" spans="1:31">
      <c r="A24613">
        <v>59163</v>
      </c>
      <c r="B24613" t="s">
        <v>21071</v>
      </c>
      <c r="C24613" t="s">
        <v>33477</v>
      </c>
      <c r="D24613" t="s">
        <v>33476</v>
      </c>
      <c r="E24613"/>
      <c r="F24613"/>
      <c r="G24613"/>
      <c r="H24613"/>
      <c r="I24613"/>
      <c r="J24613"/>
      <c r="U24613" s="43"/>
      <c r="AE24613"/>
    </row>
    <row r="24614" spans="1:31">
      <c r="A24614">
        <v>59210</v>
      </c>
      <c r="B24614" t="s">
        <v>21072</v>
      </c>
      <c r="C24614" t="s">
        <v>33477</v>
      </c>
      <c r="D24614" t="e">
        <v>#N/A</v>
      </c>
      <c r="E24614"/>
      <c r="F24614"/>
      <c r="G24614"/>
      <c r="H24614"/>
      <c r="I24614"/>
      <c r="J24614"/>
      <c r="U24614" s="43"/>
      <c r="AE24614"/>
    </row>
    <row r="24615" spans="1:31">
      <c r="A24615">
        <v>59552</v>
      </c>
      <c r="B24615" t="s">
        <v>21073</v>
      </c>
      <c r="C24615" t="s">
        <v>33477</v>
      </c>
      <c r="D24615" t="e">
        <v>#N/A</v>
      </c>
      <c r="E24615"/>
      <c r="F24615"/>
      <c r="G24615"/>
      <c r="H24615"/>
      <c r="I24615"/>
      <c r="J24615"/>
      <c r="U24615" s="43"/>
      <c r="AE24615"/>
    </row>
    <row r="24616" spans="1:31">
      <c r="A24616">
        <v>59149</v>
      </c>
      <c r="B24616" t="s">
        <v>21074</v>
      </c>
      <c r="C24616" t="s">
        <v>33478</v>
      </c>
      <c r="D24616" t="e">
        <v>#N/A</v>
      </c>
      <c r="E24616"/>
      <c r="F24616"/>
      <c r="G24616"/>
      <c r="H24616"/>
      <c r="I24616"/>
      <c r="J24616"/>
      <c r="U24616" s="43"/>
      <c r="AE24616"/>
    </row>
    <row r="24617" spans="1:31">
      <c r="A24617">
        <v>59310</v>
      </c>
      <c r="B24617" t="s">
        <v>21075</v>
      </c>
      <c r="C24617" t="s">
        <v>33477</v>
      </c>
      <c r="D24617" t="s">
        <v>33476</v>
      </c>
      <c r="E24617"/>
      <c r="F24617"/>
      <c r="G24617"/>
      <c r="H24617"/>
      <c r="I24617"/>
      <c r="J24617"/>
      <c r="U24617" s="43"/>
      <c r="AE24617"/>
    </row>
    <row r="24618" spans="1:31">
      <c r="A24618">
        <v>59279</v>
      </c>
      <c r="B24618" t="s">
        <v>21076</v>
      </c>
      <c r="C24618" t="s">
        <v>33477</v>
      </c>
      <c r="D24618" t="e">
        <v>#N/A</v>
      </c>
      <c r="E24618"/>
      <c r="F24618"/>
      <c r="G24618"/>
      <c r="H24618"/>
      <c r="I24618"/>
      <c r="J24618"/>
      <c r="U24618" s="43"/>
      <c r="AE24618"/>
    </row>
    <row r="24619" spans="1:31">
      <c r="A24619">
        <v>59154</v>
      </c>
      <c r="B24619" t="s">
        <v>4239</v>
      </c>
      <c r="C24619" t="s">
        <v>33477</v>
      </c>
      <c r="D24619" t="e">
        <v>#N/A</v>
      </c>
      <c r="E24619"/>
      <c r="F24619"/>
      <c r="G24619"/>
      <c r="H24619"/>
      <c r="I24619"/>
      <c r="J24619"/>
      <c r="U24619" s="43"/>
      <c r="AE24619"/>
    </row>
    <row r="24620" spans="1:31">
      <c r="A24620">
        <v>59154</v>
      </c>
      <c r="B24620" t="s">
        <v>4239</v>
      </c>
      <c r="C24620" t="s">
        <v>33477</v>
      </c>
      <c r="D24620" t="e">
        <v>#N/A</v>
      </c>
      <c r="E24620"/>
      <c r="F24620"/>
      <c r="G24620"/>
      <c r="H24620"/>
      <c r="I24620"/>
      <c r="J24620"/>
      <c r="U24620" s="43"/>
      <c r="AE24620"/>
    </row>
    <row r="24621" spans="1:31">
      <c r="A24621">
        <v>59258</v>
      </c>
      <c r="B24621" t="s">
        <v>21077</v>
      </c>
      <c r="C24621" t="s">
        <v>33478</v>
      </c>
      <c r="D24621" t="e">
        <v>#N/A</v>
      </c>
      <c r="E24621"/>
      <c r="F24621"/>
      <c r="G24621"/>
      <c r="H24621"/>
      <c r="I24621"/>
      <c r="J24621"/>
      <c r="U24621" s="43"/>
      <c r="AE24621"/>
    </row>
    <row r="24622" spans="1:31">
      <c r="A24622">
        <v>59380</v>
      </c>
      <c r="B24622" t="s">
        <v>21078</v>
      </c>
      <c r="C24622" t="s">
        <v>33477</v>
      </c>
      <c r="D24622" t="s">
        <v>33476</v>
      </c>
      <c r="E24622"/>
      <c r="F24622"/>
      <c r="G24622"/>
      <c r="H24622"/>
      <c r="I24622"/>
      <c r="J24622"/>
      <c r="U24622" s="43"/>
      <c r="AE24622"/>
    </row>
    <row r="24623" spans="1:31">
      <c r="A24623">
        <v>59170</v>
      </c>
      <c r="B24623" t="s">
        <v>21079</v>
      </c>
      <c r="C24623" t="s">
        <v>33477</v>
      </c>
      <c r="D24623" t="e">
        <v>#N/A</v>
      </c>
      <c r="E24623"/>
      <c r="F24623"/>
      <c r="G24623"/>
      <c r="H24623"/>
      <c r="I24623"/>
      <c r="J24623"/>
      <c r="U24623" s="43"/>
      <c r="AE24623"/>
    </row>
    <row r="24624" spans="1:31">
      <c r="A24624">
        <v>59222</v>
      </c>
      <c r="B24624" t="s">
        <v>21080</v>
      </c>
      <c r="C24624" t="s">
        <v>33478</v>
      </c>
      <c r="D24624" t="e">
        <v>#N/A</v>
      </c>
      <c r="E24624"/>
      <c r="F24624"/>
      <c r="G24624"/>
      <c r="H24624"/>
      <c r="I24624"/>
      <c r="J24624"/>
      <c r="U24624" s="43"/>
      <c r="AE24624"/>
    </row>
    <row r="24625" spans="1:31">
      <c r="A24625">
        <v>59553</v>
      </c>
      <c r="B24625" t="s">
        <v>21081</v>
      </c>
      <c r="C24625" t="s">
        <v>33477</v>
      </c>
      <c r="D24625" t="s">
        <v>33476</v>
      </c>
      <c r="E24625"/>
      <c r="F24625"/>
      <c r="G24625"/>
      <c r="H24625"/>
      <c r="I24625"/>
      <c r="J24625"/>
      <c r="U24625" s="43"/>
      <c r="AE24625"/>
    </row>
    <row r="24626" spans="1:31">
      <c r="A24626">
        <v>59990</v>
      </c>
      <c r="B24626" t="s">
        <v>21082</v>
      </c>
      <c r="C24626" t="s">
        <v>33477</v>
      </c>
      <c r="D24626" t="e">
        <v>#N/A</v>
      </c>
      <c r="E24626"/>
      <c r="F24626"/>
      <c r="G24626"/>
      <c r="H24626"/>
      <c r="I24626"/>
      <c r="J24626"/>
      <c r="U24626" s="43"/>
      <c r="AE24626"/>
    </row>
    <row r="24627" spans="1:31">
      <c r="A24627">
        <v>59268</v>
      </c>
      <c r="B24627" t="s">
        <v>21083</v>
      </c>
      <c r="C24627" t="s">
        <v>33477</v>
      </c>
      <c r="D24627" t="s">
        <v>33476</v>
      </c>
      <c r="E24627"/>
      <c r="F24627"/>
      <c r="G24627"/>
      <c r="H24627"/>
      <c r="I24627"/>
      <c r="J24627"/>
      <c r="U24627" s="43"/>
      <c r="AE24627"/>
    </row>
    <row r="24628" spans="1:31">
      <c r="A24628">
        <v>59830</v>
      </c>
      <c r="B24628" t="s">
        <v>21084</v>
      </c>
      <c r="C24628" t="s">
        <v>33477</v>
      </c>
      <c r="D24628" t="s">
        <v>33476</v>
      </c>
      <c r="E24628"/>
      <c r="F24628"/>
      <c r="G24628"/>
      <c r="H24628"/>
      <c r="I24628"/>
      <c r="J24628"/>
      <c r="U24628" s="43"/>
      <c r="AE24628"/>
    </row>
    <row r="24629" spans="1:31">
      <c r="A24629">
        <v>59680</v>
      </c>
      <c r="B24629" t="s">
        <v>21085</v>
      </c>
      <c r="C24629" t="s">
        <v>33478</v>
      </c>
      <c r="D24629" t="e">
        <v>#N/A</v>
      </c>
      <c r="E24629"/>
      <c r="F24629"/>
      <c r="G24629"/>
      <c r="H24629"/>
      <c r="I24629"/>
      <c r="J24629"/>
      <c r="U24629" s="43"/>
      <c r="AE24629"/>
    </row>
    <row r="24630" spans="1:31">
      <c r="A24630">
        <v>59187</v>
      </c>
      <c r="B24630" t="s">
        <v>21086</v>
      </c>
      <c r="C24630" t="s">
        <v>33477</v>
      </c>
      <c r="D24630" t="e">
        <v>#N/A</v>
      </c>
      <c r="E24630"/>
      <c r="F24630"/>
      <c r="G24630"/>
      <c r="H24630"/>
      <c r="I24630"/>
      <c r="J24630"/>
      <c r="U24630" s="43"/>
      <c r="AE24630"/>
    </row>
    <row r="24631" spans="1:31">
      <c r="A24631">
        <v>59127</v>
      </c>
      <c r="B24631" t="s">
        <v>21087</v>
      </c>
      <c r="C24631" t="s">
        <v>33478</v>
      </c>
      <c r="D24631" t="s">
        <v>33482</v>
      </c>
      <c r="E24631"/>
      <c r="F24631"/>
      <c r="G24631"/>
      <c r="H24631"/>
      <c r="I24631"/>
      <c r="J24631"/>
      <c r="U24631" s="43"/>
      <c r="AE24631"/>
    </row>
    <row r="24632" spans="1:31">
      <c r="A24632">
        <v>59220</v>
      </c>
      <c r="B24632" t="s">
        <v>21088</v>
      </c>
      <c r="C24632" t="s">
        <v>33477</v>
      </c>
      <c r="D24632" t="e">
        <v>#N/A</v>
      </c>
      <c r="E24632"/>
      <c r="F24632"/>
      <c r="G24632"/>
      <c r="H24632"/>
      <c r="I24632"/>
      <c r="J24632"/>
      <c r="U24632" s="43"/>
      <c r="AE24632"/>
    </row>
    <row r="24633" spans="1:31">
      <c r="A24633">
        <v>59890</v>
      </c>
      <c r="B24633" t="s">
        <v>21089</v>
      </c>
      <c r="C24633" t="s">
        <v>33477</v>
      </c>
      <c r="D24633" t="e">
        <v>#N/A</v>
      </c>
      <c r="E24633"/>
      <c r="F24633"/>
      <c r="G24633"/>
      <c r="H24633"/>
      <c r="I24633"/>
      <c r="J24633"/>
      <c r="U24633" s="43"/>
      <c r="AE24633"/>
    </row>
    <row r="24634" spans="1:31">
      <c r="A24634">
        <v>59740</v>
      </c>
      <c r="B24634" t="s">
        <v>21090</v>
      </c>
      <c r="C24634" t="s">
        <v>33478</v>
      </c>
      <c r="D24634" t="s">
        <v>33476</v>
      </c>
      <c r="E24634"/>
      <c r="F24634"/>
      <c r="G24634"/>
      <c r="H24634"/>
      <c r="I24634"/>
      <c r="J24634"/>
      <c r="U24634" s="43"/>
      <c r="AE24634"/>
    </row>
    <row r="24635" spans="1:31">
      <c r="A24635">
        <v>59216</v>
      </c>
      <c r="B24635" t="s">
        <v>21091</v>
      </c>
      <c r="C24635" t="s">
        <v>33478</v>
      </c>
      <c r="D24635" t="e">
        <v>#N/A</v>
      </c>
      <c r="E24635"/>
      <c r="F24635"/>
      <c r="G24635"/>
      <c r="H24635"/>
      <c r="I24635"/>
      <c r="J24635"/>
      <c r="U24635" s="43"/>
      <c r="AE24635"/>
    </row>
    <row r="24636" spans="1:31">
      <c r="A24636">
        <v>59400</v>
      </c>
      <c r="B24636" t="s">
        <v>21092</v>
      </c>
      <c r="C24636" t="s">
        <v>33478</v>
      </c>
      <c r="D24636" t="s">
        <v>33476</v>
      </c>
      <c r="E24636"/>
      <c r="F24636"/>
      <c r="G24636"/>
      <c r="H24636"/>
      <c r="I24636"/>
      <c r="J24636"/>
      <c r="U24636" s="43"/>
      <c r="AE24636"/>
    </row>
    <row r="24637" spans="1:31">
      <c r="A24637">
        <v>59440</v>
      </c>
      <c r="B24637" t="s">
        <v>21093</v>
      </c>
      <c r="C24637" t="s">
        <v>33478</v>
      </c>
      <c r="D24637" t="s">
        <v>33476</v>
      </c>
      <c r="E24637"/>
      <c r="F24637"/>
      <c r="G24637"/>
      <c r="H24637"/>
      <c r="I24637"/>
      <c r="J24637"/>
      <c r="U24637" s="43"/>
      <c r="AE24637"/>
    </row>
    <row r="24638" spans="1:31">
      <c r="A24638">
        <v>59500</v>
      </c>
      <c r="B24638" t="s">
        <v>21094</v>
      </c>
      <c r="C24638" t="s">
        <v>33477</v>
      </c>
      <c r="D24638" t="e">
        <v>#N/A</v>
      </c>
      <c r="E24638"/>
      <c r="F24638"/>
      <c r="G24638"/>
      <c r="H24638"/>
      <c r="I24638"/>
      <c r="J24638"/>
      <c r="U24638" s="43"/>
      <c r="AE24638"/>
    </row>
    <row r="24639" spans="1:31">
      <c r="A24639">
        <v>59500</v>
      </c>
      <c r="B24639" t="s">
        <v>21094</v>
      </c>
      <c r="C24639" t="s">
        <v>33477</v>
      </c>
      <c r="D24639" t="e">
        <v>#N/A</v>
      </c>
      <c r="E24639"/>
      <c r="F24639"/>
      <c r="G24639"/>
      <c r="H24639"/>
      <c r="I24639"/>
      <c r="J24639"/>
      <c r="U24639" s="43"/>
      <c r="AE24639"/>
    </row>
    <row r="24640" spans="1:31">
      <c r="A24640">
        <v>59500</v>
      </c>
      <c r="B24640" t="s">
        <v>21094</v>
      </c>
      <c r="C24640" t="s">
        <v>33477</v>
      </c>
      <c r="D24640" t="e">
        <v>#N/A</v>
      </c>
      <c r="E24640"/>
      <c r="F24640"/>
      <c r="G24640"/>
      <c r="H24640"/>
      <c r="I24640"/>
      <c r="J24640"/>
      <c r="U24640" s="43"/>
      <c r="AE24640"/>
    </row>
    <row r="24641" spans="1:31">
      <c r="A24641">
        <v>59282</v>
      </c>
      <c r="B24641" t="s">
        <v>21095</v>
      </c>
      <c r="C24641" t="s">
        <v>33477</v>
      </c>
      <c r="D24641" t="s">
        <v>33476</v>
      </c>
      <c r="E24641"/>
      <c r="F24641"/>
      <c r="G24641"/>
      <c r="H24641"/>
      <c r="I24641"/>
      <c r="J24641"/>
      <c r="U24641" s="43"/>
      <c r="AE24641"/>
    </row>
    <row r="24642" spans="1:31">
      <c r="A24642">
        <v>59940</v>
      </c>
      <c r="B24642" t="s">
        <v>21096</v>
      </c>
      <c r="C24642" t="s">
        <v>33477</v>
      </c>
      <c r="D24642" t="e">
        <v>#N/A</v>
      </c>
      <c r="E24642"/>
      <c r="F24642"/>
      <c r="G24642"/>
      <c r="H24642"/>
      <c r="I24642"/>
      <c r="J24642"/>
      <c r="U24642" s="43"/>
      <c r="AE24642"/>
    </row>
    <row r="24643" spans="1:31">
      <c r="A24643">
        <v>59440</v>
      </c>
      <c r="B24643" t="s">
        <v>21097</v>
      </c>
      <c r="C24643" t="s">
        <v>33478</v>
      </c>
      <c r="D24643" t="s">
        <v>33476</v>
      </c>
      <c r="E24643"/>
      <c r="F24643"/>
      <c r="G24643"/>
      <c r="H24643"/>
      <c r="I24643"/>
      <c r="J24643"/>
      <c r="U24643" s="43"/>
      <c r="AE24643"/>
    </row>
    <row r="24644" spans="1:31">
      <c r="A24644">
        <v>59630</v>
      </c>
      <c r="B24644" t="s">
        <v>21098</v>
      </c>
      <c r="C24644" t="s">
        <v>33477</v>
      </c>
      <c r="D24644" t="s">
        <v>33476</v>
      </c>
      <c r="E24644"/>
      <c r="F24644"/>
      <c r="G24644"/>
      <c r="H24644"/>
      <c r="I24644"/>
      <c r="J24644"/>
      <c r="U24644" s="43"/>
      <c r="AE24644"/>
    </row>
    <row r="24645" spans="1:31">
      <c r="A24645">
        <v>59140</v>
      </c>
      <c r="B24645" t="s">
        <v>21099</v>
      </c>
      <c r="C24645" t="s">
        <v>33477</v>
      </c>
      <c r="D24645" t="e">
        <v>#N/A</v>
      </c>
      <c r="E24645"/>
      <c r="F24645"/>
      <c r="G24645"/>
      <c r="H24645"/>
      <c r="I24645"/>
      <c r="J24645"/>
      <c r="U24645" s="43"/>
      <c r="AE24645"/>
    </row>
    <row r="24646" spans="1:31">
      <c r="A24646">
        <v>59240</v>
      </c>
      <c r="B24646" t="s">
        <v>21099</v>
      </c>
      <c r="C24646" t="s">
        <v>33477</v>
      </c>
      <c r="D24646" t="e">
        <v>#N/A</v>
      </c>
      <c r="E24646"/>
      <c r="F24646"/>
      <c r="G24646"/>
      <c r="H24646"/>
      <c r="I24646"/>
      <c r="J24646"/>
      <c r="U24646" s="43"/>
      <c r="AE24646"/>
    </row>
    <row r="24647" spans="1:31">
      <c r="A24647">
        <v>59240</v>
      </c>
      <c r="B24647" t="s">
        <v>21099</v>
      </c>
      <c r="C24647" t="s">
        <v>33477</v>
      </c>
      <c r="D24647" t="e">
        <v>#N/A</v>
      </c>
      <c r="E24647"/>
      <c r="F24647"/>
      <c r="G24647"/>
      <c r="H24647"/>
      <c r="I24647"/>
      <c r="J24647"/>
      <c r="U24647" s="43"/>
      <c r="AE24647"/>
    </row>
    <row r="24648" spans="1:31">
      <c r="A24648">
        <v>59240</v>
      </c>
      <c r="B24648" t="s">
        <v>21099</v>
      </c>
      <c r="C24648" t="s">
        <v>33477</v>
      </c>
      <c r="D24648" t="e">
        <v>#N/A</v>
      </c>
      <c r="E24648"/>
      <c r="F24648"/>
      <c r="G24648"/>
      <c r="H24648"/>
      <c r="I24648"/>
      <c r="J24648"/>
      <c r="U24648" s="43"/>
      <c r="AE24648"/>
    </row>
    <row r="24649" spans="1:31">
      <c r="A24649">
        <v>59279</v>
      </c>
      <c r="B24649" t="s">
        <v>21099</v>
      </c>
      <c r="C24649" t="s">
        <v>33477</v>
      </c>
      <c r="D24649" t="e">
        <v>#N/A</v>
      </c>
      <c r="E24649"/>
      <c r="F24649"/>
      <c r="G24649"/>
      <c r="H24649"/>
      <c r="I24649"/>
      <c r="J24649"/>
      <c r="U24649" s="43"/>
      <c r="AE24649"/>
    </row>
    <row r="24650" spans="1:31">
      <c r="A24650">
        <v>59430</v>
      </c>
      <c r="B24650" t="s">
        <v>21099</v>
      </c>
      <c r="C24650" t="s">
        <v>33477</v>
      </c>
      <c r="D24650" t="e">
        <v>#N/A</v>
      </c>
      <c r="E24650"/>
      <c r="F24650"/>
      <c r="G24650"/>
      <c r="H24650"/>
      <c r="I24650"/>
      <c r="J24650"/>
      <c r="U24650" s="43"/>
      <c r="AE24650"/>
    </row>
    <row r="24651" spans="1:31">
      <c r="A24651">
        <v>59430</v>
      </c>
      <c r="B24651" t="s">
        <v>21099</v>
      </c>
      <c r="C24651" t="s">
        <v>33477</v>
      </c>
      <c r="D24651" t="e">
        <v>#N/A</v>
      </c>
      <c r="E24651"/>
      <c r="F24651"/>
      <c r="G24651"/>
      <c r="H24651"/>
      <c r="I24651"/>
      <c r="J24651"/>
      <c r="U24651" s="43"/>
      <c r="AE24651"/>
    </row>
    <row r="24652" spans="1:31">
      <c r="A24652">
        <v>59640</v>
      </c>
      <c r="B24652" t="s">
        <v>21099</v>
      </c>
      <c r="C24652" t="s">
        <v>33477</v>
      </c>
      <c r="D24652" t="e">
        <v>#N/A</v>
      </c>
      <c r="E24652"/>
      <c r="F24652"/>
      <c r="G24652"/>
      <c r="H24652"/>
      <c r="I24652"/>
      <c r="J24652"/>
      <c r="U24652" s="43"/>
      <c r="AE24652"/>
    </row>
    <row r="24653" spans="1:31">
      <c r="A24653">
        <v>59640</v>
      </c>
      <c r="B24653" t="s">
        <v>21099</v>
      </c>
      <c r="C24653" t="s">
        <v>33477</v>
      </c>
      <c r="D24653" t="e">
        <v>#N/A</v>
      </c>
      <c r="E24653"/>
      <c r="F24653"/>
      <c r="G24653"/>
      <c r="H24653"/>
      <c r="I24653"/>
      <c r="J24653"/>
      <c r="U24653" s="43"/>
      <c r="AE24653"/>
    </row>
    <row r="24654" spans="1:31">
      <c r="A24654">
        <v>59173</v>
      </c>
      <c r="B24654" t="s">
        <v>21100</v>
      </c>
      <c r="C24654" t="s">
        <v>33477</v>
      </c>
      <c r="D24654" t="s">
        <v>33476</v>
      </c>
      <c r="E24654"/>
      <c r="F24654"/>
      <c r="G24654"/>
      <c r="H24654"/>
      <c r="I24654"/>
      <c r="J24654"/>
      <c r="U24654" s="43"/>
      <c r="AE24654"/>
    </row>
    <row r="24655" spans="1:31">
      <c r="A24655">
        <v>59176</v>
      </c>
      <c r="B24655" t="s">
        <v>21101</v>
      </c>
      <c r="C24655" t="s">
        <v>33477</v>
      </c>
      <c r="D24655" t="e">
        <v>#N/A</v>
      </c>
      <c r="E24655"/>
      <c r="F24655"/>
      <c r="G24655"/>
      <c r="H24655"/>
      <c r="I24655"/>
      <c r="J24655"/>
      <c r="U24655" s="43"/>
      <c r="AE24655"/>
    </row>
    <row r="24656" spans="1:31">
      <c r="A24656">
        <v>59740</v>
      </c>
      <c r="B24656" t="s">
        <v>21102</v>
      </c>
      <c r="C24656" t="s">
        <v>33478</v>
      </c>
      <c r="D24656" t="s">
        <v>33476</v>
      </c>
      <c r="E24656"/>
      <c r="F24656"/>
      <c r="G24656"/>
      <c r="H24656"/>
      <c r="I24656"/>
      <c r="J24656"/>
      <c r="U24656" s="43"/>
      <c r="AE24656"/>
    </row>
    <row r="24657" spans="1:31">
      <c r="A24657">
        <v>59330</v>
      </c>
      <c r="B24657" t="s">
        <v>21103</v>
      </c>
      <c r="C24657" t="s">
        <v>33478</v>
      </c>
      <c r="D24657" t="s">
        <v>33476</v>
      </c>
      <c r="E24657"/>
      <c r="F24657"/>
      <c r="G24657"/>
      <c r="H24657"/>
      <c r="I24657"/>
      <c r="J24657"/>
      <c r="U24657" s="43"/>
      <c r="AE24657"/>
    </row>
    <row r="24658" spans="1:31">
      <c r="A24658">
        <v>59620</v>
      </c>
      <c r="B24658" t="s">
        <v>21104</v>
      </c>
      <c r="C24658" t="s">
        <v>33478</v>
      </c>
      <c r="D24658" t="e">
        <v>#N/A</v>
      </c>
      <c r="E24658"/>
      <c r="F24658"/>
      <c r="G24658"/>
      <c r="H24658"/>
      <c r="I24658"/>
      <c r="J24658"/>
      <c r="U24658" s="43"/>
      <c r="AE24658"/>
    </row>
    <row r="24659" spans="1:31">
      <c r="A24659">
        <v>59114</v>
      </c>
      <c r="B24659" t="s">
        <v>21105</v>
      </c>
      <c r="C24659" t="s">
        <v>33477</v>
      </c>
      <c r="D24659" t="s">
        <v>33476</v>
      </c>
      <c r="E24659"/>
      <c r="F24659"/>
      <c r="G24659"/>
      <c r="H24659"/>
      <c r="I24659"/>
      <c r="J24659"/>
      <c r="U24659" s="43"/>
      <c r="AE24659"/>
    </row>
    <row r="24660" spans="1:31">
      <c r="A24660">
        <v>59600</v>
      </c>
      <c r="B24660" t="s">
        <v>21106</v>
      </c>
      <c r="C24660" t="s">
        <v>33478</v>
      </c>
      <c r="D24660" t="s">
        <v>33476</v>
      </c>
      <c r="E24660"/>
      <c r="F24660"/>
      <c r="G24660"/>
      <c r="H24660"/>
      <c r="I24660"/>
      <c r="J24660"/>
      <c r="U24660" s="43"/>
      <c r="AE24660"/>
    </row>
    <row r="24661" spans="1:31">
      <c r="A24661">
        <v>59127</v>
      </c>
      <c r="B24661" t="s">
        <v>21107</v>
      </c>
      <c r="C24661" t="s">
        <v>33478</v>
      </c>
      <c r="D24661" t="s">
        <v>33482</v>
      </c>
      <c r="E24661"/>
      <c r="F24661"/>
      <c r="G24661"/>
      <c r="H24661"/>
      <c r="I24661"/>
      <c r="J24661"/>
      <c r="U24661" s="43"/>
      <c r="AE24661"/>
    </row>
    <row r="24662" spans="1:31">
      <c r="A24662">
        <v>59580</v>
      </c>
      <c r="B24662" t="s">
        <v>21108</v>
      </c>
      <c r="C24662" t="s">
        <v>33477</v>
      </c>
      <c r="D24662" t="e">
        <v>#N/A</v>
      </c>
      <c r="E24662"/>
      <c r="F24662"/>
      <c r="G24662"/>
      <c r="H24662"/>
      <c r="I24662"/>
      <c r="J24662"/>
      <c r="U24662" s="43"/>
      <c r="AE24662"/>
    </row>
    <row r="24663" spans="1:31">
      <c r="A24663">
        <v>59320</v>
      </c>
      <c r="B24663" t="s">
        <v>21109</v>
      </c>
      <c r="C24663" t="s">
        <v>33477</v>
      </c>
      <c r="D24663" t="s">
        <v>33476</v>
      </c>
      <c r="E24663"/>
      <c r="F24663"/>
      <c r="G24663"/>
      <c r="H24663"/>
      <c r="I24663"/>
      <c r="J24663"/>
      <c r="U24663" s="43"/>
      <c r="AE24663"/>
    </row>
    <row r="24664" spans="1:31">
      <c r="A24664">
        <v>59530</v>
      </c>
      <c r="B24664" t="s">
        <v>21110</v>
      </c>
      <c r="C24664" t="s">
        <v>33478</v>
      </c>
      <c r="D24664" t="s">
        <v>33476</v>
      </c>
      <c r="E24664"/>
      <c r="F24664"/>
      <c r="G24664"/>
      <c r="H24664"/>
      <c r="I24664"/>
      <c r="J24664"/>
      <c r="U24664" s="43"/>
      <c r="AE24664"/>
    </row>
    <row r="24665" spans="1:31">
      <c r="A24665">
        <v>59320</v>
      </c>
      <c r="B24665" t="s">
        <v>21111</v>
      </c>
      <c r="C24665" t="s">
        <v>33477</v>
      </c>
      <c r="D24665" t="s">
        <v>33476</v>
      </c>
      <c r="E24665"/>
      <c r="F24665"/>
      <c r="G24665"/>
      <c r="H24665"/>
      <c r="I24665"/>
      <c r="J24665"/>
      <c r="U24665" s="43"/>
      <c r="AE24665"/>
    </row>
    <row r="24666" spans="1:31">
      <c r="A24666">
        <v>59320</v>
      </c>
      <c r="B24666" t="s">
        <v>21112</v>
      </c>
      <c r="C24666" t="s">
        <v>33477</v>
      </c>
      <c r="D24666" t="s">
        <v>33476</v>
      </c>
      <c r="E24666"/>
      <c r="F24666"/>
      <c r="G24666"/>
      <c r="H24666"/>
      <c r="I24666"/>
      <c r="J24666"/>
      <c r="U24666" s="43"/>
      <c r="AE24666"/>
    </row>
    <row r="24667" spans="1:31">
      <c r="A24667">
        <v>59710</v>
      </c>
      <c r="B24667" t="s">
        <v>21113</v>
      </c>
      <c r="C24667" t="s">
        <v>33477</v>
      </c>
      <c r="D24667" t="s">
        <v>33476</v>
      </c>
      <c r="E24667"/>
      <c r="F24667"/>
      <c r="G24667"/>
      <c r="H24667"/>
      <c r="I24667"/>
      <c r="J24667"/>
      <c r="U24667" s="43"/>
      <c r="AE24667"/>
    </row>
    <row r="24668" spans="1:31">
      <c r="A24668">
        <v>59132</v>
      </c>
      <c r="B24668" t="s">
        <v>21114</v>
      </c>
      <c r="C24668" t="s">
        <v>33478</v>
      </c>
      <c r="D24668" t="s">
        <v>33476</v>
      </c>
      <c r="E24668"/>
      <c r="F24668"/>
      <c r="G24668"/>
      <c r="H24668"/>
      <c r="I24668"/>
      <c r="J24668"/>
      <c r="U24668" s="43"/>
      <c r="AE24668"/>
    </row>
    <row r="24669" spans="1:31">
      <c r="A24669">
        <v>59169</v>
      </c>
      <c r="B24669" t="s">
        <v>21115</v>
      </c>
      <c r="C24669" t="s">
        <v>33477</v>
      </c>
      <c r="D24669" t="e">
        <v>#N/A</v>
      </c>
      <c r="E24669"/>
      <c r="F24669"/>
      <c r="G24669"/>
      <c r="H24669"/>
      <c r="I24669"/>
      <c r="J24669"/>
      <c r="U24669" s="43"/>
      <c r="AE24669"/>
    </row>
    <row r="24670" spans="1:31">
      <c r="A24670">
        <v>59470</v>
      </c>
      <c r="B24670" t="s">
        <v>21116</v>
      </c>
      <c r="C24670" t="s">
        <v>33477</v>
      </c>
      <c r="D24670" t="s">
        <v>33476</v>
      </c>
      <c r="E24670"/>
      <c r="F24670"/>
      <c r="G24670"/>
      <c r="H24670"/>
      <c r="I24670"/>
      <c r="J24670"/>
      <c r="U24670" s="43"/>
      <c r="AE24670"/>
    </row>
    <row r="24671" spans="1:31">
      <c r="A24671">
        <v>59320</v>
      </c>
      <c r="B24671" t="s">
        <v>21117</v>
      </c>
      <c r="C24671" t="s">
        <v>33477</v>
      </c>
      <c r="D24671" t="s">
        <v>33476</v>
      </c>
      <c r="E24671"/>
      <c r="F24671"/>
      <c r="G24671"/>
      <c r="H24671"/>
      <c r="I24671"/>
      <c r="J24671"/>
      <c r="U24671" s="43"/>
      <c r="AE24671"/>
    </row>
    <row r="24672" spans="1:31">
      <c r="A24672">
        <v>59193</v>
      </c>
      <c r="B24672" t="s">
        <v>21118</v>
      </c>
      <c r="C24672" t="s">
        <v>33477</v>
      </c>
      <c r="D24672" t="e">
        <v>#N/A</v>
      </c>
      <c r="E24672"/>
      <c r="F24672"/>
      <c r="G24672"/>
      <c r="H24672"/>
      <c r="I24672"/>
      <c r="J24672"/>
      <c r="U24672" s="43"/>
      <c r="AE24672"/>
    </row>
    <row r="24673" spans="1:31">
      <c r="A24673">
        <v>59171</v>
      </c>
      <c r="B24673" t="s">
        <v>21119</v>
      </c>
      <c r="C24673" t="s">
        <v>33477</v>
      </c>
      <c r="D24673" t="e">
        <v>#N/A</v>
      </c>
      <c r="E24673"/>
      <c r="F24673"/>
      <c r="G24673"/>
      <c r="H24673"/>
      <c r="I24673"/>
      <c r="J24673"/>
      <c r="U24673" s="43"/>
      <c r="AE24673"/>
    </row>
    <row r="24674" spans="1:31">
      <c r="A24674">
        <v>59213</v>
      </c>
      <c r="B24674" t="s">
        <v>21120</v>
      </c>
      <c r="C24674" t="s">
        <v>33477</v>
      </c>
      <c r="D24674" t="e">
        <v>#N/A</v>
      </c>
      <c r="E24674"/>
      <c r="F24674"/>
      <c r="G24674"/>
      <c r="H24674"/>
      <c r="I24674"/>
      <c r="J24674"/>
      <c r="U24674" s="43"/>
      <c r="AE24674"/>
    </row>
    <row r="24675" spans="1:31">
      <c r="A24675">
        <v>59124</v>
      </c>
      <c r="B24675" t="s">
        <v>21121</v>
      </c>
      <c r="C24675" t="s">
        <v>33477</v>
      </c>
      <c r="D24675" t="e">
        <v>#N/A</v>
      </c>
      <c r="E24675"/>
      <c r="F24675"/>
      <c r="G24675"/>
      <c r="H24675"/>
      <c r="I24675"/>
      <c r="J24675"/>
      <c r="U24675" s="43"/>
      <c r="AE24675"/>
    </row>
    <row r="24676" spans="1:31">
      <c r="A24676">
        <v>59161</v>
      </c>
      <c r="B24676" t="s">
        <v>21122</v>
      </c>
      <c r="C24676" t="s">
        <v>33477</v>
      </c>
      <c r="D24676" t="e">
        <v>#N/A</v>
      </c>
      <c r="E24676"/>
      <c r="F24676"/>
      <c r="G24676"/>
      <c r="H24676"/>
      <c r="I24676"/>
      <c r="J24676"/>
      <c r="U24676" s="43"/>
      <c r="AE24676"/>
    </row>
    <row r="24677" spans="1:31">
      <c r="A24677">
        <v>59278</v>
      </c>
      <c r="B24677" t="s">
        <v>21123</v>
      </c>
      <c r="C24677" t="s">
        <v>33477</v>
      </c>
      <c r="D24677" t="e">
        <v>#N/A</v>
      </c>
      <c r="E24677"/>
      <c r="F24677"/>
      <c r="G24677"/>
      <c r="H24677"/>
      <c r="I24677"/>
      <c r="J24677"/>
      <c r="U24677" s="43"/>
      <c r="AE24677"/>
    </row>
    <row r="24678" spans="1:31">
      <c r="A24678">
        <v>59320</v>
      </c>
      <c r="B24678" t="s">
        <v>21124</v>
      </c>
      <c r="C24678" t="s">
        <v>33477</v>
      </c>
      <c r="D24678" t="s">
        <v>33476</v>
      </c>
      <c r="E24678"/>
      <c r="F24678"/>
      <c r="G24678"/>
      <c r="H24678"/>
      <c r="I24678"/>
      <c r="J24678"/>
      <c r="U24678" s="43"/>
      <c r="AE24678"/>
    </row>
    <row r="24679" spans="1:31">
      <c r="A24679">
        <v>59127</v>
      </c>
      <c r="B24679" t="s">
        <v>21125</v>
      </c>
      <c r="C24679" t="s">
        <v>33478</v>
      </c>
      <c r="D24679" t="s">
        <v>33482</v>
      </c>
      <c r="E24679"/>
      <c r="F24679"/>
      <c r="G24679"/>
      <c r="H24679"/>
      <c r="I24679"/>
      <c r="J24679"/>
      <c r="U24679" s="43"/>
      <c r="AE24679"/>
    </row>
    <row r="24680" spans="1:31">
      <c r="A24680">
        <v>59470</v>
      </c>
      <c r="B24680" t="s">
        <v>21126</v>
      </c>
      <c r="C24680" t="s">
        <v>33477</v>
      </c>
      <c r="D24680" t="s">
        <v>33476</v>
      </c>
      <c r="E24680"/>
      <c r="F24680"/>
      <c r="G24680"/>
      <c r="H24680"/>
      <c r="I24680"/>
      <c r="J24680"/>
      <c r="U24680" s="43"/>
      <c r="AE24680"/>
    </row>
    <row r="24681" spans="1:31">
      <c r="A24681">
        <v>59553</v>
      </c>
      <c r="B24681" t="s">
        <v>21127</v>
      </c>
      <c r="C24681" t="s">
        <v>33477</v>
      </c>
      <c r="D24681" t="s">
        <v>33476</v>
      </c>
      <c r="E24681"/>
      <c r="F24681"/>
      <c r="G24681"/>
      <c r="H24681"/>
      <c r="I24681"/>
      <c r="J24681"/>
      <c r="U24681" s="43"/>
      <c r="AE24681"/>
    </row>
    <row r="24682" spans="1:31">
      <c r="A24682">
        <v>59940</v>
      </c>
      <c r="B24682" t="s">
        <v>21128</v>
      </c>
      <c r="C24682" t="s">
        <v>33477</v>
      </c>
      <c r="D24682" t="e">
        <v>#N/A</v>
      </c>
      <c r="E24682"/>
      <c r="F24682"/>
      <c r="G24682"/>
      <c r="H24682"/>
      <c r="I24682"/>
      <c r="J24682"/>
      <c r="U24682" s="43"/>
      <c r="AE24682"/>
    </row>
    <row r="24683" spans="1:31">
      <c r="A24683">
        <v>59400</v>
      </c>
      <c r="B24683" t="s">
        <v>21129</v>
      </c>
      <c r="C24683" t="s">
        <v>33478</v>
      </c>
      <c r="D24683" t="s">
        <v>33476</v>
      </c>
      <c r="E24683"/>
      <c r="F24683"/>
      <c r="G24683"/>
      <c r="H24683"/>
      <c r="I24683"/>
      <c r="J24683"/>
      <c r="U24683" s="43"/>
      <c r="AE24683"/>
    </row>
    <row r="24684" spans="1:31">
      <c r="A24684">
        <v>59151</v>
      </c>
      <c r="B24684" t="s">
        <v>890</v>
      </c>
      <c r="C24684" t="s">
        <v>33477</v>
      </c>
      <c r="D24684" t="s">
        <v>33476</v>
      </c>
      <c r="E24684"/>
      <c r="F24684"/>
      <c r="G24684"/>
      <c r="H24684"/>
      <c r="I24684"/>
      <c r="J24684"/>
      <c r="U24684" s="43"/>
      <c r="AE24684"/>
    </row>
    <row r="24685" spans="1:31">
      <c r="A24685">
        <v>59990</v>
      </c>
      <c r="B24685" t="s">
        <v>21130</v>
      </c>
      <c r="C24685" t="s">
        <v>33477</v>
      </c>
      <c r="D24685" t="e">
        <v>#N/A</v>
      </c>
      <c r="E24685"/>
      <c r="F24685"/>
      <c r="G24685"/>
      <c r="H24685"/>
      <c r="I24685"/>
      <c r="J24685"/>
      <c r="U24685" s="43"/>
      <c r="AE24685"/>
    </row>
    <row r="24686" spans="1:31">
      <c r="A24686">
        <v>59161</v>
      </c>
      <c r="B24686" t="s">
        <v>21131</v>
      </c>
      <c r="C24686" t="s">
        <v>33477</v>
      </c>
      <c r="D24686" t="e">
        <v>#N/A</v>
      </c>
      <c r="E24686"/>
      <c r="F24686"/>
      <c r="G24686"/>
      <c r="H24686"/>
      <c r="I24686"/>
      <c r="J24686"/>
      <c r="U24686" s="43"/>
      <c r="AE24686"/>
    </row>
    <row r="24687" spans="1:31">
      <c r="A24687">
        <v>59144</v>
      </c>
      <c r="B24687" t="s">
        <v>21132</v>
      </c>
      <c r="C24687" t="s">
        <v>33478</v>
      </c>
      <c r="D24687" t="s">
        <v>33476</v>
      </c>
      <c r="E24687"/>
      <c r="F24687"/>
      <c r="G24687"/>
      <c r="H24687"/>
      <c r="I24687"/>
      <c r="J24687"/>
      <c r="U24687" s="43"/>
      <c r="AE24687"/>
    </row>
    <row r="24688" spans="1:31">
      <c r="A24688">
        <v>59219</v>
      </c>
      <c r="B24688" t="s">
        <v>21133</v>
      </c>
      <c r="C24688" t="s">
        <v>33478</v>
      </c>
      <c r="D24688" t="s">
        <v>33476</v>
      </c>
      <c r="E24688"/>
      <c r="F24688"/>
      <c r="G24688"/>
      <c r="H24688"/>
      <c r="I24688"/>
      <c r="J24688"/>
      <c r="U24688" s="43"/>
      <c r="AE24688"/>
    </row>
    <row r="24689" spans="1:31">
      <c r="A24689">
        <v>59295</v>
      </c>
      <c r="B24689" t="s">
        <v>21134</v>
      </c>
      <c r="C24689" t="s">
        <v>33477</v>
      </c>
      <c r="D24689" t="e">
        <v>#N/A</v>
      </c>
      <c r="E24689"/>
      <c r="F24689"/>
      <c r="G24689"/>
      <c r="H24689"/>
      <c r="I24689"/>
      <c r="J24689"/>
      <c r="U24689" s="43"/>
      <c r="AE24689"/>
    </row>
    <row r="24690" spans="1:31">
      <c r="A24690">
        <v>59155</v>
      </c>
      <c r="B24690" t="s">
        <v>21135</v>
      </c>
      <c r="C24690" t="s">
        <v>33477</v>
      </c>
      <c r="D24690" t="e">
        <v>#N/A</v>
      </c>
      <c r="E24690"/>
      <c r="F24690"/>
      <c r="G24690"/>
      <c r="H24690"/>
      <c r="I24690"/>
      <c r="J24690"/>
      <c r="U24690" s="43"/>
      <c r="AE24690"/>
    </row>
    <row r="24691" spans="1:31">
      <c r="A24691">
        <v>59300</v>
      </c>
      <c r="B24691" t="s">
        <v>21136</v>
      </c>
      <c r="C24691" t="s">
        <v>33477</v>
      </c>
      <c r="D24691" t="s">
        <v>33476</v>
      </c>
      <c r="E24691"/>
      <c r="F24691"/>
      <c r="G24691"/>
      <c r="H24691"/>
      <c r="I24691"/>
      <c r="J24691"/>
      <c r="U24691" s="43"/>
      <c r="AE24691"/>
    </row>
    <row r="24692" spans="1:31">
      <c r="A24692">
        <v>59310</v>
      </c>
      <c r="B24692" t="s">
        <v>21137</v>
      </c>
      <c r="C24692" t="s">
        <v>33477</v>
      </c>
      <c r="D24692" t="s">
        <v>33476</v>
      </c>
      <c r="E24692"/>
      <c r="F24692"/>
      <c r="G24692"/>
      <c r="H24692"/>
      <c r="I24692"/>
      <c r="J24692"/>
      <c r="U24692" s="43"/>
      <c r="AE24692"/>
    </row>
    <row r="24693" spans="1:31">
      <c r="A24693">
        <v>59550</v>
      </c>
      <c r="B24693" t="s">
        <v>9449</v>
      </c>
      <c r="C24693" t="s">
        <v>33478</v>
      </c>
      <c r="D24693" t="s">
        <v>33476</v>
      </c>
      <c r="E24693"/>
      <c r="F24693"/>
      <c r="G24693"/>
      <c r="H24693"/>
      <c r="I24693"/>
      <c r="J24693"/>
      <c r="U24693" s="43"/>
      <c r="AE24693"/>
    </row>
    <row r="24694" spans="1:31">
      <c r="A24694">
        <v>59247</v>
      </c>
      <c r="B24694" t="s">
        <v>21138</v>
      </c>
      <c r="C24694" t="s">
        <v>33477</v>
      </c>
      <c r="D24694" t="e">
        <v>#N/A</v>
      </c>
      <c r="E24694"/>
      <c r="F24694"/>
      <c r="G24694"/>
      <c r="H24694"/>
      <c r="I24694"/>
      <c r="J24694"/>
      <c r="U24694" s="43"/>
      <c r="AE24694"/>
    </row>
    <row r="24695" spans="1:31">
      <c r="A24695">
        <v>59750</v>
      </c>
      <c r="B24695" t="s">
        <v>21139</v>
      </c>
      <c r="C24695" t="s">
        <v>33478</v>
      </c>
      <c r="D24695" t="e">
        <v>#N/A</v>
      </c>
      <c r="E24695"/>
      <c r="F24695"/>
      <c r="G24695"/>
      <c r="H24695"/>
      <c r="I24695"/>
      <c r="J24695"/>
      <c r="U24695" s="43"/>
      <c r="AE24695"/>
    </row>
    <row r="24696" spans="1:31">
      <c r="A24696">
        <v>59750</v>
      </c>
      <c r="B24696" t="s">
        <v>21139</v>
      </c>
      <c r="C24696" t="s">
        <v>33478</v>
      </c>
      <c r="D24696" t="e">
        <v>#N/A</v>
      </c>
      <c r="E24696"/>
      <c r="F24696"/>
      <c r="G24696"/>
      <c r="H24696"/>
      <c r="I24696"/>
      <c r="J24696"/>
      <c r="U24696" s="43"/>
      <c r="AE24696"/>
    </row>
    <row r="24697" spans="1:31">
      <c r="A24697">
        <v>59740</v>
      </c>
      <c r="B24697" t="s">
        <v>21140</v>
      </c>
      <c r="C24697" t="s">
        <v>33478</v>
      </c>
      <c r="D24697" t="s">
        <v>33476</v>
      </c>
      <c r="E24697"/>
      <c r="F24697"/>
      <c r="G24697"/>
      <c r="H24697"/>
      <c r="I24697"/>
      <c r="J24697"/>
      <c r="U24697" s="43"/>
      <c r="AE24697"/>
    </row>
    <row r="24698" spans="1:31">
      <c r="A24698">
        <v>59179</v>
      </c>
      <c r="B24698" t="s">
        <v>21141</v>
      </c>
      <c r="C24698" t="s">
        <v>33477</v>
      </c>
      <c r="D24698" t="e">
        <v>#N/A</v>
      </c>
      <c r="E24698"/>
      <c r="F24698"/>
      <c r="G24698"/>
      <c r="H24698"/>
      <c r="I24698"/>
      <c r="J24698"/>
      <c r="U24698" s="43"/>
      <c r="AE24698"/>
    </row>
    <row r="24699" spans="1:31">
      <c r="A24699">
        <v>59169</v>
      </c>
      <c r="B24699" t="s">
        <v>21142</v>
      </c>
      <c r="C24699" t="s">
        <v>33477</v>
      </c>
      <c r="D24699" t="e">
        <v>#N/A</v>
      </c>
      <c r="E24699"/>
      <c r="F24699"/>
      <c r="G24699"/>
      <c r="H24699"/>
      <c r="I24699"/>
      <c r="J24699"/>
      <c r="U24699" s="43"/>
      <c r="AE24699"/>
    </row>
    <row r="24700" spans="1:31">
      <c r="A24700">
        <v>59610</v>
      </c>
      <c r="B24700" t="s">
        <v>21143</v>
      </c>
      <c r="C24700" t="s">
        <v>33478</v>
      </c>
      <c r="D24700" t="s">
        <v>33476</v>
      </c>
      <c r="E24700"/>
      <c r="F24700"/>
      <c r="G24700"/>
      <c r="H24700"/>
      <c r="I24700"/>
      <c r="J24700"/>
      <c r="U24700" s="43"/>
      <c r="AE24700"/>
    </row>
    <row r="24701" spans="1:31">
      <c r="A24701">
        <v>59680</v>
      </c>
      <c r="B24701" t="s">
        <v>21144</v>
      </c>
      <c r="C24701" t="s">
        <v>33478</v>
      </c>
      <c r="D24701" t="e">
        <v>#N/A</v>
      </c>
      <c r="E24701"/>
      <c r="F24701"/>
      <c r="G24701"/>
      <c r="H24701"/>
      <c r="I24701"/>
      <c r="J24701"/>
      <c r="U24701" s="43"/>
      <c r="AE24701"/>
    </row>
    <row r="24702" spans="1:31">
      <c r="A24702">
        <v>59680</v>
      </c>
      <c r="B24702" t="s">
        <v>21145</v>
      </c>
      <c r="C24702" t="s">
        <v>33478</v>
      </c>
      <c r="D24702" t="e">
        <v>#N/A</v>
      </c>
      <c r="E24702"/>
      <c r="F24702"/>
      <c r="G24702"/>
      <c r="H24702"/>
      <c r="I24702"/>
      <c r="J24702"/>
      <c r="U24702" s="43"/>
      <c r="AE24702"/>
    </row>
    <row r="24703" spans="1:31">
      <c r="A24703">
        <v>59570</v>
      </c>
      <c r="B24703" t="s">
        <v>909</v>
      </c>
      <c r="C24703" t="s">
        <v>33478</v>
      </c>
      <c r="D24703" t="s">
        <v>33476</v>
      </c>
      <c r="E24703"/>
      <c r="F24703"/>
      <c r="G24703"/>
      <c r="H24703"/>
      <c r="I24703"/>
      <c r="J24703"/>
      <c r="U24703" s="43"/>
      <c r="AE24703"/>
    </row>
    <row r="24704" spans="1:31">
      <c r="A24704">
        <v>59440</v>
      </c>
      <c r="B24704" t="s">
        <v>21146</v>
      </c>
      <c r="C24704" t="s">
        <v>33478</v>
      </c>
      <c r="D24704" t="s">
        <v>33476</v>
      </c>
      <c r="E24704"/>
      <c r="F24704"/>
      <c r="G24704"/>
      <c r="H24704"/>
      <c r="I24704"/>
      <c r="J24704"/>
      <c r="U24704" s="43"/>
      <c r="AE24704"/>
    </row>
    <row r="24705" spans="1:31">
      <c r="A24705">
        <v>59128</v>
      </c>
      <c r="B24705" t="s">
        <v>21147</v>
      </c>
      <c r="C24705" t="s">
        <v>33477</v>
      </c>
      <c r="D24705" t="e">
        <v>#N/A</v>
      </c>
      <c r="E24705"/>
      <c r="F24705"/>
      <c r="G24705"/>
      <c r="H24705"/>
      <c r="I24705"/>
      <c r="J24705"/>
      <c r="U24705" s="43"/>
      <c r="AE24705"/>
    </row>
    <row r="24706" spans="1:31">
      <c r="A24706">
        <v>59267</v>
      </c>
      <c r="B24706" t="s">
        <v>21148</v>
      </c>
      <c r="C24706" t="s">
        <v>33478</v>
      </c>
      <c r="D24706" t="s">
        <v>33476</v>
      </c>
      <c r="E24706"/>
      <c r="F24706"/>
      <c r="G24706"/>
      <c r="H24706"/>
      <c r="I24706"/>
      <c r="J24706"/>
      <c r="U24706" s="43"/>
      <c r="AE24706"/>
    </row>
    <row r="24707" spans="1:31">
      <c r="A24707">
        <v>59270</v>
      </c>
      <c r="B24707" t="s">
        <v>21149</v>
      </c>
      <c r="C24707" t="s">
        <v>33477</v>
      </c>
      <c r="D24707" t="s">
        <v>33476</v>
      </c>
      <c r="E24707"/>
      <c r="F24707"/>
      <c r="G24707"/>
      <c r="H24707"/>
      <c r="I24707"/>
      <c r="J24707"/>
      <c r="U24707" s="43"/>
      <c r="AE24707"/>
    </row>
    <row r="24708" spans="1:31">
      <c r="A24708">
        <v>59158</v>
      </c>
      <c r="B24708" t="s">
        <v>21150</v>
      </c>
      <c r="C24708" t="s">
        <v>33477</v>
      </c>
      <c r="D24708" t="e">
        <v>#N/A</v>
      </c>
      <c r="E24708"/>
      <c r="F24708"/>
      <c r="G24708"/>
      <c r="H24708"/>
      <c r="I24708"/>
      <c r="J24708"/>
      <c r="U24708" s="43"/>
      <c r="AE24708"/>
    </row>
    <row r="24709" spans="1:31">
      <c r="A24709">
        <v>59148</v>
      </c>
      <c r="B24709" t="s">
        <v>21151</v>
      </c>
      <c r="C24709" t="s">
        <v>33477</v>
      </c>
      <c r="D24709" t="e">
        <v>#N/A</v>
      </c>
      <c r="E24709"/>
      <c r="F24709"/>
      <c r="G24709"/>
      <c r="H24709"/>
      <c r="I24709"/>
      <c r="J24709"/>
      <c r="U24709" s="43"/>
      <c r="AE24709"/>
    </row>
    <row r="24710" spans="1:31">
      <c r="A24710">
        <v>59440</v>
      </c>
      <c r="B24710" t="s">
        <v>21152</v>
      </c>
      <c r="C24710" t="s">
        <v>33478</v>
      </c>
      <c r="D24710" t="s">
        <v>33476</v>
      </c>
      <c r="E24710"/>
      <c r="F24710"/>
      <c r="G24710"/>
      <c r="H24710"/>
      <c r="I24710"/>
      <c r="J24710"/>
      <c r="U24710" s="43"/>
      <c r="AE24710"/>
    </row>
    <row r="24711" spans="1:31">
      <c r="A24711">
        <v>59219</v>
      </c>
      <c r="B24711" t="s">
        <v>21153</v>
      </c>
      <c r="C24711" t="s">
        <v>33478</v>
      </c>
      <c r="D24711" t="s">
        <v>33476</v>
      </c>
      <c r="E24711"/>
      <c r="F24711"/>
      <c r="G24711"/>
      <c r="H24711"/>
      <c r="I24711"/>
      <c r="J24711"/>
      <c r="U24711" s="43"/>
      <c r="AE24711"/>
    </row>
    <row r="24712" spans="1:31">
      <c r="A24712">
        <v>59550</v>
      </c>
      <c r="B24712" t="s">
        <v>21154</v>
      </c>
      <c r="C24712" t="s">
        <v>33478</v>
      </c>
      <c r="D24712" t="s">
        <v>33476</v>
      </c>
      <c r="E24712"/>
      <c r="F24712"/>
      <c r="G24712"/>
      <c r="H24712"/>
      <c r="I24712"/>
      <c r="J24712"/>
      <c r="U24712" s="43"/>
      <c r="AE24712"/>
    </row>
    <row r="24713" spans="1:31">
      <c r="A24713">
        <v>59157</v>
      </c>
      <c r="B24713" t="s">
        <v>21155</v>
      </c>
      <c r="C24713" t="s">
        <v>33478</v>
      </c>
      <c r="D24713" t="s">
        <v>33476</v>
      </c>
      <c r="E24713"/>
      <c r="F24713"/>
      <c r="G24713"/>
      <c r="H24713"/>
      <c r="I24713"/>
      <c r="J24713"/>
      <c r="U24713" s="43"/>
      <c r="AE24713"/>
    </row>
    <row r="24714" spans="1:31">
      <c r="A24714">
        <v>59400</v>
      </c>
      <c r="B24714" t="s">
        <v>918</v>
      </c>
      <c r="C24714" t="s">
        <v>33478</v>
      </c>
      <c r="D24714" t="s">
        <v>33476</v>
      </c>
      <c r="E24714"/>
      <c r="F24714"/>
      <c r="G24714"/>
      <c r="H24714"/>
      <c r="I24714"/>
      <c r="J24714"/>
      <c r="U24714" s="43"/>
      <c r="AE24714"/>
    </row>
    <row r="24715" spans="1:31">
      <c r="A24715">
        <v>59222</v>
      </c>
      <c r="B24715" t="s">
        <v>21156</v>
      </c>
      <c r="C24715" t="s">
        <v>33478</v>
      </c>
      <c r="D24715" t="e">
        <v>#N/A</v>
      </c>
      <c r="E24715"/>
      <c r="F24715"/>
      <c r="G24715"/>
      <c r="H24715"/>
      <c r="I24715"/>
      <c r="J24715"/>
      <c r="U24715" s="43"/>
      <c r="AE24715"/>
    </row>
    <row r="24716" spans="1:31">
      <c r="A24716">
        <v>59510</v>
      </c>
      <c r="B24716" t="s">
        <v>21157</v>
      </c>
      <c r="C24716" t="s">
        <v>33477</v>
      </c>
      <c r="D24716" t="e">
        <v>#N/A</v>
      </c>
      <c r="E24716"/>
      <c r="F24716"/>
      <c r="G24716"/>
      <c r="H24716"/>
      <c r="I24716"/>
      <c r="J24716"/>
      <c r="U24716" s="43"/>
      <c r="AE24716"/>
    </row>
    <row r="24717" spans="1:31">
      <c r="A24717">
        <v>59610</v>
      </c>
      <c r="B24717" t="s">
        <v>21158</v>
      </c>
      <c r="C24717" t="s">
        <v>33478</v>
      </c>
      <c r="D24717" t="s">
        <v>33476</v>
      </c>
      <c r="E24717"/>
      <c r="F24717"/>
      <c r="G24717"/>
      <c r="H24717"/>
      <c r="I24717"/>
      <c r="J24717"/>
      <c r="U24717" s="43"/>
      <c r="AE24717"/>
    </row>
    <row r="24718" spans="1:31">
      <c r="A24718">
        <v>59134</v>
      </c>
      <c r="B24718" t="s">
        <v>21159</v>
      </c>
      <c r="C24718" t="s">
        <v>33477</v>
      </c>
      <c r="D24718" t="s">
        <v>33476</v>
      </c>
      <c r="E24718"/>
      <c r="F24718"/>
      <c r="G24718"/>
      <c r="H24718"/>
      <c r="I24718"/>
      <c r="J24718"/>
      <c r="U24718" s="43"/>
      <c r="AE24718"/>
    </row>
    <row r="24719" spans="1:31">
      <c r="A24719">
        <v>59530</v>
      </c>
      <c r="B24719" t="s">
        <v>21160</v>
      </c>
      <c r="C24719" t="s">
        <v>33478</v>
      </c>
      <c r="D24719" t="s">
        <v>33476</v>
      </c>
      <c r="E24719"/>
      <c r="F24719"/>
      <c r="G24719"/>
      <c r="H24719"/>
      <c r="I24719"/>
      <c r="J24719"/>
      <c r="U24719" s="43"/>
      <c r="AE24719"/>
    </row>
    <row r="24720" spans="1:31">
      <c r="A24720">
        <v>59236</v>
      </c>
      <c r="B24720" t="s">
        <v>21161</v>
      </c>
      <c r="C24720" t="s">
        <v>33477</v>
      </c>
      <c r="D24720" t="s">
        <v>33476</v>
      </c>
      <c r="E24720"/>
      <c r="F24720"/>
      <c r="G24720"/>
      <c r="H24720"/>
      <c r="I24720"/>
      <c r="J24720"/>
      <c r="U24720" s="43"/>
      <c r="AE24720"/>
    </row>
    <row r="24721" spans="1:31">
      <c r="A24721">
        <v>59970</v>
      </c>
      <c r="B24721" t="s">
        <v>21162</v>
      </c>
      <c r="C24721" t="s">
        <v>33477</v>
      </c>
      <c r="D24721" t="e">
        <v>#N/A</v>
      </c>
      <c r="E24721"/>
      <c r="F24721"/>
      <c r="G24721"/>
      <c r="H24721"/>
      <c r="I24721"/>
      <c r="J24721"/>
      <c r="U24721" s="43"/>
      <c r="AE24721"/>
    </row>
    <row r="24722" spans="1:31">
      <c r="A24722">
        <v>59234</v>
      </c>
      <c r="B24722" t="s">
        <v>21163</v>
      </c>
      <c r="C24722" t="s">
        <v>33477</v>
      </c>
      <c r="D24722" t="s">
        <v>33476</v>
      </c>
      <c r="E24722"/>
      <c r="F24722"/>
      <c r="G24722"/>
      <c r="H24722"/>
      <c r="I24722"/>
      <c r="J24722"/>
      <c r="U24722" s="43"/>
      <c r="AE24722"/>
    </row>
    <row r="24723" spans="1:31">
      <c r="A24723">
        <v>59268</v>
      </c>
      <c r="B24723" t="s">
        <v>21164</v>
      </c>
      <c r="C24723" t="s">
        <v>33477</v>
      </c>
      <c r="D24723" t="s">
        <v>33476</v>
      </c>
      <c r="E24723"/>
      <c r="F24723"/>
      <c r="G24723"/>
      <c r="H24723"/>
      <c r="I24723"/>
      <c r="J24723"/>
      <c r="U24723" s="43"/>
      <c r="AE24723"/>
    </row>
    <row r="24724" spans="1:31">
      <c r="A24724">
        <v>59273</v>
      </c>
      <c r="B24724" t="s">
        <v>21165</v>
      </c>
      <c r="C24724" t="s">
        <v>33477</v>
      </c>
      <c r="D24724" t="e">
        <v>#N/A</v>
      </c>
      <c r="E24724"/>
      <c r="F24724"/>
      <c r="G24724"/>
      <c r="H24724"/>
      <c r="I24724"/>
      <c r="J24724"/>
      <c r="U24724" s="43"/>
      <c r="AE24724"/>
    </row>
    <row r="24725" spans="1:31">
      <c r="A24725">
        <v>59249</v>
      </c>
      <c r="B24725" t="s">
        <v>21166</v>
      </c>
      <c r="C24725" t="s">
        <v>33477</v>
      </c>
      <c r="D24725" t="e">
        <v>#N/A</v>
      </c>
      <c r="E24725"/>
      <c r="F24725"/>
      <c r="G24725"/>
      <c r="H24725"/>
      <c r="I24725"/>
      <c r="J24725"/>
      <c r="U24725" s="43"/>
      <c r="AE24725"/>
    </row>
    <row r="24726" spans="1:31">
      <c r="A24726">
        <v>59242</v>
      </c>
      <c r="B24726" t="s">
        <v>21167</v>
      </c>
      <c r="C24726" t="s">
        <v>33477</v>
      </c>
      <c r="D24726" t="e">
        <v>#N/A</v>
      </c>
      <c r="E24726"/>
      <c r="F24726"/>
      <c r="G24726"/>
      <c r="H24726"/>
      <c r="I24726"/>
      <c r="J24726"/>
      <c r="U24726" s="43"/>
      <c r="AE24726"/>
    </row>
    <row r="24727" spans="1:31">
      <c r="A24727">
        <v>59530</v>
      </c>
      <c r="B24727" t="s">
        <v>21168</v>
      </c>
      <c r="C24727" t="s">
        <v>33478</v>
      </c>
      <c r="D24727" t="s">
        <v>33476</v>
      </c>
      <c r="E24727"/>
      <c r="F24727"/>
      <c r="G24727"/>
      <c r="H24727"/>
      <c r="I24727"/>
      <c r="J24727"/>
      <c r="U24727" s="43"/>
      <c r="AE24727"/>
    </row>
    <row r="24728" spans="1:31">
      <c r="A24728">
        <v>59122</v>
      </c>
      <c r="B24728" t="s">
        <v>21169</v>
      </c>
      <c r="C24728" t="s">
        <v>33477</v>
      </c>
      <c r="D24728" t="s">
        <v>33476</v>
      </c>
      <c r="E24728"/>
      <c r="F24728"/>
      <c r="G24728"/>
      <c r="H24728"/>
      <c r="I24728"/>
      <c r="J24728"/>
      <c r="U24728" s="43"/>
      <c r="AE24728"/>
    </row>
    <row r="24729" spans="1:31">
      <c r="A24729">
        <v>59254</v>
      </c>
      <c r="B24729" t="s">
        <v>21169</v>
      </c>
      <c r="C24729" t="s">
        <v>33477</v>
      </c>
      <c r="D24729" t="e">
        <v>#N/A</v>
      </c>
      <c r="E24729"/>
      <c r="F24729"/>
      <c r="G24729"/>
      <c r="H24729"/>
      <c r="I24729"/>
      <c r="J24729"/>
      <c r="U24729" s="43"/>
      <c r="AE24729"/>
    </row>
    <row r="24730" spans="1:31">
      <c r="A24730">
        <v>59132</v>
      </c>
      <c r="B24730" t="s">
        <v>21170</v>
      </c>
      <c r="C24730" t="s">
        <v>33478</v>
      </c>
      <c r="D24730" t="s">
        <v>33476</v>
      </c>
      <c r="E24730"/>
      <c r="F24730"/>
      <c r="G24730"/>
      <c r="H24730"/>
      <c r="I24730"/>
      <c r="J24730"/>
      <c r="U24730" s="43"/>
      <c r="AE24730"/>
    </row>
    <row r="24731" spans="1:31">
      <c r="A24731">
        <v>59270</v>
      </c>
      <c r="B24731" t="s">
        <v>21171</v>
      </c>
      <c r="C24731" t="s">
        <v>33477</v>
      </c>
      <c r="D24731" t="s">
        <v>33476</v>
      </c>
      <c r="E24731"/>
      <c r="F24731"/>
      <c r="G24731"/>
      <c r="H24731"/>
      <c r="I24731"/>
      <c r="J24731"/>
      <c r="U24731" s="43"/>
      <c r="AE24731"/>
    </row>
    <row r="24732" spans="1:31">
      <c r="A24732">
        <v>59169</v>
      </c>
      <c r="B24732" t="s">
        <v>21172</v>
      </c>
      <c r="C24732" t="s">
        <v>33477</v>
      </c>
      <c r="D24732" t="e">
        <v>#N/A</v>
      </c>
      <c r="E24732"/>
      <c r="F24732"/>
      <c r="G24732"/>
      <c r="H24732"/>
      <c r="I24732"/>
      <c r="J24732"/>
      <c r="U24732" s="43"/>
      <c r="AE24732"/>
    </row>
    <row r="24733" spans="1:31">
      <c r="A24733">
        <v>59600</v>
      </c>
      <c r="B24733" t="s">
        <v>21173</v>
      </c>
      <c r="C24733" t="s">
        <v>33478</v>
      </c>
      <c r="D24733" t="s">
        <v>33476</v>
      </c>
      <c r="E24733"/>
      <c r="F24733"/>
      <c r="G24733"/>
      <c r="H24733"/>
      <c r="I24733"/>
      <c r="J24733"/>
      <c r="U24733" s="43"/>
      <c r="AE24733"/>
    </row>
    <row r="24734" spans="1:31">
      <c r="A24734">
        <v>59144</v>
      </c>
      <c r="B24734" t="s">
        <v>21174</v>
      </c>
      <c r="C24734" t="s">
        <v>33478</v>
      </c>
      <c r="D24734" t="s">
        <v>33476</v>
      </c>
      <c r="E24734"/>
      <c r="F24734"/>
      <c r="G24734"/>
      <c r="H24734"/>
      <c r="I24734"/>
      <c r="J24734"/>
      <c r="U24734" s="43"/>
      <c r="AE24734"/>
    </row>
    <row r="24735" spans="1:31">
      <c r="A24735">
        <v>59147</v>
      </c>
      <c r="B24735" t="s">
        <v>21175</v>
      </c>
      <c r="C24735" t="s">
        <v>33477</v>
      </c>
      <c r="D24735" t="e">
        <v>#N/A</v>
      </c>
      <c r="E24735"/>
      <c r="F24735"/>
      <c r="G24735"/>
      <c r="H24735"/>
      <c r="I24735"/>
      <c r="J24735"/>
      <c r="U24735" s="43"/>
      <c r="AE24735"/>
    </row>
    <row r="24736" spans="1:31">
      <c r="A24736">
        <v>59231</v>
      </c>
      <c r="B24736" t="s">
        <v>21176</v>
      </c>
      <c r="C24736" t="s">
        <v>33478</v>
      </c>
      <c r="D24736" t="s">
        <v>33476</v>
      </c>
      <c r="E24736"/>
      <c r="F24736"/>
      <c r="G24736"/>
      <c r="H24736"/>
      <c r="I24736"/>
      <c r="J24736"/>
      <c r="U24736" s="43"/>
      <c r="AE24736"/>
    </row>
    <row r="24737" spans="1:31">
      <c r="A24737">
        <v>59253</v>
      </c>
      <c r="B24737" t="s">
        <v>21177</v>
      </c>
      <c r="C24737" t="s">
        <v>33477</v>
      </c>
      <c r="D24737" t="e">
        <v>#N/A</v>
      </c>
      <c r="E24737"/>
      <c r="F24737"/>
      <c r="G24737"/>
      <c r="H24737"/>
      <c r="I24737"/>
      <c r="J24737"/>
      <c r="U24737" s="43"/>
      <c r="AE24737"/>
    </row>
    <row r="24738" spans="1:31">
      <c r="A24738">
        <v>59231</v>
      </c>
      <c r="B24738" t="s">
        <v>21178</v>
      </c>
      <c r="C24738" t="s">
        <v>33478</v>
      </c>
      <c r="D24738" t="s">
        <v>33476</v>
      </c>
      <c r="E24738"/>
      <c r="F24738"/>
      <c r="G24738"/>
      <c r="H24738"/>
      <c r="I24738"/>
      <c r="J24738"/>
      <c r="U24738" s="43"/>
      <c r="AE24738"/>
    </row>
    <row r="24739" spans="1:31">
      <c r="A24739">
        <v>59244</v>
      </c>
      <c r="B24739" t="s">
        <v>21179</v>
      </c>
      <c r="C24739" t="s">
        <v>33478</v>
      </c>
      <c r="D24739" t="s">
        <v>33476</v>
      </c>
      <c r="E24739"/>
      <c r="F24739"/>
      <c r="G24739"/>
      <c r="H24739"/>
      <c r="I24739"/>
      <c r="J24739"/>
      <c r="U24739" s="43"/>
      <c r="AE24739"/>
    </row>
    <row r="24740" spans="1:31">
      <c r="A24740">
        <v>59760</v>
      </c>
      <c r="B24740" t="s">
        <v>21180</v>
      </c>
      <c r="C24740" t="s">
        <v>33477</v>
      </c>
      <c r="D24740" t="s">
        <v>33476</v>
      </c>
      <c r="E24740"/>
      <c r="F24740"/>
      <c r="G24740"/>
      <c r="H24740"/>
      <c r="I24740"/>
      <c r="J24740"/>
      <c r="U24740" s="43"/>
      <c r="AE24740"/>
    </row>
    <row r="24741" spans="1:31">
      <c r="A24741">
        <v>59153</v>
      </c>
      <c r="B24741" t="s">
        <v>21181</v>
      </c>
      <c r="C24741" t="s">
        <v>33477</v>
      </c>
      <c r="D24741" t="e">
        <v>#N/A</v>
      </c>
      <c r="E24741"/>
      <c r="F24741"/>
      <c r="G24741"/>
      <c r="H24741"/>
      <c r="I24741"/>
      <c r="J24741"/>
      <c r="U24741" s="43"/>
      <c r="AE24741"/>
    </row>
    <row r="24742" spans="1:31">
      <c r="A24742">
        <v>59820</v>
      </c>
      <c r="B24742" t="s">
        <v>21182</v>
      </c>
      <c r="C24742" t="s">
        <v>33477</v>
      </c>
      <c r="D24742" t="e">
        <v>#N/A</v>
      </c>
      <c r="E24742"/>
      <c r="F24742"/>
      <c r="G24742"/>
      <c r="H24742"/>
      <c r="I24742"/>
      <c r="J24742"/>
      <c r="U24742" s="43"/>
      <c r="AE24742"/>
    </row>
    <row r="24743" spans="1:31">
      <c r="A24743">
        <v>59360</v>
      </c>
      <c r="B24743" t="s">
        <v>21183</v>
      </c>
      <c r="C24743" t="s">
        <v>33478</v>
      </c>
      <c r="D24743" t="s">
        <v>33476</v>
      </c>
      <c r="E24743"/>
      <c r="F24743"/>
      <c r="G24743"/>
      <c r="H24743"/>
      <c r="I24743"/>
      <c r="J24743"/>
      <c r="U24743" s="43"/>
      <c r="AE24743"/>
    </row>
    <row r="24744" spans="1:31">
      <c r="A24744">
        <v>59152</v>
      </c>
      <c r="B24744" t="s">
        <v>21184</v>
      </c>
      <c r="C24744" t="s">
        <v>33477</v>
      </c>
      <c r="D24744" t="e">
        <v>#N/A</v>
      </c>
      <c r="E24744"/>
      <c r="F24744"/>
      <c r="G24744"/>
      <c r="H24744"/>
      <c r="I24744"/>
      <c r="J24744"/>
      <c r="U24744" s="43"/>
      <c r="AE24744"/>
    </row>
    <row r="24745" spans="1:31">
      <c r="A24745">
        <v>59287</v>
      </c>
      <c r="B24745" t="s">
        <v>21185</v>
      </c>
      <c r="C24745" t="s">
        <v>33477</v>
      </c>
      <c r="D24745" t="e">
        <v>#N/A</v>
      </c>
      <c r="E24745"/>
      <c r="F24745"/>
      <c r="G24745"/>
      <c r="H24745"/>
      <c r="I24745"/>
      <c r="J24745"/>
      <c r="U24745" s="43"/>
      <c r="AE24745"/>
    </row>
    <row r="24746" spans="1:31">
      <c r="A24746">
        <v>59570</v>
      </c>
      <c r="B24746" t="s">
        <v>21186</v>
      </c>
      <c r="C24746" t="s">
        <v>33478</v>
      </c>
      <c r="D24746" t="s">
        <v>33476</v>
      </c>
      <c r="E24746"/>
      <c r="F24746"/>
      <c r="G24746"/>
      <c r="H24746"/>
      <c r="I24746"/>
      <c r="J24746"/>
      <c r="U24746" s="43"/>
      <c r="AE24746"/>
    </row>
    <row r="24747" spans="1:31">
      <c r="A24747">
        <v>59320</v>
      </c>
      <c r="B24747" t="s">
        <v>21187</v>
      </c>
      <c r="C24747" t="s">
        <v>33477</v>
      </c>
      <c r="D24747" t="s">
        <v>33476</v>
      </c>
      <c r="E24747"/>
      <c r="F24747"/>
      <c r="G24747"/>
      <c r="H24747"/>
      <c r="I24747"/>
      <c r="J24747"/>
      <c r="U24747" s="43"/>
      <c r="AE24747"/>
    </row>
    <row r="24748" spans="1:31">
      <c r="A24748">
        <v>59250</v>
      </c>
      <c r="B24748" t="s">
        <v>21188</v>
      </c>
      <c r="C24748" t="s">
        <v>33477</v>
      </c>
      <c r="D24748" t="e">
        <v>#N/A</v>
      </c>
      <c r="E24748"/>
      <c r="F24748"/>
      <c r="G24748"/>
      <c r="H24748"/>
      <c r="I24748"/>
      <c r="J24748"/>
      <c r="U24748" s="43"/>
      <c r="AE24748"/>
    </row>
    <row r="24749" spans="1:31">
      <c r="A24749">
        <v>59151</v>
      </c>
      <c r="B24749" t="s">
        <v>21189</v>
      </c>
      <c r="C24749" t="s">
        <v>33477</v>
      </c>
      <c r="D24749" t="s">
        <v>33476</v>
      </c>
      <c r="E24749"/>
      <c r="F24749"/>
      <c r="G24749"/>
      <c r="H24749"/>
      <c r="I24749"/>
      <c r="J24749"/>
      <c r="U24749" s="43"/>
      <c r="AE24749"/>
    </row>
    <row r="24750" spans="1:31">
      <c r="A24750">
        <v>59496</v>
      </c>
      <c r="B24750" t="s">
        <v>21190</v>
      </c>
      <c r="C24750" t="s">
        <v>33477</v>
      </c>
      <c r="D24750" t="s">
        <v>33476</v>
      </c>
      <c r="E24750"/>
      <c r="F24750"/>
      <c r="G24750"/>
      <c r="H24750"/>
      <c r="I24750"/>
      <c r="J24750"/>
      <c r="U24750" s="43"/>
      <c r="AE24750"/>
    </row>
    <row r="24751" spans="1:31">
      <c r="A24751">
        <v>59670</v>
      </c>
      <c r="B24751" t="s">
        <v>21191</v>
      </c>
      <c r="C24751" t="s">
        <v>33477</v>
      </c>
      <c r="D24751" t="s">
        <v>33476</v>
      </c>
      <c r="E24751"/>
      <c r="F24751"/>
      <c r="G24751"/>
      <c r="H24751"/>
      <c r="I24751"/>
      <c r="J24751"/>
      <c r="U24751" s="43"/>
      <c r="AE24751"/>
    </row>
    <row r="24752" spans="1:31">
      <c r="A24752">
        <v>59138</v>
      </c>
      <c r="B24752" t="s">
        <v>2743</v>
      </c>
      <c r="C24752" t="s">
        <v>33478</v>
      </c>
      <c r="D24752" t="s">
        <v>33476</v>
      </c>
      <c r="E24752"/>
      <c r="F24752"/>
      <c r="G24752"/>
      <c r="H24752"/>
      <c r="I24752"/>
      <c r="J24752"/>
      <c r="U24752" s="43"/>
      <c r="AE24752"/>
    </row>
    <row r="24753" spans="1:31">
      <c r="A24753">
        <v>59178</v>
      </c>
      <c r="B24753" t="s">
        <v>21192</v>
      </c>
      <c r="C24753" t="s">
        <v>33477</v>
      </c>
      <c r="D24753" t="e">
        <v>#N/A</v>
      </c>
      <c r="E24753"/>
      <c r="F24753"/>
      <c r="G24753"/>
      <c r="H24753"/>
      <c r="I24753"/>
      <c r="J24753"/>
      <c r="U24753" s="43"/>
      <c r="AE24753"/>
    </row>
    <row r="24754" spans="1:31">
      <c r="A24754">
        <v>59198</v>
      </c>
      <c r="B24754" t="s">
        <v>21193</v>
      </c>
      <c r="C24754" t="s">
        <v>33477</v>
      </c>
      <c r="D24754" t="e">
        <v>#N/A</v>
      </c>
      <c r="E24754"/>
      <c r="F24754"/>
      <c r="G24754"/>
      <c r="H24754"/>
      <c r="I24754"/>
      <c r="J24754"/>
      <c r="U24754" s="43"/>
      <c r="AE24754"/>
    </row>
    <row r="24755" spans="1:31">
      <c r="A24755">
        <v>59320</v>
      </c>
      <c r="B24755" t="s">
        <v>21194</v>
      </c>
      <c r="C24755" t="s">
        <v>33477</v>
      </c>
      <c r="D24755" t="s">
        <v>33476</v>
      </c>
      <c r="E24755"/>
      <c r="F24755"/>
      <c r="G24755"/>
      <c r="H24755"/>
      <c r="I24755"/>
      <c r="J24755"/>
      <c r="U24755" s="43"/>
      <c r="AE24755"/>
    </row>
    <row r="24756" spans="1:31">
      <c r="A24756">
        <v>59191</v>
      </c>
      <c r="B24756" t="s">
        <v>21195</v>
      </c>
      <c r="C24756" t="s">
        <v>33478</v>
      </c>
      <c r="D24756" t="e">
        <v>#N/A</v>
      </c>
      <c r="E24756"/>
      <c r="F24756"/>
      <c r="G24756"/>
      <c r="H24756"/>
      <c r="I24756"/>
      <c r="J24756"/>
      <c r="U24756" s="43"/>
      <c r="AE24756"/>
    </row>
    <row r="24757" spans="1:31">
      <c r="A24757">
        <v>59121</v>
      </c>
      <c r="B24757" t="s">
        <v>21196</v>
      </c>
      <c r="C24757" t="s">
        <v>33477</v>
      </c>
      <c r="D24757" t="e">
        <v>#N/A</v>
      </c>
      <c r="E24757"/>
      <c r="F24757"/>
      <c r="G24757"/>
      <c r="H24757"/>
      <c r="I24757"/>
      <c r="J24757"/>
      <c r="U24757" s="43"/>
      <c r="AE24757"/>
    </row>
    <row r="24758" spans="1:31">
      <c r="A24758">
        <v>59294</v>
      </c>
      <c r="B24758" t="s">
        <v>21197</v>
      </c>
      <c r="C24758" t="s">
        <v>33478</v>
      </c>
      <c r="D24758" t="s">
        <v>33476</v>
      </c>
      <c r="E24758"/>
      <c r="F24758"/>
      <c r="G24758"/>
      <c r="H24758"/>
      <c r="I24758"/>
      <c r="J24758"/>
      <c r="U24758" s="43"/>
      <c r="AE24758"/>
    </row>
    <row r="24759" spans="1:31">
      <c r="A24759">
        <v>59440</v>
      </c>
      <c r="B24759" t="s">
        <v>21198</v>
      </c>
      <c r="C24759" t="s">
        <v>33478</v>
      </c>
      <c r="D24759" t="s">
        <v>33476</v>
      </c>
      <c r="E24759"/>
      <c r="F24759"/>
      <c r="G24759"/>
      <c r="H24759"/>
      <c r="I24759"/>
      <c r="J24759"/>
      <c r="U24759" s="43"/>
      <c r="AE24759"/>
    </row>
    <row r="24760" spans="1:31">
      <c r="A24760">
        <v>59330</v>
      </c>
      <c r="B24760" t="s">
        <v>21199</v>
      </c>
      <c r="C24760" t="s">
        <v>33478</v>
      </c>
      <c r="D24760" t="s">
        <v>33476</v>
      </c>
      <c r="E24760"/>
      <c r="F24760"/>
      <c r="G24760"/>
      <c r="H24760"/>
      <c r="I24760"/>
      <c r="J24760"/>
      <c r="U24760" s="43"/>
      <c r="AE24760"/>
    </row>
    <row r="24761" spans="1:31">
      <c r="A24761">
        <v>59255</v>
      </c>
      <c r="B24761" t="s">
        <v>21200</v>
      </c>
      <c r="C24761" t="s">
        <v>33477</v>
      </c>
      <c r="D24761" t="e">
        <v>#N/A</v>
      </c>
      <c r="E24761"/>
      <c r="F24761"/>
      <c r="G24761"/>
      <c r="H24761"/>
      <c r="I24761"/>
      <c r="J24761"/>
      <c r="U24761" s="43"/>
      <c r="AE24761"/>
    </row>
    <row r="24762" spans="1:31">
      <c r="A24762">
        <v>59660</v>
      </c>
      <c r="B24762" t="s">
        <v>21201</v>
      </c>
      <c r="C24762" t="s">
        <v>33477</v>
      </c>
      <c r="D24762" t="s">
        <v>33476</v>
      </c>
      <c r="E24762"/>
      <c r="F24762"/>
      <c r="G24762"/>
      <c r="H24762"/>
      <c r="I24762"/>
      <c r="J24762"/>
      <c r="U24762" s="43"/>
      <c r="AE24762"/>
    </row>
    <row r="24763" spans="1:31">
      <c r="A24763">
        <v>59268</v>
      </c>
      <c r="B24763" t="s">
        <v>21202</v>
      </c>
      <c r="C24763" t="s">
        <v>33477</v>
      </c>
      <c r="D24763" t="s">
        <v>33476</v>
      </c>
      <c r="E24763"/>
      <c r="F24763"/>
      <c r="G24763"/>
      <c r="H24763"/>
      <c r="I24763"/>
      <c r="J24763"/>
      <c r="U24763" s="43"/>
      <c r="AE24763"/>
    </row>
    <row r="24764" spans="1:31">
      <c r="A24764">
        <v>59190</v>
      </c>
      <c r="B24764" t="s">
        <v>21203</v>
      </c>
      <c r="C24764" t="s">
        <v>33477</v>
      </c>
      <c r="D24764" t="s">
        <v>33476</v>
      </c>
      <c r="E24764"/>
      <c r="F24764"/>
      <c r="G24764"/>
      <c r="H24764"/>
      <c r="I24764"/>
      <c r="J24764"/>
      <c r="U24764" s="43"/>
      <c r="AE24764"/>
    </row>
    <row r="24765" spans="1:31">
      <c r="A24765">
        <v>59530</v>
      </c>
      <c r="B24765" t="s">
        <v>21204</v>
      </c>
      <c r="C24765" t="s">
        <v>33478</v>
      </c>
      <c r="D24765" t="s">
        <v>33476</v>
      </c>
      <c r="E24765"/>
      <c r="F24765"/>
      <c r="G24765"/>
      <c r="H24765"/>
      <c r="I24765"/>
      <c r="J24765"/>
      <c r="U24765" s="43"/>
      <c r="AE24765"/>
    </row>
    <row r="24766" spans="1:31">
      <c r="A24766">
        <v>59171</v>
      </c>
      <c r="B24766" t="s">
        <v>21205</v>
      </c>
      <c r="C24766" t="s">
        <v>33477</v>
      </c>
      <c r="D24766" t="e">
        <v>#N/A</v>
      </c>
      <c r="E24766"/>
      <c r="F24766"/>
      <c r="G24766"/>
      <c r="H24766"/>
      <c r="I24766"/>
      <c r="J24766"/>
      <c r="U24766" s="43"/>
      <c r="AE24766"/>
    </row>
    <row r="24767" spans="1:31">
      <c r="A24767">
        <v>59510</v>
      </c>
      <c r="B24767" t="s">
        <v>21206</v>
      </c>
      <c r="C24767" t="s">
        <v>33477</v>
      </c>
      <c r="D24767" t="e">
        <v>#N/A</v>
      </c>
      <c r="E24767"/>
      <c r="F24767"/>
      <c r="G24767"/>
      <c r="H24767"/>
      <c r="I24767"/>
      <c r="J24767"/>
      <c r="U24767" s="43"/>
      <c r="AE24767"/>
    </row>
    <row r="24768" spans="1:31">
      <c r="A24768">
        <v>59247</v>
      </c>
      <c r="B24768" t="s">
        <v>21207</v>
      </c>
      <c r="C24768" t="s">
        <v>33477</v>
      </c>
      <c r="D24768" t="e">
        <v>#N/A</v>
      </c>
      <c r="E24768"/>
      <c r="F24768"/>
      <c r="G24768"/>
      <c r="H24768"/>
      <c r="I24768"/>
      <c r="J24768"/>
      <c r="U24768" s="43"/>
      <c r="AE24768"/>
    </row>
    <row r="24769" spans="1:31">
      <c r="A24769">
        <v>59199</v>
      </c>
      <c r="B24769" t="s">
        <v>21208</v>
      </c>
      <c r="C24769" t="s">
        <v>33477</v>
      </c>
      <c r="D24769" t="e">
        <v>#N/A</v>
      </c>
      <c r="E24769"/>
      <c r="F24769"/>
      <c r="G24769"/>
      <c r="H24769"/>
      <c r="I24769"/>
      <c r="J24769"/>
      <c r="U24769" s="43"/>
      <c r="AE24769"/>
    </row>
    <row r="24770" spans="1:31">
      <c r="A24770">
        <v>59195</v>
      </c>
      <c r="B24770" t="s">
        <v>21209</v>
      </c>
      <c r="C24770" t="s">
        <v>33477</v>
      </c>
      <c r="D24770" t="e">
        <v>#N/A</v>
      </c>
      <c r="E24770"/>
      <c r="F24770"/>
      <c r="G24770"/>
      <c r="H24770"/>
      <c r="I24770"/>
      <c r="J24770"/>
      <c r="U24770" s="43"/>
      <c r="AE24770"/>
    </row>
    <row r="24771" spans="1:31">
      <c r="A24771">
        <v>59134</v>
      </c>
      <c r="B24771" t="s">
        <v>21210</v>
      </c>
      <c r="C24771" t="s">
        <v>33477</v>
      </c>
      <c r="D24771" t="s">
        <v>33476</v>
      </c>
      <c r="E24771"/>
      <c r="F24771"/>
      <c r="G24771"/>
      <c r="H24771"/>
      <c r="I24771"/>
      <c r="J24771"/>
      <c r="U24771" s="43"/>
      <c r="AE24771"/>
    </row>
    <row r="24772" spans="1:31">
      <c r="A24772">
        <v>59147</v>
      </c>
      <c r="B24772" t="s">
        <v>21211</v>
      </c>
      <c r="C24772" t="s">
        <v>33477</v>
      </c>
      <c r="D24772" t="e">
        <v>#N/A</v>
      </c>
      <c r="E24772"/>
      <c r="F24772"/>
      <c r="G24772"/>
      <c r="H24772"/>
      <c r="I24772"/>
      <c r="J24772"/>
      <c r="U24772" s="43"/>
      <c r="AE24772"/>
    </row>
    <row r="24773" spans="1:31">
      <c r="A24773">
        <v>59470</v>
      </c>
      <c r="B24773" t="s">
        <v>21212</v>
      </c>
      <c r="C24773" t="s">
        <v>33477</v>
      </c>
      <c r="D24773" t="s">
        <v>33476</v>
      </c>
      <c r="E24773"/>
      <c r="F24773"/>
      <c r="G24773"/>
      <c r="H24773"/>
      <c r="I24773"/>
      <c r="J24773"/>
      <c r="U24773" s="43"/>
      <c r="AE24773"/>
    </row>
    <row r="24774" spans="1:31">
      <c r="A24774">
        <v>59740</v>
      </c>
      <c r="B24774" t="s">
        <v>21213</v>
      </c>
      <c r="C24774" t="s">
        <v>33478</v>
      </c>
      <c r="D24774" t="s">
        <v>33476</v>
      </c>
      <c r="E24774"/>
      <c r="F24774"/>
      <c r="G24774"/>
      <c r="H24774"/>
      <c r="I24774"/>
      <c r="J24774"/>
      <c r="U24774" s="43"/>
      <c r="AE24774"/>
    </row>
    <row r="24775" spans="1:31">
      <c r="A24775">
        <v>59143</v>
      </c>
      <c r="B24775" t="s">
        <v>21214</v>
      </c>
      <c r="C24775" t="s">
        <v>33477</v>
      </c>
      <c r="D24775" t="s">
        <v>33476</v>
      </c>
      <c r="E24775"/>
      <c r="F24775"/>
      <c r="G24775"/>
      <c r="H24775"/>
      <c r="I24775"/>
      <c r="J24775"/>
      <c r="U24775" s="43"/>
      <c r="AE24775"/>
    </row>
    <row r="24776" spans="1:31">
      <c r="A24776">
        <v>59190</v>
      </c>
      <c r="B24776" t="s">
        <v>21215</v>
      </c>
      <c r="C24776" t="s">
        <v>33477</v>
      </c>
      <c r="D24776" t="s">
        <v>33476</v>
      </c>
      <c r="E24776"/>
      <c r="F24776"/>
      <c r="G24776"/>
      <c r="H24776"/>
      <c r="I24776"/>
      <c r="J24776"/>
      <c r="U24776" s="43"/>
      <c r="AE24776"/>
    </row>
    <row r="24777" spans="1:31">
      <c r="A24777">
        <v>59122</v>
      </c>
      <c r="B24777" t="s">
        <v>21216</v>
      </c>
      <c r="C24777" t="s">
        <v>33477</v>
      </c>
      <c r="D24777" t="s">
        <v>33476</v>
      </c>
      <c r="E24777"/>
      <c r="F24777"/>
      <c r="G24777"/>
      <c r="H24777"/>
      <c r="I24777"/>
      <c r="J24777"/>
      <c r="U24777" s="43"/>
      <c r="AE24777"/>
    </row>
    <row r="24778" spans="1:31">
      <c r="A24778">
        <v>59570</v>
      </c>
      <c r="B24778" t="s">
        <v>21217</v>
      </c>
      <c r="C24778" t="s">
        <v>33478</v>
      </c>
      <c r="D24778" t="s">
        <v>33476</v>
      </c>
      <c r="E24778"/>
      <c r="F24778"/>
      <c r="G24778"/>
      <c r="H24778"/>
      <c r="I24778"/>
      <c r="J24778"/>
      <c r="U24778" s="43"/>
      <c r="AE24778"/>
    </row>
    <row r="24779" spans="1:31">
      <c r="A24779">
        <v>59980</v>
      </c>
      <c r="B24779" t="s">
        <v>21218</v>
      </c>
      <c r="C24779" t="s">
        <v>33478</v>
      </c>
      <c r="D24779" t="e">
        <v>#N/A</v>
      </c>
      <c r="E24779"/>
      <c r="F24779"/>
      <c r="G24779"/>
      <c r="H24779"/>
      <c r="I24779"/>
      <c r="J24779"/>
      <c r="U24779" s="43"/>
      <c r="AE24779"/>
    </row>
    <row r="24780" spans="1:31">
      <c r="A24780">
        <v>59266</v>
      </c>
      <c r="B24780" t="s">
        <v>21219</v>
      </c>
      <c r="C24780" t="s">
        <v>33478</v>
      </c>
      <c r="D24780" t="s">
        <v>33476</v>
      </c>
      <c r="E24780"/>
      <c r="F24780"/>
      <c r="G24780"/>
      <c r="H24780"/>
      <c r="I24780"/>
      <c r="J24780"/>
      <c r="U24780" s="43"/>
      <c r="AE24780"/>
    </row>
    <row r="24781" spans="1:31">
      <c r="A24781">
        <v>59111</v>
      </c>
      <c r="B24781" t="s">
        <v>21220</v>
      </c>
      <c r="C24781" t="s">
        <v>33477</v>
      </c>
      <c r="D24781" t="e">
        <v>#N/A</v>
      </c>
      <c r="E24781"/>
      <c r="F24781"/>
      <c r="G24781"/>
      <c r="H24781"/>
      <c r="I24781"/>
      <c r="J24781"/>
      <c r="U24781" s="43"/>
      <c r="AE24781"/>
    </row>
    <row r="24782" spans="1:31">
      <c r="A24782">
        <v>59171</v>
      </c>
      <c r="B24782" t="s">
        <v>21221</v>
      </c>
      <c r="C24782" t="s">
        <v>33477</v>
      </c>
      <c r="D24782" t="e">
        <v>#N/A</v>
      </c>
      <c r="E24782"/>
      <c r="F24782"/>
      <c r="G24782"/>
      <c r="H24782"/>
      <c r="I24782"/>
      <c r="J24782"/>
      <c r="U24782" s="43"/>
      <c r="AE24782"/>
    </row>
    <row r="24783" spans="1:31">
      <c r="A24783">
        <v>59570</v>
      </c>
      <c r="B24783" t="s">
        <v>21222</v>
      </c>
      <c r="C24783" t="s">
        <v>33478</v>
      </c>
      <c r="D24783" t="s">
        <v>33476</v>
      </c>
      <c r="E24783"/>
      <c r="F24783"/>
      <c r="G24783"/>
      <c r="H24783"/>
      <c r="I24783"/>
      <c r="J24783"/>
      <c r="U24783" s="43"/>
      <c r="AE24783"/>
    </row>
    <row r="24784" spans="1:31">
      <c r="A24784">
        <v>59263</v>
      </c>
      <c r="B24784" t="s">
        <v>21223</v>
      </c>
      <c r="C24784" t="s">
        <v>33477</v>
      </c>
      <c r="D24784" t="e">
        <v>#N/A</v>
      </c>
      <c r="E24784"/>
      <c r="F24784"/>
      <c r="G24784"/>
      <c r="H24784"/>
      <c r="I24784"/>
      <c r="J24784"/>
      <c r="U24784" s="43"/>
      <c r="AE24784"/>
    </row>
    <row r="24785" spans="1:31">
      <c r="A24785">
        <v>59116</v>
      </c>
      <c r="B24785" t="s">
        <v>21224</v>
      </c>
      <c r="C24785" t="s">
        <v>33477</v>
      </c>
      <c r="D24785" t="e">
        <v>#N/A</v>
      </c>
      <c r="E24785"/>
      <c r="F24785"/>
      <c r="G24785"/>
      <c r="H24785"/>
      <c r="I24785"/>
      <c r="J24785"/>
      <c r="U24785" s="43"/>
      <c r="AE24785"/>
    </row>
    <row r="24786" spans="1:31">
      <c r="A24786">
        <v>59470</v>
      </c>
      <c r="B24786" t="s">
        <v>21225</v>
      </c>
      <c r="C24786" t="s">
        <v>33477</v>
      </c>
      <c r="D24786" t="s">
        <v>33476</v>
      </c>
      <c r="E24786"/>
      <c r="F24786"/>
      <c r="G24786"/>
      <c r="H24786"/>
      <c r="I24786"/>
      <c r="J24786"/>
      <c r="U24786" s="43"/>
      <c r="AE24786"/>
    </row>
    <row r="24787" spans="1:31">
      <c r="A24787">
        <v>59492</v>
      </c>
      <c r="B24787" t="s">
        <v>21226</v>
      </c>
      <c r="C24787" t="s">
        <v>33477</v>
      </c>
      <c r="D24787" t="e">
        <v>#N/A</v>
      </c>
      <c r="E24787"/>
      <c r="F24787"/>
      <c r="G24787"/>
      <c r="H24787"/>
      <c r="I24787"/>
      <c r="J24787"/>
      <c r="U24787" s="43"/>
      <c r="AE24787"/>
    </row>
    <row r="24788" spans="1:31">
      <c r="A24788">
        <v>59480</v>
      </c>
      <c r="B24788" t="s">
        <v>21227</v>
      </c>
      <c r="C24788" t="s">
        <v>33477</v>
      </c>
      <c r="D24788" t="e">
        <v>#N/A</v>
      </c>
      <c r="E24788"/>
      <c r="F24788"/>
      <c r="G24788"/>
      <c r="H24788"/>
      <c r="I24788"/>
      <c r="J24788"/>
      <c r="U24788" s="43"/>
      <c r="AE24788"/>
    </row>
    <row r="24789" spans="1:31">
      <c r="A24789">
        <v>59540</v>
      </c>
      <c r="B24789" t="s">
        <v>21228</v>
      </c>
      <c r="C24789" t="s">
        <v>33478</v>
      </c>
      <c r="D24789" t="s">
        <v>33476</v>
      </c>
      <c r="E24789"/>
      <c r="F24789"/>
      <c r="G24789"/>
      <c r="H24789"/>
      <c r="I24789"/>
      <c r="J24789"/>
      <c r="U24789" s="43"/>
      <c r="AE24789"/>
    </row>
    <row r="24790" spans="1:31">
      <c r="A24790">
        <v>59141</v>
      </c>
      <c r="B24790" t="s">
        <v>21229</v>
      </c>
      <c r="C24790" t="s">
        <v>33477</v>
      </c>
      <c r="D24790" t="s">
        <v>33476</v>
      </c>
      <c r="E24790"/>
      <c r="F24790"/>
      <c r="G24790"/>
      <c r="H24790"/>
      <c r="I24790"/>
      <c r="J24790"/>
      <c r="U24790" s="43"/>
      <c r="AE24790"/>
    </row>
    <row r="24791" spans="1:31">
      <c r="A24791">
        <v>59144</v>
      </c>
      <c r="B24791" t="s">
        <v>21230</v>
      </c>
      <c r="C24791" t="s">
        <v>33478</v>
      </c>
      <c r="D24791" t="s">
        <v>33476</v>
      </c>
      <c r="E24791"/>
      <c r="F24791"/>
      <c r="G24791"/>
      <c r="H24791"/>
      <c r="I24791"/>
      <c r="J24791"/>
      <c r="U24791" s="43"/>
      <c r="AE24791"/>
    </row>
    <row r="24792" spans="1:31">
      <c r="A24792">
        <v>59460</v>
      </c>
      <c r="B24792" t="s">
        <v>21231</v>
      </c>
      <c r="C24792" t="s">
        <v>33478</v>
      </c>
      <c r="D24792" t="e">
        <v>#N/A</v>
      </c>
      <c r="E24792"/>
      <c r="F24792"/>
      <c r="G24792"/>
      <c r="H24792"/>
      <c r="I24792"/>
      <c r="J24792"/>
      <c r="U24792" s="43"/>
      <c r="AE24792"/>
    </row>
    <row r="24793" spans="1:31">
      <c r="A24793">
        <v>59530</v>
      </c>
      <c r="B24793" t="s">
        <v>21232</v>
      </c>
      <c r="C24793" t="s">
        <v>33478</v>
      </c>
      <c r="D24793" t="s">
        <v>33476</v>
      </c>
      <c r="E24793"/>
      <c r="F24793"/>
      <c r="G24793"/>
      <c r="H24793"/>
      <c r="I24793"/>
      <c r="J24793"/>
      <c r="U24793" s="43"/>
      <c r="AE24793"/>
    </row>
    <row r="24794" spans="1:31">
      <c r="A24794">
        <v>59122</v>
      </c>
      <c r="B24794" t="s">
        <v>21233</v>
      </c>
      <c r="C24794" t="s">
        <v>33477</v>
      </c>
      <c r="D24794" t="s">
        <v>33476</v>
      </c>
      <c r="E24794"/>
      <c r="F24794"/>
      <c r="G24794"/>
      <c r="H24794"/>
      <c r="I24794"/>
      <c r="J24794"/>
      <c r="U24794" s="43"/>
      <c r="AE24794"/>
    </row>
    <row r="24795" spans="1:31">
      <c r="A24795">
        <v>59167</v>
      </c>
      <c r="B24795" t="s">
        <v>21234</v>
      </c>
      <c r="C24795" t="s">
        <v>33477</v>
      </c>
      <c r="D24795" t="e">
        <v>#N/A</v>
      </c>
      <c r="E24795"/>
      <c r="F24795"/>
      <c r="G24795"/>
      <c r="H24795"/>
      <c r="I24795"/>
      <c r="J24795"/>
      <c r="U24795" s="43"/>
      <c r="AE24795"/>
    </row>
    <row r="24796" spans="1:31">
      <c r="A24796">
        <v>59130</v>
      </c>
      <c r="B24796" t="s">
        <v>21235</v>
      </c>
      <c r="C24796" t="s">
        <v>33477</v>
      </c>
      <c r="D24796" t="e">
        <v>#N/A</v>
      </c>
      <c r="E24796"/>
      <c r="F24796"/>
      <c r="G24796"/>
      <c r="H24796"/>
      <c r="I24796"/>
      <c r="J24796"/>
      <c r="U24796" s="43"/>
      <c r="AE24796"/>
    </row>
    <row r="24797" spans="1:31">
      <c r="A24797">
        <v>59552</v>
      </c>
      <c r="B24797" t="s">
        <v>21236</v>
      </c>
      <c r="C24797" t="s">
        <v>33477</v>
      </c>
      <c r="D24797" t="e">
        <v>#N/A</v>
      </c>
      <c r="E24797"/>
      <c r="F24797"/>
      <c r="G24797"/>
      <c r="H24797"/>
      <c r="I24797"/>
      <c r="J24797"/>
      <c r="U24797" s="43"/>
      <c r="AE24797"/>
    </row>
    <row r="24798" spans="1:31">
      <c r="A24798">
        <v>59310</v>
      </c>
      <c r="B24798" t="s">
        <v>21237</v>
      </c>
      <c r="C24798" t="s">
        <v>33477</v>
      </c>
      <c r="D24798" t="s">
        <v>33476</v>
      </c>
      <c r="E24798"/>
      <c r="F24798"/>
      <c r="G24798"/>
      <c r="H24798"/>
      <c r="I24798"/>
      <c r="J24798"/>
      <c r="U24798" s="43"/>
      <c r="AE24798"/>
    </row>
    <row r="24799" spans="1:31">
      <c r="A24799">
        <v>59550</v>
      </c>
      <c r="B24799" t="s">
        <v>21238</v>
      </c>
      <c r="C24799" t="s">
        <v>33478</v>
      </c>
      <c r="D24799" t="s">
        <v>33476</v>
      </c>
      <c r="E24799"/>
      <c r="F24799"/>
      <c r="G24799"/>
      <c r="H24799"/>
      <c r="I24799"/>
      <c r="J24799"/>
      <c r="U24799" s="43"/>
      <c r="AE24799"/>
    </row>
    <row r="24800" spans="1:31">
      <c r="A24800">
        <v>59390</v>
      </c>
      <c r="B24800" t="s">
        <v>21239</v>
      </c>
      <c r="C24800" t="s">
        <v>33477</v>
      </c>
      <c r="D24800" t="e">
        <v>#N/A</v>
      </c>
      <c r="E24800"/>
      <c r="F24800"/>
      <c r="G24800"/>
      <c r="H24800"/>
      <c r="I24800"/>
      <c r="J24800"/>
      <c r="U24800" s="43"/>
      <c r="AE24800"/>
    </row>
    <row r="24801" spans="1:31">
      <c r="A24801">
        <v>59219</v>
      </c>
      <c r="B24801" t="s">
        <v>21240</v>
      </c>
      <c r="C24801" t="s">
        <v>33478</v>
      </c>
      <c r="D24801" t="s">
        <v>33476</v>
      </c>
      <c r="E24801"/>
      <c r="F24801"/>
      <c r="G24801"/>
      <c r="H24801"/>
      <c r="I24801"/>
      <c r="J24801"/>
      <c r="U24801" s="43"/>
      <c r="AE24801"/>
    </row>
    <row r="24802" spans="1:31">
      <c r="A24802">
        <v>59553</v>
      </c>
      <c r="B24802" t="s">
        <v>21241</v>
      </c>
      <c r="C24802" t="s">
        <v>33477</v>
      </c>
      <c r="D24802" t="s">
        <v>33476</v>
      </c>
      <c r="E24802"/>
      <c r="F24802"/>
      <c r="G24802"/>
      <c r="H24802"/>
      <c r="I24802"/>
      <c r="J24802"/>
      <c r="U24802" s="43"/>
      <c r="AE24802"/>
    </row>
    <row r="24803" spans="1:31">
      <c r="A24803">
        <v>59226</v>
      </c>
      <c r="B24803" t="s">
        <v>21242</v>
      </c>
      <c r="C24803" t="s">
        <v>33477</v>
      </c>
      <c r="D24803" t="e">
        <v>#N/A</v>
      </c>
      <c r="E24803"/>
      <c r="F24803"/>
      <c r="G24803"/>
      <c r="H24803"/>
      <c r="I24803"/>
      <c r="J24803"/>
      <c r="U24803" s="43"/>
      <c r="AE24803"/>
    </row>
    <row r="24804" spans="1:31">
      <c r="A24804">
        <v>59259</v>
      </c>
      <c r="B24804" t="s">
        <v>21243</v>
      </c>
      <c r="C24804" t="s">
        <v>33477</v>
      </c>
      <c r="D24804" t="e">
        <v>#N/A</v>
      </c>
      <c r="E24804"/>
      <c r="F24804"/>
      <c r="G24804"/>
      <c r="H24804"/>
      <c r="I24804"/>
      <c r="J24804"/>
      <c r="U24804" s="43"/>
      <c r="AE24804"/>
    </row>
    <row r="24805" spans="1:31">
      <c r="A24805">
        <v>59143</v>
      </c>
      <c r="B24805" t="s">
        <v>21244</v>
      </c>
      <c r="C24805" t="s">
        <v>33477</v>
      </c>
      <c r="D24805" t="s">
        <v>33476</v>
      </c>
      <c r="E24805"/>
      <c r="F24805"/>
      <c r="G24805"/>
      <c r="H24805"/>
      <c r="I24805"/>
      <c r="J24805"/>
      <c r="U24805" s="43"/>
      <c r="AE24805"/>
    </row>
    <row r="24806" spans="1:31">
      <c r="A24806">
        <v>59470</v>
      </c>
      <c r="B24806" t="s">
        <v>21245</v>
      </c>
      <c r="C24806" t="s">
        <v>33477</v>
      </c>
      <c r="D24806" t="s">
        <v>33476</v>
      </c>
      <c r="E24806"/>
      <c r="F24806"/>
      <c r="G24806"/>
      <c r="H24806"/>
      <c r="I24806"/>
      <c r="J24806"/>
      <c r="U24806" s="43"/>
      <c r="AE24806"/>
    </row>
    <row r="24807" spans="1:31">
      <c r="A24807">
        <v>59115</v>
      </c>
      <c r="B24807" t="s">
        <v>21246</v>
      </c>
      <c r="C24807" t="s">
        <v>33477</v>
      </c>
      <c r="D24807" t="e">
        <v>#N/A</v>
      </c>
      <c r="E24807"/>
      <c r="F24807"/>
      <c r="G24807"/>
      <c r="H24807"/>
      <c r="I24807"/>
      <c r="J24807"/>
      <c r="U24807" s="43"/>
      <c r="AE24807"/>
    </row>
    <row r="24808" spans="1:31">
      <c r="A24808">
        <v>59495</v>
      </c>
      <c r="B24808" t="s">
        <v>21247</v>
      </c>
      <c r="C24808" t="s">
        <v>33477</v>
      </c>
      <c r="D24808" t="s">
        <v>33476</v>
      </c>
      <c r="E24808"/>
      <c r="F24808"/>
      <c r="G24808"/>
      <c r="H24808"/>
      <c r="I24808"/>
      <c r="J24808"/>
      <c r="U24808" s="43"/>
      <c r="AE24808"/>
    </row>
    <row r="24809" spans="1:31">
      <c r="A24809">
        <v>59258</v>
      </c>
      <c r="B24809" t="s">
        <v>21248</v>
      </c>
      <c r="C24809" t="s">
        <v>33478</v>
      </c>
      <c r="D24809" t="e">
        <v>#N/A</v>
      </c>
      <c r="E24809"/>
      <c r="F24809"/>
      <c r="G24809"/>
      <c r="H24809"/>
      <c r="I24809"/>
      <c r="J24809"/>
      <c r="U24809" s="43"/>
      <c r="AE24809"/>
    </row>
    <row r="24810" spans="1:31">
      <c r="A24810">
        <v>59740</v>
      </c>
      <c r="B24810" t="s">
        <v>21249</v>
      </c>
      <c r="C24810" t="s">
        <v>33478</v>
      </c>
      <c r="D24810" t="s">
        <v>33476</v>
      </c>
      <c r="E24810"/>
      <c r="F24810"/>
      <c r="G24810"/>
      <c r="H24810"/>
      <c r="I24810"/>
      <c r="J24810"/>
      <c r="U24810" s="43"/>
      <c r="AE24810"/>
    </row>
    <row r="24811" spans="1:31">
      <c r="A24811">
        <v>59810</v>
      </c>
      <c r="B24811" t="s">
        <v>21250</v>
      </c>
      <c r="C24811" t="s">
        <v>33477</v>
      </c>
      <c r="D24811" t="e">
        <v>#N/A</v>
      </c>
      <c r="E24811"/>
      <c r="F24811"/>
      <c r="G24811"/>
      <c r="H24811"/>
      <c r="I24811"/>
      <c r="J24811"/>
      <c r="U24811" s="43"/>
      <c r="AE24811"/>
    </row>
    <row r="24812" spans="1:31">
      <c r="A24812">
        <v>59620</v>
      </c>
      <c r="B24812" t="s">
        <v>21251</v>
      </c>
      <c r="C24812" t="s">
        <v>33478</v>
      </c>
      <c r="D24812" t="e">
        <v>#N/A</v>
      </c>
      <c r="E24812"/>
      <c r="F24812"/>
      <c r="G24812"/>
      <c r="H24812"/>
      <c r="I24812"/>
      <c r="J24812"/>
      <c r="U24812" s="43"/>
      <c r="AE24812"/>
    </row>
    <row r="24813" spans="1:31">
      <c r="A24813">
        <v>59287</v>
      </c>
      <c r="B24813" t="s">
        <v>21252</v>
      </c>
      <c r="C24813" t="s">
        <v>33477</v>
      </c>
      <c r="D24813" t="e">
        <v>#N/A</v>
      </c>
      <c r="E24813"/>
      <c r="F24813"/>
      <c r="G24813"/>
      <c r="H24813"/>
      <c r="I24813"/>
      <c r="J24813"/>
      <c r="U24813" s="43"/>
      <c r="AE24813"/>
    </row>
    <row r="24814" spans="1:31">
      <c r="A24814">
        <v>59260</v>
      </c>
      <c r="B24814" t="s">
        <v>21253</v>
      </c>
      <c r="C24814" t="s">
        <v>33477</v>
      </c>
      <c r="D24814" t="e">
        <v>#N/A</v>
      </c>
      <c r="E24814"/>
      <c r="F24814"/>
      <c r="G24814"/>
      <c r="H24814"/>
      <c r="I24814"/>
      <c r="J24814"/>
      <c r="U24814" s="43"/>
      <c r="AE24814"/>
    </row>
    <row r="24815" spans="1:31">
      <c r="A24815">
        <v>59740</v>
      </c>
      <c r="B24815" t="s">
        <v>21254</v>
      </c>
      <c r="C24815" t="s">
        <v>33478</v>
      </c>
      <c r="D24815" t="s">
        <v>33476</v>
      </c>
      <c r="E24815"/>
      <c r="F24815"/>
      <c r="G24815"/>
      <c r="H24815"/>
      <c r="I24815"/>
      <c r="J24815"/>
      <c r="U24815" s="43"/>
      <c r="AE24815"/>
    </row>
    <row r="24816" spans="1:31">
      <c r="A24816">
        <v>59111</v>
      </c>
      <c r="B24816" t="s">
        <v>21255</v>
      </c>
      <c r="C24816" t="s">
        <v>33477</v>
      </c>
      <c r="D24816" t="e">
        <v>#N/A</v>
      </c>
      <c r="E24816"/>
      <c r="F24816"/>
      <c r="G24816"/>
      <c r="H24816"/>
      <c r="I24816"/>
      <c r="J24816"/>
      <c r="U24816" s="43"/>
      <c r="AE24816"/>
    </row>
    <row r="24817" spans="1:31">
      <c r="A24817">
        <v>59191</v>
      </c>
      <c r="B24817" t="s">
        <v>21256</v>
      </c>
      <c r="C24817" t="s">
        <v>33478</v>
      </c>
      <c r="D24817" t="e">
        <v>#N/A</v>
      </c>
      <c r="E24817"/>
      <c r="F24817"/>
      <c r="G24817"/>
      <c r="H24817"/>
      <c r="I24817"/>
      <c r="J24817"/>
      <c r="U24817" s="43"/>
      <c r="AE24817"/>
    </row>
    <row r="24818" spans="1:31">
      <c r="A24818">
        <v>59000</v>
      </c>
      <c r="B24818" t="s">
        <v>21257</v>
      </c>
      <c r="C24818" t="s">
        <v>33477</v>
      </c>
      <c r="D24818" t="s">
        <v>33476</v>
      </c>
      <c r="E24818"/>
      <c r="F24818"/>
      <c r="G24818"/>
      <c r="H24818"/>
      <c r="I24818"/>
      <c r="J24818"/>
      <c r="U24818" s="43"/>
      <c r="AE24818"/>
    </row>
    <row r="24819" spans="1:31">
      <c r="A24819">
        <v>59160</v>
      </c>
      <c r="B24819" t="s">
        <v>21257</v>
      </c>
      <c r="C24819" t="s">
        <v>33477</v>
      </c>
      <c r="D24819" t="e">
        <v>#N/A</v>
      </c>
      <c r="E24819"/>
      <c r="F24819"/>
      <c r="G24819"/>
      <c r="H24819"/>
      <c r="I24819"/>
      <c r="J24819"/>
      <c r="U24819" s="43"/>
      <c r="AE24819"/>
    </row>
    <row r="24820" spans="1:31">
      <c r="A24820">
        <v>59260</v>
      </c>
      <c r="B24820" t="s">
        <v>21257</v>
      </c>
      <c r="C24820" t="s">
        <v>33477</v>
      </c>
      <c r="D24820" t="e">
        <v>#N/A</v>
      </c>
      <c r="E24820"/>
      <c r="F24820"/>
      <c r="G24820"/>
      <c r="H24820"/>
      <c r="I24820"/>
      <c r="J24820"/>
      <c r="U24820" s="43"/>
      <c r="AE24820"/>
    </row>
    <row r="24821" spans="1:31">
      <c r="A24821">
        <v>59777</v>
      </c>
      <c r="B24821" t="s">
        <v>21257</v>
      </c>
      <c r="C24821" t="e">
        <v>#N/A</v>
      </c>
      <c r="D24821" t="e">
        <v>#N/A</v>
      </c>
      <c r="E24821"/>
      <c r="F24821"/>
      <c r="G24821"/>
      <c r="H24821"/>
      <c r="I24821"/>
      <c r="J24821"/>
      <c r="U24821" s="43"/>
      <c r="AE24821"/>
    </row>
    <row r="24822" spans="1:31">
      <c r="A24822">
        <v>59800</v>
      </c>
      <c r="B24822" t="s">
        <v>21257</v>
      </c>
      <c r="C24822" t="s">
        <v>33477</v>
      </c>
      <c r="D24822" t="e">
        <v>#N/A</v>
      </c>
      <c r="E24822"/>
      <c r="F24822"/>
      <c r="G24822"/>
      <c r="H24822"/>
      <c r="I24822"/>
      <c r="J24822"/>
      <c r="U24822" s="43"/>
      <c r="AE24822"/>
    </row>
    <row r="24823" spans="1:31">
      <c r="A24823">
        <v>59330</v>
      </c>
      <c r="B24823" t="s">
        <v>21258</v>
      </c>
      <c r="C24823" t="s">
        <v>33478</v>
      </c>
      <c r="D24823" t="s">
        <v>33476</v>
      </c>
      <c r="E24823"/>
      <c r="F24823"/>
      <c r="G24823"/>
      <c r="H24823"/>
      <c r="I24823"/>
      <c r="J24823"/>
      <c r="U24823" s="43"/>
      <c r="AE24823"/>
    </row>
    <row r="24824" spans="1:31">
      <c r="A24824">
        <v>59126</v>
      </c>
      <c r="B24824" t="s">
        <v>21259</v>
      </c>
      <c r="C24824" t="s">
        <v>33477</v>
      </c>
      <c r="D24824" t="e">
        <v>#N/A</v>
      </c>
      <c r="E24824"/>
      <c r="F24824"/>
      <c r="G24824"/>
      <c r="H24824"/>
      <c r="I24824"/>
      <c r="J24824"/>
      <c r="U24824" s="43"/>
      <c r="AE24824"/>
    </row>
    <row r="24825" spans="1:31">
      <c r="A24825">
        <v>59530</v>
      </c>
      <c r="B24825" t="s">
        <v>21260</v>
      </c>
      <c r="C24825" t="s">
        <v>33478</v>
      </c>
      <c r="D24825" t="s">
        <v>33476</v>
      </c>
      <c r="E24825"/>
      <c r="F24825"/>
      <c r="G24825"/>
      <c r="H24825"/>
      <c r="I24825"/>
      <c r="J24825"/>
      <c r="U24825" s="43"/>
      <c r="AE24825"/>
    </row>
    <row r="24826" spans="1:31">
      <c r="A24826">
        <v>59182</v>
      </c>
      <c r="B24826" t="s">
        <v>21261</v>
      </c>
      <c r="C24826" t="s">
        <v>33477</v>
      </c>
      <c r="D24826" t="e">
        <v>#N/A</v>
      </c>
      <c r="E24826"/>
      <c r="F24826"/>
      <c r="G24826"/>
      <c r="H24826"/>
      <c r="I24826"/>
      <c r="J24826"/>
      <c r="U24826" s="43"/>
      <c r="AE24826"/>
    </row>
    <row r="24827" spans="1:31">
      <c r="A24827">
        <v>59840</v>
      </c>
      <c r="B24827" t="s">
        <v>21262</v>
      </c>
      <c r="C24827" t="s">
        <v>33477</v>
      </c>
      <c r="D24827" t="e">
        <v>#N/A</v>
      </c>
      <c r="E24827"/>
      <c r="F24827"/>
      <c r="G24827"/>
      <c r="H24827"/>
      <c r="I24827"/>
      <c r="J24827"/>
      <c r="U24827" s="43"/>
      <c r="AE24827"/>
    </row>
    <row r="24828" spans="1:31">
      <c r="A24828">
        <v>59570</v>
      </c>
      <c r="B24828" t="s">
        <v>21263</v>
      </c>
      <c r="C24828" t="s">
        <v>33478</v>
      </c>
      <c r="D24828" t="s">
        <v>33476</v>
      </c>
      <c r="E24828"/>
      <c r="F24828"/>
      <c r="G24828"/>
      <c r="H24828"/>
      <c r="I24828"/>
      <c r="J24828"/>
      <c r="U24828" s="43"/>
      <c r="AE24828"/>
    </row>
    <row r="24829" spans="1:31">
      <c r="A24829">
        <v>59630</v>
      </c>
      <c r="B24829" t="s">
        <v>21264</v>
      </c>
      <c r="C24829" t="s">
        <v>33477</v>
      </c>
      <c r="D24829" t="s">
        <v>33476</v>
      </c>
      <c r="E24829"/>
      <c r="F24829"/>
      <c r="G24829"/>
      <c r="H24829"/>
      <c r="I24829"/>
      <c r="J24829"/>
      <c r="U24829" s="43"/>
      <c r="AE24829"/>
    </row>
    <row r="24830" spans="1:31">
      <c r="A24830">
        <v>59279</v>
      </c>
      <c r="B24830" t="s">
        <v>21265</v>
      </c>
      <c r="C24830" t="s">
        <v>33477</v>
      </c>
      <c r="D24830" t="e">
        <v>#N/A</v>
      </c>
      <c r="E24830"/>
      <c r="F24830"/>
      <c r="G24830"/>
      <c r="H24830"/>
      <c r="I24830"/>
      <c r="J24830"/>
      <c r="U24830" s="43"/>
      <c r="AE24830"/>
    </row>
    <row r="24831" spans="1:31">
      <c r="A24831">
        <v>59120</v>
      </c>
      <c r="B24831" t="s">
        <v>21266</v>
      </c>
      <c r="C24831" t="s">
        <v>33477</v>
      </c>
      <c r="D24831" t="e">
        <v>#N/A</v>
      </c>
      <c r="E24831"/>
      <c r="F24831"/>
      <c r="G24831"/>
      <c r="H24831"/>
      <c r="I24831"/>
      <c r="J24831"/>
      <c r="U24831" s="43"/>
      <c r="AE24831"/>
    </row>
    <row r="24832" spans="1:31">
      <c r="A24832">
        <v>59156</v>
      </c>
      <c r="B24832" t="s">
        <v>21267</v>
      </c>
      <c r="C24832" t="s">
        <v>33477</v>
      </c>
      <c r="D24832" t="e">
        <v>#N/A</v>
      </c>
      <c r="E24832"/>
      <c r="F24832"/>
      <c r="G24832"/>
      <c r="H24832"/>
      <c r="I24832"/>
      <c r="J24832"/>
      <c r="U24832" s="43"/>
      <c r="AE24832"/>
    </row>
    <row r="24833" spans="1:31">
      <c r="A24833">
        <v>59530</v>
      </c>
      <c r="B24833" t="s">
        <v>21268</v>
      </c>
      <c r="C24833" t="s">
        <v>33478</v>
      </c>
      <c r="D24833" t="s">
        <v>33476</v>
      </c>
      <c r="E24833"/>
      <c r="F24833"/>
      <c r="G24833"/>
      <c r="H24833"/>
      <c r="I24833"/>
      <c r="J24833"/>
      <c r="U24833" s="43"/>
      <c r="AE24833"/>
    </row>
    <row r="24834" spans="1:31">
      <c r="A24834">
        <v>59830</v>
      </c>
      <c r="B24834" t="s">
        <v>21269</v>
      </c>
      <c r="C24834" t="s">
        <v>33477</v>
      </c>
      <c r="D24834" t="s">
        <v>33476</v>
      </c>
      <c r="E24834"/>
      <c r="F24834"/>
      <c r="G24834"/>
      <c r="H24834"/>
      <c r="I24834"/>
      <c r="J24834"/>
      <c r="U24834" s="43"/>
      <c r="AE24834"/>
    </row>
    <row r="24835" spans="1:31">
      <c r="A24835">
        <v>59720</v>
      </c>
      <c r="B24835" t="s">
        <v>21270</v>
      </c>
      <c r="C24835" t="s">
        <v>33478</v>
      </c>
      <c r="D24835" t="e">
        <v>#N/A</v>
      </c>
      <c r="E24835"/>
      <c r="F24835"/>
      <c r="G24835"/>
      <c r="H24835"/>
      <c r="I24835"/>
      <c r="J24835"/>
      <c r="U24835" s="43"/>
      <c r="AE24835"/>
    </row>
    <row r="24836" spans="1:31">
      <c r="A24836">
        <v>59173</v>
      </c>
      <c r="B24836" t="s">
        <v>21271</v>
      </c>
      <c r="C24836" t="s">
        <v>33477</v>
      </c>
      <c r="D24836" t="s">
        <v>33476</v>
      </c>
      <c r="E24836"/>
      <c r="F24836"/>
      <c r="G24836"/>
      <c r="H24836"/>
      <c r="I24836"/>
      <c r="J24836"/>
      <c r="U24836" s="43"/>
      <c r="AE24836"/>
    </row>
    <row r="24837" spans="1:31">
      <c r="A24837">
        <v>59390</v>
      </c>
      <c r="B24837" t="s">
        <v>21272</v>
      </c>
      <c r="C24837" t="s">
        <v>33477</v>
      </c>
      <c r="D24837" t="e">
        <v>#N/A</v>
      </c>
      <c r="E24837"/>
      <c r="F24837"/>
      <c r="G24837"/>
      <c r="H24837"/>
      <c r="I24837"/>
      <c r="J24837"/>
      <c r="U24837" s="43"/>
      <c r="AE24837"/>
    </row>
    <row r="24838" spans="1:31">
      <c r="A24838">
        <v>59110</v>
      </c>
      <c r="B24838" t="s">
        <v>21273</v>
      </c>
      <c r="C24838" t="s">
        <v>33477</v>
      </c>
      <c r="D24838" t="e">
        <v>#N/A</v>
      </c>
      <c r="E24838"/>
      <c r="F24838"/>
      <c r="G24838"/>
      <c r="H24838"/>
      <c r="I24838"/>
      <c r="J24838"/>
      <c r="U24838" s="43"/>
      <c r="AE24838"/>
    </row>
    <row r="24839" spans="1:31">
      <c r="A24839">
        <v>59233</v>
      </c>
      <c r="B24839" t="s">
        <v>21274</v>
      </c>
      <c r="C24839" t="s">
        <v>33477</v>
      </c>
      <c r="D24839" t="e">
        <v>#N/A</v>
      </c>
      <c r="E24839"/>
      <c r="F24839"/>
      <c r="G24839"/>
      <c r="H24839"/>
      <c r="I24839"/>
      <c r="J24839"/>
      <c r="U24839" s="43"/>
      <c r="AE24839"/>
    </row>
    <row r="24840" spans="1:31">
      <c r="A24840">
        <v>59600</v>
      </c>
      <c r="B24840" t="s">
        <v>21275</v>
      </c>
      <c r="C24840" t="s">
        <v>33478</v>
      </c>
      <c r="D24840" t="s">
        <v>33476</v>
      </c>
      <c r="E24840"/>
      <c r="F24840"/>
      <c r="G24840"/>
      <c r="H24840"/>
      <c r="I24840"/>
      <c r="J24840"/>
      <c r="U24840" s="43"/>
      <c r="AE24840"/>
    </row>
    <row r="24841" spans="1:31">
      <c r="A24841">
        <v>59134</v>
      </c>
      <c r="B24841" t="s">
        <v>21276</v>
      </c>
      <c r="C24841" t="s">
        <v>33477</v>
      </c>
      <c r="D24841" t="s">
        <v>33476</v>
      </c>
      <c r="E24841"/>
      <c r="F24841"/>
      <c r="G24841"/>
      <c r="H24841"/>
      <c r="I24841"/>
      <c r="J24841"/>
      <c r="U24841" s="43"/>
      <c r="AE24841"/>
    </row>
    <row r="24842" spans="1:31">
      <c r="A24842">
        <v>59127</v>
      </c>
      <c r="B24842" t="s">
        <v>21277</v>
      </c>
      <c r="C24842" t="s">
        <v>33478</v>
      </c>
      <c r="D24842" t="s">
        <v>33482</v>
      </c>
      <c r="E24842"/>
      <c r="F24842"/>
      <c r="G24842"/>
      <c r="H24842"/>
      <c r="I24842"/>
      <c r="J24842"/>
      <c r="U24842" s="43"/>
      <c r="AE24842"/>
    </row>
    <row r="24843" spans="1:31">
      <c r="A24843">
        <v>59440</v>
      </c>
      <c r="B24843" t="s">
        <v>21278</v>
      </c>
      <c r="C24843" t="s">
        <v>33478</v>
      </c>
      <c r="D24843" t="s">
        <v>33476</v>
      </c>
      <c r="E24843"/>
      <c r="F24843"/>
      <c r="G24843"/>
      <c r="H24843"/>
      <c r="I24843"/>
      <c r="J24843"/>
      <c r="U24843" s="43"/>
      <c r="AE24843"/>
    </row>
    <row r="24844" spans="1:31">
      <c r="A24844">
        <v>59870</v>
      </c>
      <c r="B24844" t="s">
        <v>21279</v>
      </c>
      <c r="C24844" t="s">
        <v>33477</v>
      </c>
      <c r="D24844" t="e">
        <v>#N/A</v>
      </c>
      <c r="E24844"/>
      <c r="F24844"/>
      <c r="G24844"/>
      <c r="H24844"/>
      <c r="I24844"/>
      <c r="J24844"/>
      <c r="U24844" s="43"/>
      <c r="AE24844"/>
    </row>
    <row r="24845" spans="1:31">
      <c r="A24845">
        <v>59159</v>
      </c>
      <c r="B24845" t="s">
        <v>21280</v>
      </c>
      <c r="C24845" t="s">
        <v>33478</v>
      </c>
      <c r="D24845" t="s">
        <v>33476</v>
      </c>
      <c r="E24845"/>
      <c r="F24845"/>
      <c r="G24845"/>
      <c r="H24845"/>
      <c r="I24845"/>
      <c r="J24845"/>
      <c r="U24845" s="43"/>
      <c r="AE24845"/>
    </row>
    <row r="24846" spans="1:31">
      <c r="A24846">
        <v>59700</v>
      </c>
      <c r="B24846" t="s">
        <v>21281</v>
      </c>
      <c r="C24846" t="s">
        <v>33477</v>
      </c>
      <c r="D24846" t="e">
        <v>#N/A</v>
      </c>
      <c r="E24846"/>
      <c r="F24846"/>
      <c r="G24846"/>
      <c r="H24846"/>
      <c r="I24846"/>
      <c r="J24846"/>
      <c r="U24846" s="43"/>
      <c r="AE24846"/>
    </row>
    <row r="24847" spans="1:31">
      <c r="A24847">
        <v>59252</v>
      </c>
      <c r="B24847" t="s">
        <v>21282</v>
      </c>
      <c r="C24847" t="s">
        <v>33477</v>
      </c>
      <c r="D24847" t="s">
        <v>33476</v>
      </c>
      <c r="E24847"/>
      <c r="F24847"/>
      <c r="G24847"/>
      <c r="H24847"/>
      <c r="I24847"/>
      <c r="J24847"/>
      <c r="U24847" s="43"/>
      <c r="AE24847"/>
    </row>
    <row r="24848" spans="1:31">
      <c r="A24848">
        <v>59990</v>
      </c>
      <c r="B24848" t="s">
        <v>21283</v>
      </c>
      <c r="C24848" t="s">
        <v>33477</v>
      </c>
      <c r="D24848" t="e">
        <v>#N/A</v>
      </c>
      <c r="E24848"/>
      <c r="F24848"/>
      <c r="G24848"/>
      <c r="H24848"/>
      <c r="I24848"/>
      <c r="J24848"/>
      <c r="U24848" s="43"/>
      <c r="AE24848"/>
    </row>
    <row r="24849" spans="1:31">
      <c r="A24849">
        <v>59238</v>
      </c>
      <c r="B24849" t="s">
        <v>21284</v>
      </c>
      <c r="C24849" t="s">
        <v>33478</v>
      </c>
      <c r="D24849" t="e">
        <v>#N/A</v>
      </c>
      <c r="E24849"/>
      <c r="F24849"/>
      <c r="G24849"/>
      <c r="H24849"/>
      <c r="I24849"/>
      <c r="J24849"/>
      <c r="U24849" s="43"/>
      <c r="AE24849"/>
    </row>
    <row r="24850" spans="1:31">
      <c r="A24850">
        <v>59770</v>
      </c>
      <c r="B24850" t="s">
        <v>20353</v>
      </c>
      <c r="C24850" t="s">
        <v>33477</v>
      </c>
      <c r="D24850" t="e">
        <v>#N/A</v>
      </c>
      <c r="E24850"/>
      <c r="F24850"/>
      <c r="G24850"/>
      <c r="H24850"/>
      <c r="I24850"/>
      <c r="J24850"/>
      <c r="U24850" s="43"/>
      <c r="AE24850"/>
    </row>
    <row r="24851" spans="1:31">
      <c r="A24851">
        <v>59550</v>
      </c>
      <c r="B24851" t="s">
        <v>21285</v>
      </c>
      <c r="C24851" t="s">
        <v>33478</v>
      </c>
      <c r="D24851" t="s">
        <v>33476</v>
      </c>
      <c r="E24851"/>
      <c r="F24851"/>
      <c r="G24851"/>
      <c r="H24851"/>
      <c r="I24851"/>
      <c r="J24851"/>
      <c r="U24851" s="43"/>
      <c r="AE24851"/>
    </row>
    <row r="24852" spans="1:31">
      <c r="A24852">
        <v>59164</v>
      </c>
      <c r="B24852" t="s">
        <v>21286</v>
      </c>
      <c r="C24852" t="s">
        <v>33478</v>
      </c>
      <c r="D24852" t="e">
        <v>#N/A</v>
      </c>
      <c r="E24852"/>
      <c r="F24852"/>
      <c r="G24852"/>
      <c r="H24852"/>
      <c r="I24852"/>
      <c r="J24852"/>
      <c r="U24852" s="43"/>
      <c r="AE24852"/>
    </row>
    <row r="24853" spans="1:31">
      <c r="A24853">
        <v>59520</v>
      </c>
      <c r="B24853" t="s">
        <v>21287</v>
      </c>
      <c r="C24853" t="s">
        <v>33477</v>
      </c>
      <c r="D24853" t="e">
        <v>#N/A</v>
      </c>
      <c r="E24853"/>
      <c r="F24853"/>
      <c r="G24853"/>
      <c r="H24853"/>
      <c r="I24853"/>
      <c r="J24853"/>
      <c r="U24853" s="43"/>
      <c r="AE24853"/>
    </row>
    <row r="24854" spans="1:31">
      <c r="A24854">
        <v>59252</v>
      </c>
      <c r="B24854" t="s">
        <v>21288</v>
      </c>
      <c r="C24854" t="s">
        <v>33477</v>
      </c>
      <c r="D24854" t="s">
        <v>33476</v>
      </c>
      <c r="E24854"/>
      <c r="F24854"/>
      <c r="G24854"/>
      <c r="H24854"/>
      <c r="I24854"/>
      <c r="J24854"/>
      <c r="U24854" s="43"/>
      <c r="AE24854"/>
    </row>
    <row r="24855" spans="1:31">
      <c r="A24855">
        <v>59274</v>
      </c>
      <c r="B24855" t="s">
        <v>21289</v>
      </c>
      <c r="C24855" t="s">
        <v>33477</v>
      </c>
      <c r="D24855" t="e">
        <v>#N/A</v>
      </c>
      <c r="E24855"/>
      <c r="F24855"/>
      <c r="G24855"/>
      <c r="H24855"/>
      <c r="I24855"/>
      <c r="J24855"/>
      <c r="U24855" s="43"/>
      <c r="AE24855"/>
    </row>
    <row r="24856" spans="1:31">
      <c r="A24856">
        <v>59241</v>
      </c>
      <c r="B24856" t="s">
        <v>21290</v>
      </c>
      <c r="C24856" t="s">
        <v>33478</v>
      </c>
      <c r="D24856" t="e">
        <v>#N/A</v>
      </c>
      <c r="E24856"/>
      <c r="F24856"/>
      <c r="G24856"/>
      <c r="H24856"/>
      <c r="I24856"/>
      <c r="J24856"/>
      <c r="U24856" s="43"/>
      <c r="AE24856"/>
    </row>
    <row r="24857" spans="1:31">
      <c r="A24857">
        <v>59176</v>
      </c>
      <c r="B24857" t="s">
        <v>21291</v>
      </c>
      <c r="C24857" t="s">
        <v>33477</v>
      </c>
      <c r="D24857" t="e">
        <v>#N/A</v>
      </c>
      <c r="E24857"/>
      <c r="F24857"/>
      <c r="G24857"/>
      <c r="H24857"/>
      <c r="I24857"/>
      <c r="J24857"/>
      <c r="U24857" s="43"/>
      <c r="AE24857"/>
    </row>
    <row r="24858" spans="1:31">
      <c r="A24858">
        <v>59172</v>
      </c>
      <c r="B24858" t="s">
        <v>21292</v>
      </c>
      <c r="C24858" t="s">
        <v>33477</v>
      </c>
      <c r="D24858" t="e">
        <v>#N/A</v>
      </c>
      <c r="E24858"/>
      <c r="F24858"/>
      <c r="G24858"/>
      <c r="H24858"/>
      <c r="I24858"/>
      <c r="J24858"/>
      <c r="U24858" s="43"/>
      <c r="AE24858"/>
    </row>
    <row r="24859" spans="1:31">
      <c r="A24859">
        <v>59600</v>
      </c>
      <c r="B24859" t="s">
        <v>21293</v>
      </c>
      <c r="C24859" t="s">
        <v>33478</v>
      </c>
      <c r="D24859" t="s">
        <v>33476</v>
      </c>
      <c r="E24859"/>
      <c r="F24859"/>
      <c r="G24859"/>
      <c r="H24859"/>
      <c r="I24859"/>
      <c r="J24859"/>
      <c r="U24859" s="43"/>
      <c r="AE24859"/>
    </row>
    <row r="24860" spans="1:31">
      <c r="A24860">
        <v>59600</v>
      </c>
      <c r="B24860" t="s">
        <v>21293</v>
      </c>
      <c r="C24860" t="s">
        <v>33478</v>
      </c>
      <c r="D24860" t="s">
        <v>33476</v>
      </c>
      <c r="E24860"/>
      <c r="F24860"/>
      <c r="G24860"/>
      <c r="H24860"/>
      <c r="I24860"/>
      <c r="J24860"/>
      <c r="U24860" s="43"/>
      <c r="AE24860"/>
    </row>
    <row r="24861" spans="1:31">
      <c r="A24861">
        <v>59158</v>
      </c>
      <c r="B24861" t="s">
        <v>21294</v>
      </c>
      <c r="C24861" t="s">
        <v>33477</v>
      </c>
      <c r="D24861" t="e">
        <v>#N/A</v>
      </c>
      <c r="E24861"/>
      <c r="F24861"/>
      <c r="G24861"/>
      <c r="H24861"/>
      <c r="I24861"/>
      <c r="J24861"/>
      <c r="U24861" s="43"/>
      <c r="AE24861"/>
    </row>
    <row r="24862" spans="1:31">
      <c r="A24862">
        <v>59980</v>
      </c>
      <c r="B24862" t="s">
        <v>21295</v>
      </c>
      <c r="C24862" t="s">
        <v>33478</v>
      </c>
      <c r="D24862" t="e">
        <v>#N/A</v>
      </c>
      <c r="E24862"/>
      <c r="F24862"/>
      <c r="G24862"/>
      <c r="H24862"/>
      <c r="I24862"/>
      <c r="J24862"/>
      <c r="U24862" s="43"/>
      <c r="AE24862"/>
    </row>
    <row r="24863" spans="1:31">
      <c r="A24863">
        <v>59360</v>
      </c>
      <c r="B24863" t="s">
        <v>21296</v>
      </c>
      <c r="C24863" t="s">
        <v>33478</v>
      </c>
      <c r="D24863" t="s">
        <v>33476</v>
      </c>
      <c r="E24863"/>
      <c r="F24863"/>
      <c r="G24863"/>
      <c r="H24863"/>
      <c r="I24863"/>
      <c r="J24863"/>
      <c r="U24863" s="43"/>
      <c r="AE24863"/>
    </row>
    <row r="24864" spans="1:31">
      <c r="A24864">
        <v>59570</v>
      </c>
      <c r="B24864" t="s">
        <v>21297</v>
      </c>
      <c r="C24864" t="s">
        <v>33478</v>
      </c>
      <c r="D24864" t="s">
        <v>33476</v>
      </c>
      <c r="E24864"/>
      <c r="F24864"/>
      <c r="G24864"/>
      <c r="H24864"/>
      <c r="I24864"/>
      <c r="J24864"/>
      <c r="U24864" s="43"/>
      <c r="AE24864"/>
    </row>
    <row r="24865" spans="1:31">
      <c r="A24865">
        <v>59470</v>
      </c>
      <c r="B24865" t="s">
        <v>21298</v>
      </c>
      <c r="C24865" t="s">
        <v>33477</v>
      </c>
      <c r="D24865" t="s">
        <v>33476</v>
      </c>
      <c r="E24865"/>
      <c r="F24865"/>
      <c r="G24865"/>
      <c r="H24865"/>
      <c r="I24865"/>
      <c r="J24865"/>
      <c r="U24865" s="43"/>
      <c r="AE24865"/>
    </row>
    <row r="24866" spans="1:31">
      <c r="A24866">
        <v>59710</v>
      </c>
      <c r="B24866" t="s">
        <v>21299</v>
      </c>
      <c r="C24866" t="s">
        <v>33477</v>
      </c>
      <c r="D24866" t="s">
        <v>33476</v>
      </c>
      <c r="E24866"/>
      <c r="F24866"/>
      <c r="G24866"/>
      <c r="H24866"/>
      <c r="I24866"/>
      <c r="J24866"/>
      <c r="U24866" s="43"/>
      <c r="AE24866"/>
    </row>
    <row r="24867" spans="1:31">
      <c r="A24867">
        <v>59270</v>
      </c>
      <c r="B24867" t="s">
        <v>21300</v>
      </c>
      <c r="C24867" t="s">
        <v>33477</v>
      </c>
      <c r="D24867" t="s">
        <v>33476</v>
      </c>
      <c r="E24867"/>
      <c r="F24867"/>
      <c r="G24867"/>
      <c r="H24867"/>
      <c r="I24867"/>
      <c r="J24867"/>
      <c r="U24867" s="43"/>
      <c r="AE24867"/>
    </row>
    <row r="24868" spans="1:31">
      <c r="A24868">
        <v>59660</v>
      </c>
      <c r="B24868" t="s">
        <v>11445</v>
      </c>
      <c r="C24868" t="s">
        <v>33477</v>
      </c>
      <c r="D24868" t="s">
        <v>33476</v>
      </c>
      <c r="E24868"/>
      <c r="F24868"/>
      <c r="G24868"/>
      <c r="H24868"/>
      <c r="I24868"/>
      <c r="J24868"/>
      <c r="U24868" s="43"/>
      <c r="AE24868"/>
    </row>
    <row r="24869" spans="1:31">
      <c r="A24869">
        <v>59270</v>
      </c>
      <c r="B24869" t="s">
        <v>21301</v>
      </c>
      <c r="C24869" t="s">
        <v>33477</v>
      </c>
      <c r="D24869" t="s">
        <v>33476</v>
      </c>
      <c r="E24869"/>
      <c r="F24869"/>
      <c r="G24869"/>
      <c r="H24869"/>
      <c r="I24869"/>
      <c r="J24869"/>
      <c r="U24869" s="43"/>
      <c r="AE24869"/>
    </row>
    <row r="24870" spans="1:31">
      <c r="A24870">
        <v>59143</v>
      </c>
      <c r="B24870" t="s">
        <v>21302</v>
      </c>
      <c r="C24870" t="s">
        <v>33477</v>
      </c>
      <c r="D24870" t="s">
        <v>33476</v>
      </c>
      <c r="E24870"/>
      <c r="F24870"/>
      <c r="G24870"/>
      <c r="H24870"/>
      <c r="I24870"/>
      <c r="J24870"/>
      <c r="U24870" s="43"/>
      <c r="AE24870"/>
    </row>
    <row r="24871" spans="1:31">
      <c r="A24871">
        <v>59178</v>
      </c>
      <c r="B24871" t="s">
        <v>21303</v>
      </c>
      <c r="C24871" t="s">
        <v>33477</v>
      </c>
      <c r="D24871" t="e">
        <v>#N/A</v>
      </c>
      <c r="E24871"/>
      <c r="F24871"/>
      <c r="G24871"/>
      <c r="H24871"/>
      <c r="I24871"/>
      <c r="J24871"/>
      <c r="U24871" s="43"/>
      <c r="AE24871"/>
    </row>
    <row r="24872" spans="1:31">
      <c r="A24872">
        <v>59400</v>
      </c>
      <c r="B24872" t="s">
        <v>21304</v>
      </c>
      <c r="C24872" t="s">
        <v>33478</v>
      </c>
      <c r="D24872" t="s">
        <v>33476</v>
      </c>
      <c r="E24872"/>
      <c r="F24872"/>
      <c r="G24872"/>
      <c r="H24872"/>
      <c r="I24872"/>
      <c r="J24872"/>
      <c r="U24872" s="43"/>
      <c r="AE24872"/>
    </row>
    <row r="24873" spans="1:31">
      <c r="A24873">
        <v>59620</v>
      </c>
      <c r="B24873" t="s">
        <v>21305</v>
      </c>
      <c r="C24873" t="s">
        <v>33478</v>
      </c>
      <c r="D24873" t="e">
        <v>#N/A</v>
      </c>
      <c r="E24873"/>
      <c r="F24873"/>
      <c r="G24873"/>
      <c r="H24873"/>
      <c r="I24873"/>
      <c r="J24873"/>
      <c r="U24873" s="43"/>
      <c r="AE24873"/>
    </row>
    <row r="24874" spans="1:31">
      <c r="A24874">
        <v>59224</v>
      </c>
      <c r="B24874" t="s">
        <v>21306</v>
      </c>
      <c r="C24874" t="s">
        <v>33477</v>
      </c>
      <c r="D24874" t="s">
        <v>33476</v>
      </c>
      <c r="E24874"/>
      <c r="F24874"/>
      <c r="G24874"/>
      <c r="H24874"/>
      <c r="I24874"/>
      <c r="J24874"/>
      <c r="U24874" s="43"/>
      <c r="AE24874"/>
    </row>
    <row r="24875" spans="1:31">
      <c r="A24875">
        <v>59283</v>
      </c>
      <c r="B24875" t="s">
        <v>21307</v>
      </c>
      <c r="C24875" t="s">
        <v>33477</v>
      </c>
      <c r="D24875" t="e">
        <v>#N/A</v>
      </c>
      <c r="E24875"/>
      <c r="F24875"/>
      <c r="G24875"/>
      <c r="H24875"/>
      <c r="I24875"/>
      <c r="J24875"/>
      <c r="U24875" s="43"/>
      <c r="AE24875"/>
    </row>
    <row r="24876" spans="1:31">
      <c r="A24876">
        <v>59234</v>
      </c>
      <c r="B24876" t="s">
        <v>21308</v>
      </c>
      <c r="C24876" t="s">
        <v>33477</v>
      </c>
      <c r="D24876" t="s">
        <v>33476</v>
      </c>
      <c r="E24876"/>
      <c r="F24876"/>
      <c r="G24876"/>
      <c r="H24876"/>
      <c r="I24876"/>
      <c r="J24876"/>
      <c r="U24876" s="43"/>
      <c r="AE24876"/>
    </row>
    <row r="24877" spans="1:31">
      <c r="A24877">
        <v>59370</v>
      </c>
      <c r="B24877" t="s">
        <v>21309</v>
      </c>
      <c r="C24877" t="s">
        <v>33477</v>
      </c>
      <c r="D24877" t="e">
        <v>#N/A</v>
      </c>
      <c r="E24877"/>
      <c r="F24877"/>
      <c r="G24877"/>
      <c r="H24877"/>
      <c r="I24877"/>
      <c r="J24877"/>
      <c r="U24877" s="43"/>
      <c r="AE24877"/>
    </row>
    <row r="24878" spans="1:31">
      <c r="A24878">
        <v>59246</v>
      </c>
      <c r="B24878" t="s">
        <v>21310</v>
      </c>
      <c r="C24878" t="s">
        <v>33477</v>
      </c>
      <c r="D24878" t="e">
        <v>#N/A</v>
      </c>
      <c r="E24878"/>
      <c r="F24878"/>
      <c r="G24878"/>
      <c r="H24878"/>
      <c r="I24878"/>
      <c r="J24878"/>
      <c r="U24878" s="43"/>
      <c r="AE24878"/>
    </row>
    <row r="24879" spans="1:31">
      <c r="A24879">
        <v>59360</v>
      </c>
      <c r="B24879" t="s">
        <v>21311</v>
      </c>
      <c r="C24879" t="s">
        <v>33478</v>
      </c>
      <c r="D24879" t="s">
        <v>33476</v>
      </c>
      <c r="E24879"/>
      <c r="F24879"/>
      <c r="G24879"/>
      <c r="H24879"/>
      <c r="I24879"/>
      <c r="J24879"/>
      <c r="U24879" s="43"/>
      <c r="AE24879"/>
    </row>
    <row r="24880" spans="1:31">
      <c r="A24880">
        <v>59225</v>
      </c>
      <c r="B24880" t="s">
        <v>21312</v>
      </c>
      <c r="C24880" t="s">
        <v>33478</v>
      </c>
      <c r="D24880" t="e">
        <v>#N/A</v>
      </c>
      <c r="E24880"/>
      <c r="F24880"/>
      <c r="G24880"/>
      <c r="H24880"/>
      <c r="I24880"/>
      <c r="J24880"/>
      <c r="U24880" s="43"/>
      <c r="AE24880"/>
    </row>
    <row r="24881" spans="1:31">
      <c r="A24881">
        <v>59182</v>
      </c>
      <c r="B24881" t="s">
        <v>21313</v>
      </c>
      <c r="C24881" t="s">
        <v>33477</v>
      </c>
      <c r="D24881" t="e">
        <v>#N/A</v>
      </c>
      <c r="E24881"/>
      <c r="F24881"/>
      <c r="G24881"/>
      <c r="H24881"/>
      <c r="I24881"/>
      <c r="J24881"/>
      <c r="U24881" s="43"/>
      <c r="AE24881"/>
    </row>
    <row r="24882" spans="1:31">
      <c r="A24882">
        <v>59227</v>
      </c>
      <c r="B24882" t="s">
        <v>21314</v>
      </c>
      <c r="C24882" t="s">
        <v>33477</v>
      </c>
      <c r="D24882" t="e">
        <v>#N/A</v>
      </c>
      <c r="E24882"/>
      <c r="F24882"/>
      <c r="G24882"/>
      <c r="H24882"/>
      <c r="I24882"/>
      <c r="J24882"/>
      <c r="U24882" s="43"/>
      <c r="AE24882"/>
    </row>
    <row r="24883" spans="1:31">
      <c r="A24883">
        <v>59190</v>
      </c>
      <c r="B24883" t="s">
        <v>21315</v>
      </c>
      <c r="C24883" t="s">
        <v>33477</v>
      </c>
      <c r="D24883" t="s">
        <v>33476</v>
      </c>
      <c r="E24883"/>
      <c r="F24883"/>
      <c r="G24883"/>
      <c r="H24883"/>
      <c r="I24883"/>
      <c r="J24883"/>
      <c r="U24883" s="43"/>
      <c r="AE24883"/>
    </row>
    <row r="24884" spans="1:31">
      <c r="A24884">
        <v>59158</v>
      </c>
      <c r="B24884" t="s">
        <v>21316</v>
      </c>
      <c r="C24884" t="s">
        <v>33477</v>
      </c>
      <c r="D24884" t="e">
        <v>#N/A</v>
      </c>
      <c r="E24884"/>
      <c r="F24884"/>
      <c r="G24884"/>
      <c r="H24884"/>
      <c r="I24884"/>
      <c r="J24884"/>
      <c r="U24884" s="43"/>
      <c r="AE24884"/>
    </row>
    <row r="24885" spans="1:31">
      <c r="A24885">
        <v>59310</v>
      </c>
      <c r="B24885" t="s">
        <v>21317</v>
      </c>
      <c r="C24885" t="s">
        <v>33477</v>
      </c>
      <c r="D24885" t="s">
        <v>33476</v>
      </c>
      <c r="E24885"/>
      <c r="F24885"/>
      <c r="G24885"/>
      <c r="H24885"/>
      <c r="I24885"/>
      <c r="J24885"/>
      <c r="U24885" s="43"/>
      <c r="AE24885"/>
    </row>
    <row r="24886" spans="1:31">
      <c r="A24886">
        <v>59132</v>
      </c>
      <c r="B24886" t="s">
        <v>21318</v>
      </c>
      <c r="C24886" t="s">
        <v>33478</v>
      </c>
      <c r="D24886" t="s">
        <v>33476</v>
      </c>
      <c r="E24886"/>
      <c r="F24886"/>
      <c r="G24886"/>
      <c r="H24886"/>
      <c r="I24886"/>
      <c r="J24886"/>
      <c r="U24886" s="43"/>
      <c r="AE24886"/>
    </row>
    <row r="24887" spans="1:31">
      <c r="A24887">
        <v>59420</v>
      </c>
      <c r="B24887" t="s">
        <v>21319</v>
      </c>
      <c r="C24887" t="s">
        <v>33477</v>
      </c>
      <c r="D24887" t="s">
        <v>33476</v>
      </c>
      <c r="E24887"/>
      <c r="F24887"/>
      <c r="G24887"/>
      <c r="H24887"/>
      <c r="I24887"/>
      <c r="J24887"/>
      <c r="U24887" s="43"/>
      <c r="AE24887"/>
    </row>
    <row r="24888" spans="1:31">
      <c r="A24888">
        <v>59161</v>
      </c>
      <c r="B24888" t="s">
        <v>1593</v>
      </c>
      <c r="C24888" t="s">
        <v>33477</v>
      </c>
      <c r="D24888" t="e">
        <v>#N/A</v>
      </c>
      <c r="E24888"/>
      <c r="F24888"/>
      <c r="G24888"/>
      <c r="H24888"/>
      <c r="I24888"/>
      <c r="J24888"/>
      <c r="U24888" s="43"/>
      <c r="AE24888"/>
    </row>
    <row r="24889" spans="1:31">
      <c r="A24889">
        <v>59940</v>
      </c>
      <c r="B24889" t="s">
        <v>21320</v>
      </c>
      <c r="C24889" t="s">
        <v>33477</v>
      </c>
      <c r="D24889" t="e">
        <v>#N/A</v>
      </c>
      <c r="E24889"/>
      <c r="F24889"/>
      <c r="G24889"/>
      <c r="H24889"/>
      <c r="I24889"/>
      <c r="J24889"/>
      <c r="U24889" s="43"/>
      <c r="AE24889"/>
    </row>
    <row r="24890" spans="1:31">
      <c r="A24890">
        <v>59330</v>
      </c>
      <c r="B24890" t="s">
        <v>21321</v>
      </c>
      <c r="C24890" t="s">
        <v>33478</v>
      </c>
      <c r="D24890" t="s">
        <v>33476</v>
      </c>
      <c r="E24890"/>
      <c r="F24890"/>
      <c r="G24890"/>
      <c r="H24890"/>
      <c r="I24890"/>
      <c r="J24890"/>
      <c r="U24890" s="43"/>
      <c r="AE24890"/>
    </row>
    <row r="24891" spans="1:31">
      <c r="A24891">
        <v>59218</v>
      </c>
      <c r="B24891" t="s">
        <v>21322</v>
      </c>
      <c r="C24891" t="s">
        <v>33478</v>
      </c>
      <c r="D24891" t="e">
        <v>#N/A</v>
      </c>
      <c r="E24891"/>
      <c r="F24891"/>
      <c r="G24891"/>
      <c r="H24891"/>
      <c r="I24891"/>
      <c r="J24891"/>
      <c r="U24891" s="43"/>
      <c r="AE24891"/>
    </row>
    <row r="24892" spans="1:31">
      <c r="A24892">
        <v>59960</v>
      </c>
      <c r="B24892" t="s">
        <v>21323</v>
      </c>
      <c r="C24892" t="s">
        <v>33477</v>
      </c>
      <c r="D24892" t="e">
        <v>#N/A</v>
      </c>
      <c r="E24892"/>
      <c r="F24892"/>
      <c r="G24892"/>
      <c r="H24892"/>
      <c r="I24892"/>
      <c r="J24892"/>
      <c r="U24892" s="43"/>
      <c r="AE24892"/>
    </row>
    <row r="24893" spans="1:31">
      <c r="A24893">
        <v>59239</v>
      </c>
      <c r="B24893" t="s">
        <v>21324</v>
      </c>
      <c r="C24893" t="s">
        <v>33477</v>
      </c>
      <c r="D24893" t="e">
        <v>#N/A</v>
      </c>
      <c r="E24893"/>
      <c r="F24893"/>
      <c r="G24893"/>
      <c r="H24893"/>
      <c r="I24893"/>
      <c r="J24893"/>
      <c r="U24893" s="43"/>
      <c r="AE24893"/>
    </row>
    <row r="24894" spans="1:31">
      <c r="A24894">
        <v>59554</v>
      </c>
      <c r="B24894" t="s">
        <v>21325</v>
      </c>
      <c r="C24894" t="s">
        <v>33478</v>
      </c>
      <c r="D24894" t="e">
        <v>#N/A</v>
      </c>
      <c r="E24894"/>
      <c r="F24894"/>
      <c r="G24894"/>
      <c r="H24894"/>
      <c r="I24894"/>
      <c r="J24894"/>
      <c r="U24894" s="43"/>
      <c r="AE24894"/>
    </row>
    <row r="24895" spans="1:31">
      <c r="A24895">
        <v>59293</v>
      </c>
      <c r="B24895" t="s">
        <v>21326</v>
      </c>
      <c r="C24895" t="s">
        <v>33477</v>
      </c>
      <c r="D24895" t="e">
        <v>#N/A</v>
      </c>
      <c r="E24895"/>
      <c r="F24895"/>
      <c r="G24895"/>
      <c r="H24895"/>
      <c r="I24895"/>
      <c r="J24895"/>
      <c r="U24895" s="43"/>
      <c r="AE24895"/>
    </row>
    <row r="24896" spans="1:31">
      <c r="A24896">
        <v>59360</v>
      </c>
      <c r="B24896" t="s">
        <v>21327</v>
      </c>
      <c r="C24896" t="s">
        <v>33478</v>
      </c>
      <c r="D24896" t="s">
        <v>33476</v>
      </c>
      <c r="E24896"/>
      <c r="F24896"/>
      <c r="G24896"/>
      <c r="H24896"/>
      <c r="I24896"/>
      <c r="J24896"/>
      <c r="U24896" s="43"/>
      <c r="AE24896"/>
    </row>
    <row r="24897" spans="1:31">
      <c r="A24897">
        <v>59850</v>
      </c>
      <c r="B24897" t="s">
        <v>21328</v>
      </c>
      <c r="C24897" t="s">
        <v>33477</v>
      </c>
      <c r="D24897" t="e">
        <v>#N/A</v>
      </c>
      <c r="E24897"/>
      <c r="F24897"/>
      <c r="G24897"/>
      <c r="H24897"/>
      <c r="I24897"/>
      <c r="J24897"/>
      <c r="U24897" s="43"/>
      <c r="AE24897"/>
    </row>
    <row r="24898" spans="1:31">
      <c r="A24898">
        <v>59400</v>
      </c>
      <c r="B24898" t="s">
        <v>21329</v>
      </c>
      <c r="C24898" t="s">
        <v>33478</v>
      </c>
      <c r="D24898" t="s">
        <v>33476</v>
      </c>
      <c r="E24898"/>
      <c r="F24898"/>
      <c r="G24898"/>
      <c r="H24898"/>
      <c r="I24898"/>
      <c r="J24898"/>
      <c r="U24898" s="43"/>
      <c r="AE24898"/>
    </row>
    <row r="24899" spans="1:31">
      <c r="A24899">
        <v>59143</v>
      </c>
      <c r="B24899" t="s">
        <v>21330</v>
      </c>
      <c r="C24899" t="s">
        <v>33477</v>
      </c>
      <c r="D24899" t="s">
        <v>33476</v>
      </c>
      <c r="E24899"/>
      <c r="F24899"/>
      <c r="G24899"/>
      <c r="H24899"/>
      <c r="I24899"/>
      <c r="J24899"/>
      <c r="U24899" s="43"/>
      <c r="AE24899"/>
    </row>
    <row r="24900" spans="1:31">
      <c r="A24900">
        <v>59230</v>
      </c>
      <c r="B24900" t="s">
        <v>21331</v>
      </c>
      <c r="C24900" t="s">
        <v>33477</v>
      </c>
      <c r="D24900" t="s">
        <v>33476</v>
      </c>
      <c r="E24900"/>
      <c r="F24900"/>
      <c r="G24900"/>
      <c r="H24900"/>
      <c r="I24900"/>
      <c r="J24900"/>
      <c r="U24900" s="43"/>
      <c r="AE24900"/>
    </row>
    <row r="24901" spans="1:31">
      <c r="A24901">
        <v>59310</v>
      </c>
      <c r="B24901" t="s">
        <v>21332</v>
      </c>
      <c r="C24901" t="s">
        <v>33477</v>
      </c>
      <c r="D24901" t="s">
        <v>33476</v>
      </c>
      <c r="E24901"/>
      <c r="F24901"/>
      <c r="G24901"/>
      <c r="H24901"/>
      <c r="I24901"/>
      <c r="J24901"/>
      <c r="U24901" s="43"/>
      <c r="AE24901"/>
    </row>
    <row r="24902" spans="1:31">
      <c r="A24902">
        <v>59670</v>
      </c>
      <c r="B24902" t="s">
        <v>21333</v>
      </c>
      <c r="C24902" t="s">
        <v>33477</v>
      </c>
      <c r="D24902" t="s">
        <v>33476</v>
      </c>
      <c r="E24902"/>
      <c r="F24902"/>
      <c r="G24902"/>
      <c r="H24902"/>
      <c r="I24902"/>
      <c r="J24902"/>
      <c r="U24902" s="43"/>
      <c r="AE24902"/>
    </row>
    <row r="24903" spans="1:31">
      <c r="A24903">
        <v>59139</v>
      </c>
      <c r="B24903" t="s">
        <v>21334</v>
      </c>
      <c r="C24903" t="s">
        <v>33477</v>
      </c>
      <c r="D24903" t="e">
        <v>#N/A</v>
      </c>
      <c r="E24903"/>
      <c r="F24903"/>
      <c r="G24903"/>
      <c r="H24903"/>
      <c r="I24903"/>
      <c r="J24903"/>
      <c r="U24903" s="43"/>
      <c r="AE24903"/>
    </row>
    <row r="24904" spans="1:31">
      <c r="A24904">
        <v>59159</v>
      </c>
      <c r="B24904" t="s">
        <v>21335</v>
      </c>
      <c r="C24904" t="s">
        <v>33478</v>
      </c>
      <c r="D24904" t="s">
        <v>33476</v>
      </c>
      <c r="E24904"/>
      <c r="F24904"/>
      <c r="G24904"/>
      <c r="H24904"/>
      <c r="I24904"/>
      <c r="J24904"/>
      <c r="U24904" s="43"/>
      <c r="AE24904"/>
    </row>
    <row r="24905" spans="1:31">
      <c r="A24905">
        <v>59550</v>
      </c>
      <c r="B24905" t="s">
        <v>21336</v>
      </c>
      <c r="C24905" t="s">
        <v>33478</v>
      </c>
      <c r="D24905" t="s">
        <v>33476</v>
      </c>
      <c r="E24905"/>
      <c r="F24905"/>
      <c r="G24905"/>
      <c r="H24905"/>
      <c r="I24905"/>
      <c r="J24905"/>
      <c r="U24905" s="43"/>
      <c r="AE24905"/>
    </row>
    <row r="24906" spans="1:31">
      <c r="A24906">
        <v>59282</v>
      </c>
      <c r="B24906" t="s">
        <v>21337</v>
      </c>
      <c r="C24906" t="s">
        <v>33477</v>
      </c>
      <c r="D24906" t="s">
        <v>33476</v>
      </c>
      <c r="E24906"/>
      <c r="F24906"/>
      <c r="G24906"/>
      <c r="H24906"/>
      <c r="I24906"/>
      <c r="J24906"/>
      <c r="U24906" s="43"/>
      <c r="AE24906"/>
    </row>
    <row r="24907" spans="1:31">
      <c r="A24907">
        <v>59570</v>
      </c>
      <c r="B24907" t="s">
        <v>21338</v>
      </c>
      <c r="C24907" t="s">
        <v>33478</v>
      </c>
      <c r="D24907" t="s">
        <v>33476</v>
      </c>
      <c r="E24907"/>
      <c r="F24907"/>
      <c r="G24907"/>
      <c r="H24907"/>
      <c r="I24907"/>
      <c r="J24907"/>
      <c r="U24907" s="43"/>
      <c r="AE24907"/>
    </row>
    <row r="24908" spans="1:31">
      <c r="A24908">
        <v>59680</v>
      </c>
      <c r="B24908" t="s">
        <v>21339</v>
      </c>
      <c r="C24908" t="s">
        <v>33478</v>
      </c>
      <c r="D24908" t="e">
        <v>#N/A</v>
      </c>
      <c r="E24908"/>
      <c r="F24908"/>
      <c r="G24908"/>
      <c r="H24908"/>
      <c r="I24908"/>
      <c r="J24908"/>
      <c r="U24908" s="43"/>
      <c r="AE24908"/>
    </row>
    <row r="24909" spans="1:31">
      <c r="A24909">
        <v>59670</v>
      </c>
      <c r="B24909" t="s">
        <v>21340</v>
      </c>
      <c r="C24909" t="s">
        <v>33477</v>
      </c>
      <c r="D24909" t="s">
        <v>33476</v>
      </c>
      <c r="E24909"/>
      <c r="F24909"/>
      <c r="G24909"/>
      <c r="H24909"/>
      <c r="I24909"/>
      <c r="J24909"/>
      <c r="U24909" s="43"/>
      <c r="AE24909"/>
    </row>
    <row r="24910" spans="1:31">
      <c r="A24910">
        <v>59970</v>
      </c>
      <c r="B24910" t="s">
        <v>21341</v>
      </c>
      <c r="C24910" t="s">
        <v>33477</v>
      </c>
      <c r="D24910" t="e">
        <v>#N/A</v>
      </c>
      <c r="E24910"/>
      <c r="F24910"/>
      <c r="G24910"/>
      <c r="H24910"/>
      <c r="I24910"/>
      <c r="J24910"/>
      <c r="U24910" s="43"/>
      <c r="AE24910"/>
    </row>
    <row r="24911" spans="1:31">
      <c r="A24911">
        <v>59132</v>
      </c>
      <c r="B24911" t="s">
        <v>21342</v>
      </c>
      <c r="C24911" t="s">
        <v>33478</v>
      </c>
      <c r="D24911" t="s">
        <v>33476</v>
      </c>
      <c r="E24911"/>
      <c r="F24911"/>
      <c r="G24911"/>
      <c r="H24911"/>
      <c r="I24911"/>
      <c r="J24911"/>
      <c r="U24911" s="43"/>
      <c r="AE24911"/>
    </row>
    <row r="24912" spans="1:31">
      <c r="A24912">
        <v>59195</v>
      </c>
      <c r="B24912" t="s">
        <v>1155</v>
      </c>
      <c r="C24912" t="s">
        <v>33477</v>
      </c>
      <c r="D24912" t="e">
        <v>#N/A</v>
      </c>
      <c r="E24912"/>
      <c r="F24912"/>
      <c r="G24912"/>
      <c r="H24912"/>
      <c r="I24912"/>
      <c r="J24912"/>
      <c r="U24912" s="43"/>
      <c r="AE24912"/>
    </row>
    <row r="24913" spans="1:31">
      <c r="A24913">
        <v>59264</v>
      </c>
      <c r="B24913" t="s">
        <v>21343</v>
      </c>
      <c r="C24913" t="s">
        <v>33477</v>
      </c>
      <c r="D24913" t="s">
        <v>33476</v>
      </c>
      <c r="E24913"/>
      <c r="F24913"/>
      <c r="G24913"/>
      <c r="H24913"/>
      <c r="I24913"/>
      <c r="J24913"/>
      <c r="U24913" s="43"/>
      <c r="AE24913"/>
    </row>
    <row r="24914" spans="1:31">
      <c r="A24914">
        <v>59122</v>
      </c>
      <c r="B24914" t="s">
        <v>21344</v>
      </c>
      <c r="C24914" t="s">
        <v>33477</v>
      </c>
      <c r="D24914" t="s">
        <v>33476</v>
      </c>
      <c r="E24914"/>
      <c r="F24914"/>
      <c r="G24914"/>
      <c r="H24914"/>
      <c r="I24914"/>
      <c r="J24914"/>
      <c r="U24914" s="43"/>
      <c r="AE24914"/>
    </row>
    <row r="24915" spans="1:31">
      <c r="A24915">
        <v>59310</v>
      </c>
      <c r="B24915" t="s">
        <v>21345</v>
      </c>
      <c r="C24915" t="s">
        <v>33477</v>
      </c>
      <c r="D24915" t="s">
        <v>33476</v>
      </c>
      <c r="E24915"/>
      <c r="F24915"/>
      <c r="G24915"/>
      <c r="H24915"/>
      <c r="I24915"/>
      <c r="J24915"/>
      <c r="U24915" s="43"/>
      <c r="AE24915"/>
    </row>
    <row r="24916" spans="1:31">
      <c r="A24916">
        <v>59360</v>
      </c>
      <c r="B24916" t="s">
        <v>21346</v>
      </c>
      <c r="C24916" t="s">
        <v>33478</v>
      </c>
      <c r="D24916" t="s">
        <v>33476</v>
      </c>
      <c r="E24916"/>
      <c r="F24916"/>
      <c r="G24916"/>
      <c r="H24916"/>
      <c r="I24916"/>
      <c r="J24916"/>
      <c r="U24916" s="43"/>
      <c r="AE24916"/>
    </row>
    <row r="24917" spans="1:31">
      <c r="A24917">
        <v>59530</v>
      </c>
      <c r="B24917" t="s">
        <v>21347</v>
      </c>
      <c r="C24917" t="s">
        <v>33478</v>
      </c>
      <c r="D24917" t="s">
        <v>33476</v>
      </c>
      <c r="E24917"/>
      <c r="F24917"/>
      <c r="G24917"/>
      <c r="H24917"/>
      <c r="I24917"/>
      <c r="J24917"/>
      <c r="U24917" s="43"/>
      <c r="AE24917"/>
    </row>
    <row r="24918" spans="1:31">
      <c r="A24918">
        <v>59162</v>
      </c>
      <c r="B24918" t="s">
        <v>21348</v>
      </c>
      <c r="C24918" t="s">
        <v>33477</v>
      </c>
      <c r="D24918" t="s">
        <v>33476</v>
      </c>
      <c r="E24918"/>
      <c r="F24918"/>
      <c r="G24918"/>
      <c r="H24918"/>
      <c r="I24918"/>
      <c r="J24918"/>
      <c r="U24918" s="43"/>
      <c r="AE24918"/>
    </row>
    <row r="24919" spans="1:31">
      <c r="A24919">
        <v>59670</v>
      </c>
      <c r="B24919" t="s">
        <v>21349</v>
      </c>
      <c r="C24919" t="s">
        <v>33477</v>
      </c>
      <c r="D24919" t="s">
        <v>33476</v>
      </c>
      <c r="E24919"/>
      <c r="F24919"/>
      <c r="G24919"/>
      <c r="H24919"/>
      <c r="I24919"/>
      <c r="J24919"/>
      <c r="U24919" s="43"/>
      <c r="AE24919"/>
    </row>
    <row r="24920" spans="1:31">
      <c r="A24920">
        <v>59670</v>
      </c>
      <c r="B24920" t="s">
        <v>21350</v>
      </c>
      <c r="C24920" t="s">
        <v>33477</v>
      </c>
      <c r="D24920" t="s">
        <v>33476</v>
      </c>
      <c r="E24920"/>
      <c r="F24920"/>
      <c r="G24920"/>
      <c r="H24920"/>
      <c r="I24920"/>
      <c r="J24920"/>
      <c r="U24920" s="43"/>
      <c r="AE24920"/>
    </row>
    <row r="24921" spans="1:31">
      <c r="A24921">
        <v>59295</v>
      </c>
      <c r="B24921" t="s">
        <v>21351</v>
      </c>
      <c r="C24921" t="s">
        <v>33477</v>
      </c>
      <c r="D24921" t="e">
        <v>#N/A</v>
      </c>
      <c r="E24921"/>
      <c r="F24921"/>
      <c r="G24921"/>
      <c r="H24921"/>
      <c r="I24921"/>
      <c r="J24921"/>
      <c r="U24921" s="43"/>
      <c r="AE24921"/>
    </row>
    <row r="24922" spans="1:31">
      <c r="A24922">
        <v>59146</v>
      </c>
      <c r="B24922" t="s">
        <v>21352</v>
      </c>
      <c r="C24922" t="s">
        <v>33477</v>
      </c>
      <c r="D24922" t="s">
        <v>33476</v>
      </c>
      <c r="E24922"/>
      <c r="F24922"/>
      <c r="G24922"/>
      <c r="H24922"/>
      <c r="I24922"/>
      <c r="J24922"/>
      <c r="U24922" s="43"/>
      <c r="AE24922"/>
    </row>
    <row r="24923" spans="1:31">
      <c r="A24923">
        <v>59840</v>
      </c>
      <c r="B24923" t="s">
        <v>21353</v>
      </c>
      <c r="C24923" t="s">
        <v>33477</v>
      </c>
      <c r="D24923" t="e">
        <v>#N/A</v>
      </c>
      <c r="E24923"/>
      <c r="F24923"/>
      <c r="G24923"/>
      <c r="H24923"/>
      <c r="I24923"/>
      <c r="J24923"/>
      <c r="U24923" s="43"/>
      <c r="AE24923"/>
    </row>
    <row r="24924" spans="1:31">
      <c r="A24924">
        <v>59273</v>
      </c>
      <c r="B24924" t="s">
        <v>21354</v>
      </c>
      <c r="C24924" t="s">
        <v>33477</v>
      </c>
      <c r="D24924" t="e">
        <v>#N/A</v>
      </c>
      <c r="E24924"/>
      <c r="F24924"/>
      <c r="G24924"/>
      <c r="H24924"/>
      <c r="I24924"/>
      <c r="J24924"/>
      <c r="U24924" s="43"/>
      <c r="AE24924"/>
    </row>
    <row r="24925" spans="1:31">
      <c r="A24925">
        <v>59494</v>
      </c>
      <c r="B24925" t="s">
        <v>21355</v>
      </c>
      <c r="C24925" t="s">
        <v>33477</v>
      </c>
      <c r="D24925" t="s">
        <v>33476</v>
      </c>
      <c r="E24925"/>
      <c r="F24925"/>
      <c r="G24925"/>
      <c r="H24925"/>
      <c r="I24925"/>
      <c r="J24925"/>
      <c r="U24925" s="43"/>
      <c r="AE24925"/>
    </row>
    <row r="24926" spans="1:31">
      <c r="A24926">
        <v>59244</v>
      </c>
      <c r="B24926" t="s">
        <v>21356</v>
      </c>
      <c r="C24926" t="s">
        <v>33478</v>
      </c>
      <c r="D24926" t="s">
        <v>33476</v>
      </c>
      <c r="E24926"/>
      <c r="F24926"/>
      <c r="G24926"/>
      <c r="H24926"/>
      <c r="I24926"/>
      <c r="J24926"/>
      <c r="U24926" s="43"/>
      <c r="AE24926"/>
    </row>
    <row r="24927" spans="1:31">
      <c r="A24927">
        <v>59133</v>
      </c>
      <c r="B24927" t="s">
        <v>21357</v>
      </c>
      <c r="C24927" t="s">
        <v>33477</v>
      </c>
      <c r="D24927" t="e">
        <v>#N/A</v>
      </c>
      <c r="E24927"/>
      <c r="F24927"/>
      <c r="G24927"/>
      <c r="H24927"/>
      <c r="I24927"/>
      <c r="J24927"/>
      <c r="U24927" s="43"/>
      <c r="AE24927"/>
    </row>
    <row r="24928" spans="1:31">
      <c r="A24928">
        <v>59284</v>
      </c>
      <c r="B24928" t="s">
        <v>21358</v>
      </c>
      <c r="C24928" t="s">
        <v>33477</v>
      </c>
      <c r="D24928" t="e">
        <v>#N/A</v>
      </c>
      <c r="E24928"/>
      <c r="F24928"/>
      <c r="G24928"/>
      <c r="H24928"/>
      <c r="I24928"/>
      <c r="J24928"/>
      <c r="U24928" s="43"/>
      <c r="AE24928"/>
    </row>
    <row r="24929" spans="1:31">
      <c r="A24929">
        <v>59218</v>
      </c>
      <c r="B24929" t="s">
        <v>21359</v>
      </c>
      <c r="C24929" t="s">
        <v>33478</v>
      </c>
      <c r="D24929" t="e">
        <v>#N/A</v>
      </c>
      <c r="E24929"/>
      <c r="F24929"/>
      <c r="G24929"/>
      <c r="H24929"/>
      <c r="I24929"/>
      <c r="J24929"/>
      <c r="U24929" s="43"/>
      <c r="AE24929"/>
    </row>
    <row r="24930" spans="1:31">
      <c r="A24930">
        <v>59360</v>
      </c>
      <c r="B24930" t="s">
        <v>21360</v>
      </c>
      <c r="C24930" t="s">
        <v>33478</v>
      </c>
      <c r="D24930" t="s">
        <v>33476</v>
      </c>
      <c r="E24930"/>
      <c r="F24930"/>
      <c r="G24930"/>
      <c r="H24930"/>
      <c r="I24930"/>
      <c r="J24930"/>
      <c r="U24930" s="43"/>
      <c r="AE24930"/>
    </row>
    <row r="24931" spans="1:31">
      <c r="A24931">
        <v>59710</v>
      </c>
      <c r="B24931" t="s">
        <v>21361</v>
      </c>
      <c r="C24931" t="s">
        <v>33477</v>
      </c>
      <c r="D24931" t="s">
        <v>33476</v>
      </c>
      <c r="E24931"/>
      <c r="F24931"/>
      <c r="G24931"/>
      <c r="H24931"/>
      <c r="I24931"/>
      <c r="J24931"/>
      <c r="U24931" s="43"/>
      <c r="AE24931"/>
    </row>
    <row r="24932" spans="1:31">
      <c r="A24932">
        <v>59138</v>
      </c>
      <c r="B24932" t="s">
        <v>21362</v>
      </c>
      <c r="C24932" t="s">
        <v>33478</v>
      </c>
      <c r="D24932" t="s">
        <v>33476</v>
      </c>
      <c r="E24932"/>
      <c r="F24932"/>
      <c r="G24932"/>
      <c r="H24932"/>
      <c r="I24932"/>
      <c r="J24932"/>
      <c r="U24932" s="43"/>
      <c r="AE24932"/>
    </row>
    <row r="24933" spans="1:31">
      <c r="A24933">
        <v>59530</v>
      </c>
      <c r="B24933" t="s">
        <v>21363</v>
      </c>
      <c r="C24933" t="s">
        <v>33478</v>
      </c>
      <c r="D24933" t="s">
        <v>33476</v>
      </c>
      <c r="E24933"/>
      <c r="F24933"/>
      <c r="G24933"/>
      <c r="H24933"/>
      <c r="I24933"/>
      <c r="J24933"/>
      <c r="U24933" s="43"/>
      <c r="AE24933"/>
    </row>
    <row r="24934" spans="1:31">
      <c r="A24934">
        <v>59190</v>
      </c>
      <c r="B24934" t="s">
        <v>15613</v>
      </c>
      <c r="C24934" t="s">
        <v>33477</v>
      </c>
      <c r="D24934" t="s">
        <v>33476</v>
      </c>
      <c r="E24934"/>
      <c r="F24934"/>
      <c r="G24934"/>
      <c r="H24934"/>
      <c r="I24934"/>
      <c r="J24934"/>
      <c r="U24934" s="43"/>
      <c r="AE24934"/>
    </row>
    <row r="24935" spans="1:31">
      <c r="A24935">
        <v>59840</v>
      </c>
      <c r="B24935" t="s">
        <v>21364</v>
      </c>
      <c r="C24935" t="s">
        <v>33477</v>
      </c>
      <c r="D24935" t="e">
        <v>#N/A</v>
      </c>
      <c r="E24935"/>
      <c r="F24935"/>
      <c r="G24935"/>
      <c r="H24935"/>
      <c r="I24935"/>
      <c r="J24935"/>
      <c r="U24935" s="43"/>
      <c r="AE24935"/>
    </row>
    <row r="24936" spans="1:31">
      <c r="A24936">
        <v>59840</v>
      </c>
      <c r="B24936" t="s">
        <v>21364</v>
      </c>
      <c r="C24936" t="s">
        <v>33477</v>
      </c>
      <c r="D24936" t="e">
        <v>#N/A</v>
      </c>
      <c r="E24936"/>
      <c r="F24936"/>
      <c r="G24936"/>
      <c r="H24936"/>
      <c r="I24936"/>
      <c r="J24936"/>
      <c r="U24936" s="43"/>
      <c r="AE24936"/>
    </row>
    <row r="24937" spans="1:31">
      <c r="A24937">
        <v>59990</v>
      </c>
      <c r="B24937" t="s">
        <v>21365</v>
      </c>
      <c r="C24937" t="s">
        <v>33477</v>
      </c>
      <c r="D24937" t="e">
        <v>#N/A</v>
      </c>
      <c r="E24937"/>
      <c r="F24937"/>
      <c r="G24937"/>
      <c r="H24937"/>
      <c r="I24937"/>
      <c r="J24937"/>
      <c r="U24937" s="43"/>
      <c r="AE24937"/>
    </row>
    <row r="24938" spans="1:31">
      <c r="A24938">
        <v>59288</v>
      </c>
      <c r="B24938" t="s">
        <v>21366</v>
      </c>
      <c r="C24938" t="s">
        <v>33478</v>
      </c>
      <c r="D24938" t="e">
        <v>#N/A</v>
      </c>
      <c r="E24938"/>
      <c r="F24938"/>
      <c r="G24938"/>
      <c r="H24938"/>
      <c r="I24938"/>
      <c r="J24938"/>
      <c r="U24938" s="43"/>
      <c r="AE24938"/>
    </row>
    <row r="24939" spans="1:31">
      <c r="A24939">
        <v>59144</v>
      </c>
      <c r="B24939" t="s">
        <v>21367</v>
      </c>
      <c r="C24939" t="s">
        <v>33478</v>
      </c>
      <c r="D24939" t="s">
        <v>33476</v>
      </c>
      <c r="E24939"/>
      <c r="F24939"/>
      <c r="G24939"/>
      <c r="H24939"/>
      <c r="I24939"/>
      <c r="J24939"/>
      <c r="U24939" s="43"/>
      <c r="AE24939"/>
    </row>
    <row r="24940" spans="1:31">
      <c r="A24940">
        <v>59550</v>
      </c>
      <c r="B24940" t="s">
        <v>21368</v>
      </c>
      <c r="C24940" t="s">
        <v>33478</v>
      </c>
      <c r="D24940" t="s">
        <v>33476</v>
      </c>
      <c r="E24940"/>
      <c r="F24940"/>
      <c r="G24940"/>
      <c r="H24940"/>
      <c r="I24940"/>
      <c r="J24940"/>
      <c r="U24940" s="43"/>
      <c r="AE24940"/>
    </row>
    <row r="24941" spans="1:31">
      <c r="A24941">
        <v>59121</v>
      </c>
      <c r="B24941" t="s">
        <v>21369</v>
      </c>
      <c r="C24941" t="s">
        <v>33477</v>
      </c>
      <c r="D24941" t="e">
        <v>#N/A</v>
      </c>
      <c r="E24941"/>
      <c r="F24941"/>
      <c r="G24941"/>
      <c r="H24941"/>
      <c r="I24941"/>
      <c r="J24941"/>
      <c r="U24941" s="43"/>
      <c r="AE24941"/>
    </row>
    <row r="24942" spans="1:31">
      <c r="A24942">
        <v>59267</v>
      </c>
      <c r="B24942" t="s">
        <v>21370</v>
      </c>
      <c r="C24942" t="s">
        <v>33478</v>
      </c>
      <c r="D24942" t="s">
        <v>33476</v>
      </c>
      <c r="E24942"/>
      <c r="F24942"/>
      <c r="G24942"/>
      <c r="H24942"/>
      <c r="I24942"/>
      <c r="J24942"/>
      <c r="U24942" s="43"/>
      <c r="AE24942"/>
    </row>
    <row r="24943" spans="1:31">
      <c r="A24943">
        <v>59185</v>
      </c>
      <c r="B24943" t="s">
        <v>21371</v>
      </c>
      <c r="C24943" t="s">
        <v>33477</v>
      </c>
      <c r="D24943" t="e">
        <v>#N/A</v>
      </c>
      <c r="E24943"/>
      <c r="F24943"/>
      <c r="G24943"/>
      <c r="H24943"/>
      <c r="I24943"/>
      <c r="J24943"/>
      <c r="U24943" s="43"/>
      <c r="AE24943"/>
    </row>
    <row r="24944" spans="1:31">
      <c r="A24944">
        <v>59380</v>
      </c>
      <c r="B24944" t="s">
        <v>21372</v>
      </c>
      <c r="C24944" t="s">
        <v>33477</v>
      </c>
      <c r="D24944" t="s">
        <v>33476</v>
      </c>
      <c r="E24944"/>
      <c r="F24944"/>
      <c r="G24944"/>
      <c r="H24944"/>
      <c r="I24944"/>
      <c r="J24944"/>
      <c r="U24944" s="43"/>
      <c r="AE24944"/>
    </row>
    <row r="24945" spans="1:31">
      <c r="A24945">
        <v>59243</v>
      </c>
      <c r="B24945" t="s">
        <v>21373</v>
      </c>
      <c r="C24945" t="s">
        <v>33477</v>
      </c>
      <c r="D24945" t="e">
        <v>#N/A</v>
      </c>
      <c r="E24945"/>
      <c r="F24945"/>
      <c r="G24945"/>
      <c r="H24945"/>
      <c r="I24945"/>
      <c r="J24945"/>
      <c r="U24945" s="43"/>
      <c r="AE24945"/>
    </row>
    <row r="24946" spans="1:31">
      <c r="A24946">
        <v>59269</v>
      </c>
      <c r="B24946" t="s">
        <v>21374</v>
      </c>
      <c r="C24946" t="s">
        <v>33478</v>
      </c>
      <c r="D24946" t="s">
        <v>33476</v>
      </c>
      <c r="E24946"/>
      <c r="F24946"/>
      <c r="G24946"/>
      <c r="H24946"/>
      <c r="I24946"/>
      <c r="J24946"/>
      <c r="U24946" s="43"/>
      <c r="AE24946"/>
    </row>
    <row r="24947" spans="1:31">
      <c r="A24947">
        <v>59530</v>
      </c>
      <c r="B24947" t="s">
        <v>21375</v>
      </c>
      <c r="C24947" t="s">
        <v>33478</v>
      </c>
      <c r="D24947" t="s">
        <v>33476</v>
      </c>
      <c r="E24947"/>
      <c r="F24947"/>
      <c r="G24947"/>
      <c r="H24947"/>
      <c r="I24947"/>
      <c r="J24947"/>
      <c r="U24947" s="43"/>
      <c r="AE24947"/>
    </row>
    <row r="24948" spans="1:31">
      <c r="A24948">
        <v>59890</v>
      </c>
      <c r="B24948" t="s">
        <v>21376</v>
      </c>
      <c r="C24948" t="s">
        <v>33477</v>
      </c>
      <c r="D24948" t="e">
        <v>#N/A</v>
      </c>
      <c r="E24948"/>
      <c r="F24948"/>
      <c r="G24948"/>
      <c r="H24948"/>
      <c r="I24948"/>
      <c r="J24948"/>
      <c r="U24948" s="43"/>
      <c r="AE24948"/>
    </row>
    <row r="24949" spans="1:31">
      <c r="A24949">
        <v>59680</v>
      </c>
      <c r="B24949" t="s">
        <v>21377</v>
      </c>
      <c r="C24949" t="s">
        <v>33478</v>
      </c>
      <c r="D24949" t="e">
        <v>#N/A</v>
      </c>
      <c r="E24949"/>
      <c r="F24949"/>
      <c r="G24949"/>
      <c r="H24949"/>
      <c r="I24949"/>
      <c r="J24949"/>
      <c r="U24949" s="43"/>
      <c r="AE24949"/>
    </row>
    <row r="24950" spans="1:31">
      <c r="A24950">
        <v>59920</v>
      </c>
      <c r="B24950" t="s">
        <v>21378</v>
      </c>
      <c r="C24950" t="s">
        <v>33477</v>
      </c>
      <c r="D24950" t="e">
        <v>#N/A</v>
      </c>
      <c r="E24950"/>
      <c r="F24950"/>
      <c r="G24950"/>
      <c r="H24950"/>
      <c r="I24950"/>
      <c r="J24950"/>
      <c r="U24950" s="43"/>
      <c r="AE24950"/>
    </row>
    <row r="24951" spans="1:31">
      <c r="A24951">
        <v>59920</v>
      </c>
      <c r="B24951" t="s">
        <v>21378</v>
      </c>
      <c r="C24951" t="s">
        <v>33477</v>
      </c>
      <c r="D24951" t="e">
        <v>#N/A</v>
      </c>
      <c r="E24951"/>
      <c r="F24951"/>
      <c r="G24951"/>
      <c r="H24951"/>
      <c r="I24951"/>
      <c r="J24951"/>
      <c r="U24951" s="43"/>
      <c r="AE24951"/>
    </row>
    <row r="24952" spans="1:31">
      <c r="A24952">
        <v>59214</v>
      </c>
      <c r="B24952" t="s">
        <v>21379</v>
      </c>
      <c r="C24952" t="s">
        <v>33478</v>
      </c>
      <c r="D24952" t="e">
        <v>#N/A</v>
      </c>
      <c r="E24952"/>
      <c r="F24952"/>
      <c r="G24952"/>
      <c r="H24952"/>
      <c r="I24952"/>
      <c r="J24952"/>
      <c r="U24952" s="43"/>
      <c r="AE24952"/>
    </row>
    <row r="24953" spans="1:31">
      <c r="A24953">
        <v>59194</v>
      </c>
      <c r="B24953" t="s">
        <v>21380</v>
      </c>
      <c r="C24953" t="s">
        <v>33477</v>
      </c>
      <c r="D24953" t="e">
        <v>#N/A</v>
      </c>
      <c r="E24953"/>
      <c r="F24953"/>
      <c r="G24953"/>
      <c r="H24953"/>
      <c r="I24953"/>
      <c r="J24953"/>
      <c r="U24953" s="43"/>
      <c r="AE24953"/>
    </row>
    <row r="24954" spans="1:31">
      <c r="A24954">
        <v>59320</v>
      </c>
      <c r="B24954" t="s">
        <v>21381</v>
      </c>
      <c r="C24954" t="s">
        <v>33477</v>
      </c>
      <c r="D24954" t="s">
        <v>33476</v>
      </c>
      <c r="E24954"/>
      <c r="F24954"/>
      <c r="G24954"/>
      <c r="H24954"/>
      <c r="I24954"/>
      <c r="J24954"/>
      <c r="U24954" s="43"/>
      <c r="AE24954"/>
    </row>
    <row r="24955" spans="1:31">
      <c r="A24955">
        <v>59554</v>
      </c>
      <c r="B24955" t="s">
        <v>21382</v>
      </c>
      <c r="C24955" t="s">
        <v>33478</v>
      </c>
      <c r="D24955" t="e">
        <v>#N/A</v>
      </c>
      <c r="E24955"/>
      <c r="F24955"/>
      <c r="G24955"/>
      <c r="H24955"/>
      <c r="I24955"/>
      <c r="J24955"/>
      <c r="U24955" s="43"/>
      <c r="AE24955"/>
    </row>
    <row r="24956" spans="1:31">
      <c r="A24956">
        <v>59283</v>
      </c>
      <c r="B24956" t="s">
        <v>21383</v>
      </c>
      <c r="C24956" t="s">
        <v>33477</v>
      </c>
      <c r="D24956" t="e">
        <v>#N/A</v>
      </c>
      <c r="E24956"/>
      <c r="F24956"/>
      <c r="G24956"/>
      <c r="H24956"/>
      <c r="I24956"/>
      <c r="J24956"/>
      <c r="U24956" s="43"/>
      <c r="AE24956"/>
    </row>
    <row r="24957" spans="1:31">
      <c r="A24957">
        <v>59177</v>
      </c>
      <c r="B24957" t="s">
        <v>21384</v>
      </c>
      <c r="C24957" t="s">
        <v>33478</v>
      </c>
      <c r="D24957" t="s">
        <v>33476</v>
      </c>
      <c r="E24957"/>
      <c r="F24957"/>
      <c r="G24957"/>
      <c r="H24957"/>
      <c r="I24957"/>
      <c r="J24957"/>
      <c r="U24957" s="43"/>
      <c r="AE24957"/>
    </row>
    <row r="24958" spans="1:31">
      <c r="A24958">
        <v>59590</v>
      </c>
      <c r="B24958" t="s">
        <v>21385</v>
      </c>
      <c r="C24958" t="s">
        <v>33477</v>
      </c>
      <c r="D24958" t="e">
        <v>#N/A</v>
      </c>
      <c r="E24958"/>
      <c r="F24958"/>
      <c r="G24958"/>
      <c r="H24958"/>
      <c r="I24958"/>
      <c r="J24958"/>
      <c r="U24958" s="43"/>
      <c r="AE24958"/>
    </row>
    <row r="24959" spans="1:31">
      <c r="A24959">
        <v>59161</v>
      </c>
      <c r="B24959" t="s">
        <v>21386</v>
      </c>
      <c r="C24959" t="s">
        <v>33477</v>
      </c>
      <c r="D24959" t="e">
        <v>#N/A</v>
      </c>
      <c r="E24959"/>
      <c r="F24959"/>
      <c r="G24959"/>
      <c r="H24959"/>
      <c r="I24959"/>
      <c r="J24959"/>
      <c r="U24959" s="43"/>
      <c r="AE24959"/>
    </row>
    <row r="24960" spans="1:31">
      <c r="A24960">
        <v>59177</v>
      </c>
      <c r="B24960" t="s">
        <v>21387</v>
      </c>
      <c r="C24960" t="s">
        <v>33478</v>
      </c>
      <c r="D24960" t="s">
        <v>33476</v>
      </c>
      <c r="E24960"/>
      <c r="F24960"/>
      <c r="G24960"/>
      <c r="H24960"/>
      <c r="I24960"/>
      <c r="J24960"/>
      <c r="U24960" s="43"/>
      <c r="AE24960"/>
    </row>
    <row r="24961" spans="1:31">
      <c r="A24961">
        <v>59530</v>
      </c>
      <c r="B24961" t="s">
        <v>21388</v>
      </c>
      <c r="C24961" t="s">
        <v>33478</v>
      </c>
      <c r="D24961" t="s">
        <v>33476</v>
      </c>
      <c r="E24961"/>
      <c r="F24961"/>
      <c r="G24961"/>
      <c r="H24961"/>
      <c r="I24961"/>
      <c r="J24961"/>
      <c r="U24961" s="43"/>
      <c r="AE24961"/>
    </row>
    <row r="24962" spans="1:31">
      <c r="A24962">
        <v>59245</v>
      </c>
      <c r="B24962" t="s">
        <v>21389</v>
      </c>
      <c r="C24962" t="s">
        <v>33478</v>
      </c>
      <c r="D24962" t="e">
        <v>#N/A</v>
      </c>
      <c r="E24962"/>
      <c r="F24962"/>
      <c r="G24962"/>
      <c r="H24962"/>
      <c r="I24962"/>
      <c r="J24962"/>
      <c r="U24962" s="43"/>
      <c r="AE24962"/>
    </row>
    <row r="24963" spans="1:31">
      <c r="A24963">
        <v>59360</v>
      </c>
      <c r="B24963" t="s">
        <v>21390</v>
      </c>
      <c r="C24963" t="s">
        <v>33478</v>
      </c>
      <c r="D24963" t="s">
        <v>33476</v>
      </c>
      <c r="E24963"/>
      <c r="F24963"/>
      <c r="G24963"/>
      <c r="H24963"/>
      <c r="I24963"/>
      <c r="J24963"/>
      <c r="U24963" s="43"/>
      <c r="AE24963"/>
    </row>
    <row r="24964" spans="1:31">
      <c r="A24964">
        <v>59173</v>
      </c>
      <c r="B24964" t="s">
        <v>21391</v>
      </c>
      <c r="C24964" t="s">
        <v>33477</v>
      </c>
      <c r="D24964" t="s">
        <v>33476</v>
      </c>
      <c r="E24964"/>
      <c r="F24964"/>
      <c r="G24964"/>
      <c r="H24964"/>
      <c r="I24964"/>
      <c r="J24964"/>
      <c r="U24964" s="43"/>
      <c r="AE24964"/>
    </row>
    <row r="24965" spans="1:31">
      <c r="A24965">
        <v>59980</v>
      </c>
      <c r="B24965" t="s">
        <v>21392</v>
      </c>
      <c r="C24965" t="s">
        <v>33478</v>
      </c>
      <c r="D24965" t="e">
        <v>#N/A</v>
      </c>
      <c r="E24965"/>
      <c r="F24965"/>
      <c r="G24965"/>
      <c r="H24965"/>
      <c r="I24965"/>
      <c r="J24965"/>
      <c r="U24965" s="43"/>
      <c r="AE24965"/>
    </row>
    <row r="24966" spans="1:31">
      <c r="A24966">
        <v>59122</v>
      </c>
      <c r="B24966" t="s">
        <v>21393</v>
      </c>
      <c r="C24966" t="s">
        <v>33477</v>
      </c>
      <c r="D24966" t="s">
        <v>33476</v>
      </c>
      <c r="E24966"/>
      <c r="F24966"/>
      <c r="G24966"/>
      <c r="H24966"/>
      <c r="I24966"/>
      <c r="J24966"/>
      <c r="U24966" s="43"/>
      <c r="AE24966"/>
    </row>
    <row r="24967" spans="1:31">
      <c r="A24967">
        <v>59159</v>
      </c>
      <c r="B24967" t="s">
        <v>21394</v>
      </c>
      <c r="C24967" t="s">
        <v>33478</v>
      </c>
      <c r="D24967" t="s">
        <v>33476</v>
      </c>
      <c r="E24967"/>
      <c r="F24967"/>
      <c r="G24967"/>
      <c r="H24967"/>
      <c r="I24967"/>
      <c r="J24967"/>
      <c r="U24967" s="43"/>
      <c r="AE24967"/>
    </row>
    <row r="24968" spans="1:31">
      <c r="A24968">
        <v>59870</v>
      </c>
      <c r="B24968" t="s">
        <v>21395</v>
      </c>
      <c r="C24968" t="s">
        <v>33477</v>
      </c>
      <c r="D24968" t="e">
        <v>#N/A</v>
      </c>
      <c r="E24968"/>
      <c r="F24968"/>
      <c r="G24968"/>
      <c r="H24968"/>
      <c r="I24968"/>
      <c r="J24968"/>
      <c r="U24968" s="43"/>
      <c r="AE24968"/>
    </row>
    <row r="24969" spans="1:31">
      <c r="A24969">
        <v>59277</v>
      </c>
      <c r="B24969" t="s">
        <v>21396</v>
      </c>
      <c r="C24969" t="s">
        <v>33478</v>
      </c>
      <c r="D24969" t="e">
        <v>#N/A</v>
      </c>
      <c r="E24969"/>
      <c r="F24969"/>
      <c r="G24969"/>
      <c r="H24969"/>
      <c r="I24969"/>
      <c r="J24969"/>
      <c r="U24969" s="43"/>
      <c r="AE24969"/>
    </row>
    <row r="24970" spans="1:31">
      <c r="A24970">
        <v>59550</v>
      </c>
      <c r="B24970" t="s">
        <v>21397</v>
      </c>
      <c r="C24970" t="s">
        <v>33478</v>
      </c>
      <c r="D24970" t="s">
        <v>33476</v>
      </c>
      <c r="E24970"/>
      <c r="F24970"/>
      <c r="G24970"/>
      <c r="H24970"/>
      <c r="I24970"/>
      <c r="J24970"/>
      <c r="U24970" s="43"/>
      <c r="AE24970"/>
    </row>
    <row r="24971" spans="1:31">
      <c r="A24971">
        <v>59172</v>
      </c>
      <c r="B24971" t="s">
        <v>21398</v>
      </c>
      <c r="C24971" t="s">
        <v>33477</v>
      </c>
      <c r="D24971" t="e">
        <v>#N/A</v>
      </c>
      <c r="E24971"/>
      <c r="F24971"/>
      <c r="G24971"/>
      <c r="H24971"/>
      <c r="I24971"/>
      <c r="J24971"/>
      <c r="U24971" s="43"/>
      <c r="AE24971"/>
    </row>
    <row r="24972" spans="1:31">
      <c r="A24972">
        <v>59990</v>
      </c>
      <c r="B24972" t="s">
        <v>21399</v>
      </c>
      <c r="C24972" t="s">
        <v>33477</v>
      </c>
      <c r="D24972" t="e">
        <v>#N/A</v>
      </c>
      <c r="E24972"/>
      <c r="F24972"/>
      <c r="G24972"/>
      <c r="H24972"/>
      <c r="I24972"/>
      <c r="J24972"/>
      <c r="U24972" s="43"/>
      <c r="AE24972"/>
    </row>
    <row r="24973" spans="1:31">
      <c r="A24973">
        <v>59730</v>
      </c>
      <c r="B24973" t="s">
        <v>21400</v>
      </c>
      <c r="C24973" t="s">
        <v>33478</v>
      </c>
      <c r="D24973" t="s">
        <v>33476</v>
      </c>
      <c r="E24973"/>
      <c r="F24973"/>
      <c r="G24973"/>
      <c r="H24973"/>
      <c r="I24973"/>
      <c r="J24973"/>
      <c r="U24973" s="43"/>
      <c r="AE24973"/>
    </row>
    <row r="24974" spans="1:31">
      <c r="A24974">
        <v>59790</v>
      </c>
      <c r="B24974" t="s">
        <v>21401</v>
      </c>
      <c r="C24974" t="s">
        <v>33477</v>
      </c>
      <c r="D24974" t="e">
        <v>#N/A</v>
      </c>
      <c r="E24974"/>
      <c r="F24974"/>
      <c r="G24974"/>
      <c r="H24974"/>
      <c r="I24974"/>
      <c r="J24974"/>
      <c r="U24974" s="43"/>
      <c r="AE24974"/>
    </row>
    <row r="24975" spans="1:31">
      <c r="A24975">
        <v>59223</v>
      </c>
      <c r="B24975" t="s">
        <v>21402</v>
      </c>
      <c r="C24975" t="s">
        <v>33477</v>
      </c>
      <c r="D24975" t="e">
        <v>#N/A</v>
      </c>
      <c r="E24975"/>
      <c r="F24975"/>
      <c r="G24975"/>
      <c r="H24975"/>
      <c r="I24975"/>
      <c r="J24975"/>
      <c r="U24975" s="43"/>
      <c r="AE24975"/>
    </row>
    <row r="24976" spans="1:31">
      <c r="A24976">
        <v>59286</v>
      </c>
      <c r="B24976" t="s">
        <v>21403</v>
      </c>
      <c r="C24976" t="s">
        <v>33477</v>
      </c>
      <c r="D24976" t="e">
        <v>#N/A</v>
      </c>
      <c r="E24976"/>
      <c r="F24976"/>
      <c r="G24976"/>
      <c r="H24976"/>
      <c r="I24976"/>
      <c r="J24976"/>
      <c r="U24976" s="43"/>
      <c r="AE24976"/>
    </row>
    <row r="24977" spans="1:31">
      <c r="A24977">
        <v>59230</v>
      </c>
      <c r="B24977" t="s">
        <v>21404</v>
      </c>
      <c r="C24977" t="s">
        <v>33477</v>
      </c>
      <c r="D24977" t="s">
        <v>33476</v>
      </c>
      <c r="E24977"/>
      <c r="F24977"/>
      <c r="G24977"/>
      <c r="H24977"/>
      <c r="I24977"/>
      <c r="J24977"/>
      <c r="U24977" s="43"/>
      <c r="AE24977"/>
    </row>
    <row r="24978" spans="1:31">
      <c r="A24978">
        <v>59100</v>
      </c>
      <c r="B24978" t="s">
        <v>21405</v>
      </c>
      <c r="C24978" t="s">
        <v>33477</v>
      </c>
      <c r="D24978" t="e">
        <v>#N/A</v>
      </c>
      <c r="E24978"/>
      <c r="F24978"/>
      <c r="G24978"/>
      <c r="H24978"/>
      <c r="I24978"/>
      <c r="J24978"/>
      <c r="U24978" s="43"/>
      <c r="AE24978"/>
    </row>
    <row r="24979" spans="1:31">
      <c r="A24979">
        <v>59169</v>
      </c>
      <c r="B24979" t="s">
        <v>21406</v>
      </c>
      <c r="C24979" t="s">
        <v>33477</v>
      </c>
      <c r="D24979" t="e">
        <v>#N/A</v>
      </c>
      <c r="E24979"/>
      <c r="F24979"/>
      <c r="G24979"/>
      <c r="H24979"/>
      <c r="I24979"/>
      <c r="J24979"/>
      <c r="U24979" s="43"/>
      <c r="AE24979"/>
    </row>
    <row r="24980" spans="1:31">
      <c r="A24980">
        <v>59131</v>
      </c>
      <c r="B24980" t="s">
        <v>21407</v>
      </c>
      <c r="C24980" t="s">
        <v>33478</v>
      </c>
      <c r="D24980" t="e">
        <v>#N/A</v>
      </c>
      <c r="E24980"/>
      <c r="F24980"/>
      <c r="G24980"/>
      <c r="H24980"/>
      <c r="I24980"/>
      <c r="J24980"/>
      <c r="U24980" s="43"/>
      <c r="AE24980"/>
    </row>
    <row r="24981" spans="1:31">
      <c r="A24981">
        <v>59220</v>
      </c>
      <c r="B24981" t="s">
        <v>21408</v>
      </c>
      <c r="C24981" t="s">
        <v>33477</v>
      </c>
      <c r="D24981" t="e">
        <v>#N/A</v>
      </c>
      <c r="E24981"/>
      <c r="F24981"/>
      <c r="G24981"/>
      <c r="H24981"/>
      <c r="I24981"/>
      <c r="J24981"/>
      <c r="U24981" s="43"/>
      <c r="AE24981"/>
    </row>
    <row r="24982" spans="1:31">
      <c r="A24982">
        <v>59285</v>
      </c>
      <c r="B24982" t="s">
        <v>21409</v>
      </c>
      <c r="C24982" t="s">
        <v>33477</v>
      </c>
      <c r="D24982" t="e">
        <v>#N/A</v>
      </c>
      <c r="E24982"/>
      <c r="F24982"/>
      <c r="G24982"/>
      <c r="H24982"/>
      <c r="I24982"/>
      <c r="J24982"/>
      <c r="U24982" s="43"/>
      <c r="AE24982"/>
    </row>
    <row r="24983" spans="1:31">
      <c r="A24983">
        <v>59258</v>
      </c>
      <c r="B24983" t="s">
        <v>21410</v>
      </c>
      <c r="C24983" t="s">
        <v>33478</v>
      </c>
      <c r="D24983" t="e">
        <v>#N/A</v>
      </c>
      <c r="E24983"/>
      <c r="F24983"/>
      <c r="G24983"/>
      <c r="H24983"/>
      <c r="I24983"/>
      <c r="J24983"/>
      <c r="U24983" s="43"/>
      <c r="AE24983"/>
    </row>
    <row r="24984" spans="1:31">
      <c r="A24984">
        <v>59530</v>
      </c>
      <c r="B24984" t="s">
        <v>21411</v>
      </c>
      <c r="C24984" t="s">
        <v>33478</v>
      </c>
      <c r="D24984" t="s">
        <v>33476</v>
      </c>
      <c r="E24984"/>
      <c r="F24984"/>
      <c r="G24984"/>
      <c r="H24984"/>
      <c r="I24984"/>
      <c r="J24984"/>
      <c r="U24984" s="43"/>
      <c r="AE24984"/>
    </row>
    <row r="24985" spans="1:31">
      <c r="A24985">
        <v>59226</v>
      </c>
      <c r="B24985" t="s">
        <v>21412</v>
      </c>
      <c r="C24985" t="s">
        <v>33477</v>
      </c>
      <c r="D24985" t="e">
        <v>#N/A</v>
      </c>
      <c r="E24985"/>
      <c r="F24985"/>
      <c r="G24985"/>
      <c r="H24985"/>
      <c r="I24985"/>
      <c r="J24985"/>
      <c r="U24985" s="43"/>
      <c r="AE24985"/>
    </row>
    <row r="24986" spans="1:31">
      <c r="A24986">
        <v>59281</v>
      </c>
      <c r="B24986" t="s">
        <v>21413</v>
      </c>
      <c r="C24986" t="s">
        <v>33478</v>
      </c>
      <c r="D24986" t="e">
        <v>#N/A</v>
      </c>
      <c r="E24986"/>
      <c r="F24986"/>
      <c r="G24986"/>
      <c r="H24986"/>
      <c r="I24986"/>
      <c r="J24986"/>
      <c r="U24986" s="43"/>
      <c r="AE24986"/>
    </row>
    <row r="24987" spans="1:31">
      <c r="A24987">
        <v>59554</v>
      </c>
      <c r="B24987" t="s">
        <v>21414</v>
      </c>
      <c r="C24987" t="s">
        <v>33478</v>
      </c>
      <c r="D24987" t="e">
        <v>#N/A</v>
      </c>
      <c r="E24987"/>
      <c r="F24987"/>
      <c r="G24987"/>
      <c r="H24987"/>
      <c r="I24987"/>
      <c r="J24987"/>
      <c r="U24987" s="43"/>
      <c r="AE24987"/>
    </row>
    <row r="24988" spans="1:31">
      <c r="A24988">
        <v>59390</v>
      </c>
      <c r="B24988" t="s">
        <v>21415</v>
      </c>
      <c r="C24988" t="s">
        <v>33477</v>
      </c>
      <c r="D24988" t="e">
        <v>#N/A</v>
      </c>
      <c r="E24988"/>
      <c r="F24988"/>
      <c r="G24988"/>
      <c r="H24988"/>
      <c r="I24988"/>
      <c r="J24988"/>
      <c r="U24988" s="43"/>
      <c r="AE24988"/>
    </row>
    <row r="24989" spans="1:31">
      <c r="A24989">
        <v>59262</v>
      </c>
      <c r="B24989" t="s">
        <v>21416</v>
      </c>
      <c r="C24989" t="s">
        <v>33477</v>
      </c>
      <c r="D24989" t="e">
        <v>#N/A</v>
      </c>
      <c r="E24989"/>
      <c r="F24989"/>
      <c r="G24989"/>
      <c r="H24989"/>
      <c r="I24989"/>
      <c r="J24989"/>
      <c r="U24989" s="43"/>
      <c r="AE24989"/>
    </row>
    <row r="24990" spans="1:31">
      <c r="A24990">
        <v>59184</v>
      </c>
      <c r="B24990" t="s">
        <v>21417</v>
      </c>
      <c r="C24990" t="s">
        <v>33477</v>
      </c>
      <c r="D24990" t="e">
        <v>#N/A</v>
      </c>
      <c r="E24990"/>
      <c r="F24990"/>
      <c r="G24990"/>
      <c r="H24990"/>
      <c r="I24990"/>
      <c r="J24990"/>
      <c r="U24990" s="43"/>
      <c r="AE24990"/>
    </row>
    <row r="24991" spans="1:31">
      <c r="A24991">
        <v>59177</v>
      </c>
      <c r="B24991" t="s">
        <v>21418</v>
      </c>
      <c r="C24991" t="s">
        <v>33478</v>
      </c>
      <c r="D24991" t="s">
        <v>33476</v>
      </c>
      <c r="E24991"/>
      <c r="F24991"/>
      <c r="G24991"/>
      <c r="H24991"/>
      <c r="I24991"/>
      <c r="J24991"/>
      <c r="U24991" s="43"/>
      <c r="AE24991"/>
    </row>
    <row r="24992" spans="1:31">
      <c r="A24992">
        <v>59230</v>
      </c>
      <c r="B24992" t="s">
        <v>21419</v>
      </c>
      <c r="C24992" t="s">
        <v>33477</v>
      </c>
      <c r="D24992" t="s">
        <v>33476</v>
      </c>
      <c r="E24992"/>
      <c r="F24992"/>
      <c r="G24992"/>
      <c r="H24992"/>
      <c r="I24992"/>
      <c r="J24992"/>
      <c r="U24992" s="43"/>
      <c r="AE24992"/>
    </row>
    <row r="24993" spans="1:31">
      <c r="A24993">
        <v>59350</v>
      </c>
      <c r="B24993" t="s">
        <v>21420</v>
      </c>
      <c r="C24993" t="s">
        <v>33477</v>
      </c>
      <c r="D24993" t="e">
        <v>#N/A</v>
      </c>
      <c r="E24993"/>
      <c r="F24993"/>
      <c r="G24993"/>
      <c r="H24993"/>
      <c r="I24993"/>
      <c r="J24993"/>
      <c r="U24993" s="43"/>
      <c r="AE24993"/>
    </row>
    <row r="24994" spans="1:31">
      <c r="A24994">
        <v>59188</v>
      </c>
      <c r="B24994" t="s">
        <v>21421</v>
      </c>
      <c r="C24994" t="s">
        <v>33478</v>
      </c>
      <c r="D24994" t="e">
        <v>#N/A</v>
      </c>
      <c r="E24994"/>
      <c r="F24994"/>
      <c r="G24994"/>
      <c r="H24994"/>
      <c r="I24994"/>
      <c r="J24994"/>
      <c r="U24994" s="43"/>
      <c r="AE24994"/>
    </row>
    <row r="24995" spans="1:31">
      <c r="A24995">
        <v>59440</v>
      </c>
      <c r="B24995" t="s">
        <v>1251</v>
      </c>
      <c r="C24995" t="s">
        <v>33478</v>
      </c>
      <c r="D24995" t="s">
        <v>33476</v>
      </c>
      <c r="E24995"/>
      <c r="F24995"/>
      <c r="G24995"/>
      <c r="H24995"/>
      <c r="I24995"/>
      <c r="J24995"/>
      <c r="U24995" s="43"/>
      <c r="AE24995"/>
    </row>
    <row r="24996" spans="1:31">
      <c r="A24996">
        <v>59163</v>
      </c>
      <c r="B24996" t="s">
        <v>21422</v>
      </c>
      <c r="C24996" t="s">
        <v>33477</v>
      </c>
      <c r="D24996" t="s">
        <v>33476</v>
      </c>
      <c r="E24996"/>
      <c r="F24996"/>
      <c r="G24996"/>
      <c r="H24996"/>
      <c r="I24996"/>
      <c r="J24996"/>
      <c r="U24996" s="43"/>
      <c r="AE24996"/>
    </row>
    <row r="24997" spans="1:31">
      <c r="A24997">
        <v>59360</v>
      </c>
      <c r="B24997" t="s">
        <v>21423</v>
      </c>
      <c r="C24997" t="s">
        <v>33478</v>
      </c>
      <c r="D24997" t="s">
        <v>33476</v>
      </c>
      <c r="E24997"/>
      <c r="F24997"/>
      <c r="G24997"/>
      <c r="H24997"/>
      <c r="I24997"/>
      <c r="J24997"/>
      <c r="U24997" s="43"/>
      <c r="AE24997"/>
    </row>
    <row r="24998" spans="1:31">
      <c r="A24998">
        <v>59820</v>
      </c>
      <c r="B24998" t="s">
        <v>21424</v>
      </c>
      <c r="C24998" t="s">
        <v>33477</v>
      </c>
      <c r="D24998" t="e">
        <v>#N/A</v>
      </c>
      <c r="E24998"/>
      <c r="F24998"/>
      <c r="G24998"/>
      <c r="H24998"/>
      <c r="I24998"/>
      <c r="J24998"/>
      <c r="U24998" s="43"/>
      <c r="AE24998"/>
    </row>
    <row r="24999" spans="1:31">
      <c r="A24999">
        <v>59292</v>
      </c>
      <c r="B24999" t="s">
        <v>21425</v>
      </c>
      <c r="C24999" t="s">
        <v>33478</v>
      </c>
      <c r="D24999" t="e">
        <v>#N/A</v>
      </c>
      <c r="E24999"/>
      <c r="F24999"/>
      <c r="G24999"/>
      <c r="H24999"/>
      <c r="I24999"/>
      <c r="J24999"/>
      <c r="U24999" s="43"/>
      <c r="AE24999"/>
    </row>
    <row r="25000" spans="1:31">
      <c r="A25000">
        <v>59440</v>
      </c>
      <c r="B25000" t="s">
        <v>21426</v>
      </c>
      <c r="C25000" t="s">
        <v>33478</v>
      </c>
      <c r="D25000" t="s">
        <v>33476</v>
      </c>
      <c r="E25000"/>
      <c r="F25000"/>
      <c r="G25000"/>
      <c r="H25000"/>
      <c r="I25000"/>
      <c r="J25000"/>
      <c r="U25000" s="43"/>
      <c r="AE25000"/>
    </row>
    <row r="25001" spans="1:31">
      <c r="A25001">
        <v>59270</v>
      </c>
      <c r="B25001" t="s">
        <v>21427</v>
      </c>
      <c r="C25001" t="s">
        <v>33477</v>
      </c>
      <c r="D25001" t="s">
        <v>33476</v>
      </c>
      <c r="E25001"/>
      <c r="F25001"/>
      <c r="G25001"/>
      <c r="H25001"/>
      <c r="I25001"/>
      <c r="J25001"/>
      <c r="U25001" s="43"/>
      <c r="AE25001"/>
    </row>
    <row r="25002" spans="1:31">
      <c r="A25002">
        <v>59670</v>
      </c>
      <c r="B25002" t="s">
        <v>21428</v>
      </c>
      <c r="C25002" t="s">
        <v>33477</v>
      </c>
      <c r="D25002" t="s">
        <v>33476</v>
      </c>
      <c r="E25002"/>
      <c r="F25002"/>
      <c r="G25002"/>
      <c r="H25002"/>
      <c r="I25002"/>
      <c r="J25002"/>
      <c r="U25002" s="43"/>
      <c r="AE25002"/>
    </row>
    <row r="25003" spans="1:31">
      <c r="A25003">
        <v>59213</v>
      </c>
      <c r="B25003" t="s">
        <v>21429</v>
      </c>
      <c r="C25003" t="s">
        <v>33477</v>
      </c>
      <c r="D25003" t="e">
        <v>#N/A</v>
      </c>
      <c r="E25003"/>
      <c r="F25003"/>
      <c r="G25003"/>
      <c r="H25003"/>
      <c r="I25003"/>
      <c r="J25003"/>
      <c r="U25003" s="43"/>
      <c r="AE25003"/>
    </row>
    <row r="25004" spans="1:31">
      <c r="A25004">
        <v>59143</v>
      </c>
      <c r="B25004" t="s">
        <v>21430</v>
      </c>
      <c r="C25004" t="s">
        <v>33477</v>
      </c>
      <c r="D25004" t="s">
        <v>33476</v>
      </c>
      <c r="E25004"/>
      <c r="F25004"/>
      <c r="G25004"/>
      <c r="H25004"/>
      <c r="I25004"/>
      <c r="J25004"/>
      <c r="U25004" s="43"/>
      <c r="AE25004"/>
    </row>
    <row r="25005" spans="1:31">
      <c r="A25005">
        <v>59630</v>
      </c>
      <c r="B25005" t="s">
        <v>21431</v>
      </c>
      <c r="C25005" t="s">
        <v>33477</v>
      </c>
      <c r="D25005" t="s">
        <v>33476</v>
      </c>
      <c r="E25005"/>
      <c r="F25005"/>
      <c r="G25005"/>
      <c r="H25005"/>
      <c r="I25005"/>
      <c r="J25005"/>
      <c r="U25005" s="43"/>
      <c r="AE25005"/>
    </row>
    <row r="25006" spans="1:31">
      <c r="A25006">
        <v>59730</v>
      </c>
      <c r="B25006" t="s">
        <v>21432</v>
      </c>
      <c r="C25006" t="s">
        <v>33478</v>
      </c>
      <c r="D25006" t="s">
        <v>33476</v>
      </c>
      <c r="E25006"/>
      <c r="F25006"/>
      <c r="G25006"/>
      <c r="H25006"/>
      <c r="I25006"/>
      <c r="J25006"/>
      <c r="U25006" s="43"/>
      <c r="AE25006"/>
    </row>
    <row r="25007" spans="1:31">
      <c r="A25007">
        <v>59620</v>
      </c>
      <c r="B25007" t="s">
        <v>21433</v>
      </c>
      <c r="C25007" t="s">
        <v>33478</v>
      </c>
      <c r="D25007" t="e">
        <v>#N/A</v>
      </c>
      <c r="E25007"/>
      <c r="F25007"/>
      <c r="G25007"/>
      <c r="H25007"/>
      <c r="I25007"/>
      <c r="J25007"/>
      <c r="U25007" s="43"/>
      <c r="AE25007"/>
    </row>
    <row r="25008" spans="1:31">
      <c r="A25008">
        <v>59330</v>
      </c>
      <c r="B25008" t="s">
        <v>21434</v>
      </c>
      <c r="C25008" t="s">
        <v>33478</v>
      </c>
      <c r="D25008" t="s">
        <v>33476</v>
      </c>
      <c r="E25008"/>
      <c r="F25008"/>
      <c r="G25008"/>
      <c r="H25008"/>
      <c r="I25008"/>
      <c r="J25008"/>
      <c r="U25008" s="43"/>
      <c r="AE25008"/>
    </row>
    <row r="25009" spans="1:31">
      <c r="A25009">
        <v>59880</v>
      </c>
      <c r="B25009" t="s">
        <v>21435</v>
      </c>
      <c r="C25009" t="s">
        <v>33477</v>
      </c>
      <c r="D25009" t="e">
        <v>#N/A</v>
      </c>
      <c r="E25009"/>
      <c r="F25009"/>
      <c r="G25009"/>
      <c r="H25009"/>
      <c r="I25009"/>
      <c r="J25009"/>
      <c r="U25009" s="43"/>
      <c r="AE25009"/>
    </row>
    <row r="25010" spans="1:31">
      <c r="A25010">
        <v>59360</v>
      </c>
      <c r="B25010" t="s">
        <v>21436</v>
      </c>
      <c r="C25010" t="s">
        <v>33478</v>
      </c>
      <c r="D25010" t="s">
        <v>33476</v>
      </c>
      <c r="E25010"/>
      <c r="F25010"/>
      <c r="G25010"/>
      <c r="H25010"/>
      <c r="I25010"/>
      <c r="J25010"/>
      <c r="U25010" s="43"/>
      <c r="AE25010"/>
    </row>
    <row r="25011" spans="1:31">
      <c r="A25011">
        <v>59360</v>
      </c>
      <c r="B25011" t="s">
        <v>21436</v>
      </c>
      <c r="C25011" t="s">
        <v>33478</v>
      </c>
      <c r="D25011" t="s">
        <v>33476</v>
      </c>
      <c r="E25011"/>
      <c r="F25011"/>
      <c r="G25011"/>
      <c r="H25011"/>
      <c r="I25011"/>
      <c r="J25011"/>
      <c r="U25011" s="43"/>
      <c r="AE25011"/>
    </row>
    <row r="25012" spans="1:31">
      <c r="A25012">
        <v>59114</v>
      </c>
      <c r="B25012" t="s">
        <v>21437</v>
      </c>
      <c r="C25012" t="s">
        <v>33477</v>
      </c>
      <c r="D25012" t="s">
        <v>33476</v>
      </c>
      <c r="E25012"/>
      <c r="F25012"/>
      <c r="G25012"/>
      <c r="H25012"/>
      <c r="I25012"/>
      <c r="J25012"/>
      <c r="U25012" s="43"/>
      <c r="AE25012"/>
    </row>
    <row r="25013" spans="1:31">
      <c r="A25013">
        <v>59188</v>
      </c>
      <c r="B25013" t="s">
        <v>21438</v>
      </c>
      <c r="C25013" t="s">
        <v>33478</v>
      </c>
      <c r="D25013" t="e">
        <v>#N/A</v>
      </c>
      <c r="E25013"/>
      <c r="F25013"/>
      <c r="G25013"/>
      <c r="H25013"/>
      <c r="I25013"/>
      <c r="J25013"/>
      <c r="U25013" s="43"/>
      <c r="AE25013"/>
    </row>
    <row r="25014" spans="1:31">
      <c r="A25014">
        <v>59570</v>
      </c>
      <c r="B25014" t="s">
        <v>21439</v>
      </c>
      <c r="C25014" t="s">
        <v>33478</v>
      </c>
      <c r="D25014" t="s">
        <v>33476</v>
      </c>
      <c r="E25014"/>
      <c r="F25014"/>
      <c r="G25014"/>
      <c r="H25014"/>
      <c r="I25014"/>
      <c r="J25014"/>
      <c r="U25014" s="43"/>
      <c r="AE25014"/>
    </row>
    <row r="25015" spans="1:31">
      <c r="A25015">
        <v>59218</v>
      </c>
      <c r="B25015" t="s">
        <v>21440</v>
      </c>
      <c r="C25015" t="s">
        <v>33478</v>
      </c>
      <c r="D25015" t="e">
        <v>#N/A</v>
      </c>
      <c r="E25015"/>
      <c r="F25015"/>
      <c r="G25015"/>
      <c r="H25015"/>
      <c r="I25015"/>
      <c r="J25015"/>
      <c r="U25015" s="43"/>
      <c r="AE25015"/>
    </row>
    <row r="25016" spans="1:31">
      <c r="A25016">
        <v>59496</v>
      </c>
      <c r="B25016" t="s">
        <v>21441</v>
      </c>
      <c r="C25016" t="s">
        <v>33477</v>
      </c>
      <c r="D25016" t="s">
        <v>33476</v>
      </c>
      <c r="E25016"/>
      <c r="F25016"/>
      <c r="G25016"/>
      <c r="H25016"/>
      <c r="I25016"/>
      <c r="J25016"/>
      <c r="U25016" s="43"/>
      <c r="AE25016"/>
    </row>
    <row r="25017" spans="1:31">
      <c r="A25017">
        <v>59310</v>
      </c>
      <c r="B25017" t="s">
        <v>21442</v>
      </c>
      <c r="C25017" t="s">
        <v>33477</v>
      </c>
      <c r="D25017" t="s">
        <v>33476</v>
      </c>
      <c r="E25017"/>
      <c r="F25017"/>
      <c r="G25017"/>
      <c r="H25017"/>
      <c r="I25017"/>
      <c r="J25017"/>
      <c r="U25017" s="43"/>
      <c r="AE25017"/>
    </row>
    <row r="25018" spans="1:31">
      <c r="A25018">
        <v>59268</v>
      </c>
      <c r="B25018" t="s">
        <v>9750</v>
      </c>
      <c r="C25018" t="s">
        <v>33477</v>
      </c>
      <c r="D25018" t="s">
        <v>33476</v>
      </c>
      <c r="E25018"/>
      <c r="F25018"/>
      <c r="G25018"/>
      <c r="H25018"/>
      <c r="I25018"/>
      <c r="J25018"/>
      <c r="U25018" s="43"/>
      <c r="AE25018"/>
    </row>
    <row r="25019" spans="1:31">
      <c r="A25019">
        <v>59211</v>
      </c>
      <c r="B25019" t="s">
        <v>21443</v>
      </c>
      <c r="C25019" t="s">
        <v>33477</v>
      </c>
      <c r="D25019" t="e">
        <v>#N/A</v>
      </c>
      <c r="E25019"/>
      <c r="F25019"/>
      <c r="G25019"/>
      <c r="H25019"/>
      <c r="I25019"/>
      <c r="J25019"/>
      <c r="U25019" s="43"/>
      <c r="AE25019"/>
    </row>
    <row r="25020" spans="1:31">
      <c r="A25020">
        <v>59230</v>
      </c>
      <c r="B25020" t="s">
        <v>21444</v>
      </c>
      <c r="C25020" t="s">
        <v>33477</v>
      </c>
      <c r="D25020" t="s">
        <v>33476</v>
      </c>
      <c r="E25020"/>
      <c r="F25020"/>
      <c r="G25020"/>
      <c r="H25020"/>
      <c r="I25020"/>
      <c r="J25020"/>
      <c r="U25020" s="43"/>
      <c r="AE25020"/>
    </row>
    <row r="25021" spans="1:31">
      <c r="A25021">
        <v>59216</v>
      </c>
      <c r="B25021" t="s">
        <v>21445</v>
      </c>
      <c r="C25021" t="s">
        <v>33478</v>
      </c>
      <c r="D25021" t="e">
        <v>#N/A</v>
      </c>
      <c r="E25021"/>
      <c r="F25021"/>
      <c r="G25021"/>
      <c r="H25021"/>
      <c r="I25021"/>
      <c r="J25021"/>
      <c r="U25021" s="43"/>
      <c r="AE25021"/>
    </row>
    <row r="25022" spans="1:31">
      <c r="A25022">
        <v>59145</v>
      </c>
      <c r="B25022" t="s">
        <v>21446</v>
      </c>
      <c r="C25022" t="s">
        <v>33478</v>
      </c>
      <c r="D25022" t="s">
        <v>33476</v>
      </c>
      <c r="E25022"/>
      <c r="F25022"/>
      <c r="G25022"/>
      <c r="H25022"/>
      <c r="I25022"/>
      <c r="J25022"/>
      <c r="U25022" s="43"/>
      <c r="AE25022"/>
    </row>
    <row r="25023" spans="1:31">
      <c r="A25023">
        <v>59990</v>
      </c>
      <c r="B25023" t="s">
        <v>21447</v>
      </c>
      <c r="C25023" t="s">
        <v>33477</v>
      </c>
      <c r="D25023" t="e">
        <v>#N/A</v>
      </c>
      <c r="E25023"/>
      <c r="F25023"/>
      <c r="G25023"/>
      <c r="H25023"/>
      <c r="I25023"/>
      <c r="J25023"/>
      <c r="U25023" s="43"/>
      <c r="AE25023"/>
    </row>
    <row r="25024" spans="1:31">
      <c r="A25024">
        <v>59227</v>
      </c>
      <c r="B25024" t="s">
        <v>21448</v>
      </c>
      <c r="C25024" t="s">
        <v>33477</v>
      </c>
      <c r="D25024" t="e">
        <v>#N/A</v>
      </c>
      <c r="E25024"/>
      <c r="F25024"/>
      <c r="G25024"/>
      <c r="H25024"/>
      <c r="I25024"/>
      <c r="J25024"/>
      <c r="U25024" s="43"/>
      <c r="AE25024"/>
    </row>
    <row r="25025" spans="1:31">
      <c r="A25025">
        <v>59990</v>
      </c>
      <c r="B25025" t="s">
        <v>21449</v>
      </c>
      <c r="C25025" t="s">
        <v>33477</v>
      </c>
      <c r="D25025" t="e">
        <v>#N/A</v>
      </c>
      <c r="E25025"/>
      <c r="F25025"/>
      <c r="G25025"/>
      <c r="H25025"/>
      <c r="I25025"/>
      <c r="J25025"/>
      <c r="U25025" s="43"/>
      <c r="AE25025"/>
    </row>
    <row r="25026" spans="1:31">
      <c r="A25026">
        <v>59113</v>
      </c>
      <c r="B25026" t="s">
        <v>21450</v>
      </c>
      <c r="C25026" t="s">
        <v>33477</v>
      </c>
      <c r="D25026" t="s">
        <v>33476</v>
      </c>
      <c r="E25026"/>
      <c r="F25026"/>
      <c r="G25026"/>
      <c r="H25026"/>
      <c r="I25026"/>
      <c r="J25026"/>
      <c r="U25026" s="43"/>
      <c r="AE25026"/>
    </row>
    <row r="25027" spans="1:31">
      <c r="A25027">
        <v>59440</v>
      </c>
      <c r="B25027" t="s">
        <v>21451</v>
      </c>
      <c r="C25027" t="s">
        <v>33478</v>
      </c>
      <c r="D25027" t="s">
        <v>33476</v>
      </c>
      <c r="E25027"/>
      <c r="F25027"/>
      <c r="G25027"/>
      <c r="H25027"/>
      <c r="I25027"/>
      <c r="J25027"/>
      <c r="U25027" s="43"/>
      <c r="AE25027"/>
    </row>
    <row r="25028" spans="1:31">
      <c r="A25028">
        <v>59440</v>
      </c>
      <c r="B25028" t="s">
        <v>21452</v>
      </c>
      <c r="C25028" t="s">
        <v>33478</v>
      </c>
      <c r="D25028" t="s">
        <v>33476</v>
      </c>
      <c r="E25028"/>
      <c r="F25028"/>
      <c r="G25028"/>
      <c r="H25028"/>
      <c r="I25028"/>
      <c r="J25028"/>
      <c r="U25028" s="43"/>
      <c r="AE25028"/>
    </row>
    <row r="25029" spans="1:31">
      <c r="A25029">
        <v>59174</v>
      </c>
      <c r="B25029" t="s">
        <v>21453</v>
      </c>
      <c r="C25029" t="s">
        <v>33477</v>
      </c>
      <c r="D25029" t="e">
        <v>#N/A</v>
      </c>
      <c r="E25029"/>
      <c r="F25029"/>
      <c r="G25029"/>
      <c r="H25029"/>
      <c r="I25029"/>
      <c r="J25029"/>
      <c r="U25029" s="43"/>
      <c r="AE25029"/>
    </row>
    <row r="25030" spans="1:31">
      <c r="A25030">
        <v>59269</v>
      </c>
      <c r="B25030" t="s">
        <v>21454</v>
      </c>
      <c r="C25030" t="s">
        <v>33478</v>
      </c>
      <c r="D25030" t="s">
        <v>33476</v>
      </c>
      <c r="E25030"/>
      <c r="F25030"/>
      <c r="G25030"/>
      <c r="H25030"/>
      <c r="I25030"/>
      <c r="J25030"/>
      <c r="U25030" s="43"/>
      <c r="AE25030"/>
    </row>
    <row r="25031" spans="1:31">
      <c r="A25031">
        <v>59320</v>
      </c>
      <c r="B25031" t="s">
        <v>21455</v>
      </c>
      <c r="C25031" t="s">
        <v>33477</v>
      </c>
      <c r="D25031" t="s">
        <v>33476</v>
      </c>
      <c r="E25031"/>
      <c r="F25031"/>
      <c r="G25031"/>
      <c r="H25031"/>
      <c r="I25031"/>
      <c r="J25031"/>
      <c r="U25031" s="43"/>
      <c r="AE25031"/>
    </row>
    <row r="25032" spans="1:31">
      <c r="A25032">
        <v>59400</v>
      </c>
      <c r="B25032" t="s">
        <v>21456</v>
      </c>
      <c r="C25032" t="s">
        <v>33478</v>
      </c>
      <c r="D25032" t="s">
        <v>33476</v>
      </c>
      <c r="E25032"/>
      <c r="F25032"/>
      <c r="G25032"/>
      <c r="H25032"/>
      <c r="I25032"/>
      <c r="J25032"/>
      <c r="U25032" s="43"/>
      <c r="AE25032"/>
    </row>
    <row r="25033" spans="1:31">
      <c r="A25033">
        <v>59173</v>
      </c>
      <c r="B25033" t="s">
        <v>21457</v>
      </c>
      <c r="C25033" t="s">
        <v>33477</v>
      </c>
      <c r="D25033" t="s">
        <v>33476</v>
      </c>
      <c r="E25033"/>
      <c r="F25033"/>
      <c r="G25033"/>
      <c r="H25033"/>
      <c r="I25033"/>
      <c r="J25033"/>
      <c r="U25033" s="43"/>
      <c r="AE25033"/>
    </row>
    <row r="25034" spans="1:31">
      <c r="A25034">
        <v>59450</v>
      </c>
      <c r="B25034" t="s">
        <v>21458</v>
      </c>
      <c r="C25034" t="s">
        <v>33477</v>
      </c>
      <c r="D25034" t="s">
        <v>33476</v>
      </c>
      <c r="E25034"/>
      <c r="F25034"/>
      <c r="G25034"/>
      <c r="H25034"/>
      <c r="I25034"/>
      <c r="J25034"/>
      <c r="U25034" s="43"/>
      <c r="AE25034"/>
    </row>
    <row r="25035" spans="1:31">
      <c r="A25035">
        <v>59380</v>
      </c>
      <c r="B25035" t="s">
        <v>21459</v>
      </c>
      <c r="C25035" t="s">
        <v>33477</v>
      </c>
      <c r="D25035" t="s">
        <v>33476</v>
      </c>
      <c r="E25035"/>
      <c r="F25035"/>
      <c r="G25035"/>
      <c r="H25035"/>
      <c r="I25035"/>
      <c r="J25035"/>
      <c r="U25035" s="43"/>
      <c r="AE25035"/>
    </row>
    <row r="25036" spans="1:31">
      <c r="A25036">
        <v>59730</v>
      </c>
      <c r="B25036" t="s">
        <v>21460</v>
      </c>
      <c r="C25036" t="s">
        <v>33478</v>
      </c>
      <c r="D25036" t="s">
        <v>33476</v>
      </c>
      <c r="E25036"/>
      <c r="F25036"/>
      <c r="G25036"/>
      <c r="H25036"/>
      <c r="I25036"/>
      <c r="J25036"/>
      <c r="U25036" s="43"/>
      <c r="AE25036"/>
    </row>
    <row r="25037" spans="1:31">
      <c r="A25037">
        <v>59740</v>
      </c>
      <c r="B25037" t="s">
        <v>21461</v>
      </c>
      <c r="C25037" t="s">
        <v>33478</v>
      </c>
      <c r="D25037" t="s">
        <v>33476</v>
      </c>
      <c r="E25037"/>
      <c r="F25037"/>
      <c r="G25037"/>
      <c r="H25037"/>
      <c r="I25037"/>
      <c r="J25037"/>
      <c r="U25037" s="43"/>
      <c r="AE25037"/>
    </row>
    <row r="25038" spans="1:31">
      <c r="A25038">
        <v>59740</v>
      </c>
      <c r="B25038" t="s">
        <v>21462</v>
      </c>
      <c r="C25038" t="s">
        <v>33478</v>
      </c>
      <c r="D25038" t="s">
        <v>33476</v>
      </c>
      <c r="E25038"/>
      <c r="F25038"/>
      <c r="G25038"/>
      <c r="H25038"/>
      <c r="I25038"/>
      <c r="J25038"/>
      <c r="U25038" s="43"/>
      <c r="AE25038"/>
    </row>
    <row r="25039" spans="1:31">
      <c r="A25039">
        <v>59490</v>
      </c>
      <c r="B25039" t="s">
        <v>21463</v>
      </c>
      <c r="C25039" t="s">
        <v>33477</v>
      </c>
      <c r="D25039" t="s">
        <v>33476</v>
      </c>
      <c r="E25039"/>
      <c r="F25039"/>
      <c r="G25039"/>
      <c r="H25039"/>
      <c r="I25039"/>
      <c r="J25039"/>
      <c r="U25039" s="43"/>
      <c r="AE25039"/>
    </row>
    <row r="25040" spans="1:31">
      <c r="A25040">
        <v>59213</v>
      </c>
      <c r="B25040" t="s">
        <v>21464</v>
      </c>
      <c r="C25040" t="s">
        <v>33477</v>
      </c>
      <c r="D25040" t="e">
        <v>#N/A</v>
      </c>
      <c r="E25040"/>
      <c r="F25040"/>
      <c r="G25040"/>
      <c r="H25040"/>
      <c r="I25040"/>
      <c r="J25040"/>
      <c r="U25040" s="43"/>
      <c r="AE25040"/>
    </row>
    <row r="25041" spans="1:31">
      <c r="A25041">
        <v>59380</v>
      </c>
      <c r="B25041" t="s">
        <v>21465</v>
      </c>
      <c r="C25041" t="s">
        <v>33477</v>
      </c>
      <c r="D25041" t="s">
        <v>33476</v>
      </c>
      <c r="E25041"/>
      <c r="F25041"/>
      <c r="G25041"/>
      <c r="H25041"/>
      <c r="I25041"/>
      <c r="J25041"/>
      <c r="U25041" s="43"/>
      <c r="AE25041"/>
    </row>
    <row r="25042" spans="1:31">
      <c r="A25042">
        <v>59190</v>
      </c>
      <c r="B25042" t="s">
        <v>21466</v>
      </c>
      <c r="C25042" t="s">
        <v>33477</v>
      </c>
      <c r="D25042" t="s">
        <v>33476</v>
      </c>
      <c r="E25042"/>
      <c r="F25042"/>
      <c r="G25042"/>
      <c r="H25042"/>
      <c r="I25042"/>
      <c r="J25042"/>
      <c r="U25042" s="43"/>
      <c r="AE25042"/>
    </row>
    <row r="25043" spans="1:31">
      <c r="A25043">
        <v>59189</v>
      </c>
      <c r="B25043" t="s">
        <v>21467</v>
      </c>
      <c r="C25043" t="s">
        <v>33477</v>
      </c>
      <c r="D25043" t="e">
        <v>#N/A</v>
      </c>
      <c r="E25043"/>
      <c r="F25043"/>
      <c r="G25043"/>
      <c r="H25043"/>
      <c r="I25043"/>
      <c r="J25043"/>
      <c r="U25043" s="43"/>
      <c r="AE25043"/>
    </row>
    <row r="25044" spans="1:31">
      <c r="A25044">
        <v>59380</v>
      </c>
      <c r="B25044" t="s">
        <v>21468</v>
      </c>
      <c r="C25044" t="s">
        <v>33477</v>
      </c>
      <c r="D25044" t="s">
        <v>33476</v>
      </c>
      <c r="E25044"/>
      <c r="F25044"/>
      <c r="G25044"/>
      <c r="H25044"/>
      <c r="I25044"/>
      <c r="J25044"/>
      <c r="U25044" s="43"/>
      <c r="AE25044"/>
    </row>
    <row r="25045" spans="1:31">
      <c r="A25045">
        <v>59114</v>
      </c>
      <c r="B25045" t="s">
        <v>21469</v>
      </c>
      <c r="C25045" t="s">
        <v>33477</v>
      </c>
      <c r="D25045" t="s">
        <v>33476</v>
      </c>
      <c r="E25045"/>
      <c r="F25045"/>
      <c r="G25045"/>
      <c r="H25045"/>
      <c r="I25045"/>
      <c r="J25045"/>
      <c r="U25045" s="43"/>
      <c r="AE25045"/>
    </row>
    <row r="25046" spans="1:31">
      <c r="A25046">
        <v>59181</v>
      </c>
      <c r="B25046" t="s">
        <v>21470</v>
      </c>
      <c r="C25046" t="s">
        <v>33477</v>
      </c>
      <c r="D25046" t="s">
        <v>33476</v>
      </c>
      <c r="E25046"/>
      <c r="F25046"/>
      <c r="G25046"/>
      <c r="H25046"/>
      <c r="I25046"/>
      <c r="J25046"/>
      <c r="U25046" s="43"/>
      <c r="AE25046"/>
    </row>
    <row r="25047" spans="1:31">
      <c r="A25047">
        <v>59181</v>
      </c>
      <c r="B25047" t="s">
        <v>21470</v>
      </c>
      <c r="C25047" t="s">
        <v>33477</v>
      </c>
      <c r="D25047" t="s">
        <v>33476</v>
      </c>
      <c r="E25047"/>
      <c r="F25047"/>
      <c r="G25047"/>
      <c r="H25047"/>
      <c r="I25047"/>
      <c r="J25047"/>
      <c r="U25047" s="43"/>
      <c r="AE25047"/>
    </row>
    <row r="25048" spans="1:31">
      <c r="A25048">
        <v>59270</v>
      </c>
      <c r="B25048" t="s">
        <v>21471</v>
      </c>
      <c r="C25048" t="s">
        <v>33477</v>
      </c>
      <c r="D25048" t="s">
        <v>33476</v>
      </c>
      <c r="E25048"/>
      <c r="F25048"/>
      <c r="G25048"/>
      <c r="H25048"/>
      <c r="I25048"/>
      <c r="J25048"/>
      <c r="U25048" s="43"/>
      <c r="AE25048"/>
    </row>
    <row r="25049" spans="1:31">
      <c r="A25049">
        <v>59550</v>
      </c>
      <c r="B25049" t="s">
        <v>21472</v>
      </c>
      <c r="C25049" t="s">
        <v>33478</v>
      </c>
      <c r="D25049" t="s">
        <v>33476</v>
      </c>
      <c r="E25049"/>
      <c r="F25049"/>
      <c r="G25049"/>
      <c r="H25049"/>
      <c r="I25049"/>
      <c r="J25049"/>
      <c r="U25049" s="43"/>
      <c r="AE25049"/>
    </row>
    <row r="25050" spans="1:31">
      <c r="A25050">
        <v>59570</v>
      </c>
      <c r="B25050" t="s">
        <v>21473</v>
      </c>
      <c r="C25050" t="s">
        <v>33478</v>
      </c>
      <c r="D25050" t="s">
        <v>33476</v>
      </c>
      <c r="E25050"/>
      <c r="F25050"/>
      <c r="G25050"/>
      <c r="H25050"/>
      <c r="I25050"/>
      <c r="J25050"/>
      <c r="U25050" s="43"/>
      <c r="AE25050"/>
    </row>
    <row r="25051" spans="1:31">
      <c r="A25051">
        <v>59175</v>
      </c>
      <c r="B25051" t="s">
        <v>21474</v>
      </c>
      <c r="C25051" t="s">
        <v>33477</v>
      </c>
      <c r="D25051" t="e">
        <v>#N/A</v>
      </c>
      <c r="E25051"/>
      <c r="F25051"/>
      <c r="G25051"/>
      <c r="H25051"/>
      <c r="I25051"/>
      <c r="J25051"/>
      <c r="U25051" s="43"/>
      <c r="AE25051"/>
    </row>
    <row r="25052" spans="1:31">
      <c r="A25052">
        <v>59242</v>
      </c>
      <c r="B25052" t="s">
        <v>21475</v>
      </c>
      <c r="C25052" t="s">
        <v>33477</v>
      </c>
      <c r="D25052" t="e">
        <v>#N/A</v>
      </c>
      <c r="E25052"/>
      <c r="F25052"/>
      <c r="G25052"/>
      <c r="H25052"/>
      <c r="I25052"/>
      <c r="J25052"/>
      <c r="U25052" s="43"/>
      <c r="AE25052"/>
    </row>
    <row r="25053" spans="1:31">
      <c r="A25053">
        <v>59114</v>
      </c>
      <c r="B25053" t="s">
        <v>21476</v>
      </c>
      <c r="C25053" t="s">
        <v>33477</v>
      </c>
      <c r="D25053" t="s">
        <v>33476</v>
      </c>
      <c r="E25053"/>
      <c r="F25053"/>
      <c r="G25053"/>
      <c r="H25053"/>
      <c r="I25053"/>
      <c r="J25053"/>
      <c r="U25053" s="43"/>
      <c r="AE25053"/>
    </row>
    <row r="25054" spans="1:31">
      <c r="A25054">
        <v>59229</v>
      </c>
      <c r="B25054" t="s">
        <v>21477</v>
      </c>
      <c r="C25054" t="s">
        <v>33477</v>
      </c>
      <c r="D25054" t="e">
        <v>#N/A</v>
      </c>
      <c r="E25054"/>
      <c r="F25054"/>
      <c r="G25054"/>
      <c r="H25054"/>
      <c r="I25054"/>
      <c r="J25054"/>
      <c r="U25054" s="43"/>
      <c r="AE25054"/>
    </row>
    <row r="25055" spans="1:31">
      <c r="A25055">
        <v>59380</v>
      </c>
      <c r="B25055" t="s">
        <v>21477</v>
      </c>
      <c r="C25055" t="s">
        <v>33477</v>
      </c>
      <c r="D25055" t="s">
        <v>33476</v>
      </c>
      <c r="E25055"/>
      <c r="F25055"/>
      <c r="G25055"/>
      <c r="H25055"/>
      <c r="I25055"/>
      <c r="J25055"/>
      <c r="U25055" s="43"/>
      <c r="AE25055"/>
    </row>
    <row r="25056" spans="1:31">
      <c r="A25056">
        <v>59224</v>
      </c>
      <c r="B25056" t="s">
        <v>21478</v>
      </c>
      <c r="C25056" t="s">
        <v>33477</v>
      </c>
      <c r="D25056" t="s">
        <v>33476</v>
      </c>
      <c r="E25056"/>
      <c r="F25056"/>
      <c r="G25056"/>
      <c r="H25056"/>
      <c r="I25056"/>
      <c r="J25056"/>
      <c r="U25056" s="43"/>
      <c r="AE25056"/>
    </row>
    <row r="25057" spans="1:31">
      <c r="A25057">
        <v>59189</v>
      </c>
      <c r="B25057" t="s">
        <v>21479</v>
      </c>
      <c r="C25057" t="s">
        <v>33477</v>
      </c>
      <c r="D25057" t="e">
        <v>#N/A</v>
      </c>
      <c r="E25057"/>
      <c r="F25057"/>
      <c r="G25057"/>
      <c r="H25057"/>
      <c r="I25057"/>
      <c r="J25057"/>
      <c r="U25057" s="43"/>
      <c r="AE25057"/>
    </row>
    <row r="25058" spans="1:31">
      <c r="A25058">
        <v>59163</v>
      </c>
      <c r="B25058" t="s">
        <v>21480</v>
      </c>
      <c r="C25058" t="s">
        <v>33477</v>
      </c>
      <c r="D25058" t="s">
        <v>33476</v>
      </c>
      <c r="E25058"/>
      <c r="F25058"/>
      <c r="G25058"/>
      <c r="H25058"/>
      <c r="I25058"/>
      <c r="J25058"/>
      <c r="U25058" s="43"/>
      <c r="AE25058"/>
    </row>
    <row r="25059" spans="1:31">
      <c r="A25059">
        <v>59239</v>
      </c>
      <c r="B25059" t="s">
        <v>21481</v>
      </c>
      <c r="C25059" t="s">
        <v>33477</v>
      </c>
      <c r="D25059" t="e">
        <v>#N/A</v>
      </c>
      <c r="E25059"/>
      <c r="F25059"/>
      <c r="G25059"/>
      <c r="H25059"/>
      <c r="I25059"/>
      <c r="J25059"/>
      <c r="U25059" s="43"/>
      <c r="AE25059"/>
    </row>
    <row r="25060" spans="1:31">
      <c r="A25060">
        <v>59141</v>
      </c>
      <c r="B25060" t="s">
        <v>21482</v>
      </c>
      <c r="C25060" t="s">
        <v>33477</v>
      </c>
      <c r="D25060" t="s">
        <v>33476</v>
      </c>
      <c r="E25060"/>
      <c r="F25060"/>
      <c r="G25060"/>
      <c r="H25060"/>
      <c r="I25060"/>
      <c r="J25060"/>
      <c r="U25060" s="43"/>
      <c r="AE25060"/>
    </row>
    <row r="25061" spans="1:31">
      <c r="A25061">
        <v>59158</v>
      </c>
      <c r="B25061" t="s">
        <v>21483</v>
      </c>
      <c r="C25061" t="s">
        <v>33477</v>
      </c>
      <c r="D25061" t="e">
        <v>#N/A</v>
      </c>
      <c r="E25061"/>
      <c r="F25061"/>
      <c r="G25061"/>
      <c r="H25061"/>
      <c r="I25061"/>
      <c r="J25061"/>
      <c r="U25061" s="43"/>
      <c r="AE25061"/>
    </row>
    <row r="25062" spans="1:31">
      <c r="A25062">
        <v>59141</v>
      </c>
      <c r="B25062" t="s">
        <v>21484</v>
      </c>
      <c r="C25062" t="s">
        <v>33477</v>
      </c>
      <c r="D25062" t="s">
        <v>33476</v>
      </c>
      <c r="E25062"/>
      <c r="F25062"/>
      <c r="G25062"/>
      <c r="H25062"/>
      <c r="I25062"/>
      <c r="J25062"/>
      <c r="U25062" s="43"/>
      <c r="AE25062"/>
    </row>
    <row r="25063" spans="1:31">
      <c r="A25063">
        <v>59870</v>
      </c>
      <c r="B25063" t="s">
        <v>21485</v>
      </c>
      <c r="C25063" t="s">
        <v>33477</v>
      </c>
      <c r="D25063" t="e">
        <v>#N/A</v>
      </c>
      <c r="E25063"/>
      <c r="F25063"/>
      <c r="G25063"/>
      <c r="H25063"/>
      <c r="I25063"/>
      <c r="J25063"/>
      <c r="U25063" s="43"/>
      <c r="AE25063"/>
    </row>
    <row r="25064" spans="1:31">
      <c r="A25064">
        <v>59554</v>
      </c>
      <c r="B25064" t="s">
        <v>21486</v>
      </c>
      <c r="C25064" t="s">
        <v>33478</v>
      </c>
      <c r="D25064" t="e">
        <v>#N/A</v>
      </c>
      <c r="E25064"/>
      <c r="F25064"/>
      <c r="G25064"/>
      <c r="H25064"/>
      <c r="I25064"/>
      <c r="J25064"/>
      <c r="U25064" s="43"/>
      <c r="AE25064"/>
    </row>
    <row r="25065" spans="1:31">
      <c r="A25065">
        <v>59390</v>
      </c>
      <c r="B25065" t="s">
        <v>21487</v>
      </c>
      <c r="C25065" t="s">
        <v>33477</v>
      </c>
      <c r="D25065" t="e">
        <v>#N/A</v>
      </c>
      <c r="E25065"/>
      <c r="F25065"/>
      <c r="G25065"/>
      <c r="H25065"/>
      <c r="I25065"/>
      <c r="J25065"/>
      <c r="U25065" s="43"/>
      <c r="AE25065"/>
    </row>
    <row r="25066" spans="1:31">
      <c r="A25066">
        <v>59200</v>
      </c>
      <c r="B25066" t="s">
        <v>21488</v>
      </c>
      <c r="C25066" t="s">
        <v>33477</v>
      </c>
      <c r="D25066" t="e">
        <v>#N/A</v>
      </c>
      <c r="E25066"/>
      <c r="F25066"/>
      <c r="G25066"/>
      <c r="H25066"/>
      <c r="I25066"/>
      <c r="J25066"/>
      <c r="U25066" s="43"/>
      <c r="AE25066"/>
    </row>
    <row r="25067" spans="1:31">
      <c r="A25067">
        <v>59551</v>
      </c>
      <c r="B25067" t="s">
        <v>21489</v>
      </c>
      <c r="C25067" t="s">
        <v>33477</v>
      </c>
      <c r="D25067" t="e">
        <v>#N/A</v>
      </c>
      <c r="E25067"/>
      <c r="F25067"/>
      <c r="G25067"/>
      <c r="H25067"/>
      <c r="I25067"/>
      <c r="J25067"/>
      <c r="U25067" s="43"/>
      <c r="AE25067"/>
    </row>
    <row r="25068" spans="1:31">
      <c r="A25068">
        <v>59132</v>
      </c>
      <c r="B25068" t="s">
        <v>21490</v>
      </c>
      <c r="C25068" t="s">
        <v>33478</v>
      </c>
      <c r="D25068" t="s">
        <v>33476</v>
      </c>
      <c r="E25068"/>
      <c r="F25068"/>
      <c r="G25068"/>
      <c r="H25068"/>
      <c r="I25068"/>
      <c r="J25068"/>
      <c r="U25068" s="43"/>
      <c r="AE25068"/>
    </row>
    <row r="25069" spans="1:31">
      <c r="A25069">
        <v>59152</v>
      </c>
      <c r="B25069" t="s">
        <v>21491</v>
      </c>
      <c r="C25069" t="s">
        <v>33477</v>
      </c>
      <c r="D25069" t="e">
        <v>#N/A</v>
      </c>
      <c r="E25069"/>
      <c r="F25069"/>
      <c r="G25069"/>
      <c r="H25069"/>
      <c r="I25069"/>
      <c r="J25069"/>
      <c r="U25069" s="43"/>
      <c r="AE25069"/>
    </row>
    <row r="25070" spans="1:31">
      <c r="A25070">
        <v>59125</v>
      </c>
      <c r="B25070" t="s">
        <v>21492</v>
      </c>
      <c r="C25070" t="s">
        <v>33477</v>
      </c>
      <c r="D25070" t="e">
        <v>#N/A</v>
      </c>
      <c r="E25070"/>
      <c r="F25070"/>
      <c r="G25070"/>
      <c r="H25070"/>
      <c r="I25070"/>
      <c r="J25070"/>
      <c r="U25070" s="43"/>
      <c r="AE25070"/>
    </row>
    <row r="25071" spans="1:31">
      <c r="A25071">
        <v>59980</v>
      </c>
      <c r="B25071" t="s">
        <v>21493</v>
      </c>
      <c r="C25071" t="s">
        <v>33478</v>
      </c>
      <c r="D25071" t="e">
        <v>#N/A</v>
      </c>
      <c r="E25071"/>
      <c r="F25071"/>
      <c r="G25071"/>
      <c r="H25071"/>
      <c r="I25071"/>
      <c r="J25071"/>
      <c r="U25071" s="43"/>
      <c r="AE25071"/>
    </row>
    <row r="25072" spans="1:31">
      <c r="A25072">
        <v>59229</v>
      </c>
      <c r="B25072" t="s">
        <v>21494</v>
      </c>
      <c r="C25072" t="s">
        <v>33477</v>
      </c>
      <c r="D25072" t="e">
        <v>#N/A</v>
      </c>
      <c r="E25072"/>
      <c r="F25072"/>
      <c r="G25072"/>
      <c r="H25072"/>
      <c r="I25072"/>
      <c r="J25072"/>
      <c r="U25072" s="43"/>
      <c r="AE25072"/>
    </row>
    <row r="25073" spans="1:31">
      <c r="A25073">
        <v>59300</v>
      </c>
      <c r="B25073" t="s">
        <v>21495</v>
      </c>
      <c r="C25073" t="s">
        <v>33477</v>
      </c>
      <c r="D25073" t="s">
        <v>33476</v>
      </c>
      <c r="E25073"/>
      <c r="F25073"/>
      <c r="G25073"/>
      <c r="H25073"/>
      <c r="I25073"/>
      <c r="J25073"/>
      <c r="U25073" s="43"/>
      <c r="AE25073"/>
    </row>
    <row r="25074" spans="1:31">
      <c r="A25074">
        <v>59218</v>
      </c>
      <c r="B25074" t="s">
        <v>21496</v>
      </c>
      <c r="C25074" t="s">
        <v>33478</v>
      </c>
      <c r="D25074" t="e">
        <v>#N/A</v>
      </c>
      <c r="E25074"/>
      <c r="F25074"/>
      <c r="G25074"/>
      <c r="H25074"/>
      <c r="I25074"/>
      <c r="J25074"/>
      <c r="U25074" s="43"/>
      <c r="AE25074"/>
    </row>
    <row r="25075" spans="1:31">
      <c r="A25075">
        <v>59213</v>
      </c>
      <c r="B25075" t="s">
        <v>21497</v>
      </c>
      <c r="C25075" t="s">
        <v>33477</v>
      </c>
      <c r="D25075" t="e">
        <v>#N/A</v>
      </c>
      <c r="E25075"/>
      <c r="F25075"/>
      <c r="G25075"/>
      <c r="H25075"/>
      <c r="I25075"/>
      <c r="J25075"/>
      <c r="U25075" s="43"/>
      <c r="AE25075"/>
    </row>
    <row r="25076" spans="1:31">
      <c r="A25076">
        <v>59175</v>
      </c>
      <c r="B25076" t="s">
        <v>21498</v>
      </c>
      <c r="C25076" t="s">
        <v>33477</v>
      </c>
      <c r="D25076" t="e">
        <v>#N/A</v>
      </c>
      <c r="E25076"/>
      <c r="F25076"/>
      <c r="G25076"/>
      <c r="H25076"/>
      <c r="I25076"/>
      <c r="J25076"/>
      <c r="U25076" s="43"/>
      <c r="AE25076"/>
    </row>
    <row r="25077" spans="1:31">
      <c r="A25077">
        <v>59227</v>
      </c>
      <c r="B25077" t="s">
        <v>21499</v>
      </c>
      <c r="C25077" t="s">
        <v>33477</v>
      </c>
      <c r="D25077" t="e">
        <v>#N/A</v>
      </c>
      <c r="E25077"/>
      <c r="F25077"/>
      <c r="G25077"/>
      <c r="H25077"/>
      <c r="I25077"/>
      <c r="J25077"/>
      <c r="U25077" s="43"/>
      <c r="AE25077"/>
    </row>
    <row r="25078" spans="1:31">
      <c r="A25078">
        <v>59237</v>
      </c>
      <c r="B25078" t="s">
        <v>21500</v>
      </c>
      <c r="C25078" t="s">
        <v>33477</v>
      </c>
      <c r="D25078" t="e">
        <v>#N/A</v>
      </c>
      <c r="E25078"/>
      <c r="F25078"/>
      <c r="G25078"/>
      <c r="H25078"/>
      <c r="I25078"/>
      <c r="J25078"/>
      <c r="U25078" s="43"/>
      <c r="AE25078"/>
    </row>
    <row r="25079" spans="1:31">
      <c r="A25079">
        <v>59730</v>
      </c>
      <c r="B25079" t="s">
        <v>21501</v>
      </c>
      <c r="C25079" t="s">
        <v>33478</v>
      </c>
      <c r="D25079" t="s">
        <v>33476</v>
      </c>
      <c r="E25079"/>
      <c r="F25079"/>
      <c r="G25079"/>
      <c r="H25079"/>
      <c r="I25079"/>
      <c r="J25079"/>
      <c r="U25079" s="43"/>
      <c r="AE25079"/>
    </row>
    <row r="25080" spans="1:31">
      <c r="A25080">
        <v>59970</v>
      </c>
      <c r="B25080" t="s">
        <v>1708</v>
      </c>
      <c r="C25080" t="s">
        <v>33477</v>
      </c>
      <c r="D25080" t="e">
        <v>#N/A</v>
      </c>
      <c r="E25080"/>
      <c r="F25080"/>
      <c r="G25080"/>
      <c r="H25080"/>
      <c r="I25080"/>
      <c r="J25080"/>
      <c r="U25080" s="43"/>
      <c r="AE25080"/>
    </row>
    <row r="25081" spans="1:31">
      <c r="A25081">
        <v>59271</v>
      </c>
      <c r="B25081" t="s">
        <v>21502</v>
      </c>
      <c r="C25081" t="s">
        <v>33478</v>
      </c>
      <c r="D25081" t="e">
        <v>#N/A</v>
      </c>
      <c r="E25081"/>
      <c r="F25081"/>
      <c r="G25081"/>
      <c r="H25081"/>
      <c r="I25081"/>
      <c r="J25081"/>
      <c r="U25081" s="43"/>
      <c r="AE25081"/>
    </row>
    <row r="25082" spans="1:31">
      <c r="A25082">
        <v>59232</v>
      </c>
      <c r="B25082" t="s">
        <v>21503</v>
      </c>
      <c r="C25082" t="s">
        <v>33477</v>
      </c>
      <c r="D25082" t="s">
        <v>33476</v>
      </c>
      <c r="E25082"/>
      <c r="F25082"/>
      <c r="G25082"/>
      <c r="H25082"/>
      <c r="I25082"/>
      <c r="J25082"/>
      <c r="U25082" s="43"/>
      <c r="AE25082"/>
    </row>
    <row r="25083" spans="1:31">
      <c r="A25083">
        <v>59690</v>
      </c>
      <c r="B25083" t="s">
        <v>21504</v>
      </c>
      <c r="C25083" t="s">
        <v>33477</v>
      </c>
      <c r="D25083" t="s">
        <v>33476</v>
      </c>
      <c r="E25083"/>
      <c r="F25083"/>
      <c r="G25083"/>
      <c r="H25083"/>
      <c r="I25083"/>
      <c r="J25083"/>
      <c r="U25083" s="43"/>
      <c r="AE25083"/>
    </row>
    <row r="25084" spans="1:31">
      <c r="A25084">
        <v>59138</v>
      </c>
      <c r="B25084" t="s">
        <v>21505</v>
      </c>
      <c r="C25084" t="s">
        <v>33478</v>
      </c>
      <c r="D25084" t="s">
        <v>33476</v>
      </c>
      <c r="E25084"/>
      <c r="F25084"/>
      <c r="G25084"/>
      <c r="H25084"/>
      <c r="I25084"/>
      <c r="J25084"/>
      <c r="U25084" s="43"/>
      <c r="AE25084"/>
    </row>
    <row r="25085" spans="1:31">
      <c r="A25085">
        <v>59600</v>
      </c>
      <c r="B25085" t="s">
        <v>21506</v>
      </c>
      <c r="C25085" t="s">
        <v>33478</v>
      </c>
      <c r="D25085" t="s">
        <v>33476</v>
      </c>
      <c r="E25085"/>
      <c r="F25085"/>
      <c r="G25085"/>
      <c r="H25085"/>
      <c r="I25085"/>
      <c r="J25085"/>
      <c r="U25085" s="43"/>
      <c r="AE25085"/>
    </row>
    <row r="25086" spans="1:31">
      <c r="A25086">
        <v>59530</v>
      </c>
      <c r="B25086" t="s">
        <v>16208</v>
      </c>
      <c r="C25086" t="s">
        <v>33478</v>
      </c>
      <c r="D25086" t="s">
        <v>33476</v>
      </c>
      <c r="E25086"/>
      <c r="F25086"/>
      <c r="G25086"/>
      <c r="H25086"/>
      <c r="I25086"/>
      <c r="J25086"/>
      <c r="U25086" s="43"/>
      <c r="AE25086"/>
    </row>
    <row r="25087" spans="1:31">
      <c r="A25087">
        <v>59530</v>
      </c>
      <c r="B25087" t="s">
        <v>16208</v>
      </c>
      <c r="C25087" t="s">
        <v>33478</v>
      </c>
      <c r="D25087" t="s">
        <v>33476</v>
      </c>
      <c r="E25087"/>
      <c r="F25087"/>
      <c r="G25087"/>
      <c r="H25087"/>
      <c r="I25087"/>
      <c r="J25087"/>
      <c r="U25087" s="43"/>
      <c r="AE25087"/>
    </row>
    <row r="25088" spans="1:31">
      <c r="A25088">
        <v>59234</v>
      </c>
      <c r="B25088" t="s">
        <v>21507</v>
      </c>
      <c r="C25088" t="s">
        <v>33477</v>
      </c>
      <c r="D25088" t="s">
        <v>33476</v>
      </c>
      <c r="E25088"/>
      <c r="F25088"/>
      <c r="G25088"/>
      <c r="H25088"/>
      <c r="I25088"/>
      <c r="J25088"/>
      <c r="U25088" s="43"/>
      <c r="AE25088"/>
    </row>
    <row r="25089" spans="1:31">
      <c r="A25089">
        <v>59188</v>
      </c>
      <c r="B25089" t="s">
        <v>21508</v>
      </c>
      <c r="C25089" t="s">
        <v>33478</v>
      </c>
      <c r="D25089" t="e">
        <v>#N/A</v>
      </c>
      <c r="E25089"/>
      <c r="F25089"/>
      <c r="G25089"/>
      <c r="H25089"/>
      <c r="I25089"/>
      <c r="J25089"/>
      <c r="U25089" s="43"/>
      <c r="AE25089"/>
    </row>
    <row r="25090" spans="1:31">
      <c r="A25090">
        <v>59297</v>
      </c>
      <c r="B25090" t="s">
        <v>21509</v>
      </c>
      <c r="C25090" t="s">
        <v>33478</v>
      </c>
      <c r="D25090" t="e">
        <v>#N/A</v>
      </c>
      <c r="E25090"/>
      <c r="F25090"/>
      <c r="G25090"/>
      <c r="H25090"/>
      <c r="I25090"/>
      <c r="J25090"/>
      <c r="U25090" s="43"/>
      <c r="AE25090"/>
    </row>
    <row r="25091" spans="1:31">
      <c r="A25091">
        <v>59142</v>
      </c>
      <c r="B25091" t="s">
        <v>21510</v>
      </c>
      <c r="C25091" t="s">
        <v>33478</v>
      </c>
      <c r="D25091" t="s">
        <v>33476</v>
      </c>
      <c r="E25091"/>
      <c r="F25091"/>
      <c r="G25091"/>
      <c r="H25091"/>
      <c r="I25091"/>
      <c r="J25091"/>
      <c r="U25091" s="43"/>
      <c r="AE25091"/>
    </row>
    <row r="25092" spans="1:31">
      <c r="A25092">
        <v>59231</v>
      </c>
      <c r="B25092" t="s">
        <v>21511</v>
      </c>
      <c r="C25092" t="s">
        <v>33478</v>
      </c>
      <c r="D25092" t="s">
        <v>33476</v>
      </c>
      <c r="E25092"/>
      <c r="F25092"/>
      <c r="G25092"/>
      <c r="H25092"/>
      <c r="I25092"/>
      <c r="J25092"/>
      <c r="U25092" s="43"/>
      <c r="AE25092"/>
    </row>
    <row r="25093" spans="1:31">
      <c r="A25093">
        <v>59530</v>
      </c>
      <c r="B25093" t="s">
        <v>21512</v>
      </c>
      <c r="C25093" t="s">
        <v>33478</v>
      </c>
      <c r="D25093" t="s">
        <v>33476</v>
      </c>
      <c r="E25093"/>
      <c r="F25093"/>
      <c r="G25093"/>
      <c r="H25093"/>
      <c r="I25093"/>
      <c r="J25093"/>
      <c r="U25093" s="43"/>
      <c r="AE25093"/>
    </row>
    <row r="25094" spans="1:31">
      <c r="A25094">
        <v>59600</v>
      </c>
      <c r="B25094" t="s">
        <v>21513</v>
      </c>
      <c r="C25094" t="s">
        <v>33478</v>
      </c>
      <c r="D25094" t="s">
        <v>33476</v>
      </c>
      <c r="E25094"/>
      <c r="F25094"/>
      <c r="G25094"/>
      <c r="H25094"/>
      <c r="I25094"/>
      <c r="J25094"/>
      <c r="U25094" s="43"/>
      <c r="AE25094"/>
    </row>
    <row r="25095" spans="1:31">
      <c r="A25095">
        <v>59470</v>
      </c>
      <c r="B25095" t="s">
        <v>21514</v>
      </c>
      <c r="C25095" t="s">
        <v>33477</v>
      </c>
      <c r="D25095" t="s">
        <v>33476</v>
      </c>
      <c r="E25095"/>
      <c r="F25095"/>
      <c r="G25095"/>
      <c r="H25095"/>
      <c r="I25095"/>
      <c r="J25095"/>
      <c r="U25095" s="43"/>
      <c r="AE25095"/>
    </row>
    <row r="25096" spans="1:31">
      <c r="A25096">
        <v>59870</v>
      </c>
      <c r="B25096" t="s">
        <v>21515</v>
      </c>
      <c r="C25096" t="s">
        <v>33477</v>
      </c>
      <c r="D25096" t="e">
        <v>#N/A</v>
      </c>
      <c r="E25096"/>
      <c r="F25096"/>
      <c r="G25096"/>
      <c r="H25096"/>
      <c r="I25096"/>
      <c r="J25096"/>
      <c r="U25096" s="43"/>
      <c r="AE25096"/>
    </row>
    <row r="25097" spans="1:31">
      <c r="A25097">
        <v>59261</v>
      </c>
      <c r="B25097" t="s">
        <v>21516</v>
      </c>
      <c r="C25097" t="s">
        <v>33477</v>
      </c>
      <c r="D25097" t="e">
        <v>#N/A</v>
      </c>
      <c r="E25097"/>
      <c r="F25097"/>
      <c r="G25097"/>
      <c r="H25097"/>
      <c r="I25097"/>
      <c r="J25097"/>
      <c r="U25097" s="43"/>
      <c r="AE25097"/>
    </row>
    <row r="25098" spans="1:31">
      <c r="A25098">
        <v>59127</v>
      </c>
      <c r="B25098" t="s">
        <v>21517</v>
      </c>
      <c r="C25098" t="s">
        <v>33478</v>
      </c>
      <c r="D25098" t="s">
        <v>33482</v>
      </c>
      <c r="E25098"/>
      <c r="F25098"/>
      <c r="G25098"/>
      <c r="H25098"/>
      <c r="I25098"/>
      <c r="J25098"/>
      <c r="U25098" s="43"/>
      <c r="AE25098"/>
    </row>
    <row r="25099" spans="1:31">
      <c r="A25099">
        <v>59127</v>
      </c>
      <c r="B25099" t="s">
        <v>21517</v>
      </c>
      <c r="C25099" t="s">
        <v>33478</v>
      </c>
      <c r="D25099" t="s">
        <v>33482</v>
      </c>
      <c r="E25099"/>
      <c r="F25099"/>
      <c r="G25099"/>
      <c r="H25099"/>
      <c r="I25099"/>
      <c r="J25099"/>
      <c r="U25099" s="43"/>
      <c r="AE25099"/>
    </row>
    <row r="25100" spans="1:31">
      <c r="A25100">
        <v>59135</v>
      </c>
      <c r="B25100" t="s">
        <v>21518</v>
      </c>
      <c r="C25100" t="s">
        <v>33477</v>
      </c>
      <c r="D25100" t="s">
        <v>33476</v>
      </c>
      <c r="E25100"/>
      <c r="F25100"/>
      <c r="G25100"/>
      <c r="H25100"/>
      <c r="I25100"/>
      <c r="J25100"/>
      <c r="U25100" s="43"/>
      <c r="AE25100"/>
    </row>
    <row r="25101" spans="1:31">
      <c r="A25101">
        <v>59135</v>
      </c>
      <c r="B25101" t="s">
        <v>21518</v>
      </c>
      <c r="C25101" t="s">
        <v>33477</v>
      </c>
      <c r="D25101" t="s">
        <v>33476</v>
      </c>
      <c r="E25101"/>
      <c r="F25101"/>
      <c r="G25101"/>
      <c r="H25101"/>
      <c r="I25101"/>
      <c r="J25101"/>
      <c r="U25101" s="43"/>
      <c r="AE25101"/>
    </row>
    <row r="25102" spans="1:31">
      <c r="A25102">
        <v>59132</v>
      </c>
      <c r="B25102" t="s">
        <v>21519</v>
      </c>
      <c r="C25102" t="s">
        <v>33478</v>
      </c>
      <c r="D25102" t="s">
        <v>33476</v>
      </c>
      <c r="E25102"/>
      <c r="F25102"/>
      <c r="G25102"/>
      <c r="H25102"/>
      <c r="I25102"/>
      <c r="J25102"/>
      <c r="U25102" s="43"/>
      <c r="AE25102"/>
    </row>
    <row r="25103" spans="1:31">
      <c r="A25103">
        <v>59190</v>
      </c>
      <c r="B25103" t="s">
        <v>21520</v>
      </c>
      <c r="C25103" t="s">
        <v>33477</v>
      </c>
      <c r="D25103" t="s">
        <v>33476</v>
      </c>
      <c r="E25103"/>
      <c r="F25103"/>
      <c r="G25103"/>
      <c r="H25103"/>
      <c r="I25103"/>
      <c r="J25103"/>
      <c r="U25103" s="43"/>
      <c r="AE25103"/>
    </row>
    <row r="25104" spans="1:31">
      <c r="A25104">
        <v>59400</v>
      </c>
      <c r="B25104" t="s">
        <v>21521</v>
      </c>
      <c r="C25104" t="s">
        <v>33478</v>
      </c>
      <c r="D25104" t="s">
        <v>33476</v>
      </c>
      <c r="E25104"/>
      <c r="F25104"/>
      <c r="G25104"/>
      <c r="H25104"/>
      <c r="I25104"/>
      <c r="J25104"/>
      <c r="U25104" s="43"/>
      <c r="AE25104"/>
    </row>
    <row r="25105" spans="1:31">
      <c r="A25105">
        <v>59118</v>
      </c>
      <c r="B25105" t="s">
        <v>21522</v>
      </c>
      <c r="C25105" t="s">
        <v>33477</v>
      </c>
      <c r="D25105" t="s">
        <v>33476</v>
      </c>
      <c r="E25105"/>
      <c r="F25105"/>
      <c r="G25105"/>
      <c r="H25105"/>
      <c r="I25105"/>
      <c r="J25105"/>
      <c r="U25105" s="43"/>
      <c r="AE25105"/>
    </row>
    <row r="25106" spans="1:31">
      <c r="A25106">
        <v>59870</v>
      </c>
      <c r="B25106" t="s">
        <v>21523</v>
      </c>
      <c r="C25106" t="s">
        <v>33477</v>
      </c>
      <c r="D25106" t="e">
        <v>#N/A</v>
      </c>
      <c r="E25106"/>
      <c r="F25106"/>
      <c r="G25106"/>
      <c r="H25106"/>
      <c r="I25106"/>
      <c r="J25106"/>
      <c r="U25106" s="43"/>
      <c r="AE25106"/>
    </row>
    <row r="25107" spans="1:31">
      <c r="A25107">
        <v>59830</v>
      </c>
      <c r="B25107" t="s">
        <v>21524</v>
      </c>
      <c r="C25107" t="s">
        <v>33477</v>
      </c>
      <c r="D25107" t="s">
        <v>33476</v>
      </c>
      <c r="E25107"/>
      <c r="F25107"/>
      <c r="G25107"/>
      <c r="H25107"/>
      <c r="I25107"/>
      <c r="J25107"/>
      <c r="U25107" s="43"/>
      <c r="AE25107"/>
    </row>
    <row r="25108" spans="1:31">
      <c r="A25108">
        <v>59144</v>
      </c>
      <c r="B25108" t="s">
        <v>21525</v>
      </c>
      <c r="C25108" t="s">
        <v>33478</v>
      </c>
      <c r="D25108" t="s">
        <v>33476</v>
      </c>
      <c r="E25108"/>
      <c r="F25108"/>
      <c r="G25108"/>
      <c r="H25108"/>
      <c r="I25108"/>
      <c r="J25108"/>
      <c r="U25108" s="43"/>
      <c r="AE25108"/>
    </row>
    <row r="25109" spans="1:31">
      <c r="A25109">
        <v>59144</v>
      </c>
      <c r="B25109" t="s">
        <v>21526</v>
      </c>
      <c r="C25109" t="s">
        <v>33478</v>
      </c>
      <c r="D25109" t="s">
        <v>33476</v>
      </c>
      <c r="E25109"/>
      <c r="F25109"/>
      <c r="G25109"/>
      <c r="H25109"/>
      <c r="I25109"/>
      <c r="J25109"/>
      <c r="U25109" s="43"/>
      <c r="AE25109"/>
    </row>
    <row r="25110" spans="1:31">
      <c r="A25110">
        <v>59380</v>
      </c>
      <c r="B25110" t="s">
        <v>21527</v>
      </c>
      <c r="C25110" t="s">
        <v>33477</v>
      </c>
      <c r="D25110" t="s">
        <v>33476</v>
      </c>
      <c r="E25110"/>
      <c r="F25110"/>
      <c r="G25110"/>
      <c r="H25110"/>
      <c r="I25110"/>
      <c r="J25110"/>
      <c r="U25110" s="43"/>
      <c r="AE25110"/>
    </row>
    <row r="25111" spans="1:31">
      <c r="A25111">
        <v>59870</v>
      </c>
      <c r="B25111" t="s">
        <v>21528</v>
      </c>
      <c r="C25111" t="s">
        <v>33477</v>
      </c>
      <c r="D25111" t="e">
        <v>#N/A</v>
      </c>
      <c r="E25111"/>
      <c r="F25111"/>
      <c r="G25111"/>
      <c r="H25111"/>
      <c r="I25111"/>
      <c r="J25111"/>
      <c r="U25111" s="43"/>
      <c r="AE25111"/>
    </row>
    <row r="25112" spans="1:31">
      <c r="A25112">
        <v>59560</v>
      </c>
      <c r="B25112" t="s">
        <v>21529</v>
      </c>
      <c r="C25112" t="s">
        <v>33477</v>
      </c>
      <c r="D25112" t="e">
        <v>#N/A</v>
      </c>
      <c r="E25112"/>
      <c r="F25112"/>
      <c r="G25112"/>
      <c r="H25112"/>
      <c r="I25112"/>
      <c r="J25112"/>
      <c r="U25112" s="43"/>
      <c r="AE25112"/>
    </row>
    <row r="25113" spans="1:31">
      <c r="A25113">
        <v>59252</v>
      </c>
      <c r="B25113" t="s">
        <v>21530</v>
      </c>
      <c r="C25113" t="s">
        <v>33477</v>
      </c>
      <c r="D25113" t="s">
        <v>33476</v>
      </c>
      <c r="E25113"/>
      <c r="F25113"/>
      <c r="G25113"/>
      <c r="H25113"/>
      <c r="I25113"/>
      <c r="J25113"/>
      <c r="U25113" s="43"/>
      <c r="AE25113"/>
    </row>
    <row r="25114" spans="1:31">
      <c r="A25114">
        <v>59290</v>
      </c>
      <c r="B25114" t="s">
        <v>21531</v>
      </c>
      <c r="C25114" t="s">
        <v>33477</v>
      </c>
      <c r="D25114" t="e">
        <v>#N/A</v>
      </c>
      <c r="E25114"/>
      <c r="F25114"/>
      <c r="G25114"/>
      <c r="H25114"/>
      <c r="I25114"/>
      <c r="J25114"/>
      <c r="U25114" s="43"/>
      <c r="AE25114"/>
    </row>
    <row r="25115" spans="1:31">
      <c r="A25115">
        <v>59143</v>
      </c>
      <c r="B25115" t="s">
        <v>21532</v>
      </c>
      <c r="C25115" t="s">
        <v>33477</v>
      </c>
      <c r="D25115" t="s">
        <v>33476</v>
      </c>
      <c r="E25115"/>
      <c r="F25115"/>
      <c r="G25115"/>
      <c r="H25115"/>
      <c r="I25115"/>
      <c r="J25115"/>
      <c r="U25115" s="43"/>
      <c r="AE25115"/>
    </row>
    <row r="25116" spans="1:31">
      <c r="A25116">
        <v>59139</v>
      </c>
      <c r="B25116" t="s">
        <v>21533</v>
      </c>
      <c r="C25116" t="s">
        <v>33477</v>
      </c>
      <c r="D25116" t="e">
        <v>#N/A</v>
      </c>
      <c r="E25116"/>
      <c r="F25116"/>
      <c r="G25116"/>
      <c r="H25116"/>
      <c r="I25116"/>
      <c r="J25116"/>
      <c r="U25116" s="43"/>
      <c r="AE25116"/>
    </row>
    <row r="25117" spans="1:31">
      <c r="A25117">
        <v>59680</v>
      </c>
      <c r="B25117" t="s">
        <v>21534</v>
      </c>
      <c r="C25117" t="s">
        <v>33478</v>
      </c>
      <c r="D25117" t="e">
        <v>#N/A</v>
      </c>
      <c r="E25117"/>
      <c r="F25117"/>
      <c r="G25117"/>
      <c r="H25117"/>
      <c r="I25117"/>
      <c r="J25117"/>
      <c r="U25117" s="43"/>
      <c r="AE25117"/>
    </row>
    <row r="25118" spans="1:31">
      <c r="A25118">
        <v>59150</v>
      </c>
      <c r="B25118" t="s">
        <v>21535</v>
      </c>
      <c r="C25118" t="s">
        <v>33477</v>
      </c>
      <c r="D25118" t="s">
        <v>33476</v>
      </c>
      <c r="E25118"/>
      <c r="F25118"/>
      <c r="G25118"/>
      <c r="H25118"/>
      <c r="I25118"/>
      <c r="J25118"/>
      <c r="U25118" s="43"/>
      <c r="AE25118"/>
    </row>
    <row r="25119" spans="1:31">
      <c r="A25119">
        <v>59220</v>
      </c>
      <c r="B25119" t="s">
        <v>21536</v>
      </c>
      <c r="C25119" t="s">
        <v>33477</v>
      </c>
      <c r="D25119" t="e">
        <v>#N/A</v>
      </c>
      <c r="E25119"/>
      <c r="F25119"/>
      <c r="G25119"/>
      <c r="H25119"/>
      <c r="I25119"/>
      <c r="J25119"/>
      <c r="U25119" s="43"/>
      <c r="AE25119"/>
    </row>
    <row r="25120" spans="1:31">
      <c r="A25120">
        <v>59111</v>
      </c>
      <c r="B25120" t="s">
        <v>21537</v>
      </c>
      <c r="C25120" t="s">
        <v>33477</v>
      </c>
      <c r="D25120" t="e">
        <v>#N/A</v>
      </c>
      <c r="E25120"/>
      <c r="F25120"/>
      <c r="G25120"/>
      <c r="H25120"/>
      <c r="I25120"/>
      <c r="J25120"/>
      <c r="U25120" s="43"/>
      <c r="AE25120"/>
    </row>
    <row r="25121" spans="1:31">
      <c r="A25121">
        <v>59136</v>
      </c>
      <c r="B25121" t="s">
        <v>21538</v>
      </c>
      <c r="C25121" t="s">
        <v>33477</v>
      </c>
      <c r="D25121" t="e">
        <v>#N/A</v>
      </c>
      <c r="E25121"/>
      <c r="F25121"/>
      <c r="G25121"/>
      <c r="H25121"/>
      <c r="I25121"/>
      <c r="J25121"/>
      <c r="U25121" s="43"/>
      <c r="AE25121"/>
    </row>
    <row r="25122" spans="1:31">
      <c r="A25122">
        <v>59119</v>
      </c>
      <c r="B25122" t="s">
        <v>21539</v>
      </c>
      <c r="C25122" t="s">
        <v>33477</v>
      </c>
      <c r="D25122" t="e">
        <v>#N/A</v>
      </c>
      <c r="E25122"/>
      <c r="F25122"/>
      <c r="G25122"/>
      <c r="H25122"/>
      <c r="I25122"/>
      <c r="J25122"/>
      <c r="U25122" s="43"/>
      <c r="AE25122"/>
    </row>
    <row r="25123" spans="1:31">
      <c r="A25123">
        <v>59670</v>
      </c>
      <c r="B25123" t="s">
        <v>21540</v>
      </c>
      <c r="C25123" t="s">
        <v>33477</v>
      </c>
      <c r="D25123" t="s">
        <v>33476</v>
      </c>
      <c r="E25123"/>
      <c r="F25123"/>
      <c r="G25123"/>
      <c r="H25123"/>
      <c r="I25123"/>
      <c r="J25123"/>
      <c r="U25123" s="43"/>
      <c r="AE25123"/>
    </row>
    <row r="25124" spans="1:31">
      <c r="A25124">
        <v>59117</v>
      </c>
      <c r="B25124" t="s">
        <v>21541</v>
      </c>
      <c r="C25124" t="s">
        <v>33477</v>
      </c>
      <c r="D25124" t="e">
        <v>#N/A</v>
      </c>
      <c r="E25124"/>
      <c r="F25124"/>
      <c r="G25124"/>
      <c r="H25124"/>
      <c r="I25124"/>
      <c r="J25124"/>
      <c r="U25124" s="43"/>
      <c r="AE25124"/>
    </row>
    <row r="25125" spans="1:31">
      <c r="A25125">
        <v>59380</v>
      </c>
      <c r="B25125" t="s">
        <v>21542</v>
      </c>
      <c r="C25125" t="s">
        <v>33477</v>
      </c>
      <c r="D25125" t="s">
        <v>33476</v>
      </c>
      <c r="E25125"/>
      <c r="F25125"/>
      <c r="G25125"/>
      <c r="H25125"/>
      <c r="I25125"/>
      <c r="J25125"/>
      <c r="U25125" s="43"/>
      <c r="AE25125"/>
    </row>
    <row r="25126" spans="1:31">
      <c r="A25126">
        <v>59134</v>
      </c>
      <c r="B25126" t="s">
        <v>21543</v>
      </c>
      <c r="C25126" t="s">
        <v>33477</v>
      </c>
      <c r="D25126" t="s">
        <v>33476</v>
      </c>
      <c r="E25126"/>
      <c r="F25126"/>
      <c r="G25126"/>
      <c r="H25126"/>
      <c r="I25126"/>
      <c r="J25126"/>
      <c r="U25126" s="43"/>
      <c r="AE25126"/>
    </row>
    <row r="25127" spans="1:31">
      <c r="A25127">
        <v>59212</v>
      </c>
      <c r="B25127" t="s">
        <v>21544</v>
      </c>
      <c r="C25127" t="s">
        <v>33478</v>
      </c>
      <c r="D25127" t="e">
        <v>#N/A</v>
      </c>
      <c r="E25127"/>
      <c r="F25127"/>
      <c r="G25127"/>
      <c r="H25127"/>
      <c r="I25127"/>
      <c r="J25127"/>
      <c r="U25127" s="43"/>
      <c r="AE25127"/>
    </row>
    <row r="25128" spans="1:31">
      <c r="A25128">
        <v>59780</v>
      </c>
      <c r="B25128" t="s">
        <v>21545</v>
      </c>
      <c r="C25128" t="s">
        <v>33477</v>
      </c>
      <c r="D25128" t="s">
        <v>33476</v>
      </c>
      <c r="E25128"/>
      <c r="F25128"/>
      <c r="G25128"/>
      <c r="H25128"/>
      <c r="I25128"/>
      <c r="J25128"/>
      <c r="U25128" s="43"/>
      <c r="AE25128"/>
    </row>
    <row r="25129" spans="1:31">
      <c r="A25129">
        <v>59740</v>
      </c>
      <c r="B25129" t="s">
        <v>21546</v>
      </c>
      <c r="C25129" t="s">
        <v>33478</v>
      </c>
      <c r="D25129" t="s">
        <v>33476</v>
      </c>
      <c r="E25129"/>
      <c r="F25129"/>
      <c r="G25129"/>
      <c r="H25129"/>
      <c r="I25129"/>
      <c r="J25129"/>
      <c r="U25129" s="43"/>
      <c r="AE25129"/>
    </row>
    <row r="25130" spans="1:31">
      <c r="A25130">
        <v>59670</v>
      </c>
      <c r="B25130" t="s">
        <v>21547</v>
      </c>
      <c r="C25130" t="s">
        <v>33477</v>
      </c>
      <c r="D25130" t="s">
        <v>33476</v>
      </c>
      <c r="E25130"/>
      <c r="F25130"/>
      <c r="G25130"/>
      <c r="H25130"/>
      <c r="I25130"/>
      <c r="J25130"/>
      <c r="U25130" s="43"/>
      <c r="AE25130"/>
    </row>
    <row r="25131" spans="1:31">
      <c r="A25131">
        <v>59470</v>
      </c>
      <c r="B25131" t="s">
        <v>21548</v>
      </c>
      <c r="C25131" t="s">
        <v>33477</v>
      </c>
      <c r="D25131" t="s">
        <v>33476</v>
      </c>
      <c r="E25131"/>
      <c r="F25131"/>
      <c r="G25131"/>
      <c r="H25131"/>
      <c r="I25131"/>
      <c r="J25131"/>
      <c r="U25131" s="43"/>
      <c r="AE25131"/>
    </row>
    <row r="25132" spans="1:31">
      <c r="A25132">
        <v>59143</v>
      </c>
      <c r="B25132" t="s">
        <v>21549</v>
      </c>
      <c r="C25132" t="s">
        <v>33477</v>
      </c>
      <c r="D25132" t="s">
        <v>33476</v>
      </c>
      <c r="E25132"/>
      <c r="F25132"/>
      <c r="G25132"/>
      <c r="H25132"/>
      <c r="I25132"/>
      <c r="J25132"/>
      <c r="U25132" s="43"/>
      <c r="AE25132"/>
    </row>
    <row r="25133" spans="1:31">
      <c r="A25133">
        <v>59380</v>
      </c>
      <c r="B25133" t="s">
        <v>21550</v>
      </c>
      <c r="C25133" t="s">
        <v>33477</v>
      </c>
      <c r="D25133" t="s">
        <v>33476</v>
      </c>
      <c r="E25133"/>
      <c r="F25133"/>
      <c r="G25133"/>
      <c r="H25133"/>
      <c r="I25133"/>
      <c r="J25133"/>
      <c r="U25133" s="43"/>
      <c r="AE25133"/>
    </row>
    <row r="25134" spans="1:31">
      <c r="A25134">
        <v>59470</v>
      </c>
      <c r="B25134" t="s">
        <v>21551</v>
      </c>
      <c r="C25134" t="s">
        <v>33477</v>
      </c>
      <c r="D25134" t="s">
        <v>33476</v>
      </c>
      <c r="E25134"/>
      <c r="F25134"/>
      <c r="G25134"/>
      <c r="H25134"/>
      <c r="I25134"/>
      <c r="J25134"/>
      <c r="U25134" s="43"/>
      <c r="AE25134"/>
    </row>
    <row r="25135" spans="1:31">
      <c r="A25135">
        <v>59670</v>
      </c>
      <c r="B25135" t="s">
        <v>21552</v>
      </c>
      <c r="C25135" t="s">
        <v>33477</v>
      </c>
      <c r="D25135" t="s">
        <v>33476</v>
      </c>
      <c r="E25135"/>
      <c r="F25135"/>
      <c r="G25135"/>
      <c r="H25135"/>
      <c r="I25135"/>
      <c r="J25135"/>
      <c r="U25135" s="43"/>
      <c r="AE25135"/>
    </row>
    <row r="25136" spans="1:31">
      <c r="A25136">
        <v>59123</v>
      </c>
      <c r="B25136" t="s">
        <v>21553</v>
      </c>
      <c r="C25136" t="s">
        <v>33477</v>
      </c>
      <c r="D25136" t="e">
        <v>#N/A</v>
      </c>
      <c r="E25136"/>
      <c r="F25136"/>
      <c r="G25136"/>
      <c r="H25136"/>
      <c r="I25136"/>
      <c r="J25136"/>
      <c r="U25136" s="43"/>
      <c r="AE25136"/>
    </row>
    <row r="25137" spans="1:31">
      <c r="A25137">
        <v>59670</v>
      </c>
      <c r="B25137" t="s">
        <v>21554</v>
      </c>
      <c r="C25137" t="s">
        <v>33477</v>
      </c>
      <c r="D25137" t="s">
        <v>33476</v>
      </c>
      <c r="E25137"/>
      <c r="F25137"/>
      <c r="G25137"/>
      <c r="H25137"/>
      <c r="I25137"/>
      <c r="J25137"/>
      <c r="U25137" s="43"/>
      <c r="AE25137"/>
    </row>
    <row r="25138" spans="1:31">
      <c r="A25138">
        <v>59272</v>
      </c>
      <c r="B25138" t="s">
        <v>21555</v>
      </c>
      <c r="C25138" t="s">
        <v>33477</v>
      </c>
      <c r="D25138" t="e">
        <v>#N/A</v>
      </c>
      <c r="E25138"/>
      <c r="F25138"/>
      <c r="G25138"/>
      <c r="H25138"/>
      <c r="I25138"/>
      <c r="J25138"/>
      <c r="U25138" s="43"/>
      <c r="AE25138"/>
    </row>
    <row r="25139" spans="1:31">
      <c r="A25139">
        <v>60220</v>
      </c>
      <c r="B25139" t="s">
        <v>20926</v>
      </c>
      <c r="C25139" t="s">
        <v>33478</v>
      </c>
      <c r="D25139" t="s">
        <v>33476</v>
      </c>
      <c r="E25139"/>
      <c r="F25139"/>
      <c r="G25139"/>
      <c r="H25139"/>
      <c r="I25139"/>
      <c r="J25139"/>
      <c r="U25139" s="43"/>
      <c r="AE25139"/>
    </row>
    <row r="25140" spans="1:31">
      <c r="A25140">
        <v>60430</v>
      </c>
      <c r="B25140" t="s">
        <v>610</v>
      </c>
      <c r="C25140" t="s">
        <v>33480</v>
      </c>
      <c r="D25140" t="e">
        <v>#N/A</v>
      </c>
      <c r="E25140"/>
      <c r="F25140"/>
      <c r="G25140"/>
      <c r="H25140"/>
      <c r="I25140"/>
      <c r="J25140"/>
      <c r="U25140" s="43"/>
      <c r="AE25140"/>
    </row>
    <row r="25141" spans="1:31">
      <c r="A25141">
        <v>60480</v>
      </c>
      <c r="B25141" t="s">
        <v>21556</v>
      </c>
      <c r="C25141" t="s">
        <v>33478</v>
      </c>
      <c r="D25141" t="s">
        <v>33476</v>
      </c>
      <c r="E25141"/>
      <c r="F25141"/>
      <c r="G25141"/>
      <c r="H25141"/>
      <c r="I25141"/>
      <c r="J25141"/>
      <c r="U25141" s="43"/>
      <c r="AE25141"/>
    </row>
    <row r="25142" spans="1:31">
      <c r="A25142">
        <v>60690</v>
      </c>
      <c r="B25142" t="s">
        <v>21557</v>
      </c>
      <c r="C25142" t="s">
        <v>33478</v>
      </c>
      <c r="D25142" t="e">
        <v>#N/A</v>
      </c>
      <c r="E25142"/>
      <c r="F25142"/>
      <c r="G25142"/>
      <c r="H25142"/>
      <c r="I25142"/>
      <c r="J25142"/>
      <c r="U25142" s="43"/>
      <c r="AE25142"/>
    </row>
    <row r="25143" spans="1:31">
      <c r="A25143">
        <v>60620</v>
      </c>
      <c r="B25143" t="s">
        <v>21558</v>
      </c>
      <c r="C25143" t="s">
        <v>33480</v>
      </c>
      <c r="D25143" t="s">
        <v>33476</v>
      </c>
      <c r="E25143"/>
      <c r="F25143"/>
      <c r="G25143"/>
      <c r="H25143"/>
      <c r="I25143"/>
      <c r="J25143"/>
      <c r="U25143" s="43"/>
      <c r="AE25143"/>
    </row>
    <row r="25144" spans="1:31">
      <c r="A25144">
        <v>60700</v>
      </c>
      <c r="B25144" t="s">
        <v>21559</v>
      </c>
      <c r="C25144" t="s">
        <v>33480</v>
      </c>
      <c r="D25144" t="s">
        <v>33481</v>
      </c>
      <c r="E25144"/>
      <c r="F25144"/>
      <c r="G25144"/>
      <c r="H25144"/>
      <c r="I25144"/>
      <c r="J25144"/>
      <c r="U25144" s="43"/>
      <c r="AE25144"/>
    </row>
    <row r="25145" spans="1:31">
      <c r="A25145">
        <v>60600</v>
      </c>
      <c r="B25145" t="s">
        <v>21560</v>
      </c>
      <c r="C25145" t="s">
        <v>33480</v>
      </c>
      <c r="D25145" t="e">
        <v>#N/A</v>
      </c>
      <c r="E25145"/>
      <c r="F25145"/>
      <c r="G25145"/>
      <c r="H25145"/>
      <c r="I25145"/>
      <c r="J25145"/>
      <c r="U25145" s="43"/>
      <c r="AE25145"/>
    </row>
    <row r="25146" spans="1:31">
      <c r="A25146">
        <v>60600</v>
      </c>
      <c r="B25146" t="s">
        <v>21561</v>
      </c>
      <c r="C25146" t="s">
        <v>33480</v>
      </c>
      <c r="D25146" t="e">
        <v>#N/A</v>
      </c>
      <c r="E25146"/>
      <c r="F25146"/>
      <c r="G25146"/>
      <c r="H25146"/>
      <c r="I25146"/>
      <c r="J25146"/>
      <c r="U25146" s="43"/>
      <c r="AE25146"/>
    </row>
    <row r="25147" spans="1:31">
      <c r="A25147">
        <v>60000</v>
      </c>
      <c r="B25147" t="s">
        <v>21562</v>
      </c>
      <c r="C25147" t="s">
        <v>33477</v>
      </c>
      <c r="D25147" t="s">
        <v>33476</v>
      </c>
      <c r="E25147"/>
      <c r="F25147"/>
      <c r="G25147"/>
      <c r="H25147"/>
      <c r="I25147"/>
      <c r="J25147"/>
      <c r="U25147" s="43"/>
      <c r="AE25147"/>
    </row>
    <row r="25148" spans="1:31">
      <c r="A25148">
        <v>60110</v>
      </c>
      <c r="B25148" t="s">
        <v>21563</v>
      </c>
      <c r="C25148" t="s">
        <v>33480</v>
      </c>
      <c r="D25148" t="s">
        <v>33476</v>
      </c>
      <c r="E25148"/>
      <c r="F25148"/>
      <c r="G25148"/>
      <c r="H25148"/>
      <c r="I25148"/>
      <c r="J25148"/>
      <c r="U25148" s="43"/>
      <c r="AE25148"/>
    </row>
    <row r="25149" spans="1:31">
      <c r="A25149">
        <v>60310</v>
      </c>
      <c r="B25149" t="s">
        <v>21564</v>
      </c>
      <c r="C25149" t="s">
        <v>33477</v>
      </c>
      <c r="D25149" t="s">
        <v>33476</v>
      </c>
      <c r="E25149"/>
      <c r="F25149"/>
      <c r="G25149"/>
      <c r="H25149"/>
      <c r="I25149"/>
      <c r="J25149"/>
      <c r="U25149" s="43"/>
      <c r="AE25149"/>
    </row>
    <row r="25150" spans="1:31">
      <c r="A25150">
        <v>60570</v>
      </c>
      <c r="B25150" t="s">
        <v>21565</v>
      </c>
      <c r="C25150" t="s">
        <v>33478</v>
      </c>
      <c r="D25150" t="s">
        <v>33476</v>
      </c>
      <c r="E25150"/>
      <c r="F25150"/>
      <c r="G25150"/>
      <c r="H25150"/>
      <c r="I25150"/>
      <c r="J25150"/>
      <c r="U25150" s="43"/>
      <c r="AE25150"/>
    </row>
    <row r="25151" spans="1:31">
      <c r="A25151">
        <v>60940</v>
      </c>
      <c r="B25151" t="s">
        <v>21566</v>
      </c>
      <c r="C25151" t="s">
        <v>33480</v>
      </c>
      <c r="D25151" t="e">
        <v>#N/A</v>
      </c>
      <c r="E25151"/>
      <c r="F25151"/>
      <c r="G25151"/>
      <c r="H25151"/>
      <c r="I25151"/>
      <c r="J25151"/>
      <c r="U25151" s="43"/>
      <c r="AE25151"/>
    </row>
    <row r="25152" spans="1:31">
      <c r="A25152">
        <v>60130</v>
      </c>
      <c r="B25152" t="s">
        <v>21567</v>
      </c>
      <c r="C25152" t="s">
        <v>33477</v>
      </c>
      <c r="D25152" t="s">
        <v>33476</v>
      </c>
      <c r="E25152"/>
      <c r="F25152"/>
      <c r="G25152"/>
      <c r="H25152"/>
      <c r="I25152"/>
      <c r="J25152"/>
      <c r="U25152" s="43"/>
      <c r="AE25152"/>
    </row>
    <row r="25153" spans="1:31">
      <c r="A25153">
        <v>60250</v>
      </c>
      <c r="B25153" t="s">
        <v>21568</v>
      </c>
      <c r="C25153" t="s">
        <v>33480</v>
      </c>
      <c r="D25153" t="s">
        <v>33476</v>
      </c>
      <c r="E25153"/>
      <c r="F25153"/>
      <c r="G25153"/>
      <c r="H25153"/>
      <c r="I25153"/>
      <c r="J25153"/>
      <c r="U25153" s="43"/>
      <c r="AE25153"/>
    </row>
    <row r="25154" spans="1:31">
      <c r="A25154">
        <v>60250</v>
      </c>
      <c r="B25154" t="s">
        <v>21569</v>
      </c>
      <c r="C25154" t="s">
        <v>33480</v>
      </c>
      <c r="D25154" t="s">
        <v>33476</v>
      </c>
      <c r="E25154"/>
      <c r="F25154"/>
      <c r="G25154"/>
      <c r="H25154"/>
      <c r="I25154"/>
      <c r="J25154"/>
      <c r="U25154" s="43"/>
      <c r="AE25154"/>
    </row>
    <row r="25155" spans="1:31">
      <c r="A25155">
        <v>60120</v>
      </c>
      <c r="B25155" t="s">
        <v>21570</v>
      </c>
      <c r="C25155" t="s">
        <v>33477</v>
      </c>
      <c r="D25155" t="s">
        <v>33476</v>
      </c>
      <c r="E25155"/>
      <c r="F25155"/>
      <c r="G25155"/>
      <c r="H25155"/>
      <c r="I25155"/>
      <c r="J25155"/>
      <c r="U25155" s="43"/>
      <c r="AE25155"/>
    </row>
    <row r="25156" spans="1:31">
      <c r="A25156">
        <v>60162</v>
      </c>
      <c r="B25156" t="s">
        <v>21571</v>
      </c>
      <c r="C25156" t="s">
        <v>33480</v>
      </c>
      <c r="D25156" t="e">
        <v>#N/A</v>
      </c>
      <c r="E25156"/>
      <c r="F25156"/>
      <c r="G25156"/>
      <c r="H25156"/>
      <c r="I25156"/>
      <c r="J25156"/>
      <c r="U25156" s="43"/>
      <c r="AE25156"/>
    </row>
    <row r="25157" spans="1:31">
      <c r="A25157">
        <v>60620</v>
      </c>
      <c r="B25157" t="s">
        <v>19961</v>
      </c>
      <c r="C25157" t="s">
        <v>33480</v>
      </c>
      <c r="D25157" t="s">
        <v>33476</v>
      </c>
      <c r="E25157"/>
      <c r="F25157"/>
      <c r="G25157"/>
      <c r="H25157"/>
      <c r="I25157"/>
      <c r="J25157"/>
      <c r="U25157" s="43"/>
      <c r="AE25157"/>
    </row>
    <row r="25158" spans="1:31">
      <c r="A25158">
        <v>60400</v>
      </c>
      <c r="B25158" t="s">
        <v>21572</v>
      </c>
      <c r="C25158" t="s">
        <v>33480</v>
      </c>
      <c r="D25158" t="s">
        <v>33476</v>
      </c>
      <c r="E25158"/>
      <c r="F25158"/>
      <c r="G25158"/>
      <c r="H25158"/>
      <c r="I25158"/>
      <c r="J25158"/>
      <c r="U25158" s="43"/>
      <c r="AE25158"/>
    </row>
    <row r="25159" spans="1:31">
      <c r="A25159">
        <v>60300</v>
      </c>
      <c r="B25159" t="s">
        <v>227</v>
      </c>
      <c r="C25159" t="s">
        <v>33480</v>
      </c>
      <c r="D25159" t="s">
        <v>33476</v>
      </c>
      <c r="E25159"/>
      <c r="F25159"/>
      <c r="G25159"/>
      <c r="H25159"/>
      <c r="I25159"/>
      <c r="J25159"/>
      <c r="U25159" s="43"/>
      <c r="AE25159"/>
    </row>
    <row r="25160" spans="1:31">
      <c r="A25160">
        <v>60880</v>
      </c>
      <c r="B25160" t="s">
        <v>21573</v>
      </c>
      <c r="C25160" t="s">
        <v>33480</v>
      </c>
      <c r="D25160" t="e">
        <v>#N/A</v>
      </c>
      <c r="E25160"/>
      <c r="F25160"/>
      <c r="G25160"/>
      <c r="H25160"/>
      <c r="I25160"/>
      <c r="J25160"/>
      <c r="U25160" s="43"/>
      <c r="AE25160"/>
    </row>
    <row r="25161" spans="1:31">
      <c r="A25161">
        <v>60190</v>
      </c>
      <c r="B25161" t="s">
        <v>21574</v>
      </c>
      <c r="C25161" t="s">
        <v>33480</v>
      </c>
      <c r="D25161" t="s">
        <v>33481</v>
      </c>
      <c r="E25161"/>
      <c r="F25161"/>
      <c r="G25161"/>
      <c r="H25161"/>
      <c r="I25161"/>
      <c r="J25161"/>
      <c r="U25161" s="43"/>
      <c r="AE25161"/>
    </row>
    <row r="25162" spans="1:31">
      <c r="A25162">
        <v>60350</v>
      </c>
      <c r="B25162" t="s">
        <v>21575</v>
      </c>
      <c r="C25162" t="s">
        <v>33480</v>
      </c>
      <c r="D25162" t="s">
        <v>33481</v>
      </c>
      <c r="E25162"/>
      <c r="F25162"/>
      <c r="G25162"/>
      <c r="H25162"/>
      <c r="I25162"/>
      <c r="J25162"/>
      <c r="U25162" s="43"/>
      <c r="AE25162"/>
    </row>
    <row r="25163" spans="1:31">
      <c r="A25163">
        <v>60360</v>
      </c>
      <c r="B25163" t="s">
        <v>21576</v>
      </c>
      <c r="C25163" t="s">
        <v>33478</v>
      </c>
      <c r="D25163" t="s">
        <v>33476</v>
      </c>
      <c r="E25163"/>
      <c r="F25163"/>
      <c r="G25163"/>
      <c r="H25163"/>
      <c r="I25163"/>
      <c r="J25163"/>
      <c r="U25163" s="43"/>
      <c r="AE25163"/>
    </row>
    <row r="25164" spans="1:31">
      <c r="A25164">
        <v>60800</v>
      </c>
      <c r="B25164" t="s">
        <v>21577</v>
      </c>
      <c r="C25164" t="s">
        <v>33480</v>
      </c>
      <c r="D25164" t="s">
        <v>33476</v>
      </c>
      <c r="E25164"/>
      <c r="F25164"/>
      <c r="G25164"/>
      <c r="H25164"/>
      <c r="I25164"/>
      <c r="J25164"/>
      <c r="U25164" s="43"/>
      <c r="AE25164"/>
    </row>
    <row r="25165" spans="1:31">
      <c r="A25165">
        <v>60300</v>
      </c>
      <c r="B25165" t="s">
        <v>21578</v>
      </c>
      <c r="C25165" t="s">
        <v>33480</v>
      </c>
      <c r="D25165" t="s">
        <v>33476</v>
      </c>
      <c r="E25165"/>
      <c r="F25165"/>
      <c r="G25165"/>
      <c r="H25165"/>
      <c r="I25165"/>
      <c r="J25165"/>
      <c r="U25165" s="43"/>
      <c r="AE25165"/>
    </row>
    <row r="25166" spans="1:31">
      <c r="A25166">
        <v>60390</v>
      </c>
      <c r="B25166" t="s">
        <v>21579</v>
      </c>
      <c r="C25166" t="s">
        <v>33477</v>
      </c>
      <c r="D25166" t="s">
        <v>33476</v>
      </c>
      <c r="E25166"/>
      <c r="F25166"/>
      <c r="G25166"/>
      <c r="H25166"/>
      <c r="I25166"/>
      <c r="J25166"/>
      <c r="U25166" s="43"/>
      <c r="AE25166"/>
    </row>
    <row r="25167" spans="1:31">
      <c r="A25167">
        <v>60390</v>
      </c>
      <c r="B25167" t="s">
        <v>21579</v>
      </c>
      <c r="C25167" t="s">
        <v>33477</v>
      </c>
      <c r="D25167" t="s">
        <v>33476</v>
      </c>
      <c r="E25167"/>
      <c r="F25167"/>
      <c r="G25167"/>
      <c r="H25167"/>
      <c r="I25167"/>
      <c r="J25167"/>
      <c r="U25167" s="43"/>
      <c r="AE25167"/>
    </row>
    <row r="25168" spans="1:31">
      <c r="A25168">
        <v>60390</v>
      </c>
      <c r="B25168" t="s">
        <v>21580</v>
      </c>
      <c r="C25168" t="s">
        <v>33477</v>
      </c>
      <c r="D25168" t="s">
        <v>33476</v>
      </c>
      <c r="E25168"/>
      <c r="F25168"/>
      <c r="G25168"/>
      <c r="H25168"/>
      <c r="I25168"/>
      <c r="J25168"/>
      <c r="U25168" s="43"/>
      <c r="AE25168"/>
    </row>
    <row r="25169" spans="1:31">
      <c r="A25169">
        <v>60890</v>
      </c>
      <c r="B25169" t="s">
        <v>21581</v>
      </c>
      <c r="C25169" t="s">
        <v>33480</v>
      </c>
      <c r="D25169" t="s">
        <v>33476</v>
      </c>
      <c r="E25169"/>
      <c r="F25169"/>
      <c r="G25169"/>
      <c r="H25169"/>
      <c r="I25169"/>
      <c r="J25169"/>
      <c r="U25169" s="43"/>
      <c r="AE25169"/>
    </row>
    <row r="25170" spans="1:31">
      <c r="A25170">
        <v>60350</v>
      </c>
      <c r="B25170" t="s">
        <v>21582</v>
      </c>
      <c r="C25170" t="s">
        <v>33480</v>
      </c>
      <c r="D25170" t="s">
        <v>33481</v>
      </c>
      <c r="E25170"/>
      <c r="F25170"/>
      <c r="G25170"/>
      <c r="H25170"/>
      <c r="I25170"/>
      <c r="J25170"/>
      <c r="U25170" s="43"/>
      <c r="AE25170"/>
    </row>
    <row r="25171" spans="1:31">
      <c r="A25171">
        <v>60300</v>
      </c>
      <c r="B25171" t="s">
        <v>21583</v>
      </c>
      <c r="C25171" t="s">
        <v>33480</v>
      </c>
      <c r="D25171" t="s">
        <v>33476</v>
      </c>
      <c r="E25171"/>
      <c r="F25171"/>
      <c r="G25171"/>
      <c r="H25171"/>
      <c r="I25171"/>
      <c r="J25171"/>
      <c r="U25171" s="43"/>
      <c r="AE25171"/>
    </row>
    <row r="25172" spans="1:31">
      <c r="A25172">
        <v>60130</v>
      </c>
      <c r="B25172" t="s">
        <v>21584</v>
      </c>
      <c r="C25172" t="s">
        <v>33477</v>
      </c>
      <c r="D25172" t="s">
        <v>33476</v>
      </c>
      <c r="E25172"/>
      <c r="F25172"/>
      <c r="G25172"/>
      <c r="H25172"/>
      <c r="I25172"/>
      <c r="J25172"/>
      <c r="U25172" s="43"/>
      <c r="AE25172"/>
    </row>
    <row r="25173" spans="1:31">
      <c r="A25173">
        <v>60310</v>
      </c>
      <c r="B25173" t="s">
        <v>18695</v>
      </c>
      <c r="C25173" t="s">
        <v>33477</v>
      </c>
      <c r="D25173" t="s">
        <v>33476</v>
      </c>
      <c r="E25173"/>
      <c r="F25173"/>
      <c r="G25173"/>
      <c r="H25173"/>
      <c r="I25173"/>
      <c r="J25173"/>
      <c r="U25173" s="43"/>
      <c r="AE25173"/>
    </row>
    <row r="25174" spans="1:31">
      <c r="A25174">
        <v>60190</v>
      </c>
      <c r="B25174" t="s">
        <v>21585</v>
      </c>
      <c r="C25174" t="s">
        <v>33480</v>
      </c>
      <c r="D25174" t="s">
        <v>33481</v>
      </c>
      <c r="E25174"/>
      <c r="F25174"/>
      <c r="G25174"/>
      <c r="H25174"/>
      <c r="I25174"/>
      <c r="J25174"/>
      <c r="U25174" s="43"/>
      <c r="AE25174"/>
    </row>
    <row r="25175" spans="1:31">
      <c r="A25175">
        <v>60400</v>
      </c>
      <c r="B25175" t="s">
        <v>21586</v>
      </c>
      <c r="C25175" t="s">
        <v>33480</v>
      </c>
      <c r="D25175" t="s">
        <v>33476</v>
      </c>
      <c r="E25175"/>
      <c r="F25175"/>
      <c r="G25175"/>
      <c r="H25175"/>
      <c r="I25175"/>
      <c r="J25175"/>
      <c r="U25175" s="43"/>
      <c r="AE25175"/>
    </row>
    <row r="25176" spans="1:31">
      <c r="A25176">
        <v>60120</v>
      </c>
      <c r="B25176" t="s">
        <v>21587</v>
      </c>
      <c r="C25176" t="s">
        <v>33477</v>
      </c>
      <c r="D25176" t="s">
        <v>33476</v>
      </c>
      <c r="E25176"/>
      <c r="F25176"/>
      <c r="G25176"/>
      <c r="H25176"/>
      <c r="I25176"/>
      <c r="J25176"/>
      <c r="U25176" s="43"/>
      <c r="AE25176"/>
    </row>
    <row r="25177" spans="1:31">
      <c r="A25177">
        <v>60190</v>
      </c>
      <c r="B25177" t="s">
        <v>21588</v>
      </c>
      <c r="C25177" t="s">
        <v>33480</v>
      </c>
      <c r="D25177" t="s">
        <v>33481</v>
      </c>
      <c r="E25177"/>
      <c r="F25177"/>
      <c r="G25177"/>
      <c r="H25177"/>
      <c r="I25177"/>
      <c r="J25177"/>
      <c r="U25177" s="43"/>
      <c r="AE25177"/>
    </row>
    <row r="25178" spans="1:31">
      <c r="A25178">
        <v>60930</v>
      </c>
      <c r="B25178" t="s">
        <v>21589</v>
      </c>
      <c r="C25178" t="s">
        <v>33480</v>
      </c>
      <c r="D25178" t="e">
        <v>#N/A</v>
      </c>
      <c r="E25178"/>
      <c r="F25178"/>
      <c r="G25178"/>
      <c r="H25178"/>
      <c r="I25178"/>
      <c r="J25178"/>
      <c r="U25178" s="43"/>
      <c r="AE25178"/>
    </row>
    <row r="25179" spans="1:31">
      <c r="A25179">
        <v>60140</v>
      </c>
      <c r="B25179" t="s">
        <v>21590</v>
      </c>
      <c r="C25179" t="s">
        <v>33480</v>
      </c>
      <c r="D25179" t="e">
        <v>#N/A</v>
      </c>
      <c r="E25179"/>
      <c r="F25179"/>
      <c r="G25179"/>
      <c r="H25179"/>
      <c r="I25179"/>
      <c r="J25179"/>
      <c r="U25179" s="43"/>
      <c r="AE25179"/>
    </row>
    <row r="25180" spans="1:31">
      <c r="A25180">
        <v>60170</v>
      </c>
      <c r="B25180" t="s">
        <v>21591</v>
      </c>
      <c r="C25180" t="s">
        <v>33480</v>
      </c>
      <c r="D25180" t="s">
        <v>33476</v>
      </c>
      <c r="E25180"/>
      <c r="F25180"/>
      <c r="G25180"/>
      <c r="H25180"/>
      <c r="I25180"/>
      <c r="J25180"/>
      <c r="U25180" s="43"/>
      <c r="AE25180"/>
    </row>
    <row r="25181" spans="1:31">
      <c r="A25181">
        <v>60250</v>
      </c>
      <c r="B25181" t="s">
        <v>21592</v>
      </c>
      <c r="C25181" t="s">
        <v>33480</v>
      </c>
      <c r="D25181" t="s">
        <v>33476</v>
      </c>
      <c r="E25181"/>
      <c r="F25181"/>
      <c r="G25181"/>
      <c r="H25181"/>
      <c r="I25181"/>
      <c r="J25181"/>
      <c r="U25181" s="43"/>
      <c r="AE25181"/>
    </row>
    <row r="25182" spans="1:31">
      <c r="A25182">
        <v>60810</v>
      </c>
      <c r="B25182" t="s">
        <v>4582</v>
      </c>
      <c r="C25182" t="s">
        <v>33480</v>
      </c>
      <c r="D25182" t="s">
        <v>33476</v>
      </c>
      <c r="E25182"/>
      <c r="F25182"/>
      <c r="G25182"/>
      <c r="H25182"/>
      <c r="I25182"/>
      <c r="J25182"/>
      <c r="U25182" s="43"/>
      <c r="AE25182"/>
    </row>
    <row r="25183" spans="1:31">
      <c r="A25183">
        <v>60620</v>
      </c>
      <c r="B25183" t="s">
        <v>21593</v>
      </c>
      <c r="C25183" t="s">
        <v>33480</v>
      </c>
      <c r="D25183" t="s">
        <v>33476</v>
      </c>
      <c r="E25183"/>
      <c r="F25183"/>
      <c r="G25183"/>
      <c r="H25183"/>
      <c r="I25183"/>
      <c r="J25183"/>
      <c r="U25183" s="43"/>
      <c r="AE25183"/>
    </row>
    <row r="25184" spans="1:31">
      <c r="A25184">
        <v>60300</v>
      </c>
      <c r="B25184" t="s">
        <v>10825</v>
      </c>
      <c r="C25184" t="s">
        <v>33480</v>
      </c>
      <c r="D25184" t="s">
        <v>33476</v>
      </c>
      <c r="E25184"/>
      <c r="F25184"/>
      <c r="G25184"/>
      <c r="H25184"/>
      <c r="I25184"/>
      <c r="J25184"/>
      <c r="U25184" s="43"/>
      <c r="AE25184"/>
    </row>
    <row r="25185" spans="1:31">
      <c r="A25185">
        <v>60113</v>
      </c>
      <c r="B25185" t="s">
        <v>6100</v>
      </c>
      <c r="C25185" t="s">
        <v>33480</v>
      </c>
      <c r="D25185" t="e">
        <v>#N/A</v>
      </c>
      <c r="E25185"/>
      <c r="F25185"/>
      <c r="G25185"/>
      <c r="H25185"/>
      <c r="I25185"/>
      <c r="J25185"/>
      <c r="U25185" s="43"/>
      <c r="AE25185"/>
    </row>
    <row r="25186" spans="1:31">
      <c r="A25186">
        <v>60190</v>
      </c>
      <c r="B25186" t="s">
        <v>6100</v>
      </c>
      <c r="C25186" t="s">
        <v>33480</v>
      </c>
      <c r="D25186" t="s">
        <v>33481</v>
      </c>
      <c r="E25186"/>
      <c r="F25186"/>
      <c r="G25186"/>
      <c r="H25186"/>
      <c r="I25186"/>
      <c r="J25186"/>
      <c r="U25186" s="43"/>
      <c r="AE25186"/>
    </row>
    <row r="25187" spans="1:31">
      <c r="A25187">
        <v>60380</v>
      </c>
      <c r="B25187" t="s">
        <v>17514</v>
      </c>
      <c r="C25187" t="s">
        <v>33478</v>
      </c>
      <c r="D25187" t="s">
        <v>33476</v>
      </c>
      <c r="E25187"/>
      <c r="F25187"/>
      <c r="G25187"/>
      <c r="H25187"/>
      <c r="I25187"/>
      <c r="J25187"/>
      <c r="U25187" s="43"/>
      <c r="AE25187"/>
    </row>
    <row r="25188" spans="1:31">
      <c r="A25188">
        <v>60700</v>
      </c>
      <c r="B25188" t="s">
        <v>21594</v>
      </c>
      <c r="C25188" t="s">
        <v>33480</v>
      </c>
      <c r="D25188" t="s">
        <v>33481</v>
      </c>
      <c r="E25188"/>
      <c r="F25188"/>
      <c r="G25188"/>
      <c r="H25188"/>
      <c r="I25188"/>
      <c r="J25188"/>
      <c r="U25188" s="43"/>
      <c r="AE25188"/>
    </row>
    <row r="25189" spans="1:31">
      <c r="A25189">
        <v>60210</v>
      </c>
      <c r="B25189" t="s">
        <v>21595</v>
      </c>
      <c r="C25189" t="s">
        <v>33478</v>
      </c>
      <c r="D25189" t="s">
        <v>33476</v>
      </c>
      <c r="E25189"/>
      <c r="F25189"/>
      <c r="G25189"/>
      <c r="H25189"/>
      <c r="I25189"/>
      <c r="J25189"/>
      <c r="U25189" s="43"/>
      <c r="AE25189"/>
    </row>
    <row r="25190" spans="1:31">
      <c r="A25190">
        <v>60640</v>
      </c>
      <c r="B25190" t="s">
        <v>21596</v>
      </c>
      <c r="C25190" t="s">
        <v>33480</v>
      </c>
      <c r="D25190" t="s">
        <v>33476</v>
      </c>
      <c r="E25190"/>
      <c r="F25190"/>
      <c r="G25190"/>
      <c r="H25190"/>
      <c r="I25190"/>
      <c r="J25190"/>
      <c r="U25190" s="43"/>
      <c r="AE25190"/>
    </row>
    <row r="25191" spans="1:31">
      <c r="A25191">
        <v>60310</v>
      </c>
      <c r="B25191" t="s">
        <v>21597</v>
      </c>
      <c r="C25191" t="s">
        <v>33477</v>
      </c>
      <c r="D25191" t="s">
        <v>33476</v>
      </c>
      <c r="E25191"/>
      <c r="F25191"/>
      <c r="G25191"/>
      <c r="H25191"/>
      <c r="I25191"/>
      <c r="J25191"/>
      <c r="U25191" s="43"/>
      <c r="AE25191"/>
    </row>
    <row r="25192" spans="1:31">
      <c r="A25192">
        <v>60390</v>
      </c>
      <c r="B25192" t="s">
        <v>21598</v>
      </c>
      <c r="C25192" t="s">
        <v>33477</v>
      </c>
      <c r="D25192" t="s">
        <v>33476</v>
      </c>
      <c r="E25192"/>
      <c r="F25192"/>
      <c r="G25192"/>
      <c r="H25192"/>
      <c r="I25192"/>
      <c r="J25192"/>
      <c r="U25192" s="43"/>
      <c r="AE25192"/>
    </row>
    <row r="25193" spans="1:31">
      <c r="A25193">
        <v>60400</v>
      </c>
      <c r="B25193" t="s">
        <v>21599</v>
      </c>
      <c r="C25193" t="s">
        <v>33480</v>
      </c>
      <c r="D25193" t="s">
        <v>33476</v>
      </c>
      <c r="E25193"/>
      <c r="F25193"/>
      <c r="G25193"/>
      <c r="H25193"/>
      <c r="I25193"/>
      <c r="J25193"/>
      <c r="U25193" s="43"/>
      <c r="AE25193"/>
    </row>
    <row r="25194" spans="1:31">
      <c r="A25194">
        <v>60700</v>
      </c>
      <c r="B25194" t="s">
        <v>13711</v>
      </c>
      <c r="C25194" t="s">
        <v>33480</v>
      </c>
      <c r="D25194" t="s">
        <v>33481</v>
      </c>
      <c r="E25194"/>
      <c r="F25194"/>
      <c r="G25194"/>
      <c r="H25194"/>
      <c r="I25194"/>
      <c r="J25194"/>
      <c r="U25194" s="43"/>
      <c r="AE25194"/>
    </row>
    <row r="25195" spans="1:31">
      <c r="A25195">
        <v>60000</v>
      </c>
      <c r="B25195" t="s">
        <v>21600</v>
      </c>
      <c r="C25195" t="s">
        <v>33477</v>
      </c>
      <c r="D25195" t="s">
        <v>33476</v>
      </c>
      <c r="E25195"/>
      <c r="F25195"/>
      <c r="G25195"/>
      <c r="H25195"/>
      <c r="I25195"/>
      <c r="J25195"/>
      <c r="U25195" s="43"/>
      <c r="AE25195"/>
    </row>
    <row r="25196" spans="1:31">
      <c r="A25196">
        <v>60120</v>
      </c>
      <c r="B25196" t="s">
        <v>17092</v>
      </c>
      <c r="C25196" t="s">
        <v>33477</v>
      </c>
      <c r="D25196" t="s">
        <v>33476</v>
      </c>
      <c r="E25196"/>
      <c r="F25196"/>
      <c r="G25196"/>
      <c r="H25196"/>
      <c r="I25196"/>
      <c r="J25196"/>
      <c r="U25196" s="43"/>
      <c r="AE25196"/>
    </row>
    <row r="25197" spans="1:31">
      <c r="A25197">
        <v>60400</v>
      </c>
      <c r="B25197" t="s">
        <v>21601</v>
      </c>
      <c r="C25197" t="s">
        <v>33480</v>
      </c>
      <c r="D25197" t="s">
        <v>33476</v>
      </c>
      <c r="E25197"/>
      <c r="F25197"/>
      <c r="G25197"/>
      <c r="H25197"/>
      <c r="I25197"/>
      <c r="J25197"/>
      <c r="U25197" s="43"/>
      <c r="AE25197"/>
    </row>
    <row r="25198" spans="1:31">
      <c r="A25198">
        <v>60540</v>
      </c>
      <c r="B25198" t="s">
        <v>21602</v>
      </c>
      <c r="C25198" t="s">
        <v>33480</v>
      </c>
      <c r="D25198" t="s">
        <v>33476</v>
      </c>
      <c r="E25198"/>
      <c r="F25198"/>
      <c r="G25198"/>
      <c r="H25198"/>
      <c r="I25198"/>
      <c r="J25198"/>
      <c r="U25198" s="43"/>
      <c r="AE25198"/>
    </row>
    <row r="25199" spans="1:31">
      <c r="A25199">
        <v>60490</v>
      </c>
      <c r="B25199" t="s">
        <v>21603</v>
      </c>
      <c r="C25199" t="s">
        <v>33477</v>
      </c>
      <c r="D25199" t="s">
        <v>33476</v>
      </c>
      <c r="E25199"/>
      <c r="F25199"/>
      <c r="G25199"/>
      <c r="H25199"/>
      <c r="I25199"/>
      <c r="J25199"/>
      <c r="U25199" s="43"/>
      <c r="AE25199"/>
    </row>
    <row r="25200" spans="1:31">
      <c r="A25200">
        <v>60640</v>
      </c>
      <c r="B25200" t="s">
        <v>675</v>
      </c>
      <c r="C25200" t="s">
        <v>33480</v>
      </c>
      <c r="D25200" t="s">
        <v>33476</v>
      </c>
      <c r="E25200"/>
      <c r="F25200"/>
      <c r="G25200"/>
      <c r="H25200"/>
      <c r="I25200"/>
      <c r="J25200"/>
      <c r="U25200" s="43"/>
      <c r="AE25200"/>
    </row>
    <row r="25201" spans="1:31">
      <c r="A25201">
        <v>60390</v>
      </c>
      <c r="B25201" t="s">
        <v>21604</v>
      </c>
      <c r="C25201" t="s">
        <v>33477</v>
      </c>
      <c r="D25201" t="s">
        <v>33476</v>
      </c>
      <c r="E25201"/>
      <c r="F25201"/>
      <c r="G25201"/>
      <c r="H25201"/>
      <c r="I25201"/>
      <c r="J25201"/>
      <c r="U25201" s="43"/>
      <c r="AE25201"/>
    </row>
    <row r="25202" spans="1:31">
      <c r="A25202">
        <v>60350</v>
      </c>
      <c r="B25202" t="s">
        <v>21605</v>
      </c>
      <c r="C25202" t="s">
        <v>33480</v>
      </c>
      <c r="D25202" t="s">
        <v>33481</v>
      </c>
      <c r="E25202"/>
      <c r="F25202"/>
      <c r="G25202"/>
      <c r="H25202"/>
      <c r="I25202"/>
      <c r="J25202"/>
      <c r="U25202" s="43"/>
      <c r="AE25202"/>
    </row>
    <row r="25203" spans="1:31">
      <c r="A25203">
        <v>60370</v>
      </c>
      <c r="B25203" t="s">
        <v>21606</v>
      </c>
      <c r="C25203" t="s">
        <v>33480</v>
      </c>
      <c r="D25203" t="e">
        <v>#N/A</v>
      </c>
      <c r="E25203"/>
      <c r="F25203"/>
      <c r="G25203"/>
      <c r="H25203"/>
      <c r="I25203"/>
      <c r="J25203"/>
      <c r="U25203" s="43"/>
      <c r="AE25203"/>
    </row>
    <row r="25204" spans="1:31">
      <c r="A25204">
        <v>60129</v>
      </c>
      <c r="B25204" t="s">
        <v>21607</v>
      </c>
      <c r="C25204" t="s">
        <v>33480</v>
      </c>
      <c r="D25204" t="s">
        <v>33476</v>
      </c>
      <c r="E25204"/>
      <c r="F25204"/>
      <c r="G25204"/>
      <c r="H25204"/>
      <c r="I25204"/>
      <c r="J25204"/>
      <c r="U25204" s="43"/>
      <c r="AE25204"/>
    </row>
    <row r="25205" spans="1:31">
      <c r="A25205">
        <v>60320</v>
      </c>
      <c r="B25205" t="s">
        <v>21608</v>
      </c>
      <c r="C25205" t="s">
        <v>33480</v>
      </c>
      <c r="D25205" t="s">
        <v>33476</v>
      </c>
      <c r="E25205"/>
      <c r="F25205"/>
      <c r="G25205"/>
      <c r="H25205"/>
      <c r="I25205"/>
      <c r="J25205"/>
      <c r="U25205" s="43"/>
      <c r="AE25205"/>
    </row>
    <row r="25206" spans="1:31">
      <c r="A25206">
        <v>60320</v>
      </c>
      <c r="B25206" t="s">
        <v>21609</v>
      </c>
      <c r="C25206" t="s">
        <v>33480</v>
      </c>
      <c r="D25206" t="s">
        <v>33476</v>
      </c>
      <c r="E25206"/>
      <c r="F25206"/>
      <c r="G25206"/>
      <c r="H25206"/>
      <c r="I25206"/>
      <c r="J25206"/>
      <c r="U25206" s="43"/>
      <c r="AE25206"/>
    </row>
    <row r="25207" spans="1:31">
      <c r="A25207">
        <v>60620</v>
      </c>
      <c r="B25207" t="s">
        <v>21610</v>
      </c>
      <c r="C25207" t="s">
        <v>33480</v>
      </c>
      <c r="D25207" t="s">
        <v>33476</v>
      </c>
      <c r="E25207"/>
      <c r="F25207"/>
      <c r="G25207"/>
      <c r="H25207"/>
      <c r="I25207"/>
      <c r="J25207"/>
      <c r="U25207" s="43"/>
      <c r="AE25207"/>
    </row>
    <row r="25208" spans="1:31">
      <c r="A25208">
        <v>60280</v>
      </c>
      <c r="B25208" t="s">
        <v>21611</v>
      </c>
      <c r="C25208" t="s">
        <v>33480</v>
      </c>
      <c r="D25208" t="e">
        <v>#N/A</v>
      </c>
      <c r="E25208"/>
      <c r="F25208"/>
      <c r="G25208"/>
      <c r="H25208"/>
      <c r="I25208"/>
      <c r="J25208"/>
      <c r="U25208" s="43"/>
      <c r="AE25208"/>
    </row>
    <row r="25209" spans="1:31">
      <c r="A25209">
        <v>60490</v>
      </c>
      <c r="B25209" t="s">
        <v>21612</v>
      </c>
      <c r="C25209" t="s">
        <v>33477</v>
      </c>
      <c r="D25209" t="s">
        <v>33476</v>
      </c>
      <c r="E25209"/>
      <c r="F25209"/>
      <c r="G25209"/>
      <c r="H25209"/>
      <c r="I25209"/>
      <c r="J25209"/>
      <c r="U25209" s="43"/>
      <c r="AE25209"/>
    </row>
    <row r="25210" spans="1:31">
      <c r="A25210">
        <v>60350</v>
      </c>
      <c r="B25210" t="s">
        <v>20678</v>
      </c>
      <c r="C25210" t="s">
        <v>33480</v>
      </c>
      <c r="D25210" t="s">
        <v>33481</v>
      </c>
      <c r="E25210"/>
      <c r="F25210"/>
      <c r="G25210"/>
      <c r="H25210"/>
      <c r="I25210"/>
      <c r="J25210"/>
      <c r="U25210" s="43"/>
      <c r="AE25210"/>
    </row>
    <row r="25211" spans="1:31">
      <c r="A25211">
        <v>60650</v>
      </c>
      <c r="B25211" t="s">
        <v>21613</v>
      </c>
      <c r="C25211" t="s">
        <v>33477</v>
      </c>
      <c r="D25211" t="s">
        <v>33476</v>
      </c>
      <c r="E25211"/>
      <c r="F25211"/>
      <c r="G25211"/>
      <c r="H25211"/>
      <c r="I25211"/>
      <c r="J25211"/>
      <c r="U25211" s="43"/>
      <c r="AE25211"/>
    </row>
    <row r="25212" spans="1:31">
      <c r="A25212">
        <v>60460</v>
      </c>
      <c r="B25212" t="s">
        <v>21614</v>
      </c>
      <c r="C25212" t="s">
        <v>33480</v>
      </c>
      <c r="D25212" t="s">
        <v>33476</v>
      </c>
      <c r="E25212"/>
      <c r="F25212"/>
      <c r="G25212"/>
      <c r="H25212"/>
      <c r="I25212"/>
      <c r="J25212"/>
      <c r="U25212" s="43"/>
      <c r="AE25212"/>
    </row>
    <row r="25213" spans="1:31">
      <c r="A25213">
        <v>60120</v>
      </c>
      <c r="B25213" t="s">
        <v>21615</v>
      </c>
      <c r="C25213" t="s">
        <v>33477</v>
      </c>
      <c r="D25213" t="s">
        <v>33476</v>
      </c>
      <c r="E25213"/>
      <c r="F25213"/>
      <c r="G25213"/>
      <c r="H25213"/>
      <c r="I25213"/>
      <c r="J25213"/>
      <c r="U25213" s="43"/>
      <c r="AE25213"/>
    </row>
    <row r="25214" spans="1:31">
      <c r="A25214">
        <v>60220</v>
      </c>
      <c r="B25214" t="s">
        <v>21616</v>
      </c>
      <c r="C25214" t="s">
        <v>33478</v>
      </c>
      <c r="D25214" t="s">
        <v>33476</v>
      </c>
      <c r="E25214"/>
      <c r="F25214"/>
      <c r="G25214"/>
      <c r="H25214"/>
      <c r="I25214"/>
      <c r="J25214"/>
      <c r="U25214" s="43"/>
      <c r="AE25214"/>
    </row>
    <row r="25215" spans="1:31">
      <c r="A25215">
        <v>60860</v>
      </c>
      <c r="B25215" t="s">
        <v>21617</v>
      </c>
      <c r="C25215" t="s">
        <v>33478</v>
      </c>
      <c r="D25215" t="s">
        <v>33476</v>
      </c>
      <c r="E25215"/>
      <c r="F25215"/>
      <c r="G25215"/>
      <c r="H25215"/>
      <c r="I25215"/>
      <c r="J25215"/>
      <c r="U25215" s="43"/>
      <c r="AE25215"/>
    </row>
    <row r="25216" spans="1:31">
      <c r="A25216">
        <v>60190</v>
      </c>
      <c r="B25216" t="s">
        <v>21618</v>
      </c>
      <c r="C25216" t="s">
        <v>33480</v>
      </c>
      <c r="D25216" t="s">
        <v>33481</v>
      </c>
      <c r="E25216"/>
      <c r="F25216"/>
      <c r="G25216"/>
      <c r="H25216"/>
      <c r="I25216"/>
      <c r="J25216"/>
      <c r="U25216" s="43"/>
      <c r="AE25216"/>
    </row>
    <row r="25217" spans="1:31">
      <c r="A25217">
        <v>60440</v>
      </c>
      <c r="B25217" t="s">
        <v>21619</v>
      </c>
      <c r="C25217" t="s">
        <v>33480</v>
      </c>
      <c r="D25217" t="s">
        <v>33476</v>
      </c>
      <c r="E25217"/>
      <c r="F25217"/>
      <c r="G25217"/>
      <c r="H25217"/>
      <c r="I25217"/>
      <c r="J25217"/>
      <c r="U25217" s="43"/>
      <c r="AE25217"/>
    </row>
    <row r="25218" spans="1:31">
      <c r="A25218">
        <v>60510</v>
      </c>
      <c r="B25218" t="s">
        <v>21620</v>
      </c>
      <c r="C25218" t="s">
        <v>33477</v>
      </c>
      <c r="D25218" t="s">
        <v>33476</v>
      </c>
      <c r="E25218"/>
      <c r="F25218"/>
      <c r="G25218"/>
      <c r="H25218"/>
      <c r="I25218"/>
      <c r="J25218"/>
      <c r="U25218" s="43"/>
      <c r="AE25218"/>
    </row>
    <row r="25219" spans="1:31">
      <c r="A25219">
        <v>60120</v>
      </c>
      <c r="B25219" t="s">
        <v>21621</v>
      </c>
      <c r="C25219" t="s">
        <v>33477</v>
      </c>
      <c r="D25219" t="s">
        <v>33476</v>
      </c>
      <c r="E25219"/>
      <c r="F25219"/>
      <c r="G25219"/>
      <c r="H25219"/>
      <c r="I25219"/>
      <c r="J25219"/>
      <c r="U25219" s="43"/>
      <c r="AE25219"/>
    </row>
    <row r="25220" spans="1:31">
      <c r="A25220">
        <v>60123</v>
      </c>
      <c r="B25220" t="s">
        <v>21622</v>
      </c>
      <c r="C25220" t="s">
        <v>33480</v>
      </c>
      <c r="D25220" t="e">
        <v>#N/A</v>
      </c>
      <c r="E25220"/>
      <c r="F25220"/>
      <c r="G25220"/>
      <c r="H25220"/>
      <c r="I25220"/>
      <c r="J25220"/>
      <c r="U25220" s="43"/>
      <c r="AE25220"/>
    </row>
    <row r="25221" spans="1:31">
      <c r="A25221">
        <v>60112</v>
      </c>
      <c r="B25221" t="s">
        <v>21623</v>
      </c>
      <c r="C25221" t="s">
        <v>33477</v>
      </c>
      <c r="D25221" t="e">
        <v>#N/A</v>
      </c>
      <c r="E25221"/>
      <c r="F25221"/>
      <c r="G25221"/>
      <c r="H25221"/>
      <c r="I25221"/>
      <c r="J25221"/>
      <c r="U25221" s="43"/>
      <c r="AE25221"/>
    </row>
    <row r="25222" spans="1:31">
      <c r="A25222">
        <v>60120</v>
      </c>
      <c r="B25222" t="s">
        <v>21624</v>
      </c>
      <c r="C25222" t="s">
        <v>33477</v>
      </c>
      <c r="D25222" t="s">
        <v>33476</v>
      </c>
      <c r="E25222"/>
      <c r="F25222"/>
      <c r="G25222"/>
      <c r="H25222"/>
      <c r="I25222"/>
      <c r="J25222"/>
      <c r="U25222" s="43"/>
      <c r="AE25222"/>
    </row>
    <row r="25223" spans="1:31">
      <c r="A25223">
        <v>60820</v>
      </c>
      <c r="B25223" t="s">
        <v>21625</v>
      </c>
      <c r="C25223" t="s">
        <v>33480</v>
      </c>
      <c r="D25223" t="e">
        <v>#N/A</v>
      </c>
      <c r="E25223"/>
      <c r="F25223"/>
      <c r="G25223"/>
      <c r="H25223"/>
      <c r="I25223"/>
      <c r="J25223"/>
      <c r="U25223" s="43"/>
      <c r="AE25223"/>
    </row>
    <row r="25224" spans="1:31">
      <c r="A25224">
        <v>60300</v>
      </c>
      <c r="B25224" t="s">
        <v>21626</v>
      </c>
      <c r="C25224" t="s">
        <v>33480</v>
      </c>
      <c r="D25224" t="s">
        <v>33476</v>
      </c>
      <c r="E25224"/>
      <c r="F25224"/>
      <c r="G25224"/>
      <c r="H25224"/>
      <c r="I25224"/>
      <c r="J25224"/>
      <c r="U25224" s="43"/>
      <c r="AE25224"/>
    </row>
    <row r="25225" spans="1:31">
      <c r="A25225">
        <v>60540</v>
      </c>
      <c r="B25225" t="s">
        <v>21627</v>
      </c>
      <c r="C25225" t="s">
        <v>33480</v>
      </c>
      <c r="D25225" t="s">
        <v>33476</v>
      </c>
      <c r="E25225"/>
      <c r="F25225"/>
      <c r="G25225"/>
      <c r="H25225"/>
      <c r="I25225"/>
      <c r="J25225"/>
      <c r="U25225" s="43"/>
      <c r="AE25225"/>
    </row>
    <row r="25226" spans="1:31">
      <c r="A25226">
        <v>60540</v>
      </c>
      <c r="B25226" t="s">
        <v>21627</v>
      </c>
      <c r="C25226" t="s">
        <v>33480</v>
      </c>
      <c r="D25226" t="s">
        <v>33476</v>
      </c>
      <c r="E25226"/>
      <c r="F25226"/>
      <c r="G25226"/>
      <c r="H25226"/>
      <c r="I25226"/>
      <c r="J25226"/>
      <c r="U25226" s="43"/>
      <c r="AE25226"/>
    </row>
    <row r="25227" spans="1:31">
      <c r="A25227">
        <v>60540</v>
      </c>
      <c r="B25227" t="s">
        <v>21627</v>
      </c>
      <c r="C25227" t="s">
        <v>33480</v>
      </c>
      <c r="D25227" t="s">
        <v>33476</v>
      </c>
      <c r="E25227"/>
      <c r="F25227"/>
      <c r="G25227"/>
      <c r="H25227"/>
      <c r="I25227"/>
      <c r="J25227"/>
      <c r="U25227" s="43"/>
      <c r="AE25227"/>
    </row>
    <row r="25228" spans="1:31">
      <c r="A25228">
        <v>60240</v>
      </c>
      <c r="B25228" t="s">
        <v>21628</v>
      </c>
      <c r="C25228" t="s">
        <v>33477</v>
      </c>
      <c r="D25228" t="s">
        <v>33481</v>
      </c>
      <c r="E25228"/>
      <c r="F25228"/>
      <c r="G25228"/>
      <c r="H25228"/>
      <c r="I25228"/>
      <c r="J25228"/>
      <c r="U25228" s="43"/>
      <c r="AE25228"/>
    </row>
    <row r="25229" spans="1:31">
      <c r="A25229">
        <v>60240</v>
      </c>
      <c r="B25229" t="s">
        <v>21629</v>
      </c>
      <c r="C25229" t="s">
        <v>33477</v>
      </c>
      <c r="D25229" t="s">
        <v>33481</v>
      </c>
      <c r="E25229"/>
      <c r="F25229"/>
      <c r="G25229"/>
      <c r="H25229"/>
      <c r="I25229"/>
      <c r="J25229"/>
      <c r="U25229" s="43"/>
      <c r="AE25229"/>
    </row>
    <row r="25230" spans="1:31">
      <c r="A25230">
        <v>60620</v>
      </c>
      <c r="B25230" t="s">
        <v>21630</v>
      </c>
      <c r="C25230" t="s">
        <v>33480</v>
      </c>
      <c r="D25230" t="s">
        <v>33476</v>
      </c>
      <c r="E25230"/>
      <c r="F25230"/>
      <c r="G25230"/>
      <c r="H25230"/>
      <c r="I25230"/>
      <c r="J25230"/>
      <c r="U25230" s="43"/>
      <c r="AE25230"/>
    </row>
    <row r="25231" spans="1:31">
      <c r="A25231">
        <v>60620</v>
      </c>
      <c r="B25231" t="s">
        <v>21631</v>
      </c>
      <c r="C25231" t="s">
        <v>33480</v>
      </c>
      <c r="D25231" t="s">
        <v>33476</v>
      </c>
      <c r="E25231"/>
      <c r="F25231"/>
      <c r="G25231"/>
      <c r="H25231"/>
      <c r="I25231"/>
      <c r="J25231"/>
      <c r="U25231" s="43"/>
      <c r="AE25231"/>
    </row>
    <row r="25232" spans="1:31">
      <c r="A25232">
        <v>60490</v>
      </c>
      <c r="B25232" t="s">
        <v>21632</v>
      </c>
      <c r="C25232" t="s">
        <v>33477</v>
      </c>
      <c r="D25232" t="s">
        <v>33476</v>
      </c>
      <c r="E25232"/>
      <c r="F25232"/>
      <c r="G25232"/>
      <c r="H25232"/>
      <c r="I25232"/>
      <c r="J25232"/>
      <c r="U25232" s="43"/>
      <c r="AE25232"/>
    </row>
    <row r="25233" spans="1:31">
      <c r="A25233">
        <v>60141</v>
      </c>
      <c r="B25233" t="s">
        <v>21633</v>
      </c>
      <c r="C25233" t="s">
        <v>33480</v>
      </c>
      <c r="D25233" t="e">
        <v>#N/A</v>
      </c>
      <c r="E25233"/>
      <c r="F25233"/>
      <c r="G25233"/>
      <c r="H25233"/>
      <c r="I25233"/>
      <c r="J25233"/>
      <c r="U25233" s="43"/>
      <c r="AE25233"/>
    </row>
    <row r="25234" spans="1:31">
      <c r="A25234">
        <v>60240</v>
      </c>
      <c r="B25234" t="s">
        <v>21634</v>
      </c>
      <c r="C25234" t="s">
        <v>33477</v>
      </c>
      <c r="D25234" t="s">
        <v>33481</v>
      </c>
      <c r="E25234"/>
      <c r="F25234"/>
      <c r="G25234"/>
      <c r="H25234"/>
      <c r="I25234"/>
      <c r="J25234"/>
      <c r="U25234" s="43"/>
      <c r="AE25234"/>
    </row>
    <row r="25235" spans="1:31">
      <c r="A25235">
        <v>60590</v>
      </c>
      <c r="B25235" t="s">
        <v>21635</v>
      </c>
      <c r="C25235" t="s">
        <v>33480</v>
      </c>
      <c r="D25235" t="s">
        <v>33476</v>
      </c>
      <c r="E25235"/>
      <c r="F25235"/>
      <c r="G25235"/>
      <c r="H25235"/>
      <c r="I25235"/>
      <c r="J25235"/>
      <c r="U25235" s="43"/>
      <c r="AE25235"/>
    </row>
    <row r="25236" spans="1:31">
      <c r="A25236">
        <v>60220</v>
      </c>
      <c r="B25236" t="s">
        <v>21636</v>
      </c>
      <c r="C25236" t="s">
        <v>33478</v>
      </c>
      <c r="D25236" t="s">
        <v>33476</v>
      </c>
      <c r="E25236"/>
      <c r="F25236"/>
      <c r="G25236"/>
      <c r="H25236"/>
      <c r="I25236"/>
      <c r="J25236"/>
      <c r="U25236" s="43"/>
      <c r="AE25236"/>
    </row>
    <row r="25237" spans="1:31">
      <c r="A25237">
        <v>60113</v>
      </c>
      <c r="B25237" t="s">
        <v>21637</v>
      </c>
      <c r="C25237" t="s">
        <v>33480</v>
      </c>
      <c r="D25237" t="e">
        <v>#N/A</v>
      </c>
      <c r="E25237"/>
      <c r="F25237"/>
      <c r="G25237"/>
      <c r="H25237"/>
      <c r="I25237"/>
      <c r="J25237"/>
      <c r="U25237" s="43"/>
      <c r="AE25237"/>
    </row>
    <row r="25238" spans="1:31">
      <c r="A25238">
        <v>60810</v>
      </c>
      <c r="B25238" t="s">
        <v>21638</v>
      </c>
      <c r="C25238" t="s">
        <v>33480</v>
      </c>
      <c r="D25238" t="s">
        <v>33476</v>
      </c>
      <c r="E25238"/>
      <c r="F25238"/>
      <c r="G25238"/>
      <c r="H25238"/>
      <c r="I25238"/>
      <c r="J25238"/>
      <c r="U25238" s="43"/>
      <c r="AE25238"/>
    </row>
    <row r="25239" spans="1:31">
      <c r="A25239">
        <v>60440</v>
      </c>
      <c r="B25239" t="s">
        <v>21639</v>
      </c>
      <c r="C25239" t="s">
        <v>33480</v>
      </c>
      <c r="D25239" t="s">
        <v>33476</v>
      </c>
      <c r="E25239"/>
      <c r="F25239"/>
      <c r="G25239"/>
      <c r="H25239"/>
      <c r="I25239"/>
      <c r="J25239"/>
      <c r="U25239" s="43"/>
      <c r="AE25239"/>
    </row>
    <row r="25240" spans="1:31">
      <c r="A25240">
        <v>60870</v>
      </c>
      <c r="B25240" t="s">
        <v>21640</v>
      </c>
      <c r="C25240" t="s">
        <v>33480</v>
      </c>
      <c r="D25240" t="e">
        <v>#N/A</v>
      </c>
      <c r="E25240"/>
      <c r="F25240"/>
      <c r="G25240"/>
      <c r="H25240"/>
      <c r="I25240"/>
      <c r="J25240"/>
      <c r="U25240" s="43"/>
      <c r="AE25240"/>
    </row>
    <row r="25241" spans="1:31">
      <c r="A25241">
        <v>60510</v>
      </c>
      <c r="B25241" t="s">
        <v>21641</v>
      </c>
      <c r="C25241" t="s">
        <v>33477</v>
      </c>
      <c r="D25241" t="s">
        <v>33476</v>
      </c>
      <c r="E25241"/>
      <c r="F25241"/>
      <c r="G25241"/>
      <c r="H25241"/>
      <c r="I25241"/>
      <c r="J25241"/>
      <c r="U25241" s="43"/>
      <c r="AE25241"/>
    </row>
    <row r="25242" spans="1:31">
      <c r="A25242">
        <v>60120</v>
      </c>
      <c r="B25242" t="s">
        <v>9351</v>
      </c>
      <c r="C25242" t="s">
        <v>33477</v>
      </c>
      <c r="D25242" t="s">
        <v>33476</v>
      </c>
      <c r="E25242"/>
      <c r="F25242"/>
      <c r="G25242"/>
      <c r="H25242"/>
      <c r="I25242"/>
      <c r="J25242"/>
      <c r="U25242" s="43"/>
      <c r="AE25242"/>
    </row>
    <row r="25243" spans="1:31">
      <c r="A25243">
        <v>60400</v>
      </c>
      <c r="B25243" t="s">
        <v>6717</v>
      </c>
      <c r="C25243" t="s">
        <v>33480</v>
      </c>
      <c r="D25243" t="s">
        <v>33476</v>
      </c>
      <c r="E25243"/>
      <c r="F25243"/>
      <c r="G25243"/>
      <c r="H25243"/>
      <c r="I25243"/>
      <c r="J25243"/>
      <c r="U25243" s="43"/>
      <c r="AE25243"/>
    </row>
    <row r="25244" spans="1:31">
      <c r="A25244">
        <v>60840</v>
      </c>
      <c r="B25244" t="s">
        <v>21642</v>
      </c>
      <c r="C25244" t="s">
        <v>33480</v>
      </c>
      <c r="D25244" t="s">
        <v>33476</v>
      </c>
      <c r="E25244"/>
      <c r="F25244"/>
      <c r="G25244"/>
      <c r="H25244"/>
      <c r="I25244"/>
      <c r="J25244"/>
      <c r="U25244" s="43"/>
      <c r="AE25244"/>
    </row>
    <row r="25245" spans="1:31">
      <c r="A25245">
        <v>60600</v>
      </c>
      <c r="B25245" t="s">
        <v>21643</v>
      </c>
      <c r="C25245" t="s">
        <v>33480</v>
      </c>
      <c r="D25245" t="e">
        <v>#N/A</v>
      </c>
      <c r="E25245"/>
      <c r="F25245"/>
      <c r="G25245"/>
      <c r="H25245"/>
      <c r="I25245"/>
      <c r="J25245"/>
      <c r="U25245" s="43"/>
      <c r="AE25245"/>
    </row>
    <row r="25246" spans="1:31">
      <c r="A25246">
        <v>60210</v>
      </c>
      <c r="B25246" t="s">
        <v>21644</v>
      </c>
      <c r="C25246" t="s">
        <v>33478</v>
      </c>
      <c r="D25246" t="s">
        <v>33476</v>
      </c>
      <c r="E25246"/>
      <c r="F25246"/>
      <c r="G25246"/>
      <c r="H25246"/>
      <c r="I25246"/>
      <c r="J25246"/>
      <c r="U25246" s="43"/>
      <c r="AE25246"/>
    </row>
    <row r="25247" spans="1:31">
      <c r="A25247">
        <v>60210</v>
      </c>
      <c r="B25247" t="s">
        <v>21645</v>
      </c>
      <c r="C25247" t="s">
        <v>33478</v>
      </c>
      <c r="D25247" t="s">
        <v>33476</v>
      </c>
      <c r="E25247"/>
      <c r="F25247"/>
      <c r="G25247"/>
      <c r="H25247"/>
      <c r="I25247"/>
      <c r="J25247"/>
      <c r="U25247" s="43"/>
      <c r="AE25247"/>
    </row>
    <row r="25248" spans="1:31">
      <c r="A25248">
        <v>60220</v>
      </c>
      <c r="B25248" t="s">
        <v>21646</v>
      </c>
      <c r="C25248" t="s">
        <v>33478</v>
      </c>
      <c r="D25248" t="s">
        <v>33476</v>
      </c>
      <c r="E25248"/>
      <c r="F25248"/>
      <c r="G25248"/>
      <c r="H25248"/>
      <c r="I25248"/>
      <c r="J25248"/>
      <c r="U25248" s="43"/>
      <c r="AE25248"/>
    </row>
    <row r="25249" spans="1:31">
      <c r="A25249">
        <v>60120</v>
      </c>
      <c r="B25249" t="s">
        <v>17557</v>
      </c>
      <c r="C25249" t="s">
        <v>33477</v>
      </c>
      <c r="D25249" t="s">
        <v>33476</v>
      </c>
      <c r="E25249"/>
      <c r="F25249"/>
      <c r="G25249"/>
      <c r="H25249"/>
      <c r="I25249"/>
      <c r="J25249"/>
      <c r="U25249" s="43"/>
      <c r="AE25249"/>
    </row>
    <row r="25250" spans="1:31">
      <c r="A25250">
        <v>60130</v>
      </c>
      <c r="B25250" t="s">
        <v>21647</v>
      </c>
      <c r="C25250" t="s">
        <v>33477</v>
      </c>
      <c r="D25250" t="s">
        <v>33476</v>
      </c>
      <c r="E25250"/>
      <c r="F25250"/>
      <c r="G25250"/>
      <c r="H25250"/>
      <c r="I25250"/>
      <c r="J25250"/>
      <c r="U25250" s="43"/>
      <c r="AE25250"/>
    </row>
    <row r="25251" spans="1:31">
      <c r="A25251">
        <v>60480</v>
      </c>
      <c r="B25251" t="s">
        <v>21648</v>
      </c>
      <c r="C25251" t="s">
        <v>33478</v>
      </c>
      <c r="D25251" t="s">
        <v>33476</v>
      </c>
      <c r="E25251"/>
      <c r="F25251"/>
      <c r="G25251"/>
      <c r="H25251"/>
      <c r="I25251"/>
      <c r="J25251"/>
      <c r="U25251" s="43"/>
      <c r="AE25251"/>
    </row>
    <row r="25252" spans="1:31">
      <c r="A25252">
        <v>60380</v>
      </c>
      <c r="B25252" t="s">
        <v>21649</v>
      </c>
      <c r="C25252" t="s">
        <v>33478</v>
      </c>
      <c r="D25252" t="s">
        <v>33476</v>
      </c>
      <c r="E25252"/>
      <c r="F25252"/>
      <c r="G25252"/>
      <c r="H25252"/>
      <c r="I25252"/>
      <c r="J25252"/>
      <c r="U25252" s="43"/>
      <c r="AE25252"/>
    </row>
    <row r="25253" spans="1:31">
      <c r="A25253">
        <v>60130</v>
      </c>
      <c r="B25253" t="s">
        <v>21650</v>
      </c>
      <c r="C25253" t="s">
        <v>33477</v>
      </c>
      <c r="D25253" t="s">
        <v>33476</v>
      </c>
      <c r="E25253"/>
      <c r="F25253"/>
      <c r="G25253"/>
      <c r="H25253"/>
      <c r="I25253"/>
      <c r="J25253"/>
      <c r="U25253" s="43"/>
      <c r="AE25253"/>
    </row>
    <row r="25254" spans="1:31">
      <c r="A25254">
        <v>60250</v>
      </c>
      <c r="B25254" t="s">
        <v>21651</v>
      </c>
      <c r="C25254" t="s">
        <v>33480</v>
      </c>
      <c r="D25254" t="s">
        <v>33476</v>
      </c>
      <c r="E25254"/>
      <c r="F25254"/>
      <c r="G25254"/>
      <c r="H25254"/>
      <c r="I25254"/>
      <c r="J25254"/>
      <c r="U25254" s="43"/>
      <c r="AE25254"/>
    </row>
    <row r="25255" spans="1:31">
      <c r="A25255">
        <v>60400</v>
      </c>
      <c r="B25255" t="s">
        <v>6116</v>
      </c>
      <c r="C25255" t="s">
        <v>33480</v>
      </c>
      <c r="D25255" t="s">
        <v>33476</v>
      </c>
      <c r="E25255"/>
      <c r="F25255"/>
      <c r="G25255"/>
      <c r="H25255"/>
      <c r="I25255"/>
      <c r="J25255"/>
      <c r="U25255" s="43"/>
      <c r="AE25255"/>
    </row>
    <row r="25256" spans="1:31">
      <c r="A25256">
        <v>60400</v>
      </c>
      <c r="B25256" t="s">
        <v>21652</v>
      </c>
      <c r="C25256" t="s">
        <v>33480</v>
      </c>
      <c r="D25256" t="s">
        <v>33476</v>
      </c>
      <c r="E25256"/>
      <c r="F25256"/>
      <c r="G25256"/>
      <c r="H25256"/>
      <c r="I25256"/>
      <c r="J25256"/>
      <c r="U25256" s="43"/>
      <c r="AE25256"/>
    </row>
    <row r="25257" spans="1:31">
      <c r="A25257">
        <v>60170</v>
      </c>
      <c r="B25257" t="s">
        <v>21653</v>
      </c>
      <c r="C25257" t="s">
        <v>33480</v>
      </c>
      <c r="D25257" t="s">
        <v>33476</v>
      </c>
      <c r="E25257"/>
      <c r="F25257"/>
      <c r="G25257"/>
      <c r="H25257"/>
      <c r="I25257"/>
      <c r="J25257"/>
      <c r="U25257" s="43"/>
      <c r="AE25257"/>
    </row>
    <row r="25258" spans="1:31">
      <c r="A25258">
        <v>60290</v>
      </c>
      <c r="B25258" t="s">
        <v>21654</v>
      </c>
      <c r="C25258" t="s">
        <v>33480</v>
      </c>
      <c r="D25258" t="s">
        <v>33476</v>
      </c>
      <c r="E25258"/>
      <c r="F25258"/>
      <c r="G25258"/>
      <c r="H25258"/>
      <c r="I25258"/>
      <c r="J25258"/>
      <c r="U25258" s="43"/>
      <c r="AE25258"/>
    </row>
    <row r="25259" spans="1:31">
      <c r="A25259">
        <v>60640</v>
      </c>
      <c r="B25259" t="s">
        <v>7934</v>
      </c>
      <c r="C25259" t="s">
        <v>33480</v>
      </c>
      <c r="D25259" t="s">
        <v>33476</v>
      </c>
      <c r="E25259"/>
      <c r="F25259"/>
      <c r="G25259"/>
      <c r="H25259"/>
      <c r="I25259"/>
      <c r="J25259"/>
      <c r="U25259" s="43"/>
      <c r="AE25259"/>
    </row>
    <row r="25260" spans="1:31">
      <c r="A25260">
        <v>60220</v>
      </c>
      <c r="B25260" t="s">
        <v>21655</v>
      </c>
      <c r="C25260" t="s">
        <v>33478</v>
      </c>
      <c r="D25260" t="s">
        <v>33476</v>
      </c>
      <c r="E25260"/>
      <c r="F25260"/>
      <c r="G25260"/>
      <c r="H25260"/>
      <c r="I25260"/>
      <c r="J25260"/>
      <c r="U25260" s="43"/>
      <c r="AE25260"/>
    </row>
    <row r="25261" spans="1:31">
      <c r="A25261">
        <v>60480</v>
      </c>
      <c r="B25261" t="s">
        <v>21656</v>
      </c>
      <c r="C25261" t="s">
        <v>33478</v>
      </c>
      <c r="D25261" t="s">
        <v>33476</v>
      </c>
      <c r="E25261"/>
      <c r="F25261"/>
      <c r="G25261"/>
      <c r="H25261"/>
      <c r="I25261"/>
      <c r="J25261"/>
      <c r="U25261" s="43"/>
      <c r="AE25261"/>
    </row>
    <row r="25262" spans="1:31">
      <c r="A25262">
        <v>60310</v>
      </c>
      <c r="B25262" t="s">
        <v>21657</v>
      </c>
      <c r="C25262" t="s">
        <v>33477</v>
      </c>
      <c r="D25262" t="s">
        <v>33476</v>
      </c>
      <c r="E25262"/>
      <c r="F25262"/>
      <c r="G25262"/>
      <c r="H25262"/>
      <c r="I25262"/>
      <c r="J25262"/>
      <c r="U25262" s="43"/>
      <c r="AE25262"/>
    </row>
    <row r="25263" spans="1:31">
      <c r="A25263">
        <v>60680</v>
      </c>
      <c r="B25263" t="s">
        <v>21658</v>
      </c>
      <c r="C25263" t="s">
        <v>33480</v>
      </c>
      <c r="D25263" t="e">
        <v>#N/A</v>
      </c>
      <c r="E25263"/>
      <c r="F25263"/>
      <c r="G25263"/>
      <c r="H25263"/>
      <c r="I25263"/>
      <c r="J25263"/>
      <c r="U25263" s="43"/>
      <c r="AE25263"/>
    </row>
    <row r="25264" spans="1:31">
      <c r="A25264">
        <v>60310</v>
      </c>
      <c r="B25264" t="s">
        <v>21659</v>
      </c>
      <c r="C25264" t="s">
        <v>33477</v>
      </c>
      <c r="D25264" t="s">
        <v>33476</v>
      </c>
      <c r="E25264"/>
      <c r="F25264"/>
      <c r="G25264"/>
      <c r="H25264"/>
      <c r="I25264"/>
      <c r="J25264"/>
      <c r="U25264" s="43"/>
      <c r="AE25264"/>
    </row>
    <row r="25265" spans="1:31">
      <c r="A25265">
        <v>60310</v>
      </c>
      <c r="B25265" t="s">
        <v>21660</v>
      </c>
      <c r="C25265" t="s">
        <v>33477</v>
      </c>
      <c r="D25265" t="s">
        <v>33476</v>
      </c>
      <c r="E25265"/>
      <c r="F25265"/>
      <c r="G25265"/>
      <c r="H25265"/>
      <c r="I25265"/>
      <c r="J25265"/>
      <c r="U25265" s="43"/>
      <c r="AE25265"/>
    </row>
    <row r="25266" spans="1:31">
      <c r="A25266">
        <v>60220</v>
      </c>
      <c r="B25266" t="s">
        <v>21661</v>
      </c>
      <c r="C25266" t="s">
        <v>33478</v>
      </c>
      <c r="D25266" t="s">
        <v>33476</v>
      </c>
      <c r="E25266"/>
      <c r="F25266"/>
      <c r="G25266"/>
      <c r="H25266"/>
      <c r="I25266"/>
      <c r="J25266"/>
      <c r="U25266" s="43"/>
      <c r="AE25266"/>
    </row>
    <row r="25267" spans="1:31">
      <c r="A25267">
        <v>60170</v>
      </c>
      <c r="B25267" t="s">
        <v>21662</v>
      </c>
      <c r="C25267" t="s">
        <v>33480</v>
      </c>
      <c r="D25267" t="s">
        <v>33476</v>
      </c>
      <c r="E25267"/>
      <c r="F25267"/>
      <c r="G25267"/>
      <c r="H25267"/>
      <c r="I25267"/>
      <c r="J25267"/>
      <c r="U25267" s="43"/>
      <c r="AE25267"/>
    </row>
    <row r="25268" spans="1:31">
      <c r="A25268">
        <v>60840</v>
      </c>
      <c r="B25268" t="s">
        <v>21663</v>
      </c>
      <c r="C25268" t="s">
        <v>33480</v>
      </c>
      <c r="D25268" t="s">
        <v>33476</v>
      </c>
      <c r="E25268"/>
      <c r="F25268"/>
      <c r="G25268"/>
      <c r="H25268"/>
      <c r="I25268"/>
      <c r="J25268"/>
      <c r="U25268" s="43"/>
      <c r="AE25268"/>
    </row>
    <row r="25269" spans="1:31">
      <c r="A25269">
        <v>60360</v>
      </c>
      <c r="B25269" t="s">
        <v>21664</v>
      </c>
      <c r="C25269" t="s">
        <v>33478</v>
      </c>
      <c r="D25269" t="s">
        <v>33476</v>
      </c>
      <c r="E25269"/>
      <c r="F25269"/>
      <c r="G25269"/>
      <c r="H25269"/>
      <c r="I25269"/>
      <c r="J25269"/>
      <c r="U25269" s="43"/>
      <c r="AE25269"/>
    </row>
    <row r="25270" spans="1:31">
      <c r="A25270">
        <v>60640</v>
      </c>
      <c r="B25270" t="s">
        <v>21665</v>
      </c>
      <c r="C25270" t="s">
        <v>33480</v>
      </c>
      <c r="D25270" t="s">
        <v>33476</v>
      </c>
      <c r="E25270"/>
      <c r="F25270"/>
      <c r="G25270"/>
      <c r="H25270"/>
      <c r="I25270"/>
      <c r="J25270"/>
      <c r="U25270" s="43"/>
      <c r="AE25270"/>
    </row>
    <row r="25271" spans="1:31">
      <c r="A25271">
        <v>60130</v>
      </c>
      <c r="B25271" t="s">
        <v>21666</v>
      </c>
      <c r="C25271" t="s">
        <v>33477</v>
      </c>
      <c r="D25271" t="s">
        <v>33476</v>
      </c>
      <c r="E25271"/>
      <c r="F25271"/>
      <c r="G25271"/>
      <c r="H25271"/>
      <c r="I25271"/>
      <c r="J25271"/>
      <c r="U25271" s="43"/>
      <c r="AE25271"/>
    </row>
    <row r="25272" spans="1:31">
      <c r="A25272">
        <v>60290</v>
      </c>
      <c r="B25272" t="s">
        <v>21667</v>
      </c>
      <c r="C25272" t="s">
        <v>33480</v>
      </c>
      <c r="D25272" t="s">
        <v>33476</v>
      </c>
      <c r="E25272"/>
      <c r="F25272"/>
      <c r="G25272"/>
      <c r="H25272"/>
      <c r="I25272"/>
      <c r="J25272"/>
      <c r="U25272" s="43"/>
      <c r="AE25272"/>
    </row>
    <row r="25273" spans="1:31">
      <c r="A25273">
        <v>60730</v>
      </c>
      <c r="B25273" t="s">
        <v>21668</v>
      </c>
      <c r="C25273" t="s">
        <v>33477</v>
      </c>
      <c r="D25273" t="s">
        <v>33476</v>
      </c>
      <c r="E25273"/>
      <c r="F25273"/>
      <c r="G25273"/>
      <c r="H25273"/>
      <c r="I25273"/>
      <c r="J25273"/>
      <c r="U25273" s="43"/>
      <c r="AE25273"/>
    </row>
    <row r="25274" spans="1:31">
      <c r="A25274">
        <v>60210</v>
      </c>
      <c r="B25274" t="s">
        <v>21669</v>
      </c>
      <c r="C25274" t="s">
        <v>33478</v>
      </c>
      <c r="D25274" t="s">
        <v>33476</v>
      </c>
      <c r="E25274"/>
      <c r="F25274"/>
      <c r="G25274"/>
      <c r="H25274"/>
      <c r="I25274"/>
      <c r="J25274"/>
      <c r="U25274" s="43"/>
      <c r="AE25274"/>
    </row>
    <row r="25275" spans="1:31">
      <c r="A25275">
        <v>60190</v>
      </c>
      <c r="B25275" t="s">
        <v>21670</v>
      </c>
      <c r="C25275" t="s">
        <v>33480</v>
      </c>
      <c r="D25275" t="s">
        <v>33481</v>
      </c>
      <c r="E25275"/>
      <c r="F25275"/>
      <c r="G25275"/>
      <c r="H25275"/>
      <c r="I25275"/>
      <c r="J25275"/>
      <c r="U25275" s="43"/>
      <c r="AE25275"/>
    </row>
    <row r="25276" spans="1:31">
      <c r="A25276">
        <v>60300</v>
      </c>
      <c r="B25276" t="s">
        <v>21671</v>
      </c>
      <c r="C25276" t="s">
        <v>33480</v>
      </c>
      <c r="D25276" t="s">
        <v>33476</v>
      </c>
      <c r="E25276"/>
      <c r="F25276"/>
      <c r="G25276"/>
      <c r="H25276"/>
      <c r="I25276"/>
      <c r="J25276"/>
      <c r="U25276" s="43"/>
      <c r="AE25276"/>
    </row>
    <row r="25277" spans="1:31">
      <c r="A25277">
        <v>60230</v>
      </c>
      <c r="B25277" t="s">
        <v>21672</v>
      </c>
      <c r="C25277" t="s">
        <v>33480</v>
      </c>
      <c r="D25277" t="e">
        <v>#N/A</v>
      </c>
      <c r="E25277"/>
      <c r="F25277"/>
      <c r="G25277"/>
      <c r="H25277"/>
      <c r="I25277"/>
      <c r="J25277"/>
      <c r="U25277" s="43"/>
      <c r="AE25277"/>
    </row>
    <row r="25278" spans="1:31">
      <c r="A25278">
        <v>60240</v>
      </c>
      <c r="B25278" t="s">
        <v>21673</v>
      </c>
      <c r="C25278" t="s">
        <v>33477</v>
      </c>
      <c r="D25278" t="s">
        <v>33481</v>
      </c>
      <c r="E25278"/>
      <c r="F25278"/>
      <c r="G25278"/>
      <c r="H25278"/>
      <c r="I25278"/>
      <c r="J25278"/>
      <c r="U25278" s="43"/>
      <c r="AE25278"/>
    </row>
    <row r="25279" spans="1:31">
      <c r="A25279">
        <v>60500</v>
      </c>
      <c r="B25279" t="s">
        <v>21674</v>
      </c>
      <c r="C25279" t="s">
        <v>33480</v>
      </c>
      <c r="D25279" t="e">
        <v>#N/A</v>
      </c>
      <c r="E25279"/>
      <c r="F25279"/>
      <c r="G25279"/>
      <c r="H25279"/>
      <c r="I25279"/>
      <c r="J25279"/>
      <c r="U25279" s="43"/>
      <c r="AE25279"/>
    </row>
    <row r="25280" spans="1:31">
      <c r="A25280">
        <v>60520</v>
      </c>
      <c r="B25280" t="s">
        <v>21675</v>
      </c>
      <c r="C25280" t="s">
        <v>33480</v>
      </c>
      <c r="D25280" t="s">
        <v>33476</v>
      </c>
      <c r="E25280"/>
      <c r="F25280"/>
      <c r="G25280"/>
      <c r="H25280"/>
      <c r="I25280"/>
      <c r="J25280"/>
      <c r="U25280" s="43"/>
      <c r="AE25280"/>
    </row>
    <row r="25281" spans="1:31">
      <c r="A25281">
        <v>60240</v>
      </c>
      <c r="B25281" t="s">
        <v>21676</v>
      </c>
      <c r="C25281" t="s">
        <v>33477</v>
      </c>
      <c r="D25281" t="s">
        <v>33481</v>
      </c>
      <c r="E25281"/>
      <c r="F25281"/>
      <c r="G25281"/>
      <c r="H25281"/>
      <c r="I25281"/>
      <c r="J25281"/>
      <c r="U25281" s="43"/>
      <c r="AE25281"/>
    </row>
    <row r="25282" spans="1:31">
      <c r="A25282">
        <v>60240</v>
      </c>
      <c r="B25282" t="s">
        <v>21677</v>
      </c>
      <c r="C25282" t="s">
        <v>33477</v>
      </c>
      <c r="D25282" t="s">
        <v>33481</v>
      </c>
      <c r="E25282"/>
      <c r="F25282"/>
      <c r="G25282"/>
      <c r="H25282"/>
      <c r="I25282"/>
      <c r="J25282"/>
      <c r="U25282" s="43"/>
      <c r="AE25282"/>
    </row>
    <row r="25283" spans="1:31">
      <c r="A25283">
        <v>60350</v>
      </c>
      <c r="B25283" t="s">
        <v>21678</v>
      </c>
      <c r="C25283" t="s">
        <v>33480</v>
      </c>
      <c r="D25283" t="s">
        <v>33481</v>
      </c>
      <c r="E25283"/>
      <c r="F25283"/>
      <c r="G25283"/>
      <c r="H25283"/>
      <c r="I25283"/>
      <c r="J25283"/>
      <c r="U25283" s="43"/>
      <c r="AE25283"/>
    </row>
    <row r="25284" spans="1:31">
      <c r="A25284">
        <v>60120</v>
      </c>
      <c r="B25284" t="s">
        <v>21679</v>
      </c>
      <c r="C25284" t="s">
        <v>33477</v>
      </c>
      <c r="D25284" t="s">
        <v>33476</v>
      </c>
      <c r="E25284"/>
      <c r="F25284"/>
      <c r="G25284"/>
      <c r="H25284"/>
      <c r="I25284"/>
      <c r="J25284"/>
      <c r="U25284" s="43"/>
      <c r="AE25284"/>
    </row>
    <row r="25285" spans="1:31">
      <c r="A25285">
        <v>60150</v>
      </c>
      <c r="B25285" t="s">
        <v>21680</v>
      </c>
      <c r="C25285" t="s">
        <v>33480</v>
      </c>
      <c r="D25285" t="s">
        <v>33476</v>
      </c>
      <c r="E25285"/>
      <c r="F25285"/>
      <c r="G25285"/>
      <c r="H25285"/>
      <c r="I25285"/>
      <c r="J25285"/>
      <c r="U25285" s="43"/>
      <c r="AE25285"/>
    </row>
    <row r="25286" spans="1:31">
      <c r="A25286">
        <v>60440</v>
      </c>
      <c r="B25286" t="s">
        <v>21681</v>
      </c>
      <c r="C25286" t="s">
        <v>33480</v>
      </c>
      <c r="D25286" t="s">
        <v>33476</v>
      </c>
      <c r="E25286"/>
      <c r="F25286"/>
      <c r="G25286"/>
      <c r="H25286"/>
      <c r="I25286"/>
      <c r="J25286"/>
      <c r="U25286" s="43"/>
      <c r="AE25286"/>
    </row>
    <row r="25287" spans="1:31">
      <c r="A25287">
        <v>60710</v>
      </c>
      <c r="B25287" t="s">
        <v>13767</v>
      </c>
      <c r="C25287" t="s">
        <v>33480</v>
      </c>
      <c r="D25287" t="e">
        <v>#N/A</v>
      </c>
      <c r="E25287"/>
      <c r="F25287"/>
      <c r="G25287"/>
      <c r="H25287"/>
      <c r="I25287"/>
      <c r="J25287"/>
      <c r="U25287" s="43"/>
      <c r="AE25287"/>
    </row>
    <row r="25288" spans="1:31">
      <c r="A25288">
        <v>60138</v>
      </c>
      <c r="B25288" t="s">
        <v>21682</v>
      </c>
      <c r="C25288" t="s">
        <v>33480</v>
      </c>
      <c r="D25288" t="s">
        <v>33481</v>
      </c>
      <c r="E25288"/>
      <c r="F25288"/>
      <c r="G25288"/>
      <c r="H25288"/>
      <c r="I25288"/>
      <c r="J25288"/>
      <c r="U25288" s="43"/>
      <c r="AE25288"/>
    </row>
    <row r="25289" spans="1:31">
      <c r="A25289">
        <v>60750</v>
      </c>
      <c r="B25289" t="s">
        <v>21683</v>
      </c>
      <c r="C25289" t="s">
        <v>33480</v>
      </c>
      <c r="D25289" t="s">
        <v>33481</v>
      </c>
      <c r="E25289"/>
      <c r="F25289"/>
      <c r="G25289"/>
      <c r="H25289"/>
      <c r="I25289"/>
      <c r="J25289"/>
      <c r="U25289" s="43"/>
      <c r="AE25289"/>
    </row>
    <row r="25290" spans="1:31">
      <c r="A25290">
        <v>60190</v>
      </c>
      <c r="B25290" t="s">
        <v>21684</v>
      </c>
      <c r="C25290" t="s">
        <v>33480</v>
      </c>
      <c r="D25290" t="s">
        <v>33481</v>
      </c>
      <c r="E25290"/>
      <c r="F25290"/>
      <c r="G25290"/>
      <c r="H25290"/>
      <c r="I25290"/>
      <c r="J25290"/>
      <c r="U25290" s="43"/>
      <c r="AE25290"/>
    </row>
    <row r="25291" spans="1:31">
      <c r="A25291">
        <v>60360</v>
      </c>
      <c r="B25291" t="s">
        <v>21685</v>
      </c>
      <c r="C25291" t="s">
        <v>33478</v>
      </c>
      <c r="D25291" t="s">
        <v>33476</v>
      </c>
      <c r="E25291"/>
      <c r="F25291"/>
      <c r="G25291"/>
      <c r="H25291"/>
      <c r="I25291"/>
      <c r="J25291"/>
      <c r="U25291" s="43"/>
      <c r="AE25291"/>
    </row>
    <row r="25292" spans="1:31">
      <c r="A25292">
        <v>60940</v>
      </c>
      <c r="B25292" t="s">
        <v>21686</v>
      </c>
      <c r="C25292" t="s">
        <v>33480</v>
      </c>
      <c r="D25292" t="e">
        <v>#N/A</v>
      </c>
      <c r="E25292"/>
      <c r="F25292"/>
      <c r="G25292"/>
      <c r="H25292"/>
      <c r="I25292"/>
      <c r="J25292"/>
      <c r="U25292" s="43"/>
      <c r="AE25292"/>
    </row>
    <row r="25293" spans="1:31">
      <c r="A25293">
        <v>60660</v>
      </c>
      <c r="B25293" t="s">
        <v>21687</v>
      </c>
      <c r="C25293" t="s">
        <v>33480</v>
      </c>
      <c r="D25293" t="e">
        <v>#N/A</v>
      </c>
      <c r="E25293"/>
      <c r="F25293"/>
      <c r="G25293"/>
      <c r="H25293"/>
      <c r="I25293"/>
      <c r="J25293"/>
      <c r="U25293" s="43"/>
      <c r="AE25293"/>
    </row>
    <row r="25294" spans="1:31">
      <c r="A25294">
        <v>60280</v>
      </c>
      <c r="B25294" t="s">
        <v>21688</v>
      </c>
      <c r="C25294" t="s">
        <v>33480</v>
      </c>
      <c r="D25294" t="e">
        <v>#N/A</v>
      </c>
      <c r="E25294"/>
      <c r="F25294"/>
      <c r="G25294"/>
      <c r="H25294"/>
      <c r="I25294"/>
      <c r="J25294"/>
      <c r="U25294" s="43"/>
      <c r="AE25294"/>
    </row>
    <row r="25295" spans="1:31">
      <c r="A25295">
        <v>60600</v>
      </c>
      <c r="B25295" t="s">
        <v>3086</v>
      </c>
      <c r="C25295" t="s">
        <v>33480</v>
      </c>
      <c r="D25295" t="e">
        <v>#N/A</v>
      </c>
      <c r="E25295"/>
      <c r="F25295"/>
      <c r="G25295"/>
      <c r="H25295"/>
      <c r="I25295"/>
      <c r="J25295"/>
      <c r="U25295" s="43"/>
      <c r="AE25295"/>
    </row>
    <row r="25296" spans="1:31">
      <c r="A25296">
        <v>60420</v>
      </c>
      <c r="B25296" t="s">
        <v>21689</v>
      </c>
      <c r="C25296" t="s">
        <v>33477</v>
      </c>
      <c r="D25296" t="s">
        <v>33476</v>
      </c>
      <c r="E25296"/>
      <c r="F25296"/>
      <c r="G25296"/>
      <c r="H25296"/>
      <c r="I25296"/>
      <c r="J25296"/>
      <c r="U25296" s="43"/>
      <c r="AE25296"/>
    </row>
    <row r="25297" spans="1:31">
      <c r="A25297">
        <v>60200</v>
      </c>
      <c r="B25297" t="s">
        <v>21690</v>
      </c>
      <c r="C25297" t="s">
        <v>33480</v>
      </c>
      <c r="D25297" t="s">
        <v>33476</v>
      </c>
      <c r="E25297"/>
      <c r="F25297"/>
      <c r="G25297"/>
      <c r="H25297"/>
      <c r="I25297"/>
      <c r="J25297"/>
      <c r="U25297" s="43"/>
      <c r="AE25297"/>
    </row>
    <row r="25298" spans="1:31">
      <c r="A25298">
        <v>60490</v>
      </c>
      <c r="B25298" t="s">
        <v>21691</v>
      </c>
      <c r="C25298" t="s">
        <v>33477</v>
      </c>
      <c r="D25298" t="s">
        <v>33476</v>
      </c>
      <c r="E25298"/>
      <c r="F25298"/>
      <c r="G25298"/>
      <c r="H25298"/>
      <c r="I25298"/>
      <c r="J25298"/>
      <c r="U25298" s="43"/>
      <c r="AE25298"/>
    </row>
    <row r="25299" spans="1:31">
      <c r="A25299">
        <v>60360</v>
      </c>
      <c r="B25299" t="s">
        <v>9394</v>
      </c>
      <c r="C25299" t="s">
        <v>33478</v>
      </c>
      <c r="D25299" t="s">
        <v>33476</v>
      </c>
      <c r="E25299"/>
      <c r="F25299"/>
      <c r="G25299"/>
      <c r="H25299"/>
      <c r="I25299"/>
      <c r="J25299"/>
      <c r="U25299" s="43"/>
      <c r="AE25299"/>
    </row>
    <row r="25300" spans="1:31">
      <c r="A25300">
        <v>60110</v>
      </c>
      <c r="B25300" t="s">
        <v>21692</v>
      </c>
      <c r="C25300" t="s">
        <v>33480</v>
      </c>
      <c r="D25300" t="s">
        <v>33476</v>
      </c>
      <c r="E25300"/>
      <c r="F25300"/>
      <c r="G25300"/>
      <c r="H25300"/>
      <c r="I25300"/>
      <c r="J25300"/>
      <c r="U25300" s="43"/>
      <c r="AE25300"/>
    </row>
    <row r="25301" spans="1:31">
      <c r="A25301">
        <v>60120</v>
      </c>
      <c r="B25301" t="s">
        <v>9395</v>
      </c>
      <c r="C25301" t="s">
        <v>33477</v>
      </c>
      <c r="D25301" t="s">
        <v>33476</v>
      </c>
      <c r="E25301"/>
      <c r="F25301"/>
      <c r="G25301"/>
      <c r="H25301"/>
      <c r="I25301"/>
      <c r="J25301"/>
      <c r="U25301" s="43"/>
      <c r="AE25301"/>
    </row>
    <row r="25302" spans="1:31">
      <c r="A25302">
        <v>60850</v>
      </c>
      <c r="B25302" t="s">
        <v>21693</v>
      </c>
      <c r="C25302" t="s">
        <v>33477</v>
      </c>
      <c r="D25302" t="s">
        <v>33476</v>
      </c>
      <c r="E25302"/>
      <c r="F25302"/>
      <c r="G25302"/>
      <c r="H25302"/>
      <c r="I25302"/>
      <c r="J25302"/>
      <c r="U25302" s="43"/>
      <c r="AE25302"/>
    </row>
    <row r="25303" spans="1:31">
      <c r="A25303">
        <v>60430</v>
      </c>
      <c r="B25303" t="s">
        <v>21694</v>
      </c>
      <c r="C25303" t="s">
        <v>33480</v>
      </c>
      <c r="D25303" t="e">
        <v>#N/A</v>
      </c>
      <c r="E25303"/>
      <c r="F25303"/>
      <c r="G25303"/>
      <c r="H25303"/>
      <c r="I25303"/>
      <c r="J25303"/>
      <c r="U25303" s="43"/>
      <c r="AE25303"/>
    </row>
    <row r="25304" spans="1:31">
      <c r="A25304">
        <v>60150</v>
      </c>
      <c r="B25304" t="s">
        <v>21695</v>
      </c>
      <c r="C25304" t="s">
        <v>33480</v>
      </c>
      <c r="D25304" t="s">
        <v>33476</v>
      </c>
      <c r="E25304"/>
      <c r="F25304"/>
      <c r="G25304"/>
      <c r="H25304"/>
      <c r="I25304"/>
      <c r="J25304"/>
      <c r="U25304" s="43"/>
      <c r="AE25304"/>
    </row>
    <row r="25305" spans="1:31">
      <c r="A25305">
        <v>60350</v>
      </c>
      <c r="B25305" t="s">
        <v>21696</v>
      </c>
      <c r="C25305" t="s">
        <v>33480</v>
      </c>
      <c r="D25305" t="s">
        <v>33481</v>
      </c>
      <c r="E25305"/>
      <c r="F25305"/>
      <c r="G25305"/>
      <c r="H25305"/>
      <c r="I25305"/>
      <c r="J25305"/>
      <c r="U25305" s="43"/>
      <c r="AE25305"/>
    </row>
    <row r="25306" spans="1:31">
      <c r="A25306">
        <v>60420</v>
      </c>
      <c r="B25306" t="s">
        <v>21697</v>
      </c>
      <c r="C25306" t="s">
        <v>33477</v>
      </c>
      <c r="D25306" t="s">
        <v>33476</v>
      </c>
      <c r="E25306"/>
      <c r="F25306"/>
      <c r="G25306"/>
      <c r="H25306"/>
      <c r="I25306"/>
      <c r="J25306"/>
      <c r="U25306" s="43"/>
      <c r="AE25306"/>
    </row>
    <row r="25307" spans="1:31">
      <c r="A25307">
        <v>60240</v>
      </c>
      <c r="B25307" t="s">
        <v>21698</v>
      </c>
      <c r="C25307" t="s">
        <v>33477</v>
      </c>
      <c r="D25307" t="s">
        <v>33481</v>
      </c>
      <c r="E25307"/>
      <c r="F25307"/>
      <c r="G25307"/>
      <c r="H25307"/>
      <c r="I25307"/>
      <c r="J25307"/>
      <c r="U25307" s="43"/>
      <c r="AE25307"/>
    </row>
    <row r="25308" spans="1:31">
      <c r="A25308">
        <v>60300</v>
      </c>
      <c r="B25308" t="s">
        <v>21699</v>
      </c>
      <c r="C25308" t="s">
        <v>33480</v>
      </c>
      <c r="D25308" t="s">
        <v>33476</v>
      </c>
      <c r="E25308"/>
      <c r="F25308"/>
      <c r="G25308"/>
      <c r="H25308"/>
      <c r="I25308"/>
      <c r="J25308"/>
      <c r="U25308" s="43"/>
      <c r="AE25308"/>
    </row>
    <row r="25309" spans="1:31">
      <c r="A25309">
        <v>60350</v>
      </c>
      <c r="B25309" t="s">
        <v>21700</v>
      </c>
      <c r="C25309" t="s">
        <v>33480</v>
      </c>
      <c r="D25309" t="s">
        <v>33481</v>
      </c>
      <c r="E25309"/>
      <c r="F25309"/>
      <c r="G25309"/>
      <c r="H25309"/>
      <c r="I25309"/>
      <c r="J25309"/>
      <c r="U25309" s="43"/>
      <c r="AE25309"/>
    </row>
    <row r="25310" spans="1:31">
      <c r="A25310">
        <v>60580</v>
      </c>
      <c r="B25310" t="s">
        <v>21701</v>
      </c>
      <c r="C25310" t="s">
        <v>33480</v>
      </c>
      <c r="D25310" t="e">
        <v>#N/A</v>
      </c>
      <c r="E25310"/>
      <c r="F25310"/>
      <c r="G25310"/>
      <c r="H25310"/>
      <c r="I25310"/>
      <c r="J25310"/>
      <c r="U25310" s="43"/>
      <c r="AE25310"/>
    </row>
    <row r="25311" spans="1:31">
      <c r="A25311">
        <v>60660</v>
      </c>
      <c r="B25311" t="s">
        <v>21702</v>
      </c>
      <c r="C25311" t="s">
        <v>33480</v>
      </c>
      <c r="D25311" t="e">
        <v>#N/A</v>
      </c>
      <c r="E25311"/>
      <c r="F25311"/>
      <c r="G25311"/>
      <c r="H25311"/>
      <c r="I25311"/>
      <c r="J25311"/>
      <c r="U25311" s="43"/>
      <c r="AE25311"/>
    </row>
    <row r="25312" spans="1:31">
      <c r="A25312">
        <v>60310</v>
      </c>
      <c r="B25312" t="s">
        <v>21703</v>
      </c>
      <c r="C25312" t="s">
        <v>33477</v>
      </c>
      <c r="D25312" t="s">
        <v>33476</v>
      </c>
      <c r="E25312"/>
      <c r="F25312"/>
      <c r="G25312"/>
      <c r="H25312"/>
      <c r="I25312"/>
      <c r="J25312"/>
      <c r="U25312" s="43"/>
      <c r="AE25312"/>
    </row>
    <row r="25313" spans="1:31">
      <c r="A25313">
        <v>60100</v>
      </c>
      <c r="B25313" t="s">
        <v>21704</v>
      </c>
      <c r="C25313" t="s">
        <v>33480</v>
      </c>
      <c r="D25313" t="e">
        <v>#N/A</v>
      </c>
      <c r="E25313"/>
      <c r="F25313"/>
      <c r="G25313"/>
      <c r="H25313"/>
      <c r="I25313"/>
      <c r="J25313"/>
      <c r="U25313" s="43"/>
      <c r="AE25313"/>
    </row>
    <row r="25314" spans="1:31">
      <c r="A25314">
        <v>60800</v>
      </c>
      <c r="B25314" t="s">
        <v>21705</v>
      </c>
      <c r="C25314" t="s">
        <v>33480</v>
      </c>
      <c r="D25314" t="s">
        <v>33476</v>
      </c>
      <c r="E25314"/>
      <c r="F25314"/>
      <c r="G25314"/>
      <c r="H25314"/>
      <c r="I25314"/>
      <c r="J25314"/>
      <c r="U25314" s="43"/>
      <c r="AE25314"/>
    </row>
    <row r="25315" spans="1:31">
      <c r="A25315">
        <v>60190</v>
      </c>
      <c r="B25315" t="s">
        <v>21706</v>
      </c>
      <c r="C25315" t="s">
        <v>33480</v>
      </c>
      <c r="D25315" t="s">
        <v>33481</v>
      </c>
      <c r="E25315"/>
      <c r="F25315"/>
      <c r="G25315"/>
      <c r="H25315"/>
      <c r="I25315"/>
      <c r="J25315"/>
      <c r="U25315" s="43"/>
      <c r="AE25315"/>
    </row>
    <row r="25316" spans="1:31">
      <c r="A25316">
        <v>60360</v>
      </c>
      <c r="B25316" t="s">
        <v>21707</v>
      </c>
      <c r="C25316" t="s">
        <v>33478</v>
      </c>
      <c r="D25316" t="s">
        <v>33476</v>
      </c>
      <c r="E25316"/>
      <c r="F25316"/>
      <c r="G25316"/>
      <c r="H25316"/>
      <c r="I25316"/>
      <c r="J25316"/>
      <c r="U25316" s="43"/>
      <c r="AE25316"/>
    </row>
    <row r="25317" spans="1:31">
      <c r="A25317">
        <v>60420</v>
      </c>
      <c r="B25317" t="s">
        <v>21708</v>
      </c>
      <c r="C25317" t="s">
        <v>33477</v>
      </c>
      <c r="D25317" t="s">
        <v>33476</v>
      </c>
      <c r="E25317"/>
      <c r="F25317"/>
      <c r="G25317"/>
      <c r="H25317"/>
      <c r="I25317"/>
      <c r="J25317"/>
      <c r="U25317" s="43"/>
      <c r="AE25317"/>
    </row>
    <row r="25318" spans="1:31">
      <c r="A25318">
        <v>60112</v>
      </c>
      <c r="B25318" t="s">
        <v>21709</v>
      </c>
      <c r="C25318" t="s">
        <v>33477</v>
      </c>
      <c r="D25318" t="e">
        <v>#N/A</v>
      </c>
      <c r="E25318"/>
      <c r="F25318"/>
      <c r="G25318"/>
      <c r="H25318"/>
      <c r="I25318"/>
      <c r="J25318"/>
      <c r="U25318" s="43"/>
      <c r="AE25318"/>
    </row>
    <row r="25319" spans="1:31">
      <c r="A25319">
        <v>60400</v>
      </c>
      <c r="B25319" t="s">
        <v>21710</v>
      </c>
      <c r="C25319" t="s">
        <v>33480</v>
      </c>
      <c r="D25319" t="s">
        <v>33476</v>
      </c>
      <c r="E25319"/>
      <c r="F25319"/>
      <c r="G25319"/>
      <c r="H25319"/>
      <c r="I25319"/>
      <c r="J25319"/>
      <c r="U25319" s="43"/>
      <c r="AE25319"/>
    </row>
    <row r="25320" spans="1:31">
      <c r="A25320">
        <v>60120</v>
      </c>
      <c r="B25320" t="s">
        <v>21711</v>
      </c>
      <c r="C25320" t="s">
        <v>33477</v>
      </c>
      <c r="D25320" t="s">
        <v>33476</v>
      </c>
      <c r="E25320"/>
      <c r="F25320"/>
      <c r="G25320"/>
      <c r="H25320"/>
      <c r="I25320"/>
      <c r="J25320"/>
      <c r="U25320" s="43"/>
      <c r="AE25320"/>
    </row>
    <row r="25321" spans="1:31">
      <c r="A25321">
        <v>60120</v>
      </c>
      <c r="B25321" t="s">
        <v>21712</v>
      </c>
      <c r="C25321" t="s">
        <v>33477</v>
      </c>
      <c r="D25321" t="s">
        <v>33476</v>
      </c>
      <c r="E25321"/>
      <c r="F25321"/>
      <c r="G25321"/>
      <c r="H25321"/>
      <c r="I25321"/>
      <c r="J25321"/>
      <c r="U25321" s="43"/>
      <c r="AE25321"/>
    </row>
    <row r="25322" spans="1:31">
      <c r="A25322">
        <v>60350</v>
      </c>
      <c r="B25322" t="s">
        <v>21713</v>
      </c>
      <c r="C25322" t="s">
        <v>33480</v>
      </c>
      <c r="D25322" t="s">
        <v>33481</v>
      </c>
      <c r="E25322"/>
      <c r="F25322"/>
      <c r="G25322"/>
      <c r="H25322"/>
      <c r="I25322"/>
      <c r="J25322"/>
      <c r="U25322" s="43"/>
      <c r="AE25322"/>
    </row>
    <row r="25323" spans="1:31">
      <c r="A25323">
        <v>60530</v>
      </c>
      <c r="B25323" t="s">
        <v>21714</v>
      </c>
      <c r="C25323" t="s">
        <v>33480</v>
      </c>
      <c r="D25323" t="s">
        <v>33476</v>
      </c>
      <c r="E25323"/>
      <c r="F25323"/>
      <c r="G25323"/>
      <c r="H25323"/>
      <c r="I25323"/>
      <c r="J25323"/>
      <c r="U25323" s="43"/>
      <c r="AE25323"/>
    </row>
    <row r="25324" spans="1:31">
      <c r="A25324">
        <v>60130</v>
      </c>
      <c r="B25324" t="s">
        <v>21715</v>
      </c>
      <c r="C25324" t="s">
        <v>33477</v>
      </c>
      <c r="D25324" t="s">
        <v>33476</v>
      </c>
      <c r="E25324"/>
      <c r="F25324"/>
      <c r="G25324"/>
      <c r="H25324"/>
      <c r="I25324"/>
      <c r="J25324"/>
      <c r="U25324" s="43"/>
      <c r="AE25324"/>
    </row>
    <row r="25325" spans="1:31">
      <c r="A25325">
        <v>60850</v>
      </c>
      <c r="B25325" t="s">
        <v>21716</v>
      </c>
      <c r="C25325" t="s">
        <v>33477</v>
      </c>
      <c r="D25325" t="s">
        <v>33476</v>
      </c>
      <c r="E25325"/>
      <c r="F25325"/>
      <c r="G25325"/>
      <c r="H25325"/>
      <c r="I25325"/>
      <c r="J25325"/>
      <c r="U25325" s="43"/>
      <c r="AE25325"/>
    </row>
    <row r="25326" spans="1:31">
      <c r="A25326">
        <v>60350</v>
      </c>
      <c r="B25326" t="s">
        <v>21717</v>
      </c>
      <c r="C25326" t="s">
        <v>33480</v>
      </c>
      <c r="D25326" t="s">
        <v>33481</v>
      </c>
      <c r="E25326"/>
      <c r="F25326"/>
      <c r="G25326"/>
      <c r="H25326"/>
      <c r="I25326"/>
      <c r="J25326"/>
      <c r="U25326" s="43"/>
      <c r="AE25326"/>
    </row>
    <row r="25327" spans="1:31">
      <c r="A25327">
        <v>60400</v>
      </c>
      <c r="B25327" t="s">
        <v>21718</v>
      </c>
      <c r="C25327" t="s">
        <v>33480</v>
      </c>
      <c r="D25327" t="s">
        <v>33476</v>
      </c>
      <c r="E25327"/>
      <c r="F25327"/>
      <c r="G25327"/>
      <c r="H25327"/>
      <c r="I25327"/>
      <c r="J25327"/>
      <c r="U25327" s="43"/>
      <c r="AE25327"/>
    </row>
    <row r="25328" spans="1:31">
      <c r="A25328">
        <v>60620</v>
      </c>
      <c r="B25328" t="s">
        <v>21719</v>
      </c>
      <c r="C25328" t="s">
        <v>33480</v>
      </c>
      <c r="D25328" t="s">
        <v>33476</v>
      </c>
      <c r="E25328"/>
      <c r="F25328"/>
      <c r="G25328"/>
      <c r="H25328"/>
      <c r="I25328"/>
      <c r="J25328"/>
      <c r="U25328" s="43"/>
      <c r="AE25328"/>
    </row>
    <row r="25329" spans="1:31">
      <c r="A25329">
        <v>60490</v>
      </c>
      <c r="B25329" t="s">
        <v>21720</v>
      </c>
      <c r="C25329" t="s">
        <v>33477</v>
      </c>
      <c r="D25329" t="s">
        <v>33476</v>
      </c>
      <c r="E25329"/>
      <c r="F25329"/>
      <c r="G25329"/>
      <c r="H25329"/>
      <c r="I25329"/>
      <c r="J25329"/>
      <c r="U25329" s="43"/>
      <c r="AE25329"/>
    </row>
    <row r="25330" spans="1:31">
      <c r="A25330">
        <v>60310</v>
      </c>
      <c r="B25330" t="s">
        <v>21721</v>
      </c>
      <c r="C25330" t="s">
        <v>33477</v>
      </c>
      <c r="D25330" t="s">
        <v>33476</v>
      </c>
      <c r="E25330"/>
      <c r="F25330"/>
      <c r="G25330"/>
      <c r="H25330"/>
      <c r="I25330"/>
      <c r="J25330"/>
      <c r="U25330" s="43"/>
      <c r="AE25330"/>
    </row>
    <row r="25331" spans="1:31">
      <c r="A25331">
        <v>60210</v>
      </c>
      <c r="B25331" t="s">
        <v>21722</v>
      </c>
      <c r="C25331" t="s">
        <v>33478</v>
      </c>
      <c r="D25331" t="s">
        <v>33476</v>
      </c>
      <c r="E25331"/>
      <c r="F25331"/>
      <c r="G25331"/>
      <c r="H25331"/>
      <c r="I25331"/>
      <c r="J25331"/>
      <c r="U25331" s="43"/>
      <c r="AE25331"/>
    </row>
    <row r="25332" spans="1:31">
      <c r="A25332">
        <v>60210</v>
      </c>
      <c r="B25332" t="s">
        <v>21723</v>
      </c>
      <c r="C25332" t="s">
        <v>33478</v>
      </c>
      <c r="D25332" t="s">
        <v>33476</v>
      </c>
      <c r="E25332"/>
      <c r="F25332"/>
      <c r="G25332"/>
      <c r="H25332"/>
      <c r="I25332"/>
      <c r="J25332"/>
      <c r="U25332" s="43"/>
      <c r="AE25332"/>
    </row>
    <row r="25333" spans="1:31">
      <c r="A25333">
        <v>60240</v>
      </c>
      <c r="B25333" t="s">
        <v>21724</v>
      </c>
      <c r="C25333" t="s">
        <v>33477</v>
      </c>
      <c r="D25333" t="s">
        <v>33481</v>
      </c>
      <c r="E25333"/>
      <c r="F25333"/>
      <c r="G25333"/>
      <c r="H25333"/>
      <c r="I25333"/>
      <c r="J25333"/>
      <c r="U25333" s="43"/>
      <c r="AE25333"/>
    </row>
    <row r="25334" spans="1:31">
      <c r="A25334">
        <v>60790</v>
      </c>
      <c r="B25334" t="s">
        <v>21725</v>
      </c>
      <c r="C25334" t="s">
        <v>33478</v>
      </c>
      <c r="D25334" t="s">
        <v>33476</v>
      </c>
      <c r="E25334"/>
      <c r="F25334"/>
      <c r="G25334"/>
      <c r="H25334"/>
      <c r="I25334"/>
      <c r="J25334"/>
      <c r="U25334" s="43"/>
      <c r="AE25334"/>
    </row>
    <row r="25335" spans="1:31">
      <c r="A25335">
        <v>60790</v>
      </c>
      <c r="B25335" t="s">
        <v>21725</v>
      </c>
      <c r="C25335" t="s">
        <v>33478</v>
      </c>
      <c r="D25335" t="s">
        <v>33476</v>
      </c>
      <c r="E25335"/>
      <c r="F25335"/>
      <c r="G25335"/>
      <c r="H25335"/>
      <c r="I25335"/>
      <c r="J25335"/>
      <c r="U25335" s="43"/>
      <c r="AE25335"/>
    </row>
    <row r="25336" spans="1:31">
      <c r="A25336">
        <v>60790</v>
      </c>
      <c r="B25336" t="s">
        <v>21725</v>
      </c>
      <c r="C25336" t="s">
        <v>33478</v>
      </c>
      <c r="D25336" t="s">
        <v>33476</v>
      </c>
      <c r="E25336"/>
      <c r="F25336"/>
      <c r="G25336"/>
      <c r="H25336"/>
      <c r="I25336"/>
      <c r="J25336"/>
      <c r="U25336" s="43"/>
      <c r="AE25336"/>
    </row>
    <row r="25337" spans="1:31">
      <c r="A25337">
        <v>60530</v>
      </c>
      <c r="B25337" t="s">
        <v>21726</v>
      </c>
      <c r="C25337" t="s">
        <v>33480</v>
      </c>
      <c r="D25337" t="s">
        <v>33476</v>
      </c>
      <c r="E25337"/>
      <c r="F25337"/>
      <c r="G25337"/>
      <c r="H25337"/>
      <c r="I25337"/>
      <c r="J25337"/>
      <c r="U25337" s="43"/>
      <c r="AE25337"/>
    </row>
    <row r="25338" spans="1:31">
      <c r="A25338">
        <v>60310</v>
      </c>
      <c r="B25338" t="s">
        <v>21727</v>
      </c>
      <c r="C25338" t="s">
        <v>33477</v>
      </c>
      <c r="D25338" t="s">
        <v>33476</v>
      </c>
      <c r="E25338"/>
      <c r="F25338"/>
      <c r="G25338"/>
      <c r="H25338"/>
      <c r="I25338"/>
      <c r="J25338"/>
      <c r="U25338" s="43"/>
      <c r="AE25338"/>
    </row>
    <row r="25339" spans="1:31">
      <c r="A25339">
        <v>60360</v>
      </c>
      <c r="B25339" t="s">
        <v>21728</v>
      </c>
      <c r="C25339" t="s">
        <v>33478</v>
      </c>
      <c r="D25339" t="s">
        <v>33476</v>
      </c>
      <c r="E25339"/>
      <c r="F25339"/>
      <c r="G25339"/>
      <c r="H25339"/>
      <c r="I25339"/>
      <c r="J25339"/>
      <c r="U25339" s="43"/>
      <c r="AE25339"/>
    </row>
    <row r="25340" spans="1:31">
      <c r="A25340">
        <v>60420</v>
      </c>
      <c r="B25340" t="s">
        <v>21729</v>
      </c>
      <c r="C25340" t="s">
        <v>33477</v>
      </c>
      <c r="D25340" t="s">
        <v>33476</v>
      </c>
      <c r="E25340"/>
      <c r="F25340"/>
      <c r="G25340"/>
      <c r="H25340"/>
      <c r="I25340"/>
      <c r="J25340"/>
      <c r="U25340" s="43"/>
      <c r="AE25340"/>
    </row>
    <row r="25341" spans="1:31">
      <c r="A25341">
        <v>60420</v>
      </c>
      <c r="B25341" t="s">
        <v>21730</v>
      </c>
      <c r="C25341" t="s">
        <v>33477</v>
      </c>
      <c r="D25341" t="s">
        <v>33476</v>
      </c>
      <c r="E25341"/>
      <c r="F25341"/>
      <c r="G25341"/>
      <c r="H25341"/>
      <c r="I25341"/>
      <c r="J25341"/>
      <c r="U25341" s="43"/>
      <c r="AE25341"/>
    </row>
    <row r="25342" spans="1:31">
      <c r="A25342">
        <v>60800</v>
      </c>
      <c r="B25342" t="s">
        <v>21731</v>
      </c>
      <c r="C25342" t="s">
        <v>33480</v>
      </c>
      <c r="D25342" t="s">
        <v>33476</v>
      </c>
      <c r="E25342"/>
      <c r="F25342"/>
      <c r="G25342"/>
      <c r="H25342"/>
      <c r="I25342"/>
      <c r="J25342"/>
      <c r="U25342" s="43"/>
      <c r="AE25342"/>
    </row>
    <row r="25343" spans="1:31">
      <c r="A25343">
        <v>60310</v>
      </c>
      <c r="B25343" t="s">
        <v>21732</v>
      </c>
      <c r="C25343" t="s">
        <v>33477</v>
      </c>
      <c r="D25343" t="s">
        <v>33476</v>
      </c>
      <c r="E25343"/>
      <c r="F25343"/>
      <c r="G25343"/>
      <c r="H25343"/>
      <c r="I25343"/>
      <c r="J25343"/>
      <c r="U25343" s="43"/>
      <c r="AE25343"/>
    </row>
    <row r="25344" spans="1:31">
      <c r="A25344">
        <v>60210</v>
      </c>
      <c r="B25344" t="s">
        <v>21733</v>
      </c>
      <c r="C25344" t="s">
        <v>33478</v>
      </c>
      <c r="D25344" t="s">
        <v>33476</v>
      </c>
      <c r="E25344"/>
      <c r="F25344"/>
      <c r="G25344"/>
      <c r="H25344"/>
      <c r="I25344"/>
      <c r="J25344"/>
      <c r="U25344" s="43"/>
      <c r="AE25344"/>
    </row>
    <row r="25345" spans="1:31">
      <c r="A25345">
        <v>60157</v>
      </c>
      <c r="B25345" t="s">
        <v>21734</v>
      </c>
      <c r="C25345" t="s">
        <v>33477</v>
      </c>
      <c r="D25345" t="s">
        <v>33476</v>
      </c>
      <c r="E25345"/>
      <c r="F25345"/>
      <c r="G25345"/>
      <c r="H25345"/>
      <c r="I25345"/>
      <c r="J25345"/>
      <c r="U25345" s="43"/>
      <c r="AE25345"/>
    </row>
    <row r="25346" spans="1:31">
      <c r="A25346">
        <v>60123</v>
      </c>
      <c r="B25346" t="s">
        <v>21735</v>
      </c>
      <c r="C25346" t="s">
        <v>33480</v>
      </c>
      <c r="D25346" t="e">
        <v>#N/A</v>
      </c>
      <c r="E25346"/>
      <c r="F25346"/>
      <c r="G25346"/>
      <c r="H25346"/>
      <c r="I25346"/>
      <c r="J25346"/>
      <c r="U25346" s="43"/>
      <c r="AE25346"/>
    </row>
    <row r="25347" spans="1:31">
      <c r="A25347">
        <v>60590</v>
      </c>
      <c r="B25347" t="s">
        <v>21736</v>
      </c>
      <c r="C25347" t="s">
        <v>33480</v>
      </c>
      <c r="D25347" t="s">
        <v>33476</v>
      </c>
      <c r="E25347"/>
      <c r="F25347"/>
      <c r="G25347"/>
      <c r="H25347"/>
      <c r="I25347"/>
      <c r="J25347"/>
      <c r="U25347" s="43"/>
      <c r="AE25347"/>
    </row>
    <row r="25348" spans="1:31">
      <c r="A25348">
        <v>60240</v>
      </c>
      <c r="B25348" t="s">
        <v>21737</v>
      </c>
      <c r="C25348" t="s">
        <v>33477</v>
      </c>
      <c r="D25348" t="s">
        <v>33481</v>
      </c>
      <c r="E25348"/>
      <c r="F25348"/>
      <c r="G25348"/>
      <c r="H25348"/>
      <c r="I25348"/>
      <c r="J25348"/>
      <c r="U25348" s="43"/>
      <c r="AE25348"/>
    </row>
    <row r="25349" spans="1:31">
      <c r="A25349">
        <v>60240</v>
      </c>
      <c r="B25349" t="s">
        <v>21737</v>
      </c>
      <c r="C25349" t="s">
        <v>33477</v>
      </c>
      <c r="D25349" t="s">
        <v>33481</v>
      </c>
      <c r="E25349"/>
      <c r="F25349"/>
      <c r="G25349"/>
      <c r="H25349"/>
      <c r="I25349"/>
      <c r="J25349"/>
      <c r="U25349" s="43"/>
      <c r="AE25349"/>
    </row>
    <row r="25350" spans="1:31">
      <c r="A25350">
        <v>60240</v>
      </c>
      <c r="B25350" t="s">
        <v>21737</v>
      </c>
      <c r="C25350" t="s">
        <v>33477</v>
      </c>
      <c r="D25350" t="s">
        <v>33481</v>
      </c>
      <c r="E25350"/>
      <c r="F25350"/>
      <c r="G25350"/>
      <c r="H25350"/>
      <c r="I25350"/>
      <c r="J25350"/>
      <c r="U25350" s="43"/>
      <c r="AE25350"/>
    </row>
    <row r="25351" spans="1:31">
      <c r="A25351">
        <v>60190</v>
      </c>
      <c r="B25351" t="s">
        <v>21738</v>
      </c>
      <c r="C25351" t="s">
        <v>33480</v>
      </c>
      <c r="D25351" t="s">
        <v>33481</v>
      </c>
      <c r="E25351"/>
      <c r="F25351"/>
      <c r="G25351"/>
      <c r="H25351"/>
      <c r="I25351"/>
      <c r="J25351"/>
      <c r="U25351" s="43"/>
      <c r="AE25351"/>
    </row>
    <row r="25352" spans="1:31">
      <c r="A25352">
        <v>60590</v>
      </c>
      <c r="B25352" t="s">
        <v>21739</v>
      </c>
      <c r="C25352" t="s">
        <v>33480</v>
      </c>
      <c r="D25352" t="s">
        <v>33476</v>
      </c>
      <c r="E25352"/>
      <c r="F25352"/>
      <c r="G25352"/>
      <c r="H25352"/>
      <c r="I25352"/>
      <c r="J25352"/>
      <c r="U25352" s="43"/>
      <c r="AE25352"/>
    </row>
    <row r="25353" spans="1:31">
      <c r="A25353">
        <v>60530</v>
      </c>
      <c r="B25353" t="s">
        <v>21740</v>
      </c>
      <c r="C25353" t="s">
        <v>33480</v>
      </c>
      <c r="D25353" t="s">
        <v>33476</v>
      </c>
      <c r="E25353"/>
      <c r="F25353"/>
      <c r="G25353"/>
      <c r="H25353"/>
      <c r="I25353"/>
      <c r="J25353"/>
      <c r="U25353" s="43"/>
      <c r="AE25353"/>
    </row>
    <row r="25354" spans="1:31">
      <c r="A25354">
        <v>60950</v>
      </c>
      <c r="B25354" t="s">
        <v>21741</v>
      </c>
      <c r="C25354" t="s">
        <v>33480</v>
      </c>
      <c r="D25354" t="s">
        <v>33476</v>
      </c>
      <c r="E25354"/>
      <c r="F25354"/>
      <c r="G25354"/>
      <c r="H25354"/>
      <c r="I25354"/>
      <c r="J25354"/>
      <c r="U25354" s="43"/>
      <c r="AE25354"/>
    </row>
    <row r="25355" spans="1:31">
      <c r="A25355">
        <v>60380</v>
      </c>
      <c r="B25355" t="s">
        <v>21742</v>
      </c>
      <c r="C25355" t="s">
        <v>33478</v>
      </c>
      <c r="D25355" t="s">
        <v>33476</v>
      </c>
      <c r="E25355"/>
      <c r="F25355"/>
      <c r="G25355"/>
      <c r="H25355"/>
      <c r="I25355"/>
      <c r="J25355"/>
      <c r="U25355" s="43"/>
      <c r="AE25355"/>
    </row>
    <row r="25356" spans="1:31">
      <c r="A25356">
        <v>60600</v>
      </c>
      <c r="B25356" t="s">
        <v>21743</v>
      </c>
      <c r="C25356" t="s">
        <v>33480</v>
      </c>
      <c r="D25356" t="e">
        <v>#N/A</v>
      </c>
      <c r="E25356"/>
      <c r="F25356"/>
      <c r="G25356"/>
      <c r="H25356"/>
      <c r="I25356"/>
      <c r="J25356"/>
      <c r="U25356" s="43"/>
      <c r="AE25356"/>
    </row>
    <row r="25357" spans="1:31">
      <c r="A25357">
        <v>60130</v>
      </c>
      <c r="B25357" t="s">
        <v>21744</v>
      </c>
      <c r="C25357" t="s">
        <v>33477</v>
      </c>
      <c r="D25357" t="s">
        <v>33476</v>
      </c>
      <c r="E25357"/>
      <c r="F25357"/>
      <c r="G25357"/>
      <c r="H25357"/>
      <c r="I25357"/>
      <c r="J25357"/>
      <c r="U25357" s="43"/>
      <c r="AE25357"/>
    </row>
    <row r="25358" spans="1:31">
      <c r="A25358">
        <v>60380</v>
      </c>
      <c r="B25358" t="s">
        <v>21745</v>
      </c>
      <c r="C25358" t="s">
        <v>33478</v>
      </c>
      <c r="D25358" t="s">
        <v>33476</v>
      </c>
      <c r="E25358"/>
      <c r="F25358"/>
      <c r="G25358"/>
      <c r="H25358"/>
      <c r="I25358"/>
      <c r="J25358"/>
      <c r="U25358" s="43"/>
      <c r="AE25358"/>
    </row>
    <row r="25359" spans="1:31">
      <c r="A25359">
        <v>60110</v>
      </c>
      <c r="B25359" t="s">
        <v>21746</v>
      </c>
      <c r="C25359" t="s">
        <v>33480</v>
      </c>
      <c r="D25359" t="s">
        <v>33476</v>
      </c>
      <c r="E25359"/>
      <c r="F25359"/>
      <c r="G25359"/>
      <c r="H25359"/>
      <c r="I25359"/>
      <c r="J25359"/>
      <c r="U25359" s="43"/>
      <c r="AE25359"/>
    </row>
    <row r="25360" spans="1:31">
      <c r="A25360">
        <v>60220</v>
      </c>
      <c r="B25360" t="s">
        <v>21747</v>
      </c>
      <c r="C25360" t="s">
        <v>33478</v>
      </c>
      <c r="D25360" t="s">
        <v>33476</v>
      </c>
      <c r="E25360"/>
      <c r="F25360"/>
      <c r="G25360"/>
      <c r="H25360"/>
      <c r="I25360"/>
      <c r="J25360"/>
      <c r="U25360" s="43"/>
      <c r="AE25360"/>
    </row>
    <row r="25361" spans="1:31">
      <c r="A25361">
        <v>60650</v>
      </c>
      <c r="B25361" t="s">
        <v>21748</v>
      </c>
      <c r="C25361" t="s">
        <v>33477</v>
      </c>
      <c r="D25361" t="s">
        <v>33476</v>
      </c>
      <c r="E25361"/>
      <c r="F25361"/>
      <c r="G25361"/>
      <c r="H25361"/>
      <c r="I25361"/>
      <c r="J25361"/>
      <c r="U25361" s="43"/>
      <c r="AE25361"/>
    </row>
    <row r="25362" spans="1:31">
      <c r="A25362">
        <v>60120</v>
      </c>
      <c r="B25362" t="s">
        <v>21749</v>
      </c>
      <c r="C25362" t="s">
        <v>33477</v>
      </c>
      <c r="D25362" t="s">
        <v>33476</v>
      </c>
      <c r="E25362"/>
      <c r="F25362"/>
      <c r="G25362"/>
      <c r="H25362"/>
      <c r="I25362"/>
      <c r="J25362"/>
      <c r="U25362" s="43"/>
      <c r="AE25362"/>
    </row>
    <row r="25363" spans="1:31">
      <c r="A25363">
        <v>60510</v>
      </c>
      <c r="B25363" t="s">
        <v>21750</v>
      </c>
      <c r="C25363" t="s">
        <v>33477</v>
      </c>
      <c r="D25363" t="s">
        <v>33476</v>
      </c>
      <c r="E25363"/>
      <c r="F25363"/>
      <c r="G25363"/>
      <c r="H25363"/>
      <c r="I25363"/>
      <c r="J25363"/>
      <c r="U25363" s="43"/>
      <c r="AE25363"/>
    </row>
    <row r="25364" spans="1:31">
      <c r="A25364">
        <v>60190</v>
      </c>
      <c r="B25364" t="s">
        <v>21751</v>
      </c>
      <c r="C25364" t="s">
        <v>33480</v>
      </c>
      <c r="D25364" t="s">
        <v>33481</v>
      </c>
      <c r="E25364"/>
      <c r="F25364"/>
      <c r="G25364"/>
      <c r="H25364"/>
      <c r="I25364"/>
      <c r="J25364"/>
      <c r="U25364" s="43"/>
      <c r="AE25364"/>
    </row>
    <row r="25365" spans="1:31">
      <c r="A25365">
        <v>60620</v>
      </c>
      <c r="B25365" t="s">
        <v>21752</v>
      </c>
      <c r="C25365" t="s">
        <v>33480</v>
      </c>
      <c r="D25365" t="s">
        <v>33476</v>
      </c>
      <c r="E25365"/>
      <c r="F25365"/>
      <c r="G25365"/>
      <c r="H25365"/>
      <c r="I25365"/>
      <c r="J25365"/>
      <c r="U25365" s="43"/>
      <c r="AE25365"/>
    </row>
    <row r="25366" spans="1:31">
      <c r="A25366">
        <v>60600</v>
      </c>
      <c r="B25366" t="s">
        <v>21753</v>
      </c>
      <c r="C25366" t="s">
        <v>33480</v>
      </c>
      <c r="D25366" t="e">
        <v>#N/A</v>
      </c>
      <c r="E25366"/>
      <c r="F25366"/>
      <c r="G25366"/>
      <c r="H25366"/>
      <c r="I25366"/>
      <c r="J25366"/>
      <c r="U25366" s="43"/>
      <c r="AE25366"/>
    </row>
    <row r="25367" spans="1:31">
      <c r="A25367">
        <v>60330</v>
      </c>
      <c r="B25367" t="s">
        <v>21754</v>
      </c>
      <c r="C25367" t="s">
        <v>33480</v>
      </c>
      <c r="D25367" t="e">
        <v>#N/A</v>
      </c>
      <c r="E25367"/>
      <c r="F25367"/>
      <c r="G25367"/>
      <c r="H25367"/>
      <c r="I25367"/>
      <c r="J25367"/>
      <c r="U25367" s="43"/>
      <c r="AE25367"/>
    </row>
    <row r="25368" spans="1:31">
      <c r="A25368">
        <v>60310</v>
      </c>
      <c r="B25368" t="s">
        <v>21755</v>
      </c>
      <c r="C25368" t="s">
        <v>33477</v>
      </c>
      <c r="D25368" t="s">
        <v>33476</v>
      </c>
      <c r="E25368"/>
      <c r="F25368"/>
      <c r="G25368"/>
      <c r="H25368"/>
      <c r="I25368"/>
      <c r="J25368"/>
      <c r="U25368" s="43"/>
      <c r="AE25368"/>
    </row>
    <row r="25369" spans="1:31">
      <c r="A25369">
        <v>60240</v>
      </c>
      <c r="B25369" t="s">
        <v>21756</v>
      </c>
      <c r="C25369" t="s">
        <v>33477</v>
      </c>
      <c r="D25369" t="s">
        <v>33481</v>
      </c>
      <c r="E25369"/>
      <c r="F25369"/>
      <c r="G25369"/>
      <c r="H25369"/>
      <c r="I25369"/>
      <c r="J25369"/>
      <c r="U25369" s="43"/>
      <c r="AE25369"/>
    </row>
    <row r="25370" spans="1:31">
      <c r="A25370">
        <v>60680</v>
      </c>
      <c r="B25370" t="s">
        <v>21757</v>
      </c>
      <c r="C25370" t="s">
        <v>33480</v>
      </c>
      <c r="D25370" t="e">
        <v>#N/A</v>
      </c>
      <c r="E25370"/>
      <c r="F25370"/>
      <c r="G25370"/>
      <c r="H25370"/>
      <c r="I25370"/>
      <c r="J25370"/>
      <c r="U25370" s="43"/>
      <c r="AE25370"/>
    </row>
    <row r="25371" spans="1:31">
      <c r="A25371">
        <v>60510</v>
      </c>
      <c r="B25371" t="s">
        <v>21758</v>
      </c>
      <c r="C25371" t="s">
        <v>33477</v>
      </c>
      <c r="D25371" t="s">
        <v>33476</v>
      </c>
      <c r="E25371"/>
      <c r="F25371"/>
      <c r="G25371"/>
      <c r="H25371"/>
      <c r="I25371"/>
      <c r="J25371"/>
      <c r="U25371" s="43"/>
      <c r="AE25371"/>
    </row>
    <row r="25372" spans="1:31">
      <c r="A25372">
        <v>60800</v>
      </c>
      <c r="B25372" t="s">
        <v>21759</v>
      </c>
      <c r="C25372" t="s">
        <v>33480</v>
      </c>
      <c r="D25372" t="s">
        <v>33476</v>
      </c>
      <c r="E25372"/>
      <c r="F25372"/>
      <c r="G25372"/>
      <c r="H25372"/>
      <c r="I25372"/>
      <c r="J25372"/>
      <c r="U25372" s="43"/>
      <c r="AE25372"/>
    </row>
    <row r="25373" spans="1:31">
      <c r="A25373">
        <v>60420</v>
      </c>
      <c r="B25373" t="s">
        <v>5792</v>
      </c>
      <c r="C25373" t="s">
        <v>33477</v>
      </c>
      <c r="D25373" t="s">
        <v>33476</v>
      </c>
      <c r="E25373"/>
      <c r="F25373"/>
      <c r="G25373"/>
      <c r="H25373"/>
      <c r="I25373"/>
      <c r="J25373"/>
      <c r="U25373" s="43"/>
      <c r="AE25373"/>
    </row>
    <row r="25374" spans="1:31">
      <c r="A25374">
        <v>60960</v>
      </c>
      <c r="B25374" t="s">
        <v>21760</v>
      </c>
      <c r="C25374" t="s">
        <v>33478</v>
      </c>
      <c r="D25374" t="e">
        <v>#N/A</v>
      </c>
      <c r="E25374"/>
      <c r="F25374"/>
      <c r="G25374"/>
      <c r="H25374"/>
      <c r="I25374"/>
      <c r="J25374"/>
      <c r="U25374" s="43"/>
      <c r="AE25374"/>
    </row>
    <row r="25375" spans="1:31">
      <c r="A25375">
        <v>60600</v>
      </c>
      <c r="B25375" t="s">
        <v>21761</v>
      </c>
      <c r="C25375" t="s">
        <v>33480</v>
      </c>
      <c r="D25375" t="e">
        <v>#N/A</v>
      </c>
      <c r="E25375"/>
      <c r="F25375"/>
      <c r="G25375"/>
      <c r="H25375"/>
      <c r="I25375"/>
      <c r="J25375"/>
      <c r="U25375" s="43"/>
      <c r="AE25375"/>
    </row>
    <row r="25376" spans="1:31">
      <c r="A25376">
        <v>60590</v>
      </c>
      <c r="B25376" t="s">
        <v>21762</v>
      </c>
      <c r="C25376" t="s">
        <v>33480</v>
      </c>
      <c r="D25376" t="s">
        <v>33476</v>
      </c>
      <c r="E25376"/>
      <c r="F25376"/>
      <c r="G25376"/>
      <c r="H25376"/>
      <c r="I25376"/>
      <c r="J25376"/>
      <c r="U25376" s="43"/>
      <c r="AE25376"/>
    </row>
    <row r="25377" spans="1:31">
      <c r="A25377">
        <v>60640</v>
      </c>
      <c r="B25377" t="s">
        <v>21763</v>
      </c>
      <c r="C25377" t="s">
        <v>33480</v>
      </c>
      <c r="D25377" t="s">
        <v>33476</v>
      </c>
      <c r="E25377"/>
      <c r="F25377"/>
      <c r="G25377"/>
      <c r="H25377"/>
      <c r="I25377"/>
      <c r="J25377"/>
      <c r="U25377" s="43"/>
      <c r="AE25377"/>
    </row>
    <row r="25378" spans="1:31">
      <c r="A25378">
        <v>60120</v>
      </c>
      <c r="B25378" t="s">
        <v>21764</v>
      </c>
      <c r="C25378" t="s">
        <v>33477</v>
      </c>
      <c r="D25378" t="s">
        <v>33476</v>
      </c>
      <c r="E25378"/>
      <c r="F25378"/>
      <c r="G25378"/>
      <c r="H25378"/>
      <c r="I25378"/>
      <c r="J25378"/>
      <c r="U25378" s="43"/>
      <c r="AE25378"/>
    </row>
    <row r="25379" spans="1:31">
      <c r="A25379">
        <v>60700</v>
      </c>
      <c r="B25379" t="s">
        <v>21765</v>
      </c>
      <c r="C25379" t="s">
        <v>33480</v>
      </c>
      <c r="D25379" t="s">
        <v>33481</v>
      </c>
      <c r="E25379"/>
      <c r="F25379"/>
      <c r="G25379"/>
      <c r="H25379"/>
      <c r="I25379"/>
      <c r="J25379"/>
      <c r="U25379" s="43"/>
      <c r="AE25379"/>
    </row>
    <row r="25380" spans="1:31">
      <c r="A25380">
        <v>60240</v>
      </c>
      <c r="B25380" t="s">
        <v>912</v>
      </c>
      <c r="C25380" t="s">
        <v>33477</v>
      </c>
      <c r="D25380" t="s">
        <v>33481</v>
      </c>
      <c r="E25380"/>
      <c r="F25380"/>
      <c r="G25380"/>
      <c r="H25380"/>
      <c r="I25380"/>
      <c r="J25380"/>
      <c r="U25380" s="43"/>
      <c r="AE25380"/>
    </row>
    <row r="25381" spans="1:31">
      <c r="A25381">
        <v>60360</v>
      </c>
      <c r="B25381" t="s">
        <v>21766</v>
      </c>
      <c r="C25381" t="s">
        <v>33478</v>
      </c>
      <c r="D25381" t="s">
        <v>33476</v>
      </c>
      <c r="E25381"/>
      <c r="F25381"/>
      <c r="G25381"/>
      <c r="H25381"/>
      <c r="I25381"/>
      <c r="J25381"/>
      <c r="U25381" s="43"/>
      <c r="AE25381"/>
    </row>
    <row r="25382" spans="1:31">
      <c r="A25382">
        <v>60300</v>
      </c>
      <c r="B25382" t="s">
        <v>21767</v>
      </c>
      <c r="C25382" t="s">
        <v>33480</v>
      </c>
      <c r="D25382" t="s">
        <v>33476</v>
      </c>
      <c r="E25382"/>
      <c r="F25382"/>
      <c r="G25382"/>
      <c r="H25382"/>
      <c r="I25382"/>
      <c r="J25382"/>
      <c r="U25382" s="43"/>
      <c r="AE25382"/>
    </row>
    <row r="25383" spans="1:31">
      <c r="A25383">
        <v>60690</v>
      </c>
      <c r="B25383" t="s">
        <v>21768</v>
      </c>
      <c r="C25383" t="s">
        <v>33478</v>
      </c>
      <c r="D25383" t="e">
        <v>#N/A</v>
      </c>
      <c r="E25383"/>
      <c r="F25383"/>
      <c r="G25383"/>
      <c r="H25383"/>
      <c r="I25383"/>
      <c r="J25383"/>
      <c r="U25383" s="43"/>
      <c r="AE25383"/>
    </row>
    <row r="25384" spans="1:31">
      <c r="A25384">
        <v>60480</v>
      </c>
      <c r="B25384" t="s">
        <v>21769</v>
      </c>
      <c r="C25384" t="s">
        <v>33478</v>
      </c>
      <c r="D25384" t="s">
        <v>33476</v>
      </c>
      <c r="E25384"/>
      <c r="F25384"/>
      <c r="G25384"/>
      <c r="H25384"/>
      <c r="I25384"/>
      <c r="J25384"/>
      <c r="U25384" s="43"/>
      <c r="AE25384"/>
    </row>
    <row r="25385" spans="1:31">
      <c r="A25385">
        <v>60380</v>
      </c>
      <c r="B25385" t="s">
        <v>21770</v>
      </c>
      <c r="C25385" t="s">
        <v>33478</v>
      </c>
      <c r="D25385" t="s">
        <v>33476</v>
      </c>
      <c r="E25385"/>
      <c r="F25385"/>
      <c r="G25385"/>
      <c r="H25385"/>
      <c r="I25385"/>
      <c r="J25385"/>
      <c r="U25385" s="43"/>
      <c r="AE25385"/>
    </row>
    <row r="25386" spans="1:31">
      <c r="A25386">
        <v>60220</v>
      </c>
      <c r="B25386" t="s">
        <v>21771</v>
      </c>
      <c r="C25386" t="s">
        <v>33478</v>
      </c>
      <c r="D25386" t="s">
        <v>33476</v>
      </c>
      <c r="E25386"/>
      <c r="F25386"/>
      <c r="G25386"/>
      <c r="H25386"/>
      <c r="I25386"/>
      <c r="J25386"/>
      <c r="U25386" s="43"/>
      <c r="AE25386"/>
    </row>
    <row r="25387" spans="1:31">
      <c r="A25387">
        <v>60220</v>
      </c>
      <c r="B25387" t="s">
        <v>21771</v>
      </c>
      <c r="C25387" t="s">
        <v>33478</v>
      </c>
      <c r="D25387" t="s">
        <v>33476</v>
      </c>
      <c r="E25387"/>
      <c r="F25387"/>
      <c r="G25387"/>
      <c r="H25387"/>
      <c r="I25387"/>
      <c r="J25387"/>
      <c r="U25387" s="43"/>
      <c r="AE25387"/>
    </row>
    <row r="25388" spans="1:31">
      <c r="A25388">
        <v>60190</v>
      </c>
      <c r="B25388" t="s">
        <v>21772</v>
      </c>
      <c r="C25388" t="s">
        <v>33480</v>
      </c>
      <c r="D25388" t="s">
        <v>33481</v>
      </c>
      <c r="E25388"/>
      <c r="F25388"/>
      <c r="G25388"/>
      <c r="H25388"/>
      <c r="I25388"/>
      <c r="J25388"/>
      <c r="U25388" s="43"/>
      <c r="AE25388"/>
    </row>
    <row r="25389" spans="1:31">
      <c r="A25389">
        <v>60220</v>
      </c>
      <c r="B25389" t="s">
        <v>21773</v>
      </c>
      <c r="C25389" t="s">
        <v>33478</v>
      </c>
      <c r="D25389" t="s">
        <v>33476</v>
      </c>
      <c r="E25389"/>
      <c r="F25389"/>
      <c r="G25389"/>
      <c r="H25389"/>
      <c r="I25389"/>
      <c r="J25389"/>
      <c r="U25389" s="43"/>
      <c r="AE25389"/>
    </row>
    <row r="25390" spans="1:31">
      <c r="A25390">
        <v>60250</v>
      </c>
      <c r="B25390" t="s">
        <v>21774</v>
      </c>
      <c r="C25390" t="s">
        <v>33480</v>
      </c>
      <c r="D25390" t="s">
        <v>33476</v>
      </c>
      <c r="E25390"/>
      <c r="F25390"/>
      <c r="G25390"/>
      <c r="H25390"/>
      <c r="I25390"/>
      <c r="J25390"/>
      <c r="U25390" s="43"/>
      <c r="AE25390"/>
    </row>
    <row r="25391" spans="1:31">
      <c r="A25391">
        <v>60000</v>
      </c>
      <c r="B25391" t="s">
        <v>21775</v>
      </c>
      <c r="C25391" t="s">
        <v>33477</v>
      </c>
      <c r="D25391" t="s">
        <v>33476</v>
      </c>
      <c r="E25391"/>
      <c r="F25391"/>
      <c r="G25391"/>
      <c r="H25391"/>
      <c r="I25391"/>
      <c r="J25391"/>
      <c r="U25391" s="43"/>
      <c r="AE25391"/>
    </row>
    <row r="25392" spans="1:31">
      <c r="A25392">
        <v>60510</v>
      </c>
      <c r="B25392" t="s">
        <v>21776</v>
      </c>
      <c r="C25392" t="s">
        <v>33477</v>
      </c>
      <c r="D25392" t="s">
        <v>33476</v>
      </c>
      <c r="E25392"/>
      <c r="F25392"/>
      <c r="G25392"/>
      <c r="H25392"/>
      <c r="I25392"/>
      <c r="J25392"/>
      <c r="U25392" s="43"/>
      <c r="AE25392"/>
    </row>
    <row r="25393" spans="1:31">
      <c r="A25393">
        <v>60130</v>
      </c>
      <c r="B25393" t="s">
        <v>21777</v>
      </c>
      <c r="C25393" t="s">
        <v>33477</v>
      </c>
      <c r="D25393" t="s">
        <v>33476</v>
      </c>
      <c r="E25393"/>
      <c r="F25393"/>
      <c r="G25393"/>
      <c r="H25393"/>
      <c r="I25393"/>
      <c r="J25393"/>
      <c r="U25393" s="43"/>
      <c r="AE25393"/>
    </row>
    <row r="25394" spans="1:31">
      <c r="A25394">
        <v>60480</v>
      </c>
      <c r="B25394" t="s">
        <v>21778</v>
      </c>
      <c r="C25394" t="s">
        <v>33478</v>
      </c>
      <c r="D25394" t="s">
        <v>33476</v>
      </c>
      <c r="E25394"/>
      <c r="F25394"/>
      <c r="G25394"/>
      <c r="H25394"/>
      <c r="I25394"/>
      <c r="J25394"/>
      <c r="U25394" s="43"/>
      <c r="AE25394"/>
    </row>
    <row r="25395" spans="1:31">
      <c r="A25395">
        <v>60190</v>
      </c>
      <c r="B25395" t="s">
        <v>21779</v>
      </c>
      <c r="C25395" t="s">
        <v>33480</v>
      </c>
      <c r="D25395" t="s">
        <v>33481</v>
      </c>
      <c r="E25395"/>
      <c r="F25395"/>
      <c r="G25395"/>
      <c r="H25395"/>
      <c r="I25395"/>
      <c r="J25395"/>
      <c r="U25395" s="43"/>
      <c r="AE25395"/>
    </row>
    <row r="25396" spans="1:31">
      <c r="A25396">
        <v>60640</v>
      </c>
      <c r="B25396" t="s">
        <v>21780</v>
      </c>
      <c r="C25396" t="s">
        <v>33480</v>
      </c>
      <c r="D25396" t="s">
        <v>33476</v>
      </c>
      <c r="E25396"/>
      <c r="F25396"/>
      <c r="G25396"/>
      <c r="H25396"/>
      <c r="I25396"/>
      <c r="J25396"/>
      <c r="U25396" s="43"/>
      <c r="AE25396"/>
    </row>
    <row r="25397" spans="1:31">
      <c r="A25397">
        <v>60240</v>
      </c>
      <c r="B25397" t="s">
        <v>21781</v>
      </c>
      <c r="C25397" t="s">
        <v>33477</v>
      </c>
      <c r="D25397" t="s">
        <v>33481</v>
      </c>
      <c r="E25397"/>
      <c r="F25397"/>
      <c r="G25397"/>
      <c r="H25397"/>
      <c r="I25397"/>
      <c r="J25397"/>
      <c r="U25397" s="43"/>
      <c r="AE25397"/>
    </row>
    <row r="25398" spans="1:31">
      <c r="A25398">
        <v>60240</v>
      </c>
      <c r="B25398" t="s">
        <v>21781</v>
      </c>
      <c r="C25398" t="s">
        <v>33477</v>
      </c>
      <c r="D25398" t="s">
        <v>33481</v>
      </c>
      <c r="E25398"/>
      <c r="F25398"/>
      <c r="G25398"/>
      <c r="H25398"/>
      <c r="I25398"/>
      <c r="J25398"/>
      <c r="U25398" s="43"/>
      <c r="AE25398"/>
    </row>
    <row r="25399" spans="1:31">
      <c r="A25399">
        <v>60240</v>
      </c>
      <c r="B25399" t="s">
        <v>21782</v>
      </c>
      <c r="C25399" t="s">
        <v>33477</v>
      </c>
      <c r="D25399" t="s">
        <v>33481</v>
      </c>
      <c r="E25399"/>
      <c r="F25399"/>
      <c r="G25399"/>
      <c r="H25399"/>
      <c r="I25399"/>
      <c r="J25399"/>
      <c r="U25399" s="43"/>
      <c r="AE25399"/>
    </row>
    <row r="25400" spans="1:31">
      <c r="A25400">
        <v>60310</v>
      </c>
      <c r="B25400" t="s">
        <v>21783</v>
      </c>
      <c r="C25400" t="s">
        <v>33477</v>
      </c>
      <c r="D25400" t="s">
        <v>33476</v>
      </c>
      <c r="E25400"/>
      <c r="F25400"/>
      <c r="G25400"/>
      <c r="H25400"/>
      <c r="I25400"/>
      <c r="J25400"/>
      <c r="U25400" s="43"/>
      <c r="AE25400"/>
    </row>
    <row r="25401" spans="1:31">
      <c r="A25401">
        <v>60530</v>
      </c>
      <c r="B25401" t="s">
        <v>21784</v>
      </c>
      <c r="C25401" t="s">
        <v>33480</v>
      </c>
      <c r="D25401" t="s">
        <v>33476</v>
      </c>
      <c r="E25401"/>
      <c r="F25401"/>
      <c r="G25401"/>
      <c r="H25401"/>
      <c r="I25401"/>
      <c r="J25401"/>
      <c r="U25401" s="43"/>
      <c r="AE25401"/>
    </row>
    <row r="25402" spans="1:31">
      <c r="A25402">
        <v>60127</v>
      </c>
      <c r="B25402" t="s">
        <v>21785</v>
      </c>
      <c r="C25402" t="s">
        <v>33480</v>
      </c>
      <c r="D25402" t="s">
        <v>33476</v>
      </c>
      <c r="E25402"/>
      <c r="F25402"/>
      <c r="G25402"/>
      <c r="H25402"/>
      <c r="I25402"/>
      <c r="J25402"/>
      <c r="U25402" s="43"/>
      <c r="AE25402"/>
    </row>
    <row r="25403" spans="1:31">
      <c r="A25403">
        <v>60800</v>
      </c>
      <c r="B25403" t="s">
        <v>21786</v>
      </c>
      <c r="C25403" t="s">
        <v>33480</v>
      </c>
      <c r="D25403" t="s">
        <v>33476</v>
      </c>
      <c r="E25403"/>
      <c r="F25403"/>
      <c r="G25403"/>
      <c r="H25403"/>
      <c r="I25403"/>
      <c r="J25403"/>
      <c r="U25403" s="43"/>
      <c r="AE25403"/>
    </row>
    <row r="25404" spans="1:31">
      <c r="A25404">
        <v>60420</v>
      </c>
      <c r="B25404" t="s">
        <v>21787</v>
      </c>
      <c r="C25404" t="s">
        <v>33477</v>
      </c>
      <c r="D25404" t="s">
        <v>33476</v>
      </c>
      <c r="E25404"/>
      <c r="F25404"/>
      <c r="G25404"/>
      <c r="H25404"/>
      <c r="I25404"/>
      <c r="J25404"/>
      <c r="U25404" s="43"/>
      <c r="AE25404"/>
    </row>
    <row r="25405" spans="1:31">
      <c r="A25405">
        <v>60640</v>
      </c>
      <c r="B25405" t="s">
        <v>21788</v>
      </c>
      <c r="C25405" t="s">
        <v>33480</v>
      </c>
      <c r="D25405" t="s">
        <v>33476</v>
      </c>
      <c r="E25405"/>
      <c r="F25405"/>
      <c r="G25405"/>
      <c r="H25405"/>
      <c r="I25405"/>
      <c r="J25405"/>
      <c r="U25405" s="43"/>
      <c r="AE25405"/>
    </row>
    <row r="25406" spans="1:31">
      <c r="A25406">
        <v>60000</v>
      </c>
      <c r="B25406" t="s">
        <v>21789</v>
      </c>
      <c r="C25406" t="s">
        <v>33477</v>
      </c>
      <c r="D25406" t="s">
        <v>33476</v>
      </c>
      <c r="E25406"/>
      <c r="F25406"/>
      <c r="G25406"/>
      <c r="H25406"/>
      <c r="I25406"/>
      <c r="J25406"/>
      <c r="U25406" s="43"/>
      <c r="AE25406"/>
    </row>
    <row r="25407" spans="1:31">
      <c r="A25407">
        <v>60480</v>
      </c>
      <c r="B25407" t="s">
        <v>21790</v>
      </c>
      <c r="C25407" t="s">
        <v>33478</v>
      </c>
      <c r="D25407" t="s">
        <v>33476</v>
      </c>
      <c r="E25407"/>
      <c r="F25407"/>
      <c r="G25407"/>
      <c r="H25407"/>
      <c r="I25407"/>
      <c r="J25407"/>
      <c r="U25407" s="43"/>
      <c r="AE25407"/>
    </row>
    <row r="25408" spans="1:31">
      <c r="A25408">
        <v>60360</v>
      </c>
      <c r="B25408" t="s">
        <v>21791</v>
      </c>
      <c r="C25408" t="s">
        <v>33478</v>
      </c>
      <c r="D25408" t="s">
        <v>33476</v>
      </c>
      <c r="E25408"/>
      <c r="F25408"/>
      <c r="G25408"/>
      <c r="H25408"/>
      <c r="I25408"/>
      <c r="J25408"/>
      <c r="U25408" s="43"/>
      <c r="AE25408"/>
    </row>
    <row r="25409" spans="1:31">
      <c r="A25409">
        <v>60120</v>
      </c>
      <c r="B25409" t="s">
        <v>21792</v>
      </c>
      <c r="C25409" t="s">
        <v>33477</v>
      </c>
      <c r="D25409" t="s">
        <v>33476</v>
      </c>
      <c r="E25409"/>
      <c r="F25409"/>
      <c r="G25409"/>
      <c r="H25409"/>
      <c r="I25409"/>
      <c r="J25409"/>
      <c r="U25409" s="43"/>
      <c r="AE25409"/>
    </row>
    <row r="25410" spans="1:31">
      <c r="A25410">
        <v>60210</v>
      </c>
      <c r="B25410" t="s">
        <v>21793</v>
      </c>
      <c r="C25410" t="s">
        <v>33478</v>
      </c>
      <c r="D25410" t="s">
        <v>33476</v>
      </c>
      <c r="E25410"/>
      <c r="F25410"/>
      <c r="G25410"/>
      <c r="H25410"/>
      <c r="I25410"/>
      <c r="J25410"/>
      <c r="U25410" s="43"/>
      <c r="AE25410"/>
    </row>
    <row r="25411" spans="1:31">
      <c r="A25411">
        <v>60400</v>
      </c>
      <c r="B25411" t="s">
        <v>21794</v>
      </c>
      <c r="C25411" t="s">
        <v>33480</v>
      </c>
      <c r="D25411" t="s">
        <v>33476</v>
      </c>
      <c r="E25411"/>
      <c r="F25411"/>
      <c r="G25411"/>
      <c r="H25411"/>
      <c r="I25411"/>
      <c r="J25411"/>
      <c r="U25411" s="43"/>
      <c r="AE25411"/>
    </row>
    <row r="25412" spans="1:31">
      <c r="A25412">
        <v>60380</v>
      </c>
      <c r="B25412" t="s">
        <v>21795</v>
      </c>
      <c r="C25412" t="s">
        <v>33478</v>
      </c>
      <c r="D25412" t="s">
        <v>33476</v>
      </c>
      <c r="E25412"/>
      <c r="F25412"/>
      <c r="G25412"/>
      <c r="H25412"/>
      <c r="I25412"/>
      <c r="J25412"/>
      <c r="U25412" s="43"/>
      <c r="AE25412"/>
    </row>
    <row r="25413" spans="1:31">
      <c r="A25413">
        <v>60129</v>
      </c>
      <c r="B25413" t="s">
        <v>21796</v>
      </c>
      <c r="C25413" t="s">
        <v>33480</v>
      </c>
      <c r="D25413" t="s">
        <v>33476</v>
      </c>
      <c r="E25413"/>
      <c r="F25413"/>
      <c r="G25413"/>
      <c r="H25413"/>
      <c r="I25413"/>
      <c r="J25413"/>
      <c r="U25413" s="43"/>
      <c r="AE25413"/>
    </row>
    <row r="25414" spans="1:31">
      <c r="A25414">
        <v>60150</v>
      </c>
      <c r="B25414" t="s">
        <v>18872</v>
      </c>
      <c r="C25414" t="s">
        <v>33480</v>
      </c>
      <c r="D25414" t="s">
        <v>33476</v>
      </c>
      <c r="E25414"/>
      <c r="F25414"/>
      <c r="G25414"/>
      <c r="H25414"/>
      <c r="I25414"/>
      <c r="J25414"/>
      <c r="U25414" s="43"/>
      <c r="AE25414"/>
    </row>
    <row r="25415" spans="1:31">
      <c r="A25415">
        <v>60129</v>
      </c>
      <c r="B25415" t="s">
        <v>21797</v>
      </c>
      <c r="C25415" t="s">
        <v>33480</v>
      </c>
      <c r="D25415" t="s">
        <v>33476</v>
      </c>
      <c r="E25415"/>
      <c r="F25415"/>
      <c r="G25415"/>
      <c r="H25415"/>
      <c r="I25415"/>
      <c r="J25415"/>
      <c r="U25415" s="43"/>
      <c r="AE25415"/>
    </row>
    <row r="25416" spans="1:31">
      <c r="A25416">
        <v>60650</v>
      </c>
      <c r="B25416" t="s">
        <v>20169</v>
      </c>
      <c r="C25416" t="s">
        <v>33477</v>
      </c>
      <c r="D25416" t="s">
        <v>33476</v>
      </c>
      <c r="E25416"/>
      <c r="F25416"/>
      <c r="G25416"/>
      <c r="H25416"/>
      <c r="I25416"/>
      <c r="J25416"/>
      <c r="U25416" s="43"/>
      <c r="AE25416"/>
    </row>
    <row r="25417" spans="1:31">
      <c r="A25417">
        <v>60420</v>
      </c>
      <c r="B25417" t="s">
        <v>21798</v>
      </c>
      <c r="C25417" t="s">
        <v>33477</v>
      </c>
      <c r="D25417" t="s">
        <v>33476</v>
      </c>
      <c r="E25417"/>
      <c r="F25417"/>
      <c r="G25417"/>
      <c r="H25417"/>
      <c r="I25417"/>
      <c r="J25417"/>
      <c r="U25417" s="43"/>
      <c r="AE25417"/>
    </row>
    <row r="25418" spans="1:31">
      <c r="A25418">
        <v>60000</v>
      </c>
      <c r="B25418" t="s">
        <v>21799</v>
      </c>
      <c r="C25418" t="s">
        <v>33477</v>
      </c>
      <c r="D25418" t="s">
        <v>33476</v>
      </c>
      <c r="E25418"/>
      <c r="F25418"/>
      <c r="G25418"/>
      <c r="H25418"/>
      <c r="I25418"/>
      <c r="J25418"/>
      <c r="U25418" s="43"/>
      <c r="AE25418"/>
    </row>
    <row r="25419" spans="1:31">
      <c r="A25419">
        <v>60640</v>
      </c>
      <c r="B25419" t="s">
        <v>21800</v>
      </c>
      <c r="C25419" t="s">
        <v>33480</v>
      </c>
      <c r="D25419" t="s">
        <v>33476</v>
      </c>
      <c r="E25419"/>
      <c r="F25419"/>
      <c r="G25419"/>
      <c r="H25419"/>
      <c r="I25419"/>
      <c r="J25419"/>
      <c r="U25419" s="43"/>
      <c r="AE25419"/>
    </row>
    <row r="25420" spans="1:31">
      <c r="A25420">
        <v>60117</v>
      </c>
      <c r="B25420" t="s">
        <v>16049</v>
      </c>
      <c r="C25420" t="s">
        <v>33477</v>
      </c>
      <c r="D25420" t="s">
        <v>33476</v>
      </c>
      <c r="E25420"/>
      <c r="F25420"/>
      <c r="G25420"/>
      <c r="H25420"/>
      <c r="I25420"/>
      <c r="J25420"/>
      <c r="U25420" s="43"/>
      <c r="AE25420"/>
    </row>
    <row r="25421" spans="1:31">
      <c r="A25421">
        <v>60220</v>
      </c>
      <c r="B25421" t="s">
        <v>21801</v>
      </c>
      <c r="C25421" t="s">
        <v>33478</v>
      </c>
      <c r="D25421" t="s">
        <v>33476</v>
      </c>
      <c r="E25421"/>
      <c r="F25421"/>
      <c r="G25421"/>
      <c r="H25421"/>
      <c r="I25421"/>
      <c r="J25421"/>
      <c r="U25421" s="43"/>
      <c r="AE25421"/>
    </row>
    <row r="25422" spans="1:31">
      <c r="A25422">
        <v>60190</v>
      </c>
      <c r="B25422" t="s">
        <v>21802</v>
      </c>
      <c r="C25422" t="s">
        <v>33480</v>
      </c>
      <c r="D25422" t="s">
        <v>33481</v>
      </c>
      <c r="E25422"/>
      <c r="F25422"/>
      <c r="G25422"/>
      <c r="H25422"/>
      <c r="I25422"/>
      <c r="J25422"/>
      <c r="U25422" s="43"/>
      <c r="AE25422"/>
    </row>
    <row r="25423" spans="1:31">
      <c r="A25423">
        <v>60270</v>
      </c>
      <c r="B25423" t="s">
        <v>21803</v>
      </c>
      <c r="C25423" t="s">
        <v>33480</v>
      </c>
      <c r="D25423" t="s">
        <v>33476</v>
      </c>
      <c r="E25423"/>
      <c r="F25423"/>
      <c r="G25423"/>
      <c r="H25423"/>
      <c r="I25423"/>
      <c r="J25423"/>
      <c r="U25423" s="43"/>
      <c r="AE25423"/>
    </row>
    <row r="25424" spans="1:31">
      <c r="A25424">
        <v>60120</v>
      </c>
      <c r="B25424" t="s">
        <v>21804</v>
      </c>
      <c r="C25424" t="s">
        <v>33477</v>
      </c>
      <c r="D25424" t="s">
        <v>33476</v>
      </c>
      <c r="E25424"/>
      <c r="F25424"/>
      <c r="G25424"/>
      <c r="H25424"/>
      <c r="I25424"/>
      <c r="J25424"/>
      <c r="U25424" s="43"/>
      <c r="AE25424"/>
    </row>
    <row r="25425" spans="1:31">
      <c r="A25425">
        <v>60680</v>
      </c>
      <c r="B25425" t="s">
        <v>21805</v>
      </c>
      <c r="C25425" t="s">
        <v>33480</v>
      </c>
      <c r="D25425" t="e">
        <v>#N/A</v>
      </c>
      <c r="E25425"/>
      <c r="F25425"/>
      <c r="G25425"/>
      <c r="H25425"/>
      <c r="I25425"/>
      <c r="J25425"/>
      <c r="U25425" s="43"/>
      <c r="AE25425"/>
    </row>
    <row r="25426" spans="1:31">
      <c r="A25426">
        <v>60190</v>
      </c>
      <c r="B25426" t="s">
        <v>21806</v>
      </c>
      <c r="C25426" t="s">
        <v>33480</v>
      </c>
      <c r="D25426" t="s">
        <v>33481</v>
      </c>
      <c r="E25426"/>
      <c r="F25426"/>
      <c r="G25426"/>
      <c r="H25426"/>
      <c r="I25426"/>
      <c r="J25426"/>
      <c r="U25426" s="43"/>
      <c r="AE25426"/>
    </row>
    <row r="25427" spans="1:31">
      <c r="A25427">
        <v>60210</v>
      </c>
      <c r="B25427" t="s">
        <v>21807</v>
      </c>
      <c r="C25427" t="s">
        <v>33478</v>
      </c>
      <c r="D25427" t="s">
        <v>33476</v>
      </c>
      <c r="E25427"/>
      <c r="F25427"/>
      <c r="G25427"/>
      <c r="H25427"/>
      <c r="I25427"/>
      <c r="J25427"/>
      <c r="U25427" s="43"/>
      <c r="AE25427"/>
    </row>
    <row r="25428" spans="1:31">
      <c r="A25428">
        <v>60400</v>
      </c>
      <c r="B25428" t="s">
        <v>21808</v>
      </c>
      <c r="C25428" t="s">
        <v>33480</v>
      </c>
      <c r="D25428" t="s">
        <v>33476</v>
      </c>
      <c r="E25428"/>
      <c r="F25428"/>
      <c r="G25428"/>
      <c r="H25428"/>
      <c r="I25428"/>
      <c r="J25428"/>
      <c r="U25428" s="43"/>
      <c r="AE25428"/>
    </row>
    <row r="25429" spans="1:31">
      <c r="A25429">
        <v>60380</v>
      </c>
      <c r="B25429" t="s">
        <v>21809</v>
      </c>
      <c r="C25429" t="s">
        <v>33478</v>
      </c>
      <c r="D25429" t="s">
        <v>33476</v>
      </c>
      <c r="E25429"/>
      <c r="F25429"/>
      <c r="G25429"/>
      <c r="H25429"/>
      <c r="I25429"/>
      <c r="J25429"/>
      <c r="U25429" s="43"/>
      <c r="AE25429"/>
    </row>
    <row r="25430" spans="1:31">
      <c r="A25430">
        <v>60210</v>
      </c>
      <c r="B25430" t="s">
        <v>21810</v>
      </c>
      <c r="C25430" t="s">
        <v>33478</v>
      </c>
      <c r="D25430" t="s">
        <v>33476</v>
      </c>
      <c r="E25430"/>
      <c r="F25430"/>
      <c r="G25430"/>
      <c r="H25430"/>
      <c r="I25430"/>
      <c r="J25430"/>
      <c r="U25430" s="43"/>
      <c r="AE25430"/>
    </row>
    <row r="25431" spans="1:31">
      <c r="A25431">
        <v>60480</v>
      </c>
      <c r="B25431" t="s">
        <v>21811</v>
      </c>
      <c r="C25431" t="s">
        <v>33478</v>
      </c>
      <c r="D25431" t="s">
        <v>33476</v>
      </c>
      <c r="E25431"/>
      <c r="F25431"/>
      <c r="G25431"/>
      <c r="H25431"/>
      <c r="I25431"/>
      <c r="J25431"/>
      <c r="U25431" s="43"/>
      <c r="AE25431"/>
    </row>
    <row r="25432" spans="1:31">
      <c r="A25432">
        <v>60640</v>
      </c>
      <c r="B25432" t="s">
        <v>21812</v>
      </c>
      <c r="C25432" t="s">
        <v>33480</v>
      </c>
      <c r="D25432" t="s">
        <v>33476</v>
      </c>
      <c r="E25432"/>
      <c r="F25432"/>
      <c r="G25432"/>
      <c r="H25432"/>
      <c r="I25432"/>
      <c r="J25432"/>
      <c r="U25432" s="43"/>
      <c r="AE25432"/>
    </row>
    <row r="25433" spans="1:31">
      <c r="A25433">
        <v>60310</v>
      </c>
      <c r="B25433" t="s">
        <v>21813</v>
      </c>
      <c r="C25433" t="s">
        <v>33477</v>
      </c>
      <c r="D25433" t="s">
        <v>33476</v>
      </c>
      <c r="E25433"/>
      <c r="F25433"/>
      <c r="G25433"/>
      <c r="H25433"/>
      <c r="I25433"/>
      <c r="J25433"/>
      <c r="U25433" s="43"/>
      <c r="AE25433"/>
    </row>
    <row r="25434" spans="1:31">
      <c r="A25434">
        <v>60240</v>
      </c>
      <c r="B25434" t="s">
        <v>21814</v>
      </c>
      <c r="C25434" t="s">
        <v>33477</v>
      </c>
      <c r="D25434" t="s">
        <v>33481</v>
      </c>
      <c r="E25434"/>
      <c r="F25434"/>
      <c r="G25434"/>
      <c r="H25434"/>
      <c r="I25434"/>
      <c r="J25434"/>
      <c r="U25434" s="43"/>
      <c r="AE25434"/>
    </row>
    <row r="25435" spans="1:31">
      <c r="A25435">
        <v>60490</v>
      </c>
      <c r="B25435" t="s">
        <v>21815</v>
      </c>
      <c r="C25435" t="s">
        <v>33477</v>
      </c>
      <c r="D25435" t="s">
        <v>33476</v>
      </c>
      <c r="E25435"/>
      <c r="F25435"/>
      <c r="G25435"/>
      <c r="H25435"/>
      <c r="I25435"/>
      <c r="J25435"/>
      <c r="U25435" s="43"/>
      <c r="AE25435"/>
    </row>
    <row r="25436" spans="1:31">
      <c r="A25436">
        <v>60210</v>
      </c>
      <c r="B25436" t="s">
        <v>21816</v>
      </c>
      <c r="C25436" t="s">
        <v>33478</v>
      </c>
      <c r="D25436" t="s">
        <v>33476</v>
      </c>
      <c r="E25436"/>
      <c r="F25436"/>
      <c r="G25436"/>
      <c r="H25436"/>
      <c r="I25436"/>
      <c r="J25436"/>
      <c r="U25436" s="43"/>
      <c r="AE25436"/>
    </row>
    <row r="25437" spans="1:31">
      <c r="A25437">
        <v>60650</v>
      </c>
      <c r="B25437" t="s">
        <v>21817</v>
      </c>
      <c r="C25437" t="s">
        <v>33477</v>
      </c>
      <c r="D25437" t="s">
        <v>33476</v>
      </c>
      <c r="E25437"/>
      <c r="F25437"/>
      <c r="G25437"/>
      <c r="H25437"/>
      <c r="I25437"/>
      <c r="J25437"/>
      <c r="U25437" s="43"/>
      <c r="AE25437"/>
    </row>
    <row r="25438" spans="1:31">
      <c r="A25438">
        <v>60210</v>
      </c>
      <c r="B25438" t="s">
        <v>21818</v>
      </c>
      <c r="C25438" t="s">
        <v>33478</v>
      </c>
      <c r="D25438" t="s">
        <v>33476</v>
      </c>
      <c r="E25438"/>
      <c r="F25438"/>
      <c r="G25438"/>
      <c r="H25438"/>
      <c r="I25438"/>
      <c r="J25438"/>
      <c r="U25438" s="43"/>
      <c r="AE25438"/>
    </row>
    <row r="25439" spans="1:31">
      <c r="A25439">
        <v>60650</v>
      </c>
      <c r="B25439" t="s">
        <v>21819</v>
      </c>
      <c r="C25439" t="s">
        <v>33477</v>
      </c>
      <c r="D25439" t="s">
        <v>33476</v>
      </c>
      <c r="E25439"/>
      <c r="F25439"/>
      <c r="G25439"/>
      <c r="H25439"/>
      <c r="I25439"/>
      <c r="J25439"/>
      <c r="U25439" s="43"/>
      <c r="AE25439"/>
    </row>
    <row r="25440" spans="1:31">
      <c r="A25440">
        <v>60120</v>
      </c>
      <c r="B25440" t="s">
        <v>21820</v>
      </c>
      <c r="C25440" t="s">
        <v>33477</v>
      </c>
      <c r="D25440" t="s">
        <v>33476</v>
      </c>
      <c r="E25440"/>
      <c r="F25440"/>
      <c r="G25440"/>
      <c r="H25440"/>
      <c r="I25440"/>
      <c r="J25440"/>
      <c r="U25440" s="43"/>
      <c r="AE25440"/>
    </row>
    <row r="25441" spans="1:31">
      <c r="A25441">
        <v>60112</v>
      </c>
      <c r="B25441" t="s">
        <v>21821</v>
      </c>
      <c r="C25441" t="s">
        <v>33477</v>
      </c>
      <c r="D25441" t="e">
        <v>#N/A</v>
      </c>
      <c r="E25441"/>
      <c r="F25441"/>
      <c r="G25441"/>
      <c r="H25441"/>
      <c r="I25441"/>
      <c r="J25441"/>
      <c r="U25441" s="43"/>
      <c r="AE25441"/>
    </row>
    <row r="25442" spans="1:31">
      <c r="A25442">
        <v>60510</v>
      </c>
      <c r="B25442" t="s">
        <v>21822</v>
      </c>
      <c r="C25442" t="s">
        <v>33477</v>
      </c>
      <c r="D25442" t="s">
        <v>33476</v>
      </c>
      <c r="E25442"/>
      <c r="F25442"/>
      <c r="G25442"/>
      <c r="H25442"/>
      <c r="I25442"/>
      <c r="J25442"/>
      <c r="U25442" s="43"/>
      <c r="AE25442"/>
    </row>
    <row r="25443" spans="1:31">
      <c r="A25443">
        <v>60210</v>
      </c>
      <c r="B25443" t="s">
        <v>21823</v>
      </c>
      <c r="C25443" t="s">
        <v>33478</v>
      </c>
      <c r="D25443" t="s">
        <v>33476</v>
      </c>
      <c r="E25443"/>
      <c r="F25443"/>
      <c r="G25443"/>
      <c r="H25443"/>
      <c r="I25443"/>
      <c r="J25443"/>
      <c r="U25443" s="43"/>
      <c r="AE25443"/>
    </row>
    <row r="25444" spans="1:31">
      <c r="A25444">
        <v>60690</v>
      </c>
      <c r="B25444" t="s">
        <v>21824</v>
      </c>
      <c r="C25444" t="s">
        <v>33478</v>
      </c>
      <c r="D25444" t="e">
        <v>#N/A</v>
      </c>
      <c r="E25444"/>
      <c r="F25444"/>
      <c r="G25444"/>
      <c r="H25444"/>
      <c r="I25444"/>
      <c r="J25444"/>
      <c r="U25444" s="43"/>
      <c r="AE25444"/>
    </row>
    <row r="25445" spans="1:31">
      <c r="A25445">
        <v>60350</v>
      </c>
      <c r="B25445" t="s">
        <v>21825</v>
      </c>
      <c r="C25445" t="s">
        <v>33480</v>
      </c>
      <c r="D25445" t="s">
        <v>33481</v>
      </c>
      <c r="E25445"/>
      <c r="F25445"/>
      <c r="G25445"/>
      <c r="H25445"/>
      <c r="I25445"/>
      <c r="J25445"/>
      <c r="U25445" s="43"/>
      <c r="AE25445"/>
    </row>
    <row r="25446" spans="1:31">
      <c r="A25446">
        <v>60380</v>
      </c>
      <c r="B25446" t="s">
        <v>9516</v>
      </c>
      <c r="C25446" t="s">
        <v>33478</v>
      </c>
      <c r="D25446" t="s">
        <v>33476</v>
      </c>
      <c r="E25446"/>
      <c r="F25446"/>
      <c r="G25446"/>
      <c r="H25446"/>
      <c r="I25446"/>
      <c r="J25446"/>
      <c r="U25446" s="43"/>
      <c r="AE25446"/>
    </row>
    <row r="25447" spans="1:31">
      <c r="A25447">
        <v>60250</v>
      </c>
      <c r="B25447" t="s">
        <v>21826</v>
      </c>
      <c r="C25447" t="s">
        <v>33480</v>
      </c>
      <c r="D25447" t="s">
        <v>33476</v>
      </c>
      <c r="E25447"/>
      <c r="F25447"/>
      <c r="G25447"/>
      <c r="H25447"/>
      <c r="I25447"/>
      <c r="J25447"/>
      <c r="U25447" s="43"/>
      <c r="AE25447"/>
    </row>
    <row r="25448" spans="1:31">
      <c r="A25448">
        <v>60190</v>
      </c>
      <c r="B25448" t="s">
        <v>21827</v>
      </c>
      <c r="C25448" t="s">
        <v>33480</v>
      </c>
      <c r="D25448" t="s">
        <v>33481</v>
      </c>
      <c r="E25448"/>
      <c r="F25448"/>
      <c r="G25448"/>
      <c r="H25448"/>
      <c r="I25448"/>
      <c r="J25448"/>
      <c r="U25448" s="43"/>
      <c r="AE25448"/>
    </row>
    <row r="25449" spans="1:31">
      <c r="A25449">
        <v>60119</v>
      </c>
      <c r="B25449" t="s">
        <v>21828</v>
      </c>
      <c r="C25449" t="s">
        <v>33477</v>
      </c>
      <c r="D25449" t="s">
        <v>33476</v>
      </c>
      <c r="E25449"/>
      <c r="F25449"/>
      <c r="G25449"/>
      <c r="H25449"/>
      <c r="I25449"/>
      <c r="J25449"/>
      <c r="U25449" s="43"/>
      <c r="AE25449"/>
    </row>
    <row r="25450" spans="1:31">
      <c r="A25450">
        <v>60112</v>
      </c>
      <c r="B25450" t="s">
        <v>21829</v>
      </c>
      <c r="C25450" t="s">
        <v>33477</v>
      </c>
      <c r="D25450" t="e">
        <v>#N/A</v>
      </c>
      <c r="E25450"/>
      <c r="F25450"/>
      <c r="G25450"/>
      <c r="H25450"/>
      <c r="I25450"/>
      <c r="J25450"/>
      <c r="U25450" s="43"/>
      <c r="AE25450"/>
    </row>
    <row r="25451" spans="1:31">
      <c r="A25451">
        <v>60120</v>
      </c>
      <c r="B25451" t="s">
        <v>21830</v>
      </c>
      <c r="C25451" t="s">
        <v>33477</v>
      </c>
      <c r="D25451" t="s">
        <v>33476</v>
      </c>
      <c r="E25451"/>
      <c r="F25451"/>
      <c r="G25451"/>
      <c r="H25451"/>
      <c r="I25451"/>
      <c r="J25451"/>
      <c r="U25451" s="43"/>
      <c r="AE25451"/>
    </row>
    <row r="25452" spans="1:31">
      <c r="A25452">
        <v>60380</v>
      </c>
      <c r="B25452" t="s">
        <v>21831</v>
      </c>
      <c r="C25452" t="s">
        <v>33478</v>
      </c>
      <c r="D25452" t="s">
        <v>33476</v>
      </c>
      <c r="E25452"/>
      <c r="F25452"/>
      <c r="G25452"/>
      <c r="H25452"/>
      <c r="I25452"/>
      <c r="J25452"/>
      <c r="U25452" s="43"/>
      <c r="AE25452"/>
    </row>
    <row r="25453" spans="1:31">
      <c r="A25453">
        <v>60370</v>
      </c>
      <c r="B25453" t="s">
        <v>21832</v>
      </c>
      <c r="C25453" t="s">
        <v>33480</v>
      </c>
      <c r="D25453" t="e">
        <v>#N/A</v>
      </c>
      <c r="E25453"/>
      <c r="F25453"/>
      <c r="G25453"/>
      <c r="H25453"/>
      <c r="I25453"/>
      <c r="J25453"/>
      <c r="U25453" s="43"/>
      <c r="AE25453"/>
    </row>
    <row r="25454" spans="1:31">
      <c r="A25454">
        <v>60360</v>
      </c>
      <c r="B25454" t="s">
        <v>21833</v>
      </c>
      <c r="C25454" t="s">
        <v>33478</v>
      </c>
      <c r="D25454" t="s">
        <v>33476</v>
      </c>
      <c r="E25454"/>
      <c r="F25454"/>
      <c r="G25454"/>
      <c r="H25454"/>
      <c r="I25454"/>
      <c r="J25454"/>
      <c r="U25454" s="43"/>
      <c r="AE25454"/>
    </row>
    <row r="25455" spans="1:31">
      <c r="A25455">
        <v>60650</v>
      </c>
      <c r="B25455" t="s">
        <v>21834</v>
      </c>
      <c r="C25455" t="s">
        <v>33477</v>
      </c>
      <c r="D25455" t="s">
        <v>33476</v>
      </c>
      <c r="E25455"/>
      <c r="F25455"/>
      <c r="G25455"/>
      <c r="H25455"/>
      <c r="I25455"/>
      <c r="J25455"/>
      <c r="U25455" s="43"/>
      <c r="AE25455"/>
    </row>
    <row r="25456" spans="1:31">
      <c r="A25456">
        <v>60430</v>
      </c>
      <c r="B25456" t="s">
        <v>21835</v>
      </c>
      <c r="C25456" t="s">
        <v>33480</v>
      </c>
      <c r="D25456" t="e">
        <v>#N/A</v>
      </c>
      <c r="E25456"/>
      <c r="F25456"/>
      <c r="G25456"/>
      <c r="H25456"/>
      <c r="I25456"/>
      <c r="J25456"/>
      <c r="U25456" s="43"/>
      <c r="AE25456"/>
    </row>
    <row r="25457" spans="1:31">
      <c r="A25457">
        <v>60250</v>
      </c>
      <c r="B25457" t="s">
        <v>21836</v>
      </c>
      <c r="C25457" t="s">
        <v>33480</v>
      </c>
      <c r="D25457" t="s">
        <v>33476</v>
      </c>
      <c r="E25457"/>
      <c r="F25457"/>
      <c r="G25457"/>
      <c r="H25457"/>
      <c r="I25457"/>
      <c r="J25457"/>
      <c r="U25457" s="43"/>
      <c r="AE25457"/>
    </row>
    <row r="25458" spans="1:31">
      <c r="A25458">
        <v>60710</v>
      </c>
      <c r="B25458" t="s">
        <v>21837</v>
      </c>
      <c r="C25458" t="s">
        <v>33480</v>
      </c>
      <c r="D25458" t="e">
        <v>#N/A</v>
      </c>
      <c r="E25458"/>
      <c r="F25458"/>
      <c r="G25458"/>
      <c r="H25458"/>
      <c r="I25458"/>
      <c r="J25458"/>
      <c r="U25458" s="43"/>
      <c r="AE25458"/>
    </row>
    <row r="25459" spans="1:31">
      <c r="A25459">
        <v>60390</v>
      </c>
      <c r="B25459" t="s">
        <v>21838</v>
      </c>
      <c r="C25459" t="s">
        <v>33477</v>
      </c>
      <c r="D25459" t="s">
        <v>33476</v>
      </c>
      <c r="E25459"/>
      <c r="F25459"/>
      <c r="G25459"/>
      <c r="H25459"/>
      <c r="I25459"/>
      <c r="J25459"/>
      <c r="U25459" s="43"/>
      <c r="AE25459"/>
    </row>
    <row r="25460" spans="1:31">
      <c r="A25460">
        <v>60141</v>
      </c>
      <c r="B25460" t="s">
        <v>21839</v>
      </c>
      <c r="C25460" t="s">
        <v>33480</v>
      </c>
      <c r="D25460" t="e">
        <v>#N/A</v>
      </c>
      <c r="E25460"/>
      <c r="F25460"/>
      <c r="G25460"/>
      <c r="H25460"/>
      <c r="I25460"/>
      <c r="J25460"/>
      <c r="U25460" s="43"/>
      <c r="AE25460"/>
    </row>
    <row r="25461" spans="1:31">
      <c r="A25461">
        <v>60173</v>
      </c>
      <c r="B25461" t="s">
        <v>21840</v>
      </c>
      <c r="C25461" t="s">
        <v>33477</v>
      </c>
      <c r="D25461" t="e">
        <v>#N/A</v>
      </c>
      <c r="E25461"/>
      <c r="F25461"/>
      <c r="G25461"/>
      <c r="H25461"/>
      <c r="I25461"/>
      <c r="J25461"/>
      <c r="U25461" s="43"/>
      <c r="AE25461"/>
    </row>
    <row r="25462" spans="1:31">
      <c r="A25462">
        <v>60240</v>
      </c>
      <c r="B25462" t="s">
        <v>21841</v>
      </c>
      <c r="C25462" t="s">
        <v>33477</v>
      </c>
      <c r="D25462" t="s">
        <v>33481</v>
      </c>
      <c r="E25462"/>
      <c r="F25462"/>
      <c r="G25462"/>
      <c r="H25462"/>
      <c r="I25462"/>
      <c r="J25462"/>
      <c r="U25462" s="43"/>
      <c r="AE25462"/>
    </row>
    <row r="25463" spans="1:31">
      <c r="A25463">
        <v>60150</v>
      </c>
      <c r="B25463" t="s">
        <v>4798</v>
      </c>
      <c r="C25463" t="s">
        <v>33480</v>
      </c>
      <c r="D25463" t="s">
        <v>33476</v>
      </c>
      <c r="E25463"/>
      <c r="F25463"/>
      <c r="G25463"/>
      <c r="H25463"/>
      <c r="I25463"/>
      <c r="J25463"/>
      <c r="U25463" s="43"/>
      <c r="AE25463"/>
    </row>
    <row r="25464" spans="1:31">
      <c r="A25464">
        <v>60350</v>
      </c>
      <c r="B25464" t="s">
        <v>21842</v>
      </c>
      <c r="C25464" t="s">
        <v>33480</v>
      </c>
      <c r="D25464" t="s">
        <v>33481</v>
      </c>
      <c r="E25464"/>
      <c r="F25464"/>
      <c r="G25464"/>
      <c r="H25464"/>
      <c r="I25464"/>
      <c r="J25464"/>
      <c r="U25464" s="43"/>
      <c r="AE25464"/>
    </row>
    <row r="25465" spans="1:31">
      <c r="A25465">
        <v>60880</v>
      </c>
      <c r="B25465" t="s">
        <v>21843</v>
      </c>
      <c r="C25465" t="s">
        <v>33480</v>
      </c>
      <c r="D25465" t="e">
        <v>#N/A</v>
      </c>
      <c r="E25465"/>
      <c r="F25465"/>
      <c r="G25465"/>
      <c r="H25465"/>
      <c r="I25465"/>
      <c r="J25465"/>
      <c r="U25465" s="43"/>
      <c r="AE25465"/>
    </row>
    <row r="25466" spans="1:31">
      <c r="A25466">
        <v>60680</v>
      </c>
      <c r="B25466" t="s">
        <v>3908</v>
      </c>
      <c r="C25466" t="s">
        <v>33480</v>
      </c>
      <c r="D25466" t="e">
        <v>#N/A</v>
      </c>
      <c r="E25466"/>
      <c r="F25466"/>
      <c r="G25466"/>
      <c r="H25466"/>
      <c r="I25466"/>
      <c r="J25466"/>
      <c r="U25466" s="43"/>
      <c r="AE25466"/>
    </row>
    <row r="25467" spans="1:31">
      <c r="A25467">
        <v>60240</v>
      </c>
      <c r="B25467" t="s">
        <v>21844</v>
      </c>
      <c r="C25467" t="s">
        <v>33477</v>
      </c>
      <c r="D25467" t="s">
        <v>33481</v>
      </c>
      <c r="E25467"/>
      <c r="F25467"/>
      <c r="G25467"/>
      <c r="H25467"/>
      <c r="I25467"/>
      <c r="J25467"/>
      <c r="U25467" s="43"/>
      <c r="AE25467"/>
    </row>
    <row r="25468" spans="1:31">
      <c r="A25468">
        <v>60112</v>
      </c>
      <c r="B25468" t="s">
        <v>21845</v>
      </c>
      <c r="C25468" t="s">
        <v>33477</v>
      </c>
      <c r="D25468" t="e">
        <v>#N/A</v>
      </c>
      <c r="E25468"/>
      <c r="F25468"/>
      <c r="G25468"/>
      <c r="H25468"/>
      <c r="I25468"/>
      <c r="J25468"/>
      <c r="U25468" s="43"/>
      <c r="AE25468"/>
    </row>
    <row r="25469" spans="1:31">
      <c r="A25469">
        <v>60310</v>
      </c>
      <c r="B25469" t="s">
        <v>21846</v>
      </c>
      <c r="C25469" t="s">
        <v>33477</v>
      </c>
      <c r="D25469" t="s">
        <v>33476</v>
      </c>
      <c r="E25469"/>
      <c r="F25469"/>
      <c r="G25469"/>
      <c r="H25469"/>
      <c r="I25469"/>
      <c r="J25469"/>
      <c r="U25469" s="43"/>
      <c r="AE25469"/>
    </row>
    <row r="25470" spans="1:31">
      <c r="A25470">
        <v>60570</v>
      </c>
      <c r="B25470" t="s">
        <v>21847</v>
      </c>
      <c r="C25470" t="s">
        <v>33478</v>
      </c>
      <c r="D25470" t="s">
        <v>33476</v>
      </c>
      <c r="E25470"/>
      <c r="F25470"/>
      <c r="G25470"/>
      <c r="H25470"/>
      <c r="I25470"/>
      <c r="J25470"/>
      <c r="U25470" s="43"/>
      <c r="AE25470"/>
    </row>
    <row r="25471" spans="1:31">
      <c r="A25471">
        <v>60590</v>
      </c>
      <c r="B25471" t="s">
        <v>21848</v>
      </c>
      <c r="C25471" t="s">
        <v>33480</v>
      </c>
      <c r="D25471" t="s">
        <v>33476</v>
      </c>
      <c r="E25471"/>
      <c r="F25471"/>
      <c r="G25471"/>
      <c r="H25471"/>
      <c r="I25471"/>
      <c r="J25471"/>
      <c r="U25471" s="43"/>
      <c r="AE25471"/>
    </row>
    <row r="25472" spans="1:31">
      <c r="A25472">
        <v>60140</v>
      </c>
      <c r="B25472" t="s">
        <v>6931</v>
      </c>
      <c r="C25472" t="s">
        <v>33480</v>
      </c>
      <c r="D25472" t="e">
        <v>#N/A</v>
      </c>
      <c r="E25472"/>
      <c r="F25472"/>
      <c r="G25472"/>
      <c r="H25472"/>
      <c r="I25472"/>
      <c r="J25472"/>
      <c r="U25472" s="43"/>
      <c r="AE25472"/>
    </row>
    <row r="25473" spans="1:31">
      <c r="A25473">
        <v>60650</v>
      </c>
      <c r="B25473" t="s">
        <v>21849</v>
      </c>
      <c r="C25473" t="s">
        <v>33477</v>
      </c>
      <c r="D25473" t="s">
        <v>33476</v>
      </c>
      <c r="E25473"/>
      <c r="F25473"/>
      <c r="G25473"/>
      <c r="H25473"/>
      <c r="I25473"/>
      <c r="J25473"/>
      <c r="U25473" s="43"/>
      <c r="AE25473"/>
    </row>
    <row r="25474" spans="1:31">
      <c r="A25474">
        <v>60730</v>
      </c>
      <c r="B25474" t="s">
        <v>21850</v>
      </c>
      <c r="C25474" t="s">
        <v>33477</v>
      </c>
      <c r="D25474" t="s">
        <v>33476</v>
      </c>
      <c r="E25474"/>
      <c r="F25474"/>
      <c r="G25474"/>
      <c r="H25474"/>
      <c r="I25474"/>
      <c r="J25474"/>
      <c r="U25474" s="43"/>
      <c r="AE25474"/>
    </row>
    <row r="25475" spans="1:31">
      <c r="A25475">
        <v>60380</v>
      </c>
      <c r="B25475" t="s">
        <v>21851</v>
      </c>
      <c r="C25475" t="s">
        <v>33478</v>
      </c>
      <c r="D25475" t="s">
        <v>33476</v>
      </c>
      <c r="E25475"/>
      <c r="F25475"/>
      <c r="G25475"/>
      <c r="H25475"/>
      <c r="I25475"/>
      <c r="J25475"/>
      <c r="U25475" s="43"/>
      <c r="AE25475"/>
    </row>
    <row r="25476" spans="1:31">
      <c r="A25476">
        <v>60480</v>
      </c>
      <c r="B25476" t="s">
        <v>21852</v>
      </c>
      <c r="C25476" t="s">
        <v>33478</v>
      </c>
      <c r="D25476" t="s">
        <v>33476</v>
      </c>
      <c r="E25476"/>
      <c r="F25476"/>
      <c r="G25476"/>
      <c r="H25476"/>
      <c r="I25476"/>
      <c r="J25476"/>
      <c r="U25476" s="43"/>
      <c r="AE25476"/>
    </row>
    <row r="25477" spans="1:31">
      <c r="A25477">
        <v>60190</v>
      </c>
      <c r="B25477" t="s">
        <v>21853</v>
      </c>
      <c r="C25477" t="s">
        <v>33480</v>
      </c>
      <c r="D25477" t="s">
        <v>33481</v>
      </c>
      <c r="E25477"/>
      <c r="F25477"/>
      <c r="G25477"/>
      <c r="H25477"/>
      <c r="I25477"/>
      <c r="J25477"/>
      <c r="U25477" s="43"/>
      <c r="AE25477"/>
    </row>
    <row r="25478" spans="1:31">
      <c r="A25478">
        <v>60610</v>
      </c>
      <c r="B25478" t="s">
        <v>21854</v>
      </c>
      <c r="C25478" t="s">
        <v>33480</v>
      </c>
      <c r="D25478" t="s">
        <v>33476</v>
      </c>
      <c r="E25478"/>
      <c r="F25478"/>
      <c r="G25478"/>
      <c r="H25478"/>
      <c r="I25478"/>
      <c r="J25478"/>
      <c r="U25478" s="43"/>
      <c r="AE25478"/>
    </row>
    <row r="25479" spans="1:31">
      <c r="A25479">
        <v>60510</v>
      </c>
      <c r="B25479" t="s">
        <v>21855</v>
      </c>
      <c r="C25479" t="s">
        <v>33477</v>
      </c>
      <c r="D25479" t="s">
        <v>33476</v>
      </c>
      <c r="E25479"/>
      <c r="F25479"/>
      <c r="G25479"/>
      <c r="H25479"/>
      <c r="I25479"/>
      <c r="J25479"/>
      <c r="U25479" s="43"/>
      <c r="AE25479"/>
    </row>
    <row r="25480" spans="1:31">
      <c r="A25480">
        <v>60310</v>
      </c>
      <c r="B25480" t="s">
        <v>21856</v>
      </c>
      <c r="C25480" t="s">
        <v>33477</v>
      </c>
      <c r="D25480" t="s">
        <v>33476</v>
      </c>
      <c r="E25480"/>
      <c r="F25480"/>
      <c r="G25480"/>
      <c r="H25480"/>
      <c r="I25480"/>
      <c r="J25480"/>
      <c r="U25480" s="43"/>
      <c r="AE25480"/>
    </row>
    <row r="25481" spans="1:31">
      <c r="A25481">
        <v>60330</v>
      </c>
      <c r="B25481" t="s">
        <v>21857</v>
      </c>
      <c r="C25481" t="s">
        <v>33480</v>
      </c>
      <c r="D25481" t="e">
        <v>#N/A</v>
      </c>
      <c r="E25481"/>
      <c r="F25481"/>
      <c r="G25481"/>
      <c r="H25481"/>
      <c r="I25481"/>
      <c r="J25481"/>
      <c r="U25481" s="43"/>
      <c r="AE25481"/>
    </row>
    <row r="25482" spans="1:31">
      <c r="A25482">
        <v>60290</v>
      </c>
      <c r="B25482" t="s">
        <v>21858</v>
      </c>
      <c r="C25482" t="s">
        <v>33480</v>
      </c>
      <c r="D25482" t="s">
        <v>33476</v>
      </c>
      <c r="E25482"/>
      <c r="F25482"/>
      <c r="G25482"/>
      <c r="H25482"/>
      <c r="I25482"/>
      <c r="J25482"/>
      <c r="U25482" s="43"/>
      <c r="AE25482"/>
    </row>
    <row r="25483" spans="1:31">
      <c r="A25483">
        <v>60590</v>
      </c>
      <c r="B25483" t="s">
        <v>21859</v>
      </c>
      <c r="C25483" t="s">
        <v>33480</v>
      </c>
      <c r="D25483" t="s">
        <v>33476</v>
      </c>
      <c r="E25483"/>
      <c r="F25483"/>
      <c r="G25483"/>
      <c r="H25483"/>
      <c r="I25483"/>
      <c r="J25483"/>
      <c r="U25483" s="43"/>
      <c r="AE25483"/>
    </row>
    <row r="25484" spans="1:31">
      <c r="A25484">
        <v>60850</v>
      </c>
      <c r="B25484" t="s">
        <v>21860</v>
      </c>
      <c r="C25484" t="s">
        <v>33477</v>
      </c>
      <c r="D25484" t="s">
        <v>33476</v>
      </c>
      <c r="E25484"/>
      <c r="F25484"/>
      <c r="G25484"/>
      <c r="H25484"/>
      <c r="I25484"/>
      <c r="J25484"/>
      <c r="U25484" s="43"/>
      <c r="AE25484"/>
    </row>
    <row r="25485" spans="1:31">
      <c r="A25485">
        <v>60600</v>
      </c>
      <c r="B25485" t="s">
        <v>21861</v>
      </c>
      <c r="C25485" t="s">
        <v>33480</v>
      </c>
      <c r="D25485" t="e">
        <v>#N/A</v>
      </c>
      <c r="E25485"/>
      <c r="F25485"/>
      <c r="G25485"/>
      <c r="H25485"/>
      <c r="I25485"/>
      <c r="J25485"/>
      <c r="U25485" s="43"/>
      <c r="AE25485"/>
    </row>
    <row r="25486" spans="1:31">
      <c r="A25486">
        <v>60260</v>
      </c>
      <c r="B25486" t="s">
        <v>21862</v>
      </c>
      <c r="C25486" t="s">
        <v>33480</v>
      </c>
      <c r="D25486" t="e">
        <v>#N/A</v>
      </c>
      <c r="E25486"/>
      <c r="F25486"/>
      <c r="G25486"/>
      <c r="H25486"/>
      <c r="I25486"/>
      <c r="J25486"/>
      <c r="U25486" s="43"/>
      <c r="AE25486"/>
    </row>
    <row r="25487" spans="1:31">
      <c r="A25487">
        <v>60220</v>
      </c>
      <c r="B25487" t="s">
        <v>21863</v>
      </c>
      <c r="C25487" t="s">
        <v>33478</v>
      </c>
      <c r="D25487" t="s">
        <v>33476</v>
      </c>
      <c r="E25487"/>
      <c r="F25487"/>
      <c r="G25487"/>
      <c r="H25487"/>
      <c r="I25487"/>
      <c r="J25487"/>
      <c r="U25487" s="43"/>
      <c r="AE25487"/>
    </row>
    <row r="25488" spans="1:31">
      <c r="A25488">
        <v>60400</v>
      </c>
      <c r="B25488" t="s">
        <v>21864</v>
      </c>
      <c r="C25488" t="s">
        <v>33480</v>
      </c>
      <c r="D25488" t="s">
        <v>33476</v>
      </c>
      <c r="E25488"/>
      <c r="F25488"/>
      <c r="G25488"/>
      <c r="H25488"/>
      <c r="I25488"/>
      <c r="J25488"/>
      <c r="U25488" s="43"/>
      <c r="AE25488"/>
    </row>
    <row r="25489" spans="1:31">
      <c r="A25489">
        <v>60310</v>
      </c>
      <c r="B25489" t="s">
        <v>21865</v>
      </c>
      <c r="C25489" t="s">
        <v>33477</v>
      </c>
      <c r="D25489" t="s">
        <v>33476</v>
      </c>
      <c r="E25489"/>
      <c r="F25489"/>
      <c r="G25489"/>
      <c r="H25489"/>
      <c r="I25489"/>
      <c r="J25489"/>
      <c r="U25489" s="43"/>
      <c r="AE25489"/>
    </row>
    <row r="25490" spans="1:31">
      <c r="A25490">
        <v>60490</v>
      </c>
      <c r="B25490" t="s">
        <v>21866</v>
      </c>
      <c r="C25490" t="s">
        <v>33477</v>
      </c>
      <c r="D25490" t="s">
        <v>33476</v>
      </c>
      <c r="E25490"/>
      <c r="F25490"/>
      <c r="G25490"/>
      <c r="H25490"/>
      <c r="I25490"/>
      <c r="J25490"/>
      <c r="U25490" s="43"/>
      <c r="AE25490"/>
    </row>
    <row r="25491" spans="1:31">
      <c r="A25491">
        <v>60240</v>
      </c>
      <c r="B25491" t="s">
        <v>21867</v>
      </c>
      <c r="C25491" t="s">
        <v>33477</v>
      </c>
      <c r="D25491" t="s">
        <v>33481</v>
      </c>
      <c r="E25491"/>
      <c r="F25491"/>
      <c r="G25491"/>
      <c r="H25491"/>
      <c r="I25491"/>
      <c r="J25491"/>
      <c r="U25491" s="43"/>
      <c r="AE25491"/>
    </row>
    <row r="25492" spans="1:31">
      <c r="A25492">
        <v>60120</v>
      </c>
      <c r="B25492" t="s">
        <v>21868</v>
      </c>
      <c r="C25492" t="s">
        <v>33477</v>
      </c>
      <c r="D25492" t="s">
        <v>33476</v>
      </c>
      <c r="E25492"/>
      <c r="F25492"/>
      <c r="G25492"/>
      <c r="H25492"/>
      <c r="I25492"/>
      <c r="J25492"/>
      <c r="U25492" s="43"/>
      <c r="AE25492"/>
    </row>
    <row r="25493" spans="1:31">
      <c r="A25493">
        <v>60210</v>
      </c>
      <c r="B25493" t="s">
        <v>21869</v>
      </c>
      <c r="C25493" t="s">
        <v>33478</v>
      </c>
      <c r="D25493" t="s">
        <v>33476</v>
      </c>
      <c r="E25493"/>
      <c r="F25493"/>
      <c r="G25493"/>
      <c r="H25493"/>
      <c r="I25493"/>
      <c r="J25493"/>
      <c r="U25493" s="43"/>
      <c r="AE25493"/>
    </row>
    <row r="25494" spans="1:31">
      <c r="A25494">
        <v>60510</v>
      </c>
      <c r="B25494" t="s">
        <v>21870</v>
      </c>
      <c r="C25494" t="s">
        <v>33477</v>
      </c>
      <c r="D25494" t="s">
        <v>33476</v>
      </c>
      <c r="E25494"/>
      <c r="F25494"/>
      <c r="G25494"/>
      <c r="H25494"/>
      <c r="I25494"/>
      <c r="J25494"/>
      <c r="U25494" s="43"/>
      <c r="AE25494"/>
    </row>
    <row r="25495" spans="1:31">
      <c r="A25495">
        <v>60240</v>
      </c>
      <c r="B25495" t="s">
        <v>21871</v>
      </c>
      <c r="C25495" t="s">
        <v>33477</v>
      </c>
      <c r="D25495" t="s">
        <v>33481</v>
      </c>
      <c r="E25495"/>
      <c r="F25495"/>
      <c r="G25495"/>
      <c r="H25495"/>
      <c r="I25495"/>
      <c r="J25495"/>
      <c r="U25495" s="43"/>
      <c r="AE25495"/>
    </row>
    <row r="25496" spans="1:31">
      <c r="A25496">
        <v>60420</v>
      </c>
      <c r="B25496" t="s">
        <v>21872</v>
      </c>
      <c r="C25496" t="s">
        <v>33477</v>
      </c>
      <c r="D25496" t="s">
        <v>33476</v>
      </c>
      <c r="E25496"/>
      <c r="F25496"/>
      <c r="G25496"/>
      <c r="H25496"/>
      <c r="I25496"/>
      <c r="J25496"/>
      <c r="U25496" s="43"/>
      <c r="AE25496"/>
    </row>
    <row r="25497" spans="1:31">
      <c r="A25497">
        <v>60800</v>
      </c>
      <c r="B25497" t="s">
        <v>21873</v>
      </c>
      <c r="C25497" t="s">
        <v>33480</v>
      </c>
      <c r="D25497" t="s">
        <v>33476</v>
      </c>
      <c r="E25497"/>
      <c r="F25497"/>
      <c r="G25497"/>
      <c r="H25497"/>
      <c r="I25497"/>
      <c r="J25497"/>
      <c r="U25497" s="43"/>
      <c r="AE25497"/>
    </row>
    <row r="25498" spans="1:31">
      <c r="A25498">
        <v>60650</v>
      </c>
      <c r="B25498" t="s">
        <v>21874</v>
      </c>
      <c r="C25498" t="s">
        <v>33477</v>
      </c>
      <c r="D25498" t="s">
        <v>33476</v>
      </c>
      <c r="E25498"/>
      <c r="F25498"/>
      <c r="G25498"/>
      <c r="H25498"/>
      <c r="I25498"/>
      <c r="J25498"/>
      <c r="U25498" s="43"/>
      <c r="AE25498"/>
    </row>
    <row r="25499" spans="1:31">
      <c r="A25499">
        <v>60140</v>
      </c>
      <c r="B25499" t="s">
        <v>21875</v>
      </c>
      <c r="C25499" t="s">
        <v>33480</v>
      </c>
      <c r="D25499" t="e">
        <v>#N/A</v>
      </c>
      <c r="E25499"/>
      <c r="F25499"/>
      <c r="G25499"/>
      <c r="H25499"/>
      <c r="I25499"/>
      <c r="J25499"/>
      <c r="U25499" s="43"/>
      <c r="AE25499"/>
    </row>
    <row r="25500" spans="1:31">
      <c r="A25500">
        <v>60240</v>
      </c>
      <c r="B25500" t="s">
        <v>21876</v>
      </c>
      <c r="C25500" t="s">
        <v>33477</v>
      </c>
      <c r="D25500" t="s">
        <v>33481</v>
      </c>
      <c r="E25500"/>
      <c r="F25500"/>
      <c r="G25500"/>
      <c r="H25500"/>
      <c r="I25500"/>
      <c r="J25500"/>
      <c r="U25500" s="43"/>
      <c r="AE25500"/>
    </row>
    <row r="25501" spans="1:31">
      <c r="A25501">
        <v>60640</v>
      </c>
      <c r="B25501" t="s">
        <v>21877</v>
      </c>
      <c r="C25501" t="s">
        <v>33480</v>
      </c>
      <c r="D25501" t="s">
        <v>33476</v>
      </c>
      <c r="E25501"/>
      <c r="F25501"/>
      <c r="G25501"/>
      <c r="H25501"/>
      <c r="I25501"/>
      <c r="J25501"/>
      <c r="U25501" s="43"/>
      <c r="AE25501"/>
    </row>
    <row r="25502" spans="1:31">
      <c r="A25502">
        <v>60240</v>
      </c>
      <c r="B25502" t="s">
        <v>21878</v>
      </c>
      <c r="C25502" t="s">
        <v>33477</v>
      </c>
      <c r="D25502" t="s">
        <v>33481</v>
      </c>
      <c r="E25502"/>
      <c r="F25502"/>
      <c r="G25502"/>
      <c r="H25502"/>
      <c r="I25502"/>
      <c r="J25502"/>
      <c r="U25502" s="43"/>
      <c r="AE25502"/>
    </row>
    <row r="25503" spans="1:31">
      <c r="A25503">
        <v>60130</v>
      </c>
      <c r="B25503" t="s">
        <v>21879</v>
      </c>
      <c r="C25503" t="s">
        <v>33477</v>
      </c>
      <c r="D25503" t="s">
        <v>33476</v>
      </c>
      <c r="E25503"/>
      <c r="F25503"/>
      <c r="G25503"/>
      <c r="H25503"/>
      <c r="I25503"/>
      <c r="J25503"/>
      <c r="U25503" s="43"/>
      <c r="AE25503"/>
    </row>
    <row r="25504" spans="1:31">
      <c r="A25504">
        <v>60360</v>
      </c>
      <c r="B25504" t="s">
        <v>21880</v>
      </c>
      <c r="C25504" t="s">
        <v>33478</v>
      </c>
      <c r="D25504" t="s">
        <v>33476</v>
      </c>
      <c r="E25504"/>
      <c r="F25504"/>
      <c r="G25504"/>
      <c r="H25504"/>
      <c r="I25504"/>
      <c r="J25504"/>
      <c r="U25504" s="43"/>
      <c r="AE25504"/>
    </row>
    <row r="25505" spans="1:31">
      <c r="A25505">
        <v>60510</v>
      </c>
      <c r="B25505" t="s">
        <v>21881</v>
      </c>
      <c r="C25505" t="s">
        <v>33477</v>
      </c>
      <c r="D25505" t="s">
        <v>33476</v>
      </c>
      <c r="E25505"/>
      <c r="F25505"/>
      <c r="G25505"/>
      <c r="H25505"/>
      <c r="I25505"/>
      <c r="J25505"/>
      <c r="U25505" s="43"/>
      <c r="AE25505"/>
    </row>
    <row r="25506" spans="1:31">
      <c r="A25506">
        <v>60240</v>
      </c>
      <c r="B25506" t="s">
        <v>21882</v>
      </c>
      <c r="C25506" t="s">
        <v>33477</v>
      </c>
      <c r="D25506" t="s">
        <v>33481</v>
      </c>
      <c r="E25506"/>
      <c r="F25506"/>
      <c r="G25506"/>
      <c r="H25506"/>
      <c r="I25506"/>
      <c r="J25506"/>
      <c r="U25506" s="43"/>
      <c r="AE25506"/>
    </row>
    <row r="25507" spans="1:31">
      <c r="A25507">
        <v>60150</v>
      </c>
      <c r="B25507" t="s">
        <v>21883</v>
      </c>
      <c r="C25507" t="s">
        <v>33480</v>
      </c>
      <c r="D25507" t="s">
        <v>33476</v>
      </c>
      <c r="E25507"/>
      <c r="F25507"/>
      <c r="G25507"/>
      <c r="H25507"/>
      <c r="I25507"/>
      <c r="J25507"/>
      <c r="U25507" s="43"/>
      <c r="AE25507"/>
    </row>
    <row r="25508" spans="1:31">
      <c r="A25508">
        <v>60126</v>
      </c>
      <c r="B25508" t="s">
        <v>21884</v>
      </c>
      <c r="C25508" t="s">
        <v>33480</v>
      </c>
      <c r="D25508" t="s">
        <v>33476</v>
      </c>
      <c r="E25508"/>
      <c r="F25508"/>
      <c r="G25508"/>
      <c r="H25508"/>
      <c r="I25508"/>
      <c r="J25508"/>
      <c r="U25508" s="43"/>
      <c r="AE25508"/>
    </row>
    <row r="25509" spans="1:31">
      <c r="A25509">
        <v>60110</v>
      </c>
      <c r="B25509" t="s">
        <v>21885</v>
      </c>
      <c r="C25509" t="s">
        <v>33480</v>
      </c>
      <c r="D25509" t="s">
        <v>33476</v>
      </c>
      <c r="E25509"/>
      <c r="F25509"/>
      <c r="G25509"/>
      <c r="H25509"/>
      <c r="I25509"/>
      <c r="J25509"/>
      <c r="U25509" s="43"/>
      <c r="AE25509"/>
    </row>
    <row r="25510" spans="1:31">
      <c r="A25510">
        <v>60380</v>
      </c>
      <c r="B25510" t="s">
        <v>21886</v>
      </c>
      <c r="C25510" t="s">
        <v>33478</v>
      </c>
      <c r="D25510" t="s">
        <v>33476</v>
      </c>
      <c r="E25510"/>
      <c r="F25510"/>
      <c r="G25510"/>
      <c r="H25510"/>
      <c r="I25510"/>
      <c r="J25510"/>
      <c r="U25510" s="43"/>
      <c r="AE25510"/>
    </row>
    <row r="25511" spans="1:31">
      <c r="A25511">
        <v>60360</v>
      </c>
      <c r="B25511" t="s">
        <v>21887</v>
      </c>
      <c r="C25511" t="s">
        <v>33478</v>
      </c>
      <c r="D25511" t="s">
        <v>33476</v>
      </c>
      <c r="E25511"/>
      <c r="F25511"/>
      <c r="G25511"/>
      <c r="H25511"/>
      <c r="I25511"/>
      <c r="J25511"/>
      <c r="U25511" s="43"/>
      <c r="AE25511"/>
    </row>
    <row r="25512" spans="1:31">
      <c r="A25512">
        <v>60150</v>
      </c>
      <c r="B25512" t="s">
        <v>21888</v>
      </c>
      <c r="C25512" t="s">
        <v>33480</v>
      </c>
      <c r="D25512" t="s">
        <v>33476</v>
      </c>
      <c r="E25512"/>
      <c r="F25512"/>
      <c r="G25512"/>
      <c r="H25512"/>
      <c r="I25512"/>
      <c r="J25512"/>
      <c r="U25512" s="43"/>
      <c r="AE25512"/>
    </row>
    <row r="25513" spans="1:31">
      <c r="A25513">
        <v>60420</v>
      </c>
      <c r="B25513" t="s">
        <v>21889</v>
      </c>
      <c r="C25513" t="s">
        <v>33477</v>
      </c>
      <c r="D25513" t="s">
        <v>33476</v>
      </c>
      <c r="E25513"/>
      <c r="F25513"/>
      <c r="G25513"/>
      <c r="H25513"/>
      <c r="I25513"/>
      <c r="J25513"/>
      <c r="U25513" s="43"/>
      <c r="AE25513"/>
    </row>
    <row r="25514" spans="1:31">
      <c r="A25514">
        <v>60600</v>
      </c>
      <c r="B25514" t="s">
        <v>21890</v>
      </c>
      <c r="C25514" t="s">
        <v>33480</v>
      </c>
      <c r="D25514" t="e">
        <v>#N/A</v>
      </c>
      <c r="E25514"/>
      <c r="F25514"/>
      <c r="G25514"/>
      <c r="H25514"/>
      <c r="I25514"/>
      <c r="J25514"/>
      <c r="U25514" s="43"/>
      <c r="AE25514"/>
    </row>
    <row r="25515" spans="1:31">
      <c r="A25515">
        <v>60112</v>
      </c>
      <c r="B25515" t="s">
        <v>21891</v>
      </c>
      <c r="C25515" t="s">
        <v>33477</v>
      </c>
      <c r="D25515" t="e">
        <v>#N/A</v>
      </c>
      <c r="E25515"/>
      <c r="F25515"/>
      <c r="G25515"/>
      <c r="H25515"/>
      <c r="I25515"/>
      <c r="J25515"/>
      <c r="U25515" s="43"/>
      <c r="AE25515"/>
    </row>
    <row r="25516" spans="1:31">
      <c r="A25516">
        <v>60480</v>
      </c>
      <c r="B25516" t="s">
        <v>21892</v>
      </c>
      <c r="C25516" t="s">
        <v>33478</v>
      </c>
      <c r="D25516" t="s">
        <v>33476</v>
      </c>
      <c r="E25516"/>
      <c r="F25516"/>
      <c r="G25516"/>
      <c r="H25516"/>
      <c r="I25516"/>
      <c r="J25516"/>
      <c r="U25516" s="43"/>
      <c r="AE25516"/>
    </row>
    <row r="25517" spans="1:31">
      <c r="A25517">
        <v>60490</v>
      </c>
      <c r="B25517" t="s">
        <v>21893</v>
      </c>
      <c r="C25517" t="s">
        <v>33477</v>
      </c>
      <c r="D25517" t="s">
        <v>33476</v>
      </c>
      <c r="E25517"/>
      <c r="F25517"/>
      <c r="G25517"/>
      <c r="H25517"/>
      <c r="I25517"/>
      <c r="J25517"/>
      <c r="U25517" s="43"/>
      <c r="AE25517"/>
    </row>
    <row r="25518" spans="1:31">
      <c r="A25518">
        <v>60490</v>
      </c>
      <c r="B25518" t="s">
        <v>21894</v>
      </c>
      <c r="C25518" t="s">
        <v>33477</v>
      </c>
      <c r="D25518" t="s">
        <v>33476</v>
      </c>
      <c r="E25518"/>
      <c r="F25518"/>
      <c r="G25518"/>
      <c r="H25518"/>
      <c r="I25518"/>
      <c r="J25518"/>
      <c r="U25518" s="43"/>
      <c r="AE25518"/>
    </row>
    <row r="25519" spans="1:31">
      <c r="A25519">
        <v>60890</v>
      </c>
      <c r="B25519" t="s">
        <v>21895</v>
      </c>
      <c r="C25519" t="s">
        <v>33480</v>
      </c>
      <c r="D25519" t="s">
        <v>33476</v>
      </c>
      <c r="E25519"/>
      <c r="F25519"/>
      <c r="G25519"/>
      <c r="H25519"/>
      <c r="I25519"/>
      <c r="J25519"/>
      <c r="U25519" s="43"/>
      <c r="AE25519"/>
    </row>
    <row r="25520" spans="1:31">
      <c r="A25520">
        <v>60310</v>
      </c>
      <c r="B25520" t="s">
        <v>21896</v>
      </c>
      <c r="C25520" t="s">
        <v>33477</v>
      </c>
      <c r="D25520" t="s">
        <v>33476</v>
      </c>
      <c r="E25520"/>
      <c r="F25520"/>
      <c r="G25520"/>
      <c r="H25520"/>
      <c r="I25520"/>
      <c r="J25520"/>
      <c r="U25520" s="43"/>
      <c r="AE25520"/>
    </row>
    <row r="25521" spans="1:31">
      <c r="A25521">
        <v>60280</v>
      </c>
      <c r="B25521" t="s">
        <v>21897</v>
      </c>
      <c r="C25521" t="s">
        <v>33480</v>
      </c>
      <c r="D25521" t="e">
        <v>#N/A</v>
      </c>
      <c r="E25521"/>
      <c r="F25521"/>
      <c r="G25521"/>
      <c r="H25521"/>
      <c r="I25521"/>
      <c r="J25521"/>
      <c r="U25521" s="43"/>
      <c r="AE25521"/>
    </row>
    <row r="25522" spans="1:31">
      <c r="A25522">
        <v>60490</v>
      </c>
      <c r="B25522" t="s">
        <v>21898</v>
      </c>
      <c r="C25522" t="s">
        <v>33477</v>
      </c>
      <c r="D25522" t="s">
        <v>33476</v>
      </c>
      <c r="E25522"/>
      <c r="F25522"/>
      <c r="G25522"/>
      <c r="H25522"/>
      <c r="I25522"/>
      <c r="J25522"/>
      <c r="U25522" s="43"/>
      <c r="AE25522"/>
    </row>
    <row r="25523" spans="1:31">
      <c r="A25523">
        <v>60890</v>
      </c>
      <c r="B25523" t="s">
        <v>4841</v>
      </c>
      <c r="C25523" t="s">
        <v>33480</v>
      </c>
      <c r="D25523" t="s">
        <v>33476</v>
      </c>
      <c r="E25523"/>
      <c r="F25523"/>
      <c r="G25523"/>
      <c r="H25523"/>
      <c r="I25523"/>
      <c r="J25523"/>
      <c r="U25523" s="43"/>
      <c r="AE25523"/>
    </row>
    <row r="25524" spans="1:31">
      <c r="A25524">
        <v>60490</v>
      </c>
      <c r="B25524" t="s">
        <v>21899</v>
      </c>
      <c r="C25524" t="s">
        <v>33477</v>
      </c>
      <c r="D25524" t="s">
        <v>33476</v>
      </c>
      <c r="E25524"/>
      <c r="F25524"/>
      <c r="G25524"/>
      <c r="H25524"/>
      <c r="I25524"/>
      <c r="J25524"/>
      <c r="U25524" s="43"/>
      <c r="AE25524"/>
    </row>
    <row r="25525" spans="1:31">
      <c r="A25525">
        <v>60690</v>
      </c>
      <c r="B25525" t="s">
        <v>21900</v>
      </c>
      <c r="C25525" t="s">
        <v>33478</v>
      </c>
      <c r="D25525" t="e">
        <v>#N/A</v>
      </c>
      <c r="E25525"/>
      <c r="F25525"/>
      <c r="G25525"/>
      <c r="H25525"/>
      <c r="I25525"/>
      <c r="J25525"/>
      <c r="U25525" s="43"/>
      <c r="AE25525"/>
    </row>
    <row r="25526" spans="1:31">
      <c r="A25526">
        <v>60112</v>
      </c>
      <c r="B25526" t="s">
        <v>18989</v>
      </c>
      <c r="C25526" t="s">
        <v>33477</v>
      </c>
      <c r="D25526" t="e">
        <v>#N/A</v>
      </c>
      <c r="E25526"/>
      <c r="F25526"/>
      <c r="G25526"/>
      <c r="H25526"/>
      <c r="I25526"/>
      <c r="J25526"/>
      <c r="U25526" s="43"/>
      <c r="AE25526"/>
    </row>
    <row r="25527" spans="1:31">
      <c r="A25527">
        <v>60640</v>
      </c>
      <c r="B25527" t="s">
        <v>21901</v>
      </c>
      <c r="C25527" t="s">
        <v>33480</v>
      </c>
      <c r="D25527" t="s">
        <v>33476</v>
      </c>
      <c r="E25527"/>
      <c r="F25527"/>
      <c r="G25527"/>
      <c r="H25527"/>
      <c r="I25527"/>
      <c r="J25527"/>
      <c r="U25527" s="43"/>
      <c r="AE25527"/>
    </row>
    <row r="25528" spans="1:31">
      <c r="A25528">
        <v>60480</v>
      </c>
      <c r="B25528" t="s">
        <v>21902</v>
      </c>
      <c r="C25528" t="s">
        <v>33478</v>
      </c>
      <c r="D25528" t="s">
        <v>33476</v>
      </c>
      <c r="E25528"/>
      <c r="F25528"/>
      <c r="G25528"/>
      <c r="H25528"/>
      <c r="I25528"/>
      <c r="J25528"/>
      <c r="U25528" s="43"/>
      <c r="AE25528"/>
    </row>
    <row r="25529" spans="1:31">
      <c r="A25529">
        <v>60660</v>
      </c>
      <c r="B25529" t="s">
        <v>21903</v>
      </c>
      <c r="C25529" t="s">
        <v>33480</v>
      </c>
      <c r="D25529" t="e">
        <v>#N/A</v>
      </c>
      <c r="E25529"/>
      <c r="F25529"/>
      <c r="G25529"/>
      <c r="H25529"/>
      <c r="I25529"/>
      <c r="J25529"/>
      <c r="U25529" s="43"/>
      <c r="AE25529"/>
    </row>
    <row r="25530" spans="1:31">
      <c r="A25530">
        <v>60150</v>
      </c>
      <c r="B25530" t="s">
        <v>21904</v>
      </c>
      <c r="C25530" t="s">
        <v>33480</v>
      </c>
      <c r="D25530" t="s">
        <v>33476</v>
      </c>
      <c r="E25530"/>
      <c r="F25530"/>
      <c r="G25530"/>
      <c r="H25530"/>
      <c r="I25530"/>
      <c r="J25530"/>
      <c r="U25530" s="43"/>
      <c r="AE25530"/>
    </row>
    <row r="25531" spans="1:31">
      <c r="A25531">
        <v>60660</v>
      </c>
      <c r="B25531" t="s">
        <v>21905</v>
      </c>
      <c r="C25531" t="s">
        <v>33480</v>
      </c>
      <c r="D25531" t="e">
        <v>#N/A</v>
      </c>
      <c r="E25531"/>
      <c r="F25531"/>
      <c r="G25531"/>
      <c r="H25531"/>
      <c r="I25531"/>
      <c r="J25531"/>
      <c r="U25531" s="43"/>
      <c r="AE25531"/>
    </row>
    <row r="25532" spans="1:31">
      <c r="A25532">
        <v>60420</v>
      </c>
      <c r="B25532" t="s">
        <v>21906</v>
      </c>
      <c r="C25532" t="s">
        <v>33477</v>
      </c>
      <c r="D25532" t="s">
        <v>33476</v>
      </c>
      <c r="E25532"/>
      <c r="F25532"/>
      <c r="G25532"/>
      <c r="H25532"/>
      <c r="I25532"/>
      <c r="J25532"/>
      <c r="U25532" s="43"/>
      <c r="AE25532"/>
    </row>
    <row r="25533" spans="1:31">
      <c r="A25533">
        <v>60110</v>
      </c>
      <c r="B25533" t="s">
        <v>21907</v>
      </c>
      <c r="C25533" t="s">
        <v>33480</v>
      </c>
      <c r="D25533" t="s">
        <v>33476</v>
      </c>
      <c r="E25533"/>
      <c r="F25533"/>
      <c r="G25533"/>
      <c r="H25533"/>
      <c r="I25533"/>
      <c r="J25533"/>
      <c r="U25533" s="43"/>
      <c r="AE25533"/>
    </row>
    <row r="25534" spans="1:31">
      <c r="A25534">
        <v>60420</v>
      </c>
      <c r="B25534" t="s">
        <v>21908</v>
      </c>
      <c r="C25534" t="s">
        <v>33477</v>
      </c>
      <c r="D25534" t="s">
        <v>33476</v>
      </c>
      <c r="E25534"/>
      <c r="F25534"/>
      <c r="G25534"/>
      <c r="H25534"/>
      <c r="I25534"/>
      <c r="J25534"/>
      <c r="U25534" s="43"/>
      <c r="AE25534"/>
    </row>
    <row r="25535" spans="1:31">
      <c r="A25535">
        <v>60210</v>
      </c>
      <c r="B25535" t="s">
        <v>21909</v>
      </c>
      <c r="C25535" t="s">
        <v>33478</v>
      </c>
      <c r="D25535" t="s">
        <v>33476</v>
      </c>
      <c r="E25535"/>
      <c r="F25535"/>
      <c r="G25535"/>
      <c r="H25535"/>
      <c r="I25535"/>
      <c r="J25535"/>
      <c r="U25535" s="43"/>
      <c r="AE25535"/>
    </row>
    <row r="25536" spans="1:31">
      <c r="A25536">
        <v>60530</v>
      </c>
      <c r="B25536" t="s">
        <v>21910</v>
      </c>
      <c r="C25536" t="s">
        <v>33480</v>
      </c>
      <c r="D25536" t="s">
        <v>33476</v>
      </c>
      <c r="E25536"/>
      <c r="F25536"/>
      <c r="G25536"/>
      <c r="H25536"/>
      <c r="I25536"/>
      <c r="J25536"/>
      <c r="U25536" s="43"/>
      <c r="AE25536"/>
    </row>
    <row r="25537" spans="1:31">
      <c r="A25537">
        <v>60120</v>
      </c>
      <c r="B25537" t="s">
        <v>21911</v>
      </c>
      <c r="C25537" t="s">
        <v>33477</v>
      </c>
      <c r="D25537" t="s">
        <v>33476</v>
      </c>
      <c r="E25537"/>
      <c r="F25537"/>
      <c r="G25537"/>
      <c r="H25537"/>
      <c r="I25537"/>
      <c r="J25537"/>
      <c r="U25537" s="43"/>
      <c r="AE25537"/>
    </row>
    <row r="25538" spans="1:31">
      <c r="A25538">
        <v>60130</v>
      </c>
      <c r="B25538" t="s">
        <v>21912</v>
      </c>
      <c r="C25538" t="s">
        <v>33477</v>
      </c>
      <c r="D25538" t="s">
        <v>33476</v>
      </c>
      <c r="E25538"/>
      <c r="F25538"/>
      <c r="G25538"/>
      <c r="H25538"/>
      <c r="I25538"/>
      <c r="J25538"/>
      <c r="U25538" s="43"/>
      <c r="AE25538"/>
    </row>
    <row r="25539" spans="1:31">
      <c r="A25539">
        <v>60240</v>
      </c>
      <c r="B25539" t="s">
        <v>21913</v>
      </c>
      <c r="C25539" t="s">
        <v>33477</v>
      </c>
      <c r="D25539" t="s">
        <v>33481</v>
      </c>
      <c r="E25539"/>
      <c r="F25539"/>
      <c r="G25539"/>
      <c r="H25539"/>
      <c r="I25539"/>
      <c r="J25539"/>
      <c r="U25539" s="43"/>
      <c r="AE25539"/>
    </row>
    <row r="25540" spans="1:31">
      <c r="A25540">
        <v>60880</v>
      </c>
      <c r="B25540" t="s">
        <v>21914</v>
      </c>
      <c r="C25540" t="s">
        <v>33480</v>
      </c>
      <c r="D25540" t="e">
        <v>#N/A</v>
      </c>
      <c r="E25540"/>
      <c r="F25540"/>
      <c r="G25540"/>
      <c r="H25540"/>
      <c r="I25540"/>
      <c r="J25540"/>
      <c r="U25540" s="43"/>
      <c r="AE25540"/>
    </row>
    <row r="25541" spans="1:31">
      <c r="A25541">
        <v>60112</v>
      </c>
      <c r="B25541" t="s">
        <v>21915</v>
      </c>
      <c r="C25541" t="s">
        <v>33477</v>
      </c>
      <c r="D25541" t="e">
        <v>#N/A</v>
      </c>
      <c r="E25541"/>
      <c r="F25541"/>
      <c r="G25541"/>
      <c r="H25541"/>
      <c r="I25541"/>
      <c r="J25541"/>
      <c r="U25541" s="43"/>
      <c r="AE25541"/>
    </row>
    <row r="25542" spans="1:31">
      <c r="A25542">
        <v>60140</v>
      </c>
      <c r="B25542" t="s">
        <v>19495</v>
      </c>
      <c r="C25542" t="s">
        <v>33480</v>
      </c>
      <c r="D25542" t="e">
        <v>#N/A</v>
      </c>
      <c r="E25542"/>
      <c r="F25542"/>
      <c r="G25542"/>
      <c r="H25542"/>
      <c r="I25542"/>
      <c r="J25542"/>
      <c r="U25542" s="43"/>
      <c r="AE25542"/>
    </row>
    <row r="25543" spans="1:31">
      <c r="A25543">
        <v>60220</v>
      </c>
      <c r="B25543" t="s">
        <v>21916</v>
      </c>
      <c r="C25543" t="s">
        <v>33478</v>
      </c>
      <c r="D25543" t="s">
        <v>33476</v>
      </c>
      <c r="E25543"/>
      <c r="F25543"/>
      <c r="G25543"/>
      <c r="H25543"/>
      <c r="I25543"/>
      <c r="J25543"/>
      <c r="U25543" s="43"/>
      <c r="AE25543"/>
    </row>
    <row r="25544" spans="1:31">
      <c r="A25544">
        <v>60940</v>
      </c>
      <c r="B25544" t="s">
        <v>21917</v>
      </c>
      <c r="C25544" t="s">
        <v>33480</v>
      </c>
      <c r="D25544" t="e">
        <v>#N/A</v>
      </c>
      <c r="E25544"/>
      <c r="F25544"/>
      <c r="G25544"/>
      <c r="H25544"/>
      <c r="I25544"/>
      <c r="J25544"/>
      <c r="U25544" s="43"/>
      <c r="AE25544"/>
    </row>
    <row r="25545" spans="1:31">
      <c r="A25545">
        <v>60220</v>
      </c>
      <c r="B25545" t="s">
        <v>21918</v>
      </c>
      <c r="C25545" t="s">
        <v>33478</v>
      </c>
      <c r="D25545" t="s">
        <v>33476</v>
      </c>
      <c r="E25545"/>
      <c r="F25545"/>
      <c r="G25545"/>
      <c r="H25545"/>
      <c r="I25545"/>
      <c r="J25545"/>
      <c r="U25545" s="43"/>
      <c r="AE25545"/>
    </row>
    <row r="25546" spans="1:31">
      <c r="A25546">
        <v>60113</v>
      </c>
      <c r="B25546" t="s">
        <v>21919</v>
      </c>
      <c r="C25546" t="s">
        <v>33480</v>
      </c>
      <c r="D25546" t="e">
        <v>#N/A</v>
      </c>
      <c r="E25546"/>
      <c r="F25546"/>
      <c r="G25546"/>
      <c r="H25546"/>
      <c r="I25546"/>
      <c r="J25546"/>
      <c r="U25546" s="43"/>
      <c r="AE25546"/>
    </row>
    <row r="25547" spans="1:31">
      <c r="A25547">
        <v>60290</v>
      </c>
      <c r="B25547" t="s">
        <v>21920</v>
      </c>
      <c r="C25547" t="s">
        <v>33480</v>
      </c>
      <c r="D25547" t="s">
        <v>33476</v>
      </c>
      <c r="E25547"/>
      <c r="F25547"/>
      <c r="G25547"/>
      <c r="H25547"/>
      <c r="I25547"/>
      <c r="J25547"/>
      <c r="U25547" s="43"/>
      <c r="AE25547"/>
    </row>
    <row r="25548" spans="1:31">
      <c r="A25548">
        <v>60400</v>
      </c>
      <c r="B25548" t="s">
        <v>21921</v>
      </c>
      <c r="C25548" t="s">
        <v>33480</v>
      </c>
      <c r="D25548" t="s">
        <v>33476</v>
      </c>
      <c r="E25548"/>
      <c r="F25548"/>
      <c r="G25548"/>
      <c r="H25548"/>
      <c r="I25548"/>
      <c r="J25548"/>
      <c r="U25548" s="43"/>
      <c r="AE25548"/>
    </row>
    <row r="25549" spans="1:31">
      <c r="A25549">
        <v>60240</v>
      </c>
      <c r="B25549" t="s">
        <v>21922</v>
      </c>
      <c r="C25549" t="s">
        <v>33477</v>
      </c>
      <c r="D25549" t="s">
        <v>33481</v>
      </c>
      <c r="E25549"/>
      <c r="F25549"/>
      <c r="G25549"/>
      <c r="H25549"/>
      <c r="I25549"/>
      <c r="J25549"/>
      <c r="U25549" s="43"/>
      <c r="AE25549"/>
    </row>
    <row r="25550" spans="1:31">
      <c r="A25550">
        <v>60240</v>
      </c>
      <c r="B25550" t="s">
        <v>21923</v>
      </c>
      <c r="C25550" t="s">
        <v>33477</v>
      </c>
      <c r="D25550" t="s">
        <v>33481</v>
      </c>
      <c r="E25550"/>
      <c r="F25550"/>
      <c r="G25550"/>
      <c r="H25550"/>
      <c r="I25550"/>
      <c r="J25550"/>
      <c r="U25550" s="43"/>
      <c r="AE25550"/>
    </row>
    <row r="25551" spans="1:31">
      <c r="A25551">
        <v>60950</v>
      </c>
      <c r="B25551" t="s">
        <v>21924</v>
      </c>
      <c r="C25551" t="s">
        <v>33480</v>
      </c>
      <c r="D25551" t="s">
        <v>33476</v>
      </c>
      <c r="E25551"/>
      <c r="F25551"/>
      <c r="G25551"/>
      <c r="H25551"/>
      <c r="I25551"/>
      <c r="J25551"/>
      <c r="U25551" s="43"/>
      <c r="AE25551"/>
    </row>
    <row r="25552" spans="1:31">
      <c r="A25552">
        <v>60160</v>
      </c>
      <c r="B25552" t="s">
        <v>21925</v>
      </c>
      <c r="C25552" t="s">
        <v>33480</v>
      </c>
      <c r="D25552" t="e">
        <v>#N/A</v>
      </c>
      <c r="E25552"/>
      <c r="F25552"/>
      <c r="G25552"/>
      <c r="H25552"/>
      <c r="I25552"/>
      <c r="J25552"/>
      <c r="U25552" s="43"/>
      <c r="AE25552"/>
    </row>
    <row r="25553" spans="1:31">
      <c r="A25553">
        <v>60810</v>
      </c>
      <c r="B25553" t="s">
        <v>21926</v>
      </c>
      <c r="C25553" t="s">
        <v>33480</v>
      </c>
      <c r="D25553" t="s">
        <v>33476</v>
      </c>
      <c r="E25553"/>
      <c r="F25553"/>
      <c r="G25553"/>
      <c r="H25553"/>
      <c r="I25553"/>
      <c r="J25553"/>
      <c r="U25553" s="43"/>
      <c r="AE25553"/>
    </row>
    <row r="25554" spans="1:31">
      <c r="A25554">
        <v>60420</v>
      </c>
      <c r="B25554" t="s">
        <v>21927</v>
      </c>
      <c r="C25554" t="s">
        <v>33477</v>
      </c>
      <c r="D25554" t="s">
        <v>33476</v>
      </c>
      <c r="E25554"/>
      <c r="F25554"/>
      <c r="G25554"/>
      <c r="H25554"/>
      <c r="I25554"/>
      <c r="J25554"/>
      <c r="U25554" s="43"/>
      <c r="AE25554"/>
    </row>
    <row r="25555" spans="1:31">
      <c r="A25555">
        <v>60190</v>
      </c>
      <c r="B25555" t="s">
        <v>21928</v>
      </c>
      <c r="C25555" t="s">
        <v>33480</v>
      </c>
      <c r="D25555" t="s">
        <v>33481</v>
      </c>
      <c r="E25555"/>
      <c r="F25555"/>
      <c r="G25555"/>
      <c r="H25555"/>
      <c r="I25555"/>
      <c r="J25555"/>
      <c r="U25555" s="43"/>
      <c r="AE25555"/>
    </row>
    <row r="25556" spans="1:31">
      <c r="A25556">
        <v>60240</v>
      </c>
      <c r="B25556" t="s">
        <v>21929</v>
      </c>
      <c r="C25556" t="s">
        <v>33477</v>
      </c>
      <c r="D25556" t="s">
        <v>33481</v>
      </c>
      <c r="E25556"/>
      <c r="F25556"/>
      <c r="G25556"/>
      <c r="H25556"/>
      <c r="I25556"/>
      <c r="J25556"/>
      <c r="U25556" s="43"/>
      <c r="AE25556"/>
    </row>
    <row r="25557" spans="1:31">
      <c r="A25557">
        <v>60300</v>
      </c>
      <c r="B25557" t="s">
        <v>21930</v>
      </c>
      <c r="C25557" t="s">
        <v>33480</v>
      </c>
      <c r="D25557" t="s">
        <v>33476</v>
      </c>
      <c r="E25557"/>
      <c r="F25557"/>
      <c r="G25557"/>
      <c r="H25557"/>
      <c r="I25557"/>
      <c r="J25557"/>
      <c r="U25557" s="43"/>
      <c r="AE25557"/>
    </row>
    <row r="25558" spans="1:31">
      <c r="A25558">
        <v>60300</v>
      </c>
      <c r="B25558" t="s">
        <v>21931</v>
      </c>
      <c r="C25558" t="s">
        <v>33480</v>
      </c>
      <c r="D25558" t="s">
        <v>33476</v>
      </c>
      <c r="E25558"/>
      <c r="F25558"/>
      <c r="G25558"/>
      <c r="H25558"/>
      <c r="I25558"/>
      <c r="J25558"/>
      <c r="U25558" s="43"/>
      <c r="AE25558"/>
    </row>
    <row r="25559" spans="1:31">
      <c r="A25559">
        <v>60150</v>
      </c>
      <c r="B25559" t="s">
        <v>21932</v>
      </c>
      <c r="C25559" t="s">
        <v>33480</v>
      </c>
      <c r="D25559" t="s">
        <v>33476</v>
      </c>
      <c r="E25559"/>
      <c r="F25559"/>
      <c r="G25559"/>
      <c r="H25559"/>
      <c r="I25559"/>
      <c r="J25559"/>
      <c r="U25559" s="43"/>
      <c r="AE25559"/>
    </row>
    <row r="25560" spans="1:31">
      <c r="A25560">
        <v>60190</v>
      </c>
      <c r="B25560" t="s">
        <v>21933</v>
      </c>
      <c r="C25560" t="s">
        <v>33480</v>
      </c>
      <c r="D25560" t="s">
        <v>33481</v>
      </c>
      <c r="E25560"/>
      <c r="F25560"/>
      <c r="G25560"/>
      <c r="H25560"/>
      <c r="I25560"/>
      <c r="J25560"/>
      <c r="U25560" s="43"/>
      <c r="AE25560"/>
    </row>
    <row r="25561" spans="1:31">
      <c r="A25561">
        <v>60480</v>
      </c>
      <c r="B25561" t="s">
        <v>21934</v>
      </c>
      <c r="C25561" t="s">
        <v>33478</v>
      </c>
      <c r="D25561" t="s">
        <v>33476</v>
      </c>
      <c r="E25561"/>
      <c r="F25561"/>
      <c r="G25561"/>
      <c r="H25561"/>
      <c r="I25561"/>
      <c r="J25561"/>
      <c r="U25561" s="43"/>
      <c r="AE25561"/>
    </row>
    <row r="25562" spans="1:31">
      <c r="A25562">
        <v>60134</v>
      </c>
      <c r="B25562" t="s">
        <v>21935</v>
      </c>
      <c r="C25562" t="s">
        <v>33480</v>
      </c>
      <c r="D25562" t="s">
        <v>33476</v>
      </c>
      <c r="E25562"/>
      <c r="F25562"/>
      <c r="G25562"/>
      <c r="H25562"/>
      <c r="I25562"/>
      <c r="J25562"/>
      <c r="U25562" s="43"/>
      <c r="AE25562"/>
    </row>
    <row r="25563" spans="1:31">
      <c r="A25563">
        <v>60119</v>
      </c>
      <c r="B25563" t="s">
        <v>13575</v>
      </c>
      <c r="C25563" t="s">
        <v>33477</v>
      </c>
      <c r="D25563" t="s">
        <v>33476</v>
      </c>
      <c r="E25563"/>
      <c r="F25563"/>
      <c r="G25563"/>
      <c r="H25563"/>
      <c r="I25563"/>
      <c r="J25563"/>
      <c r="U25563" s="43"/>
      <c r="AE25563"/>
    </row>
    <row r="25564" spans="1:31">
      <c r="A25564">
        <v>60650</v>
      </c>
      <c r="B25564" t="s">
        <v>21936</v>
      </c>
      <c r="C25564" t="s">
        <v>33477</v>
      </c>
      <c r="D25564" t="s">
        <v>33476</v>
      </c>
      <c r="E25564"/>
      <c r="F25564"/>
      <c r="G25564"/>
      <c r="H25564"/>
      <c r="I25564"/>
      <c r="J25564"/>
      <c r="U25564" s="43"/>
      <c r="AE25564"/>
    </row>
    <row r="25565" spans="1:31">
      <c r="A25565">
        <v>60530</v>
      </c>
      <c r="B25565" t="s">
        <v>21937</v>
      </c>
      <c r="C25565" t="s">
        <v>33480</v>
      </c>
      <c r="D25565" t="s">
        <v>33476</v>
      </c>
      <c r="E25565"/>
      <c r="F25565"/>
      <c r="G25565"/>
      <c r="H25565"/>
      <c r="I25565"/>
      <c r="J25565"/>
      <c r="U25565" s="43"/>
      <c r="AE25565"/>
    </row>
    <row r="25566" spans="1:31">
      <c r="A25566">
        <v>60127</v>
      </c>
      <c r="B25566" t="s">
        <v>21938</v>
      </c>
      <c r="C25566" t="s">
        <v>33480</v>
      </c>
      <c r="D25566" t="s">
        <v>33476</v>
      </c>
      <c r="E25566"/>
      <c r="F25566"/>
      <c r="G25566"/>
      <c r="H25566"/>
      <c r="I25566"/>
      <c r="J25566"/>
      <c r="U25566" s="43"/>
      <c r="AE25566"/>
    </row>
    <row r="25567" spans="1:31">
      <c r="A25567">
        <v>60400</v>
      </c>
      <c r="B25567" t="s">
        <v>21939</v>
      </c>
      <c r="C25567" t="s">
        <v>33480</v>
      </c>
      <c r="D25567" t="s">
        <v>33476</v>
      </c>
      <c r="E25567"/>
      <c r="F25567"/>
      <c r="G25567"/>
      <c r="H25567"/>
      <c r="I25567"/>
      <c r="J25567"/>
      <c r="U25567" s="43"/>
      <c r="AE25567"/>
    </row>
    <row r="25568" spans="1:31">
      <c r="A25568">
        <v>60128</v>
      </c>
      <c r="B25568" t="s">
        <v>1114</v>
      </c>
      <c r="C25568" t="s">
        <v>33480</v>
      </c>
      <c r="D25568" t="e">
        <v>#N/A</v>
      </c>
      <c r="E25568"/>
      <c r="F25568"/>
      <c r="G25568"/>
      <c r="H25568"/>
      <c r="I25568"/>
      <c r="J25568"/>
      <c r="U25568" s="43"/>
      <c r="AE25568"/>
    </row>
    <row r="25569" spans="1:31">
      <c r="A25569">
        <v>60570</v>
      </c>
      <c r="B25569" t="s">
        <v>21940</v>
      </c>
      <c r="C25569" t="s">
        <v>33478</v>
      </c>
      <c r="D25569" t="s">
        <v>33476</v>
      </c>
      <c r="E25569"/>
      <c r="F25569"/>
      <c r="G25569"/>
      <c r="H25569"/>
      <c r="I25569"/>
      <c r="J25569"/>
      <c r="U25569" s="43"/>
      <c r="AE25569"/>
    </row>
    <row r="25570" spans="1:31">
      <c r="A25570">
        <v>60490</v>
      </c>
      <c r="B25570" t="s">
        <v>21941</v>
      </c>
      <c r="C25570" t="s">
        <v>33477</v>
      </c>
      <c r="D25570" t="s">
        <v>33476</v>
      </c>
      <c r="E25570"/>
      <c r="F25570"/>
      <c r="G25570"/>
      <c r="H25570"/>
      <c r="I25570"/>
      <c r="J25570"/>
      <c r="U25570" s="43"/>
      <c r="AE25570"/>
    </row>
    <row r="25571" spans="1:31">
      <c r="A25571">
        <v>60380</v>
      </c>
      <c r="B25571" t="s">
        <v>21942</v>
      </c>
      <c r="C25571" t="s">
        <v>33478</v>
      </c>
      <c r="D25571" t="s">
        <v>33476</v>
      </c>
      <c r="E25571"/>
      <c r="F25571"/>
      <c r="G25571"/>
      <c r="H25571"/>
      <c r="I25571"/>
      <c r="J25571"/>
      <c r="U25571" s="43"/>
      <c r="AE25571"/>
    </row>
    <row r="25572" spans="1:31">
      <c r="A25572">
        <v>60120</v>
      </c>
      <c r="B25572" t="s">
        <v>21943</v>
      </c>
      <c r="C25572" t="s">
        <v>33477</v>
      </c>
      <c r="D25572" t="s">
        <v>33476</v>
      </c>
      <c r="E25572"/>
      <c r="F25572"/>
      <c r="G25572"/>
      <c r="H25572"/>
      <c r="I25572"/>
      <c r="J25572"/>
      <c r="U25572" s="43"/>
      <c r="AE25572"/>
    </row>
    <row r="25573" spans="1:31">
      <c r="A25573">
        <v>60250</v>
      </c>
      <c r="B25573" t="s">
        <v>21944</v>
      </c>
      <c r="C25573" t="s">
        <v>33480</v>
      </c>
      <c r="D25573" t="s">
        <v>33476</v>
      </c>
      <c r="E25573"/>
      <c r="F25573"/>
      <c r="G25573"/>
      <c r="H25573"/>
      <c r="I25573"/>
      <c r="J25573"/>
      <c r="U25573" s="43"/>
      <c r="AE25573"/>
    </row>
    <row r="25574" spans="1:31">
      <c r="A25574">
        <v>60350</v>
      </c>
      <c r="B25574" t="s">
        <v>21945</v>
      </c>
      <c r="C25574" t="s">
        <v>33480</v>
      </c>
      <c r="D25574" t="s">
        <v>33481</v>
      </c>
      <c r="E25574"/>
      <c r="F25574"/>
      <c r="G25574"/>
      <c r="H25574"/>
      <c r="I25574"/>
      <c r="J25574"/>
      <c r="U25574" s="43"/>
      <c r="AE25574"/>
    </row>
    <row r="25575" spans="1:31">
      <c r="A25575">
        <v>60250</v>
      </c>
      <c r="B25575" t="s">
        <v>21946</v>
      </c>
      <c r="C25575" t="s">
        <v>33480</v>
      </c>
      <c r="D25575" t="s">
        <v>33476</v>
      </c>
      <c r="E25575"/>
      <c r="F25575"/>
      <c r="G25575"/>
      <c r="H25575"/>
      <c r="I25575"/>
      <c r="J25575"/>
      <c r="U25575" s="43"/>
      <c r="AE25575"/>
    </row>
    <row r="25576" spans="1:31">
      <c r="A25576">
        <v>60190</v>
      </c>
      <c r="B25576" t="s">
        <v>21947</v>
      </c>
      <c r="C25576" t="s">
        <v>33480</v>
      </c>
      <c r="D25576" t="s">
        <v>33481</v>
      </c>
      <c r="E25576"/>
      <c r="F25576"/>
      <c r="G25576"/>
      <c r="H25576"/>
      <c r="I25576"/>
      <c r="J25576"/>
      <c r="U25576" s="43"/>
      <c r="AE25576"/>
    </row>
    <row r="25577" spans="1:31">
      <c r="A25577">
        <v>60190</v>
      </c>
      <c r="B25577" t="s">
        <v>21948</v>
      </c>
      <c r="C25577" t="s">
        <v>33480</v>
      </c>
      <c r="D25577" t="s">
        <v>33481</v>
      </c>
      <c r="E25577"/>
      <c r="F25577"/>
      <c r="G25577"/>
      <c r="H25577"/>
      <c r="I25577"/>
      <c r="J25577"/>
      <c r="U25577" s="43"/>
      <c r="AE25577"/>
    </row>
    <row r="25578" spans="1:31">
      <c r="A25578">
        <v>60480</v>
      </c>
      <c r="B25578" t="s">
        <v>21949</v>
      </c>
      <c r="C25578" t="s">
        <v>33478</v>
      </c>
      <c r="D25578" t="s">
        <v>33476</v>
      </c>
      <c r="E25578"/>
      <c r="F25578"/>
      <c r="G25578"/>
      <c r="H25578"/>
      <c r="I25578"/>
      <c r="J25578"/>
      <c r="U25578" s="43"/>
      <c r="AE25578"/>
    </row>
    <row r="25579" spans="1:31">
      <c r="A25579">
        <v>60640</v>
      </c>
      <c r="B25579" t="s">
        <v>21950</v>
      </c>
      <c r="C25579" t="s">
        <v>33480</v>
      </c>
      <c r="D25579" t="s">
        <v>33476</v>
      </c>
      <c r="E25579"/>
      <c r="F25579"/>
      <c r="G25579"/>
      <c r="H25579"/>
      <c r="I25579"/>
      <c r="J25579"/>
      <c r="U25579" s="43"/>
      <c r="AE25579"/>
    </row>
    <row r="25580" spans="1:31">
      <c r="A25580">
        <v>60220</v>
      </c>
      <c r="B25580" t="s">
        <v>21951</v>
      </c>
      <c r="C25580" t="s">
        <v>33478</v>
      </c>
      <c r="D25580" t="s">
        <v>33476</v>
      </c>
      <c r="E25580"/>
      <c r="F25580"/>
      <c r="G25580"/>
      <c r="H25580"/>
      <c r="I25580"/>
      <c r="J25580"/>
      <c r="U25580" s="43"/>
      <c r="AE25580"/>
    </row>
    <row r="25581" spans="1:31">
      <c r="A25581">
        <v>60400</v>
      </c>
      <c r="B25581" t="s">
        <v>21952</v>
      </c>
      <c r="C25581" t="s">
        <v>33480</v>
      </c>
      <c r="D25581" t="s">
        <v>33476</v>
      </c>
      <c r="E25581"/>
      <c r="F25581"/>
      <c r="G25581"/>
      <c r="H25581"/>
      <c r="I25581"/>
      <c r="J25581"/>
      <c r="U25581" s="43"/>
      <c r="AE25581"/>
    </row>
    <row r="25582" spans="1:31">
      <c r="A25582">
        <v>60440</v>
      </c>
      <c r="B25582" t="s">
        <v>21953</v>
      </c>
      <c r="C25582" t="s">
        <v>33480</v>
      </c>
      <c r="D25582" t="s">
        <v>33476</v>
      </c>
      <c r="E25582"/>
      <c r="F25582"/>
      <c r="G25582"/>
      <c r="H25582"/>
      <c r="I25582"/>
      <c r="J25582"/>
      <c r="U25582" s="43"/>
      <c r="AE25582"/>
    </row>
    <row r="25583" spans="1:31">
      <c r="A25583">
        <v>60320</v>
      </c>
      <c r="B25583" t="s">
        <v>21954</v>
      </c>
      <c r="C25583" t="s">
        <v>33480</v>
      </c>
      <c r="D25583" t="s">
        <v>33476</v>
      </c>
      <c r="E25583"/>
      <c r="F25583"/>
      <c r="G25583"/>
      <c r="H25583"/>
      <c r="I25583"/>
      <c r="J25583"/>
      <c r="U25583" s="43"/>
      <c r="AE25583"/>
    </row>
    <row r="25584" spans="1:31">
      <c r="A25584">
        <v>60890</v>
      </c>
      <c r="B25584" t="s">
        <v>21955</v>
      </c>
      <c r="C25584" t="s">
        <v>33480</v>
      </c>
      <c r="D25584" t="s">
        <v>33476</v>
      </c>
      <c r="E25584"/>
      <c r="F25584"/>
      <c r="G25584"/>
      <c r="H25584"/>
      <c r="I25584"/>
      <c r="J25584"/>
      <c r="U25584" s="43"/>
      <c r="AE25584"/>
    </row>
    <row r="25585" spans="1:31">
      <c r="A25585">
        <v>60190</v>
      </c>
      <c r="B25585" t="s">
        <v>21956</v>
      </c>
      <c r="C25585" t="s">
        <v>33480</v>
      </c>
      <c r="D25585" t="s">
        <v>33481</v>
      </c>
      <c r="E25585"/>
      <c r="F25585"/>
      <c r="G25585"/>
      <c r="H25585"/>
      <c r="I25585"/>
      <c r="J25585"/>
      <c r="U25585" s="43"/>
      <c r="AE25585"/>
    </row>
    <row r="25586" spans="1:31">
      <c r="A25586">
        <v>60530</v>
      </c>
      <c r="B25586" t="s">
        <v>21957</v>
      </c>
      <c r="C25586" t="s">
        <v>33480</v>
      </c>
      <c r="D25586" t="s">
        <v>33476</v>
      </c>
      <c r="E25586"/>
      <c r="F25586"/>
      <c r="G25586"/>
      <c r="H25586"/>
      <c r="I25586"/>
      <c r="J25586"/>
      <c r="U25586" s="43"/>
      <c r="AE25586"/>
    </row>
    <row r="25587" spans="1:31">
      <c r="A25587">
        <v>60290</v>
      </c>
      <c r="B25587" t="s">
        <v>21958</v>
      </c>
      <c r="C25587" t="s">
        <v>33480</v>
      </c>
      <c r="D25587" t="s">
        <v>33476</v>
      </c>
      <c r="E25587"/>
      <c r="F25587"/>
      <c r="G25587"/>
      <c r="H25587"/>
      <c r="I25587"/>
      <c r="J25587"/>
      <c r="U25587" s="43"/>
      <c r="AE25587"/>
    </row>
    <row r="25588" spans="1:31">
      <c r="A25588">
        <v>60119</v>
      </c>
      <c r="B25588" t="s">
        <v>21959</v>
      </c>
      <c r="C25588" t="s">
        <v>33477</v>
      </c>
      <c r="D25588" t="s">
        <v>33476</v>
      </c>
      <c r="E25588"/>
      <c r="F25588"/>
      <c r="G25588"/>
      <c r="H25588"/>
      <c r="I25588"/>
      <c r="J25588"/>
      <c r="U25588" s="43"/>
      <c r="AE25588"/>
    </row>
    <row r="25589" spans="1:31">
      <c r="A25589">
        <v>60510</v>
      </c>
      <c r="B25589" t="s">
        <v>21960</v>
      </c>
      <c r="C25589" t="s">
        <v>33477</v>
      </c>
      <c r="D25589" t="s">
        <v>33476</v>
      </c>
      <c r="E25589"/>
      <c r="F25589"/>
      <c r="G25589"/>
      <c r="H25589"/>
      <c r="I25589"/>
      <c r="J25589"/>
      <c r="U25589" s="43"/>
      <c r="AE25589"/>
    </row>
    <row r="25590" spans="1:31">
      <c r="A25590">
        <v>60190</v>
      </c>
      <c r="B25590" t="s">
        <v>21961</v>
      </c>
      <c r="C25590" t="s">
        <v>33480</v>
      </c>
      <c r="D25590" t="s">
        <v>33481</v>
      </c>
      <c r="E25590"/>
      <c r="F25590"/>
      <c r="G25590"/>
      <c r="H25590"/>
      <c r="I25590"/>
      <c r="J25590"/>
      <c r="U25590" s="43"/>
      <c r="AE25590"/>
    </row>
    <row r="25591" spans="1:31">
      <c r="A25591">
        <v>60480</v>
      </c>
      <c r="B25591" t="s">
        <v>21962</v>
      </c>
      <c r="C25591" t="s">
        <v>33478</v>
      </c>
      <c r="D25591" t="s">
        <v>33476</v>
      </c>
      <c r="E25591"/>
      <c r="F25591"/>
      <c r="G25591"/>
      <c r="H25591"/>
      <c r="I25591"/>
      <c r="J25591"/>
      <c r="U25591" s="43"/>
      <c r="AE25591"/>
    </row>
    <row r="25592" spans="1:31">
      <c r="A25592">
        <v>60690</v>
      </c>
      <c r="B25592" t="s">
        <v>21963</v>
      </c>
      <c r="C25592" t="s">
        <v>33478</v>
      </c>
      <c r="D25592" t="e">
        <v>#N/A</v>
      </c>
      <c r="E25592"/>
      <c r="F25592"/>
      <c r="G25592"/>
      <c r="H25592"/>
      <c r="I25592"/>
      <c r="J25592"/>
      <c r="U25592" s="43"/>
      <c r="AE25592"/>
    </row>
    <row r="25593" spans="1:31">
      <c r="A25593">
        <v>60490</v>
      </c>
      <c r="B25593" t="s">
        <v>21964</v>
      </c>
      <c r="C25593" t="s">
        <v>33477</v>
      </c>
      <c r="D25593" t="s">
        <v>33476</v>
      </c>
      <c r="E25593"/>
      <c r="F25593"/>
      <c r="G25593"/>
      <c r="H25593"/>
      <c r="I25593"/>
      <c r="J25593"/>
      <c r="U25593" s="43"/>
      <c r="AE25593"/>
    </row>
    <row r="25594" spans="1:31">
      <c r="A25594">
        <v>60112</v>
      </c>
      <c r="B25594" t="s">
        <v>21965</v>
      </c>
      <c r="C25594" t="s">
        <v>33477</v>
      </c>
      <c r="D25594" t="e">
        <v>#N/A</v>
      </c>
      <c r="E25594"/>
      <c r="F25594"/>
      <c r="G25594"/>
      <c r="H25594"/>
      <c r="I25594"/>
      <c r="J25594"/>
      <c r="U25594" s="43"/>
      <c r="AE25594"/>
    </row>
    <row r="25595" spans="1:31">
      <c r="A25595">
        <v>60510</v>
      </c>
      <c r="B25595" t="s">
        <v>21966</v>
      </c>
      <c r="C25595" t="s">
        <v>33477</v>
      </c>
      <c r="D25595" t="s">
        <v>33476</v>
      </c>
      <c r="E25595"/>
      <c r="F25595"/>
      <c r="G25595"/>
      <c r="H25595"/>
      <c r="I25595"/>
      <c r="J25595"/>
      <c r="U25595" s="43"/>
      <c r="AE25595"/>
    </row>
    <row r="25596" spans="1:31">
      <c r="A25596">
        <v>60430</v>
      </c>
      <c r="B25596" t="s">
        <v>6493</v>
      </c>
      <c r="C25596" t="s">
        <v>33480</v>
      </c>
      <c r="D25596" t="e">
        <v>#N/A</v>
      </c>
      <c r="E25596"/>
      <c r="F25596"/>
      <c r="G25596"/>
      <c r="H25596"/>
      <c r="I25596"/>
      <c r="J25596"/>
      <c r="U25596" s="43"/>
      <c r="AE25596"/>
    </row>
    <row r="25597" spans="1:31">
      <c r="A25597">
        <v>60180</v>
      </c>
      <c r="B25597" t="s">
        <v>21967</v>
      </c>
      <c r="C25597" t="s">
        <v>33480</v>
      </c>
      <c r="D25597" t="e">
        <v>#N/A</v>
      </c>
      <c r="E25597"/>
      <c r="F25597"/>
      <c r="G25597"/>
      <c r="H25597"/>
      <c r="I25597"/>
      <c r="J25597"/>
      <c r="U25597" s="43"/>
      <c r="AE25597"/>
    </row>
    <row r="25598" spans="1:31">
      <c r="A25598">
        <v>60840</v>
      </c>
      <c r="B25598" t="s">
        <v>21968</v>
      </c>
      <c r="C25598" t="s">
        <v>33480</v>
      </c>
      <c r="D25598" t="s">
        <v>33476</v>
      </c>
      <c r="E25598"/>
      <c r="F25598"/>
      <c r="G25598"/>
      <c r="H25598"/>
      <c r="I25598"/>
      <c r="J25598"/>
      <c r="U25598" s="43"/>
      <c r="AE25598"/>
    </row>
    <row r="25599" spans="1:31">
      <c r="A25599">
        <v>60480</v>
      </c>
      <c r="B25599" t="s">
        <v>21969</v>
      </c>
      <c r="C25599" t="s">
        <v>33478</v>
      </c>
      <c r="D25599" t="s">
        <v>33476</v>
      </c>
      <c r="E25599"/>
      <c r="F25599"/>
      <c r="G25599"/>
      <c r="H25599"/>
      <c r="I25599"/>
      <c r="J25599"/>
      <c r="U25599" s="43"/>
      <c r="AE25599"/>
    </row>
    <row r="25600" spans="1:31">
      <c r="A25600">
        <v>60130</v>
      </c>
      <c r="B25600" t="s">
        <v>21970</v>
      </c>
      <c r="C25600" t="s">
        <v>33477</v>
      </c>
      <c r="D25600" t="s">
        <v>33476</v>
      </c>
      <c r="E25600"/>
      <c r="F25600"/>
      <c r="G25600"/>
      <c r="H25600"/>
      <c r="I25600"/>
      <c r="J25600"/>
      <c r="U25600" s="43"/>
      <c r="AE25600"/>
    </row>
    <row r="25601" spans="1:31">
      <c r="A25601">
        <v>60130</v>
      </c>
      <c r="B25601" t="s">
        <v>21971</v>
      </c>
      <c r="C25601" t="s">
        <v>33477</v>
      </c>
      <c r="D25601" t="s">
        <v>33476</v>
      </c>
      <c r="E25601"/>
      <c r="F25601"/>
      <c r="G25601"/>
      <c r="H25601"/>
      <c r="I25601"/>
      <c r="J25601"/>
      <c r="U25601" s="43"/>
      <c r="AE25601"/>
    </row>
    <row r="25602" spans="1:31">
      <c r="A25602">
        <v>60730</v>
      </c>
      <c r="B25602" t="s">
        <v>21972</v>
      </c>
      <c r="C25602" t="s">
        <v>33477</v>
      </c>
      <c r="D25602" t="s">
        <v>33476</v>
      </c>
      <c r="E25602"/>
      <c r="F25602"/>
      <c r="G25602"/>
      <c r="H25602"/>
      <c r="I25602"/>
      <c r="J25602"/>
      <c r="U25602" s="43"/>
      <c r="AE25602"/>
    </row>
    <row r="25603" spans="1:31">
      <c r="A25603">
        <v>60480</v>
      </c>
      <c r="B25603" t="s">
        <v>21973</v>
      </c>
      <c r="C25603" t="s">
        <v>33478</v>
      </c>
      <c r="D25603" t="s">
        <v>33476</v>
      </c>
      <c r="E25603"/>
      <c r="F25603"/>
      <c r="G25603"/>
      <c r="H25603"/>
      <c r="I25603"/>
      <c r="J25603"/>
      <c r="U25603" s="43"/>
      <c r="AE25603"/>
    </row>
    <row r="25604" spans="1:31">
      <c r="A25604">
        <v>60400</v>
      </c>
      <c r="B25604" t="s">
        <v>21974</v>
      </c>
      <c r="C25604" t="s">
        <v>33480</v>
      </c>
      <c r="D25604" t="s">
        <v>33476</v>
      </c>
      <c r="E25604"/>
      <c r="F25604"/>
      <c r="G25604"/>
      <c r="H25604"/>
      <c r="I25604"/>
      <c r="J25604"/>
      <c r="U25604" s="43"/>
      <c r="AE25604"/>
    </row>
    <row r="25605" spans="1:31">
      <c r="A25605">
        <v>60210</v>
      </c>
      <c r="B25605" t="s">
        <v>21975</v>
      </c>
      <c r="C25605" t="s">
        <v>33478</v>
      </c>
      <c r="D25605" t="s">
        <v>33476</v>
      </c>
      <c r="E25605"/>
      <c r="F25605"/>
      <c r="G25605"/>
      <c r="H25605"/>
      <c r="I25605"/>
      <c r="J25605"/>
      <c r="U25605" s="43"/>
      <c r="AE25605"/>
    </row>
    <row r="25606" spans="1:31">
      <c r="A25606">
        <v>60440</v>
      </c>
      <c r="B25606" t="s">
        <v>1152</v>
      </c>
      <c r="C25606" t="s">
        <v>33480</v>
      </c>
      <c r="D25606" t="s">
        <v>33476</v>
      </c>
      <c r="E25606"/>
      <c r="F25606"/>
      <c r="G25606"/>
      <c r="H25606"/>
      <c r="I25606"/>
      <c r="J25606"/>
      <c r="U25606" s="43"/>
      <c r="AE25606"/>
    </row>
    <row r="25607" spans="1:31">
      <c r="A25607">
        <v>60310</v>
      </c>
      <c r="B25607" t="s">
        <v>21976</v>
      </c>
      <c r="C25607" t="s">
        <v>33477</v>
      </c>
      <c r="D25607" t="s">
        <v>33476</v>
      </c>
      <c r="E25607"/>
      <c r="F25607"/>
      <c r="G25607"/>
      <c r="H25607"/>
      <c r="I25607"/>
      <c r="J25607"/>
      <c r="U25607" s="43"/>
      <c r="AE25607"/>
    </row>
    <row r="25608" spans="1:31">
      <c r="A25608">
        <v>60220</v>
      </c>
      <c r="B25608" t="s">
        <v>21977</v>
      </c>
      <c r="C25608" t="s">
        <v>33478</v>
      </c>
      <c r="D25608" t="s">
        <v>33476</v>
      </c>
      <c r="E25608"/>
      <c r="F25608"/>
      <c r="G25608"/>
      <c r="H25608"/>
      <c r="I25608"/>
      <c r="J25608"/>
      <c r="U25608" s="43"/>
      <c r="AE25608"/>
    </row>
    <row r="25609" spans="1:31">
      <c r="A25609">
        <v>60650</v>
      </c>
      <c r="B25609" t="s">
        <v>21978</v>
      </c>
      <c r="C25609" t="s">
        <v>33477</v>
      </c>
      <c r="D25609" t="s">
        <v>33476</v>
      </c>
      <c r="E25609"/>
      <c r="F25609"/>
      <c r="G25609"/>
      <c r="H25609"/>
      <c r="I25609"/>
      <c r="J25609"/>
      <c r="U25609" s="43"/>
      <c r="AE25609"/>
    </row>
    <row r="25610" spans="1:31">
      <c r="A25610">
        <v>60620</v>
      </c>
      <c r="B25610" t="s">
        <v>21979</v>
      </c>
      <c r="C25610" t="s">
        <v>33480</v>
      </c>
      <c r="D25610" t="s">
        <v>33476</v>
      </c>
      <c r="E25610"/>
      <c r="F25610"/>
      <c r="G25610"/>
      <c r="H25610"/>
      <c r="I25610"/>
      <c r="J25610"/>
      <c r="U25610" s="43"/>
      <c r="AE25610"/>
    </row>
    <row r="25611" spans="1:31">
      <c r="A25611">
        <v>60800</v>
      </c>
      <c r="B25611" t="s">
        <v>21980</v>
      </c>
      <c r="C25611" t="s">
        <v>33480</v>
      </c>
      <c r="D25611" t="s">
        <v>33476</v>
      </c>
      <c r="E25611"/>
      <c r="F25611"/>
      <c r="G25611"/>
      <c r="H25611"/>
      <c r="I25611"/>
      <c r="J25611"/>
      <c r="U25611" s="43"/>
      <c r="AE25611"/>
    </row>
    <row r="25612" spans="1:31">
      <c r="A25612">
        <v>60510</v>
      </c>
      <c r="B25612" t="s">
        <v>21981</v>
      </c>
      <c r="C25612" t="s">
        <v>33477</v>
      </c>
      <c r="D25612" t="s">
        <v>33476</v>
      </c>
      <c r="E25612"/>
      <c r="F25612"/>
      <c r="G25612"/>
      <c r="H25612"/>
      <c r="I25612"/>
      <c r="J25612"/>
      <c r="U25612" s="43"/>
      <c r="AE25612"/>
    </row>
    <row r="25613" spans="1:31">
      <c r="A25613">
        <v>60129</v>
      </c>
      <c r="B25613" t="s">
        <v>21982</v>
      </c>
      <c r="C25613" t="s">
        <v>33480</v>
      </c>
      <c r="D25613" t="s">
        <v>33476</v>
      </c>
      <c r="E25613"/>
      <c r="F25613"/>
      <c r="G25613"/>
      <c r="H25613"/>
      <c r="I25613"/>
      <c r="J25613"/>
      <c r="U25613" s="43"/>
      <c r="AE25613"/>
    </row>
    <row r="25614" spans="1:31">
      <c r="A25614">
        <v>60560</v>
      </c>
      <c r="B25614" t="s">
        <v>21983</v>
      </c>
      <c r="C25614" t="s">
        <v>33480</v>
      </c>
      <c r="D25614" t="e">
        <v>#N/A</v>
      </c>
      <c r="E25614"/>
      <c r="F25614"/>
      <c r="G25614"/>
      <c r="H25614"/>
      <c r="I25614"/>
      <c r="J25614"/>
      <c r="U25614" s="43"/>
      <c r="AE25614"/>
    </row>
    <row r="25615" spans="1:31">
      <c r="A25615">
        <v>60490</v>
      </c>
      <c r="B25615" t="s">
        <v>21984</v>
      </c>
      <c r="C25615" t="s">
        <v>33477</v>
      </c>
      <c r="D25615" t="s">
        <v>33476</v>
      </c>
      <c r="E25615"/>
      <c r="F25615"/>
      <c r="G25615"/>
      <c r="H25615"/>
      <c r="I25615"/>
      <c r="J25615"/>
      <c r="U25615" s="43"/>
      <c r="AE25615"/>
    </row>
    <row r="25616" spans="1:31">
      <c r="A25616">
        <v>60860</v>
      </c>
      <c r="B25616" t="s">
        <v>21985</v>
      </c>
      <c r="C25616" t="s">
        <v>33478</v>
      </c>
      <c r="D25616" t="s">
        <v>33476</v>
      </c>
      <c r="E25616"/>
      <c r="F25616"/>
      <c r="G25616"/>
      <c r="H25616"/>
      <c r="I25616"/>
      <c r="J25616"/>
      <c r="U25616" s="43"/>
      <c r="AE25616"/>
    </row>
    <row r="25617" spans="1:31">
      <c r="A25617">
        <v>60480</v>
      </c>
      <c r="B25617" t="s">
        <v>21986</v>
      </c>
      <c r="C25617" t="s">
        <v>33478</v>
      </c>
      <c r="D25617" t="s">
        <v>33476</v>
      </c>
      <c r="E25617"/>
      <c r="F25617"/>
      <c r="G25617"/>
      <c r="H25617"/>
      <c r="I25617"/>
      <c r="J25617"/>
      <c r="U25617" s="43"/>
      <c r="AE25617"/>
    </row>
    <row r="25618" spans="1:31">
      <c r="A25618">
        <v>60120</v>
      </c>
      <c r="B25618" t="s">
        <v>21987</v>
      </c>
      <c r="C25618" t="s">
        <v>33477</v>
      </c>
      <c r="D25618" t="s">
        <v>33476</v>
      </c>
      <c r="E25618"/>
      <c r="F25618"/>
      <c r="G25618"/>
      <c r="H25618"/>
      <c r="I25618"/>
      <c r="J25618"/>
      <c r="U25618" s="43"/>
      <c r="AE25618"/>
    </row>
    <row r="25619" spans="1:31">
      <c r="A25619">
        <v>60240</v>
      </c>
      <c r="B25619" t="s">
        <v>21988</v>
      </c>
      <c r="C25619" t="s">
        <v>33477</v>
      </c>
      <c r="D25619" t="s">
        <v>33481</v>
      </c>
      <c r="E25619"/>
      <c r="F25619"/>
      <c r="G25619"/>
      <c r="H25619"/>
      <c r="I25619"/>
      <c r="J25619"/>
      <c r="U25619" s="43"/>
      <c r="AE25619"/>
    </row>
    <row r="25620" spans="1:31">
      <c r="A25620">
        <v>60400</v>
      </c>
      <c r="B25620" t="s">
        <v>21989</v>
      </c>
      <c r="C25620" t="s">
        <v>33480</v>
      </c>
      <c r="D25620" t="s">
        <v>33476</v>
      </c>
      <c r="E25620"/>
      <c r="F25620"/>
      <c r="G25620"/>
      <c r="H25620"/>
      <c r="I25620"/>
      <c r="J25620"/>
      <c r="U25620" s="43"/>
      <c r="AE25620"/>
    </row>
    <row r="25621" spans="1:31">
      <c r="A25621">
        <v>60440</v>
      </c>
      <c r="B25621" t="s">
        <v>21990</v>
      </c>
      <c r="C25621" t="s">
        <v>33480</v>
      </c>
      <c r="D25621" t="s">
        <v>33476</v>
      </c>
      <c r="E25621"/>
      <c r="F25621"/>
      <c r="G25621"/>
      <c r="H25621"/>
      <c r="I25621"/>
      <c r="J25621"/>
      <c r="U25621" s="43"/>
      <c r="AE25621"/>
    </row>
    <row r="25622" spans="1:31">
      <c r="A25622">
        <v>60112</v>
      </c>
      <c r="B25622" t="s">
        <v>21991</v>
      </c>
      <c r="C25622" t="s">
        <v>33477</v>
      </c>
      <c r="D25622" t="e">
        <v>#N/A</v>
      </c>
      <c r="E25622"/>
      <c r="F25622"/>
      <c r="G25622"/>
      <c r="H25622"/>
      <c r="I25622"/>
      <c r="J25622"/>
      <c r="U25622" s="43"/>
      <c r="AE25622"/>
    </row>
    <row r="25623" spans="1:31">
      <c r="A25623">
        <v>60350</v>
      </c>
      <c r="B25623" t="s">
        <v>21992</v>
      </c>
      <c r="C25623" t="s">
        <v>33480</v>
      </c>
      <c r="D25623" t="s">
        <v>33481</v>
      </c>
      <c r="E25623"/>
      <c r="F25623"/>
      <c r="G25623"/>
      <c r="H25623"/>
      <c r="I25623"/>
      <c r="J25623"/>
      <c r="U25623" s="43"/>
      <c r="AE25623"/>
    </row>
    <row r="25624" spans="1:31">
      <c r="A25624">
        <v>60170</v>
      </c>
      <c r="B25624" t="s">
        <v>21993</v>
      </c>
      <c r="C25624" t="s">
        <v>33480</v>
      </c>
      <c r="D25624" t="s">
        <v>33476</v>
      </c>
      <c r="E25624"/>
      <c r="F25624"/>
      <c r="G25624"/>
      <c r="H25624"/>
      <c r="I25624"/>
      <c r="J25624"/>
      <c r="U25624" s="43"/>
      <c r="AE25624"/>
    </row>
    <row r="25625" spans="1:31">
      <c r="A25625">
        <v>60860</v>
      </c>
      <c r="B25625" t="s">
        <v>21994</v>
      </c>
      <c r="C25625" t="s">
        <v>33478</v>
      </c>
      <c r="D25625" t="s">
        <v>33476</v>
      </c>
      <c r="E25625"/>
      <c r="F25625"/>
      <c r="G25625"/>
      <c r="H25625"/>
      <c r="I25625"/>
      <c r="J25625"/>
      <c r="U25625" s="43"/>
      <c r="AE25625"/>
    </row>
    <row r="25626" spans="1:31">
      <c r="A25626">
        <v>60128</v>
      </c>
      <c r="B25626" t="s">
        <v>21995</v>
      </c>
      <c r="C25626" t="s">
        <v>33480</v>
      </c>
      <c r="D25626" t="e">
        <v>#N/A</v>
      </c>
      <c r="E25626"/>
      <c r="F25626"/>
      <c r="G25626"/>
      <c r="H25626"/>
      <c r="I25626"/>
      <c r="J25626"/>
      <c r="U25626" s="43"/>
      <c r="AE25626"/>
    </row>
    <row r="25627" spans="1:31">
      <c r="A25627">
        <v>60130</v>
      </c>
      <c r="B25627" t="s">
        <v>21996</v>
      </c>
      <c r="C25627" t="s">
        <v>33477</v>
      </c>
      <c r="D25627" t="s">
        <v>33476</v>
      </c>
      <c r="E25627"/>
      <c r="F25627"/>
      <c r="G25627"/>
      <c r="H25627"/>
      <c r="I25627"/>
      <c r="J25627"/>
      <c r="U25627" s="43"/>
      <c r="AE25627"/>
    </row>
    <row r="25628" spans="1:31">
      <c r="A25628">
        <v>60120</v>
      </c>
      <c r="B25628" t="s">
        <v>9631</v>
      </c>
      <c r="C25628" t="s">
        <v>33477</v>
      </c>
      <c r="D25628" t="s">
        <v>33476</v>
      </c>
      <c r="E25628"/>
      <c r="F25628"/>
      <c r="G25628"/>
      <c r="H25628"/>
      <c r="I25628"/>
      <c r="J25628"/>
      <c r="U25628" s="43"/>
      <c r="AE25628"/>
    </row>
    <row r="25629" spans="1:31">
      <c r="A25629">
        <v>60130</v>
      </c>
      <c r="B25629" t="s">
        <v>21997</v>
      </c>
      <c r="C25629" t="s">
        <v>33477</v>
      </c>
      <c r="D25629" t="s">
        <v>33476</v>
      </c>
      <c r="E25629"/>
      <c r="F25629"/>
      <c r="G25629"/>
      <c r="H25629"/>
      <c r="I25629"/>
      <c r="J25629"/>
      <c r="U25629" s="43"/>
      <c r="AE25629"/>
    </row>
    <row r="25630" spans="1:31">
      <c r="A25630">
        <v>60130</v>
      </c>
      <c r="B25630" t="s">
        <v>21998</v>
      </c>
      <c r="C25630" t="s">
        <v>33477</v>
      </c>
      <c r="D25630" t="s">
        <v>33476</v>
      </c>
      <c r="E25630"/>
      <c r="F25630"/>
      <c r="G25630"/>
      <c r="H25630"/>
      <c r="I25630"/>
      <c r="J25630"/>
      <c r="U25630" s="43"/>
      <c r="AE25630"/>
    </row>
    <row r="25631" spans="1:31">
      <c r="A25631">
        <v>60310</v>
      </c>
      <c r="B25631" t="s">
        <v>21999</v>
      </c>
      <c r="C25631" t="s">
        <v>33477</v>
      </c>
      <c r="D25631" t="s">
        <v>33476</v>
      </c>
      <c r="E25631"/>
      <c r="F25631"/>
      <c r="G25631"/>
      <c r="H25631"/>
      <c r="I25631"/>
      <c r="J25631"/>
      <c r="U25631" s="43"/>
      <c r="AE25631"/>
    </row>
    <row r="25632" spans="1:31">
      <c r="A25632">
        <v>60330</v>
      </c>
      <c r="B25632" t="s">
        <v>22000</v>
      </c>
      <c r="C25632" t="s">
        <v>33480</v>
      </c>
      <c r="D25632" t="e">
        <v>#N/A</v>
      </c>
      <c r="E25632"/>
      <c r="F25632"/>
      <c r="G25632"/>
      <c r="H25632"/>
      <c r="I25632"/>
      <c r="J25632"/>
      <c r="U25632" s="43"/>
      <c r="AE25632"/>
    </row>
    <row r="25633" spans="1:31">
      <c r="A25633">
        <v>60150</v>
      </c>
      <c r="B25633" t="s">
        <v>22001</v>
      </c>
      <c r="C25633" t="s">
        <v>33480</v>
      </c>
      <c r="D25633" t="s">
        <v>33476</v>
      </c>
      <c r="E25633"/>
      <c r="F25633"/>
      <c r="G25633"/>
      <c r="H25633"/>
      <c r="I25633"/>
      <c r="J25633"/>
      <c r="U25633" s="43"/>
      <c r="AE25633"/>
    </row>
    <row r="25634" spans="1:31">
      <c r="A25634">
        <v>60640</v>
      </c>
      <c r="B25634" t="s">
        <v>22002</v>
      </c>
      <c r="C25634" t="s">
        <v>33480</v>
      </c>
      <c r="D25634" t="s">
        <v>33476</v>
      </c>
      <c r="E25634"/>
      <c r="F25634"/>
      <c r="G25634"/>
      <c r="H25634"/>
      <c r="I25634"/>
      <c r="J25634"/>
      <c r="U25634" s="43"/>
      <c r="AE25634"/>
    </row>
    <row r="25635" spans="1:31">
      <c r="A25635">
        <v>60420</v>
      </c>
      <c r="B25635" t="s">
        <v>22003</v>
      </c>
      <c r="C25635" t="s">
        <v>33477</v>
      </c>
      <c r="D25635" t="s">
        <v>33476</v>
      </c>
      <c r="E25635"/>
      <c r="F25635"/>
      <c r="G25635"/>
      <c r="H25635"/>
      <c r="I25635"/>
      <c r="J25635"/>
      <c r="U25635" s="43"/>
      <c r="AE25635"/>
    </row>
    <row r="25636" spans="1:31">
      <c r="A25636">
        <v>60430</v>
      </c>
      <c r="B25636" t="s">
        <v>22004</v>
      </c>
      <c r="C25636" t="s">
        <v>33480</v>
      </c>
      <c r="D25636" t="e">
        <v>#N/A</v>
      </c>
      <c r="E25636"/>
      <c r="F25636"/>
      <c r="G25636"/>
      <c r="H25636"/>
      <c r="I25636"/>
      <c r="J25636"/>
      <c r="U25636" s="43"/>
      <c r="AE25636"/>
    </row>
    <row r="25637" spans="1:31">
      <c r="A25637">
        <v>60520</v>
      </c>
      <c r="B25637" t="s">
        <v>22005</v>
      </c>
      <c r="C25637" t="s">
        <v>33480</v>
      </c>
      <c r="D25637" t="s">
        <v>33476</v>
      </c>
      <c r="E25637"/>
      <c r="F25637"/>
      <c r="G25637"/>
      <c r="H25637"/>
      <c r="I25637"/>
      <c r="J25637"/>
      <c r="U25637" s="43"/>
      <c r="AE25637"/>
    </row>
    <row r="25638" spans="1:31">
      <c r="A25638">
        <v>60400</v>
      </c>
      <c r="B25638" t="s">
        <v>4908</v>
      </c>
      <c r="C25638" t="s">
        <v>33480</v>
      </c>
      <c r="D25638" t="s">
        <v>33476</v>
      </c>
      <c r="E25638"/>
      <c r="F25638"/>
      <c r="G25638"/>
      <c r="H25638"/>
      <c r="I25638"/>
      <c r="J25638"/>
      <c r="U25638" s="43"/>
      <c r="AE25638"/>
    </row>
    <row r="25639" spans="1:31">
      <c r="A25639">
        <v>60400</v>
      </c>
      <c r="B25639" t="s">
        <v>22006</v>
      </c>
      <c r="C25639" t="s">
        <v>33480</v>
      </c>
      <c r="D25639" t="s">
        <v>33476</v>
      </c>
      <c r="E25639"/>
      <c r="F25639"/>
      <c r="G25639"/>
      <c r="H25639"/>
      <c r="I25639"/>
      <c r="J25639"/>
      <c r="U25639" s="43"/>
      <c r="AE25639"/>
    </row>
    <row r="25640" spans="1:31">
      <c r="A25640">
        <v>60700</v>
      </c>
      <c r="B25640" t="s">
        <v>22007</v>
      </c>
      <c r="C25640" t="s">
        <v>33480</v>
      </c>
      <c r="D25640" t="s">
        <v>33481</v>
      </c>
      <c r="E25640"/>
      <c r="F25640"/>
      <c r="G25640"/>
      <c r="H25640"/>
      <c r="I25640"/>
      <c r="J25640"/>
      <c r="U25640" s="43"/>
      <c r="AE25640"/>
    </row>
    <row r="25641" spans="1:31">
      <c r="A25641">
        <v>60700</v>
      </c>
      <c r="B25641" t="s">
        <v>22008</v>
      </c>
      <c r="C25641" t="s">
        <v>33480</v>
      </c>
      <c r="D25641" t="s">
        <v>33481</v>
      </c>
      <c r="E25641"/>
      <c r="F25641"/>
      <c r="G25641"/>
      <c r="H25641"/>
      <c r="I25641"/>
      <c r="J25641"/>
      <c r="U25641" s="43"/>
      <c r="AE25641"/>
    </row>
    <row r="25642" spans="1:31">
      <c r="A25642">
        <v>60390</v>
      </c>
      <c r="B25642" t="s">
        <v>22009</v>
      </c>
      <c r="C25642" t="s">
        <v>33477</v>
      </c>
      <c r="D25642" t="s">
        <v>33476</v>
      </c>
      <c r="E25642"/>
      <c r="F25642"/>
      <c r="G25642"/>
      <c r="H25642"/>
      <c r="I25642"/>
      <c r="J25642"/>
      <c r="U25642" s="43"/>
      <c r="AE25642"/>
    </row>
    <row r="25643" spans="1:31">
      <c r="A25643">
        <v>60400</v>
      </c>
      <c r="B25643" t="s">
        <v>22010</v>
      </c>
      <c r="C25643" t="s">
        <v>33480</v>
      </c>
      <c r="D25643" t="s">
        <v>33476</v>
      </c>
      <c r="E25643"/>
      <c r="F25643"/>
      <c r="G25643"/>
      <c r="H25643"/>
      <c r="I25643"/>
      <c r="J25643"/>
      <c r="U25643" s="43"/>
      <c r="AE25643"/>
    </row>
    <row r="25644" spans="1:31">
      <c r="A25644">
        <v>60790</v>
      </c>
      <c r="B25644" t="s">
        <v>20450</v>
      </c>
      <c r="C25644" t="s">
        <v>33478</v>
      </c>
      <c r="D25644" t="s">
        <v>33476</v>
      </c>
      <c r="E25644"/>
      <c r="F25644"/>
      <c r="G25644"/>
      <c r="H25644"/>
      <c r="I25644"/>
      <c r="J25644"/>
      <c r="U25644" s="43"/>
      <c r="AE25644"/>
    </row>
    <row r="25645" spans="1:31">
      <c r="A25645">
        <v>60460</v>
      </c>
      <c r="B25645" t="s">
        <v>22011</v>
      </c>
      <c r="C25645" t="s">
        <v>33480</v>
      </c>
      <c r="D25645" t="s">
        <v>33476</v>
      </c>
      <c r="E25645"/>
      <c r="F25645"/>
      <c r="G25645"/>
      <c r="H25645"/>
      <c r="I25645"/>
      <c r="J25645"/>
      <c r="U25645" s="43"/>
      <c r="AE25645"/>
    </row>
    <row r="25646" spans="1:31">
      <c r="A25646">
        <v>60360</v>
      </c>
      <c r="B25646" t="s">
        <v>22012</v>
      </c>
      <c r="C25646" t="s">
        <v>33478</v>
      </c>
      <c r="D25646" t="s">
        <v>33476</v>
      </c>
      <c r="E25646"/>
      <c r="F25646"/>
      <c r="G25646"/>
      <c r="H25646"/>
      <c r="I25646"/>
      <c r="J25646"/>
      <c r="U25646" s="43"/>
      <c r="AE25646"/>
    </row>
    <row r="25647" spans="1:31">
      <c r="A25647">
        <v>60190</v>
      </c>
      <c r="B25647" t="s">
        <v>22013</v>
      </c>
      <c r="C25647" t="s">
        <v>33480</v>
      </c>
      <c r="D25647" t="s">
        <v>33481</v>
      </c>
      <c r="E25647"/>
      <c r="F25647"/>
      <c r="G25647"/>
      <c r="H25647"/>
      <c r="I25647"/>
      <c r="J25647"/>
      <c r="U25647" s="43"/>
      <c r="AE25647"/>
    </row>
    <row r="25648" spans="1:31">
      <c r="A25648">
        <v>60850</v>
      </c>
      <c r="B25648" t="s">
        <v>22014</v>
      </c>
      <c r="C25648" t="s">
        <v>33477</v>
      </c>
      <c r="D25648" t="s">
        <v>33476</v>
      </c>
      <c r="E25648"/>
      <c r="F25648"/>
      <c r="G25648"/>
      <c r="H25648"/>
      <c r="I25648"/>
      <c r="J25648"/>
      <c r="U25648" s="43"/>
      <c r="AE25648"/>
    </row>
    <row r="25649" spans="1:31">
      <c r="A25649">
        <v>60540</v>
      </c>
      <c r="B25649" t="s">
        <v>22015</v>
      </c>
      <c r="C25649" t="s">
        <v>33480</v>
      </c>
      <c r="D25649" t="s">
        <v>33476</v>
      </c>
      <c r="E25649"/>
      <c r="F25649"/>
      <c r="G25649"/>
      <c r="H25649"/>
      <c r="I25649"/>
      <c r="J25649"/>
      <c r="U25649" s="43"/>
      <c r="AE25649"/>
    </row>
    <row r="25650" spans="1:31">
      <c r="A25650">
        <v>60480</v>
      </c>
      <c r="B25650" t="s">
        <v>22016</v>
      </c>
      <c r="C25650" t="s">
        <v>33478</v>
      </c>
      <c r="D25650" t="s">
        <v>33476</v>
      </c>
      <c r="E25650"/>
      <c r="F25650"/>
      <c r="G25650"/>
      <c r="H25650"/>
      <c r="I25650"/>
      <c r="J25650"/>
      <c r="U25650" s="43"/>
      <c r="AE25650"/>
    </row>
    <row r="25651" spans="1:31">
      <c r="A25651">
        <v>60640</v>
      </c>
      <c r="B25651" t="s">
        <v>22017</v>
      </c>
      <c r="C25651" t="s">
        <v>33480</v>
      </c>
      <c r="D25651" t="s">
        <v>33476</v>
      </c>
      <c r="E25651"/>
      <c r="F25651"/>
      <c r="G25651"/>
      <c r="H25651"/>
      <c r="I25651"/>
      <c r="J25651"/>
      <c r="U25651" s="43"/>
      <c r="AE25651"/>
    </row>
    <row r="25652" spans="1:31">
      <c r="A25652">
        <v>60480</v>
      </c>
      <c r="B25652" t="s">
        <v>22018</v>
      </c>
      <c r="C25652" t="s">
        <v>33478</v>
      </c>
      <c r="D25652" t="s">
        <v>33476</v>
      </c>
      <c r="E25652"/>
      <c r="F25652"/>
      <c r="G25652"/>
      <c r="H25652"/>
      <c r="I25652"/>
      <c r="J25652"/>
      <c r="U25652" s="43"/>
      <c r="AE25652"/>
    </row>
    <row r="25653" spans="1:31">
      <c r="A25653">
        <v>60220</v>
      </c>
      <c r="B25653" t="s">
        <v>22019</v>
      </c>
      <c r="C25653" t="s">
        <v>33478</v>
      </c>
      <c r="D25653" t="s">
        <v>33476</v>
      </c>
      <c r="E25653"/>
      <c r="F25653"/>
      <c r="G25653"/>
      <c r="H25653"/>
      <c r="I25653"/>
      <c r="J25653"/>
      <c r="U25653" s="43"/>
      <c r="AE25653"/>
    </row>
    <row r="25654" spans="1:31">
      <c r="A25654">
        <v>60130</v>
      </c>
      <c r="B25654" t="s">
        <v>22020</v>
      </c>
      <c r="C25654" t="s">
        <v>33477</v>
      </c>
      <c r="D25654" t="s">
        <v>33476</v>
      </c>
      <c r="E25654"/>
      <c r="F25654"/>
      <c r="G25654"/>
      <c r="H25654"/>
      <c r="I25654"/>
      <c r="J25654"/>
      <c r="U25654" s="43"/>
      <c r="AE25654"/>
    </row>
    <row r="25655" spans="1:31">
      <c r="A25655">
        <v>60155</v>
      </c>
      <c r="B25655" t="s">
        <v>22021</v>
      </c>
      <c r="C25655" t="s">
        <v>33477</v>
      </c>
      <c r="D25655" t="e">
        <v>#N/A</v>
      </c>
      <c r="E25655"/>
      <c r="F25655"/>
      <c r="G25655"/>
      <c r="H25655"/>
      <c r="I25655"/>
      <c r="J25655"/>
      <c r="U25655" s="43"/>
      <c r="AE25655"/>
    </row>
    <row r="25656" spans="1:31">
      <c r="A25656">
        <v>60290</v>
      </c>
      <c r="B25656" t="s">
        <v>22022</v>
      </c>
      <c r="C25656" t="s">
        <v>33480</v>
      </c>
      <c r="D25656" t="s">
        <v>33476</v>
      </c>
      <c r="E25656"/>
      <c r="F25656"/>
      <c r="G25656"/>
      <c r="H25656"/>
      <c r="I25656"/>
      <c r="J25656"/>
      <c r="U25656" s="43"/>
      <c r="AE25656"/>
    </row>
    <row r="25657" spans="1:31">
      <c r="A25657">
        <v>60810</v>
      </c>
      <c r="B25657" t="s">
        <v>22023</v>
      </c>
      <c r="C25657" t="s">
        <v>33480</v>
      </c>
      <c r="D25657" t="s">
        <v>33476</v>
      </c>
      <c r="E25657"/>
      <c r="F25657"/>
      <c r="G25657"/>
      <c r="H25657"/>
      <c r="I25657"/>
      <c r="J25657"/>
      <c r="U25657" s="43"/>
      <c r="AE25657"/>
    </row>
    <row r="25658" spans="1:31">
      <c r="A25658">
        <v>60130</v>
      </c>
      <c r="B25658" t="s">
        <v>22024</v>
      </c>
      <c r="C25658" t="s">
        <v>33477</v>
      </c>
      <c r="D25658" t="s">
        <v>33476</v>
      </c>
      <c r="E25658"/>
      <c r="F25658"/>
      <c r="G25658"/>
      <c r="H25658"/>
      <c r="I25658"/>
      <c r="J25658"/>
      <c r="U25658" s="43"/>
      <c r="AE25658"/>
    </row>
    <row r="25659" spans="1:31">
      <c r="A25659">
        <v>60620</v>
      </c>
      <c r="B25659" t="s">
        <v>22025</v>
      </c>
      <c r="C25659" t="s">
        <v>33480</v>
      </c>
      <c r="D25659" t="s">
        <v>33476</v>
      </c>
      <c r="E25659"/>
      <c r="F25659"/>
      <c r="G25659"/>
      <c r="H25659"/>
      <c r="I25659"/>
      <c r="J25659"/>
      <c r="U25659" s="43"/>
      <c r="AE25659"/>
    </row>
    <row r="25660" spans="1:31">
      <c r="A25660">
        <v>60240</v>
      </c>
      <c r="B25660" t="s">
        <v>22026</v>
      </c>
      <c r="C25660" t="s">
        <v>33477</v>
      </c>
      <c r="D25660" t="s">
        <v>33481</v>
      </c>
      <c r="E25660"/>
      <c r="F25660"/>
      <c r="G25660"/>
      <c r="H25660"/>
      <c r="I25660"/>
      <c r="J25660"/>
      <c r="U25660" s="43"/>
      <c r="AE25660"/>
    </row>
    <row r="25661" spans="1:31">
      <c r="A25661">
        <v>60600</v>
      </c>
      <c r="B25661" t="s">
        <v>22027</v>
      </c>
      <c r="C25661" t="s">
        <v>33480</v>
      </c>
      <c r="D25661" t="e">
        <v>#N/A</v>
      </c>
      <c r="E25661"/>
      <c r="F25661"/>
      <c r="G25661"/>
      <c r="H25661"/>
      <c r="I25661"/>
      <c r="J25661"/>
      <c r="U25661" s="43"/>
      <c r="AE25661"/>
    </row>
    <row r="25662" spans="1:31">
      <c r="A25662">
        <v>60510</v>
      </c>
      <c r="B25662" t="s">
        <v>22028</v>
      </c>
      <c r="C25662" t="s">
        <v>33477</v>
      </c>
      <c r="D25662" t="s">
        <v>33476</v>
      </c>
      <c r="E25662"/>
      <c r="F25662"/>
      <c r="G25662"/>
      <c r="H25662"/>
      <c r="I25662"/>
      <c r="J25662"/>
      <c r="U25662" s="43"/>
      <c r="AE25662"/>
    </row>
    <row r="25663" spans="1:31">
      <c r="A25663">
        <v>60190</v>
      </c>
      <c r="B25663" t="s">
        <v>22029</v>
      </c>
      <c r="C25663" t="s">
        <v>33480</v>
      </c>
      <c r="D25663" t="s">
        <v>33481</v>
      </c>
      <c r="E25663"/>
      <c r="F25663"/>
      <c r="G25663"/>
      <c r="H25663"/>
      <c r="I25663"/>
      <c r="J25663"/>
      <c r="U25663" s="43"/>
      <c r="AE25663"/>
    </row>
    <row r="25664" spans="1:31">
      <c r="A25664">
        <v>60490</v>
      </c>
      <c r="B25664" t="s">
        <v>22030</v>
      </c>
      <c r="C25664" t="s">
        <v>33477</v>
      </c>
      <c r="D25664" t="s">
        <v>33476</v>
      </c>
      <c r="E25664"/>
      <c r="F25664"/>
      <c r="G25664"/>
      <c r="H25664"/>
      <c r="I25664"/>
      <c r="J25664"/>
      <c r="U25664" s="43"/>
      <c r="AE25664"/>
    </row>
    <row r="25665" spans="1:31">
      <c r="A25665">
        <v>60153</v>
      </c>
      <c r="B25665" t="s">
        <v>22031</v>
      </c>
      <c r="C25665" t="s">
        <v>33480</v>
      </c>
      <c r="D25665" t="e">
        <v>#N/A</v>
      </c>
      <c r="E25665"/>
      <c r="F25665"/>
      <c r="G25665"/>
      <c r="H25665"/>
      <c r="I25665"/>
      <c r="J25665"/>
      <c r="U25665" s="43"/>
      <c r="AE25665"/>
    </row>
    <row r="25666" spans="1:31">
      <c r="A25666">
        <v>60480</v>
      </c>
      <c r="B25666" t="s">
        <v>22032</v>
      </c>
      <c r="C25666" t="s">
        <v>33478</v>
      </c>
      <c r="D25666" t="s">
        <v>33476</v>
      </c>
      <c r="E25666"/>
      <c r="F25666"/>
      <c r="G25666"/>
      <c r="H25666"/>
      <c r="I25666"/>
      <c r="J25666"/>
      <c r="U25666" s="43"/>
      <c r="AE25666"/>
    </row>
    <row r="25667" spans="1:31">
      <c r="A25667">
        <v>60410</v>
      </c>
      <c r="B25667" t="s">
        <v>22033</v>
      </c>
      <c r="C25667" t="s">
        <v>33480</v>
      </c>
      <c r="D25667" t="s">
        <v>33476</v>
      </c>
      <c r="E25667"/>
      <c r="F25667"/>
      <c r="G25667"/>
      <c r="H25667"/>
      <c r="I25667"/>
      <c r="J25667"/>
      <c r="U25667" s="43"/>
      <c r="AE25667"/>
    </row>
    <row r="25668" spans="1:31">
      <c r="A25668">
        <v>60170</v>
      </c>
      <c r="B25668" t="s">
        <v>22034</v>
      </c>
      <c r="C25668" t="s">
        <v>33480</v>
      </c>
      <c r="D25668" t="s">
        <v>33476</v>
      </c>
      <c r="E25668"/>
      <c r="F25668"/>
      <c r="G25668"/>
      <c r="H25668"/>
      <c r="I25668"/>
      <c r="J25668"/>
      <c r="U25668" s="43"/>
      <c r="AE25668"/>
    </row>
    <row r="25669" spans="1:31">
      <c r="A25669">
        <v>60170</v>
      </c>
      <c r="B25669" t="s">
        <v>22034</v>
      </c>
      <c r="C25669" t="s">
        <v>33480</v>
      </c>
      <c r="D25669" t="s">
        <v>33476</v>
      </c>
      <c r="E25669"/>
      <c r="F25669"/>
      <c r="G25669"/>
      <c r="H25669"/>
      <c r="I25669"/>
      <c r="J25669"/>
      <c r="U25669" s="43"/>
      <c r="AE25669"/>
    </row>
    <row r="25670" spans="1:31">
      <c r="A25670">
        <v>60490</v>
      </c>
      <c r="B25670" t="s">
        <v>22035</v>
      </c>
      <c r="C25670" t="s">
        <v>33477</v>
      </c>
      <c r="D25670" t="s">
        <v>33476</v>
      </c>
      <c r="E25670"/>
      <c r="F25670"/>
      <c r="G25670"/>
      <c r="H25670"/>
      <c r="I25670"/>
      <c r="J25670"/>
      <c r="U25670" s="43"/>
      <c r="AE25670"/>
    </row>
    <row r="25671" spans="1:31">
      <c r="A25671">
        <v>60870</v>
      </c>
      <c r="B25671" t="s">
        <v>17872</v>
      </c>
      <c r="C25671" t="s">
        <v>33480</v>
      </c>
      <c r="D25671" t="e">
        <v>#N/A</v>
      </c>
      <c r="E25671"/>
      <c r="F25671"/>
      <c r="G25671"/>
      <c r="H25671"/>
      <c r="I25671"/>
      <c r="J25671"/>
      <c r="U25671" s="43"/>
      <c r="AE25671"/>
    </row>
    <row r="25672" spans="1:31">
      <c r="A25672">
        <v>60126</v>
      </c>
      <c r="B25672" t="s">
        <v>22036</v>
      </c>
      <c r="C25672" t="s">
        <v>33480</v>
      </c>
      <c r="D25672" t="s">
        <v>33476</v>
      </c>
      <c r="E25672"/>
      <c r="F25672"/>
      <c r="G25672"/>
      <c r="H25672"/>
      <c r="I25672"/>
      <c r="J25672"/>
      <c r="U25672" s="43"/>
      <c r="AE25672"/>
    </row>
    <row r="25673" spans="1:31">
      <c r="A25673">
        <v>60410</v>
      </c>
      <c r="B25673" t="s">
        <v>22037</v>
      </c>
      <c r="C25673" t="s">
        <v>33480</v>
      </c>
      <c r="D25673" t="s">
        <v>33476</v>
      </c>
      <c r="E25673"/>
      <c r="F25673"/>
      <c r="G25673"/>
      <c r="H25673"/>
      <c r="I25673"/>
      <c r="J25673"/>
      <c r="U25673" s="43"/>
      <c r="AE25673"/>
    </row>
    <row r="25674" spans="1:31">
      <c r="A25674">
        <v>60510</v>
      </c>
      <c r="B25674" t="s">
        <v>22038</v>
      </c>
      <c r="C25674" t="s">
        <v>33477</v>
      </c>
      <c r="D25674" t="s">
        <v>33476</v>
      </c>
      <c r="E25674"/>
      <c r="F25674"/>
      <c r="G25674"/>
      <c r="H25674"/>
      <c r="I25674"/>
      <c r="J25674"/>
      <c r="U25674" s="43"/>
      <c r="AE25674"/>
    </row>
    <row r="25675" spans="1:31">
      <c r="A25675">
        <v>60800</v>
      </c>
      <c r="B25675" t="s">
        <v>22039</v>
      </c>
      <c r="C25675" t="s">
        <v>33480</v>
      </c>
      <c r="D25675" t="s">
        <v>33476</v>
      </c>
      <c r="E25675"/>
      <c r="F25675"/>
      <c r="G25675"/>
      <c r="H25675"/>
      <c r="I25675"/>
      <c r="J25675"/>
      <c r="U25675" s="43"/>
      <c r="AE25675"/>
    </row>
    <row r="25676" spans="1:31">
      <c r="A25676">
        <v>60120</v>
      </c>
      <c r="B25676" t="s">
        <v>22040</v>
      </c>
      <c r="C25676" t="s">
        <v>33477</v>
      </c>
      <c r="D25676" t="s">
        <v>33476</v>
      </c>
      <c r="E25676"/>
      <c r="F25676"/>
      <c r="G25676"/>
      <c r="H25676"/>
      <c r="I25676"/>
      <c r="J25676"/>
      <c r="U25676" s="43"/>
      <c r="AE25676"/>
    </row>
    <row r="25677" spans="1:31">
      <c r="A25677">
        <v>60220</v>
      </c>
      <c r="B25677" t="s">
        <v>22041</v>
      </c>
      <c r="C25677" t="s">
        <v>33478</v>
      </c>
      <c r="D25677" t="s">
        <v>33476</v>
      </c>
      <c r="E25677"/>
      <c r="F25677"/>
      <c r="G25677"/>
      <c r="H25677"/>
      <c r="I25677"/>
      <c r="J25677"/>
      <c r="U25677" s="43"/>
      <c r="AE25677"/>
    </row>
    <row r="25678" spans="1:31">
      <c r="A25678">
        <v>60440</v>
      </c>
      <c r="B25678" t="s">
        <v>2420</v>
      </c>
      <c r="C25678" t="s">
        <v>33480</v>
      </c>
      <c r="D25678" t="s">
        <v>33476</v>
      </c>
      <c r="E25678"/>
      <c r="F25678"/>
      <c r="G25678"/>
      <c r="H25678"/>
      <c r="I25678"/>
      <c r="J25678"/>
      <c r="U25678" s="43"/>
      <c r="AE25678"/>
    </row>
    <row r="25679" spans="1:31">
      <c r="A25679">
        <v>60140</v>
      </c>
      <c r="B25679" t="s">
        <v>22042</v>
      </c>
      <c r="C25679" t="s">
        <v>33480</v>
      </c>
      <c r="D25679" t="e">
        <v>#N/A</v>
      </c>
      <c r="E25679"/>
      <c r="F25679"/>
      <c r="G25679"/>
      <c r="H25679"/>
      <c r="I25679"/>
      <c r="J25679"/>
      <c r="U25679" s="43"/>
      <c r="AE25679"/>
    </row>
    <row r="25680" spans="1:31">
      <c r="A25680">
        <v>60620</v>
      </c>
      <c r="B25680" t="s">
        <v>22043</v>
      </c>
      <c r="C25680" t="s">
        <v>33480</v>
      </c>
      <c r="D25680" t="s">
        <v>33476</v>
      </c>
      <c r="E25680"/>
      <c r="F25680"/>
      <c r="G25680"/>
      <c r="H25680"/>
      <c r="I25680"/>
      <c r="J25680"/>
      <c r="U25680" s="43"/>
      <c r="AE25680"/>
    </row>
    <row r="25681" spans="1:31">
      <c r="A25681">
        <v>60360</v>
      </c>
      <c r="B25681" t="s">
        <v>22044</v>
      </c>
      <c r="C25681" t="s">
        <v>33478</v>
      </c>
      <c r="D25681" t="s">
        <v>33476</v>
      </c>
      <c r="E25681"/>
      <c r="F25681"/>
      <c r="G25681"/>
      <c r="H25681"/>
      <c r="I25681"/>
      <c r="J25681"/>
      <c r="U25681" s="43"/>
      <c r="AE25681"/>
    </row>
    <row r="25682" spans="1:31">
      <c r="A25682">
        <v>60690</v>
      </c>
      <c r="B25682" t="s">
        <v>22045</v>
      </c>
      <c r="C25682" t="s">
        <v>33478</v>
      </c>
      <c r="D25682" t="e">
        <v>#N/A</v>
      </c>
      <c r="E25682"/>
      <c r="F25682"/>
      <c r="G25682"/>
      <c r="H25682"/>
      <c r="I25682"/>
      <c r="J25682"/>
      <c r="U25682" s="43"/>
      <c r="AE25682"/>
    </row>
    <row r="25683" spans="1:31">
      <c r="A25683">
        <v>60660</v>
      </c>
      <c r="B25683" t="s">
        <v>22046</v>
      </c>
      <c r="C25683" t="s">
        <v>33480</v>
      </c>
      <c r="D25683" t="e">
        <v>#N/A</v>
      </c>
      <c r="E25683"/>
      <c r="F25683"/>
      <c r="G25683"/>
      <c r="H25683"/>
      <c r="I25683"/>
      <c r="J25683"/>
      <c r="U25683" s="43"/>
      <c r="AE25683"/>
    </row>
    <row r="25684" spans="1:31">
      <c r="A25684">
        <v>60800</v>
      </c>
      <c r="B25684" t="s">
        <v>22047</v>
      </c>
      <c r="C25684" t="s">
        <v>33480</v>
      </c>
      <c r="D25684" t="s">
        <v>33476</v>
      </c>
      <c r="E25684"/>
      <c r="F25684"/>
      <c r="G25684"/>
      <c r="H25684"/>
      <c r="I25684"/>
      <c r="J25684"/>
      <c r="U25684" s="43"/>
      <c r="AE25684"/>
    </row>
    <row r="25685" spans="1:31">
      <c r="A25685">
        <v>60190</v>
      </c>
      <c r="B25685" t="s">
        <v>22048</v>
      </c>
      <c r="C25685" t="s">
        <v>33480</v>
      </c>
      <c r="D25685" t="s">
        <v>33481</v>
      </c>
      <c r="E25685"/>
      <c r="F25685"/>
      <c r="G25685"/>
      <c r="H25685"/>
      <c r="I25685"/>
      <c r="J25685"/>
      <c r="U25685" s="43"/>
      <c r="AE25685"/>
    </row>
    <row r="25686" spans="1:31">
      <c r="A25686">
        <v>60620</v>
      </c>
      <c r="B25686" t="s">
        <v>22049</v>
      </c>
      <c r="C25686" t="s">
        <v>33480</v>
      </c>
      <c r="D25686" t="s">
        <v>33476</v>
      </c>
      <c r="E25686"/>
      <c r="F25686"/>
      <c r="G25686"/>
      <c r="H25686"/>
      <c r="I25686"/>
      <c r="J25686"/>
      <c r="U25686" s="43"/>
      <c r="AE25686"/>
    </row>
    <row r="25687" spans="1:31">
      <c r="A25687">
        <v>60120</v>
      </c>
      <c r="B25687" t="s">
        <v>22050</v>
      </c>
      <c r="C25687" t="s">
        <v>33477</v>
      </c>
      <c r="D25687" t="s">
        <v>33476</v>
      </c>
      <c r="E25687"/>
      <c r="F25687"/>
      <c r="G25687"/>
      <c r="H25687"/>
      <c r="I25687"/>
      <c r="J25687"/>
      <c r="U25687" s="43"/>
      <c r="AE25687"/>
    </row>
    <row r="25688" spans="1:31">
      <c r="A25688">
        <v>60420</v>
      </c>
      <c r="B25688" t="s">
        <v>22051</v>
      </c>
      <c r="C25688" t="s">
        <v>33477</v>
      </c>
      <c r="D25688" t="s">
        <v>33476</v>
      </c>
      <c r="E25688"/>
      <c r="F25688"/>
      <c r="G25688"/>
      <c r="H25688"/>
      <c r="I25688"/>
      <c r="J25688"/>
      <c r="U25688" s="43"/>
      <c r="AE25688"/>
    </row>
    <row r="25689" spans="1:31">
      <c r="A25689">
        <v>60690</v>
      </c>
      <c r="B25689" t="s">
        <v>22052</v>
      </c>
      <c r="C25689" t="s">
        <v>33478</v>
      </c>
      <c r="D25689" t="e">
        <v>#N/A</v>
      </c>
      <c r="E25689"/>
      <c r="F25689"/>
      <c r="G25689"/>
      <c r="H25689"/>
      <c r="I25689"/>
      <c r="J25689"/>
      <c r="U25689" s="43"/>
      <c r="AE25689"/>
    </row>
    <row r="25690" spans="1:31">
      <c r="A25690">
        <v>60310</v>
      </c>
      <c r="B25690" t="s">
        <v>22053</v>
      </c>
      <c r="C25690" t="s">
        <v>33477</v>
      </c>
      <c r="D25690" t="s">
        <v>33476</v>
      </c>
      <c r="E25690"/>
      <c r="F25690"/>
      <c r="G25690"/>
      <c r="H25690"/>
      <c r="I25690"/>
      <c r="J25690"/>
      <c r="U25690" s="43"/>
      <c r="AE25690"/>
    </row>
    <row r="25691" spans="1:31">
      <c r="A25691">
        <v>60510</v>
      </c>
      <c r="B25691" t="s">
        <v>22054</v>
      </c>
      <c r="C25691" t="s">
        <v>33477</v>
      </c>
      <c r="D25691" t="s">
        <v>33476</v>
      </c>
      <c r="E25691"/>
      <c r="F25691"/>
      <c r="G25691"/>
      <c r="H25691"/>
      <c r="I25691"/>
      <c r="J25691"/>
      <c r="U25691" s="43"/>
      <c r="AE25691"/>
    </row>
    <row r="25692" spans="1:31">
      <c r="A25692">
        <v>60810</v>
      </c>
      <c r="B25692" t="s">
        <v>22055</v>
      </c>
      <c r="C25692" t="s">
        <v>33480</v>
      </c>
      <c r="D25692" t="s">
        <v>33476</v>
      </c>
      <c r="E25692"/>
      <c r="F25692"/>
      <c r="G25692"/>
      <c r="H25692"/>
      <c r="I25692"/>
      <c r="J25692"/>
      <c r="U25692" s="43"/>
      <c r="AE25692"/>
    </row>
    <row r="25693" spans="1:31">
      <c r="A25693">
        <v>60117</v>
      </c>
      <c r="B25693" t="s">
        <v>22056</v>
      </c>
      <c r="C25693" t="s">
        <v>33477</v>
      </c>
      <c r="D25693" t="s">
        <v>33476</v>
      </c>
      <c r="E25693"/>
      <c r="F25693"/>
      <c r="G25693"/>
      <c r="H25693"/>
      <c r="I25693"/>
      <c r="J25693"/>
      <c r="U25693" s="43"/>
      <c r="AE25693"/>
    </row>
    <row r="25694" spans="1:31">
      <c r="A25694">
        <v>60700</v>
      </c>
      <c r="B25694" t="s">
        <v>22057</v>
      </c>
      <c r="C25694" t="s">
        <v>33480</v>
      </c>
      <c r="D25694" t="s">
        <v>33481</v>
      </c>
      <c r="E25694"/>
      <c r="F25694"/>
      <c r="G25694"/>
      <c r="H25694"/>
      <c r="I25694"/>
      <c r="J25694"/>
      <c r="U25694" s="43"/>
      <c r="AE25694"/>
    </row>
    <row r="25695" spans="1:31">
      <c r="A25695">
        <v>60190</v>
      </c>
      <c r="B25695" t="s">
        <v>22058</v>
      </c>
      <c r="C25695" t="s">
        <v>33480</v>
      </c>
      <c r="D25695" t="s">
        <v>33481</v>
      </c>
      <c r="E25695"/>
      <c r="F25695"/>
      <c r="G25695"/>
      <c r="H25695"/>
      <c r="I25695"/>
      <c r="J25695"/>
      <c r="U25695" s="43"/>
      <c r="AE25695"/>
    </row>
    <row r="25696" spans="1:31">
      <c r="A25696">
        <v>60420</v>
      </c>
      <c r="B25696" t="s">
        <v>22059</v>
      </c>
      <c r="C25696" t="s">
        <v>33477</v>
      </c>
      <c r="D25696" t="s">
        <v>33476</v>
      </c>
      <c r="E25696"/>
      <c r="F25696"/>
      <c r="G25696"/>
      <c r="H25696"/>
      <c r="I25696"/>
      <c r="J25696"/>
      <c r="U25696" s="43"/>
      <c r="AE25696"/>
    </row>
    <row r="25697" spans="1:31">
      <c r="A25697">
        <v>60480</v>
      </c>
      <c r="B25697" t="s">
        <v>22060</v>
      </c>
      <c r="C25697" t="s">
        <v>33478</v>
      </c>
      <c r="D25697" t="s">
        <v>33476</v>
      </c>
      <c r="E25697"/>
      <c r="F25697"/>
      <c r="G25697"/>
      <c r="H25697"/>
      <c r="I25697"/>
      <c r="J25697"/>
      <c r="U25697" s="43"/>
      <c r="AE25697"/>
    </row>
    <row r="25698" spans="1:31">
      <c r="A25698">
        <v>60220</v>
      </c>
      <c r="B25698" t="s">
        <v>4936</v>
      </c>
      <c r="C25698" t="s">
        <v>33478</v>
      </c>
      <c r="D25698" t="s">
        <v>33476</v>
      </c>
      <c r="E25698"/>
      <c r="F25698"/>
      <c r="G25698"/>
      <c r="H25698"/>
      <c r="I25698"/>
      <c r="J25698"/>
      <c r="U25698" s="43"/>
      <c r="AE25698"/>
    </row>
    <row r="25699" spans="1:31">
      <c r="A25699">
        <v>60650</v>
      </c>
      <c r="B25699" t="s">
        <v>22061</v>
      </c>
      <c r="C25699" t="s">
        <v>33477</v>
      </c>
      <c r="D25699" t="s">
        <v>33476</v>
      </c>
      <c r="E25699"/>
      <c r="F25699"/>
      <c r="G25699"/>
      <c r="H25699"/>
      <c r="I25699"/>
      <c r="J25699"/>
      <c r="U25699" s="43"/>
      <c r="AE25699"/>
    </row>
    <row r="25700" spans="1:31">
      <c r="A25700">
        <v>60650</v>
      </c>
      <c r="B25700" t="s">
        <v>22061</v>
      </c>
      <c r="C25700" t="s">
        <v>33477</v>
      </c>
      <c r="D25700" t="s">
        <v>33476</v>
      </c>
      <c r="E25700"/>
      <c r="F25700"/>
      <c r="G25700"/>
      <c r="H25700"/>
      <c r="I25700"/>
      <c r="J25700"/>
      <c r="U25700" s="43"/>
      <c r="AE25700"/>
    </row>
    <row r="25701" spans="1:31">
      <c r="A25701">
        <v>60600</v>
      </c>
      <c r="B25701" t="s">
        <v>22062</v>
      </c>
      <c r="C25701" t="s">
        <v>33480</v>
      </c>
      <c r="D25701" t="e">
        <v>#N/A</v>
      </c>
      <c r="E25701"/>
      <c r="F25701"/>
      <c r="G25701"/>
      <c r="H25701"/>
      <c r="I25701"/>
      <c r="J25701"/>
      <c r="U25701" s="43"/>
      <c r="AE25701"/>
    </row>
    <row r="25702" spans="1:31">
      <c r="A25702">
        <v>60170</v>
      </c>
      <c r="B25702" t="s">
        <v>22063</v>
      </c>
      <c r="C25702" t="s">
        <v>33480</v>
      </c>
      <c r="D25702" t="s">
        <v>33476</v>
      </c>
      <c r="E25702"/>
      <c r="F25702"/>
      <c r="G25702"/>
      <c r="H25702"/>
      <c r="I25702"/>
      <c r="J25702"/>
      <c r="U25702" s="43"/>
      <c r="AE25702"/>
    </row>
    <row r="25703" spans="1:31">
      <c r="A25703">
        <v>60149</v>
      </c>
      <c r="B25703" t="s">
        <v>22064</v>
      </c>
      <c r="C25703" t="s">
        <v>33480</v>
      </c>
      <c r="D25703" t="e">
        <v>#N/A</v>
      </c>
      <c r="E25703"/>
      <c r="F25703"/>
      <c r="G25703"/>
      <c r="H25703"/>
      <c r="I25703"/>
      <c r="J25703"/>
      <c r="U25703" s="43"/>
      <c r="AE25703"/>
    </row>
    <row r="25704" spans="1:31">
      <c r="A25704">
        <v>60790</v>
      </c>
      <c r="B25704" t="s">
        <v>22064</v>
      </c>
      <c r="C25704" t="s">
        <v>33478</v>
      </c>
      <c r="D25704" t="s">
        <v>33476</v>
      </c>
      <c r="E25704"/>
      <c r="F25704"/>
      <c r="G25704"/>
      <c r="H25704"/>
      <c r="I25704"/>
      <c r="J25704"/>
      <c r="U25704" s="43"/>
      <c r="AE25704"/>
    </row>
    <row r="25705" spans="1:31">
      <c r="A25705">
        <v>60380</v>
      </c>
      <c r="B25705" t="s">
        <v>22065</v>
      </c>
      <c r="C25705" t="s">
        <v>33478</v>
      </c>
      <c r="D25705" t="s">
        <v>33476</v>
      </c>
      <c r="E25705"/>
      <c r="F25705"/>
      <c r="G25705"/>
      <c r="H25705"/>
      <c r="I25705"/>
      <c r="J25705"/>
      <c r="U25705" s="43"/>
      <c r="AE25705"/>
    </row>
    <row r="25706" spans="1:31">
      <c r="A25706">
        <v>60350</v>
      </c>
      <c r="B25706" t="s">
        <v>22066</v>
      </c>
      <c r="C25706" t="s">
        <v>33480</v>
      </c>
      <c r="D25706" t="s">
        <v>33481</v>
      </c>
      <c r="E25706"/>
      <c r="F25706"/>
      <c r="G25706"/>
      <c r="H25706"/>
      <c r="I25706"/>
      <c r="J25706"/>
      <c r="U25706" s="43"/>
      <c r="AE25706"/>
    </row>
    <row r="25707" spans="1:31">
      <c r="A25707">
        <v>60480</v>
      </c>
      <c r="B25707" t="s">
        <v>22067</v>
      </c>
      <c r="C25707" t="s">
        <v>33478</v>
      </c>
      <c r="D25707" t="s">
        <v>33476</v>
      </c>
      <c r="E25707"/>
      <c r="F25707"/>
      <c r="G25707"/>
      <c r="H25707"/>
      <c r="I25707"/>
      <c r="J25707"/>
      <c r="U25707" s="43"/>
      <c r="AE25707"/>
    </row>
    <row r="25708" spans="1:31">
      <c r="A25708">
        <v>60370</v>
      </c>
      <c r="B25708" t="s">
        <v>1629</v>
      </c>
      <c r="C25708" t="s">
        <v>33480</v>
      </c>
      <c r="D25708" t="e">
        <v>#N/A</v>
      </c>
      <c r="E25708"/>
      <c r="F25708"/>
      <c r="G25708"/>
      <c r="H25708"/>
      <c r="I25708"/>
      <c r="J25708"/>
      <c r="U25708" s="43"/>
      <c r="AE25708"/>
    </row>
    <row r="25709" spans="1:31">
      <c r="A25709">
        <v>60730</v>
      </c>
      <c r="B25709" t="s">
        <v>1257</v>
      </c>
      <c r="C25709" t="s">
        <v>33477</v>
      </c>
      <c r="D25709" t="s">
        <v>33476</v>
      </c>
      <c r="E25709"/>
      <c r="F25709"/>
      <c r="G25709"/>
      <c r="H25709"/>
      <c r="I25709"/>
      <c r="J25709"/>
      <c r="U25709" s="43"/>
      <c r="AE25709"/>
    </row>
    <row r="25710" spans="1:31">
      <c r="A25710">
        <v>60650</v>
      </c>
      <c r="B25710" t="s">
        <v>22068</v>
      </c>
      <c r="C25710" t="s">
        <v>33477</v>
      </c>
      <c r="D25710" t="s">
        <v>33476</v>
      </c>
      <c r="E25710"/>
      <c r="F25710"/>
      <c r="G25710"/>
      <c r="H25710"/>
      <c r="I25710"/>
      <c r="J25710"/>
      <c r="U25710" s="43"/>
      <c r="AE25710"/>
    </row>
    <row r="25711" spans="1:31">
      <c r="A25711">
        <v>60850</v>
      </c>
      <c r="B25711" t="s">
        <v>22069</v>
      </c>
      <c r="C25711" t="s">
        <v>33477</v>
      </c>
      <c r="D25711" t="s">
        <v>33476</v>
      </c>
      <c r="E25711"/>
      <c r="F25711"/>
      <c r="G25711"/>
      <c r="H25711"/>
      <c r="I25711"/>
      <c r="J25711"/>
      <c r="U25711" s="43"/>
      <c r="AE25711"/>
    </row>
    <row r="25712" spans="1:31">
      <c r="A25712">
        <v>60410</v>
      </c>
      <c r="B25712" t="s">
        <v>22070</v>
      </c>
      <c r="C25712" t="s">
        <v>33480</v>
      </c>
      <c r="D25712" t="s">
        <v>33476</v>
      </c>
      <c r="E25712"/>
      <c r="F25712"/>
      <c r="G25712"/>
      <c r="H25712"/>
      <c r="I25712"/>
      <c r="J25712"/>
      <c r="U25712" s="43"/>
      <c r="AE25712"/>
    </row>
    <row r="25713" spans="1:31">
      <c r="A25713">
        <v>60350</v>
      </c>
      <c r="B25713" t="s">
        <v>2885</v>
      </c>
      <c r="C25713" t="s">
        <v>33480</v>
      </c>
      <c r="D25713" t="s">
        <v>33481</v>
      </c>
      <c r="E25713"/>
      <c r="F25713"/>
      <c r="G25713"/>
      <c r="H25713"/>
      <c r="I25713"/>
      <c r="J25713"/>
      <c r="U25713" s="43"/>
      <c r="AE25713"/>
    </row>
    <row r="25714" spans="1:31">
      <c r="A25714">
        <v>60130</v>
      </c>
      <c r="B25714" t="s">
        <v>22071</v>
      </c>
      <c r="C25714" t="s">
        <v>33477</v>
      </c>
      <c r="D25714" t="s">
        <v>33476</v>
      </c>
      <c r="E25714"/>
      <c r="F25714"/>
      <c r="G25714"/>
      <c r="H25714"/>
      <c r="I25714"/>
      <c r="J25714"/>
      <c r="U25714" s="43"/>
      <c r="AE25714"/>
    </row>
    <row r="25715" spans="1:31">
      <c r="A25715">
        <v>60170</v>
      </c>
      <c r="B25715" t="s">
        <v>22072</v>
      </c>
      <c r="C25715" t="s">
        <v>33480</v>
      </c>
      <c r="D25715" t="s">
        <v>33476</v>
      </c>
      <c r="E25715"/>
      <c r="F25715"/>
      <c r="G25715"/>
      <c r="H25715"/>
      <c r="I25715"/>
      <c r="J25715"/>
      <c r="U25715" s="43"/>
      <c r="AE25715"/>
    </row>
    <row r="25716" spans="1:31">
      <c r="A25716">
        <v>60155</v>
      </c>
      <c r="B25716" t="s">
        <v>22073</v>
      </c>
      <c r="C25716" t="s">
        <v>33477</v>
      </c>
      <c r="D25716" t="e">
        <v>#N/A</v>
      </c>
      <c r="E25716"/>
      <c r="F25716"/>
      <c r="G25716"/>
      <c r="H25716"/>
      <c r="I25716"/>
      <c r="J25716"/>
      <c r="U25716" s="43"/>
      <c r="AE25716"/>
    </row>
    <row r="25717" spans="1:31">
      <c r="A25717">
        <v>60340</v>
      </c>
      <c r="B25717" t="s">
        <v>22074</v>
      </c>
      <c r="C25717" t="s">
        <v>33480</v>
      </c>
      <c r="D25717" t="e">
        <v>#N/A</v>
      </c>
      <c r="E25717"/>
      <c r="F25717"/>
      <c r="G25717"/>
      <c r="H25717"/>
      <c r="I25717"/>
      <c r="J25717"/>
      <c r="U25717" s="43"/>
      <c r="AE25717"/>
    </row>
    <row r="25718" spans="1:31">
      <c r="A25718">
        <v>60420</v>
      </c>
      <c r="B25718" t="s">
        <v>22075</v>
      </c>
      <c r="C25718" t="s">
        <v>33477</v>
      </c>
      <c r="D25718" t="s">
        <v>33476</v>
      </c>
      <c r="E25718"/>
      <c r="F25718"/>
      <c r="G25718"/>
      <c r="H25718"/>
      <c r="I25718"/>
      <c r="J25718"/>
      <c r="U25718" s="43"/>
      <c r="AE25718"/>
    </row>
    <row r="25719" spans="1:31">
      <c r="A25719">
        <v>60000</v>
      </c>
      <c r="B25719" t="s">
        <v>22076</v>
      </c>
      <c r="C25719" t="s">
        <v>33477</v>
      </c>
      <c r="D25719" t="s">
        <v>33476</v>
      </c>
      <c r="E25719"/>
      <c r="F25719"/>
      <c r="G25719"/>
      <c r="H25719"/>
      <c r="I25719"/>
      <c r="J25719"/>
      <c r="U25719" s="43"/>
      <c r="AE25719"/>
    </row>
    <row r="25720" spans="1:31">
      <c r="A25720">
        <v>60700</v>
      </c>
      <c r="B25720" t="s">
        <v>22077</v>
      </c>
      <c r="C25720" t="s">
        <v>33480</v>
      </c>
      <c r="D25720" t="s">
        <v>33481</v>
      </c>
      <c r="E25720"/>
      <c r="F25720"/>
      <c r="G25720"/>
      <c r="H25720"/>
      <c r="I25720"/>
      <c r="J25720"/>
      <c r="U25720" s="43"/>
      <c r="AE25720"/>
    </row>
    <row r="25721" spans="1:31">
      <c r="A25721">
        <v>60210</v>
      </c>
      <c r="B25721" t="s">
        <v>6288</v>
      </c>
      <c r="C25721" t="s">
        <v>33478</v>
      </c>
      <c r="D25721" t="s">
        <v>33476</v>
      </c>
      <c r="E25721"/>
      <c r="F25721"/>
      <c r="G25721"/>
      <c r="H25721"/>
      <c r="I25721"/>
      <c r="J25721"/>
      <c r="U25721" s="43"/>
      <c r="AE25721"/>
    </row>
    <row r="25722" spans="1:31">
      <c r="A25722">
        <v>60740</v>
      </c>
      <c r="B25722" t="s">
        <v>11054</v>
      </c>
      <c r="C25722" t="s">
        <v>33480</v>
      </c>
      <c r="D25722" t="e">
        <v>#N/A</v>
      </c>
      <c r="E25722"/>
      <c r="F25722"/>
      <c r="G25722"/>
      <c r="H25722"/>
      <c r="I25722"/>
      <c r="J25722"/>
      <c r="U25722" s="43"/>
      <c r="AE25722"/>
    </row>
    <row r="25723" spans="1:31">
      <c r="A25723">
        <v>60860</v>
      </c>
      <c r="B25723" t="s">
        <v>22078</v>
      </c>
      <c r="C25723" t="s">
        <v>33478</v>
      </c>
      <c r="D25723" t="s">
        <v>33476</v>
      </c>
      <c r="E25723"/>
      <c r="F25723"/>
      <c r="G25723"/>
      <c r="H25723"/>
      <c r="I25723"/>
      <c r="J25723"/>
      <c r="U25723" s="43"/>
      <c r="AE25723"/>
    </row>
    <row r="25724" spans="1:31">
      <c r="A25724">
        <v>60650</v>
      </c>
      <c r="B25724" t="s">
        <v>6568</v>
      </c>
      <c r="C25724" t="s">
        <v>33477</v>
      </c>
      <c r="D25724" t="s">
        <v>33476</v>
      </c>
      <c r="E25724"/>
      <c r="F25724"/>
      <c r="G25724"/>
      <c r="H25724"/>
      <c r="I25724"/>
      <c r="J25724"/>
      <c r="U25724" s="43"/>
      <c r="AE25724"/>
    </row>
    <row r="25725" spans="1:31">
      <c r="A25725">
        <v>60850</v>
      </c>
      <c r="B25725" t="s">
        <v>22079</v>
      </c>
      <c r="C25725" t="s">
        <v>33477</v>
      </c>
      <c r="D25725" t="s">
        <v>33476</v>
      </c>
      <c r="E25725"/>
      <c r="F25725"/>
      <c r="G25725"/>
      <c r="H25725"/>
      <c r="I25725"/>
      <c r="J25725"/>
      <c r="U25725" s="43"/>
      <c r="AE25725"/>
    </row>
    <row r="25726" spans="1:31">
      <c r="A25726">
        <v>60350</v>
      </c>
      <c r="B25726" t="s">
        <v>22080</v>
      </c>
      <c r="C25726" t="s">
        <v>33480</v>
      </c>
      <c r="D25726" t="s">
        <v>33481</v>
      </c>
      <c r="E25726"/>
      <c r="F25726"/>
      <c r="G25726"/>
      <c r="H25726"/>
      <c r="I25726"/>
      <c r="J25726"/>
      <c r="U25726" s="43"/>
      <c r="AE25726"/>
    </row>
    <row r="25727" spans="1:31">
      <c r="A25727">
        <v>60380</v>
      </c>
      <c r="B25727" t="s">
        <v>22081</v>
      </c>
      <c r="C25727" t="s">
        <v>33478</v>
      </c>
      <c r="D25727" t="s">
        <v>33476</v>
      </c>
      <c r="E25727"/>
      <c r="F25727"/>
      <c r="G25727"/>
      <c r="H25727"/>
      <c r="I25727"/>
      <c r="J25727"/>
      <c r="U25727" s="43"/>
      <c r="AE25727"/>
    </row>
    <row r="25728" spans="1:31">
      <c r="A25728">
        <v>60130</v>
      </c>
      <c r="B25728" t="s">
        <v>22082</v>
      </c>
      <c r="C25728" t="s">
        <v>33477</v>
      </c>
      <c r="D25728" t="s">
        <v>33476</v>
      </c>
      <c r="E25728"/>
      <c r="F25728"/>
      <c r="G25728"/>
      <c r="H25728"/>
      <c r="I25728"/>
      <c r="J25728"/>
      <c r="U25728" s="43"/>
      <c r="AE25728"/>
    </row>
    <row r="25729" spans="1:31">
      <c r="A25729">
        <v>60220</v>
      </c>
      <c r="B25729" t="s">
        <v>22083</v>
      </c>
      <c r="C25729" t="s">
        <v>33478</v>
      </c>
      <c r="D25729" t="s">
        <v>33476</v>
      </c>
      <c r="E25729"/>
      <c r="F25729"/>
      <c r="G25729"/>
      <c r="H25729"/>
      <c r="I25729"/>
      <c r="J25729"/>
      <c r="U25729" s="43"/>
      <c r="AE25729"/>
    </row>
    <row r="25730" spans="1:31">
      <c r="A25730">
        <v>60320</v>
      </c>
      <c r="B25730" t="s">
        <v>2048</v>
      </c>
      <c r="C25730" t="s">
        <v>33480</v>
      </c>
      <c r="D25730" t="s">
        <v>33476</v>
      </c>
      <c r="E25730"/>
      <c r="F25730"/>
      <c r="G25730"/>
      <c r="H25730"/>
      <c r="I25730"/>
      <c r="J25730"/>
      <c r="U25730" s="43"/>
      <c r="AE25730"/>
    </row>
    <row r="25731" spans="1:31">
      <c r="A25731">
        <v>60430</v>
      </c>
      <c r="B25731" t="s">
        <v>549</v>
      </c>
      <c r="C25731" t="s">
        <v>33480</v>
      </c>
      <c r="D25731" t="e">
        <v>#N/A</v>
      </c>
      <c r="E25731"/>
      <c r="F25731"/>
      <c r="G25731"/>
      <c r="H25731"/>
      <c r="I25731"/>
      <c r="J25731"/>
      <c r="U25731" s="43"/>
      <c r="AE25731"/>
    </row>
    <row r="25732" spans="1:31">
      <c r="A25732">
        <v>60210</v>
      </c>
      <c r="B25732" t="s">
        <v>3662</v>
      </c>
      <c r="C25732" t="s">
        <v>33478</v>
      </c>
      <c r="D25732" t="s">
        <v>33476</v>
      </c>
      <c r="E25732"/>
      <c r="F25732"/>
      <c r="G25732"/>
      <c r="H25732"/>
      <c r="I25732"/>
      <c r="J25732"/>
      <c r="U25732" s="43"/>
      <c r="AE25732"/>
    </row>
    <row r="25733" spans="1:31">
      <c r="A25733">
        <v>60410</v>
      </c>
      <c r="B25733" t="s">
        <v>22084</v>
      </c>
      <c r="C25733" t="s">
        <v>33480</v>
      </c>
      <c r="D25733" t="s">
        <v>33476</v>
      </c>
      <c r="E25733"/>
      <c r="F25733"/>
      <c r="G25733"/>
      <c r="H25733"/>
      <c r="I25733"/>
      <c r="J25733"/>
      <c r="U25733" s="43"/>
      <c r="AE25733"/>
    </row>
    <row r="25734" spans="1:31">
      <c r="A25734">
        <v>60660</v>
      </c>
      <c r="B25734" t="s">
        <v>22085</v>
      </c>
      <c r="C25734" t="s">
        <v>33480</v>
      </c>
      <c r="D25734" t="e">
        <v>#N/A</v>
      </c>
      <c r="E25734"/>
      <c r="F25734"/>
      <c r="G25734"/>
      <c r="H25734"/>
      <c r="I25734"/>
      <c r="J25734"/>
      <c r="U25734" s="43"/>
      <c r="AE25734"/>
    </row>
    <row r="25735" spans="1:31">
      <c r="A25735">
        <v>60220</v>
      </c>
      <c r="B25735" t="s">
        <v>22086</v>
      </c>
      <c r="C25735" t="s">
        <v>33478</v>
      </c>
      <c r="D25735" t="s">
        <v>33476</v>
      </c>
      <c r="E25735"/>
      <c r="F25735"/>
      <c r="G25735"/>
      <c r="H25735"/>
      <c r="I25735"/>
      <c r="J25735"/>
      <c r="U25735" s="43"/>
      <c r="AE25735"/>
    </row>
    <row r="25736" spans="1:31">
      <c r="A25736">
        <v>60400</v>
      </c>
      <c r="B25736" t="s">
        <v>22087</v>
      </c>
      <c r="C25736" t="s">
        <v>33480</v>
      </c>
      <c r="D25736" t="s">
        <v>33476</v>
      </c>
      <c r="E25736"/>
      <c r="F25736"/>
      <c r="G25736"/>
      <c r="H25736"/>
      <c r="I25736"/>
      <c r="J25736"/>
      <c r="U25736" s="43"/>
      <c r="AE25736"/>
    </row>
    <row r="25737" spans="1:31">
      <c r="A25737">
        <v>60210</v>
      </c>
      <c r="B25737" t="s">
        <v>22088</v>
      </c>
      <c r="C25737" t="s">
        <v>33478</v>
      </c>
      <c r="D25737" t="s">
        <v>33476</v>
      </c>
      <c r="E25737"/>
      <c r="F25737"/>
      <c r="G25737"/>
      <c r="H25737"/>
      <c r="I25737"/>
      <c r="J25737"/>
      <c r="U25737" s="43"/>
      <c r="AE25737"/>
    </row>
    <row r="25738" spans="1:31">
      <c r="A25738">
        <v>60210</v>
      </c>
      <c r="B25738" t="s">
        <v>22089</v>
      </c>
      <c r="C25738" t="s">
        <v>33478</v>
      </c>
      <c r="D25738" t="s">
        <v>33476</v>
      </c>
      <c r="E25738"/>
      <c r="F25738"/>
      <c r="G25738"/>
      <c r="H25738"/>
      <c r="I25738"/>
      <c r="J25738"/>
      <c r="U25738" s="43"/>
      <c r="AE25738"/>
    </row>
    <row r="25739" spans="1:31">
      <c r="A25739">
        <v>60360</v>
      </c>
      <c r="B25739" t="s">
        <v>22090</v>
      </c>
      <c r="C25739" t="s">
        <v>33478</v>
      </c>
      <c r="D25739" t="s">
        <v>33476</v>
      </c>
      <c r="E25739"/>
      <c r="F25739"/>
      <c r="G25739"/>
      <c r="H25739"/>
      <c r="I25739"/>
      <c r="J25739"/>
      <c r="U25739" s="43"/>
      <c r="AE25739"/>
    </row>
    <row r="25740" spans="1:31">
      <c r="A25740">
        <v>60650</v>
      </c>
      <c r="B25740" t="s">
        <v>22091</v>
      </c>
      <c r="C25740" t="s">
        <v>33477</v>
      </c>
      <c r="D25740" t="s">
        <v>33476</v>
      </c>
      <c r="E25740"/>
      <c r="F25740"/>
      <c r="G25740"/>
      <c r="H25740"/>
      <c r="I25740"/>
      <c r="J25740"/>
      <c r="U25740" s="43"/>
      <c r="AE25740"/>
    </row>
    <row r="25741" spans="1:31">
      <c r="A25741">
        <v>60400</v>
      </c>
      <c r="B25741" t="s">
        <v>22092</v>
      </c>
      <c r="C25741" t="s">
        <v>33480</v>
      </c>
      <c r="D25741" t="s">
        <v>33476</v>
      </c>
      <c r="E25741"/>
      <c r="F25741"/>
      <c r="G25741"/>
      <c r="H25741"/>
      <c r="I25741"/>
      <c r="J25741"/>
      <c r="U25741" s="43"/>
      <c r="AE25741"/>
    </row>
    <row r="25742" spans="1:31">
      <c r="A25742">
        <v>60650</v>
      </c>
      <c r="B25742" t="s">
        <v>10121</v>
      </c>
      <c r="C25742" t="s">
        <v>33477</v>
      </c>
      <c r="D25742" t="s">
        <v>33476</v>
      </c>
      <c r="E25742"/>
      <c r="F25742"/>
      <c r="G25742"/>
      <c r="H25742"/>
      <c r="I25742"/>
      <c r="J25742"/>
      <c r="U25742" s="43"/>
      <c r="AE25742"/>
    </row>
    <row r="25743" spans="1:31">
      <c r="A25743">
        <v>60300</v>
      </c>
      <c r="B25743" t="s">
        <v>22093</v>
      </c>
      <c r="C25743" t="s">
        <v>33480</v>
      </c>
      <c r="D25743" t="s">
        <v>33476</v>
      </c>
      <c r="E25743"/>
      <c r="F25743"/>
      <c r="G25743"/>
      <c r="H25743"/>
      <c r="I25743"/>
      <c r="J25743"/>
      <c r="U25743" s="43"/>
      <c r="AE25743"/>
    </row>
    <row r="25744" spans="1:31">
      <c r="A25744">
        <v>60240</v>
      </c>
      <c r="B25744" t="s">
        <v>22094</v>
      </c>
      <c r="C25744" t="s">
        <v>33477</v>
      </c>
      <c r="D25744" t="s">
        <v>33481</v>
      </c>
      <c r="E25744"/>
      <c r="F25744"/>
      <c r="G25744"/>
      <c r="H25744"/>
      <c r="I25744"/>
      <c r="J25744"/>
      <c r="U25744" s="43"/>
      <c r="AE25744"/>
    </row>
    <row r="25745" spans="1:31">
      <c r="A25745">
        <v>60240</v>
      </c>
      <c r="B25745" t="s">
        <v>22095</v>
      </c>
      <c r="C25745" t="s">
        <v>33477</v>
      </c>
      <c r="D25745" t="s">
        <v>33481</v>
      </c>
      <c r="E25745"/>
      <c r="F25745"/>
      <c r="G25745"/>
      <c r="H25745"/>
      <c r="I25745"/>
      <c r="J25745"/>
      <c r="U25745" s="43"/>
      <c r="AE25745"/>
    </row>
    <row r="25746" spans="1:31">
      <c r="A25746">
        <v>60120</v>
      </c>
      <c r="B25746" t="s">
        <v>22096</v>
      </c>
      <c r="C25746" t="s">
        <v>33477</v>
      </c>
      <c r="D25746" t="s">
        <v>33476</v>
      </c>
      <c r="E25746"/>
      <c r="F25746"/>
      <c r="G25746"/>
      <c r="H25746"/>
      <c r="I25746"/>
      <c r="J25746"/>
      <c r="U25746" s="43"/>
      <c r="AE25746"/>
    </row>
    <row r="25747" spans="1:31">
      <c r="A25747">
        <v>60590</v>
      </c>
      <c r="B25747" t="s">
        <v>22097</v>
      </c>
      <c r="C25747" t="s">
        <v>33480</v>
      </c>
      <c r="D25747" t="s">
        <v>33476</v>
      </c>
      <c r="E25747"/>
      <c r="F25747"/>
      <c r="G25747"/>
      <c r="H25747"/>
      <c r="I25747"/>
      <c r="J25747"/>
      <c r="U25747" s="43"/>
      <c r="AE25747"/>
    </row>
    <row r="25748" spans="1:31">
      <c r="A25748">
        <v>60400</v>
      </c>
      <c r="B25748" t="s">
        <v>22098</v>
      </c>
      <c r="C25748" t="s">
        <v>33480</v>
      </c>
      <c r="D25748" t="s">
        <v>33476</v>
      </c>
      <c r="E25748"/>
      <c r="F25748"/>
      <c r="G25748"/>
      <c r="H25748"/>
      <c r="I25748"/>
      <c r="J25748"/>
      <c r="U25748" s="43"/>
      <c r="AE25748"/>
    </row>
    <row r="25749" spans="1:31">
      <c r="A25749">
        <v>60800</v>
      </c>
      <c r="B25749" t="s">
        <v>22099</v>
      </c>
      <c r="C25749" t="s">
        <v>33480</v>
      </c>
      <c r="D25749" t="s">
        <v>33476</v>
      </c>
      <c r="E25749"/>
      <c r="F25749"/>
      <c r="G25749"/>
      <c r="H25749"/>
      <c r="I25749"/>
      <c r="J25749"/>
      <c r="U25749" s="43"/>
      <c r="AE25749"/>
    </row>
    <row r="25750" spans="1:31">
      <c r="A25750">
        <v>60330</v>
      </c>
      <c r="B25750" t="s">
        <v>22100</v>
      </c>
      <c r="C25750" t="s">
        <v>33480</v>
      </c>
      <c r="D25750" t="e">
        <v>#N/A</v>
      </c>
      <c r="E25750"/>
      <c r="F25750"/>
      <c r="G25750"/>
      <c r="H25750"/>
      <c r="I25750"/>
      <c r="J25750"/>
      <c r="U25750" s="43"/>
      <c r="AE25750"/>
    </row>
    <row r="25751" spans="1:31">
      <c r="A25751">
        <v>60430</v>
      </c>
      <c r="B25751" t="s">
        <v>22101</v>
      </c>
      <c r="C25751" t="s">
        <v>33480</v>
      </c>
      <c r="D25751" t="e">
        <v>#N/A</v>
      </c>
      <c r="E25751"/>
      <c r="F25751"/>
      <c r="G25751"/>
      <c r="H25751"/>
      <c r="I25751"/>
      <c r="J25751"/>
      <c r="U25751" s="43"/>
      <c r="AE25751"/>
    </row>
    <row r="25752" spans="1:31">
      <c r="A25752">
        <v>60310</v>
      </c>
      <c r="B25752" t="s">
        <v>22102</v>
      </c>
      <c r="C25752" t="s">
        <v>33477</v>
      </c>
      <c r="D25752" t="s">
        <v>33476</v>
      </c>
      <c r="E25752"/>
      <c r="F25752"/>
      <c r="G25752"/>
      <c r="H25752"/>
      <c r="I25752"/>
      <c r="J25752"/>
      <c r="U25752" s="43"/>
      <c r="AE25752"/>
    </row>
    <row r="25753" spans="1:31">
      <c r="A25753">
        <v>60210</v>
      </c>
      <c r="B25753" t="s">
        <v>22103</v>
      </c>
      <c r="C25753" t="s">
        <v>33478</v>
      </c>
      <c r="D25753" t="s">
        <v>33476</v>
      </c>
      <c r="E25753"/>
      <c r="F25753"/>
      <c r="G25753"/>
      <c r="H25753"/>
      <c r="I25753"/>
      <c r="J25753"/>
      <c r="U25753" s="43"/>
      <c r="AE25753"/>
    </row>
    <row r="25754" spans="1:31">
      <c r="A25754">
        <v>60380</v>
      </c>
      <c r="B25754" t="s">
        <v>22104</v>
      </c>
      <c r="C25754" t="s">
        <v>33478</v>
      </c>
      <c r="D25754" t="s">
        <v>33476</v>
      </c>
      <c r="E25754"/>
      <c r="F25754"/>
      <c r="G25754"/>
      <c r="H25754"/>
      <c r="I25754"/>
      <c r="J25754"/>
      <c r="U25754" s="43"/>
      <c r="AE25754"/>
    </row>
    <row r="25755" spans="1:31">
      <c r="A25755">
        <v>60380</v>
      </c>
      <c r="B25755" t="s">
        <v>5015</v>
      </c>
      <c r="C25755" t="s">
        <v>33478</v>
      </c>
      <c r="D25755" t="s">
        <v>33476</v>
      </c>
      <c r="E25755"/>
      <c r="F25755"/>
      <c r="G25755"/>
      <c r="H25755"/>
      <c r="I25755"/>
      <c r="J25755"/>
      <c r="U25755" s="43"/>
      <c r="AE25755"/>
    </row>
    <row r="25756" spans="1:31">
      <c r="A25756">
        <v>60400</v>
      </c>
      <c r="B25756" t="s">
        <v>22105</v>
      </c>
      <c r="C25756" t="s">
        <v>33480</v>
      </c>
      <c r="D25756" t="s">
        <v>33476</v>
      </c>
      <c r="E25756"/>
      <c r="F25756"/>
      <c r="G25756"/>
      <c r="H25756"/>
      <c r="I25756"/>
      <c r="J25756"/>
      <c r="U25756" s="43"/>
      <c r="AE25756"/>
    </row>
    <row r="25757" spans="1:31">
      <c r="A25757">
        <v>60590</v>
      </c>
      <c r="B25757" t="s">
        <v>22106</v>
      </c>
      <c r="C25757" t="s">
        <v>33480</v>
      </c>
      <c r="D25757" t="s">
        <v>33476</v>
      </c>
      <c r="E25757"/>
      <c r="F25757"/>
      <c r="G25757"/>
      <c r="H25757"/>
      <c r="I25757"/>
      <c r="J25757"/>
      <c r="U25757" s="43"/>
      <c r="AE25757"/>
    </row>
    <row r="25758" spans="1:31">
      <c r="A25758">
        <v>60120</v>
      </c>
      <c r="B25758" t="s">
        <v>22107</v>
      </c>
      <c r="C25758" t="s">
        <v>33477</v>
      </c>
      <c r="D25758" t="s">
        <v>33476</v>
      </c>
      <c r="E25758"/>
      <c r="F25758"/>
      <c r="G25758"/>
      <c r="H25758"/>
      <c r="I25758"/>
      <c r="J25758"/>
      <c r="U25758" s="43"/>
      <c r="AE25758"/>
    </row>
    <row r="25759" spans="1:31">
      <c r="A25759">
        <v>60510</v>
      </c>
      <c r="B25759" t="s">
        <v>22108</v>
      </c>
      <c r="C25759" t="s">
        <v>33477</v>
      </c>
      <c r="D25759" t="s">
        <v>33476</v>
      </c>
      <c r="E25759"/>
      <c r="F25759"/>
      <c r="G25759"/>
      <c r="H25759"/>
      <c r="I25759"/>
      <c r="J25759"/>
      <c r="U25759" s="43"/>
      <c r="AE25759"/>
    </row>
    <row r="25760" spans="1:31">
      <c r="A25760">
        <v>60380</v>
      </c>
      <c r="B25760" t="s">
        <v>22109</v>
      </c>
      <c r="C25760" t="s">
        <v>33478</v>
      </c>
      <c r="D25760" t="s">
        <v>33476</v>
      </c>
      <c r="E25760"/>
      <c r="F25760"/>
      <c r="G25760"/>
      <c r="H25760"/>
      <c r="I25760"/>
      <c r="J25760"/>
      <c r="U25760" s="43"/>
      <c r="AE25760"/>
    </row>
    <row r="25761" spans="1:31">
      <c r="A25761">
        <v>60240</v>
      </c>
      <c r="B25761" t="s">
        <v>22110</v>
      </c>
      <c r="C25761" t="s">
        <v>33477</v>
      </c>
      <c r="D25761" t="s">
        <v>33481</v>
      </c>
      <c r="E25761"/>
      <c r="F25761"/>
      <c r="G25761"/>
      <c r="H25761"/>
      <c r="I25761"/>
      <c r="J25761"/>
      <c r="U25761" s="43"/>
      <c r="AE25761"/>
    </row>
    <row r="25762" spans="1:31">
      <c r="A25762">
        <v>60520</v>
      </c>
      <c r="B25762" t="s">
        <v>22111</v>
      </c>
      <c r="C25762" t="s">
        <v>33480</v>
      </c>
      <c r="D25762" t="s">
        <v>33476</v>
      </c>
      <c r="E25762"/>
      <c r="F25762"/>
      <c r="G25762"/>
      <c r="H25762"/>
      <c r="I25762"/>
      <c r="J25762"/>
      <c r="U25762" s="43"/>
      <c r="AE25762"/>
    </row>
    <row r="25763" spans="1:31">
      <c r="A25763">
        <v>60310</v>
      </c>
      <c r="B25763" t="s">
        <v>22112</v>
      </c>
      <c r="C25763" t="s">
        <v>33477</v>
      </c>
      <c r="D25763" t="s">
        <v>33476</v>
      </c>
      <c r="E25763"/>
      <c r="F25763"/>
      <c r="G25763"/>
      <c r="H25763"/>
      <c r="I25763"/>
      <c r="J25763"/>
      <c r="U25763" s="43"/>
      <c r="AE25763"/>
    </row>
    <row r="25764" spans="1:31">
      <c r="A25764">
        <v>60210</v>
      </c>
      <c r="B25764" t="s">
        <v>22113</v>
      </c>
      <c r="C25764" t="s">
        <v>33478</v>
      </c>
      <c r="D25764" t="s">
        <v>33476</v>
      </c>
      <c r="E25764"/>
      <c r="F25764"/>
      <c r="G25764"/>
      <c r="H25764"/>
      <c r="I25764"/>
      <c r="J25764"/>
      <c r="U25764" s="43"/>
      <c r="AE25764"/>
    </row>
    <row r="25765" spans="1:31">
      <c r="A25765">
        <v>60480</v>
      </c>
      <c r="B25765" t="s">
        <v>22114</v>
      </c>
      <c r="C25765" t="s">
        <v>33478</v>
      </c>
      <c r="D25765" t="s">
        <v>33476</v>
      </c>
      <c r="E25765"/>
      <c r="F25765"/>
      <c r="G25765"/>
      <c r="H25765"/>
      <c r="I25765"/>
      <c r="J25765"/>
      <c r="U25765" s="43"/>
      <c r="AE25765"/>
    </row>
    <row r="25766" spans="1:31">
      <c r="A25766">
        <v>60160</v>
      </c>
      <c r="B25766" t="s">
        <v>22115</v>
      </c>
      <c r="C25766" t="s">
        <v>33480</v>
      </c>
      <c r="D25766" t="e">
        <v>#N/A</v>
      </c>
      <c r="E25766"/>
      <c r="F25766"/>
      <c r="G25766"/>
      <c r="H25766"/>
      <c r="I25766"/>
      <c r="J25766"/>
      <c r="U25766" s="43"/>
      <c r="AE25766"/>
    </row>
    <row r="25767" spans="1:31">
      <c r="A25767">
        <v>60150</v>
      </c>
      <c r="B25767" t="s">
        <v>22116</v>
      </c>
      <c r="C25767" t="s">
        <v>33480</v>
      </c>
      <c r="D25767" t="s">
        <v>33476</v>
      </c>
      <c r="E25767"/>
      <c r="F25767"/>
      <c r="G25767"/>
      <c r="H25767"/>
      <c r="I25767"/>
      <c r="J25767"/>
      <c r="U25767" s="43"/>
      <c r="AE25767"/>
    </row>
    <row r="25768" spans="1:31">
      <c r="A25768">
        <v>60890</v>
      </c>
      <c r="B25768" t="s">
        <v>22117</v>
      </c>
      <c r="C25768" t="s">
        <v>33480</v>
      </c>
      <c r="D25768" t="s">
        <v>33476</v>
      </c>
      <c r="E25768"/>
      <c r="F25768"/>
      <c r="G25768"/>
      <c r="H25768"/>
      <c r="I25768"/>
      <c r="J25768"/>
      <c r="U25768" s="43"/>
      <c r="AE25768"/>
    </row>
    <row r="25769" spans="1:31">
      <c r="A25769">
        <v>60250</v>
      </c>
      <c r="B25769" t="s">
        <v>22118</v>
      </c>
      <c r="C25769" t="s">
        <v>33480</v>
      </c>
      <c r="D25769" t="s">
        <v>33476</v>
      </c>
      <c r="E25769"/>
      <c r="F25769"/>
      <c r="G25769"/>
      <c r="H25769"/>
      <c r="I25769"/>
      <c r="J25769"/>
      <c r="U25769" s="43"/>
      <c r="AE25769"/>
    </row>
    <row r="25770" spans="1:31">
      <c r="A25770">
        <v>60000</v>
      </c>
      <c r="B25770" t="s">
        <v>22119</v>
      </c>
      <c r="C25770" t="s">
        <v>33477</v>
      </c>
      <c r="D25770" t="s">
        <v>33476</v>
      </c>
      <c r="E25770"/>
      <c r="F25770"/>
      <c r="G25770"/>
      <c r="H25770"/>
      <c r="I25770"/>
      <c r="J25770"/>
      <c r="U25770" s="43"/>
      <c r="AE25770"/>
    </row>
    <row r="25771" spans="1:31">
      <c r="A25771">
        <v>60240</v>
      </c>
      <c r="B25771" t="s">
        <v>22120</v>
      </c>
      <c r="C25771" t="s">
        <v>33477</v>
      </c>
      <c r="D25771" t="s">
        <v>33481</v>
      </c>
      <c r="E25771"/>
      <c r="F25771"/>
      <c r="G25771"/>
      <c r="H25771"/>
      <c r="I25771"/>
      <c r="J25771"/>
      <c r="U25771" s="43"/>
      <c r="AE25771"/>
    </row>
    <row r="25772" spans="1:31">
      <c r="A25772">
        <v>60170</v>
      </c>
      <c r="B25772" t="s">
        <v>22121</v>
      </c>
      <c r="C25772" t="s">
        <v>33480</v>
      </c>
      <c r="D25772" t="s">
        <v>33476</v>
      </c>
      <c r="E25772"/>
      <c r="F25772"/>
      <c r="G25772"/>
      <c r="H25772"/>
      <c r="I25772"/>
      <c r="J25772"/>
      <c r="U25772" s="43"/>
      <c r="AE25772"/>
    </row>
    <row r="25773" spans="1:31">
      <c r="A25773">
        <v>60170</v>
      </c>
      <c r="B25773" t="s">
        <v>22121</v>
      </c>
      <c r="C25773" t="s">
        <v>33480</v>
      </c>
      <c r="D25773" t="s">
        <v>33476</v>
      </c>
      <c r="E25773"/>
      <c r="F25773"/>
      <c r="G25773"/>
      <c r="H25773"/>
      <c r="I25773"/>
      <c r="J25773"/>
      <c r="U25773" s="43"/>
      <c r="AE25773"/>
    </row>
    <row r="25774" spans="1:31">
      <c r="A25774">
        <v>60170</v>
      </c>
      <c r="B25774" t="s">
        <v>22122</v>
      </c>
      <c r="C25774" t="s">
        <v>33480</v>
      </c>
      <c r="D25774" t="s">
        <v>33476</v>
      </c>
      <c r="E25774"/>
      <c r="F25774"/>
      <c r="G25774"/>
      <c r="H25774"/>
      <c r="I25774"/>
      <c r="J25774"/>
      <c r="U25774" s="43"/>
      <c r="AE25774"/>
    </row>
    <row r="25775" spans="1:31">
      <c r="A25775">
        <v>60420</v>
      </c>
      <c r="B25775" t="s">
        <v>22123</v>
      </c>
      <c r="C25775" t="s">
        <v>33477</v>
      </c>
      <c r="D25775" t="s">
        <v>33476</v>
      </c>
      <c r="E25775"/>
      <c r="F25775"/>
      <c r="G25775"/>
      <c r="H25775"/>
      <c r="I25775"/>
      <c r="J25775"/>
      <c r="U25775" s="43"/>
      <c r="AE25775"/>
    </row>
    <row r="25776" spans="1:31">
      <c r="A25776">
        <v>60590</v>
      </c>
      <c r="B25776" t="s">
        <v>22124</v>
      </c>
      <c r="C25776" t="s">
        <v>33480</v>
      </c>
      <c r="D25776" t="s">
        <v>33476</v>
      </c>
      <c r="E25776"/>
      <c r="F25776"/>
      <c r="G25776"/>
      <c r="H25776"/>
      <c r="I25776"/>
      <c r="J25776"/>
      <c r="U25776" s="43"/>
      <c r="AE25776"/>
    </row>
    <row r="25777" spans="1:31">
      <c r="A25777">
        <v>60590</v>
      </c>
      <c r="B25777" t="s">
        <v>22124</v>
      </c>
      <c r="C25777" t="s">
        <v>33480</v>
      </c>
      <c r="D25777" t="s">
        <v>33476</v>
      </c>
      <c r="E25777"/>
      <c r="F25777"/>
      <c r="G25777"/>
      <c r="H25777"/>
      <c r="I25777"/>
      <c r="J25777"/>
      <c r="U25777" s="43"/>
      <c r="AE25777"/>
    </row>
    <row r="25778" spans="1:31">
      <c r="A25778">
        <v>60590</v>
      </c>
      <c r="B25778" t="s">
        <v>22125</v>
      </c>
      <c r="C25778" t="s">
        <v>33480</v>
      </c>
      <c r="D25778" t="s">
        <v>33476</v>
      </c>
      <c r="E25778"/>
      <c r="F25778"/>
      <c r="G25778"/>
      <c r="H25778"/>
      <c r="I25778"/>
      <c r="J25778"/>
      <c r="U25778" s="43"/>
      <c r="AE25778"/>
    </row>
    <row r="25779" spans="1:31">
      <c r="A25779">
        <v>60112</v>
      </c>
      <c r="B25779" t="s">
        <v>22126</v>
      </c>
      <c r="C25779" t="s">
        <v>33477</v>
      </c>
      <c r="D25779" t="e">
        <v>#N/A</v>
      </c>
      <c r="E25779"/>
      <c r="F25779"/>
      <c r="G25779"/>
      <c r="H25779"/>
      <c r="I25779"/>
      <c r="J25779"/>
      <c r="U25779" s="43"/>
      <c r="AE25779"/>
    </row>
    <row r="25780" spans="1:31">
      <c r="A25780">
        <v>60350</v>
      </c>
      <c r="B25780" t="s">
        <v>22127</v>
      </c>
      <c r="C25780" t="s">
        <v>33480</v>
      </c>
      <c r="D25780" t="s">
        <v>33481</v>
      </c>
      <c r="E25780"/>
      <c r="F25780"/>
      <c r="G25780"/>
      <c r="H25780"/>
      <c r="I25780"/>
      <c r="J25780"/>
      <c r="U25780" s="43"/>
      <c r="AE25780"/>
    </row>
    <row r="25781" spans="1:31">
      <c r="A25781">
        <v>60120</v>
      </c>
      <c r="B25781" t="s">
        <v>22128</v>
      </c>
      <c r="C25781" t="s">
        <v>33477</v>
      </c>
      <c r="D25781" t="s">
        <v>33476</v>
      </c>
      <c r="E25781"/>
      <c r="F25781"/>
      <c r="G25781"/>
      <c r="H25781"/>
      <c r="I25781"/>
      <c r="J25781"/>
      <c r="U25781" s="43"/>
      <c r="AE25781"/>
    </row>
    <row r="25782" spans="1:31">
      <c r="A25782">
        <v>60800</v>
      </c>
      <c r="B25782" t="s">
        <v>22129</v>
      </c>
      <c r="C25782" t="s">
        <v>33480</v>
      </c>
      <c r="D25782" t="s">
        <v>33476</v>
      </c>
      <c r="E25782"/>
      <c r="F25782"/>
      <c r="G25782"/>
      <c r="H25782"/>
      <c r="I25782"/>
      <c r="J25782"/>
      <c r="U25782" s="43"/>
      <c r="AE25782"/>
    </row>
    <row r="25783" spans="1:31">
      <c r="A25783">
        <v>60730</v>
      </c>
      <c r="B25783" t="s">
        <v>22130</v>
      </c>
      <c r="C25783" t="s">
        <v>33477</v>
      </c>
      <c r="D25783" t="s">
        <v>33476</v>
      </c>
      <c r="E25783"/>
      <c r="F25783"/>
      <c r="G25783"/>
      <c r="H25783"/>
      <c r="I25783"/>
      <c r="J25783"/>
      <c r="U25783" s="43"/>
      <c r="AE25783"/>
    </row>
    <row r="25784" spans="1:31">
      <c r="A25784">
        <v>60790</v>
      </c>
      <c r="B25784" t="s">
        <v>22131</v>
      </c>
      <c r="C25784" t="s">
        <v>33478</v>
      </c>
      <c r="D25784" t="s">
        <v>33476</v>
      </c>
      <c r="E25784"/>
      <c r="F25784"/>
      <c r="G25784"/>
      <c r="H25784"/>
      <c r="I25784"/>
      <c r="J25784"/>
      <c r="U25784" s="43"/>
      <c r="AE25784"/>
    </row>
    <row r="25785" spans="1:31">
      <c r="A25785">
        <v>60130</v>
      </c>
      <c r="B25785" t="s">
        <v>22132</v>
      </c>
      <c r="C25785" t="s">
        <v>33477</v>
      </c>
      <c r="D25785" t="s">
        <v>33476</v>
      </c>
      <c r="E25785"/>
      <c r="F25785"/>
      <c r="G25785"/>
      <c r="H25785"/>
      <c r="I25785"/>
      <c r="J25785"/>
      <c r="U25785" s="43"/>
      <c r="AE25785"/>
    </row>
    <row r="25786" spans="1:31">
      <c r="A25786">
        <v>60490</v>
      </c>
      <c r="B25786" t="s">
        <v>22133</v>
      </c>
      <c r="C25786" t="s">
        <v>33477</v>
      </c>
      <c r="D25786" t="s">
        <v>33476</v>
      </c>
      <c r="E25786"/>
      <c r="F25786"/>
      <c r="G25786"/>
      <c r="H25786"/>
      <c r="I25786"/>
      <c r="J25786"/>
      <c r="U25786" s="43"/>
      <c r="AE25786"/>
    </row>
    <row r="25787" spans="1:31">
      <c r="A25787">
        <v>60400</v>
      </c>
      <c r="B25787" t="s">
        <v>22134</v>
      </c>
      <c r="C25787" t="s">
        <v>33480</v>
      </c>
      <c r="D25787" t="s">
        <v>33476</v>
      </c>
      <c r="E25787"/>
      <c r="F25787"/>
      <c r="G25787"/>
      <c r="H25787"/>
      <c r="I25787"/>
      <c r="J25787"/>
      <c r="U25787" s="43"/>
      <c r="AE25787"/>
    </row>
    <row r="25788" spans="1:31">
      <c r="A25788">
        <v>60890</v>
      </c>
      <c r="B25788" t="s">
        <v>22135</v>
      </c>
      <c r="C25788" t="s">
        <v>33480</v>
      </c>
      <c r="D25788" t="s">
        <v>33476</v>
      </c>
      <c r="E25788"/>
      <c r="F25788"/>
      <c r="G25788"/>
      <c r="H25788"/>
      <c r="I25788"/>
      <c r="J25788"/>
      <c r="U25788" s="43"/>
      <c r="AE25788"/>
    </row>
    <row r="25789" spans="1:31">
      <c r="A25789">
        <v>60400</v>
      </c>
      <c r="B25789" t="s">
        <v>22136</v>
      </c>
      <c r="C25789" t="s">
        <v>33480</v>
      </c>
      <c r="D25789" t="s">
        <v>33476</v>
      </c>
      <c r="E25789"/>
      <c r="F25789"/>
      <c r="G25789"/>
      <c r="H25789"/>
      <c r="I25789"/>
      <c r="J25789"/>
      <c r="U25789" s="43"/>
      <c r="AE25789"/>
    </row>
    <row r="25790" spans="1:31">
      <c r="A25790">
        <v>60117</v>
      </c>
      <c r="B25790" t="s">
        <v>17988</v>
      </c>
      <c r="C25790" t="s">
        <v>33477</v>
      </c>
      <c r="D25790" t="s">
        <v>33476</v>
      </c>
      <c r="E25790"/>
      <c r="F25790"/>
      <c r="G25790"/>
      <c r="H25790"/>
      <c r="I25790"/>
      <c r="J25790"/>
      <c r="U25790" s="43"/>
      <c r="AE25790"/>
    </row>
    <row r="25791" spans="1:31">
      <c r="A25791">
        <v>60240</v>
      </c>
      <c r="B25791" t="s">
        <v>22137</v>
      </c>
      <c r="C25791" t="s">
        <v>33477</v>
      </c>
      <c r="D25791" t="s">
        <v>33481</v>
      </c>
      <c r="E25791"/>
      <c r="F25791"/>
      <c r="G25791"/>
      <c r="H25791"/>
      <c r="I25791"/>
      <c r="J25791"/>
      <c r="U25791" s="43"/>
      <c r="AE25791"/>
    </row>
    <row r="25792" spans="1:31">
      <c r="A25792">
        <v>60590</v>
      </c>
      <c r="B25792" t="s">
        <v>22138</v>
      </c>
      <c r="C25792" t="s">
        <v>33480</v>
      </c>
      <c r="D25792" t="s">
        <v>33476</v>
      </c>
      <c r="E25792"/>
      <c r="F25792"/>
      <c r="G25792"/>
      <c r="H25792"/>
      <c r="I25792"/>
      <c r="J25792"/>
      <c r="U25792" s="43"/>
      <c r="AE25792"/>
    </row>
    <row r="25793" spans="1:31">
      <c r="A25793">
        <v>60117</v>
      </c>
      <c r="B25793" t="s">
        <v>22139</v>
      </c>
      <c r="C25793" t="s">
        <v>33477</v>
      </c>
      <c r="D25793" t="s">
        <v>33476</v>
      </c>
      <c r="E25793"/>
      <c r="F25793"/>
      <c r="G25793"/>
      <c r="H25793"/>
      <c r="I25793"/>
      <c r="J25793"/>
      <c r="U25793" s="43"/>
      <c r="AE25793"/>
    </row>
    <row r="25794" spans="1:31">
      <c r="A25794">
        <v>60390</v>
      </c>
      <c r="B25794" t="s">
        <v>22140</v>
      </c>
      <c r="C25794" t="s">
        <v>33477</v>
      </c>
      <c r="D25794" t="s">
        <v>33476</v>
      </c>
      <c r="E25794"/>
      <c r="F25794"/>
      <c r="G25794"/>
      <c r="H25794"/>
      <c r="I25794"/>
      <c r="J25794"/>
      <c r="U25794" s="43"/>
      <c r="AE25794"/>
    </row>
    <row r="25795" spans="1:31">
      <c r="A25795">
        <v>60510</v>
      </c>
      <c r="B25795" t="s">
        <v>22141</v>
      </c>
      <c r="C25795" t="s">
        <v>33477</v>
      </c>
      <c r="D25795" t="s">
        <v>33476</v>
      </c>
      <c r="E25795"/>
      <c r="F25795"/>
      <c r="G25795"/>
      <c r="H25795"/>
      <c r="I25795"/>
      <c r="J25795"/>
      <c r="U25795" s="43"/>
      <c r="AE25795"/>
    </row>
    <row r="25796" spans="1:31">
      <c r="A25796">
        <v>60120</v>
      </c>
      <c r="B25796" t="s">
        <v>22142</v>
      </c>
      <c r="C25796" t="s">
        <v>33477</v>
      </c>
      <c r="D25796" t="s">
        <v>33476</v>
      </c>
      <c r="E25796"/>
      <c r="F25796"/>
      <c r="G25796"/>
      <c r="H25796"/>
      <c r="I25796"/>
      <c r="J25796"/>
      <c r="U25796" s="43"/>
      <c r="AE25796"/>
    </row>
    <row r="25797" spans="1:31">
      <c r="A25797">
        <v>60280</v>
      </c>
      <c r="B25797" t="s">
        <v>22143</v>
      </c>
      <c r="C25797" t="s">
        <v>33480</v>
      </c>
      <c r="D25797" t="e">
        <v>#N/A</v>
      </c>
      <c r="E25797"/>
      <c r="F25797"/>
      <c r="G25797"/>
      <c r="H25797"/>
      <c r="I25797"/>
      <c r="J25797"/>
      <c r="U25797" s="43"/>
      <c r="AE25797"/>
    </row>
    <row r="25798" spans="1:31">
      <c r="A25798">
        <v>60950</v>
      </c>
      <c r="B25798" t="s">
        <v>22144</v>
      </c>
      <c r="C25798" t="s">
        <v>33480</v>
      </c>
      <c r="D25798" t="s">
        <v>33476</v>
      </c>
      <c r="E25798"/>
      <c r="F25798"/>
      <c r="G25798"/>
      <c r="H25798"/>
      <c r="I25798"/>
      <c r="J25798"/>
      <c r="U25798" s="43"/>
      <c r="AE25798"/>
    </row>
    <row r="25799" spans="1:31">
      <c r="A25799">
        <v>60410</v>
      </c>
      <c r="B25799" t="s">
        <v>22145</v>
      </c>
      <c r="C25799" t="s">
        <v>33480</v>
      </c>
      <c r="D25799" t="s">
        <v>33476</v>
      </c>
      <c r="E25799"/>
      <c r="F25799"/>
      <c r="G25799"/>
      <c r="H25799"/>
      <c r="I25799"/>
      <c r="J25799"/>
      <c r="U25799" s="43"/>
      <c r="AE25799"/>
    </row>
    <row r="25800" spans="1:31">
      <c r="A25800">
        <v>60112</v>
      </c>
      <c r="B25800" t="s">
        <v>22146</v>
      </c>
      <c r="C25800" t="s">
        <v>33477</v>
      </c>
      <c r="D25800" t="e">
        <v>#N/A</v>
      </c>
      <c r="E25800"/>
      <c r="F25800"/>
      <c r="G25800"/>
      <c r="H25800"/>
      <c r="I25800"/>
      <c r="J25800"/>
      <c r="U25800" s="43"/>
      <c r="AE25800"/>
    </row>
    <row r="25801" spans="1:31">
      <c r="A25801">
        <v>60112</v>
      </c>
      <c r="B25801" t="s">
        <v>22146</v>
      </c>
      <c r="C25801" t="s">
        <v>33477</v>
      </c>
      <c r="D25801" t="e">
        <v>#N/A</v>
      </c>
      <c r="E25801"/>
      <c r="F25801"/>
      <c r="G25801"/>
      <c r="H25801"/>
      <c r="I25801"/>
      <c r="J25801"/>
      <c r="U25801" s="43"/>
      <c r="AE25801"/>
    </row>
    <row r="25802" spans="1:31">
      <c r="A25802">
        <v>60140</v>
      </c>
      <c r="B25802" t="s">
        <v>22147</v>
      </c>
      <c r="C25802" t="s">
        <v>33480</v>
      </c>
      <c r="D25802" t="e">
        <v>#N/A</v>
      </c>
      <c r="E25802"/>
      <c r="F25802"/>
      <c r="G25802"/>
      <c r="H25802"/>
      <c r="I25802"/>
      <c r="J25802"/>
      <c r="U25802" s="43"/>
      <c r="AE25802"/>
    </row>
    <row r="25803" spans="1:31">
      <c r="A25803">
        <v>60550</v>
      </c>
      <c r="B25803" t="s">
        <v>22148</v>
      </c>
      <c r="C25803" t="s">
        <v>33480</v>
      </c>
      <c r="D25803" t="s">
        <v>33481</v>
      </c>
      <c r="E25803"/>
      <c r="F25803"/>
      <c r="G25803"/>
      <c r="H25803"/>
      <c r="I25803"/>
      <c r="J25803"/>
      <c r="U25803" s="43"/>
      <c r="AE25803"/>
    </row>
    <row r="25804" spans="1:31">
      <c r="A25804">
        <v>60440</v>
      </c>
      <c r="B25804" t="s">
        <v>1361</v>
      </c>
      <c r="C25804" t="s">
        <v>33480</v>
      </c>
      <c r="D25804" t="s">
        <v>33476</v>
      </c>
      <c r="E25804"/>
      <c r="F25804"/>
      <c r="G25804"/>
      <c r="H25804"/>
      <c r="I25804"/>
      <c r="J25804"/>
      <c r="U25804" s="43"/>
      <c r="AE25804"/>
    </row>
    <row r="25805" spans="1:31">
      <c r="A25805">
        <v>60117</v>
      </c>
      <c r="B25805" t="s">
        <v>22149</v>
      </c>
      <c r="C25805" t="s">
        <v>33477</v>
      </c>
      <c r="D25805" t="s">
        <v>33476</v>
      </c>
      <c r="E25805"/>
      <c r="F25805"/>
      <c r="G25805"/>
      <c r="H25805"/>
      <c r="I25805"/>
      <c r="J25805"/>
      <c r="U25805" s="43"/>
      <c r="AE25805"/>
    </row>
    <row r="25806" spans="1:31">
      <c r="A25806">
        <v>60360</v>
      </c>
      <c r="B25806" t="s">
        <v>22150</v>
      </c>
      <c r="C25806" t="s">
        <v>33478</v>
      </c>
      <c r="D25806" t="s">
        <v>33476</v>
      </c>
      <c r="E25806"/>
      <c r="F25806"/>
      <c r="G25806"/>
      <c r="H25806"/>
      <c r="I25806"/>
      <c r="J25806"/>
      <c r="U25806" s="43"/>
      <c r="AE25806"/>
    </row>
    <row r="25807" spans="1:31">
      <c r="A25807">
        <v>60350</v>
      </c>
      <c r="B25807" t="s">
        <v>22151</v>
      </c>
      <c r="C25807" t="s">
        <v>33480</v>
      </c>
      <c r="D25807" t="s">
        <v>33481</v>
      </c>
      <c r="E25807"/>
      <c r="F25807"/>
      <c r="G25807"/>
      <c r="H25807"/>
      <c r="I25807"/>
      <c r="J25807"/>
      <c r="U25807" s="43"/>
      <c r="AE25807"/>
    </row>
    <row r="25808" spans="1:31">
      <c r="A25808">
        <v>60162</v>
      </c>
      <c r="B25808" t="s">
        <v>22152</v>
      </c>
      <c r="C25808" t="s">
        <v>33480</v>
      </c>
      <c r="D25808" t="e">
        <v>#N/A</v>
      </c>
      <c r="E25808"/>
      <c r="F25808"/>
      <c r="G25808"/>
      <c r="H25808"/>
      <c r="I25808"/>
      <c r="J25808"/>
      <c r="U25808" s="43"/>
      <c r="AE25808"/>
    </row>
    <row r="25809" spans="1:31">
      <c r="A25809">
        <v>60400</v>
      </c>
      <c r="B25809" t="s">
        <v>22153</v>
      </c>
      <c r="C25809" t="s">
        <v>33480</v>
      </c>
      <c r="D25809" t="s">
        <v>33476</v>
      </c>
      <c r="E25809"/>
      <c r="F25809"/>
      <c r="G25809"/>
      <c r="H25809"/>
      <c r="I25809"/>
      <c r="J25809"/>
      <c r="U25809" s="43"/>
      <c r="AE25809"/>
    </row>
    <row r="25810" spans="1:31">
      <c r="A25810">
        <v>60650</v>
      </c>
      <c r="B25810" t="s">
        <v>22154</v>
      </c>
      <c r="C25810" t="s">
        <v>33477</v>
      </c>
      <c r="D25810" t="s">
        <v>33476</v>
      </c>
      <c r="E25810"/>
      <c r="F25810"/>
      <c r="G25810"/>
      <c r="H25810"/>
      <c r="I25810"/>
      <c r="J25810"/>
      <c r="U25810" s="43"/>
      <c r="AE25810"/>
    </row>
    <row r="25811" spans="1:31">
      <c r="A25811">
        <v>60175</v>
      </c>
      <c r="B25811" t="s">
        <v>22155</v>
      </c>
      <c r="C25811" t="s">
        <v>33480</v>
      </c>
      <c r="D25811" t="e">
        <v>#N/A</v>
      </c>
      <c r="E25811"/>
      <c r="F25811"/>
      <c r="G25811"/>
      <c r="H25811"/>
      <c r="I25811"/>
      <c r="J25811"/>
      <c r="U25811" s="43"/>
      <c r="AE25811"/>
    </row>
    <row r="25812" spans="1:31">
      <c r="A25812">
        <v>60890</v>
      </c>
      <c r="B25812" t="s">
        <v>22156</v>
      </c>
      <c r="C25812" t="s">
        <v>33480</v>
      </c>
      <c r="D25812" t="s">
        <v>33476</v>
      </c>
      <c r="E25812"/>
      <c r="F25812"/>
      <c r="G25812"/>
      <c r="H25812"/>
      <c r="I25812"/>
      <c r="J25812"/>
      <c r="U25812" s="43"/>
      <c r="AE25812"/>
    </row>
    <row r="25813" spans="1:31">
      <c r="A25813">
        <v>60410</v>
      </c>
      <c r="B25813" t="s">
        <v>22157</v>
      </c>
      <c r="C25813" t="s">
        <v>33480</v>
      </c>
      <c r="D25813" t="s">
        <v>33476</v>
      </c>
      <c r="E25813"/>
      <c r="F25813"/>
      <c r="G25813"/>
      <c r="H25813"/>
      <c r="I25813"/>
      <c r="J25813"/>
      <c r="U25813" s="43"/>
      <c r="AE25813"/>
    </row>
    <row r="25814" spans="1:31">
      <c r="A25814">
        <v>60650</v>
      </c>
      <c r="B25814" t="s">
        <v>22158</v>
      </c>
      <c r="C25814" t="s">
        <v>33477</v>
      </c>
      <c r="D25814" t="s">
        <v>33476</v>
      </c>
      <c r="E25814"/>
      <c r="F25814"/>
      <c r="G25814"/>
      <c r="H25814"/>
      <c r="I25814"/>
      <c r="J25814"/>
      <c r="U25814" s="43"/>
      <c r="AE25814"/>
    </row>
    <row r="25815" spans="1:31">
      <c r="A25815">
        <v>60810</v>
      </c>
      <c r="B25815" t="s">
        <v>22159</v>
      </c>
      <c r="C25815" t="s">
        <v>33480</v>
      </c>
      <c r="D25815" t="s">
        <v>33476</v>
      </c>
      <c r="E25815"/>
      <c r="F25815"/>
      <c r="G25815"/>
      <c r="H25815"/>
      <c r="I25815"/>
      <c r="J25815"/>
      <c r="U25815" s="43"/>
      <c r="AE25815"/>
    </row>
    <row r="25816" spans="1:31">
      <c r="A25816">
        <v>60810</v>
      </c>
      <c r="B25816" t="s">
        <v>22159</v>
      </c>
      <c r="C25816" t="s">
        <v>33480</v>
      </c>
      <c r="D25816" t="s">
        <v>33476</v>
      </c>
      <c r="E25816"/>
      <c r="F25816"/>
      <c r="G25816"/>
      <c r="H25816"/>
      <c r="I25816"/>
      <c r="J25816"/>
      <c r="U25816" s="43"/>
      <c r="AE25816"/>
    </row>
    <row r="25817" spans="1:31">
      <c r="A25817">
        <v>60620</v>
      </c>
      <c r="B25817" t="s">
        <v>22160</v>
      </c>
      <c r="C25817" t="s">
        <v>33480</v>
      </c>
      <c r="D25817" t="s">
        <v>33476</v>
      </c>
      <c r="E25817"/>
      <c r="F25817"/>
      <c r="G25817"/>
      <c r="H25817"/>
      <c r="I25817"/>
      <c r="J25817"/>
      <c r="U25817" s="43"/>
      <c r="AE25817"/>
    </row>
    <row r="25818" spans="1:31">
      <c r="A25818">
        <v>60870</v>
      </c>
      <c r="B25818" t="s">
        <v>22161</v>
      </c>
      <c r="C25818" t="s">
        <v>33480</v>
      </c>
      <c r="D25818" t="e">
        <v>#N/A</v>
      </c>
      <c r="E25818"/>
      <c r="F25818"/>
      <c r="G25818"/>
      <c r="H25818"/>
      <c r="I25818"/>
      <c r="J25818"/>
      <c r="U25818" s="43"/>
      <c r="AE25818"/>
    </row>
    <row r="25819" spans="1:31">
      <c r="A25819">
        <v>60134</v>
      </c>
      <c r="B25819" t="s">
        <v>22162</v>
      </c>
      <c r="C25819" t="s">
        <v>33480</v>
      </c>
      <c r="D25819" t="s">
        <v>33476</v>
      </c>
      <c r="E25819"/>
      <c r="F25819"/>
      <c r="G25819"/>
      <c r="H25819"/>
      <c r="I25819"/>
      <c r="J25819"/>
      <c r="U25819" s="43"/>
      <c r="AE25819"/>
    </row>
    <row r="25820" spans="1:31">
      <c r="A25820">
        <v>60340</v>
      </c>
      <c r="B25820" t="s">
        <v>22163</v>
      </c>
      <c r="C25820" t="s">
        <v>33480</v>
      </c>
      <c r="D25820" t="e">
        <v>#N/A</v>
      </c>
      <c r="E25820"/>
      <c r="F25820"/>
      <c r="G25820"/>
      <c r="H25820"/>
      <c r="I25820"/>
      <c r="J25820"/>
      <c r="U25820" s="43"/>
      <c r="AE25820"/>
    </row>
    <row r="25821" spans="1:31">
      <c r="A25821">
        <v>60650</v>
      </c>
      <c r="B25821" t="s">
        <v>22164</v>
      </c>
      <c r="C25821" t="s">
        <v>33477</v>
      </c>
      <c r="D25821" t="s">
        <v>33476</v>
      </c>
      <c r="E25821"/>
      <c r="F25821"/>
      <c r="G25821"/>
      <c r="H25821"/>
      <c r="I25821"/>
      <c r="J25821"/>
      <c r="U25821" s="43"/>
      <c r="AE25821"/>
    </row>
    <row r="25822" spans="1:31">
      <c r="A25822">
        <v>60860</v>
      </c>
      <c r="B25822" t="s">
        <v>22165</v>
      </c>
      <c r="C25822" t="s">
        <v>33478</v>
      </c>
      <c r="D25822" t="s">
        <v>33476</v>
      </c>
      <c r="E25822"/>
      <c r="F25822"/>
      <c r="G25822"/>
      <c r="H25822"/>
      <c r="I25822"/>
      <c r="J25822"/>
      <c r="U25822" s="43"/>
      <c r="AE25822"/>
    </row>
    <row r="25823" spans="1:31">
      <c r="A25823">
        <v>60150</v>
      </c>
      <c r="B25823" t="s">
        <v>22166</v>
      </c>
      <c r="C25823" t="s">
        <v>33480</v>
      </c>
      <c r="D25823" t="s">
        <v>33476</v>
      </c>
      <c r="E25823"/>
      <c r="F25823"/>
      <c r="G25823"/>
      <c r="H25823"/>
      <c r="I25823"/>
      <c r="J25823"/>
      <c r="U25823" s="43"/>
      <c r="AE25823"/>
    </row>
    <row r="25824" spans="1:31">
      <c r="A25824">
        <v>60380</v>
      </c>
      <c r="B25824" t="s">
        <v>22167</v>
      </c>
      <c r="C25824" t="s">
        <v>33478</v>
      </c>
      <c r="D25824" t="s">
        <v>33476</v>
      </c>
      <c r="E25824"/>
      <c r="F25824"/>
      <c r="G25824"/>
      <c r="H25824"/>
      <c r="I25824"/>
      <c r="J25824"/>
      <c r="U25824" s="43"/>
      <c r="AE25824"/>
    </row>
    <row r="25825" spans="1:31">
      <c r="A25825">
        <v>60120</v>
      </c>
      <c r="B25825" t="s">
        <v>22168</v>
      </c>
      <c r="C25825" t="s">
        <v>33477</v>
      </c>
      <c r="D25825" t="s">
        <v>33476</v>
      </c>
      <c r="E25825"/>
      <c r="F25825"/>
      <c r="G25825"/>
      <c r="H25825"/>
      <c r="I25825"/>
      <c r="J25825"/>
      <c r="U25825" s="43"/>
      <c r="AE25825"/>
    </row>
    <row r="25826" spans="1:31">
      <c r="A25826">
        <v>60640</v>
      </c>
      <c r="B25826" t="s">
        <v>22169</v>
      </c>
      <c r="C25826" t="s">
        <v>33480</v>
      </c>
      <c r="D25826" t="s">
        <v>33476</v>
      </c>
      <c r="E25826"/>
      <c r="F25826"/>
      <c r="G25826"/>
      <c r="H25826"/>
      <c r="I25826"/>
      <c r="J25826"/>
      <c r="U25826" s="43"/>
      <c r="AE25826"/>
    </row>
    <row r="25827" spans="1:31">
      <c r="A25827">
        <v>60390</v>
      </c>
      <c r="B25827" t="s">
        <v>22170</v>
      </c>
      <c r="C25827" t="s">
        <v>33477</v>
      </c>
      <c r="D25827" t="s">
        <v>33476</v>
      </c>
      <c r="E25827"/>
      <c r="F25827"/>
      <c r="G25827"/>
      <c r="H25827"/>
      <c r="I25827"/>
      <c r="J25827"/>
      <c r="U25827" s="43"/>
      <c r="AE25827"/>
    </row>
    <row r="25828" spans="1:31">
      <c r="A25828">
        <v>60390</v>
      </c>
      <c r="B25828" t="s">
        <v>22170</v>
      </c>
      <c r="C25828" t="s">
        <v>33477</v>
      </c>
      <c r="D25828" t="s">
        <v>33476</v>
      </c>
      <c r="E25828"/>
      <c r="F25828"/>
      <c r="G25828"/>
      <c r="H25828"/>
      <c r="I25828"/>
      <c r="J25828"/>
      <c r="U25828" s="43"/>
      <c r="AE25828"/>
    </row>
    <row r="25829" spans="1:31">
      <c r="A25829">
        <v>60500</v>
      </c>
      <c r="B25829" t="s">
        <v>22171</v>
      </c>
      <c r="C25829" t="s">
        <v>33480</v>
      </c>
      <c r="D25829" t="e">
        <v>#N/A</v>
      </c>
      <c r="E25829"/>
      <c r="F25829"/>
      <c r="G25829"/>
      <c r="H25829"/>
      <c r="I25829"/>
      <c r="J25829"/>
      <c r="U25829" s="43"/>
      <c r="AE25829"/>
    </row>
    <row r="25830" spans="1:31">
      <c r="A25830">
        <v>60112</v>
      </c>
      <c r="B25830" t="s">
        <v>22172</v>
      </c>
      <c r="C25830" t="s">
        <v>33477</v>
      </c>
      <c r="D25830" t="e">
        <v>#N/A</v>
      </c>
      <c r="E25830"/>
      <c r="F25830"/>
      <c r="G25830"/>
      <c r="H25830"/>
      <c r="I25830"/>
      <c r="J25830"/>
      <c r="U25830" s="43"/>
      <c r="AE25830"/>
    </row>
    <row r="25831" spans="1:31">
      <c r="A25831">
        <v>60420</v>
      </c>
      <c r="B25831" t="s">
        <v>22173</v>
      </c>
      <c r="C25831" t="s">
        <v>33477</v>
      </c>
      <c r="D25831" t="s">
        <v>33476</v>
      </c>
      <c r="E25831"/>
      <c r="F25831"/>
      <c r="G25831"/>
      <c r="H25831"/>
      <c r="I25831"/>
      <c r="J25831"/>
      <c r="U25831" s="43"/>
      <c r="AE25831"/>
    </row>
    <row r="25832" spans="1:31">
      <c r="A25832">
        <v>60380</v>
      </c>
      <c r="B25832" t="s">
        <v>22174</v>
      </c>
      <c r="C25832" t="s">
        <v>33478</v>
      </c>
      <c r="D25832" t="s">
        <v>33476</v>
      </c>
      <c r="E25832"/>
      <c r="F25832"/>
      <c r="G25832"/>
      <c r="H25832"/>
      <c r="I25832"/>
      <c r="J25832"/>
      <c r="U25832" s="43"/>
      <c r="AE25832"/>
    </row>
    <row r="25833" spans="1:31">
      <c r="A25833">
        <v>60430</v>
      </c>
      <c r="B25833" t="s">
        <v>22175</v>
      </c>
      <c r="C25833" t="s">
        <v>33480</v>
      </c>
      <c r="D25833" t="e">
        <v>#N/A</v>
      </c>
      <c r="E25833"/>
      <c r="F25833"/>
      <c r="G25833"/>
      <c r="H25833"/>
      <c r="I25833"/>
      <c r="J25833"/>
      <c r="U25833" s="43"/>
      <c r="AE25833"/>
    </row>
    <row r="25834" spans="1:31">
      <c r="A25834">
        <v>60130</v>
      </c>
      <c r="B25834" t="s">
        <v>22176</v>
      </c>
      <c r="C25834" t="s">
        <v>33477</v>
      </c>
      <c r="D25834" t="s">
        <v>33476</v>
      </c>
      <c r="E25834"/>
      <c r="F25834"/>
      <c r="G25834"/>
      <c r="H25834"/>
      <c r="I25834"/>
      <c r="J25834"/>
      <c r="U25834" s="43"/>
      <c r="AE25834"/>
    </row>
    <row r="25835" spans="1:31">
      <c r="A25835">
        <v>60420</v>
      </c>
      <c r="B25835" t="s">
        <v>22177</v>
      </c>
      <c r="C25835" t="s">
        <v>33477</v>
      </c>
      <c r="D25835" t="s">
        <v>33476</v>
      </c>
      <c r="E25835"/>
      <c r="F25835"/>
      <c r="G25835"/>
      <c r="H25835"/>
      <c r="I25835"/>
      <c r="J25835"/>
      <c r="U25835" s="43"/>
      <c r="AE25835"/>
    </row>
    <row r="25836" spans="1:31">
      <c r="A25836">
        <v>60000</v>
      </c>
      <c r="B25836" t="s">
        <v>22178</v>
      </c>
      <c r="C25836" t="s">
        <v>33477</v>
      </c>
      <c r="D25836" t="s">
        <v>33476</v>
      </c>
      <c r="E25836"/>
      <c r="F25836"/>
      <c r="G25836"/>
      <c r="H25836"/>
      <c r="I25836"/>
      <c r="J25836"/>
      <c r="U25836" s="43"/>
      <c r="AE25836"/>
    </row>
    <row r="25837" spans="1:31">
      <c r="A25837">
        <v>61000</v>
      </c>
      <c r="B25837" t="s">
        <v>22179</v>
      </c>
      <c r="C25837" t="s">
        <v>33477</v>
      </c>
      <c r="D25837" t="e">
        <v>#N/A</v>
      </c>
      <c r="E25837"/>
      <c r="F25837"/>
      <c r="G25837"/>
      <c r="H25837"/>
      <c r="I25837"/>
      <c r="J25837"/>
      <c r="U25837" s="43"/>
      <c r="AE25837"/>
    </row>
    <row r="25838" spans="1:31">
      <c r="A25838">
        <v>61570</v>
      </c>
      <c r="B25838" t="s">
        <v>22180</v>
      </c>
      <c r="C25838" t="s">
        <v>33478</v>
      </c>
      <c r="D25838" t="s">
        <v>33476</v>
      </c>
      <c r="E25838"/>
      <c r="F25838"/>
      <c r="G25838"/>
      <c r="H25838"/>
      <c r="I25838"/>
      <c r="J25838"/>
      <c r="U25838" s="43"/>
      <c r="AE25838"/>
    </row>
    <row r="25839" spans="1:31">
      <c r="A25839">
        <v>61130</v>
      </c>
      <c r="B25839" t="s">
        <v>22181</v>
      </c>
      <c r="C25839" t="s">
        <v>33477</v>
      </c>
      <c r="D25839" t="s">
        <v>203</v>
      </c>
      <c r="E25839"/>
      <c r="F25839"/>
      <c r="G25839"/>
      <c r="H25839"/>
      <c r="I25839"/>
      <c r="J25839"/>
      <c r="U25839" s="43"/>
      <c r="AE25839"/>
    </row>
    <row r="25840" spans="1:31">
      <c r="A25840">
        <v>61200</v>
      </c>
      <c r="B25840" t="s">
        <v>22182</v>
      </c>
      <c r="C25840" t="s">
        <v>33477</v>
      </c>
      <c r="D25840" t="s">
        <v>33476</v>
      </c>
      <c r="E25840"/>
      <c r="F25840"/>
      <c r="G25840"/>
      <c r="H25840"/>
      <c r="I25840"/>
      <c r="J25840"/>
      <c r="U25840" s="43"/>
      <c r="AE25840"/>
    </row>
    <row r="25841" spans="1:31">
      <c r="A25841">
        <v>61100</v>
      </c>
      <c r="B25841" t="s">
        <v>22183</v>
      </c>
      <c r="C25841" t="s">
        <v>33477</v>
      </c>
      <c r="D25841" t="s">
        <v>33476</v>
      </c>
      <c r="E25841"/>
      <c r="F25841"/>
      <c r="G25841"/>
      <c r="H25841"/>
      <c r="I25841"/>
      <c r="J25841"/>
      <c r="U25841" s="43"/>
      <c r="AE25841"/>
    </row>
    <row r="25842" spans="1:31">
      <c r="A25842">
        <v>61100</v>
      </c>
      <c r="B25842" t="s">
        <v>22183</v>
      </c>
      <c r="C25842" t="s">
        <v>33477</v>
      </c>
      <c r="D25842" t="s">
        <v>33476</v>
      </c>
      <c r="E25842"/>
      <c r="F25842"/>
      <c r="G25842"/>
      <c r="H25842"/>
      <c r="I25842"/>
      <c r="J25842"/>
      <c r="U25842" s="43"/>
      <c r="AE25842"/>
    </row>
    <row r="25843" spans="1:31">
      <c r="A25843">
        <v>61100</v>
      </c>
      <c r="B25843" t="s">
        <v>22183</v>
      </c>
      <c r="C25843" t="s">
        <v>33477</v>
      </c>
      <c r="D25843" t="s">
        <v>33476</v>
      </c>
      <c r="E25843"/>
      <c r="F25843"/>
      <c r="G25843"/>
      <c r="H25843"/>
      <c r="I25843"/>
      <c r="J25843"/>
      <c r="U25843" s="43"/>
      <c r="AE25843"/>
    </row>
    <row r="25844" spans="1:31">
      <c r="A25844">
        <v>61100</v>
      </c>
      <c r="B25844" t="s">
        <v>22183</v>
      </c>
      <c r="C25844" t="s">
        <v>33477</v>
      </c>
      <c r="D25844" t="s">
        <v>33476</v>
      </c>
      <c r="E25844"/>
      <c r="F25844"/>
      <c r="G25844"/>
      <c r="H25844"/>
      <c r="I25844"/>
      <c r="J25844"/>
      <c r="U25844" s="43"/>
      <c r="AE25844"/>
    </row>
    <row r="25845" spans="1:31">
      <c r="A25845">
        <v>61100</v>
      </c>
      <c r="B25845" t="s">
        <v>22183</v>
      </c>
      <c r="C25845" t="s">
        <v>33477</v>
      </c>
      <c r="D25845" t="s">
        <v>33476</v>
      </c>
      <c r="E25845"/>
      <c r="F25845"/>
      <c r="G25845"/>
      <c r="H25845"/>
      <c r="I25845"/>
      <c r="J25845"/>
      <c r="U25845" s="43"/>
      <c r="AE25845"/>
    </row>
    <row r="25846" spans="1:31">
      <c r="A25846">
        <v>61100</v>
      </c>
      <c r="B25846" t="s">
        <v>22183</v>
      </c>
      <c r="C25846" t="s">
        <v>33477</v>
      </c>
      <c r="D25846" t="s">
        <v>33476</v>
      </c>
      <c r="E25846"/>
      <c r="F25846"/>
      <c r="G25846"/>
      <c r="H25846"/>
      <c r="I25846"/>
      <c r="J25846"/>
      <c r="U25846" s="43"/>
      <c r="AE25846"/>
    </row>
    <row r="25847" spans="1:31">
      <c r="A25847">
        <v>61100</v>
      </c>
      <c r="B25847" t="s">
        <v>22183</v>
      </c>
      <c r="C25847" t="s">
        <v>33477</v>
      </c>
      <c r="D25847" t="s">
        <v>33476</v>
      </c>
      <c r="E25847"/>
      <c r="F25847"/>
      <c r="G25847"/>
      <c r="H25847"/>
      <c r="I25847"/>
      <c r="J25847"/>
      <c r="U25847" s="43"/>
      <c r="AE25847"/>
    </row>
    <row r="25848" spans="1:31">
      <c r="A25848">
        <v>61430</v>
      </c>
      <c r="B25848" t="s">
        <v>22183</v>
      </c>
      <c r="C25848" t="s">
        <v>33478</v>
      </c>
      <c r="D25848" t="e">
        <v>#N/A</v>
      </c>
      <c r="E25848"/>
      <c r="F25848"/>
      <c r="G25848"/>
      <c r="H25848"/>
      <c r="I25848"/>
      <c r="J25848"/>
      <c r="U25848" s="43"/>
      <c r="AE25848"/>
    </row>
    <row r="25849" spans="1:31">
      <c r="A25849">
        <v>61270</v>
      </c>
      <c r="B25849" t="s">
        <v>19974</v>
      </c>
      <c r="C25849" t="s">
        <v>33478</v>
      </c>
      <c r="D25849" t="s">
        <v>33482</v>
      </c>
      <c r="E25849"/>
      <c r="F25849"/>
      <c r="G25849"/>
      <c r="H25849"/>
      <c r="I25849"/>
      <c r="J25849"/>
      <c r="U25849" s="43"/>
      <c r="AE25849"/>
    </row>
    <row r="25850" spans="1:31">
      <c r="A25850">
        <v>61120</v>
      </c>
      <c r="B25850" t="s">
        <v>22184</v>
      </c>
      <c r="C25850" t="s">
        <v>33478</v>
      </c>
      <c r="D25850" t="s">
        <v>33476</v>
      </c>
      <c r="E25850"/>
      <c r="F25850"/>
      <c r="G25850"/>
      <c r="H25850"/>
      <c r="I25850"/>
      <c r="J25850"/>
      <c r="U25850" s="43"/>
      <c r="AE25850"/>
    </row>
    <row r="25851" spans="1:31">
      <c r="A25851">
        <v>61100</v>
      </c>
      <c r="B25851" t="s">
        <v>7635</v>
      </c>
      <c r="C25851" t="s">
        <v>33477</v>
      </c>
      <c r="D25851" t="s">
        <v>33476</v>
      </c>
      <c r="E25851"/>
      <c r="F25851"/>
      <c r="G25851"/>
      <c r="H25851"/>
      <c r="I25851"/>
      <c r="J25851"/>
      <c r="U25851" s="43"/>
      <c r="AE25851"/>
    </row>
    <row r="25852" spans="1:31">
      <c r="A25852">
        <v>61270</v>
      </c>
      <c r="B25852" t="s">
        <v>22185</v>
      </c>
      <c r="C25852" t="s">
        <v>33478</v>
      </c>
      <c r="D25852" t="s">
        <v>33482</v>
      </c>
      <c r="E25852"/>
      <c r="F25852"/>
      <c r="G25852"/>
      <c r="H25852"/>
      <c r="I25852"/>
      <c r="J25852"/>
      <c r="U25852" s="43"/>
      <c r="AE25852"/>
    </row>
    <row r="25853" spans="1:31">
      <c r="A25853">
        <v>61500</v>
      </c>
      <c r="B25853" t="s">
        <v>22186</v>
      </c>
      <c r="C25853" t="s">
        <v>33477</v>
      </c>
      <c r="D25853" t="s">
        <v>33476</v>
      </c>
      <c r="E25853"/>
      <c r="F25853"/>
      <c r="G25853"/>
      <c r="H25853"/>
      <c r="I25853"/>
      <c r="J25853"/>
      <c r="U25853" s="43"/>
      <c r="AE25853"/>
    </row>
    <row r="25854" spans="1:31">
      <c r="A25854">
        <v>61200</v>
      </c>
      <c r="B25854" t="s">
        <v>22187</v>
      </c>
      <c r="C25854" t="s">
        <v>33477</v>
      </c>
      <c r="D25854" t="s">
        <v>33476</v>
      </c>
      <c r="E25854"/>
      <c r="F25854"/>
      <c r="G25854"/>
      <c r="H25854"/>
      <c r="I25854"/>
      <c r="J25854"/>
      <c r="U25854" s="43"/>
      <c r="AE25854"/>
    </row>
    <row r="25855" spans="1:31">
      <c r="A25855">
        <v>61500</v>
      </c>
      <c r="B25855" t="s">
        <v>22188</v>
      </c>
      <c r="C25855" t="s">
        <v>33477</v>
      </c>
      <c r="D25855" t="s">
        <v>33476</v>
      </c>
      <c r="E25855"/>
      <c r="F25855"/>
      <c r="G25855"/>
      <c r="H25855"/>
      <c r="I25855"/>
      <c r="J25855"/>
      <c r="U25855" s="43"/>
      <c r="AE25855"/>
    </row>
    <row r="25856" spans="1:31">
      <c r="A25856">
        <v>61240</v>
      </c>
      <c r="B25856" t="s">
        <v>22189</v>
      </c>
      <c r="C25856" t="s">
        <v>33478</v>
      </c>
      <c r="D25856" t="s">
        <v>33476</v>
      </c>
      <c r="E25856"/>
      <c r="F25856"/>
      <c r="G25856"/>
      <c r="H25856"/>
      <c r="I25856"/>
      <c r="J25856"/>
      <c r="U25856" s="43"/>
      <c r="AE25856"/>
    </row>
    <row r="25857" spans="1:31">
      <c r="A25857">
        <v>61470</v>
      </c>
      <c r="B25857" t="s">
        <v>22190</v>
      </c>
      <c r="C25857" t="s">
        <v>33478</v>
      </c>
      <c r="D25857" t="s">
        <v>33482</v>
      </c>
      <c r="E25857"/>
      <c r="F25857"/>
      <c r="G25857"/>
      <c r="H25857"/>
      <c r="I25857"/>
      <c r="J25857"/>
      <c r="U25857" s="43"/>
      <c r="AE25857"/>
    </row>
    <row r="25858" spans="1:31">
      <c r="A25858">
        <v>61150</v>
      </c>
      <c r="B25858" t="s">
        <v>13433</v>
      </c>
      <c r="C25858" t="s">
        <v>33477</v>
      </c>
      <c r="D25858" t="s">
        <v>33476</v>
      </c>
      <c r="E25858"/>
      <c r="F25858"/>
      <c r="G25858"/>
      <c r="H25858"/>
      <c r="I25858"/>
      <c r="J25858"/>
      <c r="U25858" s="43"/>
      <c r="AE25858"/>
    </row>
    <row r="25859" spans="1:31">
      <c r="A25859">
        <v>61700</v>
      </c>
      <c r="B25859" t="s">
        <v>1419</v>
      </c>
      <c r="C25859" t="s">
        <v>33477</v>
      </c>
      <c r="D25859" t="s">
        <v>33476</v>
      </c>
      <c r="E25859"/>
      <c r="F25859"/>
      <c r="G25859"/>
      <c r="H25859"/>
      <c r="I25859"/>
      <c r="J25859"/>
      <c r="U25859" s="43"/>
      <c r="AE25859"/>
    </row>
    <row r="25860" spans="1:31">
      <c r="A25860">
        <v>61160</v>
      </c>
      <c r="B25860" t="s">
        <v>20965</v>
      </c>
      <c r="C25860" t="s">
        <v>33477</v>
      </c>
      <c r="D25860" t="s">
        <v>33476</v>
      </c>
      <c r="E25860"/>
      <c r="F25860"/>
      <c r="G25860"/>
      <c r="H25860"/>
      <c r="I25860"/>
      <c r="J25860"/>
      <c r="U25860" s="43"/>
      <c r="AE25860"/>
    </row>
    <row r="25861" spans="1:31">
      <c r="A25861">
        <v>61450</v>
      </c>
      <c r="B25861" t="s">
        <v>22191</v>
      </c>
      <c r="C25861" t="s">
        <v>33477</v>
      </c>
      <c r="D25861" t="e">
        <v>#N/A</v>
      </c>
      <c r="E25861"/>
      <c r="F25861"/>
      <c r="G25861"/>
      <c r="H25861"/>
      <c r="I25861"/>
      <c r="J25861"/>
      <c r="U25861" s="43"/>
      <c r="AE25861"/>
    </row>
    <row r="25862" spans="1:31">
      <c r="A25862">
        <v>61170</v>
      </c>
      <c r="B25862" t="s">
        <v>9291</v>
      </c>
      <c r="C25862" t="s">
        <v>33477</v>
      </c>
      <c r="D25862" t="s">
        <v>33476</v>
      </c>
      <c r="E25862"/>
      <c r="F25862"/>
      <c r="G25862"/>
      <c r="H25862"/>
      <c r="I25862"/>
      <c r="J25862"/>
      <c r="U25862" s="43"/>
      <c r="AE25862"/>
    </row>
    <row r="25863" spans="1:31">
      <c r="A25863">
        <v>61210</v>
      </c>
      <c r="B25863" t="s">
        <v>22192</v>
      </c>
      <c r="C25863" t="s">
        <v>33478</v>
      </c>
      <c r="D25863" t="s">
        <v>33476</v>
      </c>
      <c r="E25863"/>
      <c r="F25863"/>
      <c r="G25863"/>
      <c r="H25863"/>
      <c r="I25863"/>
      <c r="J25863"/>
      <c r="U25863" s="43"/>
      <c r="AE25863"/>
    </row>
    <row r="25864" spans="1:31">
      <c r="A25864">
        <v>61560</v>
      </c>
      <c r="B25864" t="s">
        <v>22193</v>
      </c>
      <c r="C25864" t="s">
        <v>33478</v>
      </c>
      <c r="D25864" t="s">
        <v>33476</v>
      </c>
      <c r="E25864"/>
      <c r="F25864"/>
      <c r="G25864"/>
      <c r="H25864"/>
      <c r="I25864"/>
      <c r="J25864"/>
      <c r="U25864" s="43"/>
      <c r="AE25864"/>
    </row>
    <row r="25865" spans="1:31">
      <c r="A25865">
        <v>61100</v>
      </c>
      <c r="B25865" t="s">
        <v>4592</v>
      </c>
      <c r="C25865" t="s">
        <v>33477</v>
      </c>
      <c r="D25865" t="s">
        <v>33476</v>
      </c>
      <c r="E25865"/>
      <c r="F25865"/>
      <c r="G25865"/>
      <c r="H25865"/>
      <c r="I25865"/>
      <c r="J25865"/>
      <c r="U25865" s="43"/>
      <c r="AE25865"/>
    </row>
    <row r="25866" spans="1:31">
      <c r="A25866">
        <v>61270</v>
      </c>
      <c r="B25866" t="s">
        <v>22194</v>
      </c>
      <c r="C25866" t="s">
        <v>33478</v>
      </c>
      <c r="D25866" t="s">
        <v>33482</v>
      </c>
      <c r="E25866"/>
      <c r="F25866"/>
      <c r="G25866"/>
      <c r="H25866"/>
      <c r="I25866"/>
      <c r="J25866"/>
      <c r="U25866" s="43"/>
      <c r="AE25866"/>
    </row>
    <row r="25867" spans="1:31">
      <c r="A25867">
        <v>61190</v>
      </c>
      <c r="B25867" t="s">
        <v>2260</v>
      </c>
      <c r="C25867" t="s">
        <v>33478</v>
      </c>
      <c r="D25867" t="s">
        <v>33482</v>
      </c>
      <c r="E25867"/>
      <c r="F25867"/>
      <c r="G25867"/>
      <c r="H25867"/>
      <c r="I25867"/>
      <c r="J25867"/>
      <c r="U25867" s="43"/>
      <c r="AE25867"/>
    </row>
    <row r="25868" spans="1:31">
      <c r="A25868">
        <v>61600</v>
      </c>
      <c r="B25868" t="s">
        <v>22195</v>
      </c>
      <c r="C25868" t="s">
        <v>33477</v>
      </c>
      <c r="D25868" t="s">
        <v>33476</v>
      </c>
      <c r="E25868"/>
      <c r="F25868"/>
      <c r="G25868"/>
      <c r="H25868"/>
      <c r="I25868"/>
      <c r="J25868"/>
      <c r="U25868" s="43"/>
      <c r="AE25868"/>
    </row>
    <row r="25869" spans="1:31">
      <c r="A25869">
        <v>61500</v>
      </c>
      <c r="B25869" t="s">
        <v>22196</v>
      </c>
      <c r="C25869" t="s">
        <v>33477</v>
      </c>
      <c r="D25869" t="s">
        <v>33476</v>
      </c>
      <c r="E25869"/>
      <c r="F25869"/>
      <c r="G25869"/>
      <c r="H25869"/>
      <c r="I25869"/>
      <c r="J25869"/>
      <c r="U25869" s="43"/>
      <c r="AE25869"/>
    </row>
    <row r="25870" spans="1:31">
      <c r="A25870">
        <v>61360</v>
      </c>
      <c r="B25870" t="s">
        <v>22197</v>
      </c>
      <c r="C25870" t="s">
        <v>33477</v>
      </c>
      <c r="D25870" t="s">
        <v>33476</v>
      </c>
      <c r="E25870"/>
      <c r="F25870"/>
      <c r="G25870"/>
      <c r="H25870"/>
      <c r="I25870"/>
      <c r="J25870"/>
      <c r="U25870" s="43"/>
      <c r="AE25870"/>
    </row>
    <row r="25871" spans="1:31">
      <c r="A25871">
        <v>61130</v>
      </c>
      <c r="B25871" t="s">
        <v>22198</v>
      </c>
      <c r="C25871" t="s">
        <v>33477</v>
      </c>
      <c r="D25871" t="s">
        <v>203</v>
      </c>
      <c r="E25871"/>
      <c r="F25871"/>
      <c r="G25871"/>
      <c r="H25871"/>
      <c r="I25871"/>
      <c r="J25871"/>
      <c r="U25871" s="43"/>
      <c r="AE25871"/>
    </row>
    <row r="25872" spans="1:31">
      <c r="A25872">
        <v>61570</v>
      </c>
      <c r="B25872" t="s">
        <v>22199</v>
      </c>
      <c r="C25872" t="s">
        <v>33478</v>
      </c>
      <c r="D25872" t="s">
        <v>33476</v>
      </c>
      <c r="E25872"/>
      <c r="F25872"/>
      <c r="G25872"/>
      <c r="H25872"/>
      <c r="I25872"/>
      <c r="J25872"/>
      <c r="U25872" s="43"/>
      <c r="AE25872"/>
    </row>
    <row r="25873" spans="1:31">
      <c r="A25873">
        <v>61220</v>
      </c>
      <c r="B25873" t="s">
        <v>22200</v>
      </c>
      <c r="C25873" t="s">
        <v>33478</v>
      </c>
      <c r="D25873" t="s">
        <v>33476</v>
      </c>
      <c r="E25873"/>
      <c r="F25873"/>
      <c r="G25873"/>
      <c r="H25873"/>
      <c r="I25873"/>
      <c r="J25873"/>
      <c r="U25873" s="43"/>
      <c r="AE25873"/>
    </row>
    <row r="25874" spans="1:31">
      <c r="A25874">
        <v>61130</v>
      </c>
      <c r="B25874" t="s">
        <v>22201</v>
      </c>
      <c r="C25874" t="s">
        <v>33477</v>
      </c>
      <c r="D25874" t="s">
        <v>203</v>
      </c>
      <c r="E25874"/>
      <c r="F25874"/>
      <c r="G25874"/>
      <c r="H25874"/>
      <c r="I25874"/>
      <c r="J25874"/>
      <c r="U25874" s="43"/>
      <c r="AE25874"/>
    </row>
    <row r="25875" spans="1:31">
      <c r="A25875">
        <v>61340</v>
      </c>
      <c r="B25875" t="s">
        <v>22202</v>
      </c>
      <c r="C25875" t="s">
        <v>33477</v>
      </c>
      <c r="D25875" t="s">
        <v>33476</v>
      </c>
      <c r="E25875"/>
      <c r="F25875"/>
      <c r="G25875"/>
      <c r="H25875"/>
      <c r="I25875"/>
      <c r="J25875"/>
      <c r="U25875" s="43"/>
      <c r="AE25875"/>
    </row>
    <row r="25876" spans="1:31">
      <c r="A25876">
        <v>61430</v>
      </c>
      <c r="B25876" t="s">
        <v>22203</v>
      </c>
      <c r="C25876" t="s">
        <v>33478</v>
      </c>
      <c r="D25876" t="e">
        <v>#N/A</v>
      </c>
      <c r="E25876"/>
      <c r="F25876"/>
      <c r="G25876"/>
      <c r="H25876"/>
      <c r="I25876"/>
      <c r="J25876"/>
      <c r="U25876" s="43"/>
      <c r="AE25876"/>
    </row>
    <row r="25877" spans="1:31">
      <c r="A25877">
        <v>61290</v>
      </c>
      <c r="B25877" t="s">
        <v>22204</v>
      </c>
      <c r="C25877" t="s">
        <v>33478</v>
      </c>
      <c r="D25877" t="s">
        <v>33482</v>
      </c>
      <c r="E25877"/>
      <c r="F25877"/>
      <c r="G25877"/>
      <c r="H25877"/>
      <c r="I25877"/>
      <c r="J25877"/>
      <c r="U25877" s="43"/>
      <c r="AE25877"/>
    </row>
    <row r="25878" spans="1:31">
      <c r="A25878">
        <v>61560</v>
      </c>
      <c r="B25878" t="s">
        <v>22205</v>
      </c>
      <c r="C25878" t="s">
        <v>33478</v>
      </c>
      <c r="D25878" t="s">
        <v>33476</v>
      </c>
      <c r="E25878"/>
      <c r="F25878"/>
      <c r="G25878"/>
      <c r="H25878"/>
      <c r="I25878"/>
      <c r="J25878"/>
      <c r="U25878" s="43"/>
      <c r="AE25878"/>
    </row>
    <row r="25879" spans="1:31">
      <c r="A25879">
        <v>61570</v>
      </c>
      <c r="B25879" t="s">
        <v>22206</v>
      </c>
      <c r="C25879" t="s">
        <v>33478</v>
      </c>
      <c r="D25879" t="s">
        <v>33476</v>
      </c>
      <c r="E25879"/>
      <c r="F25879"/>
      <c r="G25879"/>
      <c r="H25879"/>
      <c r="I25879"/>
      <c r="J25879"/>
      <c r="U25879" s="43"/>
      <c r="AE25879"/>
    </row>
    <row r="25880" spans="1:31">
      <c r="A25880">
        <v>61110</v>
      </c>
      <c r="B25880" t="s">
        <v>22207</v>
      </c>
      <c r="C25880" t="s">
        <v>33477</v>
      </c>
      <c r="D25880" t="s">
        <v>33476</v>
      </c>
      <c r="E25880"/>
      <c r="F25880"/>
      <c r="G25880"/>
      <c r="H25880"/>
      <c r="I25880"/>
      <c r="J25880"/>
      <c r="U25880" s="43"/>
      <c r="AE25880"/>
    </row>
    <row r="25881" spans="1:31">
      <c r="A25881">
        <v>61110</v>
      </c>
      <c r="B25881" t="s">
        <v>22207</v>
      </c>
      <c r="C25881" t="s">
        <v>33477</v>
      </c>
      <c r="D25881" t="s">
        <v>33476</v>
      </c>
      <c r="E25881"/>
      <c r="F25881"/>
      <c r="G25881"/>
      <c r="H25881"/>
      <c r="I25881"/>
      <c r="J25881"/>
      <c r="U25881" s="43"/>
      <c r="AE25881"/>
    </row>
    <row r="25882" spans="1:31">
      <c r="A25882">
        <v>61110</v>
      </c>
      <c r="B25882" t="s">
        <v>22207</v>
      </c>
      <c r="C25882" t="s">
        <v>33477</v>
      </c>
      <c r="D25882" t="s">
        <v>33476</v>
      </c>
      <c r="E25882"/>
      <c r="F25882"/>
      <c r="G25882"/>
      <c r="H25882"/>
      <c r="I25882"/>
      <c r="J25882"/>
      <c r="U25882" s="43"/>
      <c r="AE25882"/>
    </row>
    <row r="25883" spans="1:31">
      <c r="A25883">
        <v>61340</v>
      </c>
      <c r="B25883" t="s">
        <v>22207</v>
      </c>
      <c r="C25883" t="s">
        <v>33477</v>
      </c>
      <c r="D25883" t="s">
        <v>33476</v>
      </c>
      <c r="E25883"/>
      <c r="F25883"/>
      <c r="G25883"/>
      <c r="H25883"/>
      <c r="I25883"/>
      <c r="J25883"/>
      <c r="U25883" s="43"/>
      <c r="AE25883"/>
    </row>
    <row r="25884" spans="1:31">
      <c r="A25884">
        <v>61500</v>
      </c>
      <c r="B25884" t="s">
        <v>22208</v>
      </c>
      <c r="C25884" t="s">
        <v>33477</v>
      </c>
      <c r="D25884" t="s">
        <v>33476</v>
      </c>
      <c r="E25884"/>
      <c r="F25884"/>
      <c r="G25884"/>
      <c r="H25884"/>
      <c r="I25884"/>
      <c r="J25884"/>
      <c r="U25884" s="43"/>
      <c r="AE25884"/>
    </row>
    <row r="25885" spans="1:31">
      <c r="A25885">
        <v>61270</v>
      </c>
      <c r="B25885" t="s">
        <v>22209</v>
      </c>
      <c r="C25885" t="s">
        <v>33478</v>
      </c>
      <c r="D25885" t="s">
        <v>33482</v>
      </c>
      <c r="E25885"/>
      <c r="F25885"/>
      <c r="G25885"/>
      <c r="H25885"/>
      <c r="I25885"/>
      <c r="J25885"/>
      <c r="U25885" s="43"/>
      <c r="AE25885"/>
    </row>
    <row r="25886" spans="1:31">
      <c r="A25886">
        <v>61380</v>
      </c>
      <c r="B25886" t="s">
        <v>22210</v>
      </c>
      <c r="C25886" t="s">
        <v>33478</v>
      </c>
      <c r="D25886" t="s">
        <v>33482</v>
      </c>
      <c r="E25886"/>
      <c r="F25886"/>
      <c r="G25886"/>
      <c r="H25886"/>
      <c r="I25886"/>
      <c r="J25886"/>
      <c r="U25886" s="43"/>
      <c r="AE25886"/>
    </row>
    <row r="25887" spans="1:31">
      <c r="A25887">
        <v>61470</v>
      </c>
      <c r="B25887" t="s">
        <v>22211</v>
      </c>
      <c r="C25887" t="s">
        <v>33478</v>
      </c>
      <c r="D25887" t="s">
        <v>33482</v>
      </c>
      <c r="E25887"/>
      <c r="F25887"/>
      <c r="G25887"/>
      <c r="H25887"/>
      <c r="I25887"/>
      <c r="J25887"/>
      <c r="U25887" s="43"/>
      <c r="AE25887"/>
    </row>
    <row r="25888" spans="1:31">
      <c r="A25888">
        <v>61570</v>
      </c>
      <c r="B25888" t="s">
        <v>1438</v>
      </c>
      <c r="C25888" t="s">
        <v>33478</v>
      </c>
      <c r="D25888" t="s">
        <v>33476</v>
      </c>
      <c r="E25888"/>
      <c r="F25888"/>
      <c r="G25888"/>
      <c r="H25888"/>
      <c r="I25888"/>
      <c r="J25888"/>
      <c r="U25888" s="43"/>
      <c r="AE25888"/>
    </row>
    <row r="25889" spans="1:31">
      <c r="A25889">
        <v>61500</v>
      </c>
      <c r="B25889" t="s">
        <v>22212</v>
      </c>
      <c r="C25889" t="s">
        <v>33477</v>
      </c>
      <c r="D25889" t="s">
        <v>33476</v>
      </c>
      <c r="E25889"/>
      <c r="F25889"/>
      <c r="G25889"/>
      <c r="H25889"/>
      <c r="I25889"/>
      <c r="J25889"/>
      <c r="U25889" s="43"/>
      <c r="AE25889"/>
    </row>
    <row r="25890" spans="1:31">
      <c r="A25890">
        <v>61270</v>
      </c>
      <c r="B25890" t="s">
        <v>22213</v>
      </c>
      <c r="C25890" t="s">
        <v>33478</v>
      </c>
      <c r="D25890" t="s">
        <v>33482</v>
      </c>
      <c r="E25890"/>
      <c r="F25890"/>
      <c r="G25890"/>
      <c r="H25890"/>
      <c r="I25890"/>
      <c r="J25890"/>
      <c r="U25890" s="43"/>
      <c r="AE25890"/>
    </row>
    <row r="25891" spans="1:31">
      <c r="A25891">
        <v>61110</v>
      </c>
      <c r="B25891" t="s">
        <v>22214</v>
      </c>
      <c r="C25891" t="s">
        <v>33477</v>
      </c>
      <c r="D25891" t="s">
        <v>33476</v>
      </c>
      <c r="E25891"/>
      <c r="F25891"/>
      <c r="G25891"/>
      <c r="H25891"/>
      <c r="I25891"/>
      <c r="J25891"/>
      <c r="U25891" s="43"/>
      <c r="AE25891"/>
    </row>
    <row r="25892" spans="1:31">
      <c r="A25892">
        <v>61160</v>
      </c>
      <c r="B25892" t="s">
        <v>22215</v>
      </c>
      <c r="C25892" t="s">
        <v>33477</v>
      </c>
      <c r="D25892" t="s">
        <v>33476</v>
      </c>
      <c r="E25892"/>
      <c r="F25892"/>
      <c r="G25892"/>
      <c r="H25892"/>
      <c r="I25892"/>
      <c r="J25892"/>
      <c r="U25892" s="43"/>
      <c r="AE25892"/>
    </row>
    <row r="25893" spans="1:31">
      <c r="A25893">
        <v>61220</v>
      </c>
      <c r="B25893" t="s">
        <v>22216</v>
      </c>
      <c r="C25893" t="s">
        <v>33478</v>
      </c>
      <c r="D25893" t="s">
        <v>33476</v>
      </c>
      <c r="E25893"/>
      <c r="F25893"/>
      <c r="G25893"/>
      <c r="H25893"/>
      <c r="I25893"/>
      <c r="J25893"/>
      <c r="U25893" s="43"/>
      <c r="AE25893"/>
    </row>
    <row r="25894" spans="1:31">
      <c r="A25894">
        <v>61390</v>
      </c>
      <c r="B25894" t="s">
        <v>22217</v>
      </c>
      <c r="C25894" t="s">
        <v>33478</v>
      </c>
      <c r="D25894" t="s">
        <v>33476</v>
      </c>
      <c r="E25894"/>
      <c r="F25894"/>
      <c r="G25894"/>
      <c r="H25894"/>
      <c r="I25894"/>
      <c r="J25894"/>
      <c r="U25894" s="43"/>
      <c r="AE25894"/>
    </row>
    <row r="25895" spans="1:31">
      <c r="A25895">
        <v>61170</v>
      </c>
      <c r="B25895" t="s">
        <v>19287</v>
      </c>
      <c r="C25895" t="s">
        <v>33477</v>
      </c>
      <c r="D25895" t="s">
        <v>33476</v>
      </c>
      <c r="E25895"/>
      <c r="F25895"/>
      <c r="G25895"/>
      <c r="H25895"/>
      <c r="I25895"/>
      <c r="J25895"/>
      <c r="U25895" s="43"/>
      <c r="AE25895"/>
    </row>
    <row r="25896" spans="1:31">
      <c r="A25896">
        <v>61170</v>
      </c>
      <c r="B25896" t="s">
        <v>18758</v>
      </c>
      <c r="C25896" t="s">
        <v>33477</v>
      </c>
      <c r="D25896" t="s">
        <v>33476</v>
      </c>
      <c r="E25896"/>
      <c r="F25896"/>
      <c r="G25896"/>
      <c r="H25896"/>
      <c r="I25896"/>
      <c r="J25896"/>
      <c r="U25896" s="43"/>
      <c r="AE25896"/>
    </row>
    <row r="25897" spans="1:31">
      <c r="A25897">
        <v>61500</v>
      </c>
      <c r="B25897" t="s">
        <v>22218</v>
      </c>
      <c r="C25897" t="s">
        <v>33477</v>
      </c>
      <c r="D25897" t="s">
        <v>33476</v>
      </c>
      <c r="E25897"/>
      <c r="F25897"/>
      <c r="G25897"/>
      <c r="H25897"/>
      <c r="I25897"/>
      <c r="J25897"/>
      <c r="U25897" s="43"/>
      <c r="AE25897"/>
    </row>
    <row r="25898" spans="1:31">
      <c r="A25898">
        <v>61430</v>
      </c>
      <c r="B25898" t="s">
        <v>22219</v>
      </c>
      <c r="C25898" t="s">
        <v>33478</v>
      </c>
      <c r="D25898" t="e">
        <v>#N/A</v>
      </c>
      <c r="E25898"/>
      <c r="F25898"/>
      <c r="G25898"/>
      <c r="H25898"/>
      <c r="I25898"/>
      <c r="J25898"/>
      <c r="U25898" s="43"/>
      <c r="AE25898"/>
    </row>
    <row r="25899" spans="1:31">
      <c r="A25899">
        <v>61100</v>
      </c>
      <c r="B25899" t="s">
        <v>22220</v>
      </c>
      <c r="C25899" t="s">
        <v>33477</v>
      </c>
      <c r="D25899" t="s">
        <v>33476</v>
      </c>
      <c r="E25899"/>
      <c r="F25899"/>
      <c r="G25899"/>
      <c r="H25899"/>
      <c r="I25899"/>
      <c r="J25899"/>
      <c r="U25899" s="43"/>
      <c r="AE25899"/>
    </row>
    <row r="25900" spans="1:31">
      <c r="A25900">
        <v>61120</v>
      </c>
      <c r="B25900" t="s">
        <v>22221</v>
      </c>
      <c r="C25900" t="s">
        <v>33478</v>
      </c>
      <c r="D25900" t="s">
        <v>33476</v>
      </c>
      <c r="E25900"/>
      <c r="F25900"/>
      <c r="G25900"/>
      <c r="H25900"/>
      <c r="I25900"/>
      <c r="J25900"/>
      <c r="U25900" s="43"/>
      <c r="AE25900"/>
    </row>
    <row r="25901" spans="1:31">
      <c r="A25901">
        <v>61120</v>
      </c>
      <c r="B25901" t="s">
        <v>4649</v>
      </c>
      <c r="C25901" t="s">
        <v>33478</v>
      </c>
      <c r="D25901" t="s">
        <v>33476</v>
      </c>
      <c r="E25901"/>
      <c r="F25901"/>
      <c r="G25901"/>
      <c r="H25901"/>
      <c r="I25901"/>
      <c r="J25901"/>
      <c r="U25901" s="43"/>
      <c r="AE25901"/>
    </row>
    <row r="25902" spans="1:31">
      <c r="A25902">
        <v>61320</v>
      </c>
      <c r="B25902" t="s">
        <v>22222</v>
      </c>
      <c r="C25902" t="s">
        <v>33478</v>
      </c>
      <c r="D25902" t="s">
        <v>33476</v>
      </c>
      <c r="E25902"/>
      <c r="F25902"/>
      <c r="G25902"/>
      <c r="H25902"/>
      <c r="I25902"/>
      <c r="J25902"/>
      <c r="U25902" s="43"/>
      <c r="AE25902"/>
    </row>
    <row r="25903" spans="1:31">
      <c r="A25903">
        <v>61330</v>
      </c>
      <c r="B25903" t="s">
        <v>22223</v>
      </c>
      <c r="C25903" t="s">
        <v>33477</v>
      </c>
      <c r="D25903" t="s">
        <v>33476</v>
      </c>
      <c r="E25903"/>
      <c r="F25903"/>
      <c r="G25903"/>
      <c r="H25903"/>
      <c r="I25903"/>
      <c r="J25903"/>
      <c r="U25903" s="43"/>
      <c r="AE25903"/>
    </row>
    <row r="25904" spans="1:31">
      <c r="A25904">
        <v>61500</v>
      </c>
      <c r="B25904" t="s">
        <v>22224</v>
      </c>
      <c r="C25904" t="s">
        <v>33477</v>
      </c>
      <c r="D25904" t="s">
        <v>33476</v>
      </c>
      <c r="E25904"/>
      <c r="F25904"/>
      <c r="G25904"/>
      <c r="H25904"/>
      <c r="I25904"/>
      <c r="J25904"/>
      <c r="U25904" s="43"/>
      <c r="AE25904"/>
    </row>
    <row r="25905" spans="1:31">
      <c r="A25905">
        <v>61000</v>
      </c>
      <c r="B25905" t="s">
        <v>22225</v>
      </c>
      <c r="C25905" t="s">
        <v>33477</v>
      </c>
      <c r="D25905" t="e">
        <v>#N/A</v>
      </c>
      <c r="E25905"/>
      <c r="F25905"/>
      <c r="G25905"/>
      <c r="H25905"/>
      <c r="I25905"/>
      <c r="J25905"/>
      <c r="U25905" s="43"/>
      <c r="AE25905"/>
    </row>
    <row r="25906" spans="1:31">
      <c r="A25906">
        <v>61100</v>
      </c>
      <c r="B25906" t="s">
        <v>22226</v>
      </c>
      <c r="C25906" t="s">
        <v>33477</v>
      </c>
      <c r="D25906" t="s">
        <v>33476</v>
      </c>
      <c r="E25906"/>
      <c r="F25906"/>
      <c r="G25906"/>
      <c r="H25906"/>
      <c r="I25906"/>
      <c r="J25906"/>
      <c r="U25906" s="43"/>
      <c r="AE25906"/>
    </row>
    <row r="25907" spans="1:31">
      <c r="A25907">
        <v>61260</v>
      </c>
      <c r="B25907" t="s">
        <v>22227</v>
      </c>
      <c r="C25907" t="s">
        <v>33477</v>
      </c>
      <c r="D25907" t="s">
        <v>33476</v>
      </c>
      <c r="E25907"/>
      <c r="F25907"/>
      <c r="G25907"/>
      <c r="H25907"/>
      <c r="I25907"/>
      <c r="J25907"/>
      <c r="U25907" s="43"/>
      <c r="AE25907"/>
    </row>
    <row r="25908" spans="1:31">
      <c r="A25908">
        <v>61320</v>
      </c>
      <c r="B25908" t="s">
        <v>22228</v>
      </c>
      <c r="C25908" t="s">
        <v>33478</v>
      </c>
      <c r="D25908" t="s">
        <v>33476</v>
      </c>
      <c r="E25908"/>
      <c r="F25908"/>
      <c r="G25908"/>
      <c r="H25908"/>
      <c r="I25908"/>
      <c r="J25908"/>
      <c r="U25908" s="43"/>
      <c r="AE25908"/>
    </row>
    <row r="25909" spans="1:31">
      <c r="A25909">
        <v>61240</v>
      </c>
      <c r="B25909" t="s">
        <v>22229</v>
      </c>
      <c r="C25909" t="s">
        <v>33478</v>
      </c>
      <c r="D25909" t="s">
        <v>33476</v>
      </c>
      <c r="E25909"/>
      <c r="F25909"/>
      <c r="G25909"/>
      <c r="H25909"/>
      <c r="I25909"/>
      <c r="J25909"/>
      <c r="U25909" s="43"/>
      <c r="AE25909"/>
    </row>
    <row r="25910" spans="1:31">
      <c r="A25910">
        <v>61500</v>
      </c>
      <c r="B25910" t="s">
        <v>22229</v>
      </c>
      <c r="C25910" t="s">
        <v>33477</v>
      </c>
      <c r="D25910" t="s">
        <v>33476</v>
      </c>
      <c r="E25910"/>
      <c r="F25910"/>
      <c r="G25910"/>
      <c r="H25910"/>
      <c r="I25910"/>
      <c r="J25910"/>
      <c r="U25910" s="43"/>
      <c r="AE25910"/>
    </row>
    <row r="25911" spans="1:31">
      <c r="A25911">
        <v>61500</v>
      </c>
      <c r="B25911" t="s">
        <v>22229</v>
      </c>
      <c r="C25911" t="s">
        <v>33477</v>
      </c>
      <c r="D25911" t="s">
        <v>33476</v>
      </c>
      <c r="E25911"/>
      <c r="F25911"/>
      <c r="G25911"/>
      <c r="H25911"/>
      <c r="I25911"/>
      <c r="J25911"/>
      <c r="U25911" s="43"/>
      <c r="AE25911"/>
    </row>
    <row r="25912" spans="1:31">
      <c r="A25912">
        <v>61390</v>
      </c>
      <c r="B25912" t="s">
        <v>22230</v>
      </c>
      <c r="C25912" t="s">
        <v>33478</v>
      </c>
      <c r="D25912" t="s">
        <v>33476</v>
      </c>
      <c r="E25912"/>
      <c r="F25912"/>
      <c r="G25912"/>
      <c r="H25912"/>
      <c r="I25912"/>
      <c r="J25912"/>
      <c r="U25912" s="43"/>
      <c r="AE25912"/>
    </row>
    <row r="25913" spans="1:31">
      <c r="A25913">
        <v>61210</v>
      </c>
      <c r="B25913" t="s">
        <v>22231</v>
      </c>
      <c r="C25913" t="s">
        <v>33478</v>
      </c>
      <c r="D25913" t="s">
        <v>33476</v>
      </c>
      <c r="E25913"/>
      <c r="F25913"/>
      <c r="G25913"/>
      <c r="H25913"/>
      <c r="I25913"/>
      <c r="J25913"/>
      <c r="U25913" s="43"/>
      <c r="AE25913"/>
    </row>
    <row r="25914" spans="1:31">
      <c r="A25914">
        <v>61320</v>
      </c>
      <c r="B25914" t="s">
        <v>22232</v>
      </c>
      <c r="C25914" t="s">
        <v>33478</v>
      </c>
      <c r="D25914" t="s">
        <v>33476</v>
      </c>
      <c r="E25914"/>
      <c r="F25914"/>
      <c r="G25914"/>
      <c r="H25914"/>
      <c r="I25914"/>
      <c r="J25914"/>
      <c r="U25914" s="43"/>
      <c r="AE25914"/>
    </row>
    <row r="25915" spans="1:31">
      <c r="A25915">
        <v>61120</v>
      </c>
      <c r="B25915" t="s">
        <v>22233</v>
      </c>
      <c r="C25915" t="s">
        <v>33478</v>
      </c>
      <c r="D25915" t="s">
        <v>33476</v>
      </c>
      <c r="E25915"/>
      <c r="F25915"/>
      <c r="G25915"/>
      <c r="H25915"/>
      <c r="I25915"/>
      <c r="J25915"/>
      <c r="U25915" s="43"/>
      <c r="AE25915"/>
    </row>
    <row r="25916" spans="1:31">
      <c r="A25916">
        <v>61560</v>
      </c>
      <c r="B25916" t="s">
        <v>22234</v>
      </c>
      <c r="C25916" t="s">
        <v>33478</v>
      </c>
      <c r="D25916" t="s">
        <v>33476</v>
      </c>
      <c r="E25916"/>
      <c r="F25916"/>
      <c r="G25916"/>
      <c r="H25916"/>
      <c r="I25916"/>
      <c r="J25916"/>
      <c r="U25916" s="43"/>
      <c r="AE25916"/>
    </row>
    <row r="25917" spans="1:31">
      <c r="A25917">
        <v>61240</v>
      </c>
      <c r="B25917" t="s">
        <v>22235</v>
      </c>
      <c r="C25917" t="s">
        <v>33478</v>
      </c>
      <c r="D25917" t="s">
        <v>33476</v>
      </c>
      <c r="E25917"/>
      <c r="F25917"/>
      <c r="G25917"/>
      <c r="H25917"/>
      <c r="I25917"/>
      <c r="J25917"/>
      <c r="U25917" s="43"/>
      <c r="AE25917"/>
    </row>
    <row r="25918" spans="1:31">
      <c r="A25918">
        <v>61120</v>
      </c>
      <c r="B25918" t="s">
        <v>22236</v>
      </c>
      <c r="C25918" t="s">
        <v>33478</v>
      </c>
      <c r="D25918" t="s">
        <v>33476</v>
      </c>
      <c r="E25918"/>
      <c r="F25918"/>
      <c r="G25918"/>
      <c r="H25918"/>
      <c r="I25918"/>
      <c r="J25918"/>
      <c r="U25918" s="43"/>
      <c r="AE25918"/>
    </row>
    <row r="25919" spans="1:31">
      <c r="A25919">
        <v>61700</v>
      </c>
      <c r="B25919" t="s">
        <v>22237</v>
      </c>
      <c r="C25919" t="s">
        <v>33477</v>
      </c>
      <c r="D25919" t="s">
        <v>33476</v>
      </c>
      <c r="E25919"/>
      <c r="F25919"/>
      <c r="G25919"/>
      <c r="H25919"/>
      <c r="I25919"/>
      <c r="J25919"/>
      <c r="U25919" s="43"/>
      <c r="AE25919"/>
    </row>
    <row r="25920" spans="1:31">
      <c r="A25920">
        <v>61300</v>
      </c>
      <c r="B25920" t="s">
        <v>22238</v>
      </c>
      <c r="C25920" t="s">
        <v>33478</v>
      </c>
      <c r="D25920" t="s">
        <v>33482</v>
      </c>
      <c r="E25920"/>
      <c r="F25920"/>
      <c r="G25920"/>
      <c r="H25920"/>
      <c r="I25920"/>
      <c r="J25920"/>
      <c r="U25920" s="43"/>
      <c r="AE25920"/>
    </row>
    <row r="25921" spans="1:31">
      <c r="A25921">
        <v>61800</v>
      </c>
      <c r="B25921" t="s">
        <v>22239</v>
      </c>
      <c r="C25921" t="s">
        <v>33477</v>
      </c>
      <c r="D25921" t="s">
        <v>33476</v>
      </c>
      <c r="E25921"/>
      <c r="F25921"/>
      <c r="G25921"/>
      <c r="H25921"/>
      <c r="I25921"/>
      <c r="J25921"/>
      <c r="U25921" s="43"/>
      <c r="AE25921"/>
    </row>
    <row r="25922" spans="1:31">
      <c r="A25922">
        <v>61100</v>
      </c>
      <c r="B25922" t="s">
        <v>22240</v>
      </c>
      <c r="C25922" t="s">
        <v>33477</v>
      </c>
      <c r="D25922" t="s">
        <v>33476</v>
      </c>
      <c r="E25922"/>
      <c r="F25922"/>
      <c r="G25922"/>
      <c r="H25922"/>
      <c r="I25922"/>
      <c r="J25922"/>
      <c r="U25922" s="43"/>
      <c r="AE25922"/>
    </row>
    <row r="25923" spans="1:31">
      <c r="A25923">
        <v>61100</v>
      </c>
      <c r="B25923" t="s">
        <v>22241</v>
      </c>
      <c r="C25923" t="s">
        <v>33477</v>
      </c>
      <c r="D25923" t="s">
        <v>33476</v>
      </c>
      <c r="E25923"/>
      <c r="F25923"/>
      <c r="G25923"/>
      <c r="H25923"/>
      <c r="I25923"/>
      <c r="J25923"/>
      <c r="U25923" s="43"/>
      <c r="AE25923"/>
    </row>
    <row r="25924" spans="1:31">
      <c r="A25924">
        <v>61140</v>
      </c>
      <c r="B25924" t="s">
        <v>22242</v>
      </c>
      <c r="C25924" t="s">
        <v>33477</v>
      </c>
      <c r="D25924" t="s">
        <v>33476</v>
      </c>
      <c r="E25924"/>
      <c r="F25924"/>
      <c r="G25924"/>
      <c r="H25924"/>
      <c r="I25924"/>
      <c r="J25924"/>
      <c r="U25924" s="43"/>
      <c r="AE25924"/>
    </row>
    <row r="25925" spans="1:31">
      <c r="A25925">
        <v>61140</v>
      </c>
      <c r="B25925" t="s">
        <v>22242</v>
      </c>
      <c r="C25925" t="s">
        <v>33477</v>
      </c>
      <c r="D25925" t="s">
        <v>33476</v>
      </c>
      <c r="E25925"/>
      <c r="F25925"/>
      <c r="G25925"/>
      <c r="H25925"/>
      <c r="I25925"/>
      <c r="J25925"/>
      <c r="U25925" s="43"/>
      <c r="AE25925"/>
    </row>
    <row r="25926" spans="1:31">
      <c r="A25926">
        <v>61410</v>
      </c>
      <c r="B25926" t="s">
        <v>22242</v>
      </c>
      <c r="C25926" t="s">
        <v>33477</v>
      </c>
      <c r="D25926" t="s">
        <v>33476</v>
      </c>
      <c r="E25926"/>
      <c r="F25926"/>
      <c r="G25926"/>
      <c r="H25926"/>
      <c r="I25926"/>
      <c r="J25926"/>
      <c r="U25926" s="43"/>
      <c r="AE25926"/>
    </row>
    <row r="25927" spans="1:31">
      <c r="A25927">
        <v>61410</v>
      </c>
      <c r="B25927" t="s">
        <v>22242</v>
      </c>
      <c r="C25927" t="s">
        <v>33477</v>
      </c>
      <c r="D25927" t="s">
        <v>33476</v>
      </c>
      <c r="E25927"/>
      <c r="F25927"/>
      <c r="G25927"/>
      <c r="H25927"/>
      <c r="I25927"/>
      <c r="J25927"/>
      <c r="U25927" s="43"/>
      <c r="AE25927"/>
    </row>
    <row r="25928" spans="1:31">
      <c r="A25928">
        <v>61400</v>
      </c>
      <c r="B25928" t="s">
        <v>22243</v>
      </c>
      <c r="C25928" t="s">
        <v>33477</v>
      </c>
      <c r="D25928" t="s">
        <v>33476</v>
      </c>
      <c r="E25928"/>
      <c r="F25928"/>
      <c r="G25928"/>
      <c r="H25928"/>
      <c r="I25928"/>
      <c r="J25928"/>
      <c r="U25928" s="43"/>
      <c r="AE25928"/>
    </row>
    <row r="25929" spans="1:31">
      <c r="A25929">
        <v>61500</v>
      </c>
      <c r="B25929" t="s">
        <v>22244</v>
      </c>
      <c r="C25929" t="s">
        <v>33477</v>
      </c>
      <c r="D25929" t="s">
        <v>33476</v>
      </c>
      <c r="E25929"/>
      <c r="F25929"/>
      <c r="G25929"/>
      <c r="H25929"/>
      <c r="I25929"/>
      <c r="J25929"/>
      <c r="U25929" s="43"/>
      <c r="AE25929"/>
    </row>
    <row r="25930" spans="1:31">
      <c r="A25930">
        <v>61130</v>
      </c>
      <c r="B25930" t="s">
        <v>22245</v>
      </c>
      <c r="C25930" t="s">
        <v>33477</v>
      </c>
      <c r="D25930" t="s">
        <v>203</v>
      </c>
      <c r="E25930"/>
      <c r="F25930"/>
      <c r="G25930"/>
      <c r="H25930"/>
      <c r="I25930"/>
      <c r="J25930"/>
      <c r="U25930" s="43"/>
      <c r="AE25930"/>
    </row>
    <row r="25931" spans="1:31">
      <c r="A25931">
        <v>61270</v>
      </c>
      <c r="B25931" t="s">
        <v>22246</v>
      </c>
      <c r="C25931" t="s">
        <v>33478</v>
      </c>
      <c r="D25931" t="s">
        <v>33482</v>
      </c>
      <c r="E25931"/>
      <c r="F25931"/>
      <c r="G25931"/>
      <c r="H25931"/>
      <c r="I25931"/>
      <c r="J25931"/>
      <c r="U25931" s="43"/>
      <c r="AE25931"/>
    </row>
    <row r="25932" spans="1:31">
      <c r="A25932">
        <v>61570</v>
      </c>
      <c r="B25932" t="s">
        <v>22247</v>
      </c>
      <c r="C25932" t="s">
        <v>33478</v>
      </c>
      <c r="D25932" t="s">
        <v>33476</v>
      </c>
      <c r="E25932"/>
      <c r="F25932"/>
      <c r="G25932"/>
      <c r="H25932"/>
      <c r="I25932"/>
      <c r="J25932"/>
      <c r="U25932" s="43"/>
      <c r="AE25932"/>
    </row>
    <row r="25933" spans="1:31">
      <c r="A25933">
        <v>61450</v>
      </c>
      <c r="B25933" t="s">
        <v>12950</v>
      </c>
      <c r="C25933" t="s">
        <v>33477</v>
      </c>
      <c r="D25933" t="e">
        <v>#N/A</v>
      </c>
      <c r="E25933"/>
      <c r="F25933"/>
      <c r="G25933"/>
      <c r="H25933"/>
      <c r="I25933"/>
      <c r="J25933"/>
      <c r="U25933" s="43"/>
      <c r="AE25933"/>
    </row>
    <row r="25934" spans="1:31">
      <c r="A25934">
        <v>61230</v>
      </c>
      <c r="B25934" t="s">
        <v>6134</v>
      </c>
      <c r="C25934" t="s">
        <v>33478</v>
      </c>
      <c r="D25934" t="s">
        <v>33476</v>
      </c>
      <c r="E25934"/>
      <c r="F25934"/>
      <c r="G25934"/>
      <c r="H25934"/>
      <c r="I25934"/>
      <c r="J25934"/>
      <c r="U25934" s="43"/>
      <c r="AE25934"/>
    </row>
    <row r="25935" spans="1:31">
      <c r="A25935">
        <v>61600</v>
      </c>
      <c r="B25935" t="s">
        <v>8462</v>
      </c>
      <c r="C25935" t="s">
        <v>33477</v>
      </c>
      <c r="D25935" t="s">
        <v>33476</v>
      </c>
      <c r="E25935"/>
      <c r="F25935"/>
      <c r="G25935"/>
      <c r="H25935"/>
      <c r="I25935"/>
      <c r="J25935"/>
      <c r="U25935" s="43"/>
      <c r="AE25935"/>
    </row>
    <row r="25936" spans="1:31">
      <c r="A25936">
        <v>61360</v>
      </c>
      <c r="B25936" t="s">
        <v>22248</v>
      </c>
      <c r="C25936" t="s">
        <v>33477</v>
      </c>
      <c r="D25936" t="s">
        <v>33476</v>
      </c>
      <c r="E25936"/>
      <c r="F25936"/>
      <c r="G25936"/>
      <c r="H25936"/>
      <c r="I25936"/>
      <c r="J25936"/>
      <c r="U25936" s="43"/>
      <c r="AE25936"/>
    </row>
    <row r="25937" spans="1:31">
      <c r="A25937">
        <v>61320</v>
      </c>
      <c r="B25937" t="s">
        <v>22249</v>
      </c>
      <c r="C25937" t="s">
        <v>33478</v>
      </c>
      <c r="D25937" t="s">
        <v>33476</v>
      </c>
      <c r="E25937"/>
      <c r="F25937"/>
      <c r="G25937"/>
      <c r="H25937"/>
      <c r="I25937"/>
      <c r="J25937"/>
      <c r="U25937" s="43"/>
      <c r="AE25937"/>
    </row>
    <row r="25938" spans="1:31">
      <c r="A25938">
        <v>61230</v>
      </c>
      <c r="B25938" t="s">
        <v>22250</v>
      </c>
      <c r="C25938" t="s">
        <v>33478</v>
      </c>
      <c r="D25938" t="s">
        <v>33476</v>
      </c>
      <c r="E25938"/>
      <c r="F25938"/>
      <c r="G25938"/>
      <c r="H25938"/>
      <c r="I25938"/>
      <c r="J25938"/>
      <c r="U25938" s="43"/>
      <c r="AE25938"/>
    </row>
    <row r="25939" spans="1:31">
      <c r="A25939">
        <v>61250</v>
      </c>
      <c r="B25939" t="s">
        <v>5754</v>
      </c>
      <c r="C25939" t="s">
        <v>33477</v>
      </c>
      <c r="D25939" t="s">
        <v>33476</v>
      </c>
      <c r="E25939"/>
      <c r="F25939"/>
      <c r="G25939"/>
      <c r="H25939"/>
      <c r="I25939"/>
      <c r="J25939"/>
      <c r="U25939" s="43"/>
      <c r="AE25939"/>
    </row>
    <row r="25940" spans="1:31">
      <c r="A25940">
        <v>61400</v>
      </c>
      <c r="B25940" t="s">
        <v>22251</v>
      </c>
      <c r="C25940" t="s">
        <v>33477</v>
      </c>
      <c r="D25940" t="s">
        <v>33476</v>
      </c>
      <c r="E25940"/>
      <c r="F25940"/>
      <c r="G25940"/>
      <c r="H25940"/>
      <c r="I25940"/>
      <c r="J25940"/>
      <c r="U25940" s="43"/>
      <c r="AE25940"/>
    </row>
    <row r="25941" spans="1:31">
      <c r="A25941">
        <v>61200</v>
      </c>
      <c r="B25941" t="s">
        <v>22252</v>
      </c>
      <c r="C25941" t="s">
        <v>33477</v>
      </c>
      <c r="D25941" t="s">
        <v>33476</v>
      </c>
      <c r="E25941"/>
      <c r="F25941"/>
      <c r="G25941"/>
      <c r="H25941"/>
      <c r="I25941"/>
      <c r="J25941"/>
      <c r="U25941" s="43"/>
      <c r="AE25941"/>
    </row>
    <row r="25942" spans="1:31">
      <c r="A25942">
        <v>61110</v>
      </c>
      <c r="B25942" t="s">
        <v>22253</v>
      </c>
      <c r="C25942" t="s">
        <v>33477</v>
      </c>
      <c r="D25942" t="s">
        <v>33476</v>
      </c>
      <c r="E25942"/>
      <c r="F25942"/>
      <c r="G25942"/>
      <c r="H25942"/>
      <c r="I25942"/>
      <c r="J25942"/>
      <c r="U25942" s="43"/>
      <c r="AE25942"/>
    </row>
    <row r="25943" spans="1:31">
      <c r="A25943">
        <v>61110</v>
      </c>
      <c r="B25943" t="s">
        <v>22253</v>
      </c>
      <c r="C25943" t="s">
        <v>33477</v>
      </c>
      <c r="D25943" t="s">
        <v>33476</v>
      </c>
      <c r="E25943"/>
      <c r="F25943"/>
      <c r="G25943"/>
      <c r="H25943"/>
      <c r="I25943"/>
      <c r="J25943"/>
      <c r="U25943" s="43"/>
      <c r="AE25943"/>
    </row>
    <row r="25944" spans="1:31">
      <c r="A25944">
        <v>61110</v>
      </c>
      <c r="B25944" t="s">
        <v>22253</v>
      </c>
      <c r="C25944" t="s">
        <v>33477</v>
      </c>
      <c r="D25944" t="s">
        <v>33476</v>
      </c>
      <c r="E25944"/>
      <c r="F25944"/>
      <c r="G25944"/>
      <c r="H25944"/>
      <c r="I25944"/>
      <c r="J25944"/>
      <c r="U25944" s="43"/>
      <c r="AE25944"/>
    </row>
    <row r="25945" spans="1:31">
      <c r="A25945">
        <v>61250</v>
      </c>
      <c r="B25945" t="s">
        <v>22254</v>
      </c>
      <c r="C25945" t="s">
        <v>33477</v>
      </c>
      <c r="D25945" t="s">
        <v>33476</v>
      </c>
      <c r="E25945"/>
      <c r="F25945"/>
      <c r="G25945"/>
      <c r="H25945"/>
      <c r="I25945"/>
      <c r="J25945"/>
      <c r="U25945" s="43"/>
      <c r="AE25945"/>
    </row>
    <row r="25946" spans="1:31">
      <c r="A25946">
        <v>61400</v>
      </c>
      <c r="B25946" t="s">
        <v>22255</v>
      </c>
      <c r="C25946" t="s">
        <v>33477</v>
      </c>
      <c r="D25946" t="s">
        <v>33476</v>
      </c>
      <c r="E25946"/>
      <c r="F25946"/>
      <c r="G25946"/>
      <c r="H25946"/>
      <c r="I25946"/>
      <c r="J25946"/>
      <c r="U25946" s="43"/>
      <c r="AE25946"/>
    </row>
    <row r="25947" spans="1:31">
      <c r="A25947">
        <v>61160</v>
      </c>
      <c r="B25947" t="s">
        <v>22256</v>
      </c>
      <c r="C25947" t="s">
        <v>33477</v>
      </c>
      <c r="D25947" t="s">
        <v>33476</v>
      </c>
      <c r="E25947"/>
      <c r="F25947"/>
      <c r="G25947"/>
      <c r="H25947"/>
      <c r="I25947"/>
      <c r="J25947"/>
      <c r="U25947" s="43"/>
      <c r="AE25947"/>
    </row>
    <row r="25948" spans="1:31">
      <c r="A25948">
        <v>61360</v>
      </c>
      <c r="B25948" t="s">
        <v>22257</v>
      </c>
      <c r="C25948" t="s">
        <v>33477</v>
      </c>
      <c r="D25948" t="s">
        <v>33476</v>
      </c>
      <c r="E25948"/>
      <c r="F25948"/>
      <c r="G25948"/>
      <c r="H25948"/>
      <c r="I25948"/>
      <c r="J25948"/>
      <c r="U25948" s="43"/>
      <c r="AE25948"/>
    </row>
    <row r="25949" spans="1:31">
      <c r="A25949">
        <v>61230</v>
      </c>
      <c r="B25949" t="s">
        <v>22258</v>
      </c>
      <c r="C25949" t="s">
        <v>33478</v>
      </c>
      <c r="D25949" t="s">
        <v>33476</v>
      </c>
      <c r="E25949"/>
      <c r="F25949"/>
      <c r="G25949"/>
      <c r="H25949"/>
      <c r="I25949"/>
      <c r="J25949"/>
      <c r="U25949" s="43"/>
      <c r="AE25949"/>
    </row>
    <row r="25950" spans="1:31">
      <c r="A25950">
        <v>61160</v>
      </c>
      <c r="B25950" t="s">
        <v>22259</v>
      </c>
      <c r="C25950" t="s">
        <v>33477</v>
      </c>
      <c r="D25950" t="s">
        <v>33476</v>
      </c>
      <c r="E25950"/>
      <c r="F25950"/>
      <c r="G25950"/>
      <c r="H25950"/>
      <c r="I25950"/>
      <c r="J25950"/>
      <c r="U25950" s="43"/>
      <c r="AE25950"/>
    </row>
    <row r="25951" spans="1:31">
      <c r="A25951">
        <v>61220</v>
      </c>
      <c r="B25951" t="s">
        <v>22260</v>
      </c>
      <c r="C25951" t="s">
        <v>33478</v>
      </c>
      <c r="D25951" t="s">
        <v>33476</v>
      </c>
      <c r="E25951"/>
      <c r="F25951"/>
      <c r="G25951"/>
      <c r="H25951"/>
      <c r="I25951"/>
      <c r="J25951"/>
      <c r="U25951" s="43"/>
      <c r="AE25951"/>
    </row>
    <row r="25952" spans="1:31">
      <c r="A25952">
        <v>61170</v>
      </c>
      <c r="B25952" t="s">
        <v>22261</v>
      </c>
      <c r="C25952" t="s">
        <v>33477</v>
      </c>
      <c r="D25952" t="s">
        <v>33476</v>
      </c>
      <c r="E25952"/>
      <c r="F25952"/>
      <c r="G25952"/>
      <c r="H25952"/>
      <c r="I25952"/>
      <c r="J25952"/>
      <c r="U25952" s="43"/>
      <c r="AE25952"/>
    </row>
    <row r="25953" spans="1:31">
      <c r="A25953">
        <v>61400</v>
      </c>
      <c r="B25953" t="s">
        <v>22262</v>
      </c>
      <c r="C25953" t="s">
        <v>33477</v>
      </c>
      <c r="D25953" t="s">
        <v>33476</v>
      </c>
      <c r="E25953"/>
      <c r="F25953"/>
      <c r="G25953"/>
      <c r="H25953"/>
      <c r="I25953"/>
      <c r="J25953"/>
      <c r="U25953" s="43"/>
      <c r="AE25953"/>
    </row>
    <row r="25954" spans="1:31">
      <c r="A25954">
        <v>61560</v>
      </c>
      <c r="B25954" t="s">
        <v>22263</v>
      </c>
      <c r="C25954" t="s">
        <v>33478</v>
      </c>
      <c r="D25954" t="s">
        <v>33476</v>
      </c>
      <c r="E25954"/>
      <c r="F25954"/>
      <c r="G25954"/>
      <c r="H25954"/>
      <c r="I25954"/>
      <c r="J25954"/>
      <c r="U25954" s="43"/>
      <c r="AE25954"/>
    </row>
    <row r="25955" spans="1:31">
      <c r="A25955">
        <v>61390</v>
      </c>
      <c r="B25955" t="s">
        <v>22264</v>
      </c>
      <c r="C25955" t="s">
        <v>33478</v>
      </c>
      <c r="D25955" t="s">
        <v>33476</v>
      </c>
      <c r="E25955"/>
      <c r="F25955"/>
      <c r="G25955"/>
      <c r="H25955"/>
      <c r="I25955"/>
      <c r="J25955"/>
      <c r="U25955" s="43"/>
      <c r="AE25955"/>
    </row>
    <row r="25956" spans="1:31">
      <c r="A25956">
        <v>61220</v>
      </c>
      <c r="B25956" t="s">
        <v>22265</v>
      </c>
      <c r="C25956" t="s">
        <v>33478</v>
      </c>
      <c r="D25956" t="s">
        <v>33476</v>
      </c>
      <c r="E25956"/>
      <c r="F25956"/>
      <c r="G25956"/>
      <c r="H25956"/>
      <c r="I25956"/>
      <c r="J25956"/>
      <c r="U25956" s="43"/>
      <c r="AE25956"/>
    </row>
    <row r="25957" spans="1:31">
      <c r="A25957">
        <v>61230</v>
      </c>
      <c r="B25957" t="s">
        <v>4699</v>
      </c>
      <c r="C25957" t="s">
        <v>33478</v>
      </c>
      <c r="D25957" t="s">
        <v>33476</v>
      </c>
      <c r="E25957"/>
      <c r="F25957"/>
      <c r="G25957"/>
      <c r="H25957"/>
      <c r="I25957"/>
      <c r="J25957"/>
      <c r="U25957" s="43"/>
      <c r="AE25957"/>
    </row>
    <row r="25958" spans="1:31">
      <c r="A25958">
        <v>61120</v>
      </c>
      <c r="B25958" t="s">
        <v>22266</v>
      </c>
      <c r="C25958" t="s">
        <v>33478</v>
      </c>
      <c r="D25958" t="s">
        <v>33476</v>
      </c>
      <c r="E25958"/>
      <c r="F25958"/>
      <c r="G25958"/>
      <c r="H25958"/>
      <c r="I25958"/>
      <c r="J25958"/>
      <c r="U25958" s="43"/>
      <c r="AE25958"/>
    </row>
    <row r="25959" spans="1:31">
      <c r="A25959">
        <v>61300</v>
      </c>
      <c r="B25959" t="s">
        <v>22267</v>
      </c>
      <c r="C25959" t="s">
        <v>33478</v>
      </c>
      <c r="D25959" t="s">
        <v>33482</v>
      </c>
      <c r="E25959"/>
      <c r="F25959"/>
      <c r="G25959"/>
      <c r="H25959"/>
      <c r="I25959"/>
      <c r="J25959"/>
      <c r="U25959" s="43"/>
      <c r="AE25959"/>
    </row>
    <row r="25960" spans="1:31">
      <c r="A25960">
        <v>61250</v>
      </c>
      <c r="B25960" t="s">
        <v>22268</v>
      </c>
      <c r="C25960" t="s">
        <v>33477</v>
      </c>
      <c r="D25960" t="s">
        <v>33476</v>
      </c>
      <c r="E25960"/>
      <c r="F25960"/>
      <c r="G25960"/>
      <c r="H25960"/>
      <c r="I25960"/>
      <c r="J25960"/>
      <c r="U25960" s="43"/>
      <c r="AE25960"/>
    </row>
    <row r="25961" spans="1:31">
      <c r="A25961">
        <v>61130</v>
      </c>
      <c r="B25961" t="s">
        <v>22269</v>
      </c>
      <c r="C25961" t="s">
        <v>33477</v>
      </c>
      <c r="D25961" t="s">
        <v>203</v>
      </c>
      <c r="E25961"/>
      <c r="F25961"/>
      <c r="G25961"/>
      <c r="H25961"/>
      <c r="I25961"/>
      <c r="J25961"/>
      <c r="U25961" s="43"/>
      <c r="AE25961"/>
    </row>
    <row r="25962" spans="1:31">
      <c r="A25962">
        <v>61250</v>
      </c>
      <c r="B25962" t="s">
        <v>22270</v>
      </c>
      <c r="C25962" t="s">
        <v>33477</v>
      </c>
      <c r="D25962" t="s">
        <v>33476</v>
      </c>
      <c r="E25962"/>
      <c r="F25962"/>
      <c r="G25962"/>
      <c r="H25962"/>
      <c r="I25962"/>
      <c r="J25962"/>
      <c r="U25962" s="43"/>
      <c r="AE25962"/>
    </row>
    <row r="25963" spans="1:31">
      <c r="A25963">
        <v>61700</v>
      </c>
      <c r="B25963" t="s">
        <v>22271</v>
      </c>
      <c r="C25963" t="s">
        <v>33477</v>
      </c>
      <c r="D25963" t="s">
        <v>33476</v>
      </c>
      <c r="E25963"/>
      <c r="F25963"/>
      <c r="G25963"/>
      <c r="H25963"/>
      <c r="I25963"/>
      <c r="J25963"/>
      <c r="U25963" s="43"/>
      <c r="AE25963"/>
    </row>
    <row r="25964" spans="1:31">
      <c r="A25964">
        <v>61700</v>
      </c>
      <c r="B25964" t="s">
        <v>22271</v>
      </c>
      <c r="C25964" t="s">
        <v>33477</v>
      </c>
      <c r="D25964" t="s">
        <v>33476</v>
      </c>
      <c r="E25964"/>
      <c r="F25964"/>
      <c r="G25964"/>
      <c r="H25964"/>
      <c r="I25964"/>
      <c r="J25964"/>
      <c r="U25964" s="43"/>
      <c r="AE25964"/>
    </row>
    <row r="25965" spans="1:31">
      <c r="A25965">
        <v>61700</v>
      </c>
      <c r="B25965" t="s">
        <v>22271</v>
      </c>
      <c r="C25965" t="s">
        <v>33477</v>
      </c>
      <c r="D25965" t="s">
        <v>33476</v>
      </c>
      <c r="E25965"/>
      <c r="F25965"/>
      <c r="G25965"/>
      <c r="H25965"/>
      <c r="I25965"/>
      <c r="J25965"/>
      <c r="U25965" s="43"/>
      <c r="AE25965"/>
    </row>
    <row r="25966" spans="1:31">
      <c r="A25966">
        <v>61700</v>
      </c>
      <c r="B25966" t="s">
        <v>21730</v>
      </c>
      <c r="C25966" t="s">
        <v>33477</v>
      </c>
      <c r="D25966" t="s">
        <v>33476</v>
      </c>
      <c r="E25966"/>
      <c r="F25966"/>
      <c r="G25966"/>
      <c r="H25966"/>
      <c r="I25966"/>
      <c r="J25966"/>
      <c r="U25966" s="43"/>
      <c r="AE25966"/>
    </row>
    <row r="25967" spans="1:31">
      <c r="A25967">
        <v>61100</v>
      </c>
      <c r="B25967" t="s">
        <v>22272</v>
      </c>
      <c r="C25967" t="s">
        <v>33477</v>
      </c>
      <c r="D25967" t="s">
        <v>33476</v>
      </c>
      <c r="E25967"/>
      <c r="F25967"/>
      <c r="G25967"/>
      <c r="H25967"/>
      <c r="I25967"/>
      <c r="J25967"/>
      <c r="U25967" s="43"/>
      <c r="AE25967"/>
    </row>
    <row r="25968" spans="1:31">
      <c r="A25968">
        <v>61440</v>
      </c>
      <c r="B25968" t="s">
        <v>22273</v>
      </c>
      <c r="C25968" t="s">
        <v>33478</v>
      </c>
      <c r="D25968" t="s">
        <v>33476</v>
      </c>
      <c r="E25968"/>
      <c r="F25968"/>
      <c r="G25968"/>
      <c r="H25968"/>
      <c r="I25968"/>
      <c r="J25968"/>
      <c r="U25968" s="43"/>
      <c r="AE25968"/>
    </row>
    <row r="25969" spans="1:31">
      <c r="A25969">
        <v>61370</v>
      </c>
      <c r="B25969" t="s">
        <v>22274</v>
      </c>
      <c r="C25969" t="s">
        <v>33478</v>
      </c>
      <c r="D25969" t="s">
        <v>33482</v>
      </c>
      <c r="E25969"/>
      <c r="F25969"/>
      <c r="G25969"/>
      <c r="H25969"/>
      <c r="I25969"/>
      <c r="J25969"/>
      <c r="U25969" s="43"/>
      <c r="AE25969"/>
    </row>
    <row r="25970" spans="1:31">
      <c r="A25970">
        <v>61270</v>
      </c>
      <c r="B25970" t="s">
        <v>22275</v>
      </c>
      <c r="C25970" t="s">
        <v>33478</v>
      </c>
      <c r="D25970" t="s">
        <v>33482</v>
      </c>
      <c r="E25970"/>
      <c r="F25970"/>
      <c r="G25970"/>
      <c r="H25970"/>
      <c r="I25970"/>
      <c r="J25970"/>
      <c r="U25970" s="43"/>
      <c r="AE25970"/>
    </row>
    <row r="25971" spans="1:31">
      <c r="A25971">
        <v>61160</v>
      </c>
      <c r="B25971" t="s">
        <v>22276</v>
      </c>
      <c r="C25971" t="s">
        <v>33477</v>
      </c>
      <c r="D25971" t="s">
        <v>33476</v>
      </c>
      <c r="E25971"/>
      <c r="F25971"/>
      <c r="G25971"/>
      <c r="H25971"/>
      <c r="I25971"/>
      <c r="J25971"/>
      <c r="U25971" s="43"/>
      <c r="AE25971"/>
    </row>
    <row r="25972" spans="1:31">
      <c r="A25972">
        <v>61150</v>
      </c>
      <c r="B25972" t="s">
        <v>22277</v>
      </c>
      <c r="C25972" t="s">
        <v>33477</v>
      </c>
      <c r="D25972" t="s">
        <v>33476</v>
      </c>
      <c r="E25972"/>
      <c r="F25972"/>
      <c r="G25972"/>
      <c r="H25972"/>
      <c r="I25972"/>
      <c r="J25972"/>
      <c r="U25972" s="43"/>
      <c r="AE25972"/>
    </row>
    <row r="25973" spans="1:31">
      <c r="A25973">
        <v>61150</v>
      </c>
      <c r="B25973" t="s">
        <v>22277</v>
      </c>
      <c r="C25973" t="s">
        <v>33477</v>
      </c>
      <c r="D25973" t="s">
        <v>33476</v>
      </c>
      <c r="E25973"/>
      <c r="F25973"/>
      <c r="G25973"/>
      <c r="H25973"/>
      <c r="I25973"/>
      <c r="J25973"/>
      <c r="U25973" s="43"/>
      <c r="AE25973"/>
    </row>
    <row r="25974" spans="1:31">
      <c r="A25974">
        <v>61150</v>
      </c>
      <c r="B25974" t="s">
        <v>22277</v>
      </c>
      <c r="C25974" t="s">
        <v>33477</v>
      </c>
      <c r="D25974" t="s">
        <v>33476</v>
      </c>
      <c r="E25974"/>
      <c r="F25974"/>
      <c r="G25974"/>
      <c r="H25974"/>
      <c r="I25974"/>
      <c r="J25974"/>
      <c r="U25974" s="43"/>
      <c r="AE25974"/>
    </row>
    <row r="25975" spans="1:31">
      <c r="A25975">
        <v>61150</v>
      </c>
      <c r="B25975" t="s">
        <v>22277</v>
      </c>
      <c r="C25975" t="s">
        <v>33477</v>
      </c>
      <c r="D25975" t="s">
        <v>33476</v>
      </c>
      <c r="E25975"/>
      <c r="F25975"/>
      <c r="G25975"/>
      <c r="H25975"/>
      <c r="I25975"/>
      <c r="J25975"/>
      <c r="U25975" s="43"/>
      <c r="AE25975"/>
    </row>
    <row r="25976" spans="1:31">
      <c r="A25976">
        <v>61150</v>
      </c>
      <c r="B25976" t="s">
        <v>22277</v>
      </c>
      <c r="C25976" t="s">
        <v>33477</v>
      </c>
      <c r="D25976" t="s">
        <v>33476</v>
      </c>
      <c r="E25976"/>
      <c r="F25976"/>
      <c r="G25976"/>
      <c r="H25976"/>
      <c r="I25976"/>
      <c r="J25976"/>
      <c r="U25976" s="43"/>
      <c r="AE25976"/>
    </row>
    <row r="25977" spans="1:31">
      <c r="A25977">
        <v>61150</v>
      </c>
      <c r="B25977" t="s">
        <v>22277</v>
      </c>
      <c r="C25977" t="s">
        <v>33477</v>
      </c>
      <c r="D25977" t="s">
        <v>33476</v>
      </c>
      <c r="E25977"/>
      <c r="F25977"/>
      <c r="G25977"/>
      <c r="H25977"/>
      <c r="I25977"/>
      <c r="J25977"/>
      <c r="U25977" s="43"/>
      <c r="AE25977"/>
    </row>
    <row r="25978" spans="1:31">
      <c r="A25978">
        <v>61200</v>
      </c>
      <c r="B25978" t="s">
        <v>22277</v>
      </c>
      <c r="C25978" t="s">
        <v>33477</v>
      </c>
      <c r="D25978" t="s">
        <v>33476</v>
      </c>
      <c r="E25978"/>
      <c r="F25978"/>
      <c r="G25978"/>
      <c r="H25978"/>
      <c r="I25978"/>
      <c r="J25978"/>
      <c r="U25978" s="43"/>
      <c r="AE25978"/>
    </row>
    <row r="25979" spans="1:31">
      <c r="A25979">
        <v>61500</v>
      </c>
      <c r="B25979" t="s">
        <v>22278</v>
      </c>
      <c r="C25979" t="s">
        <v>33477</v>
      </c>
      <c r="D25979" t="s">
        <v>33476</v>
      </c>
      <c r="E25979"/>
      <c r="F25979"/>
      <c r="G25979"/>
      <c r="H25979"/>
      <c r="I25979"/>
      <c r="J25979"/>
      <c r="U25979" s="43"/>
      <c r="AE25979"/>
    </row>
    <row r="25980" spans="1:31">
      <c r="A25980">
        <v>61600</v>
      </c>
      <c r="B25980" t="s">
        <v>899</v>
      </c>
      <c r="C25980" t="s">
        <v>33477</v>
      </c>
      <c r="D25980" t="s">
        <v>33476</v>
      </c>
      <c r="E25980"/>
      <c r="F25980"/>
      <c r="G25980"/>
      <c r="H25980"/>
      <c r="I25980"/>
      <c r="J25980"/>
      <c r="U25980" s="43"/>
      <c r="AE25980"/>
    </row>
    <row r="25981" spans="1:31">
      <c r="A25981">
        <v>61390</v>
      </c>
      <c r="B25981" t="s">
        <v>22279</v>
      </c>
      <c r="C25981" t="s">
        <v>33478</v>
      </c>
      <c r="D25981" t="s">
        <v>33476</v>
      </c>
      <c r="E25981"/>
      <c r="F25981"/>
      <c r="G25981"/>
      <c r="H25981"/>
      <c r="I25981"/>
      <c r="J25981"/>
      <c r="U25981" s="43"/>
      <c r="AE25981"/>
    </row>
    <row r="25982" spans="1:31">
      <c r="A25982">
        <v>61400</v>
      </c>
      <c r="B25982" t="s">
        <v>22280</v>
      </c>
      <c r="C25982" t="s">
        <v>33477</v>
      </c>
      <c r="D25982" t="s">
        <v>33476</v>
      </c>
      <c r="E25982"/>
      <c r="F25982"/>
      <c r="G25982"/>
      <c r="H25982"/>
      <c r="I25982"/>
      <c r="J25982"/>
      <c r="U25982" s="43"/>
      <c r="AE25982"/>
    </row>
    <row r="25983" spans="1:31">
      <c r="A25983">
        <v>61380</v>
      </c>
      <c r="B25983" t="s">
        <v>22281</v>
      </c>
      <c r="C25983" t="s">
        <v>33478</v>
      </c>
      <c r="D25983" t="s">
        <v>33482</v>
      </c>
      <c r="E25983"/>
      <c r="F25983"/>
      <c r="G25983"/>
      <c r="H25983"/>
      <c r="I25983"/>
      <c r="J25983"/>
      <c r="U25983" s="43"/>
      <c r="AE25983"/>
    </row>
    <row r="25984" spans="1:31">
      <c r="A25984">
        <v>61450</v>
      </c>
      <c r="B25984" t="s">
        <v>22282</v>
      </c>
      <c r="C25984" t="s">
        <v>33477</v>
      </c>
      <c r="D25984" t="e">
        <v>#N/A</v>
      </c>
      <c r="E25984"/>
      <c r="F25984"/>
      <c r="G25984"/>
      <c r="H25984"/>
      <c r="I25984"/>
      <c r="J25984"/>
      <c r="U25984" s="43"/>
      <c r="AE25984"/>
    </row>
    <row r="25985" spans="1:31">
      <c r="A25985">
        <v>61500</v>
      </c>
      <c r="B25985" t="s">
        <v>22283</v>
      </c>
      <c r="C25985" t="s">
        <v>33477</v>
      </c>
      <c r="D25985" t="s">
        <v>33476</v>
      </c>
      <c r="E25985"/>
      <c r="F25985"/>
      <c r="G25985"/>
      <c r="H25985"/>
      <c r="I25985"/>
      <c r="J25985"/>
      <c r="U25985" s="43"/>
      <c r="AE25985"/>
    </row>
    <row r="25986" spans="1:31">
      <c r="A25986">
        <v>61420</v>
      </c>
      <c r="B25986" t="s">
        <v>22284</v>
      </c>
      <c r="C25986" t="s">
        <v>33478</v>
      </c>
      <c r="D25986" t="s">
        <v>33476</v>
      </c>
      <c r="E25986"/>
      <c r="F25986"/>
      <c r="G25986"/>
      <c r="H25986"/>
      <c r="I25986"/>
      <c r="J25986"/>
      <c r="U25986" s="43"/>
      <c r="AE25986"/>
    </row>
    <row r="25987" spans="1:31">
      <c r="A25987">
        <v>61390</v>
      </c>
      <c r="B25987" t="s">
        <v>22285</v>
      </c>
      <c r="C25987" t="s">
        <v>33478</v>
      </c>
      <c r="D25987" t="s">
        <v>33476</v>
      </c>
      <c r="E25987"/>
      <c r="F25987"/>
      <c r="G25987"/>
      <c r="H25987"/>
      <c r="I25987"/>
      <c r="J25987"/>
      <c r="U25987" s="43"/>
      <c r="AE25987"/>
    </row>
    <row r="25988" spans="1:31">
      <c r="A25988">
        <v>61470</v>
      </c>
      <c r="B25988" t="s">
        <v>22286</v>
      </c>
      <c r="C25988" t="s">
        <v>33478</v>
      </c>
      <c r="D25988" t="s">
        <v>33482</v>
      </c>
      <c r="E25988"/>
      <c r="F25988"/>
      <c r="G25988"/>
      <c r="H25988"/>
      <c r="I25988"/>
      <c r="J25988"/>
      <c r="U25988" s="43"/>
      <c r="AE25988"/>
    </row>
    <row r="25989" spans="1:31">
      <c r="A25989">
        <v>61470</v>
      </c>
      <c r="B25989" t="s">
        <v>22286</v>
      </c>
      <c r="C25989" t="s">
        <v>33478</v>
      </c>
      <c r="D25989" t="s">
        <v>33482</v>
      </c>
      <c r="E25989"/>
      <c r="F25989"/>
      <c r="G25989"/>
      <c r="H25989"/>
      <c r="I25989"/>
      <c r="J25989"/>
      <c r="U25989" s="43"/>
      <c r="AE25989"/>
    </row>
    <row r="25990" spans="1:31">
      <c r="A25990">
        <v>61550</v>
      </c>
      <c r="B25990" t="s">
        <v>22286</v>
      </c>
      <c r="C25990" t="s">
        <v>33478</v>
      </c>
      <c r="D25990" t="s">
        <v>33482</v>
      </c>
      <c r="E25990"/>
      <c r="F25990"/>
      <c r="G25990"/>
      <c r="H25990"/>
      <c r="I25990"/>
      <c r="J25990"/>
      <c r="U25990" s="43"/>
      <c r="AE25990"/>
    </row>
    <row r="25991" spans="1:31">
      <c r="A25991">
        <v>61550</v>
      </c>
      <c r="B25991" t="s">
        <v>22286</v>
      </c>
      <c r="C25991" t="s">
        <v>33478</v>
      </c>
      <c r="D25991" t="s">
        <v>33482</v>
      </c>
      <c r="E25991"/>
      <c r="F25991"/>
      <c r="G25991"/>
      <c r="H25991"/>
      <c r="I25991"/>
      <c r="J25991"/>
      <c r="U25991" s="43"/>
      <c r="AE25991"/>
    </row>
    <row r="25992" spans="1:31">
      <c r="A25992">
        <v>61550</v>
      </c>
      <c r="B25992" t="s">
        <v>22286</v>
      </c>
      <c r="C25992" t="s">
        <v>33478</v>
      </c>
      <c r="D25992" t="s">
        <v>33482</v>
      </c>
      <c r="E25992"/>
      <c r="F25992"/>
      <c r="G25992"/>
      <c r="H25992"/>
      <c r="I25992"/>
      <c r="J25992"/>
      <c r="U25992" s="43"/>
      <c r="AE25992"/>
    </row>
    <row r="25993" spans="1:31">
      <c r="A25993">
        <v>61550</v>
      </c>
      <c r="B25993" t="s">
        <v>22286</v>
      </c>
      <c r="C25993" t="s">
        <v>33478</v>
      </c>
      <c r="D25993" t="s">
        <v>33482</v>
      </c>
      <c r="E25993"/>
      <c r="F25993"/>
      <c r="G25993"/>
      <c r="H25993"/>
      <c r="I25993"/>
      <c r="J25993"/>
      <c r="U25993" s="43"/>
      <c r="AE25993"/>
    </row>
    <row r="25994" spans="1:31">
      <c r="A25994">
        <v>61550</v>
      </c>
      <c r="B25994" t="s">
        <v>22286</v>
      </c>
      <c r="C25994" t="s">
        <v>33478</v>
      </c>
      <c r="D25994" t="s">
        <v>33482</v>
      </c>
      <c r="E25994"/>
      <c r="F25994"/>
      <c r="G25994"/>
      <c r="H25994"/>
      <c r="I25994"/>
      <c r="J25994"/>
      <c r="U25994" s="43"/>
      <c r="AE25994"/>
    </row>
    <row r="25995" spans="1:31">
      <c r="A25995">
        <v>61550</v>
      </c>
      <c r="B25995" t="s">
        <v>22286</v>
      </c>
      <c r="C25995" t="s">
        <v>33478</v>
      </c>
      <c r="D25995" t="s">
        <v>33482</v>
      </c>
      <c r="E25995"/>
      <c r="F25995"/>
      <c r="G25995"/>
      <c r="H25995"/>
      <c r="I25995"/>
      <c r="J25995"/>
      <c r="U25995" s="43"/>
      <c r="AE25995"/>
    </row>
    <row r="25996" spans="1:31">
      <c r="A25996">
        <v>61550</v>
      </c>
      <c r="B25996" t="s">
        <v>22286</v>
      </c>
      <c r="C25996" t="s">
        <v>33478</v>
      </c>
      <c r="D25996" t="s">
        <v>33482</v>
      </c>
      <c r="E25996"/>
      <c r="F25996"/>
      <c r="G25996"/>
      <c r="H25996"/>
      <c r="I25996"/>
      <c r="J25996"/>
      <c r="U25996" s="43"/>
      <c r="AE25996"/>
    </row>
    <row r="25997" spans="1:31">
      <c r="A25997">
        <v>61550</v>
      </c>
      <c r="B25997" t="s">
        <v>22286</v>
      </c>
      <c r="C25997" t="s">
        <v>33478</v>
      </c>
      <c r="D25997" t="s">
        <v>33482</v>
      </c>
      <c r="E25997"/>
      <c r="F25997"/>
      <c r="G25997"/>
      <c r="H25997"/>
      <c r="I25997"/>
      <c r="J25997"/>
      <c r="U25997" s="43"/>
      <c r="AE25997"/>
    </row>
    <row r="25998" spans="1:31">
      <c r="A25998">
        <v>61550</v>
      </c>
      <c r="B25998" t="s">
        <v>22286</v>
      </c>
      <c r="C25998" t="s">
        <v>33478</v>
      </c>
      <c r="D25998" t="s">
        <v>33482</v>
      </c>
      <c r="E25998"/>
      <c r="F25998"/>
      <c r="G25998"/>
      <c r="H25998"/>
      <c r="I25998"/>
      <c r="J25998"/>
      <c r="U25998" s="43"/>
      <c r="AE25998"/>
    </row>
    <row r="25999" spans="1:31">
      <c r="A25999">
        <v>61410</v>
      </c>
      <c r="B25999" t="s">
        <v>22287</v>
      </c>
      <c r="C25999" t="s">
        <v>33477</v>
      </c>
      <c r="D25999" t="s">
        <v>33476</v>
      </c>
      <c r="E25999"/>
      <c r="F25999"/>
      <c r="G25999"/>
      <c r="H25999"/>
      <c r="I25999"/>
      <c r="J25999"/>
      <c r="U25999" s="43"/>
      <c r="AE25999"/>
    </row>
    <row r="26000" spans="1:31">
      <c r="A26000">
        <v>61600</v>
      </c>
      <c r="B26000" t="s">
        <v>22287</v>
      </c>
      <c r="C26000" t="s">
        <v>33477</v>
      </c>
      <c r="D26000" t="s">
        <v>33476</v>
      </c>
      <c r="E26000"/>
      <c r="F26000"/>
      <c r="G26000"/>
      <c r="H26000"/>
      <c r="I26000"/>
      <c r="J26000"/>
      <c r="U26000" s="43"/>
      <c r="AE26000"/>
    </row>
    <row r="26001" spans="1:31">
      <c r="A26001">
        <v>61100</v>
      </c>
      <c r="B26001" t="s">
        <v>22288</v>
      </c>
      <c r="C26001" t="s">
        <v>33477</v>
      </c>
      <c r="D26001" t="s">
        <v>33476</v>
      </c>
      <c r="E26001"/>
      <c r="F26001"/>
      <c r="G26001"/>
      <c r="H26001"/>
      <c r="I26001"/>
      <c r="J26001"/>
      <c r="U26001" s="43"/>
      <c r="AE26001"/>
    </row>
    <row r="26002" spans="1:31">
      <c r="A26002">
        <v>61200</v>
      </c>
      <c r="B26002" t="s">
        <v>22289</v>
      </c>
      <c r="C26002" t="s">
        <v>33477</v>
      </c>
      <c r="D26002" t="s">
        <v>33476</v>
      </c>
      <c r="E26002"/>
      <c r="F26002"/>
      <c r="G26002"/>
      <c r="H26002"/>
      <c r="I26002"/>
      <c r="J26002"/>
      <c r="U26002" s="43"/>
      <c r="AE26002"/>
    </row>
    <row r="26003" spans="1:31">
      <c r="A26003">
        <v>61160</v>
      </c>
      <c r="B26003" t="s">
        <v>22290</v>
      </c>
      <c r="C26003" t="s">
        <v>33477</v>
      </c>
      <c r="D26003" t="s">
        <v>33476</v>
      </c>
      <c r="E26003"/>
      <c r="F26003"/>
      <c r="G26003"/>
      <c r="H26003"/>
      <c r="I26003"/>
      <c r="J26003"/>
      <c r="U26003" s="43"/>
      <c r="AE26003"/>
    </row>
    <row r="26004" spans="1:31">
      <c r="A26004">
        <v>61570</v>
      </c>
      <c r="B26004" t="s">
        <v>6883</v>
      </c>
      <c r="C26004" t="s">
        <v>33478</v>
      </c>
      <c r="D26004" t="s">
        <v>33476</v>
      </c>
      <c r="E26004"/>
      <c r="F26004"/>
      <c r="G26004"/>
      <c r="H26004"/>
      <c r="I26004"/>
      <c r="J26004"/>
      <c r="U26004" s="43"/>
      <c r="AE26004"/>
    </row>
    <row r="26005" spans="1:31">
      <c r="A26005">
        <v>61230</v>
      </c>
      <c r="B26005" t="s">
        <v>22291</v>
      </c>
      <c r="C26005" t="s">
        <v>33478</v>
      </c>
      <c r="D26005" t="s">
        <v>33476</v>
      </c>
      <c r="E26005"/>
      <c r="F26005"/>
      <c r="G26005"/>
      <c r="H26005"/>
      <c r="I26005"/>
      <c r="J26005"/>
      <c r="U26005" s="43"/>
      <c r="AE26005"/>
    </row>
    <row r="26006" spans="1:31">
      <c r="A26006">
        <v>61120</v>
      </c>
      <c r="B26006" t="s">
        <v>22292</v>
      </c>
      <c r="C26006" t="s">
        <v>33478</v>
      </c>
      <c r="D26006" t="s">
        <v>33476</v>
      </c>
      <c r="E26006"/>
      <c r="F26006"/>
      <c r="G26006"/>
      <c r="H26006"/>
      <c r="I26006"/>
      <c r="J26006"/>
      <c r="U26006" s="43"/>
      <c r="AE26006"/>
    </row>
    <row r="26007" spans="1:31">
      <c r="A26007">
        <v>61230</v>
      </c>
      <c r="B26007" t="s">
        <v>22293</v>
      </c>
      <c r="C26007" t="s">
        <v>33478</v>
      </c>
      <c r="D26007" t="s">
        <v>33476</v>
      </c>
      <c r="E26007"/>
      <c r="F26007"/>
      <c r="G26007"/>
      <c r="H26007"/>
      <c r="I26007"/>
      <c r="J26007"/>
      <c r="U26007" s="43"/>
      <c r="AE26007"/>
    </row>
    <row r="26008" spans="1:31">
      <c r="A26008">
        <v>61420</v>
      </c>
      <c r="B26008" t="s">
        <v>22294</v>
      </c>
      <c r="C26008" t="s">
        <v>33478</v>
      </c>
      <c r="D26008" t="s">
        <v>33476</v>
      </c>
      <c r="E26008"/>
      <c r="F26008"/>
      <c r="G26008"/>
      <c r="H26008"/>
      <c r="I26008"/>
      <c r="J26008"/>
      <c r="U26008" s="43"/>
      <c r="AE26008"/>
    </row>
    <row r="26009" spans="1:31">
      <c r="A26009">
        <v>61390</v>
      </c>
      <c r="B26009" t="s">
        <v>22295</v>
      </c>
      <c r="C26009" t="s">
        <v>33478</v>
      </c>
      <c r="D26009" t="s">
        <v>33476</v>
      </c>
      <c r="E26009"/>
      <c r="F26009"/>
      <c r="G26009"/>
      <c r="H26009"/>
      <c r="I26009"/>
      <c r="J26009"/>
      <c r="U26009" s="43"/>
      <c r="AE26009"/>
    </row>
    <row r="26010" spans="1:31">
      <c r="A26010">
        <v>61270</v>
      </c>
      <c r="B26010" t="s">
        <v>22296</v>
      </c>
      <c r="C26010" t="s">
        <v>33478</v>
      </c>
      <c r="D26010" t="s">
        <v>33482</v>
      </c>
      <c r="E26010"/>
      <c r="F26010"/>
      <c r="G26010"/>
      <c r="H26010"/>
      <c r="I26010"/>
      <c r="J26010"/>
      <c r="U26010" s="43"/>
      <c r="AE26010"/>
    </row>
    <row r="26011" spans="1:31">
      <c r="A26011">
        <v>61240</v>
      </c>
      <c r="B26011" t="s">
        <v>22297</v>
      </c>
      <c r="C26011" t="s">
        <v>33478</v>
      </c>
      <c r="D26011" t="s">
        <v>33476</v>
      </c>
      <c r="E26011"/>
      <c r="F26011"/>
      <c r="G26011"/>
      <c r="H26011"/>
      <c r="I26011"/>
      <c r="J26011"/>
      <c r="U26011" s="43"/>
      <c r="AE26011"/>
    </row>
    <row r="26012" spans="1:31">
      <c r="A26012">
        <v>61210</v>
      </c>
      <c r="B26012" t="s">
        <v>22298</v>
      </c>
      <c r="C26012" t="s">
        <v>33478</v>
      </c>
      <c r="D26012" t="s">
        <v>33476</v>
      </c>
      <c r="E26012"/>
      <c r="F26012"/>
      <c r="G26012"/>
      <c r="H26012"/>
      <c r="I26012"/>
      <c r="J26012"/>
      <c r="U26012" s="43"/>
      <c r="AE26012"/>
    </row>
    <row r="26013" spans="1:31">
      <c r="A26013">
        <v>61310</v>
      </c>
      <c r="B26013" t="s">
        <v>22299</v>
      </c>
      <c r="C26013" t="s">
        <v>33478</v>
      </c>
      <c r="D26013" t="e">
        <v>#N/A</v>
      </c>
      <c r="E26013"/>
      <c r="F26013"/>
      <c r="G26013"/>
      <c r="H26013"/>
      <c r="I26013"/>
      <c r="J26013"/>
      <c r="U26013" s="43"/>
      <c r="AE26013"/>
    </row>
    <row r="26014" spans="1:31">
      <c r="A26014">
        <v>61240</v>
      </c>
      <c r="B26014" t="s">
        <v>22300</v>
      </c>
      <c r="C26014" t="s">
        <v>33478</v>
      </c>
      <c r="D26014" t="s">
        <v>33476</v>
      </c>
      <c r="E26014"/>
      <c r="F26014"/>
      <c r="G26014"/>
      <c r="H26014"/>
      <c r="I26014"/>
      <c r="J26014"/>
      <c r="U26014" s="43"/>
      <c r="AE26014"/>
    </row>
    <row r="26015" spans="1:31">
      <c r="A26015">
        <v>61550</v>
      </c>
      <c r="B26015" t="s">
        <v>22301</v>
      </c>
      <c r="C26015" t="s">
        <v>33478</v>
      </c>
      <c r="D26015" t="s">
        <v>33482</v>
      </c>
      <c r="E26015"/>
      <c r="F26015"/>
      <c r="G26015"/>
      <c r="H26015"/>
      <c r="I26015"/>
      <c r="J26015"/>
      <c r="U26015" s="43"/>
      <c r="AE26015"/>
    </row>
    <row r="26016" spans="1:31">
      <c r="A26016">
        <v>61150</v>
      </c>
      <c r="B26016" t="s">
        <v>22302</v>
      </c>
      <c r="C26016" t="s">
        <v>33477</v>
      </c>
      <c r="D26016" t="s">
        <v>33476</v>
      </c>
      <c r="E26016"/>
      <c r="F26016"/>
      <c r="G26016"/>
      <c r="H26016"/>
      <c r="I26016"/>
      <c r="J26016"/>
      <c r="U26016" s="43"/>
      <c r="AE26016"/>
    </row>
    <row r="26017" spans="1:31">
      <c r="A26017">
        <v>61150</v>
      </c>
      <c r="B26017" t="s">
        <v>22302</v>
      </c>
      <c r="C26017" t="s">
        <v>33477</v>
      </c>
      <c r="D26017" t="s">
        <v>33476</v>
      </c>
      <c r="E26017"/>
      <c r="F26017"/>
      <c r="G26017"/>
      <c r="H26017"/>
      <c r="I26017"/>
      <c r="J26017"/>
      <c r="U26017" s="43"/>
      <c r="AE26017"/>
    </row>
    <row r="26018" spans="1:31">
      <c r="A26018">
        <v>61150</v>
      </c>
      <c r="B26018" t="s">
        <v>22302</v>
      </c>
      <c r="C26018" t="s">
        <v>33477</v>
      </c>
      <c r="D26018" t="s">
        <v>33476</v>
      </c>
      <c r="E26018"/>
      <c r="F26018"/>
      <c r="G26018"/>
      <c r="H26018"/>
      <c r="I26018"/>
      <c r="J26018"/>
      <c r="U26018" s="43"/>
      <c r="AE26018"/>
    </row>
    <row r="26019" spans="1:31">
      <c r="A26019">
        <v>61600</v>
      </c>
      <c r="B26019" t="s">
        <v>22303</v>
      </c>
      <c r="C26019" t="s">
        <v>33477</v>
      </c>
      <c r="D26019" t="s">
        <v>33476</v>
      </c>
      <c r="E26019"/>
      <c r="F26019"/>
      <c r="G26019"/>
      <c r="H26019"/>
      <c r="I26019"/>
      <c r="J26019"/>
      <c r="U26019" s="43"/>
      <c r="AE26019"/>
    </row>
    <row r="26020" spans="1:31">
      <c r="A26020">
        <v>61130</v>
      </c>
      <c r="B26020" t="s">
        <v>22304</v>
      </c>
      <c r="C26020" t="s">
        <v>33477</v>
      </c>
      <c r="D26020" t="s">
        <v>203</v>
      </c>
      <c r="E26020"/>
      <c r="F26020"/>
      <c r="G26020"/>
      <c r="H26020"/>
      <c r="I26020"/>
      <c r="J26020"/>
      <c r="U26020" s="43"/>
      <c r="AE26020"/>
    </row>
    <row r="26021" spans="1:31">
      <c r="A26021">
        <v>61130</v>
      </c>
      <c r="B26021" t="s">
        <v>22304</v>
      </c>
      <c r="C26021" t="s">
        <v>33477</v>
      </c>
      <c r="D26021" t="s">
        <v>203</v>
      </c>
      <c r="E26021"/>
      <c r="F26021"/>
      <c r="G26021"/>
      <c r="H26021"/>
      <c r="I26021"/>
      <c r="J26021"/>
      <c r="U26021" s="43"/>
      <c r="AE26021"/>
    </row>
    <row r="26022" spans="1:31">
      <c r="A26022">
        <v>61130</v>
      </c>
      <c r="B26022" t="s">
        <v>22304</v>
      </c>
      <c r="C26022" t="s">
        <v>33477</v>
      </c>
      <c r="D26022" t="s">
        <v>203</v>
      </c>
      <c r="E26022"/>
      <c r="F26022"/>
      <c r="G26022"/>
      <c r="H26022"/>
      <c r="I26022"/>
      <c r="J26022"/>
      <c r="U26022" s="43"/>
      <c r="AE26022"/>
    </row>
    <row r="26023" spans="1:31">
      <c r="A26023">
        <v>61130</v>
      </c>
      <c r="B26023" t="s">
        <v>22304</v>
      </c>
      <c r="C26023" t="s">
        <v>33477</v>
      </c>
      <c r="D26023" t="s">
        <v>203</v>
      </c>
      <c r="E26023"/>
      <c r="F26023"/>
      <c r="G26023"/>
      <c r="H26023"/>
      <c r="I26023"/>
      <c r="J26023"/>
      <c r="U26023" s="43"/>
      <c r="AE26023"/>
    </row>
    <row r="26024" spans="1:31">
      <c r="A26024">
        <v>61360</v>
      </c>
      <c r="B26024" t="s">
        <v>22304</v>
      </c>
      <c r="C26024" t="s">
        <v>33477</v>
      </c>
      <c r="D26024" t="s">
        <v>33476</v>
      </c>
      <c r="E26024"/>
      <c r="F26024"/>
      <c r="G26024"/>
      <c r="H26024"/>
      <c r="I26024"/>
      <c r="J26024"/>
      <c r="U26024" s="43"/>
      <c r="AE26024"/>
    </row>
    <row r="26025" spans="1:31">
      <c r="A26025">
        <v>61400</v>
      </c>
      <c r="B26025" t="s">
        <v>22304</v>
      </c>
      <c r="C26025" t="s">
        <v>33477</v>
      </c>
      <c r="D26025" t="s">
        <v>33476</v>
      </c>
      <c r="E26025"/>
      <c r="F26025"/>
      <c r="G26025"/>
      <c r="H26025"/>
      <c r="I26025"/>
      <c r="J26025"/>
      <c r="U26025" s="43"/>
      <c r="AE26025"/>
    </row>
    <row r="26026" spans="1:31">
      <c r="A26026">
        <v>61160</v>
      </c>
      <c r="B26026" t="s">
        <v>22305</v>
      </c>
      <c r="C26026" t="s">
        <v>33477</v>
      </c>
      <c r="D26026" t="s">
        <v>33476</v>
      </c>
      <c r="E26026"/>
      <c r="F26026"/>
      <c r="G26026"/>
      <c r="H26026"/>
      <c r="I26026"/>
      <c r="J26026"/>
      <c r="U26026" s="43"/>
      <c r="AE26026"/>
    </row>
    <row r="26027" spans="1:31">
      <c r="A26027">
        <v>61120</v>
      </c>
      <c r="B26027" t="s">
        <v>22306</v>
      </c>
      <c r="C26027" t="s">
        <v>33478</v>
      </c>
      <c r="D26027" t="s">
        <v>33476</v>
      </c>
      <c r="E26027"/>
      <c r="F26027"/>
      <c r="G26027"/>
      <c r="H26027"/>
      <c r="I26027"/>
      <c r="J26027"/>
      <c r="U26027" s="43"/>
      <c r="AE26027"/>
    </row>
    <row r="26028" spans="1:31">
      <c r="A26028">
        <v>61210</v>
      </c>
      <c r="B26028" t="s">
        <v>22307</v>
      </c>
      <c r="C26028" t="s">
        <v>33478</v>
      </c>
      <c r="D26028" t="s">
        <v>33476</v>
      </c>
      <c r="E26028"/>
      <c r="F26028"/>
      <c r="G26028"/>
      <c r="H26028"/>
      <c r="I26028"/>
      <c r="J26028"/>
      <c r="U26028" s="43"/>
      <c r="AE26028"/>
    </row>
    <row r="26029" spans="1:31">
      <c r="A26029">
        <v>61250</v>
      </c>
      <c r="B26029" t="s">
        <v>1527</v>
      </c>
      <c r="C26029" t="s">
        <v>33477</v>
      </c>
      <c r="D26029" t="s">
        <v>33476</v>
      </c>
      <c r="E26029"/>
      <c r="F26029"/>
      <c r="G26029"/>
      <c r="H26029"/>
      <c r="I26029"/>
      <c r="J26029"/>
      <c r="U26029" s="43"/>
      <c r="AE26029"/>
    </row>
    <row r="26030" spans="1:31">
      <c r="A26030">
        <v>61250</v>
      </c>
      <c r="B26030" t="s">
        <v>22308</v>
      </c>
      <c r="C26030" t="s">
        <v>33477</v>
      </c>
      <c r="D26030" t="s">
        <v>33476</v>
      </c>
      <c r="E26030"/>
      <c r="F26030"/>
      <c r="G26030"/>
      <c r="H26030"/>
      <c r="I26030"/>
      <c r="J26030"/>
      <c r="U26030" s="43"/>
      <c r="AE26030"/>
    </row>
    <row r="26031" spans="1:31">
      <c r="A26031">
        <v>61290</v>
      </c>
      <c r="B26031" t="s">
        <v>22309</v>
      </c>
      <c r="C26031" t="s">
        <v>33478</v>
      </c>
      <c r="D26031" t="s">
        <v>33482</v>
      </c>
      <c r="E26031"/>
      <c r="F26031"/>
      <c r="G26031"/>
      <c r="H26031"/>
      <c r="I26031"/>
      <c r="J26031"/>
      <c r="U26031" s="43"/>
      <c r="AE26031"/>
    </row>
    <row r="26032" spans="1:31">
      <c r="A26032">
        <v>61130</v>
      </c>
      <c r="B26032" t="s">
        <v>22310</v>
      </c>
      <c r="C26032" t="s">
        <v>33477</v>
      </c>
      <c r="D26032" t="s">
        <v>203</v>
      </c>
      <c r="E26032"/>
      <c r="F26032"/>
      <c r="G26032"/>
      <c r="H26032"/>
      <c r="I26032"/>
      <c r="J26032"/>
      <c r="U26032" s="43"/>
      <c r="AE26032"/>
    </row>
    <row r="26033" spans="1:31">
      <c r="A26033">
        <v>61190</v>
      </c>
      <c r="B26033" t="s">
        <v>22311</v>
      </c>
      <c r="C26033" t="s">
        <v>33478</v>
      </c>
      <c r="D26033" t="s">
        <v>33482</v>
      </c>
      <c r="E26033"/>
      <c r="F26033"/>
      <c r="G26033"/>
      <c r="H26033"/>
      <c r="I26033"/>
      <c r="J26033"/>
      <c r="U26033" s="43"/>
      <c r="AE26033"/>
    </row>
    <row r="26034" spans="1:31">
      <c r="A26034">
        <v>61320</v>
      </c>
      <c r="B26034" t="s">
        <v>22312</v>
      </c>
      <c r="C26034" t="s">
        <v>33478</v>
      </c>
      <c r="D26034" t="s">
        <v>33476</v>
      </c>
      <c r="E26034"/>
      <c r="F26034"/>
      <c r="G26034"/>
      <c r="H26034"/>
      <c r="I26034"/>
      <c r="J26034"/>
      <c r="U26034" s="43"/>
      <c r="AE26034"/>
    </row>
    <row r="26035" spans="1:31">
      <c r="A26035">
        <v>61150</v>
      </c>
      <c r="B26035" t="s">
        <v>22313</v>
      </c>
      <c r="C26035" t="s">
        <v>33477</v>
      </c>
      <c r="D26035" t="s">
        <v>33476</v>
      </c>
      <c r="E26035"/>
      <c r="F26035"/>
      <c r="G26035"/>
      <c r="H26035"/>
      <c r="I26035"/>
      <c r="J26035"/>
      <c r="U26035" s="43"/>
      <c r="AE26035"/>
    </row>
    <row r="26036" spans="1:31">
      <c r="A26036">
        <v>61140</v>
      </c>
      <c r="B26036" t="s">
        <v>22314</v>
      </c>
      <c r="C26036" t="s">
        <v>33477</v>
      </c>
      <c r="D26036" t="s">
        <v>33476</v>
      </c>
      <c r="E26036"/>
      <c r="F26036"/>
      <c r="G26036"/>
      <c r="H26036"/>
      <c r="I26036"/>
      <c r="J26036"/>
      <c r="U26036" s="43"/>
      <c r="AE26036"/>
    </row>
    <row r="26037" spans="1:31">
      <c r="A26037">
        <v>61140</v>
      </c>
      <c r="B26037" t="s">
        <v>22314</v>
      </c>
      <c r="C26037" t="s">
        <v>33477</v>
      </c>
      <c r="D26037" t="s">
        <v>33476</v>
      </c>
      <c r="E26037"/>
      <c r="F26037"/>
      <c r="G26037"/>
      <c r="H26037"/>
      <c r="I26037"/>
      <c r="J26037"/>
      <c r="U26037" s="43"/>
      <c r="AE26037"/>
    </row>
    <row r="26038" spans="1:31">
      <c r="A26038">
        <v>61330</v>
      </c>
      <c r="B26038" t="s">
        <v>22314</v>
      </c>
      <c r="C26038" t="s">
        <v>33477</v>
      </c>
      <c r="D26038" t="s">
        <v>33476</v>
      </c>
      <c r="E26038"/>
      <c r="F26038"/>
      <c r="G26038"/>
      <c r="H26038"/>
      <c r="I26038"/>
      <c r="J26038"/>
      <c r="U26038" s="43"/>
      <c r="AE26038"/>
    </row>
    <row r="26039" spans="1:31">
      <c r="A26039">
        <v>61330</v>
      </c>
      <c r="B26039" t="s">
        <v>22314</v>
      </c>
      <c r="C26039" t="s">
        <v>33477</v>
      </c>
      <c r="D26039" t="s">
        <v>33476</v>
      </c>
      <c r="E26039"/>
      <c r="F26039"/>
      <c r="G26039"/>
      <c r="H26039"/>
      <c r="I26039"/>
      <c r="J26039"/>
      <c r="U26039" s="43"/>
      <c r="AE26039"/>
    </row>
    <row r="26040" spans="1:31">
      <c r="A26040">
        <v>61330</v>
      </c>
      <c r="B26040" t="s">
        <v>22314</v>
      </c>
      <c r="C26040" t="s">
        <v>33477</v>
      </c>
      <c r="D26040" t="s">
        <v>33476</v>
      </c>
      <c r="E26040"/>
      <c r="F26040"/>
      <c r="G26040"/>
      <c r="H26040"/>
      <c r="I26040"/>
      <c r="J26040"/>
      <c r="U26040" s="43"/>
      <c r="AE26040"/>
    </row>
    <row r="26041" spans="1:31">
      <c r="A26041">
        <v>61330</v>
      </c>
      <c r="B26041" t="s">
        <v>22314</v>
      </c>
      <c r="C26041" t="s">
        <v>33477</v>
      </c>
      <c r="D26041" t="s">
        <v>33476</v>
      </c>
      <c r="E26041"/>
      <c r="F26041"/>
      <c r="G26041"/>
      <c r="H26041"/>
      <c r="I26041"/>
      <c r="J26041"/>
      <c r="U26041" s="43"/>
      <c r="AE26041"/>
    </row>
    <row r="26042" spans="1:31">
      <c r="A26042">
        <v>61330</v>
      </c>
      <c r="B26042" t="s">
        <v>22314</v>
      </c>
      <c r="C26042" t="s">
        <v>33477</v>
      </c>
      <c r="D26042" t="s">
        <v>33476</v>
      </c>
      <c r="E26042"/>
      <c r="F26042"/>
      <c r="G26042"/>
      <c r="H26042"/>
      <c r="I26042"/>
      <c r="J26042"/>
      <c r="U26042" s="43"/>
      <c r="AE26042"/>
    </row>
    <row r="26043" spans="1:31">
      <c r="A26043">
        <v>61200</v>
      </c>
      <c r="B26043" t="s">
        <v>22315</v>
      </c>
      <c r="C26043" t="s">
        <v>33477</v>
      </c>
      <c r="D26043" t="s">
        <v>33476</v>
      </c>
      <c r="E26043"/>
      <c r="F26043"/>
      <c r="G26043"/>
      <c r="H26043"/>
      <c r="I26043"/>
      <c r="J26043"/>
      <c r="U26043" s="43"/>
      <c r="AE26043"/>
    </row>
    <row r="26044" spans="1:31">
      <c r="A26044">
        <v>61320</v>
      </c>
      <c r="B26044" t="s">
        <v>22316</v>
      </c>
      <c r="C26044" t="s">
        <v>33478</v>
      </c>
      <c r="D26044" t="s">
        <v>33476</v>
      </c>
      <c r="E26044"/>
      <c r="F26044"/>
      <c r="G26044"/>
      <c r="H26044"/>
      <c r="I26044"/>
      <c r="J26044"/>
      <c r="U26044" s="43"/>
      <c r="AE26044"/>
    </row>
    <row r="26045" spans="1:31">
      <c r="A26045">
        <v>61300</v>
      </c>
      <c r="B26045" t="s">
        <v>22317</v>
      </c>
      <c r="C26045" t="s">
        <v>33478</v>
      </c>
      <c r="D26045" t="s">
        <v>33482</v>
      </c>
      <c r="E26045"/>
      <c r="F26045"/>
      <c r="G26045"/>
      <c r="H26045"/>
      <c r="I26045"/>
      <c r="J26045"/>
      <c r="U26045" s="43"/>
      <c r="AE26045"/>
    </row>
    <row r="26046" spans="1:31">
      <c r="A26046">
        <v>61170</v>
      </c>
      <c r="B26046" t="s">
        <v>22318</v>
      </c>
      <c r="C26046" t="s">
        <v>33477</v>
      </c>
      <c r="D26046" t="s">
        <v>33476</v>
      </c>
      <c r="E26046"/>
      <c r="F26046"/>
      <c r="G26046"/>
      <c r="H26046"/>
      <c r="I26046"/>
      <c r="J26046"/>
      <c r="U26046" s="43"/>
      <c r="AE26046"/>
    </row>
    <row r="26047" spans="1:31">
      <c r="A26047">
        <v>61320</v>
      </c>
      <c r="B26047" t="s">
        <v>22319</v>
      </c>
      <c r="C26047" t="s">
        <v>33478</v>
      </c>
      <c r="D26047" t="s">
        <v>33476</v>
      </c>
      <c r="E26047"/>
      <c r="F26047"/>
      <c r="G26047"/>
      <c r="H26047"/>
      <c r="I26047"/>
      <c r="J26047"/>
      <c r="U26047" s="43"/>
      <c r="AE26047"/>
    </row>
    <row r="26048" spans="1:31">
      <c r="A26048">
        <v>61210</v>
      </c>
      <c r="B26048" t="s">
        <v>22320</v>
      </c>
      <c r="C26048" t="s">
        <v>33478</v>
      </c>
      <c r="D26048" t="s">
        <v>33476</v>
      </c>
      <c r="E26048"/>
      <c r="F26048"/>
      <c r="G26048"/>
      <c r="H26048"/>
      <c r="I26048"/>
      <c r="J26048"/>
      <c r="U26048" s="43"/>
      <c r="AE26048"/>
    </row>
    <row r="26049" spans="1:31">
      <c r="A26049">
        <v>61100</v>
      </c>
      <c r="B26049" t="s">
        <v>22321</v>
      </c>
      <c r="C26049" t="s">
        <v>33477</v>
      </c>
      <c r="D26049" t="s">
        <v>33476</v>
      </c>
      <c r="E26049"/>
      <c r="F26049"/>
      <c r="G26049"/>
      <c r="H26049"/>
      <c r="I26049"/>
      <c r="J26049"/>
      <c r="U26049" s="43"/>
      <c r="AE26049"/>
    </row>
    <row r="26050" spans="1:31">
      <c r="A26050">
        <v>61100</v>
      </c>
      <c r="B26050" t="s">
        <v>22322</v>
      </c>
      <c r="C26050" t="s">
        <v>33477</v>
      </c>
      <c r="D26050" t="s">
        <v>33476</v>
      </c>
      <c r="E26050"/>
      <c r="F26050"/>
      <c r="G26050"/>
      <c r="H26050"/>
      <c r="I26050"/>
      <c r="J26050"/>
      <c r="U26050" s="43"/>
      <c r="AE26050"/>
    </row>
    <row r="26051" spans="1:31">
      <c r="A26051">
        <v>61100</v>
      </c>
      <c r="B26051" t="s">
        <v>22323</v>
      </c>
      <c r="C26051" t="s">
        <v>33477</v>
      </c>
      <c r="D26051" t="s">
        <v>33476</v>
      </c>
      <c r="E26051"/>
      <c r="F26051"/>
      <c r="G26051"/>
      <c r="H26051"/>
      <c r="I26051"/>
      <c r="J26051"/>
      <c r="U26051" s="43"/>
      <c r="AE26051"/>
    </row>
    <row r="26052" spans="1:31">
      <c r="A26052">
        <v>61100</v>
      </c>
      <c r="B26052" t="s">
        <v>22324</v>
      </c>
      <c r="C26052" t="s">
        <v>33477</v>
      </c>
      <c r="D26052" t="s">
        <v>33476</v>
      </c>
      <c r="E26052"/>
      <c r="F26052"/>
      <c r="G26052"/>
      <c r="H26052"/>
      <c r="I26052"/>
      <c r="J26052"/>
      <c r="U26052" s="43"/>
      <c r="AE26052"/>
    </row>
    <row r="26053" spans="1:31">
      <c r="A26053">
        <v>61250</v>
      </c>
      <c r="B26053" t="s">
        <v>19802</v>
      </c>
      <c r="C26053" t="s">
        <v>33477</v>
      </c>
      <c r="D26053" t="s">
        <v>33476</v>
      </c>
      <c r="E26053"/>
      <c r="F26053"/>
      <c r="G26053"/>
      <c r="H26053"/>
      <c r="I26053"/>
      <c r="J26053"/>
      <c r="U26053" s="43"/>
      <c r="AE26053"/>
    </row>
    <row r="26054" spans="1:31">
      <c r="A26054">
        <v>61240</v>
      </c>
      <c r="B26054" t="s">
        <v>22325</v>
      </c>
      <c r="C26054" t="s">
        <v>33478</v>
      </c>
      <c r="D26054" t="s">
        <v>33476</v>
      </c>
      <c r="E26054"/>
      <c r="F26054"/>
      <c r="G26054"/>
      <c r="H26054"/>
      <c r="I26054"/>
      <c r="J26054"/>
      <c r="U26054" s="43"/>
      <c r="AE26054"/>
    </row>
    <row r="26055" spans="1:31">
      <c r="A26055">
        <v>61220</v>
      </c>
      <c r="B26055" t="s">
        <v>22326</v>
      </c>
      <c r="C26055" t="s">
        <v>33478</v>
      </c>
      <c r="D26055" t="s">
        <v>33476</v>
      </c>
      <c r="E26055"/>
      <c r="F26055"/>
      <c r="G26055"/>
      <c r="H26055"/>
      <c r="I26055"/>
      <c r="J26055"/>
      <c r="U26055" s="43"/>
      <c r="AE26055"/>
    </row>
    <row r="26056" spans="1:31">
      <c r="A26056">
        <v>61320</v>
      </c>
      <c r="B26056" t="s">
        <v>22327</v>
      </c>
      <c r="C26056" t="s">
        <v>33478</v>
      </c>
      <c r="D26056" t="s">
        <v>33476</v>
      </c>
      <c r="E26056"/>
      <c r="F26056"/>
      <c r="G26056"/>
      <c r="H26056"/>
      <c r="I26056"/>
      <c r="J26056"/>
      <c r="U26056" s="43"/>
      <c r="AE26056"/>
    </row>
    <row r="26057" spans="1:31">
      <c r="A26057">
        <v>61320</v>
      </c>
      <c r="B26057" t="s">
        <v>22327</v>
      </c>
      <c r="C26057" t="s">
        <v>33478</v>
      </c>
      <c r="D26057" t="s">
        <v>33476</v>
      </c>
      <c r="E26057"/>
      <c r="F26057"/>
      <c r="G26057"/>
      <c r="H26057"/>
      <c r="I26057"/>
      <c r="J26057"/>
      <c r="U26057" s="43"/>
      <c r="AE26057"/>
    </row>
    <row r="26058" spans="1:31">
      <c r="A26058">
        <v>61420</v>
      </c>
      <c r="B26058" t="s">
        <v>22327</v>
      </c>
      <c r="C26058" t="s">
        <v>33478</v>
      </c>
      <c r="D26058" t="s">
        <v>33476</v>
      </c>
      <c r="E26058"/>
      <c r="F26058"/>
      <c r="G26058"/>
      <c r="H26058"/>
      <c r="I26058"/>
      <c r="J26058"/>
      <c r="U26058" s="43"/>
      <c r="AE26058"/>
    </row>
    <row r="26059" spans="1:31">
      <c r="A26059">
        <v>61420</v>
      </c>
      <c r="B26059" t="s">
        <v>22327</v>
      </c>
      <c r="C26059" t="s">
        <v>33478</v>
      </c>
      <c r="D26059" t="s">
        <v>33476</v>
      </c>
      <c r="E26059"/>
      <c r="F26059"/>
      <c r="G26059"/>
      <c r="H26059"/>
      <c r="I26059"/>
      <c r="J26059"/>
      <c r="U26059" s="43"/>
      <c r="AE26059"/>
    </row>
    <row r="26060" spans="1:31">
      <c r="A26060">
        <v>61400</v>
      </c>
      <c r="B26060" t="s">
        <v>22328</v>
      </c>
      <c r="C26060" t="s">
        <v>33477</v>
      </c>
      <c r="D26060" t="s">
        <v>33476</v>
      </c>
      <c r="E26060"/>
      <c r="F26060"/>
      <c r="G26060"/>
      <c r="H26060"/>
      <c r="I26060"/>
      <c r="J26060"/>
      <c r="U26060" s="43"/>
      <c r="AE26060"/>
    </row>
    <row r="26061" spans="1:31">
      <c r="A26061">
        <v>61290</v>
      </c>
      <c r="B26061" t="s">
        <v>22329</v>
      </c>
      <c r="C26061" t="s">
        <v>33478</v>
      </c>
      <c r="D26061" t="s">
        <v>33482</v>
      </c>
      <c r="E26061"/>
      <c r="F26061"/>
      <c r="G26061"/>
      <c r="H26061"/>
      <c r="I26061"/>
      <c r="J26061"/>
      <c r="U26061" s="43"/>
      <c r="AE26061"/>
    </row>
    <row r="26062" spans="1:31">
      <c r="A26062">
        <v>61290</v>
      </c>
      <c r="B26062" t="s">
        <v>22329</v>
      </c>
      <c r="C26062" t="s">
        <v>33478</v>
      </c>
      <c r="D26062" t="s">
        <v>33482</v>
      </c>
      <c r="E26062"/>
      <c r="F26062"/>
      <c r="G26062"/>
      <c r="H26062"/>
      <c r="I26062"/>
      <c r="J26062"/>
      <c r="U26062" s="43"/>
      <c r="AE26062"/>
    </row>
    <row r="26063" spans="1:31">
      <c r="A26063">
        <v>61290</v>
      </c>
      <c r="B26063" t="s">
        <v>22329</v>
      </c>
      <c r="C26063" t="s">
        <v>33478</v>
      </c>
      <c r="D26063" t="s">
        <v>33482</v>
      </c>
      <c r="E26063"/>
      <c r="F26063"/>
      <c r="G26063"/>
      <c r="H26063"/>
      <c r="I26063"/>
      <c r="J26063"/>
      <c r="U26063" s="43"/>
      <c r="AE26063"/>
    </row>
    <row r="26064" spans="1:31">
      <c r="A26064">
        <v>61290</v>
      </c>
      <c r="B26064" t="s">
        <v>22329</v>
      </c>
      <c r="C26064" t="s">
        <v>33478</v>
      </c>
      <c r="D26064" t="s">
        <v>33482</v>
      </c>
      <c r="E26064"/>
      <c r="F26064"/>
      <c r="G26064"/>
      <c r="H26064"/>
      <c r="I26064"/>
      <c r="J26064"/>
      <c r="U26064" s="43"/>
      <c r="AE26064"/>
    </row>
    <row r="26065" spans="1:31">
      <c r="A26065">
        <v>61290</v>
      </c>
      <c r="B26065" t="s">
        <v>22329</v>
      </c>
      <c r="C26065" t="s">
        <v>33478</v>
      </c>
      <c r="D26065" t="s">
        <v>33482</v>
      </c>
      <c r="E26065"/>
      <c r="F26065"/>
      <c r="G26065"/>
      <c r="H26065"/>
      <c r="I26065"/>
      <c r="J26065"/>
      <c r="U26065" s="43"/>
      <c r="AE26065"/>
    </row>
    <row r="26066" spans="1:31">
      <c r="A26066">
        <v>61290</v>
      </c>
      <c r="B26066" t="s">
        <v>22329</v>
      </c>
      <c r="C26066" t="s">
        <v>33478</v>
      </c>
      <c r="D26066" t="s">
        <v>33482</v>
      </c>
      <c r="E26066"/>
      <c r="F26066"/>
      <c r="G26066"/>
      <c r="H26066"/>
      <c r="I26066"/>
      <c r="J26066"/>
      <c r="U26066" s="43"/>
      <c r="AE26066"/>
    </row>
    <row r="26067" spans="1:31">
      <c r="A26067">
        <v>61290</v>
      </c>
      <c r="B26067" t="s">
        <v>22329</v>
      </c>
      <c r="C26067" t="s">
        <v>33478</v>
      </c>
      <c r="D26067" t="s">
        <v>33482</v>
      </c>
      <c r="E26067"/>
      <c r="F26067"/>
      <c r="G26067"/>
      <c r="H26067"/>
      <c r="I26067"/>
      <c r="J26067"/>
      <c r="U26067" s="43"/>
      <c r="AE26067"/>
    </row>
    <row r="26068" spans="1:31">
      <c r="A26068">
        <v>61290</v>
      </c>
      <c r="B26068" t="s">
        <v>22329</v>
      </c>
      <c r="C26068" t="s">
        <v>33478</v>
      </c>
      <c r="D26068" t="s">
        <v>33482</v>
      </c>
      <c r="E26068"/>
      <c r="F26068"/>
      <c r="G26068"/>
      <c r="H26068"/>
      <c r="I26068"/>
      <c r="J26068"/>
      <c r="U26068" s="43"/>
      <c r="AE26068"/>
    </row>
    <row r="26069" spans="1:31">
      <c r="A26069">
        <v>61700</v>
      </c>
      <c r="B26069" t="s">
        <v>22330</v>
      </c>
      <c r="C26069" t="s">
        <v>33477</v>
      </c>
      <c r="D26069" t="s">
        <v>33476</v>
      </c>
      <c r="E26069"/>
      <c r="F26069"/>
      <c r="G26069"/>
      <c r="H26069"/>
      <c r="I26069"/>
      <c r="J26069"/>
      <c r="U26069" s="43"/>
      <c r="AE26069"/>
    </row>
    <row r="26070" spans="1:31">
      <c r="A26070">
        <v>61600</v>
      </c>
      <c r="B26070" t="s">
        <v>22331</v>
      </c>
      <c r="C26070" t="s">
        <v>33477</v>
      </c>
      <c r="D26070" t="s">
        <v>33476</v>
      </c>
      <c r="E26070"/>
      <c r="F26070"/>
      <c r="G26070"/>
      <c r="H26070"/>
      <c r="I26070"/>
      <c r="J26070"/>
      <c r="U26070" s="43"/>
      <c r="AE26070"/>
    </row>
    <row r="26071" spans="1:31">
      <c r="A26071">
        <v>61250</v>
      </c>
      <c r="B26071" t="s">
        <v>22332</v>
      </c>
      <c r="C26071" t="s">
        <v>33477</v>
      </c>
      <c r="D26071" t="s">
        <v>33476</v>
      </c>
      <c r="E26071"/>
      <c r="F26071"/>
      <c r="G26071"/>
      <c r="H26071"/>
      <c r="I26071"/>
      <c r="J26071"/>
      <c r="U26071" s="43"/>
      <c r="AE26071"/>
    </row>
    <row r="26072" spans="1:31">
      <c r="A26072">
        <v>61150</v>
      </c>
      <c r="B26072" t="s">
        <v>22333</v>
      </c>
      <c r="C26072" t="s">
        <v>33477</v>
      </c>
      <c r="D26072" t="s">
        <v>33476</v>
      </c>
      <c r="E26072"/>
      <c r="F26072"/>
      <c r="G26072"/>
      <c r="H26072"/>
      <c r="I26072"/>
      <c r="J26072"/>
      <c r="U26072" s="43"/>
      <c r="AE26072"/>
    </row>
    <row r="26073" spans="1:31">
      <c r="A26073">
        <v>61160</v>
      </c>
      <c r="B26073" t="s">
        <v>22334</v>
      </c>
      <c r="C26073" t="s">
        <v>33477</v>
      </c>
      <c r="D26073" t="s">
        <v>33476</v>
      </c>
      <c r="E26073"/>
      <c r="F26073"/>
      <c r="G26073"/>
      <c r="H26073"/>
      <c r="I26073"/>
      <c r="J26073"/>
      <c r="U26073" s="43"/>
      <c r="AE26073"/>
    </row>
    <row r="26074" spans="1:31">
      <c r="A26074">
        <v>61500</v>
      </c>
      <c r="B26074" t="s">
        <v>22335</v>
      </c>
      <c r="C26074" t="s">
        <v>33477</v>
      </c>
      <c r="D26074" t="s">
        <v>33476</v>
      </c>
      <c r="E26074"/>
      <c r="F26074"/>
      <c r="G26074"/>
      <c r="H26074"/>
      <c r="I26074"/>
      <c r="J26074"/>
      <c r="U26074" s="43"/>
      <c r="AE26074"/>
    </row>
    <row r="26075" spans="1:31">
      <c r="A26075">
        <v>61110</v>
      </c>
      <c r="B26075" t="s">
        <v>22336</v>
      </c>
      <c r="C26075" t="s">
        <v>33477</v>
      </c>
      <c r="D26075" t="s">
        <v>33476</v>
      </c>
      <c r="E26075"/>
      <c r="F26075"/>
      <c r="G26075"/>
      <c r="H26075"/>
      <c r="I26075"/>
      <c r="J26075"/>
      <c r="U26075" s="43"/>
      <c r="AE26075"/>
    </row>
    <row r="26076" spans="1:31">
      <c r="A26076">
        <v>61290</v>
      </c>
      <c r="B26076" t="s">
        <v>22337</v>
      </c>
      <c r="C26076" t="s">
        <v>33478</v>
      </c>
      <c r="D26076" t="s">
        <v>33482</v>
      </c>
      <c r="E26076"/>
      <c r="F26076"/>
      <c r="G26076"/>
      <c r="H26076"/>
      <c r="I26076"/>
      <c r="J26076"/>
      <c r="U26076" s="43"/>
      <c r="AE26076"/>
    </row>
    <row r="26077" spans="1:31">
      <c r="A26077">
        <v>61600</v>
      </c>
      <c r="B26077" t="s">
        <v>22338</v>
      </c>
      <c r="C26077" t="s">
        <v>33477</v>
      </c>
      <c r="D26077" t="s">
        <v>33476</v>
      </c>
      <c r="E26077"/>
      <c r="F26077"/>
      <c r="G26077"/>
      <c r="H26077"/>
      <c r="I26077"/>
      <c r="J26077"/>
      <c r="U26077" s="43"/>
      <c r="AE26077"/>
    </row>
    <row r="26078" spans="1:31">
      <c r="A26078">
        <v>61380</v>
      </c>
      <c r="B26078" t="s">
        <v>22339</v>
      </c>
      <c r="C26078" t="s">
        <v>33478</v>
      </c>
      <c r="D26078" t="s">
        <v>33482</v>
      </c>
      <c r="E26078"/>
      <c r="F26078"/>
      <c r="G26078"/>
      <c r="H26078"/>
      <c r="I26078"/>
      <c r="J26078"/>
      <c r="U26078" s="43"/>
      <c r="AE26078"/>
    </row>
    <row r="26079" spans="1:31">
      <c r="A26079">
        <v>61350</v>
      </c>
      <c r="B26079" t="s">
        <v>22340</v>
      </c>
      <c r="C26079" t="s">
        <v>33477</v>
      </c>
      <c r="D26079" t="s">
        <v>33476</v>
      </c>
      <c r="E26079"/>
      <c r="F26079"/>
      <c r="G26079"/>
      <c r="H26079"/>
      <c r="I26079"/>
      <c r="J26079"/>
      <c r="U26079" s="43"/>
      <c r="AE26079"/>
    </row>
    <row r="26080" spans="1:31">
      <c r="A26080">
        <v>61170</v>
      </c>
      <c r="B26080" t="s">
        <v>22341</v>
      </c>
      <c r="C26080" t="s">
        <v>33477</v>
      </c>
      <c r="D26080" t="s">
        <v>33476</v>
      </c>
      <c r="E26080"/>
      <c r="F26080"/>
      <c r="G26080"/>
      <c r="H26080"/>
      <c r="I26080"/>
      <c r="J26080"/>
      <c r="U26080" s="43"/>
      <c r="AE26080"/>
    </row>
    <row r="26081" spans="1:31">
      <c r="A26081">
        <v>61230</v>
      </c>
      <c r="B26081" t="s">
        <v>22342</v>
      </c>
      <c r="C26081" t="s">
        <v>33478</v>
      </c>
      <c r="D26081" t="s">
        <v>33476</v>
      </c>
      <c r="E26081"/>
      <c r="F26081"/>
      <c r="G26081"/>
      <c r="H26081"/>
      <c r="I26081"/>
      <c r="J26081"/>
      <c r="U26081" s="43"/>
      <c r="AE26081"/>
    </row>
    <row r="26082" spans="1:31">
      <c r="A26082">
        <v>61400</v>
      </c>
      <c r="B26082" t="s">
        <v>22343</v>
      </c>
      <c r="C26082" t="s">
        <v>33477</v>
      </c>
      <c r="D26082" t="s">
        <v>33476</v>
      </c>
      <c r="E26082"/>
      <c r="F26082"/>
      <c r="G26082"/>
      <c r="H26082"/>
      <c r="I26082"/>
      <c r="J26082"/>
      <c r="U26082" s="43"/>
      <c r="AE26082"/>
    </row>
    <row r="26083" spans="1:31">
      <c r="A26083">
        <v>61570</v>
      </c>
      <c r="B26083" t="s">
        <v>22344</v>
      </c>
      <c r="C26083" t="s">
        <v>33478</v>
      </c>
      <c r="D26083" t="s">
        <v>33476</v>
      </c>
      <c r="E26083"/>
      <c r="F26083"/>
      <c r="G26083"/>
      <c r="H26083"/>
      <c r="I26083"/>
      <c r="J26083"/>
      <c r="U26083" s="43"/>
      <c r="AE26083"/>
    </row>
    <row r="26084" spans="1:31">
      <c r="A26084">
        <v>61410</v>
      </c>
      <c r="B26084" t="s">
        <v>22345</v>
      </c>
      <c r="C26084" t="s">
        <v>33477</v>
      </c>
      <c r="D26084" t="s">
        <v>33476</v>
      </c>
      <c r="E26084"/>
      <c r="F26084"/>
      <c r="G26084"/>
      <c r="H26084"/>
      <c r="I26084"/>
      <c r="J26084"/>
      <c r="U26084" s="43"/>
      <c r="AE26084"/>
    </row>
    <row r="26085" spans="1:31">
      <c r="A26085">
        <v>61170</v>
      </c>
      <c r="B26085" t="s">
        <v>22346</v>
      </c>
      <c r="C26085" t="s">
        <v>33477</v>
      </c>
      <c r="D26085" t="s">
        <v>33476</v>
      </c>
      <c r="E26085"/>
      <c r="F26085"/>
      <c r="G26085"/>
      <c r="H26085"/>
      <c r="I26085"/>
      <c r="J26085"/>
      <c r="U26085" s="43"/>
      <c r="AE26085"/>
    </row>
    <row r="26086" spans="1:31">
      <c r="A26086">
        <v>61270</v>
      </c>
      <c r="B26086" t="s">
        <v>22347</v>
      </c>
      <c r="C26086" t="s">
        <v>33478</v>
      </c>
      <c r="D26086" t="s">
        <v>33482</v>
      </c>
      <c r="E26086"/>
      <c r="F26086"/>
      <c r="G26086"/>
      <c r="H26086"/>
      <c r="I26086"/>
      <c r="J26086"/>
      <c r="U26086" s="43"/>
      <c r="AE26086"/>
    </row>
    <row r="26087" spans="1:31">
      <c r="A26087">
        <v>61220</v>
      </c>
      <c r="B26087" t="s">
        <v>22348</v>
      </c>
      <c r="C26087" t="s">
        <v>33478</v>
      </c>
      <c r="D26087" t="s">
        <v>33476</v>
      </c>
      <c r="E26087"/>
      <c r="F26087"/>
      <c r="G26087"/>
      <c r="H26087"/>
      <c r="I26087"/>
      <c r="J26087"/>
      <c r="U26087" s="43"/>
      <c r="AE26087"/>
    </row>
    <row r="26088" spans="1:31">
      <c r="A26088">
        <v>61250</v>
      </c>
      <c r="B26088" t="s">
        <v>22349</v>
      </c>
      <c r="C26088" t="s">
        <v>33477</v>
      </c>
      <c r="D26088" t="s">
        <v>33476</v>
      </c>
      <c r="E26088"/>
      <c r="F26088"/>
      <c r="G26088"/>
      <c r="H26088"/>
      <c r="I26088"/>
      <c r="J26088"/>
      <c r="U26088" s="43"/>
      <c r="AE26088"/>
    </row>
    <row r="26089" spans="1:31">
      <c r="A26089">
        <v>61800</v>
      </c>
      <c r="B26089" t="s">
        <v>22350</v>
      </c>
      <c r="C26089" t="s">
        <v>33477</v>
      </c>
      <c r="D26089" t="s">
        <v>33476</v>
      </c>
      <c r="E26089"/>
      <c r="F26089"/>
      <c r="G26089"/>
      <c r="H26089"/>
      <c r="I26089"/>
      <c r="J26089"/>
      <c r="U26089" s="43"/>
      <c r="AE26089"/>
    </row>
    <row r="26090" spans="1:31">
      <c r="A26090">
        <v>61250</v>
      </c>
      <c r="B26090" t="s">
        <v>22351</v>
      </c>
      <c r="C26090" t="s">
        <v>33477</v>
      </c>
      <c r="D26090" t="s">
        <v>33476</v>
      </c>
      <c r="E26090"/>
      <c r="F26090"/>
      <c r="G26090"/>
      <c r="H26090"/>
      <c r="I26090"/>
      <c r="J26090"/>
      <c r="U26090" s="43"/>
      <c r="AE26090"/>
    </row>
    <row r="26091" spans="1:31">
      <c r="A26091">
        <v>61240</v>
      </c>
      <c r="B26091" t="s">
        <v>22352</v>
      </c>
      <c r="C26091" t="s">
        <v>33478</v>
      </c>
      <c r="D26091" t="s">
        <v>33476</v>
      </c>
      <c r="E26091"/>
      <c r="F26091"/>
      <c r="G26091"/>
      <c r="H26091"/>
      <c r="I26091"/>
      <c r="J26091"/>
      <c r="U26091" s="43"/>
      <c r="AE26091"/>
    </row>
    <row r="26092" spans="1:31">
      <c r="A26092">
        <v>61210</v>
      </c>
      <c r="B26092" t="s">
        <v>22353</v>
      </c>
      <c r="C26092" t="s">
        <v>33478</v>
      </c>
      <c r="D26092" t="s">
        <v>33476</v>
      </c>
      <c r="E26092"/>
      <c r="F26092"/>
      <c r="G26092"/>
      <c r="H26092"/>
      <c r="I26092"/>
      <c r="J26092"/>
      <c r="U26092" s="43"/>
      <c r="AE26092"/>
    </row>
    <row r="26093" spans="1:31">
      <c r="A26093">
        <v>61170</v>
      </c>
      <c r="B26093" t="s">
        <v>22354</v>
      </c>
      <c r="C26093" t="s">
        <v>33477</v>
      </c>
      <c r="D26093" t="s">
        <v>33476</v>
      </c>
      <c r="E26093"/>
      <c r="F26093"/>
      <c r="G26093"/>
      <c r="H26093"/>
      <c r="I26093"/>
      <c r="J26093"/>
      <c r="U26093" s="43"/>
      <c r="AE26093"/>
    </row>
    <row r="26094" spans="1:31">
      <c r="A26094">
        <v>61210</v>
      </c>
      <c r="B26094" t="s">
        <v>22355</v>
      </c>
      <c r="C26094" t="s">
        <v>33478</v>
      </c>
      <c r="D26094" t="s">
        <v>33476</v>
      </c>
      <c r="E26094"/>
      <c r="F26094"/>
      <c r="G26094"/>
      <c r="H26094"/>
      <c r="I26094"/>
      <c r="J26094"/>
      <c r="U26094" s="43"/>
      <c r="AE26094"/>
    </row>
    <row r="26095" spans="1:31">
      <c r="A26095">
        <v>61230</v>
      </c>
      <c r="B26095" t="s">
        <v>22356</v>
      </c>
      <c r="C26095" t="s">
        <v>33478</v>
      </c>
      <c r="D26095" t="s">
        <v>33476</v>
      </c>
      <c r="E26095"/>
      <c r="F26095"/>
      <c r="G26095"/>
      <c r="H26095"/>
      <c r="I26095"/>
      <c r="J26095"/>
      <c r="U26095" s="43"/>
      <c r="AE26095"/>
    </row>
    <row r="26096" spans="1:31">
      <c r="A26096">
        <v>61430</v>
      </c>
      <c r="B26096" t="s">
        <v>22357</v>
      </c>
      <c r="C26096" t="s">
        <v>33478</v>
      </c>
      <c r="D26096" t="e">
        <v>#N/A</v>
      </c>
      <c r="E26096"/>
      <c r="F26096"/>
      <c r="G26096"/>
      <c r="H26096"/>
      <c r="I26096"/>
      <c r="J26096"/>
      <c r="U26096" s="43"/>
      <c r="AE26096"/>
    </row>
    <row r="26097" spans="1:31">
      <c r="A26097">
        <v>61320</v>
      </c>
      <c r="B26097" t="s">
        <v>22358</v>
      </c>
      <c r="C26097" t="s">
        <v>33478</v>
      </c>
      <c r="D26097" t="s">
        <v>33476</v>
      </c>
      <c r="E26097"/>
      <c r="F26097"/>
      <c r="G26097"/>
      <c r="H26097"/>
      <c r="I26097"/>
      <c r="J26097"/>
      <c r="U26097" s="43"/>
      <c r="AE26097"/>
    </row>
    <row r="26098" spans="1:31">
      <c r="A26098">
        <v>61240</v>
      </c>
      <c r="B26098" t="s">
        <v>22359</v>
      </c>
      <c r="C26098" t="s">
        <v>33478</v>
      </c>
      <c r="D26098" t="s">
        <v>33476</v>
      </c>
      <c r="E26098"/>
      <c r="F26098"/>
      <c r="G26098"/>
      <c r="H26098"/>
      <c r="I26098"/>
      <c r="J26098"/>
      <c r="U26098" s="43"/>
      <c r="AE26098"/>
    </row>
    <row r="26099" spans="1:31">
      <c r="A26099">
        <v>61210</v>
      </c>
      <c r="B26099" t="s">
        <v>22360</v>
      </c>
      <c r="C26099" t="s">
        <v>33478</v>
      </c>
      <c r="D26099" t="s">
        <v>33476</v>
      </c>
      <c r="E26099"/>
      <c r="F26099"/>
      <c r="G26099"/>
      <c r="H26099"/>
      <c r="I26099"/>
      <c r="J26099"/>
      <c r="U26099" s="43"/>
      <c r="AE26099"/>
    </row>
    <row r="26100" spans="1:31">
      <c r="A26100">
        <v>61290</v>
      </c>
      <c r="B26100" t="s">
        <v>22361</v>
      </c>
      <c r="C26100" t="s">
        <v>33478</v>
      </c>
      <c r="D26100" t="s">
        <v>33482</v>
      </c>
      <c r="E26100"/>
      <c r="F26100"/>
      <c r="G26100"/>
      <c r="H26100"/>
      <c r="I26100"/>
      <c r="J26100"/>
      <c r="U26100" s="43"/>
      <c r="AE26100"/>
    </row>
    <row r="26101" spans="1:31">
      <c r="A26101">
        <v>61240</v>
      </c>
      <c r="B26101" t="s">
        <v>22362</v>
      </c>
      <c r="C26101" t="s">
        <v>33478</v>
      </c>
      <c r="D26101" t="s">
        <v>33476</v>
      </c>
      <c r="E26101"/>
      <c r="F26101"/>
      <c r="G26101"/>
      <c r="H26101"/>
      <c r="I26101"/>
      <c r="J26101"/>
      <c r="U26101" s="43"/>
      <c r="AE26101"/>
    </row>
    <row r="26102" spans="1:31">
      <c r="A26102">
        <v>61160</v>
      </c>
      <c r="B26102" t="s">
        <v>22363</v>
      </c>
      <c r="C26102" t="s">
        <v>33477</v>
      </c>
      <c r="D26102" t="s">
        <v>33476</v>
      </c>
      <c r="E26102"/>
      <c r="F26102"/>
      <c r="G26102"/>
      <c r="H26102"/>
      <c r="I26102"/>
      <c r="J26102"/>
      <c r="U26102" s="43"/>
      <c r="AE26102"/>
    </row>
    <row r="26103" spans="1:31">
      <c r="A26103">
        <v>61560</v>
      </c>
      <c r="B26103" t="s">
        <v>22364</v>
      </c>
      <c r="C26103" t="s">
        <v>33478</v>
      </c>
      <c r="D26103" t="s">
        <v>33476</v>
      </c>
      <c r="E26103"/>
      <c r="F26103"/>
      <c r="G26103"/>
      <c r="H26103"/>
      <c r="I26103"/>
      <c r="J26103"/>
      <c r="U26103" s="43"/>
      <c r="AE26103"/>
    </row>
    <row r="26104" spans="1:31">
      <c r="A26104">
        <v>61440</v>
      </c>
      <c r="B26104" t="s">
        <v>22365</v>
      </c>
      <c r="C26104" t="s">
        <v>33478</v>
      </c>
      <c r="D26104" t="s">
        <v>33476</v>
      </c>
      <c r="E26104"/>
      <c r="F26104"/>
      <c r="G26104"/>
      <c r="H26104"/>
      <c r="I26104"/>
      <c r="J26104"/>
      <c r="U26104" s="43"/>
      <c r="AE26104"/>
    </row>
    <row r="26105" spans="1:31">
      <c r="A26105">
        <v>61250</v>
      </c>
      <c r="B26105" t="s">
        <v>22366</v>
      </c>
      <c r="C26105" t="s">
        <v>33477</v>
      </c>
      <c r="D26105" t="s">
        <v>33476</v>
      </c>
      <c r="E26105"/>
      <c r="F26105"/>
      <c r="G26105"/>
      <c r="H26105"/>
      <c r="I26105"/>
      <c r="J26105"/>
      <c r="U26105" s="43"/>
      <c r="AE26105"/>
    </row>
    <row r="26106" spans="1:31">
      <c r="A26106">
        <v>61800</v>
      </c>
      <c r="B26106" t="s">
        <v>22367</v>
      </c>
      <c r="C26106" t="s">
        <v>33477</v>
      </c>
      <c r="D26106" t="s">
        <v>33476</v>
      </c>
      <c r="E26106"/>
      <c r="F26106"/>
      <c r="G26106"/>
      <c r="H26106"/>
      <c r="I26106"/>
      <c r="J26106"/>
      <c r="U26106" s="43"/>
      <c r="AE26106"/>
    </row>
    <row r="26107" spans="1:31">
      <c r="A26107">
        <v>61160</v>
      </c>
      <c r="B26107" t="s">
        <v>22368</v>
      </c>
      <c r="C26107" t="s">
        <v>33477</v>
      </c>
      <c r="D26107" t="s">
        <v>33476</v>
      </c>
      <c r="E26107"/>
      <c r="F26107"/>
      <c r="G26107"/>
      <c r="H26107"/>
      <c r="I26107"/>
      <c r="J26107"/>
      <c r="U26107" s="43"/>
      <c r="AE26107"/>
    </row>
    <row r="26108" spans="1:31">
      <c r="A26108">
        <v>61170</v>
      </c>
      <c r="B26108" t="s">
        <v>22369</v>
      </c>
      <c r="C26108" t="s">
        <v>33477</v>
      </c>
      <c r="D26108" t="s">
        <v>33476</v>
      </c>
      <c r="E26108"/>
      <c r="F26108"/>
      <c r="G26108"/>
      <c r="H26108"/>
      <c r="I26108"/>
      <c r="J26108"/>
      <c r="U26108" s="43"/>
      <c r="AE26108"/>
    </row>
    <row r="26109" spans="1:31">
      <c r="A26109">
        <v>61360</v>
      </c>
      <c r="B26109" t="s">
        <v>22370</v>
      </c>
      <c r="C26109" t="s">
        <v>33477</v>
      </c>
      <c r="D26109" t="s">
        <v>33476</v>
      </c>
      <c r="E26109"/>
      <c r="F26109"/>
      <c r="G26109"/>
      <c r="H26109"/>
      <c r="I26109"/>
      <c r="J26109"/>
      <c r="U26109" s="43"/>
      <c r="AE26109"/>
    </row>
    <row r="26110" spans="1:31">
      <c r="A26110">
        <v>61100</v>
      </c>
      <c r="B26110" t="s">
        <v>22371</v>
      </c>
      <c r="C26110" t="s">
        <v>33477</v>
      </c>
      <c r="D26110" t="s">
        <v>33476</v>
      </c>
      <c r="E26110"/>
      <c r="F26110"/>
      <c r="G26110"/>
      <c r="H26110"/>
      <c r="I26110"/>
      <c r="J26110"/>
      <c r="U26110" s="43"/>
      <c r="AE26110"/>
    </row>
    <row r="26111" spans="1:31">
      <c r="A26111">
        <v>61570</v>
      </c>
      <c r="B26111" t="s">
        <v>22372</v>
      </c>
      <c r="C26111" t="s">
        <v>33478</v>
      </c>
      <c r="D26111" t="s">
        <v>33476</v>
      </c>
      <c r="E26111"/>
      <c r="F26111"/>
      <c r="G26111"/>
      <c r="H26111"/>
      <c r="I26111"/>
      <c r="J26111"/>
      <c r="U26111" s="43"/>
      <c r="AE26111"/>
    </row>
    <row r="26112" spans="1:31">
      <c r="A26112">
        <v>61160</v>
      </c>
      <c r="B26112" t="s">
        <v>22373</v>
      </c>
      <c r="C26112" t="s">
        <v>33477</v>
      </c>
      <c r="D26112" t="s">
        <v>33476</v>
      </c>
      <c r="E26112"/>
      <c r="F26112"/>
      <c r="G26112"/>
      <c r="H26112"/>
      <c r="I26112"/>
      <c r="J26112"/>
      <c r="U26112" s="43"/>
      <c r="AE26112"/>
    </row>
    <row r="26113" spans="1:31">
      <c r="A26113">
        <v>61210</v>
      </c>
      <c r="B26113" t="s">
        <v>22374</v>
      </c>
      <c r="C26113" t="s">
        <v>33478</v>
      </c>
      <c r="D26113" t="s">
        <v>33476</v>
      </c>
      <c r="E26113"/>
      <c r="F26113"/>
      <c r="G26113"/>
      <c r="H26113"/>
      <c r="I26113"/>
      <c r="J26113"/>
      <c r="U26113" s="43"/>
      <c r="AE26113"/>
    </row>
    <row r="26114" spans="1:31">
      <c r="A26114">
        <v>61160</v>
      </c>
      <c r="B26114" t="s">
        <v>22375</v>
      </c>
      <c r="C26114" t="s">
        <v>33477</v>
      </c>
      <c r="D26114" t="s">
        <v>33476</v>
      </c>
      <c r="E26114"/>
      <c r="F26114"/>
      <c r="G26114"/>
      <c r="H26114"/>
      <c r="I26114"/>
      <c r="J26114"/>
      <c r="U26114" s="43"/>
      <c r="AE26114"/>
    </row>
    <row r="26115" spans="1:31">
      <c r="A26115">
        <v>61800</v>
      </c>
      <c r="B26115" t="s">
        <v>22376</v>
      </c>
      <c r="C26115" t="s">
        <v>33477</v>
      </c>
      <c r="D26115" t="s">
        <v>33476</v>
      </c>
      <c r="E26115"/>
      <c r="F26115"/>
      <c r="G26115"/>
      <c r="H26115"/>
      <c r="I26115"/>
      <c r="J26115"/>
      <c r="U26115" s="43"/>
      <c r="AE26115"/>
    </row>
    <row r="26116" spans="1:31">
      <c r="A26116">
        <v>61800</v>
      </c>
      <c r="B26116" t="s">
        <v>22376</v>
      </c>
      <c r="C26116" t="s">
        <v>33477</v>
      </c>
      <c r="D26116" t="s">
        <v>33476</v>
      </c>
      <c r="E26116"/>
      <c r="F26116"/>
      <c r="G26116"/>
      <c r="H26116"/>
      <c r="I26116"/>
      <c r="J26116"/>
      <c r="U26116" s="43"/>
      <c r="AE26116"/>
    </row>
    <row r="26117" spans="1:31">
      <c r="A26117">
        <v>61400</v>
      </c>
      <c r="B26117" t="s">
        <v>22377</v>
      </c>
      <c r="C26117" t="s">
        <v>33477</v>
      </c>
      <c r="D26117" t="s">
        <v>33476</v>
      </c>
      <c r="E26117"/>
      <c r="F26117"/>
      <c r="G26117"/>
      <c r="H26117"/>
      <c r="I26117"/>
      <c r="J26117"/>
      <c r="U26117" s="43"/>
      <c r="AE26117"/>
    </row>
    <row r="26118" spans="1:31">
      <c r="A26118">
        <v>61500</v>
      </c>
      <c r="B26118" t="s">
        <v>22378</v>
      </c>
      <c r="C26118" t="s">
        <v>33477</v>
      </c>
      <c r="D26118" t="s">
        <v>33476</v>
      </c>
      <c r="E26118"/>
      <c r="F26118"/>
      <c r="G26118"/>
      <c r="H26118"/>
      <c r="I26118"/>
      <c r="J26118"/>
      <c r="U26118" s="43"/>
      <c r="AE26118"/>
    </row>
    <row r="26119" spans="1:31">
      <c r="A26119">
        <v>61570</v>
      </c>
      <c r="B26119" t="s">
        <v>22378</v>
      </c>
      <c r="C26119" t="s">
        <v>33478</v>
      </c>
      <c r="D26119" t="s">
        <v>33476</v>
      </c>
      <c r="E26119"/>
      <c r="F26119"/>
      <c r="G26119"/>
      <c r="H26119"/>
      <c r="I26119"/>
      <c r="J26119"/>
      <c r="U26119" s="43"/>
      <c r="AE26119"/>
    </row>
    <row r="26120" spans="1:31">
      <c r="A26120">
        <v>61600</v>
      </c>
      <c r="B26120" t="s">
        <v>22379</v>
      </c>
      <c r="C26120" t="s">
        <v>33477</v>
      </c>
      <c r="D26120" t="s">
        <v>33476</v>
      </c>
      <c r="E26120"/>
      <c r="F26120"/>
      <c r="G26120"/>
      <c r="H26120"/>
      <c r="I26120"/>
      <c r="J26120"/>
      <c r="U26120" s="43"/>
      <c r="AE26120"/>
    </row>
    <row r="26121" spans="1:31">
      <c r="A26121">
        <v>61380</v>
      </c>
      <c r="B26121" t="s">
        <v>22380</v>
      </c>
      <c r="C26121" t="s">
        <v>33478</v>
      </c>
      <c r="D26121" t="s">
        <v>33482</v>
      </c>
      <c r="E26121"/>
      <c r="F26121"/>
      <c r="G26121"/>
      <c r="H26121"/>
      <c r="I26121"/>
      <c r="J26121"/>
      <c r="U26121" s="43"/>
      <c r="AE26121"/>
    </row>
    <row r="26122" spans="1:31">
      <c r="A26122">
        <v>61200</v>
      </c>
      <c r="B26122" t="s">
        <v>22381</v>
      </c>
      <c r="C26122" t="s">
        <v>33477</v>
      </c>
      <c r="D26122" t="s">
        <v>33476</v>
      </c>
      <c r="E26122"/>
      <c r="F26122"/>
      <c r="G26122"/>
      <c r="H26122"/>
      <c r="I26122"/>
      <c r="J26122"/>
      <c r="U26122" s="43"/>
      <c r="AE26122"/>
    </row>
    <row r="26123" spans="1:31">
      <c r="A26123">
        <v>61110</v>
      </c>
      <c r="B26123" t="s">
        <v>22382</v>
      </c>
      <c r="C26123" t="s">
        <v>33477</v>
      </c>
      <c r="D26123" t="s">
        <v>33476</v>
      </c>
      <c r="E26123"/>
      <c r="F26123"/>
      <c r="G26123"/>
      <c r="H26123"/>
      <c r="I26123"/>
      <c r="J26123"/>
      <c r="U26123" s="43"/>
      <c r="AE26123"/>
    </row>
    <row r="26124" spans="1:31">
      <c r="A26124">
        <v>61500</v>
      </c>
      <c r="B26124" t="s">
        <v>22383</v>
      </c>
      <c r="C26124" t="s">
        <v>33477</v>
      </c>
      <c r="D26124" t="s">
        <v>33476</v>
      </c>
      <c r="E26124"/>
      <c r="F26124"/>
      <c r="G26124"/>
      <c r="H26124"/>
      <c r="I26124"/>
      <c r="J26124"/>
      <c r="U26124" s="43"/>
      <c r="AE26124"/>
    </row>
    <row r="26125" spans="1:31">
      <c r="A26125">
        <v>61160</v>
      </c>
      <c r="B26125" t="s">
        <v>22384</v>
      </c>
      <c r="C26125" t="s">
        <v>33477</v>
      </c>
      <c r="D26125" t="s">
        <v>33476</v>
      </c>
      <c r="E26125"/>
      <c r="F26125"/>
      <c r="G26125"/>
      <c r="H26125"/>
      <c r="I26125"/>
      <c r="J26125"/>
      <c r="U26125" s="43"/>
      <c r="AE26125"/>
    </row>
    <row r="26126" spans="1:31">
      <c r="A26126">
        <v>61160</v>
      </c>
      <c r="B26126" t="s">
        <v>22385</v>
      </c>
      <c r="C26126" t="s">
        <v>33477</v>
      </c>
      <c r="D26126" t="s">
        <v>33476</v>
      </c>
      <c r="E26126"/>
      <c r="F26126"/>
      <c r="G26126"/>
      <c r="H26126"/>
      <c r="I26126"/>
      <c r="J26126"/>
      <c r="U26126" s="43"/>
      <c r="AE26126"/>
    </row>
    <row r="26127" spans="1:31">
      <c r="A26127">
        <v>61250</v>
      </c>
      <c r="B26127" t="s">
        <v>22386</v>
      </c>
      <c r="C26127" t="s">
        <v>33477</v>
      </c>
      <c r="D26127" t="s">
        <v>33476</v>
      </c>
      <c r="E26127"/>
      <c r="F26127"/>
      <c r="G26127"/>
      <c r="H26127"/>
      <c r="I26127"/>
      <c r="J26127"/>
      <c r="U26127" s="43"/>
      <c r="AE26127"/>
    </row>
    <row r="26128" spans="1:31">
      <c r="A26128">
        <v>61120</v>
      </c>
      <c r="B26128" t="s">
        <v>22387</v>
      </c>
      <c r="C26128" t="s">
        <v>33478</v>
      </c>
      <c r="D26128" t="s">
        <v>33476</v>
      </c>
      <c r="E26128"/>
      <c r="F26128"/>
      <c r="G26128"/>
      <c r="H26128"/>
      <c r="I26128"/>
      <c r="J26128"/>
      <c r="U26128" s="43"/>
      <c r="AE26128"/>
    </row>
    <row r="26129" spans="1:31">
      <c r="A26129">
        <v>61210</v>
      </c>
      <c r="B26129" t="s">
        <v>22388</v>
      </c>
      <c r="C26129" t="s">
        <v>33478</v>
      </c>
      <c r="D26129" t="s">
        <v>33476</v>
      </c>
      <c r="E26129"/>
      <c r="F26129"/>
      <c r="G26129"/>
      <c r="H26129"/>
      <c r="I26129"/>
      <c r="J26129"/>
      <c r="U26129" s="43"/>
      <c r="AE26129"/>
    </row>
    <row r="26130" spans="1:31">
      <c r="A26130">
        <v>61340</v>
      </c>
      <c r="B26130" t="s">
        <v>22389</v>
      </c>
      <c r="C26130" t="s">
        <v>33477</v>
      </c>
      <c r="D26130" t="s">
        <v>33476</v>
      </c>
      <c r="E26130"/>
      <c r="F26130"/>
      <c r="G26130"/>
      <c r="H26130"/>
      <c r="I26130"/>
      <c r="J26130"/>
      <c r="U26130" s="43"/>
      <c r="AE26130"/>
    </row>
    <row r="26131" spans="1:31">
      <c r="A26131">
        <v>61340</v>
      </c>
      <c r="B26131" t="s">
        <v>22389</v>
      </c>
      <c r="C26131" t="s">
        <v>33477</v>
      </c>
      <c r="D26131" t="s">
        <v>33476</v>
      </c>
      <c r="E26131"/>
      <c r="F26131"/>
      <c r="G26131"/>
      <c r="H26131"/>
      <c r="I26131"/>
      <c r="J26131"/>
      <c r="U26131" s="43"/>
      <c r="AE26131"/>
    </row>
    <row r="26132" spans="1:31">
      <c r="A26132">
        <v>61340</v>
      </c>
      <c r="B26132" t="s">
        <v>22389</v>
      </c>
      <c r="C26132" t="s">
        <v>33477</v>
      </c>
      <c r="D26132" t="s">
        <v>33476</v>
      </c>
      <c r="E26132"/>
      <c r="F26132"/>
      <c r="G26132"/>
      <c r="H26132"/>
      <c r="I26132"/>
      <c r="J26132"/>
      <c r="U26132" s="43"/>
      <c r="AE26132"/>
    </row>
    <row r="26133" spans="1:31">
      <c r="A26133">
        <v>61340</v>
      </c>
      <c r="B26133" t="s">
        <v>22389</v>
      </c>
      <c r="C26133" t="s">
        <v>33477</v>
      </c>
      <c r="D26133" t="s">
        <v>33476</v>
      </c>
      <c r="E26133"/>
      <c r="F26133"/>
      <c r="G26133"/>
      <c r="H26133"/>
      <c r="I26133"/>
      <c r="J26133"/>
      <c r="U26133" s="43"/>
      <c r="AE26133"/>
    </row>
    <row r="26134" spans="1:31">
      <c r="A26134">
        <v>61340</v>
      </c>
      <c r="B26134" t="s">
        <v>22389</v>
      </c>
      <c r="C26134" t="s">
        <v>33477</v>
      </c>
      <c r="D26134" t="s">
        <v>33476</v>
      </c>
      <c r="E26134"/>
      <c r="F26134"/>
      <c r="G26134"/>
      <c r="H26134"/>
      <c r="I26134"/>
      <c r="J26134"/>
      <c r="U26134" s="43"/>
      <c r="AE26134"/>
    </row>
    <row r="26135" spans="1:31">
      <c r="A26135">
        <v>61340</v>
      </c>
      <c r="B26135" t="s">
        <v>22389</v>
      </c>
      <c r="C26135" t="s">
        <v>33477</v>
      </c>
      <c r="D26135" t="s">
        <v>33476</v>
      </c>
      <c r="E26135"/>
      <c r="F26135"/>
      <c r="G26135"/>
      <c r="H26135"/>
      <c r="I26135"/>
      <c r="J26135"/>
      <c r="U26135" s="43"/>
      <c r="AE26135"/>
    </row>
    <row r="26136" spans="1:31">
      <c r="A26136">
        <v>61240</v>
      </c>
      <c r="B26136" t="s">
        <v>22390</v>
      </c>
      <c r="C26136" t="s">
        <v>33478</v>
      </c>
      <c r="D26136" t="s">
        <v>33476</v>
      </c>
      <c r="E26136"/>
      <c r="F26136"/>
      <c r="G26136"/>
      <c r="H26136"/>
      <c r="I26136"/>
      <c r="J26136"/>
      <c r="U26136" s="43"/>
      <c r="AE26136"/>
    </row>
    <row r="26137" spans="1:31">
      <c r="A26137">
        <v>61200</v>
      </c>
      <c r="B26137" t="s">
        <v>22391</v>
      </c>
      <c r="C26137" t="s">
        <v>33477</v>
      </c>
      <c r="D26137" t="s">
        <v>33476</v>
      </c>
      <c r="E26137"/>
      <c r="F26137"/>
      <c r="G26137"/>
      <c r="H26137"/>
      <c r="I26137"/>
      <c r="J26137"/>
      <c r="U26137" s="43"/>
      <c r="AE26137"/>
    </row>
    <row r="26138" spans="1:31">
      <c r="A26138">
        <v>61160</v>
      </c>
      <c r="B26138" t="s">
        <v>22392</v>
      </c>
      <c r="C26138" t="s">
        <v>33477</v>
      </c>
      <c r="D26138" t="s">
        <v>33476</v>
      </c>
      <c r="E26138"/>
      <c r="F26138"/>
      <c r="G26138"/>
      <c r="H26138"/>
      <c r="I26138"/>
      <c r="J26138"/>
      <c r="U26138" s="43"/>
      <c r="AE26138"/>
    </row>
    <row r="26139" spans="1:31">
      <c r="A26139">
        <v>61230</v>
      </c>
      <c r="B26139" t="s">
        <v>13072</v>
      </c>
      <c r="C26139" t="s">
        <v>33478</v>
      </c>
      <c r="D26139" t="s">
        <v>33476</v>
      </c>
      <c r="E26139"/>
      <c r="F26139"/>
      <c r="G26139"/>
      <c r="H26139"/>
      <c r="I26139"/>
      <c r="J26139"/>
      <c r="U26139" s="43"/>
      <c r="AE26139"/>
    </row>
    <row r="26140" spans="1:31">
      <c r="A26140">
        <v>61130</v>
      </c>
      <c r="B26140" t="s">
        <v>22393</v>
      </c>
      <c r="C26140" t="s">
        <v>33477</v>
      </c>
      <c r="D26140" t="s">
        <v>203</v>
      </c>
      <c r="E26140"/>
      <c r="F26140"/>
      <c r="G26140"/>
      <c r="H26140"/>
      <c r="I26140"/>
      <c r="J26140"/>
      <c r="U26140" s="43"/>
      <c r="AE26140"/>
    </row>
    <row r="26141" spans="1:31">
      <c r="A26141">
        <v>61250</v>
      </c>
      <c r="B26141" t="s">
        <v>13073</v>
      </c>
      <c r="C26141" t="s">
        <v>33477</v>
      </c>
      <c r="D26141" t="s">
        <v>33476</v>
      </c>
      <c r="E26141"/>
      <c r="F26141"/>
      <c r="G26141"/>
      <c r="H26141"/>
      <c r="I26141"/>
      <c r="J26141"/>
      <c r="U26141" s="43"/>
      <c r="AE26141"/>
    </row>
    <row r="26142" spans="1:31">
      <c r="A26142">
        <v>61400</v>
      </c>
      <c r="B26142" t="s">
        <v>1172</v>
      </c>
      <c r="C26142" t="s">
        <v>33477</v>
      </c>
      <c r="D26142" t="s">
        <v>33476</v>
      </c>
      <c r="E26142"/>
      <c r="F26142"/>
      <c r="G26142"/>
      <c r="H26142"/>
      <c r="I26142"/>
      <c r="J26142"/>
      <c r="U26142" s="43"/>
      <c r="AE26142"/>
    </row>
    <row r="26143" spans="1:31">
      <c r="A26143">
        <v>61290</v>
      </c>
      <c r="B26143" t="s">
        <v>22394</v>
      </c>
      <c r="C26143" t="s">
        <v>33478</v>
      </c>
      <c r="D26143" t="s">
        <v>33482</v>
      </c>
      <c r="E26143"/>
      <c r="F26143"/>
      <c r="G26143"/>
      <c r="H26143"/>
      <c r="I26143"/>
      <c r="J26143"/>
      <c r="U26143" s="43"/>
      <c r="AE26143"/>
    </row>
    <row r="26144" spans="1:31">
      <c r="A26144">
        <v>61350</v>
      </c>
      <c r="B26144" t="s">
        <v>22395</v>
      </c>
      <c r="C26144" t="s">
        <v>33477</v>
      </c>
      <c r="D26144" t="s">
        <v>33476</v>
      </c>
      <c r="E26144"/>
      <c r="F26144"/>
      <c r="G26144"/>
      <c r="H26144"/>
      <c r="I26144"/>
      <c r="J26144"/>
      <c r="U26144" s="43"/>
      <c r="AE26144"/>
    </row>
    <row r="26145" spans="1:31">
      <c r="A26145">
        <v>61350</v>
      </c>
      <c r="B26145" t="s">
        <v>22395</v>
      </c>
      <c r="C26145" t="s">
        <v>33477</v>
      </c>
      <c r="D26145" t="s">
        <v>33476</v>
      </c>
      <c r="E26145"/>
      <c r="F26145"/>
      <c r="G26145"/>
      <c r="H26145"/>
      <c r="I26145"/>
      <c r="J26145"/>
      <c r="U26145" s="43"/>
      <c r="AE26145"/>
    </row>
    <row r="26146" spans="1:31">
      <c r="A26146">
        <v>61350</v>
      </c>
      <c r="B26146" t="s">
        <v>22395</v>
      </c>
      <c r="C26146" t="s">
        <v>33477</v>
      </c>
      <c r="D26146" t="s">
        <v>33476</v>
      </c>
      <c r="E26146"/>
      <c r="F26146"/>
      <c r="G26146"/>
      <c r="H26146"/>
      <c r="I26146"/>
      <c r="J26146"/>
      <c r="U26146" s="43"/>
      <c r="AE26146"/>
    </row>
    <row r="26147" spans="1:31">
      <c r="A26147">
        <v>61700</v>
      </c>
      <c r="B26147" t="s">
        <v>22396</v>
      </c>
      <c r="C26147" t="s">
        <v>33477</v>
      </c>
      <c r="D26147" t="s">
        <v>33476</v>
      </c>
      <c r="E26147"/>
      <c r="F26147"/>
      <c r="G26147"/>
      <c r="H26147"/>
      <c r="I26147"/>
      <c r="J26147"/>
      <c r="U26147" s="43"/>
      <c r="AE26147"/>
    </row>
    <row r="26148" spans="1:31">
      <c r="A26148">
        <v>61360</v>
      </c>
      <c r="B26148" t="s">
        <v>22397</v>
      </c>
      <c r="C26148" t="s">
        <v>33477</v>
      </c>
      <c r="D26148" t="s">
        <v>33476</v>
      </c>
      <c r="E26148"/>
      <c r="F26148"/>
      <c r="G26148"/>
      <c r="H26148"/>
      <c r="I26148"/>
      <c r="J26148"/>
      <c r="U26148" s="43"/>
      <c r="AE26148"/>
    </row>
    <row r="26149" spans="1:31">
      <c r="A26149">
        <v>61310</v>
      </c>
      <c r="B26149" t="s">
        <v>22398</v>
      </c>
      <c r="C26149" t="s">
        <v>33478</v>
      </c>
      <c r="D26149" t="e">
        <v>#N/A</v>
      </c>
      <c r="E26149"/>
      <c r="F26149"/>
      <c r="G26149"/>
      <c r="H26149"/>
      <c r="I26149"/>
      <c r="J26149"/>
      <c r="U26149" s="43"/>
      <c r="AE26149"/>
    </row>
    <row r="26150" spans="1:31">
      <c r="A26150">
        <v>61400</v>
      </c>
      <c r="B26150" t="s">
        <v>22399</v>
      </c>
      <c r="C26150" t="s">
        <v>33477</v>
      </c>
      <c r="D26150" t="s">
        <v>33476</v>
      </c>
      <c r="E26150"/>
      <c r="F26150"/>
      <c r="G26150"/>
      <c r="H26150"/>
      <c r="I26150"/>
      <c r="J26150"/>
      <c r="U26150" s="43"/>
      <c r="AE26150"/>
    </row>
    <row r="26151" spans="1:31">
      <c r="A26151">
        <v>61370</v>
      </c>
      <c r="B26151" t="s">
        <v>22400</v>
      </c>
      <c r="C26151" t="s">
        <v>33478</v>
      </c>
      <c r="D26151" t="s">
        <v>33482</v>
      </c>
      <c r="E26151"/>
      <c r="F26151"/>
      <c r="G26151"/>
      <c r="H26151"/>
      <c r="I26151"/>
      <c r="J26151"/>
      <c r="U26151" s="43"/>
      <c r="AE26151"/>
    </row>
    <row r="26152" spans="1:31">
      <c r="A26152">
        <v>61170</v>
      </c>
      <c r="B26152" t="s">
        <v>22401</v>
      </c>
      <c r="C26152" t="s">
        <v>33477</v>
      </c>
      <c r="D26152" t="s">
        <v>33476</v>
      </c>
      <c r="E26152"/>
      <c r="F26152"/>
      <c r="G26152"/>
      <c r="H26152"/>
      <c r="I26152"/>
      <c r="J26152"/>
      <c r="U26152" s="43"/>
      <c r="AE26152"/>
    </row>
    <row r="26153" spans="1:31">
      <c r="A26153">
        <v>61220</v>
      </c>
      <c r="B26153" t="s">
        <v>22402</v>
      </c>
      <c r="C26153" t="s">
        <v>33478</v>
      </c>
      <c r="D26153" t="s">
        <v>33476</v>
      </c>
      <c r="E26153"/>
      <c r="F26153"/>
      <c r="G26153"/>
      <c r="H26153"/>
      <c r="I26153"/>
      <c r="J26153"/>
      <c r="U26153" s="43"/>
      <c r="AE26153"/>
    </row>
    <row r="26154" spans="1:31">
      <c r="A26154">
        <v>61120</v>
      </c>
      <c r="B26154" t="s">
        <v>22403</v>
      </c>
      <c r="C26154" t="s">
        <v>33478</v>
      </c>
      <c r="D26154" t="s">
        <v>33476</v>
      </c>
      <c r="E26154"/>
      <c r="F26154"/>
      <c r="G26154"/>
      <c r="H26154"/>
      <c r="I26154"/>
      <c r="J26154"/>
      <c r="U26154" s="43"/>
      <c r="AE26154"/>
    </row>
    <row r="26155" spans="1:31">
      <c r="A26155">
        <v>61130</v>
      </c>
      <c r="B26155" t="s">
        <v>22404</v>
      </c>
      <c r="C26155" t="s">
        <v>33477</v>
      </c>
      <c r="D26155" t="s">
        <v>203</v>
      </c>
      <c r="E26155"/>
      <c r="F26155"/>
      <c r="G26155"/>
      <c r="H26155"/>
      <c r="I26155"/>
      <c r="J26155"/>
      <c r="U26155" s="43"/>
      <c r="AE26155"/>
    </row>
    <row r="26156" spans="1:31">
      <c r="A26156">
        <v>61210</v>
      </c>
      <c r="B26156" t="s">
        <v>22405</v>
      </c>
      <c r="C26156" t="s">
        <v>33478</v>
      </c>
      <c r="D26156" t="s">
        <v>33476</v>
      </c>
      <c r="E26156"/>
      <c r="F26156"/>
      <c r="G26156"/>
      <c r="H26156"/>
      <c r="I26156"/>
      <c r="J26156"/>
      <c r="U26156" s="43"/>
      <c r="AE26156"/>
    </row>
    <row r="26157" spans="1:31">
      <c r="A26157">
        <v>61210</v>
      </c>
      <c r="B26157" t="s">
        <v>22405</v>
      </c>
      <c r="C26157" t="s">
        <v>33478</v>
      </c>
      <c r="D26157" t="s">
        <v>33476</v>
      </c>
      <c r="E26157"/>
      <c r="F26157"/>
      <c r="G26157"/>
      <c r="H26157"/>
      <c r="I26157"/>
      <c r="J26157"/>
      <c r="U26157" s="43"/>
      <c r="AE26157"/>
    </row>
    <row r="26158" spans="1:31">
      <c r="A26158">
        <v>61210</v>
      </c>
      <c r="B26158" t="s">
        <v>22405</v>
      </c>
      <c r="C26158" t="s">
        <v>33478</v>
      </c>
      <c r="D26158" t="s">
        <v>33476</v>
      </c>
      <c r="E26158"/>
      <c r="F26158"/>
      <c r="G26158"/>
      <c r="H26158"/>
      <c r="I26158"/>
      <c r="J26158"/>
      <c r="U26158" s="43"/>
      <c r="AE26158"/>
    </row>
    <row r="26159" spans="1:31">
      <c r="A26159">
        <v>61210</v>
      </c>
      <c r="B26159" t="s">
        <v>22405</v>
      </c>
      <c r="C26159" t="s">
        <v>33478</v>
      </c>
      <c r="D26159" t="s">
        <v>33476</v>
      </c>
      <c r="E26159"/>
      <c r="F26159"/>
      <c r="G26159"/>
      <c r="H26159"/>
      <c r="I26159"/>
      <c r="J26159"/>
      <c r="U26159" s="43"/>
      <c r="AE26159"/>
    </row>
    <row r="26160" spans="1:31">
      <c r="A26160">
        <v>61210</v>
      </c>
      <c r="B26160" t="s">
        <v>22405</v>
      </c>
      <c r="C26160" t="s">
        <v>33478</v>
      </c>
      <c r="D26160" t="s">
        <v>33476</v>
      </c>
      <c r="E26160"/>
      <c r="F26160"/>
      <c r="G26160"/>
      <c r="H26160"/>
      <c r="I26160"/>
      <c r="J26160"/>
      <c r="U26160" s="43"/>
      <c r="AE26160"/>
    </row>
    <row r="26161" spans="1:31">
      <c r="A26161">
        <v>61210</v>
      </c>
      <c r="B26161" t="s">
        <v>22405</v>
      </c>
      <c r="C26161" t="s">
        <v>33478</v>
      </c>
      <c r="D26161" t="s">
        <v>33476</v>
      </c>
      <c r="E26161"/>
      <c r="F26161"/>
      <c r="G26161"/>
      <c r="H26161"/>
      <c r="I26161"/>
      <c r="J26161"/>
      <c r="U26161" s="43"/>
      <c r="AE26161"/>
    </row>
    <row r="26162" spans="1:31">
      <c r="A26162">
        <v>61210</v>
      </c>
      <c r="B26162" t="s">
        <v>22405</v>
      </c>
      <c r="C26162" t="s">
        <v>33478</v>
      </c>
      <c r="D26162" t="s">
        <v>33476</v>
      </c>
      <c r="E26162"/>
      <c r="F26162"/>
      <c r="G26162"/>
      <c r="H26162"/>
      <c r="I26162"/>
      <c r="J26162"/>
      <c r="U26162" s="43"/>
      <c r="AE26162"/>
    </row>
    <row r="26163" spans="1:31">
      <c r="A26163">
        <v>61210</v>
      </c>
      <c r="B26163" t="s">
        <v>22405</v>
      </c>
      <c r="C26163" t="s">
        <v>33478</v>
      </c>
      <c r="D26163" t="s">
        <v>33476</v>
      </c>
      <c r="E26163"/>
      <c r="F26163"/>
      <c r="G26163"/>
      <c r="H26163"/>
      <c r="I26163"/>
      <c r="J26163"/>
      <c r="U26163" s="43"/>
      <c r="AE26163"/>
    </row>
    <row r="26164" spans="1:31">
      <c r="A26164">
        <v>61210</v>
      </c>
      <c r="B26164" t="s">
        <v>22405</v>
      </c>
      <c r="C26164" t="s">
        <v>33478</v>
      </c>
      <c r="D26164" t="s">
        <v>33476</v>
      </c>
      <c r="E26164"/>
      <c r="F26164"/>
      <c r="G26164"/>
      <c r="H26164"/>
      <c r="I26164"/>
      <c r="J26164"/>
      <c r="U26164" s="43"/>
      <c r="AE26164"/>
    </row>
    <row r="26165" spans="1:31">
      <c r="A26165">
        <v>61250</v>
      </c>
      <c r="B26165" t="s">
        <v>22406</v>
      </c>
      <c r="C26165" t="s">
        <v>33477</v>
      </c>
      <c r="D26165" t="s">
        <v>33476</v>
      </c>
      <c r="E26165"/>
      <c r="F26165"/>
      <c r="G26165"/>
      <c r="H26165"/>
      <c r="I26165"/>
      <c r="J26165"/>
      <c r="U26165" s="43"/>
      <c r="AE26165"/>
    </row>
    <row r="26166" spans="1:31">
      <c r="A26166">
        <v>61250</v>
      </c>
      <c r="B26166" t="s">
        <v>22406</v>
      </c>
      <c r="C26166" t="s">
        <v>33477</v>
      </c>
      <c r="D26166" t="s">
        <v>33476</v>
      </c>
      <c r="E26166"/>
      <c r="F26166"/>
      <c r="G26166"/>
      <c r="H26166"/>
      <c r="I26166"/>
      <c r="J26166"/>
      <c r="U26166" s="43"/>
      <c r="AE26166"/>
    </row>
    <row r="26167" spans="1:31">
      <c r="A26167">
        <v>61250</v>
      </c>
      <c r="B26167" t="s">
        <v>22406</v>
      </c>
      <c r="C26167" t="s">
        <v>33477</v>
      </c>
      <c r="D26167" t="s">
        <v>33476</v>
      </c>
      <c r="E26167"/>
      <c r="F26167"/>
      <c r="G26167"/>
      <c r="H26167"/>
      <c r="I26167"/>
      <c r="J26167"/>
      <c r="U26167" s="43"/>
      <c r="AE26167"/>
    </row>
    <row r="26168" spans="1:31">
      <c r="A26168">
        <v>61270</v>
      </c>
      <c r="B26168" t="s">
        <v>22407</v>
      </c>
      <c r="C26168" t="s">
        <v>33478</v>
      </c>
      <c r="D26168" t="s">
        <v>33482</v>
      </c>
      <c r="E26168"/>
      <c r="F26168"/>
      <c r="G26168"/>
      <c r="H26168"/>
      <c r="I26168"/>
      <c r="J26168"/>
      <c r="U26168" s="43"/>
      <c r="AE26168"/>
    </row>
    <row r="26169" spans="1:31">
      <c r="A26169">
        <v>61150</v>
      </c>
      <c r="B26169" t="s">
        <v>22408</v>
      </c>
      <c r="C26169" t="s">
        <v>33477</v>
      </c>
      <c r="D26169" t="s">
        <v>33476</v>
      </c>
      <c r="E26169"/>
      <c r="F26169"/>
      <c r="G26169"/>
      <c r="H26169"/>
      <c r="I26169"/>
      <c r="J26169"/>
      <c r="U26169" s="43"/>
      <c r="AE26169"/>
    </row>
    <row r="26170" spans="1:31">
      <c r="A26170">
        <v>61110</v>
      </c>
      <c r="B26170" t="s">
        <v>22409</v>
      </c>
      <c r="C26170" t="s">
        <v>33477</v>
      </c>
      <c r="D26170" t="s">
        <v>33476</v>
      </c>
      <c r="E26170"/>
      <c r="F26170"/>
      <c r="G26170"/>
      <c r="H26170"/>
      <c r="I26170"/>
      <c r="J26170"/>
      <c r="U26170" s="43"/>
      <c r="AE26170"/>
    </row>
    <row r="26171" spans="1:31">
      <c r="A26171">
        <v>61110</v>
      </c>
      <c r="B26171" t="s">
        <v>22409</v>
      </c>
      <c r="C26171" t="s">
        <v>33477</v>
      </c>
      <c r="D26171" t="s">
        <v>33476</v>
      </c>
      <c r="E26171"/>
      <c r="F26171"/>
      <c r="G26171"/>
      <c r="H26171"/>
      <c r="I26171"/>
      <c r="J26171"/>
      <c r="U26171" s="43"/>
      <c r="AE26171"/>
    </row>
    <row r="26172" spans="1:31">
      <c r="A26172">
        <v>61110</v>
      </c>
      <c r="B26172" t="s">
        <v>22409</v>
      </c>
      <c r="C26172" t="s">
        <v>33477</v>
      </c>
      <c r="D26172" t="s">
        <v>33476</v>
      </c>
      <c r="E26172"/>
      <c r="F26172"/>
      <c r="G26172"/>
      <c r="H26172"/>
      <c r="I26172"/>
      <c r="J26172"/>
      <c r="U26172" s="43"/>
      <c r="AE26172"/>
    </row>
    <row r="26173" spans="1:31">
      <c r="A26173">
        <v>61120</v>
      </c>
      <c r="B26173" t="s">
        <v>22410</v>
      </c>
      <c r="C26173" t="s">
        <v>33478</v>
      </c>
      <c r="D26173" t="s">
        <v>33476</v>
      </c>
      <c r="E26173"/>
      <c r="F26173"/>
      <c r="G26173"/>
      <c r="H26173"/>
      <c r="I26173"/>
      <c r="J26173"/>
      <c r="U26173" s="43"/>
      <c r="AE26173"/>
    </row>
    <row r="26174" spans="1:31">
      <c r="A26174">
        <v>61230</v>
      </c>
      <c r="B26174" t="s">
        <v>22411</v>
      </c>
      <c r="C26174" t="s">
        <v>33478</v>
      </c>
      <c r="D26174" t="s">
        <v>33476</v>
      </c>
      <c r="E26174"/>
      <c r="F26174"/>
      <c r="G26174"/>
      <c r="H26174"/>
      <c r="I26174"/>
      <c r="J26174"/>
      <c r="U26174" s="43"/>
      <c r="AE26174"/>
    </row>
    <row r="26175" spans="1:31">
      <c r="A26175">
        <v>61400</v>
      </c>
      <c r="B26175" t="s">
        <v>17871</v>
      </c>
      <c r="C26175" t="s">
        <v>33477</v>
      </c>
      <c r="D26175" t="s">
        <v>33476</v>
      </c>
      <c r="E26175"/>
      <c r="F26175"/>
      <c r="G26175"/>
      <c r="H26175"/>
      <c r="I26175"/>
      <c r="J26175"/>
      <c r="U26175" s="43"/>
      <c r="AE26175"/>
    </row>
    <row r="26176" spans="1:31">
      <c r="A26176">
        <v>61210</v>
      </c>
      <c r="B26176" t="s">
        <v>22412</v>
      </c>
      <c r="C26176" t="s">
        <v>33478</v>
      </c>
      <c r="D26176" t="s">
        <v>33476</v>
      </c>
      <c r="E26176"/>
      <c r="F26176"/>
      <c r="G26176"/>
      <c r="H26176"/>
      <c r="I26176"/>
      <c r="J26176"/>
      <c r="U26176" s="43"/>
      <c r="AE26176"/>
    </row>
    <row r="26177" spans="1:31">
      <c r="A26177">
        <v>61420</v>
      </c>
      <c r="B26177" t="s">
        <v>22413</v>
      </c>
      <c r="C26177" t="s">
        <v>33478</v>
      </c>
      <c r="D26177" t="s">
        <v>33476</v>
      </c>
      <c r="E26177"/>
      <c r="F26177"/>
      <c r="G26177"/>
      <c r="H26177"/>
      <c r="I26177"/>
      <c r="J26177"/>
      <c r="U26177" s="43"/>
      <c r="AE26177"/>
    </row>
    <row r="26178" spans="1:31">
      <c r="A26178">
        <v>61120</v>
      </c>
      <c r="B26178" t="s">
        <v>22414</v>
      </c>
      <c r="C26178" t="s">
        <v>33478</v>
      </c>
      <c r="D26178" t="s">
        <v>33476</v>
      </c>
      <c r="E26178"/>
      <c r="F26178"/>
      <c r="G26178"/>
      <c r="H26178"/>
      <c r="I26178"/>
      <c r="J26178"/>
      <c r="U26178" s="43"/>
      <c r="AE26178"/>
    </row>
    <row r="26179" spans="1:31">
      <c r="A26179">
        <v>61160</v>
      </c>
      <c r="B26179" t="s">
        <v>22415</v>
      </c>
      <c r="C26179" t="s">
        <v>33477</v>
      </c>
      <c r="D26179" t="s">
        <v>33476</v>
      </c>
      <c r="E26179"/>
      <c r="F26179"/>
      <c r="G26179"/>
      <c r="H26179"/>
      <c r="I26179"/>
      <c r="J26179"/>
      <c r="U26179" s="43"/>
      <c r="AE26179"/>
    </row>
    <row r="26180" spans="1:31">
      <c r="A26180">
        <v>61320</v>
      </c>
      <c r="B26180" t="s">
        <v>22416</v>
      </c>
      <c r="C26180" t="s">
        <v>33478</v>
      </c>
      <c r="D26180" t="s">
        <v>33476</v>
      </c>
      <c r="E26180"/>
      <c r="F26180"/>
      <c r="G26180"/>
      <c r="H26180"/>
      <c r="I26180"/>
      <c r="J26180"/>
      <c r="U26180" s="43"/>
      <c r="AE26180"/>
    </row>
    <row r="26181" spans="1:31">
      <c r="A26181">
        <v>61200</v>
      </c>
      <c r="B26181" t="s">
        <v>22417</v>
      </c>
      <c r="C26181" t="s">
        <v>33477</v>
      </c>
      <c r="D26181" t="s">
        <v>33476</v>
      </c>
      <c r="E26181"/>
      <c r="F26181"/>
      <c r="G26181"/>
      <c r="H26181"/>
      <c r="I26181"/>
      <c r="J26181"/>
      <c r="U26181" s="43"/>
      <c r="AE26181"/>
    </row>
    <row r="26182" spans="1:31">
      <c r="A26182">
        <v>61170</v>
      </c>
      <c r="B26182" t="s">
        <v>22418</v>
      </c>
      <c r="C26182" t="s">
        <v>33477</v>
      </c>
      <c r="D26182" t="s">
        <v>33476</v>
      </c>
      <c r="E26182"/>
      <c r="F26182"/>
      <c r="G26182"/>
      <c r="H26182"/>
      <c r="I26182"/>
      <c r="J26182"/>
      <c r="U26182" s="43"/>
      <c r="AE26182"/>
    </row>
    <row r="26183" spans="1:31">
      <c r="A26183">
        <v>61220</v>
      </c>
      <c r="B26183" t="s">
        <v>22419</v>
      </c>
      <c r="C26183" t="s">
        <v>33478</v>
      </c>
      <c r="D26183" t="s">
        <v>33476</v>
      </c>
      <c r="E26183"/>
      <c r="F26183"/>
      <c r="G26183"/>
      <c r="H26183"/>
      <c r="I26183"/>
      <c r="J26183"/>
      <c r="U26183" s="43"/>
      <c r="AE26183"/>
    </row>
    <row r="26184" spans="1:31">
      <c r="A26184">
        <v>61440</v>
      </c>
      <c r="B26184" t="s">
        <v>22420</v>
      </c>
      <c r="C26184" t="s">
        <v>33478</v>
      </c>
      <c r="D26184" t="s">
        <v>33476</v>
      </c>
      <c r="E26184"/>
      <c r="F26184"/>
      <c r="G26184"/>
      <c r="H26184"/>
      <c r="I26184"/>
      <c r="J26184"/>
      <c r="U26184" s="43"/>
      <c r="AE26184"/>
    </row>
    <row r="26185" spans="1:31">
      <c r="A26185">
        <v>61380</v>
      </c>
      <c r="B26185" t="s">
        <v>22421</v>
      </c>
      <c r="C26185" t="s">
        <v>33478</v>
      </c>
      <c r="D26185" t="s">
        <v>33482</v>
      </c>
      <c r="E26185"/>
      <c r="F26185"/>
      <c r="G26185"/>
      <c r="H26185"/>
      <c r="I26185"/>
      <c r="J26185"/>
      <c r="U26185" s="43"/>
      <c r="AE26185"/>
    </row>
    <row r="26186" spans="1:31">
      <c r="A26186">
        <v>61170</v>
      </c>
      <c r="B26186" t="s">
        <v>22422</v>
      </c>
      <c r="C26186" t="s">
        <v>33477</v>
      </c>
      <c r="D26186" t="s">
        <v>33476</v>
      </c>
      <c r="E26186"/>
      <c r="F26186"/>
      <c r="G26186"/>
      <c r="H26186"/>
      <c r="I26186"/>
      <c r="J26186"/>
      <c r="U26186" s="43"/>
      <c r="AE26186"/>
    </row>
    <row r="26187" spans="1:31">
      <c r="A26187">
        <v>61470</v>
      </c>
      <c r="B26187" t="s">
        <v>22423</v>
      </c>
      <c r="C26187" t="s">
        <v>33478</v>
      </c>
      <c r="D26187" t="s">
        <v>33482</v>
      </c>
      <c r="E26187"/>
      <c r="F26187"/>
      <c r="G26187"/>
      <c r="H26187"/>
      <c r="I26187"/>
      <c r="J26187"/>
      <c r="U26187" s="43"/>
      <c r="AE26187"/>
    </row>
    <row r="26188" spans="1:31">
      <c r="A26188">
        <v>61560</v>
      </c>
      <c r="B26188" t="s">
        <v>22424</v>
      </c>
      <c r="C26188" t="s">
        <v>33478</v>
      </c>
      <c r="D26188" t="s">
        <v>33476</v>
      </c>
      <c r="E26188"/>
      <c r="F26188"/>
      <c r="G26188"/>
      <c r="H26188"/>
      <c r="I26188"/>
      <c r="J26188"/>
      <c r="U26188" s="43"/>
      <c r="AE26188"/>
    </row>
    <row r="26189" spans="1:31">
      <c r="A26189">
        <v>61700</v>
      </c>
      <c r="B26189" t="s">
        <v>22425</v>
      </c>
      <c r="C26189" t="s">
        <v>33477</v>
      </c>
      <c r="D26189" t="s">
        <v>33476</v>
      </c>
      <c r="E26189"/>
      <c r="F26189"/>
      <c r="G26189"/>
      <c r="H26189"/>
      <c r="I26189"/>
      <c r="J26189"/>
      <c r="U26189" s="43"/>
      <c r="AE26189"/>
    </row>
    <row r="26190" spans="1:31">
      <c r="A26190">
        <v>61700</v>
      </c>
      <c r="B26190" t="s">
        <v>5562</v>
      </c>
      <c r="C26190" t="s">
        <v>33477</v>
      </c>
      <c r="D26190" t="s">
        <v>33476</v>
      </c>
      <c r="E26190"/>
      <c r="F26190"/>
      <c r="G26190"/>
      <c r="H26190"/>
      <c r="I26190"/>
      <c r="J26190"/>
      <c r="U26190" s="43"/>
      <c r="AE26190"/>
    </row>
    <row r="26191" spans="1:31">
      <c r="A26191">
        <v>61150</v>
      </c>
      <c r="B26191" t="s">
        <v>22426</v>
      </c>
      <c r="C26191" t="s">
        <v>33477</v>
      </c>
      <c r="D26191" t="s">
        <v>33476</v>
      </c>
      <c r="E26191"/>
      <c r="F26191"/>
      <c r="G26191"/>
      <c r="H26191"/>
      <c r="I26191"/>
      <c r="J26191"/>
      <c r="U26191" s="43"/>
      <c r="AE26191"/>
    </row>
    <row r="26192" spans="1:31">
      <c r="A26192">
        <v>61250</v>
      </c>
      <c r="B26192" t="s">
        <v>22427</v>
      </c>
      <c r="C26192" t="s">
        <v>33477</v>
      </c>
      <c r="D26192" t="s">
        <v>33476</v>
      </c>
      <c r="E26192"/>
      <c r="F26192"/>
      <c r="G26192"/>
      <c r="H26192"/>
      <c r="I26192"/>
      <c r="J26192"/>
      <c r="U26192" s="43"/>
      <c r="AE26192"/>
    </row>
    <row r="26193" spans="1:31">
      <c r="A26193">
        <v>61380</v>
      </c>
      <c r="B26193" t="s">
        <v>22428</v>
      </c>
      <c r="C26193" t="s">
        <v>33478</v>
      </c>
      <c r="D26193" t="s">
        <v>33482</v>
      </c>
      <c r="E26193"/>
      <c r="F26193"/>
      <c r="G26193"/>
      <c r="H26193"/>
      <c r="I26193"/>
      <c r="J26193"/>
      <c r="U26193" s="43"/>
      <c r="AE26193"/>
    </row>
    <row r="26194" spans="1:31">
      <c r="A26194">
        <v>61800</v>
      </c>
      <c r="B26194" t="s">
        <v>22429</v>
      </c>
      <c r="C26194" t="s">
        <v>33477</v>
      </c>
      <c r="D26194" t="s">
        <v>33476</v>
      </c>
      <c r="E26194"/>
      <c r="F26194"/>
      <c r="G26194"/>
      <c r="H26194"/>
      <c r="I26194"/>
      <c r="J26194"/>
      <c r="U26194" s="43"/>
      <c r="AE26194"/>
    </row>
    <row r="26195" spans="1:31">
      <c r="A26195">
        <v>61570</v>
      </c>
      <c r="B26195" t="s">
        <v>22430</v>
      </c>
      <c r="C26195" t="s">
        <v>33478</v>
      </c>
      <c r="D26195" t="s">
        <v>33476</v>
      </c>
      <c r="E26195"/>
      <c r="F26195"/>
      <c r="G26195"/>
      <c r="H26195"/>
      <c r="I26195"/>
      <c r="J26195"/>
      <c r="U26195" s="43"/>
      <c r="AE26195"/>
    </row>
    <row r="26196" spans="1:31">
      <c r="A26196">
        <v>61570</v>
      </c>
      <c r="B26196" t="s">
        <v>22430</v>
      </c>
      <c r="C26196" t="s">
        <v>33478</v>
      </c>
      <c r="D26196" t="s">
        <v>33476</v>
      </c>
      <c r="E26196"/>
      <c r="F26196"/>
      <c r="G26196"/>
      <c r="H26196"/>
      <c r="I26196"/>
      <c r="J26196"/>
      <c r="U26196" s="43"/>
      <c r="AE26196"/>
    </row>
    <row r="26197" spans="1:31">
      <c r="A26197">
        <v>61570</v>
      </c>
      <c r="B26197" t="s">
        <v>22430</v>
      </c>
      <c r="C26197" t="s">
        <v>33478</v>
      </c>
      <c r="D26197" t="s">
        <v>33476</v>
      </c>
      <c r="E26197"/>
      <c r="F26197"/>
      <c r="G26197"/>
      <c r="H26197"/>
      <c r="I26197"/>
      <c r="J26197"/>
      <c r="U26197" s="43"/>
      <c r="AE26197"/>
    </row>
    <row r="26198" spans="1:31">
      <c r="A26198">
        <v>61570</v>
      </c>
      <c r="B26198" t="s">
        <v>22430</v>
      </c>
      <c r="C26198" t="s">
        <v>33478</v>
      </c>
      <c r="D26198" t="s">
        <v>33476</v>
      </c>
      <c r="E26198"/>
      <c r="F26198"/>
      <c r="G26198"/>
      <c r="H26198"/>
      <c r="I26198"/>
      <c r="J26198"/>
      <c r="U26198" s="43"/>
      <c r="AE26198"/>
    </row>
    <row r="26199" spans="1:31">
      <c r="A26199">
        <v>61490</v>
      </c>
      <c r="B26199" t="s">
        <v>22431</v>
      </c>
      <c r="C26199" t="s">
        <v>33478</v>
      </c>
      <c r="D26199" t="e">
        <v>#N/A</v>
      </c>
      <c r="E26199"/>
      <c r="F26199"/>
      <c r="G26199"/>
      <c r="H26199"/>
      <c r="I26199"/>
      <c r="J26199"/>
      <c r="U26199" s="43"/>
      <c r="AE26199"/>
    </row>
    <row r="26200" spans="1:31">
      <c r="A26200">
        <v>61130</v>
      </c>
      <c r="B26200" t="s">
        <v>22432</v>
      </c>
      <c r="C26200" t="s">
        <v>33477</v>
      </c>
      <c r="D26200" t="s">
        <v>203</v>
      </c>
      <c r="E26200"/>
      <c r="F26200"/>
      <c r="G26200"/>
      <c r="H26200"/>
      <c r="I26200"/>
      <c r="J26200"/>
      <c r="U26200" s="43"/>
      <c r="AE26200"/>
    </row>
    <row r="26201" spans="1:31">
      <c r="A26201">
        <v>61400</v>
      </c>
      <c r="B26201" t="s">
        <v>22433</v>
      </c>
      <c r="C26201" t="s">
        <v>33477</v>
      </c>
      <c r="D26201" t="s">
        <v>33476</v>
      </c>
      <c r="E26201"/>
      <c r="F26201"/>
      <c r="G26201"/>
      <c r="H26201"/>
      <c r="I26201"/>
      <c r="J26201"/>
      <c r="U26201" s="43"/>
      <c r="AE26201"/>
    </row>
    <row r="26202" spans="1:31">
      <c r="A26202">
        <v>61420</v>
      </c>
      <c r="B26202" t="s">
        <v>22434</v>
      </c>
      <c r="C26202" t="s">
        <v>33478</v>
      </c>
      <c r="D26202" t="s">
        <v>33476</v>
      </c>
      <c r="E26202"/>
      <c r="F26202"/>
      <c r="G26202"/>
      <c r="H26202"/>
      <c r="I26202"/>
      <c r="J26202"/>
      <c r="U26202" s="43"/>
      <c r="AE26202"/>
    </row>
    <row r="26203" spans="1:31">
      <c r="A26203">
        <v>61320</v>
      </c>
      <c r="B26203" t="s">
        <v>22435</v>
      </c>
      <c r="C26203" t="s">
        <v>33478</v>
      </c>
      <c r="D26203" t="s">
        <v>33476</v>
      </c>
      <c r="E26203"/>
      <c r="F26203"/>
      <c r="G26203"/>
      <c r="H26203"/>
      <c r="I26203"/>
      <c r="J26203"/>
      <c r="U26203" s="43"/>
      <c r="AE26203"/>
    </row>
    <row r="26204" spans="1:31">
      <c r="A26204">
        <v>61230</v>
      </c>
      <c r="B26204" t="s">
        <v>22436</v>
      </c>
      <c r="C26204" t="s">
        <v>33478</v>
      </c>
      <c r="D26204" t="s">
        <v>33476</v>
      </c>
      <c r="E26204"/>
      <c r="F26204"/>
      <c r="G26204"/>
      <c r="H26204"/>
      <c r="I26204"/>
      <c r="J26204"/>
      <c r="U26204" s="43"/>
      <c r="AE26204"/>
    </row>
    <row r="26205" spans="1:31">
      <c r="A26205">
        <v>61550</v>
      </c>
      <c r="B26205" t="s">
        <v>22437</v>
      </c>
      <c r="C26205" t="s">
        <v>33478</v>
      </c>
      <c r="D26205" t="s">
        <v>33482</v>
      </c>
      <c r="E26205"/>
      <c r="F26205"/>
      <c r="G26205"/>
      <c r="H26205"/>
      <c r="I26205"/>
      <c r="J26205"/>
      <c r="U26205" s="43"/>
      <c r="AE26205"/>
    </row>
    <row r="26206" spans="1:31">
      <c r="A26206">
        <v>61350</v>
      </c>
      <c r="B26206" t="s">
        <v>22438</v>
      </c>
      <c r="C26206" t="s">
        <v>33477</v>
      </c>
      <c r="D26206" t="s">
        <v>33476</v>
      </c>
      <c r="E26206"/>
      <c r="F26206"/>
      <c r="G26206"/>
      <c r="H26206"/>
      <c r="I26206"/>
      <c r="J26206"/>
      <c r="U26206" s="43"/>
      <c r="AE26206"/>
    </row>
    <row r="26207" spans="1:31">
      <c r="A26207">
        <v>61130</v>
      </c>
      <c r="B26207" t="s">
        <v>22439</v>
      </c>
      <c r="C26207" t="s">
        <v>33477</v>
      </c>
      <c r="D26207" t="s">
        <v>203</v>
      </c>
      <c r="E26207"/>
      <c r="F26207"/>
      <c r="G26207"/>
      <c r="H26207"/>
      <c r="I26207"/>
      <c r="J26207"/>
      <c r="U26207" s="43"/>
      <c r="AE26207"/>
    </row>
    <row r="26208" spans="1:31">
      <c r="A26208">
        <v>61370</v>
      </c>
      <c r="B26208" t="s">
        <v>22440</v>
      </c>
      <c r="C26208" t="s">
        <v>33478</v>
      </c>
      <c r="D26208" t="s">
        <v>33482</v>
      </c>
      <c r="E26208"/>
      <c r="F26208"/>
      <c r="G26208"/>
      <c r="H26208"/>
      <c r="I26208"/>
      <c r="J26208"/>
      <c r="U26208" s="43"/>
      <c r="AE26208"/>
    </row>
    <row r="26209" spans="1:31">
      <c r="A26209">
        <v>61600</v>
      </c>
      <c r="B26209" t="s">
        <v>22441</v>
      </c>
      <c r="C26209" t="s">
        <v>33477</v>
      </c>
      <c r="D26209" t="s">
        <v>33476</v>
      </c>
      <c r="E26209"/>
      <c r="F26209"/>
      <c r="G26209"/>
      <c r="H26209"/>
      <c r="I26209"/>
      <c r="J26209"/>
      <c r="U26209" s="43"/>
      <c r="AE26209"/>
    </row>
    <row r="26210" spans="1:31">
      <c r="A26210">
        <v>61100</v>
      </c>
      <c r="B26210" t="s">
        <v>22442</v>
      </c>
      <c r="C26210" t="s">
        <v>33477</v>
      </c>
      <c r="D26210" t="s">
        <v>33476</v>
      </c>
      <c r="E26210"/>
      <c r="F26210"/>
      <c r="G26210"/>
      <c r="H26210"/>
      <c r="I26210"/>
      <c r="J26210"/>
      <c r="U26210" s="43"/>
      <c r="AE26210"/>
    </row>
    <row r="26211" spans="1:31">
      <c r="A26211">
        <v>61470</v>
      </c>
      <c r="B26211" t="s">
        <v>22443</v>
      </c>
      <c r="C26211" t="s">
        <v>33478</v>
      </c>
      <c r="D26211" t="s">
        <v>33482</v>
      </c>
      <c r="E26211"/>
      <c r="F26211"/>
      <c r="G26211"/>
      <c r="H26211"/>
      <c r="I26211"/>
      <c r="J26211"/>
      <c r="U26211" s="43"/>
      <c r="AE26211"/>
    </row>
    <row r="26212" spans="1:31">
      <c r="A26212">
        <v>61240</v>
      </c>
      <c r="B26212" t="s">
        <v>22444</v>
      </c>
      <c r="C26212" t="s">
        <v>33478</v>
      </c>
      <c r="D26212" t="s">
        <v>33476</v>
      </c>
      <c r="E26212"/>
      <c r="F26212"/>
      <c r="G26212"/>
      <c r="H26212"/>
      <c r="I26212"/>
      <c r="J26212"/>
      <c r="U26212" s="43"/>
      <c r="AE26212"/>
    </row>
    <row r="26213" spans="1:31">
      <c r="A26213">
        <v>61130</v>
      </c>
      <c r="B26213" t="s">
        <v>22445</v>
      </c>
      <c r="C26213" t="s">
        <v>33477</v>
      </c>
      <c r="D26213" t="s">
        <v>203</v>
      </c>
      <c r="E26213"/>
      <c r="F26213"/>
      <c r="G26213"/>
      <c r="H26213"/>
      <c r="I26213"/>
      <c r="J26213"/>
      <c r="U26213" s="43"/>
      <c r="AE26213"/>
    </row>
    <row r="26214" spans="1:31">
      <c r="A26214">
        <v>61110</v>
      </c>
      <c r="B26214" t="s">
        <v>22446</v>
      </c>
      <c r="C26214" t="s">
        <v>33477</v>
      </c>
      <c r="D26214" t="s">
        <v>33476</v>
      </c>
      <c r="E26214"/>
      <c r="F26214"/>
      <c r="G26214"/>
      <c r="H26214"/>
      <c r="I26214"/>
      <c r="J26214"/>
      <c r="U26214" s="43"/>
      <c r="AE26214"/>
    </row>
    <row r="26215" spans="1:31">
      <c r="A26215">
        <v>61560</v>
      </c>
      <c r="B26215" t="s">
        <v>22447</v>
      </c>
      <c r="C26215" t="s">
        <v>33478</v>
      </c>
      <c r="D26215" t="s">
        <v>33476</v>
      </c>
      <c r="E26215"/>
      <c r="F26215"/>
      <c r="G26215"/>
      <c r="H26215"/>
      <c r="I26215"/>
      <c r="J26215"/>
      <c r="U26215" s="43"/>
      <c r="AE26215"/>
    </row>
    <row r="26216" spans="1:31">
      <c r="A26216">
        <v>61000</v>
      </c>
      <c r="B26216" t="s">
        <v>22448</v>
      </c>
      <c r="C26216" t="s">
        <v>33477</v>
      </c>
      <c r="D26216" t="e">
        <v>#N/A</v>
      </c>
      <c r="E26216"/>
      <c r="F26216"/>
      <c r="G26216"/>
      <c r="H26216"/>
      <c r="I26216"/>
      <c r="J26216"/>
      <c r="U26216" s="43"/>
      <c r="AE26216"/>
    </row>
    <row r="26217" spans="1:31">
      <c r="A26217">
        <v>61390</v>
      </c>
      <c r="B26217" t="s">
        <v>22449</v>
      </c>
      <c r="C26217" t="s">
        <v>33478</v>
      </c>
      <c r="D26217" t="s">
        <v>33476</v>
      </c>
      <c r="E26217"/>
      <c r="F26217"/>
      <c r="G26217"/>
      <c r="H26217"/>
      <c r="I26217"/>
      <c r="J26217"/>
      <c r="U26217" s="43"/>
      <c r="AE26217"/>
    </row>
    <row r="26218" spans="1:31">
      <c r="A26218">
        <v>61160</v>
      </c>
      <c r="B26218" t="s">
        <v>22450</v>
      </c>
      <c r="C26218" t="s">
        <v>33477</v>
      </c>
      <c r="D26218" t="s">
        <v>33476</v>
      </c>
      <c r="E26218"/>
      <c r="F26218"/>
      <c r="G26218"/>
      <c r="H26218"/>
      <c r="I26218"/>
      <c r="J26218"/>
      <c r="U26218" s="43"/>
      <c r="AE26218"/>
    </row>
    <row r="26219" spans="1:31">
      <c r="A26219">
        <v>61500</v>
      </c>
      <c r="B26219" t="s">
        <v>22451</v>
      </c>
      <c r="C26219" t="s">
        <v>33477</v>
      </c>
      <c r="D26219" t="s">
        <v>33476</v>
      </c>
      <c r="E26219"/>
      <c r="F26219"/>
      <c r="G26219"/>
      <c r="H26219"/>
      <c r="I26219"/>
      <c r="J26219"/>
      <c r="U26219" s="43"/>
      <c r="AE26219"/>
    </row>
    <row r="26220" spans="1:31">
      <c r="A26220">
        <v>61700</v>
      </c>
      <c r="B26220" t="s">
        <v>22452</v>
      </c>
      <c r="C26220" t="s">
        <v>33477</v>
      </c>
      <c r="D26220" t="s">
        <v>33476</v>
      </c>
      <c r="E26220"/>
      <c r="F26220"/>
      <c r="G26220"/>
      <c r="H26220"/>
      <c r="I26220"/>
      <c r="J26220"/>
      <c r="U26220" s="43"/>
      <c r="AE26220"/>
    </row>
    <row r="26221" spans="1:31">
      <c r="A26221">
        <v>61220</v>
      </c>
      <c r="B26221" t="s">
        <v>22453</v>
      </c>
      <c r="C26221" t="s">
        <v>33478</v>
      </c>
      <c r="D26221" t="s">
        <v>33476</v>
      </c>
      <c r="E26221"/>
      <c r="F26221"/>
      <c r="G26221"/>
      <c r="H26221"/>
      <c r="I26221"/>
      <c r="J26221"/>
      <c r="U26221" s="43"/>
      <c r="AE26221"/>
    </row>
    <row r="26222" spans="1:31">
      <c r="A26222">
        <v>61400</v>
      </c>
      <c r="B26222" t="s">
        <v>22454</v>
      </c>
      <c r="C26222" t="s">
        <v>33477</v>
      </c>
      <c r="D26222" t="s">
        <v>33476</v>
      </c>
      <c r="E26222"/>
      <c r="F26222"/>
      <c r="G26222"/>
      <c r="H26222"/>
      <c r="I26222"/>
      <c r="J26222"/>
      <c r="U26222" s="43"/>
      <c r="AE26222"/>
    </row>
    <row r="26223" spans="1:31">
      <c r="A26223">
        <v>61340</v>
      </c>
      <c r="B26223" t="s">
        <v>22455</v>
      </c>
      <c r="C26223" t="s">
        <v>33477</v>
      </c>
      <c r="D26223" t="s">
        <v>33476</v>
      </c>
      <c r="E26223"/>
      <c r="F26223"/>
      <c r="G26223"/>
      <c r="H26223"/>
      <c r="I26223"/>
      <c r="J26223"/>
      <c r="U26223" s="43"/>
      <c r="AE26223"/>
    </row>
    <row r="26224" spans="1:31">
      <c r="A26224">
        <v>61270</v>
      </c>
      <c r="B26224" t="s">
        <v>22456</v>
      </c>
      <c r="C26224" t="s">
        <v>33478</v>
      </c>
      <c r="D26224" t="s">
        <v>33482</v>
      </c>
      <c r="E26224"/>
      <c r="F26224"/>
      <c r="G26224"/>
      <c r="H26224"/>
      <c r="I26224"/>
      <c r="J26224"/>
      <c r="U26224" s="43"/>
      <c r="AE26224"/>
    </row>
    <row r="26225" spans="1:31">
      <c r="A26225">
        <v>61430</v>
      </c>
      <c r="B26225" t="s">
        <v>22457</v>
      </c>
      <c r="C26225" t="s">
        <v>33478</v>
      </c>
      <c r="D26225" t="e">
        <v>#N/A</v>
      </c>
      <c r="E26225"/>
      <c r="F26225"/>
      <c r="G26225"/>
      <c r="H26225"/>
      <c r="I26225"/>
      <c r="J26225"/>
      <c r="U26225" s="43"/>
      <c r="AE26225"/>
    </row>
    <row r="26226" spans="1:31">
      <c r="A26226">
        <v>61210</v>
      </c>
      <c r="B26226" t="s">
        <v>22458</v>
      </c>
      <c r="C26226" t="s">
        <v>33478</v>
      </c>
      <c r="D26226" t="s">
        <v>33476</v>
      </c>
      <c r="E26226"/>
      <c r="F26226"/>
      <c r="G26226"/>
      <c r="H26226"/>
      <c r="I26226"/>
      <c r="J26226"/>
      <c r="U26226" s="43"/>
      <c r="AE26226"/>
    </row>
    <row r="26227" spans="1:31">
      <c r="A26227">
        <v>61360</v>
      </c>
      <c r="B26227" t="s">
        <v>22459</v>
      </c>
      <c r="C26227" t="s">
        <v>33477</v>
      </c>
      <c r="D26227" t="s">
        <v>33476</v>
      </c>
      <c r="E26227"/>
      <c r="F26227"/>
      <c r="G26227"/>
      <c r="H26227"/>
      <c r="I26227"/>
      <c r="J26227"/>
      <c r="U26227" s="43"/>
      <c r="AE26227"/>
    </row>
    <row r="26228" spans="1:31">
      <c r="A26228">
        <v>61170</v>
      </c>
      <c r="B26228" t="s">
        <v>22460</v>
      </c>
      <c r="C26228" t="s">
        <v>33477</v>
      </c>
      <c r="D26228" t="s">
        <v>33476</v>
      </c>
      <c r="E26228"/>
      <c r="F26228"/>
      <c r="G26228"/>
      <c r="H26228"/>
      <c r="I26228"/>
      <c r="J26228"/>
      <c r="U26228" s="43"/>
      <c r="AE26228"/>
    </row>
    <row r="26229" spans="1:31">
      <c r="A26229">
        <v>61160</v>
      </c>
      <c r="B26229" t="s">
        <v>22461</v>
      </c>
      <c r="C26229" t="s">
        <v>33477</v>
      </c>
      <c r="D26229" t="s">
        <v>33476</v>
      </c>
      <c r="E26229"/>
      <c r="F26229"/>
      <c r="G26229"/>
      <c r="H26229"/>
      <c r="I26229"/>
      <c r="J26229"/>
      <c r="U26229" s="43"/>
      <c r="AE26229"/>
    </row>
    <row r="26230" spans="1:31">
      <c r="A26230">
        <v>61400</v>
      </c>
      <c r="B26230" t="s">
        <v>22462</v>
      </c>
      <c r="C26230" t="s">
        <v>33477</v>
      </c>
      <c r="D26230" t="s">
        <v>33476</v>
      </c>
      <c r="E26230"/>
      <c r="F26230"/>
      <c r="G26230"/>
      <c r="H26230"/>
      <c r="I26230"/>
      <c r="J26230"/>
      <c r="U26230" s="43"/>
      <c r="AE26230"/>
    </row>
    <row r="26231" spans="1:31">
      <c r="A26231">
        <v>61170</v>
      </c>
      <c r="B26231" t="s">
        <v>22463</v>
      </c>
      <c r="C26231" t="s">
        <v>33477</v>
      </c>
      <c r="D26231" t="s">
        <v>33476</v>
      </c>
      <c r="E26231"/>
      <c r="F26231"/>
      <c r="G26231"/>
      <c r="H26231"/>
      <c r="I26231"/>
      <c r="J26231"/>
      <c r="U26231" s="43"/>
      <c r="AE26231"/>
    </row>
    <row r="26232" spans="1:31">
      <c r="A26232">
        <v>61390</v>
      </c>
      <c r="B26232" t="s">
        <v>22464</v>
      </c>
      <c r="C26232" t="s">
        <v>33478</v>
      </c>
      <c r="D26232" t="s">
        <v>33476</v>
      </c>
      <c r="E26232"/>
      <c r="F26232"/>
      <c r="G26232"/>
      <c r="H26232"/>
      <c r="I26232"/>
      <c r="J26232"/>
      <c r="U26232" s="43"/>
      <c r="AE26232"/>
    </row>
    <row r="26233" spans="1:31">
      <c r="A26233">
        <v>61400</v>
      </c>
      <c r="B26233" t="s">
        <v>22465</v>
      </c>
      <c r="C26233" t="s">
        <v>33477</v>
      </c>
      <c r="D26233" t="s">
        <v>33476</v>
      </c>
      <c r="E26233"/>
      <c r="F26233"/>
      <c r="G26233"/>
      <c r="H26233"/>
      <c r="I26233"/>
      <c r="J26233"/>
      <c r="U26233" s="43"/>
      <c r="AE26233"/>
    </row>
    <row r="26234" spans="1:31">
      <c r="A26234">
        <v>61320</v>
      </c>
      <c r="B26234" t="s">
        <v>22466</v>
      </c>
      <c r="C26234" t="s">
        <v>33478</v>
      </c>
      <c r="D26234" t="s">
        <v>33476</v>
      </c>
      <c r="E26234"/>
      <c r="F26234"/>
      <c r="G26234"/>
      <c r="H26234"/>
      <c r="I26234"/>
      <c r="J26234"/>
      <c r="U26234" s="43"/>
      <c r="AE26234"/>
    </row>
    <row r="26235" spans="1:31">
      <c r="A26235">
        <v>61320</v>
      </c>
      <c r="B26235" t="s">
        <v>22467</v>
      </c>
      <c r="C26235" t="s">
        <v>33478</v>
      </c>
      <c r="D26235" t="s">
        <v>33476</v>
      </c>
      <c r="E26235"/>
      <c r="F26235"/>
      <c r="G26235"/>
      <c r="H26235"/>
      <c r="I26235"/>
      <c r="J26235"/>
      <c r="U26235" s="43"/>
      <c r="AE26235"/>
    </row>
    <row r="26236" spans="1:31">
      <c r="A26236">
        <v>61350</v>
      </c>
      <c r="B26236" t="s">
        <v>22468</v>
      </c>
      <c r="C26236" t="s">
        <v>33477</v>
      </c>
      <c r="D26236" t="s">
        <v>33476</v>
      </c>
      <c r="E26236"/>
      <c r="F26236"/>
      <c r="G26236"/>
      <c r="H26236"/>
      <c r="I26236"/>
      <c r="J26236"/>
      <c r="U26236" s="43"/>
      <c r="AE26236"/>
    </row>
    <row r="26237" spans="1:31">
      <c r="A26237">
        <v>61270</v>
      </c>
      <c r="B26237" t="s">
        <v>22469</v>
      </c>
      <c r="C26237" t="s">
        <v>33478</v>
      </c>
      <c r="D26237" t="s">
        <v>33482</v>
      </c>
      <c r="E26237"/>
      <c r="F26237"/>
      <c r="G26237"/>
      <c r="H26237"/>
      <c r="I26237"/>
      <c r="J26237"/>
      <c r="U26237" s="43"/>
      <c r="AE26237"/>
    </row>
    <row r="26238" spans="1:31">
      <c r="A26238">
        <v>61300</v>
      </c>
      <c r="B26238" t="s">
        <v>22470</v>
      </c>
      <c r="C26238" t="s">
        <v>33478</v>
      </c>
      <c r="D26238" t="s">
        <v>33482</v>
      </c>
      <c r="E26238"/>
      <c r="F26238"/>
      <c r="G26238"/>
      <c r="H26238"/>
      <c r="I26238"/>
      <c r="J26238"/>
      <c r="U26238" s="43"/>
      <c r="AE26238"/>
    </row>
    <row r="26239" spans="1:31">
      <c r="A26239">
        <v>61320</v>
      </c>
      <c r="B26239" t="s">
        <v>22471</v>
      </c>
      <c r="C26239" t="s">
        <v>33478</v>
      </c>
      <c r="D26239" t="s">
        <v>33476</v>
      </c>
      <c r="E26239"/>
      <c r="F26239"/>
      <c r="G26239"/>
      <c r="H26239"/>
      <c r="I26239"/>
      <c r="J26239"/>
      <c r="U26239" s="43"/>
      <c r="AE26239"/>
    </row>
    <row r="26240" spans="1:31">
      <c r="A26240">
        <v>61380</v>
      </c>
      <c r="B26240" t="s">
        <v>22472</v>
      </c>
      <c r="C26240" t="s">
        <v>33478</v>
      </c>
      <c r="D26240" t="s">
        <v>33482</v>
      </c>
      <c r="E26240"/>
      <c r="F26240"/>
      <c r="G26240"/>
      <c r="H26240"/>
      <c r="I26240"/>
      <c r="J26240"/>
      <c r="U26240" s="43"/>
      <c r="AE26240"/>
    </row>
    <row r="26241" spans="1:31">
      <c r="A26241">
        <v>61130</v>
      </c>
      <c r="B26241" t="s">
        <v>22473</v>
      </c>
      <c r="C26241" t="s">
        <v>33477</v>
      </c>
      <c r="D26241" t="s">
        <v>203</v>
      </c>
      <c r="E26241"/>
      <c r="F26241"/>
      <c r="G26241"/>
      <c r="H26241"/>
      <c r="I26241"/>
      <c r="J26241"/>
      <c r="U26241" s="43"/>
      <c r="AE26241"/>
    </row>
    <row r="26242" spans="1:31">
      <c r="A26242">
        <v>61320</v>
      </c>
      <c r="B26242" t="s">
        <v>22474</v>
      </c>
      <c r="C26242" t="s">
        <v>33478</v>
      </c>
      <c r="D26242" t="s">
        <v>33476</v>
      </c>
      <c r="E26242"/>
      <c r="F26242"/>
      <c r="G26242"/>
      <c r="H26242"/>
      <c r="I26242"/>
      <c r="J26242"/>
      <c r="U26242" s="43"/>
      <c r="AE26242"/>
    </row>
    <row r="26243" spans="1:31">
      <c r="A26243">
        <v>61190</v>
      </c>
      <c r="B26243" t="s">
        <v>6752</v>
      </c>
      <c r="C26243" t="s">
        <v>33478</v>
      </c>
      <c r="D26243" t="s">
        <v>33482</v>
      </c>
      <c r="E26243"/>
      <c r="F26243"/>
      <c r="G26243"/>
      <c r="H26243"/>
      <c r="I26243"/>
      <c r="J26243"/>
      <c r="U26243" s="43"/>
      <c r="AE26243"/>
    </row>
    <row r="26244" spans="1:31">
      <c r="A26244">
        <v>61190</v>
      </c>
      <c r="B26244" t="s">
        <v>6752</v>
      </c>
      <c r="C26244" t="s">
        <v>33478</v>
      </c>
      <c r="D26244" t="s">
        <v>33482</v>
      </c>
      <c r="E26244"/>
      <c r="F26244"/>
      <c r="G26244"/>
      <c r="H26244"/>
      <c r="I26244"/>
      <c r="J26244"/>
      <c r="U26244" s="43"/>
      <c r="AE26244"/>
    </row>
    <row r="26245" spans="1:31">
      <c r="A26245">
        <v>61190</v>
      </c>
      <c r="B26245" t="s">
        <v>6752</v>
      </c>
      <c r="C26245" t="s">
        <v>33478</v>
      </c>
      <c r="D26245" t="s">
        <v>33482</v>
      </c>
      <c r="E26245"/>
      <c r="F26245"/>
      <c r="G26245"/>
      <c r="H26245"/>
      <c r="I26245"/>
      <c r="J26245"/>
      <c r="U26245" s="43"/>
      <c r="AE26245"/>
    </row>
    <row r="26246" spans="1:31">
      <c r="A26246">
        <v>61300</v>
      </c>
      <c r="B26246" t="s">
        <v>22475</v>
      </c>
      <c r="C26246" t="s">
        <v>33478</v>
      </c>
      <c r="D26246" t="s">
        <v>33482</v>
      </c>
      <c r="E26246"/>
      <c r="F26246"/>
      <c r="G26246"/>
      <c r="H26246"/>
      <c r="I26246"/>
      <c r="J26246"/>
      <c r="U26246" s="43"/>
      <c r="AE26246"/>
    </row>
    <row r="26247" spans="1:31">
      <c r="A26247">
        <v>61250</v>
      </c>
      <c r="B26247" t="s">
        <v>17406</v>
      </c>
      <c r="C26247" t="s">
        <v>33477</v>
      </c>
      <c r="D26247" t="s">
        <v>33476</v>
      </c>
      <c r="E26247"/>
      <c r="F26247"/>
      <c r="G26247"/>
      <c r="H26247"/>
      <c r="I26247"/>
      <c r="J26247"/>
      <c r="U26247" s="43"/>
      <c r="AE26247"/>
    </row>
    <row r="26248" spans="1:31">
      <c r="A26248">
        <v>61550</v>
      </c>
      <c r="B26248" t="s">
        <v>22476</v>
      </c>
      <c r="C26248" t="s">
        <v>33478</v>
      </c>
      <c r="D26248" t="s">
        <v>33482</v>
      </c>
      <c r="E26248"/>
      <c r="F26248"/>
      <c r="G26248"/>
      <c r="H26248"/>
      <c r="I26248"/>
      <c r="J26248"/>
      <c r="U26248" s="43"/>
      <c r="AE26248"/>
    </row>
    <row r="26249" spans="1:31">
      <c r="A26249">
        <v>61100</v>
      </c>
      <c r="B26249" t="s">
        <v>22477</v>
      </c>
      <c r="C26249" t="s">
        <v>33477</v>
      </c>
      <c r="D26249" t="s">
        <v>33476</v>
      </c>
      <c r="E26249"/>
      <c r="F26249"/>
      <c r="G26249"/>
      <c r="H26249"/>
      <c r="I26249"/>
      <c r="J26249"/>
      <c r="U26249" s="43"/>
      <c r="AE26249"/>
    </row>
    <row r="26250" spans="1:31">
      <c r="A26250">
        <v>61560</v>
      </c>
      <c r="B26250" t="s">
        <v>22478</v>
      </c>
      <c r="C26250" t="s">
        <v>33478</v>
      </c>
      <c r="D26250" t="s">
        <v>33476</v>
      </c>
      <c r="E26250"/>
      <c r="F26250"/>
      <c r="G26250"/>
      <c r="H26250"/>
      <c r="I26250"/>
      <c r="J26250"/>
      <c r="U26250" s="43"/>
      <c r="AE26250"/>
    </row>
    <row r="26251" spans="1:31">
      <c r="A26251">
        <v>61410</v>
      </c>
      <c r="B26251" t="s">
        <v>22479</v>
      </c>
      <c r="C26251" t="s">
        <v>33477</v>
      </c>
      <c r="D26251" t="s">
        <v>33476</v>
      </c>
      <c r="E26251"/>
      <c r="F26251"/>
      <c r="G26251"/>
      <c r="H26251"/>
      <c r="I26251"/>
      <c r="J26251"/>
      <c r="U26251" s="43"/>
      <c r="AE26251"/>
    </row>
    <row r="26252" spans="1:31">
      <c r="A26252">
        <v>61300</v>
      </c>
      <c r="B26252" t="s">
        <v>22480</v>
      </c>
      <c r="C26252" t="s">
        <v>33478</v>
      </c>
      <c r="D26252" t="s">
        <v>33482</v>
      </c>
      <c r="E26252"/>
      <c r="F26252"/>
      <c r="G26252"/>
      <c r="H26252"/>
      <c r="I26252"/>
      <c r="J26252"/>
      <c r="U26252" s="43"/>
      <c r="AE26252"/>
    </row>
    <row r="26253" spans="1:31">
      <c r="A26253">
        <v>61600</v>
      </c>
      <c r="B26253" t="s">
        <v>22481</v>
      </c>
      <c r="C26253" t="s">
        <v>33477</v>
      </c>
      <c r="D26253" t="s">
        <v>33476</v>
      </c>
      <c r="E26253"/>
      <c r="F26253"/>
      <c r="G26253"/>
      <c r="H26253"/>
      <c r="I26253"/>
      <c r="J26253"/>
      <c r="U26253" s="43"/>
      <c r="AE26253"/>
    </row>
    <row r="26254" spans="1:31">
      <c r="A26254">
        <v>61100</v>
      </c>
      <c r="B26254" t="s">
        <v>6568</v>
      </c>
      <c r="C26254" t="s">
        <v>33477</v>
      </c>
      <c r="D26254" t="s">
        <v>33476</v>
      </c>
      <c r="E26254"/>
      <c r="F26254"/>
      <c r="G26254"/>
      <c r="H26254"/>
      <c r="I26254"/>
      <c r="J26254"/>
      <c r="U26254" s="43"/>
      <c r="AE26254"/>
    </row>
    <row r="26255" spans="1:31">
      <c r="A26255">
        <v>61430</v>
      </c>
      <c r="B26255" t="s">
        <v>22482</v>
      </c>
      <c r="C26255" t="s">
        <v>33478</v>
      </c>
      <c r="D26255" t="e">
        <v>#N/A</v>
      </c>
      <c r="E26255"/>
      <c r="F26255"/>
      <c r="G26255"/>
      <c r="H26255"/>
      <c r="I26255"/>
      <c r="J26255"/>
      <c r="U26255" s="43"/>
      <c r="AE26255"/>
    </row>
    <row r="26256" spans="1:31">
      <c r="A26256">
        <v>61800</v>
      </c>
      <c r="B26256" t="s">
        <v>14063</v>
      </c>
      <c r="C26256" t="s">
        <v>33477</v>
      </c>
      <c r="D26256" t="s">
        <v>33476</v>
      </c>
      <c r="E26256"/>
      <c r="F26256"/>
      <c r="G26256"/>
      <c r="H26256"/>
      <c r="I26256"/>
      <c r="J26256"/>
      <c r="U26256" s="43"/>
      <c r="AE26256"/>
    </row>
    <row r="26257" spans="1:31">
      <c r="A26257">
        <v>61370</v>
      </c>
      <c r="B26257" t="s">
        <v>22483</v>
      </c>
      <c r="C26257" t="s">
        <v>33478</v>
      </c>
      <c r="D26257" t="s">
        <v>33482</v>
      </c>
      <c r="E26257"/>
      <c r="F26257"/>
      <c r="G26257"/>
      <c r="H26257"/>
      <c r="I26257"/>
      <c r="J26257"/>
      <c r="U26257" s="43"/>
      <c r="AE26257"/>
    </row>
    <row r="26258" spans="1:31">
      <c r="A26258">
        <v>61790</v>
      </c>
      <c r="B26258" t="s">
        <v>22484</v>
      </c>
      <c r="C26258" t="s">
        <v>33477</v>
      </c>
      <c r="D26258" t="e">
        <v>#N/A</v>
      </c>
      <c r="E26258"/>
      <c r="F26258"/>
      <c r="G26258"/>
      <c r="H26258"/>
      <c r="I26258"/>
      <c r="J26258"/>
      <c r="U26258" s="43"/>
      <c r="AE26258"/>
    </row>
    <row r="26259" spans="1:31">
      <c r="A26259">
        <v>61340</v>
      </c>
      <c r="B26259" t="s">
        <v>22485</v>
      </c>
      <c r="C26259" t="s">
        <v>33477</v>
      </c>
      <c r="D26259" t="s">
        <v>33476</v>
      </c>
      <c r="E26259"/>
      <c r="F26259"/>
      <c r="G26259"/>
      <c r="H26259"/>
      <c r="I26259"/>
      <c r="J26259"/>
      <c r="U26259" s="43"/>
      <c r="AE26259"/>
    </row>
    <row r="26260" spans="1:31">
      <c r="A26260">
        <v>61360</v>
      </c>
      <c r="B26260" t="s">
        <v>22486</v>
      </c>
      <c r="C26260" t="s">
        <v>33477</v>
      </c>
      <c r="D26260" t="s">
        <v>33476</v>
      </c>
      <c r="E26260"/>
      <c r="F26260"/>
      <c r="G26260"/>
      <c r="H26260"/>
      <c r="I26260"/>
      <c r="J26260"/>
      <c r="U26260" s="43"/>
      <c r="AE26260"/>
    </row>
    <row r="26261" spans="1:31">
      <c r="A26261">
        <v>61800</v>
      </c>
      <c r="B26261" t="s">
        <v>22487</v>
      </c>
      <c r="C26261" t="s">
        <v>33477</v>
      </c>
      <c r="D26261" t="s">
        <v>33476</v>
      </c>
      <c r="E26261"/>
      <c r="F26261"/>
      <c r="G26261"/>
      <c r="H26261"/>
      <c r="I26261"/>
      <c r="J26261"/>
      <c r="U26261" s="43"/>
      <c r="AE26261"/>
    </row>
    <row r="26262" spans="1:31">
      <c r="A26262">
        <v>61350</v>
      </c>
      <c r="B26262" t="s">
        <v>22488</v>
      </c>
      <c r="C26262" t="s">
        <v>33477</v>
      </c>
      <c r="D26262" t="s">
        <v>33476</v>
      </c>
      <c r="E26262"/>
      <c r="F26262"/>
      <c r="G26262"/>
      <c r="H26262"/>
      <c r="I26262"/>
      <c r="J26262"/>
      <c r="U26262" s="43"/>
      <c r="AE26262"/>
    </row>
    <row r="26263" spans="1:31">
      <c r="A26263">
        <v>61320</v>
      </c>
      <c r="B26263" t="s">
        <v>22489</v>
      </c>
      <c r="C26263" t="s">
        <v>33478</v>
      </c>
      <c r="D26263" t="s">
        <v>33476</v>
      </c>
      <c r="E26263"/>
      <c r="F26263"/>
      <c r="G26263"/>
      <c r="H26263"/>
      <c r="I26263"/>
      <c r="J26263"/>
      <c r="U26263" s="43"/>
      <c r="AE26263"/>
    </row>
    <row r="26264" spans="1:31">
      <c r="A26264">
        <v>61170</v>
      </c>
      <c r="B26264" t="s">
        <v>22490</v>
      </c>
      <c r="C26264" t="s">
        <v>33477</v>
      </c>
      <c r="D26264" t="s">
        <v>33476</v>
      </c>
      <c r="E26264"/>
      <c r="F26264"/>
      <c r="G26264"/>
      <c r="H26264"/>
      <c r="I26264"/>
      <c r="J26264"/>
      <c r="U26264" s="43"/>
      <c r="AE26264"/>
    </row>
    <row r="26265" spans="1:31">
      <c r="A26265">
        <v>61300</v>
      </c>
      <c r="B26265" t="s">
        <v>22491</v>
      </c>
      <c r="C26265" t="s">
        <v>33478</v>
      </c>
      <c r="D26265" t="s">
        <v>33482</v>
      </c>
      <c r="E26265"/>
      <c r="F26265"/>
      <c r="G26265"/>
      <c r="H26265"/>
      <c r="I26265"/>
      <c r="J26265"/>
      <c r="U26265" s="43"/>
      <c r="AE26265"/>
    </row>
    <row r="26266" spans="1:31">
      <c r="A26266">
        <v>61300</v>
      </c>
      <c r="B26266" t="s">
        <v>22492</v>
      </c>
      <c r="C26266" t="s">
        <v>33478</v>
      </c>
      <c r="D26266" t="s">
        <v>33482</v>
      </c>
      <c r="E26266"/>
      <c r="F26266"/>
      <c r="G26266"/>
      <c r="H26266"/>
      <c r="I26266"/>
      <c r="J26266"/>
      <c r="U26266" s="43"/>
      <c r="AE26266"/>
    </row>
    <row r="26267" spans="1:31">
      <c r="A26267">
        <v>61220</v>
      </c>
      <c r="B26267" t="s">
        <v>22493</v>
      </c>
      <c r="C26267" t="s">
        <v>33478</v>
      </c>
      <c r="D26267" t="s">
        <v>33476</v>
      </c>
      <c r="E26267"/>
      <c r="F26267"/>
      <c r="G26267"/>
      <c r="H26267"/>
      <c r="I26267"/>
      <c r="J26267"/>
      <c r="U26267" s="43"/>
      <c r="AE26267"/>
    </row>
    <row r="26268" spans="1:31">
      <c r="A26268">
        <v>61120</v>
      </c>
      <c r="B26268" t="s">
        <v>22494</v>
      </c>
      <c r="C26268" t="s">
        <v>33478</v>
      </c>
      <c r="D26268" t="s">
        <v>33476</v>
      </c>
      <c r="E26268"/>
      <c r="F26268"/>
      <c r="G26268"/>
      <c r="H26268"/>
      <c r="I26268"/>
      <c r="J26268"/>
      <c r="U26268" s="43"/>
      <c r="AE26268"/>
    </row>
    <row r="26269" spans="1:31">
      <c r="A26269">
        <v>61470</v>
      </c>
      <c r="B26269" t="s">
        <v>22494</v>
      </c>
      <c r="C26269" t="s">
        <v>33478</v>
      </c>
      <c r="D26269" t="s">
        <v>33482</v>
      </c>
      <c r="E26269"/>
      <c r="F26269"/>
      <c r="G26269"/>
      <c r="H26269"/>
      <c r="I26269"/>
      <c r="J26269"/>
      <c r="U26269" s="43"/>
      <c r="AE26269"/>
    </row>
    <row r="26270" spans="1:31">
      <c r="A26270">
        <v>61230</v>
      </c>
      <c r="B26270" t="s">
        <v>22495</v>
      </c>
      <c r="C26270" t="s">
        <v>33478</v>
      </c>
      <c r="D26270" t="s">
        <v>33476</v>
      </c>
      <c r="E26270"/>
      <c r="F26270"/>
      <c r="G26270"/>
      <c r="H26270"/>
      <c r="I26270"/>
      <c r="J26270"/>
      <c r="U26270" s="43"/>
      <c r="AE26270"/>
    </row>
    <row r="26271" spans="1:31">
      <c r="A26271">
        <v>61200</v>
      </c>
      <c r="B26271" t="s">
        <v>22496</v>
      </c>
      <c r="C26271" t="s">
        <v>33477</v>
      </c>
      <c r="D26271" t="s">
        <v>33476</v>
      </c>
      <c r="E26271"/>
      <c r="F26271"/>
      <c r="G26271"/>
      <c r="H26271"/>
      <c r="I26271"/>
      <c r="J26271"/>
      <c r="U26271" s="43"/>
      <c r="AE26271"/>
    </row>
    <row r="26272" spans="1:31">
      <c r="A26272">
        <v>61600</v>
      </c>
      <c r="B26272" t="s">
        <v>22497</v>
      </c>
      <c r="C26272" t="s">
        <v>33477</v>
      </c>
      <c r="D26272" t="s">
        <v>33476</v>
      </c>
      <c r="E26272"/>
      <c r="F26272"/>
      <c r="G26272"/>
      <c r="H26272"/>
      <c r="I26272"/>
      <c r="J26272"/>
      <c r="U26272" s="43"/>
      <c r="AE26272"/>
    </row>
    <row r="26273" spans="1:31">
      <c r="A26273">
        <v>61600</v>
      </c>
      <c r="B26273" t="s">
        <v>22497</v>
      </c>
      <c r="C26273" t="s">
        <v>33477</v>
      </c>
      <c r="D26273" t="s">
        <v>33476</v>
      </c>
      <c r="E26273"/>
      <c r="F26273"/>
      <c r="G26273"/>
      <c r="H26273"/>
      <c r="I26273"/>
      <c r="J26273"/>
      <c r="U26273" s="43"/>
      <c r="AE26273"/>
    </row>
    <row r="26274" spans="1:31">
      <c r="A26274">
        <v>61500</v>
      </c>
      <c r="B26274" t="s">
        <v>22498</v>
      </c>
      <c r="C26274" t="s">
        <v>33477</v>
      </c>
      <c r="D26274" t="s">
        <v>33476</v>
      </c>
      <c r="E26274"/>
      <c r="F26274"/>
      <c r="G26274"/>
      <c r="H26274"/>
      <c r="I26274"/>
      <c r="J26274"/>
      <c r="U26274" s="43"/>
      <c r="AE26274"/>
    </row>
    <row r="26275" spans="1:31">
      <c r="A26275">
        <v>61100</v>
      </c>
      <c r="B26275" t="s">
        <v>22499</v>
      </c>
      <c r="C26275" t="s">
        <v>33477</v>
      </c>
      <c r="D26275" t="s">
        <v>33476</v>
      </c>
      <c r="E26275"/>
      <c r="F26275"/>
      <c r="G26275"/>
      <c r="H26275"/>
      <c r="I26275"/>
      <c r="J26275"/>
      <c r="U26275" s="43"/>
      <c r="AE26275"/>
    </row>
    <row r="26276" spans="1:31">
      <c r="A26276">
        <v>61250</v>
      </c>
      <c r="B26276" t="s">
        <v>22500</v>
      </c>
      <c r="C26276" t="s">
        <v>33477</v>
      </c>
      <c r="D26276" t="s">
        <v>33476</v>
      </c>
      <c r="E26276"/>
      <c r="F26276"/>
      <c r="G26276"/>
      <c r="H26276"/>
      <c r="I26276"/>
      <c r="J26276"/>
      <c r="U26276" s="43"/>
      <c r="AE26276"/>
    </row>
    <row r="26277" spans="1:31">
      <c r="A26277">
        <v>61200</v>
      </c>
      <c r="B26277" t="s">
        <v>22501</v>
      </c>
      <c r="C26277" t="s">
        <v>33477</v>
      </c>
      <c r="D26277" t="s">
        <v>33476</v>
      </c>
      <c r="E26277"/>
      <c r="F26277"/>
      <c r="G26277"/>
      <c r="H26277"/>
      <c r="I26277"/>
      <c r="J26277"/>
      <c r="U26277" s="43"/>
      <c r="AE26277"/>
    </row>
    <row r="26278" spans="1:31">
      <c r="A26278">
        <v>61150</v>
      </c>
      <c r="B26278" t="s">
        <v>22502</v>
      </c>
      <c r="C26278" t="s">
        <v>33477</v>
      </c>
      <c r="D26278" t="s">
        <v>33476</v>
      </c>
      <c r="E26278"/>
      <c r="F26278"/>
      <c r="G26278"/>
      <c r="H26278"/>
      <c r="I26278"/>
      <c r="J26278"/>
      <c r="U26278" s="43"/>
      <c r="AE26278"/>
    </row>
    <row r="26279" spans="1:31">
      <c r="A26279">
        <v>61160</v>
      </c>
      <c r="B26279" t="s">
        <v>22503</v>
      </c>
      <c r="C26279" t="s">
        <v>33477</v>
      </c>
      <c r="D26279" t="s">
        <v>33476</v>
      </c>
      <c r="E26279"/>
      <c r="F26279"/>
      <c r="G26279"/>
      <c r="H26279"/>
      <c r="I26279"/>
      <c r="J26279"/>
      <c r="U26279" s="43"/>
      <c r="AE26279"/>
    </row>
    <row r="26280" spans="1:31">
      <c r="A26280">
        <v>61160</v>
      </c>
      <c r="B26280" t="s">
        <v>22503</v>
      </c>
      <c r="C26280" t="s">
        <v>33477</v>
      </c>
      <c r="D26280" t="s">
        <v>33476</v>
      </c>
      <c r="E26280"/>
      <c r="F26280"/>
      <c r="G26280"/>
      <c r="H26280"/>
      <c r="I26280"/>
      <c r="J26280"/>
      <c r="U26280" s="43"/>
      <c r="AE26280"/>
    </row>
    <row r="26281" spans="1:31">
      <c r="A26281">
        <v>61160</v>
      </c>
      <c r="B26281" t="s">
        <v>22503</v>
      </c>
      <c r="C26281" t="s">
        <v>33477</v>
      </c>
      <c r="D26281" t="s">
        <v>33476</v>
      </c>
      <c r="E26281"/>
      <c r="F26281"/>
      <c r="G26281"/>
      <c r="H26281"/>
      <c r="I26281"/>
      <c r="J26281"/>
      <c r="U26281" s="43"/>
      <c r="AE26281"/>
    </row>
    <row r="26282" spans="1:31">
      <c r="A26282">
        <v>61160</v>
      </c>
      <c r="B26282" t="s">
        <v>22503</v>
      </c>
      <c r="C26282" t="s">
        <v>33477</v>
      </c>
      <c r="D26282" t="s">
        <v>33476</v>
      </c>
      <c r="E26282"/>
      <c r="F26282"/>
      <c r="G26282"/>
      <c r="H26282"/>
      <c r="I26282"/>
      <c r="J26282"/>
      <c r="U26282" s="43"/>
      <c r="AE26282"/>
    </row>
    <row r="26283" spans="1:31">
      <c r="A26283">
        <v>61200</v>
      </c>
      <c r="B26283" t="s">
        <v>22503</v>
      </c>
      <c r="C26283" t="s">
        <v>33477</v>
      </c>
      <c r="D26283" t="s">
        <v>33476</v>
      </c>
      <c r="E26283"/>
      <c r="F26283"/>
      <c r="G26283"/>
      <c r="H26283"/>
      <c r="I26283"/>
      <c r="J26283"/>
      <c r="U26283" s="43"/>
      <c r="AE26283"/>
    </row>
    <row r="26284" spans="1:31">
      <c r="A26284">
        <v>61310</v>
      </c>
      <c r="B26284" t="s">
        <v>22503</v>
      </c>
      <c r="C26284" t="s">
        <v>33478</v>
      </c>
      <c r="D26284" t="e">
        <v>#N/A</v>
      </c>
      <c r="E26284"/>
      <c r="F26284"/>
      <c r="G26284"/>
      <c r="H26284"/>
      <c r="I26284"/>
      <c r="J26284"/>
      <c r="U26284" s="43"/>
      <c r="AE26284"/>
    </row>
    <row r="26285" spans="1:31">
      <c r="A26285">
        <v>61310</v>
      </c>
      <c r="B26285" t="s">
        <v>22503</v>
      </c>
      <c r="C26285" t="s">
        <v>33478</v>
      </c>
      <c r="D26285" t="e">
        <v>#N/A</v>
      </c>
      <c r="E26285"/>
      <c r="F26285"/>
      <c r="G26285"/>
      <c r="H26285"/>
      <c r="I26285"/>
      <c r="J26285"/>
      <c r="U26285" s="43"/>
      <c r="AE26285"/>
    </row>
    <row r="26286" spans="1:31">
      <c r="A26286">
        <v>61310</v>
      </c>
      <c r="B26286" t="s">
        <v>22503</v>
      </c>
      <c r="C26286" t="s">
        <v>33478</v>
      </c>
      <c r="D26286" t="e">
        <v>#N/A</v>
      </c>
      <c r="E26286"/>
      <c r="F26286"/>
      <c r="G26286"/>
      <c r="H26286"/>
      <c r="I26286"/>
      <c r="J26286"/>
      <c r="U26286" s="43"/>
      <c r="AE26286"/>
    </row>
    <row r="26287" spans="1:31">
      <c r="A26287">
        <v>61310</v>
      </c>
      <c r="B26287" t="s">
        <v>22503</v>
      </c>
      <c r="C26287" t="s">
        <v>33478</v>
      </c>
      <c r="D26287" t="e">
        <v>#N/A</v>
      </c>
      <c r="E26287"/>
      <c r="F26287"/>
      <c r="G26287"/>
      <c r="H26287"/>
      <c r="I26287"/>
      <c r="J26287"/>
      <c r="U26287" s="43"/>
      <c r="AE26287"/>
    </row>
    <row r="26288" spans="1:31">
      <c r="A26288">
        <v>61310</v>
      </c>
      <c r="B26288" t="s">
        <v>22503</v>
      </c>
      <c r="C26288" t="s">
        <v>33478</v>
      </c>
      <c r="D26288" t="e">
        <v>#N/A</v>
      </c>
      <c r="E26288"/>
      <c r="F26288"/>
      <c r="G26288"/>
      <c r="H26288"/>
      <c r="I26288"/>
      <c r="J26288"/>
      <c r="U26288" s="43"/>
      <c r="AE26288"/>
    </row>
    <row r="26289" spans="1:31">
      <c r="A26289">
        <v>61310</v>
      </c>
      <c r="B26289" t="s">
        <v>22503</v>
      </c>
      <c r="C26289" t="s">
        <v>33478</v>
      </c>
      <c r="D26289" t="e">
        <v>#N/A</v>
      </c>
      <c r="E26289"/>
      <c r="F26289"/>
      <c r="G26289"/>
      <c r="H26289"/>
      <c r="I26289"/>
      <c r="J26289"/>
      <c r="U26289" s="43"/>
      <c r="AE26289"/>
    </row>
    <row r="26290" spans="1:31">
      <c r="A26290">
        <v>61310</v>
      </c>
      <c r="B26290" t="s">
        <v>22503</v>
      </c>
      <c r="C26290" t="s">
        <v>33478</v>
      </c>
      <c r="D26290" t="e">
        <v>#N/A</v>
      </c>
      <c r="E26290"/>
      <c r="F26290"/>
      <c r="G26290"/>
      <c r="H26290"/>
      <c r="I26290"/>
      <c r="J26290"/>
      <c r="U26290" s="43"/>
      <c r="AE26290"/>
    </row>
    <row r="26291" spans="1:31">
      <c r="A26291">
        <v>61310</v>
      </c>
      <c r="B26291" t="s">
        <v>22503</v>
      </c>
      <c r="C26291" t="s">
        <v>33478</v>
      </c>
      <c r="D26291" t="e">
        <v>#N/A</v>
      </c>
      <c r="E26291"/>
      <c r="F26291"/>
      <c r="G26291"/>
      <c r="H26291"/>
      <c r="I26291"/>
      <c r="J26291"/>
      <c r="U26291" s="43"/>
      <c r="AE26291"/>
    </row>
    <row r="26292" spans="1:31">
      <c r="A26292">
        <v>61310</v>
      </c>
      <c r="B26292" t="s">
        <v>22503</v>
      </c>
      <c r="C26292" t="s">
        <v>33478</v>
      </c>
      <c r="D26292" t="e">
        <v>#N/A</v>
      </c>
      <c r="E26292"/>
      <c r="F26292"/>
      <c r="G26292"/>
      <c r="H26292"/>
      <c r="I26292"/>
      <c r="J26292"/>
      <c r="U26292" s="43"/>
      <c r="AE26292"/>
    </row>
    <row r="26293" spans="1:31">
      <c r="A26293">
        <v>61380</v>
      </c>
      <c r="B26293" t="s">
        <v>22504</v>
      </c>
      <c r="C26293" t="s">
        <v>33478</v>
      </c>
      <c r="D26293" t="s">
        <v>33482</v>
      </c>
      <c r="E26293"/>
      <c r="F26293"/>
      <c r="G26293"/>
      <c r="H26293"/>
      <c r="I26293"/>
      <c r="J26293"/>
      <c r="U26293" s="43"/>
      <c r="AE26293"/>
    </row>
    <row r="26294" spans="1:31">
      <c r="A26294">
        <v>61360</v>
      </c>
      <c r="B26294" t="s">
        <v>22505</v>
      </c>
      <c r="C26294" t="s">
        <v>33477</v>
      </c>
      <c r="D26294" t="s">
        <v>33476</v>
      </c>
      <c r="E26294"/>
      <c r="F26294"/>
      <c r="G26294"/>
      <c r="H26294"/>
      <c r="I26294"/>
      <c r="J26294"/>
      <c r="U26294" s="43"/>
      <c r="AE26294"/>
    </row>
    <row r="26295" spans="1:31">
      <c r="A26295">
        <v>61150</v>
      </c>
      <c r="B26295" t="s">
        <v>22506</v>
      </c>
      <c r="C26295" t="s">
        <v>33477</v>
      </c>
      <c r="D26295" t="s">
        <v>33476</v>
      </c>
      <c r="E26295"/>
      <c r="F26295"/>
      <c r="G26295"/>
      <c r="H26295"/>
      <c r="I26295"/>
      <c r="J26295"/>
      <c r="U26295" s="43"/>
      <c r="AE26295"/>
    </row>
    <row r="26296" spans="1:31">
      <c r="A26296">
        <v>61500</v>
      </c>
      <c r="B26296" t="s">
        <v>22507</v>
      </c>
      <c r="C26296" t="s">
        <v>33477</v>
      </c>
      <c r="D26296" t="s">
        <v>33476</v>
      </c>
      <c r="E26296"/>
      <c r="F26296"/>
      <c r="G26296"/>
      <c r="H26296"/>
      <c r="I26296"/>
      <c r="J26296"/>
      <c r="U26296" s="43"/>
      <c r="AE26296"/>
    </row>
    <row r="26297" spans="1:31">
      <c r="A26297">
        <v>61390</v>
      </c>
      <c r="B26297" t="s">
        <v>22508</v>
      </c>
      <c r="C26297" t="s">
        <v>33478</v>
      </c>
      <c r="D26297" t="s">
        <v>33476</v>
      </c>
      <c r="E26297"/>
      <c r="F26297"/>
      <c r="G26297"/>
      <c r="H26297"/>
      <c r="I26297"/>
      <c r="J26297"/>
      <c r="U26297" s="43"/>
      <c r="AE26297"/>
    </row>
    <row r="26298" spans="1:31">
      <c r="A26298">
        <v>61410</v>
      </c>
      <c r="B26298" t="s">
        <v>22509</v>
      </c>
      <c r="C26298" t="s">
        <v>33477</v>
      </c>
      <c r="D26298" t="s">
        <v>33476</v>
      </c>
      <c r="E26298"/>
      <c r="F26298"/>
      <c r="G26298"/>
      <c r="H26298"/>
      <c r="I26298"/>
      <c r="J26298"/>
      <c r="U26298" s="43"/>
      <c r="AE26298"/>
    </row>
    <row r="26299" spans="1:31">
      <c r="A26299">
        <v>61140</v>
      </c>
      <c r="B26299" t="s">
        <v>22510</v>
      </c>
      <c r="C26299" t="s">
        <v>33477</v>
      </c>
      <c r="D26299" t="s">
        <v>33476</v>
      </c>
      <c r="E26299"/>
      <c r="F26299"/>
      <c r="G26299"/>
      <c r="H26299"/>
      <c r="I26299"/>
      <c r="J26299"/>
      <c r="U26299" s="43"/>
      <c r="AE26299"/>
    </row>
    <row r="26300" spans="1:31">
      <c r="A26300">
        <v>61600</v>
      </c>
      <c r="B26300" t="s">
        <v>22510</v>
      </c>
      <c r="C26300" t="s">
        <v>33477</v>
      </c>
      <c r="D26300" t="s">
        <v>33476</v>
      </c>
      <c r="E26300"/>
      <c r="F26300"/>
      <c r="G26300"/>
      <c r="H26300"/>
      <c r="I26300"/>
      <c r="J26300"/>
      <c r="U26300" s="43"/>
      <c r="AE26300"/>
    </row>
    <row r="26301" spans="1:31">
      <c r="A26301">
        <v>61130</v>
      </c>
      <c r="B26301" t="s">
        <v>22511</v>
      </c>
      <c r="C26301" t="s">
        <v>33477</v>
      </c>
      <c r="D26301" t="s">
        <v>203</v>
      </c>
      <c r="E26301"/>
      <c r="F26301"/>
      <c r="G26301"/>
      <c r="H26301"/>
      <c r="I26301"/>
      <c r="J26301"/>
      <c r="U26301" s="43"/>
      <c r="AE26301"/>
    </row>
    <row r="26302" spans="1:31">
      <c r="A26302">
        <v>61260</v>
      </c>
      <c r="B26302" t="s">
        <v>22511</v>
      </c>
      <c r="C26302" t="s">
        <v>33477</v>
      </c>
      <c r="D26302" t="s">
        <v>33476</v>
      </c>
      <c r="E26302"/>
      <c r="F26302"/>
      <c r="G26302"/>
      <c r="H26302"/>
      <c r="I26302"/>
      <c r="J26302"/>
      <c r="U26302" s="43"/>
      <c r="AE26302"/>
    </row>
    <row r="26303" spans="1:31">
      <c r="A26303">
        <v>61260</v>
      </c>
      <c r="B26303" t="s">
        <v>22511</v>
      </c>
      <c r="C26303" t="s">
        <v>33477</v>
      </c>
      <c r="D26303" t="s">
        <v>33476</v>
      </c>
      <c r="E26303"/>
      <c r="F26303"/>
      <c r="G26303"/>
      <c r="H26303"/>
      <c r="I26303"/>
      <c r="J26303"/>
      <c r="U26303" s="43"/>
      <c r="AE26303"/>
    </row>
    <row r="26304" spans="1:31">
      <c r="A26304">
        <v>61260</v>
      </c>
      <c r="B26304" t="s">
        <v>22511</v>
      </c>
      <c r="C26304" t="s">
        <v>33477</v>
      </c>
      <c r="D26304" t="s">
        <v>33476</v>
      </c>
      <c r="E26304"/>
      <c r="F26304"/>
      <c r="G26304"/>
      <c r="H26304"/>
      <c r="I26304"/>
      <c r="J26304"/>
      <c r="U26304" s="43"/>
      <c r="AE26304"/>
    </row>
    <row r="26305" spans="1:31">
      <c r="A26305">
        <v>61260</v>
      </c>
      <c r="B26305" t="s">
        <v>22511</v>
      </c>
      <c r="C26305" t="s">
        <v>33477</v>
      </c>
      <c r="D26305" t="s">
        <v>33476</v>
      </c>
      <c r="E26305"/>
      <c r="F26305"/>
      <c r="G26305"/>
      <c r="H26305"/>
      <c r="I26305"/>
      <c r="J26305"/>
      <c r="U26305" s="43"/>
      <c r="AE26305"/>
    </row>
    <row r="26306" spans="1:31">
      <c r="A26306">
        <v>61340</v>
      </c>
      <c r="B26306" t="s">
        <v>22511</v>
      </c>
      <c r="C26306" t="s">
        <v>33477</v>
      </c>
      <c r="D26306" t="s">
        <v>33476</v>
      </c>
      <c r="E26306"/>
      <c r="F26306"/>
      <c r="G26306"/>
      <c r="H26306"/>
      <c r="I26306"/>
      <c r="J26306"/>
      <c r="U26306" s="43"/>
      <c r="AE26306"/>
    </row>
    <row r="26307" spans="1:31">
      <c r="A26307">
        <v>61120</v>
      </c>
      <c r="B26307" t="s">
        <v>22512</v>
      </c>
      <c r="C26307" t="s">
        <v>33478</v>
      </c>
      <c r="D26307" t="s">
        <v>33476</v>
      </c>
      <c r="E26307"/>
      <c r="F26307"/>
      <c r="G26307"/>
      <c r="H26307"/>
      <c r="I26307"/>
      <c r="J26307"/>
      <c r="U26307" s="43"/>
      <c r="AE26307"/>
    </row>
    <row r="26308" spans="1:31">
      <c r="A26308">
        <v>61800</v>
      </c>
      <c r="B26308" t="s">
        <v>22513</v>
      </c>
      <c r="C26308" t="s">
        <v>33477</v>
      </c>
      <c r="D26308" t="s">
        <v>33476</v>
      </c>
      <c r="E26308"/>
      <c r="F26308"/>
      <c r="G26308"/>
      <c r="H26308"/>
      <c r="I26308"/>
      <c r="J26308"/>
      <c r="U26308" s="43"/>
      <c r="AE26308"/>
    </row>
    <row r="26309" spans="1:31">
      <c r="A26309">
        <v>61800</v>
      </c>
      <c r="B26309" t="s">
        <v>22513</v>
      </c>
      <c r="C26309" t="s">
        <v>33477</v>
      </c>
      <c r="D26309" t="s">
        <v>33476</v>
      </c>
      <c r="E26309"/>
      <c r="F26309"/>
      <c r="G26309"/>
      <c r="H26309"/>
      <c r="I26309"/>
      <c r="J26309"/>
      <c r="U26309" s="43"/>
      <c r="AE26309"/>
    </row>
    <row r="26310" spans="1:31">
      <c r="A26310">
        <v>61800</v>
      </c>
      <c r="B26310" t="s">
        <v>22513</v>
      </c>
      <c r="C26310" t="s">
        <v>33477</v>
      </c>
      <c r="D26310" t="s">
        <v>33476</v>
      </c>
      <c r="E26310"/>
      <c r="F26310"/>
      <c r="G26310"/>
      <c r="H26310"/>
      <c r="I26310"/>
      <c r="J26310"/>
      <c r="U26310" s="43"/>
      <c r="AE26310"/>
    </row>
    <row r="26311" spans="1:31">
      <c r="A26311">
        <v>61800</v>
      </c>
      <c r="B26311" t="s">
        <v>22513</v>
      </c>
      <c r="C26311" t="s">
        <v>33477</v>
      </c>
      <c r="D26311" t="s">
        <v>33476</v>
      </c>
      <c r="E26311"/>
      <c r="F26311"/>
      <c r="G26311"/>
      <c r="H26311"/>
      <c r="I26311"/>
      <c r="J26311"/>
      <c r="U26311" s="43"/>
      <c r="AE26311"/>
    </row>
    <row r="26312" spans="1:31">
      <c r="A26312">
        <v>61800</v>
      </c>
      <c r="B26312" t="s">
        <v>22513</v>
      </c>
      <c r="C26312" t="s">
        <v>33477</v>
      </c>
      <c r="D26312" t="s">
        <v>33476</v>
      </c>
      <c r="E26312"/>
      <c r="F26312"/>
      <c r="G26312"/>
      <c r="H26312"/>
      <c r="I26312"/>
      <c r="J26312"/>
      <c r="U26312" s="43"/>
      <c r="AE26312"/>
    </row>
    <row r="26313" spans="1:31">
      <c r="A26313">
        <v>61800</v>
      </c>
      <c r="B26313" t="s">
        <v>22513</v>
      </c>
      <c r="C26313" t="s">
        <v>33477</v>
      </c>
      <c r="D26313" t="s">
        <v>33476</v>
      </c>
      <c r="E26313"/>
      <c r="F26313"/>
      <c r="G26313"/>
      <c r="H26313"/>
      <c r="I26313"/>
      <c r="J26313"/>
      <c r="U26313" s="43"/>
      <c r="AE26313"/>
    </row>
    <row r="26314" spans="1:31">
      <c r="A26314">
        <v>61800</v>
      </c>
      <c r="B26314" t="s">
        <v>22513</v>
      </c>
      <c r="C26314" t="s">
        <v>33477</v>
      </c>
      <c r="D26314" t="s">
        <v>33476</v>
      </c>
      <c r="E26314"/>
      <c r="F26314"/>
      <c r="G26314"/>
      <c r="H26314"/>
      <c r="I26314"/>
      <c r="J26314"/>
      <c r="U26314" s="43"/>
      <c r="AE26314"/>
    </row>
    <row r="26315" spans="1:31">
      <c r="A26315">
        <v>61330</v>
      </c>
      <c r="B26315" t="s">
        <v>22514</v>
      </c>
      <c r="C26315" t="s">
        <v>33477</v>
      </c>
      <c r="D26315" t="s">
        <v>33476</v>
      </c>
      <c r="E26315"/>
      <c r="F26315"/>
      <c r="G26315"/>
      <c r="H26315"/>
      <c r="I26315"/>
      <c r="J26315"/>
      <c r="U26315" s="43"/>
      <c r="AE26315"/>
    </row>
    <row r="26316" spans="1:31">
      <c r="A26316">
        <v>61550</v>
      </c>
      <c r="B26316" t="s">
        <v>22515</v>
      </c>
      <c r="C26316" t="s">
        <v>33478</v>
      </c>
      <c r="D26316" t="s">
        <v>33482</v>
      </c>
      <c r="E26316"/>
      <c r="F26316"/>
      <c r="G26316"/>
      <c r="H26316"/>
      <c r="I26316"/>
      <c r="J26316"/>
      <c r="U26316" s="43"/>
      <c r="AE26316"/>
    </row>
    <row r="26317" spans="1:31">
      <c r="A26317">
        <v>61160</v>
      </c>
      <c r="B26317" t="s">
        <v>22516</v>
      </c>
      <c r="C26317" t="s">
        <v>33477</v>
      </c>
      <c r="D26317" t="s">
        <v>33476</v>
      </c>
      <c r="E26317"/>
      <c r="F26317"/>
      <c r="G26317"/>
      <c r="H26317"/>
      <c r="I26317"/>
      <c r="J26317"/>
      <c r="U26317" s="43"/>
      <c r="AE26317"/>
    </row>
    <row r="26318" spans="1:31">
      <c r="A26318">
        <v>61190</v>
      </c>
      <c r="B26318" t="s">
        <v>22517</v>
      </c>
      <c r="C26318" t="s">
        <v>33478</v>
      </c>
      <c r="D26318" t="s">
        <v>33482</v>
      </c>
      <c r="E26318"/>
      <c r="F26318"/>
      <c r="G26318"/>
      <c r="H26318"/>
      <c r="I26318"/>
      <c r="J26318"/>
      <c r="U26318" s="43"/>
      <c r="AE26318"/>
    </row>
    <row r="26319" spans="1:31">
      <c r="A26319">
        <v>61190</v>
      </c>
      <c r="B26319" t="s">
        <v>22517</v>
      </c>
      <c r="C26319" t="s">
        <v>33478</v>
      </c>
      <c r="D26319" t="s">
        <v>33482</v>
      </c>
      <c r="E26319"/>
      <c r="F26319"/>
      <c r="G26319"/>
      <c r="H26319"/>
      <c r="I26319"/>
      <c r="J26319"/>
      <c r="U26319" s="43"/>
      <c r="AE26319"/>
    </row>
    <row r="26320" spans="1:31">
      <c r="A26320">
        <v>61190</v>
      </c>
      <c r="B26320" t="s">
        <v>22517</v>
      </c>
      <c r="C26320" t="s">
        <v>33478</v>
      </c>
      <c r="D26320" t="s">
        <v>33482</v>
      </c>
      <c r="E26320"/>
      <c r="F26320"/>
      <c r="G26320"/>
      <c r="H26320"/>
      <c r="I26320"/>
      <c r="J26320"/>
      <c r="U26320" s="43"/>
      <c r="AE26320"/>
    </row>
    <row r="26321" spans="1:31">
      <c r="A26321">
        <v>61190</v>
      </c>
      <c r="B26321" t="s">
        <v>22517</v>
      </c>
      <c r="C26321" t="s">
        <v>33478</v>
      </c>
      <c r="D26321" t="s">
        <v>33482</v>
      </c>
      <c r="E26321"/>
      <c r="F26321"/>
      <c r="G26321"/>
      <c r="H26321"/>
      <c r="I26321"/>
      <c r="J26321"/>
      <c r="U26321" s="43"/>
      <c r="AE26321"/>
    </row>
    <row r="26322" spans="1:31">
      <c r="A26322">
        <v>61190</v>
      </c>
      <c r="B26322" t="s">
        <v>22517</v>
      </c>
      <c r="C26322" t="s">
        <v>33478</v>
      </c>
      <c r="D26322" t="s">
        <v>33482</v>
      </c>
      <c r="E26322"/>
      <c r="F26322"/>
      <c r="G26322"/>
      <c r="H26322"/>
      <c r="I26322"/>
      <c r="J26322"/>
      <c r="U26322" s="43"/>
      <c r="AE26322"/>
    </row>
    <row r="26323" spans="1:31">
      <c r="A26323">
        <v>61190</v>
      </c>
      <c r="B26323" t="s">
        <v>22517</v>
      </c>
      <c r="C26323" t="s">
        <v>33478</v>
      </c>
      <c r="D26323" t="s">
        <v>33482</v>
      </c>
      <c r="E26323"/>
      <c r="F26323"/>
      <c r="G26323"/>
      <c r="H26323"/>
      <c r="I26323"/>
      <c r="J26323"/>
      <c r="U26323" s="43"/>
      <c r="AE26323"/>
    </row>
    <row r="26324" spans="1:31">
      <c r="A26324">
        <v>61190</v>
      </c>
      <c r="B26324" t="s">
        <v>22517</v>
      </c>
      <c r="C26324" t="s">
        <v>33478</v>
      </c>
      <c r="D26324" t="s">
        <v>33482</v>
      </c>
      <c r="E26324"/>
      <c r="F26324"/>
      <c r="G26324"/>
      <c r="H26324"/>
      <c r="I26324"/>
      <c r="J26324"/>
      <c r="U26324" s="43"/>
      <c r="AE26324"/>
    </row>
    <row r="26325" spans="1:31">
      <c r="A26325">
        <v>61190</v>
      </c>
      <c r="B26325" t="s">
        <v>22517</v>
      </c>
      <c r="C26325" t="s">
        <v>33478</v>
      </c>
      <c r="D26325" t="s">
        <v>33482</v>
      </c>
      <c r="E26325"/>
      <c r="F26325"/>
      <c r="G26325"/>
      <c r="H26325"/>
      <c r="I26325"/>
      <c r="J26325"/>
      <c r="U26325" s="43"/>
      <c r="AE26325"/>
    </row>
    <row r="26326" spans="1:31">
      <c r="A26326">
        <v>61190</v>
      </c>
      <c r="B26326" t="s">
        <v>22517</v>
      </c>
      <c r="C26326" t="s">
        <v>33478</v>
      </c>
      <c r="D26326" t="s">
        <v>33482</v>
      </c>
      <c r="E26326"/>
      <c r="F26326"/>
      <c r="G26326"/>
      <c r="H26326"/>
      <c r="I26326"/>
      <c r="J26326"/>
      <c r="U26326" s="43"/>
      <c r="AE26326"/>
    </row>
    <row r="26327" spans="1:31">
      <c r="A26327">
        <v>61190</v>
      </c>
      <c r="B26327" t="s">
        <v>22517</v>
      </c>
      <c r="C26327" t="s">
        <v>33478</v>
      </c>
      <c r="D26327" t="s">
        <v>33482</v>
      </c>
      <c r="E26327"/>
      <c r="F26327"/>
      <c r="G26327"/>
      <c r="H26327"/>
      <c r="I26327"/>
      <c r="J26327"/>
      <c r="U26327" s="43"/>
      <c r="AE26327"/>
    </row>
    <row r="26328" spans="1:31">
      <c r="A26328">
        <v>61390</v>
      </c>
      <c r="B26328" t="s">
        <v>22518</v>
      </c>
      <c r="C26328" t="s">
        <v>33478</v>
      </c>
      <c r="D26328" t="s">
        <v>33476</v>
      </c>
      <c r="E26328"/>
      <c r="F26328"/>
      <c r="G26328"/>
      <c r="H26328"/>
      <c r="I26328"/>
      <c r="J26328"/>
      <c r="U26328" s="43"/>
      <c r="AE26328"/>
    </row>
    <row r="26329" spans="1:31">
      <c r="A26329">
        <v>61230</v>
      </c>
      <c r="B26329" t="s">
        <v>22519</v>
      </c>
      <c r="C26329" t="s">
        <v>33478</v>
      </c>
      <c r="D26329" t="s">
        <v>33476</v>
      </c>
      <c r="E26329"/>
      <c r="F26329"/>
      <c r="G26329"/>
      <c r="H26329"/>
      <c r="I26329"/>
      <c r="J26329"/>
      <c r="U26329" s="43"/>
      <c r="AE26329"/>
    </row>
    <row r="26330" spans="1:31">
      <c r="A26330">
        <v>61160</v>
      </c>
      <c r="B26330" t="s">
        <v>22520</v>
      </c>
      <c r="C26330" t="s">
        <v>33477</v>
      </c>
      <c r="D26330" t="s">
        <v>33476</v>
      </c>
      <c r="E26330"/>
      <c r="F26330"/>
      <c r="G26330"/>
      <c r="H26330"/>
      <c r="I26330"/>
      <c r="J26330"/>
      <c r="U26330" s="43"/>
      <c r="AE26330"/>
    </row>
    <row r="26331" spans="1:31">
      <c r="A26331">
        <v>61250</v>
      </c>
      <c r="B26331" t="s">
        <v>22521</v>
      </c>
      <c r="C26331" t="s">
        <v>33477</v>
      </c>
      <c r="D26331" t="s">
        <v>33476</v>
      </c>
      <c r="E26331"/>
      <c r="F26331"/>
      <c r="G26331"/>
      <c r="H26331"/>
      <c r="I26331"/>
      <c r="J26331"/>
      <c r="U26331" s="43"/>
      <c r="AE26331"/>
    </row>
    <row r="26332" spans="1:31">
      <c r="A26332">
        <v>61130</v>
      </c>
      <c r="B26332" t="s">
        <v>22522</v>
      </c>
      <c r="C26332" t="s">
        <v>33477</v>
      </c>
      <c r="D26332" t="s">
        <v>203</v>
      </c>
      <c r="E26332"/>
      <c r="F26332"/>
      <c r="G26332"/>
      <c r="H26332"/>
      <c r="I26332"/>
      <c r="J26332"/>
      <c r="U26332" s="43"/>
      <c r="AE26332"/>
    </row>
    <row r="26333" spans="1:31">
      <c r="A26333">
        <v>61170</v>
      </c>
      <c r="B26333" t="s">
        <v>22523</v>
      </c>
      <c r="C26333" t="s">
        <v>33477</v>
      </c>
      <c r="D26333" t="s">
        <v>33476</v>
      </c>
      <c r="E26333"/>
      <c r="F26333"/>
      <c r="G26333"/>
      <c r="H26333"/>
      <c r="I26333"/>
      <c r="J26333"/>
      <c r="U26333" s="43"/>
      <c r="AE26333"/>
    </row>
    <row r="26334" spans="1:31">
      <c r="A26334">
        <v>61190</v>
      </c>
      <c r="B26334" t="s">
        <v>22524</v>
      </c>
      <c r="C26334" t="s">
        <v>33478</v>
      </c>
      <c r="D26334" t="s">
        <v>33482</v>
      </c>
      <c r="E26334"/>
      <c r="F26334"/>
      <c r="G26334"/>
      <c r="H26334"/>
      <c r="I26334"/>
      <c r="J26334"/>
      <c r="U26334" s="43"/>
      <c r="AE26334"/>
    </row>
    <row r="26335" spans="1:31">
      <c r="A26335">
        <v>61110</v>
      </c>
      <c r="B26335" t="s">
        <v>2966</v>
      </c>
      <c r="C26335" t="s">
        <v>33477</v>
      </c>
      <c r="D26335" t="s">
        <v>33476</v>
      </c>
      <c r="E26335"/>
      <c r="F26335"/>
      <c r="G26335"/>
      <c r="H26335"/>
      <c r="I26335"/>
      <c r="J26335"/>
      <c r="U26335" s="43"/>
      <c r="AE26335"/>
    </row>
    <row r="26336" spans="1:31">
      <c r="A26336">
        <v>61360</v>
      </c>
      <c r="B26336" t="s">
        <v>22525</v>
      </c>
      <c r="C26336" t="s">
        <v>33477</v>
      </c>
      <c r="D26336" t="s">
        <v>33476</v>
      </c>
      <c r="E26336"/>
      <c r="F26336"/>
      <c r="G26336"/>
      <c r="H26336"/>
      <c r="I26336"/>
      <c r="J26336"/>
      <c r="U26336" s="43"/>
      <c r="AE26336"/>
    </row>
    <row r="26337" spans="1:31">
      <c r="A26337">
        <v>61150</v>
      </c>
      <c r="B26337" t="s">
        <v>22526</v>
      </c>
      <c r="C26337" t="s">
        <v>33477</v>
      </c>
      <c r="D26337" t="s">
        <v>33476</v>
      </c>
      <c r="E26337"/>
      <c r="F26337"/>
      <c r="G26337"/>
      <c r="H26337"/>
      <c r="I26337"/>
      <c r="J26337"/>
      <c r="U26337" s="43"/>
      <c r="AE26337"/>
    </row>
    <row r="26338" spans="1:31">
      <c r="A26338">
        <v>61160</v>
      </c>
      <c r="B26338" t="s">
        <v>22527</v>
      </c>
      <c r="C26338" t="s">
        <v>33477</v>
      </c>
      <c r="D26338" t="s">
        <v>33476</v>
      </c>
      <c r="E26338"/>
      <c r="F26338"/>
      <c r="G26338"/>
      <c r="H26338"/>
      <c r="I26338"/>
      <c r="J26338"/>
      <c r="U26338" s="43"/>
      <c r="AE26338"/>
    </row>
    <row r="26339" spans="1:31">
      <c r="A26339">
        <v>61400</v>
      </c>
      <c r="B26339" t="s">
        <v>22528</v>
      </c>
      <c r="C26339" t="s">
        <v>33477</v>
      </c>
      <c r="D26339" t="s">
        <v>33476</v>
      </c>
      <c r="E26339"/>
      <c r="F26339"/>
      <c r="G26339"/>
      <c r="H26339"/>
      <c r="I26339"/>
      <c r="J26339"/>
      <c r="U26339" s="43"/>
      <c r="AE26339"/>
    </row>
    <row r="26340" spans="1:31">
      <c r="A26340">
        <v>61120</v>
      </c>
      <c r="B26340" t="s">
        <v>22529</v>
      </c>
      <c r="C26340" t="s">
        <v>33478</v>
      </c>
      <c r="D26340" t="s">
        <v>33476</v>
      </c>
      <c r="E26340"/>
      <c r="F26340"/>
      <c r="G26340"/>
      <c r="H26340"/>
      <c r="I26340"/>
      <c r="J26340"/>
      <c r="U26340" s="43"/>
      <c r="AE26340"/>
    </row>
    <row r="26341" spans="1:31">
      <c r="A26341">
        <v>61300</v>
      </c>
      <c r="B26341" t="s">
        <v>22530</v>
      </c>
      <c r="C26341" t="s">
        <v>33478</v>
      </c>
      <c r="D26341" t="s">
        <v>33482</v>
      </c>
      <c r="E26341"/>
      <c r="F26341"/>
      <c r="G26341"/>
      <c r="H26341"/>
      <c r="I26341"/>
      <c r="J26341"/>
      <c r="U26341" s="43"/>
      <c r="AE26341"/>
    </row>
    <row r="26342" spans="1:31">
      <c r="A26342">
        <v>61210</v>
      </c>
      <c r="B26342" t="s">
        <v>22531</v>
      </c>
      <c r="C26342" t="s">
        <v>33478</v>
      </c>
      <c r="D26342" t="s">
        <v>33476</v>
      </c>
      <c r="E26342"/>
      <c r="F26342"/>
      <c r="G26342"/>
      <c r="H26342"/>
      <c r="I26342"/>
      <c r="J26342"/>
      <c r="U26342" s="43"/>
      <c r="AE26342"/>
    </row>
    <row r="26343" spans="1:31">
      <c r="A26343">
        <v>62153</v>
      </c>
      <c r="B26343" t="s">
        <v>22532</v>
      </c>
      <c r="C26343" t="s">
        <v>33478</v>
      </c>
      <c r="D26343" t="e">
        <v>#N/A</v>
      </c>
      <c r="E26343"/>
      <c r="F26343"/>
      <c r="G26343"/>
      <c r="H26343"/>
      <c r="I26343"/>
      <c r="J26343"/>
      <c r="U26343" s="43"/>
      <c r="AE26343"/>
    </row>
    <row r="26344" spans="1:31">
      <c r="A26344">
        <v>62116</v>
      </c>
      <c r="B26344" t="s">
        <v>22533</v>
      </c>
      <c r="C26344" t="s">
        <v>33478</v>
      </c>
      <c r="D26344" t="e">
        <v>#N/A</v>
      </c>
      <c r="E26344"/>
      <c r="F26344"/>
      <c r="G26344"/>
      <c r="H26344"/>
      <c r="I26344"/>
      <c r="J26344"/>
      <c r="U26344" s="43"/>
      <c r="AE26344"/>
    </row>
    <row r="26345" spans="1:31">
      <c r="A26345">
        <v>62320</v>
      </c>
      <c r="B26345" t="s">
        <v>22534</v>
      </c>
      <c r="C26345" t="s">
        <v>33477</v>
      </c>
      <c r="D26345" t="e">
        <v>#N/A</v>
      </c>
      <c r="E26345"/>
      <c r="F26345"/>
      <c r="G26345"/>
      <c r="H26345"/>
      <c r="I26345"/>
      <c r="J26345"/>
      <c r="U26345" s="43"/>
      <c r="AE26345"/>
    </row>
    <row r="26346" spans="1:31">
      <c r="A26346">
        <v>62217</v>
      </c>
      <c r="B26346" t="s">
        <v>22535</v>
      </c>
      <c r="C26346" t="s">
        <v>33478</v>
      </c>
      <c r="D26346" t="e">
        <v>#N/A</v>
      </c>
      <c r="E26346"/>
      <c r="F26346"/>
      <c r="G26346"/>
      <c r="H26346"/>
      <c r="I26346"/>
      <c r="J26346"/>
      <c r="U26346" s="43"/>
      <c r="AE26346"/>
    </row>
    <row r="26347" spans="1:31">
      <c r="A26347">
        <v>62121</v>
      </c>
      <c r="B26347" t="s">
        <v>22536</v>
      </c>
      <c r="C26347" t="s">
        <v>33478</v>
      </c>
      <c r="D26347" t="s">
        <v>33476</v>
      </c>
      <c r="E26347"/>
      <c r="F26347"/>
      <c r="G26347"/>
      <c r="H26347"/>
      <c r="I26347"/>
      <c r="J26347"/>
      <c r="U26347" s="43"/>
      <c r="AE26347"/>
    </row>
    <row r="26348" spans="1:31">
      <c r="A26348">
        <v>62121</v>
      </c>
      <c r="B26348" t="s">
        <v>22537</v>
      </c>
      <c r="C26348" t="s">
        <v>33478</v>
      </c>
      <c r="D26348" t="s">
        <v>33476</v>
      </c>
      <c r="E26348"/>
      <c r="F26348"/>
      <c r="G26348"/>
      <c r="H26348"/>
      <c r="I26348"/>
      <c r="J26348"/>
      <c r="U26348" s="43"/>
      <c r="AE26348"/>
    </row>
    <row r="26349" spans="1:31">
      <c r="A26349">
        <v>62144</v>
      </c>
      <c r="B26349" t="s">
        <v>22538</v>
      </c>
      <c r="C26349" t="s">
        <v>33478</v>
      </c>
      <c r="D26349" t="s">
        <v>33476</v>
      </c>
      <c r="E26349"/>
      <c r="F26349"/>
      <c r="G26349"/>
      <c r="H26349"/>
      <c r="I26349"/>
      <c r="J26349"/>
      <c r="U26349" s="43"/>
      <c r="AE26349"/>
    </row>
    <row r="26350" spans="1:31">
      <c r="A26350">
        <v>62380</v>
      </c>
      <c r="B26350" t="s">
        <v>22539</v>
      </c>
      <c r="C26350" t="s">
        <v>33477</v>
      </c>
      <c r="D26350" t="s">
        <v>33476</v>
      </c>
      <c r="E26350"/>
      <c r="F26350"/>
      <c r="G26350"/>
      <c r="H26350"/>
      <c r="I26350"/>
      <c r="J26350"/>
      <c r="U26350" s="43"/>
      <c r="AE26350"/>
    </row>
    <row r="26351" spans="1:31">
      <c r="A26351">
        <v>62380</v>
      </c>
      <c r="B26351" t="s">
        <v>22539</v>
      </c>
      <c r="C26351" t="s">
        <v>33477</v>
      </c>
      <c r="D26351" t="s">
        <v>33476</v>
      </c>
      <c r="E26351"/>
      <c r="F26351"/>
      <c r="G26351"/>
      <c r="H26351"/>
      <c r="I26351"/>
      <c r="J26351"/>
      <c r="U26351" s="43"/>
      <c r="AE26351"/>
    </row>
    <row r="26352" spans="1:31">
      <c r="A26352">
        <v>62116</v>
      </c>
      <c r="B26352" t="s">
        <v>22540</v>
      </c>
      <c r="C26352" t="s">
        <v>33478</v>
      </c>
      <c r="D26352" t="e">
        <v>#N/A</v>
      </c>
      <c r="E26352"/>
      <c r="F26352"/>
      <c r="G26352"/>
      <c r="H26352"/>
      <c r="I26352"/>
      <c r="J26352"/>
      <c r="U26352" s="43"/>
      <c r="AE26352"/>
    </row>
    <row r="26353" spans="1:31">
      <c r="A26353">
        <v>62380</v>
      </c>
      <c r="B26353" t="s">
        <v>22541</v>
      </c>
      <c r="C26353" t="s">
        <v>33477</v>
      </c>
      <c r="D26353" t="s">
        <v>33476</v>
      </c>
      <c r="E26353"/>
      <c r="F26353"/>
      <c r="G26353"/>
      <c r="H26353"/>
      <c r="I26353"/>
      <c r="J26353"/>
      <c r="U26353" s="43"/>
      <c r="AE26353"/>
    </row>
    <row r="26354" spans="1:31">
      <c r="A26354">
        <v>62161</v>
      </c>
      <c r="B26354" t="s">
        <v>22542</v>
      </c>
      <c r="C26354" t="s">
        <v>33478</v>
      </c>
      <c r="D26354" t="e">
        <v>#N/A</v>
      </c>
      <c r="E26354"/>
      <c r="F26354"/>
      <c r="G26354"/>
      <c r="H26354"/>
      <c r="I26354"/>
      <c r="J26354"/>
      <c r="U26354" s="43"/>
      <c r="AE26354"/>
    </row>
    <row r="26355" spans="1:31">
      <c r="A26355">
        <v>62690</v>
      </c>
      <c r="B26355" t="s">
        <v>22543</v>
      </c>
      <c r="C26355" t="s">
        <v>33478</v>
      </c>
      <c r="D26355" t="s">
        <v>33476</v>
      </c>
      <c r="E26355"/>
      <c r="F26355"/>
      <c r="G26355"/>
      <c r="H26355"/>
      <c r="I26355"/>
      <c r="J26355"/>
      <c r="U26355" s="43"/>
      <c r="AE26355"/>
    </row>
    <row r="26356" spans="1:31">
      <c r="A26356">
        <v>62217</v>
      </c>
      <c r="B26356" t="s">
        <v>22544</v>
      </c>
      <c r="C26356" t="s">
        <v>33478</v>
      </c>
      <c r="D26356" t="e">
        <v>#N/A</v>
      </c>
      <c r="E26356"/>
      <c r="F26356"/>
      <c r="G26356"/>
      <c r="H26356"/>
      <c r="I26356"/>
      <c r="J26356"/>
      <c r="U26356" s="43"/>
      <c r="AE26356"/>
    </row>
    <row r="26357" spans="1:31">
      <c r="A26357">
        <v>62120</v>
      </c>
      <c r="B26357" t="s">
        <v>22545</v>
      </c>
      <c r="C26357" t="s">
        <v>33477</v>
      </c>
      <c r="D26357" t="s">
        <v>33476</v>
      </c>
      <c r="E26357"/>
      <c r="F26357"/>
      <c r="G26357"/>
      <c r="H26357"/>
      <c r="I26357"/>
      <c r="J26357"/>
      <c r="U26357" s="43"/>
      <c r="AE26357"/>
    </row>
    <row r="26358" spans="1:31">
      <c r="A26358">
        <v>62180</v>
      </c>
      <c r="B26358" t="s">
        <v>22546</v>
      </c>
      <c r="C26358" t="s">
        <v>33480</v>
      </c>
      <c r="D26358" t="s">
        <v>33481</v>
      </c>
      <c r="E26358"/>
      <c r="F26358"/>
      <c r="G26358"/>
      <c r="H26358"/>
      <c r="I26358"/>
      <c r="J26358"/>
      <c r="U26358" s="43"/>
      <c r="AE26358"/>
    </row>
    <row r="26359" spans="1:31">
      <c r="A26359">
        <v>62180</v>
      </c>
      <c r="B26359" t="s">
        <v>22547</v>
      </c>
      <c r="C26359" t="s">
        <v>33480</v>
      </c>
      <c r="D26359" t="s">
        <v>33481</v>
      </c>
      <c r="E26359"/>
      <c r="F26359"/>
      <c r="G26359"/>
      <c r="H26359"/>
      <c r="I26359"/>
      <c r="J26359"/>
      <c r="U26359" s="43"/>
      <c r="AE26359"/>
    </row>
    <row r="26360" spans="1:31">
      <c r="A26360">
        <v>62650</v>
      </c>
      <c r="B26360" t="s">
        <v>22548</v>
      </c>
      <c r="C26360" t="s">
        <v>33477</v>
      </c>
      <c r="D26360" t="s">
        <v>33476</v>
      </c>
      <c r="E26360"/>
      <c r="F26360"/>
      <c r="G26360"/>
      <c r="H26360"/>
      <c r="I26360"/>
      <c r="J26360"/>
      <c r="U26360" s="43"/>
      <c r="AE26360"/>
    </row>
    <row r="26361" spans="1:31">
      <c r="A26361">
        <v>62170</v>
      </c>
      <c r="B26361" t="s">
        <v>22549</v>
      </c>
      <c r="C26361" t="s">
        <v>33480</v>
      </c>
      <c r="D26361" t="s">
        <v>33476</v>
      </c>
      <c r="E26361"/>
      <c r="F26361"/>
      <c r="G26361"/>
      <c r="H26361"/>
      <c r="I26361"/>
      <c r="J26361"/>
      <c r="U26361" s="43"/>
      <c r="AE26361"/>
    </row>
    <row r="26362" spans="1:31">
      <c r="A26362">
        <v>62160</v>
      </c>
      <c r="B26362" t="s">
        <v>22550</v>
      </c>
      <c r="C26362" t="s">
        <v>33477</v>
      </c>
      <c r="D26362" t="s">
        <v>33476</v>
      </c>
      <c r="E26362"/>
      <c r="F26362"/>
      <c r="G26362"/>
      <c r="H26362"/>
      <c r="I26362"/>
      <c r="J26362"/>
      <c r="U26362" s="43"/>
      <c r="AE26362"/>
    </row>
    <row r="26363" spans="1:31">
      <c r="A26363">
        <v>62850</v>
      </c>
      <c r="B26363" t="s">
        <v>22551</v>
      </c>
      <c r="C26363" t="s">
        <v>33477</v>
      </c>
      <c r="D26363" t="s">
        <v>33476</v>
      </c>
      <c r="E26363"/>
      <c r="F26363"/>
      <c r="G26363"/>
      <c r="H26363"/>
      <c r="I26363"/>
      <c r="J26363"/>
      <c r="U26363" s="43"/>
      <c r="AE26363"/>
    </row>
    <row r="26364" spans="1:31">
      <c r="A26364">
        <v>62650</v>
      </c>
      <c r="B26364" t="s">
        <v>22552</v>
      </c>
      <c r="C26364" t="s">
        <v>33477</v>
      </c>
      <c r="D26364" t="s">
        <v>33476</v>
      </c>
      <c r="E26364"/>
      <c r="F26364"/>
      <c r="G26364"/>
      <c r="H26364"/>
      <c r="I26364"/>
      <c r="J26364"/>
      <c r="U26364" s="43"/>
      <c r="AE26364"/>
    </row>
    <row r="26365" spans="1:31">
      <c r="A26365">
        <v>62142</v>
      </c>
      <c r="B26365" t="s">
        <v>22553</v>
      </c>
      <c r="C26365" t="s">
        <v>33480</v>
      </c>
      <c r="D26365" t="e">
        <v>#N/A</v>
      </c>
      <c r="E26365"/>
      <c r="F26365"/>
      <c r="G26365"/>
      <c r="H26365"/>
      <c r="I26365"/>
      <c r="J26365"/>
      <c r="U26365" s="43"/>
      <c r="AE26365"/>
    </row>
    <row r="26366" spans="1:31">
      <c r="A26366">
        <v>62157</v>
      </c>
      <c r="B26366" t="s">
        <v>22554</v>
      </c>
      <c r="C26366" t="s">
        <v>33477</v>
      </c>
      <c r="D26366" t="e">
        <v>#N/A</v>
      </c>
      <c r="E26366"/>
      <c r="F26366"/>
      <c r="G26366"/>
      <c r="H26366"/>
      <c r="I26366"/>
      <c r="J26366"/>
      <c r="U26366" s="43"/>
      <c r="AE26366"/>
    </row>
    <row r="26367" spans="1:31">
      <c r="A26367">
        <v>62850</v>
      </c>
      <c r="B26367" t="s">
        <v>22555</v>
      </c>
      <c r="C26367" t="s">
        <v>33477</v>
      </c>
      <c r="D26367" t="s">
        <v>33476</v>
      </c>
      <c r="E26367"/>
      <c r="F26367"/>
      <c r="G26367"/>
      <c r="H26367"/>
      <c r="I26367"/>
      <c r="J26367"/>
      <c r="U26367" s="43"/>
      <c r="AE26367"/>
    </row>
    <row r="26368" spans="1:31">
      <c r="A26368">
        <v>62164</v>
      </c>
      <c r="B26368" t="s">
        <v>22556</v>
      </c>
      <c r="C26368" t="s">
        <v>33480</v>
      </c>
      <c r="D26368" t="e">
        <v>#N/A</v>
      </c>
      <c r="E26368"/>
      <c r="F26368"/>
      <c r="G26368"/>
      <c r="H26368"/>
      <c r="I26368"/>
      <c r="J26368"/>
      <c r="U26368" s="43"/>
      <c r="AE26368"/>
    </row>
    <row r="26369" spans="1:31">
      <c r="A26369">
        <v>62310</v>
      </c>
      <c r="B26369" t="s">
        <v>22557</v>
      </c>
      <c r="C26369" t="s">
        <v>33477</v>
      </c>
      <c r="D26369" t="s">
        <v>33476</v>
      </c>
      <c r="E26369"/>
      <c r="F26369"/>
      <c r="G26369"/>
      <c r="H26369"/>
      <c r="I26369"/>
      <c r="J26369"/>
      <c r="U26369" s="43"/>
      <c r="AE26369"/>
    </row>
    <row r="26370" spans="1:31">
      <c r="A26370">
        <v>62127</v>
      </c>
      <c r="B26370" t="s">
        <v>22558</v>
      </c>
      <c r="C26370" t="s">
        <v>33478</v>
      </c>
      <c r="D26370" t="s">
        <v>33476</v>
      </c>
      <c r="E26370"/>
      <c r="F26370"/>
      <c r="G26370"/>
      <c r="H26370"/>
      <c r="I26370"/>
      <c r="J26370"/>
      <c r="U26370" s="43"/>
      <c r="AE26370"/>
    </row>
    <row r="26371" spans="1:31">
      <c r="A26371">
        <v>62190</v>
      </c>
      <c r="B26371" t="s">
        <v>22559</v>
      </c>
      <c r="C26371" t="s">
        <v>33478</v>
      </c>
      <c r="D26371" t="s">
        <v>33476</v>
      </c>
      <c r="E26371"/>
      <c r="F26371"/>
      <c r="G26371"/>
      <c r="H26371"/>
      <c r="I26371"/>
      <c r="J26371"/>
      <c r="U26371" s="43"/>
      <c r="AE26371"/>
    </row>
    <row r="26372" spans="1:31">
      <c r="A26372">
        <v>62260</v>
      </c>
      <c r="B26372" t="s">
        <v>22560</v>
      </c>
      <c r="C26372" t="s">
        <v>33477</v>
      </c>
      <c r="D26372" t="e">
        <v>#N/A</v>
      </c>
      <c r="E26372"/>
      <c r="F26372"/>
      <c r="G26372"/>
      <c r="H26372"/>
      <c r="I26372"/>
      <c r="J26372"/>
      <c r="U26372" s="43"/>
      <c r="AE26372"/>
    </row>
    <row r="26373" spans="1:31">
      <c r="A26373">
        <v>62760</v>
      </c>
      <c r="B26373" t="s">
        <v>22561</v>
      </c>
      <c r="C26373" t="s">
        <v>33478</v>
      </c>
      <c r="D26373" t="s">
        <v>33476</v>
      </c>
      <c r="E26373"/>
      <c r="F26373"/>
      <c r="G26373"/>
      <c r="H26373"/>
      <c r="I26373"/>
      <c r="J26373"/>
      <c r="U26373" s="43"/>
      <c r="AE26373"/>
    </row>
    <row r="26374" spans="1:31">
      <c r="A26374">
        <v>62340</v>
      </c>
      <c r="B26374" t="s">
        <v>22562</v>
      </c>
      <c r="C26374" t="s">
        <v>33480</v>
      </c>
      <c r="D26374" t="s">
        <v>33476</v>
      </c>
      <c r="E26374"/>
      <c r="F26374"/>
      <c r="G26374"/>
      <c r="H26374"/>
      <c r="I26374"/>
      <c r="J26374"/>
      <c r="U26374" s="43"/>
      <c r="AE26374"/>
    </row>
    <row r="26375" spans="1:31">
      <c r="A26375">
        <v>62143</v>
      </c>
      <c r="B26375" t="s">
        <v>22563</v>
      </c>
      <c r="C26375" t="s">
        <v>33477</v>
      </c>
      <c r="D26375" t="e">
        <v>#N/A</v>
      </c>
      <c r="E26375"/>
      <c r="F26375"/>
      <c r="G26375"/>
      <c r="H26375"/>
      <c r="I26375"/>
      <c r="J26375"/>
      <c r="U26375" s="43"/>
      <c r="AE26375"/>
    </row>
    <row r="26376" spans="1:31">
      <c r="A26376">
        <v>62880</v>
      </c>
      <c r="B26376" t="s">
        <v>20654</v>
      </c>
      <c r="C26376" t="s">
        <v>33477</v>
      </c>
      <c r="D26376" t="s">
        <v>33476</v>
      </c>
      <c r="E26376"/>
      <c r="F26376"/>
      <c r="G26376"/>
      <c r="H26376"/>
      <c r="I26376"/>
      <c r="J26376"/>
      <c r="U26376" s="43"/>
      <c r="AE26376"/>
    </row>
    <row r="26377" spans="1:31">
      <c r="A26377">
        <v>62149</v>
      </c>
      <c r="B26377" t="s">
        <v>22564</v>
      </c>
      <c r="C26377" t="s">
        <v>33477</v>
      </c>
      <c r="D26377" t="e">
        <v>#N/A</v>
      </c>
      <c r="E26377"/>
      <c r="F26377"/>
      <c r="G26377"/>
      <c r="H26377"/>
      <c r="I26377"/>
      <c r="J26377"/>
      <c r="U26377" s="43"/>
      <c r="AE26377"/>
    </row>
    <row r="26378" spans="1:31">
      <c r="A26378">
        <v>62232</v>
      </c>
      <c r="B26378" t="s">
        <v>22565</v>
      </c>
      <c r="C26378" t="s">
        <v>33477</v>
      </c>
      <c r="D26378" t="s">
        <v>33476</v>
      </c>
      <c r="E26378"/>
      <c r="F26378"/>
      <c r="G26378"/>
      <c r="H26378"/>
      <c r="I26378"/>
      <c r="J26378"/>
      <c r="U26378" s="43"/>
      <c r="AE26378"/>
    </row>
    <row r="26379" spans="1:31">
      <c r="A26379">
        <v>62134</v>
      </c>
      <c r="B26379" t="s">
        <v>22566</v>
      </c>
      <c r="C26379" t="s">
        <v>33478</v>
      </c>
      <c r="D26379" t="s">
        <v>33476</v>
      </c>
      <c r="E26379"/>
      <c r="F26379"/>
      <c r="G26379"/>
      <c r="H26379"/>
      <c r="I26379"/>
      <c r="J26379"/>
      <c r="U26379" s="43"/>
      <c r="AE26379"/>
    </row>
    <row r="26380" spans="1:31">
      <c r="A26380">
        <v>62223</v>
      </c>
      <c r="B26380" t="s">
        <v>22567</v>
      </c>
      <c r="C26380" t="s">
        <v>33478</v>
      </c>
      <c r="D26380" t="s">
        <v>33476</v>
      </c>
      <c r="E26380"/>
      <c r="F26380"/>
      <c r="G26380"/>
      <c r="H26380"/>
      <c r="I26380"/>
      <c r="J26380"/>
      <c r="U26380" s="43"/>
      <c r="AE26380"/>
    </row>
    <row r="26381" spans="1:31">
      <c r="A26381">
        <v>62610</v>
      </c>
      <c r="B26381" t="s">
        <v>22568</v>
      </c>
      <c r="C26381" t="s">
        <v>33480</v>
      </c>
      <c r="D26381" t="s">
        <v>33476</v>
      </c>
      <c r="E26381"/>
      <c r="F26381"/>
      <c r="G26381"/>
      <c r="H26381"/>
      <c r="I26381"/>
      <c r="J26381"/>
      <c r="U26381" s="43"/>
      <c r="AE26381"/>
    </row>
    <row r="26382" spans="1:31">
      <c r="A26382">
        <v>62610</v>
      </c>
      <c r="B26382" t="s">
        <v>22568</v>
      </c>
      <c r="C26382" t="s">
        <v>33480</v>
      </c>
      <c r="D26382" t="s">
        <v>33476</v>
      </c>
      <c r="E26382"/>
      <c r="F26382"/>
      <c r="G26382"/>
      <c r="H26382"/>
      <c r="I26382"/>
      <c r="J26382"/>
      <c r="U26382" s="43"/>
      <c r="AE26382"/>
    </row>
    <row r="26383" spans="1:31">
      <c r="A26383">
        <v>62610</v>
      </c>
      <c r="B26383" t="s">
        <v>22568</v>
      </c>
      <c r="C26383" t="s">
        <v>33480</v>
      </c>
      <c r="D26383" t="s">
        <v>33476</v>
      </c>
      <c r="E26383"/>
      <c r="F26383"/>
      <c r="G26383"/>
      <c r="H26383"/>
      <c r="I26383"/>
      <c r="J26383"/>
      <c r="U26383" s="43"/>
      <c r="AE26383"/>
    </row>
    <row r="26384" spans="1:31">
      <c r="A26384">
        <v>62580</v>
      </c>
      <c r="B26384" t="s">
        <v>22569</v>
      </c>
      <c r="C26384" t="s">
        <v>33477</v>
      </c>
      <c r="D26384" t="s">
        <v>33476</v>
      </c>
      <c r="E26384"/>
      <c r="F26384"/>
      <c r="G26384"/>
      <c r="H26384"/>
      <c r="I26384"/>
      <c r="J26384"/>
      <c r="U26384" s="43"/>
      <c r="AE26384"/>
    </row>
    <row r="26385" spans="1:31">
      <c r="A26385">
        <v>62510</v>
      </c>
      <c r="B26385" t="s">
        <v>3751</v>
      </c>
      <c r="C26385" t="s">
        <v>33477</v>
      </c>
      <c r="D26385" t="e">
        <v>#N/A</v>
      </c>
      <c r="E26385"/>
      <c r="F26385"/>
      <c r="G26385"/>
      <c r="H26385"/>
      <c r="I26385"/>
      <c r="J26385"/>
      <c r="U26385" s="43"/>
      <c r="AE26385"/>
    </row>
    <row r="26386" spans="1:31">
      <c r="A26386">
        <v>62000</v>
      </c>
      <c r="B26386" t="s">
        <v>22570</v>
      </c>
      <c r="C26386" t="s">
        <v>33478</v>
      </c>
      <c r="D26386" t="s">
        <v>33476</v>
      </c>
      <c r="E26386"/>
      <c r="F26386"/>
      <c r="G26386"/>
      <c r="H26386"/>
      <c r="I26386"/>
      <c r="J26386"/>
      <c r="U26386" s="43"/>
      <c r="AE26386"/>
    </row>
    <row r="26387" spans="1:31">
      <c r="A26387">
        <v>62223</v>
      </c>
      <c r="B26387" t="s">
        <v>22571</v>
      </c>
      <c r="C26387" t="s">
        <v>33478</v>
      </c>
      <c r="D26387" t="s">
        <v>33476</v>
      </c>
      <c r="E26387"/>
      <c r="F26387"/>
      <c r="G26387"/>
      <c r="H26387"/>
      <c r="I26387"/>
      <c r="J26387"/>
      <c r="U26387" s="43"/>
      <c r="AE26387"/>
    </row>
    <row r="26388" spans="1:31">
      <c r="A26388">
        <v>62730</v>
      </c>
      <c r="B26388" t="s">
        <v>22572</v>
      </c>
      <c r="C26388" t="s">
        <v>33480</v>
      </c>
      <c r="D26388" t="s">
        <v>33476</v>
      </c>
      <c r="E26388"/>
      <c r="F26388"/>
      <c r="G26388"/>
      <c r="H26388"/>
      <c r="I26388"/>
      <c r="J26388"/>
      <c r="U26388" s="43"/>
      <c r="AE26388"/>
    </row>
    <row r="26389" spans="1:31">
      <c r="A26389">
        <v>62170</v>
      </c>
      <c r="B26389" t="s">
        <v>22573</v>
      </c>
      <c r="C26389" t="s">
        <v>33480</v>
      </c>
      <c r="D26389" t="s">
        <v>33476</v>
      </c>
      <c r="E26389"/>
      <c r="F26389"/>
      <c r="G26389"/>
      <c r="H26389"/>
      <c r="I26389"/>
      <c r="J26389"/>
      <c r="U26389" s="43"/>
      <c r="AE26389"/>
    </row>
    <row r="26390" spans="1:31">
      <c r="A26390">
        <v>62690</v>
      </c>
      <c r="B26390" t="s">
        <v>22574</v>
      </c>
      <c r="C26390" t="s">
        <v>33478</v>
      </c>
      <c r="D26390" t="s">
        <v>33476</v>
      </c>
      <c r="E26390"/>
      <c r="F26390"/>
      <c r="G26390"/>
      <c r="H26390"/>
      <c r="I26390"/>
      <c r="J26390"/>
      <c r="U26390" s="43"/>
      <c r="AE26390"/>
    </row>
    <row r="26391" spans="1:31">
      <c r="A26391">
        <v>62140</v>
      </c>
      <c r="B26391" t="s">
        <v>22575</v>
      </c>
      <c r="C26391" t="s">
        <v>33477</v>
      </c>
      <c r="D26391" t="s">
        <v>33476</v>
      </c>
      <c r="E26391"/>
      <c r="F26391"/>
      <c r="G26391"/>
      <c r="H26391"/>
      <c r="I26391"/>
      <c r="J26391"/>
      <c r="U26391" s="43"/>
      <c r="AE26391"/>
    </row>
    <row r="26392" spans="1:31">
      <c r="A26392">
        <v>62390</v>
      </c>
      <c r="B26392" t="s">
        <v>22576</v>
      </c>
      <c r="C26392" t="s">
        <v>33477</v>
      </c>
      <c r="D26392" t="s">
        <v>33476</v>
      </c>
      <c r="E26392"/>
      <c r="F26392"/>
      <c r="G26392"/>
      <c r="H26392"/>
      <c r="I26392"/>
      <c r="J26392"/>
      <c r="U26392" s="43"/>
      <c r="AE26392"/>
    </row>
    <row r="26393" spans="1:31">
      <c r="A26393">
        <v>62260</v>
      </c>
      <c r="B26393" t="s">
        <v>22577</v>
      </c>
      <c r="C26393" t="s">
        <v>33477</v>
      </c>
      <c r="D26393" t="e">
        <v>#N/A</v>
      </c>
      <c r="E26393"/>
      <c r="F26393"/>
      <c r="G26393"/>
      <c r="H26393"/>
      <c r="I26393"/>
      <c r="J26393"/>
      <c r="U26393" s="43"/>
      <c r="AE26393"/>
    </row>
    <row r="26394" spans="1:31">
      <c r="A26394">
        <v>62190</v>
      </c>
      <c r="B26394" t="s">
        <v>22578</v>
      </c>
      <c r="C26394" t="s">
        <v>33478</v>
      </c>
      <c r="D26394" t="s">
        <v>33476</v>
      </c>
      <c r="E26394"/>
      <c r="F26394"/>
      <c r="G26394"/>
      <c r="H26394"/>
      <c r="I26394"/>
      <c r="J26394"/>
      <c r="U26394" s="43"/>
      <c r="AE26394"/>
    </row>
    <row r="26395" spans="1:31">
      <c r="A26395">
        <v>62770</v>
      </c>
      <c r="B26395" t="s">
        <v>22579</v>
      </c>
      <c r="C26395" t="s">
        <v>33477</v>
      </c>
      <c r="D26395" t="s">
        <v>33476</v>
      </c>
      <c r="E26395"/>
      <c r="F26395"/>
      <c r="G26395"/>
      <c r="H26395"/>
      <c r="I26395"/>
      <c r="J26395"/>
      <c r="U26395" s="43"/>
      <c r="AE26395"/>
    </row>
    <row r="26396" spans="1:31">
      <c r="A26396">
        <v>62138</v>
      </c>
      <c r="B26396" t="s">
        <v>22580</v>
      </c>
      <c r="C26396" t="s">
        <v>33477</v>
      </c>
      <c r="D26396" t="s">
        <v>33476</v>
      </c>
      <c r="E26396"/>
      <c r="F26396"/>
      <c r="G26396"/>
      <c r="H26396"/>
      <c r="I26396"/>
      <c r="J26396"/>
      <c r="U26396" s="43"/>
      <c r="AE26396"/>
    </row>
    <row r="26397" spans="1:31">
      <c r="A26397">
        <v>62250</v>
      </c>
      <c r="B26397" t="s">
        <v>22581</v>
      </c>
      <c r="C26397" t="s">
        <v>33480</v>
      </c>
      <c r="D26397" t="s">
        <v>33476</v>
      </c>
      <c r="E26397"/>
      <c r="F26397"/>
      <c r="G26397"/>
      <c r="H26397"/>
      <c r="I26397"/>
      <c r="J26397"/>
      <c r="U26397" s="43"/>
      <c r="AE26397"/>
    </row>
    <row r="26398" spans="1:31">
      <c r="A26398">
        <v>62560</v>
      </c>
      <c r="B26398" t="s">
        <v>22582</v>
      </c>
      <c r="C26398" t="s">
        <v>33478</v>
      </c>
      <c r="D26398" t="s">
        <v>33476</v>
      </c>
      <c r="E26398"/>
      <c r="F26398"/>
      <c r="G26398"/>
      <c r="H26398"/>
      <c r="I26398"/>
      <c r="J26398"/>
      <c r="U26398" s="43"/>
      <c r="AE26398"/>
    </row>
    <row r="26399" spans="1:31">
      <c r="A26399">
        <v>62179</v>
      </c>
      <c r="B26399" t="s">
        <v>22583</v>
      </c>
      <c r="C26399" t="s">
        <v>33477</v>
      </c>
      <c r="D26399" t="s">
        <v>33476</v>
      </c>
      <c r="E26399"/>
      <c r="F26399"/>
      <c r="G26399"/>
      <c r="H26399"/>
      <c r="I26399"/>
      <c r="J26399"/>
      <c r="U26399" s="43"/>
      <c r="AE26399"/>
    </row>
    <row r="26400" spans="1:31">
      <c r="A26400">
        <v>62890</v>
      </c>
      <c r="B26400" t="s">
        <v>22584</v>
      </c>
      <c r="C26400" t="s">
        <v>33477</v>
      </c>
      <c r="D26400" t="s">
        <v>33476</v>
      </c>
      <c r="E26400"/>
      <c r="F26400"/>
      <c r="G26400"/>
      <c r="H26400"/>
      <c r="I26400"/>
      <c r="J26400"/>
      <c r="U26400" s="43"/>
      <c r="AE26400"/>
    </row>
    <row r="26401" spans="1:31">
      <c r="A26401">
        <v>62164</v>
      </c>
      <c r="B26401" t="s">
        <v>22585</v>
      </c>
      <c r="C26401" t="s">
        <v>33480</v>
      </c>
      <c r="D26401" t="e">
        <v>#N/A</v>
      </c>
      <c r="E26401"/>
      <c r="F26401"/>
      <c r="G26401"/>
      <c r="H26401"/>
      <c r="I26401"/>
      <c r="J26401"/>
      <c r="U26401" s="43"/>
      <c r="AE26401"/>
    </row>
    <row r="26402" spans="1:31">
      <c r="A26402">
        <v>62370</v>
      </c>
      <c r="B26402" t="s">
        <v>22586</v>
      </c>
      <c r="C26402" t="s">
        <v>33477</v>
      </c>
      <c r="D26402" t="s">
        <v>33476</v>
      </c>
      <c r="E26402"/>
      <c r="F26402"/>
      <c r="G26402"/>
      <c r="H26402"/>
      <c r="I26402"/>
      <c r="J26402"/>
      <c r="U26402" s="43"/>
      <c r="AE26402"/>
    </row>
    <row r="26403" spans="1:31">
      <c r="A26403">
        <v>62550</v>
      </c>
      <c r="B26403" t="s">
        <v>22587</v>
      </c>
      <c r="C26403" t="s">
        <v>33478</v>
      </c>
      <c r="D26403" t="s">
        <v>33476</v>
      </c>
      <c r="E26403"/>
      <c r="F26403"/>
      <c r="G26403"/>
      <c r="H26403"/>
      <c r="I26403"/>
      <c r="J26403"/>
      <c r="U26403" s="43"/>
      <c r="AE26403"/>
    </row>
    <row r="26404" spans="1:31">
      <c r="A26404">
        <v>62610</v>
      </c>
      <c r="B26404" t="s">
        <v>22588</v>
      </c>
      <c r="C26404" t="s">
        <v>33480</v>
      </c>
      <c r="D26404" t="s">
        <v>33476</v>
      </c>
      <c r="E26404"/>
      <c r="F26404"/>
      <c r="G26404"/>
      <c r="H26404"/>
      <c r="I26404"/>
      <c r="J26404"/>
      <c r="U26404" s="43"/>
      <c r="AE26404"/>
    </row>
    <row r="26405" spans="1:31">
      <c r="A26405">
        <v>62390</v>
      </c>
      <c r="B26405" t="s">
        <v>22589</v>
      </c>
      <c r="C26405" t="s">
        <v>33477</v>
      </c>
      <c r="D26405" t="s">
        <v>33476</v>
      </c>
      <c r="E26405"/>
      <c r="F26405"/>
      <c r="G26405"/>
      <c r="H26405"/>
      <c r="I26405"/>
      <c r="J26405"/>
      <c r="U26405" s="43"/>
      <c r="AE26405"/>
    </row>
    <row r="26406" spans="1:31">
      <c r="A26406">
        <v>62127</v>
      </c>
      <c r="B26406" t="s">
        <v>22590</v>
      </c>
      <c r="C26406" t="s">
        <v>33478</v>
      </c>
      <c r="D26406" t="s">
        <v>33476</v>
      </c>
      <c r="E26406"/>
      <c r="F26406"/>
      <c r="G26406"/>
      <c r="H26406"/>
      <c r="I26406"/>
      <c r="J26406"/>
      <c r="U26406" s="43"/>
      <c r="AE26406"/>
    </row>
    <row r="26407" spans="1:31">
      <c r="A26407">
        <v>62650</v>
      </c>
      <c r="B26407" t="s">
        <v>22591</v>
      </c>
      <c r="C26407" t="s">
        <v>33477</v>
      </c>
      <c r="D26407" t="s">
        <v>33476</v>
      </c>
      <c r="E26407"/>
      <c r="F26407"/>
      <c r="G26407"/>
      <c r="H26407"/>
      <c r="I26407"/>
      <c r="J26407"/>
      <c r="U26407" s="43"/>
      <c r="AE26407"/>
    </row>
    <row r="26408" spans="1:31">
      <c r="A26408">
        <v>62810</v>
      </c>
      <c r="B26408" t="s">
        <v>22592</v>
      </c>
      <c r="C26408" t="s">
        <v>33478</v>
      </c>
      <c r="D26408" t="s">
        <v>33476</v>
      </c>
      <c r="E26408"/>
      <c r="F26408"/>
      <c r="G26408"/>
      <c r="H26408"/>
      <c r="I26408"/>
      <c r="J26408"/>
      <c r="U26408" s="43"/>
      <c r="AE26408"/>
    </row>
    <row r="26409" spans="1:31">
      <c r="A26409">
        <v>62450</v>
      </c>
      <c r="B26409" t="s">
        <v>22593</v>
      </c>
      <c r="C26409" t="s">
        <v>33478</v>
      </c>
      <c r="D26409" t="s">
        <v>33476</v>
      </c>
      <c r="E26409"/>
      <c r="F26409"/>
      <c r="G26409"/>
      <c r="H26409"/>
      <c r="I26409"/>
      <c r="J26409"/>
      <c r="U26409" s="43"/>
      <c r="AE26409"/>
    </row>
    <row r="26410" spans="1:31">
      <c r="A26410">
        <v>62210</v>
      </c>
      <c r="B26410" t="s">
        <v>22594</v>
      </c>
      <c r="C26410" t="s">
        <v>33477</v>
      </c>
      <c r="D26410" t="e">
        <v>#N/A</v>
      </c>
      <c r="E26410"/>
      <c r="F26410"/>
      <c r="G26410"/>
      <c r="H26410"/>
      <c r="I26410"/>
      <c r="J26410"/>
      <c r="U26410" s="43"/>
      <c r="AE26410"/>
    </row>
    <row r="26411" spans="1:31">
      <c r="A26411">
        <v>62310</v>
      </c>
      <c r="B26411" t="s">
        <v>22595</v>
      </c>
      <c r="C26411" t="s">
        <v>33477</v>
      </c>
      <c r="D26411" t="s">
        <v>33476</v>
      </c>
      <c r="E26411"/>
      <c r="F26411"/>
      <c r="G26411"/>
      <c r="H26411"/>
      <c r="I26411"/>
      <c r="J26411"/>
      <c r="U26411" s="43"/>
      <c r="AE26411"/>
    </row>
    <row r="26412" spans="1:31">
      <c r="A26412">
        <v>62560</v>
      </c>
      <c r="B26412" t="s">
        <v>22596</v>
      </c>
      <c r="C26412" t="s">
        <v>33478</v>
      </c>
      <c r="D26412" t="s">
        <v>33476</v>
      </c>
      <c r="E26412"/>
      <c r="F26412"/>
      <c r="G26412"/>
      <c r="H26412"/>
      <c r="I26412"/>
      <c r="J26412"/>
      <c r="U26412" s="43"/>
      <c r="AE26412"/>
    </row>
    <row r="26413" spans="1:31">
      <c r="A26413">
        <v>62116</v>
      </c>
      <c r="B26413" t="s">
        <v>22597</v>
      </c>
      <c r="C26413" t="s">
        <v>33478</v>
      </c>
      <c r="D26413" t="e">
        <v>#N/A</v>
      </c>
      <c r="E26413"/>
      <c r="F26413"/>
      <c r="G26413"/>
      <c r="H26413"/>
      <c r="I26413"/>
      <c r="J26413"/>
      <c r="U26413" s="43"/>
      <c r="AE26413"/>
    </row>
    <row r="26414" spans="1:31">
      <c r="A26414">
        <v>62310</v>
      </c>
      <c r="B26414" t="s">
        <v>22598</v>
      </c>
      <c r="C26414" t="s">
        <v>33477</v>
      </c>
      <c r="D26414" t="s">
        <v>33476</v>
      </c>
      <c r="E26414"/>
      <c r="F26414"/>
      <c r="G26414"/>
      <c r="H26414"/>
      <c r="I26414"/>
      <c r="J26414"/>
      <c r="U26414" s="43"/>
      <c r="AE26414"/>
    </row>
    <row r="26415" spans="1:31">
      <c r="A26415">
        <v>62127</v>
      </c>
      <c r="B26415" t="s">
        <v>22599</v>
      </c>
      <c r="C26415" t="s">
        <v>33478</v>
      </c>
      <c r="D26415" t="s">
        <v>33476</v>
      </c>
      <c r="E26415"/>
      <c r="F26415"/>
      <c r="G26415"/>
      <c r="H26415"/>
      <c r="I26415"/>
      <c r="J26415"/>
      <c r="U26415" s="43"/>
      <c r="AE26415"/>
    </row>
    <row r="26416" spans="1:31">
      <c r="A26416">
        <v>62550</v>
      </c>
      <c r="B26416" t="s">
        <v>22600</v>
      </c>
      <c r="C26416" t="s">
        <v>33478</v>
      </c>
      <c r="D26416" t="s">
        <v>33476</v>
      </c>
      <c r="E26416"/>
      <c r="F26416"/>
      <c r="G26416"/>
      <c r="H26416"/>
      <c r="I26416"/>
      <c r="J26416"/>
      <c r="U26416" s="43"/>
      <c r="AE26416"/>
    </row>
    <row r="26417" spans="1:31">
      <c r="A26417">
        <v>62123</v>
      </c>
      <c r="B26417" t="s">
        <v>22601</v>
      </c>
      <c r="C26417" t="s">
        <v>33478</v>
      </c>
      <c r="D26417" t="s">
        <v>33476</v>
      </c>
      <c r="E26417"/>
      <c r="F26417"/>
      <c r="G26417"/>
      <c r="H26417"/>
      <c r="I26417"/>
      <c r="J26417"/>
      <c r="U26417" s="43"/>
      <c r="AE26417"/>
    </row>
    <row r="26418" spans="1:31">
      <c r="A26418">
        <v>62580</v>
      </c>
      <c r="B26418" t="s">
        <v>22602</v>
      </c>
      <c r="C26418" t="s">
        <v>33477</v>
      </c>
      <c r="D26418" t="s">
        <v>33476</v>
      </c>
      <c r="E26418"/>
      <c r="F26418"/>
      <c r="G26418"/>
      <c r="H26418"/>
      <c r="I26418"/>
      <c r="J26418"/>
      <c r="U26418" s="43"/>
      <c r="AE26418"/>
    </row>
    <row r="26419" spans="1:31">
      <c r="A26419">
        <v>62123</v>
      </c>
      <c r="B26419" t="s">
        <v>22603</v>
      </c>
      <c r="C26419" t="s">
        <v>33478</v>
      </c>
      <c r="D26419" t="s">
        <v>33476</v>
      </c>
      <c r="E26419"/>
      <c r="F26419"/>
      <c r="G26419"/>
      <c r="H26419"/>
      <c r="I26419"/>
      <c r="J26419"/>
      <c r="U26419" s="43"/>
      <c r="AE26419"/>
    </row>
    <row r="26420" spans="1:31">
      <c r="A26420">
        <v>62360</v>
      </c>
      <c r="B26420" t="s">
        <v>22604</v>
      </c>
      <c r="C26420" t="s">
        <v>33477</v>
      </c>
      <c r="D26420" t="s">
        <v>33476</v>
      </c>
      <c r="E26420"/>
      <c r="F26420"/>
      <c r="G26420"/>
      <c r="H26420"/>
      <c r="I26420"/>
      <c r="J26420"/>
      <c r="U26420" s="43"/>
      <c r="AE26420"/>
    </row>
    <row r="26421" spans="1:31">
      <c r="A26421">
        <v>62850</v>
      </c>
      <c r="B26421" t="s">
        <v>22605</v>
      </c>
      <c r="C26421" t="s">
        <v>33477</v>
      </c>
      <c r="D26421" t="s">
        <v>33476</v>
      </c>
      <c r="E26421"/>
      <c r="F26421"/>
      <c r="G26421"/>
      <c r="H26421"/>
      <c r="I26421"/>
      <c r="J26421"/>
      <c r="U26421" s="43"/>
      <c r="AE26421"/>
    </row>
    <row r="26422" spans="1:31">
      <c r="A26422">
        <v>62150</v>
      </c>
      <c r="B26422" t="s">
        <v>22606</v>
      </c>
      <c r="C26422" t="s">
        <v>33477</v>
      </c>
      <c r="D26422" t="s">
        <v>33476</v>
      </c>
      <c r="E26422"/>
      <c r="F26422"/>
      <c r="G26422"/>
      <c r="H26422"/>
      <c r="I26422"/>
      <c r="J26422"/>
      <c r="U26422" s="43"/>
      <c r="AE26422"/>
    </row>
    <row r="26423" spans="1:31">
      <c r="A26423">
        <v>62610</v>
      </c>
      <c r="B26423" t="s">
        <v>22607</v>
      </c>
      <c r="C26423" t="s">
        <v>33480</v>
      </c>
      <c r="D26423" t="s">
        <v>33476</v>
      </c>
      <c r="E26423"/>
      <c r="F26423"/>
      <c r="G26423"/>
      <c r="H26423"/>
      <c r="I26423"/>
      <c r="J26423"/>
      <c r="U26423" s="43"/>
      <c r="AE26423"/>
    </row>
    <row r="26424" spans="1:31">
      <c r="A26424">
        <v>62450</v>
      </c>
      <c r="B26424" t="s">
        <v>22608</v>
      </c>
      <c r="C26424" t="s">
        <v>33478</v>
      </c>
      <c r="D26424" t="s">
        <v>33476</v>
      </c>
      <c r="E26424"/>
      <c r="F26424"/>
      <c r="G26424"/>
      <c r="H26424"/>
      <c r="I26424"/>
      <c r="J26424"/>
      <c r="U26424" s="43"/>
      <c r="AE26424"/>
    </row>
    <row r="26425" spans="1:31">
      <c r="A26425">
        <v>62450</v>
      </c>
      <c r="B26425" t="s">
        <v>22609</v>
      </c>
      <c r="C26425" t="s">
        <v>33478</v>
      </c>
      <c r="D26425" t="s">
        <v>33476</v>
      </c>
      <c r="E26425"/>
      <c r="F26425"/>
      <c r="G26425"/>
      <c r="H26425"/>
      <c r="I26425"/>
      <c r="J26425"/>
      <c r="U26425" s="43"/>
      <c r="AE26425"/>
    </row>
    <row r="26426" spans="1:31">
      <c r="A26426">
        <v>62860</v>
      </c>
      <c r="B26426" t="s">
        <v>22610</v>
      </c>
      <c r="C26426" t="s">
        <v>33477</v>
      </c>
      <c r="D26426" t="s">
        <v>33476</v>
      </c>
      <c r="E26426"/>
      <c r="F26426"/>
      <c r="G26426"/>
      <c r="H26426"/>
      <c r="I26426"/>
      <c r="J26426"/>
      <c r="U26426" s="43"/>
      <c r="AE26426"/>
    </row>
    <row r="26427" spans="1:31">
      <c r="A26427">
        <v>62124</v>
      </c>
      <c r="B26427" t="s">
        <v>22611</v>
      </c>
      <c r="C26427" t="s">
        <v>33478</v>
      </c>
      <c r="D26427" t="s">
        <v>33476</v>
      </c>
      <c r="E26427"/>
      <c r="F26427"/>
      <c r="G26427"/>
      <c r="H26427"/>
      <c r="I26427"/>
      <c r="J26427"/>
      <c r="U26427" s="43"/>
      <c r="AE26427"/>
    </row>
    <row r="26428" spans="1:31">
      <c r="A26428">
        <v>62620</v>
      </c>
      <c r="B26428" t="s">
        <v>22612</v>
      </c>
      <c r="C26428" t="s">
        <v>33478</v>
      </c>
      <c r="D26428" t="s">
        <v>33476</v>
      </c>
      <c r="E26428"/>
      <c r="F26428"/>
      <c r="G26428"/>
      <c r="H26428"/>
      <c r="I26428"/>
      <c r="J26428"/>
      <c r="U26428" s="43"/>
      <c r="AE26428"/>
    </row>
    <row r="26429" spans="1:31">
      <c r="A26429">
        <v>62810</v>
      </c>
      <c r="B26429" t="s">
        <v>22613</v>
      </c>
      <c r="C26429" t="s">
        <v>33478</v>
      </c>
      <c r="D26429" t="s">
        <v>33476</v>
      </c>
      <c r="E26429"/>
      <c r="F26429"/>
      <c r="G26429"/>
      <c r="H26429"/>
      <c r="I26429"/>
      <c r="J26429"/>
      <c r="U26429" s="43"/>
      <c r="AE26429"/>
    </row>
    <row r="26430" spans="1:31">
      <c r="A26430">
        <v>62123</v>
      </c>
      <c r="B26430" t="s">
        <v>22614</v>
      </c>
      <c r="C26430" t="s">
        <v>33478</v>
      </c>
      <c r="D26430" t="s">
        <v>33476</v>
      </c>
      <c r="E26430"/>
      <c r="F26430"/>
      <c r="G26430"/>
      <c r="H26430"/>
      <c r="I26430"/>
      <c r="J26430"/>
      <c r="U26430" s="43"/>
      <c r="AE26430"/>
    </row>
    <row r="26431" spans="1:31">
      <c r="A26431">
        <v>62158</v>
      </c>
      <c r="B26431" t="s">
        <v>22615</v>
      </c>
      <c r="C26431" t="s">
        <v>33478</v>
      </c>
      <c r="D26431" t="s">
        <v>33476</v>
      </c>
      <c r="E26431"/>
      <c r="F26431"/>
      <c r="G26431"/>
      <c r="H26431"/>
      <c r="I26431"/>
      <c r="J26431"/>
      <c r="U26431" s="43"/>
      <c r="AE26431"/>
    </row>
    <row r="26432" spans="1:31">
      <c r="A26432">
        <v>62158</v>
      </c>
      <c r="B26432" t="s">
        <v>22615</v>
      </c>
      <c r="C26432" t="s">
        <v>33478</v>
      </c>
      <c r="D26432" t="s">
        <v>33476</v>
      </c>
      <c r="E26432"/>
      <c r="F26432"/>
      <c r="G26432"/>
      <c r="H26432"/>
      <c r="I26432"/>
      <c r="J26432"/>
      <c r="U26432" s="43"/>
      <c r="AE26432"/>
    </row>
    <row r="26433" spans="1:31">
      <c r="A26433">
        <v>62910</v>
      </c>
      <c r="B26433" t="s">
        <v>22616</v>
      </c>
      <c r="C26433" t="s">
        <v>33477</v>
      </c>
      <c r="D26433" t="s">
        <v>33476</v>
      </c>
      <c r="E26433"/>
      <c r="F26433"/>
      <c r="G26433"/>
      <c r="H26433"/>
      <c r="I26433"/>
      <c r="J26433"/>
      <c r="U26433" s="43"/>
      <c r="AE26433"/>
    </row>
    <row r="26434" spans="1:31">
      <c r="A26434">
        <v>62380</v>
      </c>
      <c r="B26434" t="s">
        <v>22617</v>
      </c>
      <c r="C26434" t="s">
        <v>33477</v>
      </c>
      <c r="D26434" t="s">
        <v>33476</v>
      </c>
      <c r="E26434"/>
      <c r="F26434"/>
      <c r="G26434"/>
      <c r="H26434"/>
      <c r="I26434"/>
      <c r="J26434"/>
      <c r="U26434" s="43"/>
      <c r="AE26434"/>
    </row>
    <row r="26435" spans="1:31">
      <c r="A26435">
        <v>62250</v>
      </c>
      <c r="B26435" t="s">
        <v>22618</v>
      </c>
      <c r="C26435" t="s">
        <v>33480</v>
      </c>
      <c r="D26435" t="s">
        <v>33476</v>
      </c>
      <c r="E26435"/>
      <c r="F26435"/>
      <c r="G26435"/>
      <c r="H26435"/>
      <c r="I26435"/>
      <c r="J26435"/>
      <c r="U26435" s="43"/>
      <c r="AE26435"/>
    </row>
    <row r="26436" spans="1:31">
      <c r="A26436">
        <v>62770</v>
      </c>
      <c r="B26436" t="s">
        <v>22619</v>
      </c>
      <c r="C26436" t="s">
        <v>33477</v>
      </c>
      <c r="D26436" t="s">
        <v>33476</v>
      </c>
      <c r="E26436"/>
      <c r="F26436"/>
      <c r="G26436"/>
      <c r="H26436"/>
      <c r="I26436"/>
      <c r="J26436"/>
      <c r="U26436" s="43"/>
      <c r="AE26436"/>
    </row>
    <row r="26437" spans="1:31">
      <c r="A26437">
        <v>62810</v>
      </c>
      <c r="B26437" t="s">
        <v>22620</v>
      </c>
      <c r="C26437" t="s">
        <v>33478</v>
      </c>
      <c r="D26437" t="s">
        <v>33476</v>
      </c>
      <c r="E26437"/>
      <c r="F26437"/>
      <c r="G26437"/>
      <c r="H26437"/>
      <c r="I26437"/>
      <c r="J26437"/>
      <c r="U26437" s="43"/>
      <c r="AE26437"/>
    </row>
    <row r="26438" spans="1:31">
      <c r="A26438">
        <v>62810</v>
      </c>
      <c r="B26438" t="s">
        <v>22621</v>
      </c>
      <c r="C26438" t="s">
        <v>33478</v>
      </c>
      <c r="D26438" t="s">
        <v>33476</v>
      </c>
      <c r="E26438"/>
      <c r="F26438"/>
      <c r="G26438"/>
      <c r="H26438"/>
      <c r="I26438"/>
      <c r="J26438"/>
      <c r="U26438" s="43"/>
      <c r="AE26438"/>
    </row>
    <row r="26439" spans="1:31">
      <c r="A26439">
        <v>62450</v>
      </c>
      <c r="B26439" t="s">
        <v>22622</v>
      </c>
      <c r="C26439" t="s">
        <v>33478</v>
      </c>
      <c r="D26439" t="s">
        <v>33476</v>
      </c>
      <c r="E26439"/>
      <c r="F26439"/>
      <c r="G26439"/>
      <c r="H26439"/>
      <c r="I26439"/>
      <c r="J26439"/>
      <c r="U26439" s="43"/>
      <c r="AE26439"/>
    </row>
    <row r="26440" spans="1:31">
      <c r="A26440">
        <v>62170</v>
      </c>
      <c r="B26440" t="s">
        <v>22623</v>
      </c>
      <c r="C26440" t="s">
        <v>33480</v>
      </c>
      <c r="D26440" t="s">
        <v>33476</v>
      </c>
      <c r="E26440"/>
      <c r="F26440"/>
      <c r="G26440"/>
      <c r="H26440"/>
      <c r="I26440"/>
      <c r="J26440"/>
      <c r="U26440" s="43"/>
      <c r="AE26440"/>
    </row>
    <row r="26441" spans="1:31">
      <c r="A26441">
        <v>62960</v>
      </c>
      <c r="B26441" t="s">
        <v>22624</v>
      </c>
      <c r="C26441" t="s">
        <v>33478</v>
      </c>
      <c r="D26441" t="s">
        <v>33476</v>
      </c>
      <c r="E26441"/>
      <c r="F26441"/>
      <c r="G26441"/>
      <c r="H26441"/>
      <c r="I26441"/>
      <c r="J26441"/>
      <c r="U26441" s="43"/>
      <c r="AE26441"/>
    </row>
    <row r="26442" spans="1:31">
      <c r="A26442">
        <v>62124</v>
      </c>
      <c r="B26442" t="s">
        <v>22625</v>
      </c>
      <c r="C26442" t="s">
        <v>33478</v>
      </c>
      <c r="D26442" t="s">
        <v>33476</v>
      </c>
      <c r="E26442"/>
      <c r="F26442"/>
      <c r="G26442"/>
      <c r="H26442"/>
      <c r="I26442"/>
      <c r="J26442"/>
      <c r="U26442" s="43"/>
      <c r="AE26442"/>
    </row>
    <row r="26443" spans="1:31">
      <c r="A26443">
        <v>62123</v>
      </c>
      <c r="B26443" t="s">
        <v>22626</v>
      </c>
      <c r="C26443" t="s">
        <v>33478</v>
      </c>
      <c r="D26443" t="s">
        <v>33476</v>
      </c>
      <c r="E26443"/>
      <c r="F26443"/>
      <c r="G26443"/>
      <c r="H26443"/>
      <c r="I26443"/>
      <c r="J26443"/>
      <c r="U26443" s="43"/>
      <c r="AE26443"/>
    </row>
    <row r="26444" spans="1:31">
      <c r="A26444">
        <v>62217</v>
      </c>
      <c r="B26444" t="s">
        <v>22627</v>
      </c>
      <c r="C26444" t="s">
        <v>33478</v>
      </c>
      <c r="D26444" t="e">
        <v>#N/A</v>
      </c>
      <c r="E26444"/>
      <c r="F26444"/>
      <c r="G26444"/>
      <c r="H26444"/>
      <c r="I26444"/>
      <c r="J26444"/>
      <c r="U26444" s="43"/>
      <c r="AE26444"/>
    </row>
    <row r="26445" spans="1:31">
      <c r="A26445">
        <v>62990</v>
      </c>
      <c r="B26445" t="s">
        <v>22628</v>
      </c>
      <c r="C26445" t="s">
        <v>33477</v>
      </c>
      <c r="D26445" t="s">
        <v>33476</v>
      </c>
      <c r="E26445"/>
      <c r="F26445"/>
      <c r="G26445"/>
      <c r="H26445"/>
      <c r="I26445"/>
      <c r="J26445"/>
      <c r="U26445" s="43"/>
      <c r="AE26445"/>
    </row>
    <row r="26446" spans="1:31">
      <c r="A26446">
        <v>62130</v>
      </c>
      <c r="B26446" t="s">
        <v>22629</v>
      </c>
      <c r="C26446" t="s">
        <v>33478</v>
      </c>
      <c r="D26446" t="s">
        <v>33476</v>
      </c>
      <c r="E26446"/>
      <c r="F26446"/>
      <c r="G26446"/>
      <c r="H26446"/>
      <c r="I26446"/>
      <c r="J26446"/>
      <c r="U26446" s="43"/>
      <c r="AE26446"/>
    </row>
    <row r="26447" spans="1:31">
      <c r="A26447">
        <v>62240</v>
      </c>
      <c r="B26447" t="s">
        <v>22630</v>
      </c>
      <c r="C26447" t="s">
        <v>33477</v>
      </c>
      <c r="D26447" t="s">
        <v>33476</v>
      </c>
      <c r="E26447"/>
      <c r="F26447"/>
      <c r="G26447"/>
      <c r="H26447"/>
      <c r="I26447"/>
      <c r="J26447"/>
      <c r="U26447" s="43"/>
      <c r="AE26447"/>
    </row>
    <row r="26448" spans="1:31">
      <c r="A26448">
        <v>62121</v>
      </c>
      <c r="B26448" t="s">
        <v>22631</v>
      </c>
      <c r="C26448" t="s">
        <v>33478</v>
      </c>
      <c r="D26448" t="s">
        <v>33476</v>
      </c>
      <c r="E26448"/>
      <c r="F26448"/>
      <c r="G26448"/>
      <c r="H26448"/>
      <c r="I26448"/>
      <c r="J26448"/>
      <c r="U26448" s="43"/>
      <c r="AE26448"/>
    </row>
    <row r="26449" spans="1:31">
      <c r="A26449">
        <v>62142</v>
      </c>
      <c r="B26449" t="s">
        <v>22632</v>
      </c>
      <c r="C26449" t="s">
        <v>33480</v>
      </c>
      <c r="D26449" t="e">
        <v>#N/A</v>
      </c>
      <c r="E26449"/>
      <c r="F26449"/>
      <c r="G26449"/>
      <c r="H26449"/>
      <c r="I26449"/>
      <c r="J26449"/>
      <c r="U26449" s="43"/>
      <c r="AE26449"/>
    </row>
    <row r="26450" spans="1:31">
      <c r="A26450">
        <v>62142</v>
      </c>
      <c r="B26450" t="s">
        <v>22633</v>
      </c>
      <c r="C26450" t="s">
        <v>33480</v>
      </c>
      <c r="D26450" t="e">
        <v>#N/A</v>
      </c>
      <c r="E26450"/>
      <c r="F26450"/>
      <c r="G26450"/>
      <c r="H26450"/>
      <c r="I26450"/>
      <c r="J26450"/>
      <c r="U26450" s="43"/>
      <c r="AE26450"/>
    </row>
    <row r="26451" spans="1:31">
      <c r="A26451">
        <v>62490</v>
      </c>
      <c r="B26451" t="s">
        <v>22634</v>
      </c>
      <c r="C26451" t="s">
        <v>33477</v>
      </c>
      <c r="D26451" t="s">
        <v>33476</v>
      </c>
      <c r="E26451"/>
      <c r="F26451"/>
      <c r="G26451"/>
      <c r="H26451"/>
      <c r="I26451"/>
      <c r="J26451"/>
      <c r="U26451" s="43"/>
      <c r="AE26451"/>
    </row>
    <row r="26452" spans="1:31">
      <c r="A26452">
        <v>62410</v>
      </c>
      <c r="B26452" t="s">
        <v>22635</v>
      </c>
      <c r="C26452" t="s">
        <v>33477</v>
      </c>
      <c r="D26452" t="e">
        <v>#N/A</v>
      </c>
      <c r="E26452"/>
      <c r="F26452"/>
      <c r="G26452"/>
      <c r="H26452"/>
      <c r="I26452"/>
      <c r="J26452"/>
      <c r="U26452" s="43"/>
      <c r="AE26452"/>
    </row>
    <row r="26453" spans="1:31">
      <c r="A26453">
        <v>62600</v>
      </c>
      <c r="B26453" t="s">
        <v>22636</v>
      </c>
      <c r="C26453" t="s">
        <v>33480</v>
      </c>
      <c r="D26453" t="e">
        <v>#N/A</v>
      </c>
      <c r="E26453"/>
      <c r="F26453"/>
      <c r="G26453"/>
      <c r="H26453"/>
      <c r="I26453"/>
      <c r="J26453"/>
      <c r="U26453" s="43"/>
      <c r="AE26453"/>
    </row>
    <row r="26454" spans="1:31">
      <c r="A26454">
        <v>62134</v>
      </c>
      <c r="B26454" t="s">
        <v>22637</v>
      </c>
      <c r="C26454" t="s">
        <v>33478</v>
      </c>
      <c r="D26454" t="s">
        <v>33476</v>
      </c>
      <c r="E26454"/>
      <c r="F26454"/>
      <c r="G26454"/>
      <c r="H26454"/>
      <c r="I26454"/>
      <c r="J26454"/>
      <c r="U26454" s="43"/>
      <c r="AE26454"/>
    </row>
    <row r="26455" spans="1:31">
      <c r="A26455">
        <v>62810</v>
      </c>
      <c r="B26455" t="s">
        <v>22638</v>
      </c>
      <c r="C26455" t="s">
        <v>33478</v>
      </c>
      <c r="D26455" t="s">
        <v>33476</v>
      </c>
      <c r="E26455"/>
      <c r="F26455"/>
      <c r="G26455"/>
      <c r="H26455"/>
      <c r="I26455"/>
      <c r="J26455"/>
      <c r="U26455" s="43"/>
      <c r="AE26455"/>
    </row>
    <row r="26456" spans="1:31">
      <c r="A26456">
        <v>62123</v>
      </c>
      <c r="B26456" t="s">
        <v>22639</v>
      </c>
      <c r="C26456" t="s">
        <v>33478</v>
      </c>
      <c r="D26456" t="s">
        <v>33476</v>
      </c>
      <c r="E26456"/>
      <c r="F26456"/>
      <c r="G26456"/>
      <c r="H26456"/>
      <c r="I26456"/>
      <c r="J26456"/>
      <c r="U26456" s="43"/>
      <c r="AE26456"/>
    </row>
    <row r="26457" spans="1:31">
      <c r="A26457">
        <v>62690</v>
      </c>
      <c r="B26457" t="s">
        <v>22640</v>
      </c>
      <c r="C26457" t="s">
        <v>33478</v>
      </c>
      <c r="D26457" t="s">
        <v>33476</v>
      </c>
      <c r="E26457"/>
      <c r="F26457"/>
      <c r="G26457"/>
      <c r="H26457"/>
      <c r="I26457"/>
      <c r="J26457"/>
      <c r="U26457" s="43"/>
      <c r="AE26457"/>
    </row>
    <row r="26458" spans="1:31">
      <c r="A26458">
        <v>62130</v>
      </c>
      <c r="B26458" t="s">
        <v>22641</v>
      </c>
      <c r="C26458" t="s">
        <v>33478</v>
      </c>
      <c r="D26458" t="s">
        <v>33476</v>
      </c>
      <c r="E26458"/>
      <c r="F26458"/>
      <c r="G26458"/>
      <c r="H26458"/>
      <c r="I26458"/>
      <c r="J26458"/>
      <c r="U26458" s="43"/>
      <c r="AE26458"/>
    </row>
    <row r="26459" spans="1:31">
      <c r="A26459">
        <v>62123</v>
      </c>
      <c r="B26459" t="s">
        <v>22642</v>
      </c>
      <c r="C26459" t="s">
        <v>33478</v>
      </c>
      <c r="D26459" t="s">
        <v>33476</v>
      </c>
      <c r="E26459"/>
      <c r="F26459"/>
      <c r="G26459"/>
      <c r="H26459"/>
      <c r="I26459"/>
      <c r="J26459"/>
      <c r="U26459" s="43"/>
      <c r="AE26459"/>
    </row>
    <row r="26460" spans="1:31">
      <c r="A26460">
        <v>62170</v>
      </c>
      <c r="B26460" t="s">
        <v>22643</v>
      </c>
      <c r="C26460" t="s">
        <v>33480</v>
      </c>
      <c r="D26460" t="s">
        <v>33476</v>
      </c>
      <c r="E26460"/>
      <c r="F26460"/>
      <c r="G26460"/>
      <c r="H26460"/>
      <c r="I26460"/>
      <c r="J26460"/>
      <c r="U26460" s="43"/>
      <c r="AE26460"/>
    </row>
    <row r="26461" spans="1:31">
      <c r="A26461">
        <v>62124</v>
      </c>
      <c r="B26461" t="s">
        <v>22644</v>
      </c>
      <c r="C26461" t="s">
        <v>33478</v>
      </c>
      <c r="D26461" t="s">
        <v>33476</v>
      </c>
      <c r="E26461"/>
      <c r="F26461"/>
      <c r="G26461"/>
      <c r="H26461"/>
      <c r="I26461"/>
      <c r="J26461"/>
      <c r="U26461" s="43"/>
      <c r="AE26461"/>
    </row>
    <row r="26462" spans="1:31">
      <c r="A26462">
        <v>62690</v>
      </c>
      <c r="B26462" t="s">
        <v>22645</v>
      </c>
      <c r="C26462" t="s">
        <v>33478</v>
      </c>
      <c r="D26462" t="s">
        <v>33476</v>
      </c>
      <c r="E26462"/>
      <c r="F26462"/>
      <c r="G26462"/>
      <c r="H26462"/>
      <c r="I26462"/>
      <c r="J26462"/>
      <c r="U26462" s="43"/>
      <c r="AE26462"/>
    </row>
    <row r="26463" spans="1:31">
      <c r="A26463">
        <v>62400</v>
      </c>
      <c r="B26463" t="s">
        <v>22646</v>
      </c>
      <c r="C26463" t="s">
        <v>33477</v>
      </c>
      <c r="D26463" t="e">
        <v>#N/A</v>
      </c>
      <c r="E26463"/>
      <c r="F26463"/>
      <c r="G26463"/>
      <c r="H26463"/>
      <c r="I26463"/>
      <c r="J26463"/>
      <c r="U26463" s="43"/>
      <c r="AE26463"/>
    </row>
    <row r="26464" spans="1:31">
      <c r="A26464">
        <v>62150</v>
      </c>
      <c r="B26464" t="s">
        <v>22647</v>
      </c>
      <c r="C26464" t="s">
        <v>33477</v>
      </c>
      <c r="D26464" t="s">
        <v>33476</v>
      </c>
      <c r="E26464"/>
      <c r="F26464"/>
      <c r="G26464"/>
      <c r="H26464"/>
      <c r="I26464"/>
      <c r="J26464"/>
      <c r="U26464" s="43"/>
      <c r="AE26464"/>
    </row>
    <row r="26465" spans="1:31">
      <c r="A26465">
        <v>62450</v>
      </c>
      <c r="B26465" t="s">
        <v>22648</v>
      </c>
      <c r="C26465" t="s">
        <v>33478</v>
      </c>
      <c r="D26465" t="s">
        <v>33476</v>
      </c>
      <c r="E26465"/>
      <c r="F26465"/>
      <c r="G26465"/>
      <c r="H26465"/>
      <c r="I26465"/>
      <c r="J26465"/>
      <c r="U26465" s="43"/>
      <c r="AE26465"/>
    </row>
    <row r="26466" spans="1:31">
      <c r="A26466">
        <v>62124</v>
      </c>
      <c r="B26466" t="s">
        <v>22649</v>
      </c>
      <c r="C26466" t="s">
        <v>33478</v>
      </c>
      <c r="D26466" t="s">
        <v>33476</v>
      </c>
      <c r="E26466"/>
      <c r="F26466"/>
      <c r="G26466"/>
      <c r="H26466"/>
      <c r="I26466"/>
      <c r="J26466"/>
      <c r="U26466" s="43"/>
      <c r="AE26466"/>
    </row>
    <row r="26467" spans="1:31">
      <c r="A26467">
        <v>62170</v>
      </c>
      <c r="B26467" t="s">
        <v>22650</v>
      </c>
      <c r="C26467" t="s">
        <v>33480</v>
      </c>
      <c r="D26467" t="s">
        <v>33476</v>
      </c>
      <c r="E26467"/>
      <c r="F26467"/>
      <c r="G26467"/>
      <c r="H26467"/>
      <c r="I26467"/>
      <c r="J26467"/>
      <c r="U26467" s="43"/>
      <c r="AE26467"/>
    </row>
    <row r="26468" spans="1:31">
      <c r="A26468">
        <v>62170</v>
      </c>
      <c r="B26468" t="s">
        <v>22651</v>
      </c>
      <c r="C26468" t="s">
        <v>33480</v>
      </c>
      <c r="D26468" t="s">
        <v>33476</v>
      </c>
      <c r="E26468"/>
      <c r="F26468"/>
      <c r="G26468"/>
      <c r="H26468"/>
      <c r="I26468"/>
      <c r="J26468"/>
      <c r="U26468" s="43"/>
      <c r="AE26468"/>
    </row>
    <row r="26469" spans="1:31">
      <c r="A26469">
        <v>62250</v>
      </c>
      <c r="B26469" t="s">
        <v>22652</v>
      </c>
      <c r="C26469" t="s">
        <v>33480</v>
      </c>
      <c r="D26469" t="s">
        <v>33476</v>
      </c>
      <c r="E26469"/>
      <c r="F26469"/>
      <c r="G26469"/>
      <c r="H26469"/>
      <c r="I26469"/>
      <c r="J26469"/>
      <c r="U26469" s="43"/>
      <c r="AE26469"/>
    </row>
    <row r="26470" spans="1:31">
      <c r="A26470">
        <v>62660</v>
      </c>
      <c r="B26470" t="s">
        <v>22653</v>
      </c>
      <c r="C26470" t="s">
        <v>33477</v>
      </c>
      <c r="D26470" t="s">
        <v>33476</v>
      </c>
      <c r="E26470"/>
      <c r="F26470"/>
      <c r="G26470"/>
      <c r="H26470"/>
      <c r="I26470"/>
      <c r="J26470"/>
      <c r="U26470" s="43"/>
      <c r="AE26470"/>
    </row>
    <row r="26471" spans="1:31">
      <c r="A26471">
        <v>62650</v>
      </c>
      <c r="B26471" t="s">
        <v>22654</v>
      </c>
      <c r="C26471" t="s">
        <v>33477</v>
      </c>
      <c r="D26471" t="s">
        <v>33476</v>
      </c>
      <c r="E26471"/>
      <c r="F26471"/>
      <c r="G26471"/>
      <c r="H26471"/>
      <c r="I26471"/>
      <c r="J26471"/>
      <c r="U26471" s="43"/>
      <c r="AE26471"/>
    </row>
    <row r="26472" spans="1:31">
      <c r="A26472">
        <v>62118</v>
      </c>
      <c r="B26472" t="s">
        <v>22655</v>
      </c>
      <c r="C26472" t="s">
        <v>33477</v>
      </c>
      <c r="D26472" t="s">
        <v>33476</v>
      </c>
      <c r="E26472"/>
      <c r="F26472"/>
      <c r="G26472"/>
      <c r="H26472"/>
      <c r="I26472"/>
      <c r="J26472"/>
      <c r="U26472" s="43"/>
      <c r="AE26472"/>
    </row>
    <row r="26473" spans="1:31">
      <c r="A26473">
        <v>62450</v>
      </c>
      <c r="B26473" t="s">
        <v>22656</v>
      </c>
      <c r="C26473" t="s">
        <v>33478</v>
      </c>
      <c r="D26473" t="s">
        <v>33476</v>
      </c>
      <c r="E26473"/>
      <c r="F26473"/>
      <c r="G26473"/>
      <c r="H26473"/>
      <c r="I26473"/>
      <c r="J26473"/>
      <c r="U26473" s="43"/>
      <c r="AE26473"/>
    </row>
    <row r="26474" spans="1:31">
      <c r="A26474">
        <v>62111</v>
      </c>
      <c r="B26474" t="s">
        <v>22657</v>
      </c>
      <c r="C26474" t="s">
        <v>33478</v>
      </c>
      <c r="D26474" t="s">
        <v>33476</v>
      </c>
      <c r="E26474"/>
      <c r="F26474"/>
      <c r="G26474"/>
      <c r="H26474"/>
      <c r="I26474"/>
      <c r="J26474"/>
      <c r="U26474" s="43"/>
      <c r="AE26474"/>
    </row>
    <row r="26475" spans="1:31">
      <c r="A26475">
        <v>62121</v>
      </c>
      <c r="B26475" t="s">
        <v>22658</v>
      </c>
      <c r="C26475" t="s">
        <v>33478</v>
      </c>
      <c r="D26475" t="s">
        <v>33476</v>
      </c>
      <c r="E26475"/>
      <c r="F26475"/>
      <c r="G26475"/>
      <c r="H26475"/>
      <c r="I26475"/>
      <c r="J26475"/>
      <c r="U26475" s="43"/>
      <c r="AE26475"/>
    </row>
    <row r="26476" spans="1:31">
      <c r="A26476">
        <v>62138</v>
      </c>
      <c r="B26476" t="s">
        <v>22659</v>
      </c>
      <c r="C26476" t="s">
        <v>33477</v>
      </c>
      <c r="D26476" t="s">
        <v>33476</v>
      </c>
      <c r="E26476"/>
      <c r="F26476"/>
      <c r="G26476"/>
      <c r="H26476"/>
      <c r="I26476"/>
      <c r="J26476"/>
      <c r="U26476" s="43"/>
      <c r="AE26476"/>
    </row>
    <row r="26477" spans="1:31">
      <c r="A26477">
        <v>62420</v>
      </c>
      <c r="B26477" t="s">
        <v>22660</v>
      </c>
      <c r="C26477" t="s">
        <v>33477</v>
      </c>
      <c r="D26477" t="e">
        <v>#N/A</v>
      </c>
      <c r="E26477"/>
      <c r="F26477"/>
      <c r="G26477"/>
      <c r="H26477"/>
      <c r="I26477"/>
      <c r="J26477"/>
      <c r="U26477" s="43"/>
      <c r="AE26477"/>
    </row>
    <row r="26478" spans="1:31">
      <c r="A26478">
        <v>62650</v>
      </c>
      <c r="B26478" t="s">
        <v>22661</v>
      </c>
      <c r="C26478" t="s">
        <v>33477</v>
      </c>
      <c r="D26478" t="s">
        <v>33476</v>
      </c>
      <c r="E26478"/>
      <c r="F26478"/>
      <c r="G26478"/>
      <c r="H26478"/>
      <c r="I26478"/>
      <c r="J26478"/>
      <c r="U26478" s="43"/>
      <c r="AE26478"/>
    </row>
    <row r="26479" spans="1:31">
      <c r="A26479">
        <v>62173</v>
      </c>
      <c r="B26479" t="s">
        <v>22662</v>
      </c>
      <c r="C26479" t="s">
        <v>33478</v>
      </c>
      <c r="D26479" t="s">
        <v>33476</v>
      </c>
      <c r="E26479"/>
      <c r="F26479"/>
      <c r="G26479"/>
      <c r="H26479"/>
      <c r="I26479"/>
      <c r="J26479"/>
      <c r="U26479" s="43"/>
      <c r="AE26479"/>
    </row>
    <row r="26480" spans="1:31">
      <c r="A26480">
        <v>62270</v>
      </c>
      <c r="B26480" t="s">
        <v>22663</v>
      </c>
      <c r="C26480" t="s">
        <v>33478</v>
      </c>
      <c r="D26480" t="s">
        <v>33476</v>
      </c>
      <c r="E26480"/>
      <c r="F26480"/>
      <c r="G26480"/>
      <c r="H26480"/>
      <c r="I26480"/>
      <c r="J26480"/>
      <c r="U26480" s="43"/>
      <c r="AE26480"/>
    </row>
    <row r="26481" spans="1:31">
      <c r="A26481">
        <v>62270</v>
      </c>
      <c r="B26481" t="s">
        <v>22663</v>
      </c>
      <c r="C26481" t="s">
        <v>33478</v>
      </c>
      <c r="D26481" t="s">
        <v>33476</v>
      </c>
      <c r="E26481"/>
      <c r="F26481"/>
      <c r="G26481"/>
      <c r="H26481"/>
      <c r="I26481"/>
      <c r="J26481"/>
      <c r="U26481" s="43"/>
      <c r="AE26481"/>
    </row>
    <row r="26482" spans="1:31">
      <c r="A26482">
        <v>62770</v>
      </c>
      <c r="B26482" t="s">
        <v>22664</v>
      </c>
      <c r="C26482" t="s">
        <v>33477</v>
      </c>
      <c r="D26482" t="s">
        <v>33476</v>
      </c>
      <c r="E26482"/>
      <c r="F26482"/>
      <c r="G26482"/>
      <c r="H26482"/>
      <c r="I26482"/>
      <c r="J26482"/>
      <c r="U26482" s="43"/>
      <c r="AE26482"/>
    </row>
    <row r="26483" spans="1:31">
      <c r="A26483">
        <v>62575</v>
      </c>
      <c r="B26483" t="s">
        <v>22665</v>
      </c>
      <c r="C26483" t="s">
        <v>33477</v>
      </c>
      <c r="D26483" t="s">
        <v>33476</v>
      </c>
      <c r="E26483"/>
      <c r="F26483"/>
      <c r="G26483"/>
      <c r="H26483"/>
      <c r="I26483"/>
      <c r="J26483"/>
      <c r="U26483" s="43"/>
      <c r="AE26483"/>
    </row>
    <row r="26484" spans="1:31">
      <c r="A26484">
        <v>62380</v>
      </c>
      <c r="B26484" t="s">
        <v>22666</v>
      </c>
      <c r="C26484" t="s">
        <v>33477</v>
      </c>
      <c r="D26484" t="s">
        <v>33476</v>
      </c>
      <c r="E26484"/>
      <c r="F26484"/>
      <c r="G26484"/>
      <c r="H26484"/>
      <c r="I26484"/>
      <c r="J26484"/>
      <c r="U26484" s="43"/>
      <c r="AE26484"/>
    </row>
    <row r="26485" spans="1:31">
      <c r="A26485">
        <v>62120</v>
      </c>
      <c r="B26485" t="s">
        <v>22667</v>
      </c>
      <c r="C26485" t="s">
        <v>33477</v>
      </c>
      <c r="D26485" t="s">
        <v>33476</v>
      </c>
      <c r="E26485"/>
      <c r="F26485"/>
      <c r="G26485"/>
      <c r="H26485"/>
      <c r="I26485"/>
      <c r="J26485"/>
      <c r="U26485" s="43"/>
      <c r="AE26485"/>
    </row>
    <row r="26486" spans="1:31">
      <c r="A26486">
        <v>62770</v>
      </c>
      <c r="B26486" t="s">
        <v>22668</v>
      </c>
      <c r="C26486" t="s">
        <v>33477</v>
      </c>
      <c r="D26486" t="s">
        <v>33476</v>
      </c>
      <c r="E26486"/>
      <c r="F26486"/>
      <c r="G26486"/>
      <c r="H26486"/>
      <c r="I26486"/>
      <c r="J26486"/>
      <c r="U26486" s="43"/>
      <c r="AE26486"/>
    </row>
    <row r="26487" spans="1:31">
      <c r="A26487">
        <v>62390</v>
      </c>
      <c r="B26487" t="s">
        <v>22669</v>
      </c>
      <c r="C26487" t="s">
        <v>33477</v>
      </c>
      <c r="D26487" t="s">
        <v>33476</v>
      </c>
      <c r="E26487"/>
      <c r="F26487"/>
      <c r="G26487"/>
      <c r="H26487"/>
      <c r="I26487"/>
      <c r="J26487"/>
      <c r="U26487" s="43"/>
      <c r="AE26487"/>
    </row>
    <row r="26488" spans="1:31">
      <c r="A26488">
        <v>62128</v>
      </c>
      <c r="B26488" t="s">
        <v>22670</v>
      </c>
      <c r="C26488" t="s">
        <v>33478</v>
      </c>
      <c r="D26488" t="s">
        <v>33476</v>
      </c>
      <c r="E26488"/>
      <c r="F26488"/>
      <c r="G26488"/>
      <c r="H26488"/>
      <c r="I26488"/>
      <c r="J26488"/>
      <c r="U26488" s="43"/>
      <c r="AE26488"/>
    </row>
    <row r="26489" spans="1:31">
      <c r="A26489">
        <v>62156</v>
      </c>
      <c r="B26489" t="s">
        <v>22671</v>
      </c>
      <c r="C26489" t="s">
        <v>33477</v>
      </c>
      <c r="D26489" t="e">
        <v>#N/A</v>
      </c>
      <c r="E26489"/>
      <c r="F26489"/>
      <c r="G26489"/>
      <c r="H26489"/>
      <c r="I26489"/>
      <c r="J26489"/>
      <c r="U26489" s="43"/>
      <c r="AE26489"/>
    </row>
    <row r="26490" spans="1:31">
      <c r="A26490">
        <v>62175</v>
      </c>
      <c r="B26490" t="s">
        <v>22672</v>
      </c>
      <c r="C26490" t="s">
        <v>33478</v>
      </c>
      <c r="D26490" t="s">
        <v>33476</v>
      </c>
      <c r="E26490"/>
      <c r="F26490"/>
      <c r="G26490"/>
      <c r="H26490"/>
      <c r="I26490"/>
      <c r="J26490"/>
      <c r="U26490" s="43"/>
      <c r="AE26490"/>
    </row>
    <row r="26491" spans="1:31">
      <c r="A26491">
        <v>62175</v>
      </c>
      <c r="B26491" t="s">
        <v>22673</v>
      </c>
      <c r="C26491" t="s">
        <v>33478</v>
      </c>
      <c r="D26491" t="s">
        <v>33476</v>
      </c>
      <c r="E26491"/>
      <c r="F26491"/>
      <c r="G26491"/>
      <c r="H26491"/>
      <c r="I26491"/>
      <c r="J26491"/>
      <c r="U26491" s="43"/>
      <c r="AE26491"/>
    </row>
    <row r="26492" spans="1:31">
      <c r="A26492">
        <v>62320</v>
      </c>
      <c r="B26492" t="s">
        <v>22674</v>
      </c>
      <c r="C26492" t="s">
        <v>33477</v>
      </c>
      <c r="D26492" t="e">
        <v>#N/A</v>
      </c>
      <c r="E26492"/>
      <c r="F26492"/>
      <c r="G26492"/>
      <c r="H26492"/>
      <c r="I26492"/>
      <c r="J26492"/>
      <c r="U26492" s="43"/>
      <c r="AE26492"/>
    </row>
    <row r="26493" spans="1:31">
      <c r="A26493">
        <v>62500</v>
      </c>
      <c r="B26493" t="s">
        <v>22675</v>
      </c>
      <c r="C26493" t="s">
        <v>33477</v>
      </c>
      <c r="D26493" t="e">
        <v>#N/A</v>
      </c>
      <c r="E26493"/>
      <c r="F26493"/>
      <c r="G26493"/>
      <c r="H26493"/>
      <c r="I26493"/>
      <c r="J26493"/>
      <c r="U26493" s="43"/>
      <c r="AE26493"/>
    </row>
    <row r="26494" spans="1:31">
      <c r="A26494">
        <v>62170</v>
      </c>
      <c r="B26494" t="s">
        <v>22676</v>
      </c>
      <c r="C26494" t="s">
        <v>33480</v>
      </c>
      <c r="D26494" t="s">
        <v>33476</v>
      </c>
      <c r="E26494"/>
      <c r="F26494"/>
      <c r="G26494"/>
      <c r="H26494"/>
      <c r="I26494"/>
      <c r="J26494"/>
      <c r="U26494" s="43"/>
      <c r="AE26494"/>
    </row>
    <row r="26495" spans="1:31">
      <c r="A26495">
        <v>62175</v>
      </c>
      <c r="B26495" t="s">
        <v>22677</v>
      </c>
      <c r="C26495" t="s">
        <v>33478</v>
      </c>
      <c r="D26495" t="s">
        <v>33476</v>
      </c>
      <c r="E26495"/>
      <c r="F26495"/>
      <c r="G26495"/>
      <c r="H26495"/>
      <c r="I26495"/>
      <c r="J26495"/>
      <c r="U26495" s="43"/>
      <c r="AE26495"/>
    </row>
    <row r="26496" spans="1:31">
      <c r="A26496">
        <v>62175</v>
      </c>
      <c r="B26496" t="s">
        <v>22678</v>
      </c>
      <c r="C26496" t="s">
        <v>33478</v>
      </c>
      <c r="D26496" t="s">
        <v>33476</v>
      </c>
      <c r="E26496"/>
      <c r="F26496"/>
      <c r="G26496"/>
      <c r="H26496"/>
      <c r="I26496"/>
      <c r="J26496"/>
      <c r="U26496" s="43"/>
      <c r="AE26496"/>
    </row>
    <row r="26497" spans="1:31">
      <c r="A26497">
        <v>62960</v>
      </c>
      <c r="B26497" t="s">
        <v>22679</v>
      </c>
      <c r="C26497" t="s">
        <v>33478</v>
      </c>
      <c r="D26497" t="s">
        <v>33476</v>
      </c>
      <c r="E26497"/>
      <c r="F26497"/>
      <c r="G26497"/>
      <c r="H26497"/>
      <c r="I26497"/>
      <c r="J26497"/>
      <c r="U26497" s="43"/>
      <c r="AE26497"/>
    </row>
    <row r="26498" spans="1:31">
      <c r="A26498">
        <v>62270</v>
      </c>
      <c r="B26498" t="s">
        <v>21623</v>
      </c>
      <c r="C26498" t="s">
        <v>33478</v>
      </c>
      <c r="D26498" t="s">
        <v>33476</v>
      </c>
      <c r="E26498"/>
      <c r="F26498"/>
      <c r="G26498"/>
      <c r="H26498"/>
      <c r="I26498"/>
      <c r="J26498"/>
      <c r="U26498" s="43"/>
      <c r="AE26498"/>
    </row>
    <row r="26499" spans="1:31">
      <c r="A26499">
        <v>62270</v>
      </c>
      <c r="B26499" t="s">
        <v>21623</v>
      </c>
      <c r="C26499" t="s">
        <v>33478</v>
      </c>
      <c r="D26499" t="s">
        <v>33476</v>
      </c>
      <c r="E26499"/>
      <c r="F26499"/>
      <c r="G26499"/>
      <c r="H26499"/>
      <c r="I26499"/>
      <c r="J26499"/>
      <c r="U26499" s="43"/>
      <c r="AE26499"/>
    </row>
    <row r="26500" spans="1:31">
      <c r="A26500">
        <v>62890</v>
      </c>
      <c r="B26500" t="s">
        <v>22680</v>
      </c>
      <c r="C26500" t="s">
        <v>33477</v>
      </c>
      <c r="D26500" t="s">
        <v>33476</v>
      </c>
      <c r="E26500"/>
      <c r="F26500"/>
      <c r="G26500"/>
      <c r="H26500"/>
      <c r="I26500"/>
      <c r="J26500"/>
      <c r="U26500" s="43"/>
      <c r="AE26500"/>
    </row>
    <row r="26501" spans="1:31">
      <c r="A26501">
        <v>62340</v>
      </c>
      <c r="B26501" t="s">
        <v>22681</v>
      </c>
      <c r="C26501" t="s">
        <v>33480</v>
      </c>
      <c r="D26501" t="s">
        <v>33476</v>
      </c>
      <c r="E26501"/>
      <c r="F26501"/>
      <c r="G26501"/>
      <c r="H26501"/>
      <c r="I26501"/>
      <c r="J26501"/>
      <c r="U26501" s="43"/>
      <c r="AE26501"/>
    </row>
    <row r="26502" spans="1:31">
      <c r="A26502">
        <v>62990</v>
      </c>
      <c r="B26502" t="s">
        <v>22682</v>
      </c>
      <c r="C26502" t="s">
        <v>33477</v>
      </c>
      <c r="D26502" t="s">
        <v>33476</v>
      </c>
      <c r="E26502"/>
      <c r="F26502"/>
      <c r="G26502"/>
      <c r="H26502"/>
      <c r="I26502"/>
      <c r="J26502"/>
      <c r="U26502" s="43"/>
      <c r="AE26502"/>
    </row>
    <row r="26503" spans="1:31">
      <c r="A26503">
        <v>62270</v>
      </c>
      <c r="B26503" t="s">
        <v>22683</v>
      </c>
      <c r="C26503" t="s">
        <v>33478</v>
      </c>
      <c r="D26503" t="s">
        <v>33476</v>
      </c>
      <c r="E26503"/>
      <c r="F26503"/>
      <c r="G26503"/>
      <c r="H26503"/>
      <c r="I26503"/>
      <c r="J26503"/>
      <c r="U26503" s="43"/>
      <c r="AE26503"/>
    </row>
    <row r="26504" spans="1:31">
      <c r="A26504">
        <v>62200</v>
      </c>
      <c r="B26504" t="s">
        <v>22684</v>
      </c>
      <c r="C26504" t="s">
        <v>33480</v>
      </c>
      <c r="D26504" t="e">
        <v>#N/A</v>
      </c>
      <c r="E26504"/>
      <c r="F26504"/>
      <c r="G26504"/>
      <c r="H26504"/>
      <c r="I26504"/>
      <c r="J26504"/>
      <c r="U26504" s="43"/>
      <c r="AE26504"/>
    </row>
    <row r="26505" spans="1:31">
      <c r="A26505">
        <v>62340</v>
      </c>
      <c r="B26505" t="s">
        <v>22685</v>
      </c>
      <c r="C26505" t="s">
        <v>33480</v>
      </c>
      <c r="D26505" t="s">
        <v>33476</v>
      </c>
      <c r="E26505"/>
      <c r="F26505"/>
      <c r="G26505"/>
      <c r="H26505"/>
      <c r="I26505"/>
      <c r="J26505"/>
      <c r="U26505" s="43"/>
      <c r="AE26505"/>
    </row>
    <row r="26506" spans="1:31">
      <c r="A26506">
        <v>62190</v>
      </c>
      <c r="B26506" t="s">
        <v>22686</v>
      </c>
      <c r="C26506" t="s">
        <v>33478</v>
      </c>
      <c r="D26506" t="s">
        <v>33476</v>
      </c>
      <c r="E26506"/>
      <c r="F26506"/>
      <c r="G26506"/>
      <c r="H26506"/>
      <c r="I26506"/>
      <c r="J26506"/>
      <c r="U26506" s="43"/>
      <c r="AE26506"/>
    </row>
    <row r="26507" spans="1:31">
      <c r="A26507">
        <v>62270</v>
      </c>
      <c r="B26507" t="s">
        <v>22687</v>
      </c>
      <c r="C26507" t="s">
        <v>33478</v>
      </c>
      <c r="D26507" t="s">
        <v>33476</v>
      </c>
      <c r="E26507"/>
      <c r="F26507"/>
      <c r="G26507"/>
      <c r="H26507"/>
      <c r="I26507"/>
      <c r="J26507"/>
      <c r="U26507" s="43"/>
      <c r="AE26507"/>
    </row>
    <row r="26508" spans="1:31">
      <c r="A26508">
        <v>62860</v>
      </c>
      <c r="B26508" t="s">
        <v>22688</v>
      </c>
      <c r="C26508" t="s">
        <v>33477</v>
      </c>
      <c r="D26508" t="s">
        <v>33476</v>
      </c>
      <c r="E26508"/>
      <c r="F26508"/>
      <c r="G26508"/>
      <c r="H26508"/>
      <c r="I26508"/>
      <c r="J26508"/>
      <c r="U26508" s="43"/>
      <c r="AE26508"/>
    </row>
    <row r="26509" spans="1:31">
      <c r="A26509">
        <v>62240</v>
      </c>
      <c r="B26509" t="s">
        <v>22689</v>
      </c>
      <c r="C26509" t="s">
        <v>33477</v>
      </c>
      <c r="D26509" t="s">
        <v>33476</v>
      </c>
      <c r="E26509"/>
      <c r="F26509"/>
      <c r="G26509"/>
      <c r="H26509"/>
      <c r="I26509"/>
      <c r="J26509"/>
      <c r="U26509" s="43"/>
      <c r="AE26509"/>
    </row>
    <row r="26510" spans="1:31">
      <c r="A26510">
        <v>62550</v>
      </c>
      <c r="B26510" t="s">
        <v>22690</v>
      </c>
      <c r="C26510" t="s">
        <v>33478</v>
      </c>
      <c r="D26510" t="s">
        <v>33476</v>
      </c>
      <c r="E26510"/>
      <c r="F26510"/>
      <c r="G26510"/>
      <c r="H26510"/>
      <c r="I26510"/>
      <c r="J26510"/>
      <c r="U26510" s="43"/>
      <c r="AE26510"/>
    </row>
    <row r="26511" spans="1:31">
      <c r="A26511">
        <v>62132</v>
      </c>
      <c r="B26511" t="s">
        <v>22691</v>
      </c>
      <c r="C26511" t="s">
        <v>33480</v>
      </c>
      <c r="D26511" t="e">
        <v>#N/A</v>
      </c>
      <c r="E26511"/>
      <c r="F26511"/>
      <c r="G26511"/>
      <c r="H26511"/>
      <c r="I26511"/>
      <c r="J26511"/>
      <c r="U26511" s="43"/>
      <c r="AE26511"/>
    </row>
    <row r="26512" spans="1:31">
      <c r="A26512">
        <v>62650</v>
      </c>
      <c r="B26512" t="s">
        <v>22692</v>
      </c>
      <c r="C26512" t="s">
        <v>33477</v>
      </c>
      <c r="D26512" t="s">
        <v>33476</v>
      </c>
      <c r="E26512"/>
      <c r="F26512"/>
      <c r="G26512"/>
      <c r="H26512"/>
      <c r="I26512"/>
      <c r="J26512"/>
      <c r="U26512" s="43"/>
      <c r="AE26512"/>
    </row>
    <row r="26513" spans="1:31">
      <c r="A26513">
        <v>62380</v>
      </c>
      <c r="B26513" t="s">
        <v>22693</v>
      </c>
      <c r="C26513" t="s">
        <v>33477</v>
      </c>
      <c r="D26513" t="s">
        <v>33476</v>
      </c>
      <c r="E26513"/>
      <c r="F26513"/>
      <c r="G26513"/>
      <c r="H26513"/>
      <c r="I26513"/>
      <c r="J26513"/>
      <c r="U26513" s="43"/>
      <c r="AE26513"/>
    </row>
    <row r="26514" spans="1:31">
      <c r="A26514">
        <v>62172</v>
      </c>
      <c r="B26514" t="s">
        <v>22694</v>
      </c>
      <c r="C26514" t="s">
        <v>33477</v>
      </c>
      <c r="D26514" t="e">
        <v>#N/A</v>
      </c>
      <c r="E26514"/>
      <c r="F26514"/>
      <c r="G26514"/>
      <c r="H26514"/>
      <c r="I26514"/>
      <c r="J26514"/>
      <c r="U26514" s="43"/>
      <c r="AE26514"/>
    </row>
    <row r="26515" spans="1:31">
      <c r="A26515">
        <v>62134</v>
      </c>
      <c r="B26515" t="s">
        <v>22695</v>
      </c>
      <c r="C26515" t="s">
        <v>33478</v>
      </c>
      <c r="D26515" t="s">
        <v>33476</v>
      </c>
      <c r="E26515"/>
      <c r="F26515"/>
      <c r="G26515"/>
      <c r="H26515"/>
      <c r="I26515"/>
      <c r="J26515"/>
      <c r="U26515" s="43"/>
      <c r="AE26515"/>
    </row>
    <row r="26516" spans="1:31">
      <c r="A26516">
        <v>62128</v>
      </c>
      <c r="B26516" t="s">
        <v>22696</v>
      </c>
      <c r="C26516" t="s">
        <v>33478</v>
      </c>
      <c r="D26516" t="s">
        <v>33476</v>
      </c>
      <c r="E26516"/>
      <c r="F26516"/>
      <c r="G26516"/>
      <c r="H26516"/>
      <c r="I26516"/>
      <c r="J26516"/>
      <c r="U26516" s="43"/>
      <c r="AE26516"/>
    </row>
    <row r="26517" spans="1:31">
      <c r="A26517">
        <v>62117</v>
      </c>
      <c r="B26517" t="s">
        <v>22697</v>
      </c>
      <c r="C26517" t="s">
        <v>33477</v>
      </c>
      <c r="D26517" t="e">
        <v>#N/A</v>
      </c>
      <c r="E26517"/>
      <c r="F26517"/>
      <c r="G26517"/>
      <c r="H26517"/>
      <c r="I26517"/>
      <c r="J26517"/>
      <c r="U26517" s="43"/>
      <c r="AE26517"/>
    </row>
    <row r="26518" spans="1:31">
      <c r="A26518">
        <v>62610</v>
      </c>
      <c r="B26518" t="s">
        <v>22698</v>
      </c>
      <c r="C26518" t="s">
        <v>33480</v>
      </c>
      <c r="D26518" t="s">
        <v>33476</v>
      </c>
      <c r="E26518"/>
      <c r="F26518"/>
      <c r="G26518"/>
      <c r="H26518"/>
      <c r="I26518"/>
      <c r="J26518"/>
      <c r="U26518" s="43"/>
      <c r="AE26518"/>
    </row>
    <row r="26519" spans="1:31">
      <c r="A26519">
        <v>62140</v>
      </c>
      <c r="B26519" t="s">
        <v>22699</v>
      </c>
      <c r="C26519" t="s">
        <v>33477</v>
      </c>
      <c r="D26519" t="s">
        <v>33476</v>
      </c>
      <c r="E26519"/>
      <c r="F26519"/>
      <c r="G26519"/>
      <c r="H26519"/>
      <c r="I26519"/>
      <c r="J26519"/>
      <c r="U26519" s="43"/>
      <c r="AE26519"/>
    </row>
    <row r="26520" spans="1:31">
      <c r="A26520">
        <v>62170</v>
      </c>
      <c r="B26520" t="s">
        <v>22700</v>
      </c>
      <c r="C26520" t="s">
        <v>33480</v>
      </c>
      <c r="D26520" t="s">
        <v>33476</v>
      </c>
      <c r="E26520"/>
      <c r="F26520"/>
      <c r="G26520"/>
      <c r="H26520"/>
      <c r="I26520"/>
      <c r="J26520"/>
      <c r="U26520" s="43"/>
      <c r="AE26520"/>
    </row>
    <row r="26521" spans="1:31">
      <c r="A26521">
        <v>62170</v>
      </c>
      <c r="B26521" t="s">
        <v>22701</v>
      </c>
      <c r="C26521" t="s">
        <v>33480</v>
      </c>
      <c r="D26521" t="s">
        <v>33476</v>
      </c>
      <c r="E26521"/>
      <c r="F26521"/>
      <c r="G26521"/>
      <c r="H26521"/>
      <c r="I26521"/>
      <c r="J26521"/>
      <c r="U26521" s="43"/>
      <c r="AE26521"/>
    </row>
    <row r="26522" spans="1:31">
      <c r="A26522">
        <v>62700</v>
      </c>
      <c r="B26522" t="s">
        <v>22702</v>
      </c>
      <c r="C26522" t="s">
        <v>33477</v>
      </c>
      <c r="D26522" t="e">
        <v>#N/A</v>
      </c>
      <c r="E26522"/>
      <c r="F26522"/>
      <c r="G26522"/>
      <c r="H26522"/>
      <c r="I26522"/>
      <c r="J26522"/>
      <c r="U26522" s="43"/>
      <c r="AE26522"/>
    </row>
    <row r="26523" spans="1:31">
      <c r="A26523">
        <v>62700</v>
      </c>
      <c r="B26523" t="s">
        <v>22702</v>
      </c>
      <c r="C26523" t="s">
        <v>33477</v>
      </c>
      <c r="D26523" t="e">
        <v>#N/A</v>
      </c>
      <c r="E26523"/>
      <c r="F26523"/>
      <c r="G26523"/>
      <c r="H26523"/>
      <c r="I26523"/>
      <c r="J26523"/>
      <c r="U26523" s="43"/>
      <c r="AE26523"/>
    </row>
    <row r="26524" spans="1:31">
      <c r="A26524">
        <v>62240</v>
      </c>
      <c r="B26524" t="s">
        <v>22703</v>
      </c>
      <c r="C26524" t="s">
        <v>33477</v>
      </c>
      <c r="D26524" t="s">
        <v>33476</v>
      </c>
      <c r="E26524"/>
      <c r="F26524"/>
      <c r="G26524"/>
      <c r="H26524"/>
      <c r="I26524"/>
      <c r="J26524"/>
      <c r="U26524" s="43"/>
      <c r="AE26524"/>
    </row>
    <row r="26525" spans="1:31">
      <c r="A26525">
        <v>62130</v>
      </c>
      <c r="B26525" t="s">
        <v>22704</v>
      </c>
      <c r="C26525" t="s">
        <v>33478</v>
      </c>
      <c r="D26525" t="s">
        <v>33476</v>
      </c>
      <c r="E26525"/>
      <c r="F26525"/>
      <c r="G26525"/>
      <c r="H26525"/>
      <c r="I26525"/>
      <c r="J26525"/>
      <c r="U26525" s="43"/>
      <c r="AE26525"/>
    </row>
    <row r="26526" spans="1:31">
      <c r="A26526">
        <v>62116</v>
      </c>
      <c r="B26526" t="s">
        <v>22705</v>
      </c>
      <c r="C26526" t="s">
        <v>33478</v>
      </c>
      <c r="D26526" t="e">
        <v>#N/A</v>
      </c>
      <c r="E26526"/>
      <c r="F26526"/>
      <c r="G26526"/>
      <c r="H26526"/>
      <c r="I26526"/>
      <c r="J26526"/>
      <c r="U26526" s="43"/>
      <c r="AE26526"/>
    </row>
    <row r="26527" spans="1:31">
      <c r="A26527">
        <v>62390</v>
      </c>
      <c r="B26527" t="s">
        <v>22706</v>
      </c>
      <c r="C26527" t="s">
        <v>33477</v>
      </c>
      <c r="D26527" t="s">
        <v>33476</v>
      </c>
      <c r="E26527"/>
      <c r="F26527"/>
      <c r="G26527"/>
      <c r="H26527"/>
      <c r="I26527"/>
      <c r="J26527"/>
      <c r="U26527" s="43"/>
      <c r="AE26527"/>
    </row>
    <row r="26528" spans="1:31">
      <c r="A26528">
        <v>62870</v>
      </c>
      <c r="B26528" t="s">
        <v>22707</v>
      </c>
      <c r="C26528" t="s">
        <v>33477</v>
      </c>
      <c r="D26528" t="s">
        <v>33481</v>
      </c>
      <c r="E26528"/>
      <c r="F26528"/>
      <c r="G26528"/>
      <c r="H26528"/>
      <c r="I26528"/>
      <c r="J26528"/>
      <c r="U26528" s="43"/>
      <c r="AE26528"/>
    </row>
    <row r="26529" spans="1:31">
      <c r="A26529">
        <v>62860</v>
      </c>
      <c r="B26529" t="s">
        <v>22708</v>
      </c>
      <c r="C26529" t="s">
        <v>33477</v>
      </c>
      <c r="D26529" t="s">
        <v>33476</v>
      </c>
      <c r="E26529"/>
      <c r="F26529"/>
      <c r="G26529"/>
      <c r="H26529"/>
      <c r="I26529"/>
      <c r="J26529"/>
      <c r="U26529" s="43"/>
      <c r="AE26529"/>
    </row>
    <row r="26530" spans="1:31">
      <c r="A26530">
        <v>62128</v>
      </c>
      <c r="B26530" t="s">
        <v>22709</v>
      </c>
      <c r="C26530" t="s">
        <v>33478</v>
      </c>
      <c r="D26530" t="s">
        <v>33476</v>
      </c>
      <c r="E26530"/>
      <c r="F26530"/>
      <c r="G26530"/>
      <c r="H26530"/>
      <c r="I26530"/>
      <c r="J26530"/>
      <c r="U26530" s="43"/>
      <c r="AE26530"/>
    </row>
    <row r="26531" spans="1:31">
      <c r="A26531">
        <v>62160</v>
      </c>
      <c r="B26531" t="s">
        <v>22710</v>
      </c>
      <c r="C26531" t="s">
        <v>33477</v>
      </c>
      <c r="D26531" t="s">
        <v>33476</v>
      </c>
      <c r="E26531"/>
      <c r="F26531"/>
      <c r="G26531"/>
      <c r="H26531"/>
      <c r="I26531"/>
      <c r="J26531"/>
      <c r="U26531" s="43"/>
      <c r="AE26531"/>
    </row>
    <row r="26532" spans="1:31">
      <c r="A26532">
        <v>62130</v>
      </c>
      <c r="B26532" t="s">
        <v>22711</v>
      </c>
      <c r="C26532" t="s">
        <v>33478</v>
      </c>
      <c r="D26532" t="s">
        <v>33476</v>
      </c>
      <c r="E26532"/>
      <c r="F26532"/>
      <c r="G26532"/>
      <c r="H26532"/>
      <c r="I26532"/>
      <c r="J26532"/>
      <c r="U26532" s="43"/>
      <c r="AE26532"/>
    </row>
    <row r="26533" spans="1:31">
      <c r="A26533">
        <v>62151</v>
      </c>
      <c r="B26533" t="s">
        <v>22712</v>
      </c>
      <c r="C26533" t="s">
        <v>33477</v>
      </c>
      <c r="D26533" t="s">
        <v>33476</v>
      </c>
      <c r="E26533"/>
      <c r="F26533"/>
      <c r="G26533"/>
      <c r="H26533"/>
      <c r="I26533"/>
      <c r="J26533"/>
      <c r="U26533" s="43"/>
      <c r="AE26533"/>
    </row>
    <row r="26534" spans="1:31">
      <c r="A26534">
        <v>62124</v>
      </c>
      <c r="B26534" t="s">
        <v>22713</v>
      </c>
      <c r="C26534" t="s">
        <v>33478</v>
      </c>
      <c r="D26534" t="s">
        <v>33476</v>
      </c>
      <c r="E26534"/>
      <c r="F26534"/>
      <c r="G26534"/>
      <c r="H26534"/>
      <c r="I26534"/>
      <c r="J26534"/>
      <c r="U26534" s="43"/>
      <c r="AE26534"/>
    </row>
    <row r="26535" spans="1:31">
      <c r="A26535">
        <v>62350</v>
      </c>
      <c r="B26535" t="s">
        <v>22714</v>
      </c>
      <c r="C26535" t="s">
        <v>33477</v>
      </c>
      <c r="D26535" t="s">
        <v>33476</v>
      </c>
      <c r="E26535"/>
      <c r="F26535"/>
      <c r="G26535"/>
      <c r="H26535"/>
      <c r="I26535"/>
      <c r="J26535"/>
      <c r="U26535" s="43"/>
      <c r="AE26535"/>
    </row>
    <row r="26536" spans="1:31">
      <c r="A26536">
        <v>62132</v>
      </c>
      <c r="B26536" t="s">
        <v>22715</v>
      </c>
      <c r="C26536" t="s">
        <v>33480</v>
      </c>
      <c r="D26536" t="e">
        <v>#N/A</v>
      </c>
      <c r="E26536"/>
      <c r="F26536"/>
      <c r="G26536"/>
      <c r="H26536"/>
      <c r="I26536"/>
      <c r="J26536"/>
      <c r="U26536" s="43"/>
      <c r="AE26536"/>
    </row>
    <row r="26537" spans="1:31">
      <c r="A26537">
        <v>62182</v>
      </c>
      <c r="B26537" t="s">
        <v>22716</v>
      </c>
      <c r="C26537" t="s">
        <v>33478</v>
      </c>
      <c r="D26537" t="s">
        <v>33476</v>
      </c>
      <c r="E26537"/>
      <c r="F26537"/>
      <c r="G26537"/>
      <c r="H26537"/>
      <c r="I26537"/>
      <c r="J26537"/>
      <c r="U26537" s="43"/>
      <c r="AE26537"/>
    </row>
    <row r="26538" spans="1:31">
      <c r="A26538">
        <v>62100</v>
      </c>
      <c r="B26538" t="s">
        <v>22717</v>
      </c>
      <c r="C26538" t="s">
        <v>33480</v>
      </c>
      <c r="D26538" t="s">
        <v>33476</v>
      </c>
      <c r="E26538"/>
      <c r="F26538"/>
      <c r="G26538"/>
      <c r="H26538"/>
      <c r="I26538"/>
      <c r="J26538"/>
      <c r="U26538" s="43"/>
      <c r="AE26538"/>
    </row>
    <row r="26539" spans="1:31">
      <c r="A26539">
        <v>62470</v>
      </c>
      <c r="B26539" t="s">
        <v>22718</v>
      </c>
      <c r="C26539" t="s">
        <v>33477</v>
      </c>
      <c r="D26539" t="e">
        <v>#N/A</v>
      </c>
      <c r="E26539"/>
      <c r="F26539"/>
      <c r="G26539"/>
      <c r="H26539"/>
      <c r="I26539"/>
      <c r="J26539"/>
      <c r="U26539" s="43"/>
      <c r="AE26539"/>
    </row>
    <row r="26540" spans="1:31">
      <c r="A26540">
        <v>62350</v>
      </c>
      <c r="B26540" t="s">
        <v>22719</v>
      </c>
      <c r="C26540" t="s">
        <v>33477</v>
      </c>
      <c r="D26540" t="s">
        <v>33476</v>
      </c>
      <c r="E26540"/>
      <c r="F26540"/>
      <c r="G26540"/>
      <c r="H26540"/>
      <c r="I26540"/>
      <c r="J26540"/>
      <c r="U26540" s="43"/>
      <c r="AE26540"/>
    </row>
    <row r="26541" spans="1:31">
      <c r="A26541">
        <v>62170</v>
      </c>
      <c r="B26541" t="s">
        <v>22720</v>
      </c>
      <c r="C26541" t="s">
        <v>33480</v>
      </c>
      <c r="D26541" t="s">
        <v>33476</v>
      </c>
      <c r="E26541"/>
      <c r="F26541"/>
      <c r="G26541"/>
      <c r="H26541"/>
      <c r="I26541"/>
      <c r="J26541"/>
      <c r="U26541" s="43"/>
      <c r="AE26541"/>
    </row>
    <row r="26542" spans="1:31">
      <c r="A26542">
        <v>62470</v>
      </c>
      <c r="B26542" t="s">
        <v>22721</v>
      </c>
      <c r="C26542" t="s">
        <v>33477</v>
      </c>
      <c r="D26542" t="e">
        <v>#N/A</v>
      </c>
      <c r="E26542"/>
      <c r="F26542"/>
      <c r="G26542"/>
      <c r="H26542"/>
      <c r="I26542"/>
      <c r="J26542"/>
      <c r="U26542" s="43"/>
      <c r="AE26542"/>
    </row>
    <row r="26543" spans="1:31">
      <c r="A26543">
        <v>62690</v>
      </c>
      <c r="B26543" t="s">
        <v>22722</v>
      </c>
      <c r="C26543" t="s">
        <v>33478</v>
      </c>
      <c r="D26543" t="s">
        <v>33476</v>
      </c>
      <c r="E26543"/>
      <c r="F26543"/>
      <c r="G26543"/>
      <c r="H26543"/>
      <c r="I26543"/>
      <c r="J26543"/>
      <c r="U26543" s="43"/>
      <c r="AE26543"/>
    </row>
    <row r="26544" spans="1:31">
      <c r="A26544">
        <v>62690</v>
      </c>
      <c r="B26544" t="s">
        <v>22723</v>
      </c>
      <c r="C26544" t="s">
        <v>33478</v>
      </c>
      <c r="D26544" t="s">
        <v>33476</v>
      </c>
      <c r="E26544"/>
      <c r="F26544"/>
      <c r="G26544"/>
      <c r="H26544"/>
      <c r="I26544"/>
      <c r="J26544"/>
      <c r="U26544" s="43"/>
      <c r="AE26544"/>
    </row>
    <row r="26545" spans="1:31">
      <c r="A26545">
        <v>62149</v>
      </c>
      <c r="B26545" t="s">
        <v>22724</v>
      </c>
      <c r="C26545" t="s">
        <v>33477</v>
      </c>
      <c r="D26545" t="e">
        <v>#N/A</v>
      </c>
      <c r="E26545"/>
      <c r="F26545"/>
      <c r="G26545"/>
      <c r="H26545"/>
      <c r="I26545"/>
      <c r="J26545"/>
      <c r="U26545" s="43"/>
      <c r="AE26545"/>
    </row>
    <row r="26546" spans="1:31">
      <c r="A26546">
        <v>62176</v>
      </c>
      <c r="B26546" t="s">
        <v>22725</v>
      </c>
      <c r="C26546" t="s">
        <v>33477</v>
      </c>
      <c r="D26546" t="e">
        <v>#N/A</v>
      </c>
      <c r="E26546"/>
      <c r="F26546"/>
      <c r="G26546"/>
      <c r="H26546"/>
      <c r="I26546"/>
      <c r="J26546"/>
      <c r="U26546" s="43"/>
      <c r="AE26546"/>
    </row>
    <row r="26547" spans="1:31">
      <c r="A26547">
        <v>62176</v>
      </c>
      <c r="B26547" t="s">
        <v>22725</v>
      </c>
      <c r="C26547" t="s">
        <v>33477</v>
      </c>
      <c r="D26547" t="e">
        <v>#N/A</v>
      </c>
      <c r="E26547"/>
      <c r="F26547"/>
      <c r="G26547"/>
      <c r="H26547"/>
      <c r="I26547"/>
      <c r="J26547"/>
      <c r="U26547" s="43"/>
      <c r="AE26547"/>
    </row>
    <row r="26548" spans="1:31">
      <c r="A26548">
        <v>62650</v>
      </c>
      <c r="B26548" t="s">
        <v>22726</v>
      </c>
      <c r="C26548" t="s">
        <v>33477</v>
      </c>
      <c r="D26548" t="s">
        <v>33476</v>
      </c>
      <c r="E26548"/>
      <c r="F26548"/>
      <c r="G26548"/>
      <c r="H26548"/>
      <c r="I26548"/>
      <c r="J26548"/>
      <c r="U26548" s="43"/>
      <c r="AE26548"/>
    </row>
    <row r="26549" spans="1:31">
      <c r="A26549">
        <v>62340</v>
      </c>
      <c r="B26549" t="s">
        <v>22727</v>
      </c>
      <c r="C26549" t="s">
        <v>33480</v>
      </c>
      <c r="D26549" t="s">
        <v>33476</v>
      </c>
      <c r="E26549"/>
      <c r="F26549"/>
      <c r="G26549"/>
      <c r="H26549"/>
      <c r="I26549"/>
      <c r="J26549"/>
      <c r="U26549" s="43"/>
      <c r="AE26549"/>
    </row>
    <row r="26550" spans="1:31">
      <c r="A26550">
        <v>62870</v>
      </c>
      <c r="B26550" t="s">
        <v>22728</v>
      </c>
      <c r="C26550" t="s">
        <v>33477</v>
      </c>
      <c r="D26550" t="s">
        <v>33481</v>
      </c>
      <c r="E26550"/>
      <c r="F26550"/>
      <c r="G26550"/>
      <c r="H26550"/>
      <c r="I26550"/>
      <c r="J26550"/>
      <c r="U26550" s="43"/>
      <c r="AE26550"/>
    </row>
    <row r="26551" spans="1:31">
      <c r="A26551">
        <v>62120</v>
      </c>
      <c r="B26551" t="s">
        <v>22729</v>
      </c>
      <c r="C26551" t="s">
        <v>33477</v>
      </c>
      <c r="D26551" t="s">
        <v>33476</v>
      </c>
      <c r="E26551"/>
      <c r="F26551"/>
      <c r="G26551"/>
      <c r="H26551"/>
      <c r="I26551"/>
      <c r="J26551"/>
      <c r="U26551" s="43"/>
      <c r="AE26551"/>
    </row>
    <row r="26552" spans="1:31">
      <c r="A26552">
        <v>62170</v>
      </c>
      <c r="B26552" t="s">
        <v>22730</v>
      </c>
      <c r="C26552" t="s">
        <v>33480</v>
      </c>
      <c r="D26552" t="s">
        <v>33476</v>
      </c>
      <c r="E26552"/>
      <c r="F26552"/>
      <c r="G26552"/>
      <c r="H26552"/>
      <c r="I26552"/>
      <c r="J26552"/>
      <c r="U26552" s="43"/>
      <c r="AE26552"/>
    </row>
    <row r="26553" spans="1:31">
      <c r="A26553">
        <v>62170</v>
      </c>
      <c r="B26553" t="s">
        <v>22731</v>
      </c>
      <c r="C26553" t="s">
        <v>33480</v>
      </c>
      <c r="D26553" t="s">
        <v>33476</v>
      </c>
      <c r="E26553"/>
      <c r="F26553"/>
      <c r="G26553"/>
      <c r="H26553"/>
      <c r="I26553"/>
      <c r="J26553"/>
      <c r="U26553" s="43"/>
      <c r="AE26553"/>
    </row>
    <row r="26554" spans="1:31">
      <c r="A26554">
        <v>62270</v>
      </c>
      <c r="B26554" t="s">
        <v>22732</v>
      </c>
      <c r="C26554" t="s">
        <v>33478</v>
      </c>
      <c r="D26554" t="s">
        <v>33476</v>
      </c>
      <c r="E26554"/>
      <c r="F26554"/>
      <c r="G26554"/>
      <c r="H26554"/>
      <c r="I26554"/>
      <c r="J26554"/>
      <c r="U26554" s="43"/>
      <c r="AE26554"/>
    </row>
    <row r="26555" spans="1:31">
      <c r="A26555">
        <v>62310</v>
      </c>
      <c r="B26555" t="s">
        <v>22733</v>
      </c>
      <c r="C26555" t="s">
        <v>33477</v>
      </c>
      <c r="D26555" t="s">
        <v>33476</v>
      </c>
      <c r="E26555"/>
      <c r="F26555"/>
      <c r="G26555"/>
      <c r="H26555"/>
      <c r="I26555"/>
      <c r="J26555"/>
      <c r="U26555" s="43"/>
      <c r="AE26555"/>
    </row>
    <row r="26556" spans="1:31">
      <c r="A26556">
        <v>62690</v>
      </c>
      <c r="B26556" t="s">
        <v>22734</v>
      </c>
      <c r="C26556" t="s">
        <v>33478</v>
      </c>
      <c r="D26556" t="s">
        <v>33476</v>
      </c>
      <c r="E26556"/>
      <c r="F26556"/>
      <c r="G26556"/>
      <c r="H26556"/>
      <c r="I26556"/>
      <c r="J26556"/>
      <c r="U26556" s="43"/>
      <c r="AE26556"/>
    </row>
    <row r="26557" spans="1:31">
      <c r="A26557">
        <v>62140</v>
      </c>
      <c r="B26557" t="s">
        <v>22735</v>
      </c>
      <c r="C26557" t="s">
        <v>33477</v>
      </c>
      <c r="D26557" t="s">
        <v>33476</v>
      </c>
      <c r="E26557"/>
      <c r="F26557"/>
      <c r="G26557"/>
      <c r="H26557"/>
      <c r="I26557"/>
      <c r="J26557"/>
      <c r="U26557" s="43"/>
      <c r="AE26557"/>
    </row>
    <row r="26558" spans="1:31">
      <c r="A26558">
        <v>62144</v>
      </c>
      <c r="B26558" t="s">
        <v>22736</v>
      </c>
      <c r="C26558" t="s">
        <v>33478</v>
      </c>
      <c r="D26558" t="s">
        <v>33476</v>
      </c>
      <c r="E26558"/>
      <c r="F26558"/>
      <c r="G26558"/>
      <c r="H26558"/>
      <c r="I26558"/>
      <c r="J26558"/>
      <c r="U26558" s="43"/>
      <c r="AE26558"/>
    </row>
    <row r="26559" spans="1:31">
      <c r="A26559">
        <v>62830</v>
      </c>
      <c r="B26559" t="s">
        <v>22737</v>
      </c>
      <c r="C26559" t="s">
        <v>33477</v>
      </c>
      <c r="D26559" t="s">
        <v>33476</v>
      </c>
      <c r="E26559"/>
      <c r="F26559"/>
      <c r="G26559"/>
      <c r="H26559"/>
      <c r="I26559"/>
      <c r="J26559"/>
      <c r="U26559" s="43"/>
      <c r="AE26559"/>
    </row>
    <row r="26560" spans="1:31">
      <c r="A26560">
        <v>62220</v>
      </c>
      <c r="B26560" t="s">
        <v>22738</v>
      </c>
      <c r="C26560" t="s">
        <v>33477</v>
      </c>
      <c r="D26560" t="e">
        <v>#N/A</v>
      </c>
      <c r="E26560"/>
      <c r="F26560"/>
      <c r="G26560"/>
      <c r="H26560"/>
      <c r="I26560"/>
      <c r="J26560"/>
      <c r="U26560" s="43"/>
      <c r="AE26560"/>
    </row>
    <row r="26561" spans="1:31">
      <c r="A26561">
        <v>62158</v>
      </c>
      <c r="B26561" t="s">
        <v>22739</v>
      </c>
      <c r="C26561" t="s">
        <v>33478</v>
      </c>
      <c r="D26561" t="s">
        <v>33476</v>
      </c>
      <c r="E26561"/>
      <c r="F26561"/>
      <c r="G26561"/>
      <c r="H26561"/>
      <c r="I26561"/>
      <c r="J26561"/>
      <c r="U26561" s="43"/>
      <c r="AE26561"/>
    </row>
    <row r="26562" spans="1:31">
      <c r="A26562">
        <v>62260</v>
      </c>
      <c r="B26562" t="s">
        <v>22740</v>
      </c>
      <c r="C26562" t="s">
        <v>33477</v>
      </c>
      <c r="D26562" t="e">
        <v>#N/A</v>
      </c>
      <c r="E26562"/>
      <c r="F26562"/>
      <c r="G26562"/>
      <c r="H26562"/>
      <c r="I26562"/>
      <c r="J26562"/>
      <c r="U26562" s="43"/>
      <c r="AE26562"/>
    </row>
    <row r="26563" spans="1:31">
      <c r="A26563">
        <v>62150</v>
      </c>
      <c r="B26563" t="s">
        <v>22741</v>
      </c>
      <c r="C26563" t="s">
        <v>33477</v>
      </c>
      <c r="D26563" t="s">
        <v>33476</v>
      </c>
      <c r="E26563"/>
      <c r="F26563"/>
      <c r="G26563"/>
      <c r="H26563"/>
      <c r="I26563"/>
      <c r="J26563"/>
      <c r="U26563" s="43"/>
      <c r="AE26563"/>
    </row>
    <row r="26564" spans="1:31">
      <c r="A26564">
        <v>62140</v>
      </c>
      <c r="B26564" t="s">
        <v>749</v>
      </c>
      <c r="C26564" t="s">
        <v>33477</v>
      </c>
      <c r="D26564" t="s">
        <v>33476</v>
      </c>
      <c r="E26564"/>
      <c r="F26564"/>
      <c r="G26564"/>
      <c r="H26564"/>
      <c r="I26564"/>
      <c r="J26564"/>
      <c r="U26564" s="43"/>
      <c r="AE26564"/>
    </row>
    <row r="26565" spans="1:31">
      <c r="A26565">
        <v>62140</v>
      </c>
      <c r="B26565" t="s">
        <v>22742</v>
      </c>
      <c r="C26565" t="s">
        <v>33477</v>
      </c>
      <c r="D26565" t="s">
        <v>33476</v>
      </c>
      <c r="E26565"/>
      <c r="F26565"/>
      <c r="G26565"/>
      <c r="H26565"/>
      <c r="I26565"/>
      <c r="J26565"/>
      <c r="U26565" s="43"/>
      <c r="AE26565"/>
    </row>
    <row r="26566" spans="1:31">
      <c r="A26566">
        <v>62127</v>
      </c>
      <c r="B26566" t="s">
        <v>22743</v>
      </c>
      <c r="C26566" t="s">
        <v>33478</v>
      </c>
      <c r="D26566" t="s">
        <v>33476</v>
      </c>
      <c r="E26566"/>
      <c r="F26566"/>
      <c r="G26566"/>
      <c r="H26566"/>
      <c r="I26566"/>
      <c r="J26566"/>
      <c r="U26566" s="43"/>
      <c r="AE26566"/>
    </row>
    <row r="26567" spans="1:31">
      <c r="A26567">
        <v>62140</v>
      </c>
      <c r="B26567" t="s">
        <v>22744</v>
      </c>
      <c r="C26567" t="s">
        <v>33477</v>
      </c>
      <c r="D26567" t="s">
        <v>33476</v>
      </c>
      <c r="E26567"/>
      <c r="F26567"/>
      <c r="G26567"/>
      <c r="H26567"/>
      <c r="I26567"/>
      <c r="J26567"/>
      <c r="U26567" s="43"/>
      <c r="AE26567"/>
    </row>
    <row r="26568" spans="1:31">
      <c r="A26568">
        <v>62128</v>
      </c>
      <c r="B26568" t="s">
        <v>9897</v>
      </c>
      <c r="C26568" t="s">
        <v>33478</v>
      </c>
      <c r="D26568" t="s">
        <v>33476</v>
      </c>
      <c r="E26568"/>
      <c r="F26568"/>
      <c r="G26568"/>
      <c r="H26568"/>
      <c r="I26568"/>
      <c r="J26568"/>
      <c r="U26568" s="43"/>
      <c r="AE26568"/>
    </row>
    <row r="26569" spans="1:31">
      <c r="A26569">
        <v>62920</v>
      </c>
      <c r="B26569" t="s">
        <v>22745</v>
      </c>
      <c r="C26569" t="s">
        <v>33477</v>
      </c>
      <c r="D26569" t="s">
        <v>33476</v>
      </c>
      <c r="E26569"/>
      <c r="F26569"/>
      <c r="G26569"/>
      <c r="H26569"/>
      <c r="I26569"/>
      <c r="J26569"/>
      <c r="U26569" s="43"/>
      <c r="AE26569"/>
    </row>
    <row r="26570" spans="1:31">
      <c r="A26570">
        <v>62500</v>
      </c>
      <c r="B26570" t="s">
        <v>22746</v>
      </c>
      <c r="C26570" t="s">
        <v>33477</v>
      </c>
      <c r="D26570" t="e">
        <v>#N/A</v>
      </c>
      <c r="E26570"/>
      <c r="F26570"/>
      <c r="G26570"/>
      <c r="H26570"/>
      <c r="I26570"/>
      <c r="J26570"/>
      <c r="U26570" s="43"/>
      <c r="AE26570"/>
    </row>
    <row r="26571" spans="1:31">
      <c r="A26571">
        <v>62650</v>
      </c>
      <c r="B26571" t="s">
        <v>22747</v>
      </c>
      <c r="C26571" t="s">
        <v>33477</v>
      </c>
      <c r="D26571" t="s">
        <v>33476</v>
      </c>
      <c r="E26571"/>
      <c r="F26571"/>
      <c r="G26571"/>
      <c r="H26571"/>
      <c r="I26571"/>
      <c r="J26571"/>
      <c r="U26571" s="43"/>
      <c r="AE26571"/>
    </row>
    <row r="26572" spans="1:31">
      <c r="A26572">
        <v>62890</v>
      </c>
      <c r="B26572" t="s">
        <v>22748</v>
      </c>
      <c r="C26572" t="s">
        <v>33477</v>
      </c>
      <c r="D26572" t="s">
        <v>33476</v>
      </c>
      <c r="E26572"/>
      <c r="F26572"/>
      <c r="G26572"/>
      <c r="H26572"/>
      <c r="I26572"/>
      <c r="J26572"/>
      <c r="U26572" s="43"/>
      <c r="AE26572"/>
    </row>
    <row r="26573" spans="1:31">
      <c r="A26573">
        <v>62380</v>
      </c>
      <c r="B26573" t="s">
        <v>22749</v>
      </c>
      <c r="C26573" t="s">
        <v>33477</v>
      </c>
      <c r="D26573" t="s">
        <v>33476</v>
      </c>
      <c r="E26573"/>
      <c r="F26573"/>
      <c r="G26573"/>
      <c r="H26573"/>
      <c r="I26573"/>
      <c r="J26573"/>
      <c r="U26573" s="43"/>
      <c r="AE26573"/>
    </row>
    <row r="26574" spans="1:31">
      <c r="A26574">
        <v>62142</v>
      </c>
      <c r="B26574" t="s">
        <v>22750</v>
      </c>
      <c r="C26574" t="s">
        <v>33480</v>
      </c>
      <c r="D26574" t="e">
        <v>#N/A</v>
      </c>
      <c r="E26574"/>
      <c r="F26574"/>
      <c r="G26574"/>
      <c r="H26574"/>
      <c r="I26574"/>
      <c r="J26574"/>
      <c r="U26574" s="43"/>
      <c r="AE26574"/>
    </row>
    <row r="26575" spans="1:31">
      <c r="A26575">
        <v>62180</v>
      </c>
      <c r="B26575" t="s">
        <v>22751</v>
      </c>
      <c r="C26575" t="s">
        <v>33480</v>
      </c>
      <c r="D26575" t="s">
        <v>33481</v>
      </c>
      <c r="E26575"/>
      <c r="F26575"/>
      <c r="G26575"/>
      <c r="H26575"/>
      <c r="I26575"/>
      <c r="J26575"/>
      <c r="U26575" s="43"/>
      <c r="AE26575"/>
    </row>
    <row r="26576" spans="1:31">
      <c r="A26576">
        <v>62150</v>
      </c>
      <c r="B26576" t="s">
        <v>22752</v>
      </c>
      <c r="C26576" t="s">
        <v>33477</v>
      </c>
      <c r="D26576" t="s">
        <v>33476</v>
      </c>
      <c r="E26576"/>
      <c r="F26576"/>
      <c r="G26576"/>
      <c r="H26576"/>
      <c r="I26576"/>
      <c r="J26576"/>
      <c r="U26576" s="43"/>
      <c r="AE26576"/>
    </row>
    <row r="26577" spans="1:31">
      <c r="A26577">
        <v>62180</v>
      </c>
      <c r="B26577" t="s">
        <v>22753</v>
      </c>
      <c r="C26577" t="s">
        <v>33480</v>
      </c>
      <c r="D26577" t="s">
        <v>33481</v>
      </c>
      <c r="E26577"/>
      <c r="F26577"/>
      <c r="G26577"/>
      <c r="H26577"/>
      <c r="I26577"/>
      <c r="J26577"/>
      <c r="U26577" s="43"/>
      <c r="AE26577"/>
    </row>
    <row r="26578" spans="1:31">
      <c r="A26578">
        <v>62270</v>
      </c>
      <c r="B26578" t="s">
        <v>22754</v>
      </c>
      <c r="C26578" t="s">
        <v>33478</v>
      </c>
      <c r="D26578" t="s">
        <v>33476</v>
      </c>
      <c r="E26578"/>
      <c r="F26578"/>
      <c r="G26578"/>
      <c r="H26578"/>
      <c r="I26578"/>
      <c r="J26578"/>
      <c r="U26578" s="43"/>
      <c r="AE26578"/>
    </row>
    <row r="26579" spans="1:31">
      <c r="A26579">
        <v>62360</v>
      </c>
      <c r="B26579" t="s">
        <v>22755</v>
      </c>
      <c r="C26579" t="s">
        <v>33477</v>
      </c>
      <c r="D26579" t="s">
        <v>33476</v>
      </c>
      <c r="E26579"/>
      <c r="F26579"/>
      <c r="G26579"/>
      <c r="H26579"/>
      <c r="I26579"/>
      <c r="J26579"/>
      <c r="U26579" s="43"/>
      <c r="AE26579"/>
    </row>
    <row r="26580" spans="1:31">
      <c r="A26580">
        <v>62990</v>
      </c>
      <c r="B26580" t="s">
        <v>2120</v>
      </c>
      <c r="C26580" t="s">
        <v>33477</v>
      </c>
      <c r="D26580" t="s">
        <v>33476</v>
      </c>
      <c r="E26580"/>
      <c r="F26580"/>
      <c r="G26580"/>
      <c r="H26580"/>
      <c r="I26580"/>
      <c r="J26580"/>
      <c r="U26580" s="43"/>
      <c r="AE26580"/>
    </row>
    <row r="26581" spans="1:31">
      <c r="A26581">
        <v>62126</v>
      </c>
      <c r="B26581" t="s">
        <v>22756</v>
      </c>
      <c r="C26581" t="s">
        <v>33480</v>
      </c>
      <c r="D26581" t="e">
        <v>#N/A</v>
      </c>
      <c r="E26581"/>
      <c r="F26581"/>
      <c r="G26581"/>
      <c r="H26581"/>
      <c r="I26581"/>
      <c r="J26581"/>
      <c r="U26581" s="43"/>
      <c r="AE26581"/>
    </row>
    <row r="26582" spans="1:31">
      <c r="A26582">
        <v>62130</v>
      </c>
      <c r="B26582" t="s">
        <v>22757</v>
      </c>
      <c r="C26582" t="s">
        <v>33478</v>
      </c>
      <c r="D26582" t="s">
        <v>33476</v>
      </c>
      <c r="E26582"/>
      <c r="F26582"/>
      <c r="G26582"/>
      <c r="H26582"/>
      <c r="I26582"/>
      <c r="J26582"/>
      <c r="U26582" s="43"/>
      <c r="AE26582"/>
    </row>
    <row r="26583" spans="1:31">
      <c r="A26583">
        <v>62231</v>
      </c>
      <c r="B26583" t="s">
        <v>22758</v>
      </c>
      <c r="C26583" t="s">
        <v>33480</v>
      </c>
      <c r="D26583" t="e">
        <v>#N/A</v>
      </c>
      <c r="E26583"/>
      <c r="F26583"/>
      <c r="G26583"/>
      <c r="H26583"/>
      <c r="I26583"/>
      <c r="J26583"/>
      <c r="U26583" s="43"/>
      <c r="AE26583"/>
    </row>
    <row r="26584" spans="1:31">
      <c r="A26584">
        <v>62112</v>
      </c>
      <c r="B26584" t="s">
        <v>22759</v>
      </c>
      <c r="C26584" t="s">
        <v>33477</v>
      </c>
      <c r="D26584" t="e">
        <v>#N/A</v>
      </c>
      <c r="E26584"/>
      <c r="F26584"/>
      <c r="G26584"/>
      <c r="H26584"/>
      <c r="I26584"/>
      <c r="J26584"/>
      <c r="U26584" s="43"/>
      <c r="AE26584"/>
    </row>
    <row r="26585" spans="1:31">
      <c r="A26585">
        <v>62630</v>
      </c>
      <c r="B26585" t="s">
        <v>22760</v>
      </c>
      <c r="C26585" t="s">
        <v>33477</v>
      </c>
      <c r="D26585" t="s">
        <v>33476</v>
      </c>
      <c r="E26585"/>
      <c r="F26585"/>
      <c r="G26585"/>
      <c r="H26585"/>
      <c r="I26585"/>
      <c r="J26585"/>
      <c r="U26585" s="43"/>
      <c r="AE26585"/>
    </row>
    <row r="26586" spans="1:31">
      <c r="A26586">
        <v>62760</v>
      </c>
      <c r="B26586" t="s">
        <v>22761</v>
      </c>
      <c r="C26586" t="s">
        <v>33478</v>
      </c>
      <c r="D26586" t="s">
        <v>33476</v>
      </c>
      <c r="E26586"/>
      <c r="F26586"/>
      <c r="G26586"/>
      <c r="H26586"/>
      <c r="I26586"/>
      <c r="J26586"/>
      <c r="U26586" s="43"/>
      <c r="AE26586"/>
    </row>
    <row r="26587" spans="1:31">
      <c r="A26587">
        <v>62158</v>
      </c>
      <c r="B26587" t="s">
        <v>22762</v>
      </c>
      <c r="C26587" t="s">
        <v>33478</v>
      </c>
      <c r="D26587" t="s">
        <v>33476</v>
      </c>
      <c r="E26587"/>
      <c r="F26587"/>
      <c r="G26587"/>
      <c r="H26587"/>
      <c r="I26587"/>
      <c r="J26587"/>
      <c r="U26587" s="43"/>
      <c r="AE26587"/>
    </row>
    <row r="26588" spans="1:31">
      <c r="A26588">
        <v>62137</v>
      </c>
      <c r="B26588" t="s">
        <v>22763</v>
      </c>
      <c r="C26588" t="s">
        <v>33480</v>
      </c>
      <c r="D26588" t="e">
        <v>#N/A</v>
      </c>
      <c r="E26588"/>
      <c r="F26588"/>
      <c r="G26588"/>
      <c r="H26588"/>
      <c r="I26588"/>
      <c r="J26588"/>
      <c r="U26588" s="43"/>
      <c r="AE26588"/>
    </row>
    <row r="26589" spans="1:31">
      <c r="A26589">
        <v>62380</v>
      </c>
      <c r="B26589" t="s">
        <v>22764</v>
      </c>
      <c r="C26589" t="s">
        <v>33477</v>
      </c>
      <c r="D26589" t="s">
        <v>33476</v>
      </c>
      <c r="E26589"/>
      <c r="F26589"/>
      <c r="G26589"/>
      <c r="H26589"/>
      <c r="I26589"/>
      <c r="J26589"/>
      <c r="U26589" s="43"/>
      <c r="AE26589"/>
    </row>
    <row r="26590" spans="1:31">
      <c r="A26590">
        <v>62310</v>
      </c>
      <c r="B26590" t="s">
        <v>22765</v>
      </c>
      <c r="C26590" t="s">
        <v>33477</v>
      </c>
      <c r="D26590" t="s">
        <v>33476</v>
      </c>
      <c r="E26590"/>
      <c r="F26590"/>
      <c r="G26590"/>
      <c r="H26590"/>
      <c r="I26590"/>
      <c r="J26590"/>
      <c r="U26590" s="43"/>
      <c r="AE26590"/>
    </row>
    <row r="26591" spans="1:31">
      <c r="A26591">
        <v>62310</v>
      </c>
      <c r="B26591" t="s">
        <v>22766</v>
      </c>
      <c r="C26591" t="s">
        <v>33477</v>
      </c>
      <c r="D26591" t="s">
        <v>33476</v>
      </c>
      <c r="E26591"/>
      <c r="F26591"/>
      <c r="G26591"/>
      <c r="H26591"/>
      <c r="I26591"/>
      <c r="J26591"/>
      <c r="U26591" s="43"/>
      <c r="AE26591"/>
    </row>
    <row r="26592" spans="1:31">
      <c r="A26592">
        <v>62121</v>
      </c>
      <c r="B26592" t="s">
        <v>22767</v>
      </c>
      <c r="C26592" t="s">
        <v>33478</v>
      </c>
      <c r="D26592" t="s">
        <v>33476</v>
      </c>
      <c r="E26592"/>
      <c r="F26592"/>
      <c r="G26592"/>
      <c r="H26592"/>
      <c r="I26592"/>
      <c r="J26592"/>
      <c r="U26592" s="43"/>
      <c r="AE26592"/>
    </row>
    <row r="26593" spans="1:31">
      <c r="A26593">
        <v>62970</v>
      </c>
      <c r="B26593" t="s">
        <v>22768</v>
      </c>
      <c r="C26593" t="s">
        <v>33477</v>
      </c>
      <c r="D26593" t="e">
        <v>#N/A</v>
      </c>
      <c r="E26593"/>
      <c r="F26593"/>
      <c r="G26593"/>
      <c r="H26593"/>
      <c r="I26593"/>
      <c r="J26593"/>
      <c r="U26593" s="43"/>
      <c r="AE26593"/>
    </row>
    <row r="26594" spans="1:31">
      <c r="A26594">
        <v>62710</v>
      </c>
      <c r="B26594" t="s">
        <v>22769</v>
      </c>
      <c r="C26594" t="s">
        <v>33477</v>
      </c>
      <c r="D26594" t="s">
        <v>33476</v>
      </c>
      <c r="E26594"/>
      <c r="F26594"/>
      <c r="G26594"/>
      <c r="H26594"/>
      <c r="I26594"/>
      <c r="J26594"/>
      <c r="U26594" s="43"/>
      <c r="AE26594"/>
    </row>
    <row r="26595" spans="1:31">
      <c r="A26595">
        <v>62240</v>
      </c>
      <c r="B26595" t="s">
        <v>22770</v>
      </c>
      <c r="C26595" t="s">
        <v>33477</v>
      </c>
      <c r="D26595" t="s">
        <v>33476</v>
      </c>
      <c r="E26595"/>
      <c r="F26595"/>
      <c r="G26595"/>
      <c r="H26595"/>
      <c r="I26595"/>
      <c r="J26595"/>
      <c r="U26595" s="43"/>
      <c r="AE26595"/>
    </row>
    <row r="26596" spans="1:31">
      <c r="A26596">
        <v>62136</v>
      </c>
      <c r="B26596" t="s">
        <v>22771</v>
      </c>
      <c r="C26596" t="s">
        <v>33477</v>
      </c>
      <c r="D26596" t="s">
        <v>33476</v>
      </c>
      <c r="E26596"/>
      <c r="F26596"/>
      <c r="G26596"/>
      <c r="H26596"/>
      <c r="I26596"/>
      <c r="J26596"/>
      <c r="U26596" s="43"/>
      <c r="AE26596"/>
    </row>
    <row r="26597" spans="1:31">
      <c r="A26597">
        <v>62158</v>
      </c>
      <c r="B26597" t="s">
        <v>22772</v>
      </c>
      <c r="C26597" t="s">
        <v>33478</v>
      </c>
      <c r="D26597" t="s">
        <v>33476</v>
      </c>
      <c r="E26597"/>
      <c r="F26597"/>
      <c r="G26597"/>
      <c r="H26597"/>
      <c r="I26597"/>
      <c r="J26597"/>
      <c r="U26597" s="43"/>
      <c r="AE26597"/>
    </row>
    <row r="26598" spans="1:31">
      <c r="A26598">
        <v>62560</v>
      </c>
      <c r="B26598" t="s">
        <v>22773</v>
      </c>
      <c r="C26598" t="s">
        <v>33478</v>
      </c>
      <c r="D26598" t="s">
        <v>33476</v>
      </c>
      <c r="E26598"/>
      <c r="F26598"/>
      <c r="G26598"/>
      <c r="H26598"/>
      <c r="I26598"/>
      <c r="J26598"/>
      <c r="U26598" s="43"/>
      <c r="AE26598"/>
    </row>
    <row r="26599" spans="1:31">
      <c r="A26599">
        <v>62240</v>
      </c>
      <c r="B26599" t="s">
        <v>22774</v>
      </c>
      <c r="C26599" t="s">
        <v>33477</v>
      </c>
      <c r="D26599" t="s">
        <v>33476</v>
      </c>
      <c r="E26599"/>
      <c r="F26599"/>
      <c r="G26599"/>
      <c r="H26599"/>
      <c r="I26599"/>
      <c r="J26599"/>
      <c r="U26599" s="43"/>
      <c r="AE26599"/>
    </row>
    <row r="26600" spans="1:31">
      <c r="A26600">
        <v>62310</v>
      </c>
      <c r="B26600" t="s">
        <v>839</v>
      </c>
      <c r="C26600" t="s">
        <v>33477</v>
      </c>
      <c r="D26600" t="s">
        <v>33476</v>
      </c>
      <c r="E26600"/>
      <c r="F26600"/>
      <c r="G26600"/>
      <c r="H26600"/>
      <c r="I26600"/>
      <c r="J26600"/>
      <c r="U26600" s="43"/>
      <c r="AE26600"/>
    </row>
    <row r="26601" spans="1:31">
      <c r="A26601">
        <v>62310</v>
      </c>
      <c r="B26601" t="s">
        <v>22775</v>
      </c>
      <c r="C26601" t="s">
        <v>33477</v>
      </c>
      <c r="D26601" t="s">
        <v>33476</v>
      </c>
      <c r="E26601"/>
      <c r="F26601"/>
      <c r="G26601"/>
      <c r="H26601"/>
      <c r="I26601"/>
      <c r="J26601"/>
      <c r="U26601" s="43"/>
      <c r="AE26601"/>
    </row>
    <row r="26602" spans="1:31">
      <c r="A26602">
        <v>62130</v>
      </c>
      <c r="B26602" t="s">
        <v>22776</v>
      </c>
      <c r="C26602" t="s">
        <v>33478</v>
      </c>
      <c r="D26602" t="s">
        <v>33476</v>
      </c>
      <c r="E26602"/>
      <c r="F26602"/>
      <c r="G26602"/>
      <c r="H26602"/>
      <c r="I26602"/>
      <c r="J26602"/>
      <c r="U26602" s="43"/>
      <c r="AE26602"/>
    </row>
    <row r="26603" spans="1:31">
      <c r="A26603">
        <v>62128</v>
      </c>
      <c r="B26603" t="s">
        <v>4699</v>
      </c>
      <c r="C26603" t="s">
        <v>33478</v>
      </c>
      <c r="D26603" t="s">
        <v>33476</v>
      </c>
      <c r="E26603"/>
      <c r="F26603"/>
      <c r="G26603"/>
      <c r="H26603"/>
      <c r="I26603"/>
      <c r="J26603"/>
      <c r="U26603" s="43"/>
      <c r="AE26603"/>
    </row>
    <row r="26604" spans="1:31">
      <c r="A26604">
        <v>62130</v>
      </c>
      <c r="B26604" t="s">
        <v>22777</v>
      </c>
      <c r="C26604" t="s">
        <v>33478</v>
      </c>
      <c r="D26604" t="s">
        <v>33476</v>
      </c>
      <c r="E26604"/>
      <c r="F26604"/>
      <c r="G26604"/>
      <c r="H26604"/>
      <c r="I26604"/>
      <c r="J26604"/>
      <c r="U26604" s="43"/>
      <c r="AE26604"/>
    </row>
    <row r="26605" spans="1:31">
      <c r="A26605">
        <v>62780</v>
      </c>
      <c r="B26605" t="s">
        <v>22778</v>
      </c>
      <c r="C26605" t="s">
        <v>33480</v>
      </c>
      <c r="D26605" t="e">
        <v>#N/A</v>
      </c>
      <c r="E26605"/>
      <c r="F26605"/>
      <c r="G26605"/>
      <c r="H26605"/>
      <c r="I26605"/>
      <c r="J26605"/>
      <c r="U26605" s="43"/>
      <c r="AE26605"/>
    </row>
    <row r="26606" spans="1:31">
      <c r="A26606">
        <v>62780</v>
      </c>
      <c r="B26606" t="s">
        <v>22778</v>
      </c>
      <c r="C26606" t="s">
        <v>33480</v>
      </c>
      <c r="D26606" t="e">
        <v>#N/A</v>
      </c>
      <c r="E26606"/>
      <c r="F26606"/>
      <c r="G26606"/>
      <c r="H26606"/>
      <c r="I26606"/>
      <c r="J26606"/>
      <c r="U26606" s="43"/>
      <c r="AE26606"/>
    </row>
    <row r="26607" spans="1:31">
      <c r="A26607">
        <v>62780</v>
      </c>
      <c r="B26607" t="s">
        <v>22778</v>
      </c>
      <c r="C26607" t="s">
        <v>33480</v>
      </c>
      <c r="D26607" t="e">
        <v>#N/A</v>
      </c>
      <c r="E26607"/>
      <c r="F26607"/>
      <c r="G26607"/>
      <c r="H26607"/>
      <c r="I26607"/>
      <c r="J26607"/>
      <c r="U26607" s="43"/>
      <c r="AE26607"/>
    </row>
    <row r="26608" spans="1:31">
      <c r="A26608">
        <v>62149</v>
      </c>
      <c r="B26608" t="s">
        <v>22779</v>
      </c>
      <c r="C26608" t="s">
        <v>33477</v>
      </c>
      <c r="D26608" t="e">
        <v>#N/A</v>
      </c>
      <c r="E26608"/>
      <c r="F26608"/>
      <c r="G26608"/>
      <c r="H26608"/>
      <c r="I26608"/>
      <c r="J26608"/>
      <c r="U26608" s="43"/>
      <c r="AE26608"/>
    </row>
    <row r="26609" spans="1:31">
      <c r="A26609">
        <v>62000</v>
      </c>
      <c r="B26609" t="s">
        <v>22780</v>
      </c>
      <c r="C26609" t="s">
        <v>33478</v>
      </c>
      <c r="D26609" t="s">
        <v>33476</v>
      </c>
      <c r="E26609"/>
      <c r="F26609"/>
      <c r="G26609"/>
      <c r="H26609"/>
      <c r="I26609"/>
      <c r="J26609"/>
      <c r="U26609" s="43"/>
      <c r="AE26609"/>
    </row>
    <row r="26610" spans="1:31">
      <c r="A26610">
        <v>62187</v>
      </c>
      <c r="B26610" t="s">
        <v>22781</v>
      </c>
      <c r="C26610" t="s">
        <v>33477</v>
      </c>
      <c r="D26610" t="e">
        <v>#N/A</v>
      </c>
      <c r="E26610"/>
      <c r="F26610"/>
      <c r="G26610"/>
      <c r="H26610"/>
      <c r="I26610"/>
      <c r="J26610"/>
      <c r="U26610" s="43"/>
      <c r="AE26610"/>
    </row>
    <row r="26611" spans="1:31">
      <c r="A26611">
        <v>62129</v>
      </c>
      <c r="B26611" t="s">
        <v>22782</v>
      </c>
      <c r="C26611" t="s">
        <v>33477</v>
      </c>
      <c r="D26611" t="s">
        <v>33476</v>
      </c>
      <c r="E26611"/>
      <c r="F26611"/>
      <c r="G26611"/>
      <c r="H26611"/>
      <c r="I26611"/>
      <c r="J26611"/>
      <c r="U26611" s="43"/>
      <c r="AE26611"/>
    </row>
    <row r="26612" spans="1:31">
      <c r="A26612">
        <v>62810</v>
      </c>
      <c r="B26612" t="s">
        <v>22783</v>
      </c>
      <c r="C26612" t="s">
        <v>33478</v>
      </c>
      <c r="D26612" t="s">
        <v>33476</v>
      </c>
      <c r="E26612"/>
      <c r="F26612"/>
      <c r="G26612"/>
      <c r="H26612"/>
      <c r="I26612"/>
      <c r="J26612"/>
      <c r="U26612" s="43"/>
      <c r="AE26612"/>
    </row>
    <row r="26613" spans="1:31">
      <c r="A26613">
        <v>62560</v>
      </c>
      <c r="B26613" t="s">
        <v>22784</v>
      </c>
      <c r="C26613" t="s">
        <v>33478</v>
      </c>
      <c r="D26613" t="s">
        <v>33476</v>
      </c>
      <c r="E26613"/>
      <c r="F26613"/>
      <c r="G26613"/>
      <c r="H26613"/>
      <c r="I26613"/>
      <c r="J26613"/>
      <c r="U26613" s="43"/>
      <c r="AE26613"/>
    </row>
    <row r="26614" spans="1:31">
      <c r="A26614">
        <v>62240</v>
      </c>
      <c r="B26614" t="s">
        <v>22785</v>
      </c>
      <c r="C26614" t="s">
        <v>33477</v>
      </c>
      <c r="D26614" t="s">
        <v>33476</v>
      </c>
      <c r="E26614"/>
      <c r="F26614"/>
      <c r="G26614"/>
      <c r="H26614"/>
      <c r="I26614"/>
      <c r="J26614"/>
      <c r="U26614" s="43"/>
      <c r="AE26614"/>
    </row>
    <row r="26615" spans="1:31">
      <c r="A26615">
        <v>62460</v>
      </c>
      <c r="B26615" t="s">
        <v>22786</v>
      </c>
      <c r="C26615" t="s">
        <v>33478</v>
      </c>
      <c r="D26615" t="e">
        <v>#N/A</v>
      </c>
      <c r="E26615"/>
      <c r="F26615"/>
      <c r="G26615"/>
      <c r="H26615"/>
      <c r="I26615"/>
      <c r="J26615"/>
      <c r="U26615" s="43"/>
      <c r="AE26615"/>
    </row>
    <row r="26616" spans="1:31">
      <c r="A26616">
        <v>62460</v>
      </c>
      <c r="B26616" t="s">
        <v>22787</v>
      </c>
      <c r="C26616" t="s">
        <v>33478</v>
      </c>
      <c r="D26616" t="e">
        <v>#N/A</v>
      </c>
      <c r="E26616"/>
      <c r="F26616"/>
      <c r="G26616"/>
      <c r="H26616"/>
      <c r="I26616"/>
      <c r="J26616"/>
      <c r="U26616" s="43"/>
      <c r="AE26616"/>
    </row>
    <row r="26617" spans="1:31">
      <c r="A26617">
        <v>62380</v>
      </c>
      <c r="B26617" t="s">
        <v>22788</v>
      </c>
      <c r="C26617" t="s">
        <v>33477</v>
      </c>
      <c r="D26617" t="s">
        <v>33476</v>
      </c>
      <c r="E26617"/>
      <c r="F26617"/>
      <c r="G26617"/>
      <c r="H26617"/>
      <c r="I26617"/>
      <c r="J26617"/>
      <c r="U26617" s="43"/>
      <c r="AE26617"/>
    </row>
    <row r="26618" spans="1:31">
      <c r="A26618">
        <v>62116</v>
      </c>
      <c r="B26618" t="s">
        <v>22789</v>
      </c>
      <c r="C26618" t="s">
        <v>33478</v>
      </c>
      <c r="D26618" t="e">
        <v>#N/A</v>
      </c>
      <c r="E26618"/>
      <c r="F26618"/>
      <c r="G26618"/>
      <c r="H26618"/>
      <c r="I26618"/>
      <c r="J26618"/>
      <c r="U26618" s="43"/>
      <c r="AE26618"/>
    </row>
    <row r="26619" spans="1:31">
      <c r="A26619">
        <v>62830</v>
      </c>
      <c r="B26619" t="s">
        <v>22790</v>
      </c>
      <c r="C26619" t="s">
        <v>33477</v>
      </c>
      <c r="D26619" t="s">
        <v>33476</v>
      </c>
      <c r="E26619"/>
      <c r="F26619"/>
      <c r="G26619"/>
      <c r="H26619"/>
      <c r="I26619"/>
      <c r="J26619"/>
      <c r="U26619" s="43"/>
      <c r="AE26619"/>
    </row>
    <row r="26620" spans="1:31">
      <c r="A26620">
        <v>62119</v>
      </c>
      <c r="B26620" t="s">
        <v>22791</v>
      </c>
      <c r="C26620" t="s">
        <v>33477</v>
      </c>
      <c r="D26620" t="e">
        <v>#N/A</v>
      </c>
      <c r="E26620"/>
      <c r="F26620"/>
      <c r="G26620"/>
      <c r="H26620"/>
      <c r="I26620"/>
      <c r="J26620"/>
      <c r="U26620" s="43"/>
      <c r="AE26620"/>
    </row>
    <row r="26621" spans="1:31">
      <c r="A26621">
        <v>62870</v>
      </c>
      <c r="B26621" t="s">
        <v>22792</v>
      </c>
      <c r="C26621" t="s">
        <v>33477</v>
      </c>
      <c r="D26621" t="s">
        <v>33481</v>
      </c>
      <c r="E26621"/>
      <c r="F26621"/>
      <c r="G26621"/>
      <c r="H26621"/>
      <c r="I26621"/>
      <c r="J26621"/>
      <c r="U26621" s="43"/>
      <c r="AE26621"/>
    </row>
    <row r="26622" spans="1:31">
      <c r="A26622">
        <v>62138</v>
      </c>
      <c r="B26622" t="s">
        <v>22793</v>
      </c>
      <c r="C26622" t="s">
        <v>33477</v>
      </c>
      <c r="D26622" t="s">
        <v>33476</v>
      </c>
      <c r="E26622"/>
      <c r="F26622"/>
      <c r="G26622"/>
      <c r="H26622"/>
      <c r="I26622"/>
      <c r="J26622"/>
      <c r="U26622" s="43"/>
      <c r="AE26622"/>
    </row>
    <row r="26623" spans="1:31">
      <c r="A26623">
        <v>62320</v>
      </c>
      <c r="B26623" t="s">
        <v>22794</v>
      </c>
      <c r="C26623" t="s">
        <v>33477</v>
      </c>
      <c r="D26623" t="e">
        <v>#N/A</v>
      </c>
      <c r="E26623"/>
      <c r="F26623"/>
      <c r="G26623"/>
      <c r="H26623"/>
      <c r="I26623"/>
      <c r="J26623"/>
      <c r="U26623" s="43"/>
      <c r="AE26623"/>
    </row>
    <row r="26624" spans="1:31">
      <c r="A26624">
        <v>62131</v>
      </c>
      <c r="B26624" t="s">
        <v>22795</v>
      </c>
      <c r="C26624" t="s">
        <v>33477</v>
      </c>
      <c r="D26624" t="e">
        <v>#N/A</v>
      </c>
      <c r="E26624"/>
      <c r="F26624"/>
      <c r="G26624"/>
      <c r="H26624"/>
      <c r="I26624"/>
      <c r="J26624"/>
      <c r="U26624" s="43"/>
      <c r="AE26624"/>
    </row>
    <row r="26625" spans="1:31">
      <c r="A26625">
        <v>62161</v>
      </c>
      <c r="B26625" t="s">
        <v>22796</v>
      </c>
      <c r="C26625" t="s">
        <v>33478</v>
      </c>
      <c r="D26625" t="e">
        <v>#N/A</v>
      </c>
      <c r="E26625"/>
      <c r="F26625"/>
      <c r="G26625"/>
      <c r="H26625"/>
      <c r="I26625"/>
      <c r="J26625"/>
      <c r="U26625" s="43"/>
      <c r="AE26625"/>
    </row>
    <row r="26626" spans="1:31">
      <c r="A26626">
        <v>62156</v>
      </c>
      <c r="B26626" t="s">
        <v>873</v>
      </c>
      <c r="C26626" t="s">
        <v>33477</v>
      </c>
      <c r="D26626" t="e">
        <v>#N/A</v>
      </c>
      <c r="E26626"/>
      <c r="F26626"/>
      <c r="G26626"/>
      <c r="H26626"/>
      <c r="I26626"/>
      <c r="J26626"/>
      <c r="U26626" s="43"/>
      <c r="AE26626"/>
    </row>
    <row r="26627" spans="1:31">
      <c r="A26627">
        <v>62360</v>
      </c>
      <c r="B26627" t="s">
        <v>22797</v>
      </c>
      <c r="C26627" t="s">
        <v>33477</v>
      </c>
      <c r="D26627" t="s">
        <v>33476</v>
      </c>
      <c r="E26627"/>
      <c r="F26627"/>
      <c r="G26627"/>
      <c r="H26627"/>
      <c r="I26627"/>
      <c r="J26627"/>
      <c r="U26627" s="43"/>
      <c r="AE26627"/>
    </row>
    <row r="26628" spans="1:31">
      <c r="A26628">
        <v>62770</v>
      </c>
      <c r="B26628" t="s">
        <v>22798</v>
      </c>
      <c r="C26628" t="s">
        <v>33477</v>
      </c>
      <c r="D26628" t="s">
        <v>33476</v>
      </c>
      <c r="E26628"/>
      <c r="F26628"/>
      <c r="G26628"/>
      <c r="H26628"/>
      <c r="I26628"/>
      <c r="J26628"/>
      <c r="U26628" s="43"/>
      <c r="AE26628"/>
    </row>
    <row r="26629" spans="1:31">
      <c r="A26629">
        <v>62270</v>
      </c>
      <c r="B26629" t="s">
        <v>22799</v>
      </c>
      <c r="C26629" t="s">
        <v>33478</v>
      </c>
      <c r="D26629" t="s">
        <v>33476</v>
      </c>
      <c r="E26629"/>
      <c r="F26629"/>
      <c r="G26629"/>
      <c r="H26629"/>
      <c r="I26629"/>
      <c r="J26629"/>
      <c r="U26629" s="43"/>
      <c r="AE26629"/>
    </row>
    <row r="26630" spans="1:31">
      <c r="A26630">
        <v>62860</v>
      </c>
      <c r="B26630" t="s">
        <v>22800</v>
      </c>
      <c r="C26630" t="s">
        <v>33477</v>
      </c>
      <c r="D26630" t="s">
        <v>33476</v>
      </c>
      <c r="E26630"/>
      <c r="F26630"/>
      <c r="G26630"/>
      <c r="H26630"/>
      <c r="I26630"/>
      <c r="J26630"/>
      <c r="U26630" s="43"/>
      <c r="AE26630"/>
    </row>
    <row r="26631" spans="1:31">
      <c r="A26631">
        <v>62128</v>
      </c>
      <c r="B26631" t="s">
        <v>22801</v>
      </c>
      <c r="C26631" t="s">
        <v>33478</v>
      </c>
      <c r="D26631" t="s">
        <v>33476</v>
      </c>
      <c r="E26631"/>
      <c r="F26631"/>
      <c r="G26631"/>
      <c r="H26631"/>
      <c r="I26631"/>
      <c r="J26631"/>
      <c r="U26631" s="43"/>
      <c r="AE26631"/>
    </row>
    <row r="26632" spans="1:31">
      <c r="A26632">
        <v>62190</v>
      </c>
      <c r="B26632" t="s">
        <v>22802</v>
      </c>
      <c r="C26632" t="s">
        <v>33478</v>
      </c>
      <c r="D26632" t="s">
        <v>33476</v>
      </c>
      <c r="E26632"/>
      <c r="F26632"/>
      <c r="G26632"/>
      <c r="H26632"/>
      <c r="I26632"/>
      <c r="J26632"/>
      <c r="U26632" s="43"/>
      <c r="AE26632"/>
    </row>
    <row r="26633" spans="1:31">
      <c r="A26633">
        <v>62129</v>
      </c>
      <c r="B26633" t="s">
        <v>22803</v>
      </c>
      <c r="C26633" t="s">
        <v>33477</v>
      </c>
      <c r="D26633" t="s">
        <v>33476</v>
      </c>
      <c r="E26633"/>
      <c r="F26633"/>
      <c r="G26633"/>
      <c r="H26633"/>
      <c r="I26633"/>
      <c r="J26633"/>
      <c r="U26633" s="43"/>
      <c r="AE26633"/>
    </row>
    <row r="26634" spans="1:31">
      <c r="A26634">
        <v>62170</v>
      </c>
      <c r="B26634" t="s">
        <v>22804</v>
      </c>
      <c r="C26634" t="s">
        <v>33480</v>
      </c>
      <c r="D26634" t="s">
        <v>33476</v>
      </c>
      <c r="E26634"/>
      <c r="F26634"/>
      <c r="G26634"/>
      <c r="H26634"/>
      <c r="I26634"/>
      <c r="J26634"/>
      <c r="U26634" s="43"/>
      <c r="AE26634"/>
    </row>
    <row r="26635" spans="1:31">
      <c r="A26635">
        <v>62223</v>
      </c>
      <c r="B26635" t="s">
        <v>22805</v>
      </c>
      <c r="C26635" t="s">
        <v>33478</v>
      </c>
      <c r="D26635" t="s">
        <v>33476</v>
      </c>
      <c r="E26635"/>
      <c r="F26635"/>
      <c r="G26635"/>
      <c r="H26635"/>
      <c r="I26635"/>
      <c r="J26635"/>
      <c r="U26635" s="43"/>
      <c r="AE26635"/>
    </row>
    <row r="26636" spans="1:31">
      <c r="A26636">
        <v>62300</v>
      </c>
      <c r="B26636" t="s">
        <v>22806</v>
      </c>
      <c r="C26636" t="s">
        <v>33477</v>
      </c>
      <c r="D26636" t="e">
        <v>#N/A</v>
      </c>
      <c r="E26636"/>
      <c r="F26636"/>
      <c r="G26636"/>
      <c r="H26636"/>
      <c r="I26636"/>
      <c r="J26636"/>
      <c r="U26636" s="43"/>
      <c r="AE26636"/>
    </row>
    <row r="26637" spans="1:31">
      <c r="A26637">
        <v>62380</v>
      </c>
      <c r="B26637" t="s">
        <v>22807</v>
      </c>
      <c r="C26637" t="s">
        <v>33477</v>
      </c>
      <c r="D26637" t="s">
        <v>33476</v>
      </c>
      <c r="E26637"/>
      <c r="F26637"/>
      <c r="G26637"/>
      <c r="H26637"/>
      <c r="I26637"/>
      <c r="J26637"/>
      <c r="U26637" s="43"/>
      <c r="AE26637"/>
    </row>
    <row r="26638" spans="1:31">
      <c r="A26638">
        <v>62990</v>
      </c>
      <c r="B26638" t="s">
        <v>22808</v>
      </c>
      <c r="C26638" t="s">
        <v>33477</v>
      </c>
      <c r="D26638" t="s">
        <v>33476</v>
      </c>
      <c r="E26638"/>
      <c r="F26638"/>
      <c r="G26638"/>
      <c r="H26638"/>
      <c r="I26638"/>
      <c r="J26638"/>
      <c r="U26638" s="43"/>
      <c r="AE26638"/>
    </row>
    <row r="26639" spans="1:31">
      <c r="A26639">
        <v>62145</v>
      </c>
      <c r="B26639" t="s">
        <v>22809</v>
      </c>
      <c r="C26639" t="s">
        <v>33477</v>
      </c>
      <c r="D26639" t="e">
        <v>#N/A</v>
      </c>
      <c r="E26639"/>
      <c r="F26639"/>
      <c r="G26639"/>
      <c r="H26639"/>
      <c r="I26639"/>
      <c r="J26639"/>
      <c r="U26639" s="43"/>
      <c r="AE26639"/>
    </row>
    <row r="26640" spans="1:31">
      <c r="A26640">
        <v>62145</v>
      </c>
      <c r="B26640" t="s">
        <v>22809</v>
      </c>
      <c r="C26640" t="s">
        <v>33477</v>
      </c>
      <c r="D26640" t="e">
        <v>#N/A</v>
      </c>
      <c r="E26640"/>
      <c r="F26640"/>
      <c r="G26640"/>
      <c r="H26640"/>
      <c r="I26640"/>
      <c r="J26640"/>
      <c r="U26640" s="43"/>
      <c r="AE26640"/>
    </row>
    <row r="26641" spans="1:31">
      <c r="A26641">
        <v>62650</v>
      </c>
      <c r="B26641" t="s">
        <v>22810</v>
      </c>
      <c r="C26641" t="s">
        <v>33477</v>
      </c>
      <c r="D26641" t="s">
        <v>33476</v>
      </c>
      <c r="E26641"/>
      <c r="F26641"/>
      <c r="G26641"/>
      <c r="H26641"/>
      <c r="I26641"/>
      <c r="J26641"/>
      <c r="U26641" s="43"/>
      <c r="AE26641"/>
    </row>
    <row r="26642" spans="1:31">
      <c r="A26642">
        <v>62910</v>
      </c>
      <c r="B26642" t="s">
        <v>22811</v>
      </c>
      <c r="C26642" t="s">
        <v>33477</v>
      </c>
      <c r="D26642" t="s">
        <v>33476</v>
      </c>
      <c r="E26642"/>
      <c r="F26642"/>
      <c r="G26642"/>
      <c r="H26642"/>
      <c r="I26642"/>
      <c r="J26642"/>
      <c r="U26642" s="43"/>
      <c r="AE26642"/>
    </row>
    <row r="26643" spans="1:31">
      <c r="A26643">
        <v>62860</v>
      </c>
      <c r="B26643" t="s">
        <v>22812</v>
      </c>
      <c r="C26643" t="s">
        <v>33477</v>
      </c>
      <c r="D26643" t="s">
        <v>33476</v>
      </c>
      <c r="E26643"/>
      <c r="F26643"/>
      <c r="G26643"/>
      <c r="H26643"/>
      <c r="I26643"/>
      <c r="J26643"/>
      <c r="U26643" s="43"/>
      <c r="AE26643"/>
    </row>
    <row r="26644" spans="1:31">
      <c r="A26644">
        <v>62134</v>
      </c>
      <c r="B26644" t="s">
        <v>22813</v>
      </c>
      <c r="C26644" t="s">
        <v>33478</v>
      </c>
      <c r="D26644" t="s">
        <v>33476</v>
      </c>
      <c r="E26644"/>
      <c r="F26644"/>
      <c r="G26644"/>
      <c r="H26644"/>
      <c r="I26644"/>
      <c r="J26644"/>
      <c r="U26644" s="43"/>
      <c r="AE26644"/>
    </row>
    <row r="26645" spans="1:31">
      <c r="A26645">
        <v>62224</v>
      </c>
      <c r="B26645" t="s">
        <v>22814</v>
      </c>
      <c r="C26645" t="s">
        <v>33480</v>
      </c>
      <c r="D26645" t="e">
        <v>#N/A</v>
      </c>
      <c r="E26645"/>
      <c r="F26645"/>
      <c r="G26645"/>
      <c r="H26645"/>
      <c r="I26645"/>
      <c r="J26645"/>
      <c r="U26645" s="43"/>
      <c r="AE26645"/>
    </row>
    <row r="26646" spans="1:31">
      <c r="A26646">
        <v>62134</v>
      </c>
      <c r="B26646" t="s">
        <v>22815</v>
      </c>
      <c r="C26646" t="s">
        <v>33478</v>
      </c>
      <c r="D26646" t="s">
        <v>33476</v>
      </c>
      <c r="E26646"/>
      <c r="F26646"/>
      <c r="G26646"/>
      <c r="H26646"/>
      <c r="I26646"/>
      <c r="J26646"/>
      <c r="U26646" s="43"/>
      <c r="AE26646"/>
    </row>
    <row r="26647" spans="1:31">
      <c r="A26647">
        <v>62650</v>
      </c>
      <c r="B26647" t="s">
        <v>22816</v>
      </c>
      <c r="C26647" t="s">
        <v>33477</v>
      </c>
      <c r="D26647" t="s">
        <v>33476</v>
      </c>
      <c r="E26647"/>
      <c r="F26647"/>
      <c r="G26647"/>
      <c r="H26647"/>
      <c r="I26647"/>
      <c r="J26647"/>
      <c r="U26647" s="43"/>
      <c r="AE26647"/>
    </row>
    <row r="26648" spans="1:31">
      <c r="A26648">
        <v>62134</v>
      </c>
      <c r="B26648" t="s">
        <v>22817</v>
      </c>
      <c r="C26648" t="s">
        <v>33478</v>
      </c>
      <c r="D26648" t="s">
        <v>33476</v>
      </c>
      <c r="E26648"/>
      <c r="F26648"/>
      <c r="G26648"/>
      <c r="H26648"/>
      <c r="I26648"/>
      <c r="J26648"/>
      <c r="U26648" s="43"/>
      <c r="AE26648"/>
    </row>
    <row r="26649" spans="1:31">
      <c r="A26649">
        <v>62960</v>
      </c>
      <c r="B26649" t="s">
        <v>22818</v>
      </c>
      <c r="C26649" t="s">
        <v>33478</v>
      </c>
      <c r="D26649" t="s">
        <v>33476</v>
      </c>
      <c r="E26649"/>
      <c r="F26649"/>
      <c r="G26649"/>
      <c r="H26649"/>
      <c r="I26649"/>
      <c r="J26649"/>
      <c r="U26649" s="43"/>
      <c r="AE26649"/>
    </row>
    <row r="26650" spans="1:31">
      <c r="A26650">
        <v>62121</v>
      </c>
      <c r="B26650" t="s">
        <v>22819</v>
      </c>
      <c r="C26650" t="s">
        <v>33478</v>
      </c>
      <c r="D26650" t="s">
        <v>33476</v>
      </c>
      <c r="E26650"/>
      <c r="F26650"/>
      <c r="G26650"/>
      <c r="H26650"/>
      <c r="I26650"/>
      <c r="J26650"/>
      <c r="U26650" s="43"/>
      <c r="AE26650"/>
    </row>
    <row r="26651" spans="1:31">
      <c r="A26651">
        <v>62179</v>
      </c>
      <c r="B26651" t="s">
        <v>22820</v>
      </c>
      <c r="C26651" t="s">
        <v>33477</v>
      </c>
      <c r="D26651" t="s">
        <v>33476</v>
      </c>
      <c r="E26651"/>
      <c r="F26651"/>
      <c r="G26651"/>
      <c r="H26651"/>
      <c r="I26651"/>
      <c r="J26651"/>
      <c r="U26651" s="43"/>
      <c r="AE26651"/>
    </row>
    <row r="26652" spans="1:31">
      <c r="A26652">
        <v>62850</v>
      </c>
      <c r="B26652" t="s">
        <v>22821</v>
      </c>
      <c r="C26652" t="s">
        <v>33477</v>
      </c>
      <c r="D26652" t="s">
        <v>33476</v>
      </c>
      <c r="E26652"/>
      <c r="F26652"/>
      <c r="G26652"/>
      <c r="H26652"/>
      <c r="I26652"/>
      <c r="J26652"/>
      <c r="U26652" s="43"/>
      <c r="AE26652"/>
    </row>
    <row r="26653" spans="1:31">
      <c r="A26653">
        <v>62380</v>
      </c>
      <c r="B26653" t="s">
        <v>22822</v>
      </c>
      <c r="C26653" t="s">
        <v>33477</v>
      </c>
      <c r="D26653" t="s">
        <v>33476</v>
      </c>
      <c r="E26653"/>
      <c r="F26653"/>
      <c r="G26653"/>
      <c r="H26653"/>
      <c r="I26653"/>
      <c r="J26653"/>
      <c r="U26653" s="43"/>
      <c r="AE26653"/>
    </row>
    <row r="26654" spans="1:31">
      <c r="A26654">
        <v>62400</v>
      </c>
      <c r="B26654" t="s">
        <v>22823</v>
      </c>
      <c r="C26654" t="s">
        <v>33477</v>
      </c>
      <c r="D26654" t="e">
        <v>#N/A</v>
      </c>
      <c r="E26654"/>
      <c r="F26654"/>
      <c r="G26654"/>
      <c r="H26654"/>
      <c r="I26654"/>
      <c r="J26654"/>
      <c r="U26654" s="43"/>
      <c r="AE26654"/>
    </row>
    <row r="26655" spans="1:31">
      <c r="A26655">
        <v>62880</v>
      </c>
      <c r="B26655" t="s">
        <v>22824</v>
      </c>
      <c r="C26655" t="s">
        <v>33477</v>
      </c>
      <c r="D26655" t="s">
        <v>33476</v>
      </c>
      <c r="E26655"/>
      <c r="F26655"/>
      <c r="G26655"/>
      <c r="H26655"/>
      <c r="I26655"/>
      <c r="J26655"/>
      <c r="U26655" s="43"/>
      <c r="AE26655"/>
    </row>
    <row r="26656" spans="1:31">
      <c r="A26656">
        <v>62170</v>
      </c>
      <c r="B26656" t="s">
        <v>22825</v>
      </c>
      <c r="C26656" t="s">
        <v>33480</v>
      </c>
      <c r="D26656" t="s">
        <v>33476</v>
      </c>
      <c r="E26656"/>
      <c r="F26656"/>
      <c r="G26656"/>
      <c r="H26656"/>
      <c r="I26656"/>
      <c r="J26656"/>
      <c r="U26656" s="43"/>
      <c r="AE26656"/>
    </row>
    <row r="26657" spans="1:31">
      <c r="A26657">
        <v>62145</v>
      </c>
      <c r="B26657" t="s">
        <v>22826</v>
      </c>
      <c r="C26657" t="s">
        <v>33477</v>
      </c>
      <c r="D26657" t="e">
        <v>#N/A</v>
      </c>
      <c r="E26657"/>
      <c r="F26657"/>
      <c r="G26657"/>
      <c r="H26657"/>
      <c r="I26657"/>
      <c r="J26657"/>
      <c r="U26657" s="43"/>
      <c r="AE26657"/>
    </row>
    <row r="26658" spans="1:31">
      <c r="A26658">
        <v>62690</v>
      </c>
      <c r="B26658" t="s">
        <v>22827</v>
      </c>
      <c r="C26658" t="s">
        <v>33478</v>
      </c>
      <c r="D26658" t="s">
        <v>33476</v>
      </c>
      <c r="E26658"/>
      <c r="F26658"/>
      <c r="G26658"/>
      <c r="H26658"/>
      <c r="I26658"/>
      <c r="J26658"/>
      <c r="U26658" s="43"/>
      <c r="AE26658"/>
    </row>
    <row r="26659" spans="1:31">
      <c r="A26659">
        <v>62170</v>
      </c>
      <c r="B26659" t="s">
        <v>22828</v>
      </c>
      <c r="C26659" t="s">
        <v>33480</v>
      </c>
      <c r="D26659" t="s">
        <v>33476</v>
      </c>
      <c r="E26659"/>
      <c r="F26659"/>
      <c r="G26659"/>
      <c r="H26659"/>
      <c r="I26659"/>
      <c r="J26659"/>
      <c r="U26659" s="43"/>
      <c r="AE26659"/>
    </row>
    <row r="26660" spans="1:31">
      <c r="A26660">
        <v>62810</v>
      </c>
      <c r="B26660" t="s">
        <v>22829</v>
      </c>
      <c r="C26660" t="s">
        <v>33478</v>
      </c>
      <c r="D26660" t="s">
        <v>33476</v>
      </c>
      <c r="E26660"/>
      <c r="F26660"/>
      <c r="G26660"/>
      <c r="H26660"/>
      <c r="I26660"/>
      <c r="J26660"/>
      <c r="U26660" s="43"/>
      <c r="AE26660"/>
    </row>
    <row r="26661" spans="1:31">
      <c r="A26661">
        <v>62156</v>
      </c>
      <c r="B26661" t="s">
        <v>22830</v>
      </c>
      <c r="C26661" t="s">
        <v>33477</v>
      </c>
      <c r="D26661" t="e">
        <v>#N/A</v>
      </c>
      <c r="E26661"/>
      <c r="F26661"/>
      <c r="G26661"/>
      <c r="H26661"/>
      <c r="I26661"/>
      <c r="J26661"/>
      <c r="U26661" s="43"/>
      <c r="AE26661"/>
    </row>
    <row r="26662" spans="1:31">
      <c r="A26662">
        <v>62630</v>
      </c>
      <c r="B26662" t="s">
        <v>22831</v>
      </c>
      <c r="C26662" t="s">
        <v>33477</v>
      </c>
      <c r="D26662" t="s">
        <v>33476</v>
      </c>
      <c r="E26662"/>
      <c r="F26662"/>
      <c r="G26662"/>
      <c r="H26662"/>
      <c r="I26662"/>
      <c r="J26662"/>
      <c r="U26662" s="43"/>
      <c r="AE26662"/>
    </row>
    <row r="26663" spans="1:31">
      <c r="A26663">
        <v>62156</v>
      </c>
      <c r="B26663" t="s">
        <v>22832</v>
      </c>
      <c r="C26663" t="s">
        <v>33477</v>
      </c>
      <c r="D26663" t="e">
        <v>#N/A</v>
      </c>
      <c r="E26663"/>
      <c r="F26663"/>
      <c r="G26663"/>
      <c r="H26663"/>
      <c r="I26663"/>
      <c r="J26663"/>
      <c r="U26663" s="43"/>
      <c r="AE26663"/>
    </row>
    <row r="26664" spans="1:31">
      <c r="A26664">
        <v>62161</v>
      </c>
      <c r="B26664" t="s">
        <v>22833</v>
      </c>
      <c r="C26664" t="s">
        <v>33478</v>
      </c>
      <c r="D26664" t="e">
        <v>#N/A</v>
      </c>
      <c r="E26664"/>
      <c r="F26664"/>
      <c r="G26664"/>
      <c r="H26664"/>
      <c r="I26664"/>
      <c r="J26664"/>
      <c r="U26664" s="43"/>
      <c r="AE26664"/>
    </row>
    <row r="26665" spans="1:31">
      <c r="A26665">
        <v>62141</v>
      </c>
      <c r="B26665" t="s">
        <v>22834</v>
      </c>
      <c r="C26665" t="s">
        <v>33477</v>
      </c>
      <c r="D26665" t="e">
        <v>#N/A</v>
      </c>
      <c r="E26665"/>
      <c r="F26665"/>
      <c r="G26665"/>
      <c r="H26665"/>
      <c r="I26665"/>
      <c r="J26665"/>
      <c r="U26665" s="43"/>
      <c r="AE26665"/>
    </row>
    <row r="26666" spans="1:31">
      <c r="A26666">
        <v>62760</v>
      </c>
      <c r="B26666" t="s">
        <v>22835</v>
      </c>
      <c r="C26666" t="s">
        <v>33478</v>
      </c>
      <c r="D26666" t="s">
        <v>33476</v>
      </c>
      <c r="E26666"/>
      <c r="F26666"/>
      <c r="G26666"/>
      <c r="H26666"/>
      <c r="I26666"/>
      <c r="J26666"/>
      <c r="U26666" s="43"/>
      <c r="AE26666"/>
    </row>
    <row r="26667" spans="1:31">
      <c r="A26667">
        <v>62118</v>
      </c>
      <c r="B26667" t="s">
        <v>22836</v>
      </c>
      <c r="C26667" t="s">
        <v>33477</v>
      </c>
      <c r="D26667" t="s">
        <v>33476</v>
      </c>
      <c r="E26667"/>
      <c r="F26667"/>
      <c r="G26667"/>
      <c r="H26667"/>
      <c r="I26667"/>
      <c r="J26667"/>
      <c r="U26667" s="43"/>
      <c r="AE26667"/>
    </row>
    <row r="26668" spans="1:31">
      <c r="A26668">
        <v>62580</v>
      </c>
      <c r="B26668" t="s">
        <v>22837</v>
      </c>
      <c r="C26668" t="s">
        <v>33477</v>
      </c>
      <c r="D26668" t="s">
        <v>33476</v>
      </c>
      <c r="E26668"/>
      <c r="F26668"/>
      <c r="G26668"/>
      <c r="H26668"/>
      <c r="I26668"/>
      <c r="J26668"/>
      <c r="U26668" s="43"/>
      <c r="AE26668"/>
    </row>
    <row r="26669" spans="1:31">
      <c r="A26669">
        <v>62560</v>
      </c>
      <c r="B26669" t="s">
        <v>22838</v>
      </c>
      <c r="C26669" t="s">
        <v>33478</v>
      </c>
      <c r="D26669" t="s">
        <v>33476</v>
      </c>
      <c r="E26669"/>
      <c r="F26669"/>
      <c r="G26669"/>
      <c r="H26669"/>
      <c r="I26669"/>
      <c r="J26669"/>
      <c r="U26669" s="43"/>
      <c r="AE26669"/>
    </row>
    <row r="26670" spans="1:31">
      <c r="A26670">
        <v>62450</v>
      </c>
      <c r="B26670" t="s">
        <v>22839</v>
      </c>
      <c r="C26670" t="s">
        <v>33478</v>
      </c>
      <c r="D26670" t="s">
        <v>33476</v>
      </c>
      <c r="E26670"/>
      <c r="F26670"/>
      <c r="G26670"/>
      <c r="H26670"/>
      <c r="I26670"/>
      <c r="J26670"/>
      <c r="U26670" s="43"/>
      <c r="AE26670"/>
    </row>
    <row r="26671" spans="1:31">
      <c r="A26671">
        <v>62960</v>
      </c>
      <c r="B26671" t="s">
        <v>22840</v>
      </c>
      <c r="C26671" t="s">
        <v>33478</v>
      </c>
      <c r="D26671" t="s">
        <v>33476</v>
      </c>
      <c r="E26671"/>
      <c r="F26671"/>
      <c r="G26671"/>
      <c r="H26671"/>
      <c r="I26671"/>
      <c r="J26671"/>
      <c r="U26671" s="43"/>
      <c r="AE26671"/>
    </row>
    <row r="26672" spans="1:31">
      <c r="A26672">
        <v>62260</v>
      </c>
      <c r="B26672" t="s">
        <v>22841</v>
      </c>
      <c r="C26672" t="s">
        <v>33477</v>
      </c>
      <c r="D26672" t="e">
        <v>#N/A</v>
      </c>
      <c r="E26672"/>
      <c r="F26672"/>
      <c r="G26672"/>
      <c r="H26672"/>
      <c r="I26672"/>
      <c r="J26672"/>
      <c r="U26672" s="43"/>
      <c r="AE26672"/>
    </row>
    <row r="26673" spans="1:31">
      <c r="A26673">
        <v>62250</v>
      </c>
      <c r="B26673" t="s">
        <v>22842</v>
      </c>
      <c r="C26673" t="s">
        <v>33480</v>
      </c>
      <c r="D26673" t="s">
        <v>33476</v>
      </c>
      <c r="E26673"/>
      <c r="F26673"/>
      <c r="G26673"/>
      <c r="H26673"/>
      <c r="I26673"/>
      <c r="J26673"/>
      <c r="U26673" s="43"/>
      <c r="AE26673"/>
    </row>
    <row r="26674" spans="1:31">
      <c r="A26674">
        <v>62149</v>
      </c>
      <c r="B26674" t="s">
        <v>22843</v>
      </c>
      <c r="C26674" t="s">
        <v>33477</v>
      </c>
      <c r="D26674" t="e">
        <v>#N/A</v>
      </c>
      <c r="E26674"/>
      <c r="F26674"/>
      <c r="G26674"/>
      <c r="H26674"/>
      <c r="I26674"/>
      <c r="J26674"/>
      <c r="U26674" s="43"/>
      <c r="AE26674"/>
    </row>
    <row r="26675" spans="1:31">
      <c r="A26675">
        <v>62223</v>
      </c>
      <c r="B26675" t="s">
        <v>22844</v>
      </c>
      <c r="C26675" t="s">
        <v>33478</v>
      </c>
      <c r="D26675" t="s">
        <v>33476</v>
      </c>
      <c r="E26675"/>
      <c r="F26675"/>
      <c r="G26675"/>
      <c r="H26675"/>
      <c r="I26675"/>
      <c r="J26675"/>
      <c r="U26675" s="43"/>
      <c r="AE26675"/>
    </row>
    <row r="26676" spans="1:31">
      <c r="A26676">
        <v>62173</v>
      </c>
      <c r="B26676" t="s">
        <v>22845</v>
      </c>
      <c r="C26676" t="s">
        <v>33478</v>
      </c>
      <c r="D26676" t="s">
        <v>33476</v>
      </c>
      <c r="E26676"/>
      <c r="F26676"/>
      <c r="G26676"/>
      <c r="H26676"/>
      <c r="I26676"/>
      <c r="J26676"/>
      <c r="U26676" s="43"/>
      <c r="AE26676"/>
    </row>
    <row r="26677" spans="1:31">
      <c r="A26677">
        <v>62134</v>
      </c>
      <c r="B26677" t="s">
        <v>22846</v>
      </c>
      <c r="C26677" t="s">
        <v>33478</v>
      </c>
      <c r="D26677" t="s">
        <v>33476</v>
      </c>
      <c r="E26677"/>
      <c r="F26677"/>
      <c r="G26677"/>
      <c r="H26677"/>
      <c r="I26677"/>
      <c r="J26677"/>
      <c r="U26677" s="43"/>
      <c r="AE26677"/>
    </row>
    <row r="26678" spans="1:31">
      <c r="A26678">
        <v>62132</v>
      </c>
      <c r="B26678" t="s">
        <v>22847</v>
      </c>
      <c r="C26678" t="s">
        <v>33480</v>
      </c>
      <c r="D26678" t="e">
        <v>#N/A</v>
      </c>
      <c r="E26678"/>
      <c r="F26678"/>
      <c r="G26678"/>
      <c r="H26678"/>
      <c r="I26678"/>
      <c r="J26678"/>
      <c r="U26678" s="43"/>
      <c r="AE26678"/>
    </row>
    <row r="26679" spans="1:31">
      <c r="A26679">
        <v>62770</v>
      </c>
      <c r="B26679" t="s">
        <v>22848</v>
      </c>
      <c r="C26679" t="s">
        <v>33477</v>
      </c>
      <c r="D26679" t="s">
        <v>33476</v>
      </c>
      <c r="E26679"/>
      <c r="F26679"/>
      <c r="G26679"/>
      <c r="H26679"/>
      <c r="I26679"/>
      <c r="J26679"/>
      <c r="U26679" s="43"/>
      <c r="AE26679"/>
    </row>
    <row r="26680" spans="1:31">
      <c r="A26680">
        <v>62960</v>
      </c>
      <c r="B26680" t="s">
        <v>22849</v>
      </c>
      <c r="C26680" t="s">
        <v>33478</v>
      </c>
      <c r="D26680" t="s">
        <v>33476</v>
      </c>
      <c r="E26680"/>
      <c r="F26680"/>
      <c r="G26680"/>
      <c r="H26680"/>
      <c r="I26680"/>
      <c r="J26680"/>
      <c r="U26680" s="43"/>
      <c r="AE26680"/>
    </row>
    <row r="26681" spans="1:31">
      <c r="A26681">
        <v>62270</v>
      </c>
      <c r="B26681" t="s">
        <v>22288</v>
      </c>
      <c r="C26681" t="s">
        <v>33478</v>
      </c>
      <c r="D26681" t="s">
        <v>33476</v>
      </c>
      <c r="E26681"/>
      <c r="F26681"/>
      <c r="G26681"/>
      <c r="H26681"/>
      <c r="I26681"/>
      <c r="J26681"/>
      <c r="U26681" s="43"/>
      <c r="AE26681"/>
    </row>
    <row r="26682" spans="1:31">
      <c r="A26682">
        <v>62840</v>
      </c>
      <c r="B26682" t="s">
        <v>22850</v>
      </c>
      <c r="C26682" t="s">
        <v>33477</v>
      </c>
      <c r="D26682" t="s">
        <v>33476</v>
      </c>
      <c r="E26682"/>
      <c r="F26682"/>
      <c r="G26682"/>
      <c r="H26682"/>
      <c r="I26682"/>
      <c r="J26682"/>
      <c r="U26682" s="43"/>
      <c r="AE26682"/>
    </row>
    <row r="26683" spans="1:31">
      <c r="A26683">
        <v>62134</v>
      </c>
      <c r="B26683" t="s">
        <v>912</v>
      </c>
      <c r="C26683" t="s">
        <v>33478</v>
      </c>
      <c r="D26683" t="s">
        <v>33476</v>
      </c>
      <c r="E26683"/>
      <c r="F26683"/>
      <c r="G26683"/>
      <c r="H26683"/>
      <c r="I26683"/>
      <c r="J26683"/>
      <c r="U26683" s="43"/>
      <c r="AE26683"/>
    </row>
    <row r="26684" spans="1:31">
      <c r="A26684">
        <v>62550</v>
      </c>
      <c r="B26684" t="s">
        <v>22851</v>
      </c>
      <c r="C26684" t="s">
        <v>33478</v>
      </c>
      <c r="D26684" t="s">
        <v>33476</v>
      </c>
      <c r="E26684"/>
      <c r="F26684"/>
      <c r="G26684"/>
      <c r="H26684"/>
      <c r="I26684"/>
      <c r="J26684"/>
      <c r="U26684" s="43"/>
      <c r="AE26684"/>
    </row>
    <row r="26685" spans="1:31">
      <c r="A26685">
        <v>62111</v>
      </c>
      <c r="B26685" t="s">
        <v>22852</v>
      </c>
      <c r="C26685" t="s">
        <v>33478</v>
      </c>
      <c r="D26685" t="s">
        <v>33476</v>
      </c>
      <c r="E26685"/>
      <c r="F26685"/>
      <c r="G26685"/>
      <c r="H26685"/>
      <c r="I26685"/>
      <c r="J26685"/>
      <c r="U26685" s="43"/>
      <c r="AE26685"/>
    </row>
    <row r="26686" spans="1:31">
      <c r="A26686">
        <v>62134</v>
      </c>
      <c r="B26686" t="s">
        <v>22853</v>
      </c>
      <c r="C26686" t="s">
        <v>33478</v>
      </c>
      <c r="D26686" t="s">
        <v>33476</v>
      </c>
      <c r="E26686"/>
      <c r="F26686"/>
      <c r="G26686"/>
      <c r="H26686"/>
      <c r="I26686"/>
      <c r="J26686"/>
      <c r="U26686" s="43"/>
      <c r="AE26686"/>
    </row>
    <row r="26687" spans="1:31">
      <c r="A26687">
        <v>62128</v>
      </c>
      <c r="B26687" t="s">
        <v>22854</v>
      </c>
      <c r="C26687" t="s">
        <v>33478</v>
      </c>
      <c r="D26687" t="s">
        <v>33476</v>
      </c>
      <c r="E26687"/>
      <c r="F26687"/>
      <c r="G26687"/>
      <c r="H26687"/>
      <c r="I26687"/>
      <c r="J26687"/>
      <c r="U26687" s="43"/>
      <c r="AE26687"/>
    </row>
    <row r="26688" spans="1:31">
      <c r="A26688">
        <v>62550</v>
      </c>
      <c r="B26688" t="s">
        <v>22855</v>
      </c>
      <c r="C26688" t="s">
        <v>33478</v>
      </c>
      <c r="D26688" t="s">
        <v>33476</v>
      </c>
      <c r="E26688"/>
      <c r="F26688"/>
      <c r="G26688"/>
      <c r="H26688"/>
      <c r="I26688"/>
      <c r="J26688"/>
      <c r="U26688" s="43"/>
      <c r="AE26688"/>
    </row>
    <row r="26689" spans="1:31">
      <c r="A26689">
        <v>62390</v>
      </c>
      <c r="B26689" t="s">
        <v>22856</v>
      </c>
      <c r="C26689" t="s">
        <v>33477</v>
      </c>
      <c r="D26689" t="s">
        <v>33476</v>
      </c>
      <c r="E26689"/>
      <c r="F26689"/>
      <c r="G26689"/>
      <c r="H26689"/>
      <c r="I26689"/>
      <c r="J26689"/>
      <c r="U26689" s="43"/>
      <c r="AE26689"/>
    </row>
    <row r="26690" spans="1:31">
      <c r="A26690">
        <v>62270</v>
      </c>
      <c r="B26690" t="s">
        <v>22857</v>
      </c>
      <c r="C26690" t="s">
        <v>33478</v>
      </c>
      <c r="D26690" t="s">
        <v>33476</v>
      </c>
      <c r="E26690"/>
      <c r="F26690"/>
      <c r="G26690"/>
      <c r="H26690"/>
      <c r="I26690"/>
      <c r="J26690"/>
      <c r="U26690" s="43"/>
      <c r="AE26690"/>
    </row>
    <row r="26691" spans="1:31">
      <c r="A26691">
        <v>62810</v>
      </c>
      <c r="B26691" t="s">
        <v>22858</v>
      </c>
      <c r="C26691" t="s">
        <v>33478</v>
      </c>
      <c r="D26691" t="s">
        <v>33476</v>
      </c>
      <c r="E26691"/>
      <c r="F26691"/>
      <c r="G26691"/>
      <c r="H26691"/>
      <c r="I26691"/>
      <c r="J26691"/>
      <c r="U26691" s="43"/>
      <c r="AE26691"/>
    </row>
    <row r="26692" spans="1:31">
      <c r="A26692">
        <v>62130</v>
      </c>
      <c r="B26692" t="s">
        <v>22859</v>
      </c>
      <c r="C26692" t="s">
        <v>33478</v>
      </c>
      <c r="D26692" t="s">
        <v>33476</v>
      </c>
      <c r="E26692"/>
      <c r="F26692"/>
      <c r="G26692"/>
      <c r="H26692"/>
      <c r="I26692"/>
      <c r="J26692"/>
      <c r="U26692" s="43"/>
      <c r="AE26692"/>
    </row>
    <row r="26693" spans="1:31">
      <c r="A26693">
        <v>62232</v>
      </c>
      <c r="B26693" t="s">
        <v>22860</v>
      </c>
      <c r="C26693" t="s">
        <v>33477</v>
      </c>
      <c r="D26693" t="s">
        <v>33476</v>
      </c>
      <c r="E26693"/>
      <c r="F26693"/>
      <c r="G26693"/>
      <c r="H26693"/>
      <c r="I26693"/>
      <c r="J26693"/>
      <c r="U26693" s="43"/>
      <c r="AE26693"/>
    </row>
    <row r="26694" spans="1:31">
      <c r="A26694">
        <v>62232</v>
      </c>
      <c r="B26694" t="s">
        <v>22861</v>
      </c>
      <c r="C26694" t="s">
        <v>33477</v>
      </c>
      <c r="D26694" t="s">
        <v>33476</v>
      </c>
      <c r="E26694"/>
      <c r="F26694"/>
      <c r="G26694"/>
      <c r="H26694"/>
      <c r="I26694"/>
      <c r="J26694"/>
      <c r="U26694" s="43"/>
      <c r="AE26694"/>
    </row>
    <row r="26695" spans="1:31">
      <c r="A26695">
        <v>62740</v>
      </c>
      <c r="B26695" t="s">
        <v>22862</v>
      </c>
      <c r="C26695" t="s">
        <v>33477</v>
      </c>
      <c r="D26695" t="e">
        <v>#N/A</v>
      </c>
      <c r="E26695"/>
      <c r="F26695"/>
      <c r="G26695"/>
      <c r="H26695"/>
      <c r="I26695"/>
      <c r="J26695"/>
      <c r="U26695" s="43"/>
      <c r="AE26695"/>
    </row>
    <row r="26696" spans="1:31">
      <c r="A26696">
        <v>62130</v>
      </c>
      <c r="B26696" t="s">
        <v>22863</v>
      </c>
      <c r="C26696" t="s">
        <v>33478</v>
      </c>
      <c r="D26696" t="s">
        <v>33476</v>
      </c>
      <c r="E26696"/>
      <c r="F26696"/>
      <c r="G26696"/>
      <c r="H26696"/>
      <c r="I26696"/>
      <c r="J26696"/>
      <c r="U26696" s="43"/>
      <c r="AE26696"/>
    </row>
    <row r="26697" spans="1:31">
      <c r="A26697">
        <v>62450</v>
      </c>
      <c r="B26697" t="s">
        <v>22864</v>
      </c>
      <c r="C26697" t="s">
        <v>33478</v>
      </c>
      <c r="D26697" t="s">
        <v>33476</v>
      </c>
      <c r="E26697"/>
      <c r="F26697"/>
      <c r="G26697"/>
      <c r="H26697"/>
      <c r="I26697"/>
      <c r="J26697"/>
      <c r="U26697" s="43"/>
      <c r="AE26697"/>
    </row>
    <row r="26698" spans="1:31">
      <c r="A26698">
        <v>62630</v>
      </c>
      <c r="B26698" t="s">
        <v>22865</v>
      </c>
      <c r="C26698" t="s">
        <v>33477</v>
      </c>
      <c r="D26698" t="s">
        <v>33476</v>
      </c>
      <c r="E26698"/>
      <c r="F26698"/>
      <c r="G26698"/>
      <c r="H26698"/>
      <c r="I26698"/>
      <c r="J26698"/>
      <c r="U26698" s="43"/>
      <c r="AE26698"/>
    </row>
    <row r="26699" spans="1:31">
      <c r="A26699">
        <v>62490</v>
      </c>
      <c r="B26699" t="s">
        <v>22866</v>
      </c>
      <c r="C26699" t="s">
        <v>33477</v>
      </c>
      <c r="D26699" t="s">
        <v>33476</v>
      </c>
      <c r="E26699"/>
      <c r="F26699"/>
      <c r="G26699"/>
      <c r="H26699"/>
      <c r="I26699"/>
      <c r="J26699"/>
      <c r="U26699" s="43"/>
      <c r="AE26699"/>
    </row>
    <row r="26700" spans="1:31">
      <c r="A26700">
        <v>62150</v>
      </c>
      <c r="B26700" t="s">
        <v>22867</v>
      </c>
      <c r="C26700" t="s">
        <v>33477</v>
      </c>
      <c r="D26700" t="s">
        <v>33476</v>
      </c>
      <c r="E26700"/>
      <c r="F26700"/>
      <c r="G26700"/>
      <c r="H26700"/>
      <c r="I26700"/>
      <c r="J26700"/>
      <c r="U26700" s="43"/>
      <c r="AE26700"/>
    </row>
    <row r="26701" spans="1:31">
      <c r="A26701">
        <v>62770</v>
      </c>
      <c r="B26701" t="s">
        <v>22868</v>
      </c>
      <c r="C26701" t="s">
        <v>33477</v>
      </c>
      <c r="D26701" t="s">
        <v>33476</v>
      </c>
      <c r="E26701"/>
      <c r="F26701"/>
      <c r="G26701"/>
      <c r="H26701"/>
      <c r="I26701"/>
      <c r="J26701"/>
      <c r="U26701" s="43"/>
      <c r="AE26701"/>
    </row>
    <row r="26702" spans="1:31">
      <c r="A26702">
        <v>62580</v>
      </c>
      <c r="B26702" t="s">
        <v>22869</v>
      </c>
      <c r="C26702" t="s">
        <v>33477</v>
      </c>
      <c r="D26702" t="s">
        <v>33476</v>
      </c>
      <c r="E26702"/>
      <c r="F26702"/>
      <c r="G26702"/>
      <c r="H26702"/>
      <c r="I26702"/>
      <c r="J26702"/>
      <c r="U26702" s="43"/>
      <c r="AE26702"/>
    </row>
    <row r="26703" spans="1:31">
      <c r="A26703">
        <v>62140</v>
      </c>
      <c r="B26703" t="s">
        <v>22870</v>
      </c>
      <c r="C26703" t="s">
        <v>33477</v>
      </c>
      <c r="D26703" t="s">
        <v>33476</v>
      </c>
      <c r="E26703"/>
      <c r="F26703"/>
      <c r="G26703"/>
      <c r="H26703"/>
      <c r="I26703"/>
      <c r="J26703"/>
      <c r="U26703" s="43"/>
      <c r="AE26703"/>
    </row>
    <row r="26704" spans="1:31">
      <c r="A26704">
        <v>62185</v>
      </c>
      <c r="B26704" t="s">
        <v>22871</v>
      </c>
      <c r="C26704" t="s">
        <v>33480</v>
      </c>
      <c r="D26704" t="e">
        <v>#N/A</v>
      </c>
      <c r="E26704"/>
      <c r="F26704"/>
      <c r="G26704"/>
      <c r="H26704"/>
      <c r="I26704"/>
      <c r="J26704"/>
      <c r="U26704" s="43"/>
      <c r="AE26704"/>
    </row>
    <row r="26705" spans="1:31">
      <c r="A26705">
        <v>62270</v>
      </c>
      <c r="B26705" t="s">
        <v>22872</v>
      </c>
      <c r="C26705" t="s">
        <v>33478</v>
      </c>
      <c r="D26705" t="s">
        <v>33476</v>
      </c>
      <c r="E26705"/>
      <c r="F26705"/>
      <c r="G26705"/>
      <c r="H26705"/>
      <c r="I26705"/>
      <c r="J26705"/>
      <c r="U26705" s="43"/>
      <c r="AE26705"/>
    </row>
    <row r="26706" spans="1:31">
      <c r="A26706">
        <v>62127</v>
      </c>
      <c r="B26706" t="s">
        <v>22873</v>
      </c>
      <c r="C26706" t="s">
        <v>33478</v>
      </c>
      <c r="D26706" t="s">
        <v>33476</v>
      </c>
      <c r="E26706"/>
      <c r="F26706"/>
      <c r="G26706"/>
      <c r="H26706"/>
      <c r="I26706"/>
      <c r="J26706"/>
      <c r="U26706" s="43"/>
      <c r="AE26706"/>
    </row>
    <row r="26707" spans="1:31">
      <c r="A26707">
        <v>62690</v>
      </c>
      <c r="B26707" t="s">
        <v>22874</v>
      </c>
      <c r="C26707" t="s">
        <v>33478</v>
      </c>
      <c r="D26707" t="s">
        <v>33476</v>
      </c>
      <c r="E26707"/>
      <c r="F26707"/>
      <c r="G26707"/>
      <c r="H26707"/>
      <c r="I26707"/>
      <c r="J26707"/>
      <c r="U26707" s="43"/>
      <c r="AE26707"/>
    </row>
    <row r="26708" spans="1:31">
      <c r="A26708">
        <v>62310</v>
      </c>
      <c r="B26708" t="s">
        <v>22875</v>
      </c>
      <c r="C26708" t="s">
        <v>33477</v>
      </c>
      <c r="D26708" t="s">
        <v>33476</v>
      </c>
      <c r="E26708"/>
      <c r="F26708"/>
      <c r="G26708"/>
      <c r="H26708"/>
      <c r="I26708"/>
      <c r="J26708"/>
      <c r="U26708" s="43"/>
      <c r="AE26708"/>
    </row>
    <row r="26709" spans="1:31">
      <c r="A26709">
        <v>62770</v>
      </c>
      <c r="B26709" t="s">
        <v>22876</v>
      </c>
      <c r="C26709" t="s">
        <v>33477</v>
      </c>
      <c r="D26709" t="s">
        <v>33476</v>
      </c>
      <c r="E26709"/>
      <c r="F26709"/>
      <c r="G26709"/>
      <c r="H26709"/>
      <c r="I26709"/>
      <c r="J26709"/>
      <c r="U26709" s="43"/>
      <c r="AE26709"/>
    </row>
    <row r="26710" spans="1:31">
      <c r="A26710">
        <v>62150</v>
      </c>
      <c r="B26710" t="s">
        <v>22877</v>
      </c>
      <c r="C26710" t="s">
        <v>33477</v>
      </c>
      <c r="D26710" t="s">
        <v>33476</v>
      </c>
      <c r="E26710"/>
      <c r="F26710"/>
      <c r="G26710"/>
      <c r="H26710"/>
      <c r="I26710"/>
      <c r="J26710"/>
      <c r="U26710" s="43"/>
      <c r="AE26710"/>
    </row>
    <row r="26711" spans="1:31">
      <c r="A26711">
        <v>62130</v>
      </c>
      <c r="B26711" t="s">
        <v>22878</v>
      </c>
      <c r="C26711" t="s">
        <v>33478</v>
      </c>
      <c r="D26711" t="s">
        <v>33476</v>
      </c>
      <c r="E26711"/>
      <c r="F26711"/>
      <c r="G26711"/>
      <c r="H26711"/>
      <c r="I26711"/>
      <c r="J26711"/>
      <c r="U26711" s="43"/>
      <c r="AE26711"/>
    </row>
    <row r="26712" spans="1:31">
      <c r="A26712">
        <v>62760</v>
      </c>
      <c r="B26712" t="s">
        <v>22879</v>
      </c>
      <c r="C26712" t="s">
        <v>33478</v>
      </c>
      <c r="D26712" t="s">
        <v>33476</v>
      </c>
      <c r="E26712"/>
      <c r="F26712"/>
      <c r="G26712"/>
      <c r="H26712"/>
      <c r="I26712"/>
      <c r="J26712"/>
      <c r="U26712" s="43"/>
      <c r="AE26712"/>
    </row>
    <row r="26713" spans="1:31">
      <c r="A26713">
        <v>62580</v>
      </c>
      <c r="B26713" t="s">
        <v>22880</v>
      </c>
      <c r="C26713" t="s">
        <v>33477</v>
      </c>
      <c r="D26713" t="s">
        <v>33476</v>
      </c>
      <c r="E26713"/>
      <c r="F26713"/>
      <c r="G26713"/>
      <c r="H26713"/>
      <c r="I26713"/>
      <c r="J26713"/>
      <c r="U26713" s="43"/>
      <c r="AE26713"/>
    </row>
    <row r="26714" spans="1:31">
      <c r="A26714">
        <v>62390</v>
      </c>
      <c r="B26714" t="s">
        <v>22881</v>
      </c>
      <c r="C26714" t="s">
        <v>33477</v>
      </c>
      <c r="D26714" t="s">
        <v>33476</v>
      </c>
      <c r="E26714"/>
      <c r="F26714"/>
      <c r="G26714"/>
      <c r="H26714"/>
      <c r="I26714"/>
      <c r="J26714"/>
      <c r="U26714" s="43"/>
      <c r="AE26714"/>
    </row>
    <row r="26715" spans="1:31">
      <c r="A26715">
        <v>62580</v>
      </c>
      <c r="B26715" t="s">
        <v>22882</v>
      </c>
      <c r="C26715" t="s">
        <v>33477</v>
      </c>
      <c r="D26715" t="s">
        <v>33476</v>
      </c>
      <c r="E26715"/>
      <c r="F26715"/>
      <c r="G26715"/>
      <c r="H26715"/>
      <c r="I26715"/>
      <c r="J26715"/>
      <c r="U26715" s="43"/>
      <c r="AE26715"/>
    </row>
    <row r="26716" spans="1:31">
      <c r="A26716">
        <v>62810</v>
      </c>
      <c r="B26716" t="s">
        <v>22883</v>
      </c>
      <c r="C26716" t="s">
        <v>33478</v>
      </c>
      <c r="D26716" t="s">
        <v>33476</v>
      </c>
      <c r="E26716"/>
      <c r="F26716"/>
      <c r="G26716"/>
      <c r="H26716"/>
      <c r="I26716"/>
      <c r="J26716"/>
      <c r="U26716" s="43"/>
      <c r="AE26716"/>
    </row>
    <row r="26717" spans="1:31">
      <c r="A26717">
        <v>62149</v>
      </c>
      <c r="B26717" t="s">
        <v>22884</v>
      </c>
      <c r="C26717" t="s">
        <v>33477</v>
      </c>
      <c r="D26717" t="e">
        <v>#N/A</v>
      </c>
      <c r="E26717"/>
      <c r="F26717"/>
      <c r="G26717"/>
      <c r="H26717"/>
      <c r="I26717"/>
      <c r="J26717"/>
      <c r="U26717" s="43"/>
      <c r="AE26717"/>
    </row>
    <row r="26718" spans="1:31">
      <c r="A26718">
        <v>62121</v>
      </c>
      <c r="B26718" t="s">
        <v>22885</v>
      </c>
      <c r="C26718" t="s">
        <v>33478</v>
      </c>
      <c r="D26718" t="s">
        <v>33476</v>
      </c>
      <c r="E26718"/>
      <c r="F26718"/>
      <c r="G26718"/>
      <c r="H26718"/>
      <c r="I26718"/>
      <c r="J26718"/>
      <c r="U26718" s="43"/>
      <c r="AE26718"/>
    </row>
    <row r="26719" spans="1:31">
      <c r="A26719">
        <v>62111</v>
      </c>
      <c r="B26719" t="s">
        <v>22886</v>
      </c>
      <c r="C26719" t="s">
        <v>33478</v>
      </c>
      <c r="D26719" t="s">
        <v>33476</v>
      </c>
      <c r="E26719"/>
      <c r="F26719"/>
      <c r="G26719"/>
      <c r="H26719"/>
      <c r="I26719"/>
      <c r="J26719"/>
      <c r="U26719" s="43"/>
      <c r="AE26719"/>
    </row>
    <row r="26720" spans="1:31">
      <c r="A26720">
        <v>62920</v>
      </c>
      <c r="B26720" t="s">
        <v>22887</v>
      </c>
      <c r="C26720" t="s">
        <v>33477</v>
      </c>
      <c r="D26720" t="s">
        <v>33476</v>
      </c>
      <c r="E26720"/>
      <c r="F26720"/>
      <c r="G26720"/>
      <c r="H26720"/>
      <c r="I26720"/>
      <c r="J26720"/>
      <c r="U26720" s="43"/>
      <c r="AE26720"/>
    </row>
    <row r="26721" spans="1:31">
      <c r="A26721">
        <v>62199</v>
      </c>
      <c r="B26721" t="s">
        <v>22888</v>
      </c>
      <c r="C26721" t="s">
        <v>33477</v>
      </c>
      <c r="D26721" t="e">
        <v>#N/A</v>
      </c>
      <c r="E26721"/>
      <c r="F26721"/>
      <c r="G26721"/>
      <c r="H26721"/>
      <c r="I26721"/>
      <c r="J26721"/>
      <c r="U26721" s="43"/>
      <c r="AE26721"/>
    </row>
    <row r="26722" spans="1:31">
      <c r="A26722">
        <v>62123</v>
      </c>
      <c r="B26722" t="s">
        <v>22889</v>
      </c>
      <c r="C26722" t="s">
        <v>33478</v>
      </c>
      <c r="D26722" t="s">
        <v>33476</v>
      </c>
      <c r="E26722"/>
      <c r="F26722"/>
      <c r="G26722"/>
      <c r="H26722"/>
      <c r="I26722"/>
      <c r="J26722"/>
      <c r="U26722" s="43"/>
      <c r="AE26722"/>
    </row>
    <row r="26723" spans="1:31">
      <c r="A26723">
        <v>62123</v>
      </c>
      <c r="B26723" t="s">
        <v>22890</v>
      </c>
      <c r="C26723" t="s">
        <v>33478</v>
      </c>
      <c r="D26723" t="s">
        <v>33476</v>
      </c>
      <c r="E26723"/>
      <c r="F26723"/>
      <c r="G26723"/>
      <c r="H26723"/>
      <c r="I26723"/>
      <c r="J26723"/>
      <c r="U26723" s="43"/>
      <c r="AE26723"/>
    </row>
    <row r="26724" spans="1:31">
      <c r="A26724">
        <v>62530</v>
      </c>
      <c r="B26724" t="s">
        <v>22891</v>
      </c>
      <c r="C26724" t="s">
        <v>33477</v>
      </c>
      <c r="D26724" t="e">
        <v>#N/A</v>
      </c>
      <c r="E26724"/>
      <c r="F26724"/>
      <c r="G26724"/>
      <c r="H26724"/>
      <c r="I26724"/>
      <c r="J26724"/>
      <c r="U26724" s="43"/>
      <c r="AE26724"/>
    </row>
    <row r="26725" spans="1:31">
      <c r="A26725">
        <v>62127</v>
      </c>
      <c r="B26725" t="s">
        <v>22892</v>
      </c>
      <c r="C26725" t="s">
        <v>33478</v>
      </c>
      <c r="D26725" t="s">
        <v>33476</v>
      </c>
      <c r="E26725"/>
      <c r="F26725"/>
      <c r="G26725"/>
      <c r="H26725"/>
      <c r="I26725"/>
      <c r="J26725"/>
      <c r="U26725" s="43"/>
      <c r="AE26725"/>
    </row>
    <row r="26726" spans="1:31">
      <c r="A26726">
        <v>62870</v>
      </c>
      <c r="B26726" t="s">
        <v>22893</v>
      </c>
      <c r="C26726" t="s">
        <v>33477</v>
      </c>
      <c r="D26726" t="s">
        <v>33481</v>
      </c>
      <c r="E26726"/>
      <c r="F26726"/>
      <c r="G26726"/>
      <c r="H26726"/>
      <c r="I26726"/>
      <c r="J26726"/>
      <c r="U26726" s="43"/>
      <c r="AE26726"/>
    </row>
    <row r="26727" spans="1:31">
      <c r="A26727">
        <v>62112</v>
      </c>
      <c r="B26727" t="s">
        <v>22894</v>
      </c>
      <c r="C26727" t="s">
        <v>33477</v>
      </c>
      <c r="D26727" t="e">
        <v>#N/A</v>
      </c>
      <c r="E26727"/>
      <c r="F26727"/>
      <c r="G26727"/>
      <c r="H26727"/>
      <c r="I26727"/>
      <c r="J26727"/>
      <c r="U26727" s="43"/>
      <c r="AE26727"/>
    </row>
    <row r="26728" spans="1:31">
      <c r="A26728">
        <v>62147</v>
      </c>
      <c r="B26728" t="s">
        <v>22895</v>
      </c>
      <c r="C26728" t="s">
        <v>33478</v>
      </c>
      <c r="D26728" t="s">
        <v>33476</v>
      </c>
      <c r="E26728"/>
      <c r="F26728"/>
      <c r="G26728"/>
      <c r="H26728"/>
      <c r="I26728"/>
      <c r="J26728"/>
      <c r="U26728" s="43"/>
      <c r="AE26728"/>
    </row>
    <row r="26729" spans="1:31">
      <c r="A26729">
        <v>62810</v>
      </c>
      <c r="B26729" t="s">
        <v>22896</v>
      </c>
      <c r="C26729" t="s">
        <v>33478</v>
      </c>
      <c r="D26729" t="s">
        <v>33476</v>
      </c>
      <c r="E26729"/>
      <c r="F26729"/>
      <c r="G26729"/>
      <c r="H26729"/>
      <c r="I26729"/>
      <c r="J26729"/>
      <c r="U26729" s="43"/>
      <c r="AE26729"/>
    </row>
    <row r="26730" spans="1:31">
      <c r="A26730">
        <v>62160</v>
      </c>
      <c r="B26730" t="s">
        <v>13836</v>
      </c>
      <c r="C26730" t="s">
        <v>33477</v>
      </c>
      <c r="D26730" t="s">
        <v>33476</v>
      </c>
      <c r="E26730"/>
      <c r="F26730"/>
      <c r="G26730"/>
      <c r="H26730"/>
      <c r="I26730"/>
      <c r="J26730"/>
      <c r="U26730" s="43"/>
      <c r="AE26730"/>
    </row>
    <row r="26731" spans="1:31">
      <c r="A26731">
        <v>62450</v>
      </c>
      <c r="B26731" t="s">
        <v>22897</v>
      </c>
      <c r="C26731" t="s">
        <v>33478</v>
      </c>
      <c r="D26731" t="s">
        <v>33476</v>
      </c>
      <c r="E26731"/>
      <c r="F26731"/>
      <c r="G26731"/>
      <c r="H26731"/>
      <c r="I26731"/>
      <c r="J26731"/>
      <c r="U26731" s="43"/>
      <c r="AE26731"/>
    </row>
    <row r="26732" spans="1:31">
      <c r="A26732">
        <v>62140</v>
      </c>
      <c r="B26732" t="s">
        <v>22898</v>
      </c>
      <c r="C26732" t="s">
        <v>33477</v>
      </c>
      <c r="D26732" t="s">
        <v>33476</v>
      </c>
      <c r="E26732"/>
      <c r="F26732"/>
      <c r="G26732"/>
      <c r="H26732"/>
      <c r="I26732"/>
      <c r="J26732"/>
      <c r="U26732" s="43"/>
      <c r="AE26732"/>
    </row>
    <row r="26733" spans="1:31">
      <c r="A26733">
        <v>62760</v>
      </c>
      <c r="B26733" t="s">
        <v>22899</v>
      </c>
      <c r="C26733" t="s">
        <v>33478</v>
      </c>
      <c r="D26733" t="s">
        <v>33476</v>
      </c>
      <c r="E26733"/>
      <c r="F26733"/>
      <c r="G26733"/>
      <c r="H26733"/>
      <c r="I26733"/>
      <c r="J26733"/>
      <c r="U26733" s="43"/>
      <c r="AE26733"/>
    </row>
    <row r="26734" spans="1:31">
      <c r="A26734">
        <v>62600</v>
      </c>
      <c r="B26734" t="s">
        <v>22900</v>
      </c>
      <c r="C26734" t="s">
        <v>33480</v>
      </c>
      <c r="D26734" t="e">
        <v>#N/A</v>
      </c>
      <c r="E26734"/>
      <c r="F26734"/>
      <c r="G26734"/>
      <c r="H26734"/>
      <c r="I26734"/>
      <c r="J26734"/>
      <c r="U26734" s="43"/>
      <c r="AE26734"/>
    </row>
    <row r="26735" spans="1:31">
      <c r="A26735">
        <v>62330</v>
      </c>
      <c r="B26735" t="s">
        <v>22901</v>
      </c>
      <c r="C26735" t="s">
        <v>33477</v>
      </c>
      <c r="D26735" t="s">
        <v>33476</v>
      </c>
      <c r="E26735"/>
      <c r="F26735"/>
      <c r="G26735"/>
      <c r="H26735"/>
      <c r="I26735"/>
      <c r="J26735"/>
      <c r="U26735" s="43"/>
      <c r="AE26735"/>
    </row>
    <row r="26736" spans="1:31">
      <c r="A26736">
        <v>62128</v>
      </c>
      <c r="B26736" t="s">
        <v>22902</v>
      </c>
      <c r="C26736" t="s">
        <v>33478</v>
      </c>
      <c r="D26736" t="s">
        <v>33476</v>
      </c>
      <c r="E26736"/>
      <c r="F26736"/>
      <c r="G26736"/>
      <c r="H26736"/>
      <c r="I26736"/>
      <c r="J26736"/>
      <c r="U26736" s="43"/>
      <c r="AE26736"/>
    </row>
    <row r="26737" spans="1:31">
      <c r="A26737">
        <v>62370</v>
      </c>
      <c r="B26737" t="s">
        <v>22903</v>
      </c>
      <c r="C26737" t="s">
        <v>33477</v>
      </c>
      <c r="D26737" t="s">
        <v>33476</v>
      </c>
      <c r="E26737"/>
      <c r="F26737"/>
      <c r="G26737"/>
      <c r="H26737"/>
      <c r="I26737"/>
      <c r="J26737"/>
      <c r="U26737" s="43"/>
      <c r="AE26737"/>
    </row>
    <row r="26738" spans="1:31">
      <c r="A26738">
        <v>62140</v>
      </c>
      <c r="B26738" t="s">
        <v>22904</v>
      </c>
      <c r="C26738" t="s">
        <v>33477</v>
      </c>
      <c r="D26738" t="s">
        <v>33476</v>
      </c>
      <c r="E26738"/>
      <c r="F26738"/>
      <c r="G26738"/>
      <c r="H26738"/>
      <c r="I26738"/>
      <c r="J26738"/>
      <c r="U26738" s="43"/>
      <c r="AE26738"/>
    </row>
    <row r="26739" spans="1:31">
      <c r="A26739">
        <v>62130</v>
      </c>
      <c r="B26739" t="s">
        <v>22905</v>
      </c>
      <c r="C26739" t="s">
        <v>33478</v>
      </c>
      <c r="D26739" t="s">
        <v>33476</v>
      </c>
      <c r="E26739"/>
      <c r="F26739"/>
      <c r="G26739"/>
      <c r="H26739"/>
      <c r="I26739"/>
      <c r="J26739"/>
      <c r="U26739" s="43"/>
      <c r="AE26739"/>
    </row>
    <row r="26740" spans="1:31">
      <c r="A26740">
        <v>62340</v>
      </c>
      <c r="B26740" t="s">
        <v>22906</v>
      </c>
      <c r="C26740" t="s">
        <v>33480</v>
      </c>
      <c r="D26740" t="s">
        <v>33476</v>
      </c>
      <c r="E26740"/>
      <c r="F26740"/>
      <c r="G26740"/>
      <c r="H26740"/>
      <c r="I26740"/>
      <c r="J26740"/>
      <c r="U26740" s="43"/>
      <c r="AE26740"/>
    </row>
    <row r="26741" spans="1:31">
      <c r="A26741">
        <v>62140</v>
      </c>
      <c r="B26741" t="s">
        <v>22907</v>
      </c>
      <c r="C26741" t="s">
        <v>33477</v>
      </c>
      <c r="D26741" t="s">
        <v>33476</v>
      </c>
      <c r="E26741"/>
      <c r="F26741"/>
      <c r="G26741"/>
      <c r="H26741"/>
      <c r="I26741"/>
      <c r="J26741"/>
      <c r="U26741" s="43"/>
      <c r="AE26741"/>
    </row>
    <row r="26742" spans="1:31">
      <c r="A26742">
        <v>62123</v>
      </c>
      <c r="B26742" t="s">
        <v>22908</v>
      </c>
      <c r="C26742" t="s">
        <v>33478</v>
      </c>
      <c r="D26742" t="s">
        <v>33476</v>
      </c>
      <c r="E26742"/>
      <c r="F26742"/>
      <c r="G26742"/>
      <c r="H26742"/>
      <c r="I26742"/>
      <c r="J26742"/>
      <c r="U26742" s="43"/>
      <c r="AE26742"/>
    </row>
    <row r="26743" spans="1:31">
      <c r="A26743">
        <v>62940</v>
      </c>
      <c r="B26743" t="s">
        <v>22909</v>
      </c>
      <c r="C26743" t="s">
        <v>33477</v>
      </c>
      <c r="D26743" t="e">
        <v>#N/A</v>
      </c>
      <c r="E26743"/>
      <c r="F26743"/>
      <c r="G26743"/>
      <c r="H26743"/>
      <c r="I26743"/>
      <c r="J26743"/>
      <c r="U26743" s="43"/>
      <c r="AE26743"/>
    </row>
    <row r="26744" spans="1:31">
      <c r="A26744">
        <v>62138</v>
      </c>
      <c r="B26744" t="s">
        <v>22910</v>
      </c>
      <c r="C26744" t="s">
        <v>33477</v>
      </c>
      <c r="D26744" t="s">
        <v>33476</v>
      </c>
      <c r="E26744"/>
      <c r="F26744"/>
      <c r="G26744"/>
      <c r="H26744"/>
      <c r="I26744"/>
      <c r="J26744"/>
      <c r="U26744" s="43"/>
      <c r="AE26744"/>
    </row>
    <row r="26745" spans="1:31">
      <c r="A26745">
        <v>62830</v>
      </c>
      <c r="B26745" t="s">
        <v>22911</v>
      </c>
      <c r="C26745" t="s">
        <v>33477</v>
      </c>
      <c r="D26745" t="s">
        <v>33476</v>
      </c>
      <c r="E26745"/>
      <c r="F26745"/>
      <c r="G26745"/>
      <c r="H26745"/>
      <c r="I26745"/>
      <c r="J26745"/>
      <c r="U26745" s="43"/>
      <c r="AE26745"/>
    </row>
    <row r="26746" spans="1:31">
      <c r="A26746">
        <v>62570</v>
      </c>
      <c r="B26746" t="s">
        <v>22912</v>
      </c>
      <c r="C26746" t="s">
        <v>33477</v>
      </c>
      <c r="D26746" t="s">
        <v>33476</v>
      </c>
      <c r="E26746"/>
      <c r="F26746"/>
      <c r="G26746"/>
      <c r="H26746"/>
      <c r="I26746"/>
      <c r="J26746"/>
      <c r="U26746" s="43"/>
      <c r="AE26746"/>
    </row>
    <row r="26747" spans="1:31">
      <c r="A26747">
        <v>62760</v>
      </c>
      <c r="B26747" t="s">
        <v>21816</v>
      </c>
      <c r="C26747" t="s">
        <v>33478</v>
      </c>
      <c r="D26747" t="s">
        <v>33476</v>
      </c>
      <c r="E26747"/>
      <c r="F26747"/>
      <c r="G26747"/>
      <c r="H26747"/>
      <c r="I26747"/>
      <c r="J26747"/>
      <c r="U26747" s="43"/>
      <c r="AE26747"/>
    </row>
    <row r="26748" spans="1:31">
      <c r="A26748">
        <v>62118</v>
      </c>
      <c r="B26748" t="s">
        <v>22913</v>
      </c>
      <c r="C26748" t="s">
        <v>33477</v>
      </c>
      <c r="D26748" t="s">
        <v>33476</v>
      </c>
      <c r="E26748"/>
      <c r="F26748"/>
      <c r="G26748"/>
      <c r="H26748"/>
      <c r="I26748"/>
      <c r="J26748"/>
      <c r="U26748" s="43"/>
      <c r="AE26748"/>
    </row>
    <row r="26749" spans="1:31">
      <c r="A26749">
        <v>62121</v>
      </c>
      <c r="B26749" t="s">
        <v>22914</v>
      </c>
      <c r="C26749" t="s">
        <v>33478</v>
      </c>
      <c r="D26749" t="s">
        <v>33476</v>
      </c>
      <c r="E26749"/>
      <c r="F26749"/>
      <c r="G26749"/>
      <c r="H26749"/>
      <c r="I26749"/>
      <c r="J26749"/>
      <c r="U26749" s="43"/>
      <c r="AE26749"/>
    </row>
    <row r="26750" spans="1:31">
      <c r="A26750">
        <v>62190</v>
      </c>
      <c r="B26750" t="s">
        <v>22915</v>
      </c>
      <c r="C26750" t="s">
        <v>33478</v>
      </c>
      <c r="D26750" t="s">
        <v>33476</v>
      </c>
      <c r="E26750"/>
      <c r="F26750"/>
      <c r="G26750"/>
      <c r="H26750"/>
      <c r="I26750"/>
      <c r="J26750"/>
      <c r="U26750" s="43"/>
      <c r="AE26750"/>
    </row>
    <row r="26751" spans="1:31">
      <c r="A26751">
        <v>62340</v>
      </c>
      <c r="B26751" t="s">
        <v>22916</v>
      </c>
      <c r="C26751" t="s">
        <v>33480</v>
      </c>
      <c r="D26751" t="s">
        <v>33476</v>
      </c>
      <c r="E26751"/>
      <c r="F26751"/>
      <c r="G26751"/>
      <c r="H26751"/>
      <c r="I26751"/>
      <c r="J26751"/>
      <c r="U26751" s="43"/>
      <c r="AE26751"/>
    </row>
    <row r="26752" spans="1:31">
      <c r="A26752">
        <v>62111</v>
      </c>
      <c r="B26752" t="s">
        <v>22917</v>
      </c>
      <c r="C26752" t="s">
        <v>33478</v>
      </c>
      <c r="D26752" t="s">
        <v>33476</v>
      </c>
      <c r="E26752"/>
      <c r="F26752"/>
      <c r="G26752"/>
      <c r="H26752"/>
      <c r="I26752"/>
      <c r="J26752"/>
      <c r="U26752" s="43"/>
      <c r="AE26752"/>
    </row>
    <row r="26753" spans="1:31">
      <c r="A26753">
        <v>62124</v>
      </c>
      <c r="B26753" t="s">
        <v>22918</v>
      </c>
      <c r="C26753" t="s">
        <v>33478</v>
      </c>
      <c r="D26753" t="s">
        <v>33476</v>
      </c>
      <c r="E26753"/>
      <c r="F26753"/>
      <c r="G26753"/>
      <c r="H26753"/>
      <c r="I26753"/>
      <c r="J26753"/>
      <c r="U26753" s="43"/>
      <c r="AE26753"/>
    </row>
    <row r="26754" spans="1:31">
      <c r="A26754">
        <v>62390</v>
      </c>
      <c r="B26754" t="s">
        <v>22919</v>
      </c>
      <c r="C26754" t="s">
        <v>33477</v>
      </c>
      <c r="D26754" t="s">
        <v>33476</v>
      </c>
      <c r="E26754"/>
      <c r="F26754"/>
      <c r="G26754"/>
      <c r="H26754"/>
      <c r="I26754"/>
      <c r="J26754"/>
      <c r="U26754" s="43"/>
      <c r="AE26754"/>
    </row>
    <row r="26755" spans="1:31">
      <c r="A26755">
        <v>62132</v>
      </c>
      <c r="B26755" t="s">
        <v>22920</v>
      </c>
      <c r="C26755" t="s">
        <v>33480</v>
      </c>
      <c r="D26755" t="e">
        <v>#N/A</v>
      </c>
      <c r="E26755"/>
      <c r="F26755"/>
      <c r="G26755"/>
      <c r="H26755"/>
      <c r="I26755"/>
      <c r="J26755"/>
      <c r="U26755" s="43"/>
      <c r="AE26755"/>
    </row>
    <row r="26756" spans="1:31">
      <c r="A26756">
        <v>62440</v>
      </c>
      <c r="B26756" t="s">
        <v>22921</v>
      </c>
      <c r="C26756" t="s">
        <v>33477</v>
      </c>
      <c r="D26756" t="e">
        <v>#N/A</v>
      </c>
      <c r="E26756"/>
      <c r="F26756"/>
      <c r="G26756"/>
      <c r="H26756"/>
      <c r="I26756"/>
      <c r="J26756"/>
      <c r="U26756" s="43"/>
      <c r="AE26756"/>
    </row>
    <row r="26757" spans="1:31">
      <c r="A26757">
        <v>62156</v>
      </c>
      <c r="B26757" t="s">
        <v>21821</v>
      </c>
      <c r="C26757" t="s">
        <v>33477</v>
      </c>
      <c r="D26757" t="e">
        <v>#N/A</v>
      </c>
      <c r="E26757"/>
      <c r="F26757"/>
      <c r="G26757"/>
      <c r="H26757"/>
      <c r="I26757"/>
      <c r="J26757"/>
      <c r="U26757" s="43"/>
      <c r="AE26757"/>
    </row>
    <row r="26758" spans="1:31">
      <c r="A26758">
        <v>62144</v>
      </c>
      <c r="B26758" t="s">
        <v>22922</v>
      </c>
      <c r="C26758" t="s">
        <v>33478</v>
      </c>
      <c r="D26758" t="s">
        <v>33476</v>
      </c>
      <c r="E26758"/>
      <c r="F26758"/>
      <c r="G26758"/>
      <c r="H26758"/>
      <c r="I26758"/>
      <c r="J26758"/>
      <c r="U26758" s="43"/>
      <c r="AE26758"/>
    </row>
    <row r="26759" spans="1:31">
      <c r="A26759">
        <v>62130</v>
      </c>
      <c r="B26759" t="s">
        <v>22923</v>
      </c>
      <c r="C26759" t="s">
        <v>33478</v>
      </c>
      <c r="D26759" t="s">
        <v>33476</v>
      </c>
      <c r="E26759"/>
      <c r="F26759"/>
      <c r="G26759"/>
      <c r="H26759"/>
      <c r="I26759"/>
      <c r="J26759"/>
      <c r="U26759" s="43"/>
      <c r="AE26759"/>
    </row>
    <row r="26760" spans="1:31">
      <c r="A26760">
        <v>62810</v>
      </c>
      <c r="B26760" t="s">
        <v>968</v>
      </c>
      <c r="C26760" t="s">
        <v>33478</v>
      </c>
      <c r="D26760" t="s">
        <v>33476</v>
      </c>
      <c r="E26760"/>
      <c r="F26760"/>
      <c r="G26760"/>
      <c r="H26760"/>
      <c r="I26760"/>
      <c r="J26760"/>
      <c r="U26760" s="43"/>
      <c r="AE26760"/>
    </row>
    <row r="26761" spans="1:31">
      <c r="A26761">
        <v>62850</v>
      </c>
      <c r="B26761" t="s">
        <v>22924</v>
      </c>
      <c r="C26761" t="s">
        <v>33477</v>
      </c>
      <c r="D26761" t="s">
        <v>33476</v>
      </c>
      <c r="E26761"/>
      <c r="F26761"/>
      <c r="G26761"/>
      <c r="H26761"/>
      <c r="I26761"/>
      <c r="J26761"/>
      <c r="U26761" s="43"/>
      <c r="AE26761"/>
    </row>
    <row r="26762" spans="1:31">
      <c r="A26762">
        <v>62147</v>
      </c>
      <c r="B26762" t="s">
        <v>22925</v>
      </c>
      <c r="C26762" t="s">
        <v>33478</v>
      </c>
      <c r="D26762" t="s">
        <v>33476</v>
      </c>
      <c r="E26762"/>
      <c r="F26762"/>
      <c r="G26762"/>
      <c r="H26762"/>
      <c r="I26762"/>
      <c r="J26762"/>
      <c r="U26762" s="43"/>
      <c r="AE26762"/>
    </row>
    <row r="26763" spans="1:31">
      <c r="A26763">
        <v>62111</v>
      </c>
      <c r="B26763" t="s">
        <v>22926</v>
      </c>
      <c r="C26763" t="s">
        <v>33478</v>
      </c>
      <c r="D26763" t="s">
        <v>33476</v>
      </c>
      <c r="E26763"/>
      <c r="F26763"/>
      <c r="G26763"/>
      <c r="H26763"/>
      <c r="I26763"/>
      <c r="J26763"/>
      <c r="U26763" s="43"/>
      <c r="AE26763"/>
    </row>
    <row r="26764" spans="1:31">
      <c r="A26764">
        <v>62570</v>
      </c>
      <c r="B26764" t="s">
        <v>22927</v>
      </c>
      <c r="C26764" t="s">
        <v>33477</v>
      </c>
      <c r="D26764" t="s">
        <v>33476</v>
      </c>
      <c r="E26764"/>
      <c r="F26764"/>
      <c r="G26764"/>
      <c r="H26764"/>
      <c r="I26764"/>
      <c r="J26764"/>
      <c r="U26764" s="43"/>
      <c r="AE26764"/>
    </row>
    <row r="26765" spans="1:31">
      <c r="A26765">
        <v>62182</v>
      </c>
      <c r="B26765" t="s">
        <v>22928</v>
      </c>
      <c r="C26765" t="s">
        <v>33478</v>
      </c>
      <c r="D26765" t="s">
        <v>33476</v>
      </c>
      <c r="E26765"/>
      <c r="F26765"/>
      <c r="G26765"/>
      <c r="H26765"/>
      <c r="I26765"/>
      <c r="J26765"/>
      <c r="U26765" s="43"/>
      <c r="AE26765"/>
    </row>
    <row r="26766" spans="1:31">
      <c r="A26766">
        <v>62175</v>
      </c>
      <c r="B26766" t="s">
        <v>22929</v>
      </c>
      <c r="C26766" t="s">
        <v>33478</v>
      </c>
      <c r="D26766" t="s">
        <v>33476</v>
      </c>
      <c r="E26766"/>
      <c r="F26766"/>
      <c r="G26766"/>
      <c r="H26766"/>
      <c r="I26766"/>
      <c r="J26766"/>
      <c r="U26766" s="43"/>
      <c r="AE26766"/>
    </row>
    <row r="26767" spans="1:31">
      <c r="A26767">
        <v>62128</v>
      </c>
      <c r="B26767" t="s">
        <v>22930</v>
      </c>
      <c r="C26767" t="s">
        <v>33478</v>
      </c>
      <c r="D26767" t="s">
        <v>33476</v>
      </c>
      <c r="E26767"/>
      <c r="F26767"/>
      <c r="G26767"/>
      <c r="H26767"/>
      <c r="I26767"/>
      <c r="J26767"/>
      <c r="U26767" s="43"/>
      <c r="AE26767"/>
    </row>
    <row r="26768" spans="1:31">
      <c r="A26768">
        <v>62110</v>
      </c>
      <c r="B26768" t="s">
        <v>22931</v>
      </c>
      <c r="C26768" t="s">
        <v>33477</v>
      </c>
      <c r="D26768" t="e">
        <v>#N/A</v>
      </c>
      <c r="E26768"/>
      <c r="F26768"/>
      <c r="G26768"/>
      <c r="H26768"/>
      <c r="I26768"/>
      <c r="J26768"/>
      <c r="U26768" s="43"/>
      <c r="AE26768"/>
    </row>
    <row r="26769" spans="1:31">
      <c r="A26769">
        <v>62128</v>
      </c>
      <c r="B26769" t="s">
        <v>22932</v>
      </c>
      <c r="C26769" t="s">
        <v>33478</v>
      </c>
      <c r="D26769" t="s">
        <v>33476</v>
      </c>
      <c r="E26769"/>
      <c r="F26769"/>
      <c r="G26769"/>
      <c r="H26769"/>
      <c r="I26769"/>
      <c r="J26769"/>
      <c r="U26769" s="43"/>
      <c r="AE26769"/>
    </row>
    <row r="26770" spans="1:31">
      <c r="A26770">
        <v>62142</v>
      </c>
      <c r="B26770" t="s">
        <v>22933</v>
      </c>
      <c r="C26770" t="s">
        <v>33480</v>
      </c>
      <c r="D26770" t="e">
        <v>#N/A</v>
      </c>
      <c r="E26770"/>
      <c r="F26770"/>
      <c r="G26770"/>
      <c r="H26770"/>
      <c r="I26770"/>
      <c r="J26770"/>
      <c r="U26770" s="43"/>
      <c r="AE26770"/>
    </row>
    <row r="26771" spans="1:31">
      <c r="A26771">
        <v>62760</v>
      </c>
      <c r="B26771" t="s">
        <v>22934</v>
      </c>
      <c r="C26771" t="s">
        <v>33478</v>
      </c>
      <c r="D26771" t="s">
        <v>33476</v>
      </c>
      <c r="E26771"/>
      <c r="F26771"/>
      <c r="G26771"/>
      <c r="H26771"/>
      <c r="I26771"/>
      <c r="J26771"/>
      <c r="U26771" s="43"/>
      <c r="AE26771"/>
    </row>
    <row r="26772" spans="1:31">
      <c r="A26772">
        <v>62850</v>
      </c>
      <c r="B26772" t="s">
        <v>22935</v>
      </c>
      <c r="C26772" t="s">
        <v>33477</v>
      </c>
      <c r="D26772" t="s">
        <v>33476</v>
      </c>
      <c r="E26772"/>
      <c r="F26772"/>
      <c r="G26772"/>
      <c r="H26772"/>
      <c r="I26772"/>
      <c r="J26772"/>
      <c r="U26772" s="43"/>
      <c r="AE26772"/>
    </row>
    <row r="26773" spans="1:31">
      <c r="A26773">
        <v>62130</v>
      </c>
      <c r="B26773" t="s">
        <v>22936</v>
      </c>
      <c r="C26773" t="s">
        <v>33478</v>
      </c>
      <c r="D26773" t="s">
        <v>33476</v>
      </c>
      <c r="E26773"/>
      <c r="F26773"/>
      <c r="G26773"/>
      <c r="H26773"/>
      <c r="I26773"/>
      <c r="J26773"/>
      <c r="U26773" s="43"/>
      <c r="AE26773"/>
    </row>
    <row r="26774" spans="1:31">
      <c r="A26774">
        <v>62158</v>
      </c>
      <c r="B26774" t="s">
        <v>22937</v>
      </c>
      <c r="C26774" t="s">
        <v>33478</v>
      </c>
      <c r="D26774" t="s">
        <v>33476</v>
      </c>
      <c r="E26774"/>
      <c r="F26774"/>
      <c r="G26774"/>
      <c r="H26774"/>
      <c r="I26774"/>
      <c r="J26774"/>
      <c r="U26774" s="43"/>
      <c r="AE26774"/>
    </row>
    <row r="26775" spans="1:31">
      <c r="A26775">
        <v>62130</v>
      </c>
      <c r="B26775" t="s">
        <v>22938</v>
      </c>
      <c r="C26775" t="s">
        <v>33478</v>
      </c>
      <c r="D26775" t="s">
        <v>33476</v>
      </c>
      <c r="E26775"/>
      <c r="F26775"/>
      <c r="G26775"/>
      <c r="H26775"/>
      <c r="I26775"/>
      <c r="J26775"/>
      <c r="U26775" s="43"/>
      <c r="AE26775"/>
    </row>
    <row r="26776" spans="1:31">
      <c r="A26776">
        <v>62130</v>
      </c>
      <c r="B26776" t="s">
        <v>22939</v>
      </c>
      <c r="C26776" t="s">
        <v>33478</v>
      </c>
      <c r="D26776" t="s">
        <v>33476</v>
      </c>
      <c r="E26776"/>
      <c r="F26776"/>
      <c r="G26776"/>
      <c r="H26776"/>
      <c r="I26776"/>
      <c r="J26776"/>
      <c r="U26776" s="43"/>
      <c r="AE26776"/>
    </row>
    <row r="26777" spans="1:31">
      <c r="A26777">
        <v>62650</v>
      </c>
      <c r="B26777" t="s">
        <v>22940</v>
      </c>
      <c r="C26777" t="s">
        <v>33477</v>
      </c>
      <c r="D26777" t="s">
        <v>33476</v>
      </c>
      <c r="E26777"/>
      <c r="F26777"/>
      <c r="G26777"/>
      <c r="H26777"/>
      <c r="I26777"/>
      <c r="J26777"/>
      <c r="U26777" s="43"/>
      <c r="AE26777"/>
    </row>
    <row r="26778" spans="1:31">
      <c r="A26778">
        <v>62690</v>
      </c>
      <c r="B26778" t="s">
        <v>22941</v>
      </c>
      <c r="C26778" t="s">
        <v>33478</v>
      </c>
      <c r="D26778" t="s">
        <v>33476</v>
      </c>
      <c r="E26778"/>
      <c r="F26778"/>
      <c r="G26778"/>
      <c r="H26778"/>
      <c r="I26778"/>
      <c r="J26778"/>
      <c r="U26778" s="43"/>
      <c r="AE26778"/>
    </row>
    <row r="26779" spans="1:31">
      <c r="A26779">
        <v>62132</v>
      </c>
      <c r="B26779" t="s">
        <v>22942</v>
      </c>
      <c r="C26779" t="s">
        <v>33480</v>
      </c>
      <c r="D26779" t="e">
        <v>#N/A</v>
      </c>
      <c r="E26779"/>
      <c r="F26779"/>
      <c r="G26779"/>
      <c r="H26779"/>
      <c r="I26779"/>
      <c r="J26779"/>
      <c r="U26779" s="43"/>
      <c r="AE26779"/>
    </row>
    <row r="26780" spans="1:31">
      <c r="A26780">
        <v>62147</v>
      </c>
      <c r="B26780" t="s">
        <v>22943</v>
      </c>
      <c r="C26780" t="s">
        <v>33478</v>
      </c>
      <c r="D26780" t="s">
        <v>33476</v>
      </c>
      <c r="E26780"/>
      <c r="F26780"/>
      <c r="G26780"/>
      <c r="H26780"/>
      <c r="I26780"/>
      <c r="J26780"/>
      <c r="U26780" s="43"/>
      <c r="AE26780"/>
    </row>
    <row r="26781" spans="1:31">
      <c r="A26781">
        <v>62150</v>
      </c>
      <c r="B26781" t="s">
        <v>22944</v>
      </c>
      <c r="C26781" t="s">
        <v>33477</v>
      </c>
      <c r="D26781" t="s">
        <v>33476</v>
      </c>
      <c r="E26781"/>
      <c r="F26781"/>
      <c r="G26781"/>
      <c r="H26781"/>
      <c r="I26781"/>
      <c r="J26781"/>
      <c r="U26781" s="43"/>
      <c r="AE26781"/>
    </row>
    <row r="26782" spans="1:31">
      <c r="A26782">
        <v>62130</v>
      </c>
      <c r="B26782" t="s">
        <v>22945</v>
      </c>
      <c r="C26782" t="s">
        <v>33478</v>
      </c>
      <c r="D26782" t="s">
        <v>33476</v>
      </c>
      <c r="E26782"/>
      <c r="F26782"/>
      <c r="G26782"/>
      <c r="H26782"/>
      <c r="I26782"/>
      <c r="J26782"/>
      <c r="U26782" s="43"/>
      <c r="AE26782"/>
    </row>
    <row r="26783" spans="1:31">
      <c r="A26783">
        <v>62530</v>
      </c>
      <c r="B26783" t="s">
        <v>22946</v>
      </c>
      <c r="C26783" t="s">
        <v>33477</v>
      </c>
      <c r="D26783" t="e">
        <v>#N/A</v>
      </c>
      <c r="E26783"/>
      <c r="F26783"/>
      <c r="G26783"/>
      <c r="H26783"/>
      <c r="I26783"/>
      <c r="J26783"/>
      <c r="U26783" s="43"/>
      <c r="AE26783"/>
    </row>
    <row r="26784" spans="1:31">
      <c r="A26784">
        <v>62179</v>
      </c>
      <c r="B26784" t="s">
        <v>22947</v>
      </c>
      <c r="C26784" t="s">
        <v>33477</v>
      </c>
      <c r="D26784" t="s">
        <v>33476</v>
      </c>
      <c r="E26784"/>
      <c r="F26784"/>
      <c r="G26784"/>
      <c r="H26784"/>
      <c r="I26784"/>
      <c r="J26784"/>
      <c r="U26784" s="43"/>
      <c r="AE26784"/>
    </row>
    <row r="26785" spans="1:31">
      <c r="A26785">
        <v>62196</v>
      </c>
      <c r="B26785" t="s">
        <v>22948</v>
      </c>
      <c r="C26785" t="s">
        <v>33477</v>
      </c>
      <c r="D26785" t="e">
        <v>#N/A</v>
      </c>
      <c r="E26785"/>
      <c r="F26785"/>
      <c r="G26785"/>
      <c r="H26785"/>
      <c r="I26785"/>
      <c r="J26785"/>
      <c r="U26785" s="43"/>
      <c r="AE26785"/>
    </row>
    <row r="26786" spans="1:31">
      <c r="A26786">
        <v>62360</v>
      </c>
      <c r="B26786" t="s">
        <v>22949</v>
      </c>
      <c r="C26786" t="s">
        <v>33477</v>
      </c>
      <c r="D26786" t="s">
        <v>33476</v>
      </c>
      <c r="E26786"/>
      <c r="F26786"/>
      <c r="G26786"/>
      <c r="H26786"/>
      <c r="I26786"/>
      <c r="J26786"/>
      <c r="U26786" s="43"/>
      <c r="AE26786"/>
    </row>
    <row r="26787" spans="1:31">
      <c r="A26787">
        <v>62140</v>
      </c>
      <c r="B26787" t="s">
        <v>22950</v>
      </c>
      <c r="C26787" t="s">
        <v>33477</v>
      </c>
      <c r="D26787" t="s">
        <v>33476</v>
      </c>
      <c r="E26787"/>
      <c r="F26787"/>
      <c r="G26787"/>
      <c r="H26787"/>
      <c r="I26787"/>
      <c r="J26787"/>
      <c r="U26787" s="43"/>
      <c r="AE26787"/>
    </row>
    <row r="26788" spans="1:31">
      <c r="A26788">
        <v>62360</v>
      </c>
      <c r="B26788" t="s">
        <v>22951</v>
      </c>
      <c r="C26788" t="s">
        <v>33477</v>
      </c>
      <c r="D26788" t="s">
        <v>33476</v>
      </c>
      <c r="E26788"/>
      <c r="F26788"/>
      <c r="G26788"/>
      <c r="H26788"/>
      <c r="I26788"/>
      <c r="J26788"/>
      <c r="U26788" s="43"/>
      <c r="AE26788"/>
    </row>
    <row r="26789" spans="1:31">
      <c r="A26789">
        <v>62990</v>
      </c>
      <c r="B26789" t="s">
        <v>22952</v>
      </c>
      <c r="C26789" t="s">
        <v>33477</v>
      </c>
      <c r="D26789" t="s">
        <v>33476</v>
      </c>
      <c r="E26789"/>
      <c r="F26789"/>
      <c r="G26789"/>
      <c r="H26789"/>
      <c r="I26789"/>
      <c r="J26789"/>
      <c r="U26789" s="43"/>
      <c r="AE26789"/>
    </row>
    <row r="26790" spans="1:31">
      <c r="A26790">
        <v>62550</v>
      </c>
      <c r="B26790" t="s">
        <v>22953</v>
      </c>
      <c r="C26790" t="s">
        <v>33478</v>
      </c>
      <c r="D26790" t="s">
        <v>33476</v>
      </c>
      <c r="E26790"/>
      <c r="F26790"/>
      <c r="G26790"/>
      <c r="H26790"/>
      <c r="I26790"/>
      <c r="J26790"/>
      <c r="U26790" s="43"/>
      <c r="AE26790"/>
    </row>
    <row r="26791" spans="1:31">
      <c r="A26791">
        <v>62134</v>
      </c>
      <c r="B26791" t="s">
        <v>22954</v>
      </c>
      <c r="C26791" t="s">
        <v>33478</v>
      </c>
      <c r="D26791" t="s">
        <v>33476</v>
      </c>
      <c r="E26791"/>
      <c r="F26791"/>
      <c r="G26791"/>
      <c r="H26791"/>
      <c r="I26791"/>
      <c r="J26791"/>
      <c r="U26791" s="43"/>
      <c r="AE26791"/>
    </row>
    <row r="26792" spans="1:31">
      <c r="A26792">
        <v>62575</v>
      </c>
      <c r="B26792" t="s">
        <v>22955</v>
      </c>
      <c r="C26792" t="s">
        <v>33477</v>
      </c>
      <c r="D26792" t="s">
        <v>33476</v>
      </c>
      <c r="E26792"/>
      <c r="F26792"/>
      <c r="G26792"/>
      <c r="H26792"/>
      <c r="I26792"/>
      <c r="J26792"/>
      <c r="U26792" s="43"/>
      <c r="AE26792"/>
    </row>
    <row r="26793" spans="1:31">
      <c r="A26793">
        <v>62310</v>
      </c>
      <c r="B26793" t="s">
        <v>22956</v>
      </c>
      <c r="C26793" t="s">
        <v>33477</v>
      </c>
      <c r="D26793" t="s">
        <v>33476</v>
      </c>
      <c r="E26793"/>
      <c r="F26793"/>
      <c r="G26793"/>
      <c r="H26793"/>
      <c r="I26793"/>
      <c r="J26793"/>
      <c r="U26793" s="43"/>
      <c r="AE26793"/>
    </row>
    <row r="26794" spans="1:31">
      <c r="A26794">
        <v>62232</v>
      </c>
      <c r="B26794" t="s">
        <v>22957</v>
      </c>
      <c r="C26794" t="s">
        <v>33477</v>
      </c>
      <c r="D26794" t="s">
        <v>33476</v>
      </c>
      <c r="E26794"/>
      <c r="F26794"/>
      <c r="G26794"/>
      <c r="H26794"/>
      <c r="I26794"/>
      <c r="J26794"/>
      <c r="U26794" s="43"/>
      <c r="AE26794"/>
    </row>
    <row r="26795" spans="1:31">
      <c r="A26795">
        <v>62850</v>
      </c>
      <c r="B26795" t="s">
        <v>22958</v>
      </c>
      <c r="C26795" t="s">
        <v>33477</v>
      </c>
      <c r="D26795" t="s">
        <v>33476</v>
      </c>
      <c r="E26795"/>
      <c r="F26795"/>
      <c r="G26795"/>
      <c r="H26795"/>
      <c r="I26795"/>
      <c r="J26795"/>
      <c r="U26795" s="43"/>
      <c r="AE26795"/>
    </row>
    <row r="26796" spans="1:31">
      <c r="A26796">
        <v>62620</v>
      </c>
      <c r="B26796" t="s">
        <v>22959</v>
      </c>
      <c r="C26796" t="s">
        <v>33478</v>
      </c>
      <c r="D26796" t="s">
        <v>33476</v>
      </c>
      <c r="E26796"/>
      <c r="F26796"/>
      <c r="G26796"/>
      <c r="H26796"/>
      <c r="I26796"/>
      <c r="J26796"/>
      <c r="U26796" s="43"/>
      <c r="AE26796"/>
    </row>
    <row r="26797" spans="1:31">
      <c r="A26797">
        <v>62150</v>
      </c>
      <c r="B26797" t="s">
        <v>22960</v>
      </c>
      <c r="C26797" t="s">
        <v>33477</v>
      </c>
      <c r="D26797" t="s">
        <v>33476</v>
      </c>
      <c r="E26797"/>
      <c r="F26797"/>
      <c r="G26797"/>
      <c r="H26797"/>
      <c r="I26797"/>
      <c r="J26797"/>
      <c r="U26797" s="43"/>
      <c r="AE26797"/>
    </row>
    <row r="26798" spans="1:31">
      <c r="A26798">
        <v>62910</v>
      </c>
      <c r="B26798" t="s">
        <v>22961</v>
      </c>
      <c r="C26798" t="s">
        <v>33477</v>
      </c>
      <c r="D26798" t="s">
        <v>33476</v>
      </c>
      <c r="E26798"/>
      <c r="F26798"/>
      <c r="G26798"/>
      <c r="H26798"/>
      <c r="I26798"/>
      <c r="J26798"/>
      <c r="U26798" s="43"/>
      <c r="AE26798"/>
    </row>
    <row r="26799" spans="1:31">
      <c r="A26799">
        <v>62270</v>
      </c>
      <c r="B26799" t="s">
        <v>22962</v>
      </c>
      <c r="C26799" t="s">
        <v>33478</v>
      </c>
      <c r="D26799" t="s">
        <v>33476</v>
      </c>
      <c r="E26799"/>
      <c r="F26799"/>
      <c r="G26799"/>
      <c r="H26799"/>
      <c r="I26799"/>
      <c r="J26799"/>
      <c r="U26799" s="43"/>
      <c r="AE26799"/>
    </row>
    <row r="26800" spans="1:31">
      <c r="A26800">
        <v>62630</v>
      </c>
      <c r="B26800" t="s">
        <v>22963</v>
      </c>
      <c r="C26800" t="s">
        <v>33477</v>
      </c>
      <c r="D26800" t="s">
        <v>33476</v>
      </c>
      <c r="E26800"/>
      <c r="F26800"/>
      <c r="G26800"/>
      <c r="H26800"/>
      <c r="I26800"/>
      <c r="J26800"/>
      <c r="U26800" s="43"/>
      <c r="AE26800"/>
    </row>
    <row r="26801" spans="1:31">
      <c r="A26801">
        <v>62140</v>
      </c>
      <c r="B26801" t="s">
        <v>22964</v>
      </c>
      <c r="C26801" t="s">
        <v>33477</v>
      </c>
      <c r="D26801" t="s">
        <v>33476</v>
      </c>
      <c r="E26801"/>
      <c r="F26801"/>
      <c r="G26801"/>
      <c r="H26801"/>
      <c r="I26801"/>
      <c r="J26801"/>
      <c r="U26801" s="43"/>
      <c r="AE26801"/>
    </row>
    <row r="26802" spans="1:31">
      <c r="A26802">
        <v>62130</v>
      </c>
      <c r="B26802" t="s">
        <v>22965</v>
      </c>
      <c r="C26802" t="s">
        <v>33478</v>
      </c>
      <c r="D26802" t="s">
        <v>33476</v>
      </c>
      <c r="E26802"/>
      <c r="F26802"/>
      <c r="G26802"/>
      <c r="H26802"/>
      <c r="I26802"/>
      <c r="J26802"/>
      <c r="U26802" s="43"/>
      <c r="AE26802"/>
    </row>
    <row r="26803" spans="1:31">
      <c r="A26803">
        <v>62650</v>
      </c>
      <c r="B26803" t="s">
        <v>22966</v>
      </c>
      <c r="C26803" t="s">
        <v>33477</v>
      </c>
      <c r="D26803" t="s">
        <v>33476</v>
      </c>
      <c r="E26803"/>
      <c r="F26803"/>
      <c r="G26803"/>
      <c r="H26803"/>
      <c r="I26803"/>
      <c r="J26803"/>
      <c r="U26803" s="43"/>
      <c r="AE26803"/>
    </row>
    <row r="26804" spans="1:31">
      <c r="A26804">
        <v>62410</v>
      </c>
      <c r="B26804" t="s">
        <v>22967</v>
      </c>
      <c r="C26804" t="s">
        <v>33477</v>
      </c>
      <c r="D26804" t="e">
        <v>#N/A</v>
      </c>
      <c r="E26804"/>
      <c r="F26804"/>
      <c r="G26804"/>
      <c r="H26804"/>
      <c r="I26804"/>
      <c r="J26804"/>
      <c r="U26804" s="43"/>
      <c r="AE26804"/>
    </row>
    <row r="26805" spans="1:31">
      <c r="A26805">
        <v>62158</v>
      </c>
      <c r="B26805" t="s">
        <v>22968</v>
      </c>
      <c r="C26805" t="s">
        <v>33478</v>
      </c>
      <c r="D26805" t="s">
        <v>33476</v>
      </c>
      <c r="E26805"/>
      <c r="F26805"/>
      <c r="G26805"/>
      <c r="H26805"/>
      <c r="I26805"/>
      <c r="J26805"/>
      <c r="U26805" s="43"/>
      <c r="AE26805"/>
    </row>
    <row r="26806" spans="1:31">
      <c r="A26806">
        <v>62650</v>
      </c>
      <c r="B26806" t="s">
        <v>22969</v>
      </c>
      <c r="C26806" t="s">
        <v>33477</v>
      </c>
      <c r="D26806" t="s">
        <v>33476</v>
      </c>
      <c r="E26806"/>
      <c r="F26806"/>
      <c r="G26806"/>
      <c r="H26806"/>
      <c r="I26806"/>
      <c r="J26806"/>
      <c r="U26806" s="43"/>
      <c r="AE26806"/>
    </row>
    <row r="26807" spans="1:31">
      <c r="A26807">
        <v>62130</v>
      </c>
      <c r="B26807" t="s">
        <v>22970</v>
      </c>
      <c r="C26807" t="s">
        <v>33478</v>
      </c>
      <c r="D26807" t="s">
        <v>33476</v>
      </c>
      <c r="E26807"/>
      <c r="F26807"/>
      <c r="G26807"/>
      <c r="H26807"/>
      <c r="I26807"/>
      <c r="J26807"/>
      <c r="U26807" s="43"/>
      <c r="AE26807"/>
    </row>
    <row r="26808" spans="1:31">
      <c r="A26808">
        <v>62130</v>
      </c>
      <c r="B26808" t="s">
        <v>22971</v>
      </c>
      <c r="C26808" t="s">
        <v>33478</v>
      </c>
      <c r="D26808" t="s">
        <v>33476</v>
      </c>
      <c r="E26808"/>
      <c r="F26808"/>
      <c r="G26808"/>
      <c r="H26808"/>
      <c r="I26808"/>
      <c r="J26808"/>
      <c r="U26808" s="43"/>
      <c r="AE26808"/>
    </row>
    <row r="26809" spans="1:31">
      <c r="A26809">
        <v>62860</v>
      </c>
      <c r="B26809" t="s">
        <v>22972</v>
      </c>
      <c r="C26809" t="s">
        <v>33477</v>
      </c>
      <c r="D26809" t="s">
        <v>33476</v>
      </c>
      <c r="E26809"/>
      <c r="F26809"/>
      <c r="G26809"/>
      <c r="H26809"/>
      <c r="I26809"/>
      <c r="J26809"/>
      <c r="U26809" s="43"/>
      <c r="AE26809"/>
    </row>
    <row r="26810" spans="1:31">
      <c r="A26810">
        <v>62770</v>
      </c>
      <c r="B26810" t="s">
        <v>22973</v>
      </c>
      <c r="C26810" t="s">
        <v>33477</v>
      </c>
      <c r="D26810" t="s">
        <v>33476</v>
      </c>
      <c r="E26810"/>
      <c r="F26810"/>
      <c r="G26810"/>
      <c r="H26810"/>
      <c r="I26810"/>
      <c r="J26810"/>
      <c r="U26810" s="43"/>
      <c r="AE26810"/>
    </row>
    <row r="26811" spans="1:31">
      <c r="A26811">
        <v>62129</v>
      </c>
      <c r="B26811" t="s">
        <v>22974</v>
      </c>
      <c r="C26811" t="s">
        <v>33477</v>
      </c>
      <c r="D26811" t="s">
        <v>33476</v>
      </c>
      <c r="E26811"/>
      <c r="F26811"/>
      <c r="G26811"/>
      <c r="H26811"/>
      <c r="I26811"/>
      <c r="J26811"/>
      <c r="U26811" s="43"/>
      <c r="AE26811"/>
    </row>
    <row r="26812" spans="1:31">
      <c r="A26812">
        <v>62129</v>
      </c>
      <c r="B26812" t="s">
        <v>22974</v>
      </c>
      <c r="C26812" t="s">
        <v>33477</v>
      </c>
      <c r="D26812" t="s">
        <v>33476</v>
      </c>
      <c r="E26812"/>
      <c r="F26812"/>
      <c r="G26812"/>
      <c r="H26812"/>
      <c r="I26812"/>
      <c r="J26812"/>
      <c r="U26812" s="43"/>
      <c r="AE26812"/>
    </row>
    <row r="26813" spans="1:31">
      <c r="A26813">
        <v>62170</v>
      </c>
      <c r="B26813" t="s">
        <v>22975</v>
      </c>
      <c r="C26813" t="s">
        <v>33480</v>
      </c>
      <c r="D26813" t="s">
        <v>33476</v>
      </c>
      <c r="E26813"/>
      <c r="F26813"/>
      <c r="G26813"/>
      <c r="H26813"/>
      <c r="I26813"/>
      <c r="J26813"/>
      <c r="U26813" s="43"/>
      <c r="AE26813"/>
    </row>
    <row r="26814" spans="1:31">
      <c r="A26814">
        <v>62330</v>
      </c>
      <c r="B26814" t="s">
        <v>22976</v>
      </c>
      <c r="C26814" t="s">
        <v>33477</v>
      </c>
      <c r="D26814" t="s">
        <v>33476</v>
      </c>
      <c r="E26814"/>
      <c r="F26814"/>
      <c r="G26814"/>
      <c r="H26814"/>
      <c r="I26814"/>
      <c r="J26814"/>
      <c r="U26814" s="43"/>
      <c r="AE26814"/>
    </row>
    <row r="26815" spans="1:31">
      <c r="A26815">
        <v>62330</v>
      </c>
      <c r="B26815" t="s">
        <v>22976</v>
      </c>
      <c r="C26815" t="s">
        <v>33477</v>
      </c>
      <c r="D26815" t="s">
        <v>33476</v>
      </c>
      <c r="E26815"/>
      <c r="F26815"/>
      <c r="G26815"/>
      <c r="H26815"/>
      <c r="I26815"/>
      <c r="J26815"/>
      <c r="U26815" s="43"/>
      <c r="AE26815"/>
    </row>
    <row r="26816" spans="1:31">
      <c r="A26816">
        <v>62330</v>
      </c>
      <c r="B26816" t="s">
        <v>22976</v>
      </c>
      <c r="C26816" t="s">
        <v>33477</v>
      </c>
      <c r="D26816" t="s">
        <v>33476</v>
      </c>
      <c r="E26816"/>
      <c r="F26816"/>
      <c r="G26816"/>
      <c r="H26816"/>
      <c r="I26816"/>
      <c r="J26816"/>
      <c r="U26816" s="43"/>
      <c r="AE26816"/>
    </row>
    <row r="26817" spans="1:31">
      <c r="A26817">
        <v>62360</v>
      </c>
      <c r="B26817" t="s">
        <v>22977</v>
      </c>
      <c r="C26817" t="s">
        <v>33477</v>
      </c>
      <c r="D26817" t="s">
        <v>33476</v>
      </c>
      <c r="E26817"/>
      <c r="F26817"/>
      <c r="G26817"/>
      <c r="H26817"/>
      <c r="I26817"/>
      <c r="J26817"/>
      <c r="U26817" s="43"/>
      <c r="AE26817"/>
    </row>
    <row r="26818" spans="1:31">
      <c r="A26818">
        <v>62810</v>
      </c>
      <c r="B26818" t="s">
        <v>22978</v>
      </c>
      <c r="C26818" t="s">
        <v>33478</v>
      </c>
      <c r="D26818" t="s">
        <v>33476</v>
      </c>
      <c r="E26818"/>
      <c r="F26818"/>
      <c r="G26818"/>
      <c r="H26818"/>
      <c r="I26818"/>
      <c r="J26818"/>
      <c r="U26818" s="43"/>
      <c r="AE26818"/>
    </row>
    <row r="26819" spans="1:31">
      <c r="A26819">
        <v>62490</v>
      </c>
      <c r="B26819" t="s">
        <v>22979</v>
      </c>
      <c r="C26819" t="s">
        <v>33477</v>
      </c>
      <c r="D26819" t="s">
        <v>33476</v>
      </c>
      <c r="E26819"/>
      <c r="F26819"/>
      <c r="G26819"/>
      <c r="H26819"/>
      <c r="I26819"/>
      <c r="J26819"/>
      <c r="U26819" s="43"/>
      <c r="AE26819"/>
    </row>
    <row r="26820" spans="1:31">
      <c r="A26820">
        <v>62690</v>
      </c>
      <c r="B26820" t="s">
        <v>22980</v>
      </c>
      <c r="C26820" t="s">
        <v>33478</v>
      </c>
      <c r="D26820" t="s">
        <v>33476</v>
      </c>
      <c r="E26820"/>
      <c r="F26820"/>
      <c r="G26820"/>
      <c r="H26820"/>
      <c r="I26820"/>
      <c r="J26820"/>
      <c r="U26820" s="43"/>
      <c r="AE26820"/>
    </row>
    <row r="26821" spans="1:31">
      <c r="A26821">
        <v>62850</v>
      </c>
      <c r="B26821" t="s">
        <v>22981</v>
      </c>
      <c r="C26821" t="s">
        <v>33477</v>
      </c>
      <c r="D26821" t="s">
        <v>33476</v>
      </c>
      <c r="E26821"/>
      <c r="F26821"/>
      <c r="G26821"/>
      <c r="H26821"/>
      <c r="I26821"/>
      <c r="J26821"/>
      <c r="U26821" s="43"/>
      <c r="AE26821"/>
    </row>
    <row r="26822" spans="1:31">
      <c r="A26822">
        <v>62122</v>
      </c>
      <c r="B26822" t="s">
        <v>22982</v>
      </c>
      <c r="C26822" t="s">
        <v>33477</v>
      </c>
      <c r="D26822" t="e">
        <v>#N/A</v>
      </c>
      <c r="E26822"/>
      <c r="F26822"/>
      <c r="G26822"/>
      <c r="H26822"/>
      <c r="I26822"/>
      <c r="J26822"/>
      <c r="U26822" s="43"/>
      <c r="AE26822"/>
    </row>
    <row r="26823" spans="1:31">
      <c r="A26823">
        <v>62113</v>
      </c>
      <c r="B26823" t="s">
        <v>22983</v>
      </c>
      <c r="C26823" t="s">
        <v>33477</v>
      </c>
      <c r="D26823" t="e">
        <v>#N/A</v>
      </c>
      <c r="E26823"/>
      <c r="F26823"/>
      <c r="G26823"/>
      <c r="H26823"/>
      <c r="I26823"/>
      <c r="J26823"/>
      <c r="U26823" s="43"/>
      <c r="AE26823"/>
    </row>
    <row r="26824" spans="1:31">
      <c r="A26824">
        <v>62140</v>
      </c>
      <c r="B26824" t="s">
        <v>22984</v>
      </c>
      <c r="C26824" t="s">
        <v>33477</v>
      </c>
      <c r="D26824" t="s">
        <v>33476</v>
      </c>
      <c r="E26824"/>
      <c r="F26824"/>
      <c r="G26824"/>
      <c r="H26824"/>
      <c r="I26824"/>
      <c r="J26824"/>
      <c r="U26824" s="43"/>
      <c r="AE26824"/>
    </row>
    <row r="26825" spans="1:31">
      <c r="A26825">
        <v>62830</v>
      </c>
      <c r="B26825" t="s">
        <v>22985</v>
      </c>
      <c r="C26825" t="s">
        <v>33477</v>
      </c>
      <c r="D26825" t="s">
        <v>33476</v>
      </c>
      <c r="E26825"/>
      <c r="F26825"/>
      <c r="G26825"/>
      <c r="H26825"/>
      <c r="I26825"/>
      <c r="J26825"/>
      <c r="U26825" s="43"/>
      <c r="AE26825"/>
    </row>
    <row r="26826" spans="1:31">
      <c r="A26826">
        <v>62159</v>
      </c>
      <c r="B26826" t="s">
        <v>22986</v>
      </c>
      <c r="C26826" t="s">
        <v>33478</v>
      </c>
      <c r="D26826" t="e">
        <v>#N/A</v>
      </c>
      <c r="E26826"/>
      <c r="F26826"/>
      <c r="G26826"/>
      <c r="H26826"/>
      <c r="I26826"/>
      <c r="J26826"/>
      <c r="U26826" s="43"/>
      <c r="AE26826"/>
    </row>
    <row r="26827" spans="1:31">
      <c r="A26827">
        <v>62960</v>
      </c>
      <c r="B26827" t="s">
        <v>22987</v>
      </c>
      <c r="C26827" t="s">
        <v>33478</v>
      </c>
      <c r="D26827" t="s">
        <v>33476</v>
      </c>
      <c r="E26827"/>
      <c r="F26827"/>
      <c r="G26827"/>
      <c r="H26827"/>
      <c r="I26827"/>
      <c r="J26827"/>
      <c r="U26827" s="43"/>
      <c r="AE26827"/>
    </row>
    <row r="26828" spans="1:31">
      <c r="A26828">
        <v>62120</v>
      </c>
      <c r="B26828" t="s">
        <v>22988</v>
      </c>
      <c r="C26828" t="s">
        <v>33477</v>
      </c>
      <c r="D26828" t="s">
        <v>33476</v>
      </c>
      <c r="E26828"/>
      <c r="F26828"/>
      <c r="G26828"/>
      <c r="H26828"/>
      <c r="I26828"/>
      <c r="J26828"/>
      <c r="U26828" s="43"/>
      <c r="AE26828"/>
    </row>
    <row r="26829" spans="1:31">
      <c r="A26829">
        <v>62250</v>
      </c>
      <c r="B26829" t="s">
        <v>22989</v>
      </c>
      <c r="C26829" t="s">
        <v>33480</v>
      </c>
      <c r="D26829" t="s">
        <v>33476</v>
      </c>
      <c r="E26829"/>
      <c r="F26829"/>
      <c r="G26829"/>
      <c r="H26829"/>
      <c r="I26829"/>
      <c r="J26829"/>
      <c r="U26829" s="43"/>
      <c r="AE26829"/>
    </row>
    <row r="26830" spans="1:31">
      <c r="A26830">
        <v>62610</v>
      </c>
      <c r="B26830" t="s">
        <v>22990</v>
      </c>
      <c r="C26830" t="s">
        <v>33480</v>
      </c>
      <c r="D26830" t="s">
        <v>33476</v>
      </c>
      <c r="E26830"/>
      <c r="F26830"/>
      <c r="G26830"/>
      <c r="H26830"/>
      <c r="I26830"/>
      <c r="J26830"/>
      <c r="U26830" s="43"/>
      <c r="AE26830"/>
    </row>
    <row r="26831" spans="1:31">
      <c r="A26831">
        <v>62122</v>
      </c>
      <c r="B26831" t="s">
        <v>22991</v>
      </c>
      <c r="C26831" t="s">
        <v>33477</v>
      </c>
      <c r="D26831" t="e">
        <v>#N/A</v>
      </c>
      <c r="E26831"/>
      <c r="F26831"/>
      <c r="G26831"/>
      <c r="H26831"/>
      <c r="I26831"/>
      <c r="J26831"/>
      <c r="U26831" s="43"/>
      <c r="AE26831"/>
    </row>
    <row r="26832" spans="1:31">
      <c r="A26832">
        <v>62810</v>
      </c>
      <c r="B26832" t="s">
        <v>22992</v>
      </c>
      <c r="C26832" t="s">
        <v>33478</v>
      </c>
      <c r="D26832" t="s">
        <v>33476</v>
      </c>
      <c r="E26832"/>
      <c r="F26832"/>
      <c r="G26832"/>
      <c r="H26832"/>
      <c r="I26832"/>
      <c r="J26832"/>
      <c r="U26832" s="43"/>
      <c r="AE26832"/>
    </row>
    <row r="26833" spans="1:31">
      <c r="A26833">
        <v>62840</v>
      </c>
      <c r="B26833" t="s">
        <v>22993</v>
      </c>
      <c r="C26833" t="s">
        <v>33477</v>
      </c>
      <c r="D26833" t="s">
        <v>33476</v>
      </c>
      <c r="E26833"/>
      <c r="F26833"/>
      <c r="G26833"/>
      <c r="H26833"/>
      <c r="I26833"/>
      <c r="J26833"/>
      <c r="U26833" s="43"/>
      <c r="AE26833"/>
    </row>
    <row r="26834" spans="1:31">
      <c r="A26834">
        <v>62990</v>
      </c>
      <c r="B26834" t="s">
        <v>22994</v>
      </c>
      <c r="C26834" t="s">
        <v>33477</v>
      </c>
      <c r="D26834" t="s">
        <v>33476</v>
      </c>
      <c r="E26834"/>
      <c r="F26834"/>
      <c r="G26834"/>
      <c r="H26834"/>
      <c r="I26834"/>
      <c r="J26834"/>
      <c r="U26834" s="43"/>
      <c r="AE26834"/>
    </row>
    <row r="26835" spans="1:31">
      <c r="A26835">
        <v>62124</v>
      </c>
      <c r="B26835" t="s">
        <v>22995</v>
      </c>
      <c r="C26835" t="s">
        <v>33478</v>
      </c>
      <c r="D26835" t="s">
        <v>33476</v>
      </c>
      <c r="E26835"/>
      <c r="F26835"/>
      <c r="G26835"/>
      <c r="H26835"/>
      <c r="I26835"/>
      <c r="J26835"/>
      <c r="U26835" s="43"/>
      <c r="AE26835"/>
    </row>
    <row r="26836" spans="1:31">
      <c r="A26836">
        <v>62124</v>
      </c>
      <c r="B26836" t="s">
        <v>22996</v>
      </c>
      <c r="C26836" t="s">
        <v>33478</v>
      </c>
      <c r="D26836" t="s">
        <v>33476</v>
      </c>
      <c r="E26836"/>
      <c r="F26836"/>
      <c r="G26836"/>
      <c r="H26836"/>
      <c r="I26836"/>
      <c r="J26836"/>
      <c r="U26836" s="43"/>
      <c r="AE26836"/>
    </row>
    <row r="26837" spans="1:31">
      <c r="A26837">
        <v>62380</v>
      </c>
      <c r="B26837" t="s">
        <v>22997</v>
      </c>
      <c r="C26837" t="s">
        <v>33477</v>
      </c>
      <c r="D26837" t="s">
        <v>33476</v>
      </c>
      <c r="E26837"/>
      <c r="F26837"/>
      <c r="G26837"/>
      <c r="H26837"/>
      <c r="I26837"/>
      <c r="J26837"/>
      <c r="U26837" s="43"/>
      <c r="AE26837"/>
    </row>
    <row r="26838" spans="1:31">
      <c r="A26838">
        <v>62630</v>
      </c>
      <c r="B26838" t="s">
        <v>22998</v>
      </c>
      <c r="C26838" t="s">
        <v>33477</v>
      </c>
      <c r="D26838" t="s">
        <v>33476</v>
      </c>
      <c r="E26838"/>
      <c r="F26838"/>
      <c r="G26838"/>
      <c r="H26838"/>
      <c r="I26838"/>
      <c r="J26838"/>
      <c r="U26838" s="43"/>
      <c r="AE26838"/>
    </row>
    <row r="26839" spans="1:31">
      <c r="A26839">
        <v>62790</v>
      </c>
      <c r="B26839" t="s">
        <v>22999</v>
      </c>
      <c r="C26839" t="s">
        <v>33477</v>
      </c>
      <c r="D26839" t="e">
        <v>#N/A</v>
      </c>
      <c r="E26839"/>
      <c r="F26839"/>
      <c r="G26839"/>
      <c r="H26839"/>
      <c r="I26839"/>
      <c r="J26839"/>
      <c r="U26839" s="43"/>
      <c r="AE26839"/>
    </row>
    <row r="26840" spans="1:31">
      <c r="A26840">
        <v>62300</v>
      </c>
      <c r="B26840" t="s">
        <v>23000</v>
      </c>
      <c r="C26840" t="s">
        <v>33477</v>
      </c>
      <c r="D26840" t="e">
        <v>#N/A</v>
      </c>
      <c r="E26840"/>
      <c r="F26840"/>
      <c r="G26840"/>
      <c r="H26840"/>
      <c r="I26840"/>
      <c r="J26840"/>
      <c r="U26840" s="43"/>
      <c r="AE26840"/>
    </row>
    <row r="26841" spans="1:31">
      <c r="A26841">
        <v>62170</v>
      </c>
      <c r="B26841" t="s">
        <v>23001</v>
      </c>
      <c r="C26841" t="s">
        <v>33480</v>
      </c>
      <c r="D26841" t="s">
        <v>33476</v>
      </c>
      <c r="E26841"/>
      <c r="F26841"/>
      <c r="G26841"/>
      <c r="H26841"/>
      <c r="I26841"/>
      <c r="J26841"/>
      <c r="U26841" s="43"/>
      <c r="AE26841"/>
    </row>
    <row r="26842" spans="1:31">
      <c r="A26842">
        <v>62190</v>
      </c>
      <c r="B26842" t="s">
        <v>23002</v>
      </c>
      <c r="C26842" t="s">
        <v>33478</v>
      </c>
      <c r="D26842" t="s">
        <v>33476</v>
      </c>
      <c r="E26842"/>
      <c r="F26842"/>
      <c r="G26842"/>
      <c r="H26842"/>
      <c r="I26842"/>
      <c r="J26842"/>
      <c r="U26842" s="43"/>
      <c r="AE26842"/>
    </row>
    <row r="26843" spans="1:31">
      <c r="A26843">
        <v>62990</v>
      </c>
      <c r="B26843" t="s">
        <v>23003</v>
      </c>
      <c r="C26843" t="s">
        <v>33477</v>
      </c>
      <c r="D26843" t="s">
        <v>33476</v>
      </c>
      <c r="E26843"/>
      <c r="F26843"/>
      <c r="G26843"/>
      <c r="H26843"/>
      <c r="I26843"/>
      <c r="J26843"/>
      <c r="U26843" s="43"/>
      <c r="AE26843"/>
    </row>
    <row r="26844" spans="1:31">
      <c r="A26844">
        <v>62136</v>
      </c>
      <c r="B26844" t="s">
        <v>23004</v>
      </c>
      <c r="C26844" t="s">
        <v>33477</v>
      </c>
      <c r="D26844" t="s">
        <v>33476</v>
      </c>
      <c r="E26844"/>
      <c r="F26844"/>
      <c r="G26844"/>
      <c r="H26844"/>
      <c r="I26844"/>
      <c r="J26844"/>
      <c r="U26844" s="43"/>
      <c r="AE26844"/>
    </row>
    <row r="26845" spans="1:31">
      <c r="A26845">
        <v>62250</v>
      </c>
      <c r="B26845" t="s">
        <v>23005</v>
      </c>
      <c r="C26845" t="s">
        <v>33480</v>
      </c>
      <c r="D26845" t="s">
        <v>33476</v>
      </c>
      <c r="E26845"/>
      <c r="F26845"/>
      <c r="G26845"/>
      <c r="H26845"/>
      <c r="I26845"/>
      <c r="J26845"/>
      <c r="U26845" s="43"/>
      <c r="AE26845"/>
    </row>
    <row r="26846" spans="1:31">
      <c r="A26846">
        <v>62500</v>
      </c>
      <c r="B26846" t="s">
        <v>23006</v>
      </c>
      <c r="C26846" t="s">
        <v>33477</v>
      </c>
      <c r="D26846" t="e">
        <v>#N/A</v>
      </c>
      <c r="E26846"/>
      <c r="F26846"/>
      <c r="G26846"/>
      <c r="H26846"/>
      <c r="I26846"/>
      <c r="J26846"/>
      <c r="U26846" s="43"/>
      <c r="AE26846"/>
    </row>
    <row r="26847" spans="1:31">
      <c r="A26847">
        <v>62250</v>
      </c>
      <c r="B26847" t="s">
        <v>23007</v>
      </c>
      <c r="C26847" t="s">
        <v>33480</v>
      </c>
      <c r="D26847" t="s">
        <v>33476</v>
      </c>
      <c r="E26847"/>
      <c r="F26847"/>
      <c r="G26847"/>
      <c r="H26847"/>
      <c r="I26847"/>
      <c r="J26847"/>
      <c r="U26847" s="43"/>
      <c r="AE26847"/>
    </row>
    <row r="26848" spans="1:31">
      <c r="A26848">
        <v>62850</v>
      </c>
      <c r="B26848" t="s">
        <v>23008</v>
      </c>
      <c r="C26848" t="s">
        <v>33477</v>
      </c>
      <c r="D26848" t="s">
        <v>33476</v>
      </c>
      <c r="E26848"/>
      <c r="F26848"/>
      <c r="G26848"/>
      <c r="H26848"/>
      <c r="I26848"/>
      <c r="J26848"/>
      <c r="U26848" s="43"/>
      <c r="AE26848"/>
    </row>
    <row r="26849" spans="1:31">
      <c r="A26849">
        <v>62810</v>
      </c>
      <c r="B26849" t="s">
        <v>23009</v>
      </c>
      <c r="C26849" t="s">
        <v>33478</v>
      </c>
      <c r="D26849" t="s">
        <v>33476</v>
      </c>
      <c r="E26849"/>
      <c r="F26849"/>
      <c r="G26849"/>
      <c r="H26849"/>
      <c r="I26849"/>
      <c r="J26849"/>
      <c r="U26849" s="43"/>
      <c r="AE26849"/>
    </row>
    <row r="26850" spans="1:31">
      <c r="A26850">
        <v>62190</v>
      </c>
      <c r="B26850" t="s">
        <v>23010</v>
      </c>
      <c r="C26850" t="s">
        <v>33478</v>
      </c>
      <c r="D26850" t="s">
        <v>33476</v>
      </c>
      <c r="E26850"/>
      <c r="F26850"/>
      <c r="G26850"/>
      <c r="H26850"/>
      <c r="I26850"/>
      <c r="J26850"/>
      <c r="U26850" s="43"/>
      <c r="AE26850"/>
    </row>
    <row r="26851" spans="1:31">
      <c r="A26851">
        <v>62145</v>
      </c>
      <c r="B26851" t="s">
        <v>23011</v>
      </c>
      <c r="C26851" t="s">
        <v>33477</v>
      </c>
      <c r="D26851" t="e">
        <v>#N/A</v>
      </c>
      <c r="E26851"/>
      <c r="F26851"/>
      <c r="G26851"/>
      <c r="H26851"/>
      <c r="I26851"/>
      <c r="J26851"/>
      <c r="U26851" s="43"/>
      <c r="AE26851"/>
    </row>
    <row r="26852" spans="1:31">
      <c r="A26852">
        <v>62800</v>
      </c>
      <c r="B26852" t="s">
        <v>23012</v>
      </c>
      <c r="C26852" t="s">
        <v>33477</v>
      </c>
      <c r="D26852" t="e">
        <v>#N/A</v>
      </c>
      <c r="E26852"/>
      <c r="F26852"/>
      <c r="G26852"/>
      <c r="H26852"/>
      <c r="I26852"/>
      <c r="J26852"/>
      <c r="U26852" s="43"/>
      <c r="AE26852"/>
    </row>
    <row r="26853" spans="1:31">
      <c r="A26853">
        <v>62810</v>
      </c>
      <c r="B26853" t="s">
        <v>23013</v>
      </c>
      <c r="C26853" t="s">
        <v>33478</v>
      </c>
      <c r="D26853" t="s">
        <v>33476</v>
      </c>
      <c r="E26853"/>
      <c r="F26853"/>
      <c r="G26853"/>
      <c r="H26853"/>
      <c r="I26853"/>
      <c r="J26853"/>
      <c r="U26853" s="43"/>
      <c r="AE26853"/>
    </row>
    <row r="26854" spans="1:31">
      <c r="A26854">
        <v>62960</v>
      </c>
      <c r="B26854" t="s">
        <v>23014</v>
      </c>
      <c r="C26854" t="s">
        <v>33478</v>
      </c>
      <c r="D26854" t="s">
        <v>33476</v>
      </c>
      <c r="E26854"/>
      <c r="F26854"/>
      <c r="G26854"/>
      <c r="H26854"/>
      <c r="I26854"/>
      <c r="J26854"/>
      <c r="U26854" s="43"/>
      <c r="AE26854"/>
    </row>
    <row r="26855" spans="1:31">
      <c r="A26855">
        <v>62270</v>
      </c>
      <c r="B26855" t="s">
        <v>23015</v>
      </c>
      <c r="C26855" t="s">
        <v>33478</v>
      </c>
      <c r="D26855" t="s">
        <v>33476</v>
      </c>
      <c r="E26855"/>
      <c r="F26855"/>
      <c r="G26855"/>
      <c r="H26855"/>
      <c r="I26855"/>
      <c r="J26855"/>
      <c r="U26855" s="43"/>
      <c r="AE26855"/>
    </row>
    <row r="26856" spans="1:31">
      <c r="A26856">
        <v>62127</v>
      </c>
      <c r="B26856" t="s">
        <v>23016</v>
      </c>
      <c r="C26856" t="s">
        <v>33478</v>
      </c>
      <c r="D26856" t="s">
        <v>33476</v>
      </c>
      <c r="E26856"/>
      <c r="F26856"/>
      <c r="G26856"/>
      <c r="H26856"/>
      <c r="I26856"/>
      <c r="J26856"/>
      <c r="U26856" s="43"/>
      <c r="AE26856"/>
    </row>
    <row r="26857" spans="1:31">
      <c r="A26857">
        <v>62450</v>
      </c>
      <c r="B26857" t="s">
        <v>23017</v>
      </c>
      <c r="C26857" t="s">
        <v>33478</v>
      </c>
      <c r="D26857" t="s">
        <v>33476</v>
      </c>
      <c r="E26857"/>
      <c r="F26857"/>
      <c r="G26857"/>
      <c r="H26857"/>
      <c r="I26857"/>
      <c r="J26857"/>
      <c r="U26857" s="43"/>
      <c r="AE26857"/>
    </row>
    <row r="26858" spans="1:31">
      <c r="A26858">
        <v>62190</v>
      </c>
      <c r="B26858" t="s">
        <v>23018</v>
      </c>
      <c r="C26858" t="s">
        <v>33478</v>
      </c>
      <c r="D26858" t="s">
        <v>33476</v>
      </c>
      <c r="E26858"/>
      <c r="F26858"/>
      <c r="G26858"/>
      <c r="H26858"/>
      <c r="I26858"/>
      <c r="J26858"/>
      <c r="U26858" s="43"/>
      <c r="AE26858"/>
    </row>
    <row r="26859" spans="1:31">
      <c r="A26859">
        <v>62120</v>
      </c>
      <c r="B26859" t="s">
        <v>23019</v>
      </c>
      <c r="C26859" t="s">
        <v>33477</v>
      </c>
      <c r="D26859" t="s">
        <v>33476</v>
      </c>
      <c r="E26859"/>
      <c r="F26859"/>
      <c r="G26859"/>
      <c r="H26859"/>
      <c r="I26859"/>
      <c r="J26859"/>
      <c r="U26859" s="43"/>
      <c r="AE26859"/>
    </row>
    <row r="26860" spans="1:31">
      <c r="A26860">
        <v>62270</v>
      </c>
      <c r="B26860" t="s">
        <v>23020</v>
      </c>
      <c r="C26860" t="s">
        <v>33478</v>
      </c>
      <c r="D26860" t="s">
        <v>33476</v>
      </c>
      <c r="E26860"/>
      <c r="F26860"/>
      <c r="G26860"/>
      <c r="H26860"/>
      <c r="I26860"/>
      <c r="J26860"/>
      <c r="U26860" s="43"/>
      <c r="AE26860"/>
    </row>
    <row r="26861" spans="1:31">
      <c r="A26861">
        <v>62134</v>
      </c>
      <c r="B26861" t="s">
        <v>23021</v>
      </c>
      <c r="C26861" t="s">
        <v>33478</v>
      </c>
      <c r="D26861" t="s">
        <v>33476</v>
      </c>
      <c r="E26861"/>
      <c r="F26861"/>
      <c r="G26861"/>
      <c r="H26861"/>
      <c r="I26861"/>
      <c r="J26861"/>
      <c r="U26861" s="43"/>
      <c r="AE26861"/>
    </row>
    <row r="26862" spans="1:31">
      <c r="A26862">
        <v>62400</v>
      </c>
      <c r="B26862" t="s">
        <v>23022</v>
      </c>
      <c r="C26862" t="s">
        <v>33477</v>
      </c>
      <c r="D26862" t="e">
        <v>#N/A</v>
      </c>
      <c r="E26862"/>
      <c r="F26862"/>
      <c r="G26862"/>
      <c r="H26862"/>
      <c r="I26862"/>
      <c r="J26862"/>
      <c r="U26862" s="43"/>
      <c r="AE26862"/>
    </row>
    <row r="26863" spans="1:31">
      <c r="A26863">
        <v>62140</v>
      </c>
      <c r="B26863" t="s">
        <v>23023</v>
      </c>
      <c r="C26863" t="s">
        <v>33477</v>
      </c>
      <c r="D26863" t="s">
        <v>33476</v>
      </c>
      <c r="E26863"/>
      <c r="F26863"/>
      <c r="G26863"/>
      <c r="H26863"/>
      <c r="I26863"/>
      <c r="J26863"/>
      <c r="U26863" s="43"/>
      <c r="AE26863"/>
    </row>
    <row r="26864" spans="1:31">
      <c r="A26864">
        <v>62990</v>
      </c>
      <c r="B26864" t="s">
        <v>23024</v>
      </c>
      <c r="C26864" t="s">
        <v>33477</v>
      </c>
      <c r="D26864" t="s">
        <v>33476</v>
      </c>
      <c r="E26864"/>
      <c r="F26864"/>
      <c r="G26864"/>
      <c r="H26864"/>
      <c r="I26864"/>
      <c r="J26864"/>
      <c r="U26864" s="43"/>
      <c r="AE26864"/>
    </row>
    <row r="26865" spans="1:31">
      <c r="A26865">
        <v>62218</v>
      </c>
      <c r="B26865" t="s">
        <v>23025</v>
      </c>
      <c r="C26865" t="s">
        <v>33477</v>
      </c>
      <c r="D26865" t="e">
        <v>#N/A</v>
      </c>
      <c r="E26865"/>
      <c r="F26865"/>
      <c r="G26865"/>
      <c r="H26865"/>
      <c r="I26865"/>
      <c r="J26865"/>
      <c r="U26865" s="43"/>
      <c r="AE26865"/>
    </row>
    <row r="26866" spans="1:31">
      <c r="A26866">
        <v>62240</v>
      </c>
      <c r="B26866" t="s">
        <v>23026</v>
      </c>
      <c r="C26866" t="s">
        <v>33477</v>
      </c>
      <c r="D26866" t="s">
        <v>33476</v>
      </c>
      <c r="E26866"/>
      <c r="F26866"/>
      <c r="G26866"/>
      <c r="H26866"/>
      <c r="I26866"/>
      <c r="J26866"/>
      <c r="U26866" s="43"/>
      <c r="AE26866"/>
    </row>
    <row r="26867" spans="1:31">
      <c r="A26867">
        <v>62219</v>
      </c>
      <c r="B26867" t="s">
        <v>23027</v>
      </c>
      <c r="C26867" t="s">
        <v>33477</v>
      </c>
      <c r="D26867" t="e">
        <v>#N/A</v>
      </c>
      <c r="E26867"/>
      <c r="F26867"/>
      <c r="G26867"/>
      <c r="H26867"/>
      <c r="I26867"/>
      <c r="J26867"/>
      <c r="U26867" s="43"/>
      <c r="AE26867"/>
    </row>
    <row r="26868" spans="1:31">
      <c r="A26868">
        <v>62142</v>
      </c>
      <c r="B26868" t="s">
        <v>4823</v>
      </c>
      <c r="C26868" t="s">
        <v>33480</v>
      </c>
      <c r="D26868" t="e">
        <v>#N/A</v>
      </c>
      <c r="E26868"/>
      <c r="F26868"/>
      <c r="G26868"/>
      <c r="H26868"/>
      <c r="I26868"/>
      <c r="J26868"/>
      <c r="U26868" s="43"/>
      <c r="AE26868"/>
    </row>
    <row r="26869" spans="1:31">
      <c r="A26869">
        <v>62630</v>
      </c>
      <c r="B26869" t="s">
        <v>23028</v>
      </c>
      <c r="C26869" t="s">
        <v>33477</v>
      </c>
      <c r="D26869" t="s">
        <v>33476</v>
      </c>
      <c r="E26869"/>
      <c r="F26869"/>
      <c r="G26869"/>
      <c r="H26869"/>
      <c r="I26869"/>
      <c r="J26869"/>
      <c r="U26869" s="43"/>
      <c r="AE26869"/>
    </row>
    <row r="26870" spans="1:31">
      <c r="A26870">
        <v>62750</v>
      </c>
      <c r="B26870" t="s">
        <v>23029</v>
      </c>
      <c r="C26870" t="s">
        <v>33477</v>
      </c>
      <c r="D26870" t="s">
        <v>33476</v>
      </c>
      <c r="E26870"/>
      <c r="F26870"/>
      <c r="G26870"/>
      <c r="H26870"/>
      <c r="I26870"/>
      <c r="J26870"/>
      <c r="U26870" s="43"/>
      <c r="AE26870"/>
    </row>
    <row r="26871" spans="1:31">
      <c r="A26871">
        <v>62840</v>
      </c>
      <c r="B26871" t="s">
        <v>23030</v>
      </c>
      <c r="C26871" t="s">
        <v>33477</v>
      </c>
      <c r="D26871" t="s">
        <v>33476</v>
      </c>
      <c r="E26871"/>
      <c r="F26871"/>
      <c r="G26871"/>
      <c r="H26871"/>
      <c r="I26871"/>
      <c r="J26871"/>
      <c r="U26871" s="43"/>
      <c r="AE26871"/>
    </row>
    <row r="26872" spans="1:31">
      <c r="A26872">
        <v>62240</v>
      </c>
      <c r="B26872" t="s">
        <v>23031</v>
      </c>
      <c r="C26872" t="s">
        <v>33477</v>
      </c>
      <c r="D26872" t="s">
        <v>33476</v>
      </c>
      <c r="E26872"/>
      <c r="F26872"/>
      <c r="G26872"/>
      <c r="H26872"/>
      <c r="I26872"/>
      <c r="J26872"/>
      <c r="U26872" s="43"/>
      <c r="AE26872"/>
    </row>
    <row r="26873" spans="1:31">
      <c r="A26873">
        <v>62610</v>
      </c>
      <c r="B26873" t="s">
        <v>23032</v>
      </c>
      <c r="C26873" t="s">
        <v>33480</v>
      </c>
      <c r="D26873" t="s">
        <v>33476</v>
      </c>
      <c r="E26873"/>
      <c r="F26873"/>
      <c r="G26873"/>
      <c r="H26873"/>
      <c r="I26873"/>
      <c r="J26873"/>
      <c r="U26873" s="43"/>
      <c r="AE26873"/>
    </row>
    <row r="26874" spans="1:31">
      <c r="A26874">
        <v>62540</v>
      </c>
      <c r="B26874" t="s">
        <v>23033</v>
      </c>
      <c r="C26874" t="s">
        <v>33477</v>
      </c>
      <c r="D26874" t="e">
        <v>#N/A</v>
      </c>
      <c r="E26874"/>
      <c r="F26874"/>
      <c r="G26874"/>
      <c r="H26874"/>
      <c r="I26874"/>
      <c r="J26874"/>
      <c r="U26874" s="43"/>
      <c r="AE26874"/>
    </row>
    <row r="26875" spans="1:31">
      <c r="A26875">
        <v>62310</v>
      </c>
      <c r="B26875" t="s">
        <v>23034</v>
      </c>
      <c r="C26875" t="s">
        <v>33477</v>
      </c>
      <c r="D26875" t="s">
        <v>33476</v>
      </c>
      <c r="E26875"/>
      <c r="F26875"/>
      <c r="G26875"/>
      <c r="H26875"/>
      <c r="I26875"/>
      <c r="J26875"/>
      <c r="U26875" s="43"/>
      <c r="AE26875"/>
    </row>
    <row r="26876" spans="1:31">
      <c r="A26876">
        <v>62380</v>
      </c>
      <c r="B26876" t="s">
        <v>23035</v>
      </c>
      <c r="C26876" t="s">
        <v>33477</v>
      </c>
      <c r="D26876" t="s">
        <v>33476</v>
      </c>
      <c r="E26876"/>
      <c r="F26876"/>
      <c r="G26876"/>
      <c r="H26876"/>
      <c r="I26876"/>
      <c r="J26876"/>
      <c r="U26876" s="43"/>
      <c r="AE26876"/>
    </row>
    <row r="26877" spans="1:31">
      <c r="A26877">
        <v>62170</v>
      </c>
      <c r="B26877" t="s">
        <v>23036</v>
      </c>
      <c r="C26877" t="s">
        <v>33480</v>
      </c>
      <c r="D26877" t="s">
        <v>33476</v>
      </c>
      <c r="E26877"/>
      <c r="F26877"/>
      <c r="G26877"/>
      <c r="H26877"/>
      <c r="I26877"/>
      <c r="J26877"/>
      <c r="U26877" s="43"/>
      <c r="AE26877"/>
    </row>
    <row r="26878" spans="1:31">
      <c r="A26878">
        <v>62127</v>
      </c>
      <c r="B26878" t="s">
        <v>23037</v>
      </c>
      <c r="C26878" t="s">
        <v>33478</v>
      </c>
      <c r="D26878" t="s">
        <v>33476</v>
      </c>
      <c r="E26878"/>
      <c r="F26878"/>
      <c r="G26878"/>
      <c r="H26878"/>
      <c r="I26878"/>
      <c r="J26878"/>
      <c r="U26878" s="43"/>
      <c r="AE26878"/>
    </row>
    <row r="26879" spans="1:31">
      <c r="A26879">
        <v>62270</v>
      </c>
      <c r="B26879" t="s">
        <v>23038</v>
      </c>
      <c r="C26879" t="s">
        <v>33478</v>
      </c>
      <c r="D26879" t="s">
        <v>33476</v>
      </c>
      <c r="E26879"/>
      <c r="F26879"/>
      <c r="G26879"/>
      <c r="H26879"/>
      <c r="I26879"/>
      <c r="J26879"/>
      <c r="U26879" s="43"/>
      <c r="AE26879"/>
    </row>
    <row r="26880" spans="1:31">
      <c r="A26880">
        <v>62870</v>
      </c>
      <c r="B26880" t="s">
        <v>23039</v>
      </c>
      <c r="C26880" t="s">
        <v>33477</v>
      </c>
      <c r="D26880" t="s">
        <v>33481</v>
      </c>
      <c r="E26880"/>
      <c r="F26880"/>
      <c r="G26880"/>
      <c r="H26880"/>
      <c r="I26880"/>
      <c r="J26880"/>
      <c r="U26880" s="43"/>
      <c r="AE26880"/>
    </row>
    <row r="26881" spans="1:31">
      <c r="A26881">
        <v>62130</v>
      </c>
      <c r="B26881" t="s">
        <v>23040</v>
      </c>
      <c r="C26881" t="s">
        <v>33478</v>
      </c>
      <c r="D26881" t="s">
        <v>33476</v>
      </c>
      <c r="E26881"/>
      <c r="F26881"/>
      <c r="G26881"/>
      <c r="H26881"/>
      <c r="I26881"/>
      <c r="J26881"/>
      <c r="U26881" s="43"/>
      <c r="AE26881"/>
    </row>
    <row r="26882" spans="1:31">
      <c r="A26882">
        <v>62620</v>
      </c>
      <c r="B26882" t="s">
        <v>23041</v>
      </c>
      <c r="C26882" t="s">
        <v>33478</v>
      </c>
      <c r="D26882" t="s">
        <v>33476</v>
      </c>
      <c r="E26882"/>
      <c r="F26882"/>
      <c r="G26882"/>
      <c r="H26882"/>
      <c r="I26882"/>
      <c r="J26882"/>
      <c r="U26882" s="43"/>
      <c r="AE26882"/>
    </row>
    <row r="26883" spans="1:31">
      <c r="A26883">
        <v>62310</v>
      </c>
      <c r="B26883" t="s">
        <v>23042</v>
      </c>
      <c r="C26883" t="s">
        <v>33477</v>
      </c>
      <c r="D26883" t="s">
        <v>33476</v>
      </c>
      <c r="E26883"/>
      <c r="F26883"/>
      <c r="G26883"/>
      <c r="H26883"/>
      <c r="I26883"/>
      <c r="J26883"/>
      <c r="U26883" s="43"/>
      <c r="AE26883"/>
    </row>
    <row r="26884" spans="1:31">
      <c r="A26884">
        <v>62127</v>
      </c>
      <c r="B26884" t="s">
        <v>4833</v>
      </c>
      <c r="C26884" t="s">
        <v>33478</v>
      </c>
      <c r="D26884" t="s">
        <v>33476</v>
      </c>
      <c r="E26884"/>
      <c r="F26884"/>
      <c r="G26884"/>
      <c r="H26884"/>
      <c r="I26884"/>
      <c r="J26884"/>
      <c r="U26884" s="43"/>
      <c r="AE26884"/>
    </row>
    <row r="26885" spans="1:31">
      <c r="A26885">
        <v>62120</v>
      </c>
      <c r="B26885" t="s">
        <v>23043</v>
      </c>
      <c r="C26885" t="s">
        <v>33477</v>
      </c>
      <c r="D26885" t="s">
        <v>33476</v>
      </c>
      <c r="E26885"/>
      <c r="F26885"/>
      <c r="G26885"/>
      <c r="H26885"/>
      <c r="I26885"/>
      <c r="J26885"/>
      <c r="U26885" s="43"/>
      <c r="AE26885"/>
    </row>
    <row r="26886" spans="1:31">
      <c r="A26886">
        <v>62810</v>
      </c>
      <c r="B26886" t="s">
        <v>23044</v>
      </c>
      <c r="C26886" t="s">
        <v>33478</v>
      </c>
      <c r="D26886" t="s">
        <v>33476</v>
      </c>
      <c r="E26886"/>
      <c r="F26886"/>
      <c r="G26886"/>
      <c r="H26886"/>
      <c r="I26886"/>
      <c r="J26886"/>
      <c r="U26886" s="43"/>
      <c r="AE26886"/>
    </row>
    <row r="26887" spans="1:31">
      <c r="A26887">
        <v>62650</v>
      </c>
      <c r="B26887" t="s">
        <v>23045</v>
      </c>
      <c r="C26887" t="s">
        <v>33477</v>
      </c>
      <c r="D26887" t="s">
        <v>33476</v>
      </c>
      <c r="E26887"/>
      <c r="F26887"/>
      <c r="G26887"/>
      <c r="H26887"/>
      <c r="I26887"/>
      <c r="J26887"/>
      <c r="U26887" s="43"/>
      <c r="AE26887"/>
    </row>
    <row r="26888" spans="1:31">
      <c r="A26888">
        <v>62250</v>
      </c>
      <c r="B26888" t="s">
        <v>23046</v>
      </c>
      <c r="C26888" t="s">
        <v>33480</v>
      </c>
      <c r="D26888" t="s">
        <v>33476</v>
      </c>
      <c r="E26888"/>
      <c r="F26888"/>
      <c r="G26888"/>
      <c r="H26888"/>
      <c r="I26888"/>
      <c r="J26888"/>
      <c r="U26888" s="43"/>
      <c r="AE26888"/>
    </row>
    <row r="26889" spans="1:31">
      <c r="A26889">
        <v>62170</v>
      </c>
      <c r="B26889" t="s">
        <v>23047</v>
      </c>
      <c r="C26889" t="s">
        <v>33480</v>
      </c>
      <c r="D26889" t="s">
        <v>33476</v>
      </c>
      <c r="E26889"/>
      <c r="F26889"/>
      <c r="G26889"/>
      <c r="H26889"/>
      <c r="I26889"/>
      <c r="J26889"/>
      <c r="U26889" s="43"/>
      <c r="AE26889"/>
    </row>
    <row r="26890" spans="1:31">
      <c r="A26890">
        <v>62730</v>
      </c>
      <c r="B26890" t="s">
        <v>23048</v>
      </c>
      <c r="C26890" t="s">
        <v>33480</v>
      </c>
      <c r="D26890" t="s">
        <v>33476</v>
      </c>
      <c r="E26890"/>
      <c r="F26890"/>
      <c r="G26890"/>
      <c r="H26890"/>
      <c r="I26890"/>
      <c r="J26890"/>
      <c r="U26890" s="43"/>
      <c r="AE26890"/>
    </row>
    <row r="26891" spans="1:31">
      <c r="A26891">
        <v>62140</v>
      </c>
      <c r="B26891" t="s">
        <v>23049</v>
      </c>
      <c r="C26891" t="s">
        <v>33477</v>
      </c>
      <c r="D26891" t="s">
        <v>33476</v>
      </c>
      <c r="E26891"/>
      <c r="F26891"/>
      <c r="G26891"/>
      <c r="H26891"/>
      <c r="I26891"/>
      <c r="J26891"/>
      <c r="U26891" s="43"/>
      <c r="AE26891"/>
    </row>
    <row r="26892" spans="1:31">
      <c r="A26892">
        <v>62140</v>
      </c>
      <c r="B26892" t="s">
        <v>23050</v>
      </c>
      <c r="C26892" t="s">
        <v>33477</v>
      </c>
      <c r="D26892" t="s">
        <v>33476</v>
      </c>
      <c r="E26892"/>
      <c r="F26892"/>
      <c r="G26892"/>
      <c r="H26892"/>
      <c r="I26892"/>
      <c r="J26892"/>
      <c r="U26892" s="43"/>
      <c r="AE26892"/>
    </row>
    <row r="26893" spans="1:31">
      <c r="A26893">
        <v>62990</v>
      </c>
      <c r="B26893" t="s">
        <v>23051</v>
      </c>
      <c r="C26893" t="s">
        <v>33477</v>
      </c>
      <c r="D26893" t="s">
        <v>33476</v>
      </c>
      <c r="E26893"/>
      <c r="F26893"/>
      <c r="G26893"/>
      <c r="H26893"/>
      <c r="I26893"/>
      <c r="J26893"/>
      <c r="U26893" s="43"/>
      <c r="AE26893"/>
    </row>
    <row r="26894" spans="1:31">
      <c r="A26894">
        <v>62990</v>
      </c>
      <c r="B26894" t="s">
        <v>23052</v>
      </c>
      <c r="C26894" t="s">
        <v>33477</v>
      </c>
      <c r="D26894" t="s">
        <v>33476</v>
      </c>
      <c r="E26894"/>
      <c r="F26894"/>
      <c r="G26894"/>
      <c r="H26894"/>
      <c r="I26894"/>
      <c r="J26894"/>
      <c r="U26894" s="43"/>
      <c r="AE26894"/>
    </row>
    <row r="26895" spans="1:31">
      <c r="A26895">
        <v>62550</v>
      </c>
      <c r="B26895" t="s">
        <v>23053</v>
      </c>
      <c r="C26895" t="s">
        <v>33478</v>
      </c>
      <c r="D26895" t="s">
        <v>33476</v>
      </c>
      <c r="E26895"/>
      <c r="F26895"/>
      <c r="G26895"/>
      <c r="H26895"/>
      <c r="I26895"/>
      <c r="J26895"/>
      <c r="U26895" s="43"/>
      <c r="AE26895"/>
    </row>
    <row r="26896" spans="1:31">
      <c r="A26896">
        <v>62630</v>
      </c>
      <c r="B26896" t="s">
        <v>23054</v>
      </c>
      <c r="C26896" t="s">
        <v>33477</v>
      </c>
      <c r="D26896" t="s">
        <v>33476</v>
      </c>
      <c r="E26896"/>
      <c r="F26896"/>
      <c r="G26896"/>
      <c r="H26896"/>
      <c r="I26896"/>
      <c r="J26896"/>
      <c r="U26896" s="43"/>
      <c r="AE26896"/>
    </row>
    <row r="26897" spans="1:31">
      <c r="A26897">
        <v>62540</v>
      </c>
      <c r="B26897" t="s">
        <v>23055</v>
      </c>
      <c r="C26897" t="s">
        <v>33477</v>
      </c>
      <c r="D26897" t="e">
        <v>#N/A</v>
      </c>
      <c r="E26897"/>
      <c r="F26897"/>
      <c r="G26897"/>
      <c r="H26897"/>
      <c r="I26897"/>
      <c r="J26897"/>
      <c r="U26897" s="43"/>
      <c r="AE26897"/>
    </row>
    <row r="26898" spans="1:31">
      <c r="A26898">
        <v>62170</v>
      </c>
      <c r="B26898" t="s">
        <v>23056</v>
      </c>
      <c r="C26898" t="s">
        <v>33480</v>
      </c>
      <c r="D26898" t="s">
        <v>33476</v>
      </c>
      <c r="E26898"/>
      <c r="F26898"/>
      <c r="G26898"/>
      <c r="H26898"/>
      <c r="I26898"/>
      <c r="J26898"/>
      <c r="U26898" s="43"/>
      <c r="AE26898"/>
    </row>
    <row r="26899" spans="1:31">
      <c r="A26899">
        <v>62161</v>
      </c>
      <c r="B26899" t="s">
        <v>23057</v>
      </c>
      <c r="C26899" t="s">
        <v>33478</v>
      </c>
      <c r="D26899" t="e">
        <v>#N/A</v>
      </c>
      <c r="E26899"/>
      <c r="F26899"/>
      <c r="G26899"/>
      <c r="H26899"/>
      <c r="I26899"/>
      <c r="J26899"/>
      <c r="U26899" s="43"/>
      <c r="AE26899"/>
    </row>
    <row r="26900" spans="1:31">
      <c r="A26900">
        <v>62127</v>
      </c>
      <c r="B26900" t="s">
        <v>8075</v>
      </c>
      <c r="C26900" t="s">
        <v>33478</v>
      </c>
      <c r="D26900" t="s">
        <v>33476</v>
      </c>
      <c r="E26900"/>
      <c r="F26900"/>
      <c r="G26900"/>
      <c r="H26900"/>
      <c r="I26900"/>
      <c r="J26900"/>
      <c r="U26900" s="43"/>
      <c r="AE26900"/>
    </row>
    <row r="26901" spans="1:31">
      <c r="A26901">
        <v>62860</v>
      </c>
      <c r="B26901" t="s">
        <v>23058</v>
      </c>
      <c r="C26901" t="s">
        <v>33477</v>
      </c>
      <c r="D26901" t="s">
        <v>33476</v>
      </c>
      <c r="E26901"/>
      <c r="F26901"/>
      <c r="G26901"/>
      <c r="H26901"/>
      <c r="I26901"/>
      <c r="J26901"/>
      <c r="U26901" s="43"/>
      <c r="AE26901"/>
    </row>
    <row r="26902" spans="1:31">
      <c r="A26902">
        <v>62250</v>
      </c>
      <c r="B26902" t="s">
        <v>23059</v>
      </c>
      <c r="C26902" t="s">
        <v>33480</v>
      </c>
      <c r="D26902" t="s">
        <v>33476</v>
      </c>
      <c r="E26902"/>
      <c r="F26902"/>
      <c r="G26902"/>
      <c r="H26902"/>
      <c r="I26902"/>
      <c r="J26902"/>
      <c r="U26902" s="43"/>
      <c r="AE26902"/>
    </row>
    <row r="26903" spans="1:31">
      <c r="A26903">
        <v>62450</v>
      </c>
      <c r="B26903" t="s">
        <v>23060</v>
      </c>
      <c r="C26903" t="s">
        <v>33478</v>
      </c>
      <c r="D26903" t="s">
        <v>33476</v>
      </c>
      <c r="E26903"/>
      <c r="F26903"/>
      <c r="G26903"/>
      <c r="H26903"/>
      <c r="I26903"/>
      <c r="J26903"/>
      <c r="U26903" s="43"/>
      <c r="AE26903"/>
    </row>
    <row r="26904" spans="1:31">
      <c r="A26904">
        <v>62310</v>
      </c>
      <c r="B26904" t="s">
        <v>23061</v>
      </c>
      <c r="C26904" t="s">
        <v>33477</v>
      </c>
      <c r="D26904" t="s">
        <v>33476</v>
      </c>
      <c r="E26904"/>
      <c r="F26904"/>
      <c r="G26904"/>
      <c r="H26904"/>
      <c r="I26904"/>
      <c r="J26904"/>
      <c r="U26904" s="43"/>
      <c r="AE26904"/>
    </row>
    <row r="26905" spans="1:31">
      <c r="A26905">
        <v>62670</v>
      </c>
      <c r="B26905" t="s">
        <v>23062</v>
      </c>
      <c r="C26905" t="s">
        <v>33477</v>
      </c>
      <c r="D26905" t="e">
        <v>#N/A</v>
      </c>
      <c r="E26905"/>
      <c r="F26905"/>
      <c r="G26905"/>
      <c r="H26905"/>
      <c r="I26905"/>
      <c r="J26905"/>
      <c r="U26905" s="43"/>
      <c r="AE26905"/>
    </row>
    <row r="26906" spans="1:31">
      <c r="A26906">
        <v>62120</v>
      </c>
      <c r="B26906" t="s">
        <v>23063</v>
      </c>
      <c r="C26906" t="s">
        <v>33477</v>
      </c>
      <c r="D26906" t="s">
        <v>33476</v>
      </c>
      <c r="E26906"/>
      <c r="F26906"/>
      <c r="G26906"/>
      <c r="H26906"/>
      <c r="I26906"/>
      <c r="J26906"/>
      <c r="U26906" s="43"/>
      <c r="AE26906"/>
    </row>
    <row r="26907" spans="1:31">
      <c r="A26907">
        <v>62310</v>
      </c>
      <c r="B26907" t="s">
        <v>23064</v>
      </c>
      <c r="C26907" t="s">
        <v>33477</v>
      </c>
      <c r="D26907" t="s">
        <v>33476</v>
      </c>
      <c r="E26907"/>
      <c r="F26907"/>
      <c r="G26907"/>
      <c r="H26907"/>
      <c r="I26907"/>
      <c r="J26907"/>
      <c r="U26907" s="43"/>
      <c r="AE26907"/>
    </row>
    <row r="26908" spans="1:31">
      <c r="A26908">
        <v>62240</v>
      </c>
      <c r="B26908" t="s">
        <v>23065</v>
      </c>
      <c r="C26908" t="s">
        <v>33477</v>
      </c>
      <c r="D26908" t="s">
        <v>33476</v>
      </c>
      <c r="E26908"/>
      <c r="F26908"/>
      <c r="G26908"/>
      <c r="H26908"/>
      <c r="I26908"/>
      <c r="J26908"/>
      <c r="U26908" s="43"/>
      <c r="AE26908"/>
    </row>
    <row r="26909" spans="1:31">
      <c r="A26909">
        <v>62890</v>
      </c>
      <c r="B26909" t="s">
        <v>23066</v>
      </c>
      <c r="C26909" t="s">
        <v>33477</v>
      </c>
      <c r="D26909" t="s">
        <v>33476</v>
      </c>
      <c r="E26909"/>
      <c r="F26909"/>
      <c r="G26909"/>
      <c r="H26909"/>
      <c r="I26909"/>
      <c r="J26909"/>
      <c r="U26909" s="43"/>
      <c r="AE26909"/>
    </row>
    <row r="26910" spans="1:31">
      <c r="A26910">
        <v>62217</v>
      </c>
      <c r="B26910" t="s">
        <v>23067</v>
      </c>
      <c r="C26910" t="s">
        <v>33478</v>
      </c>
      <c r="D26910" t="e">
        <v>#N/A</v>
      </c>
      <c r="E26910"/>
      <c r="F26910"/>
      <c r="G26910"/>
      <c r="H26910"/>
      <c r="I26910"/>
      <c r="J26910"/>
      <c r="U26910" s="43"/>
      <c r="AE26910"/>
    </row>
    <row r="26911" spans="1:31">
      <c r="A26911">
        <v>62560</v>
      </c>
      <c r="B26911" t="s">
        <v>23068</v>
      </c>
      <c r="C26911" t="s">
        <v>33478</v>
      </c>
      <c r="D26911" t="s">
        <v>33476</v>
      </c>
      <c r="E26911"/>
      <c r="F26911"/>
      <c r="G26911"/>
      <c r="H26911"/>
      <c r="I26911"/>
      <c r="J26911"/>
      <c r="U26911" s="43"/>
      <c r="AE26911"/>
    </row>
    <row r="26912" spans="1:31">
      <c r="A26912">
        <v>62680</v>
      </c>
      <c r="B26912" t="s">
        <v>23069</v>
      </c>
      <c r="C26912" t="s">
        <v>33477</v>
      </c>
      <c r="D26912" t="e">
        <v>#N/A</v>
      </c>
      <c r="E26912"/>
      <c r="F26912"/>
      <c r="G26912"/>
      <c r="H26912"/>
      <c r="I26912"/>
      <c r="J26912"/>
      <c r="U26912" s="43"/>
      <c r="AE26912"/>
    </row>
    <row r="26913" spans="1:31">
      <c r="A26913">
        <v>62155</v>
      </c>
      <c r="B26913" t="s">
        <v>23070</v>
      </c>
      <c r="C26913" t="s">
        <v>33480</v>
      </c>
      <c r="D26913" t="s">
        <v>33476</v>
      </c>
      <c r="E26913"/>
      <c r="F26913"/>
      <c r="G26913"/>
      <c r="H26913"/>
      <c r="I26913"/>
      <c r="J26913"/>
      <c r="U26913" s="43"/>
      <c r="AE26913"/>
    </row>
    <row r="26914" spans="1:31">
      <c r="A26914">
        <v>62124</v>
      </c>
      <c r="B26914" t="s">
        <v>23071</v>
      </c>
      <c r="C26914" t="s">
        <v>33478</v>
      </c>
      <c r="D26914" t="s">
        <v>33476</v>
      </c>
      <c r="E26914"/>
      <c r="F26914"/>
      <c r="G26914"/>
      <c r="H26914"/>
      <c r="I26914"/>
      <c r="J26914"/>
      <c r="U26914" s="43"/>
      <c r="AE26914"/>
    </row>
    <row r="26915" spans="1:31">
      <c r="A26915">
        <v>62410</v>
      </c>
      <c r="B26915" t="s">
        <v>23072</v>
      </c>
      <c r="C26915" t="s">
        <v>33477</v>
      </c>
      <c r="D26915" t="e">
        <v>#N/A</v>
      </c>
      <c r="E26915"/>
      <c r="F26915"/>
      <c r="G26915"/>
      <c r="H26915"/>
      <c r="I26915"/>
      <c r="J26915"/>
      <c r="U26915" s="43"/>
      <c r="AE26915"/>
    </row>
    <row r="26916" spans="1:31">
      <c r="A26916">
        <v>62690</v>
      </c>
      <c r="B26916" t="s">
        <v>23073</v>
      </c>
      <c r="C26916" t="s">
        <v>33478</v>
      </c>
      <c r="D26916" t="s">
        <v>33476</v>
      </c>
      <c r="E26916"/>
      <c r="F26916"/>
      <c r="G26916"/>
      <c r="H26916"/>
      <c r="I26916"/>
      <c r="J26916"/>
      <c r="U26916" s="43"/>
      <c r="AE26916"/>
    </row>
    <row r="26917" spans="1:31">
      <c r="A26917">
        <v>62270</v>
      </c>
      <c r="B26917" t="s">
        <v>23074</v>
      </c>
      <c r="C26917" t="s">
        <v>33478</v>
      </c>
      <c r="D26917" t="s">
        <v>33476</v>
      </c>
      <c r="E26917"/>
      <c r="F26917"/>
      <c r="G26917"/>
      <c r="H26917"/>
      <c r="I26917"/>
      <c r="J26917"/>
      <c r="U26917" s="43"/>
      <c r="AE26917"/>
    </row>
    <row r="26918" spans="1:31">
      <c r="A26918">
        <v>62270</v>
      </c>
      <c r="B26918" t="s">
        <v>23075</v>
      </c>
      <c r="C26918" t="s">
        <v>33478</v>
      </c>
      <c r="D26918" t="s">
        <v>33476</v>
      </c>
      <c r="E26918"/>
      <c r="F26918"/>
      <c r="G26918"/>
      <c r="H26918"/>
      <c r="I26918"/>
      <c r="J26918"/>
      <c r="U26918" s="43"/>
      <c r="AE26918"/>
    </row>
    <row r="26919" spans="1:31">
      <c r="A26919">
        <v>62123</v>
      </c>
      <c r="B26919" t="s">
        <v>23076</v>
      </c>
      <c r="C26919" t="s">
        <v>33478</v>
      </c>
      <c r="D26919" t="s">
        <v>33476</v>
      </c>
      <c r="E26919"/>
      <c r="F26919"/>
      <c r="G26919"/>
      <c r="H26919"/>
      <c r="I26919"/>
      <c r="J26919"/>
      <c r="U26919" s="43"/>
      <c r="AE26919"/>
    </row>
    <row r="26920" spans="1:31">
      <c r="A26920">
        <v>62111</v>
      </c>
      <c r="B26920" t="s">
        <v>23077</v>
      </c>
      <c r="C26920" t="s">
        <v>33478</v>
      </c>
      <c r="D26920" t="s">
        <v>33476</v>
      </c>
      <c r="E26920"/>
      <c r="F26920"/>
      <c r="G26920"/>
      <c r="H26920"/>
      <c r="I26920"/>
      <c r="J26920"/>
      <c r="U26920" s="43"/>
      <c r="AE26920"/>
    </row>
    <row r="26921" spans="1:31">
      <c r="A26921">
        <v>62127</v>
      </c>
      <c r="B26921" t="s">
        <v>23078</v>
      </c>
      <c r="C26921" t="s">
        <v>33478</v>
      </c>
      <c r="D26921" t="s">
        <v>33476</v>
      </c>
      <c r="E26921"/>
      <c r="F26921"/>
      <c r="G26921"/>
      <c r="H26921"/>
      <c r="I26921"/>
      <c r="J26921"/>
      <c r="U26921" s="43"/>
      <c r="AE26921"/>
    </row>
    <row r="26922" spans="1:31">
      <c r="A26922">
        <v>62134</v>
      </c>
      <c r="B26922" t="s">
        <v>23079</v>
      </c>
      <c r="C26922" t="s">
        <v>33478</v>
      </c>
      <c r="D26922" t="s">
        <v>33476</v>
      </c>
      <c r="E26922"/>
      <c r="F26922"/>
      <c r="G26922"/>
      <c r="H26922"/>
      <c r="I26922"/>
      <c r="J26922"/>
      <c r="U26922" s="43"/>
      <c r="AE26922"/>
    </row>
    <row r="26923" spans="1:31">
      <c r="A26923">
        <v>62118</v>
      </c>
      <c r="B26923" t="s">
        <v>23080</v>
      </c>
      <c r="C26923" t="s">
        <v>33477</v>
      </c>
      <c r="D26923" t="s">
        <v>33476</v>
      </c>
      <c r="E26923"/>
      <c r="F26923"/>
      <c r="G26923"/>
      <c r="H26923"/>
      <c r="I26923"/>
      <c r="J26923"/>
      <c r="U26923" s="43"/>
      <c r="AE26923"/>
    </row>
    <row r="26924" spans="1:31">
      <c r="A26924">
        <v>62760</v>
      </c>
      <c r="B26924" t="s">
        <v>23081</v>
      </c>
      <c r="C26924" t="s">
        <v>33478</v>
      </c>
      <c r="D26924" t="s">
        <v>33476</v>
      </c>
      <c r="E26924"/>
      <c r="F26924"/>
      <c r="G26924"/>
      <c r="H26924"/>
      <c r="I26924"/>
      <c r="J26924"/>
      <c r="U26924" s="43"/>
      <c r="AE26924"/>
    </row>
    <row r="26925" spans="1:31">
      <c r="A26925">
        <v>62350</v>
      </c>
      <c r="B26925" t="s">
        <v>23082</v>
      </c>
      <c r="C26925" t="s">
        <v>33477</v>
      </c>
      <c r="D26925" t="s">
        <v>33476</v>
      </c>
      <c r="E26925"/>
      <c r="F26925"/>
      <c r="G26925"/>
      <c r="H26925"/>
      <c r="I26925"/>
      <c r="J26925"/>
      <c r="U26925" s="43"/>
      <c r="AE26925"/>
    </row>
    <row r="26926" spans="1:31">
      <c r="A26926">
        <v>62170</v>
      </c>
      <c r="B26926" t="s">
        <v>23083</v>
      </c>
      <c r="C26926" t="s">
        <v>33480</v>
      </c>
      <c r="D26926" t="s">
        <v>33476</v>
      </c>
      <c r="E26926"/>
      <c r="F26926"/>
      <c r="G26926"/>
      <c r="H26926"/>
      <c r="I26926"/>
      <c r="J26926"/>
      <c r="U26926" s="43"/>
      <c r="AE26926"/>
    </row>
    <row r="26927" spans="1:31">
      <c r="A26927">
        <v>62123</v>
      </c>
      <c r="B26927" t="s">
        <v>23084</v>
      </c>
      <c r="C26927" t="s">
        <v>33478</v>
      </c>
      <c r="D26927" t="s">
        <v>33476</v>
      </c>
      <c r="E26927"/>
      <c r="F26927"/>
      <c r="G26927"/>
      <c r="H26927"/>
      <c r="I26927"/>
      <c r="J26927"/>
      <c r="U26927" s="43"/>
      <c r="AE26927"/>
    </row>
    <row r="26928" spans="1:31">
      <c r="A26928">
        <v>62640</v>
      </c>
      <c r="B26928" t="s">
        <v>23085</v>
      </c>
      <c r="C26928" t="s">
        <v>33477</v>
      </c>
      <c r="D26928" t="e">
        <v>#N/A</v>
      </c>
      <c r="E26928"/>
      <c r="F26928"/>
      <c r="G26928"/>
      <c r="H26928"/>
      <c r="I26928"/>
      <c r="J26928"/>
      <c r="U26928" s="43"/>
      <c r="AE26928"/>
    </row>
    <row r="26929" spans="1:31">
      <c r="A26929">
        <v>62170</v>
      </c>
      <c r="B26929" t="s">
        <v>23086</v>
      </c>
      <c r="C26929" t="s">
        <v>33480</v>
      </c>
      <c r="D26929" t="s">
        <v>33476</v>
      </c>
      <c r="E26929"/>
      <c r="F26929"/>
      <c r="G26929"/>
      <c r="H26929"/>
      <c r="I26929"/>
      <c r="J26929"/>
      <c r="U26929" s="43"/>
      <c r="AE26929"/>
    </row>
    <row r="26930" spans="1:31">
      <c r="A26930">
        <v>62144</v>
      </c>
      <c r="B26930" t="s">
        <v>23087</v>
      </c>
      <c r="C26930" t="s">
        <v>33478</v>
      </c>
      <c r="D26930" t="s">
        <v>33476</v>
      </c>
      <c r="E26930"/>
      <c r="F26930"/>
      <c r="G26930"/>
      <c r="H26930"/>
      <c r="I26930"/>
      <c r="J26930"/>
      <c r="U26930" s="43"/>
      <c r="AE26930"/>
    </row>
    <row r="26931" spans="1:31">
      <c r="A26931">
        <v>62130</v>
      </c>
      <c r="B26931" t="s">
        <v>23088</v>
      </c>
      <c r="C26931" t="s">
        <v>33478</v>
      </c>
      <c r="D26931" t="s">
        <v>33476</v>
      </c>
      <c r="E26931"/>
      <c r="F26931"/>
      <c r="G26931"/>
      <c r="H26931"/>
      <c r="I26931"/>
      <c r="J26931"/>
      <c r="U26931" s="43"/>
      <c r="AE26931"/>
    </row>
    <row r="26932" spans="1:31">
      <c r="A26932">
        <v>62124</v>
      </c>
      <c r="B26932" t="s">
        <v>23089</v>
      </c>
      <c r="C26932" t="s">
        <v>33478</v>
      </c>
      <c r="D26932" t="s">
        <v>33476</v>
      </c>
      <c r="E26932"/>
      <c r="F26932"/>
      <c r="G26932"/>
      <c r="H26932"/>
      <c r="I26932"/>
      <c r="J26932"/>
      <c r="U26932" s="43"/>
      <c r="AE26932"/>
    </row>
    <row r="26933" spans="1:31">
      <c r="A26933">
        <v>62910</v>
      </c>
      <c r="B26933" t="s">
        <v>23090</v>
      </c>
      <c r="C26933" t="s">
        <v>33477</v>
      </c>
      <c r="D26933" t="s">
        <v>33476</v>
      </c>
      <c r="E26933"/>
      <c r="F26933"/>
      <c r="G26933"/>
      <c r="H26933"/>
      <c r="I26933"/>
      <c r="J26933"/>
      <c r="U26933" s="43"/>
      <c r="AE26933"/>
    </row>
    <row r="26934" spans="1:31">
      <c r="A26934">
        <v>62450</v>
      </c>
      <c r="B26934" t="s">
        <v>23091</v>
      </c>
      <c r="C26934" t="s">
        <v>33478</v>
      </c>
      <c r="D26934" t="s">
        <v>33476</v>
      </c>
      <c r="E26934"/>
      <c r="F26934"/>
      <c r="G26934"/>
      <c r="H26934"/>
      <c r="I26934"/>
      <c r="J26934"/>
      <c r="U26934" s="43"/>
      <c r="AE26934"/>
    </row>
    <row r="26935" spans="1:31">
      <c r="A26935">
        <v>62159</v>
      </c>
      <c r="B26935" t="s">
        <v>23092</v>
      </c>
      <c r="C26935" t="s">
        <v>33478</v>
      </c>
      <c r="D26935" t="e">
        <v>#N/A</v>
      </c>
      <c r="E26935"/>
      <c r="F26935"/>
      <c r="G26935"/>
      <c r="H26935"/>
      <c r="I26935"/>
      <c r="J26935"/>
      <c r="U26935" s="43"/>
      <c r="AE26935"/>
    </row>
    <row r="26936" spans="1:31">
      <c r="A26936">
        <v>62910</v>
      </c>
      <c r="B26936" t="s">
        <v>23093</v>
      </c>
      <c r="C26936" t="s">
        <v>33477</v>
      </c>
      <c r="D26936" t="s">
        <v>33476</v>
      </c>
      <c r="E26936"/>
      <c r="F26936"/>
      <c r="G26936"/>
      <c r="H26936"/>
      <c r="I26936"/>
      <c r="J26936"/>
      <c r="U26936" s="43"/>
      <c r="AE26936"/>
    </row>
    <row r="26937" spans="1:31">
      <c r="A26937">
        <v>62140</v>
      </c>
      <c r="B26937" t="s">
        <v>23094</v>
      </c>
      <c r="C26937" t="s">
        <v>33477</v>
      </c>
      <c r="D26937" t="s">
        <v>33476</v>
      </c>
      <c r="E26937"/>
      <c r="F26937"/>
      <c r="G26937"/>
      <c r="H26937"/>
      <c r="I26937"/>
      <c r="J26937"/>
      <c r="U26937" s="43"/>
      <c r="AE26937"/>
    </row>
    <row r="26938" spans="1:31">
      <c r="A26938">
        <v>62121</v>
      </c>
      <c r="B26938" t="s">
        <v>21947</v>
      </c>
      <c r="C26938" t="s">
        <v>33478</v>
      </c>
      <c r="D26938" t="s">
        <v>33476</v>
      </c>
      <c r="E26938"/>
      <c r="F26938"/>
      <c r="G26938"/>
      <c r="H26938"/>
      <c r="I26938"/>
      <c r="J26938"/>
      <c r="U26938" s="43"/>
      <c r="AE26938"/>
    </row>
    <row r="26939" spans="1:31">
      <c r="A26939">
        <v>62890</v>
      </c>
      <c r="B26939" t="s">
        <v>23095</v>
      </c>
      <c r="C26939" t="s">
        <v>33477</v>
      </c>
      <c r="D26939" t="s">
        <v>33476</v>
      </c>
      <c r="E26939"/>
      <c r="F26939"/>
      <c r="G26939"/>
      <c r="H26939"/>
      <c r="I26939"/>
      <c r="J26939"/>
      <c r="U26939" s="43"/>
      <c r="AE26939"/>
    </row>
    <row r="26940" spans="1:31">
      <c r="A26940">
        <v>62142</v>
      </c>
      <c r="B26940" t="s">
        <v>23096</v>
      </c>
      <c r="C26940" t="s">
        <v>33480</v>
      </c>
      <c r="D26940" t="e">
        <v>#N/A</v>
      </c>
      <c r="E26940"/>
      <c r="F26940"/>
      <c r="G26940"/>
      <c r="H26940"/>
      <c r="I26940"/>
      <c r="J26940"/>
      <c r="U26940" s="43"/>
      <c r="AE26940"/>
    </row>
    <row r="26941" spans="1:31">
      <c r="A26941">
        <v>62550</v>
      </c>
      <c r="B26941" t="s">
        <v>23097</v>
      </c>
      <c r="C26941" t="s">
        <v>33478</v>
      </c>
      <c r="D26941" t="s">
        <v>33476</v>
      </c>
      <c r="E26941"/>
      <c r="F26941"/>
      <c r="G26941"/>
      <c r="H26941"/>
      <c r="I26941"/>
      <c r="J26941"/>
      <c r="U26941" s="43"/>
      <c r="AE26941"/>
    </row>
    <row r="26942" spans="1:31">
      <c r="A26942">
        <v>62550</v>
      </c>
      <c r="B26942" t="s">
        <v>23098</v>
      </c>
      <c r="C26942" t="s">
        <v>33478</v>
      </c>
      <c r="D26942" t="s">
        <v>33476</v>
      </c>
      <c r="E26942"/>
      <c r="F26942"/>
      <c r="G26942"/>
      <c r="H26942"/>
      <c r="I26942"/>
      <c r="J26942"/>
      <c r="U26942" s="43"/>
      <c r="AE26942"/>
    </row>
    <row r="26943" spans="1:31">
      <c r="A26943">
        <v>62180</v>
      </c>
      <c r="B26943" t="s">
        <v>23099</v>
      </c>
      <c r="C26943" t="s">
        <v>33480</v>
      </c>
      <c r="D26943" t="s">
        <v>33481</v>
      </c>
      <c r="E26943"/>
      <c r="F26943"/>
      <c r="G26943"/>
      <c r="H26943"/>
      <c r="I26943"/>
      <c r="J26943"/>
      <c r="U26943" s="43"/>
      <c r="AE26943"/>
    </row>
    <row r="26944" spans="1:31">
      <c r="A26944">
        <v>62152</v>
      </c>
      <c r="B26944" t="s">
        <v>23100</v>
      </c>
      <c r="C26944" t="s">
        <v>33477</v>
      </c>
      <c r="D26944" t="s">
        <v>33476</v>
      </c>
      <c r="E26944"/>
      <c r="F26944"/>
      <c r="G26944"/>
      <c r="H26944"/>
      <c r="I26944"/>
      <c r="J26944"/>
      <c r="U26944" s="43"/>
      <c r="AE26944"/>
    </row>
    <row r="26945" spans="1:31">
      <c r="A26945">
        <v>62152</v>
      </c>
      <c r="B26945" t="s">
        <v>23101</v>
      </c>
      <c r="C26945" t="s">
        <v>33477</v>
      </c>
      <c r="D26945" t="s">
        <v>33476</v>
      </c>
      <c r="E26945"/>
      <c r="F26945"/>
      <c r="G26945"/>
      <c r="H26945"/>
      <c r="I26945"/>
      <c r="J26945"/>
      <c r="U26945" s="43"/>
      <c r="AE26945"/>
    </row>
    <row r="26946" spans="1:31">
      <c r="A26946">
        <v>62152</v>
      </c>
      <c r="B26946" t="s">
        <v>23101</v>
      </c>
      <c r="C26946" t="s">
        <v>33477</v>
      </c>
      <c r="D26946" t="s">
        <v>33476</v>
      </c>
      <c r="E26946"/>
      <c r="F26946"/>
      <c r="G26946"/>
      <c r="H26946"/>
      <c r="I26946"/>
      <c r="J26946"/>
      <c r="U26946" s="43"/>
      <c r="AE26946"/>
    </row>
    <row r="26947" spans="1:31">
      <c r="A26947">
        <v>62770</v>
      </c>
      <c r="B26947" t="s">
        <v>23102</v>
      </c>
      <c r="C26947" t="s">
        <v>33477</v>
      </c>
      <c r="D26947" t="s">
        <v>33476</v>
      </c>
      <c r="E26947"/>
      <c r="F26947"/>
      <c r="G26947"/>
      <c r="H26947"/>
      <c r="I26947"/>
      <c r="J26947"/>
      <c r="U26947" s="43"/>
      <c r="AE26947"/>
    </row>
    <row r="26948" spans="1:31">
      <c r="A26948">
        <v>62840</v>
      </c>
      <c r="B26948" t="s">
        <v>23103</v>
      </c>
      <c r="C26948" t="s">
        <v>33477</v>
      </c>
      <c r="D26948" t="s">
        <v>33476</v>
      </c>
      <c r="E26948"/>
      <c r="F26948"/>
      <c r="G26948"/>
      <c r="H26948"/>
      <c r="I26948"/>
      <c r="J26948"/>
      <c r="U26948" s="43"/>
      <c r="AE26948"/>
    </row>
    <row r="26949" spans="1:31">
      <c r="A26949">
        <v>62130</v>
      </c>
      <c r="B26949" t="s">
        <v>23104</v>
      </c>
      <c r="C26949" t="s">
        <v>33478</v>
      </c>
      <c r="D26949" t="s">
        <v>33476</v>
      </c>
      <c r="E26949"/>
      <c r="F26949"/>
      <c r="G26949"/>
      <c r="H26949"/>
      <c r="I26949"/>
      <c r="J26949"/>
      <c r="U26949" s="43"/>
      <c r="AE26949"/>
    </row>
    <row r="26950" spans="1:31">
      <c r="A26950">
        <v>62124</v>
      </c>
      <c r="B26950" t="s">
        <v>23105</v>
      </c>
      <c r="C26950" t="s">
        <v>33478</v>
      </c>
      <c r="D26950" t="s">
        <v>33476</v>
      </c>
      <c r="E26950"/>
      <c r="F26950"/>
      <c r="G26950"/>
      <c r="H26950"/>
      <c r="I26950"/>
      <c r="J26950"/>
      <c r="U26950" s="43"/>
      <c r="AE26950"/>
    </row>
    <row r="26951" spans="1:31">
      <c r="A26951">
        <v>62580</v>
      </c>
      <c r="B26951" t="s">
        <v>23106</v>
      </c>
      <c r="C26951" t="s">
        <v>33477</v>
      </c>
      <c r="D26951" t="s">
        <v>33476</v>
      </c>
      <c r="E26951"/>
      <c r="F26951"/>
      <c r="G26951"/>
      <c r="H26951"/>
      <c r="I26951"/>
      <c r="J26951"/>
      <c r="U26951" s="43"/>
      <c r="AE26951"/>
    </row>
    <row r="26952" spans="1:31">
      <c r="A26952">
        <v>62170</v>
      </c>
      <c r="B26952" t="s">
        <v>23107</v>
      </c>
      <c r="C26952" t="s">
        <v>33480</v>
      </c>
      <c r="D26952" t="s">
        <v>33476</v>
      </c>
      <c r="E26952"/>
      <c r="F26952"/>
      <c r="G26952"/>
      <c r="H26952"/>
      <c r="I26952"/>
      <c r="J26952"/>
      <c r="U26952" s="43"/>
      <c r="AE26952"/>
    </row>
    <row r="26953" spans="1:31">
      <c r="A26953">
        <v>62217</v>
      </c>
      <c r="B26953" t="s">
        <v>23108</v>
      </c>
      <c r="C26953" t="s">
        <v>33478</v>
      </c>
      <c r="D26953" t="e">
        <v>#N/A</v>
      </c>
      <c r="E26953"/>
      <c r="F26953"/>
      <c r="G26953"/>
      <c r="H26953"/>
      <c r="I26953"/>
      <c r="J26953"/>
      <c r="U26953" s="43"/>
      <c r="AE26953"/>
    </row>
    <row r="26954" spans="1:31">
      <c r="A26954">
        <v>62580</v>
      </c>
      <c r="B26954" t="s">
        <v>23109</v>
      </c>
      <c r="C26954" t="s">
        <v>33477</v>
      </c>
      <c r="D26954" t="s">
        <v>33476</v>
      </c>
      <c r="E26954"/>
      <c r="F26954"/>
      <c r="G26954"/>
      <c r="H26954"/>
      <c r="I26954"/>
      <c r="J26954"/>
      <c r="U26954" s="43"/>
      <c r="AE26954"/>
    </row>
    <row r="26955" spans="1:31">
      <c r="A26955">
        <v>62380</v>
      </c>
      <c r="B26955" t="s">
        <v>23110</v>
      </c>
      <c r="C26955" t="s">
        <v>33477</v>
      </c>
      <c r="D26955" t="s">
        <v>33476</v>
      </c>
      <c r="E26955"/>
      <c r="F26955"/>
      <c r="G26955"/>
      <c r="H26955"/>
      <c r="I26955"/>
      <c r="J26955"/>
      <c r="U26955" s="43"/>
      <c r="AE26955"/>
    </row>
    <row r="26956" spans="1:31">
      <c r="A26956">
        <v>62610</v>
      </c>
      <c r="B26956" t="s">
        <v>23111</v>
      </c>
      <c r="C26956" t="s">
        <v>33480</v>
      </c>
      <c r="D26956" t="s">
        <v>33476</v>
      </c>
      <c r="E26956"/>
      <c r="F26956"/>
      <c r="G26956"/>
      <c r="H26956"/>
      <c r="I26956"/>
      <c r="J26956"/>
      <c r="U26956" s="43"/>
      <c r="AE26956"/>
    </row>
    <row r="26957" spans="1:31">
      <c r="A26957">
        <v>62185</v>
      </c>
      <c r="B26957" t="s">
        <v>23112</v>
      </c>
      <c r="C26957" t="s">
        <v>33480</v>
      </c>
      <c r="D26957" t="e">
        <v>#N/A</v>
      </c>
      <c r="E26957"/>
      <c r="F26957"/>
      <c r="G26957"/>
      <c r="H26957"/>
      <c r="I26957"/>
      <c r="J26957"/>
      <c r="U26957" s="43"/>
      <c r="AE26957"/>
    </row>
    <row r="26958" spans="1:31">
      <c r="A26958">
        <v>62390</v>
      </c>
      <c r="B26958" t="s">
        <v>23113</v>
      </c>
      <c r="C26958" t="s">
        <v>33477</v>
      </c>
      <c r="D26958" t="s">
        <v>33476</v>
      </c>
      <c r="E26958"/>
      <c r="F26958"/>
      <c r="G26958"/>
      <c r="H26958"/>
      <c r="I26958"/>
      <c r="J26958"/>
      <c r="U26958" s="43"/>
      <c r="AE26958"/>
    </row>
    <row r="26959" spans="1:31">
      <c r="A26959">
        <v>62290</v>
      </c>
      <c r="B26959" t="s">
        <v>23114</v>
      </c>
      <c r="C26959" t="s">
        <v>33477</v>
      </c>
      <c r="D26959" t="e">
        <v>#N/A</v>
      </c>
      <c r="E26959"/>
      <c r="F26959"/>
      <c r="G26959"/>
      <c r="H26959"/>
      <c r="I26959"/>
      <c r="J26959"/>
      <c r="U26959" s="43"/>
      <c r="AE26959"/>
    </row>
    <row r="26960" spans="1:31">
      <c r="A26960">
        <v>62890</v>
      </c>
      <c r="B26960" t="s">
        <v>23115</v>
      </c>
      <c r="C26960" t="s">
        <v>33477</v>
      </c>
      <c r="D26960" t="s">
        <v>33476</v>
      </c>
      <c r="E26960"/>
      <c r="F26960"/>
      <c r="G26960"/>
      <c r="H26960"/>
      <c r="I26960"/>
      <c r="J26960"/>
      <c r="U26960" s="43"/>
      <c r="AE26960"/>
    </row>
    <row r="26961" spans="1:31">
      <c r="A26961">
        <v>62128</v>
      </c>
      <c r="B26961" t="s">
        <v>23116</v>
      </c>
      <c r="C26961" t="s">
        <v>33478</v>
      </c>
      <c r="D26961" t="s">
        <v>33476</v>
      </c>
      <c r="E26961"/>
      <c r="F26961"/>
      <c r="G26961"/>
      <c r="H26961"/>
      <c r="I26961"/>
      <c r="J26961"/>
      <c r="U26961" s="43"/>
      <c r="AE26961"/>
    </row>
    <row r="26962" spans="1:31">
      <c r="A26962">
        <v>62120</v>
      </c>
      <c r="B26962" t="s">
        <v>23117</v>
      </c>
      <c r="C26962" t="s">
        <v>33477</v>
      </c>
      <c r="D26962" t="s">
        <v>33476</v>
      </c>
      <c r="E26962"/>
      <c r="F26962"/>
      <c r="G26962"/>
      <c r="H26962"/>
      <c r="I26962"/>
      <c r="J26962"/>
      <c r="U26962" s="43"/>
      <c r="AE26962"/>
    </row>
    <row r="26963" spans="1:31">
      <c r="A26963">
        <v>62370</v>
      </c>
      <c r="B26963" t="s">
        <v>23118</v>
      </c>
      <c r="C26963" t="s">
        <v>33477</v>
      </c>
      <c r="D26963" t="s">
        <v>33476</v>
      </c>
      <c r="E26963"/>
      <c r="F26963"/>
      <c r="G26963"/>
      <c r="H26963"/>
      <c r="I26963"/>
      <c r="J26963"/>
      <c r="U26963" s="43"/>
      <c r="AE26963"/>
    </row>
    <row r="26964" spans="1:31">
      <c r="A26964">
        <v>62890</v>
      </c>
      <c r="B26964" t="s">
        <v>23119</v>
      </c>
      <c r="C26964" t="s">
        <v>33477</v>
      </c>
      <c r="D26964" t="s">
        <v>33476</v>
      </c>
      <c r="E26964"/>
      <c r="F26964"/>
      <c r="G26964"/>
      <c r="H26964"/>
      <c r="I26964"/>
      <c r="J26964"/>
      <c r="U26964" s="43"/>
      <c r="AE26964"/>
    </row>
    <row r="26965" spans="1:31">
      <c r="A26965">
        <v>62370</v>
      </c>
      <c r="B26965" t="s">
        <v>23120</v>
      </c>
      <c r="C26965" t="s">
        <v>33477</v>
      </c>
      <c r="D26965" t="s">
        <v>33476</v>
      </c>
      <c r="E26965"/>
      <c r="F26965"/>
      <c r="G26965"/>
      <c r="H26965"/>
      <c r="I26965"/>
      <c r="J26965"/>
      <c r="U26965" s="43"/>
      <c r="AE26965"/>
    </row>
    <row r="26966" spans="1:31">
      <c r="A26966">
        <v>62950</v>
      </c>
      <c r="B26966" t="s">
        <v>23121</v>
      </c>
      <c r="C26966" t="s">
        <v>33477</v>
      </c>
      <c r="D26966" t="e">
        <v>#N/A</v>
      </c>
      <c r="E26966"/>
      <c r="F26966"/>
      <c r="G26966"/>
      <c r="H26966"/>
      <c r="I26966"/>
      <c r="J26966"/>
      <c r="U26966" s="43"/>
      <c r="AE26966"/>
    </row>
    <row r="26967" spans="1:31">
      <c r="A26967">
        <v>62770</v>
      </c>
      <c r="B26967" t="s">
        <v>23122</v>
      </c>
      <c r="C26967" t="s">
        <v>33477</v>
      </c>
      <c r="D26967" t="s">
        <v>33476</v>
      </c>
      <c r="E26967"/>
      <c r="F26967"/>
      <c r="G26967"/>
      <c r="H26967"/>
      <c r="I26967"/>
      <c r="J26967"/>
      <c r="U26967" s="43"/>
      <c r="AE26967"/>
    </row>
    <row r="26968" spans="1:31">
      <c r="A26968">
        <v>62980</v>
      </c>
      <c r="B26968" t="s">
        <v>23123</v>
      </c>
      <c r="C26968" t="s">
        <v>33477</v>
      </c>
      <c r="D26968" t="e">
        <v>#N/A</v>
      </c>
      <c r="E26968"/>
      <c r="F26968"/>
      <c r="G26968"/>
      <c r="H26968"/>
      <c r="I26968"/>
      <c r="J26968"/>
      <c r="U26968" s="43"/>
      <c r="AE26968"/>
    </row>
    <row r="26969" spans="1:31">
      <c r="A26969">
        <v>62490</v>
      </c>
      <c r="B26969" t="s">
        <v>23124</v>
      </c>
      <c r="C26969" t="s">
        <v>33477</v>
      </c>
      <c r="D26969" t="s">
        <v>33476</v>
      </c>
      <c r="E26969"/>
      <c r="F26969"/>
      <c r="G26969"/>
      <c r="H26969"/>
      <c r="I26969"/>
      <c r="J26969"/>
      <c r="U26969" s="43"/>
      <c r="AE26969"/>
    </row>
    <row r="26970" spans="1:31">
      <c r="A26970">
        <v>62221</v>
      </c>
      <c r="B26970" t="s">
        <v>23125</v>
      </c>
      <c r="C26970" t="s">
        <v>33477</v>
      </c>
      <c r="D26970" t="e">
        <v>#N/A</v>
      </c>
      <c r="E26970"/>
      <c r="F26970"/>
      <c r="G26970"/>
      <c r="H26970"/>
      <c r="I26970"/>
      <c r="J26970"/>
      <c r="U26970" s="43"/>
      <c r="AE26970"/>
    </row>
    <row r="26971" spans="1:31">
      <c r="A26971">
        <v>62123</v>
      </c>
      <c r="B26971" t="s">
        <v>23126</v>
      </c>
      <c r="C26971" t="s">
        <v>33478</v>
      </c>
      <c r="D26971" t="s">
        <v>33476</v>
      </c>
      <c r="E26971"/>
      <c r="F26971"/>
      <c r="G26971"/>
      <c r="H26971"/>
      <c r="I26971"/>
      <c r="J26971"/>
      <c r="U26971" s="43"/>
      <c r="AE26971"/>
    </row>
    <row r="26972" spans="1:31">
      <c r="A26972">
        <v>62810</v>
      </c>
      <c r="B26972" t="s">
        <v>23127</v>
      </c>
      <c r="C26972" t="s">
        <v>33478</v>
      </c>
      <c r="D26972" t="s">
        <v>33476</v>
      </c>
      <c r="E26972"/>
      <c r="F26972"/>
      <c r="G26972"/>
      <c r="H26972"/>
      <c r="I26972"/>
      <c r="J26972"/>
      <c r="U26972" s="43"/>
      <c r="AE26972"/>
    </row>
    <row r="26973" spans="1:31">
      <c r="A26973">
        <v>62270</v>
      </c>
      <c r="B26973" t="s">
        <v>23128</v>
      </c>
      <c r="C26973" t="s">
        <v>33478</v>
      </c>
      <c r="D26973" t="s">
        <v>33476</v>
      </c>
      <c r="E26973"/>
      <c r="F26973"/>
      <c r="G26973"/>
      <c r="H26973"/>
      <c r="I26973"/>
      <c r="J26973"/>
      <c r="U26973" s="43"/>
      <c r="AE26973"/>
    </row>
    <row r="26974" spans="1:31">
      <c r="A26974">
        <v>62270</v>
      </c>
      <c r="B26974" t="s">
        <v>23128</v>
      </c>
      <c r="C26974" t="s">
        <v>33478</v>
      </c>
      <c r="D26974" t="s">
        <v>33476</v>
      </c>
      <c r="E26974"/>
      <c r="F26974"/>
      <c r="G26974"/>
      <c r="H26974"/>
      <c r="I26974"/>
      <c r="J26974"/>
      <c r="U26974" s="43"/>
      <c r="AE26974"/>
    </row>
    <row r="26975" spans="1:31">
      <c r="A26975">
        <v>62920</v>
      </c>
      <c r="B26975" t="s">
        <v>23129</v>
      </c>
      <c r="C26975" t="s">
        <v>33477</v>
      </c>
      <c r="D26975" t="s">
        <v>33476</v>
      </c>
      <c r="E26975"/>
      <c r="F26975"/>
      <c r="G26975"/>
      <c r="H26975"/>
      <c r="I26975"/>
      <c r="J26975"/>
      <c r="U26975" s="43"/>
      <c r="AE26975"/>
    </row>
    <row r="26976" spans="1:31">
      <c r="A26976">
        <v>62130</v>
      </c>
      <c r="B26976" t="s">
        <v>23130</v>
      </c>
      <c r="C26976" t="s">
        <v>33478</v>
      </c>
      <c r="D26976" t="s">
        <v>33476</v>
      </c>
      <c r="E26976"/>
      <c r="F26976"/>
      <c r="G26976"/>
      <c r="H26976"/>
      <c r="I26976"/>
      <c r="J26976"/>
      <c r="U26976" s="43"/>
      <c r="AE26976"/>
    </row>
    <row r="26977" spans="1:31">
      <c r="A26977">
        <v>62370</v>
      </c>
      <c r="B26977" t="s">
        <v>23131</v>
      </c>
      <c r="C26977" t="s">
        <v>33477</v>
      </c>
      <c r="D26977" t="s">
        <v>33476</v>
      </c>
      <c r="E26977"/>
      <c r="F26977"/>
      <c r="G26977"/>
      <c r="H26977"/>
      <c r="I26977"/>
      <c r="J26977"/>
      <c r="U26977" s="43"/>
      <c r="AE26977"/>
    </row>
    <row r="26978" spans="1:31">
      <c r="A26978">
        <v>62990</v>
      </c>
      <c r="B26978" t="s">
        <v>23132</v>
      </c>
      <c r="C26978" t="s">
        <v>33477</v>
      </c>
      <c r="D26978" t="s">
        <v>33476</v>
      </c>
      <c r="E26978"/>
      <c r="F26978"/>
      <c r="G26978"/>
      <c r="H26978"/>
      <c r="I26978"/>
      <c r="J26978"/>
      <c r="U26978" s="43"/>
      <c r="AE26978"/>
    </row>
    <row r="26979" spans="1:31">
      <c r="A26979">
        <v>62250</v>
      </c>
      <c r="B26979" t="s">
        <v>23133</v>
      </c>
      <c r="C26979" t="s">
        <v>33480</v>
      </c>
      <c r="D26979" t="s">
        <v>33476</v>
      </c>
      <c r="E26979"/>
      <c r="F26979"/>
      <c r="G26979"/>
      <c r="H26979"/>
      <c r="I26979"/>
      <c r="J26979"/>
      <c r="U26979" s="43"/>
      <c r="AE26979"/>
    </row>
    <row r="26980" spans="1:31">
      <c r="A26980">
        <v>62590</v>
      </c>
      <c r="B26980" t="s">
        <v>23134</v>
      </c>
      <c r="C26980" t="s">
        <v>33477</v>
      </c>
      <c r="D26980" t="e">
        <v>#N/A</v>
      </c>
      <c r="E26980"/>
      <c r="F26980"/>
      <c r="G26980"/>
      <c r="H26980"/>
      <c r="I26980"/>
      <c r="J26980"/>
      <c r="U26980" s="43"/>
      <c r="AE26980"/>
    </row>
    <row r="26981" spans="1:31">
      <c r="A26981">
        <v>62860</v>
      </c>
      <c r="B26981" t="s">
        <v>23135</v>
      </c>
      <c r="C26981" t="s">
        <v>33477</v>
      </c>
      <c r="D26981" t="s">
        <v>33476</v>
      </c>
      <c r="E26981"/>
      <c r="F26981"/>
      <c r="G26981"/>
      <c r="H26981"/>
      <c r="I26981"/>
      <c r="J26981"/>
      <c r="U26981" s="43"/>
      <c r="AE26981"/>
    </row>
    <row r="26982" spans="1:31">
      <c r="A26982">
        <v>62580</v>
      </c>
      <c r="B26982" t="s">
        <v>23136</v>
      </c>
      <c r="C26982" t="s">
        <v>33477</v>
      </c>
      <c r="D26982" t="s">
        <v>33476</v>
      </c>
      <c r="E26982"/>
      <c r="F26982"/>
      <c r="G26982"/>
      <c r="H26982"/>
      <c r="I26982"/>
      <c r="J26982"/>
      <c r="U26982" s="43"/>
      <c r="AE26982"/>
    </row>
    <row r="26983" spans="1:31">
      <c r="A26983">
        <v>62760</v>
      </c>
      <c r="B26983" t="s">
        <v>7063</v>
      </c>
      <c r="C26983" t="s">
        <v>33478</v>
      </c>
      <c r="D26983" t="s">
        <v>33476</v>
      </c>
      <c r="E26983"/>
      <c r="F26983"/>
      <c r="G26983"/>
      <c r="H26983"/>
      <c r="I26983"/>
      <c r="J26983"/>
      <c r="U26983" s="43"/>
      <c r="AE26983"/>
    </row>
    <row r="26984" spans="1:31">
      <c r="A26984">
        <v>62130</v>
      </c>
      <c r="B26984" t="s">
        <v>23137</v>
      </c>
      <c r="C26984" t="s">
        <v>33478</v>
      </c>
      <c r="D26984" t="s">
        <v>33476</v>
      </c>
      <c r="E26984"/>
      <c r="F26984"/>
      <c r="G26984"/>
      <c r="H26984"/>
      <c r="I26984"/>
      <c r="J26984"/>
      <c r="U26984" s="43"/>
      <c r="AE26984"/>
    </row>
    <row r="26985" spans="1:31">
      <c r="A26985">
        <v>62460</v>
      </c>
      <c r="B26985" t="s">
        <v>23138</v>
      </c>
      <c r="C26985" t="s">
        <v>33478</v>
      </c>
      <c r="D26985" t="e">
        <v>#N/A</v>
      </c>
      <c r="E26985"/>
      <c r="F26985"/>
      <c r="G26985"/>
      <c r="H26985"/>
      <c r="I26985"/>
      <c r="J26985"/>
      <c r="U26985" s="43"/>
      <c r="AE26985"/>
    </row>
    <row r="26986" spans="1:31">
      <c r="A26986">
        <v>62230</v>
      </c>
      <c r="B26986" t="s">
        <v>23139</v>
      </c>
      <c r="C26986" t="s">
        <v>33480</v>
      </c>
      <c r="D26986" t="e">
        <v>#N/A</v>
      </c>
      <c r="E26986"/>
      <c r="F26986"/>
      <c r="G26986"/>
      <c r="H26986"/>
      <c r="I26986"/>
      <c r="J26986"/>
      <c r="U26986" s="43"/>
      <c r="AE26986"/>
    </row>
    <row r="26987" spans="1:31">
      <c r="A26987">
        <v>62380</v>
      </c>
      <c r="B26987" t="s">
        <v>23140</v>
      </c>
      <c r="C26987" t="s">
        <v>33477</v>
      </c>
      <c r="D26987" t="s">
        <v>33476</v>
      </c>
      <c r="E26987"/>
      <c r="F26987"/>
      <c r="G26987"/>
      <c r="H26987"/>
      <c r="I26987"/>
      <c r="J26987"/>
      <c r="U26987" s="43"/>
      <c r="AE26987"/>
    </row>
    <row r="26988" spans="1:31">
      <c r="A26988">
        <v>62215</v>
      </c>
      <c r="B26988" t="s">
        <v>23141</v>
      </c>
      <c r="C26988" t="s">
        <v>33480</v>
      </c>
      <c r="D26988" t="e">
        <v>#N/A</v>
      </c>
      <c r="E26988"/>
      <c r="F26988"/>
      <c r="G26988"/>
      <c r="H26988"/>
      <c r="I26988"/>
      <c r="J26988"/>
      <c r="U26988" s="43"/>
      <c r="AE26988"/>
    </row>
    <row r="26989" spans="1:31">
      <c r="A26989">
        <v>62860</v>
      </c>
      <c r="B26989" t="s">
        <v>23142</v>
      </c>
      <c r="C26989" t="s">
        <v>33477</v>
      </c>
      <c r="D26989" t="s">
        <v>33476</v>
      </c>
      <c r="E26989"/>
      <c r="F26989"/>
      <c r="G26989"/>
      <c r="H26989"/>
      <c r="I26989"/>
      <c r="J26989"/>
      <c r="U26989" s="43"/>
      <c r="AE26989"/>
    </row>
    <row r="26990" spans="1:31">
      <c r="A26990">
        <v>62770</v>
      </c>
      <c r="B26990" t="s">
        <v>23143</v>
      </c>
      <c r="C26990" t="s">
        <v>33477</v>
      </c>
      <c r="D26990" t="s">
        <v>33476</v>
      </c>
      <c r="E26990"/>
      <c r="F26990"/>
      <c r="G26990"/>
      <c r="H26990"/>
      <c r="I26990"/>
      <c r="J26990"/>
      <c r="U26990" s="43"/>
      <c r="AE26990"/>
    </row>
    <row r="26991" spans="1:31">
      <c r="A26991">
        <v>62650</v>
      </c>
      <c r="B26991" t="s">
        <v>23144</v>
      </c>
      <c r="C26991" t="s">
        <v>33477</v>
      </c>
      <c r="D26991" t="s">
        <v>33476</v>
      </c>
      <c r="E26991"/>
      <c r="F26991"/>
      <c r="G26991"/>
      <c r="H26991"/>
      <c r="I26991"/>
      <c r="J26991"/>
      <c r="U26991" s="43"/>
      <c r="AE26991"/>
    </row>
    <row r="26992" spans="1:31">
      <c r="A26992">
        <v>62760</v>
      </c>
      <c r="B26992" t="s">
        <v>23145</v>
      </c>
      <c r="C26992" t="s">
        <v>33478</v>
      </c>
      <c r="D26992" t="s">
        <v>33476</v>
      </c>
      <c r="E26992"/>
      <c r="F26992"/>
      <c r="G26992"/>
      <c r="H26992"/>
      <c r="I26992"/>
      <c r="J26992"/>
      <c r="U26992" s="43"/>
      <c r="AE26992"/>
    </row>
    <row r="26993" spans="1:31">
      <c r="A26993">
        <v>62118</v>
      </c>
      <c r="B26993" t="s">
        <v>23146</v>
      </c>
      <c r="C26993" t="s">
        <v>33477</v>
      </c>
      <c r="D26993" t="s">
        <v>33476</v>
      </c>
      <c r="E26993"/>
      <c r="F26993"/>
      <c r="G26993"/>
      <c r="H26993"/>
      <c r="I26993"/>
      <c r="J26993"/>
      <c r="U26993" s="43"/>
      <c r="AE26993"/>
    </row>
    <row r="26994" spans="1:31">
      <c r="A26994">
        <v>62127</v>
      </c>
      <c r="B26994" t="s">
        <v>23147</v>
      </c>
      <c r="C26994" t="s">
        <v>33478</v>
      </c>
      <c r="D26994" t="s">
        <v>33476</v>
      </c>
      <c r="E26994"/>
      <c r="F26994"/>
      <c r="G26994"/>
      <c r="H26994"/>
      <c r="I26994"/>
      <c r="J26994"/>
      <c r="U26994" s="43"/>
      <c r="AE26994"/>
    </row>
    <row r="26995" spans="1:31">
      <c r="A26995">
        <v>62550</v>
      </c>
      <c r="B26995" t="s">
        <v>23148</v>
      </c>
      <c r="C26995" t="s">
        <v>33478</v>
      </c>
      <c r="D26995" t="s">
        <v>33476</v>
      </c>
      <c r="E26995"/>
      <c r="F26995"/>
      <c r="G26995"/>
      <c r="H26995"/>
      <c r="I26995"/>
      <c r="J26995"/>
      <c r="U26995" s="43"/>
      <c r="AE26995"/>
    </row>
    <row r="26996" spans="1:31">
      <c r="A26996">
        <v>62126</v>
      </c>
      <c r="B26996" t="s">
        <v>23149</v>
      </c>
      <c r="C26996" t="s">
        <v>33480</v>
      </c>
      <c r="D26996" t="e">
        <v>#N/A</v>
      </c>
      <c r="E26996"/>
      <c r="F26996"/>
      <c r="G26996"/>
      <c r="H26996"/>
      <c r="I26996"/>
      <c r="J26996"/>
      <c r="U26996" s="43"/>
      <c r="AE26996"/>
    </row>
    <row r="26997" spans="1:31">
      <c r="A26997">
        <v>62231</v>
      </c>
      <c r="B26997" t="s">
        <v>23150</v>
      </c>
      <c r="C26997" t="s">
        <v>33480</v>
      </c>
      <c r="D26997" t="e">
        <v>#N/A</v>
      </c>
      <c r="E26997"/>
      <c r="F26997"/>
      <c r="G26997"/>
      <c r="H26997"/>
      <c r="I26997"/>
      <c r="J26997"/>
      <c r="U26997" s="43"/>
      <c r="AE26997"/>
    </row>
    <row r="26998" spans="1:31">
      <c r="A26998">
        <v>62130</v>
      </c>
      <c r="B26998" t="s">
        <v>23151</v>
      </c>
      <c r="C26998" t="s">
        <v>33478</v>
      </c>
      <c r="D26998" t="s">
        <v>33476</v>
      </c>
      <c r="E26998"/>
      <c r="F26998"/>
      <c r="G26998"/>
      <c r="H26998"/>
      <c r="I26998"/>
      <c r="J26998"/>
      <c r="U26998" s="43"/>
      <c r="AE26998"/>
    </row>
    <row r="26999" spans="1:31">
      <c r="A26999">
        <v>62570</v>
      </c>
      <c r="B26999" t="s">
        <v>23152</v>
      </c>
      <c r="C26999" t="s">
        <v>33477</v>
      </c>
      <c r="D26999" t="s">
        <v>33476</v>
      </c>
      <c r="E26999"/>
      <c r="F26999"/>
      <c r="G26999"/>
      <c r="H26999"/>
      <c r="I26999"/>
      <c r="J26999"/>
      <c r="U26999" s="43"/>
      <c r="AE26999"/>
    </row>
    <row r="27000" spans="1:31">
      <c r="A27000">
        <v>62340</v>
      </c>
      <c r="B27000" t="s">
        <v>23153</v>
      </c>
      <c r="C27000" t="s">
        <v>33480</v>
      </c>
      <c r="D27000" t="s">
        <v>33476</v>
      </c>
      <c r="E27000"/>
      <c r="F27000"/>
      <c r="G27000"/>
      <c r="H27000"/>
      <c r="I27000"/>
      <c r="J27000"/>
      <c r="U27000" s="43"/>
      <c r="AE27000"/>
    </row>
    <row r="27001" spans="1:31">
      <c r="A27001">
        <v>62126</v>
      </c>
      <c r="B27001" t="s">
        <v>23154</v>
      </c>
      <c r="C27001" t="s">
        <v>33480</v>
      </c>
      <c r="D27001" t="e">
        <v>#N/A</v>
      </c>
      <c r="E27001"/>
      <c r="F27001"/>
      <c r="G27001"/>
      <c r="H27001"/>
      <c r="I27001"/>
      <c r="J27001"/>
      <c r="U27001" s="43"/>
      <c r="AE27001"/>
    </row>
    <row r="27002" spans="1:31">
      <c r="A27002">
        <v>62310</v>
      </c>
      <c r="B27002" t="s">
        <v>23155</v>
      </c>
      <c r="C27002" t="s">
        <v>33477</v>
      </c>
      <c r="D27002" t="s">
        <v>33476</v>
      </c>
      <c r="E27002"/>
      <c r="F27002"/>
      <c r="G27002"/>
      <c r="H27002"/>
      <c r="I27002"/>
      <c r="J27002"/>
      <c r="U27002" s="43"/>
      <c r="AE27002"/>
    </row>
    <row r="27003" spans="1:31">
      <c r="A27003">
        <v>62118</v>
      </c>
      <c r="B27003" t="s">
        <v>23156</v>
      </c>
      <c r="C27003" t="s">
        <v>33477</v>
      </c>
      <c r="D27003" t="s">
        <v>33476</v>
      </c>
      <c r="E27003"/>
      <c r="F27003"/>
      <c r="G27003"/>
      <c r="H27003"/>
      <c r="I27003"/>
      <c r="J27003"/>
      <c r="U27003" s="43"/>
      <c r="AE27003"/>
    </row>
    <row r="27004" spans="1:31">
      <c r="A27004">
        <v>62140</v>
      </c>
      <c r="B27004" t="s">
        <v>23157</v>
      </c>
      <c r="C27004" t="s">
        <v>33477</v>
      </c>
      <c r="D27004" t="s">
        <v>33476</v>
      </c>
      <c r="E27004"/>
      <c r="F27004"/>
      <c r="G27004"/>
      <c r="H27004"/>
      <c r="I27004"/>
      <c r="J27004"/>
      <c r="U27004" s="43"/>
      <c r="AE27004"/>
    </row>
    <row r="27005" spans="1:31">
      <c r="A27005">
        <v>62140</v>
      </c>
      <c r="B27005" t="s">
        <v>23157</v>
      </c>
      <c r="C27005" t="s">
        <v>33477</v>
      </c>
      <c r="D27005" t="s">
        <v>33476</v>
      </c>
      <c r="E27005"/>
      <c r="F27005"/>
      <c r="G27005"/>
      <c r="H27005"/>
      <c r="I27005"/>
      <c r="J27005"/>
      <c r="U27005" s="43"/>
      <c r="AE27005"/>
    </row>
    <row r="27006" spans="1:31">
      <c r="A27006">
        <v>62370</v>
      </c>
      <c r="B27006" t="s">
        <v>23158</v>
      </c>
      <c r="C27006" t="s">
        <v>33477</v>
      </c>
      <c r="D27006" t="s">
        <v>33476</v>
      </c>
      <c r="E27006"/>
      <c r="F27006"/>
      <c r="G27006"/>
      <c r="H27006"/>
      <c r="I27006"/>
      <c r="J27006"/>
      <c r="U27006" s="43"/>
      <c r="AE27006"/>
    </row>
    <row r="27007" spans="1:31">
      <c r="A27007">
        <v>62760</v>
      </c>
      <c r="B27007" t="s">
        <v>23159</v>
      </c>
      <c r="C27007" t="s">
        <v>33478</v>
      </c>
      <c r="D27007" t="s">
        <v>33476</v>
      </c>
      <c r="E27007"/>
      <c r="F27007"/>
      <c r="G27007"/>
      <c r="H27007"/>
      <c r="I27007"/>
      <c r="J27007"/>
      <c r="U27007" s="43"/>
      <c r="AE27007"/>
    </row>
    <row r="27008" spans="1:31">
      <c r="A27008">
        <v>62111</v>
      </c>
      <c r="B27008" t="s">
        <v>23160</v>
      </c>
      <c r="C27008" t="s">
        <v>33478</v>
      </c>
      <c r="D27008" t="s">
        <v>33476</v>
      </c>
      <c r="E27008"/>
      <c r="F27008"/>
      <c r="G27008"/>
      <c r="H27008"/>
      <c r="I27008"/>
      <c r="J27008"/>
      <c r="U27008" s="43"/>
      <c r="AE27008"/>
    </row>
    <row r="27009" spans="1:31">
      <c r="A27009">
        <v>62390</v>
      </c>
      <c r="B27009" t="s">
        <v>23161</v>
      </c>
      <c r="C27009" t="s">
        <v>33477</v>
      </c>
      <c r="D27009" t="s">
        <v>33476</v>
      </c>
      <c r="E27009"/>
      <c r="F27009"/>
      <c r="G27009"/>
      <c r="H27009"/>
      <c r="I27009"/>
      <c r="J27009"/>
      <c r="U27009" s="43"/>
      <c r="AE27009"/>
    </row>
    <row r="27010" spans="1:31">
      <c r="A27010">
        <v>62880</v>
      </c>
      <c r="B27010" t="s">
        <v>23162</v>
      </c>
      <c r="C27010" t="s">
        <v>33477</v>
      </c>
      <c r="D27010" t="s">
        <v>33476</v>
      </c>
      <c r="E27010"/>
      <c r="F27010"/>
      <c r="G27010"/>
      <c r="H27010"/>
      <c r="I27010"/>
      <c r="J27010"/>
      <c r="U27010" s="43"/>
      <c r="AE27010"/>
    </row>
    <row r="27011" spans="1:31">
      <c r="A27011">
        <v>62480</v>
      </c>
      <c r="B27011" t="s">
        <v>23163</v>
      </c>
      <c r="C27011" t="s">
        <v>33480</v>
      </c>
      <c r="D27011" t="e">
        <v>#N/A</v>
      </c>
      <c r="E27011"/>
      <c r="F27011"/>
      <c r="G27011"/>
      <c r="H27011"/>
      <c r="I27011"/>
      <c r="J27011"/>
      <c r="U27011" s="43"/>
      <c r="AE27011"/>
    </row>
    <row r="27012" spans="1:31">
      <c r="A27012">
        <v>62134</v>
      </c>
      <c r="B27012" t="s">
        <v>23164</v>
      </c>
      <c r="C27012" t="s">
        <v>33478</v>
      </c>
      <c r="D27012" t="s">
        <v>33476</v>
      </c>
      <c r="E27012"/>
      <c r="F27012"/>
      <c r="G27012"/>
      <c r="H27012"/>
      <c r="I27012"/>
      <c r="J27012"/>
      <c r="U27012" s="43"/>
      <c r="AE27012"/>
    </row>
    <row r="27013" spans="1:31">
      <c r="A27013">
        <v>62550</v>
      </c>
      <c r="B27013" t="s">
        <v>23165</v>
      </c>
      <c r="C27013" t="s">
        <v>33478</v>
      </c>
      <c r="D27013" t="s">
        <v>33476</v>
      </c>
      <c r="E27013"/>
      <c r="F27013"/>
      <c r="G27013"/>
      <c r="H27013"/>
      <c r="I27013"/>
      <c r="J27013"/>
      <c r="U27013" s="43"/>
      <c r="AE27013"/>
    </row>
    <row r="27014" spans="1:31">
      <c r="A27014">
        <v>62650</v>
      </c>
      <c r="B27014" t="s">
        <v>23166</v>
      </c>
      <c r="C27014" t="s">
        <v>33477</v>
      </c>
      <c r="D27014" t="s">
        <v>33476</v>
      </c>
      <c r="E27014"/>
      <c r="F27014"/>
      <c r="G27014"/>
      <c r="H27014"/>
      <c r="I27014"/>
      <c r="J27014"/>
      <c r="U27014" s="43"/>
      <c r="AE27014"/>
    </row>
    <row r="27015" spans="1:31">
      <c r="A27015">
        <v>62860</v>
      </c>
      <c r="B27015" t="s">
        <v>23167</v>
      </c>
      <c r="C27015" t="s">
        <v>33477</v>
      </c>
      <c r="D27015" t="s">
        <v>33476</v>
      </c>
      <c r="E27015"/>
      <c r="F27015"/>
      <c r="G27015"/>
      <c r="H27015"/>
      <c r="I27015"/>
      <c r="J27015"/>
      <c r="U27015" s="43"/>
      <c r="AE27015"/>
    </row>
    <row r="27016" spans="1:31">
      <c r="A27016">
        <v>62116</v>
      </c>
      <c r="B27016" t="s">
        <v>23168</v>
      </c>
      <c r="C27016" t="s">
        <v>33478</v>
      </c>
      <c r="D27016" t="e">
        <v>#N/A</v>
      </c>
      <c r="E27016"/>
      <c r="F27016"/>
      <c r="G27016"/>
      <c r="H27016"/>
      <c r="I27016"/>
      <c r="J27016"/>
      <c r="U27016" s="43"/>
      <c r="AE27016"/>
    </row>
    <row r="27017" spans="1:31">
      <c r="A27017">
        <v>62860</v>
      </c>
      <c r="B27017" t="s">
        <v>23169</v>
      </c>
      <c r="C27017" t="s">
        <v>33477</v>
      </c>
      <c r="D27017" t="s">
        <v>33476</v>
      </c>
      <c r="E27017"/>
      <c r="F27017"/>
      <c r="G27017"/>
      <c r="H27017"/>
      <c r="I27017"/>
      <c r="J27017"/>
      <c r="U27017" s="43"/>
      <c r="AE27017"/>
    </row>
    <row r="27018" spans="1:31">
      <c r="A27018">
        <v>62500</v>
      </c>
      <c r="B27018" t="s">
        <v>23170</v>
      </c>
      <c r="C27018" t="s">
        <v>33477</v>
      </c>
      <c r="D27018" t="e">
        <v>#N/A</v>
      </c>
      <c r="E27018"/>
      <c r="F27018"/>
      <c r="G27018"/>
      <c r="H27018"/>
      <c r="I27018"/>
      <c r="J27018"/>
      <c r="U27018" s="43"/>
      <c r="AE27018"/>
    </row>
    <row r="27019" spans="1:31">
      <c r="A27019">
        <v>62380</v>
      </c>
      <c r="B27019" t="s">
        <v>23171</v>
      </c>
      <c r="C27019" t="s">
        <v>33477</v>
      </c>
      <c r="D27019" t="s">
        <v>33476</v>
      </c>
      <c r="E27019"/>
      <c r="F27019"/>
      <c r="G27019"/>
      <c r="H27019"/>
      <c r="I27019"/>
      <c r="J27019"/>
      <c r="U27019" s="43"/>
      <c r="AE27019"/>
    </row>
    <row r="27020" spans="1:31">
      <c r="A27020">
        <v>62120</v>
      </c>
      <c r="B27020" t="s">
        <v>23172</v>
      </c>
      <c r="C27020" t="s">
        <v>33477</v>
      </c>
      <c r="D27020" t="s">
        <v>33476</v>
      </c>
      <c r="E27020"/>
      <c r="F27020"/>
      <c r="G27020"/>
      <c r="H27020"/>
      <c r="I27020"/>
      <c r="J27020"/>
      <c r="U27020" s="43"/>
      <c r="AE27020"/>
    </row>
    <row r="27021" spans="1:31">
      <c r="A27021">
        <v>62140</v>
      </c>
      <c r="B27021" t="s">
        <v>23173</v>
      </c>
      <c r="C27021" t="s">
        <v>33477</v>
      </c>
      <c r="D27021" t="s">
        <v>33476</v>
      </c>
      <c r="E27021"/>
      <c r="F27021"/>
      <c r="G27021"/>
      <c r="H27021"/>
      <c r="I27021"/>
      <c r="J27021"/>
      <c r="U27021" s="43"/>
      <c r="AE27021"/>
    </row>
    <row r="27022" spans="1:31">
      <c r="A27022">
        <v>62240</v>
      </c>
      <c r="B27022" t="s">
        <v>23174</v>
      </c>
      <c r="C27022" t="s">
        <v>33477</v>
      </c>
      <c r="D27022" t="s">
        <v>33476</v>
      </c>
      <c r="E27022"/>
      <c r="F27022"/>
      <c r="G27022"/>
      <c r="H27022"/>
      <c r="I27022"/>
      <c r="J27022"/>
      <c r="U27022" s="43"/>
      <c r="AE27022"/>
    </row>
    <row r="27023" spans="1:31">
      <c r="A27023">
        <v>62830</v>
      </c>
      <c r="B27023" t="s">
        <v>23175</v>
      </c>
      <c r="C27023" t="s">
        <v>33477</v>
      </c>
      <c r="D27023" t="s">
        <v>33476</v>
      </c>
      <c r="E27023"/>
      <c r="F27023"/>
      <c r="G27023"/>
      <c r="H27023"/>
      <c r="I27023"/>
      <c r="J27023"/>
      <c r="U27023" s="43"/>
      <c r="AE27023"/>
    </row>
    <row r="27024" spans="1:31">
      <c r="A27024">
        <v>62490</v>
      </c>
      <c r="B27024" t="s">
        <v>23176</v>
      </c>
      <c r="C27024" t="s">
        <v>33477</v>
      </c>
      <c r="D27024" t="s">
        <v>33476</v>
      </c>
      <c r="E27024"/>
      <c r="F27024"/>
      <c r="G27024"/>
      <c r="H27024"/>
      <c r="I27024"/>
      <c r="J27024"/>
      <c r="U27024" s="43"/>
      <c r="AE27024"/>
    </row>
    <row r="27025" spans="1:31">
      <c r="A27025">
        <v>62120</v>
      </c>
      <c r="B27025" t="s">
        <v>23177</v>
      </c>
      <c r="C27025" t="s">
        <v>33477</v>
      </c>
      <c r="D27025" t="s">
        <v>33476</v>
      </c>
      <c r="E27025"/>
      <c r="F27025"/>
      <c r="G27025"/>
      <c r="H27025"/>
      <c r="I27025"/>
      <c r="J27025"/>
      <c r="U27025" s="43"/>
      <c r="AE27025"/>
    </row>
    <row r="27026" spans="1:31">
      <c r="A27026">
        <v>62650</v>
      </c>
      <c r="B27026" t="s">
        <v>23178</v>
      </c>
      <c r="C27026" t="s">
        <v>33477</v>
      </c>
      <c r="D27026" t="s">
        <v>33476</v>
      </c>
      <c r="E27026"/>
      <c r="F27026"/>
      <c r="G27026"/>
      <c r="H27026"/>
      <c r="I27026"/>
      <c r="J27026"/>
      <c r="U27026" s="43"/>
      <c r="AE27026"/>
    </row>
    <row r="27027" spans="1:31">
      <c r="A27027">
        <v>62390</v>
      </c>
      <c r="B27027" t="s">
        <v>23179</v>
      </c>
      <c r="C27027" t="s">
        <v>33477</v>
      </c>
      <c r="D27027" t="s">
        <v>33476</v>
      </c>
      <c r="E27027"/>
      <c r="F27027"/>
      <c r="G27027"/>
      <c r="H27027"/>
      <c r="I27027"/>
      <c r="J27027"/>
      <c r="U27027" s="43"/>
      <c r="AE27027"/>
    </row>
    <row r="27028" spans="1:31">
      <c r="A27028">
        <v>62390</v>
      </c>
      <c r="B27028" t="s">
        <v>23179</v>
      </c>
      <c r="C27028" t="s">
        <v>33477</v>
      </c>
      <c r="D27028" t="s">
        <v>33476</v>
      </c>
      <c r="E27028"/>
      <c r="F27028"/>
      <c r="G27028"/>
      <c r="H27028"/>
      <c r="I27028"/>
      <c r="J27028"/>
      <c r="U27028" s="43"/>
      <c r="AE27028"/>
    </row>
    <row r="27029" spans="1:31">
      <c r="A27029">
        <v>62120</v>
      </c>
      <c r="B27029" t="s">
        <v>23180</v>
      </c>
      <c r="C27029" t="s">
        <v>33477</v>
      </c>
      <c r="D27029" t="s">
        <v>33476</v>
      </c>
      <c r="E27029"/>
      <c r="F27029"/>
      <c r="G27029"/>
      <c r="H27029"/>
      <c r="I27029"/>
      <c r="J27029"/>
      <c r="U27029" s="43"/>
      <c r="AE27029"/>
    </row>
    <row r="27030" spans="1:31">
      <c r="A27030">
        <v>62310</v>
      </c>
      <c r="B27030" t="s">
        <v>23181</v>
      </c>
      <c r="C27030" t="s">
        <v>33477</v>
      </c>
      <c r="D27030" t="s">
        <v>33476</v>
      </c>
      <c r="E27030"/>
      <c r="F27030"/>
      <c r="G27030"/>
      <c r="H27030"/>
      <c r="I27030"/>
      <c r="J27030"/>
      <c r="U27030" s="43"/>
      <c r="AE27030"/>
    </row>
    <row r="27031" spans="1:31">
      <c r="A27031">
        <v>62130</v>
      </c>
      <c r="B27031" t="s">
        <v>23182</v>
      </c>
      <c r="C27031" t="s">
        <v>33478</v>
      </c>
      <c r="D27031" t="s">
        <v>33476</v>
      </c>
      <c r="E27031"/>
      <c r="F27031"/>
      <c r="G27031"/>
      <c r="H27031"/>
      <c r="I27031"/>
      <c r="J27031"/>
      <c r="U27031" s="43"/>
      <c r="AE27031"/>
    </row>
    <row r="27032" spans="1:31">
      <c r="A27032">
        <v>62180</v>
      </c>
      <c r="B27032" t="s">
        <v>23183</v>
      </c>
      <c r="C27032" t="s">
        <v>33480</v>
      </c>
      <c r="D27032" t="s">
        <v>33481</v>
      </c>
      <c r="E27032"/>
      <c r="F27032"/>
      <c r="G27032"/>
      <c r="H27032"/>
      <c r="I27032"/>
      <c r="J27032"/>
      <c r="U27032" s="43"/>
      <c r="AE27032"/>
    </row>
    <row r="27033" spans="1:31">
      <c r="A27033">
        <v>62173</v>
      </c>
      <c r="B27033" t="s">
        <v>23184</v>
      </c>
      <c r="C27033" t="s">
        <v>33478</v>
      </c>
      <c r="D27033" t="s">
        <v>33476</v>
      </c>
      <c r="E27033"/>
      <c r="F27033"/>
      <c r="G27033"/>
      <c r="H27033"/>
      <c r="I27033"/>
      <c r="J27033"/>
      <c r="U27033" s="43"/>
      <c r="AE27033"/>
    </row>
    <row r="27034" spans="1:31">
      <c r="A27034">
        <v>62140</v>
      </c>
      <c r="B27034" t="s">
        <v>23185</v>
      </c>
      <c r="C27034" t="s">
        <v>33477</v>
      </c>
      <c r="D27034" t="s">
        <v>33476</v>
      </c>
      <c r="E27034"/>
      <c r="F27034"/>
      <c r="G27034"/>
      <c r="H27034"/>
      <c r="I27034"/>
      <c r="J27034"/>
      <c r="U27034" s="43"/>
      <c r="AE27034"/>
    </row>
    <row r="27035" spans="1:31">
      <c r="A27035">
        <v>62120</v>
      </c>
      <c r="B27035" t="s">
        <v>5928</v>
      </c>
      <c r="C27035" t="s">
        <v>33477</v>
      </c>
      <c r="D27035" t="s">
        <v>33476</v>
      </c>
      <c r="E27035"/>
      <c r="F27035"/>
      <c r="G27035"/>
      <c r="H27035"/>
      <c r="I27035"/>
      <c r="J27035"/>
      <c r="U27035" s="43"/>
      <c r="AE27035"/>
    </row>
    <row r="27036" spans="1:31">
      <c r="A27036">
        <v>62129</v>
      </c>
      <c r="B27036" t="s">
        <v>5928</v>
      </c>
      <c r="C27036" t="s">
        <v>33477</v>
      </c>
      <c r="D27036" t="s">
        <v>33476</v>
      </c>
      <c r="E27036"/>
      <c r="F27036"/>
      <c r="G27036"/>
      <c r="H27036"/>
      <c r="I27036"/>
      <c r="J27036"/>
      <c r="U27036" s="43"/>
      <c r="AE27036"/>
    </row>
    <row r="27037" spans="1:31">
      <c r="A27037">
        <v>62850</v>
      </c>
      <c r="B27037" t="s">
        <v>23186</v>
      </c>
      <c r="C27037" t="s">
        <v>33477</v>
      </c>
      <c r="D27037" t="s">
        <v>33476</v>
      </c>
      <c r="E27037"/>
      <c r="F27037"/>
      <c r="G27037"/>
      <c r="H27037"/>
      <c r="I27037"/>
      <c r="J27037"/>
      <c r="U27037" s="43"/>
      <c r="AE27037"/>
    </row>
    <row r="27038" spans="1:31">
      <c r="A27038">
        <v>62150</v>
      </c>
      <c r="B27038" t="s">
        <v>23187</v>
      </c>
      <c r="C27038" t="s">
        <v>33477</v>
      </c>
      <c r="D27038" t="s">
        <v>33476</v>
      </c>
      <c r="E27038"/>
      <c r="F27038"/>
      <c r="G27038"/>
      <c r="H27038"/>
      <c r="I27038"/>
      <c r="J27038"/>
      <c r="U27038" s="43"/>
      <c r="AE27038"/>
    </row>
    <row r="27039" spans="1:31">
      <c r="A27039">
        <v>62150</v>
      </c>
      <c r="B27039" t="s">
        <v>23187</v>
      </c>
      <c r="C27039" t="s">
        <v>33477</v>
      </c>
      <c r="D27039" t="s">
        <v>33476</v>
      </c>
      <c r="E27039"/>
      <c r="F27039"/>
      <c r="G27039"/>
      <c r="H27039"/>
      <c r="I27039"/>
      <c r="J27039"/>
      <c r="U27039" s="43"/>
      <c r="AE27039"/>
    </row>
    <row r="27040" spans="1:31">
      <c r="A27040">
        <v>62270</v>
      </c>
      <c r="B27040" t="s">
        <v>23188</v>
      </c>
      <c r="C27040" t="s">
        <v>33478</v>
      </c>
      <c r="D27040" t="s">
        <v>33476</v>
      </c>
      <c r="E27040"/>
      <c r="F27040"/>
      <c r="G27040"/>
      <c r="H27040"/>
      <c r="I27040"/>
      <c r="J27040"/>
      <c r="U27040" s="43"/>
      <c r="AE27040"/>
    </row>
    <row r="27041" spans="1:31">
      <c r="A27041">
        <v>62270</v>
      </c>
      <c r="B27041" t="s">
        <v>23189</v>
      </c>
      <c r="C27041" t="s">
        <v>33478</v>
      </c>
      <c r="D27041" t="s">
        <v>33476</v>
      </c>
      <c r="E27041"/>
      <c r="F27041"/>
      <c r="G27041"/>
      <c r="H27041"/>
      <c r="I27041"/>
      <c r="J27041"/>
      <c r="U27041" s="43"/>
      <c r="AE27041"/>
    </row>
    <row r="27042" spans="1:31">
      <c r="A27042">
        <v>62560</v>
      </c>
      <c r="B27042" t="s">
        <v>23190</v>
      </c>
      <c r="C27042" t="s">
        <v>33478</v>
      </c>
      <c r="D27042" t="s">
        <v>33476</v>
      </c>
      <c r="E27042"/>
      <c r="F27042"/>
      <c r="G27042"/>
      <c r="H27042"/>
      <c r="I27042"/>
      <c r="J27042"/>
      <c r="U27042" s="43"/>
      <c r="AE27042"/>
    </row>
    <row r="27043" spans="1:31">
      <c r="A27043">
        <v>62860</v>
      </c>
      <c r="B27043" t="s">
        <v>23191</v>
      </c>
      <c r="C27043" t="s">
        <v>33477</v>
      </c>
      <c r="D27043" t="s">
        <v>33476</v>
      </c>
      <c r="E27043"/>
      <c r="F27043"/>
      <c r="G27043"/>
      <c r="H27043"/>
      <c r="I27043"/>
      <c r="J27043"/>
      <c r="U27043" s="43"/>
      <c r="AE27043"/>
    </row>
    <row r="27044" spans="1:31">
      <c r="A27044">
        <v>62170</v>
      </c>
      <c r="B27044" t="s">
        <v>23192</v>
      </c>
      <c r="C27044" t="s">
        <v>33480</v>
      </c>
      <c r="D27044" t="s">
        <v>33476</v>
      </c>
      <c r="E27044"/>
      <c r="F27044"/>
      <c r="G27044"/>
      <c r="H27044"/>
      <c r="I27044"/>
      <c r="J27044"/>
      <c r="U27044" s="43"/>
      <c r="AE27044"/>
    </row>
    <row r="27045" spans="1:31">
      <c r="A27045">
        <v>62890</v>
      </c>
      <c r="B27045" t="s">
        <v>23193</v>
      </c>
      <c r="C27045" t="s">
        <v>33477</v>
      </c>
      <c r="D27045" t="s">
        <v>33476</v>
      </c>
      <c r="E27045"/>
      <c r="F27045"/>
      <c r="G27045"/>
      <c r="H27045"/>
      <c r="I27045"/>
      <c r="J27045"/>
      <c r="U27045" s="43"/>
      <c r="AE27045"/>
    </row>
    <row r="27046" spans="1:31">
      <c r="A27046">
        <v>62140</v>
      </c>
      <c r="B27046" t="s">
        <v>23194</v>
      </c>
      <c r="C27046" t="s">
        <v>33477</v>
      </c>
      <c r="D27046" t="s">
        <v>33476</v>
      </c>
      <c r="E27046"/>
      <c r="F27046"/>
      <c r="G27046"/>
      <c r="H27046"/>
      <c r="I27046"/>
      <c r="J27046"/>
      <c r="U27046" s="43"/>
      <c r="AE27046"/>
    </row>
    <row r="27047" spans="1:31">
      <c r="A27047">
        <v>62120</v>
      </c>
      <c r="B27047" t="s">
        <v>23195</v>
      </c>
      <c r="C27047" t="s">
        <v>33477</v>
      </c>
      <c r="D27047" t="s">
        <v>33476</v>
      </c>
      <c r="E27047"/>
      <c r="F27047"/>
      <c r="G27047"/>
      <c r="H27047"/>
      <c r="I27047"/>
      <c r="J27047"/>
      <c r="U27047" s="43"/>
      <c r="AE27047"/>
    </row>
    <row r="27048" spans="1:31">
      <c r="A27048">
        <v>62380</v>
      </c>
      <c r="B27048" t="s">
        <v>23196</v>
      </c>
      <c r="C27048" t="s">
        <v>33477</v>
      </c>
      <c r="D27048" t="s">
        <v>33476</v>
      </c>
      <c r="E27048"/>
      <c r="F27048"/>
      <c r="G27048"/>
      <c r="H27048"/>
      <c r="I27048"/>
      <c r="J27048"/>
      <c r="U27048" s="43"/>
      <c r="AE27048"/>
    </row>
    <row r="27049" spans="1:31">
      <c r="A27049">
        <v>62156</v>
      </c>
      <c r="B27049" t="s">
        <v>22029</v>
      </c>
      <c r="C27049" t="s">
        <v>33477</v>
      </c>
      <c r="D27049" t="e">
        <v>#N/A</v>
      </c>
      <c r="E27049"/>
      <c r="F27049"/>
      <c r="G27049"/>
      <c r="H27049"/>
      <c r="I27049"/>
      <c r="J27049"/>
      <c r="U27049" s="43"/>
      <c r="AE27049"/>
    </row>
    <row r="27050" spans="1:31">
      <c r="A27050">
        <v>62560</v>
      </c>
      <c r="B27050" t="s">
        <v>23197</v>
      </c>
      <c r="C27050" t="s">
        <v>33478</v>
      </c>
      <c r="D27050" t="s">
        <v>33476</v>
      </c>
      <c r="E27050"/>
      <c r="F27050"/>
      <c r="G27050"/>
      <c r="H27050"/>
      <c r="I27050"/>
      <c r="J27050"/>
      <c r="U27050" s="43"/>
      <c r="AE27050"/>
    </row>
    <row r="27051" spans="1:31">
      <c r="A27051">
        <v>62720</v>
      </c>
      <c r="B27051" t="s">
        <v>23198</v>
      </c>
      <c r="C27051" t="s">
        <v>33477</v>
      </c>
      <c r="D27051" t="s">
        <v>33476</v>
      </c>
      <c r="E27051"/>
      <c r="F27051"/>
      <c r="G27051"/>
      <c r="H27051"/>
      <c r="I27051"/>
      <c r="J27051"/>
      <c r="U27051" s="43"/>
      <c r="AE27051"/>
    </row>
    <row r="27052" spans="1:31">
      <c r="A27052">
        <v>62136</v>
      </c>
      <c r="B27052" t="s">
        <v>18346</v>
      </c>
      <c r="C27052" t="s">
        <v>33477</v>
      </c>
      <c r="D27052" t="s">
        <v>33476</v>
      </c>
      <c r="E27052"/>
      <c r="F27052"/>
      <c r="G27052"/>
      <c r="H27052"/>
      <c r="I27052"/>
      <c r="J27052"/>
      <c r="U27052" s="43"/>
      <c r="AE27052"/>
    </row>
    <row r="27053" spans="1:31">
      <c r="A27053">
        <v>62450</v>
      </c>
      <c r="B27053" t="s">
        <v>23199</v>
      </c>
      <c r="C27053" t="s">
        <v>33478</v>
      </c>
      <c r="D27053" t="s">
        <v>33476</v>
      </c>
      <c r="E27053"/>
      <c r="F27053"/>
      <c r="G27053"/>
      <c r="H27053"/>
      <c r="I27053"/>
      <c r="J27053"/>
      <c r="U27053" s="43"/>
      <c r="AE27053"/>
    </row>
    <row r="27054" spans="1:31">
      <c r="A27054">
        <v>62182</v>
      </c>
      <c r="B27054" t="s">
        <v>23200</v>
      </c>
      <c r="C27054" t="s">
        <v>33478</v>
      </c>
      <c r="D27054" t="s">
        <v>33476</v>
      </c>
      <c r="E27054"/>
      <c r="F27054"/>
      <c r="G27054"/>
      <c r="H27054"/>
      <c r="I27054"/>
      <c r="J27054"/>
      <c r="U27054" s="43"/>
      <c r="AE27054"/>
    </row>
    <row r="27055" spans="1:31">
      <c r="A27055">
        <v>62990</v>
      </c>
      <c r="B27055" t="s">
        <v>23201</v>
      </c>
      <c r="C27055" t="s">
        <v>33477</v>
      </c>
      <c r="D27055" t="s">
        <v>33476</v>
      </c>
      <c r="E27055"/>
      <c r="F27055"/>
      <c r="G27055"/>
      <c r="H27055"/>
      <c r="I27055"/>
      <c r="J27055"/>
      <c r="U27055" s="43"/>
      <c r="AE27055"/>
    </row>
    <row r="27056" spans="1:31">
      <c r="A27056">
        <v>62720</v>
      </c>
      <c r="B27056" t="s">
        <v>23202</v>
      </c>
      <c r="C27056" t="s">
        <v>33477</v>
      </c>
      <c r="D27056" t="s">
        <v>33476</v>
      </c>
      <c r="E27056"/>
      <c r="F27056"/>
      <c r="G27056"/>
      <c r="H27056"/>
      <c r="I27056"/>
      <c r="J27056"/>
      <c r="U27056" s="43"/>
      <c r="AE27056"/>
    </row>
    <row r="27057" spans="1:31">
      <c r="A27057">
        <v>62173</v>
      </c>
      <c r="B27057" t="s">
        <v>13614</v>
      </c>
      <c r="C27057" t="s">
        <v>33478</v>
      </c>
      <c r="D27057" t="s">
        <v>33476</v>
      </c>
      <c r="E27057"/>
      <c r="F27057"/>
      <c r="G27057"/>
      <c r="H27057"/>
      <c r="I27057"/>
      <c r="J27057"/>
      <c r="U27057" s="43"/>
      <c r="AE27057"/>
    </row>
    <row r="27058" spans="1:31">
      <c r="A27058">
        <v>62350</v>
      </c>
      <c r="B27058" t="s">
        <v>23203</v>
      </c>
      <c r="C27058" t="s">
        <v>33477</v>
      </c>
      <c r="D27058" t="s">
        <v>33476</v>
      </c>
      <c r="E27058"/>
      <c r="F27058"/>
      <c r="G27058"/>
      <c r="H27058"/>
      <c r="I27058"/>
      <c r="J27058"/>
      <c r="U27058" s="43"/>
      <c r="AE27058"/>
    </row>
    <row r="27059" spans="1:31">
      <c r="A27059">
        <v>62223</v>
      </c>
      <c r="B27059" t="s">
        <v>23204</v>
      </c>
      <c r="C27059" t="s">
        <v>33478</v>
      </c>
      <c r="D27059" t="s">
        <v>33476</v>
      </c>
      <c r="E27059"/>
      <c r="F27059"/>
      <c r="G27059"/>
      <c r="H27059"/>
      <c r="I27059"/>
      <c r="J27059"/>
      <c r="U27059" s="43"/>
      <c r="AE27059"/>
    </row>
    <row r="27060" spans="1:31">
      <c r="A27060">
        <v>62450</v>
      </c>
      <c r="B27060" t="s">
        <v>1231</v>
      </c>
      <c r="C27060" t="s">
        <v>33478</v>
      </c>
      <c r="D27060" t="s">
        <v>33476</v>
      </c>
      <c r="E27060"/>
      <c r="F27060"/>
      <c r="G27060"/>
      <c r="H27060"/>
      <c r="I27060"/>
      <c r="J27060"/>
      <c r="U27060" s="43"/>
      <c r="AE27060"/>
    </row>
    <row r="27061" spans="1:31">
      <c r="A27061">
        <v>62610</v>
      </c>
      <c r="B27061" t="s">
        <v>23205</v>
      </c>
      <c r="C27061" t="s">
        <v>33480</v>
      </c>
      <c r="D27061" t="s">
        <v>33476</v>
      </c>
      <c r="E27061"/>
      <c r="F27061"/>
      <c r="G27061"/>
      <c r="H27061"/>
      <c r="I27061"/>
      <c r="J27061"/>
      <c r="U27061" s="43"/>
      <c r="AE27061"/>
    </row>
    <row r="27062" spans="1:31">
      <c r="A27062">
        <v>62130</v>
      </c>
      <c r="B27062" t="s">
        <v>23206</v>
      </c>
      <c r="C27062" t="s">
        <v>33478</v>
      </c>
      <c r="D27062" t="s">
        <v>33476</v>
      </c>
      <c r="E27062"/>
      <c r="F27062"/>
      <c r="G27062"/>
      <c r="H27062"/>
      <c r="I27062"/>
      <c r="J27062"/>
      <c r="U27062" s="43"/>
      <c r="AE27062"/>
    </row>
    <row r="27063" spans="1:31">
      <c r="A27063">
        <v>62118</v>
      </c>
      <c r="B27063" t="s">
        <v>23207</v>
      </c>
      <c r="C27063" t="s">
        <v>33477</v>
      </c>
      <c r="D27063" t="s">
        <v>33476</v>
      </c>
      <c r="E27063"/>
      <c r="F27063"/>
      <c r="G27063"/>
      <c r="H27063"/>
      <c r="I27063"/>
      <c r="J27063"/>
      <c r="U27063" s="43"/>
      <c r="AE27063"/>
    </row>
    <row r="27064" spans="1:31">
      <c r="A27064">
        <v>62770</v>
      </c>
      <c r="B27064" t="s">
        <v>23208</v>
      </c>
      <c r="C27064" t="s">
        <v>33477</v>
      </c>
      <c r="D27064" t="s">
        <v>33476</v>
      </c>
      <c r="E27064"/>
      <c r="F27064"/>
      <c r="G27064"/>
      <c r="H27064"/>
      <c r="I27064"/>
      <c r="J27064"/>
      <c r="U27064" s="43"/>
      <c r="AE27064"/>
    </row>
    <row r="27065" spans="1:31">
      <c r="A27065">
        <v>62120</v>
      </c>
      <c r="B27065" t="s">
        <v>23209</v>
      </c>
      <c r="C27065" t="s">
        <v>33477</v>
      </c>
      <c r="D27065" t="s">
        <v>33476</v>
      </c>
      <c r="E27065"/>
      <c r="F27065"/>
      <c r="G27065"/>
      <c r="H27065"/>
      <c r="I27065"/>
      <c r="J27065"/>
      <c r="U27065" s="43"/>
      <c r="AE27065"/>
    </row>
    <row r="27066" spans="1:31">
      <c r="A27066">
        <v>62120</v>
      </c>
      <c r="B27066" t="s">
        <v>23210</v>
      </c>
      <c r="C27066" t="s">
        <v>33477</v>
      </c>
      <c r="D27066" t="s">
        <v>33476</v>
      </c>
      <c r="E27066"/>
      <c r="F27066"/>
      <c r="G27066"/>
      <c r="H27066"/>
      <c r="I27066"/>
      <c r="J27066"/>
      <c r="U27066" s="43"/>
      <c r="AE27066"/>
    </row>
    <row r="27067" spans="1:31">
      <c r="A27067">
        <v>62390</v>
      </c>
      <c r="B27067" t="s">
        <v>23211</v>
      </c>
      <c r="C27067" t="s">
        <v>33477</v>
      </c>
      <c r="D27067" t="s">
        <v>33476</v>
      </c>
      <c r="E27067"/>
      <c r="F27067"/>
      <c r="G27067"/>
      <c r="H27067"/>
      <c r="I27067"/>
      <c r="J27067"/>
      <c r="U27067" s="43"/>
      <c r="AE27067"/>
    </row>
    <row r="27068" spans="1:31">
      <c r="A27068">
        <v>62870</v>
      </c>
      <c r="B27068" t="s">
        <v>23212</v>
      </c>
      <c r="C27068" t="s">
        <v>33477</v>
      </c>
      <c r="D27068" t="s">
        <v>33481</v>
      </c>
      <c r="E27068"/>
      <c r="F27068"/>
      <c r="G27068"/>
      <c r="H27068"/>
      <c r="I27068"/>
      <c r="J27068"/>
      <c r="U27068" s="43"/>
      <c r="AE27068"/>
    </row>
    <row r="27069" spans="1:31">
      <c r="A27069">
        <v>62320</v>
      </c>
      <c r="B27069" t="s">
        <v>1240</v>
      </c>
      <c r="C27069" t="s">
        <v>33477</v>
      </c>
      <c r="D27069" t="e">
        <v>#N/A</v>
      </c>
      <c r="E27069"/>
      <c r="F27069"/>
      <c r="G27069"/>
      <c r="H27069"/>
      <c r="I27069"/>
      <c r="J27069"/>
      <c r="U27069" s="43"/>
      <c r="AE27069"/>
    </row>
    <row r="27070" spans="1:31">
      <c r="A27070">
        <v>62990</v>
      </c>
      <c r="B27070" t="s">
        <v>23213</v>
      </c>
      <c r="C27070" t="s">
        <v>33477</v>
      </c>
      <c r="D27070" t="s">
        <v>33476</v>
      </c>
      <c r="E27070"/>
      <c r="F27070"/>
      <c r="G27070"/>
      <c r="H27070"/>
      <c r="I27070"/>
      <c r="J27070"/>
      <c r="U27070" s="43"/>
      <c r="AE27070"/>
    </row>
    <row r="27071" spans="1:31">
      <c r="A27071">
        <v>62310</v>
      </c>
      <c r="B27071" t="s">
        <v>23214</v>
      </c>
      <c r="C27071" t="s">
        <v>33477</v>
      </c>
      <c r="D27071" t="s">
        <v>33476</v>
      </c>
      <c r="E27071"/>
      <c r="F27071"/>
      <c r="G27071"/>
      <c r="H27071"/>
      <c r="I27071"/>
      <c r="J27071"/>
      <c r="U27071" s="43"/>
      <c r="AE27071"/>
    </row>
    <row r="27072" spans="1:31">
      <c r="A27072">
        <v>62620</v>
      </c>
      <c r="B27072" t="s">
        <v>23215</v>
      </c>
      <c r="C27072" t="s">
        <v>33478</v>
      </c>
      <c r="D27072" t="s">
        <v>33476</v>
      </c>
      <c r="E27072"/>
      <c r="F27072"/>
      <c r="G27072"/>
      <c r="H27072"/>
      <c r="I27072"/>
      <c r="J27072"/>
      <c r="U27072" s="43"/>
      <c r="AE27072"/>
    </row>
    <row r="27073" spans="1:31">
      <c r="A27073">
        <v>62860</v>
      </c>
      <c r="B27073" t="s">
        <v>23216</v>
      </c>
      <c r="C27073" t="s">
        <v>33477</v>
      </c>
      <c r="D27073" t="s">
        <v>33476</v>
      </c>
      <c r="E27073"/>
      <c r="F27073"/>
      <c r="G27073"/>
      <c r="H27073"/>
      <c r="I27073"/>
      <c r="J27073"/>
      <c r="U27073" s="43"/>
      <c r="AE27073"/>
    </row>
    <row r="27074" spans="1:31">
      <c r="A27074">
        <v>62650</v>
      </c>
      <c r="B27074" t="s">
        <v>23217</v>
      </c>
      <c r="C27074" t="s">
        <v>33477</v>
      </c>
      <c r="D27074" t="s">
        <v>33476</v>
      </c>
      <c r="E27074"/>
      <c r="F27074"/>
      <c r="G27074"/>
      <c r="H27074"/>
      <c r="I27074"/>
      <c r="J27074"/>
      <c r="U27074" s="43"/>
      <c r="AE27074"/>
    </row>
    <row r="27075" spans="1:31">
      <c r="A27075">
        <v>62370</v>
      </c>
      <c r="B27075" t="s">
        <v>23218</v>
      </c>
      <c r="C27075" t="s">
        <v>33477</v>
      </c>
      <c r="D27075" t="s">
        <v>33476</v>
      </c>
      <c r="E27075"/>
      <c r="F27075"/>
      <c r="G27075"/>
      <c r="H27075"/>
      <c r="I27075"/>
      <c r="J27075"/>
      <c r="U27075" s="43"/>
      <c r="AE27075"/>
    </row>
    <row r="27076" spans="1:31">
      <c r="A27076">
        <v>62124</v>
      </c>
      <c r="B27076" t="s">
        <v>23219</v>
      </c>
      <c r="C27076" t="s">
        <v>33478</v>
      </c>
      <c r="D27076" t="s">
        <v>33476</v>
      </c>
      <c r="E27076"/>
      <c r="F27076"/>
      <c r="G27076"/>
      <c r="H27076"/>
      <c r="I27076"/>
      <c r="J27076"/>
      <c r="U27076" s="43"/>
      <c r="AE27076"/>
    </row>
    <row r="27077" spans="1:31">
      <c r="A27077">
        <v>62550</v>
      </c>
      <c r="B27077" t="s">
        <v>23220</v>
      </c>
      <c r="C27077" t="s">
        <v>33478</v>
      </c>
      <c r="D27077" t="s">
        <v>33476</v>
      </c>
      <c r="E27077"/>
      <c r="F27077"/>
      <c r="G27077"/>
      <c r="H27077"/>
      <c r="I27077"/>
      <c r="J27077"/>
      <c r="U27077" s="43"/>
      <c r="AE27077"/>
    </row>
    <row r="27078" spans="1:31">
      <c r="A27078">
        <v>62111</v>
      </c>
      <c r="B27078" t="s">
        <v>23221</v>
      </c>
      <c r="C27078" t="s">
        <v>33478</v>
      </c>
      <c r="D27078" t="s">
        <v>33476</v>
      </c>
      <c r="E27078"/>
      <c r="F27078"/>
      <c r="G27078"/>
      <c r="H27078"/>
      <c r="I27078"/>
      <c r="J27078"/>
      <c r="U27078" s="43"/>
      <c r="AE27078"/>
    </row>
    <row r="27079" spans="1:31">
      <c r="A27079">
        <v>62490</v>
      </c>
      <c r="B27079" t="s">
        <v>23222</v>
      </c>
      <c r="C27079" t="s">
        <v>33477</v>
      </c>
      <c r="D27079" t="s">
        <v>33476</v>
      </c>
      <c r="E27079"/>
      <c r="F27079"/>
      <c r="G27079"/>
      <c r="H27079"/>
      <c r="I27079"/>
      <c r="J27079"/>
      <c r="U27079" s="43"/>
      <c r="AE27079"/>
    </row>
    <row r="27080" spans="1:31">
      <c r="A27080">
        <v>62113</v>
      </c>
      <c r="B27080" t="s">
        <v>23223</v>
      </c>
      <c r="C27080" t="s">
        <v>33477</v>
      </c>
      <c r="D27080" t="e">
        <v>#N/A</v>
      </c>
      <c r="E27080"/>
      <c r="F27080"/>
      <c r="G27080"/>
      <c r="H27080"/>
      <c r="I27080"/>
      <c r="J27080"/>
      <c r="U27080" s="43"/>
      <c r="AE27080"/>
    </row>
    <row r="27081" spans="1:31">
      <c r="A27081">
        <v>62840</v>
      </c>
      <c r="B27081" t="s">
        <v>23224</v>
      </c>
      <c r="C27081" t="s">
        <v>33477</v>
      </c>
      <c r="D27081" t="s">
        <v>33476</v>
      </c>
      <c r="E27081"/>
      <c r="F27081"/>
      <c r="G27081"/>
      <c r="H27081"/>
      <c r="I27081"/>
      <c r="J27081"/>
      <c r="U27081" s="43"/>
      <c r="AE27081"/>
    </row>
    <row r="27082" spans="1:31">
      <c r="A27082">
        <v>62114</v>
      </c>
      <c r="B27082" t="s">
        <v>23225</v>
      </c>
      <c r="C27082" t="s">
        <v>33477</v>
      </c>
      <c r="D27082" t="e">
        <v>#N/A</v>
      </c>
      <c r="E27082"/>
      <c r="F27082"/>
      <c r="G27082"/>
      <c r="H27082"/>
      <c r="I27082"/>
      <c r="J27082"/>
      <c r="U27082" s="43"/>
      <c r="AE27082"/>
    </row>
    <row r="27083" spans="1:31">
      <c r="A27083">
        <v>62310</v>
      </c>
      <c r="B27083" t="s">
        <v>23226</v>
      </c>
      <c r="C27083" t="s">
        <v>33477</v>
      </c>
      <c r="D27083" t="s">
        <v>33476</v>
      </c>
      <c r="E27083"/>
      <c r="F27083"/>
      <c r="G27083"/>
      <c r="H27083"/>
      <c r="I27083"/>
      <c r="J27083"/>
      <c r="U27083" s="43"/>
      <c r="AE27083"/>
    </row>
    <row r="27084" spans="1:31">
      <c r="A27084">
        <v>62860</v>
      </c>
      <c r="B27084" t="s">
        <v>23227</v>
      </c>
      <c r="C27084" t="s">
        <v>33477</v>
      </c>
      <c r="D27084" t="s">
        <v>33476</v>
      </c>
      <c r="E27084"/>
      <c r="F27084"/>
      <c r="G27084"/>
      <c r="H27084"/>
      <c r="I27084"/>
      <c r="J27084"/>
      <c r="U27084" s="43"/>
      <c r="AE27084"/>
    </row>
    <row r="27085" spans="1:31">
      <c r="A27085">
        <v>62550</v>
      </c>
      <c r="B27085" t="s">
        <v>23228</v>
      </c>
      <c r="C27085" t="s">
        <v>33478</v>
      </c>
      <c r="D27085" t="s">
        <v>33476</v>
      </c>
      <c r="E27085"/>
      <c r="F27085"/>
      <c r="G27085"/>
      <c r="H27085"/>
      <c r="I27085"/>
      <c r="J27085"/>
      <c r="U27085" s="43"/>
      <c r="AE27085"/>
    </row>
    <row r="27086" spans="1:31">
      <c r="A27086">
        <v>62760</v>
      </c>
      <c r="B27086" t="s">
        <v>7794</v>
      </c>
      <c r="C27086" t="s">
        <v>33478</v>
      </c>
      <c r="D27086" t="s">
        <v>33476</v>
      </c>
      <c r="E27086"/>
      <c r="F27086"/>
      <c r="G27086"/>
      <c r="H27086"/>
      <c r="I27086"/>
      <c r="J27086"/>
      <c r="U27086" s="43"/>
      <c r="AE27086"/>
    </row>
    <row r="27087" spans="1:31">
      <c r="A27087">
        <v>62170</v>
      </c>
      <c r="B27087" t="s">
        <v>1251</v>
      </c>
      <c r="C27087" t="s">
        <v>33480</v>
      </c>
      <c r="D27087" t="s">
        <v>33476</v>
      </c>
      <c r="E27087"/>
      <c r="F27087"/>
      <c r="G27087"/>
      <c r="H27087"/>
      <c r="I27087"/>
      <c r="J27087"/>
      <c r="U27087" s="43"/>
      <c r="AE27087"/>
    </row>
    <row r="27088" spans="1:31">
      <c r="A27088">
        <v>62140</v>
      </c>
      <c r="B27088" t="s">
        <v>23229</v>
      </c>
      <c r="C27088" t="s">
        <v>33477</v>
      </c>
      <c r="D27088" t="s">
        <v>33476</v>
      </c>
      <c r="E27088"/>
      <c r="F27088"/>
      <c r="G27088"/>
      <c r="H27088"/>
      <c r="I27088"/>
      <c r="J27088"/>
      <c r="U27088" s="43"/>
      <c r="AE27088"/>
    </row>
    <row r="27089" spans="1:31">
      <c r="A27089">
        <v>62223</v>
      </c>
      <c r="B27089" t="s">
        <v>23230</v>
      </c>
      <c r="C27089" t="s">
        <v>33478</v>
      </c>
      <c r="D27089" t="s">
        <v>33476</v>
      </c>
      <c r="E27089"/>
      <c r="F27089"/>
      <c r="G27089"/>
      <c r="H27089"/>
      <c r="I27089"/>
      <c r="J27089"/>
      <c r="U27089" s="43"/>
      <c r="AE27089"/>
    </row>
    <row r="27090" spans="1:31">
      <c r="A27090">
        <v>62990</v>
      </c>
      <c r="B27090" t="s">
        <v>23231</v>
      </c>
      <c r="C27090" t="s">
        <v>33477</v>
      </c>
      <c r="D27090" t="s">
        <v>33476</v>
      </c>
      <c r="E27090"/>
      <c r="F27090"/>
      <c r="G27090"/>
      <c r="H27090"/>
      <c r="I27090"/>
      <c r="J27090"/>
      <c r="U27090" s="43"/>
      <c r="AE27090"/>
    </row>
    <row r="27091" spans="1:31">
      <c r="A27091">
        <v>62360</v>
      </c>
      <c r="B27091" t="s">
        <v>23232</v>
      </c>
      <c r="C27091" t="s">
        <v>33477</v>
      </c>
      <c r="D27091" t="s">
        <v>33476</v>
      </c>
      <c r="E27091"/>
      <c r="F27091"/>
      <c r="G27091"/>
      <c r="H27091"/>
      <c r="I27091"/>
      <c r="J27091"/>
      <c r="U27091" s="43"/>
      <c r="AE27091"/>
    </row>
    <row r="27092" spans="1:31">
      <c r="A27092">
        <v>62360</v>
      </c>
      <c r="B27092" t="s">
        <v>23232</v>
      </c>
      <c r="C27092" t="s">
        <v>33477</v>
      </c>
      <c r="D27092" t="s">
        <v>33476</v>
      </c>
      <c r="E27092"/>
      <c r="F27092"/>
      <c r="G27092"/>
      <c r="H27092"/>
      <c r="I27092"/>
      <c r="J27092"/>
      <c r="U27092" s="43"/>
      <c r="AE27092"/>
    </row>
    <row r="27093" spans="1:31">
      <c r="A27093">
        <v>62350</v>
      </c>
      <c r="B27093" t="s">
        <v>23233</v>
      </c>
      <c r="C27093" t="s">
        <v>33477</v>
      </c>
      <c r="D27093" t="s">
        <v>33476</v>
      </c>
      <c r="E27093"/>
      <c r="F27093"/>
      <c r="G27093"/>
      <c r="H27093"/>
      <c r="I27093"/>
      <c r="J27093"/>
      <c r="U27093" s="43"/>
      <c r="AE27093"/>
    </row>
    <row r="27094" spans="1:31">
      <c r="A27094">
        <v>62370</v>
      </c>
      <c r="B27094" t="s">
        <v>23234</v>
      </c>
      <c r="C27094" t="s">
        <v>33477</v>
      </c>
      <c r="D27094" t="s">
        <v>33476</v>
      </c>
      <c r="E27094"/>
      <c r="F27094"/>
      <c r="G27094"/>
      <c r="H27094"/>
      <c r="I27094"/>
      <c r="J27094"/>
      <c r="U27094" s="43"/>
      <c r="AE27094"/>
    </row>
    <row r="27095" spans="1:31">
      <c r="A27095">
        <v>62770</v>
      </c>
      <c r="B27095" t="s">
        <v>5237</v>
      </c>
      <c r="C27095" t="s">
        <v>33477</v>
      </c>
      <c r="D27095" t="s">
        <v>33476</v>
      </c>
      <c r="E27095"/>
      <c r="F27095"/>
      <c r="G27095"/>
      <c r="H27095"/>
      <c r="I27095"/>
      <c r="J27095"/>
      <c r="U27095" s="43"/>
      <c r="AE27095"/>
    </row>
    <row r="27096" spans="1:31">
      <c r="A27096">
        <v>62120</v>
      </c>
      <c r="B27096" t="s">
        <v>23235</v>
      </c>
      <c r="C27096" t="s">
        <v>33477</v>
      </c>
      <c r="D27096" t="s">
        <v>33476</v>
      </c>
      <c r="E27096"/>
      <c r="F27096"/>
      <c r="G27096"/>
      <c r="H27096"/>
      <c r="I27096"/>
      <c r="J27096"/>
      <c r="U27096" s="43"/>
      <c r="AE27096"/>
    </row>
    <row r="27097" spans="1:31">
      <c r="A27097">
        <v>62250</v>
      </c>
      <c r="B27097" t="s">
        <v>23236</v>
      </c>
      <c r="C27097" t="s">
        <v>33480</v>
      </c>
      <c r="D27097" t="s">
        <v>33476</v>
      </c>
      <c r="E27097"/>
      <c r="F27097"/>
      <c r="G27097"/>
      <c r="H27097"/>
      <c r="I27097"/>
      <c r="J27097"/>
      <c r="U27097" s="43"/>
      <c r="AE27097"/>
    </row>
    <row r="27098" spans="1:31">
      <c r="A27098">
        <v>62170</v>
      </c>
      <c r="B27098" t="s">
        <v>23237</v>
      </c>
      <c r="C27098" t="s">
        <v>33480</v>
      </c>
      <c r="D27098" t="s">
        <v>33476</v>
      </c>
      <c r="E27098"/>
      <c r="F27098"/>
      <c r="G27098"/>
      <c r="H27098"/>
      <c r="I27098"/>
      <c r="J27098"/>
      <c r="U27098" s="43"/>
      <c r="AE27098"/>
    </row>
    <row r="27099" spans="1:31">
      <c r="A27099">
        <v>62223</v>
      </c>
      <c r="B27099" t="s">
        <v>23238</v>
      </c>
      <c r="C27099" t="s">
        <v>33478</v>
      </c>
      <c r="D27099" t="s">
        <v>33476</v>
      </c>
      <c r="E27099"/>
      <c r="F27099"/>
      <c r="G27099"/>
      <c r="H27099"/>
      <c r="I27099"/>
      <c r="J27099"/>
      <c r="U27099" s="43"/>
      <c r="AE27099"/>
    </row>
    <row r="27100" spans="1:31">
      <c r="A27100">
        <v>62128</v>
      </c>
      <c r="B27100" t="s">
        <v>2195</v>
      </c>
      <c r="C27100" t="s">
        <v>33478</v>
      </c>
      <c r="D27100" t="s">
        <v>33476</v>
      </c>
      <c r="E27100"/>
      <c r="F27100"/>
      <c r="G27100"/>
      <c r="H27100"/>
      <c r="I27100"/>
      <c r="J27100"/>
      <c r="U27100" s="43"/>
      <c r="AE27100"/>
    </row>
    <row r="27101" spans="1:31">
      <c r="A27101">
        <v>62360</v>
      </c>
      <c r="B27101" t="s">
        <v>12022</v>
      </c>
      <c r="C27101" t="s">
        <v>33477</v>
      </c>
      <c r="D27101" t="s">
        <v>33476</v>
      </c>
      <c r="E27101"/>
      <c r="F27101"/>
      <c r="G27101"/>
      <c r="H27101"/>
      <c r="I27101"/>
      <c r="J27101"/>
      <c r="U27101" s="43"/>
      <c r="AE27101"/>
    </row>
    <row r="27102" spans="1:31">
      <c r="A27102">
        <v>62370</v>
      </c>
      <c r="B27102" t="s">
        <v>23239</v>
      </c>
      <c r="C27102" t="s">
        <v>33477</v>
      </c>
      <c r="D27102" t="s">
        <v>33476</v>
      </c>
      <c r="E27102"/>
      <c r="F27102"/>
      <c r="G27102"/>
      <c r="H27102"/>
      <c r="I27102"/>
      <c r="J27102"/>
      <c r="U27102" s="43"/>
      <c r="AE27102"/>
    </row>
    <row r="27103" spans="1:31">
      <c r="A27103">
        <v>62500</v>
      </c>
      <c r="B27103" t="s">
        <v>23240</v>
      </c>
      <c r="C27103" t="s">
        <v>33477</v>
      </c>
      <c r="D27103" t="e">
        <v>#N/A</v>
      </c>
      <c r="E27103"/>
      <c r="F27103"/>
      <c r="G27103"/>
      <c r="H27103"/>
      <c r="I27103"/>
      <c r="J27103"/>
      <c r="U27103" s="43"/>
      <c r="AE27103"/>
    </row>
    <row r="27104" spans="1:31">
      <c r="A27104">
        <v>62500</v>
      </c>
      <c r="B27104" t="s">
        <v>23240</v>
      </c>
      <c r="C27104" t="s">
        <v>33477</v>
      </c>
      <c r="D27104" t="e">
        <v>#N/A</v>
      </c>
      <c r="E27104"/>
      <c r="F27104"/>
      <c r="G27104"/>
      <c r="H27104"/>
      <c r="I27104"/>
      <c r="J27104"/>
      <c r="U27104" s="43"/>
      <c r="AE27104"/>
    </row>
    <row r="27105" spans="1:31">
      <c r="A27105">
        <v>62280</v>
      </c>
      <c r="B27105" t="s">
        <v>23241</v>
      </c>
      <c r="C27105" t="s">
        <v>33480</v>
      </c>
      <c r="D27105" t="s">
        <v>33476</v>
      </c>
      <c r="E27105"/>
      <c r="F27105"/>
      <c r="G27105"/>
      <c r="H27105"/>
      <c r="I27105"/>
      <c r="J27105"/>
      <c r="U27105" s="43"/>
      <c r="AE27105"/>
    </row>
    <row r="27106" spans="1:31">
      <c r="A27106">
        <v>62240</v>
      </c>
      <c r="B27106" t="s">
        <v>23242</v>
      </c>
      <c r="C27106" t="s">
        <v>33477</v>
      </c>
      <c r="D27106" t="s">
        <v>33476</v>
      </c>
      <c r="E27106"/>
      <c r="F27106"/>
      <c r="G27106"/>
      <c r="H27106"/>
      <c r="I27106"/>
      <c r="J27106"/>
      <c r="U27106" s="43"/>
      <c r="AE27106"/>
    </row>
    <row r="27107" spans="1:31">
      <c r="A27107">
        <v>62560</v>
      </c>
      <c r="B27107" t="s">
        <v>23243</v>
      </c>
      <c r="C27107" t="s">
        <v>33478</v>
      </c>
      <c r="D27107" t="s">
        <v>33476</v>
      </c>
      <c r="E27107"/>
      <c r="F27107"/>
      <c r="G27107"/>
      <c r="H27107"/>
      <c r="I27107"/>
      <c r="J27107"/>
      <c r="U27107" s="43"/>
      <c r="AE27107"/>
    </row>
    <row r="27108" spans="1:31">
      <c r="A27108">
        <v>62128</v>
      </c>
      <c r="B27108" t="s">
        <v>23244</v>
      </c>
      <c r="C27108" t="s">
        <v>33478</v>
      </c>
      <c r="D27108" t="s">
        <v>33476</v>
      </c>
      <c r="E27108"/>
      <c r="F27108"/>
      <c r="G27108"/>
      <c r="H27108"/>
      <c r="I27108"/>
      <c r="J27108"/>
      <c r="U27108" s="43"/>
      <c r="AE27108"/>
    </row>
    <row r="27109" spans="1:31">
      <c r="A27109">
        <v>62650</v>
      </c>
      <c r="B27109" t="s">
        <v>23245</v>
      </c>
      <c r="C27109" t="s">
        <v>33477</v>
      </c>
      <c r="D27109" t="s">
        <v>33476</v>
      </c>
      <c r="E27109"/>
      <c r="F27109"/>
      <c r="G27109"/>
      <c r="H27109"/>
      <c r="I27109"/>
      <c r="J27109"/>
      <c r="U27109" s="43"/>
      <c r="AE27109"/>
    </row>
    <row r="27110" spans="1:31">
      <c r="A27110">
        <v>62130</v>
      </c>
      <c r="B27110" t="s">
        <v>23246</v>
      </c>
      <c r="C27110" t="s">
        <v>33478</v>
      </c>
      <c r="D27110" t="s">
        <v>33476</v>
      </c>
      <c r="E27110"/>
      <c r="F27110"/>
      <c r="G27110"/>
      <c r="H27110"/>
      <c r="I27110"/>
      <c r="J27110"/>
      <c r="U27110" s="43"/>
      <c r="AE27110"/>
    </row>
    <row r="27111" spans="1:31">
      <c r="A27111">
        <v>62223</v>
      </c>
      <c r="B27111" t="s">
        <v>23247</v>
      </c>
      <c r="C27111" t="s">
        <v>33478</v>
      </c>
      <c r="D27111" t="s">
        <v>33476</v>
      </c>
      <c r="E27111"/>
      <c r="F27111"/>
      <c r="G27111"/>
      <c r="H27111"/>
      <c r="I27111"/>
      <c r="J27111"/>
      <c r="U27111" s="43"/>
      <c r="AE27111"/>
    </row>
    <row r="27112" spans="1:31">
      <c r="A27112">
        <v>62500</v>
      </c>
      <c r="B27112" t="s">
        <v>4982</v>
      </c>
      <c r="C27112" t="s">
        <v>33477</v>
      </c>
      <c r="D27112" t="e">
        <v>#N/A</v>
      </c>
      <c r="E27112"/>
      <c r="F27112"/>
      <c r="G27112"/>
      <c r="H27112"/>
      <c r="I27112"/>
      <c r="J27112"/>
      <c r="U27112" s="43"/>
      <c r="AE27112"/>
    </row>
    <row r="27113" spans="1:31">
      <c r="A27113">
        <v>62162</v>
      </c>
      <c r="B27113" t="s">
        <v>23248</v>
      </c>
      <c r="C27113" t="s">
        <v>33477</v>
      </c>
      <c r="D27113" t="e">
        <v>#N/A</v>
      </c>
      <c r="E27113"/>
      <c r="F27113"/>
      <c r="G27113"/>
      <c r="H27113"/>
      <c r="I27113"/>
      <c r="J27113"/>
      <c r="U27113" s="43"/>
      <c r="AE27113"/>
    </row>
    <row r="27114" spans="1:31">
      <c r="A27114">
        <v>62130</v>
      </c>
      <c r="B27114" t="s">
        <v>23249</v>
      </c>
      <c r="C27114" t="s">
        <v>33478</v>
      </c>
      <c r="D27114" t="s">
        <v>33476</v>
      </c>
      <c r="E27114"/>
      <c r="F27114"/>
      <c r="G27114"/>
      <c r="H27114"/>
      <c r="I27114"/>
      <c r="J27114"/>
      <c r="U27114" s="43"/>
      <c r="AE27114"/>
    </row>
    <row r="27115" spans="1:31">
      <c r="A27115">
        <v>62870</v>
      </c>
      <c r="B27115" t="s">
        <v>23250</v>
      </c>
      <c r="C27115" t="s">
        <v>33477</v>
      </c>
      <c r="D27115" t="s">
        <v>33481</v>
      </c>
      <c r="E27115"/>
      <c r="F27115"/>
      <c r="G27115"/>
      <c r="H27115"/>
      <c r="I27115"/>
      <c r="J27115"/>
      <c r="U27115" s="43"/>
      <c r="AE27115"/>
    </row>
    <row r="27116" spans="1:31">
      <c r="A27116">
        <v>62185</v>
      </c>
      <c r="B27116" t="s">
        <v>23251</v>
      </c>
      <c r="C27116" t="s">
        <v>33480</v>
      </c>
      <c r="D27116" t="e">
        <v>#N/A</v>
      </c>
      <c r="E27116"/>
      <c r="F27116"/>
      <c r="G27116"/>
      <c r="H27116"/>
      <c r="I27116"/>
      <c r="J27116"/>
      <c r="U27116" s="43"/>
      <c r="AE27116"/>
    </row>
    <row r="27117" spans="1:31">
      <c r="A27117">
        <v>62350</v>
      </c>
      <c r="B27117" t="s">
        <v>23252</v>
      </c>
      <c r="C27117" t="s">
        <v>33477</v>
      </c>
      <c r="D27117" t="s">
        <v>33476</v>
      </c>
      <c r="E27117"/>
      <c r="F27117"/>
      <c r="G27117"/>
      <c r="H27117"/>
      <c r="I27117"/>
      <c r="J27117"/>
      <c r="U27117" s="43"/>
      <c r="AE27117"/>
    </row>
    <row r="27118" spans="1:31">
      <c r="A27118">
        <v>62430</v>
      </c>
      <c r="B27118" t="s">
        <v>23253</v>
      </c>
      <c r="C27118" t="s">
        <v>33477</v>
      </c>
      <c r="D27118" t="e">
        <v>#N/A</v>
      </c>
      <c r="E27118"/>
      <c r="F27118"/>
      <c r="G27118"/>
      <c r="H27118"/>
      <c r="I27118"/>
      <c r="J27118"/>
      <c r="U27118" s="43"/>
      <c r="AE27118"/>
    </row>
    <row r="27119" spans="1:31">
      <c r="A27119">
        <v>62500</v>
      </c>
      <c r="B27119" t="s">
        <v>23254</v>
      </c>
      <c r="C27119" t="s">
        <v>33477</v>
      </c>
      <c r="D27119" t="e">
        <v>#N/A</v>
      </c>
      <c r="E27119"/>
      <c r="F27119"/>
      <c r="G27119"/>
      <c r="H27119"/>
      <c r="I27119"/>
      <c r="J27119"/>
      <c r="U27119" s="43"/>
      <c r="AE27119"/>
    </row>
    <row r="27120" spans="1:31">
      <c r="A27120">
        <v>62830</v>
      </c>
      <c r="B27120" t="s">
        <v>23255</v>
      </c>
      <c r="C27120" t="s">
        <v>33477</v>
      </c>
      <c r="D27120" t="s">
        <v>33476</v>
      </c>
      <c r="E27120"/>
      <c r="F27120"/>
      <c r="G27120"/>
      <c r="H27120"/>
      <c r="I27120"/>
      <c r="J27120"/>
      <c r="U27120" s="43"/>
      <c r="AE27120"/>
    </row>
    <row r="27121" spans="1:31">
      <c r="A27121">
        <v>62231</v>
      </c>
      <c r="B27121" t="s">
        <v>23256</v>
      </c>
      <c r="C27121" t="s">
        <v>33480</v>
      </c>
      <c r="D27121" t="e">
        <v>#N/A</v>
      </c>
      <c r="E27121"/>
      <c r="F27121"/>
      <c r="G27121"/>
      <c r="H27121"/>
      <c r="I27121"/>
      <c r="J27121"/>
      <c r="U27121" s="43"/>
      <c r="AE27121"/>
    </row>
    <row r="27122" spans="1:31">
      <c r="A27122">
        <v>62231</v>
      </c>
      <c r="B27122" t="s">
        <v>23256</v>
      </c>
      <c r="C27122" t="s">
        <v>33480</v>
      </c>
      <c r="D27122" t="e">
        <v>#N/A</v>
      </c>
      <c r="E27122"/>
      <c r="F27122"/>
      <c r="G27122"/>
      <c r="H27122"/>
      <c r="I27122"/>
      <c r="J27122"/>
      <c r="U27122" s="43"/>
      <c r="AE27122"/>
    </row>
    <row r="27123" spans="1:31">
      <c r="A27123">
        <v>62850</v>
      </c>
      <c r="B27123" t="s">
        <v>23257</v>
      </c>
      <c r="C27123" t="s">
        <v>33477</v>
      </c>
      <c r="D27123" t="s">
        <v>33476</v>
      </c>
      <c r="E27123"/>
      <c r="F27123"/>
      <c r="G27123"/>
      <c r="H27123"/>
      <c r="I27123"/>
      <c r="J27123"/>
      <c r="U27123" s="43"/>
      <c r="AE27123"/>
    </row>
    <row r="27124" spans="1:31">
      <c r="A27124">
        <v>62121</v>
      </c>
      <c r="B27124" t="s">
        <v>23258</v>
      </c>
      <c r="C27124" t="s">
        <v>33478</v>
      </c>
      <c r="D27124" t="s">
        <v>33476</v>
      </c>
      <c r="E27124"/>
      <c r="F27124"/>
      <c r="G27124"/>
      <c r="H27124"/>
      <c r="I27124"/>
      <c r="J27124"/>
      <c r="U27124" s="43"/>
      <c r="AE27124"/>
    </row>
    <row r="27125" spans="1:31">
      <c r="A27125">
        <v>62450</v>
      </c>
      <c r="B27125" t="s">
        <v>23259</v>
      </c>
      <c r="C27125" t="s">
        <v>33478</v>
      </c>
      <c r="D27125" t="s">
        <v>33476</v>
      </c>
      <c r="E27125"/>
      <c r="F27125"/>
      <c r="G27125"/>
      <c r="H27125"/>
      <c r="I27125"/>
      <c r="J27125"/>
      <c r="U27125" s="43"/>
      <c r="AE27125"/>
    </row>
    <row r="27126" spans="1:31">
      <c r="A27126">
        <v>62810</v>
      </c>
      <c r="B27126" t="s">
        <v>23260</v>
      </c>
      <c r="C27126" t="s">
        <v>33478</v>
      </c>
      <c r="D27126" t="s">
        <v>33476</v>
      </c>
      <c r="E27126"/>
      <c r="F27126"/>
      <c r="G27126"/>
      <c r="H27126"/>
      <c r="I27126"/>
      <c r="J27126"/>
      <c r="U27126" s="43"/>
      <c r="AE27126"/>
    </row>
    <row r="27127" spans="1:31">
      <c r="A27127">
        <v>62760</v>
      </c>
      <c r="B27127" t="s">
        <v>23261</v>
      </c>
      <c r="C27127" t="s">
        <v>33478</v>
      </c>
      <c r="D27127" t="s">
        <v>33476</v>
      </c>
      <c r="E27127"/>
      <c r="F27127"/>
      <c r="G27127"/>
      <c r="H27127"/>
      <c r="I27127"/>
      <c r="J27127"/>
      <c r="U27127" s="43"/>
      <c r="AE27127"/>
    </row>
    <row r="27128" spans="1:31">
      <c r="A27128">
        <v>62860</v>
      </c>
      <c r="B27128" t="s">
        <v>23262</v>
      </c>
      <c r="C27128" t="s">
        <v>33477</v>
      </c>
      <c r="D27128" t="s">
        <v>33476</v>
      </c>
      <c r="E27128"/>
      <c r="F27128"/>
      <c r="G27128"/>
      <c r="H27128"/>
      <c r="I27128"/>
      <c r="J27128"/>
      <c r="U27128" s="43"/>
      <c r="AE27128"/>
    </row>
    <row r="27129" spans="1:31">
      <c r="A27129">
        <v>62860</v>
      </c>
      <c r="B27129" t="s">
        <v>23263</v>
      </c>
      <c r="C27129" t="s">
        <v>33477</v>
      </c>
      <c r="D27129" t="s">
        <v>33476</v>
      </c>
      <c r="E27129"/>
      <c r="F27129"/>
      <c r="G27129"/>
      <c r="H27129"/>
      <c r="I27129"/>
      <c r="J27129"/>
      <c r="U27129" s="43"/>
      <c r="AE27129"/>
    </row>
    <row r="27130" spans="1:31">
      <c r="A27130">
        <v>62860</v>
      </c>
      <c r="B27130" t="s">
        <v>23264</v>
      </c>
      <c r="C27130" t="s">
        <v>33477</v>
      </c>
      <c r="D27130" t="s">
        <v>33476</v>
      </c>
      <c r="E27130"/>
      <c r="F27130"/>
      <c r="G27130"/>
      <c r="H27130"/>
      <c r="I27130"/>
      <c r="J27130"/>
      <c r="U27130" s="43"/>
      <c r="AE27130"/>
    </row>
    <row r="27131" spans="1:31">
      <c r="A27131">
        <v>62870</v>
      </c>
      <c r="B27131" t="s">
        <v>23265</v>
      </c>
      <c r="C27131" t="s">
        <v>33477</v>
      </c>
      <c r="D27131" t="s">
        <v>33481</v>
      </c>
      <c r="E27131"/>
      <c r="F27131"/>
      <c r="G27131"/>
      <c r="H27131"/>
      <c r="I27131"/>
      <c r="J27131"/>
      <c r="U27131" s="43"/>
      <c r="AE27131"/>
    </row>
    <row r="27132" spans="1:31">
      <c r="A27132">
        <v>62158</v>
      </c>
      <c r="B27132" t="s">
        <v>23266</v>
      </c>
      <c r="C27132" t="s">
        <v>33478</v>
      </c>
      <c r="D27132" t="s">
        <v>33476</v>
      </c>
      <c r="E27132"/>
      <c r="F27132"/>
      <c r="G27132"/>
      <c r="H27132"/>
      <c r="I27132"/>
      <c r="J27132"/>
      <c r="U27132" s="43"/>
      <c r="AE27132"/>
    </row>
    <row r="27133" spans="1:31">
      <c r="A27133">
        <v>62690</v>
      </c>
      <c r="B27133" t="s">
        <v>23267</v>
      </c>
      <c r="C27133" t="s">
        <v>33478</v>
      </c>
      <c r="D27133" t="s">
        <v>33476</v>
      </c>
      <c r="E27133"/>
      <c r="F27133"/>
      <c r="G27133"/>
      <c r="H27133"/>
      <c r="I27133"/>
      <c r="J27133"/>
      <c r="U27133" s="43"/>
      <c r="AE27133"/>
    </row>
    <row r="27134" spans="1:31">
      <c r="A27134">
        <v>62240</v>
      </c>
      <c r="B27134" t="s">
        <v>9755</v>
      </c>
      <c r="C27134" t="s">
        <v>33477</v>
      </c>
      <c r="D27134" t="s">
        <v>33476</v>
      </c>
      <c r="E27134"/>
      <c r="F27134"/>
      <c r="G27134"/>
      <c r="H27134"/>
      <c r="I27134"/>
      <c r="J27134"/>
      <c r="U27134" s="43"/>
      <c r="AE27134"/>
    </row>
    <row r="27135" spans="1:31">
      <c r="A27135">
        <v>62170</v>
      </c>
      <c r="B27135" t="s">
        <v>23268</v>
      </c>
      <c r="C27135" t="s">
        <v>33480</v>
      </c>
      <c r="D27135" t="s">
        <v>33476</v>
      </c>
      <c r="E27135"/>
      <c r="F27135"/>
      <c r="G27135"/>
      <c r="H27135"/>
      <c r="I27135"/>
      <c r="J27135"/>
      <c r="U27135" s="43"/>
      <c r="AE27135"/>
    </row>
    <row r="27136" spans="1:31">
      <c r="A27136">
        <v>62380</v>
      </c>
      <c r="B27136" t="s">
        <v>23269</v>
      </c>
      <c r="C27136" t="s">
        <v>33477</v>
      </c>
      <c r="D27136" t="s">
        <v>33476</v>
      </c>
      <c r="E27136"/>
      <c r="F27136"/>
      <c r="G27136"/>
      <c r="H27136"/>
      <c r="I27136"/>
      <c r="J27136"/>
      <c r="U27136" s="43"/>
      <c r="AE27136"/>
    </row>
    <row r="27137" spans="1:31">
      <c r="A27137">
        <v>62240</v>
      </c>
      <c r="B27137" t="s">
        <v>23270</v>
      </c>
      <c r="C27137" t="s">
        <v>33477</v>
      </c>
      <c r="D27137" t="s">
        <v>33476</v>
      </c>
      <c r="E27137"/>
      <c r="F27137"/>
      <c r="G27137"/>
      <c r="H27137"/>
      <c r="I27137"/>
      <c r="J27137"/>
      <c r="U27137" s="43"/>
      <c r="AE27137"/>
    </row>
    <row r="27138" spans="1:31">
      <c r="A27138">
        <v>62310</v>
      </c>
      <c r="B27138" t="s">
        <v>22093</v>
      </c>
      <c r="C27138" t="s">
        <v>33477</v>
      </c>
      <c r="D27138" t="s">
        <v>33476</v>
      </c>
      <c r="E27138"/>
      <c r="F27138"/>
      <c r="G27138"/>
      <c r="H27138"/>
      <c r="I27138"/>
      <c r="J27138"/>
      <c r="U27138" s="43"/>
      <c r="AE27138"/>
    </row>
    <row r="27139" spans="1:31">
      <c r="A27139">
        <v>62270</v>
      </c>
      <c r="B27139" t="s">
        <v>23271</v>
      </c>
      <c r="C27139" t="s">
        <v>33478</v>
      </c>
      <c r="D27139" t="s">
        <v>33476</v>
      </c>
      <c r="E27139"/>
      <c r="F27139"/>
      <c r="G27139"/>
      <c r="H27139"/>
      <c r="I27139"/>
      <c r="J27139"/>
      <c r="U27139" s="43"/>
      <c r="AE27139"/>
    </row>
    <row r="27140" spans="1:31">
      <c r="A27140">
        <v>62910</v>
      </c>
      <c r="B27140" t="s">
        <v>23272</v>
      </c>
      <c r="C27140" t="s">
        <v>33477</v>
      </c>
      <c r="D27140" t="s">
        <v>33476</v>
      </c>
      <c r="E27140"/>
      <c r="F27140"/>
      <c r="G27140"/>
      <c r="H27140"/>
      <c r="I27140"/>
      <c r="J27140"/>
      <c r="U27140" s="43"/>
      <c r="AE27140"/>
    </row>
    <row r="27141" spans="1:31">
      <c r="A27141">
        <v>62530</v>
      </c>
      <c r="B27141" t="s">
        <v>23273</v>
      </c>
      <c r="C27141" t="s">
        <v>33477</v>
      </c>
      <c r="D27141" t="e">
        <v>#N/A</v>
      </c>
      <c r="E27141"/>
      <c r="F27141"/>
      <c r="G27141"/>
      <c r="H27141"/>
      <c r="I27141"/>
      <c r="J27141"/>
      <c r="U27141" s="43"/>
      <c r="AE27141"/>
    </row>
    <row r="27142" spans="1:31">
      <c r="A27142">
        <v>62380</v>
      </c>
      <c r="B27142" t="s">
        <v>23274</v>
      </c>
      <c r="C27142" t="s">
        <v>33477</v>
      </c>
      <c r="D27142" t="s">
        <v>33476</v>
      </c>
      <c r="E27142"/>
      <c r="F27142"/>
      <c r="G27142"/>
      <c r="H27142"/>
      <c r="I27142"/>
      <c r="J27142"/>
      <c r="U27142" s="43"/>
      <c r="AE27142"/>
    </row>
    <row r="27143" spans="1:31">
      <c r="A27143">
        <v>62270</v>
      </c>
      <c r="B27143" t="s">
        <v>23275</v>
      </c>
      <c r="C27143" t="s">
        <v>33478</v>
      </c>
      <c r="D27143" t="s">
        <v>33476</v>
      </c>
      <c r="E27143"/>
      <c r="F27143"/>
      <c r="G27143"/>
      <c r="H27143"/>
      <c r="I27143"/>
      <c r="J27143"/>
      <c r="U27143" s="43"/>
      <c r="AE27143"/>
    </row>
    <row r="27144" spans="1:31">
      <c r="A27144">
        <v>62123</v>
      </c>
      <c r="B27144" t="s">
        <v>23276</v>
      </c>
      <c r="C27144" t="s">
        <v>33478</v>
      </c>
      <c r="D27144" t="s">
        <v>33476</v>
      </c>
      <c r="E27144"/>
      <c r="F27144"/>
      <c r="G27144"/>
      <c r="H27144"/>
      <c r="I27144"/>
      <c r="J27144"/>
      <c r="U27144" s="43"/>
      <c r="AE27144"/>
    </row>
    <row r="27145" spans="1:31">
      <c r="A27145">
        <v>62130</v>
      </c>
      <c r="B27145" t="s">
        <v>23277</v>
      </c>
      <c r="C27145" t="s">
        <v>33478</v>
      </c>
      <c r="D27145" t="s">
        <v>33476</v>
      </c>
      <c r="E27145"/>
      <c r="F27145"/>
      <c r="G27145"/>
      <c r="H27145"/>
      <c r="I27145"/>
      <c r="J27145"/>
      <c r="U27145" s="43"/>
      <c r="AE27145"/>
    </row>
    <row r="27146" spans="1:31">
      <c r="A27146">
        <v>62810</v>
      </c>
      <c r="B27146" t="s">
        <v>23278</v>
      </c>
      <c r="C27146" t="s">
        <v>33478</v>
      </c>
      <c r="D27146" t="s">
        <v>33476</v>
      </c>
      <c r="E27146"/>
      <c r="F27146"/>
      <c r="G27146"/>
      <c r="H27146"/>
      <c r="I27146"/>
      <c r="J27146"/>
      <c r="U27146" s="43"/>
      <c r="AE27146"/>
    </row>
    <row r="27147" spans="1:31">
      <c r="A27147">
        <v>62170</v>
      </c>
      <c r="B27147" t="s">
        <v>23279</v>
      </c>
      <c r="C27147" t="s">
        <v>33480</v>
      </c>
      <c r="D27147" t="s">
        <v>33476</v>
      </c>
      <c r="E27147"/>
      <c r="F27147"/>
      <c r="G27147"/>
      <c r="H27147"/>
      <c r="I27147"/>
      <c r="J27147"/>
      <c r="U27147" s="43"/>
      <c r="AE27147"/>
    </row>
    <row r="27148" spans="1:31">
      <c r="A27148">
        <v>62111</v>
      </c>
      <c r="B27148" t="s">
        <v>23280</v>
      </c>
      <c r="C27148" t="s">
        <v>33478</v>
      </c>
      <c r="D27148" t="s">
        <v>33476</v>
      </c>
      <c r="E27148"/>
      <c r="F27148"/>
      <c r="G27148"/>
      <c r="H27148"/>
      <c r="I27148"/>
      <c r="J27148"/>
      <c r="U27148" s="43"/>
      <c r="AE27148"/>
    </row>
    <row r="27149" spans="1:31">
      <c r="A27149">
        <v>62153</v>
      </c>
      <c r="B27149" t="s">
        <v>23281</v>
      </c>
      <c r="C27149" t="s">
        <v>33478</v>
      </c>
      <c r="D27149" t="e">
        <v>#N/A</v>
      </c>
      <c r="E27149"/>
      <c r="F27149"/>
      <c r="G27149"/>
      <c r="H27149"/>
      <c r="I27149"/>
      <c r="J27149"/>
      <c r="U27149" s="43"/>
      <c r="AE27149"/>
    </row>
    <row r="27150" spans="1:31">
      <c r="A27150">
        <v>62810</v>
      </c>
      <c r="B27150" t="s">
        <v>23282</v>
      </c>
      <c r="C27150" t="s">
        <v>33478</v>
      </c>
      <c r="D27150" t="s">
        <v>33476</v>
      </c>
      <c r="E27150"/>
      <c r="F27150"/>
      <c r="G27150"/>
      <c r="H27150"/>
      <c r="I27150"/>
      <c r="J27150"/>
      <c r="U27150" s="43"/>
      <c r="AE27150"/>
    </row>
    <row r="27151" spans="1:31">
      <c r="A27151">
        <v>62850</v>
      </c>
      <c r="B27151" t="s">
        <v>23283</v>
      </c>
      <c r="C27151" t="s">
        <v>33477</v>
      </c>
      <c r="D27151" t="s">
        <v>33476</v>
      </c>
      <c r="E27151"/>
      <c r="F27151"/>
      <c r="G27151"/>
      <c r="H27151"/>
      <c r="I27151"/>
      <c r="J27151"/>
      <c r="U27151" s="43"/>
      <c r="AE27151"/>
    </row>
    <row r="27152" spans="1:31">
      <c r="A27152">
        <v>62810</v>
      </c>
      <c r="B27152" t="s">
        <v>23284</v>
      </c>
      <c r="C27152" t="s">
        <v>33478</v>
      </c>
      <c r="D27152" t="s">
        <v>33476</v>
      </c>
      <c r="E27152"/>
      <c r="F27152"/>
      <c r="G27152"/>
      <c r="H27152"/>
      <c r="I27152"/>
      <c r="J27152"/>
      <c r="U27152" s="43"/>
      <c r="AE27152"/>
    </row>
    <row r="27153" spans="1:31">
      <c r="A27153">
        <v>62550</v>
      </c>
      <c r="B27153" t="s">
        <v>23285</v>
      </c>
      <c r="C27153" t="s">
        <v>33478</v>
      </c>
      <c r="D27153" t="s">
        <v>33476</v>
      </c>
      <c r="E27153"/>
      <c r="F27153"/>
      <c r="G27153"/>
      <c r="H27153"/>
      <c r="I27153"/>
      <c r="J27153"/>
      <c r="U27153" s="43"/>
      <c r="AE27153"/>
    </row>
    <row r="27154" spans="1:31">
      <c r="A27154">
        <v>62179</v>
      </c>
      <c r="B27154" t="s">
        <v>23286</v>
      </c>
      <c r="C27154" t="s">
        <v>33477</v>
      </c>
      <c r="D27154" t="s">
        <v>33476</v>
      </c>
      <c r="E27154"/>
      <c r="F27154"/>
      <c r="G27154"/>
      <c r="H27154"/>
      <c r="I27154"/>
      <c r="J27154"/>
      <c r="U27154" s="43"/>
      <c r="AE27154"/>
    </row>
    <row r="27155" spans="1:31">
      <c r="A27155">
        <v>62134</v>
      </c>
      <c r="B27155" t="s">
        <v>23287</v>
      </c>
      <c r="C27155" t="s">
        <v>33478</v>
      </c>
      <c r="D27155" t="s">
        <v>33476</v>
      </c>
      <c r="E27155"/>
      <c r="F27155"/>
      <c r="G27155"/>
      <c r="H27155"/>
      <c r="I27155"/>
      <c r="J27155"/>
      <c r="U27155" s="43"/>
      <c r="AE27155"/>
    </row>
    <row r="27156" spans="1:31">
      <c r="A27156">
        <v>62127</v>
      </c>
      <c r="B27156" t="s">
        <v>23288</v>
      </c>
      <c r="C27156" t="s">
        <v>33478</v>
      </c>
      <c r="D27156" t="s">
        <v>33476</v>
      </c>
      <c r="E27156"/>
      <c r="F27156"/>
      <c r="G27156"/>
      <c r="H27156"/>
      <c r="I27156"/>
      <c r="J27156"/>
      <c r="U27156" s="43"/>
      <c r="AE27156"/>
    </row>
    <row r="27157" spans="1:31">
      <c r="A27157">
        <v>62580</v>
      </c>
      <c r="B27157" t="s">
        <v>23289</v>
      </c>
      <c r="C27157" t="s">
        <v>33477</v>
      </c>
      <c r="D27157" t="s">
        <v>33476</v>
      </c>
      <c r="E27157"/>
      <c r="F27157"/>
      <c r="G27157"/>
      <c r="H27157"/>
      <c r="I27157"/>
      <c r="J27157"/>
      <c r="U27157" s="43"/>
      <c r="AE27157"/>
    </row>
    <row r="27158" spans="1:31">
      <c r="A27158">
        <v>62129</v>
      </c>
      <c r="B27158" t="s">
        <v>23290</v>
      </c>
      <c r="C27158" t="s">
        <v>33477</v>
      </c>
      <c r="D27158" t="s">
        <v>33476</v>
      </c>
      <c r="E27158"/>
      <c r="F27158"/>
      <c r="G27158"/>
      <c r="H27158"/>
      <c r="I27158"/>
      <c r="J27158"/>
      <c r="U27158" s="43"/>
      <c r="AE27158"/>
    </row>
    <row r="27159" spans="1:31">
      <c r="A27159">
        <v>62560</v>
      </c>
      <c r="B27159" t="s">
        <v>23291</v>
      </c>
      <c r="C27159" t="s">
        <v>33478</v>
      </c>
      <c r="D27159" t="s">
        <v>33476</v>
      </c>
      <c r="E27159"/>
      <c r="F27159"/>
      <c r="G27159"/>
      <c r="H27159"/>
      <c r="I27159"/>
      <c r="J27159"/>
      <c r="U27159" s="43"/>
      <c r="AE27159"/>
    </row>
    <row r="27160" spans="1:31">
      <c r="A27160">
        <v>62130</v>
      </c>
      <c r="B27160" t="s">
        <v>23292</v>
      </c>
      <c r="C27160" t="s">
        <v>33478</v>
      </c>
      <c r="D27160" t="s">
        <v>33476</v>
      </c>
      <c r="E27160"/>
      <c r="F27160"/>
      <c r="G27160"/>
      <c r="H27160"/>
      <c r="I27160"/>
      <c r="J27160"/>
      <c r="U27160" s="43"/>
      <c r="AE27160"/>
    </row>
    <row r="27161" spans="1:31">
      <c r="A27161">
        <v>62760</v>
      </c>
      <c r="B27161" t="s">
        <v>23293</v>
      </c>
      <c r="C27161" t="s">
        <v>33478</v>
      </c>
      <c r="D27161" t="s">
        <v>33476</v>
      </c>
      <c r="E27161"/>
      <c r="F27161"/>
      <c r="G27161"/>
      <c r="H27161"/>
      <c r="I27161"/>
      <c r="J27161"/>
      <c r="U27161" s="43"/>
      <c r="AE27161"/>
    </row>
    <row r="27162" spans="1:31">
      <c r="A27162">
        <v>62180</v>
      </c>
      <c r="B27162" t="s">
        <v>23294</v>
      </c>
      <c r="C27162" t="s">
        <v>33480</v>
      </c>
      <c r="D27162" t="s">
        <v>33481</v>
      </c>
      <c r="E27162"/>
      <c r="F27162"/>
      <c r="G27162"/>
      <c r="H27162"/>
      <c r="I27162"/>
      <c r="J27162"/>
      <c r="U27162" s="43"/>
      <c r="AE27162"/>
    </row>
    <row r="27163" spans="1:31">
      <c r="A27163">
        <v>62690</v>
      </c>
      <c r="B27163" t="s">
        <v>23295</v>
      </c>
      <c r="C27163" t="s">
        <v>33478</v>
      </c>
      <c r="D27163" t="s">
        <v>33476</v>
      </c>
      <c r="E27163"/>
      <c r="F27163"/>
      <c r="G27163"/>
      <c r="H27163"/>
      <c r="I27163"/>
      <c r="J27163"/>
      <c r="U27163" s="43"/>
      <c r="AE27163"/>
    </row>
    <row r="27164" spans="1:31">
      <c r="A27164">
        <v>62217</v>
      </c>
      <c r="B27164" t="s">
        <v>23296</v>
      </c>
      <c r="C27164" t="s">
        <v>33478</v>
      </c>
      <c r="D27164" t="e">
        <v>#N/A</v>
      </c>
      <c r="E27164"/>
      <c r="F27164"/>
      <c r="G27164"/>
      <c r="H27164"/>
      <c r="I27164"/>
      <c r="J27164"/>
      <c r="U27164" s="43"/>
      <c r="AE27164"/>
    </row>
    <row r="27165" spans="1:31">
      <c r="A27165">
        <v>62134</v>
      </c>
      <c r="B27165" t="s">
        <v>23297</v>
      </c>
      <c r="C27165" t="s">
        <v>33478</v>
      </c>
      <c r="D27165" t="s">
        <v>33476</v>
      </c>
      <c r="E27165"/>
      <c r="F27165"/>
      <c r="G27165"/>
      <c r="H27165"/>
      <c r="I27165"/>
      <c r="J27165"/>
      <c r="U27165" s="43"/>
      <c r="AE27165"/>
    </row>
    <row r="27166" spans="1:31">
      <c r="A27166">
        <v>62500</v>
      </c>
      <c r="B27166" t="s">
        <v>23298</v>
      </c>
      <c r="C27166" t="s">
        <v>33477</v>
      </c>
      <c r="D27166" t="e">
        <v>#N/A</v>
      </c>
      <c r="E27166"/>
      <c r="F27166"/>
      <c r="G27166"/>
      <c r="H27166"/>
      <c r="I27166"/>
      <c r="J27166"/>
      <c r="U27166" s="43"/>
      <c r="AE27166"/>
    </row>
    <row r="27167" spans="1:31">
      <c r="A27167">
        <v>62127</v>
      </c>
      <c r="B27167" t="s">
        <v>23299</v>
      </c>
      <c r="C27167" t="s">
        <v>33478</v>
      </c>
      <c r="D27167" t="s">
        <v>33476</v>
      </c>
      <c r="E27167"/>
      <c r="F27167"/>
      <c r="G27167"/>
      <c r="H27167"/>
      <c r="I27167"/>
      <c r="J27167"/>
      <c r="U27167" s="43"/>
      <c r="AE27167"/>
    </row>
    <row r="27168" spans="1:31">
      <c r="A27168">
        <v>62830</v>
      </c>
      <c r="B27168" t="s">
        <v>23300</v>
      </c>
      <c r="C27168" t="s">
        <v>33477</v>
      </c>
      <c r="D27168" t="s">
        <v>33476</v>
      </c>
      <c r="E27168"/>
      <c r="F27168"/>
      <c r="G27168"/>
      <c r="H27168"/>
      <c r="I27168"/>
      <c r="J27168"/>
      <c r="U27168" s="43"/>
      <c r="AE27168"/>
    </row>
    <row r="27169" spans="1:31">
      <c r="A27169">
        <v>62390</v>
      </c>
      <c r="B27169" t="s">
        <v>23301</v>
      </c>
      <c r="C27169" t="s">
        <v>33477</v>
      </c>
      <c r="D27169" t="s">
        <v>33476</v>
      </c>
      <c r="E27169"/>
      <c r="F27169"/>
      <c r="G27169"/>
      <c r="H27169"/>
      <c r="I27169"/>
      <c r="J27169"/>
      <c r="U27169" s="43"/>
      <c r="AE27169"/>
    </row>
    <row r="27170" spans="1:31">
      <c r="A27170">
        <v>62310</v>
      </c>
      <c r="B27170" t="s">
        <v>23302</v>
      </c>
      <c r="C27170" t="s">
        <v>33477</v>
      </c>
      <c r="D27170" t="s">
        <v>33476</v>
      </c>
      <c r="E27170"/>
      <c r="F27170"/>
      <c r="G27170"/>
      <c r="H27170"/>
      <c r="I27170"/>
      <c r="J27170"/>
      <c r="U27170" s="43"/>
      <c r="AE27170"/>
    </row>
    <row r="27171" spans="1:31">
      <c r="A27171">
        <v>62140</v>
      </c>
      <c r="B27171" t="s">
        <v>23303</v>
      </c>
      <c r="C27171" t="s">
        <v>33477</v>
      </c>
      <c r="D27171" t="s">
        <v>33476</v>
      </c>
      <c r="E27171"/>
      <c r="F27171"/>
      <c r="G27171"/>
      <c r="H27171"/>
      <c r="I27171"/>
      <c r="J27171"/>
      <c r="U27171" s="43"/>
      <c r="AE27171"/>
    </row>
    <row r="27172" spans="1:31">
      <c r="A27172">
        <v>62490</v>
      </c>
      <c r="B27172" t="s">
        <v>23304</v>
      </c>
      <c r="C27172" t="s">
        <v>33477</v>
      </c>
      <c r="D27172" t="s">
        <v>33476</v>
      </c>
      <c r="E27172"/>
      <c r="F27172"/>
      <c r="G27172"/>
      <c r="H27172"/>
      <c r="I27172"/>
      <c r="J27172"/>
      <c r="U27172" s="43"/>
      <c r="AE27172"/>
    </row>
    <row r="27173" spans="1:31">
      <c r="A27173">
        <v>62520</v>
      </c>
      <c r="B27173" t="s">
        <v>23305</v>
      </c>
      <c r="C27173" t="s">
        <v>33480</v>
      </c>
      <c r="D27173" t="e">
        <v>#N/A</v>
      </c>
      <c r="E27173"/>
      <c r="F27173"/>
      <c r="G27173"/>
      <c r="H27173"/>
      <c r="I27173"/>
      <c r="J27173"/>
      <c r="U27173" s="43"/>
      <c r="AE27173"/>
    </row>
    <row r="27174" spans="1:31">
      <c r="A27174">
        <v>62890</v>
      </c>
      <c r="B27174" t="s">
        <v>23306</v>
      </c>
      <c r="C27174" t="s">
        <v>33477</v>
      </c>
      <c r="D27174" t="s">
        <v>33476</v>
      </c>
      <c r="E27174"/>
      <c r="F27174"/>
      <c r="G27174"/>
      <c r="H27174"/>
      <c r="I27174"/>
      <c r="J27174"/>
      <c r="U27174" s="43"/>
      <c r="AE27174"/>
    </row>
    <row r="27175" spans="1:31">
      <c r="A27175">
        <v>62310</v>
      </c>
      <c r="B27175" t="s">
        <v>23307</v>
      </c>
      <c r="C27175" t="s">
        <v>33477</v>
      </c>
      <c r="D27175" t="s">
        <v>33476</v>
      </c>
      <c r="E27175"/>
      <c r="F27175"/>
      <c r="G27175"/>
      <c r="H27175"/>
      <c r="I27175"/>
      <c r="J27175"/>
      <c r="U27175" s="43"/>
      <c r="AE27175"/>
    </row>
    <row r="27176" spans="1:31">
      <c r="A27176">
        <v>62450</v>
      </c>
      <c r="B27176" t="s">
        <v>23308</v>
      </c>
      <c r="C27176" t="s">
        <v>33478</v>
      </c>
      <c r="D27176" t="s">
        <v>33476</v>
      </c>
      <c r="E27176"/>
      <c r="F27176"/>
      <c r="G27176"/>
      <c r="H27176"/>
      <c r="I27176"/>
      <c r="J27176"/>
      <c r="U27176" s="43"/>
      <c r="AE27176"/>
    </row>
    <row r="27177" spans="1:31">
      <c r="A27177">
        <v>62147</v>
      </c>
      <c r="B27177" t="s">
        <v>23309</v>
      </c>
      <c r="C27177" t="s">
        <v>33478</v>
      </c>
      <c r="D27177" t="s">
        <v>33476</v>
      </c>
      <c r="E27177"/>
      <c r="F27177"/>
      <c r="G27177"/>
      <c r="H27177"/>
      <c r="I27177"/>
      <c r="J27177"/>
      <c r="U27177" s="43"/>
      <c r="AE27177"/>
    </row>
    <row r="27178" spans="1:31">
      <c r="A27178">
        <v>62130</v>
      </c>
      <c r="B27178" t="s">
        <v>23310</v>
      </c>
      <c r="C27178" t="s">
        <v>33478</v>
      </c>
      <c r="D27178" t="s">
        <v>33476</v>
      </c>
      <c r="E27178"/>
      <c r="F27178"/>
      <c r="G27178"/>
      <c r="H27178"/>
      <c r="I27178"/>
      <c r="J27178"/>
      <c r="U27178" s="43"/>
      <c r="AE27178"/>
    </row>
    <row r="27179" spans="1:31">
      <c r="A27179">
        <v>62630</v>
      </c>
      <c r="B27179" t="s">
        <v>23311</v>
      </c>
      <c r="C27179" t="s">
        <v>33477</v>
      </c>
      <c r="D27179" t="s">
        <v>33476</v>
      </c>
      <c r="E27179"/>
      <c r="F27179"/>
      <c r="G27179"/>
      <c r="H27179"/>
      <c r="I27179"/>
      <c r="J27179"/>
      <c r="U27179" s="43"/>
      <c r="AE27179"/>
    </row>
    <row r="27180" spans="1:31">
      <c r="A27180">
        <v>62270</v>
      </c>
      <c r="B27180" t="s">
        <v>23312</v>
      </c>
      <c r="C27180" t="s">
        <v>33478</v>
      </c>
      <c r="D27180" t="s">
        <v>33476</v>
      </c>
      <c r="E27180"/>
      <c r="F27180"/>
      <c r="G27180"/>
      <c r="H27180"/>
      <c r="I27180"/>
      <c r="J27180"/>
      <c r="U27180" s="43"/>
      <c r="AE27180"/>
    </row>
    <row r="27181" spans="1:31">
      <c r="A27181">
        <v>62140</v>
      </c>
      <c r="B27181" t="s">
        <v>23313</v>
      </c>
      <c r="C27181" t="s">
        <v>33477</v>
      </c>
      <c r="D27181" t="s">
        <v>33476</v>
      </c>
      <c r="E27181"/>
      <c r="F27181"/>
      <c r="G27181"/>
      <c r="H27181"/>
      <c r="I27181"/>
      <c r="J27181"/>
      <c r="U27181" s="43"/>
      <c r="AE27181"/>
    </row>
    <row r="27182" spans="1:31">
      <c r="A27182">
        <v>62140</v>
      </c>
      <c r="B27182" t="s">
        <v>23313</v>
      </c>
      <c r="C27182" t="s">
        <v>33477</v>
      </c>
      <c r="D27182" t="s">
        <v>33476</v>
      </c>
      <c r="E27182"/>
      <c r="F27182"/>
      <c r="G27182"/>
      <c r="H27182"/>
      <c r="I27182"/>
      <c r="J27182"/>
      <c r="U27182" s="43"/>
      <c r="AE27182"/>
    </row>
    <row r="27183" spans="1:31">
      <c r="A27183">
        <v>62550</v>
      </c>
      <c r="B27183" t="s">
        <v>23314</v>
      </c>
      <c r="C27183" t="s">
        <v>33478</v>
      </c>
      <c r="D27183" t="s">
        <v>33476</v>
      </c>
      <c r="E27183"/>
      <c r="F27183"/>
      <c r="G27183"/>
      <c r="H27183"/>
      <c r="I27183"/>
      <c r="J27183"/>
      <c r="U27183" s="43"/>
      <c r="AE27183"/>
    </row>
    <row r="27184" spans="1:31">
      <c r="A27184">
        <v>62131</v>
      </c>
      <c r="B27184" t="s">
        <v>23315</v>
      </c>
      <c r="C27184" t="s">
        <v>33477</v>
      </c>
      <c r="D27184" t="e">
        <v>#N/A</v>
      </c>
      <c r="E27184"/>
      <c r="F27184"/>
      <c r="G27184"/>
      <c r="H27184"/>
      <c r="I27184"/>
      <c r="J27184"/>
      <c r="U27184" s="43"/>
      <c r="AE27184"/>
    </row>
    <row r="27185" spans="1:31">
      <c r="A27185">
        <v>62380</v>
      </c>
      <c r="B27185" t="s">
        <v>23316</v>
      </c>
      <c r="C27185" t="s">
        <v>33477</v>
      </c>
      <c r="D27185" t="s">
        <v>33476</v>
      </c>
      <c r="E27185"/>
      <c r="F27185"/>
      <c r="G27185"/>
      <c r="H27185"/>
      <c r="I27185"/>
      <c r="J27185"/>
      <c r="U27185" s="43"/>
      <c r="AE27185"/>
    </row>
    <row r="27186" spans="1:31">
      <c r="A27186">
        <v>62390</v>
      </c>
      <c r="B27186" t="s">
        <v>23317</v>
      </c>
      <c r="C27186" t="s">
        <v>33477</v>
      </c>
      <c r="D27186" t="s">
        <v>33476</v>
      </c>
      <c r="E27186"/>
      <c r="F27186"/>
      <c r="G27186"/>
      <c r="H27186"/>
      <c r="I27186"/>
      <c r="J27186"/>
      <c r="U27186" s="43"/>
      <c r="AE27186"/>
    </row>
    <row r="27187" spans="1:31">
      <c r="A27187">
        <v>62159</v>
      </c>
      <c r="B27187" t="s">
        <v>23318</v>
      </c>
      <c r="C27187" t="s">
        <v>33478</v>
      </c>
      <c r="D27187" t="e">
        <v>#N/A</v>
      </c>
      <c r="E27187"/>
      <c r="F27187"/>
      <c r="G27187"/>
      <c r="H27187"/>
      <c r="I27187"/>
      <c r="J27187"/>
      <c r="U27187" s="43"/>
      <c r="AE27187"/>
    </row>
    <row r="27188" spans="1:31">
      <c r="A27188">
        <v>62124</v>
      </c>
      <c r="B27188" t="s">
        <v>23319</v>
      </c>
      <c r="C27188" t="s">
        <v>33478</v>
      </c>
      <c r="D27188" t="s">
        <v>33476</v>
      </c>
      <c r="E27188"/>
      <c r="F27188"/>
      <c r="G27188"/>
      <c r="H27188"/>
      <c r="I27188"/>
      <c r="J27188"/>
      <c r="U27188" s="43"/>
      <c r="AE27188"/>
    </row>
    <row r="27189" spans="1:31">
      <c r="A27189">
        <v>62232</v>
      </c>
      <c r="B27189" t="s">
        <v>23320</v>
      </c>
      <c r="C27189" t="s">
        <v>33477</v>
      </c>
      <c r="D27189" t="s">
        <v>33476</v>
      </c>
      <c r="E27189"/>
      <c r="F27189"/>
      <c r="G27189"/>
      <c r="H27189"/>
      <c r="I27189"/>
      <c r="J27189"/>
      <c r="U27189" s="43"/>
      <c r="AE27189"/>
    </row>
    <row r="27190" spans="1:31">
      <c r="A27190">
        <v>62880</v>
      </c>
      <c r="B27190" t="s">
        <v>23321</v>
      </c>
      <c r="C27190" t="s">
        <v>33477</v>
      </c>
      <c r="D27190" t="s">
        <v>33476</v>
      </c>
      <c r="E27190"/>
      <c r="F27190"/>
      <c r="G27190"/>
      <c r="H27190"/>
      <c r="I27190"/>
      <c r="J27190"/>
      <c r="U27190" s="43"/>
      <c r="AE27190"/>
    </row>
    <row r="27191" spans="1:31">
      <c r="A27191">
        <v>62310</v>
      </c>
      <c r="B27191" t="s">
        <v>23322</v>
      </c>
      <c r="C27191" t="s">
        <v>33477</v>
      </c>
      <c r="D27191" t="s">
        <v>33476</v>
      </c>
      <c r="E27191"/>
      <c r="F27191"/>
      <c r="G27191"/>
      <c r="H27191"/>
      <c r="I27191"/>
      <c r="J27191"/>
      <c r="U27191" s="43"/>
      <c r="AE27191"/>
    </row>
    <row r="27192" spans="1:31">
      <c r="A27192">
        <v>62560</v>
      </c>
      <c r="B27192" t="s">
        <v>23323</v>
      </c>
      <c r="C27192" t="s">
        <v>33478</v>
      </c>
      <c r="D27192" t="s">
        <v>33476</v>
      </c>
      <c r="E27192"/>
      <c r="F27192"/>
      <c r="G27192"/>
      <c r="H27192"/>
      <c r="I27192"/>
      <c r="J27192"/>
      <c r="U27192" s="43"/>
      <c r="AE27192"/>
    </row>
    <row r="27193" spans="1:31">
      <c r="A27193">
        <v>62830</v>
      </c>
      <c r="B27193" t="s">
        <v>23324</v>
      </c>
      <c r="C27193" t="s">
        <v>33477</v>
      </c>
      <c r="D27193" t="s">
        <v>33476</v>
      </c>
      <c r="E27193"/>
      <c r="F27193"/>
      <c r="G27193"/>
      <c r="H27193"/>
      <c r="I27193"/>
      <c r="J27193"/>
      <c r="U27193" s="43"/>
      <c r="AE27193"/>
    </row>
    <row r="27194" spans="1:31">
      <c r="A27194">
        <v>62980</v>
      </c>
      <c r="B27194" t="s">
        <v>23325</v>
      </c>
      <c r="C27194" t="s">
        <v>33477</v>
      </c>
      <c r="D27194" t="e">
        <v>#N/A</v>
      </c>
      <c r="E27194"/>
      <c r="F27194"/>
      <c r="G27194"/>
      <c r="H27194"/>
      <c r="I27194"/>
      <c r="J27194"/>
      <c r="U27194" s="43"/>
      <c r="AE27194"/>
    </row>
    <row r="27195" spans="1:31">
      <c r="A27195">
        <v>62113</v>
      </c>
      <c r="B27195" t="s">
        <v>23326</v>
      </c>
      <c r="C27195" t="s">
        <v>33477</v>
      </c>
      <c r="D27195" t="e">
        <v>#N/A</v>
      </c>
      <c r="E27195"/>
      <c r="F27195"/>
      <c r="G27195"/>
      <c r="H27195"/>
      <c r="I27195"/>
      <c r="J27195"/>
      <c r="U27195" s="43"/>
      <c r="AE27195"/>
    </row>
    <row r="27196" spans="1:31">
      <c r="A27196">
        <v>62131</v>
      </c>
      <c r="B27196" t="s">
        <v>23327</v>
      </c>
      <c r="C27196" t="s">
        <v>33477</v>
      </c>
      <c r="D27196" t="e">
        <v>#N/A</v>
      </c>
      <c r="E27196"/>
      <c r="F27196"/>
      <c r="G27196"/>
      <c r="H27196"/>
      <c r="I27196"/>
      <c r="J27196"/>
      <c r="U27196" s="43"/>
      <c r="AE27196"/>
    </row>
    <row r="27197" spans="1:31">
      <c r="A27197">
        <v>62180</v>
      </c>
      <c r="B27197" t="s">
        <v>23328</v>
      </c>
      <c r="C27197" t="s">
        <v>33480</v>
      </c>
      <c r="D27197" t="s">
        <v>33481</v>
      </c>
      <c r="E27197"/>
      <c r="F27197"/>
      <c r="G27197"/>
      <c r="H27197"/>
      <c r="I27197"/>
      <c r="J27197"/>
      <c r="U27197" s="43"/>
      <c r="AE27197"/>
    </row>
    <row r="27198" spans="1:31">
      <c r="A27198">
        <v>62770</v>
      </c>
      <c r="B27198" t="s">
        <v>23329</v>
      </c>
      <c r="C27198" t="s">
        <v>33477</v>
      </c>
      <c r="D27198" t="s">
        <v>33476</v>
      </c>
      <c r="E27198"/>
      <c r="F27198"/>
      <c r="G27198"/>
      <c r="H27198"/>
      <c r="I27198"/>
      <c r="J27198"/>
      <c r="U27198" s="43"/>
      <c r="AE27198"/>
    </row>
    <row r="27199" spans="1:31">
      <c r="A27199">
        <v>62136</v>
      </c>
      <c r="B27199" t="s">
        <v>23330</v>
      </c>
      <c r="C27199" t="s">
        <v>33477</v>
      </c>
      <c r="D27199" t="s">
        <v>33476</v>
      </c>
      <c r="E27199"/>
      <c r="F27199"/>
      <c r="G27199"/>
      <c r="H27199"/>
      <c r="I27199"/>
      <c r="J27199"/>
      <c r="U27199" s="43"/>
      <c r="AE27199"/>
    </row>
    <row r="27200" spans="1:31">
      <c r="A27200">
        <v>62162</v>
      </c>
      <c r="B27200" t="s">
        <v>23331</v>
      </c>
      <c r="C27200" t="s">
        <v>33477</v>
      </c>
      <c r="D27200" t="e">
        <v>#N/A</v>
      </c>
      <c r="E27200"/>
      <c r="F27200"/>
      <c r="G27200"/>
      <c r="H27200"/>
      <c r="I27200"/>
      <c r="J27200"/>
      <c r="U27200" s="43"/>
      <c r="AE27200"/>
    </row>
    <row r="27201" spans="1:31">
      <c r="A27201">
        <v>62240</v>
      </c>
      <c r="B27201" t="s">
        <v>23332</v>
      </c>
      <c r="C27201" t="s">
        <v>33477</v>
      </c>
      <c r="D27201" t="s">
        <v>33476</v>
      </c>
      <c r="E27201"/>
      <c r="F27201"/>
      <c r="G27201"/>
      <c r="H27201"/>
      <c r="I27201"/>
      <c r="J27201"/>
      <c r="U27201" s="43"/>
      <c r="AE27201"/>
    </row>
    <row r="27202" spans="1:31">
      <c r="A27202">
        <v>62144</v>
      </c>
      <c r="B27202" t="s">
        <v>23333</v>
      </c>
      <c r="C27202" t="s">
        <v>33478</v>
      </c>
      <c r="D27202" t="s">
        <v>33476</v>
      </c>
      <c r="E27202"/>
      <c r="F27202"/>
      <c r="G27202"/>
      <c r="H27202"/>
      <c r="I27202"/>
      <c r="J27202"/>
      <c r="U27202" s="43"/>
      <c r="AE27202"/>
    </row>
    <row r="27203" spans="1:31">
      <c r="A27203">
        <v>62450</v>
      </c>
      <c r="B27203" t="s">
        <v>23334</v>
      </c>
      <c r="C27203" t="s">
        <v>33478</v>
      </c>
      <c r="D27203" t="s">
        <v>33476</v>
      </c>
      <c r="E27203"/>
      <c r="F27203"/>
      <c r="G27203"/>
      <c r="H27203"/>
      <c r="I27203"/>
      <c r="J27203"/>
      <c r="U27203" s="43"/>
      <c r="AE27203"/>
    </row>
    <row r="27204" spans="1:31">
      <c r="A27204">
        <v>62690</v>
      </c>
      <c r="B27204" t="s">
        <v>23335</v>
      </c>
      <c r="C27204" t="s">
        <v>33478</v>
      </c>
      <c r="D27204" t="s">
        <v>33476</v>
      </c>
      <c r="E27204"/>
      <c r="F27204"/>
      <c r="G27204"/>
      <c r="H27204"/>
      <c r="I27204"/>
      <c r="J27204"/>
      <c r="U27204" s="43"/>
      <c r="AE27204"/>
    </row>
    <row r="27205" spans="1:31">
      <c r="A27205">
        <v>62690</v>
      </c>
      <c r="B27205" t="s">
        <v>23336</v>
      </c>
      <c r="C27205" t="s">
        <v>33478</v>
      </c>
      <c r="D27205" t="s">
        <v>33476</v>
      </c>
      <c r="E27205"/>
      <c r="F27205"/>
      <c r="G27205"/>
      <c r="H27205"/>
      <c r="I27205"/>
      <c r="J27205"/>
      <c r="U27205" s="43"/>
      <c r="AE27205"/>
    </row>
    <row r="27206" spans="1:31">
      <c r="A27206">
        <v>62182</v>
      </c>
      <c r="B27206" t="s">
        <v>23337</v>
      </c>
      <c r="C27206" t="s">
        <v>33478</v>
      </c>
      <c r="D27206" t="s">
        <v>33476</v>
      </c>
      <c r="E27206"/>
      <c r="F27206"/>
      <c r="G27206"/>
      <c r="H27206"/>
      <c r="I27206"/>
      <c r="J27206"/>
      <c r="U27206" s="43"/>
      <c r="AE27206"/>
    </row>
    <row r="27207" spans="1:31">
      <c r="A27207">
        <v>62390</v>
      </c>
      <c r="B27207" t="s">
        <v>23338</v>
      </c>
      <c r="C27207" t="s">
        <v>33477</v>
      </c>
      <c r="D27207" t="s">
        <v>33476</v>
      </c>
      <c r="E27207"/>
      <c r="F27207"/>
      <c r="G27207"/>
      <c r="H27207"/>
      <c r="I27207"/>
      <c r="J27207"/>
      <c r="U27207" s="43"/>
      <c r="AE27207"/>
    </row>
    <row r="27208" spans="1:31">
      <c r="A27208">
        <v>62127</v>
      </c>
      <c r="B27208" t="s">
        <v>23339</v>
      </c>
      <c r="C27208" t="s">
        <v>33478</v>
      </c>
      <c r="D27208" t="s">
        <v>33476</v>
      </c>
      <c r="E27208"/>
      <c r="F27208"/>
      <c r="G27208"/>
      <c r="H27208"/>
      <c r="I27208"/>
      <c r="J27208"/>
      <c r="U27208" s="43"/>
      <c r="AE27208"/>
    </row>
    <row r="27209" spans="1:31">
      <c r="A27209">
        <v>62580</v>
      </c>
      <c r="B27209" t="s">
        <v>23340</v>
      </c>
      <c r="C27209" t="s">
        <v>33477</v>
      </c>
      <c r="D27209" t="s">
        <v>33476</v>
      </c>
      <c r="E27209"/>
      <c r="F27209"/>
      <c r="G27209"/>
      <c r="H27209"/>
      <c r="I27209"/>
      <c r="J27209"/>
      <c r="U27209" s="43"/>
      <c r="AE27209"/>
    </row>
    <row r="27210" spans="1:31">
      <c r="A27210">
        <v>62310</v>
      </c>
      <c r="B27210" t="s">
        <v>23341</v>
      </c>
      <c r="C27210" t="s">
        <v>33477</v>
      </c>
      <c r="D27210" t="s">
        <v>33476</v>
      </c>
      <c r="E27210"/>
      <c r="F27210"/>
      <c r="G27210"/>
      <c r="H27210"/>
      <c r="I27210"/>
      <c r="J27210"/>
      <c r="U27210" s="43"/>
      <c r="AE27210"/>
    </row>
    <row r="27211" spans="1:31">
      <c r="A27211">
        <v>62138</v>
      </c>
      <c r="B27211" t="s">
        <v>23342</v>
      </c>
      <c r="C27211" t="s">
        <v>33477</v>
      </c>
      <c r="D27211" t="s">
        <v>33476</v>
      </c>
      <c r="E27211"/>
      <c r="F27211"/>
      <c r="G27211"/>
      <c r="H27211"/>
      <c r="I27211"/>
      <c r="J27211"/>
      <c r="U27211" s="43"/>
      <c r="AE27211"/>
    </row>
    <row r="27212" spans="1:31">
      <c r="A27212">
        <v>62156</v>
      </c>
      <c r="B27212" t="s">
        <v>23343</v>
      </c>
      <c r="C27212" t="s">
        <v>33477</v>
      </c>
      <c r="D27212" t="e">
        <v>#N/A</v>
      </c>
      <c r="E27212"/>
      <c r="F27212"/>
      <c r="G27212"/>
      <c r="H27212"/>
      <c r="I27212"/>
      <c r="J27212"/>
      <c r="U27212" s="43"/>
      <c r="AE27212"/>
    </row>
    <row r="27213" spans="1:31">
      <c r="A27213">
        <v>62490</v>
      </c>
      <c r="B27213" t="s">
        <v>23344</v>
      </c>
      <c r="C27213" t="s">
        <v>33477</v>
      </c>
      <c r="D27213" t="s">
        <v>33476</v>
      </c>
      <c r="E27213"/>
      <c r="F27213"/>
      <c r="G27213"/>
      <c r="H27213"/>
      <c r="I27213"/>
      <c r="J27213"/>
      <c r="U27213" s="43"/>
      <c r="AE27213"/>
    </row>
    <row r="27214" spans="1:31">
      <c r="A27214">
        <v>62180</v>
      </c>
      <c r="B27214" t="s">
        <v>23345</v>
      </c>
      <c r="C27214" t="s">
        <v>33480</v>
      </c>
      <c r="D27214" t="s">
        <v>33481</v>
      </c>
      <c r="E27214"/>
      <c r="F27214"/>
      <c r="G27214"/>
      <c r="H27214"/>
      <c r="I27214"/>
      <c r="J27214"/>
      <c r="U27214" s="43"/>
      <c r="AE27214"/>
    </row>
    <row r="27215" spans="1:31">
      <c r="A27215">
        <v>62250</v>
      </c>
      <c r="B27215" t="s">
        <v>23346</v>
      </c>
      <c r="C27215" t="s">
        <v>33480</v>
      </c>
      <c r="D27215" t="s">
        <v>33476</v>
      </c>
      <c r="E27215"/>
      <c r="F27215"/>
      <c r="G27215"/>
      <c r="H27215"/>
      <c r="I27215"/>
      <c r="J27215"/>
      <c r="U27215" s="43"/>
      <c r="AE27215"/>
    </row>
    <row r="27216" spans="1:31">
      <c r="A27216">
        <v>62770</v>
      </c>
      <c r="B27216" t="s">
        <v>23347</v>
      </c>
      <c r="C27216" t="s">
        <v>33477</v>
      </c>
      <c r="D27216" t="s">
        <v>33476</v>
      </c>
      <c r="E27216"/>
      <c r="F27216"/>
      <c r="G27216"/>
      <c r="H27216"/>
      <c r="I27216"/>
      <c r="J27216"/>
      <c r="U27216" s="43"/>
      <c r="AE27216"/>
    </row>
    <row r="27217" spans="1:31">
      <c r="A27217">
        <v>62217</v>
      </c>
      <c r="B27217" t="s">
        <v>23348</v>
      </c>
      <c r="C27217" t="s">
        <v>33478</v>
      </c>
      <c r="D27217" t="e">
        <v>#N/A</v>
      </c>
      <c r="E27217"/>
      <c r="F27217"/>
      <c r="G27217"/>
      <c r="H27217"/>
      <c r="I27217"/>
      <c r="J27217"/>
      <c r="U27217" s="43"/>
      <c r="AE27217"/>
    </row>
    <row r="27218" spans="1:31">
      <c r="A27218">
        <v>62170</v>
      </c>
      <c r="B27218" t="s">
        <v>23349</v>
      </c>
      <c r="C27218" t="s">
        <v>33480</v>
      </c>
      <c r="D27218" t="s">
        <v>33476</v>
      </c>
      <c r="E27218"/>
      <c r="F27218"/>
      <c r="G27218"/>
      <c r="H27218"/>
      <c r="I27218"/>
      <c r="J27218"/>
      <c r="U27218" s="43"/>
      <c r="AE27218"/>
    </row>
    <row r="27219" spans="1:31">
      <c r="A27219">
        <v>62140</v>
      </c>
      <c r="B27219" t="s">
        <v>23350</v>
      </c>
      <c r="C27219" t="s">
        <v>33477</v>
      </c>
      <c r="D27219" t="s">
        <v>33476</v>
      </c>
      <c r="E27219"/>
      <c r="F27219"/>
      <c r="G27219"/>
      <c r="H27219"/>
      <c r="I27219"/>
      <c r="J27219"/>
      <c r="U27219" s="43"/>
      <c r="AE27219"/>
    </row>
    <row r="27220" spans="1:31">
      <c r="A27220">
        <v>62770</v>
      </c>
      <c r="B27220" t="s">
        <v>23351</v>
      </c>
      <c r="C27220" t="s">
        <v>33477</v>
      </c>
      <c r="D27220" t="s">
        <v>33476</v>
      </c>
      <c r="E27220"/>
      <c r="F27220"/>
      <c r="G27220"/>
      <c r="H27220"/>
      <c r="I27220"/>
      <c r="J27220"/>
      <c r="U27220" s="43"/>
      <c r="AE27220"/>
    </row>
    <row r="27221" spans="1:31">
      <c r="A27221">
        <v>62128</v>
      </c>
      <c r="B27221" t="s">
        <v>23352</v>
      </c>
      <c r="C27221" t="s">
        <v>33478</v>
      </c>
      <c r="D27221" t="s">
        <v>33476</v>
      </c>
      <c r="E27221"/>
      <c r="F27221"/>
      <c r="G27221"/>
      <c r="H27221"/>
      <c r="I27221"/>
      <c r="J27221"/>
      <c r="U27221" s="43"/>
      <c r="AE27221"/>
    </row>
    <row r="27222" spans="1:31">
      <c r="A27222">
        <v>62123</v>
      </c>
      <c r="B27222" t="s">
        <v>23353</v>
      </c>
      <c r="C27222" t="s">
        <v>33478</v>
      </c>
      <c r="D27222" t="s">
        <v>33476</v>
      </c>
      <c r="E27222"/>
      <c r="F27222"/>
      <c r="G27222"/>
      <c r="H27222"/>
      <c r="I27222"/>
      <c r="J27222"/>
      <c r="U27222" s="43"/>
      <c r="AE27222"/>
    </row>
    <row r="27223" spans="1:31">
      <c r="A27223">
        <v>62120</v>
      </c>
      <c r="B27223" t="s">
        <v>23354</v>
      </c>
      <c r="C27223" t="s">
        <v>33477</v>
      </c>
      <c r="D27223" t="s">
        <v>33476</v>
      </c>
      <c r="E27223"/>
      <c r="F27223"/>
      <c r="G27223"/>
      <c r="H27223"/>
      <c r="I27223"/>
      <c r="J27223"/>
      <c r="U27223" s="43"/>
      <c r="AE27223"/>
    </row>
    <row r="27224" spans="1:31">
      <c r="A27224">
        <v>62450</v>
      </c>
      <c r="B27224" t="s">
        <v>23355</v>
      </c>
      <c r="C27224" t="s">
        <v>33478</v>
      </c>
      <c r="D27224" t="s">
        <v>33476</v>
      </c>
      <c r="E27224"/>
      <c r="F27224"/>
      <c r="G27224"/>
      <c r="H27224"/>
      <c r="I27224"/>
      <c r="J27224"/>
      <c r="U27224" s="43"/>
      <c r="AE27224"/>
    </row>
    <row r="27225" spans="1:31">
      <c r="A27225">
        <v>62760</v>
      </c>
      <c r="B27225" t="s">
        <v>23356</v>
      </c>
      <c r="C27225" t="s">
        <v>33478</v>
      </c>
      <c r="D27225" t="s">
        <v>33476</v>
      </c>
      <c r="E27225"/>
      <c r="F27225"/>
      <c r="G27225"/>
      <c r="H27225"/>
      <c r="I27225"/>
      <c r="J27225"/>
      <c r="U27225" s="43"/>
      <c r="AE27225"/>
    </row>
    <row r="27226" spans="1:31">
      <c r="A27226">
        <v>62123</v>
      </c>
      <c r="B27226" t="s">
        <v>23357</v>
      </c>
      <c r="C27226" t="s">
        <v>33478</v>
      </c>
      <c r="D27226" t="s">
        <v>33476</v>
      </c>
      <c r="E27226"/>
      <c r="F27226"/>
      <c r="G27226"/>
      <c r="H27226"/>
      <c r="I27226"/>
      <c r="J27226"/>
      <c r="U27226" s="43"/>
      <c r="AE27226"/>
    </row>
    <row r="27227" spans="1:31">
      <c r="A27227">
        <v>62810</v>
      </c>
      <c r="B27227" t="s">
        <v>23358</v>
      </c>
      <c r="C27227" t="s">
        <v>33478</v>
      </c>
      <c r="D27227" t="s">
        <v>33476</v>
      </c>
      <c r="E27227"/>
      <c r="F27227"/>
      <c r="G27227"/>
      <c r="H27227"/>
      <c r="I27227"/>
      <c r="J27227"/>
      <c r="U27227" s="43"/>
      <c r="AE27227"/>
    </row>
    <row r="27228" spans="1:31">
      <c r="A27228">
        <v>62142</v>
      </c>
      <c r="B27228" t="s">
        <v>23359</v>
      </c>
      <c r="C27228" t="s">
        <v>33480</v>
      </c>
      <c r="D27228" t="e">
        <v>#N/A</v>
      </c>
      <c r="E27228"/>
      <c r="F27228"/>
      <c r="G27228"/>
      <c r="H27228"/>
      <c r="I27228"/>
      <c r="J27228"/>
      <c r="U27228" s="43"/>
      <c r="AE27228"/>
    </row>
    <row r="27229" spans="1:31">
      <c r="A27229">
        <v>62390</v>
      </c>
      <c r="B27229" t="s">
        <v>23360</v>
      </c>
      <c r="C27229" t="s">
        <v>33477</v>
      </c>
      <c r="D27229" t="s">
        <v>33476</v>
      </c>
      <c r="E27229"/>
      <c r="F27229"/>
      <c r="G27229"/>
      <c r="H27229"/>
      <c r="I27229"/>
      <c r="J27229"/>
      <c r="U27229" s="43"/>
      <c r="AE27229"/>
    </row>
    <row r="27230" spans="1:31">
      <c r="A27230">
        <v>62380</v>
      </c>
      <c r="B27230" t="s">
        <v>23361</v>
      </c>
      <c r="C27230" t="s">
        <v>33477</v>
      </c>
      <c r="D27230" t="s">
        <v>33476</v>
      </c>
      <c r="E27230"/>
      <c r="F27230"/>
      <c r="G27230"/>
      <c r="H27230"/>
      <c r="I27230"/>
      <c r="J27230"/>
      <c r="U27230" s="43"/>
      <c r="AE27230"/>
    </row>
    <row r="27231" spans="1:31">
      <c r="A27231">
        <v>62130</v>
      </c>
      <c r="B27231" t="s">
        <v>23362</v>
      </c>
      <c r="C27231" t="s">
        <v>33478</v>
      </c>
      <c r="D27231" t="s">
        <v>33476</v>
      </c>
      <c r="E27231"/>
      <c r="F27231"/>
      <c r="G27231"/>
      <c r="H27231"/>
      <c r="I27231"/>
      <c r="J27231"/>
      <c r="U27231" s="43"/>
      <c r="AE27231"/>
    </row>
    <row r="27232" spans="1:31">
      <c r="A27232">
        <v>62960</v>
      </c>
      <c r="B27232" t="s">
        <v>23363</v>
      </c>
      <c r="C27232" t="s">
        <v>33478</v>
      </c>
      <c r="D27232" t="s">
        <v>33476</v>
      </c>
      <c r="E27232"/>
      <c r="F27232"/>
      <c r="G27232"/>
      <c r="H27232"/>
      <c r="I27232"/>
      <c r="J27232"/>
      <c r="U27232" s="43"/>
      <c r="AE27232"/>
    </row>
    <row r="27233" spans="1:31">
      <c r="A27233">
        <v>62650</v>
      </c>
      <c r="B27233" t="s">
        <v>23364</v>
      </c>
      <c r="C27233" t="s">
        <v>33477</v>
      </c>
      <c r="D27233" t="s">
        <v>33476</v>
      </c>
      <c r="E27233"/>
      <c r="F27233"/>
      <c r="G27233"/>
      <c r="H27233"/>
      <c r="I27233"/>
      <c r="J27233"/>
      <c r="U27233" s="43"/>
      <c r="AE27233"/>
    </row>
    <row r="27234" spans="1:31">
      <c r="A27234">
        <v>62630</v>
      </c>
      <c r="B27234" t="s">
        <v>23365</v>
      </c>
      <c r="C27234" t="s">
        <v>33477</v>
      </c>
      <c r="D27234" t="s">
        <v>33476</v>
      </c>
      <c r="E27234"/>
      <c r="F27234"/>
      <c r="G27234"/>
      <c r="H27234"/>
      <c r="I27234"/>
      <c r="J27234"/>
      <c r="U27234" s="43"/>
      <c r="AE27234"/>
    </row>
    <row r="27235" spans="1:31">
      <c r="A27235">
        <v>62830</v>
      </c>
      <c r="B27235" t="s">
        <v>23366</v>
      </c>
      <c r="C27235" t="s">
        <v>33477</v>
      </c>
      <c r="D27235" t="s">
        <v>33476</v>
      </c>
      <c r="E27235"/>
      <c r="F27235"/>
      <c r="G27235"/>
      <c r="H27235"/>
      <c r="I27235"/>
      <c r="J27235"/>
      <c r="U27235" s="43"/>
      <c r="AE27235"/>
    </row>
    <row r="27236" spans="1:31">
      <c r="A27236">
        <v>62720</v>
      </c>
      <c r="B27236" t="s">
        <v>23367</v>
      </c>
      <c r="C27236" t="s">
        <v>33477</v>
      </c>
      <c r="D27236" t="s">
        <v>33476</v>
      </c>
      <c r="E27236"/>
      <c r="F27236"/>
      <c r="G27236"/>
      <c r="H27236"/>
      <c r="I27236"/>
      <c r="J27236"/>
      <c r="U27236" s="43"/>
      <c r="AE27236"/>
    </row>
    <row r="27237" spans="1:31">
      <c r="A27237">
        <v>62770</v>
      </c>
      <c r="B27237" t="s">
        <v>23368</v>
      </c>
      <c r="C27237" t="s">
        <v>33477</v>
      </c>
      <c r="D27237" t="s">
        <v>33476</v>
      </c>
      <c r="E27237"/>
      <c r="F27237"/>
      <c r="G27237"/>
      <c r="H27237"/>
      <c r="I27237"/>
      <c r="J27237"/>
      <c r="U27237" s="43"/>
      <c r="AE27237"/>
    </row>
    <row r="27238" spans="1:31">
      <c r="A27238">
        <v>62390</v>
      </c>
      <c r="B27238" t="s">
        <v>23369</v>
      </c>
      <c r="C27238" t="s">
        <v>33477</v>
      </c>
      <c r="D27238" t="s">
        <v>33476</v>
      </c>
      <c r="E27238"/>
      <c r="F27238"/>
      <c r="G27238"/>
      <c r="H27238"/>
      <c r="I27238"/>
      <c r="J27238"/>
      <c r="U27238" s="43"/>
      <c r="AE27238"/>
    </row>
    <row r="27239" spans="1:31">
      <c r="A27239">
        <v>62580</v>
      </c>
      <c r="B27239" t="s">
        <v>23370</v>
      </c>
      <c r="C27239" t="s">
        <v>33477</v>
      </c>
      <c r="D27239" t="s">
        <v>33476</v>
      </c>
      <c r="E27239"/>
      <c r="F27239"/>
      <c r="G27239"/>
      <c r="H27239"/>
      <c r="I27239"/>
      <c r="J27239"/>
      <c r="U27239" s="43"/>
      <c r="AE27239"/>
    </row>
    <row r="27240" spans="1:31">
      <c r="A27240">
        <v>62930</v>
      </c>
      <c r="B27240" t="s">
        <v>23371</v>
      </c>
      <c r="C27240" t="s">
        <v>33480</v>
      </c>
      <c r="D27240" t="s">
        <v>33476</v>
      </c>
      <c r="E27240"/>
      <c r="F27240"/>
      <c r="G27240"/>
      <c r="H27240"/>
      <c r="I27240"/>
      <c r="J27240"/>
      <c r="U27240" s="43"/>
      <c r="AE27240"/>
    </row>
    <row r="27241" spans="1:31">
      <c r="A27241">
        <v>62126</v>
      </c>
      <c r="B27241" t="s">
        <v>23372</v>
      </c>
      <c r="C27241" t="s">
        <v>33480</v>
      </c>
      <c r="D27241" t="e">
        <v>#N/A</v>
      </c>
      <c r="E27241"/>
      <c r="F27241"/>
      <c r="G27241"/>
      <c r="H27241"/>
      <c r="I27241"/>
      <c r="J27241"/>
      <c r="U27241" s="43"/>
      <c r="AE27241"/>
    </row>
    <row r="27242" spans="1:31">
      <c r="A27242">
        <v>62410</v>
      </c>
      <c r="B27242" t="s">
        <v>23373</v>
      </c>
      <c r="C27242" t="s">
        <v>33477</v>
      </c>
      <c r="D27242" t="e">
        <v>#N/A</v>
      </c>
      <c r="E27242"/>
      <c r="F27242"/>
      <c r="G27242"/>
      <c r="H27242"/>
      <c r="I27242"/>
      <c r="J27242"/>
      <c r="U27242" s="43"/>
      <c r="AE27242"/>
    </row>
    <row r="27243" spans="1:31">
      <c r="A27243">
        <v>62240</v>
      </c>
      <c r="B27243" t="s">
        <v>23374</v>
      </c>
      <c r="C27243" t="s">
        <v>33477</v>
      </c>
      <c r="D27243" t="s">
        <v>33476</v>
      </c>
      <c r="E27243"/>
      <c r="F27243"/>
      <c r="G27243"/>
      <c r="H27243"/>
      <c r="I27243"/>
      <c r="J27243"/>
      <c r="U27243" s="43"/>
      <c r="AE27243"/>
    </row>
    <row r="27244" spans="1:31">
      <c r="A27244">
        <v>62380</v>
      </c>
      <c r="B27244" t="s">
        <v>23375</v>
      </c>
      <c r="C27244" t="s">
        <v>33477</v>
      </c>
      <c r="D27244" t="s">
        <v>33476</v>
      </c>
      <c r="E27244"/>
      <c r="F27244"/>
      <c r="G27244"/>
      <c r="H27244"/>
      <c r="I27244"/>
      <c r="J27244"/>
      <c r="U27244" s="43"/>
      <c r="AE27244"/>
    </row>
    <row r="27245" spans="1:31">
      <c r="A27245">
        <v>62219</v>
      </c>
      <c r="B27245" t="s">
        <v>23376</v>
      </c>
      <c r="C27245" t="s">
        <v>33477</v>
      </c>
      <c r="D27245" t="e">
        <v>#N/A</v>
      </c>
      <c r="E27245"/>
      <c r="F27245"/>
      <c r="G27245"/>
      <c r="H27245"/>
      <c r="I27245"/>
      <c r="J27245"/>
      <c r="U27245" s="43"/>
      <c r="AE27245"/>
    </row>
    <row r="27246" spans="1:31">
      <c r="A27246">
        <v>62179</v>
      </c>
      <c r="B27246" t="s">
        <v>23377</v>
      </c>
      <c r="C27246" t="s">
        <v>33477</v>
      </c>
      <c r="D27246" t="s">
        <v>33476</v>
      </c>
      <c r="E27246"/>
      <c r="F27246"/>
      <c r="G27246"/>
      <c r="H27246"/>
      <c r="I27246"/>
      <c r="J27246"/>
      <c r="U27246" s="43"/>
      <c r="AE27246"/>
    </row>
    <row r="27247" spans="1:31">
      <c r="A27247">
        <v>62120</v>
      </c>
      <c r="B27247" t="s">
        <v>23378</v>
      </c>
      <c r="C27247" t="s">
        <v>33477</v>
      </c>
      <c r="D27247" t="s">
        <v>33476</v>
      </c>
      <c r="E27247"/>
      <c r="F27247"/>
      <c r="G27247"/>
      <c r="H27247"/>
      <c r="I27247"/>
      <c r="J27247"/>
      <c r="U27247" s="43"/>
      <c r="AE27247"/>
    </row>
    <row r="27248" spans="1:31">
      <c r="A27248">
        <v>62120</v>
      </c>
      <c r="B27248" t="s">
        <v>23379</v>
      </c>
      <c r="C27248" t="s">
        <v>33477</v>
      </c>
      <c r="D27248" t="s">
        <v>33476</v>
      </c>
      <c r="E27248"/>
      <c r="F27248"/>
      <c r="G27248"/>
      <c r="H27248"/>
      <c r="I27248"/>
      <c r="J27248"/>
      <c r="U27248" s="43"/>
      <c r="AE27248"/>
    </row>
    <row r="27249" spans="1:31">
      <c r="A27249">
        <v>62570</v>
      </c>
      <c r="B27249" t="s">
        <v>23380</v>
      </c>
      <c r="C27249" t="s">
        <v>33477</v>
      </c>
      <c r="D27249" t="s">
        <v>33476</v>
      </c>
      <c r="E27249"/>
      <c r="F27249"/>
      <c r="G27249"/>
      <c r="H27249"/>
      <c r="I27249"/>
      <c r="J27249"/>
      <c r="U27249" s="43"/>
      <c r="AE27249"/>
    </row>
    <row r="27250" spans="1:31">
      <c r="A27250">
        <v>62650</v>
      </c>
      <c r="B27250" t="s">
        <v>23381</v>
      </c>
      <c r="C27250" t="s">
        <v>33477</v>
      </c>
      <c r="D27250" t="s">
        <v>33476</v>
      </c>
      <c r="E27250"/>
      <c r="F27250"/>
      <c r="G27250"/>
      <c r="H27250"/>
      <c r="I27250"/>
      <c r="J27250"/>
      <c r="U27250" s="43"/>
      <c r="AE27250"/>
    </row>
    <row r="27251" spans="1:31">
      <c r="A27251">
        <v>62890</v>
      </c>
      <c r="B27251" t="s">
        <v>23382</v>
      </c>
      <c r="C27251" t="s">
        <v>33477</v>
      </c>
      <c r="D27251" t="s">
        <v>33476</v>
      </c>
      <c r="E27251"/>
      <c r="F27251"/>
      <c r="G27251"/>
      <c r="H27251"/>
      <c r="I27251"/>
      <c r="J27251"/>
      <c r="U27251" s="43"/>
      <c r="AE27251"/>
    </row>
    <row r="27252" spans="1:31">
      <c r="A27252">
        <v>62890</v>
      </c>
      <c r="B27252" t="s">
        <v>23382</v>
      </c>
      <c r="C27252" t="s">
        <v>33477</v>
      </c>
      <c r="D27252" t="s">
        <v>33476</v>
      </c>
      <c r="E27252"/>
      <c r="F27252"/>
      <c r="G27252"/>
      <c r="H27252"/>
      <c r="I27252"/>
      <c r="J27252"/>
      <c r="U27252" s="43"/>
      <c r="AE27252"/>
    </row>
    <row r="27253" spans="1:31">
      <c r="A27253">
        <v>62500</v>
      </c>
      <c r="B27253" t="s">
        <v>23383</v>
      </c>
      <c r="C27253" t="s">
        <v>33477</v>
      </c>
      <c r="D27253" t="e">
        <v>#N/A</v>
      </c>
      <c r="E27253"/>
      <c r="F27253"/>
      <c r="G27253"/>
      <c r="H27253"/>
      <c r="I27253"/>
      <c r="J27253"/>
      <c r="U27253" s="43"/>
      <c r="AE27253"/>
    </row>
    <row r="27254" spans="1:31">
      <c r="A27254">
        <v>62370</v>
      </c>
      <c r="B27254" t="s">
        <v>23384</v>
      </c>
      <c r="C27254" t="s">
        <v>33477</v>
      </c>
      <c r="D27254" t="s">
        <v>33476</v>
      </c>
      <c r="E27254"/>
      <c r="F27254"/>
      <c r="G27254"/>
      <c r="H27254"/>
      <c r="I27254"/>
      <c r="J27254"/>
      <c r="U27254" s="43"/>
      <c r="AE27254"/>
    </row>
    <row r="27255" spans="1:31">
      <c r="A27255">
        <v>62820</v>
      </c>
      <c r="B27255" t="s">
        <v>23385</v>
      </c>
      <c r="C27255" t="s">
        <v>33477</v>
      </c>
      <c r="D27255" t="e">
        <v>#N/A</v>
      </c>
      <c r="E27255"/>
      <c r="F27255"/>
      <c r="G27255"/>
      <c r="H27255"/>
      <c r="I27255"/>
      <c r="J27255"/>
      <c r="U27255" s="43"/>
      <c r="AE27255"/>
    </row>
    <row r="27256" spans="1:31">
      <c r="A27256">
        <v>62360</v>
      </c>
      <c r="B27256" t="s">
        <v>23386</v>
      </c>
      <c r="C27256" t="s">
        <v>33477</v>
      </c>
      <c r="D27256" t="s">
        <v>33476</v>
      </c>
      <c r="E27256"/>
      <c r="F27256"/>
      <c r="G27256"/>
      <c r="H27256"/>
      <c r="I27256"/>
      <c r="J27256"/>
      <c r="U27256" s="43"/>
      <c r="AE27256"/>
    </row>
    <row r="27257" spans="1:31">
      <c r="A27257">
        <v>62124</v>
      </c>
      <c r="B27257" t="s">
        <v>23387</v>
      </c>
      <c r="C27257" t="s">
        <v>33478</v>
      </c>
      <c r="D27257" t="s">
        <v>33476</v>
      </c>
      <c r="E27257"/>
      <c r="F27257"/>
      <c r="G27257"/>
      <c r="H27257"/>
      <c r="I27257"/>
      <c r="J27257"/>
      <c r="U27257" s="43"/>
      <c r="AE27257"/>
    </row>
    <row r="27258" spans="1:31">
      <c r="A27258">
        <v>63260</v>
      </c>
      <c r="B27258" t="s">
        <v>23388</v>
      </c>
      <c r="C27258" t="s">
        <v>33480</v>
      </c>
      <c r="D27258" t="s">
        <v>33476</v>
      </c>
      <c r="E27258"/>
      <c r="F27258"/>
      <c r="G27258"/>
      <c r="H27258"/>
      <c r="I27258"/>
      <c r="J27258"/>
      <c r="U27258" s="43"/>
      <c r="AE27258"/>
    </row>
    <row r="27259" spans="1:31">
      <c r="A27259">
        <v>63980</v>
      </c>
      <c r="B27259" t="s">
        <v>23389</v>
      </c>
      <c r="C27259" t="s">
        <v>33478</v>
      </c>
      <c r="D27259" t="s">
        <v>33482</v>
      </c>
      <c r="E27259"/>
      <c r="F27259"/>
      <c r="G27259"/>
      <c r="H27259"/>
      <c r="I27259"/>
      <c r="J27259"/>
      <c r="U27259" s="43"/>
      <c r="AE27259"/>
    </row>
    <row r="27260" spans="1:31">
      <c r="A27260">
        <v>63600</v>
      </c>
      <c r="B27260" t="s">
        <v>23390</v>
      </c>
      <c r="C27260" t="s">
        <v>33478</v>
      </c>
      <c r="D27260" t="s">
        <v>33482</v>
      </c>
      <c r="E27260"/>
      <c r="F27260"/>
      <c r="G27260"/>
      <c r="H27260"/>
      <c r="I27260"/>
      <c r="J27260"/>
      <c r="U27260" s="43"/>
      <c r="AE27260"/>
    </row>
    <row r="27261" spans="1:31">
      <c r="A27261">
        <v>63770</v>
      </c>
      <c r="B27261" t="s">
        <v>23391</v>
      </c>
      <c r="C27261" t="s">
        <v>33478</v>
      </c>
      <c r="D27261" t="s">
        <v>33476</v>
      </c>
      <c r="E27261"/>
      <c r="F27261"/>
      <c r="G27261"/>
      <c r="H27261"/>
      <c r="I27261"/>
      <c r="J27261"/>
      <c r="U27261" s="43"/>
      <c r="AE27261"/>
    </row>
    <row r="27262" spans="1:31">
      <c r="A27262">
        <v>63340</v>
      </c>
      <c r="B27262" t="s">
        <v>23392</v>
      </c>
      <c r="C27262" t="s">
        <v>33480</v>
      </c>
      <c r="D27262" t="s">
        <v>33476</v>
      </c>
      <c r="E27262"/>
      <c r="F27262"/>
      <c r="G27262"/>
      <c r="H27262"/>
      <c r="I27262"/>
      <c r="J27262"/>
      <c r="U27262" s="43"/>
      <c r="AE27262"/>
    </row>
    <row r="27263" spans="1:31">
      <c r="A27263">
        <v>63420</v>
      </c>
      <c r="B27263" t="s">
        <v>23393</v>
      </c>
      <c r="C27263" t="s">
        <v>33478</v>
      </c>
      <c r="D27263" t="s">
        <v>33476</v>
      </c>
      <c r="E27263"/>
      <c r="F27263"/>
      <c r="G27263"/>
      <c r="H27263"/>
      <c r="I27263"/>
      <c r="J27263"/>
      <c r="U27263" s="43"/>
      <c r="AE27263"/>
    </row>
    <row r="27264" spans="1:31">
      <c r="A27264">
        <v>63420</v>
      </c>
      <c r="B27264" t="s">
        <v>23394</v>
      </c>
      <c r="C27264" t="s">
        <v>33478</v>
      </c>
      <c r="D27264" t="s">
        <v>33476</v>
      </c>
      <c r="E27264"/>
      <c r="F27264"/>
      <c r="G27264"/>
      <c r="H27264"/>
      <c r="I27264"/>
      <c r="J27264"/>
      <c r="U27264" s="43"/>
      <c r="AE27264"/>
    </row>
    <row r="27265" spans="1:31">
      <c r="A27265">
        <v>63250</v>
      </c>
      <c r="B27265" t="s">
        <v>23395</v>
      </c>
      <c r="C27265" t="s">
        <v>33478</v>
      </c>
      <c r="D27265" t="s">
        <v>33476</v>
      </c>
      <c r="E27265"/>
      <c r="F27265"/>
      <c r="G27265"/>
      <c r="H27265"/>
      <c r="I27265"/>
      <c r="J27265"/>
      <c r="U27265" s="43"/>
      <c r="AE27265"/>
    </row>
    <row r="27266" spans="1:31">
      <c r="A27266">
        <v>63420</v>
      </c>
      <c r="B27266" t="s">
        <v>23396</v>
      </c>
      <c r="C27266" t="s">
        <v>33478</v>
      </c>
      <c r="D27266" t="s">
        <v>33476</v>
      </c>
      <c r="E27266"/>
      <c r="F27266"/>
      <c r="G27266"/>
      <c r="H27266"/>
      <c r="I27266"/>
      <c r="J27266"/>
      <c r="U27266" s="43"/>
      <c r="AE27266"/>
    </row>
    <row r="27267" spans="1:31">
      <c r="A27267">
        <v>63220</v>
      </c>
      <c r="B27267" t="s">
        <v>23397</v>
      </c>
      <c r="C27267" t="s">
        <v>33478</v>
      </c>
      <c r="D27267" t="s">
        <v>33476</v>
      </c>
      <c r="E27267"/>
      <c r="F27267"/>
      <c r="G27267"/>
      <c r="H27267"/>
      <c r="I27267"/>
      <c r="J27267"/>
      <c r="U27267" s="43"/>
      <c r="AE27267"/>
    </row>
    <row r="27268" spans="1:31">
      <c r="A27268">
        <v>63700</v>
      </c>
      <c r="B27268" t="s">
        <v>23398</v>
      </c>
      <c r="C27268" t="s">
        <v>33478</v>
      </c>
      <c r="D27268" t="s">
        <v>33476</v>
      </c>
      <c r="E27268"/>
      <c r="F27268"/>
      <c r="G27268"/>
      <c r="H27268"/>
      <c r="I27268"/>
      <c r="J27268"/>
      <c r="U27268" s="43"/>
      <c r="AE27268"/>
    </row>
    <row r="27269" spans="1:31">
      <c r="A27269">
        <v>63460</v>
      </c>
      <c r="B27269" t="s">
        <v>23399</v>
      </c>
      <c r="C27269" t="s">
        <v>33480</v>
      </c>
      <c r="D27269" t="s">
        <v>33476</v>
      </c>
      <c r="E27269"/>
      <c r="F27269"/>
      <c r="G27269"/>
      <c r="H27269"/>
      <c r="I27269"/>
      <c r="J27269"/>
      <c r="U27269" s="43"/>
      <c r="AE27269"/>
    </row>
    <row r="27270" spans="1:31">
      <c r="A27270">
        <v>63260</v>
      </c>
      <c r="B27270" t="s">
        <v>23400</v>
      </c>
      <c r="C27270" t="s">
        <v>33480</v>
      </c>
      <c r="D27270" t="s">
        <v>33476</v>
      </c>
      <c r="E27270"/>
      <c r="F27270"/>
      <c r="G27270"/>
      <c r="H27270"/>
      <c r="I27270"/>
      <c r="J27270"/>
      <c r="U27270" s="43"/>
      <c r="AE27270"/>
    </row>
    <row r="27271" spans="1:31">
      <c r="A27271">
        <v>63260</v>
      </c>
      <c r="B27271" t="s">
        <v>23400</v>
      </c>
      <c r="C27271" t="s">
        <v>33480</v>
      </c>
      <c r="D27271" t="s">
        <v>33476</v>
      </c>
      <c r="E27271"/>
      <c r="F27271"/>
      <c r="G27271"/>
      <c r="H27271"/>
      <c r="I27271"/>
      <c r="J27271"/>
      <c r="U27271" s="43"/>
      <c r="AE27271"/>
    </row>
    <row r="27272" spans="1:31">
      <c r="A27272">
        <v>63170</v>
      </c>
      <c r="B27272" t="s">
        <v>23401</v>
      </c>
      <c r="C27272" t="s">
        <v>33480</v>
      </c>
      <c r="D27272" t="e">
        <v>#N/A</v>
      </c>
      <c r="E27272"/>
      <c r="F27272"/>
      <c r="G27272"/>
      <c r="H27272"/>
      <c r="I27272"/>
      <c r="J27272"/>
      <c r="U27272" s="43"/>
      <c r="AE27272"/>
    </row>
    <row r="27273" spans="1:31">
      <c r="A27273">
        <v>63120</v>
      </c>
      <c r="B27273" t="s">
        <v>23402</v>
      </c>
      <c r="C27273" t="s">
        <v>33477</v>
      </c>
      <c r="D27273" t="s">
        <v>33476</v>
      </c>
      <c r="E27273"/>
      <c r="F27273"/>
      <c r="G27273"/>
      <c r="H27273"/>
      <c r="I27273"/>
      <c r="J27273"/>
      <c r="U27273" s="43"/>
      <c r="AE27273"/>
    </row>
    <row r="27274" spans="1:31">
      <c r="A27274">
        <v>63930</v>
      </c>
      <c r="B27274" t="s">
        <v>23403</v>
      </c>
      <c r="C27274" t="s">
        <v>33478</v>
      </c>
      <c r="D27274" t="s">
        <v>33476</v>
      </c>
      <c r="E27274"/>
      <c r="F27274"/>
      <c r="G27274"/>
      <c r="H27274"/>
      <c r="I27274"/>
      <c r="J27274"/>
      <c r="U27274" s="43"/>
      <c r="AE27274"/>
    </row>
    <row r="27275" spans="1:31">
      <c r="A27275">
        <v>63340</v>
      </c>
      <c r="B27275" t="s">
        <v>23404</v>
      </c>
      <c r="C27275" t="s">
        <v>33480</v>
      </c>
      <c r="D27275" t="s">
        <v>33476</v>
      </c>
      <c r="E27275"/>
      <c r="F27275"/>
      <c r="G27275"/>
      <c r="H27275"/>
      <c r="I27275"/>
      <c r="J27275"/>
      <c r="U27275" s="43"/>
      <c r="AE27275"/>
    </row>
    <row r="27276" spans="1:31">
      <c r="A27276">
        <v>63510</v>
      </c>
      <c r="B27276" t="s">
        <v>23405</v>
      </c>
      <c r="C27276" t="s">
        <v>33480</v>
      </c>
      <c r="D27276" t="e">
        <v>#N/A</v>
      </c>
      <c r="E27276"/>
      <c r="F27276"/>
      <c r="G27276"/>
      <c r="H27276"/>
      <c r="I27276"/>
      <c r="J27276"/>
      <c r="U27276" s="43"/>
      <c r="AE27276"/>
    </row>
    <row r="27277" spans="1:31">
      <c r="A27277">
        <v>63210</v>
      </c>
      <c r="B27277" t="s">
        <v>23406</v>
      </c>
      <c r="C27277" t="s">
        <v>33478</v>
      </c>
      <c r="D27277" t="s">
        <v>33476</v>
      </c>
      <c r="E27277"/>
      <c r="F27277"/>
      <c r="G27277"/>
      <c r="H27277"/>
      <c r="I27277"/>
      <c r="J27277"/>
      <c r="U27277" s="43"/>
      <c r="AE27277"/>
    </row>
    <row r="27278" spans="1:31">
      <c r="A27278">
        <v>63114</v>
      </c>
      <c r="B27278" t="s">
        <v>23407</v>
      </c>
      <c r="C27278" t="s">
        <v>33480</v>
      </c>
      <c r="D27278" t="s">
        <v>33476</v>
      </c>
      <c r="E27278"/>
      <c r="F27278"/>
      <c r="G27278"/>
      <c r="H27278"/>
      <c r="I27278"/>
      <c r="J27278"/>
      <c r="U27278" s="43"/>
      <c r="AE27278"/>
    </row>
    <row r="27279" spans="1:31">
      <c r="A27279">
        <v>63570</v>
      </c>
      <c r="B27279" t="s">
        <v>23408</v>
      </c>
      <c r="C27279" t="s">
        <v>33480</v>
      </c>
      <c r="D27279" t="s">
        <v>33476</v>
      </c>
      <c r="E27279"/>
      <c r="F27279"/>
      <c r="G27279"/>
      <c r="H27279"/>
      <c r="I27279"/>
      <c r="J27279"/>
      <c r="U27279" s="43"/>
      <c r="AE27279"/>
    </row>
    <row r="27280" spans="1:31">
      <c r="A27280">
        <v>63570</v>
      </c>
      <c r="B27280" t="s">
        <v>23408</v>
      </c>
      <c r="C27280" t="s">
        <v>33480</v>
      </c>
      <c r="D27280" t="s">
        <v>33476</v>
      </c>
      <c r="E27280"/>
      <c r="F27280"/>
      <c r="G27280"/>
      <c r="H27280"/>
      <c r="I27280"/>
      <c r="J27280"/>
      <c r="U27280" s="43"/>
      <c r="AE27280"/>
    </row>
    <row r="27281" spans="1:31">
      <c r="A27281">
        <v>63590</v>
      </c>
      <c r="B27281" t="s">
        <v>23409</v>
      </c>
      <c r="C27281" t="s">
        <v>33478</v>
      </c>
      <c r="D27281" t="s">
        <v>33482</v>
      </c>
      <c r="E27281"/>
      <c r="F27281"/>
      <c r="G27281"/>
      <c r="H27281"/>
      <c r="I27281"/>
      <c r="J27281"/>
      <c r="U27281" s="43"/>
      <c r="AE27281"/>
    </row>
    <row r="27282" spans="1:31">
      <c r="A27282">
        <v>63690</v>
      </c>
      <c r="B27282" t="s">
        <v>10822</v>
      </c>
      <c r="C27282" t="s">
        <v>33478</v>
      </c>
      <c r="D27282" t="s">
        <v>33489</v>
      </c>
      <c r="E27282"/>
      <c r="F27282"/>
      <c r="G27282"/>
      <c r="H27282"/>
      <c r="I27282"/>
      <c r="J27282"/>
      <c r="U27282" s="43"/>
      <c r="AE27282"/>
    </row>
    <row r="27283" spans="1:31">
      <c r="A27283">
        <v>63390</v>
      </c>
      <c r="B27283" t="s">
        <v>23410</v>
      </c>
      <c r="C27283" t="s">
        <v>33478</v>
      </c>
      <c r="D27283" t="s">
        <v>33476</v>
      </c>
      <c r="E27283"/>
      <c r="F27283"/>
      <c r="G27283"/>
      <c r="H27283"/>
      <c r="I27283"/>
      <c r="J27283"/>
      <c r="U27283" s="43"/>
      <c r="AE27283"/>
    </row>
    <row r="27284" spans="1:31">
      <c r="A27284">
        <v>63970</v>
      </c>
      <c r="B27284" t="s">
        <v>23411</v>
      </c>
      <c r="C27284" t="s">
        <v>33478</v>
      </c>
      <c r="D27284" t="s">
        <v>33489</v>
      </c>
      <c r="E27284"/>
      <c r="F27284"/>
      <c r="G27284"/>
      <c r="H27284"/>
      <c r="I27284"/>
      <c r="J27284"/>
      <c r="U27284" s="43"/>
      <c r="AE27284"/>
    </row>
    <row r="27285" spans="1:31">
      <c r="A27285">
        <v>63600</v>
      </c>
      <c r="B27285" t="s">
        <v>23412</v>
      </c>
      <c r="C27285" t="s">
        <v>33478</v>
      </c>
      <c r="D27285" t="s">
        <v>33482</v>
      </c>
      <c r="E27285"/>
      <c r="F27285"/>
      <c r="G27285"/>
      <c r="H27285"/>
      <c r="I27285"/>
      <c r="J27285"/>
      <c r="U27285" s="43"/>
      <c r="AE27285"/>
    </row>
    <row r="27286" spans="1:31">
      <c r="A27286">
        <v>63810</v>
      </c>
      <c r="B27286" t="s">
        <v>23413</v>
      </c>
      <c r="C27286" t="s">
        <v>33478</v>
      </c>
      <c r="D27286" t="s">
        <v>33482</v>
      </c>
      <c r="E27286"/>
      <c r="F27286"/>
      <c r="G27286"/>
      <c r="H27286"/>
      <c r="I27286"/>
      <c r="J27286"/>
      <c r="U27286" s="43"/>
      <c r="AE27286"/>
    </row>
    <row r="27287" spans="1:31">
      <c r="A27287">
        <v>63570</v>
      </c>
      <c r="B27287" t="s">
        <v>23414</v>
      </c>
      <c r="C27287" t="s">
        <v>33480</v>
      </c>
      <c r="D27287" t="s">
        <v>33476</v>
      </c>
      <c r="E27287"/>
      <c r="F27287"/>
      <c r="G27287"/>
      <c r="H27287"/>
      <c r="I27287"/>
      <c r="J27287"/>
      <c r="U27287" s="43"/>
      <c r="AE27287"/>
    </row>
    <row r="27288" spans="1:31">
      <c r="A27288">
        <v>63310</v>
      </c>
      <c r="B27288" t="s">
        <v>23415</v>
      </c>
      <c r="C27288" t="s">
        <v>33480</v>
      </c>
      <c r="D27288" t="s">
        <v>33476</v>
      </c>
      <c r="E27288"/>
      <c r="F27288"/>
      <c r="G27288"/>
      <c r="H27288"/>
      <c r="I27288"/>
      <c r="J27288"/>
      <c r="U27288" s="43"/>
      <c r="AE27288"/>
    </row>
    <row r="27289" spans="1:31">
      <c r="A27289">
        <v>63570</v>
      </c>
      <c r="B27289" t="s">
        <v>2260</v>
      </c>
      <c r="C27289" t="s">
        <v>33480</v>
      </c>
      <c r="D27289" t="s">
        <v>33476</v>
      </c>
      <c r="E27289"/>
      <c r="F27289"/>
      <c r="G27289"/>
      <c r="H27289"/>
      <c r="I27289"/>
      <c r="J27289"/>
      <c r="U27289" s="43"/>
      <c r="AE27289"/>
    </row>
    <row r="27290" spans="1:31">
      <c r="A27290">
        <v>63110</v>
      </c>
      <c r="B27290" t="s">
        <v>2261</v>
      </c>
      <c r="C27290" t="s">
        <v>33480</v>
      </c>
      <c r="D27290" t="e">
        <v>#N/A</v>
      </c>
      <c r="E27290"/>
      <c r="F27290"/>
      <c r="G27290"/>
      <c r="H27290"/>
      <c r="I27290"/>
      <c r="J27290"/>
      <c r="U27290" s="43"/>
      <c r="AE27290"/>
    </row>
    <row r="27291" spans="1:31">
      <c r="A27291">
        <v>63310</v>
      </c>
      <c r="B27291" t="s">
        <v>23416</v>
      </c>
      <c r="C27291" t="s">
        <v>33480</v>
      </c>
      <c r="D27291" t="s">
        <v>33476</v>
      </c>
      <c r="E27291"/>
      <c r="F27291"/>
      <c r="G27291"/>
      <c r="H27291"/>
      <c r="I27291"/>
      <c r="J27291"/>
      <c r="U27291" s="43"/>
      <c r="AE27291"/>
    </row>
    <row r="27292" spans="1:31">
      <c r="A27292">
        <v>63116</v>
      </c>
      <c r="B27292" t="s">
        <v>23417</v>
      </c>
      <c r="C27292" t="s">
        <v>33480</v>
      </c>
      <c r="D27292" t="e">
        <v>#N/A</v>
      </c>
      <c r="E27292"/>
      <c r="F27292"/>
      <c r="G27292"/>
      <c r="H27292"/>
      <c r="I27292"/>
      <c r="J27292"/>
      <c r="U27292" s="43"/>
      <c r="AE27292"/>
    </row>
    <row r="27293" spans="1:31">
      <c r="A27293">
        <v>63460</v>
      </c>
      <c r="B27293" t="s">
        <v>23418</v>
      </c>
      <c r="C27293" t="s">
        <v>33480</v>
      </c>
      <c r="D27293" t="s">
        <v>33476</v>
      </c>
      <c r="E27293"/>
      <c r="F27293"/>
      <c r="G27293"/>
      <c r="H27293"/>
      <c r="I27293"/>
      <c r="J27293"/>
      <c r="U27293" s="43"/>
      <c r="AE27293"/>
    </row>
    <row r="27294" spans="1:31">
      <c r="A27294">
        <v>63500</v>
      </c>
      <c r="B27294" t="s">
        <v>23419</v>
      </c>
      <c r="C27294" t="s">
        <v>33480</v>
      </c>
      <c r="D27294" t="s">
        <v>33476</v>
      </c>
      <c r="E27294"/>
      <c r="F27294"/>
      <c r="G27294"/>
      <c r="H27294"/>
      <c r="I27294"/>
      <c r="J27294"/>
      <c r="U27294" s="43"/>
      <c r="AE27294"/>
    </row>
    <row r="27295" spans="1:31">
      <c r="A27295">
        <v>63480</v>
      </c>
      <c r="B27295" t="s">
        <v>23420</v>
      </c>
      <c r="C27295" t="s">
        <v>33478</v>
      </c>
      <c r="D27295" t="s">
        <v>33476</v>
      </c>
      <c r="E27295"/>
      <c r="F27295"/>
      <c r="G27295"/>
      <c r="H27295"/>
      <c r="I27295"/>
      <c r="J27295"/>
      <c r="U27295" s="43"/>
      <c r="AE27295"/>
    </row>
    <row r="27296" spans="1:31">
      <c r="A27296">
        <v>63610</v>
      </c>
      <c r="B27296" t="s">
        <v>23421</v>
      </c>
      <c r="C27296" t="s">
        <v>33478</v>
      </c>
      <c r="D27296" t="s">
        <v>33489</v>
      </c>
      <c r="E27296"/>
      <c r="F27296"/>
      <c r="G27296"/>
      <c r="H27296"/>
      <c r="I27296"/>
      <c r="J27296"/>
      <c r="U27296" s="43"/>
      <c r="AE27296"/>
    </row>
    <row r="27297" spans="1:31">
      <c r="A27297">
        <v>63610</v>
      </c>
      <c r="B27297" t="s">
        <v>23421</v>
      </c>
      <c r="C27297" t="s">
        <v>33478</v>
      </c>
      <c r="D27297" t="s">
        <v>33489</v>
      </c>
      <c r="E27297"/>
      <c r="F27297"/>
      <c r="G27297"/>
      <c r="H27297"/>
      <c r="I27297"/>
      <c r="J27297"/>
      <c r="U27297" s="43"/>
      <c r="AE27297"/>
    </row>
    <row r="27298" spans="1:31">
      <c r="A27298">
        <v>63610</v>
      </c>
      <c r="B27298" t="s">
        <v>23421</v>
      </c>
      <c r="C27298" t="s">
        <v>33478</v>
      </c>
      <c r="D27298" t="s">
        <v>33489</v>
      </c>
      <c r="E27298"/>
      <c r="F27298"/>
      <c r="G27298"/>
      <c r="H27298"/>
      <c r="I27298"/>
      <c r="J27298"/>
      <c r="U27298" s="43"/>
      <c r="AE27298"/>
    </row>
    <row r="27299" spans="1:31">
      <c r="A27299">
        <v>63220</v>
      </c>
      <c r="B27299" t="s">
        <v>23422</v>
      </c>
      <c r="C27299" t="s">
        <v>33478</v>
      </c>
      <c r="D27299" t="s">
        <v>33476</v>
      </c>
      <c r="E27299"/>
      <c r="F27299"/>
      <c r="G27299"/>
      <c r="H27299"/>
      <c r="I27299"/>
      <c r="J27299"/>
      <c r="U27299" s="43"/>
      <c r="AE27299"/>
    </row>
    <row r="27300" spans="1:31">
      <c r="A27300">
        <v>63160</v>
      </c>
      <c r="B27300" t="s">
        <v>23423</v>
      </c>
      <c r="C27300" t="s">
        <v>33480</v>
      </c>
      <c r="D27300" t="s">
        <v>33476</v>
      </c>
      <c r="E27300"/>
      <c r="F27300"/>
      <c r="G27300"/>
      <c r="H27300"/>
      <c r="I27300"/>
      <c r="J27300"/>
      <c r="U27300" s="43"/>
      <c r="AE27300"/>
    </row>
    <row r="27301" spans="1:31">
      <c r="A27301">
        <v>63640</v>
      </c>
      <c r="B27301" t="s">
        <v>23424</v>
      </c>
      <c r="C27301" t="s">
        <v>33478</v>
      </c>
      <c r="D27301" t="s">
        <v>33476</v>
      </c>
      <c r="E27301"/>
      <c r="F27301"/>
      <c r="G27301"/>
      <c r="H27301"/>
      <c r="I27301"/>
      <c r="J27301"/>
      <c r="U27301" s="43"/>
      <c r="AE27301"/>
    </row>
    <row r="27302" spans="1:31">
      <c r="A27302">
        <v>63112</v>
      </c>
      <c r="B27302" t="s">
        <v>23425</v>
      </c>
      <c r="C27302" t="s">
        <v>33480</v>
      </c>
      <c r="D27302" t="e">
        <v>#N/A</v>
      </c>
      <c r="E27302"/>
      <c r="F27302"/>
      <c r="G27302"/>
      <c r="H27302"/>
      <c r="I27302"/>
      <c r="J27302"/>
      <c r="U27302" s="43"/>
      <c r="AE27302"/>
    </row>
    <row r="27303" spans="1:31">
      <c r="A27303">
        <v>63440</v>
      </c>
      <c r="B27303" t="s">
        <v>23426</v>
      </c>
      <c r="C27303" t="s">
        <v>33478</v>
      </c>
      <c r="D27303" t="s">
        <v>33476</v>
      </c>
      <c r="E27303"/>
      <c r="F27303"/>
      <c r="G27303"/>
      <c r="H27303"/>
      <c r="I27303"/>
      <c r="J27303"/>
      <c r="U27303" s="43"/>
      <c r="AE27303"/>
    </row>
    <row r="27304" spans="1:31">
      <c r="A27304">
        <v>63160</v>
      </c>
      <c r="B27304" t="s">
        <v>23427</v>
      </c>
      <c r="C27304" t="s">
        <v>33480</v>
      </c>
      <c r="D27304" t="s">
        <v>33476</v>
      </c>
      <c r="E27304"/>
      <c r="F27304"/>
      <c r="G27304"/>
      <c r="H27304"/>
      <c r="I27304"/>
      <c r="J27304"/>
      <c r="U27304" s="43"/>
      <c r="AE27304"/>
    </row>
    <row r="27305" spans="1:31">
      <c r="A27305">
        <v>63190</v>
      </c>
      <c r="B27305" t="s">
        <v>23428</v>
      </c>
      <c r="C27305" t="s">
        <v>33480</v>
      </c>
      <c r="D27305" t="s">
        <v>33482</v>
      </c>
      <c r="E27305"/>
      <c r="F27305"/>
      <c r="G27305"/>
      <c r="H27305"/>
      <c r="I27305"/>
      <c r="J27305"/>
      <c r="U27305" s="43"/>
      <c r="AE27305"/>
    </row>
    <row r="27306" spans="1:31">
      <c r="A27306">
        <v>63340</v>
      </c>
      <c r="B27306" t="s">
        <v>23429</v>
      </c>
      <c r="C27306" t="s">
        <v>33480</v>
      </c>
      <c r="D27306" t="s">
        <v>33476</v>
      </c>
      <c r="E27306"/>
      <c r="F27306"/>
      <c r="G27306"/>
      <c r="H27306"/>
      <c r="I27306"/>
      <c r="J27306"/>
      <c r="U27306" s="43"/>
      <c r="AE27306"/>
    </row>
    <row r="27307" spans="1:31">
      <c r="A27307">
        <v>63150</v>
      </c>
      <c r="B27307" t="s">
        <v>23430</v>
      </c>
      <c r="C27307" t="s">
        <v>33478</v>
      </c>
      <c r="D27307" t="e">
        <v>#N/A</v>
      </c>
      <c r="E27307"/>
      <c r="F27307"/>
      <c r="G27307"/>
      <c r="H27307"/>
      <c r="I27307"/>
      <c r="J27307"/>
      <c r="U27307" s="43"/>
      <c r="AE27307"/>
    </row>
    <row r="27308" spans="1:31">
      <c r="A27308">
        <v>63760</v>
      </c>
      <c r="B27308" t="s">
        <v>23431</v>
      </c>
      <c r="C27308" t="s">
        <v>33478</v>
      </c>
      <c r="D27308" t="s">
        <v>33482</v>
      </c>
      <c r="E27308"/>
      <c r="F27308"/>
      <c r="G27308"/>
      <c r="H27308"/>
      <c r="I27308"/>
      <c r="J27308"/>
      <c r="U27308" s="43"/>
      <c r="AE27308"/>
    </row>
    <row r="27309" spans="1:31">
      <c r="A27309">
        <v>63910</v>
      </c>
      <c r="B27309" t="s">
        <v>23432</v>
      </c>
      <c r="C27309" t="s">
        <v>33480</v>
      </c>
      <c r="D27309" t="s">
        <v>33476</v>
      </c>
      <c r="E27309"/>
      <c r="F27309"/>
      <c r="G27309"/>
      <c r="H27309"/>
      <c r="I27309"/>
      <c r="J27309"/>
      <c r="U27309" s="43"/>
      <c r="AE27309"/>
    </row>
    <row r="27310" spans="1:31">
      <c r="A27310">
        <v>63570</v>
      </c>
      <c r="B27310" t="s">
        <v>23433</v>
      </c>
      <c r="C27310" t="s">
        <v>33480</v>
      </c>
      <c r="D27310" t="s">
        <v>33476</v>
      </c>
      <c r="E27310"/>
      <c r="F27310"/>
      <c r="G27310"/>
      <c r="H27310"/>
      <c r="I27310"/>
      <c r="J27310"/>
      <c r="U27310" s="43"/>
      <c r="AE27310"/>
    </row>
    <row r="27311" spans="1:31">
      <c r="A27311">
        <v>63500</v>
      </c>
      <c r="B27311" t="s">
        <v>23434</v>
      </c>
      <c r="C27311" t="s">
        <v>33480</v>
      </c>
      <c r="D27311" t="s">
        <v>33476</v>
      </c>
      <c r="E27311"/>
      <c r="F27311"/>
      <c r="G27311"/>
      <c r="H27311"/>
      <c r="I27311"/>
      <c r="J27311"/>
      <c r="U27311" s="43"/>
      <c r="AE27311"/>
    </row>
    <row r="27312" spans="1:31">
      <c r="A27312">
        <v>63340</v>
      </c>
      <c r="B27312" t="s">
        <v>23435</v>
      </c>
      <c r="C27312" t="s">
        <v>33480</v>
      </c>
      <c r="D27312" t="s">
        <v>33476</v>
      </c>
      <c r="E27312"/>
      <c r="F27312"/>
      <c r="G27312"/>
      <c r="H27312"/>
      <c r="I27312"/>
      <c r="J27312"/>
      <c r="U27312" s="43"/>
      <c r="AE27312"/>
    </row>
    <row r="27313" spans="1:31">
      <c r="A27313">
        <v>63820</v>
      </c>
      <c r="B27313" t="s">
        <v>23436</v>
      </c>
      <c r="C27313" t="s">
        <v>33478</v>
      </c>
      <c r="D27313" t="s">
        <v>33482</v>
      </c>
      <c r="E27313"/>
      <c r="F27313"/>
      <c r="G27313"/>
      <c r="H27313"/>
      <c r="I27313"/>
      <c r="J27313"/>
      <c r="U27313" s="43"/>
      <c r="AE27313"/>
    </row>
    <row r="27314" spans="1:31">
      <c r="A27314">
        <v>63500</v>
      </c>
      <c r="B27314" t="s">
        <v>2097</v>
      </c>
      <c r="C27314" t="s">
        <v>33480</v>
      </c>
      <c r="D27314" t="s">
        <v>33476</v>
      </c>
      <c r="E27314"/>
      <c r="F27314"/>
      <c r="G27314"/>
      <c r="H27314"/>
      <c r="I27314"/>
      <c r="J27314"/>
      <c r="U27314" s="43"/>
      <c r="AE27314"/>
    </row>
    <row r="27315" spans="1:31">
      <c r="A27315">
        <v>63230</v>
      </c>
      <c r="B27315" t="s">
        <v>23437</v>
      </c>
      <c r="C27315" t="s">
        <v>33478</v>
      </c>
      <c r="D27315" t="s">
        <v>33476</v>
      </c>
      <c r="E27315"/>
      <c r="F27315"/>
      <c r="G27315"/>
      <c r="H27315"/>
      <c r="I27315"/>
      <c r="J27315"/>
      <c r="U27315" s="43"/>
      <c r="AE27315"/>
    </row>
    <row r="27316" spans="1:31">
      <c r="A27316">
        <v>63490</v>
      </c>
      <c r="B27316" t="s">
        <v>7659</v>
      </c>
      <c r="C27316" t="s">
        <v>33480</v>
      </c>
      <c r="D27316" t="s">
        <v>33476</v>
      </c>
      <c r="E27316"/>
      <c r="F27316"/>
      <c r="G27316"/>
      <c r="H27316"/>
      <c r="I27316"/>
      <c r="J27316"/>
      <c r="U27316" s="43"/>
      <c r="AE27316"/>
    </row>
    <row r="27317" spans="1:31">
      <c r="A27317">
        <v>63880</v>
      </c>
      <c r="B27317" t="s">
        <v>23438</v>
      </c>
      <c r="C27317" t="s">
        <v>33478</v>
      </c>
      <c r="D27317" t="e">
        <v>#N/A</v>
      </c>
      <c r="E27317"/>
      <c r="F27317"/>
      <c r="G27317"/>
      <c r="H27317"/>
      <c r="I27317"/>
      <c r="J27317"/>
      <c r="U27317" s="43"/>
      <c r="AE27317"/>
    </row>
    <row r="27318" spans="1:31">
      <c r="A27318">
        <v>63350</v>
      </c>
      <c r="B27318" t="s">
        <v>23439</v>
      </c>
      <c r="C27318" t="s">
        <v>33480</v>
      </c>
      <c r="D27318" t="s">
        <v>33476</v>
      </c>
      <c r="E27318"/>
      <c r="F27318"/>
      <c r="G27318"/>
      <c r="H27318"/>
      <c r="I27318"/>
      <c r="J27318"/>
      <c r="U27318" s="43"/>
      <c r="AE27318"/>
    </row>
    <row r="27319" spans="1:31">
      <c r="A27319">
        <v>63270</v>
      </c>
      <c r="B27319" t="s">
        <v>23440</v>
      </c>
      <c r="C27319" t="s">
        <v>33478</v>
      </c>
      <c r="D27319" t="s">
        <v>33476</v>
      </c>
      <c r="E27319"/>
      <c r="F27319"/>
      <c r="G27319"/>
      <c r="H27319"/>
      <c r="I27319"/>
      <c r="J27319"/>
      <c r="U27319" s="43"/>
      <c r="AE27319"/>
    </row>
    <row r="27320" spans="1:31">
      <c r="A27320">
        <v>63330</v>
      </c>
      <c r="B27320" t="s">
        <v>6728</v>
      </c>
      <c r="C27320" t="s">
        <v>33478</v>
      </c>
      <c r="D27320" t="s">
        <v>33476</v>
      </c>
      <c r="E27320"/>
      <c r="F27320"/>
      <c r="G27320"/>
      <c r="H27320"/>
      <c r="I27320"/>
      <c r="J27320"/>
      <c r="U27320" s="43"/>
      <c r="AE27320"/>
    </row>
    <row r="27321" spans="1:31">
      <c r="A27321">
        <v>63260</v>
      </c>
      <c r="B27321" t="s">
        <v>23441</v>
      </c>
      <c r="C27321" t="s">
        <v>33480</v>
      </c>
      <c r="D27321" t="s">
        <v>33476</v>
      </c>
      <c r="E27321"/>
      <c r="F27321"/>
      <c r="G27321"/>
      <c r="H27321"/>
      <c r="I27321"/>
      <c r="J27321"/>
      <c r="U27321" s="43"/>
      <c r="AE27321"/>
    </row>
    <row r="27322" spans="1:31">
      <c r="A27322">
        <v>63700</v>
      </c>
      <c r="B27322" t="s">
        <v>23442</v>
      </c>
      <c r="C27322" t="s">
        <v>33478</v>
      </c>
      <c r="D27322" t="s">
        <v>33476</v>
      </c>
      <c r="E27322"/>
      <c r="F27322"/>
      <c r="G27322"/>
      <c r="H27322"/>
      <c r="I27322"/>
      <c r="J27322"/>
      <c r="U27322" s="43"/>
      <c r="AE27322"/>
    </row>
    <row r="27323" spans="1:31">
      <c r="A27323">
        <v>63118</v>
      </c>
      <c r="B27323" t="s">
        <v>23443</v>
      </c>
      <c r="C27323" t="s">
        <v>33480</v>
      </c>
      <c r="D27323" t="e">
        <v>#N/A</v>
      </c>
      <c r="E27323"/>
      <c r="F27323"/>
      <c r="G27323"/>
      <c r="H27323"/>
      <c r="I27323"/>
      <c r="J27323"/>
      <c r="U27323" s="43"/>
      <c r="AE27323"/>
    </row>
    <row r="27324" spans="1:31">
      <c r="A27324">
        <v>63620</v>
      </c>
      <c r="B27324" t="s">
        <v>1450</v>
      </c>
      <c r="C27324" t="s">
        <v>33478</v>
      </c>
      <c r="D27324" t="s">
        <v>33482</v>
      </c>
      <c r="E27324"/>
      <c r="F27324"/>
      <c r="G27324"/>
      <c r="H27324"/>
      <c r="I27324"/>
      <c r="J27324"/>
      <c r="U27324" s="43"/>
      <c r="AE27324"/>
    </row>
    <row r="27325" spans="1:31">
      <c r="A27325">
        <v>63520</v>
      </c>
      <c r="B27325" t="s">
        <v>23444</v>
      </c>
      <c r="C27325" t="s">
        <v>33477</v>
      </c>
      <c r="D27325" t="s">
        <v>33476</v>
      </c>
      <c r="E27325"/>
      <c r="F27325"/>
      <c r="G27325"/>
      <c r="H27325"/>
      <c r="I27325"/>
      <c r="J27325"/>
      <c r="U27325" s="43"/>
      <c r="AE27325"/>
    </row>
    <row r="27326" spans="1:31">
      <c r="A27326">
        <v>63250</v>
      </c>
      <c r="B27326" t="s">
        <v>23445</v>
      </c>
      <c r="C27326" t="s">
        <v>33478</v>
      </c>
      <c r="D27326" t="s">
        <v>33476</v>
      </c>
      <c r="E27326"/>
      <c r="F27326"/>
      <c r="G27326"/>
      <c r="H27326"/>
      <c r="I27326"/>
      <c r="J27326"/>
      <c r="U27326" s="43"/>
      <c r="AE27326"/>
    </row>
    <row r="27327" spans="1:31">
      <c r="A27327">
        <v>63250</v>
      </c>
      <c r="B27327" t="s">
        <v>23445</v>
      </c>
      <c r="C27327" t="s">
        <v>33478</v>
      </c>
      <c r="D27327" t="s">
        <v>33476</v>
      </c>
      <c r="E27327"/>
      <c r="F27327"/>
      <c r="G27327"/>
      <c r="H27327"/>
      <c r="I27327"/>
      <c r="J27327"/>
      <c r="U27327" s="43"/>
      <c r="AE27327"/>
    </row>
    <row r="27328" spans="1:31">
      <c r="A27328">
        <v>63330</v>
      </c>
      <c r="B27328" t="s">
        <v>7666</v>
      </c>
      <c r="C27328" t="s">
        <v>33478</v>
      </c>
      <c r="D27328" t="s">
        <v>33476</v>
      </c>
      <c r="E27328"/>
      <c r="F27328"/>
      <c r="G27328"/>
      <c r="H27328"/>
      <c r="I27328"/>
      <c r="J27328"/>
      <c r="U27328" s="43"/>
      <c r="AE27328"/>
    </row>
    <row r="27329" spans="1:31">
      <c r="A27329">
        <v>63670</v>
      </c>
      <c r="B27329" t="s">
        <v>23446</v>
      </c>
      <c r="C27329" t="s">
        <v>33480</v>
      </c>
      <c r="D27329" t="s">
        <v>33476</v>
      </c>
      <c r="E27329"/>
      <c r="F27329"/>
      <c r="G27329"/>
      <c r="H27329"/>
      <c r="I27329"/>
      <c r="J27329"/>
      <c r="U27329" s="43"/>
      <c r="AE27329"/>
    </row>
    <row r="27330" spans="1:31">
      <c r="A27330">
        <v>63122</v>
      </c>
      <c r="B27330" t="s">
        <v>23447</v>
      </c>
      <c r="C27330" t="s">
        <v>33478</v>
      </c>
      <c r="D27330" t="s">
        <v>33476</v>
      </c>
      <c r="E27330"/>
      <c r="F27330"/>
      <c r="G27330"/>
      <c r="H27330"/>
      <c r="I27330"/>
      <c r="J27330"/>
      <c r="U27330" s="43"/>
      <c r="AE27330"/>
    </row>
    <row r="27331" spans="1:31">
      <c r="A27331">
        <v>63122</v>
      </c>
      <c r="B27331" t="s">
        <v>23447</v>
      </c>
      <c r="C27331" t="s">
        <v>33478</v>
      </c>
      <c r="D27331" t="s">
        <v>33476</v>
      </c>
      <c r="E27331"/>
      <c r="F27331"/>
      <c r="G27331"/>
      <c r="H27331"/>
      <c r="I27331"/>
      <c r="J27331"/>
      <c r="U27331" s="43"/>
      <c r="AE27331"/>
    </row>
    <row r="27332" spans="1:31">
      <c r="A27332">
        <v>63210</v>
      </c>
      <c r="B27332" t="s">
        <v>23448</v>
      </c>
      <c r="C27332" t="s">
        <v>33478</v>
      </c>
      <c r="D27332" t="s">
        <v>33476</v>
      </c>
      <c r="E27332"/>
      <c r="F27332"/>
      <c r="G27332"/>
      <c r="H27332"/>
      <c r="I27332"/>
      <c r="J27332"/>
      <c r="U27332" s="43"/>
      <c r="AE27332"/>
    </row>
    <row r="27333" spans="1:31">
      <c r="A27333">
        <v>63250</v>
      </c>
      <c r="B27333" t="s">
        <v>23449</v>
      </c>
      <c r="C27333" t="s">
        <v>33478</v>
      </c>
      <c r="D27333" t="s">
        <v>33476</v>
      </c>
      <c r="E27333"/>
      <c r="F27333"/>
      <c r="G27333"/>
      <c r="H27333"/>
      <c r="I27333"/>
      <c r="J27333"/>
      <c r="U27333" s="43"/>
      <c r="AE27333"/>
    </row>
    <row r="27334" spans="1:31">
      <c r="A27334">
        <v>63320</v>
      </c>
      <c r="B27334" t="s">
        <v>23450</v>
      </c>
      <c r="C27334" t="s">
        <v>33478</v>
      </c>
      <c r="D27334" t="s">
        <v>33476</v>
      </c>
      <c r="E27334"/>
      <c r="F27334"/>
      <c r="G27334"/>
      <c r="H27334"/>
      <c r="I27334"/>
      <c r="J27334"/>
      <c r="U27334" s="43"/>
      <c r="AE27334"/>
    </row>
    <row r="27335" spans="1:31">
      <c r="A27335">
        <v>63340</v>
      </c>
      <c r="B27335" t="s">
        <v>23451</v>
      </c>
      <c r="C27335" t="s">
        <v>33480</v>
      </c>
      <c r="D27335" t="s">
        <v>33476</v>
      </c>
      <c r="E27335"/>
      <c r="F27335"/>
      <c r="G27335"/>
      <c r="H27335"/>
      <c r="I27335"/>
      <c r="J27335"/>
      <c r="U27335" s="43"/>
      <c r="AE27335"/>
    </row>
    <row r="27336" spans="1:31">
      <c r="A27336">
        <v>63400</v>
      </c>
      <c r="B27336" t="s">
        <v>23452</v>
      </c>
      <c r="C27336" t="s">
        <v>33478</v>
      </c>
      <c r="D27336" t="e">
        <v>#N/A</v>
      </c>
      <c r="E27336"/>
      <c r="F27336"/>
      <c r="G27336"/>
      <c r="H27336"/>
      <c r="I27336"/>
      <c r="J27336"/>
      <c r="U27336" s="43"/>
      <c r="AE27336"/>
    </row>
    <row r="27337" spans="1:31">
      <c r="A27337">
        <v>63980</v>
      </c>
      <c r="B27337" t="s">
        <v>23453</v>
      </c>
      <c r="C27337" t="s">
        <v>33478</v>
      </c>
      <c r="D27337" t="s">
        <v>33482</v>
      </c>
      <c r="E27337"/>
      <c r="F27337"/>
      <c r="G27337"/>
      <c r="H27337"/>
      <c r="I27337"/>
      <c r="J27337"/>
      <c r="U27337" s="43"/>
      <c r="AE27337"/>
    </row>
    <row r="27338" spans="1:31">
      <c r="A27338">
        <v>63790</v>
      </c>
      <c r="B27338" t="s">
        <v>23454</v>
      </c>
      <c r="C27338" t="s">
        <v>33478</v>
      </c>
      <c r="D27338" t="s">
        <v>33489</v>
      </c>
      <c r="E27338"/>
      <c r="F27338"/>
      <c r="G27338"/>
      <c r="H27338"/>
      <c r="I27338"/>
      <c r="J27338"/>
      <c r="U27338" s="43"/>
      <c r="AE27338"/>
    </row>
    <row r="27339" spans="1:31">
      <c r="A27339">
        <v>63580</v>
      </c>
      <c r="B27339" t="s">
        <v>23455</v>
      </c>
      <c r="C27339" t="s">
        <v>33478</v>
      </c>
      <c r="D27339" t="s">
        <v>33476</v>
      </c>
      <c r="E27339"/>
      <c r="F27339"/>
      <c r="G27339"/>
      <c r="H27339"/>
      <c r="I27339"/>
      <c r="J27339"/>
      <c r="U27339" s="43"/>
      <c r="AE27339"/>
    </row>
    <row r="27340" spans="1:31">
      <c r="A27340">
        <v>63320</v>
      </c>
      <c r="B27340" t="s">
        <v>23456</v>
      </c>
      <c r="C27340" t="s">
        <v>33478</v>
      </c>
      <c r="D27340" t="s">
        <v>33476</v>
      </c>
      <c r="E27340"/>
      <c r="F27340"/>
      <c r="G27340"/>
      <c r="H27340"/>
      <c r="I27340"/>
      <c r="J27340"/>
      <c r="U27340" s="43"/>
      <c r="AE27340"/>
    </row>
    <row r="27341" spans="1:31">
      <c r="A27341">
        <v>63600</v>
      </c>
      <c r="B27341" t="s">
        <v>23457</v>
      </c>
      <c r="C27341" t="s">
        <v>33478</v>
      </c>
      <c r="D27341" t="s">
        <v>33482</v>
      </c>
      <c r="E27341"/>
      <c r="F27341"/>
      <c r="G27341"/>
      <c r="H27341"/>
      <c r="I27341"/>
      <c r="J27341"/>
      <c r="U27341" s="43"/>
      <c r="AE27341"/>
    </row>
    <row r="27342" spans="1:31">
      <c r="A27342">
        <v>63440</v>
      </c>
      <c r="B27342" t="s">
        <v>762</v>
      </c>
      <c r="C27342" t="s">
        <v>33478</v>
      </c>
      <c r="D27342" t="s">
        <v>33476</v>
      </c>
      <c r="E27342"/>
      <c r="F27342"/>
      <c r="G27342"/>
      <c r="H27342"/>
      <c r="I27342"/>
      <c r="J27342"/>
      <c r="U27342" s="43"/>
      <c r="AE27342"/>
    </row>
    <row r="27343" spans="1:31">
      <c r="A27343">
        <v>63530</v>
      </c>
      <c r="B27343" t="s">
        <v>23458</v>
      </c>
      <c r="C27343" t="s">
        <v>33478</v>
      </c>
      <c r="D27343" t="s">
        <v>33476</v>
      </c>
      <c r="E27343"/>
      <c r="F27343"/>
      <c r="G27343"/>
      <c r="H27343"/>
      <c r="I27343"/>
      <c r="J27343"/>
      <c r="U27343" s="43"/>
      <c r="AE27343"/>
    </row>
    <row r="27344" spans="1:31">
      <c r="A27344">
        <v>63450</v>
      </c>
      <c r="B27344" t="s">
        <v>23459</v>
      </c>
      <c r="C27344" t="s">
        <v>33478</v>
      </c>
      <c r="D27344" t="s">
        <v>33476</v>
      </c>
      <c r="E27344"/>
      <c r="F27344"/>
      <c r="G27344"/>
      <c r="H27344"/>
      <c r="I27344"/>
      <c r="J27344"/>
      <c r="U27344" s="43"/>
      <c r="AE27344"/>
    </row>
    <row r="27345" spans="1:31">
      <c r="A27345">
        <v>63230</v>
      </c>
      <c r="B27345" t="s">
        <v>23460</v>
      </c>
      <c r="C27345" t="s">
        <v>33478</v>
      </c>
      <c r="D27345" t="s">
        <v>33476</v>
      </c>
      <c r="E27345"/>
      <c r="F27345"/>
      <c r="G27345"/>
      <c r="H27345"/>
      <c r="I27345"/>
      <c r="J27345"/>
      <c r="U27345" s="43"/>
      <c r="AE27345"/>
    </row>
    <row r="27346" spans="1:31">
      <c r="A27346">
        <v>63590</v>
      </c>
      <c r="B27346" t="s">
        <v>23461</v>
      </c>
      <c r="C27346" t="s">
        <v>33478</v>
      </c>
      <c r="D27346" t="s">
        <v>33482</v>
      </c>
      <c r="E27346"/>
      <c r="F27346"/>
      <c r="G27346"/>
      <c r="H27346"/>
      <c r="I27346"/>
      <c r="J27346"/>
      <c r="U27346" s="43"/>
      <c r="AE27346"/>
    </row>
    <row r="27347" spans="1:31">
      <c r="A27347">
        <v>63420</v>
      </c>
      <c r="B27347" t="s">
        <v>23462</v>
      </c>
      <c r="C27347" t="s">
        <v>33478</v>
      </c>
      <c r="D27347" t="s">
        <v>33476</v>
      </c>
      <c r="E27347"/>
      <c r="F27347"/>
      <c r="G27347"/>
      <c r="H27347"/>
      <c r="I27347"/>
      <c r="J27347"/>
      <c r="U27347" s="43"/>
      <c r="AE27347"/>
    </row>
    <row r="27348" spans="1:31">
      <c r="A27348">
        <v>63580</v>
      </c>
      <c r="B27348" t="s">
        <v>23463</v>
      </c>
      <c r="C27348" t="s">
        <v>33478</v>
      </c>
      <c r="D27348" t="s">
        <v>33476</v>
      </c>
      <c r="E27348"/>
      <c r="F27348"/>
      <c r="G27348"/>
      <c r="H27348"/>
      <c r="I27348"/>
      <c r="J27348"/>
      <c r="U27348" s="43"/>
      <c r="AE27348"/>
    </row>
    <row r="27349" spans="1:31">
      <c r="A27349">
        <v>63720</v>
      </c>
      <c r="B27349" t="s">
        <v>1461</v>
      </c>
      <c r="C27349" t="s">
        <v>33480</v>
      </c>
      <c r="D27349" t="s">
        <v>33476</v>
      </c>
      <c r="E27349"/>
      <c r="F27349"/>
      <c r="G27349"/>
      <c r="H27349"/>
      <c r="I27349"/>
      <c r="J27349"/>
      <c r="U27349" s="43"/>
      <c r="AE27349"/>
    </row>
    <row r="27350" spans="1:31">
      <c r="A27350">
        <v>63260</v>
      </c>
      <c r="B27350" t="s">
        <v>23464</v>
      </c>
      <c r="C27350" t="s">
        <v>33480</v>
      </c>
      <c r="D27350" t="s">
        <v>33476</v>
      </c>
      <c r="E27350"/>
      <c r="F27350"/>
      <c r="G27350"/>
      <c r="H27350"/>
      <c r="I27350"/>
      <c r="J27350"/>
      <c r="U27350" s="43"/>
      <c r="AE27350"/>
    </row>
    <row r="27351" spans="1:31">
      <c r="A27351">
        <v>63340</v>
      </c>
      <c r="B27351" t="s">
        <v>23465</v>
      </c>
      <c r="C27351" t="s">
        <v>33480</v>
      </c>
      <c r="D27351" t="s">
        <v>33476</v>
      </c>
      <c r="E27351"/>
      <c r="F27351"/>
      <c r="G27351"/>
      <c r="H27351"/>
      <c r="I27351"/>
      <c r="J27351"/>
      <c r="U27351" s="43"/>
      <c r="AE27351"/>
    </row>
    <row r="27352" spans="1:31">
      <c r="A27352">
        <v>63410</v>
      </c>
      <c r="B27352" t="s">
        <v>23466</v>
      </c>
      <c r="C27352" t="s">
        <v>33478</v>
      </c>
      <c r="D27352" t="s">
        <v>33476</v>
      </c>
      <c r="E27352"/>
      <c r="F27352"/>
      <c r="G27352"/>
      <c r="H27352"/>
      <c r="I27352"/>
      <c r="J27352"/>
      <c r="U27352" s="43"/>
      <c r="AE27352"/>
    </row>
    <row r="27353" spans="1:31">
      <c r="A27353">
        <v>63410</v>
      </c>
      <c r="B27353" t="s">
        <v>23466</v>
      </c>
      <c r="C27353" t="s">
        <v>33478</v>
      </c>
      <c r="D27353" t="s">
        <v>33476</v>
      </c>
      <c r="E27353"/>
      <c r="F27353"/>
      <c r="G27353"/>
      <c r="H27353"/>
      <c r="I27353"/>
      <c r="J27353"/>
      <c r="U27353" s="43"/>
      <c r="AE27353"/>
    </row>
    <row r="27354" spans="1:31">
      <c r="A27354">
        <v>63410</v>
      </c>
      <c r="B27354" t="s">
        <v>23467</v>
      </c>
      <c r="C27354" t="s">
        <v>33478</v>
      </c>
      <c r="D27354" t="s">
        <v>33476</v>
      </c>
      <c r="E27354"/>
      <c r="F27354"/>
      <c r="G27354"/>
      <c r="H27354"/>
      <c r="I27354"/>
      <c r="J27354"/>
      <c r="U27354" s="43"/>
      <c r="AE27354"/>
    </row>
    <row r="27355" spans="1:31">
      <c r="A27355">
        <v>63640</v>
      </c>
      <c r="B27355" t="s">
        <v>23468</v>
      </c>
      <c r="C27355" t="s">
        <v>33478</v>
      </c>
      <c r="D27355" t="s">
        <v>33476</v>
      </c>
      <c r="E27355"/>
      <c r="F27355"/>
      <c r="G27355"/>
      <c r="H27355"/>
      <c r="I27355"/>
      <c r="J27355"/>
      <c r="U27355" s="43"/>
      <c r="AE27355"/>
    </row>
    <row r="27356" spans="1:31">
      <c r="A27356">
        <v>63290</v>
      </c>
      <c r="B27356" t="s">
        <v>23469</v>
      </c>
      <c r="C27356" t="s">
        <v>33480</v>
      </c>
      <c r="D27356" t="s">
        <v>33476</v>
      </c>
      <c r="E27356"/>
      <c r="F27356"/>
      <c r="G27356"/>
      <c r="H27356"/>
      <c r="I27356"/>
      <c r="J27356"/>
      <c r="U27356" s="43"/>
      <c r="AE27356"/>
    </row>
    <row r="27357" spans="1:31">
      <c r="A27357">
        <v>63160</v>
      </c>
      <c r="B27357" t="s">
        <v>23470</v>
      </c>
      <c r="C27357" t="s">
        <v>33480</v>
      </c>
      <c r="D27357" t="s">
        <v>33476</v>
      </c>
      <c r="E27357"/>
      <c r="F27357"/>
      <c r="G27357"/>
      <c r="H27357"/>
      <c r="I27357"/>
      <c r="J27357"/>
      <c r="U27357" s="43"/>
      <c r="AE27357"/>
    </row>
    <row r="27358" spans="1:31">
      <c r="A27358">
        <v>63320</v>
      </c>
      <c r="B27358" t="s">
        <v>23471</v>
      </c>
      <c r="C27358" t="s">
        <v>33478</v>
      </c>
      <c r="D27358" t="s">
        <v>33476</v>
      </c>
      <c r="E27358"/>
      <c r="F27358"/>
      <c r="G27358"/>
      <c r="H27358"/>
      <c r="I27358"/>
      <c r="J27358"/>
      <c r="U27358" s="43"/>
      <c r="AE27358"/>
    </row>
    <row r="27359" spans="1:31">
      <c r="A27359">
        <v>63680</v>
      </c>
      <c r="B27359" t="s">
        <v>23472</v>
      </c>
      <c r="C27359" t="s">
        <v>33478</v>
      </c>
      <c r="D27359" t="s">
        <v>33489</v>
      </c>
      <c r="E27359"/>
      <c r="F27359"/>
      <c r="G27359"/>
      <c r="H27359"/>
      <c r="I27359"/>
      <c r="J27359"/>
      <c r="U27359" s="43"/>
      <c r="AE27359"/>
    </row>
    <row r="27360" spans="1:31">
      <c r="A27360">
        <v>63119</v>
      </c>
      <c r="B27360" t="s">
        <v>23473</v>
      </c>
      <c r="C27360" t="s">
        <v>33480</v>
      </c>
      <c r="D27360" t="e">
        <v>#N/A</v>
      </c>
      <c r="E27360"/>
      <c r="F27360"/>
      <c r="G27360"/>
      <c r="H27360"/>
      <c r="I27360"/>
      <c r="J27360"/>
      <c r="U27360" s="43"/>
      <c r="AE27360"/>
    </row>
    <row r="27361" spans="1:31">
      <c r="A27361">
        <v>63390</v>
      </c>
      <c r="B27361" t="s">
        <v>23474</v>
      </c>
      <c r="C27361" t="s">
        <v>33478</v>
      </c>
      <c r="D27361" t="s">
        <v>33476</v>
      </c>
      <c r="E27361"/>
      <c r="F27361"/>
      <c r="G27361"/>
      <c r="H27361"/>
      <c r="I27361"/>
      <c r="J27361"/>
      <c r="U27361" s="43"/>
      <c r="AE27361"/>
    </row>
    <row r="27362" spans="1:31">
      <c r="A27362">
        <v>63330</v>
      </c>
      <c r="B27362" t="s">
        <v>23475</v>
      </c>
      <c r="C27362" t="s">
        <v>33478</v>
      </c>
      <c r="D27362" t="s">
        <v>33476</v>
      </c>
      <c r="E27362"/>
      <c r="F27362"/>
      <c r="G27362"/>
      <c r="H27362"/>
      <c r="I27362"/>
      <c r="J27362"/>
      <c r="U27362" s="43"/>
      <c r="AE27362"/>
    </row>
    <row r="27363" spans="1:31">
      <c r="A27363">
        <v>63290</v>
      </c>
      <c r="B27363" t="s">
        <v>23476</v>
      </c>
      <c r="C27363" t="s">
        <v>33480</v>
      </c>
      <c r="D27363" t="s">
        <v>33476</v>
      </c>
      <c r="E27363"/>
      <c r="F27363"/>
      <c r="G27363"/>
      <c r="H27363"/>
      <c r="I27363"/>
      <c r="J27363"/>
      <c r="U27363" s="43"/>
      <c r="AE27363"/>
    </row>
    <row r="27364" spans="1:31">
      <c r="A27364">
        <v>63140</v>
      </c>
      <c r="B27364" t="s">
        <v>23477</v>
      </c>
      <c r="C27364" t="s">
        <v>33480</v>
      </c>
      <c r="D27364" t="e">
        <v>#N/A</v>
      </c>
      <c r="E27364"/>
      <c r="F27364"/>
      <c r="G27364"/>
      <c r="H27364"/>
      <c r="I27364"/>
      <c r="J27364"/>
      <c r="U27364" s="43"/>
      <c r="AE27364"/>
    </row>
    <row r="27365" spans="1:31">
      <c r="A27365">
        <v>63140</v>
      </c>
      <c r="B27365" t="s">
        <v>23477</v>
      </c>
      <c r="C27365" t="s">
        <v>33480</v>
      </c>
      <c r="D27365" t="e">
        <v>#N/A</v>
      </c>
      <c r="E27365"/>
      <c r="F27365"/>
      <c r="G27365"/>
      <c r="H27365"/>
      <c r="I27365"/>
      <c r="J27365"/>
      <c r="U27365" s="43"/>
      <c r="AE27365"/>
    </row>
    <row r="27366" spans="1:31">
      <c r="A27366">
        <v>63660</v>
      </c>
      <c r="B27366" t="s">
        <v>23478</v>
      </c>
      <c r="C27366" t="s">
        <v>33478</v>
      </c>
      <c r="D27366" t="s">
        <v>33476</v>
      </c>
      <c r="E27366"/>
      <c r="F27366"/>
      <c r="G27366"/>
      <c r="H27366"/>
      <c r="I27366"/>
      <c r="J27366"/>
      <c r="U27366" s="43"/>
      <c r="AE27366"/>
    </row>
    <row r="27367" spans="1:31">
      <c r="A27367">
        <v>63220</v>
      </c>
      <c r="B27367" t="s">
        <v>23479</v>
      </c>
      <c r="C27367" t="s">
        <v>33478</v>
      </c>
      <c r="D27367" t="s">
        <v>33476</v>
      </c>
      <c r="E27367"/>
      <c r="F27367"/>
      <c r="G27367"/>
      <c r="H27367"/>
      <c r="I27367"/>
      <c r="J27367"/>
      <c r="U27367" s="43"/>
      <c r="AE27367"/>
    </row>
    <row r="27368" spans="1:31">
      <c r="A27368">
        <v>63117</v>
      </c>
      <c r="B27368" t="s">
        <v>23480</v>
      </c>
      <c r="C27368" t="s">
        <v>33480</v>
      </c>
      <c r="D27368" t="e">
        <v>#N/A</v>
      </c>
      <c r="E27368"/>
      <c r="F27368"/>
      <c r="G27368"/>
      <c r="H27368"/>
      <c r="I27368"/>
      <c r="J27368"/>
      <c r="U27368" s="43"/>
      <c r="AE27368"/>
    </row>
    <row r="27369" spans="1:31">
      <c r="A27369">
        <v>63720</v>
      </c>
      <c r="B27369" t="s">
        <v>23481</v>
      </c>
      <c r="C27369" t="s">
        <v>33480</v>
      </c>
      <c r="D27369" t="s">
        <v>33476</v>
      </c>
      <c r="E27369"/>
      <c r="F27369"/>
      <c r="G27369"/>
      <c r="H27369"/>
      <c r="I27369"/>
      <c r="J27369"/>
      <c r="U27369" s="43"/>
      <c r="AE27369"/>
    </row>
    <row r="27370" spans="1:31">
      <c r="A27370">
        <v>63200</v>
      </c>
      <c r="B27370" t="s">
        <v>23482</v>
      </c>
      <c r="C27370" t="s">
        <v>33480</v>
      </c>
      <c r="D27370" t="s">
        <v>33476</v>
      </c>
      <c r="E27370"/>
      <c r="F27370"/>
      <c r="G27370"/>
      <c r="H27370"/>
      <c r="I27370"/>
      <c r="J27370"/>
      <c r="U27370" s="43"/>
      <c r="AE27370"/>
    </row>
    <row r="27371" spans="1:31">
      <c r="A27371">
        <v>63320</v>
      </c>
      <c r="B27371" t="s">
        <v>23483</v>
      </c>
      <c r="C27371" t="s">
        <v>33478</v>
      </c>
      <c r="D27371" t="s">
        <v>33476</v>
      </c>
      <c r="E27371"/>
      <c r="F27371"/>
      <c r="G27371"/>
      <c r="H27371"/>
      <c r="I27371"/>
      <c r="J27371"/>
      <c r="U27371" s="43"/>
      <c r="AE27371"/>
    </row>
    <row r="27372" spans="1:31">
      <c r="A27372">
        <v>63740</v>
      </c>
      <c r="B27372" t="s">
        <v>23484</v>
      </c>
      <c r="C27372" t="s">
        <v>33478</v>
      </c>
      <c r="D27372" t="s">
        <v>33482</v>
      </c>
      <c r="E27372"/>
      <c r="F27372"/>
      <c r="G27372"/>
      <c r="H27372"/>
      <c r="I27372"/>
      <c r="J27372"/>
      <c r="U27372" s="43"/>
      <c r="AE27372"/>
    </row>
    <row r="27373" spans="1:31">
      <c r="A27373">
        <v>63320</v>
      </c>
      <c r="B27373" t="s">
        <v>23485</v>
      </c>
      <c r="C27373" t="s">
        <v>33478</v>
      </c>
      <c r="D27373" t="s">
        <v>33476</v>
      </c>
      <c r="E27373"/>
      <c r="F27373"/>
      <c r="G27373"/>
      <c r="H27373"/>
      <c r="I27373"/>
      <c r="J27373"/>
      <c r="U27373" s="43"/>
      <c r="AE27373"/>
    </row>
    <row r="27374" spans="1:31">
      <c r="A27374">
        <v>63720</v>
      </c>
      <c r="B27374" t="s">
        <v>23486</v>
      </c>
      <c r="C27374" t="s">
        <v>33480</v>
      </c>
      <c r="D27374" t="s">
        <v>33476</v>
      </c>
      <c r="E27374"/>
      <c r="F27374"/>
      <c r="G27374"/>
      <c r="H27374"/>
      <c r="I27374"/>
      <c r="J27374"/>
      <c r="U27374" s="43"/>
      <c r="AE27374"/>
    </row>
    <row r="27375" spans="1:31">
      <c r="A27375">
        <v>63000</v>
      </c>
      <c r="B27375" t="s">
        <v>23487</v>
      </c>
      <c r="C27375" t="s">
        <v>33480</v>
      </c>
      <c r="D27375" t="s">
        <v>33476</v>
      </c>
      <c r="E27375"/>
      <c r="F27375"/>
      <c r="G27375"/>
      <c r="H27375"/>
      <c r="I27375"/>
      <c r="J27375"/>
      <c r="U27375" s="43"/>
      <c r="AE27375"/>
    </row>
    <row r="27376" spans="1:31">
      <c r="A27376">
        <v>63100</v>
      </c>
      <c r="B27376" t="s">
        <v>23487</v>
      </c>
      <c r="C27376" t="s">
        <v>33480</v>
      </c>
      <c r="D27376" t="e">
        <v>#N/A</v>
      </c>
      <c r="E27376"/>
      <c r="F27376"/>
      <c r="G27376"/>
      <c r="H27376"/>
      <c r="I27376"/>
      <c r="J27376"/>
      <c r="U27376" s="43"/>
      <c r="AE27376"/>
    </row>
    <row r="27377" spans="1:31">
      <c r="A27377">
        <v>63340</v>
      </c>
      <c r="B27377" t="s">
        <v>23488</v>
      </c>
      <c r="C27377" t="s">
        <v>33480</v>
      </c>
      <c r="D27377" t="s">
        <v>33476</v>
      </c>
      <c r="E27377"/>
      <c r="F27377"/>
      <c r="G27377"/>
      <c r="H27377"/>
      <c r="I27377"/>
      <c r="J27377"/>
      <c r="U27377" s="43"/>
      <c r="AE27377"/>
    </row>
    <row r="27378" spans="1:31">
      <c r="A27378">
        <v>63380</v>
      </c>
      <c r="B27378" t="s">
        <v>23489</v>
      </c>
      <c r="C27378" t="s">
        <v>33478</v>
      </c>
      <c r="D27378" t="s">
        <v>33476</v>
      </c>
      <c r="E27378"/>
      <c r="F27378"/>
      <c r="G27378"/>
      <c r="H27378"/>
      <c r="I27378"/>
      <c r="J27378"/>
      <c r="U27378" s="43"/>
      <c r="AE27378"/>
    </row>
    <row r="27379" spans="1:31">
      <c r="A27379">
        <v>63460</v>
      </c>
      <c r="B27379" t="s">
        <v>23490</v>
      </c>
      <c r="C27379" t="s">
        <v>33480</v>
      </c>
      <c r="D27379" t="s">
        <v>33476</v>
      </c>
      <c r="E27379"/>
      <c r="F27379"/>
      <c r="G27379"/>
      <c r="H27379"/>
      <c r="I27379"/>
      <c r="J27379"/>
      <c r="U27379" s="43"/>
      <c r="AE27379"/>
    </row>
    <row r="27380" spans="1:31">
      <c r="A27380">
        <v>63610</v>
      </c>
      <c r="B27380" t="s">
        <v>23491</v>
      </c>
      <c r="C27380" t="s">
        <v>33478</v>
      </c>
      <c r="D27380" t="s">
        <v>33489</v>
      </c>
      <c r="E27380"/>
      <c r="F27380"/>
      <c r="G27380"/>
      <c r="H27380"/>
      <c r="I27380"/>
      <c r="J27380"/>
      <c r="U27380" s="43"/>
      <c r="AE27380"/>
    </row>
    <row r="27381" spans="1:31">
      <c r="A27381">
        <v>63380</v>
      </c>
      <c r="B27381" t="s">
        <v>23492</v>
      </c>
      <c r="C27381" t="s">
        <v>33478</v>
      </c>
      <c r="D27381" t="s">
        <v>33476</v>
      </c>
      <c r="E27381"/>
      <c r="F27381"/>
      <c r="G27381"/>
      <c r="H27381"/>
      <c r="I27381"/>
      <c r="J27381"/>
      <c r="U27381" s="43"/>
      <c r="AE27381"/>
    </row>
    <row r="27382" spans="1:31">
      <c r="A27382">
        <v>63490</v>
      </c>
      <c r="B27382" t="s">
        <v>23493</v>
      </c>
      <c r="C27382" t="s">
        <v>33480</v>
      </c>
      <c r="D27382" t="s">
        <v>33476</v>
      </c>
      <c r="E27382"/>
      <c r="F27382"/>
      <c r="G27382"/>
      <c r="H27382"/>
      <c r="I27382"/>
      <c r="J27382"/>
      <c r="U27382" s="43"/>
      <c r="AE27382"/>
    </row>
    <row r="27383" spans="1:31">
      <c r="A27383">
        <v>63730</v>
      </c>
      <c r="B27383" t="s">
        <v>23494</v>
      </c>
      <c r="C27383" t="s">
        <v>33480</v>
      </c>
      <c r="D27383" t="s">
        <v>33476</v>
      </c>
      <c r="E27383"/>
      <c r="F27383"/>
      <c r="G27383"/>
      <c r="H27383"/>
      <c r="I27383"/>
      <c r="J27383"/>
      <c r="U27383" s="43"/>
      <c r="AE27383"/>
    </row>
    <row r="27384" spans="1:31">
      <c r="A27384">
        <v>63114</v>
      </c>
      <c r="B27384" t="s">
        <v>23495</v>
      </c>
      <c r="C27384" t="s">
        <v>33480</v>
      </c>
      <c r="D27384" t="s">
        <v>33476</v>
      </c>
      <c r="E27384"/>
      <c r="F27384"/>
      <c r="G27384"/>
      <c r="H27384"/>
      <c r="I27384"/>
      <c r="J27384"/>
      <c r="U27384" s="43"/>
      <c r="AE27384"/>
    </row>
    <row r="27385" spans="1:31">
      <c r="A27385">
        <v>63320</v>
      </c>
      <c r="B27385" t="s">
        <v>23496</v>
      </c>
      <c r="C27385" t="s">
        <v>33478</v>
      </c>
      <c r="D27385" t="s">
        <v>33476</v>
      </c>
      <c r="E27385"/>
      <c r="F27385"/>
      <c r="G27385"/>
      <c r="H27385"/>
      <c r="I27385"/>
      <c r="J27385"/>
      <c r="U27385" s="43"/>
      <c r="AE27385"/>
    </row>
    <row r="27386" spans="1:31">
      <c r="A27386">
        <v>63450</v>
      </c>
      <c r="B27386" t="s">
        <v>23497</v>
      </c>
      <c r="C27386" t="s">
        <v>33478</v>
      </c>
      <c r="D27386" t="s">
        <v>33476</v>
      </c>
      <c r="E27386"/>
      <c r="F27386"/>
      <c r="G27386"/>
      <c r="H27386"/>
      <c r="I27386"/>
      <c r="J27386"/>
      <c r="U27386" s="43"/>
      <c r="AE27386"/>
    </row>
    <row r="27387" spans="1:31">
      <c r="A27387">
        <v>63800</v>
      </c>
      <c r="B27387" t="s">
        <v>23498</v>
      </c>
      <c r="C27387" t="s">
        <v>33480</v>
      </c>
      <c r="D27387" t="e">
        <v>#N/A</v>
      </c>
      <c r="E27387"/>
      <c r="F27387"/>
      <c r="G27387"/>
      <c r="H27387"/>
      <c r="I27387"/>
      <c r="J27387"/>
      <c r="U27387" s="43"/>
      <c r="AE27387"/>
    </row>
    <row r="27388" spans="1:31">
      <c r="A27388">
        <v>63120</v>
      </c>
      <c r="B27388" t="s">
        <v>23499</v>
      </c>
      <c r="C27388" t="s">
        <v>33477</v>
      </c>
      <c r="D27388" t="s">
        <v>33476</v>
      </c>
      <c r="E27388"/>
      <c r="F27388"/>
      <c r="G27388"/>
      <c r="H27388"/>
      <c r="I27388"/>
      <c r="J27388"/>
      <c r="U27388" s="43"/>
      <c r="AE27388"/>
    </row>
    <row r="27389" spans="1:31">
      <c r="A27389">
        <v>63450</v>
      </c>
      <c r="B27389" t="s">
        <v>23500</v>
      </c>
      <c r="C27389" t="s">
        <v>33478</v>
      </c>
      <c r="D27389" t="s">
        <v>33476</v>
      </c>
      <c r="E27389"/>
      <c r="F27389"/>
      <c r="G27389"/>
      <c r="H27389"/>
      <c r="I27389"/>
      <c r="J27389"/>
      <c r="U27389" s="43"/>
      <c r="AE27389"/>
    </row>
    <row r="27390" spans="1:31">
      <c r="A27390">
        <v>63350</v>
      </c>
      <c r="B27390" t="s">
        <v>23501</v>
      </c>
      <c r="C27390" t="s">
        <v>33480</v>
      </c>
      <c r="D27390" t="s">
        <v>33476</v>
      </c>
      <c r="E27390"/>
      <c r="F27390"/>
      <c r="G27390"/>
      <c r="H27390"/>
      <c r="I27390"/>
      <c r="J27390"/>
      <c r="U27390" s="43"/>
      <c r="AE27390"/>
    </row>
    <row r="27391" spans="1:31">
      <c r="A27391">
        <v>63810</v>
      </c>
      <c r="B27391" t="s">
        <v>10888</v>
      </c>
      <c r="C27391" t="s">
        <v>33478</v>
      </c>
      <c r="D27391" t="s">
        <v>33482</v>
      </c>
      <c r="E27391"/>
      <c r="F27391"/>
      <c r="G27391"/>
      <c r="H27391"/>
      <c r="I27391"/>
      <c r="J27391"/>
      <c r="U27391" s="43"/>
      <c r="AE27391"/>
    </row>
    <row r="27392" spans="1:31">
      <c r="A27392">
        <v>63700</v>
      </c>
      <c r="B27392" t="s">
        <v>23502</v>
      </c>
      <c r="C27392" t="s">
        <v>33478</v>
      </c>
      <c r="D27392" t="s">
        <v>33476</v>
      </c>
      <c r="E27392"/>
      <c r="F27392"/>
      <c r="G27392"/>
      <c r="H27392"/>
      <c r="I27392"/>
      <c r="J27392"/>
      <c r="U27392" s="43"/>
      <c r="AE27392"/>
    </row>
    <row r="27393" spans="1:31">
      <c r="A27393">
        <v>63350</v>
      </c>
      <c r="B27393" t="s">
        <v>23503</v>
      </c>
      <c r="C27393" t="s">
        <v>33480</v>
      </c>
      <c r="D27393" t="s">
        <v>33476</v>
      </c>
      <c r="E27393"/>
      <c r="F27393"/>
      <c r="G27393"/>
      <c r="H27393"/>
      <c r="I27393"/>
      <c r="J27393"/>
      <c r="U27393" s="43"/>
      <c r="AE27393"/>
    </row>
    <row r="27394" spans="1:31">
      <c r="A27394">
        <v>63590</v>
      </c>
      <c r="B27394" t="s">
        <v>23504</v>
      </c>
      <c r="C27394" t="s">
        <v>33478</v>
      </c>
      <c r="D27394" t="s">
        <v>33482</v>
      </c>
      <c r="E27394"/>
      <c r="F27394"/>
      <c r="G27394"/>
      <c r="H27394"/>
      <c r="I27394"/>
      <c r="J27394"/>
      <c r="U27394" s="43"/>
      <c r="AE27394"/>
    </row>
    <row r="27395" spans="1:31">
      <c r="A27395">
        <v>63340</v>
      </c>
      <c r="B27395" t="s">
        <v>23505</v>
      </c>
      <c r="C27395" t="s">
        <v>33480</v>
      </c>
      <c r="D27395" t="s">
        <v>33476</v>
      </c>
      <c r="E27395"/>
      <c r="F27395"/>
      <c r="G27395"/>
      <c r="H27395"/>
      <c r="I27395"/>
      <c r="J27395"/>
      <c r="U27395" s="43"/>
      <c r="AE27395"/>
    </row>
    <row r="27396" spans="1:31">
      <c r="A27396">
        <v>63200</v>
      </c>
      <c r="B27396" t="s">
        <v>23506</v>
      </c>
      <c r="C27396" t="s">
        <v>33480</v>
      </c>
      <c r="D27396" t="s">
        <v>33476</v>
      </c>
      <c r="E27396"/>
      <c r="F27396"/>
      <c r="G27396"/>
      <c r="H27396"/>
      <c r="I27396"/>
      <c r="J27396"/>
      <c r="U27396" s="43"/>
      <c r="AE27396"/>
    </row>
    <row r="27397" spans="1:31">
      <c r="A27397">
        <v>63520</v>
      </c>
      <c r="B27397" t="s">
        <v>23507</v>
      </c>
      <c r="C27397" t="s">
        <v>33477</v>
      </c>
      <c r="D27397" t="s">
        <v>33476</v>
      </c>
      <c r="E27397"/>
      <c r="F27397"/>
      <c r="G27397"/>
      <c r="H27397"/>
      <c r="I27397"/>
      <c r="J27397"/>
      <c r="U27397" s="43"/>
      <c r="AE27397"/>
    </row>
    <row r="27398" spans="1:31">
      <c r="A27398">
        <v>63220</v>
      </c>
      <c r="B27398" t="s">
        <v>23508</v>
      </c>
      <c r="C27398" t="s">
        <v>33478</v>
      </c>
      <c r="D27398" t="s">
        <v>33476</v>
      </c>
      <c r="E27398"/>
      <c r="F27398"/>
      <c r="G27398"/>
      <c r="H27398"/>
      <c r="I27398"/>
      <c r="J27398"/>
      <c r="U27398" s="43"/>
      <c r="AE27398"/>
    </row>
    <row r="27399" spans="1:31">
      <c r="A27399">
        <v>63300</v>
      </c>
      <c r="B27399" t="s">
        <v>23509</v>
      </c>
      <c r="C27399" t="s">
        <v>33480</v>
      </c>
      <c r="D27399" t="s">
        <v>33476</v>
      </c>
      <c r="E27399"/>
      <c r="F27399"/>
      <c r="G27399"/>
      <c r="H27399"/>
      <c r="I27399"/>
      <c r="J27399"/>
      <c r="U27399" s="43"/>
      <c r="AE27399"/>
    </row>
    <row r="27400" spans="1:31">
      <c r="A27400">
        <v>63220</v>
      </c>
      <c r="B27400" t="s">
        <v>23510</v>
      </c>
      <c r="C27400" t="s">
        <v>33478</v>
      </c>
      <c r="D27400" t="s">
        <v>33476</v>
      </c>
      <c r="E27400"/>
      <c r="F27400"/>
      <c r="G27400"/>
      <c r="H27400"/>
      <c r="I27400"/>
      <c r="J27400"/>
      <c r="U27400" s="43"/>
      <c r="AE27400"/>
    </row>
    <row r="27401" spans="1:31">
      <c r="A27401">
        <v>63700</v>
      </c>
      <c r="B27401" t="s">
        <v>23511</v>
      </c>
      <c r="C27401" t="s">
        <v>33478</v>
      </c>
      <c r="D27401" t="s">
        <v>33476</v>
      </c>
      <c r="E27401"/>
      <c r="F27401"/>
      <c r="G27401"/>
      <c r="H27401"/>
      <c r="I27401"/>
      <c r="J27401"/>
      <c r="U27401" s="43"/>
      <c r="AE27401"/>
    </row>
    <row r="27402" spans="1:31">
      <c r="A27402">
        <v>63830</v>
      </c>
      <c r="B27402" t="s">
        <v>23512</v>
      </c>
      <c r="C27402" t="s">
        <v>33478</v>
      </c>
      <c r="D27402" t="s">
        <v>33476</v>
      </c>
      <c r="E27402"/>
      <c r="F27402"/>
      <c r="G27402"/>
      <c r="H27402"/>
      <c r="I27402"/>
      <c r="J27402"/>
      <c r="U27402" s="43"/>
      <c r="AE27402"/>
    </row>
    <row r="27403" spans="1:31">
      <c r="A27403">
        <v>63980</v>
      </c>
      <c r="B27403" t="s">
        <v>23513</v>
      </c>
      <c r="C27403" t="s">
        <v>33478</v>
      </c>
      <c r="D27403" t="s">
        <v>33482</v>
      </c>
      <c r="E27403"/>
      <c r="F27403"/>
      <c r="G27403"/>
      <c r="H27403"/>
      <c r="I27403"/>
      <c r="J27403"/>
      <c r="U27403" s="43"/>
      <c r="AE27403"/>
    </row>
    <row r="27404" spans="1:31">
      <c r="A27404">
        <v>63260</v>
      </c>
      <c r="B27404" t="s">
        <v>23514</v>
      </c>
      <c r="C27404" t="s">
        <v>33480</v>
      </c>
      <c r="D27404" t="s">
        <v>33476</v>
      </c>
      <c r="E27404"/>
      <c r="F27404"/>
      <c r="G27404"/>
      <c r="H27404"/>
      <c r="I27404"/>
      <c r="J27404"/>
      <c r="U27404" s="43"/>
      <c r="AE27404"/>
    </row>
    <row r="27405" spans="1:31">
      <c r="A27405">
        <v>63850</v>
      </c>
      <c r="B27405" t="s">
        <v>23515</v>
      </c>
      <c r="C27405" t="s">
        <v>33478</v>
      </c>
      <c r="D27405" t="e">
        <v>#N/A</v>
      </c>
      <c r="E27405"/>
      <c r="F27405"/>
      <c r="G27405"/>
      <c r="H27405"/>
      <c r="I27405"/>
      <c r="J27405"/>
      <c r="U27405" s="43"/>
      <c r="AE27405"/>
    </row>
    <row r="27406" spans="1:31">
      <c r="A27406">
        <v>63490</v>
      </c>
      <c r="B27406" t="s">
        <v>23516</v>
      </c>
      <c r="C27406" t="s">
        <v>33480</v>
      </c>
      <c r="D27406" t="s">
        <v>33476</v>
      </c>
      <c r="E27406"/>
      <c r="F27406"/>
      <c r="G27406"/>
      <c r="H27406"/>
      <c r="I27406"/>
      <c r="J27406"/>
      <c r="U27406" s="43"/>
      <c r="AE27406"/>
    </row>
    <row r="27407" spans="1:31">
      <c r="A27407">
        <v>63160</v>
      </c>
      <c r="B27407" t="s">
        <v>23517</v>
      </c>
      <c r="C27407" t="s">
        <v>33480</v>
      </c>
      <c r="D27407" t="s">
        <v>33476</v>
      </c>
      <c r="E27407"/>
      <c r="F27407"/>
      <c r="G27407"/>
      <c r="H27407"/>
      <c r="I27407"/>
      <c r="J27407"/>
      <c r="U27407" s="43"/>
      <c r="AE27407"/>
    </row>
    <row r="27408" spans="1:31">
      <c r="A27408">
        <v>63840</v>
      </c>
      <c r="B27408" t="s">
        <v>23518</v>
      </c>
      <c r="C27408" t="s">
        <v>33478</v>
      </c>
      <c r="D27408" t="s">
        <v>33476</v>
      </c>
      <c r="E27408"/>
      <c r="F27408"/>
      <c r="G27408"/>
      <c r="H27408"/>
      <c r="I27408"/>
      <c r="J27408"/>
      <c r="U27408" s="43"/>
      <c r="AE27408"/>
    </row>
    <row r="27409" spans="1:31">
      <c r="A27409">
        <v>63720</v>
      </c>
      <c r="B27409" t="s">
        <v>23519</v>
      </c>
      <c r="C27409" t="s">
        <v>33480</v>
      </c>
      <c r="D27409" t="s">
        <v>33476</v>
      </c>
      <c r="E27409"/>
      <c r="F27409"/>
      <c r="G27409"/>
      <c r="H27409"/>
      <c r="I27409"/>
      <c r="J27409"/>
      <c r="U27409" s="43"/>
      <c r="AE27409"/>
    </row>
    <row r="27410" spans="1:31">
      <c r="A27410">
        <v>63720</v>
      </c>
      <c r="B27410" t="s">
        <v>13813</v>
      </c>
      <c r="C27410" t="s">
        <v>33480</v>
      </c>
      <c r="D27410" t="s">
        <v>33476</v>
      </c>
      <c r="E27410"/>
      <c r="F27410"/>
      <c r="G27410"/>
      <c r="H27410"/>
      <c r="I27410"/>
      <c r="J27410"/>
      <c r="U27410" s="43"/>
      <c r="AE27410"/>
    </row>
    <row r="27411" spans="1:31">
      <c r="A27411">
        <v>63530</v>
      </c>
      <c r="B27411" t="s">
        <v>23520</v>
      </c>
      <c r="C27411" t="s">
        <v>33478</v>
      </c>
      <c r="D27411" t="s">
        <v>33476</v>
      </c>
      <c r="E27411"/>
      <c r="F27411"/>
      <c r="G27411"/>
      <c r="H27411"/>
      <c r="I27411"/>
      <c r="J27411"/>
      <c r="U27411" s="43"/>
      <c r="AE27411"/>
    </row>
    <row r="27412" spans="1:31">
      <c r="A27412">
        <v>63300</v>
      </c>
      <c r="B27412" t="s">
        <v>23521</v>
      </c>
      <c r="C27412" t="s">
        <v>33480</v>
      </c>
      <c r="D27412" t="s">
        <v>33476</v>
      </c>
      <c r="E27412"/>
      <c r="F27412"/>
      <c r="G27412"/>
      <c r="H27412"/>
      <c r="I27412"/>
      <c r="J27412"/>
      <c r="U27412" s="43"/>
      <c r="AE27412"/>
    </row>
    <row r="27413" spans="1:31">
      <c r="A27413">
        <v>63390</v>
      </c>
      <c r="B27413" t="s">
        <v>5129</v>
      </c>
      <c r="C27413" t="s">
        <v>33478</v>
      </c>
      <c r="D27413" t="s">
        <v>33476</v>
      </c>
      <c r="E27413"/>
      <c r="F27413"/>
      <c r="G27413"/>
      <c r="H27413"/>
      <c r="I27413"/>
      <c r="J27413"/>
      <c r="U27413" s="43"/>
      <c r="AE27413"/>
    </row>
    <row r="27414" spans="1:31">
      <c r="A27414">
        <v>63850</v>
      </c>
      <c r="B27414" t="s">
        <v>23522</v>
      </c>
      <c r="C27414" t="s">
        <v>33478</v>
      </c>
      <c r="D27414" t="e">
        <v>#N/A</v>
      </c>
      <c r="E27414"/>
      <c r="F27414"/>
      <c r="G27414"/>
      <c r="H27414"/>
      <c r="I27414"/>
      <c r="J27414"/>
      <c r="U27414" s="43"/>
      <c r="AE27414"/>
    </row>
    <row r="27415" spans="1:31">
      <c r="A27415">
        <v>63160</v>
      </c>
      <c r="B27415" t="s">
        <v>23523</v>
      </c>
      <c r="C27415" t="s">
        <v>33480</v>
      </c>
      <c r="D27415" t="s">
        <v>33476</v>
      </c>
      <c r="E27415"/>
      <c r="F27415"/>
      <c r="G27415"/>
      <c r="H27415"/>
      <c r="I27415"/>
      <c r="J27415"/>
      <c r="U27415" s="43"/>
      <c r="AE27415"/>
    </row>
    <row r="27416" spans="1:31">
      <c r="A27416">
        <v>63520</v>
      </c>
      <c r="B27416" t="s">
        <v>23524</v>
      </c>
      <c r="C27416" t="s">
        <v>33477</v>
      </c>
      <c r="D27416" t="s">
        <v>33476</v>
      </c>
      <c r="E27416"/>
      <c r="F27416"/>
      <c r="G27416"/>
      <c r="H27416"/>
      <c r="I27416"/>
      <c r="J27416"/>
      <c r="U27416" s="43"/>
      <c r="AE27416"/>
    </row>
    <row r="27417" spans="1:31">
      <c r="A27417">
        <v>63570</v>
      </c>
      <c r="B27417" t="s">
        <v>23525</v>
      </c>
      <c r="C27417" t="s">
        <v>33480</v>
      </c>
      <c r="D27417" t="s">
        <v>33476</v>
      </c>
      <c r="E27417"/>
      <c r="F27417"/>
      <c r="G27417"/>
      <c r="H27417"/>
      <c r="I27417"/>
      <c r="J27417"/>
      <c r="U27417" s="43"/>
      <c r="AE27417"/>
    </row>
    <row r="27418" spans="1:31">
      <c r="A27418">
        <v>63160</v>
      </c>
      <c r="B27418" t="s">
        <v>23526</v>
      </c>
      <c r="C27418" t="s">
        <v>33480</v>
      </c>
      <c r="D27418" t="s">
        <v>33476</v>
      </c>
      <c r="E27418"/>
      <c r="F27418"/>
      <c r="G27418"/>
      <c r="H27418"/>
      <c r="I27418"/>
      <c r="J27418"/>
      <c r="U27418" s="43"/>
      <c r="AE27418"/>
    </row>
    <row r="27419" spans="1:31">
      <c r="A27419">
        <v>63630</v>
      </c>
      <c r="B27419" t="s">
        <v>23527</v>
      </c>
      <c r="C27419" t="s">
        <v>33478</v>
      </c>
      <c r="D27419" t="s">
        <v>33476</v>
      </c>
      <c r="E27419"/>
      <c r="F27419"/>
      <c r="G27419"/>
      <c r="H27419"/>
      <c r="I27419"/>
      <c r="J27419"/>
      <c r="U27419" s="43"/>
      <c r="AE27419"/>
    </row>
    <row r="27420" spans="1:31">
      <c r="A27420">
        <v>63620</v>
      </c>
      <c r="B27420" t="s">
        <v>23528</v>
      </c>
      <c r="C27420" t="s">
        <v>33478</v>
      </c>
      <c r="D27420" t="s">
        <v>33482</v>
      </c>
      <c r="E27420"/>
      <c r="F27420"/>
      <c r="G27420"/>
      <c r="H27420"/>
      <c r="I27420"/>
      <c r="J27420"/>
      <c r="U27420" s="43"/>
      <c r="AE27420"/>
    </row>
    <row r="27421" spans="1:31">
      <c r="A27421">
        <v>63500</v>
      </c>
      <c r="B27421" t="s">
        <v>23529</v>
      </c>
      <c r="C27421" t="s">
        <v>33480</v>
      </c>
      <c r="D27421" t="s">
        <v>33476</v>
      </c>
      <c r="E27421"/>
      <c r="F27421"/>
      <c r="G27421"/>
      <c r="H27421"/>
      <c r="I27421"/>
      <c r="J27421"/>
      <c r="U27421" s="43"/>
      <c r="AE27421"/>
    </row>
    <row r="27422" spans="1:31">
      <c r="A27422">
        <v>63500</v>
      </c>
      <c r="B27422" t="s">
        <v>23529</v>
      </c>
      <c r="C27422" t="s">
        <v>33480</v>
      </c>
      <c r="D27422" t="s">
        <v>33476</v>
      </c>
      <c r="E27422"/>
      <c r="F27422"/>
      <c r="G27422"/>
      <c r="H27422"/>
      <c r="I27422"/>
      <c r="J27422"/>
      <c r="U27422" s="43"/>
      <c r="AE27422"/>
    </row>
    <row r="27423" spans="1:31">
      <c r="A27423">
        <v>63600</v>
      </c>
      <c r="B27423" t="s">
        <v>23530</v>
      </c>
      <c r="C27423" t="s">
        <v>33478</v>
      </c>
      <c r="D27423" t="s">
        <v>33482</v>
      </c>
      <c r="E27423"/>
      <c r="F27423"/>
      <c r="G27423"/>
      <c r="H27423"/>
      <c r="I27423"/>
      <c r="J27423"/>
      <c r="U27423" s="43"/>
      <c r="AE27423"/>
    </row>
    <row r="27424" spans="1:31">
      <c r="A27424">
        <v>63980</v>
      </c>
      <c r="B27424" t="s">
        <v>23531</v>
      </c>
      <c r="C27424" t="s">
        <v>33478</v>
      </c>
      <c r="D27424" t="s">
        <v>33482</v>
      </c>
      <c r="E27424"/>
      <c r="F27424"/>
      <c r="G27424"/>
      <c r="H27424"/>
      <c r="I27424"/>
      <c r="J27424"/>
      <c r="U27424" s="43"/>
      <c r="AE27424"/>
    </row>
    <row r="27425" spans="1:31">
      <c r="A27425">
        <v>63740</v>
      </c>
      <c r="B27425" t="s">
        <v>23532</v>
      </c>
      <c r="C27425" t="s">
        <v>33478</v>
      </c>
      <c r="D27425" t="s">
        <v>33482</v>
      </c>
      <c r="E27425"/>
      <c r="F27425"/>
      <c r="G27425"/>
      <c r="H27425"/>
      <c r="I27425"/>
      <c r="J27425"/>
      <c r="U27425" s="43"/>
      <c r="AE27425"/>
    </row>
    <row r="27426" spans="1:31">
      <c r="A27426">
        <v>63360</v>
      </c>
      <c r="B27426" t="s">
        <v>23533</v>
      </c>
      <c r="C27426" t="s">
        <v>33480</v>
      </c>
      <c r="D27426" t="e">
        <v>#N/A</v>
      </c>
      <c r="E27426"/>
      <c r="F27426"/>
      <c r="G27426"/>
      <c r="H27426"/>
      <c r="I27426"/>
      <c r="J27426"/>
      <c r="U27426" s="43"/>
      <c r="AE27426"/>
    </row>
    <row r="27427" spans="1:31">
      <c r="A27427">
        <v>63620</v>
      </c>
      <c r="B27427" t="s">
        <v>23534</v>
      </c>
      <c r="C27427" t="s">
        <v>33478</v>
      </c>
      <c r="D27427" t="s">
        <v>33482</v>
      </c>
      <c r="E27427"/>
      <c r="F27427"/>
      <c r="G27427"/>
      <c r="H27427"/>
      <c r="I27427"/>
      <c r="J27427"/>
      <c r="U27427" s="43"/>
      <c r="AE27427"/>
    </row>
    <row r="27428" spans="1:31">
      <c r="A27428">
        <v>63340</v>
      </c>
      <c r="B27428" t="s">
        <v>23535</v>
      </c>
      <c r="C27428" t="s">
        <v>33480</v>
      </c>
      <c r="D27428" t="s">
        <v>33476</v>
      </c>
      <c r="E27428"/>
      <c r="F27428"/>
      <c r="G27428"/>
      <c r="H27428"/>
      <c r="I27428"/>
      <c r="J27428"/>
      <c r="U27428" s="43"/>
      <c r="AE27428"/>
    </row>
    <row r="27429" spans="1:31">
      <c r="A27429">
        <v>63200</v>
      </c>
      <c r="B27429" t="s">
        <v>23536</v>
      </c>
      <c r="C27429" t="s">
        <v>33480</v>
      </c>
      <c r="D27429" t="s">
        <v>33476</v>
      </c>
      <c r="E27429"/>
      <c r="F27429"/>
      <c r="G27429"/>
      <c r="H27429"/>
      <c r="I27429"/>
      <c r="J27429"/>
      <c r="U27429" s="43"/>
      <c r="AE27429"/>
    </row>
    <row r="27430" spans="1:31">
      <c r="A27430">
        <v>63160</v>
      </c>
      <c r="B27430" t="s">
        <v>23537</v>
      </c>
      <c r="C27430" t="s">
        <v>33480</v>
      </c>
      <c r="D27430" t="s">
        <v>33476</v>
      </c>
      <c r="E27430"/>
      <c r="F27430"/>
      <c r="G27430"/>
      <c r="H27430"/>
      <c r="I27430"/>
      <c r="J27430"/>
      <c r="U27430" s="43"/>
      <c r="AE27430"/>
    </row>
    <row r="27431" spans="1:31">
      <c r="A27431">
        <v>63850</v>
      </c>
      <c r="B27431" t="s">
        <v>23538</v>
      </c>
      <c r="C27431" t="s">
        <v>33478</v>
      </c>
      <c r="D27431" t="e">
        <v>#N/A</v>
      </c>
      <c r="E27431"/>
      <c r="F27431"/>
      <c r="G27431"/>
      <c r="H27431"/>
      <c r="I27431"/>
      <c r="J27431"/>
      <c r="U27431" s="43"/>
      <c r="AE27431"/>
    </row>
    <row r="27432" spans="1:31">
      <c r="A27432">
        <v>63230</v>
      </c>
      <c r="B27432" t="s">
        <v>23539</v>
      </c>
      <c r="C27432" t="s">
        <v>33478</v>
      </c>
      <c r="D27432" t="s">
        <v>33476</v>
      </c>
      <c r="E27432"/>
      <c r="F27432"/>
      <c r="G27432"/>
      <c r="H27432"/>
      <c r="I27432"/>
      <c r="J27432"/>
      <c r="U27432" s="43"/>
      <c r="AE27432"/>
    </row>
    <row r="27433" spans="1:31">
      <c r="A27433">
        <v>63390</v>
      </c>
      <c r="B27433" t="s">
        <v>23540</v>
      </c>
      <c r="C27433" t="s">
        <v>33478</v>
      </c>
      <c r="D27433" t="s">
        <v>33476</v>
      </c>
      <c r="E27433"/>
      <c r="F27433"/>
      <c r="G27433"/>
      <c r="H27433"/>
      <c r="I27433"/>
      <c r="J27433"/>
      <c r="U27433" s="43"/>
      <c r="AE27433"/>
    </row>
    <row r="27434" spans="1:31">
      <c r="A27434">
        <v>63320</v>
      </c>
      <c r="B27434" t="s">
        <v>23541</v>
      </c>
      <c r="C27434" t="s">
        <v>33478</v>
      </c>
      <c r="D27434" t="s">
        <v>33476</v>
      </c>
      <c r="E27434"/>
      <c r="F27434"/>
      <c r="G27434"/>
      <c r="H27434"/>
      <c r="I27434"/>
      <c r="J27434"/>
      <c r="U27434" s="43"/>
      <c r="AE27434"/>
    </row>
    <row r="27435" spans="1:31">
      <c r="A27435">
        <v>63600</v>
      </c>
      <c r="B27435" t="s">
        <v>23542</v>
      </c>
      <c r="C27435" t="s">
        <v>33478</v>
      </c>
      <c r="D27435" t="s">
        <v>33482</v>
      </c>
      <c r="E27435"/>
      <c r="F27435"/>
      <c r="G27435"/>
      <c r="H27435"/>
      <c r="I27435"/>
      <c r="J27435"/>
      <c r="U27435" s="43"/>
      <c r="AE27435"/>
    </row>
    <row r="27436" spans="1:31">
      <c r="A27436">
        <v>63890</v>
      </c>
      <c r="B27436" t="s">
        <v>23543</v>
      </c>
      <c r="C27436" t="s">
        <v>33478</v>
      </c>
      <c r="D27436" t="e">
        <v>#N/A</v>
      </c>
      <c r="E27436"/>
      <c r="F27436"/>
      <c r="G27436"/>
      <c r="H27436"/>
      <c r="I27436"/>
      <c r="J27436"/>
      <c r="U27436" s="43"/>
      <c r="AE27436"/>
    </row>
    <row r="27437" spans="1:31">
      <c r="A27437">
        <v>63470</v>
      </c>
      <c r="B27437" t="s">
        <v>23544</v>
      </c>
      <c r="C27437" t="s">
        <v>33478</v>
      </c>
      <c r="D27437" t="s">
        <v>33482</v>
      </c>
      <c r="E27437"/>
      <c r="F27437"/>
      <c r="G27437"/>
      <c r="H27437"/>
      <c r="I27437"/>
      <c r="J27437"/>
      <c r="U27437" s="43"/>
      <c r="AE27437"/>
    </row>
    <row r="27438" spans="1:31">
      <c r="A27438">
        <v>63210</v>
      </c>
      <c r="B27438" t="s">
        <v>23545</v>
      </c>
      <c r="C27438" t="s">
        <v>33478</v>
      </c>
      <c r="D27438" t="s">
        <v>33476</v>
      </c>
      <c r="E27438"/>
      <c r="F27438"/>
      <c r="G27438"/>
      <c r="H27438"/>
      <c r="I27438"/>
      <c r="J27438"/>
      <c r="U27438" s="43"/>
      <c r="AE27438"/>
    </row>
    <row r="27439" spans="1:31">
      <c r="A27439">
        <v>63270</v>
      </c>
      <c r="B27439" t="s">
        <v>23546</v>
      </c>
      <c r="C27439" t="s">
        <v>33478</v>
      </c>
      <c r="D27439" t="s">
        <v>33476</v>
      </c>
      <c r="E27439"/>
      <c r="F27439"/>
      <c r="G27439"/>
      <c r="H27439"/>
      <c r="I27439"/>
      <c r="J27439"/>
      <c r="U27439" s="43"/>
      <c r="AE27439"/>
    </row>
    <row r="27440" spans="1:31">
      <c r="A27440">
        <v>63500</v>
      </c>
      <c r="B27440" t="s">
        <v>23547</v>
      </c>
      <c r="C27440" t="s">
        <v>33480</v>
      </c>
      <c r="D27440" t="s">
        <v>33476</v>
      </c>
      <c r="E27440"/>
      <c r="F27440"/>
      <c r="G27440"/>
      <c r="H27440"/>
      <c r="I27440"/>
      <c r="J27440"/>
      <c r="U27440" s="43"/>
      <c r="AE27440"/>
    </row>
    <row r="27441" spans="1:31">
      <c r="A27441">
        <v>63990</v>
      </c>
      <c r="B27441" t="s">
        <v>23548</v>
      </c>
      <c r="C27441" t="s">
        <v>33478</v>
      </c>
      <c r="D27441" t="e">
        <v>#N/A</v>
      </c>
      <c r="E27441"/>
      <c r="F27441"/>
      <c r="G27441"/>
      <c r="H27441"/>
      <c r="I27441"/>
      <c r="J27441"/>
      <c r="U27441" s="43"/>
      <c r="AE27441"/>
    </row>
    <row r="27442" spans="1:31">
      <c r="A27442">
        <v>63350</v>
      </c>
      <c r="B27442" t="s">
        <v>23549</v>
      </c>
      <c r="C27442" t="s">
        <v>33480</v>
      </c>
      <c r="D27442" t="s">
        <v>33476</v>
      </c>
      <c r="E27442"/>
      <c r="F27442"/>
      <c r="G27442"/>
      <c r="H27442"/>
      <c r="I27442"/>
      <c r="J27442"/>
      <c r="U27442" s="43"/>
      <c r="AE27442"/>
    </row>
    <row r="27443" spans="1:31">
      <c r="A27443">
        <v>63460</v>
      </c>
      <c r="B27443" t="s">
        <v>23550</v>
      </c>
      <c r="C27443" t="s">
        <v>33480</v>
      </c>
      <c r="D27443" t="s">
        <v>33476</v>
      </c>
      <c r="E27443"/>
      <c r="F27443"/>
      <c r="G27443"/>
      <c r="H27443"/>
      <c r="I27443"/>
      <c r="J27443"/>
      <c r="U27443" s="43"/>
      <c r="AE27443"/>
    </row>
    <row r="27444" spans="1:31">
      <c r="A27444">
        <v>63570</v>
      </c>
      <c r="B27444" t="s">
        <v>23551</v>
      </c>
      <c r="C27444" t="s">
        <v>33480</v>
      </c>
      <c r="D27444" t="s">
        <v>33476</v>
      </c>
      <c r="E27444"/>
      <c r="F27444"/>
      <c r="G27444"/>
      <c r="H27444"/>
      <c r="I27444"/>
      <c r="J27444"/>
      <c r="U27444" s="43"/>
      <c r="AE27444"/>
    </row>
    <row r="27445" spans="1:31">
      <c r="A27445">
        <v>63690</v>
      </c>
      <c r="B27445" t="s">
        <v>23552</v>
      </c>
      <c r="C27445" t="s">
        <v>33478</v>
      </c>
      <c r="D27445" t="s">
        <v>33489</v>
      </c>
      <c r="E27445"/>
      <c r="F27445"/>
      <c r="G27445"/>
      <c r="H27445"/>
      <c r="I27445"/>
      <c r="J27445"/>
      <c r="U27445" s="43"/>
      <c r="AE27445"/>
    </row>
    <row r="27446" spans="1:31">
      <c r="A27446">
        <v>63290</v>
      </c>
      <c r="B27446" t="s">
        <v>23553</v>
      </c>
      <c r="C27446" t="s">
        <v>33480</v>
      </c>
      <c r="D27446" t="s">
        <v>33476</v>
      </c>
      <c r="E27446"/>
      <c r="F27446"/>
      <c r="G27446"/>
      <c r="H27446"/>
      <c r="I27446"/>
      <c r="J27446"/>
      <c r="U27446" s="43"/>
      <c r="AE27446"/>
    </row>
    <row r="27447" spans="1:31">
      <c r="A27447">
        <v>63570</v>
      </c>
      <c r="B27447" t="s">
        <v>23554</v>
      </c>
      <c r="C27447" t="s">
        <v>33480</v>
      </c>
      <c r="D27447" t="s">
        <v>33476</v>
      </c>
      <c r="E27447"/>
      <c r="F27447"/>
      <c r="G27447"/>
      <c r="H27447"/>
      <c r="I27447"/>
      <c r="J27447"/>
      <c r="U27447" s="43"/>
      <c r="AE27447"/>
    </row>
    <row r="27448" spans="1:31">
      <c r="A27448">
        <v>63380</v>
      </c>
      <c r="B27448" t="s">
        <v>23555</v>
      </c>
      <c r="C27448" t="s">
        <v>33478</v>
      </c>
      <c r="D27448" t="s">
        <v>33476</v>
      </c>
      <c r="E27448"/>
      <c r="F27448"/>
      <c r="G27448"/>
      <c r="H27448"/>
      <c r="I27448"/>
      <c r="J27448"/>
      <c r="U27448" s="43"/>
      <c r="AE27448"/>
    </row>
    <row r="27449" spans="1:31">
      <c r="A27449">
        <v>63700</v>
      </c>
      <c r="B27449" t="s">
        <v>394</v>
      </c>
      <c r="C27449" t="s">
        <v>33478</v>
      </c>
      <c r="D27449" t="s">
        <v>33476</v>
      </c>
      <c r="E27449"/>
      <c r="F27449"/>
      <c r="G27449"/>
      <c r="H27449"/>
      <c r="I27449"/>
      <c r="J27449"/>
      <c r="U27449" s="43"/>
      <c r="AE27449"/>
    </row>
    <row r="27450" spans="1:31">
      <c r="A27450">
        <v>63270</v>
      </c>
      <c r="B27450" t="s">
        <v>23556</v>
      </c>
      <c r="C27450" t="s">
        <v>33478</v>
      </c>
      <c r="D27450" t="s">
        <v>33476</v>
      </c>
      <c r="E27450"/>
      <c r="F27450"/>
      <c r="G27450"/>
      <c r="H27450"/>
      <c r="I27450"/>
      <c r="J27450"/>
      <c r="U27450" s="43"/>
      <c r="AE27450"/>
    </row>
    <row r="27451" spans="1:31">
      <c r="A27451">
        <v>63820</v>
      </c>
      <c r="B27451" t="s">
        <v>23557</v>
      </c>
      <c r="C27451" t="s">
        <v>33478</v>
      </c>
      <c r="D27451" t="s">
        <v>33482</v>
      </c>
      <c r="E27451"/>
      <c r="F27451"/>
      <c r="G27451"/>
      <c r="H27451"/>
      <c r="I27451"/>
      <c r="J27451"/>
      <c r="U27451" s="43"/>
      <c r="AE27451"/>
    </row>
    <row r="27452" spans="1:31">
      <c r="A27452">
        <v>63690</v>
      </c>
      <c r="B27452" t="s">
        <v>23558</v>
      </c>
      <c r="C27452" t="s">
        <v>33478</v>
      </c>
      <c r="D27452" t="s">
        <v>33489</v>
      </c>
      <c r="E27452"/>
      <c r="F27452"/>
      <c r="G27452"/>
      <c r="H27452"/>
      <c r="I27452"/>
      <c r="J27452"/>
      <c r="U27452" s="43"/>
      <c r="AE27452"/>
    </row>
    <row r="27453" spans="1:31">
      <c r="A27453">
        <v>63760</v>
      </c>
      <c r="B27453" t="s">
        <v>5159</v>
      </c>
      <c r="C27453" t="s">
        <v>33478</v>
      </c>
      <c r="D27453" t="s">
        <v>33482</v>
      </c>
      <c r="E27453"/>
      <c r="F27453"/>
      <c r="G27453"/>
      <c r="H27453"/>
      <c r="I27453"/>
      <c r="J27453"/>
      <c r="U27453" s="43"/>
      <c r="AE27453"/>
    </row>
    <row r="27454" spans="1:31">
      <c r="A27454">
        <v>63680</v>
      </c>
      <c r="B27454" t="s">
        <v>23559</v>
      </c>
      <c r="C27454" t="s">
        <v>33478</v>
      </c>
      <c r="D27454" t="s">
        <v>33489</v>
      </c>
      <c r="E27454"/>
      <c r="F27454"/>
      <c r="G27454"/>
      <c r="H27454"/>
      <c r="I27454"/>
      <c r="J27454"/>
      <c r="U27454" s="43"/>
      <c r="AE27454"/>
    </row>
    <row r="27455" spans="1:31">
      <c r="A27455">
        <v>63370</v>
      </c>
      <c r="B27455" t="s">
        <v>23560</v>
      </c>
      <c r="C27455" t="s">
        <v>33480</v>
      </c>
      <c r="D27455" t="e">
        <v>#N/A</v>
      </c>
      <c r="E27455"/>
      <c r="F27455"/>
      <c r="G27455"/>
      <c r="H27455"/>
      <c r="I27455"/>
      <c r="J27455"/>
      <c r="U27455" s="43"/>
      <c r="AE27455"/>
    </row>
    <row r="27456" spans="1:31">
      <c r="A27456">
        <v>63190</v>
      </c>
      <c r="B27456" t="s">
        <v>23561</v>
      </c>
      <c r="C27456" t="s">
        <v>33480</v>
      </c>
      <c r="D27456" t="s">
        <v>33482</v>
      </c>
      <c r="E27456"/>
      <c r="F27456"/>
      <c r="G27456"/>
      <c r="H27456"/>
      <c r="I27456"/>
      <c r="J27456"/>
      <c r="U27456" s="43"/>
      <c r="AE27456"/>
    </row>
    <row r="27457" spans="1:31">
      <c r="A27457">
        <v>63190</v>
      </c>
      <c r="B27457" t="s">
        <v>23562</v>
      </c>
      <c r="C27457" t="s">
        <v>33480</v>
      </c>
      <c r="D27457" t="s">
        <v>33482</v>
      </c>
      <c r="E27457"/>
      <c r="F27457"/>
      <c r="G27457"/>
      <c r="H27457"/>
      <c r="I27457"/>
      <c r="J27457"/>
      <c r="U27457" s="43"/>
      <c r="AE27457"/>
    </row>
    <row r="27458" spans="1:31">
      <c r="A27458">
        <v>63290</v>
      </c>
      <c r="B27458" t="s">
        <v>23563</v>
      </c>
      <c r="C27458" t="s">
        <v>33480</v>
      </c>
      <c r="D27458" t="s">
        <v>33476</v>
      </c>
      <c r="E27458"/>
      <c r="F27458"/>
      <c r="G27458"/>
      <c r="H27458"/>
      <c r="I27458"/>
      <c r="J27458"/>
      <c r="U27458" s="43"/>
      <c r="AE27458"/>
    </row>
    <row r="27459" spans="1:31">
      <c r="A27459">
        <v>63440</v>
      </c>
      <c r="B27459" t="s">
        <v>23564</v>
      </c>
      <c r="C27459" t="s">
        <v>33478</v>
      </c>
      <c r="D27459" t="s">
        <v>33476</v>
      </c>
      <c r="E27459"/>
      <c r="F27459"/>
      <c r="G27459"/>
      <c r="H27459"/>
      <c r="I27459"/>
      <c r="J27459"/>
      <c r="U27459" s="43"/>
      <c r="AE27459"/>
    </row>
    <row r="27460" spans="1:31">
      <c r="A27460">
        <v>63410</v>
      </c>
      <c r="B27460" t="s">
        <v>23565</v>
      </c>
      <c r="C27460" t="s">
        <v>33478</v>
      </c>
      <c r="D27460" t="s">
        <v>33476</v>
      </c>
      <c r="E27460"/>
      <c r="F27460"/>
      <c r="G27460"/>
      <c r="H27460"/>
      <c r="I27460"/>
      <c r="J27460"/>
      <c r="U27460" s="43"/>
      <c r="AE27460"/>
    </row>
    <row r="27461" spans="1:31">
      <c r="A27461">
        <v>63320</v>
      </c>
      <c r="B27461" t="s">
        <v>23566</v>
      </c>
      <c r="C27461" t="s">
        <v>33478</v>
      </c>
      <c r="D27461" t="s">
        <v>33476</v>
      </c>
      <c r="E27461"/>
      <c r="F27461"/>
      <c r="G27461"/>
      <c r="H27461"/>
      <c r="I27461"/>
      <c r="J27461"/>
      <c r="U27461" s="43"/>
      <c r="AE27461"/>
    </row>
    <row r="27462" spans="1:31">
      <c r="A27462">
        <v>63360</v>
      </c>
      <c r="B27462" t="s">
        <v>7736</v>
      </c>
      <c r="C27462" t="s">
        <v>33480</v>
      </c>
      <c r="D27462" t="e">
        <v>#N/A</v>
      </c>
      <c r="E27462"/>
      <c r="F27462"/>
      <c r="G27462"/>
      <c r="H27462"/>
      <c r="I27462"/>
      <c r="J27462"/>
      <c r="U27462" s="43"/>
      <c r="AE27462"/>
    </row>
    <row r="27463" spans="1:31">
      <c r="A27463">
        <v>63350</v>
      </c>
      <c r="B27463" t="s">
        <v>23567</v>
      </c>
      <c r="C27463" t="s">
        <v>33480</v>
      </c>
      <c r="D27463" t="s">
        <v>33476</v>
      </c>
      <c r="E27463"/>
      <c r="F27463"/>
      <c r="G27463"/>
      <c r="H27463"/>
      <c r="I27463"/>
      <c r="J27463"/>
      <c r="U27463" s="43"/>
      <c r="AE27463"/>
    </row>
    <row r="27464" spans="1:31">
      <c r="A27464">
        <v>63340</v>
      </c>
      <c r="B27464" t="s">
        <v>23568</v>
      </c>
      <c r="C27464" t="s">
        <v>33480</v>
      </c>
      <c r="D27464" t="s">
        <v>33476</v>
      </c>
      <c r="E27464"/>
      <c r="F27464"/>
      <c r="G27464"/>
      <c r="H27464"/>
      <c r="I27464"/>
      <c r="J27464"/>
      <c r="U27464" s="43"/>
      <c r="AE27464"/>
    </row>
    <row r="27465" spans="1:31">
      <c r="A27465">
        <v>63200</v>
      </c>
      <c r="B27465" t="s">
        <v>23569</v>
      </c>
      <c r="C27465" t="s">
        <v>33480</v>
      </c>
      <c r="D27465" t="s">
        <v>33476</v>
      </c>
      <c r="E27465"/>
      <c r="F27465"/>
      <c r="G27465"/>
      <c r="H27465"/>
      <c r="I27465"/>
      <c r="J27465"/>
      <c r="U27465" s="43"/>
      <c r="AE27465"/>
    </row>
    <row r="27466" spans="1:31">
      <c r="A27466">
        <v>63510</v>
      </c>
      <c r="B27466" t="s">
        <v>23570</v>
      </c>
      <c r="C27466" t="s">
        <v>33480</v>
      </c>
      <c r="D27466" t="e">
        <v>#N/A</v>
      </c>
      <c r="E27466"/>
      <c r="F27466"/>
      <c r="G27466"/>
      <c r="H27466"/>
      <c r="I27466"/>
      <c r="J27466"/>
      <c r="U27466" s="43"/>
      <c r="AE27466"/>
    </row>
    <row r="27467" spans="1:31">
      <c r="A27467">
        <v>63270</v>
      </c>
      <c r="B27467" t="s">
        <v>23571</v>
      </c>
      <c r="C27467" t="s">
        <v>33478</v>
      </c>
      <c r="D27467" t="s">
        <v>33476</v>
      </c>
      <c r="E27467"/>
      <c r="F27467"/>
      <c r="G27467"/>
      <c r="H27467"/>
      <c r="I27467"/>
      <c r="J27467"/>
      <c r="U27467" s="43"/>
      <c r="AE27467"/>
    </row>
    <row r="27468" spans="1:31">
      <c r="A27468">
        <v>63410</v>
      </c>
      <c r="B27468" t="s">
        <v>23572</v>
      </c>
      <c r="C27468" t="s">
        <v>33478</v>
      </c>
      <c r="D27468" t="s">
        <v>33476</v>
      </c>
      <c r="E27468"/>
      <c r="F27468"/>
      <c r="G27468"/>
      <c r="H27468"/>
      <c r="I27468"/>
      <c r="J27468"/>
      <c r="U27468" s="43"/>
      <c r="AE27468"/>
    </row>
    <row r="27469" spans="1:31">
      <c r="A27469">
        <v>63480</v>
      </c>
      <c r="B27469" t="s">
        <v>23573</v>
      </c>
      <c r="C27469" t="s">
        <v>33478</v>
      </c>
      <c r="D27469" t="s">
        <v>33476</v>
      </c>
      <c r="E27469"/>
      <c r="F27469"/>
      <c r="G27469"/>
      <c r="H27469"/>
      <c r="I27469"/>
      <c r="J27469"/>
      <c r="U27469" s="43"/>
      <c r="AE27469"/>
    </row>
    <row r="27470" spans="1:31">
      <c r="A27470">
        <v>63440</v>
      </c>
      <c r="B27470" t="s">
        <v>23574</v>
      </c>
      <c r="C27470" t="s">
        <v>33478</v>
      </c>
      <c r="D27470" t="s">
        <v>33476</v>
      </c>
      <c r="E27470"/>
      <c r="F27470"/>
      <c r="G27470"/>
      <c r="H27470"/>
      <c r="I27470"/>
      <c r="J27470"/>
      <c r="U27470" s="43"/>
      <c r="AE27470"/>
    </row>
    <row r="27471" spans="1:31">
      <c r="A27471">
        <v>63340</v>
      </c>
      <c r="B27471" t="s">
        <v>23575</v>
      </c>
      <c r="C27471" t="s">
        <v>33480</v>
      </c>
      <c r="D27471" t="s">
        <v>33476</v>
      </c>
      <c r="E27471"/>
      <c r="F27471"/>
      <c r="G27471"/>
      <c r="H27471"/>
      <c r="I27471"/>
      <c r="J27471"/>
      <c r="U27471" s="43"/>
      <c r="AE27471"/>
    </row>
    <row r="27472" spans="1:31">
      <c r="A27472">
        <v>63350</v>
      </c>
      <c r="B27472" t="s">
        <v>23576</v>
      </c>
      <c r="C27472" t="s">
        <v>33480</v>
      </c>
      <c r="D27472" t="s">
        <v>33476</v>
      </c>
      <c r="E27472"/>
      <c r="F27472"/>
      <c r="G27472"/>
      <c r="H27472"/>
      <c r="I27472"/>
      <c r="J27472"/>
      <c r="U27472" s="43"/>
      <c r="AE27472"/>
    </row>
    <row r="27473" spans="1:31">
      <c r="A27473">
        <v>63940</v>
      </c>
      <c r="B27473" t="s">
        <v>23577</v>
      </c>
      <c r="C27473" t="s">
        <v>33478</v>
      </c>
      <c r="D27473" t="s">
        <v>33476</v>
      </c>
      <c r="E27473"/>
      <c r="F27473"/>
      <c r="G27473"/>
      <c r="H27473"/>
      <c r="I27473"/>
      <c r="J27473"/>
      <c r="U27473" s="43"/>
      <c r="AE27473"/>
    </row>
    <row r="27474" spans="1:31">
      <c r="A27474">
        <v>63200</v>
      </c>
      <c r="B27474" t="s">
        <v>23578</v>
      </c>
      <c r="C27474" t="s">
        <v>33480</v>
      </c>
      <c r="D27474" t="s">
        <v>33476</v>
      </c>
      <c r="E27474"/>
      <c r="F27474"/>
      <c r="G27474"/>
      <c r="H27474"/>
      <c r="I27474"/>
      <c r="J27474"/>
      <c r="U27474" s="43"/>
      <c r="AE27474"/>
    </row>
    <row r="27475" spans="1:31">
      <c r="A27475">
        <v>63430</v>
      </c>
      <c r="B27475" t="s">
        <v>23579</v>
      </c>
      <c r="C27475" t="s">
        <v>33480</v>
      </c>
      <c r="D27475" t="s">
        <v>33476</v>
      </c>
      <c r="E27475"/>
      <c r="F27475"/>
      <c r="G27475"/>
      <c r="H27475"/>
      <c r="I27475"/>
      <c r="J27475"/>
      <c r="U27475" s="43"/>
      <c r="AE27475"/>
    </row>
    <row r="27476" spans="1:31">
      <c r="A27476">
        <v>63730</v>
      </c>
      <c r="B27476" t="s">
        <v>23580</v>
      </c>
      <c r="C27476" t="s">
        <v>33480</v>
      </c>
      <c r="D27476" t="s">
        <v>33476</v>
      </c>
      <c r="E27476"/>
      <c r="F27476"/>
      <c r="G27476"/>
      <c r="H27476"/>
      <c r="I27476"/>
      <c r="J27476"/>
      <c r="U27476" s="43"/>
      <c r="AE27476"/>
    </row>
    <row r="27477" spans="1:31">
      <c r="A27477">
        <v>63720</v>
      </c>
      <c r="B27477" t="s">
        <v>23581</v>
      </c>
      <c r="C27477" t="s">
        <v>33480</v>
      </c>
      <c r="D27477" t="s">
        <v>33476</v>
      </c>
      <c r="E27477"/>
      <c r="F27477"/>
      <c r="G27477"/>
      <c r="H27477"/>
      <c r="I27477"/>
      <c r="J27477"/>
      <c r="U27477" s="43"/>
      <c r="AE27477"/>
    </row>
    <row r="27478" spans="1:31">
      <c r="A27478">
        <v>63160</v>
      </c>
      <c r="B27478" t="s">
        <v>23582</v>
      </c>
      <c r="C27478" t="s">
        <v>33480</v>
      </c>
      <c r="D27478" t="s">
        <v>33476</v>
      </c>
      <c r="E27478"/>
      <c r="F27478"/>
      <c r="G27478"/>
      <c r="H27478"/>
      <c r="I27478"/>
      <c r="J27478"/>
      <c r="U27478" s="43"/>
      <c r="AE27478"/>
    </row>
    <row r="27479" spans="1:31">
      <c r="A27479">
        <v>63220</v>
      </c>
      <c r="B27479" t="s">
        <v>2379</v>
      </c>
      <c r="C27479" t="s">
        <v>33478</v>
      </c>
      <c r="D27479" t="s">
        <v>33476</v>
      </c>
      <c r="E27479"/>
      <c r="F27479"/>
      <c r="G27479"/>
      <c r="H27479"/>
      <c r="I27479"/>
      <c r="J27479"/>
      <c r="U27479" s="43"/>
      <c r="AE27479"/>
    </row>
    <row r="27480" spans="1:31">
      <c r="A27480">
        <v>63230</v>
      </c>
      <c r="B27480" t="s">
        <v>23583</v>
      </c>
      <c r="C27480" t="s">
        <v>33478</v>
      </c>
      <c r="D27480" t="s">
        <v>33476</v>
      </c>
      <c r="E27480"/>
      <c r="F27480"/>
      <c r="G27480"/>
      <c r="H27480"/>
      <c r="I27480"/>
      <c r="J27480"/>
      <c r="U27480" s="43"/>
      <c r="AE27480"/>
    </row>
    <row r="27481" spans="1:31">
      <c r="A27481">
        <v>63420</v>
      </c>
      <c r="B27481" t="s">
        <v>23584</v>
      </c>
      <c r="C27481" t="s">
        <v>33478</v>
      </c>
      <c r="D27481" t="s">
        <v>33476</v>
      </c>
      <c r="E27481"/>
      <c r="F27481"/>
      <c r="G27481"/>
      <c r="H27481"/>
      <c r="I27481"/>
      <c r="J27481"/>
      <c r="U27481" s="43"/>
      <c r="AE27481"/>
    </row>
    <row r="27482" spans="1:31">
      <c r="A27482">
        <v>63220</v>
      </c>
      <c r="B27482" t="s">
        <v>23585</v>
      </c>
      <c r="C27482" t="s">
        <v>33478</v>
      </c>
      <c r="D27482" t="s">
        <v>33476</v>
      </c>
      <c r="E27482"/>
      <c r="F27482"/>
      <c r="G27482"/>
      <c r="H27482"/>
      <c r="I27482"/>
      <c r="J27482"/>
      <c r="U27482" s="43"/>
      <c r="AE27482"/>
    </row>
    <row r="27483" spans="1:31">
      <c r="A27483">
        <v>63320</v>
      </c>
      <c r="B27483" t="s">
        <v>23586</v>
      </c>
      <c r="C27483" t="s">
        <v>33478</v>
      </c>
      <c r="D27483" t="s">
        <v>33476</v>
      </c>
      <c r="E27483"/>
      <c r="F27483"/>
      <c r="G27483"/>
      <c r="H27483"/>
      <c r="I27483"/>
      <c r="J27483"/>
      <c r="U27483" s="43"/>
      <c r="AE27483"/>
    </row>
    <row r="27484" spans="1:31">
      <c r="A27484">
        <v>63560</v>
      </c>
      <c r="B27484" t="s">
        <v>23587</v>
      </c>
      <c r="C27484" t="s">
        <v>33478</v>
      </c>
      <c r="D27484" t="s">
        <v>33476</v>
      </c>
      <c r="E27484"/>
      <c r="F27484"/>
      <c r="G27484"/>
      <c r="H27484"/>
      <c r="I27484"/>
      <c r="J27484"/>
      <c r="U27484" s="43"/>
      <c r="AE27484"/>
    </row>
    <row r="27485" spans="1:31">
      <c r="A27485">
        <v>63200</v>
      </c>
      <c r="B27485" t="s">
        <v>23588</v>
      </c>
      <c r="C27485" t="s">
        <v>33480</v>
      </c>
      <c r="D27485" t="s">
        <v>33476</v>
      </c>
      <c r="E27485"/>
      <c r="F27485"/>
      <c r="G27485"/>
      <c r="H27485"/>
      <c r="I27485"/>
      <c r="J27485"/>
      <c r="U27485" s="43"/>
      <c r="AE27485"/>
    </row>
    <row r="27486" spans="1:31">
      <c r="A27486">
        <v>63750</v>
      </c>
      <c r="B27486" t="s">
        <v>23589</v>
      </c>
      <c r="C27486" t="s">
        <v>33478</v>
      </c>
      <c r="D27486" t="s">
        <v>33482</v>
      </c>
      <c r="E27486"/>
      <c r="F27486"/>
      <c r="G27486"/>
      <c r="H27486"/>
      <c r="I27486"/>
      <c r="J27486"/>
      <c r="U27486" s="43"/>
      <c r="AE27486"/>
    </row>
    <row r="27487" spans="1:31">
      <c r="A27487">
        <v>63750</v>
      </c>
      <c r="B27487" t="s">
        <v>23589</v>
      </c>
      <c r="C27487" t="s">
        <v>33478</v>
      </c>
      <c r="D27487" t="s">
        <v>33482</v>
      </c>
      <c r="E27487"/>
      <c r="F27487"/>
      <c r="G27487"/>
      <c r="H27487"/>
      <c r="I27487"/>
      <c r="J27487"/>
      <c r="U27487" s="43"/>
      <c r="AE27487"/>
    </row>
    <row r="27488" spans="1:31">
      <c r="A27488">
        <v>63750</v>
      </c>
      <c r="B27488" t="s">
        <v>23589</v>
      </c>
      <c r="C27488" t="s">
        <v>33478</v>
      </c>
      <c r="D27488" t="s">
        <v>33482</v>
      </c>
      <c r="E27488"/>
      <c r="F27488"/>
      <c r="G27488"/>
      <c r="H27488"/>
      <c r="I27488"/>
      <c r="J27488"/>
      <c r="U27488" s="43"/>
      <c r="AE27488"/>
    </row>
    <row r="27489" spans="1:31">
      <c r="A27489">
        <v>63111</v>
      </c>
      <c r="B27489" t="s">
        <v>23590</v>
      </c>
      <c r="C27489" t="s">
        <v>33480</v>
      </c>
      <c r="D27489" t="e">
        <v>#N/A</v>
      </c>
      <c r="E27489"/>
      <c r="F27489"/>
      <c r="G27489"/>
      <c r="H27489"/>
      <c r="I27489"/>
      <c r="J27489"/>
      <c r="U27489" s="43"/>
      <c r="AE27489"/>
    </row>
    <row r="27490" spans="1:31">
      <c r="A27490">
        <v>63115</v>
      </c>
      <c r="B27490" t="s">
        <v>23590</v>
      </c>
      <c r="C27490" t="s">
        <v>33480</v>
      </c>
      <c r="D27490" t="e">
        <v>#N/A</v>
      </c>
      <c r="E27490"/>
      <c r="F27490"/>
      <c r="G27490"/>
      <c r="H27490"/>
      <c r="I27490"/>
      <c r="J27490"/>
      <c r="U27490" s="43"/>
      <c r="AE27490"/>
    </row>
    <row r="27491" spans="1:31">
      <c r="A27491">
        <v>63730</v>
      </c>
      <c r="B27491" t="s">
        <v>23591</v>
      </c>
      <c r="C27491" t="s">
        <v>33480</v>
      </c>
      <c r="D27491" t="s">
        <v>33476</v>
      </c>
      <c r="E27491"/>
      <c r="F27491"/>
      <c r="G27491"/>
      <c r="H27491"/>
      <c r="I27491"/>
      <c r="J27491"/>
      <c r="U27491" s="43"/>
      <c r="AE27491"/>
    </row>
    <row r="27492" spans="1:31">
      <c r="A27492">
        <v>63380</v>
      </c>
      <c r="B27492" t="s">
        <v>11448</v>
      </c>
      <c r="C27492" t="s">
        <v>33478</v>
      </c>
      <c r="D27492" t="s">
        <v>33476</v>
      </c>
      <c r="E27492"/>
      <c r="F27492"/>
      <c r="G27492"/>
      <c r="H27492"/>
      <c r="I27492"/>
      <c r="J27492"/>
      <c r="U27492" s="43"/>
      <c r="AE27492"/>
    </row>
    <row r="27493" spans="1:31">
      <c r="A27493">
        <v>63190</v>
      </c>
      <c r="B27493" t="s">
        <v>23592</v>
      </c>
      <c r="C27493" t="s">
        <v>33480</v>
      </c>
      <c r="D27493" t="s">
        <v>33482</v>
      </c>
      <c r="E27493"/>
      <c r="F27493"/>
      <c r="G27493"/>
      <c r="H27493"/>
      <c r="I27493"/>
      <c r="J27493"/>
      <c r="U27493" s="43"/>
      <c r="AE27493"/>
    </row>
    <row r="27494" spans="1:31">
      <c r="A27494">
        <v>63890</v>
      </c>
      <c r="B27494" t="s">
        <v>23593</v>
      </c>
      <c r="C27494" t="s">
        <v>33478</v>
      </c>
      <c r="D27494" t="e">
        <v>#N/A</v>
      </c>
      <c r="E27494"/>
      <c r="F27494"/>
      <c r="G27494"/>
      <c r="H27494"/>
      <c r="I27494"/>
      <c r="J27494"/>
      <c r="U27494" s="43"/>
      <c r="AE27494"/>
    </row>
    <row r="27495" spans="1:31">
      <c r="A27495">
        <v>63650</v>
      </c>
      <c r="B27495" t="s">
        <v>23594</v>
      </c>
      <c r="C27495" t="s">
        <v>33478</v>
      </c>
      <c r="D27495" t="s">
        <v>33476</v>
      </c>
      <c r="E27495"/>
      <c r="F27495"/>
      <c r="G27495"/>
      <c r="H27495"/>
      <c r="I27495"/>
      <c r="J27495"/>
      <c r="U27495" s="43"/>
      <c r="AE27495"/>
    </row>
    <row r="27496" spans="1:31">
      <c r="A27496">
        <v>63310</v>
      </c>
      <c r="B27496" t="s">
        <v>5496</v>
      </c>
      <c r="C27496" t="s">
        <v>33480</v>
      </c>
      <c r="D27496" t="s">
        <v>33476</v>
      </c>
      <c r="E27496"/>
      <c r="F27496"/>
      <c r="G27496"/>
      <c r="H27496"/>
      <c r="I27496"/>
      <c r="J27496"/>
      <c r="U27496" s="43"/>
      <c r="AE27496"/>
    </row>
    <row r="27497" spans="1:31">
      <c r="A27497">
        <v>63700</v>
      </c>
      <c r="B27497" t="s">
        <v>23595</v>
      </c>
      <c r="C27497" t="s">
        <v>33478</v>
      </c>
      <c r="D27497" t="s">
        <v>33476</v>
      </c>
      <c r="E27497"/>
      <c r="F27497"/>
      <c r="G27497"/>
      <c r="H27497"/>
      <c r="I27497"/>
      <c r="J27497"/>
      <c r="U27497" s="43"/>
      <c r="AE27497"/>
    </row>
    <row r="27498" spans="1:31">
      <c r="A27498">
        <v>63320</v>
      </c>
      <c r="B27498" t="s">
        <v>7751</v>
      </c>
      <c r="C27498" t="s">
        <v>33478</v>
      </c>
      <c r="D27498" t="s">
        <v>33476</v>
      </c>
      <c r="E27498"/>
      <c r="F27498"/>
      <c r="G27498"/>
      <c r="H27498"/>
      <c r="I27498"/>
      <c r="J27498"/>
      <c r="U27498" s="43"/>
      <c r="AE27498"/>
    </row>
    <row r="27499" spans="1:31">
      <c r="A27499">
        <v>63460</v>
      </c>
      <c r="B27499" t="s">
        <v>23596</v>
      </c>
      <c r="C27499" t="s">
        <v>33480</v>
      </c>
      <c r="D27499" t="s">
        <v>33476</v>
      </c>
      <c r="E27499"/>
      <c r="F27499"/>
      <c r="G27499"/>
      <c r="H27499"/>
      <c r="I27499"/>
      <c r="J27499"/>
      <c r="U27499" s="43"/>
      <c r="AE27499"/>
    </row>
    <row r="27500" spans="1:31">
      <c r="A27500">
        <v>63240</v>
      </c>
      <c r="B27500" t="s">
        <v>23598</v>
      </c>
      <c r="C27500" t="s">
        <v>33478</v>
      </c>
      <c r="D27500" t="e">
        <v>#N/A</v>
      </c>
      <c r="E27500"/>
      <c r="F27500"/>
      <c r="G27500"/>
      <c r="H27500"/>
      <c r="I27500"/>
      <c r="J27500"/>
      <c r="U27500" s="43"/>
      <c r="AE27500"/>
    </row>
    <row r="27501" spans="1:31">
      <c r="A27501">
        <v>63380</v>
      </c>
      <c r="B27501" t="s">
        <v>23599</v>
      </c>
      <c r="C27501" t="s">
        <v>33478</v>
      </c>
      <c r="D27501" t="s">
        <v>33476</v>
      </c>
      <c r="E27501"/>
      <c r="F27501"/>
      <c r="G27501"/>
      <c r="H27501"/>
      <c r="I27501"/>
      <c r="J27501"/>
      <c r="U27501" s="43"/>
      <c r="AE27501"/>
    </row>
    <row r="27502" spans="1:31">
      <c r="A27502">
        <v>63230</v>
      </c>
      <c r="B27502" t="s">
        <v>23600</v>
      </c>
      <c r="C27502" t="s">
        <v>33478</v>
      </c>
      <c r="D27502" t="s">
        <v>33476</v>
      </c>
      <c r="E27502"/>
      <c r="F27502"/>
      <c r="G27502"/>
      <c r="H27502"/>
      <c r="I27502"/>
      <c r="J27502"/>
      <c r="U27502" s="43"/>
      <c r="AE27502"/>
    </row>
    <row r="27503" spans="1:31">
      <c r="A27503">
        <v>63160</v>
      </c>
      <c r="B27503" t="s">
        <v>23601</v>
      </c>
      <c r="C27503" t="s">
        <v>33480</v>
      </c>
      <c r="D27503" t="s">
        <v>33476</v>
      </c>
      <c r="E27503"/>
      <c r="F27503"/>
      <c r="G27503"/>
      <c r="H27503"/>
      <c r="I27503"/>
      <c r="J27503"/>
      <c r="U27503" s="43"/>
      <c r="AE27503"/>
    </row>
    <row r="27504" spans="1:31">
      <c r="A27504">
        <v>63260</v>
      </c>
      <c r="B27504" t="s">
        <v>23602</v>
      </c>
      <c r="C27504" t="s">
        <v>33480</v>
      </c>
      <c r="D27504" t="s">
        <v>33476</v>
      </c>
      <c r="E27504"/>
      <c r="F27504"/>
      <c r="G27504"/>
      <c r="H27504"/>
      <c r="I27504"/>
      <c r="J27504"/>
      <c r="U27504" s="43"/>
      <c r="AE27504"/>
    </row>
    <row r="27505" spans="1:31">
      <c r="A27505">
        <v>63114</v>
      </c>
      <c r="B27505" t="s">
        <v>4301</v>
      </c>
      <c r="C27505" t="s">
        <v>33480</v>
      </c>
      <c r="D27505" t="s">
        <v>33476</v>
      </c>
      <c r="E27505"/>
      <c r="F27505"/>
      <c r="G27505"/>
      <c r="H27505"/>
      <c r="I27505"/>
      <c r="J27505"/>
      <c r="U27505" s="43"/>
      <c r="AE27505"/>
    </row>
    <row r="27506" spans="1:31">
      <c r="A27506">
        <v>63340</v>
      </c>
      <c r="B27506" t="s">
        <v>23603</v>
      </c>
      <c r="C27506" t="s">
        <v>33480</v>
      </c>
      <c r="D27506" t="s">
        <v>33476</v>
      </c>
      <c r="E27506"/>
      <c r="F27506"/>
      <c r="G27506"/>
      <c r="H27506"/>
      <c r="I27506"/>
      <c r="J27506"/>
      <c r="U27506" s="43"/>
      <c r="AE27506"/>
    </row>
    <row r="27507" spans="1:31">
      <c r="A27507">
        <v>63700</v>
      </c>
      <c r="B27507" t="s">
        <v>23604</v>
      </c>
      <c r="C27507" t="s">
        <v>33478</v>
      </c>
      <c r="D27507" t="s">
        <v>33476</v>
      </c>
      <c r="E27507"/>
      <c r="F27507"/>
      <c r="G27507"/>
      <c r="H27507"/>
      <c r="I27507"/>
      <c r="J27507"/>
      <c r="U27507" s="43"/>
      <c r="AE27507"/>
    </row>
    <row r="27508" spans="1:31">
      <c r="A27508">
        <v>63200</v>
      </c>
      <c r="B27508" t="s">
        <v>23605</v>
      </c>
      <c r="C27508" t="s">
        <v>33480</v>
      </c>
      <c r="D27508" t="s">
        <v>33476</v>
      </c>
      <c r="E27508"/>
      <c r="F27508"/>
      <c r="G27508"/>
      <c r="H27508"/>
      <c r="I27508"/>
      <c r="J27508"/>
      <c r="U27508" s="43"/>
      <c r="AE27508"/>
    </row>
    <row r="27509" spans="1:31">
      <c r="A27509">
        <v>63200</v>
      </c>
      <c r="B27509" t="s">
        <v>23605</v>
      </c>
      <c r="C27509" t="s">
        <v>33480</v>
      </c>
      <c r="D27509" t="s">
        <v>33476</v>
      </c>
      <c r="E27509"/>
      <c r="F27509"/>
      <c r="G27509"/>
      <c r="H27509"/>
      <c r="I27509"/>
      <c r="J27509"/>
      <c r="U27509" s="43"/>
      <c r="AE27509"/>
    </row>
    <row r="27510" spans="1:31">
      <c r="A27510">
        <v>63200</v>
      </c>
      <c r="B27510" t="s">
        <v>23606</v>
      </c>
      <c r="C27510" t="s">
        <v>33480</v>
      </c>
      <c r="D27510" t="s">
        <v>33476</v>
      </c>
      <c r="E27510"/>
      <c r="F27510"/>
      <c r="G27510"/>
      <c r="H27510"/>
      <c r="I27510"/>
      <c r="J27510"/>
      <c r="U27510" s="43"/>
      <c r="AE27510"/>
    </row>
    <row r="27511" spans="1:31">
      <c r="A27511">
        <v>63150</v>
      </c>
      <c r="B27511" t="s">
        <v>23607</v>
      </c>
      <c r="C27511" t="s">
        <v>33478</v>
      </c>
      <c r="D27511" t="e">
        <v>#N/A</v>
      </c>
      <c r="E27511"/>
      <c r="F27511"/>
      <c r="G27511"/>
      <c r="H27511"/>
      <c r="I27511"/>
      <c r="J27511"/>
      <c r="U27511" s="43"/>
      <c r="AE27511"/>
    </row>
    <row r="27512" spans="1:31">
      <c r="A27512">
        <v>63790</v>
      </c>
      <c r="B27512" t="s">
        <v>23608</v>
      </c>
      <c r="C27512" t="s">
        <v>33478</v>
      </c>
      <c r="D27512" t="s">
        <v>33489</v>
      </c>
      <c r="E27512"/>
      <c r="F27512"/>
      <c r="G27512"/>
      <c r="H27512"/>
      <c r="I27512"/>
      <c r="J27512"/>
      <c r="U27512" s="43"/>
      <c r="AE27512"/>
    </row>
    <row r="27513" spans="1:31">
      <c r="A27513">
        <v>63210</v>
      </c>
      <c r="B27513" t="s">
        <v>23609</v>
      </c>
      <c r="C27513" t="s">
        <v>33478</v>
      </c>
      <c r="D27513" t="s">
        <v>33476</v>
      </c>
      <c r="E27513"/>
      <c r="F27513"/>
      <c r="G27513"/>
      <c r="H27513"/>
      <c r="I27513"/>
      <c r="J27513"/>
      <c r="U27513" s="43"/>
      <c r="AE27513"/>
    </row>
    <row r="27514" spans="1:31">
      <c r="A27514">
        <v>63120</v>
      </c>
      <c r="B27514" t="s">
        <v>23610</v>
      </c>
      <c r="C27514" t="s">
        <v>33477</v>
      </c>
      <c r="D27514" t="s">
        <v>33476</v>
      </c>
      <c r="E27514"/>
      <c r="F27514"/>
      <c r="G27514"/>
      <c r="H27514"/>
      <c r="I27514"/>
      <c r="J27514"/>
      <c r="U27514" s="43"/>
      <c r="AE27514"/>
    </row>
    <row r="27515" spans="1:31">
      <c r="A27515">
        <v>63320</v>
      </c>
      <c r="B27515" t="s">
        <v>23611</v>
      </c>
      <c r="C27515" t="s">
        <v>33478</v>
      </c>
      <c r="D27515" t="s">
        <v>33476</v>
      </c>
      <c r="E27515"/>
      <c r="F27515"/>
      <c r="G27515"/>
      <c r="H27515"/>
      <c r="I27515"/>
      <c r="J27515"/>
      <c r="U27515" s="43"/>
      <c r="AE27515"/>
    </row>
    <row r="27516" spans="1:31">
      <c r="A27516">
        <v>63560</v>
      </c>
      <c r="B27516" t="s">
        <v>23612</v>
      </c>
      <c r="C27516" t="s">
        <v>33478</v>
      </c>
      <c r="D27516" t="s">
        <v>33476</v>
      </c>
      <c r="E27516"/>
      <c r="F27516"/>
      <c r="G27516"/>
      <c r="H27516"/>
      <c r="I27516"/>
      <c r="J27516"/>
      <c r="U27516" s="43"/>
      <c r="AE27516"/>
    </row>
    <row r="27517" spans="1:31">
      <c r="A27517">
        <v>63160</v>
      </c>
      <c r="B27517" t="s">
        <v>6491</v>
      </c>
      <c r="C27517" t="s">
        <v>33480</v>
      </c>
      <c r="D27517" t="s">
        <v>33476</v>
      </c>
      <c r="E27517"/>
      <c r="F27517"/>
      <c r="G27517"/>
      <c r="H27517"/>
      <c r="I27517"/>
      <c r="J27517"/>
      <c r="U27517" s="43"/>
      <c r="AE27517"/>
    </row>
    <row r="27518" spans="1:31">
      <c r="A27518">
        <v>63290</v>
      </c>
      <c r="B27518" t="s">
        <v>23613</v>
      </c>
      <c r="C27518" t="s">
        <v>33480</v>
      </c>
      <c r="D27518" t="s">
        <v>33476</v>
      </c>
      <c r="E27518"/>
      <c r="F27518"/>
      <c r="G27518"/>
      <c r="H27518"/>
      <c r="I27518"/>
      <c r="J27518"/>
      <c r="U27518" s="43"/>
      <c r="AE27518"/>
    </row>
    <row r="27519" spans="1:31">
      <c r="A27519">
        <v>63830</v>
      </c>
      <c r="B27519" t="s">
        <v>23614</v>
      </c>
      <c r="C27519" t="s">
        <v>33478</v>
      </c>
      <c r="D27519" t="s">
        <v>33476</v>
      </c>
      <c r="E27519"/>
      <c r="F27519"/>
      <c r="G27519"/>
      <c r="H27519"/>
      <c r="I27519"/>
      <c r="J27519"/>
      <c r="U27519" s="43"/>
      <c r="AE27519"/>
    </row>
    <row r="27520" spans="1:31">
      <c r="A27520">
        <v>63340</v>
      </c>
      <c r="B27520" t="s">
        <v>23615</v>
      </c>
      <c r="C27520" t="s">
        <v>33480</v>
      </c>
      <c r="D27520" t="s">
        <v>33476</v>
      </c>
      <c r="E27520"/>
      <c r="F27520"/>
      <c r="G27520"/>
      <c r="H27520"/>
      <c r="I27520"/>
      <c r="J27520"/>
      <c r="U27520" s="43"/>
      <c r="AE27520"/>
    </row>
    <row r="27521" spans="1:31">
      <c r="A27521">
        <v>63340</v>
      </c>
      <c r="B27521" t="s">
        <v>23615</v>
      </c>
      <c r="C27521" t="s">
        <v>33480</v>
      </c>
      <c r="D27521" t="s">
        <v>33476</v>
      </c>
      <c r="E27521"/>
      <c r="F27521"/>
      <c r="G27521"/>
      <c r="H27521"/>
      <c r="I27521"/>
      <c r="J27521"/>
      <c r="U27521" s="43"/>
      <c r="AE27521"/>
    </row>
    <row r="27522" spans="1:31">
      <c r="A27522">
        <v>63220</v>
      </c>
      <c r="B27522" t="s">
        <v>23616</v>
      </c>
      <c r="C27522" t="s">
        <v>33478</v>
      </c>
      <c r="D27522" t="s">
        <v>33476</v>
      </c>
      <c r="E27522"/>
      <c r="F27522"/>
      <c r="G27522"/>
      <c r="H27522"/>
      <c r="I27522"/>
      <c r="J27522"/>
      <c r="U27522" s="43"/>
      <c r="AE27522"/>
    </row>
    <row r="27523" spans="1:31">
      <c r="A27523">
        <v>63210</v>
      </c>
      <c r="B27523" t="s">
        <v>23617</v>
      </c>
      <c r="C27523" t="s">
        <v>33478</v>
      </c>
      <c r="D27523" t="s">
        <v>33476</v>
      </c>
      <c r="E27523"/>
      <c r="F27523"/>
      <c r="G27523"/>
      <c r="H27523"/>
      <c r="I27523"/>
      <c r="J27523"/>
      <c r="U27523" s="43"/>
      <c r="AE27523"/>
    </row>
    <row r="27524" spans="1:31">
      <c r="A27524">
        <v>63880</v>
      </c>
      <c r="B27524" t="s">
        <v>23618</v>
      </c>
      <c r="C27524" t="s">
        <v>33478</v>
      </c>
      <c r="D27524" t="e">
        <v>#N/A</v>
      </c>
      <c r="E27524"/>
      <c r="F27524"/>
      <c r="G27524"/>
      <c r="H27524"/>
      <c r="I27524"/>
      <c r="J27524"/>
      <c r="U27524" s="43"/>
      <c r="AE27524"/>
    </row>
    <row r="27525" spans="1:31">
      <c r="A27525">
        <v>63450</v>
      </c>
      <c r="B27525" t="s">
        <v>23619</v>
      </c>
      <c r="C27525" t="s">
        <v>33478</v>
      </c>
      <c r="D27525" t="s">
        <v>33476</v>
      </c>
      <c r="E27525"/>
      <c r="F27525"/>
      <c r="G27525"/>
      <c r="H27525"/>
      <c r="I27525"/>
      <c r="J27525"/>
      <c r="U27525" s="43"/>
      <c r="AE27525"/>
    </row>
    <row r="27526" spans="1:31">
      <c r="A27526">
        <v>63880</v>
      </c>
      <c r="B27526" t="s">
        <v>23620</v>
      </c>
      <c r="C27526" t="s">
        <v>33478</v>
      </c>
      <c r="D27526" t="e">
        <v>#N/A</v>
      </c>
      <c r="E27526"/>
      <c r="F27526"/>
      <c r="G27526"/>
      <c r="H27526"/>
      <c r="I27526"/>
      <c r="J27526"/>
      <c r="U27526" s="43"/>
      <c r="AE27526"/>
    </row>
    <row r="27527" spans="1:31">
      <c r="A27527">
        <v>63500</v>
      </c>
      <c r="B27527" t="s">
        <v>23621</v>
      </c>
      <c r="C27527" t="s">
        <v>33480</v>
      </c>
      <c r="D27527" t="s">
        <v>33476</v>
      </c>
      <c r="E27527"/>
      <c r="F27527"/>
      <c r="G27527"/>
      <c r="H27527"/>
      <c r="I27527"/>
      <c r="J27527"/>
      <c r="U27527" s="43"/>
      <c r="AE27527"/>
    </row>
    <row r="27528" spans="1:31">
      <c r="A27528">
        <v>63670</v>
      </c>
      <c r="B27528" t="s">
        <v>23622</v>
      </c>
      <c r="C27528" t="s">
        <v>33480</v>
      </c>
      <c r="D27528" t="s">
        <v>33476</v>
      </c>
      <c r="E27528"/>
      <c r="F27528"/>
      <c r="G27528"/>
      <c r="H27528"/>
      <c r="I27528"/>
      <c r="J27528"/>
      <c r="U27528" s="43"/>
      <c r="AE27528"/>
    </row>
    <row r="27529" spans="1:31">
      <c r="A27529">
        <v>63870</v>
      </c>
      <c r="B27529" t="s">
        <v>23623</v>
      </c>
      <c r="C27529" t="s">
        <v>33478</v>
      </c>
      <c r="D27529" t="e">
        <v>#N/A</v>
      </c>
      <c r="E27529"/>
      <c r="F27529"/>
      <c r="G27529"/>
      <c r="H27529"/>
      <c r="I27529"/>
      <c r="J27529"/>
      <c r="U27529" s="43"/>
      <c r="AE27529"/>
    </row>
    <row r="27530" spans="1:31">
      <c r="A27530">
        <v>63210</v>
      </c>
      <c r="B27530" t="s">
        <v>23624</v>
      </c>
      <c r="C27530" t="s">
        <v>33478</v>
      </c>
      <c r="D27530" t="s">
        <v>33476</v>
      </c>
      <c r="E27530"/>
      <c r="F27530"/>
      <c r="G27530"/>
      <c r="H27530"/>
      <c r="I27530"/>
      <c r="J27530"/>
      <c r="U27530" s="43"/>
      <c r="AE27530"/>
    </row>
    <row r="27531" spans="1:31">
      <c r="A27531">
        <v>63190</v>
      </c>
      <c r="B27531" t="s">
        <v>23625</v>
      </c>
      <c r="C27531" t="s">
        <v>33480</v>
      </c>
      <c r="D27531" t="s">
        <v>33482</v>
      </c>
      <c r="E27531"/>
      <c r="F27531"/>
      <c r="G27531"/>
      <c r="H27531"/>
      <c r="I27531"/>
      <c r="J27531"/>
      <c r="U27531" s="43"/>
      <c r="AE27531"/>
    </row>
    <row r="27532" spans="1:31">
      <c r="A27532">
        <v>63550</v>
      </c>
      <c r="B27532" t="s">
        <v>23626</v>
      </c>
      <c r="C27532" t="s">
        <v>33478</v>
      </c>
      <c r="D27532" t="s">
        <v>33476</v>
      </c>
      <c r="E27532"/>
      <c r="F27532"/>
      <c r="G27532"/>
      <c r="H27532"/>
      <c r="I27532"/>
      <c r="J27532"/>
      <c r="U27532" s="43"/>
      <c r="AE27532"/>
    </row>
    <row r="27533" spans="1:31">
      <c r="A27533">
        <v>63500</v>
      </c>
      <c r="B27533" t="s">
        <v>23627</v>
      </c>
      <c r="C27533" t="s">
        <v>33480</v>
      </c>
      <c r="D27533" t="s">
        <v>33476</v>
      </c>
      <c r="E27533"/>
      <c r="F27533"/>
      <c r="G27533"/>
      <c r="H27533"/>
      <c r="I27533"/>
      <c r="J27533"/>
      <c r="U27533" s="43"/>
      <c r="AE27533"/>
    </row>
    <row r="27534" spans="1:31">
      <c r="A27534">
        <v>63270</v>
      </c>
      <c r="B27534" t="s">
        <v>23628</v>
      </c>
      <c r="C27534" t="s">
        <v>33478</v>
      </c>
      <c r="D27534" t="s">
        <v>33476</v>
      </c>
      <c r="E27534"/>
      <c r="F27534"/>
      <c r="G27534"/>
      <c r="H27534"/>
      <c r="I27534"/>
      <c r="J27534"/>
      <c r="U27534" s="43"/>
      <c r="AE27534"/>
    </row>
    <row r="27535" spans="1:31">
      <c r="A27535">
        <v>63500</v>
      </c>
      <c r="B27535" t="s">
        <v>23629</v>
      </c>
      <c r="C27535" t="s">
        <v>33480</v>
      </c>
      <c r="D27535" t="s">
        <v>33476</v>
      </c>
      <c r="E27535"/>
      <c r="F27535"/>
      <c r="G27535"/>
      <c r="H27535"/>
      <c r="I27535"/>
      <c r="J27535"/>
      <c r="U27535" s="43"/>
      <c r="AE27535"/>
    </row>
    <row r="27536" spans="1:31">
      <c r="A27536">
        <v>63290</v>
      </c>
      <c r="B27536" t="s">
        <v>23630</v>
      </c>
      <c r="C27536" t="s">
        <v>33480</v>
      </c>
      <c r="D27536" t="s">
        <v>33476</v>
      </c>
      <c r="E27536"/>
      <c r="F27536"/>
      <c r="G27536"/>
      <c r="H27536"/>
      <c r="I27536"/>
      <c r="J27536"/>
      <c r="U27536" s="43"/>
      <c r="AE27536"/>
    </row>
    <row r="27537" spans="1:31">
      <c r="A27537">
        <v>63170</v>
      </c>
      <c r="B27537" t="s">
        <v>23631</v>
      </c>
      <c r="C27537" t="s">
        <v>33480</v>
      </c>
      <c r="D27537" t="e">
        <v>#N/A</v>
      </c>
      <c r="E27537"/>
      <c r="F27537"/>
      <c r="G27537"/>
      <c r="H27537"/>
      <c r="I27537"/>
      <c r="J27537"/>
      <c r="U27537" s="43"/>
      <c r="AE27537"/>
    </row>
    <row r="27538" spans="1:31">
      <c r="A27538">
        <v>63800</v>
      </c>
      <c r="B27538" t="s">
        <v>23632</v>
      </c>
      <c r="C27538" t="s">
        <v>33480</v>
      </c>
      <c r="D27538" t="e">
        <v>#N/A</v>
      </c>
      <c r="E27538"/>
      <c r="F27538"/>
      <c r="G27538"/>
      <c r="H27538"/>
      <c r="I27538"/>
      <c r="J27538"/>
      <c r="U27538" s="43"/>
      <c r="AE27538"/>
    </row>
    <row r="27539" spans="1:31">
      <c r="A27539">
        <v>63210</v>
      </c>
      <c r="B27539" t="s">
        <v>23633</v>
      </c>
      <c r="C27539" t="s">
        <v>33478</v>
      </c>
      <c r="D27539" t="s">
        <v>33476</v>
      </c>
      <c r="E27539"/>
      <c r="F27539"/>
      <c r="G27539"/>
      <c r="H27539"/>
      <c r="I27539"/>
      <c r="J27539"/>
      <c r="U27539" s="43"/>
      <c r="AE27539"/>
    </row>
    <row r="27540" spans="1:31">
      <c r="A27540">
        <v>63500</v>
      </c>
      <c r="B27540" t="s">
        <v>23634</v>
      </c>
      <c r="C27540" t="s">
        <v>33480</v>
      </c>
      <c r="D27540" t="s">
        <v>33476</v>
      </c>
      <c r="E27540"/>
      <c r="F27540"/>
      <c r="G27540"/>
      <c r="H27540"/>
      <c r="I27540"/>
      <c r="J27540"/>
      <c r="U27540" s="43"/>
      <c r="AE27540"/>
    </row>
    <row r="27541" spans="1:31">
      <c r="A27541">
        <v>63920</v>
      </c>
      <c r="B27541" t="s">
        <v>23635</v>
      </c>
      <c r="C27541" t="s">
        <v>33480</v>
      </c>
      <c r="D27541" t="s">
        <v>33476</v>
      </c>
      <c r="E27541"/>
      <c r="F27541"/>
      <c r="G27541"/>
      <c r="H27541"/>
      <c r="I27541"/>
      <c r="J27541"/>
      <c r="U27541" s="43"/>
      <c r="AE27541"/>
    </row>
    <row r="27542" spans="1:31">
      <c r="A27542">
        <v>63920</v>
      </c>
      <c r="B27542" t="s">
        <v>23635</v>
      </c>
      <c r="C27542" t="s">
        <v>33480</v>
      </c>
      <c r="D27542" t="s">
        <v>33476</v>
      </c>
      <c r="E27542"/>
      <c r="F27542"/>
      <c r="G27542"/>
      <c r="H27542"/>
      <c r="I27542"/>
      <c r="J27542"/>
      <c r="U27542" s="43"/>
      <c r="AE27542"/>
    </row>
    <row r="27543" spans="1:31">
      <c r="A27543">
        <v>63580</v>
      </c>
      <c r="B27543" t="s">
        <v>23636</v>
      </c>
      <c r="C27543" t="s">
        <v>33478</v>
      </c>
      <c r="D27543" t="s">
        <v>33476</v>
      </c>
      <c r="E27543"/>
      <c r="F27543"/>
      <c r="G27543"/>
      <c r="H27543"/>
      <c r="I27543"/>
      <c r="J27543"/>
      <c r="U27543" s="43"/>
      <c r="AE27543"/>
    </row>
    <row r="27544" spans="1:31">
      <c r="A27544">
        <v>63200</v>
      </c>
      <c r="B27544" t="s">
        <v>23637</v>
      </c>
      <c r="C27544" t="s">
        <v>33480</v>
      </c>
      <c r="D27544" t="s">
        <v>33476</v>
      </c>
      <c r="E27544"/>
      <c r="F27544"/>
      <c r="G27544"/>
      <c r="H27544"/>
      <c r="I27544"/>
      <c r="J27544"/>
      <c r="U27544" s="43"/>
      <c r="AE27544"/>
    </row>
    <row r="27545" spans="1:31">
      <c r="A27545">
        <v>63113</v>
      </c>
      <c r="B27545" t="s">
        <v>23638</v>
      </c>
      <c r="C27545" t="s">
        <v>33478</v>
      </c>
      <c r="D27545" t="s">
        <v>33489</v>
      </c>
      <c r="E27545"/>
      <c r="F27545"/>
      <c r="G27545"/>
      <c r="H27545"/>
      <c r="I27545"/>
      <c r="J27545"/>
      <c r="U27545" s="43"/>
      <c r="AE27545"/>
    </row>
    <row r="27546" spans="1:31">
      <c r="A27546">
        <v>63270</v>
      </c>
      <c r="B27546" t="s">
        <v>23639</v>
      </c>
      <c r="C27546" t="s">
        <v>33478</v>
      </c>
      <c r="D27546" t="s">
        <v>33476</v>
      </c>
      <c r="E27546"/>
      <c r="F27546"/>
      <c r="G27546"/>
      <c r="H27546"/>
      <c r="I27546"/>
      <c r="J27546"/>
      <c r="U27546" s="43"/>
      <c r="AE27546"/>
    </row>
    <row r="27547" spans="1:31">
      <c r="A27547">
        <v>63330</v>
      </c>
      <c r="B27547" t="s">
        <v>23640</v>
      </c>
      <c r="C27547" t="s">
        <v>33478</v>
      </c>
      <c r="D27547" t="s">
        <v>33476</v>
      </c>
      <c r="E27547"/>
      <c r="F27547"/>
      <c r="G27547"/>
      <c r="H27547"/>
      <c r="I27547"/>
      <c r="J27547"/>
      <c r="U27547" s="43"/>
      <c r="AE27547"/>
    </row>
    <row r="27548" spans="1:31">
      <c r="A27548">
        <v>63730</v>
      </c>
      <c r="B27548" t="s">
        <v>23641</v>
      </c>
      <c r="C27548" t="s">
        <v>33480</v>
      </c>
      <c r="D27548" t="s">
        <v>33476</v>
      </c>
      <c r="E27548"/>
      <c r="F27548"/>
      <c r="G27548"/>
      <c r="H27548"/>
      <c r="I27548"/>
      <c r="J27548"/>
      <c r="U27548" s="43"/>
      <c r="AE27548"/>
    </row>
    <row r="27549" spans="1:31">
      <c r="A27549">
        <v>63380</v>
      </c>
      <c r="B27549" t="s">
        <v>23642</v>
      </c>
      <c r="C27549" t="s">
        <v>33478</v>
      </c>
      <c r="D27549" t="s">
        <v>33476</v>
      </c>
      <c r="E27549"/>
      <c r="F27549"/>
      <c r="G27549"/>
      <c r="H27549"/>
      <c r="I27549"/>
      <c r="J27549"/>
      <c r="U27549" s="43"/>
      <c r="AE27549"/>
    </row>
    <row r="27550" spans="1:31">
      <c r="A27550">
        <v>63430</v>
      </c>
      <c r="B27550" t="s">
        <v>23643</v>
      </c>
      <c r="C27550" t="s">
        <v>33480</v>
      </c>
      <c r="D27550" t="s">
        <v>33476</v>
      </c>
      <c r="E27550"/>
      <c r="F27550"/>
      <c r="G27550"/>
      <c r="H27550"/>
      <c r="I27550"/>
      <c r="J27550"/>
      <c r="U27550" s="43"/>
      <c r="AE27550"/>
    </row>
    <row r="27551" spans="1:31">
      <c r="A27551">
        <v>63230</v>
      </c>
      <c r="B27551" t="s">
        <v>23644</v>
      </c>
      <c r="C27551" t="s">
        <v>33478</v>
      </c>
      <c r="D27551" t="s">
        <v>33476</v>
      </c>
      <c r="E27551"/>
      <c r="F27551"/>
      <c r="G27551"/>
      <c r="H27551"/>
      <c r="I27551"/>
      <c r="J27551"/>
      <c r="U27551" s="43"/>
      <c r="AE27551"/>
    </row>
    <row r="27552" spans="1:31">
      <c r="A27552">
        <v>63440</v>
      </c>
      <c r="B27552" t="s">
        <v>23645</v>
      </c>
      <c r="C27552" t="s">
        <v>33478</v>
      </c>
      <c r="D27552" t="s">
        <v>33476</v>
      </c>
      <c r="E27552"/>
      <c r="F27552"/>
      <c r="G27552"/>
      <c r="H27552"/>
      <c r="I27552"/>
      <c r="J27552"/>
      <c r="U27552" s="43"/>
      <c r="AE27552"/>
    </row>
    <row r="27553" spans="1:31">
      <c r="A27553">
        <v>63500</v>
      </c>
      <c r="B27553" t="s">
        <v>23646</v>
      </c>
      <c r="C27553" t="s">
        <v>33480</v>
      </c>
      <c r="D27553" t="s">
        <v>33476</v>
      </c>
      <c r="E27553"/>
      <c r="F27553"/>
      <c r="G27553"/>
      <c r="H27553"/>
      <c r="I27553"/>
      <c r="J27553"/>
      <c r="U27553" s="43"/>
      <c r="AE27553"/>
    </row>
    <row r="27554" spans="1:31">
      <c r="A27554">
        <v>63200</v>
      </c>
      <c r="B27554" t="s">
        <v>23647</v>
      </c>
      <c r="C27554" t="s">
        <v>33480</v>
      </c>
      <c r="D27554" t="s">
        <v>33476</v>
      </c>
      <c r="E27554"/>
      <c r="F27554"/>
      <c r="G27554"/>
      <c r="H27554"/>
      <c r="I27554"/>
      <c r="J27554"/>
      <c r="U27554" s="43"/>
      <c r="AE27554"/>
    </row>
    <row r="27555" spans="1:31">
      <c r="A27555">
        <v>63470</v>
      </c>
      <c r="B27555" t="s">
        <v>23648</v>
      </c>
      <c r="C27555" t="s">
        <v>33478</v>
      </c>
      <c r="D27555" t="s">
        <v>33482</v>
      </c>
      <c r="E27555"/>
      <c r="F27555"/>
      <c r="G27555"/>
      <c r="H27555"/>
      <c r="I27555"/>
      <c r="J27555"/>
      <c r="U27555" s="43"/>
      <c r="AE27555"/>
    </row>
    <row r="27556" spans="1:31">
      <c r="A27556">
        <v>63230</v>
      </c>
      <c r="B27556" t="s">
        <v>23649</v>
      </c>
      <c r="C27556" t="s">
        <v>33478</v>
      </c>
      <c r="D27556" t="s">
        <v>33476</v>
      </c>
      <c r="E27556"/>
      <c r="F27556"/>
      <c r="G27556"/>
      <c r="H27556"/>
      <c r="I27556"/>
      <c r="J27556"/>
      <c r="U27556" s="43"/>
      <c r="AE27556"/>
    </row>
    <row r="27557" spans="1:31">
      <c r="A27557">
        <v>63290</v>
      </c>
      <c r="B27557" t="s">
        <v>23650</v>
      </c>
      <c r="C27557" t="s">
        <v>33480</v>
      </c>
      <c r="D27557" t="s">
        <v>33476</v>
      </c>
      <c r="E27557"/>
      <c r="F27557"/>
      <c r="G27557"/>
      <c r="H27557"/>
      <c r="I27557"/>
      <c r="J27557"/>
      <c r="U27557" s="43"/>
      <c r="AE27557"/>
    </row>
    <row r="27558" spans="1:31">
      <c r="A27558">
        <v>63470</v>
      </c>
      <c r="B27558" t="s">
        <v>23651</v>
      </c>
      <c r="C27558" t="s">
        <v>33478</v>
      </c>
      <c r="D27558" t="s">
        <v>33482</v>
      </c>
      <c r="E27558"/>
      <c r="F27558"/>
      <c r="G27558"/>
      <c r="H27558"/>
      <c r="I27558"/>
      <c r="J27558"/>
      <c r="U27558" s="43"/>
      <c r="AE27558"/>
    </row>
    <row r="27559" spans="1:31">
      <c r="A27559">
        <v>63330</v>
      </c>
      <c r="B27559" t="s">
        <v>23652</v>
      </c>
      <c r="C27559" t="s">
        <v>33478</v>
      </c>
      <c r="D27559" t="s">
        <v>33476</v>
      </c>
      <c r="E27559"/>
      <c r="F27559"/>
      <c r="G27559"/>
      <c r="H27559"/>
      <c r="I27559"/>
      <c r="J27559"/>
      <c r="U27559" s="43"/>
      <c r="AE27559"/>
    </row>
    <row r="27560" spans="1:31">
      <c r="A27560">
        <v>63780</v>
      </c>
      <c r="B27560" t="s">
        <v>23653</v>
      </c>
      <c r="C27560" t="s">
        <v>33478</v>
      </c>
      <c r="D27560" t="s">
        <v>33476</v>
      </c>
      <c r="E27560"/>
      <c r="F27560"/>
      <c r="G27560"/>
      <c r="H27560"/>
      <c r="I27560"/>
      <c r="J27560"/>
      <c r="U27560" s="43"/>
      <c r="AE27560"/>
    </row>
    <row r="27561" spans="1:31">
      <c r="A27561">
        <v>63310</v>
      </c>
      <c r="B27561" t="s">
        <v>23654</v>
      </c>
      <c r="C27561" t="s">
        <v>33480</v>
      </c>
      <c r="D27561" t="s">
        <v>33476</v>
      </c>
      <c r="E27561"/>
      <c r="F27561"/>
      <c r="G27561"/>
      <c r="H27561"/>
      <c r="I27561"/>
      <c r="J27561"/>
      <c r="U27561" s="43"/>
      <c r="AE27561"/>
    </row>
    <row r="27562" spans="1:31">
      <c r="A27562">
        <v>63190</v>
      </c>
      <c r="B27562" t="s">
        <v>23655</v>
      </c>
      <c r="C27562" t="s">
        <v>33480</v>
      </c>
      <c r="D27562" t="s">
        <v>33482</v>
      </c>
      <c r="E27562"/>
      <c r="F27562"/>
      <c r="G27562"/>
      <c r="H27562"/>
      <c r="I27562"/>
      <c r="J27562"/>
      <c r="U27562" s="43"/>
      <c r="AE27562"/>
    </row>
    <row r="27563" spans="1:31">
      <c r="A27563">
        <v>63160</v>
      </c>
      <c r="B27563" t="s">
        <v>23656</v>
      </c>
      <c r="C27563" t="s">
        <v>33480</v>
      </c>
      <c r="D27563" t="s">
        <v>33476</v>
      </c>
      <c r="E27563"/>
      <c r="F27563"/>
      <c r="G27563"/>
      <c r="H27563"/>
      <c r="I27563"/>
      <c r="J27563"/>
      <c r="U27563" s="43"/>
      <c r="AE27563"/>
    </row>
    <row r="27564" spans="1:31">
      <c r="A27564">
        <v>63930</v>
      </c>
      <c r="B27564" t="s">
        <v>23657</v>
      </c>
      <c r="C27564" t="s">
        <v>33478</v>
      </c>
      <c r="D27564" t="s">
        <v>33476</v>
      </c>
      <c r="E27564"/>
      <c r="F27564"/>
      <c r="G27564"/>
      <c r="H27564"/>
      <c r="I27564"/>
      <c r="J27564"/>
      <c r="U27564" s="43"/>
      <c r="AE27564"/>
    </row>
    <row r="27565" spans="1:31">
      <c r="A27565">
        <v>63420</v>
      </c>
      <c r="B27565" t="s">
        <v>23658</v>
      </c>
      <c r="C27565" t="s">
        <v>33478</v>
      </c>
      <c r="D27565" t="s">
        <v>33476</v>
      </c>
      <c r="E27565"/>
      <c r="F27565"/>
      <c r="G27565"/>
      <c r="H27565"/>
      <c r="I27565"/>
      <c r="J27565"/>
      <c r="U27565" s="43"/>
      <c r="AE27565"/>
    </row>
    <row r="27566" spans="1:31">
      <c r="A27566">
        <v>63200</v>
      </c>
      <c r="B27566" t="s">
        <v>23659</v>
      </c>
      <c r="C27566" t="s">
        <v>33480</v>
      </c>
      <c r="D27566" t="s">
        <v>33476</v>
      </c>
      <c r="E27566"/>
      <c r="F27566"/>
      <c r="G27566"/>
      <c r="H27566"/>
      <c r="I27566"/>
      <c r="J27566"/>
      <c r="U27566" s="43"/>
      <c r="AE27566"/>
    </row>
    <row r="27567" spans="1:31">
      <c r="A27567">
        <v>63290</v>
      </c>
      <c r="B27567" t="s">
        <v>23660</v>
      </c>
      <c r="C27567" t="s">
        <v>33480</v>
      </c>
      <c r="D27567" t="s">
        <v>33476</v>
      </c>
      <c r="E27567"/>
      <c r="F27567"/>
      <c r="G27567"/>
      <c r="H27567"/>
      <c r="I27567"/>
      <c r="J27567"/>
      <c r="U27567" s="43"/>
      <c r="AE27567"/>
    </row>
    <row r="27568" spans="1:31">
      <c r="A27568">
        <v>63670</v>
      </c>
      <c r="B27568" t="s">
        <v>15906</v>
      </c>
      <c r="C27568" t="s">
        <v>33480</v>
      </c>
      <c r="D27568" t="s">
        <v>33476</v>
      </c>
      <c r="E27568"/>
      <c r="F27568"/>
      <c r="G27568"/>
      <c r="H27568"/>
      <c r="I27568"/>
      <c r="J27568"/>
      <c r="U27568" s="43"/>
      <c r="AE27568"/>
    </row>
    <row r="27569" spans="1:31">
      <c r="A27569">
        <v>63420</v>
      </c>
      <c r="B27569" t="s">
        <v>23661</v>
      </c>
      <c r="C27569" t="s">
        <v>33478</v>
      </c>
      <c r="D27569" t="s">
        <v>33476</v>
      </c>
      <c r="E27569"/>
      <c r="F27569"/>
      <c r="G27569"/>
      <c r="H27569"/>
      <c r="I27569"/>
      <c r="J27569"/>
      <c r="U27569" s="43"/>
      <c r="AE27569"/>
    </row>
    <row r="27570" spans="1:31">
      <c r="A27570">
        <v>63420</v>
      </c>
      <c r="B27570" t="s">
        <v>23661</v>
      </c>
      <c r="C27570" t="s">
        <v>33478</v>
      </c>
      <c r="D27570" t="s">
        <v>33476</v>
      </c>
      <c r="E27570"/>
      <c r="F27570"/>
      <c r="G27570"/>
      <c r="H27570"/>
      <c r="I27570"/>
      <c r="J27570"/>
      <c r="U27570" s="43"/>
      <c r="AE27570"/>
    </row>
    <row r="27571" spans="1:31">
      <c r="A27571">
        <v>63330</v>
      </c>
      <c r="B27571" t="s">
        <v>23662</v>
      </c>
      <c r="C27571" t="s">
        <v>33478</v>
      </c>
      <c r="D27571" t="s">
        <v>33476</v>
      </c>
      <c r="E27571"/>
      <c r="F27571"/>
      <c r="G27571"/>
      <c r="H27571"/>
      <c r="I27571"/>
      <c r="J27571"/>
      <c r="U27571" s="43"/>
      <c r="AE27571"/>
    </row>
    <row r="27572" spans="1:31">
      <c r="A27572">
        <v>63210</v>
      </c>
      <c r="B27572" t="s">
        <v>23663</v>
      </c>
      <c r="C27572" t="s">
        <v>33478</v>
      </c>
      <c r="D27572" t="s">
        <v>33476</v>
      </c>
      <c r="E27572"/>
      <c r="F27572"/>
      <c r="G27572"/>
      <c r="H27572"/>
      <c r="I27572"/>
      <c r="J27572"/>
      <c r="U27572" s="43"/>
      <c r="AE27572"/>
    </row>
    <row r="27573" spans="1:31">
      <c r="A27573">
        <v>63800</v>
      </c>
      <c r="B27573" t="s">
        <v>23664</v>
      </c>
      <c r="C27573" t="s">
        <v>33480</v>
      </c>
      <c r="D27573" t="e">
        <v>#N/A</v>
      </c>
      <c r="E27573"/>
      <c r="F27573"/>
      <c r="G27573"/>
      <c r="H27573"/>
      <c r="I27573"/>
      <c r="J27573"/>
      <c r="U27573" s="43"/>
      <c r="AE27573"/>
    </row>
    <row r="27574" spans="1:31">
      <c r="A27574">
        <v>63540</v>
      </c>
      <c r="B27574" t="s">
        <v>23665</v>
      </c>
      <c r="C27574" t="s">
        <v>33480</v>
      </c>
      <c r="D27574" t="e">
        <v>#N/A</v>
      </c>
      <c r="E27574"/>
      <c r="F27574"/>
      <c r="G27574"/>
      <c r="H27574"/>
      <c r="I27574"/>
      <c r="J27574"/>
      <c r="U27574" s="43"/>
      <c r="AE27574"/>
    </row>
    <row r="27575" spans="1:31">
      <c r="A27575">
        <v>63540</v>
      </c>
      <c r="B27575" t="s">
        <v>23665</v>
      </c>
      <c r="C27575" t="s">
        <v>33480</v>
      </c>
      <c r="D27575" t="e">
        <v>#N/A</v>
      </c>
      <c r="E27575"/>
      <c r="F27575"/>
      <c r="G27575"/>
      <c r="H27575"/>
      <c r="I27575"/>
      <c r="J27575"/>
      <c r="U27575" s="43"/>
      <c r="AE27575"/>
    </row>
    <row r="27576" spans="1:31">
      <c r="A27576">
        <v>63540</v>
      </c>
      <c r="B27576" t="s">
        <v>23665</v>
      </c>
      <c r="C27576" t="s">
        <v>33480</v>
      </c>
      <c r="D27576" t="e">
        <v>#N/A</v>
      </c>
      <c r="E27576"/>
      <c r="F27576"/>
      <c r="G27576"/>
      <c r="H27576"/>
      <c r="I27576"/>
      <c r="J27576"/>
      <c r="U27576" s="43"/>
      <c r="AE27576"/>
    </row>
    <row r="27577" spans="1:31">
      <c r="A27577">
        <v>63130</v>
      </c>
      <c r="B27577" t="s">
        <v>23666</v>
      </c>
      <c r="C27577" t="s">
        <v>33478</v>
      </c>
      <c r="D27577" t="e">
        <v>#N/A</v>
      </c>
      <c r="E27577"/>
      <c r="F27577"/>
      <c r="G27577"/>
      <c r="H27577"/>
      <c r="I27577"/>
      <c r="J27577"/>
      <c r="U27577" s="43"/>
      <c r="AE27577"/>
    </row>
    <row r="27578" spans="1:31">
      <c r="A27578">
        <v>63840</v>
      </c>
      <c r="B27578" t="s">
        <v>23667</v>
      </c>
      <c r="C27578" t="s">
        <v>33478</v>
      </c>
      <c r="D27578" t="s">
        <v>33476</v>
      </c>
      <c r="E27578"/>
      <c r="F27578"/>
      <c r="G27578"/>
      <c r="H27578"/>
      <c r="I27578"/>
      <c r="J27578"/>
      <c r="U27578" s="43"/>
      <c r="AE27578"/>
    </row>
    <row r="27579" spans="1:31">
      <c r="A27579">
        <v>63120</v>
      </c>
      <c r="B27579" t="s">
        <v>23668</v>
      </c>
      <c r="C27579" t="s">
        <v>33477</v>
      </c>
      <c r="D27579" t="s">
        <v>33476</v>
      </c>
      <c r="E27579"/>
      <c r="F27579"/>
      <c r="G27579"/>
      <c r="H27579"/>
      <c r="I27579"/>
      <c r="J27579"/>
      <c r="U27579" s="43"/>
      <c r="AE27579"/>
    </row>
    <row r="27580" spans="1:31">
      <c r="A27580">
        <v>63260</v>
      </c>
      <c r="B27580" t="s">
        <v>23669</v>
      </c>
      <c r="C27580" t="s">
        <v>33480</v>
      </c>
      <c r="D27580" t="s">
        <v>33476</v>
      </c>
      <c r="E27580"/>
      <c r="F27580"/>
      <c r="G27580"/>
      <c r="H27580"/>
      <c r="I27580"/>
      <c r="J27580"/>
      <c r="U27580" s="43"/>
      <c r="AE27580"/>
    </row>
    <row r="27581" spans="1:31">
      <c r="A27581">
        <v>63220</v>
      </c>
      <c r="B27581" t="s">
        <v>23670</v>
      </c>
      <c r="C27581" t="s">
        <v>33478</v>
      </c>
      <c r="D27581" t="s">
        <v>33476</v>
      </c>
      <c r="E27581"/>
      <c r="F27581"/>
      <c r="G27581"/>
      <c r="H27581"/>
      <c r="I27581"/>
      <c r="J27581"/>
      <c r="U27581" s="43"/>
      <c r="AE27581"/>
    </row>
    <row r="27582" spans="1:31">
      <c r="A27582">
        <v>63420</v>
      </c>
      <c r="B27582" t="s">
        <v>23671</v>
      </c>
      <c r="C27582" t="s">
        <v>33478</v>
      </c>
      <c r="D27582" t="s">
        <v>33476</v>
      </c>
      <c r="E27582"/>
      <c r="F27582"/>
      <c r="G27582"/>
      <c r="H27582"/>
      <c r="I27582"/>
      <c r="J27582"/>
      <c r="U27582" s="43"/>
      <c r="AE27582"/>
    </row>
    <row r="27583" spans="1:31">
      <c r="A27583">
        <v>63890</v>
      </c>
      <c r="B27583" t="s">
        <v>23672</v>
      </c>
      <c r="C27583" t="s">
        <v>33478</v>
      </c>
      <c r="D27583" t="e">
        <v>#N/A</v>
      </c>
      <c r="E27583"/>
      <c r="F27583"/>
      <c r="G27583"/>
      <c r="H27583"/>
      <c r="I27583"/>
      <c r="J27583"/>
      <c r="U27583" s="43"/>
      <c r="AE27583"/>
    </row>
    <row r="27584" spans="1:31">
      <c r="A27584">
        <v>63450</v>
      </c>
      <c r="B27584" t="s">
        <v>23673</v>
      </c>
      <c r="C27584" t="s">
        <v>33478</v>
      </c>
      <c r="D27584" t="s">
        <v>33476</v>
      </c>
      <c r="E27584"/>
      <c r="F27584"/>
      <c r="G27584"/>
      <c r="H27584"/>
      <c r="I27584"/>
      <c r="J27584"/>
      <c r="U27584" s="43"/>
      <c r="AE27584"/>
    </row>
    <row r="27585" spans="1:31">
      <c r="A27585">
        <v>63310</v>
      </c>
      <c r="B27585" t="s">
        <v>23674</v>
      </c>
      <c r="C27585" t="s">
        <v>33480</v>
      </c>
      <c r="D27585" t="s">
        <v>33476</v>
      </c>
      <c r="E27585"/>
      <c r="F27585"/>
      <c r="G27585"/>
      <c r="H27585"/>
      <c r="I27585"/>
      <c r="J27585"/>
      <c r="U27585" s="43"/>
      <c r="AE27585"/>
    </row>
    <row r="27586" spans="1:31">
      <c r="A27586">
        <v>63410</v>
      </c>
      <c r="B27586" t="s">
        <v>1615</v>
      </c>
      <c r="C27586" t="s">
        <v>33478</v>
      </c>
      <c r="D27586" t="s">
        <v>33476</v>
      </c>
      <c r="E27586"/>
      <c r="F27586"/>
      <c r="G27586"/>
      <c r="H27586"/>
      <c r="I27586"/>
      <c r="J27586"/>
      <c r="U27586" s="43"/>
      <c r="AE27586"/>
    </row>
    <row r="27587" spans="1:31">
      <c r="A27587">
        <v>63660</v>
      </c>
      <c r="B27587" t="s">
        <v>23675</v>
      </c>
      <c r="C27587" t="s">
        <v>33478</v>
      </c>
      <c r="D27587" t="s">
        <v>33476</v>
      </c>
      <c r="E27587"/>
      <c r="F27587"/>
      <c r="G27587"/>
      <c r="H27587"/>
      <c r="I27587"/>
      <c r="J27587"/>
      <c r="U27587" s="43"/>
      <c r="AE27587"/>
    </row>
    <row r="27588" spans="1:31">
      <c r="A27588">
        <v>63380</v>
      </c>
      <c r="B27588" t="s">
        <v>5560</v>
      </c>
      <c r="C27588" t="s">
        <v>33478</v>
      </c>
      <c r="D27588" t="s">
        <v>33476</v>
      </c>
      <c r="E27588"/>
      <c r="F27588"/>
      <c r="G27588"/>
      <c r="H27588"/>
      <c r="I27588"/>
      <c r="J27588"/>
      <c r="U27588" s="43"/>
      <c r="AE27588"/>
    </row>
    <row r="27589" spans="1:31">
      <c r="A27589">
        <v>63500</v>
      </c>
      <c r="B27589" t="s">
        <v>23676</v>
      </c>
      <c r="C27589" t="s">
        <v>33480</v>
      </c>
      <c r="D27589" t="s">
        <v>33476</v>
      </c>
      <c r="E27589"/>
      <c r="F27589"/>
      <c r="G27589"/>
      <c r="H27589"/>
      <c r="I27589"/>
      <c r="J27589"/>
      <c r="U27589" s="43"/>
      <c r="AE27589"/>
    </row>
    <row r="27590" spans="1:31">
      <c r="A27590">
        <v>63360</v>
      </c>
      <c r="B27590" t="s">
        <v>15626</v>
      </c>
      <c r="C27590" t="s">
        <v>33480</v>
      </c>
      <c r="D27590" t="e">
        <v>#N/A</v>
      </c>
      <c r="E27590"/>
      <c r="F27590"/>
      <c r="G27590"/>
      <c r="H27590"/>
      <c r="I27590"/>
      <c r="J27590"/>
      <c r="U27590" s="43"/>
      <c r="AE27590"/>
    </row>
    <row r="27591" spans="1:31">
      <c r="A27591">
        <v>63630</v>
      </c>
      <c r="B27591" t="s">
        <v>23677</v>
      </c>
      <c r="C27591" t="s">
        <v>33478</v>
      </c>
      <c r="D27591" t="s">
        <v>33476</v>
      </c>
      <c r="E27591"/>
      <c r="F27591"/>
      <c r="G27591"/>
      <c r="H27591"/>
      <c r="I27591"/>
      <c r="J27591"/>
      <c r="U27591" s="43"/>
      <c r="AE27591"/>
    </row>
    <row r="27592" spans="1:31">
      <c r="A27592">
        <v>63630</v>
      </c>
      <c r="B27592" t="s">
        <v>23678</v>
      </c>
      <c r="C27592" t="s">
        <v>33478</v>
      </c>
      <c r="D27592" t="s">
        <v>33476</v>
      </c>
      <c r="E27592"/>
      <c r="F27592"/>
      <c r="G27592"/>
      <c r="H27592"/>
      <c r="I27592"/>
      <c r="J27592"/>
      <c r="U27592" s="43"/>
      <c r="AE27592"/>
    </row>
    <row r="27593" spans="1:31">
      <c r="A27593">
        <v>63800</v>
      </c>
      <c r="B27593" t="s">
        <v>23679</v>
      </c>
      <c r="C27593" t="s">
        <v>33480</v>
      </c>
      <c r="D27593" t="e">
        <v>#N/A</v>
      </c>
      <c r="E27593"/>
      <c r="F27593"/>
      <c r="G27593"/>
      <c r="H27593"/>
      <c r="I27593"/>
      <c r="J27593"/>
      <c r="U27593" s="43"/>
      <c r="AE27593"/>
    </row>
    <row r="27594" spans="1:31">
      <c r="A27594">
        <v>63210</v>
      </c>
      <c r="B27594" t="s">
        <v>23680</v>
      </c>
      <c r="C27594" t="s">
        <v>33478</v>
      </c>
      <c r="D27594" t="s">
        <v>33476</v>
      </c>
      <c r="E27594"/>
      <c r="F27594"/>
      <c r="G27594"/>
      <c r="H27594"/>
      <c r="I27594"/>
      <c r="J27594"/>
      <c r="U27594" s="43"/>
      <c r="AE27594"/>
    </row>
    <row r="27595" spans="1:31">
      <c r="A27595">
        <v>63200</v>
      </c>
      <c r="B27595" t="s">
        <v>23681</v>
      </c>
      <c r="C27595" t="s">
        <v>33480</v>
      </c>
      <c r="D27595" t="s">
        <v>33476</v>
      </c>
      <c r="E27595"/>
      <c r="F27595"/>
      <c r="G27595"/>
      <c r="H27595"/>
      <c r="I27595"/>
      <c r="J27595"/>
      <c r="U27595" s="43"/>
      <c r="AE27595"/>
    </row>
    <row r="27596" spans="1:31">
      <c r="A27596">
        <v>63580</v>
      </c>
      <c r="B27596" t="s">
        <v>23230</v>
      </c>
      <c r="C27596" t="s">
        <v>33478</v>
      </c>
      <c r="D27596" t="s">
        <v>33476</v>
      </c>
      <c r="E27596"/>
      <c r="F27596"/>
      <c r="G27596"/>
      <c r="H27596"/>
      <c r="I27596"/>
      <c r="J27596"/>
      <c r="U27596" s="43"/>
      <c r="AE27596"/>
    </row>
    <row r="27597" spans="1:31">
      <c r="A27597">
        <v>63390</v>
      </c>
      <c r="B27597" t="s">
        <v>23682</v>
      </c>
      <c r="C27597" t="s">
        <v>33478</v>
      </c>
      <c r="D27597" t="s">
        <v>33476</v>
      </c>
      <c r="E27597"/>
      <c r="F27597"/>
      <c r="G27597"/>
      <c r="H27597"/>
      <c r="I27597"/>
      <c r="J27597"/>
      <c r="U27597" s="43"/>
      <c r="AE27597"/>
    </row>
    <row r="27598" spans="1:31">
      <c r="A27598">
        <v>63320</v>
      </c>
      <c r="B27598" t="s">
        <v>23683</v>
      </c>
      <c r="C27598" t="s">
        <v>33478</v>
      </c>
      <c r="D27598" t="s">
        <v>33476</v>
      </c>
      <c r="E27598"/>
      <c r="F27598"/>
      <c r="G27598"/>
      <c r="H27598"/>
      <c r="I27598"/>
      <c r="J27598"/>
      <c r="U27598" s="43"/>
      <c r="AE27598"/>
    </row>
    <row r="27599" spans="1:31">
      <c r="A27599">
        <v>63660</v>
      </c>
      <c r="B27599" t="s">
        <v>23684</v>
      </c>
      <c r="C27599" t="s">
        <v>33478</v>
      </c>
      <c r="D27599" t="s">
        <v>33476</v>
      </c>
      <c r="E27599"/>
      <c r="F27599"/>
      <c r="G27599"/>
      <c r="H27599"/>
      <c r="I27599"/>
      <c r="J27599"/>
      <c r="U27599" s="43"/>
      <c r="AE27599"/>
    </row>
    <row r="27600" spans="1:31">
      <c r="A27600">
        <v>63310</v>
      </c>
      <c r="B27600" t="s">
        <v>23685</v>
      </c>
      <c r="C27600" t="s">
        <v>33480</v>
      </c>
      <c r="D27600" t="s">
        <v>33476</v>
      </c>
      <c r="E27600"/>
      <c r="F27600"/>
      <c r="G27600"/>
      <c r="H27600"/>
      <c r="I27600"/>
      <c r="J27600"/>
      <c r="U27600" s="43"/>
      <c r="AE27600"/>
    </row>
    <row r="27601" spans="1:31">
      <c r="A27601">
        <v>63310</v>
      </c>
      <c r="B27601" t="s">
        <v>23686</v>
      </c>
      <c r="C27601" t="s">
        <v>33480</v>
      </c>
      <c r="D27601" t="s">
        <v>33476</v>
      </c>
      <c r="E27601"/>
      <c r="F27601"/>
      <c r="G27601"/>
      <c r="H27601"/>
      <c r="I27601"/>
      <c r="J27601"/>
      <c r="U27601" s="43"/>
      <c r="AE27601"/>
    </row>
    <row r="27602" spans="1:31">
      <c r="A27602">
        <v>63520</v>
      </c>
      <c r="B27602" t="s">
        <v>23687</v>
      </c>
      <c r="C27602" t="s">
        <v>33477</v>
      </c>
      <c r="D27602" t="s">
        <v>33476</v>
      </c>
      <c r="E27602"/>
      <c r="F27602"/>
      <c r="G27602"/>
      <c r="H27602"/>
      <c r="I27602"/>
      <c r="J27602"/>
      <c r="U27602" s="43"/>
      <c r="AE27602"/>
    </row>
    <row r="27603" spans="1:31">
      <c r="A27603">
        <v>63320</v>
      </c>
      <c r="B27603" t="s">
        <v>23688</v>
      </c>
      <c r="C27603" t="s">
        <v>33478</v>
      </c>
      <c r="D27603" t="s">
        <v>33476</v>
      </c>
      <c r="E27603"/>
      <c r="F27603"/>
      <c r="G27603"/>
      <c r="H27603"/>
      <c r="I27603"/>
      <c r="J27603"/>
      <c r="U27603" s="43"/>
      <c r="AE27603"/>
    </row>
    <row r="27604" spans="1:31">
      <c r="A27604">
        <v>63320</v>
      </c>
      <c r="B27604" t="s">
        <v>23688</v>
      </c>
      <c r="C27604" t="s">
        <v>33478</v>
      </c>
      <c r="D27604" t="s">
        <v>33476</v>
      </c>
      <c r="E27604"/>
      <c r="F27604"/>
      <c r="G27604"/>
      <c r="H27604"/>
      <c r="I27604"/>
      <c r="J27604"/>
      <c r="U27604" s="43"/>
      <c r="AE27604"/>
    </row>
    <row r="27605" spans="1:31">
      <c r="A27605">
        <v>63680</v>
      </c>
      <c r="B27605" t="s">
        <v>23689</v>
      </c>
      <c r="C27605" t="s">
        <v>33478</v>
      </c>
      <c r="D27605" t="s">
        <v>33489</v>
      </c>
      <c r="E27605"/>
      <c r="F27605"/>
      <c r="G27605"/>
      <c r="H27605"/>
      <c r="I27605"/>
      <c r="J27605"/>
      <c r="U27605" s="43"/>
      <c r="AE27605"/>
    </row>
    <row r="27606" spans="1:31">
      <c r="A27606">
        <v>63890</v>
      </c>
      <c r="B27606" t="s">
        <v>23690</v>
      </c>
      <c r="C27606" t="s">
        <v>33478</v>
      </c>
      <c r="D27606" t="e">
        <v>#N/A</v>
      </c>
      <c r="E27606"/>
      <c r="F27606"/>
      <c r="G27606"/>
      <c r="H27606"/>
      <c r="I27606"/>
      <c r="J27606"/>
      <c r="U27606" s="43"/>
      <c r="AE27606"/>
    </row>
    <row r="27607" spans="1:31">
      <c r="A27607">
        <v>63700</v>
      </c>
      <c r="B27607" t="s">
        <v>23691</v>
      </c>
      <c r="C27607" t="s">
        <v>33478</v>
      </c>
      <c r="D27607" t="s">
        <v>33476</v>
      </c>
      <c r="E27607"/>
      <c r="F27607"/>
      <c r="G27607"/>
      <c r="H27607"/>
      <c r="I27607"/>
      <c r="J27607"/>
      <c r="U27607" s="43"/>
      <c r="AE27607"/>
    </row>
    <row r="27608" spans="1:31">
      <c r="A27608">
        <v>63380</v>
      </c>
      <c r="B27608" t="s">
        <v>23692</v>
      </c>
      <c r="C27608" t="s">
        <v>33478</v>
      </c>
      <c r="D27608" t="s">
        <v>33476</v>
      </c>
      <c r="E27608"/>
      <c r="F27608"/>
      <c r="G27608"/>
      <c r="H27608"/>
      <c r="I27608"/>
      <c r="J27608"/>
      <c r="U27608" s="43"/>
      <c r="AE27608"/>
    </row>
    <row r="27609" spans="1:31">
      <c r="A27609">
        <v>63580</v>
      </c>
      <c r="B27609" t="s">
        <v>23693</v>
      </c>
      <c r="C27609" t="s">
        <v>33478</v>
      </c>
      <c r="D27609" t="s">
        <v>33476</v>
      </c>
      <c r="E27609"/>
      <c r="F27609"/>
      <c r="G27609"/>
      <c r="H27609"/>
      <c r="I27609"/>
      <c r="J27609"/>
      <c r="U27609" s="43"/>
      <c r="AE27609"/>
    </row>
    <row r="27610" spans="1:31">
      <c r="A27610">
        <v>63600</v>
      </c>
      <c r="B27610" t="s">
        <v>23694</v>
      </c>
      <c r="C27610" t="s">
        <v>33478</v>
      </c>
      <c r="D27610" t="s">
        <v>33482</v>
      </c>
      <c r="E27610"/>
      <c r="F27610"/>
      <c r="G27610"/>
      <c r="H27610"/>
      <c r="I27610"/>
      <c r="J27610"/>
      <c r="U27610" s="43"/>
      <c r="AE27610"/>
    </row>
    <row r="27611" spans="1:31">
      <c r="A27611">
        <v>63320</v>
      </c>
      <c r="B27611" t="s">
        <v>23695</v>
      </c>
      <c r="C27611" t="s">
        <v>33478</v>
      </c>
      <c r="D27611" t="s">
        <v>33476</v>
      </c>
      <c r="E27611"/>
      <c r="F27611"/>
      <c r="G27611"/>
      <c r="H27611"/>
      <c r="I27611"/>
      <c r="J27611"/>
      <c r="U27611" s="43"/>
      <c r="AE27611"/>
    </row>
    <row r="27612" spans="1:31">
      <c r="A27612">
        <v>63520</v>
      </c>
      <c r="B27612" t="s">
        <v>23696</v>
      </c>
      <c r="C27612" t="s">
        <v>33477</v>
      </c>
      <c r="D27612" t="s">
        <v>33476</v>
      </c>
      <c r="E27612"/>
      <c r="F27612"/>
      <c r="G27612"/>
      <c r="H27612"/>
      <c r="I27612"/>
      <c r="J27612"/>
      <c r="U27612" s="43"/>
      <c r="AE27612"/>
    </row>
    <row r="27613" spans="1:31">
      <c r="A27613">
        <v>63440</v>
      </c>
      <c r="B27613" t="s">
        <v>23697</v>
      </c>
      <c r="C27613" t="s">
        <v>33478</v>
      </c>
      <c r="D27613" t="s">
        <v>33476</v>
      </c>
      <c r="E27613"/>
      <c r="F27613"/>
      <c r="G27613"/>
      <c r="H27613"/>
      <c r="I27613"/>
      <c r="J27613"/>
      <c r="U27613" s="43"/>
      <c r="AE27613"/>
    </row>
    <row r="27614" spans="1:31">
      <c r="A27614">
        <v>63122</v>
      </c>
      <c r="B27614" t="s">
        <v>23698</v>
      </c>
      <c r="C27614" t="s">
        <v>33478</v>
      </c>
      <c r="D27614" t="s">
        <v>33476</v>
      </c>
      <c r="E27614"/>
      <c r="F27614"/>
      <c r="G27614"/>
      <c r="H27614"/>
      <c r="I27614"/>
      <c r="J27614"/>
      <c r="U27614" s="43"/>
      <c r="AE27614"/>
    </row>
    <row r="27615" spans="1:31">
      <c r="A27615">
        <v>63122</v>
      </c>
      <c r="B27615" t="s">
        <v>23698</v>
      </c>
      <c r="C27615" t="s">
        <v>33478</v>
      </c>
      <c r="D27615" t="s">
        <v>33476</v>
      </c>
      <c r="E27615"/>
      <c r="F27615"/>
      <c r="G27615"/>
      <c r="H27615"/>
      <c r="I27615"/>
      <c r="J27615"/>
      <c r="U27615" s="43"/>
      <c r="AE27615"/>
    </row>
    <row r="27616" spans="1:31">
      <c r="A27616">
        <v>63122</v>
      </c>
      <c r="B27616" t="s">
        <v>23698</v>
      </c>
      <c r="C27616" t="s">
        <v>33478</v>
      </c>
      <c r="D27616" t="s">
        <v>33476</v>
      </c>
      <c r="E27616"/>
      <c r="F27616"/>
      <c r="G27616"/>
      <c r="H27616"/>
      <c r="I27616"/>
      <c r="J27616"/>
      <c r="U27616" s="43"/>
      <c r="AE27616"/>
    </row>
    <row r="27617" spans="1:31">
      <c r="A27617">
        <v>63122</v>
      </c>
      <c r="B27617" t="s">
        <v>23698</v>
      </c>
      <c r="C27617" t="s">
        <v>33478</v>
      </c>
      <c r="D27617" t="s">
        <v>33476</v>
      </c>
      <c r="E27617"/>
      <c r="F27617"/>
      <c r="G27617"/>
      <c r="H27617"/>
      <c r="I27617"/>
      <c r="J27617"/>
      <c r="U27617" s="43"/>
      <c r="AE27617"/>
    </row>
    <row r="27618" spans="1:31">
      <c r="A27618">
        <v>63122</v>
      </c>
      <c r="B27618" t="s">
        <v>23698</v>
      </c>
      <c r="C27618" t="s">
        <v>33478</v>
      </c>
      <c r="D27618" t="s">
        <v>33476</v>
      </c>
      <c r="E27618"/>
      <c r="F27618"/>
      <c r="G27618"/>
      <c r="H27618"/>
      <c r="I27618"/>
      <c r="J27618"/>
      <c r="U27618" s="43"/>
      <c r="AE27618"/>
    </row>
    <row r="27619" spans="1:31">
      <c r="A27619">
        <v>63850</v>
      </c>
      <c r="B27619" t="s">
        <v>23699</v>
      </c>
      <c r="C27619" t="s">
        <v>33478</v>
      </c>
      <c r="D27619" t="e">
        <v>#N/A</v>
      </c>
      <c r="E27619"/>
      <c r="F27619"/>
      <c r="G27619"/>
      <c r="H27619"/>
      <c r="I27619"/>
      <c r="J27619"/>
      <c r="U27619" s="43"/>
      <c r="AE27619"/>
    </row>
    <row r="27620" spans="1:31">
      <c r="A27620">
        <v>63260</v>
      </c>
      <c r="B27620" t="s">
        <v>23700</v>
      </c>
      <c r="C27620" t="s">
        <v>33480</v>
      </c>
      <c r="D27620" t="s">
        <v>33476</v>
      </c>
      <c r="E27620"/>
      <c r="F27620"/>
      <c r="G27620"/>
      <c r="H27620"/>
      <c r="I27620"/>
      <c r="J27620"/>
      <c r="U27620" s="43"/>
      <c r="AE27620"/>
    </row>
    <row r="27621" spans="1:31">
      <c r="A27621">
        <v>63580</v>
      </c>
      <c r="B27621" t="s">
        <v>23701</v>
      </c>
      <c r="C27621" t="s">
        <v>33478</v>
      </c>
      <c r="D27621" t="s">
        <v>33476</v>
      </c>
      <c r="E27621"/>
      <c r="F27621"/>
      <c r="G27621"/>
      <c r="H27621"/>
      <c r="I27621"/>
      <c r="J27621"/>
      <c r="U27621" s="43"/>
      <c r="AE27621"/>
    </row>
    <row r="27622" spans="1:31">
      <c r="A27622">
        <v>63780</v>
      </c>
      <c r="B27622" t="s">
        <v>23702</v>
      </c>
      <c r="C27622" t="s">
        <v>33478</v>
      </c>
      <c r="D27622" t="s">
        <v>33476</v>
      </c>
      <c r="E27622"/>
      <c r="F27622"/>
      <c r="G27622"/>
      <c r="H27622"/>
      <c r="I27622"/>
      <c r="J27622"/>
      <c r="U27622" s="43"/>
      <c r="AE27622"/>
    </row>
    <row r="27623" spans="1:31">
      <c r="A27623">
        <v>63800</v>
      </c>
      <c r="B27623" t="s">
        <v>23703</v>
      </c>
      <c r="C27623" t="s">
        <v>33480</v>
      </c>
      <c r="D27623" t="e">
        <v>#N/A</v>
      </c>
      <c r="E27623"/>
      <c r="F27623"/>
      <c r="G27623"/>
      <c r="H27623"/>
      <c r="I27623"/>
      <c r="J27623"/>
      <c r="U27623" s="43"/>
      <c r="AE27623"/>
    </row>
    <row r="27624" spans="1:31">
      <c r="A27624">
        <v>63470</v>
      </c>
      <c r="B27624" t="s">
        <v>23704</v>
      </c>
      <c r="C27624" t="s">
        <v>33478</v>
      </c>
      <c r="D27624" t="s">
        <v>33482</v>
      </c>
      <c r="E27624"/>
      <c r="F27624"/>
      <c r="G27624"/>
      <c r="H27624"/>
      <c r="I27624"/>
      <c r="J27624"/>
      <c r="U27624" s="43"/>
      <c r="AE27624"/>
    </row>
    <row r="27625" spans="1:31">
      <c r="A27625">
        <v>63340</v>
      </c>
      <c r="B27625" t="s">
        <v>23705</v>
      </c>
      <c r="C27625" t="s">
        <v>33480</v>
      </c>
      <c r="D27625" t="s">
        <v>33476</v>
      </c>
      <c r="E27625"/>
      <c r="F27625"/>
      <c r="G27625"/>
      <c r="H27625"/>
      <c r="I27625"/>
      <c r="J27625"/>
      <c r="U27625" s="43"/>
      <c r="AE27625"/>
    </row>
    <row r="27626" spans="1:31">
      <c r="A27626">
        <v>63630</v>
      </c>
      <c r="B27626" t="s">
        <v>23706</v>
      </c>
      <c r="C27626" t="s">
        <v>33478</v>
      </c>
      <c r="D27626" t="s">
        <v>33476</v>
      </c>
      <c r="E27626"/>
      <c r="F27626"/>
      <c r="G27626"/>
      <c r="H27626"/>
      <c r="I27626"/>
      <c r="J27626"/>
      <c r="U27626" s="43"/>
      <c r="AE27626"/>
    </row>
    <row r="27627" spans="1:31">
      <c r="A27627">
        <v>63390</v>
      </c>
      <c r="B27627" t="s">
        <v>23707</v>
      </c>
      <c r="C27627" t="s">
        <v>33478</v>
      </c>
      <c r="D27627" t="s">
        <v>33476</v>
      </c>
      <c r="E27627"/>
      <c r="F27627"/>
      <c r="G27627"/>
      <c r="H27627"/>
      <c r="I27627"/>
      <c r="J27627"/>
      <c r="U27627" s="43"/>
      <c r="AE27627"/>
    </row>
    <row r="27628" spans="1:31">
      <c r="A27628">
        <v>63880</v>
      </c>
      <c r="B27628" t="s">
        <v>23708</v>
      </c>
      <c r="C27628" t="s">
        <v>33478</v>
      </c>
      <c r="D27628" t="e">
        <v>#N/A</v>
      </c>
      <c r="E27628"/>
      <c r="F27628"/>
      <c r="G27628"/>
      <c r="H27628"/>
      <c r="I27628"/>
      <c r="J27628"/>
      <c r="U27628" s="43"/>
      <c r="AE27628"/>
    </row>
    <row r="27629" spans="1:31">
      <c r="A27629">
        <v>63340</v>
      </c>
      <c r="B27629" t="s">
        <v>23709</v>
      </c>
      <c r="C27629" t="s">
        <v>33480</v>
      </c>
      <c r="D27629" t="s">
        <v>33476</v>
      </c>
      <c r="E27629"/>
      <c r="F27629"/>
      <c r="G27629"/>
      <c r="H27629"/>
      <c r="I27629"/>
      <c r="J27629"/>
      <c r="U27629" s="43"/>
      <c r="AE27629"/>
    </row>
    <row r="27630" spans="1:31">
      <c r="A27630">
        <v>63340</v>
      </c>
      <c r="B27630" t="s">
        <v>23710</v>
      </c>
      <c r="C27630" t="s">
        <v>33480</v>
      </c>
      <c r="D27630" t="s">
        <v>33476</v>
      </c>
      <c r="E27630"/>
      <c r="F27630"/>
      <c r="G27630"/>
      <c r="H27630"/>
      <c r="I27630"/>
      <c r="J27630"/>
      <c r="U27630" s="43"/>
      <c r="AE27630"/>
    </row>
    <row r="27631" spans="1:31">
      <c r="A27631">
        <v>63440</v>
      </c>
      <c r="B27631" t="s">
        <v>23711</v>
      </c>
      <c r="C27631" t="s">
        <v>33478</v>
      </c>
      <c r="D27631" t="s">
        <v>33476</v>
      </c>
      <c r="E27631"/>
      <c r="F27631"/>
      <c r="G27631"/>
      <c r="H27631"/>
      <c r="I27631"/>
      <c r="J27631"/>
      <c r="U27631" s="43"/>
      <c r="AE27631"/>
    </row>
    <row r="27632" spans="1:31">
      <c r="A27632">
        <v>63380</v>
      </c>
      <c r="B27632" t="s">
        <v>23712</v>
      </c>
      <c r="C27632" t="s">
        <v>33478</v>
      </c>
      <c r="D27632" t="s">
        <v>33476</v>
      </c>
      <c r="E27632"/>
      <c r="F27632"/>
      <c r="G27632"/>
      <c r="H27632"/>
      <c r="I27632"/>
      <c r="J27632"/>
      <c r="U27632" s="43"/>
      <c r="AE27632"/>
    </row>
    <row r="27633" spans="1:31">
      <c r="A27633">
        <v>63330</v>
      </c>
      <c r="B27633" t="s">
        <v>23713</v>
      </c>
      <c r="C27633" t="s">
        <v>33478</v>
      </c>
      <c r="D27633" t="s">
        <v>33476</v>
      </c>
      <c r="E27633"/>
      <c r="F27633"/>
      <c r="G27633"/>
      <c r="H27633"/>
      <c r="I27633"/>
      <c r="J27633"/>
      <c r="U27633" s="43"/>
      <c r="AE27633"/>
    </row>
    <row r="27634" spans="1:31">
      <c r="A27634">
        <v>63720</v>
      </c>
      <c r="B27634" t="s">
        <v>23714</v>
      </c>
      <c r="C27634" t="s">
        <v>33480</v>
      </c>
      <c r="D27634" t="s">
        <v>33476</v>
      </c>
      <c r="E27634"/>
      <c r="F27634"/>
      <c r="G27634"/>
      <c r="H27634"/>
      <c r="I27634"/>
      <c r="J27634"/>
      <c r="U27634" s="43"/>
      <c r="AE27634"/>
    </row>
    <row r="27635" spans="1:31">
      <c r="A27635">
        <v>63230</v>
      </c>
      <c r="B27635" t="s">
        <v>23715</v>
      </c>
      <c r="C27635" t="s">
        <v>33478</v>
      </c>
      <c r="D27635" t="s">
        <v>33476</v>
      </c>
      <c r="E27635"/>
      <c r="F27635"/>
      <c r="G27635"/>
      <c r="H27635"/>
      <c r="I27635"/>
      <c r="J27635"/>
      <c r="U27635" s="43"/>
      <c r="AE27635"/>
    </row>
    <row r="27636" spans="1:31">
      <c r="A27636">
        <v>63190</v>
      </c>
      <c r="B27636" t="s">
        <v>23716</v>
      </c>
      <c r="C27636" t="s">
        <v>33480</v>
      </c>
      <c r="D27636" t="s">
        <v>33482</v>
      </c>
      <c r="E27636"/>
      <c r="F27636"/>
      <c r="G27636"/>
      <c r="H27636"/>
      <c r="I27636"/>
      <c r="J27636"/>
      <c r="U27636" s="43"/>
      <c r="AE27636"/>
    </row>
    <row r="27637" spans="1:31">
      <c r="A27637">
        <v>63520</v>
      </c>
      <c r="B27637" t="s">
        <v>23717</v>
      </c>
      <c r="C27637" t="s">
        <v>33477</v>
      </c>
      <c r="D27637" t="s">
        <v>33476</v>
      </c>
      <c r="E27637"/>
      <c r="F27637"/>
      <c r="G27637"/>
      <c r="H27637"/>
      <c r="I27637"/>
      <c r="J27637"/>
      <c r="U27637" s="43"/>
      <c r="AE27637"/>
    </row>
    <row r="27638" spans="1:31">
      <c r="A27638">
        <v>63490</v>
      </c>
      <c r="B27638" t="s">
        <v>23718</v>
      </c>
      <c r="C27638" t="s">
        <v>33480</v>
      </c>
      <c r="D27638" t="s">
        <v>33476</v>
      </c>
      <c r="E27638"/>
      <c r="F27638"/>
      <c r="G27638"/>
      <c r="H27638"/>
      <c r="I27638"/>
      <c r="J27638"/>
      <c r="U27638" s="43"/>
      <c r="AE27638"/>
    </row>
    <row r="27639" spans="1:31">
      <c r="A27639">
        <v>63570</v>
      </c>
      <c r="B27639" t="s">
        <v>23719</v>
      </c>
      <c r="C27639" t="s">
        <v>33480</v>
      </c>
      <c r="D27639" t="s">
        <v>33476</v>
      </c>
      <c r="E27639"/>
      <c r="F27639"/>
      <c r="G27639"/>
      <c r="H27639"/>
      <c r="I27639"/>
      <c r="J27639"/>
      <c r="U27639" s="43"/>
      <c r="AE27639"/>
    </row>
    <row r="27640" spans="1:31">
      <c r="A27640">
        <v>63160</v>
      </c>
      <c r="B27640" t="s">
        <v>23720</v>
      </c>
      <c r="C27640" t="s">
        <v>33480</v>
      </c>
      <c r="D27640" t="s">
        <v>33476</v>
      </c>
      <c r="E27640"/>
      <c r="F27640"/>
      <c r="G27640"/>
      <c r="H27640"/>
      <c r="I27640"/>
      <c r="J27640"/>
      <c r="U27640" s="43"/>
      <c r="AE27640"/>
    </row>
    <row r="27641" spans="1:31">
      <c r="A27641">
        <v>63390</v>
      </c>
      <c r="B27641" t="s">
        <v>23721</v>
      </c>
      <c r="C27641" t="s">
        <v>33478</v>
      </c>
      <c r="D27641" t="s">
        <v>33476</v>
      </c>
      <c r="E27641"/>
      <c r="F27641"/>
      <c r="G27641"/>
      <c r="H27641"/>
      <c r="I27641"/>
      <c r="J27641"/>
      <c r="U27641" s="43"/>
      <c r="AE27641"/>
    </row>
    <row r="27642" spans="1:31">
      <c r="A27642">
        <v>63820</v>
      </c>
      <c r="B27642" t="s">
        <v>23722</v>
      </c>
      <c r="C27642" t="s">
        <v>33478</v>
      </c>
      <c r="D27642" t="s">
        <v>33482</v>
      </c>
      <c r="E27642"/>
      <c r="F27642"/>
      <c r="G27642"/>
      <c r="H27642"/>
      <c r="I27642"/>
      <c r="J27642"/>
      <c r="U27642" s="43"/>
      <c r="AE27642"/>
    </row>
    <row r="27643" spans="1:31">
      <c r="A27643">
        <v>63600</v>
      </c>
      <c r="B27643" t="s">
        <v>532</v>
      </c>
      <c r="C27643" t="s">
        <v>33478</v>
      </c>
      <c r="D27643" t="s">
        <v>33482</v>
      </c>
      <c r="E27643"/>
      <c r="F27643"/>
      <c r="G27643"/>
      <c r="H27643"/>
      <c r="I27643"/>
      <c r="J27643"/>
      <c r="U27643" s="43"/>
      <c r="AE27643"/>
    </row>
    <row r="27644" spans="1:31">
      <c r="A27644">
        <v>63350</v>
      </c>
      <c r="B27644" t="s">
        <v>23723</v>
      </c>
      <c r="C27644" t="s">
        <v>33480</v>
      </c>
      <c r="D27644" t="s">
        <v>33476</v>
      </c>
      <c r="E27644"/>
      <c r="F27644"/>
      <c r="G27644"/>
      <c r="H27644"/>
      <c r="I27644"/>
      <c r="J27644"/>
      <c r="U27644" s="43"/>
      <c r="AE27644"/>
    </row>
    <row r="27645" spans="1:31">
      <c r="A27645">
        <v>63330</v>
      </c>
      <c r="B27645" t="s">
        <v>23724</v>
      </c>
      <c r="C27645" t="s">
        <v>33478</v>
      </c>
      <c r="D27645" t="s">
        <v>33476</v>
      </c>
      <c r="E27645"/>
      <c r="F27645"/>
      <c r="G27645"/>
      <c r="H27645"/>
      <c r="I27645"/>
      <c r="J27645"/>
      <c r="U27645" s="43"/>
      <c r="AE27645"/>
    </row>
    <row r="27646" spans="1:31">
      <c r="A27646">
        <v>63600</v>
      </c>
      <c r="B27646" t="s">
        <v>23725</v>
      </c>
      <c r="C27646" t="s">
        <v>33478</v>
      </c>
      <c r="D27646" t="s">
        <v>33482</v>
      </c>
      <c r="E27646"/>
      <c r="F27646"/>
      <c r="G27646"/>
      <c r="H27646"/>
      <c r="I27646"/>
      <c r="J27646"/>
      <c r="U27646" s="43"/>
      <c r="AE27646"/>
    </row>
    <row r="27647" spans="1:31">
      <c r="A27647">
        <v>63570</v>
      </c>
      <c r="B27647" t="s">
        <v>23726</v>
      </c>
      <c r="C27647" t="s">
        <v>33480</v>
      </c>
      <c r="D27647" t="s">
        <v>33476</v>
      </c>
      <c r="E27647"/>
      <c r="F27647"/>
      <c r="G27647"/>
      <c r="H27647"/>
      <c r="I27647"/>
      <c r="J27647"/>
      <c r="U27647" s="43"/>
      <c r="AE27647"/>
    </row>
    <row r="27648" spans="1:31">
      <c r="A27648">
        <v>63580</v>
      </c>
      <c r="B27648" t="s">
        <v>23727</v>
      </c>
      <c r="C27648" t="s">
        <v>33478</v>
      </c>
      <c r="D27648" t="s">
        <v>33476</v>
      </c>
      <c r="E27648"/>
      <c r="F27648"/>
      <c r="G27648"/>
      <c r="H27648"/>
      <c r="I27648"/>
      <c r="J27648"/>
      <c r="U27648" s="43"/>
      <c r="AE27648"/>
    </row>
    <row r="27649" spans="1:31">
      <c r="A27649">
        <v>63330</v>
      </c>
      <c r="B27649" t="s">
        <v>23728</v>
      </c>
      <c r="C27649" t="s">
        <v>33478</v>
      </c>
      <c r="D27649" t="s">
        <v>33476</v>
      </c>
      <c r="E27649"/>
      <c r="F27649"/>
      <c r="G27649"/>
      <c r="H27649"/>
      <c r="I27649"/>
      <c r="J27649"/>
      <c r="U27649" s="43"/>
      <c r="AE27649"/>
    </row>
    <row r="27650" spans="1:31">
      <c r="A27650">
        <v>63270</v>
      </c>
      <c r="B27650" t="s">
        <v>18370</v>
      </c>
      <c r="C27650" t="s">
        <v>33478</v>
      </c>
      <c r="D27650" t="s">
        <v>33476</v>
      </c>
      <c r="E27650"/>
      <c r="F27650"/>
      <c r="G27650"/>
      <c r="H27650"/>
      <c r="I27650"/>
      <c r="J27650"/>
      <c r="U27650" s="43"/>
      <c r="AE27650"/>
    </row>
    <row r="27651" spans="1:31">
      <c r="A27651">
        <v>63460</v>
      </c>
      <c r="B27651" t="s">
        <v>23729</v>
      </c>
      <c r="C27651" t="s">
        <v>33480</v>
      </c>
      <c r="D27651" t="s">
        <v>33476</v>
      </c>
      <c r="E27651"/>
      <c r="F27651"/>
      <c r="G27651"/>
      <c r="H27651"/>
      <c r="I27651"/>
      <c r="J27651"/>
      <c r="U27651" s="43"/>
      <c r="AE27651"/>
    </row>
    <row r="27652" spans="1:31">
      <c r="A27652">
        <v>63710</v>
      </c>
      <c r="B27652" t="s">
        <v>23730</v>
      </c>
      <c r="C27652" t="s">
        <v>33478</v>
      </c>
      <c r="D27652" t="s">
        <v>33476</v>
      </c>
      <c r="E27652"/>
      <c r="F27652"/>
      <c r="G27652"/>
      <c r="H27652"/>
      <c r="I27652"/>
      <c r="J27652"/>
      <c r="U27652" s="43"/>
      <c r="AE27652"/>
    </row>
    <row r="27653" spans="1:31">
      <c r="A27653">
        <v>63230</v>
      </c>
      <c r="B27653" t="s">
        <v>23731</v>
      </c>
      <c r="C27653" t="s">
        <v>33478</v>
      </c>
      <c r="D27653" t="s">
        <v>33476</v>
      </c>
      <c r="E27653"/>
      <c r="F27653"/>
      <c r="G27653"/>
      <c r="H27653"/>
      <c r="I27653"/>
      <c r="J27653"/>
      <c r="U27653" s="43"/>
      <c r="AE27653"/>
    </row>
    <row r="27654" spans="1:31">
      <c r="A27654">
        <v>63440</v>
      </c>
      <c r="B27654" t="s">
        <v>23732</v>
      </c>
      <c r="C27654" t="s">
        <v>33478</v>
      </c>
      <c r="D27654" t="s">
        <v>33476</v>
      </c>
      <c r="E27654"/>
      <c r="F27654"/>
      <c r="G27654"/>
      <c r="H27654"/>
      <c r="I27654"/>
      <c r="J27654"/>
      <c r="U27654" s="43"/>
      <c r="AE27654"/>
    </row>
    <row r="27655" spans="1:31">
      <c r="A27655">
        <v>63610</v>
      </c>
      <c r="B27655" t="s">
        <v>23733</v>
      </c>
      <c r="C27655" t="s">
        <v>33478</v>
      </c>
      <c r="D27655" t="s">
        <v>33489</v>
      </c>
      <c r="E27655"/>
      <c r="F27655"/>
      <c r="G27655"/>
      <c r="H27655"/>
      <c r="I27655"/>
      <c r="J27655"/>
      <c r="U27655" s="43"/>
      <c r="AE27655"/>
    </row>
    <row r="27656" spans="1:31">
      <c r="A27656">
        <v>63480</v>
      </c>
      <c r="B27656" t="s">
        <v>23734</v>
      </c>
      <c r="C27656" t="s">
        <v>33478</v>
      </c>
      <c r="D27656" t="s">
        <v>33476</v>
      </c>
      <c r="E27656"/>
      <c r="F27656"/>
      <c r="G27656"/>
      <c r="H27656"/>
      <c r="I27656"/>
      <c r="J27656"/>
      <c r="U27656" s="43"/>
      <c r="AE27656"/>
    </row>
    <row r="27657" spans="1:31">
      <c r="A27657">
        <v>63230</v>
      </c>
      <c r="B27657" t="s">
        <v>23735</v>
      </c>
      <c r="C27657" t="s">
        <v>33478</v>
      </c>
      <c r="D27657" t="s">
        <v>33476</v>
      </c>
      <c r="E27657"/>
      <c r="F27657"/>
      <c r="G27657"/>
      <c r="H27657"/>
      <c r="I27657"/>
      <c r="J27657"/>
      <c r="U27657" s="43"/>
      <c r="AE27657"/>
    </row>
    <row r="27658" spans="1:31">
      <c r="A27658">
        <v>63210</v>
      </c>
      <c r="B27658" t="s">
        <v>23736</v>
      </c>
      <c r="C27658" t="s">
        <v>33478</v>
      </c>
      <c r="D27658" t="s">
        <v>33476</v>
      </c>
      <c r="E27658"/>
      <c r="F27658"/>
      <c r="G27658"/>
      <c r="H27658"/>
      <c r="I27658"/>
      <c r="J27658"/>
      <c r="U27658" s="43"/>
      <c r="AE27658"/>
    </row>
    <row r="27659" spans="1:31">
      <c r="A27659">
        <v>63310</v>
      </c>
      <c r="B27659" t="s">
        <v>23737</v>
      </c>
      <c r="C27659" t="s">
        <v>33480</v>
      </c>
      <c r="D27659" t="s">
        <v>33476</v>
      </c>
      <c r="E27659"/>
      <c r="F27659"/>
      <c r="G27659"/>
      <c r="H27659"/>
      <c r="I27659"/>
      <c r="J27659"/>
      <c r="U27659" s="43"/>
      <c r="AE27659"/>
    </row>
    <row r="27660" spans="1:31">
      <c r="A27660">
        <v>63640</v>
      </c>
      <c r="B27660" t="s">
        <v>23738</v>
      </c>
      <c r="C27660" t="s">
        <v>33478</v>
      </c>
      <c r="D27660" t="s">
        <v>33476</v>
      </c>
      <c r="E27660"/>
      <c r="F27660"/>
      <c r="G27660"/>
      <c r="H27660"/>
      <c r="I27660"/>
      <c r="J27660"/>
      <c r="U27660" s="43"/>
      <c r="AE27660"/>
    </row>
    <row r="27661" spans="1:31">
      <c r="A27661">
        <v>63490</v>
      </c>
      <c r="B27661" t="s">
        <v>23739</v>
      </c>
      <c r="C27661" t="s">
        <v>33480</v>
      </c>
      <c r="D27661" t="s">
        <v>33476</v>
      </c>
      <c r="E27661"/>
      <c r="F27661"/>
      <c r="G27661"/>
      <c r="H27661"/>
      <c r="I27661"/>
      <c r="J27661"/>
      <c r="U27661" s="43"/>
      <c r="AE27661"/>
    </row>
    <row r="27662" spans="1:31">
      <c r="A27662">
        <v>63440</v>
      </c>
      <c r="B27662" t="s">
        <v>23740</v>
      </c>
      <c r="C27662" t="s">
        <v>33478</v>
      </c>
      <c r="D27662" t="s">
        <v>33476</v>
      </c>
      <c r="E27662"/>
      <c r="F27662"/>
      <c r="G27662"/>
      <c r="H27662"/>
      <c r="I27662"/>
      <c r="J27662"/>
      <c r="U27662" s="43"/>
      <c r="AE27662"/>
    </row>
    <row r="27663" spans="1:31">
      <c r="A27663">
        <v>63440</v>
      </c>
      <c r="B27663" t="s">
        <v>23741</v>
      </c>
      <c r="C27663" t="s">
        <v>33478</v>
      </c>
      <c r="D27663" t="s">
        <v>33476</v>
      </c>
      <c r="E27663"/>
      <c r="F27663"/>
      <c r="G27663"/>
      <c r="H27663"/>
      <c r="I27663"/>
      <c r="J27663"/>
      <c r="U27663" s="43"/>
      <c r="AE27663"/>
    </row>
    <row r="27664" spans="1:31">
      <c r="A27664">
        <v>63500</v>
      </c>
      <c r="B27664" t="s">
        <v>23742</v>
      </c>
      <c r="C27664" t="s">
        <v>33480</v>
      </c>
      <c r="D27664" t="s">
        <v>33476</v>
      </c>
      <c r="E27664"/>
      <c r="F27664"/>
      <c r="G27664"/>
      <c r="H27664"/>
      <c r="I27664"/>
      <c r="J27664"/>
      <c r="U27664" s="43"/>
      <c r="AE27664"/>
    </row>
    <row r="27665" spans="1:31">
      <c r="A27665">
        <v>63550</v>
      </c>
      <c r="B27665" t="s">
        <v>23743</v>
      </c>
      <c r="C27665" t="s">
        <v>33478</v>
      </c>
      <c r="D27665" t="s">
        <v>33476</v>
      </c>
      <c r="E27665"/>
      <c r="F27665"/>
      <c r="G27665"/>
      <c r="H27665"/>
      <c r="I27665"/>
      <c r="J27665"/>
      <c r="U27665" s="43"/>
      <c r="AE27665"/>
    </row>
    <row r="27666" spans="1:31">
      <c r="A27666">
        <v>63660</v>
      </c>
      <c r="B27666" t="s">
        <v>5589</v>
      </c>
      <c r="C27666" t="s">
        <v>33478</v>
      </c>
      <c r="D27666" t="s">
        <v>33476</v>
      </c>
      <c r="E27666"/>
      <c r="F27666"/>
      <c r="G27666"/>
      <c r="H27666"/>
      <c r="I27666"/>
      <c r="J27666"/>
      <c r="U27666" s="43"/>
      <c r="AE27666"/>
    </row>
    <row r="27667" spans="1:31">
      <c r="A27667">
        <v>63450</v>
      </c>
      <c r="B27667" t="s">
        <v>23744</v>
      </c>
      <c r="C27667" t="s">
        <v>33478</v>
      </c>
      <c r="D27667" t="s">
        <v>33476</v>
      </c>
      <c r="E27667"/>
      <c r="F27667"/>
      <c r="G27667"/>
      <c r="H27667"/>
      <c r="I27667"/>
      <c r="J27667"/>
      <c r="U27667" s="43"/>
      <c r="AE27667"/>
    </row>
    <row r="27668" spans="1:31">
      <c r="A27668">
        <v>63450</v>
      </c>
      <c r="B27668" t="s">
        <v>5254</v>
      </c>
      <c r="C27668" t="s">
        <v>33478</v>
      </c>
      <c r="D27668" t="s">
        <v>33476</v>
      </c>
      <c r="E27668"/>
      <c r="F27668"/>
      <c r="G27668"/>
      <c r="H27668"/>
      <c r="I27668"/>
      <c r="J27668"/>
      <c r="U27668" s="43"/>
      <c r="AE27668"/>
    </row>
    <row r="27669" spans="1:31">
      <c r="A27669">
        <v>63950</v>
      </c>
      <c r="B27669" t="s">
        <v>23745</v>
      </c>
      <c r="C27669" t="s">
        <v>33478</v>
      </c>
      <c r="D27669" t="s">
        <v>33489</v>
      </c>
      <c r="E27669"/>
      <c r="F27669"/>
      <c r="G27669"/>
      <c r="H27669"/>
      <c r="I27669"/>
      <c r="J27669"/>
      <c r="U27669" s="43"/>
      <c r="AE27669"/>
    </row>
    <row r="27670" spans="1:31">
      <c r="A27670">
        <v>63220</v>
      </c>
      <c r="B27670" t="s">
        <v>23746</v>
      </c>
      <c r="C27670" t="s">
        <v>33478</v>
      </c>
      <c r="D27670" t="s">
        <v>33476</v>
      </c>
      <c r="E27670"/>
      <c r="F27670"/>
      <c r="G27670"/>
      <c r="H27670"/>
      <c r="I27670"/>
      <c r="J27670"/>
      <c r="U27670" s="43"/>
      <c r="AE27670"/>
    </row>
    <row r="27671" spans="1:31">
      <c r="A27671">
        <v>63760</v>
      </c>
      <c r="B27671" t="s">
        <v>549</v>
      </c>
      <c r="C27671" t="s">
        <v>33478</v>
      </c>
      <c r="D27671" t="s">
        <v>33482</v>
      </c>
      <c r="E27671"/>
      <c r="F27671"/>
      <c r="G27671"/>
      <c r="H27671"/>
      <c r="I27671"/>
      <c r="J27671"/>
      <c r="U27671" s="43"/>
      <c r="AE27671"/>
    </row>
    <row r="27672" spans="1:31">
      <c r="A27672">
        <v>63310</v>
      </c>
      <c r="B27672" t="s">
        <v>23747</v>
      </c>
      <c r="C27672" t="s">
        <v>33480</v>
      </c>
      <c r="D27672" t="s">
        <v>33476</v>
      </c>
      <c r="E27672"/>
      <c r="F27672"/>
      <c r="G27672"/>
      <c r="H27672"/>
      <c r="I27672"/>
      <c r="J27672"/>
      <c r="U27672" s="43"/>
      <c r="AE27672"/>
    </row>
    <row r="27673" spans="1:31">
      <c r="A27673">
        <v>63790</v>
      </c>
      <c r="B27673" t="s">
        <v>23748</v>
      </c>
      <c r="C27673" t="s">
        <v>33478</v>
      </c>
      <c r="D27673" t="s">
        <v>33489</v>
      </c>
      <c r="E27673"/>
      <c r="F27673"/>
      <c r="G27673"/>
      <c r="H27673"/>
      <c r="I27673"/>
      <c r="J27673"/>
      <c r="U27673" s="43"/>
      <c r="AE27673"/>
    </row>
    <row r="27674" spans="1:31">
      <c r="A27674">
        <v>63550</v>
      </c>
      <c r="B27674" t="s">
        <v>23749</v>
      </c>
      <c r="C27674" t="s">
        <v>33478</v>
      </c>
      <c r="D27674" t="s">
        <v>33476</v>
      </c>
      <c r="E27674"/>
      <c r="F27674"/>
      <c r="G27674"/>
      <c r="H27674"/>
      <c r="I27674"/>
      <c r="J27674"/>
      <c r="U27674" s="43"/>
      <c r="AE27674"/>
    </row>
    <row r="27675" spans="1:31">
      <c r="A27675">
        <v>63320</v>
      </c>
      <c r="B27675" t="s">
        <v>11605</v>
      </c>
      <c r="C27675" t="s">
        <v>33478</v>
      </c>
      <c r="D27675" t="s">
        <v>33476</v>
      </c>
      <c r="E27675"/>
      <c r="F27675"/>
      <c r="G27675"/>
      <c r="H27675"/>
      <c r="I27675"/>
      <c r="J27675"/>
      <c r="U27675" s="43"/>
      <c r="AE27675"/>
    </row>
    <row r="27676" spans="1:31">
      <c r="A27676">
        <v>63500</v>
      </c>
      <c r="B27676" t="s">
        <v>23750</v>
      </c>
      <c r="C27676" t="s">
        <v>33480</v>
      </c>
      <c r="D27676" t="s">
        <v>33476</v>
      </c>
      <c r="E27676"/>
      <c r="F27676"/>
      <c r="G27676"/>
      <c r="H27676"/>
      <c r="I27676"/>
      <c r="J27676"/>
      <c r="U27676" s="43"/>
      <c r="AE27676"/>
    </row>
    <row r="27677" spans="1:31">
      <c r="A27677">
        <v>63270</v>
      </c>
      <c r="B27677" t="s">
        <v>23751</v>
      </c>
      <c r="C27677" t="s">
        <v>33478</v>
      </c>
      <c r="D27677" t="s">
        <v>33476</v>
      </c>
      <c r="E27677"/>
      <c r="F27677"/>
      <c r="G27677"/>
      <c r="H27677"/>
      <c r="I27677"/>
      <c r="J27677"/>
      <c r="U27677" s="43"/>
      <c r="AE27677"/>
    </row>
    <row r="27678" spans="1:31">
      <c r="A27678">
        <v>63260</v>
      </c>
      <c r="B27678" t="s">
        <v>23752</v>
      </c>
      <c r="C27678" t="s">
        <v>33480</v>
      </c>
      <c r="D27678" t="s">
        <v>33476</v>
      </c>
      <c r="E27678"/>
      <c r="F27678"/>
      <c r="G27678"/>
      <c r="H27678"/>
      <c r="I27678"/>
      <c r="J27678"/>
      <c r="U27678" s="43"/>
      <c r="AE27678"/>
    </row>
    <row r="27679" spans="1:31">
      <c r="A27679">
        <v>63970</v>
      </c>
      <c r="B27679" t="s">
        <v>23753</v>
      </c>
      <c r="C27679" t="s">
        <v>33478</v>
      </c>
      <c r="D27679" t="s">
        <v>33489</v>
      </c>
      <c r="E27679"/>
      <c r="F27679"/>
      <c r="G27679"/>
      <c r="H27679"/>
      <c r="I27679"/>
      <c r="J27679"/>
      <c r="U27679" s="43"/>
      <c r="AE27679"/>
    </row>
    <row r="27680" spans="1:31">
      <c r="A27680">
        <v>63390</v>
      </c>
      <c r="B27680" t="s">
        <v>23754</v>
      </c>
      <c r="C27680" t="s">
        <v>33478</v>
      </c>
      <c r="D27680" t="s">
        <v>33476</v>
      </c>
      <c r="E27680"/>
      <c r="F27680"/>
      <c r="G27680"/>
      <c r="H27680"/>
      <c r="I27680"/>
      <c r="J27680"/>
      <c r="U27680" s="43"/>
      <c r="AE27680"/>
    </row>
    <row r="27681" spans="1:31">
      <c r="A27681">
        <v>63320</v>
      </c>
      <c r="B27681" t="s">
        <v>23755</v>
      </c>
      <c r="C27681" t="s">
        <v>33478</v>
      </c>
      <c r="D27681" t="s">
        <v>33476</v>
      </c>
      <c r="E27681"/>
      <c r="F27681"/>
      <c r="G27681"/>
      <c r="H27681"/>
      <c r="I27681"/>
      <c r="J27681"/>
      <c r="U27681" s="43"/>
      <c r="AE27681"/>
    </row>
    <row r="27682" spans="1:31">
      <c r="A27682">
        <v>63470</v>
      </c>
      <c r="B27682" t="s">
        <v>23756</v>
      </c>
      <c r="C27682" t="s">
        <v>33478</v>
      </c>
      <c r="D27682" t="s">
        <v>33482</v>
      </c>
      <c r="E27682"/>
      <c r="F27682"/>
      <c r="G27682"/>
      <c r="H27682"/>
      <c r="I27682"/>
      <c r="J27682"/>
      <c r="U27682" s="43"/>
      <c r="AE27682"/>
    </row>
    <row r="27683" spans="1:31">
      <c r="A27683">
        <v>63500</v>
      </c>
      <c r="B27683" t="s">
        <v>23757</v>
      </c>
      <c r="C27683" t="s">
        <v>33480</v>
      </c>
      <c r="D27683" t="s">
        <v>33476</v>
      </c>
      <c r="E27683"/>
      <c r="F27683"/>
      <c r="G27683"/>
      <c r="H27683"/>
      <c r="I27683"/>
      <c r="J27683"/>
      <c r="U27683" s="43"/>
      <c r="AE27683"/>
    </row>
    <row r="27684" spans="1:31">
      <c r="A27684">
        <v>63840</v>
      </c>
      <c r="B27684" t="s">
        <v>23758</v>
      </c>
      <c r="C27684" t="s">
        <v>33478</v>
      </c>
      <c r="D27684" t="s">
        <v>33476</v>
      </c>
      <c r="E27684"/>
      <c r="F27684"/>
      <c r="G27684"/>
      <c r="H27684"/>
      <c r="I27684"/>
      <c r="J27684"/>
      <c r="U27684" s="43"/>
      <c r="AE27684"/>
    </row>
    <row r="27685" spans="1:31">
      <c r="A27685">
        <v>63730</v>
      </c>
      <c r="B27685" t="s">
        <v>12049</v>
      </c>
      <c r="C27685" t="s">
        <v>33480</v>
      </c>
      <c r="D27685" t="s">
        <v>33476</v>
      </c>
      <c r="E27685"/>
      <c r="F27685"/>
      <c r="G27685"/>
      <c r="H27685"/>
      <c r="I27685"/>
      <c r="J27685"/>
      <c r="U27685" s="43"/>
      <c r="AE27685"/>
    </row>
    <row r="27686" spans="1:31">
      <c r="A27686">
        <v>63120</v>
      </c>
      <c r="B27686" t="s">
        <v>23759</v>
      </c>
      <c r="C27686" t="s">
        <v>33477</v>
      </c>
      <c r="D27686" t="s">
        <v>33476</v>
      </c>
      <c r="E27686"/>
      <c r="F27686"/>
      <c r="G27686"/>
      <c r="H27686"/>
      <c r="I27686"/>
      <c r="J27686"/>
      <c r="U27686" s="43"/>
      <c r="AE27686"/>
    </row>
    <row r="27687" spans="1:31">
      <c r="A27687">
        <v>63490</v>
      </c>
      <c r="B27687" t="s">
        <v>23760</v>
      </c>
      <c r="C27687" t="s">
        <v>33480</v>
      </c>
      <c r="D27687" t="s">
        <v>33476</v>
      </c>
      <c r="E27687"/>
      <c r="F27687"/>
      <c r="G27687"/>
      <c r="H27687"/>
      <c r="I27687"/>
      <c r="J27687"/>
      <c r="U27687" s="43"/>
      <c r="AE27687"/>
    </row>
    <row r="27688" spans="1:31">
      <c r="A27688">
        <v>63750</v>
      </c>
      <c r="B27688" t="s">
        <v>7784</v>
      </c>
      <c r="C27688" t="s">
        <v>33478</v>
      </c>
      <c r="D27688" t="s">
        <v>33482</v>
      </c>
      <c r="E27688"/>
      <c r="F27688"/>
      <c r="G27688"/>
      <c r="H27688"/>
      <c r="I27688"/>
      <c r="J27688"/>
      <c r="U27688" s="43"/>
      <c r="AE27688"/>
    </row>
    <row r="27689" spans="1:31">
      <c r="A27689">
        <v>63530</v>
      </c>
      <c r="B27689" t="s">
        <v>23761</v>
      </c>
      <c r="C27689" t="s">
        <v>33478</v>
      </c>
      <c r="D27689" t="s">
        <v>33476</v>
      </c>
      <c r="E27689"/>
      <c r="F27689"/>
      <c r="G27689"/>
      <c r="H27689"/>
      <c r="I27689"/>
      <c r="J27689"/>
      <c r="U27689" s="43"/>
      <c r="AE27689"/>
    </row>
    <row r="27690" spans="1:31">
      <c r="A27690">
        <v>63120</v>
      </c>
      <c r="B27690" t="s">
        <v>23762</v>
      </c>
      <c r="C27690" t="s">
        <v>33477</v>
      </c>
      <c r="D27690" t="s">
        <v>33476</v>
      </c>
      <c r="E27690"/>
      <c r="F27690"/>
      <c r="G27690"/>
      <c r="H27690"/>
      <c r="I27690"/>
      <c r="J27690"/>
      <c r="U27690" s="43"/>
      <c r="AE27690"/>
    </row>
    <row r="27691" spans="1:31">
      <c r="A27691">
        <v>63560</v>
      </c>
      <c r="B27691" t="s">
        <v>23763</v>
      </c>
      <c r="C27691" t="s">
        <v>33478</v>
      </c>
      <c r="D27691" t="s">
        <v>33476</v>
      </c>
      <c r="E27691"/>
      <c r="F27691"/>
      <c r="G27691"/>
      <c r="H27691"/>
      <c r="I27691"/>
      <c r="J27691"/>
      <c r="U27691" s="43"/>
      <c r="AE27691"/>
    </row>
    <row r="27692" spans="1:31">
      <c r="A27692">
        <v>63190</v>
      </c>
      <c r="B27692" t="s">
        <v>23764</v>
      </c>
      <c r="C27692" t="s">
        <v>33480</v>
      </c>
      <c r="D27692" t="s">
        <v>33482</v>
      </c>
      <c r="E27692"/>
      <c r="F27692"/>
      <c r="G27692"/>
      <c r="H27692"/>
      <c r="I27692"/>
      <c r="J27692"/>
      <c r="U27692" s="43"/>
      <c r="AE27692"/>
    </row>
    <row r="27693" spans="1:31">
      <c r="A27693">
        <v>63690</v>
      </c>
      <c r="B27693" t="s">
        <v>23765</v>
      </c>
      <c r="C27693" t="s">
        <v>33478</v>
      </c>
      <c r="D27693" t="s">
        <v>33489</v>
      </c>
      <c r="E27693"/>
      <c r="F27693"/>
      <c r="G27693"/>
      <c r="H27693"/>
      <c r="I27693"/>
      <c r="J27693"/>
      <c r="U27693" s="43"/>
      <c r="AE27693"/>
    </row>
    <row r="27694" spans="1:31">
      <c r="A27694">
        <v>63500</v>
      </c>
      <c r="B27694" t="s">
        <v>23766</v>
      </c>
      <c r="C27694" t="s">
        <v>33480</v>
      </c>
      <c r="D27694" t="s">
        <v>33476</v>
      </c>
      <c r="E27694"/>
      <c r="F27694"/>
      <c r="G27694"/>
      <c r="H27694"/>
      <c r="I27694"/>
      <c r="J27694"/>
      <c r="U27694" s="43"/>
      <c r="AE27694"/>
    </row>
    <row r="27695" spans="1:31">
      <c r="A27695">
        <v>63490</v>
      </c>
      <c r="B27695" t="s">
        <v>23767</v>
      </c>
      <c r="C27695" t="s">
        <v>33480</v>
      </c>
      <c r="D27695" t="s">
        <v>33476</v>
      </c>
      <c r="E27695"/>
      <c r="F27695"/>
      <c r="G27695"/>
      <c r="H27695"/>
      <c r="I27695"/>
      <c r="J27695"/>
      <c r="U27695" s="43"/>
      <c r="AE27695"/>
    </row>
    <row r="27696" spans="1:31">
      <c r="A27696">
        <v>63720</v>
      </c>
      <c r="B27696" t="s">
        <v>23768</v>
      </c>
      <c r="C27696" t="s">
        <v>33480</v>
      </c>
      <c r="D27696" t="s">
        <v>33476</v>
      </c>
      <c r="E27696"/>
      <c r="F27696"/>
      <c r="G27696"/>
      <c r="H27696"/>
      <c r="I27696"/>
      <c r="J27696"/>
      <c r="U27696" s="43"/>
      <c r="AE27696"/>
    </row>
    <row r="27697" spans="1:31">
      <c r="A27697">
        <v>63450</v>
      </c>
      <c r="B27697" t="s">
        <v>23769</v>
      </c>
      <c r="C27697" t="s">
        <v>33478</v>
      </c>
      <c r="D27697" t="s">
        <v>33476</v>
      </c>
      <c r="E27697"/>
      <c r="F27697"/>
      <c r="G27697"/>
      <c r="H27697"/>
      <c r="I27697"/>
      <c r="J27697"/>
      <c r="U27697" s="43"/>
      <c r="AE27697"/>
    </row>
    <row r="27698" spans="1:31">
      <c r="A27698">
        <v>63690</v>
      </c>
      <c r="B27698" t="s">
        <v>23770</v>
      </c>
      <c r="C27698" t="s">
        <v>33478</v>
      </c>
      <c r="D27698" t="s">
        <v>33489</v>
      </c>
      <c r="E27698"/>
      <c r="F27698"/>
      <c r="G27698"/>
      <c r="H27698"/>
      <c r="I27698"/>
      <c r="J27698"/>
      <c r="U27698" s="43"/>
      <c r="AE27698"/>
    </row>
    <row r="27699" spans="1:31">
      <c r="A27699">
        <v>63460</v>
      </c>
      <c r="B27699" t="s">
        <v>23771</v>
      </c>
      <c r="C27699" t="s">
        <v>33480</v>
      </c>
      <c r="D27699" t="s">
        <v>33476</v>
      </c>
      <c r="E27699"/>
      <c r="F27699"/>
      <c r="G27699"/>
      <c r="H27699"/>
      <c r="I27699"/>
      <c r="J27699"/>
      <c r="U27699" s="43"/>
      <c r="AE27699"/>
    </row>
    <row r="27700" spans="1:31">
      <c r="A27700">
        <v>63560</v>
      </c>
      <c r="B27700" t="s">
        <v>3286</v>
      </c>
      <c r="C27700" t="s">
        <v>33478</v>
      </c>
      <c r="D27700" t="s">
        <v>33476</v>
      </c>
      <c r="E27700"/>
      <c r="F27700"/>
      <c r="G27700"/>
      <c r="H27700"/>
      <c r="I27700"/>
      <c r="J27700"/>
      <c r="U27700" s="43"/>
      <c r="AE27700"/>
    </row>
    <row r="27701" spans="1:31">
      <c r="A27701">
        <v>63340</v>
      </c>
      <c r="B27701" t="s">
        <v>23772</v>
      </c>
      <c r="C27701" t="s">
        <v>33480</v>
      </c>
      <c r="D27701" t="s">
        <v>33476</v>
      </c>
      <c r="E27701"/>
      <c r="F27701"/>
      <c r="G27701"/>
      <c r="H27701"/>
      <c r="I27701"/>
      <c r="J27701"/>
      <c r="U27701" s="43"/>
      <c r="AE27701"/>
    </row>
    <row r="27702" spans="1:31">
      <c r="A27702">
        <v>63300</v>
      </c>
      <c r="B27702" t="s">
        <v>23773</v>
      </c>
      <c r="C27702" t="s">
        <v>33480</v>
      </c>
      <c r="D27702" t="s">
        <v>33476</v>
      </c>
      <c r="E27702"/>
      <c r="F27702"/>
      <c r="G27702"/>
      <c r="H27702"/>
      <c r="I27702"/>
      <c r="J27702"/>
      <c r="U27702" s="43"/>
      <c r="AE27702"/>
    </row>
    <row r="27703" spans="1:31">
      <c r="A27703">
        <v>63600</v>
      </c>
      <c r="B27703" t="s">
        <v>23774</v>
      </c>
      <c r="C27703" t="s">
        <v>33478</v>
      </c>
      <c r="D27703" t="s">
        <v>33482</v>
      </c>
      <c r="E27703"/>
      <c r="F27703"/>
      <c r="G27703"/>
      <c r="H27703"/>
      <c r="I27703"/>
      <c r="J27703"/>
      <c r="U27703" s="43"/>
      <c r="AE27703"/>
    </row>
    <row r="27704" spans="1:31">
      <c r="A27704">
        <v>63260</v>
      </c>
      <c r="B27704" t="s">
        <v>23775</v>
      </c>
      <c r="C27704" t="s">
        <v>33480</v>
      </c>
      <c r="D27704" t="s">
        <v>33476</v>
      </c>
      <c r="E27704"/>
      <c r="F27704"/>
      <c r="G27704"/>
      <c r="H27704"/>
      <c r="I27704"/>
      <c r="J27704"/>
      <c r="U27704" s="43"/>
      <c r="AE27704"/>
    </row>
    <row r="27705" spans="1:31">
      <c r="A27705">
        <v>63470</v>
      </c>
      <c r="B27705" t="s">
        <v>23776</v>
      </c>
      <c r="C27705" t="s">
        <v>33478</v>
      </c>
      <c r="D27705" t="s">
        <v>33482</v>
      </c>
      <c r="E27705"/>
      <c r="F27705"/>
      <c r="G27705"/>
      <c r="H27705"/>
      <c r="I27705"/>
      <c r="J27705"/>
      <c r="U27705" s="43"/>
      <c r="AE27705"/>
    </row>
    <row r="27706" spans="1:31">
      <c r="A27706">
        <v>63590</v>
      </c>
      <c r="B27706" t="s">
        <v>23777</v>
      </c>
      <c r="C27706" t="s">
        <v>33478</v>
      </c>
      <c r="D27706" t="s">
        <v>33482</v>
      </c>
      <c r="E27706"/>
      <c r="F27706"/>
      <c r="G27706"/>
      <c r="H27706"/>
      <c r="I27706"/>
      <c r="J27706"/>
      <c r="U27706" s="43"/>
      <c r="AE27706"/>
    </row>
    <row r="27707" spans="1:31">
      <c r="A27707">
        <v>63320</v>
      </c>
      <c r="B27707" t="s">
        <v>23778</v>
      </c>
      <c r="C27707" t="s">
        <v>33478</v>
      </c>
      <c r="D27707" t="s">
        <v>33476</v>
      </c>
      <c r="E27707"/>
      <c r="F27707"/>
      <c r="G27707"/>
      <c r="H27707"/>
      <c r="I27707"/>
      <c r="J27707"/>
      <c r="U27707" s="43"/>
      <c r="AE27707"/>
    </row>
    <row r="27708" spans="1:31">
      <c r="A27708">
        <v>63380</v>
      </c>
      <c r="B27708" t="s">
        <v>23779</v>
      </c>
      <c r="C27708" t="s">
        <v>33478</v>
      </c>
      <c r="D27708" t="s">
        <v>33476</v>
      </c>
      <c r="E27708"/>
      <c r="F27708"/>
      <c r="G27708"/>
      <c r="H27708"/>
      <c r="I27708"/>
      <c r="J27708"/>
      <c r="U27708" s="43"/>
      <c r="AE27708"/>
    </row>
    <row r="27709" spans="1:31">
      <c r="A27709">
        <v>63810</v>
      </c>
      <c r="B27709" t="s">
        <v>23780</v>
      </c>
      <c r="C27709" t="s">
        <v>33478</v>
      </c>
      <c r="D27709" t="s">
        <v>33482</v>
      </c>
      <c r="E27709"/>
      <c r="F27709"/>
      <c r="G27709"/>
      <c r="H27709"/>
      <c r="I27709"/>
      <c r="J27709"/>
      <c r="U27709" s="43"/>
      <c r="AE27709"/>
    </row>
    <row r="27710" spans="1:31">
      <c r="A27710">
        <v>63520</v>
      </c>
      <c r="B27710" t="s">
        <v>23781</v>
      </c>
      <c r="C27710" t="s">
        <v>33477</v>
      </c>
      <c r="D27710" t="s">
        <v>33476</v>
      </c>
      <c r="E27710"/>
      <c r="F27710"/>
      <c r="G27710"/>
      <c r="H27710"/>
      <c r="I27710"/>
      <c r="J27710"/>
      <c r="U27710" s="43"/>
      <c r="AE27710"/>
    </row>
    <row r="27711" spans="1:31">
      <c r="A27711">
        <v>63490</v>
      </c>
      <c r="B27711" t="s">
        <v>23782</v>
      </c>
      <c r="C27711" t="s">
        <v>33480</v>
      </c>
      <c r="D27711" t="s">
        <v>33476</v>
      </c>
      <c r="E27711"/>
      <c r="F27711"/>
      <c r="G27711"/>
      <c r="H27711"/>
      <c r="I27711"/>
      <c r="J27711"/>
      <c r="U27711" s="43"/>
      <c r="AE27711"/>
    </row>
    <row r="27712" spans="1:31">
      <c r="A27712">
        <v>63610</v>
      </c>
      <c r="B27712" t="s">
        <v>23783</v>
      </c>
      <c r="C27712" t="s">
        <v>33478</v>
      </c>
      <c r="D27712" t="s">
        <v>33489</v>
      </c>
      <c r="E27712"/>
      <c r="F27712"/>
      <c r="G27712"/>
      <c r="H27712"/>
      <c r="I27712"/>
      <c r="J27712"/>
      <c r="U27712" s="43"/>
      <c r="AE27712"/>
    </row>
    <row r="27713" spans="1:31">
      <c r="A27713">
        <v>63600</v>
      </c>
      <c r="B27713" t="s">
        <v>23784</v>
      </c>
      <c r="C27713" t="s">
        <v>33478</v>
      </c>
      <c r="D27713" t="s">
        <v>33482</v>
      </c>
      <c r="E27713"/>
      <c r="F27713"/>
      <c r="G27713"/>
      <c r="H27713"/>
      <c r="I27713"/>
      <c r="J27713"/>
      <c r="U27713" s="43"/>
      <c r="AE27713"/>
    </row>
    <row r="27714" spans="1:31">
      <c r="A27714">
        <v>63580</v>
      </c>
      <c r="B27714" t="s">
        <v>23785</v>
      </c>
      <c r="C27714" t="s">
        <v>33478</v>
      </c>
      <c r="D27714" t="s">
        <v>33476</v>
      </c>
      <c r="E27714"/>
      <c r="F27714"/>
      <c r="G27714"/>
      <c r="H27714"/>
      <c r="I27714"/>
      <c r="J27714"/>
      <c r="U27714" s="43"/>
      <c r="AE27714"/>
    </row>
    <row r="27715" spans="1:31">
      <c r="A27715">
        <v>63720</v>
      </c>
      <c r="B27715" t="s">
        <v>23786</v>
      </c>
      <c r="C27715" t="s">
        <v>33480</v>
      </c>
      <c r="D27715" t="s">
        <v>33476</v>
      </c>
      <c r="E27715"/>
      <c r="F27715"/>
      <c r="G27715"/>
      <c r="H27715"/>
      <c r="I27715"/>
      <c r="J27715"/>
      <c r="U27715" s="43"/>
      <c r="AE27715"/>
    </row>
    <row r="27716" spans="1:31">
      <c r="A27716">
        <v>63500</v>
      </c>
      <c r="B27716" t="s">
        <v>23787</v>
      </c>
      <c r="C27716" t="s">
        <v>33480</v>
      </c>
      <c r="D27716" t="s">
        <v>33476</v>
      </c>
      <c r="E27716"/>
      <c r="F27716"/>
      <c r="G27716"/>
      <c r="H27716"/>
      <c r="I27716"/>
      <c r="J27716"/>
      <c r="U27716" s="43"/>
      <c r="AE27716"/>
    </row>
    <row r="27717" spans="1:31">
      <c r="A27717">
        <v>63910</v>
      </c>
      <c r="B27717" t="s">
        <v>23788</v>
      </c>
      <c r="C27717" t="s">
        <v>33480</v>
      </c>
      <c r="D27717" t="s">
        <v>33476</v>
      </c>
      <c r="E27717"/>
      <c r="F27717"/>
      <c r="G27717"/>
      <c r="H27717"/>
      <c r="I27717"/>
      <c r="J27717"/>
      <c r="U27717" s="43"/>
      <c r="AE27717"/>
    </row>
    <row r="27718" spans="1:31">
      <c r="A27718">
        <v>63260</v>
      </c>
      <c r="B27718" t="s">
        <v>23789</v>
      </c>
      <c r="C27718" t="s">
        <v>33480</v>
      </c>
      <c r="D27718" t="s">
        <v>33476</v>
      </c>
      <c r="E27718"/>
      <c r="F27718"/>
      <c r="G27718"/>
      <c r="H27718"/>
      <c r="I27718"/>
      <c r="J27718"/>
      <c r="U27718" s="43"/>
      <c r="AE27718"/>
    </row>
    <row r="27719" spans="1:31">
      <c r="A27719">
        <v>63330</v>
      </c>
      <c r="B27719" t="s">
        <v>23790</v>
      </c>
      <c r="C27719" t="s">
        <v>33478</v>
      </c>
      <c r="D27719" t="s">
        <v>33476</v>
      </c>
      <c r="E27719"/>
      <c r="F27719"/>
      <c r="G27719"/>
      <c r="H27719"/>
      <c r="I27719"/>
      <c r="J27719"/>
      <c r="U27719" s="43"/>
      <c r="AE27719"/>
    </row>
    <row r="27720" spans="1:31">
      <c r="A27720">
        <v>63580</v>
      </c>
      <c r="B27720" t="s">
        <v>23791</v>
      </c>
      <c r="C27720" t="s">
        <v>33478</v>
      </c>
      <c r="D27720" t="s">
        <v>33476</v>
      </c>
      <c r="E27720"/>
      <c r="F27720"/>
      <c r="G27720"/>
      <c r="H27720"/>
      <c r="I27720"/>
      <c r="J27720"/>
      <c r="U27720" s="43"/>
      <c r="AE27720"/>
    </row>
    <row r="27721" spans="1:31">
      <c r="A27721">
        <v>63580</v>
      </c>
      <c r="B27721" t="s">
        <v>23791</v>
      </c>
      <c r="C27721" t="s">
        <v>33478</v>
      </c>
      <c r="D27721" t="s">
        <v>33476</v>
      </c>
      <c r="E27721"/>
      <c r="F27721"/>
      <c r="G27721"/>
      <c r="H27721"/>
      <c r="I27721"/>
      <c r="J27721"/>
      <c r="U27721" s="43"/>
      <c r="AE27721"/>
    </row>
    <row r="27722" spans="1:31">
      <c r="A27722">
        <v>63710</v>
      </c>
      <c r="B27722" t="s">
        <v>23792</v>
      </c>
      <c r="C27722" t="s">
        <v>33478</v>
      </c>
      <c r="D27722" t="s">
        <v>33476</v>
      </c>
      <c r="E27722"/>
      <c r="F27722"/>
      <c r="G27722"/>
      <c r="H27722"/>
      <c r="I27722"/>
      <c r="J27722"/>
      <c r="U27722" s="43"/>
      <c r="AE27722"/>
    </row>
    <row r="27723" spans="1:31">
      <c r="A27723">
        <v>63470</v>
      </c>
      <c r="B27723" t="s">
        <v>23793</v>
      </c>
      <c r="C27723" t="s">
        <v>33478</v>
      </c>
      <c r="D27723" t="s">
        <v>33482</v>
      </c>
      <c r="E27723"/>
      <c r="F27723"/>
      <c r="G27723"/>
      <c r="H27723"/>
      <c r="I27723"/>
      <c r="J27723"/>
      <c r="U27723" s="43"/>
      <c r="AE27723"/>
    </row>
    <row r="27724" spans="1:31">
      <c r="A27724">
        <v>63210</v>
      </c>
      <c r="B27724" t="s">
        <v>23794</v>
      </c>
      <c r="C27724" t="s">
        <v>33478</v>
      </c>
      <c r="D27724" t="s">
        <v>33476</v>
      </c>
      <c r="E27724"/>
      <c r="F27724"/>
      <c r="G27724"/>
      <c r="H27724"/>
      <c r="I27724"/>
      <c r="J27724"/>
      <c r="U27724" s="43"/>
      <c r="AE27724"/>
    </row>
    <row r="27725" spans="1:31">
      <c r="A27725">
        <v>63320</v>
      </c>
      <c r="B27725" t="s">
        <v>2966</v>
      </c>
      <c r="C27725" t="s">
        <v>33478</v>
      </c>
      <c r="D27725" t="s">
        <v>33476</v>
      </c>
      <c r="E27725"/>
      <c r="F27725"/>
      <c r="G27725"/>
      <c r="H27725"/>
      <c r="I27725"/>
      <c r="J27725"/>
      <c r="U27725" s="43"/>
      <c r="AE27725"/>
    </row>
    <row r="27726" spans="1:31">
      <c r="A27726">
        <v>63910</v>
      </c>
      <c r="B27726" t="s">
        <v>23795</v>
      </c>
      <c r="C27726" t="s">
        <v>33480</v>
      </c>
      <c r="D27726" t="s">
        <v>33476</v>
      </c>
      <c r="E27726"/>
      <c r="F27726"/>
      <c r="G27726"/>
      <c r="H27726"/>
      <c r="I27726"/>
      <c r="J27726"/>
      <c r="U27726" s="43"/>
      <c r="AE27726"/>
    </row>
    <row r="27727" spans="1:31">
      <c r="A27727">
        <v>63480</v>
      </c>
      <c r="B27727" t="s">
        <v>23796</v>
      </c>
      <c r="C27727" t="s">
        <v>33478</v>
      </c>
      <c r="D27727" t="s">
        <v>33476</v>
      </c>
      <c r="E27727"/>
      <c r="F27727"/>
      <c r="G27727"/>
      <c r="H27727"/>
      <c r="I27727"/>
      <c r="J27727"/>
      <c r="U27727" s="43"/>
      <c r="AE27727"/>
    </row>
    <row r="27728" spans="1:31">
      <c r="A27728">
        <v>63960</v>
      </c>
      <c r="B27728" t="s">
        <v>23797</v>
      </c>
      <c r="C27728" t="s">
        <v>33480</v>
      </c>
      <c r="D27728" t="e">
        <v>#N/A</v>
      </c>
      <c r="E27728"/>
      <c r="F27728"/>
      <c r="G27728"/>
      <c r="H27728"/>
      <c r="I27728"/>
      <c r="J27728"/>
      <c r="U27728" s="43"/>
      <c r="AE27728"/>
    </row>
    <row r="27729" spans="1:31">
      <c r="A27729">
        <v>63340</v>
      </c>
      <c r="B27729" t="s">
        <v>23798</v>
      </c>
      <c r="C27729" t="s">
        <v>33480</v>
      </c>
      <c r="D27729" t="s">
        <v>33476</v>
      </c>
      <c r="E27729"/>
      <c r="F27729"/>
      <c r="G27729"/>
      <c r="H27729"/>
      <c r="I27729"/>
      <c r="J27729"/>
      <c r="U27729" s="43"/>
      <c r="AE27729"/>
    </row>
    <row r="27730" spans="1:31">
      <c r="A27730">
        <v>63270</v>
      </c>
      <c r="B27730" t="s">
        <v>23799</v>
      </c>
      <c r="C27730" t="s">
        <v>33478</v>
      </c>
      <c r="D27730" t="s">
        <v>33476</v>
      </c>
      <c r="E27730"/>
      <c r="F27730"/>
      <c r="G27730"/>
      <c r="H27730"/>
      <c r="I27730"/>
      <c r="J27730"/>
      <c r="U27730" s="43"/>
      <c r="AE27730"/>
    </row>
    <row r="27731" spans="1:31">
      <c r="A27731">
        <v>63270</v>
      </c>
      <c r="B27731" t="s">
        <v>23799</v>
      </c>
      <c r="C27731" t="s">
        <v>33478</v>
      </c>
      <c r="D27731" t="s">
        <v>33476</v>
      </c>
      <c r="E27731"/>
      <c r="F27731"/>
      <c r="G27731"/>
      <c r="H27731"/>
      <c r="I27731"/>
      <c r="J27731"/>
      <c r="U27731" s="43"/>
      <c r="AE27731"/>
    </row>
    <row r="27732" spans="1:31">
      <c r="A27732">
        <v>63340</v>
      </c>
      <c r="B27732" t="s">
        <v>599</v>
      </c>
      <c r="C27732" t="s">
        <v>33480</v>
      </c>
      <c r="D27732" t="s">
        <v>33476</v>
      </c>
      <c r="E27732"/>
      <c r="F27732"/>
      <c r="G27732"/>
      <c r="H27732"/>
      <c r="I27732"/>
      <c r="J27732"/>
      <c r="U27732" s="43"/>
      <c r="AE27732"/>
    </row>
    <row r="27733" spans="1:31">
      <c r="A27733">
        <v>63310</v>
      </c>
      <c r="B27733" t="s">
        <v>23800</v>
      </c>
      <c r="C27733" t="s">
        <v>33480</v>
      </c>
      <c r="D27733" t="s">
        <v>33476</v>
      </c>
      <c r="E27733"/>
      <c r="F27733"/>
      <c r="G27733"/>
      <c r="H27733"/>
      <c r="I27733"/>
      <c r="J27733"/>
      <c r="U27733" s="43"/>
      <c r="AE27733"/>
    </row>
    <row r="27734" spans="1:31">
      <c r="A27734">
        <v>63380</v>
      </c>
      <c r="B27734" t="s">
        <v>23801</v>
      </c>
      <c r="C27734" t="s">
        <v>33478</v>
      </c>
      <c r="D27734" t="s">
        <v>33476</v>
      </c>
      <c r="E27734"/>
      <c r="F27734"/>
      <c r="G27734"/>
      <c r="H27734"/>
      <c r="I27734"/>
      <c r="J27734"/>
      <c r="U27734" s="43"/>
      <c r="AE27734"/>
    </row>
    <row r="27735" spans="1:31">
      <c r="A27735">
        <v>63350</v>
      </c>
      <c r="B27735" t="s">
        <v>23802</v>
      </c>
      <c r="C27735" t="s">
        <v>33480</v>
      </c>
      <c r="D27735" t="s">
        <v>33476</v>
      </c>
      <c r="E27735"/>
      <c r="F27735"/>
      <c r="G27735"/>
      <c r="H27735"/>
      <c r="I27735"/>
      <c r="J27735"/>
      <c r="U27735" s="43"/>
      <c r="AE27735"/>
    </row>
    <row r="27736" spans="1:31">
      <c r="A27736">
        <v>63330</v>
      </c>
      <c r="B27736" t="s">
        <v>23803</v>
      </c>
      <c r="C27736" t="s">
        <v>33478</v>
      </c>
      <c r="D27736" t="s">
        <v>33476</v>
      </c>
      <c r="E27736"/>
      <c r="F27736"/>
      <c r="G27736"/>
      <c r="H27736"/>
      <c r="I27736"/>
      <c r="J27736"/>
      <c r="U27736" s="43"/>
      <c r="AE27736"/>
    </row>
    <row r="27737" spans="1:31">
      <c r="A27737">
        <v>63250</v>
      </c>
      <c r="B27737" t="s">
        <v>23804</v>
      </c>
      <c r="C27737" t="s">
        <v>33478</v>
      </c>
      <c r="D27737" t="s">
        <v>33476</v>
      </c>
      <c r="E27737"/>
      <c r="F27737"/>
      <c r="G27737"/>
      <c r="H27737"/>
      <c r="I27737"/>
      <c r="J27737"/>
      <c r="U27737" s="43"/>
      <c r="AE27737"/>
    </row>
    <row r="27738" spans="1:31">
      <c r="A27738">
        <v>63410</v>
      </c>
      <c r="B27738" t="s">
        <v>5300</v>
      </c>
      <c r="C27738" t="s">
        <v>33478</v>
      </c>
      <c r="D27738" t="s">
        <v>33476</v>
      </c>
      <c r="E27738"/>
      <c r="F27738"/>
      <c r="G27738"/>
      <c r="H27738"/>
      <c r="I27738"/>
      <c r="J27738"/>
      <c r="U27738" s="43"/>
      <c r="AE27738"/>
    </row>
    <row r="27739" spans="1:31">
      <c r="A27739">
        <v>63840</v>
      </c>
      <c r="B27739" t="s">
        <v>23805</v>
      </c>
      <c r="C27739" t="s">
        <v>33478</v>
      </c>
      <c r="D27739" t="s">
        <v>33476</v>
      </c>
      <c r="E27739"/>
      <c r="F27739"/>
      <c r="G27739"/>
      <c r="H27739"/>
      <c r="I27739"/>
      <c r="J27739"/>
      <c r="U27739" s="43"/>
      <c r="AE27739"/>
    </row>
    <row r="27740" spans="1:31">
      <c r="A27740">
        <v>63500</v>
      </c>
      <c r="B27740" t="s">
        <v>23806</v>
      </c>
      <c r="C27740" t="s">
        <v>33480</v>
      </c>
      <c r="D27740" t="s">
        <v>33476</v>
      </c>
      <c r="E27740"/>
      <c r="F27740"/>
      <c r="G27740"/>
      <c r="H27740"/>
      <c r="I27740"/>
      <c r="J27740"/>
      <c r="U27740" s="43"/>
      <c r="AE27740"/>
    </row>
    <row r="27741" spans="1:31">
      <c r="A27741">
        <v>63620</v>
      </c>
      <c r="B27741" t="s">
        <v>23807</v>
      </c>
      <c r="C27741" t="s">
        <v>33478</v>
      </c>
      <c r="D27741" t="s">
        <v>33482</v>
      </c>
      <c r="E27741"/>
      <c r="F27741"/>
      <c r="G27741"/>
      <c r="H27741"/>
      <c r="I27741"/>
      <c r="J27741"/>
      <c r="U27741" s="43"/>
      <c r="AE27741"/>
    </row>
    <row r="27742" spans="1:31">
      <c r="A27742">
        <v>63120</v>
      </c>
      <c r="B27742" t="s">
        <v>23808</v>
      </c>
      <c r="C27742" t="s">
        <v>33477</v>
      </c>
      <c r="D27742" t="s">
        <v>33476</v>
      </c>
      <c r="E27742"/>
      <c r="F27742"/>
      <c r="G27742"/>
      <c r="H27742"/>
      <c r="I27742"/>
      <c r="J27742"/>
      <c r="U27742" s="43"/>
      <c r="AE27742"/>
    </row>
    <row r="27743" spans="1:31">
      <c r="A27743">
        <v>63120</v>
      </c>
      <c r="B27743" t="s">
        <v>23809</v>
      </c>
      <c r="C27743" t="s">
        <v>33477</v>
      </c>
      <c r="D27743" t="s">
        <v>33476</v>
      </c>
      <c r="E27743"/>
      <c r="F27743"/>
      <c r="G27743"/>
      <c r="H27743"/>
      <c r="I27743"/>
      <c r="J27743"/>
      <c r="U27743" s="43"/>
      <c r="AE27743"/>
    </row>
    <row r="27744" spans="1:31">
      <c r="A27744">
        <v>63530</v>
      </c>
      <c r="B27744" t="s">
        <v>23810</v>
      </c>
      <c r="C27744" t="s">
        <v>33478</v>
      </c>
      <c r="D27744" t="s">
        <v>33476</v>
      </c>
      <c r="E27744"/>
      <c r="F27744"/>
      <c r="G27744"/>
      <c r="H27744"/>
      <c r="I27744"/>
      <c r="J27744"/>
      <c r="U27744" s="43"/>
      <c r="AE27744"/>
    </row>
    <row r="27745" spans="1:31">
      <c r="A27745">
        <v>63700</v>
      </c>
      <c r="B27745" t="s">
        <v>23811</v>
      </c>
      <c r="C27745" t="s">
        <v>33478</v>
      </c>
      <c r="D27745" t="s">
        <v>33476</v>
      </c>
      <c r="E27745"/>
      <c r="F27745"/>
      <c r="G27745"/>
      <c r="H27745"/>
      <c r="I27745"/>
      <c r="J27745"/>
      <c r="U27745" s="43"/>
      <c r="AE27745"/>
    </row>
    <row r="27746" spans="1:31">
      <c r="A27746">
        <v>63700</v>
      </c>
      <c r="B27746" t="s">
        <v>23811</v>
      </c>
      <c r="C27746" t="s">
        <v>33478</v>
      </c>
      <c r="D27746" t="s">
        <v>33476</v>
      </c>
      <c r="E27746"/>
      <c r="F27746"/>
      <c r="G27746"/>
      <c r="H27746"/>
      <c r="I27746"/>
      <c r="J27746"/>
      <c r="U27746" s="43"/>
      <c r="AE27746"/>
    </row>
    <row r="27747" spans="1:31">
      <c r="A27747">
        <v>63270</v>
      </c>
      <c r="B27747" t="s">
        <v>23812</v>
      </c>
      <c r="C27747" t="s">
        <v>33478</v>
      </c>
      <c r="D27747" t="s">
        <v>33476</v>
      </c>
      <c r="E27747"/>
      <c r="F27747"/>
      <c r="G27747"/>
      <c r="H27747"/>
      <c r="I27747"/>
      <c r="J27747"/>
      <c r="U27747" s="43"/>
      <c r="AE27747"/>
    </row>
    <row r="27748" spans="1:31">
      <c r="A27748">
        <v>63200</v>
      </c>
      <c r="B27748" t="s">
        <v>23813</v>
      </c>
      <c r="C27748" t="s">
        <v>33480</v>
      </c>
      <c r="D27748" t="s">
        <v>33476</v>
      </c>
      <c r="E27748"/>
      <c r="F27748"/>
      <c r="G27748"/>
      <c r="H27748"/>
      <c r="I27748"/>
      <c r="J27748"/>
      <c r="U27748" s="43"/>
      <c r="AE27748"/>
    </row>
    <row r="27749" spans="1:31">
      <c r="A27749">
        <v>64460</v>
      </c>
      <c r="B27749" t="s">
        <v>23814</v>
      </c>
      <c r="C27749" t="s">
        <v>33477</v>
      </c>
      <c r="D27749" t="s">
        <v>33482</v>
      </c>
      <c r="E27749"/>
      <c r="F27749"/>
      <c r="G27749"/>
      <c r="H27749"/>
      <c r="I27749"/>
      <c r="J27749"/>
      <c r="U27749" s="43"/>
      <c r="AE27749"/>
    </row>
    <row r="27750" spans="1:31">
      <c r="A27750">
        <v>64160</v>
      </c>
      <c r="B27750" t="s">
        <v>23815</v>
      </c>
      <c r="C27750" t="s">
        <v>33477</v>
      </c>
      <c r="D27750" t="s">
        <v>33476</v>
      </c>
      <c r="E27750"/>
      <c r="F27750"/>
      <c r="G27750"/>
      <c r="H27750"/>
      <c r="I27750"/>
      <c r="J27750"/>
      <c r="U27750" s="43"/>
      <c r="AE27750"/>
    </row>
    <row r="27751" spans="1:31">
      <c r="A27751">
        <v>64150</v>
      </c>
      <c r="B27751" t="s">
        <v>23816</v>
      </c>
      <c r="C27751" t="s">
        <v>33477</v>
      </c>
      <c r="D27751" t="s">
        <v>33476</v>
      </c>
      <c r="E27751"/>
      <c r="F27751"/>
      <c r="G27751"/>
      <c r="H27751"/>
      <c r="I27751"/>
      <c r="J27751"/>
      <c r="U27751" s="43"/>
      <c r="AE27751"/>
    </row>
    <row r="27752" spans="1:31">
      <c r="A27752">
        <v>64390</v>
      </c>
      <c r="B27752" t="s">
        <v>23817</v>
      </c>
      <c r="C27752" t="s">
        <v>33477</v>
      </c>
      <c r="D27752" t="s">
        <v>33476</v>
      </c>
      <c r="E27752"/>
      <c r="F27752"/>
      <c r="G27752"/>
      <c r="H27752"/>
      <c r="I27752"/>
      <c r="J27752"/>
      <c r="U27752" s="43"/>
      <c r="AE27752"/>
    </row>
    <row r="27753" spans="1:31">
      <c r="A27753">
        <v>64360</v>
      </c>
      <c r="B27753" t="s">
        <v>23818</v>
      </c>
      <c r="C27753" t="s">
        <v>33477</v>
      </c>
      <c r="D27753" t="s">
        <v>33476</v>
      </c>
      <c r="E27753"/>
      <c r="F27753"/>
      <c r="G27753"/>
      <c r="H27753"/>
      <c r="I27753"/>
      <c r="J27753"/>
      <c r="U27753" s="43"/>
      <c r="AE27753"/>
    </row>
    <row r="27754" spans="1:31">
      <c r="A27754">
        <v>64490</v>
      </c>
      <c r="B27754" t="s">
        <v>23819</v>
      </c>
      <c r="C27754" t="s">
        <v>33478</v>
      </c>
      <c r="D27754" t="s">
        <v>33476</v>
      </c>
      <c r="E27754"/>
      <c r="F27754"/>
      <c r="G27754"/>
      <c r="H27754"/>
      <c r="I27754"/>
      <c r="J27754"/>
      <c r="U27754" s="43"/>
      <c r="AE27754"/>
    </row>
    <row r="27755" spans="1:31">
      <c r="A27755">
        <v>64400</v>
      </c>
      <c r="B27755" t="s">
        <v>23820</v>
      </c>
      <c r="C27755" t="s">
        <v>33477</v>
      </c>
      <c r="D27755" t="s">
        <v>33476</v>
      </c>
      <c r="E27755"/>
      <c r="F27755"/>
      <c r="G27755"/>
      <c r="H27755"/>
      <c r="I27755"/>
      <c r="J27755"/>
      <c r="U27755" s="43"/>
      <c r="AE27755"/>
    </row>
    <row r="27756" spans="1:31">
      <c r="A27756">
        <v>64220</v>
      </c>
      <c r="B27756" t="s">
        <v>23821</v>
      </c>
      <c r="C27756" t="s">
        <v>33477</v>
      </c>
      <c r="D27756" t="s">
        <v>33476</v>
      </c>
      <c r="E27756"/>
      <c r="F27756"/>
      <c r="G27756"/>
      <c r="H27756"/>
      <c r="I27756"/>
      <c r="J27756"/>
      <c r="U27756" s="43"/>
      <c r="AE27756"/>
    </row>
    <row r="27757" spans="1:31">
      <c r="A27757">
        <v>64210</v>
      </c>
      <c r="B27757" t="s">
        <v>23822</v>
      </c>
      <c r="C27757" t="s">
        <v>33477</v>
      </c>
      <c r="D27757" t="e">
        <v>#N/A</v>
      </c>
      <c r="E27757"/>
      <c r="F27757"/>
      <c r="G27757"/>
      <c r="H27757"/>
      <c r="I27757"/>
      <c r="J27757"/>
      <c r="U27757" s="43"/>
      <c r="AE27757"/>
    </row>
    <row r="27758" spans="1:31">
      <c r="A27758">
        <v>64120</v>
      </c>
      <c r="B27758" t="s">
        <v>23823</v>
      </c>
      <c r="C27758" t="s">
        <v>33477</v>
      </c>
      <c r="D27758" t="s">
        <v>33476</v>
      </c>
      <c r="E27758"/>
      <c r="F27758"/>
      <c r="G27758"/>
      <c r="H27758"/>
      <c r="I27758"/>
      <c r="J27758"/>
      <c r="U27758" s="43"/>
      <c r="AE27758"/>
    </row>
    <row r="27759" spans="1:31">
      <c r="A27759">
        <v>64120</v>
      </c>
      <c r="B27759" t="s">
        <v>23823</v>
      </c>
      <c r="C27759" t="s">
        <v>33477</v>
      </c>
      <c r="D27759" t="s">
        <v>33476</v>
      </c>
      <c r="E27759"/>
      <c r="F27759"/>
      <c r="G27759"/>
      <c r="H27759"/>
      <c r="I27759"/>
      <c r="J27759"/>
      <c r="U27759" s="43"/>
      <c r="AE27759"/>
    </row>
    <row r="27760" spans="1:31">
      <c r="A27760">
        <v>64220</v>
      </c>
      <c r="B27760" t="s">
        <v>23824</v>
      </c>
      <c r="C27760" t="s">
        <v>33477</v>
      </c>
      <c r="D27760" t="s">
        <v>33476</v>
      </c>
      <c r="E27760"/>
      <c r="F27760"/>
      <c r="G27760"/>
      <c r="H27760"/>
      <c r="I27760"/>
      <c r="J27760"/>
      <c r="U27760" s="43"/>
      <c r="AE27760"/>
    </row>
    <row r="27761" spans="1:31">
      <c r="A27761">
        <v>64130</v>
      </c>
      <c r="B27761" t="s">
        <v>23825</v>
      </c>
      <c r="C27761" t="s">
        <v>33477</v>
      </c>
      <c r="D27761" t="s">
        <v>33476</v>
      </c>
      <c r="E27761"/>
      <c r="F27761"/>
      <c r="G27761"/>
      <c r="H27761"/>
      <c r="I27761"/>
      <c r="J27761"/>
      <c r="U27761" s="43"/>
      <c r="AE27761"/>
    </row>
    <row r="27762" spans="1:31">
      <c r="A27762">
        <v>64220</v>
      </c>
      <c r="B27762" t="s">
        <v>23826</v>
      </c>
      <c r="C27762" t="s">
        <v>33477</v>
      </c>
      <c r="D27762" t="s">
        <v>33476</v>
      </c>
      <c r="E27762"/>
      <c r="F27762"/>
      <c r="G27762"/>
      <c r="H27762"/>
      <c r="I27762"/>
      <c r="J27762"/>
      <c r="U27762" s="43"/>
      <c r="AE27762"/>
    </row>
    <row r="27763" spans="1:31">
      <c r="A27763">
        <v>64250</v>
      </c>
      <c r="B27763" t="s">
        <v>23827</v>
      </c>
      <c r="C27763" t="s">
        <v>33477</v>
      </c>
      <c r="D27763" t="s">
        <v>33476</v>
      </c>
      <c r="E27763"/>
      <c r="F27763"/>
      <c r="G27763"/>
      <c r="H27763"/>
      <c r="I27763"/>
      <c r="J27763"/>
      <c r="U27763" s="43"/>
      <c r="AE27763"/>
    </row>
    <row r="27764" spans="1:31">
      <c r="A27764">
        <v>64470</v>
      </c>
      <c r="B27764" t="s">
        <v>23828</v>
      </c>
      <c r="C27764" t="s">
        <v>33477</v>
      </c>
      <c r="D27764" t="s">
        <v>33476</v>
      </c>
      <c r="E27764"/>
      <c r="F27764"/>
      <c r="G27764"/>
      <c r="H27764"/>
      <c r="I27764"/>
      <c r="J27764"/>
      <c r="U27764" s="43"/>
      <c r="AE27764"/>
    </row>
    <row r="27765" spans="1:31">
      <c r="A27765">
        <v>64430</v>
      </c>
      <c r="B27765" t="s">
        <v>23829</v>
      </c>
      <c r="C27765" t="s">
        <v>33477</v>
      </c>
      <c r="D27765" t="s">
        <v>33476</v>
      </c>
      <c r="E27765"/>
      <c r="F27765"/>
      <c r="G27765"/>
      <c r="H27765"/>
      <c r="I27765"/>
      <c r="J27765"/>
      <c r="U27765" s="43"/>
      <c r="AE27765"/>
    </row>
    <row r="27766" spans="1:31">
      <c r="A27766">
        <v>64470</v>
      </c>
      <c r="B27766" t="s">
        <v>23830</v>
      </c>
      <c r="C27766" t="s">
        <v>33477</v>
      </c>
      <c r="D27766" t="s">
        <v>33476</v>
      </c>
      <c r="E27766"/>
      <c r="F27766"/>
      <c r="G27766"/>
      <c r="H27766"/>
      <c r="I27766"/>
      <c r="J27766"/>
      <c r="U27766" s="43"/>
      <c r="AE27766"/>
    </row>
    <row r="27767" spans="1:31">
      <c r="A27767">
        <v>64120</v>
      </c>
      <c r="B27767" t="s">
        <v>23831</v>
      </c>
      <c r="C27767" t="s">
        <v>33477</v>
      </c>
      <c r="D27767" t="s">
        <v>33476</v>
      </c>
      <c r="E27767"/>
      <c r="F27767"/>
      <c r="G27767"/>
      <c r="H27767"/>
      <c r="I27767"/>
      <c r="J27767"/>
      <c r="U27767" s="43"/>
      <c r="AE27767"/>
    </row>
    <row r="27768" spans="1:31">
      <c r="A27768">
        <v>64120</v>
      </c>
      <c r="B27768" t="s">
        <v>23832</v>
      </c>
      <c r="C27768" t="s">
        <v>33477</v>
      </c>
      <c r="D27768" t="s">
        <v>33476</v>
      </c>
      <c r="E27768"/>
      <c r="F27768"/>
      <c r="G27768"/>
      <c r="H27768"/>
      <c r="I27768"/>
      <c r="J27768"/>
      <c r="U27768" s="43"/>
      <c r="AE27768"/>
    </row>
    <row r="27769" spans="1:31">
      <c r="A27769">
        <v>64420</v>
      </c>
      <c r="B27769" t="s">
        <v>23833</v>
      </c>
      <c r="C27769" t="s">
        <v>33477</v>
      </c>
      <c r="D27769" t="s">
        <v>33482</v>
      </c>
      <c r="E27769"/>
      <c r="F27769"/>
      <c r="G27769"/>
      <c r="H27769"/>
      <c r="I27769"/>
      <c r="J27769"/>
      <c r="U27769" s="43"/>
      <c r="AE27769"/>
    </row>
    <row r="27770" spans="1:31">
      <c r="A27770">
        <v>64390</v>
      </c>
      <c r="B27770" t="s">
        <v>23834</v>
      </c>
      <c r="C27770" t="s">
        <v>33477</v>
      </c>
      <c r="D27770" t="s">
        <v>33476</v>
      </c>
      <c r="E27770"/>
      <c r="F27770"/>
      <c r="G27770"/>
      <c r="H27770"/>
      <c r="I27770"/>
      <c r="J27770"/>
      <c r="U27770" s="43"/>
      <c r="AE27770"/>
    </row>
    <row r="27771" spans="1:31">
      <c r="A27771">
        <v>64510</v>
      </c>
      <c r="B27771" t="s">
        <v>23835</v>
      </c>
      <c r="C27771" t="s">
        <v>33477</v>
      </c>
      <c r="D27771" t="e">
        <v>#N/A</v>
      </c>
      <c r="E27771"/>
      <c r="F27771"/>
      <c r="G27771"/>
      <c r="H27771"/>
      <c r="I27771"/>
      <c r="J27771"/>
      <c r="U27771" s="43"/>
      <c r="AE27771"/>
    </row>
    <row r="27772" spans="1:31">
      <c r="A27772">
        <v>64600</v>
      </c>
      <c r="B27772" t="s">
        <v>23836</v>
      </c>
      <c r="C27772" t="s">
        <v>33477</v>
      </c>
      <c r="D27772" t="e">
        <v>#N/A</v>
      </c>
      <c r="E27772"/>
      <c r="F27772"/>
      <c r="G27772"/>
      <c r="H27772"/>
      <c r="I27772"/>
      <c r="J27772"/>
      <c r="U27772" s="43"/>
      <c r="AE27772"/>
    </row>
    <row r="27773" spans="1:31">
      <c r="A27773">
        <v>64190</v>
      </c>
      <c r="B27773" t="s">
        <v>23837</v>
      </c>
      <c r="C27773" t="s">
        <v>33477</v>
      </c>
      <c r="D27773" t="s">
        <v>33476</v>
      </c>
      <c r="E27773"/>
      <c r="F27773"/>
      <c r="G27773"/>
      <c r="H27773"/>
      <c r="I27773"/>
      <c r="J27773"/>
      <c r="U27773" s="43"/>
      <c r="AE27773"/>
    </row>
    <row r="27774" spans="1:31">
      <c r="A27774">
        <v>64220</v>
      </c>
      <c r="B27774" t="s">
        <v>23838</v>
      </c>
      <c r="C27774" t="s">
        <v>33477</v>
      </c>
      <c r="D27774" t="s">
        <v>33476</v>
      </c>
      <c r="E27774"/>
      <c r="F27774"/>
      <c r="G27774"/>
      <c r="H27774"/>
      <c r="I27774"/>
      <c r="J27774"/>
      <c r="U27774" s="43"/>
      <c r="AE27774"/>
    </row>
    <row r="27775" spans="1:31">
      <c r="A27775">
        <v>64160</v>
      </c>
      <c r="B27775" t="s">
        <v>23839</v>
      </c>
      <c r="C27775" t="s">
        <v>33477</v>
      </c>
      <c r="D27775" t="s">
        <v>33476</v>
      </c>
      <c r="E27775"/>
      <c r="F27775"/>
      <c r="G27775"/>
      <c r="H27775"/>
      <c r="I27775"/>
      <c r="J27775"/>
      <c r="U27775" s="43"/>
      <c r="AE27775"/>
    </row>
    <row r="27776" spans="1:31">
      <c r="A27776">
        <v>64350</v>
      </c>
      <c r="B27776" t="s">
        <v>23840</v>
      </c>
      <c r="C27776" t="s">
        <v>33477</v>
      </c>
      <c r="D27776" t="s">
        <v>33476</v>
      </c>
      <c r="E27776"/>
      <c r="F27776"/>
      <c r="G27776"/>
      <c r="H27776"/>
      <c r="I27776"/>
      <c r="J27776"/>
      <c r="U27776" s="43"/>
      <c r="AE27776"/>
    </row>
    <row r="27777" spans="1:31">
      <c r="A27777">
        <v>64570</v>
      </c>
      <c r="B27777" t="s">
        <v>23841</v>
      </c>
      <c r="C27777" t="s">
        <v>33477</v>
      </c>
      <c r="D27777" t="s">
        <v>33476</v>
      </c>
      <c r="E27777"/>
      <c r="F27777"/>
      <c r="G27777"/>
      <c r="H27777"/>
      <c r="I27777"/>
      <c r="J27777"/>
      <c r="U27777" s="43"/>
      <c r="AE27777"/>
    </row>
    <row r="27778" spans="1:31">
      <c r="A27778">
        <v>64270</v>
      </c>
      <c r="B27778" t="s">
        <v>23842</v>
      </c>
      <c r="C27778" t="s">
        <v>33477</v>
      </c>
      <c r="D27778" t="s">
        <v>33476</v>
      </c>
      <c r="E27778"/>
      <c r="F27778"/>
      <c r="G27778"/>
      <c r="H27778"/>
      <c r="I27778"/>
      <c r="J27778"/>
      <c r="U27778" s="43"/>
      <c r="AE27778"/>
    </row>
    <row r="27779" spans="1:31">
      <c r="A27779">
        <v>64190</v>
      </c>
      <c r="B27779" t="s">
        <v>23843</v>
      </c>
      <c r="C27779" t="s">
        <v>33477</v>
      </c>
      <c r="D27779" t="s">
        <v>33476</v>
      </c>
      <c r="E27779"/>
      <c r="F27779"/>
      <c r="G27779"/>
      <c r="H27779"/>
      <c r="I27779"/>
      <c r="J27779"/>
      <c r="U27779" s="43"/>
      <c r="AE27779"/>
    </row>
    <row r="27780" spans="1:31">
      <c r="A27780">
        <v>64190</v>
      </c>
      <c r="B27780" t="s">
        <v>23844</v>
      </c>
      <c r="C27780" t="s">
        <v>33477</v>
      </c>
      <c r="D27780" t="s">
        <v>33476</v>
      </c>
      <c r="E27780"/>
      <c r="F27780"/>
      <c r="G27780"/>
      <c r="H27780"/>
      <c r="I27780"/>
      <c r="J27780"/>
      <c r="U27780" s="43"/>
      <c r="AE27780"/>
    </row>
    <row r="27781" spans="1:31">
      <c r="A27781">
        <v>64120</v>
      </c>
      <c r="B27781" t="s">
        <v>23845</v>
      </c>
      <c r="C27781" t="s">
        <v>33477</v>
      </c>
      <c r="D27781" t="s">
        <v>33476</v>
      </c>
      <c r="E27781"/>
      <c r="F27781"/>
      <c r="G27781"/>
      <c r="H27781"/>
      <c r="I27781"/>
      <c r="J27781"/>
      <c r="U27781" s="43"/>
      <c r="AE27781"/>
    </row>
    <row r="27782" spans="1:31">
      <c r="A27782">
        <v>64210</v>
      </c>
      <c r="B27782" t="s">
        <v>23846</v>
      </c>
      <c r="C27782" t="s">
        <v>33477</v>
      </c>
      <c r="D27782" t="e">
        <v>#N/A</v>
      </c>
      <c r="E27782"/>
      <c r="F27782"/>
      <c r="G27782"/>
      <c r="H27782"/>
      <c r="I27782"/>
      <c r="J27782"/>
      <c r="U27782" s="43"/>
      <c r="AE27782"/>
    </row>
    <row r="27783" spans="1:31">
      <c r="A27783">
        <v>64120</v>
      </c>
      <c r="B27783" t="s">
        <v>23847</v>
      </c>
      <c r="C27783" t="s">
        <v>33477</v>
      </c>
      <c r="D27783" t="s">
        <v>33476</v>
      </c>
      <c r="E27783"/>
      <c r="F27783"/>
      <c r="G27783"/>
      <c r="H27783"/>
      <c r="I27783"/>
      <c r="J27783"/>
      <c r="U27783" s="43"/>
      <c r="AE27783"/>
    </row>
    <row r="27784" spans="1:31">
      <c r="A27784">
        <v>64230</v>
      </c>
      <c r="B27784" t="s">
        <v>23848</v>
      </c>
      <c r="C27784" t="s">
        <v>33477</v>
      </c>
      <c r="D27784" t="s">
        <v>33476</v>
      </c>
      <c r="E27784"/>
      <c r="F27784"/>
      <c r="G27784"/>
      <c r="H27784"/>
      <c r="I27784"/>
      <c r="J27784"/>
      <c r="U27784" s="43"/>
      <c r="AE27784"/>
    </row>
    <row r="27785" spans="1:31">
      <c r="A27785">
        <v>64200</v>
      </c>
      <c r="B27785" t="s">
        <v>23849</v>
      </c>
      <c r="C27785" t="s">
        <v>33477</v>
      </c>
      <c r="D27785" t="e">
        <v>#N/A</v>
      </c>
      <c r="E27785"/>
      <c r="F27785"/>
      <c r="G27785"/>
      <c r="H27785"/>
      <c r="I27785"/>
      <c r="J27785"/>
      <c r="U27785" s="43"/>
      <c r="AE27785"/>
    </row>
    <row r="27786" spans="1:31">
      <c r="A27786">
        <v>64400</v>
      </c>
      <c r="B27786" t="s">
        <v>23850</v>
      </c>
      <c r="C27786" t="s">
        <v>33477</v>
      </c>
      <c r="D27786" t="s">
        <v>33476</v>
      </c>
      <c r="E27786"/>
      <c r="F27786"/>
      <c r="G27786"/>
      <c r="H27786"/>
      <c r="I27786"/>
      <c r="J27786"/>
      <c r="U27786" s="43"/>
      <c r="AE27786"/>
    </row>
    <row r="27787" spans="1:31">
      <c r="A27787">
        <v>64570</v>
      </c>
      <c r="B27787" t="s">
        <v>23851</v>
      </c>
      <c r="C27787" t="s">
        <v>33477</v>
      </c>
      <c r="D27787" t="s">
        <v>33476</v>
      </c>
      <c r="E27787"/>
      <c r="F27787"/>
      <c r="G27787"/>
      <c r="H27787"/>
      <c r="I27787"/>
      <c r="J27787"/>
      <c r="U27787" s="43"/>
      <c r="AE27787"/>
    </row>
    <row r="27788" spans="1:31">
      <c r="A27788">
        <v>64320</v>
      </c>
      <c r="B27788" t="s">
        <v>23852</v>
      </c>
      <c r="C27788" t="s">
        <v>33477</v>
      </c>
      <c r="D27788" t="s">
        <v>33482</v>
      </c>
      <c r="E27788"/>
      <c r="F27788"/>
      <c r="G27788"/>
      <c r="H27788"/>
      <c r="I27788"/>
      <c r="J27788"/>
      <c r="U27788" s="43"/>
      <c r="AE27788"/>
    </row>
    <row r="27789" spans="1:31">
      <c r="A27789">
        <v>64300</v>
      </c>
      <c r="B27789" t="s">
        <v>23853</v>
      </c>
      <c r="C27789" t="s">
        <v>33477</v>
      </c>
      <c r="D27789" t="s">
        <v>33476</v>
      </c>
      <c r="E27789"/>
      <c r="F27789"/>
      <c r="G27789"/>
      <c r="H27789"/>
      <c r="I27789"/>
      <c r="J27789"/>
      <c r="U27789" s="43"/>
      <c r="AE27789"/>
    </row>
    <row r="27790" spans="1:31">
      <c r="A27790">
        <v>64450</v>
      </c>
      <c r="B27790" t="s">
        <v>14641</v>
      </c>
      <c r="C27790" t="s">
        <v>33477</v>
      </c>
      <c r="D27790" t="s">
        <v>33476</v>
      </c>
      <c r="E27790"/>
      <c r="F27790"/>
      <c r="G27790"/>
      <c r="H27790"/>
      <c r="I27790"/>
      <c r="J27790"/>
      <c r="U27790" s="43"/>
      <c r="AE27790"/>
    </row>
    <row r="27791" spans="1:31">
      <c r="A27791">
        <v>64410</v>
      </c>
      <c r="B27791" t="s">
        <v>23854</v>
      </c>
      <c r="C27791" t="s">
        <v>33477</v>
      </c>
      <c r="D27791" t="s">
        <v>33476</v>
      </c>
      <c r="E27791"/>
      <c r="F27791"/>
      <c r="G27791"/>
      <c r="H27791"/>
      <c r="I27791"/>
      <c r="J27791"/>
      <c r="U27791" s="43"/>
      <c r="AE27791"/>
    </row>
    <row r="27792" spans="1:31">
      <c r="A27792">
        <v>64120</v>
      </c>
      <c r="B27792" t="s">
        <v>23855</v>
      </c>
      <c r="C27792" t="s">
        <v>33477</v>
      </c>
      <c r="D27792" t="s">
        <v>33476</v>
      </c>
      <c r="E27792"/>
      <c r="F27792"/>
      <c r="G27792"/>
      <c r="H27792"/>
      <c r="I27792"/>
      <c r="J27792"/>
      <c r="U27792" s="43"/>
      <c r="AE27792"/>
    </row>
    <row r="27793" spans="1:31">
      <c r="A27793">
        <v>64640</v>
      </c>
      <c r="B27793" t="s">
        <v>23856</v>
      </c>
      <c r="C27793" t="s">
        <v>33477</v>
      </c>
      <c r="D27793" t="s">
        <v>33476</v>
      </c>
      <c r="E27793"/>
      <c r="F27793"/>
      <c r="G27793"/>
      <c r="H27793"/>
      <c r="I27793"/>
      <c r="J27793"/>
      <c r="U27793" s="43"/>
      <c r="AE27793"/>
    </row>
    <row r="27794" spans="1:31">
      <c r="A27794">
        <v>64220</v>
      </c>
      <c r="B27794" t="s">
        <v>23857</v>
      </c>
      <c r="C27794" t="s">
        <v>33477</v>
      </c>
      <c r="D27794" t="s">
        <v>33476</v>
      </c>
      <c r="E27794"/>
      <c r="F27794"/>
      <c r="G27794"/>
      <c r="H27794"/>
      <c r="I27794"/>
      <c r="J27794"/>
      <c r="U27794" s="43"/>
      <c r="AE27794"/>
    </row>
    <row r="27795" spans="1:31">
      <c r="A27795">
        <v>64370</v>
      </c>
      <c r="B27795" t="s">
        <v>23858</v>
      </c>
      <c r="C27795" t="s">
        <v>33477</v>
      </c>
      <c r="D27795" t="s">
        <v>33482</v>
      </c>
      <c r="E27795"/>
      <c r="F27795"/>
      <c r="G27795"/>
      <c r="H27795"/>
      <c r="I27795"/>
      <c r="J27795"/>
      <c r="U27795" s="43"/>
      <c r="AE27795"/>
    </row>
    <row r="27796" spans="1:31">
      <c r="A27796">
        <v>64120</v>
      </c>
      <c r="B27796" t="s">
        <v>23859</v>
      </c>
      <c r="C27796" t="s">
        <v>33477</v>
      </c>
      <c r="D27796" t="s">
        <v>33476</v>
      </c>
      <c r="E27796"/>
      <c r="F27796"/>
      <c r="G27796"/>
      <c r="H27796"/>
      <c r="I27796"/>
      <c r="J27796"/>
      <c r="U27796" s="43"/>
      <c r="AE27796"/>
    </row>
    <row r="27797" spans="1:31">
      <c r="A27797">
        <v>64120</v>
      </c>
      <c r="B27797" t="s">
        <v>23859</v>
      </c>
      <c r="C27797" t="s">
        <v>33477</v>
      </c>
      <c r="D27797" t="s">
        <v>33476</v>
      </c>
      <c r="E27797"/>
      <c r="F27797"/>
      <c r="G27797"/>
      <c r="H27797"/>
      <c r="I27797"/>
      <c r="J27797"/>
      <c r="U27797" s="43"/>
      <c r="AE27797"/>
    </row>
    <row r="27798" spans="1:31">
      <c r="A27798">
        <v>64130</v>
      </c>
      <c r="B27798" t="s">
        <v>23860</v>
      </c>
      <c r="C27798" t="s">
        <v>33477</v>
      </c>
      <c r="D27798" t="s">
        <v>33476</v>
      </c>
      <c r="E27798"/>
      <c r="F27798"/>
      <c r="G27798"/>
      <c r="H27798"/>
      <c r="I27798"/>
      <c r="J27798"/>
      <c r="U27798" s="43"/>
      <c r="AE27798"/>
    </row>
    <row r="27799" spans="1:31">
      <c r="A27799">
        <v>64120</v>
      </c>
      <c r="B27799" t="s">
        <v>23861</v>
      </c>
      <c r="C27799" t="s">
        <v>33477</v>
      </c>
      <c r="D27799" t="s">
        <v>33476</v>
      </c>
      <c r="E27799"/>
      <c r="F27799"/>
      <c r="G27799"/>
      <c r="H27799"/>
      <c r="I27799"/>
      <c r="J27799"/>
      <c r="U27799" s="43"/>
      <c r="AE27799"/>
    </row>
    <row r="27800" spans="1:31">
      <c r="A27800">
        <v>64350</v>
      </c>
      <c r="B27800" t="s">
        <v>23862</v>
      </c>
      <c r="C27800" t="s">
        <v>33477</v>
      </c>
      <c r="D27800" t="s">
        <v>33476</v>
      </c>
      <c r="E27800"/>
      <c r="F27800"/>
      <c r="G27800"/>
      <c r="H27800"/>
      <c r="I27800"/>
      <c r="J27800"/>
      <c r="U27800" s="43"/>
      <c r="AE27800"/>
    </row>
    <row r="27801" spans="1:31">
      <c r="A27801">
        <v>64420</v>
      </c>
      <c r="B27801" t="s">
        <v>23863</v>
      </c>
      <c r="C27801" t="s">
        <v>33477</v>
      </c>
      <c r="D27801" t="s">
        <v>33482</v>
      </c>
      <c r="E27801"/>
      <c r="F27801"/>
      <c r="G27801"/>
      <c r="H27801"/>
      <c r="I27801"/>
      <c r="J27801"/>
      <c r="U27801" s="43"/>
      <c r="AE27801"/>
    </row>
    <row r="27802" spans="1:31">
      <c r="A27802">
        <v>64800</v>
      </c>
      <c r="B27802" t="s">
        <v>23864</v>
      </c>
      <c r="C27802" t="s">
        <v>33477</v>
      </c>
      <c r="D27802" t="s">
        <v>33476</v>
      </c>
      <c r="E27802"/>
      <c r="F27802"/>
      <c r="G27802"/>
      <c r="H27802"/>
      <c r="I27802"/>
      <c r="J27802"/>
      <c r="U27802" s="43"/>
      <c r="AE27802"/>
    </row>
    <row r="27803" spans="1:31">
      <c r="A27803">
        <v>64350</v>
      </c>
      <c r="B27803" t="s">
        <v>23865</v>
      </c>
      <c r="C27803" t="s">
        <v>33477</v>
      </c>
      <c r="D27803" t="s">
        <v>33476</v>
      </c>
      <c r="E27803"/>
      <c r="F27803"/>
      <c r="G27803"/>
      <c r="H27803"/>
      <c r="I27803"/>
      <c r="J27803"/>
      <c r="U27803" s="43"/>
      <c r="AE27803"/>
    </row>
    <row r="27804" spans="1:31">
      <c r="A27804">
        <v>64370</v>
      </c>
      <c r="B27804" t="s">
        <v>23866</v>
      </c>
      <c r="C27804" t="s">
        <v>33477</v>
      </c>
      <c r="D27804" t="s">
        <v>33482</v>
      </c>
      <c r="E27804"/>
      <c r="F27804"/>
      <c r="G27804"/>
      <c r="H27804"/>
      <c r="I27804"/>
      <c r="J27804"/>
      <c r="U27804" s="43"/>
      <c r="AE27804"/>
    </row>
    <row r="27805" spans="1:31">
      <c r="A27805">
        <v>64800</v>
      </c>
      <c r="B27805" t="s">
        <v>23867</v>
      </c>
      <c r="C27805" t="s">
        <v>33477</v>
      </c>
      <c r="D27805" t="s">
        <v>33476</v>
      </c>
      <c r="E27805"/>
      <c r="F27805"/>
      <c r="G27805"/>
      <c r="H27805"/>
      <c r="I27805"/>
      <c r="J27805"/>
      <c r="U27805" s="43"/>
      <c r="AE27805"/>
    </row>
    <row r="27806" spans="1:31">
      <c r="A27806">
        <v>64420</v>
      </c>
      <c r="B27806" t="s">
        <v>23868</v>
      </c>
      <c r="C27806" t="s">
        <v>33477</v>
      </c>
      <c r="D27806" t="s">
        <v>33482</v>
      </c>
      <c r="E27806"/>
      <c r="F27806"/>
      <c r="G27806"/>
      <c r="H27806"/>
      <c r="I27806"/>
      <c r="J27806"/>
      <c r="U27806" s="43"/>
      <c r="AE27806"/>
    </row>
    <row r="27807" spans="1:31">
      <c r="A27807">
        <v>64230</v>
      </c>
      <c r="B27807" t="s">
        <v>23869</v>
      </c>
      <c r="C27807" t="s">
        <v>33477</v>
      </c>
      <c r="D27807" t="s">
        <v>33476</v>
      </c>
      <c r="E27807"/>
      <c r="F27807"/>
      <c r="G27807"/>
      <c r="H27807"/>
      <c r="I27807"/>
      <c r="J27807"/>
      <c r="U27807" s="43"/>
      <c r="AE27807"/>
    </row>
    <row r="27808" spans="1:31">
      <c r="A27808">
        <v>64170</v>
      </c>
      <c r="B27808" t="s">
        <v>3014</v>
      </c>
      <c r="C27808" t="s">
        <v>33477</v>
      </c>
      <c r="D27808" t="s">
        <v>33476</v>
      </c>
      <c r="E27808"/>
      <c r="F27808"/>
      <c r="G27808"/>
      <c r="H27808"/>
      <c r="I27808"/>
      <c r="J27808"/>
      <c r="U27808" s="43"/>
      <c r="AE27808"/>
    </row>
    <row r="27809" spans="1:31">
      <c r="A27809">
        <v>64260</v>
      </c>
      <c r="B27809" t="s">
        <v>23870</v>
      </c>
      <c r="C27809" t="s">
        <v>33477</v>
      </c>
      <c r="D27809" t="s">
        <v>33476</v>
      </c>
      <c r="E27809"/>
      <c r="F27809"/>
      <c r="G27809"/>
      <c r="H27809"/>
      <c r="I27809"/>
      <c r="J27809"/>
      <c r="U27809" s="43"/>
      <c r="AE27809"/>
    </row>
    <row r="27810" spans="1:31">
      <c r="A27810">
        <v>64410</v>
      </c>
      <c r="B27810" t="s">
        <v>23871</v>
      </c>
      <c r="C27810" t="s">
        <v>33477</v>
      </c>
      <c r="D27810" t="s">
        <v>33476</v>
      </c>
      <c r="E27810"/>
      <c r="F27810"/>
      <c r="G27810"/>
      <c r="H27810"/>
      <c r="I27810"/>
      <c r="J27810"/>
      <c r="U27810" s="43"/>
      <c r="AE27810"/>
    </row>
    <row r="27811" spans="1:31">
      <c r="A27811">
        <v>64660</v>
      </c>
      <c r="B27811" t="s">
        <v>23872</v>
      </c>
      <c r="C27811" t="s">
        <v>33477</v>
      </c>
      <c r="D27811" t="s">
        <v>33476</v>
      </c>
      <c r="E27811"/>
      <c r="F27811"/>
      <c r="G27811"/>
      <c r="H27811"/>
      <c r="I27811"/>
      <c r="J27811"/>
      <c r="U27811" s="43"/>
      <c r="AE27811"/>
    </row>
    <row r="27812" spans="1:31">
      <c r="A27812">
        <v>64660</v>
      </c>
      <c r="B27812" t="s">
        <v>23872</v>
      </c>
      <c r="C27812" t="s">
        <v>33477</v>
      </c>
      <c r="D27812" t="s">
        <v>33476</v>
      </c>
      <c r="E27812"/>
      <c r="F27812"/>
      <c r="G27812"/>
      <c r="H27812"/>
      <c r="I27812"/>
      <c r="J27812"/>
      <c r="U27812" s="43"/>
      <c r="AE27812"/>
    </row>
    <row r="27813" spans="1:31">
      <c r="A27813">
        <v>64310</v>
      </c>
      <c r="B27813" t="s">
        <v>23873</v>
      </c>
      <c r="C27813" t="s">
        <v>33477</v>
      </c>
      <c r="D27813" t="s">
        <v>33476</v>
      </c>
      <c r="E27813"/>
      <c r="F27813"/>
      <c r="G27813"/>
      <c r="H27813"/>
      <c r="I27813"/>
      <c r="J27813"/>
      <c r="U27813" s="43"/>
      <c r="AE27813"/>
    </row>
    <row r="27814" spans="1:31">
      <c r="A27814">
        <v>64220</v>
      </c>
      <c r="B27814" t="s">
        <v>23874</v>
      </c>
      <c r="C27814" t="s">
        <v>33477</v>
      </c>
      <c r="D27814" t="s">
        <v>33476</v>
      </c>
      <c r="E27814"/>
      <c r="F27814"/>
      <c r="G27814"/>
      <c r="H27814"/>
      <c r="I27814"/>
      <c r="J27814"/>
      <c r="U27814" s="43"/>
      <c r="AE27814"/>
    </row>
    <row r="27815" spans="1:31">
      <c r="A27815">
        <v>64510</v>
      </c>
      <c r="B27815" t="s">
        <v>23875</v>
      </c>
      <c r="C27815" t="s">
        <v>33477</v>
      </c>
      <c r="D27815" t="e">
        <v>#N/A</v>
      </c>
      <c r="E27815"/>
      <c r="F27815"/>
      <c r="G27815"/>
      <c r="H27815"/>
      <c r="I27815"/>
      <c r="J27815"/>
      <c r="U27815" s="43"/>
      <c r="AE27815"/>
    </row>
    <row r="27816" spans="1:31">
      <c r="A27816">
        <v>64800</v>
      </c>
      <c r="B27816" t="s">
        <v>23876</v>
      </c>
      <c r="C27816" t="s">
        <v>33477</v>
      </c>
      <c r="D27816" t="s">
        <v>33476</v>
      </c>
      <c r="E27816"/>
      <c r="F27816"/>
      <c r="G27816"/>
      <c r="H27816"/>
      <c r="I27816"/>
      <c r="J27816"/>
      <c r="U27816" s="43"/>
      <c r="AE27816"/>
    </row>
    <row r="27817" spans="1:31">
      <c r="A27817">
        <v>64260</v>
      </c>
      <c r="B27817" t="s">
        <v>23877</v>
      </c>
      <c r="C27817" t="s">
        <v>33477</v>
      </c>
      <c r="D27817" t="s">
        <v>33476</v>
      </c>
      <c r="E27817"/>
      <c r="F27817"/>
      <c r="G27817"/>
      <c r="H27817"/>
      <c r="I27817"/>
      <c r="J27817"/>
      <c r="U27817" s="43"/>
      <c r="AE27817"/>
    </row>
    <row r="27818" spans="1:31">
      <c r="A27818">
        <v>64450</v>
      </c>
      <c r="B27818" t="s">
        <v>23878</v>
      </c>
      <c r="C27818" t="s">
        <v>33477</v>
      </c>
      <c r="D27818" t="s">
        <v>33476</v>
      </c>
      <c r="E27818"/>
      <c r="F27818"/>
      <c r="G27818"/>
      <c r="H27818"/>
      <c r="I27818"/>
      <c r="J27818"/>
      <c r="U27818" s="43"/>
      <c r="AE27818"/>
    </row>
    <row r="27819" spans="1:31">
      <c r="A27819">
        <v>64390</v>
      </c>
      <c r="B27819" t="s">
        <v>23879</v>
      </c>
      <c r="C27819" t="s">
        <v>33477</v>
      </c>
      <c r="D27819" t="s">
        <v>33476</v>
      </c>
      <c r="E27819"/>
      <c r="F27819"/>
      <c r="G27819"/>
      <c r="H27819"/>
      <c r="I27819"/>
      <c r="J27819"/>
      <c r="U27819" s="43"/>
      <c r="AE27819"/>
    </row>
    <row r="27820" spans="1:31">
      <c r="A27820">
        <v>64290</v>
      </c>
      <c r="B27820" t="s">
        <v>23880</v>
      </c>
      <c r="C27820" t="s">
        <v>33477</v>
      </c>
      <c r="D27820" t="s">
        <v>33476</v>
      </c>
      <c r="E27820"/>
      <c r="F27820"/>
      <c r="G27820"/>
      <c r="H27820"/>
      <c r="I27820"/>
      <c r="J27820"/>
      <c r="U27820" s="43"/>
      <c r="AE27820"/>
    </row>
    <row r="27821" spans="1:31">
      <c r="A27821">
        <v>64230</v>
      </c>
      <c r="B27821" t="s">
        <v>4171</v>
      </c>
      <c r="C27821" t="s">
        <v>33477</v>
      </c>
      <c r="D27821" t="s">
        <v>33476</v>
      </c>
      <c r="E27821"/>
      <c r="F27821"/>
      <c r="G27821"/>
      <c r="H27821"/>
      <c r="I27821"/>
      <c r="J27821"/>
      <c r="U27821" s="43"/>
      <c r="AE27821"/>
    </row>
    <row r="27822" spans="1:31">
      <c r="A27822">
        <v>64330</v>
      </c>
      <c r="B27822" t="s">
        <v>23881</v>
      </c>
      <c r="C27822" t="s">
        <v>33477</v>
      </c>
      <c r="D27822" t="s">
        <v>33476</v>
      </c>
      <c r="E27822"/>
      <c r="F27822"/>
      <c r="G27822"/>
      <c r="H27822"/>
      <c r="I27822"/>
      <c r="J27822"/>
      <c r="U27822" s="43"/>
      <c r="AE27822"/>
    </row>
    <row r="27823" spans="1:31">
      <c r="A27823">
        <v>64190</v>
      </c>
      <c r="B27823" t="s">
        <v>23882</v>
      </c>
      <c r="C27823" t="s">
        <v>33477</v>
      </c>
      <c r="D27823" t="s">
        <v>33476</v>
      </c>
      <c r="E27823"/>
      <c r="F27823"/>
      <c r="G27823"/>
      <c r="H27823"/>
      <c r="I27823"/>
      <c r="J27823"/>
      <c r="U27823" s="43"/>
      <c r="AE27823"/>
    </row>
    <row r="27824" spans="1:31">
      <c r="A27824">
        <v>64450</v>
      </c>
      <c r="B27824" t="s">
        <v>23883</v>
      </c>
      <c r="C27824" t="s">
        <v>33477</v>
      </c>
      <c r="D27824" t="s">
        <v>33476</v>
      </c>
      <c r="E27824"/>
      <c r="F27824"/>
      <c r="G27824"/>
      <c r="H27824"/>
      <c r="I27824"/>
      <c r="J27824"/>
      <c r="U27824" s="43"/>
      <c r="AE27824"/>
    </row>
    <row r="27825" spans="1:31">
      <c r="A27825">
        <v>64450</v>
      </c>
      <c r="B27825" t="s">
        <v>3755</v>
      </c>
      <c r="C27825" t="s">
        <v>33477</v>
      </c>
      <c r="D27825" t="s">
        <v>33476</v>
      </c>
      <c r="E27825"/>
      <c r="F27825"/>
      <c r="G27825"/>
      <c r="H27825"/>
      <c r="I27825"/>
      <c r="J27825"/>
      <c r="U27825" s="43"/>
      <c r="AE27825"/>
    </row>
    <row r="27826" spans="1:31">
      <c r="A27826">
        <v>64350</v>
      </c>
      <c r="B27826" t="s">
        <v>23884</v>
      </c>
      <c r="C27826" t="s">
        <v>33477</v>
      </c>
      <c r="D27826" t="s">
        <v>33476</v>
      </c>
      <c r="E27826"/>
      <c r="F27826"/>
      <c r="G27826"/>
      <c r="H27826"/>
      <c r="I27826"/>
      <c r="J27826"/>
      <c r="U27826" s="43"/>
      <c r="AE27826"/>
    </row>
    <row r="27827" spans="1:31">
      <c r="A27827">
        <v>64230</v>
      </c>
      <c r="B27827" t="s">
        <v>23885</v>
      </c>
      <c r="C27827" t="s">
        <v>33477</v>
      </c>
      <c r="D27827" t="s">
        <v>33476</v>
      </c>
      <c r="E27827"/>
      <c r="F27827"/>
      <c r="G27827"/>
      <c r="H27827"/>
      <c r="I27827"/>
      <c r="J27827"/>
      <c r="U27827" s="43"/>
      <c r="AE27827"/>
    </row>
    <row r="27828" spans="1:31">
      <c r="A27828">
        <v>64130</v>
      </c>
      <c r="B27828" t="s">
        <v>23886</v>
      </c>
      <c r="C27828" t="s">
        <v>33477</v>
      </c>
      <c r="D27828" t="s">
        <v>33476</v>
      </c>
      <c r="E27828"/>
      <c r="F27828"/>
      <c r="G27828"/>
      <c r="H27828"/>
      <c r="I27828"/>
      <c r="J27828"/>
      <c r="U27828" s="43"/>
      <c r="AE27828"/>
    </row>
    <row r="27829" spans="1:31">
      <c r="A27829">
        <v>64270</v>
      </c>
      <c r="B27829" t="s">
        <v>23887</v>
      </c>
      <c r="C27829" t="s">
        <v>33477</v>
      </c>
      <c r="D27829" t="s">
        <v>33476</v>
      </c>
      <c r="E27829"/>
      <c r="F27829"/>
      <c r="G27829"/>
      <c r="H27829"/>
      <c r="I27829"/>
      <c r="J27829"/>
      <c r="U27829" s="43"/>
      <c r="AE27829"/>
    </row>
    <row r="27830" spans="1:31">
      <c r="A27830">
        <v>64390</v>
      </c>
      <c r="B27830" t="s">
        <v>23888</v>
      </c>
      <c r="C27830" t="s">
        <v>33477</v>
      </c>
      <c r="D27830" t="s">
        <v>33476</v>
      </c>
      <c r="E27830"/>
      <c r="F27830"/>
      <c r="G27830"/>
      <c r="H27830"/>
      <c r="I27830"/>
      <c r="J27830"/>
      <c r="U27830" s="43"/>
      <c r="AE27830"/>
    </row>
    <row r="27831" spans="1:31">
      <c r="A27831">
        <v>64330</v>
      </c>
      <c r="B27831" t="s">
        <v>23889</v>
      </c>
      <c r="C27831" t="s">
        <v>33477</v>
      </c>
      <c r="D27831" t="s">
        <v>33476</v>
      </c>
      <c r="E27831"/>
      <c r="F27831"/>
      <c r="G27831"/>
      <c r="H27831"/>
      <c r="I27831"/>
      <c r="J27831"/>
      <c r="U27831" s="43"/>
      <c r="AE27831"/>
    </row>
    <row r="27832" spans="1:31">
      <c r="A27832">
        <v>64490</v>
      </c>
      <c r="B27832" t="s">
        <v>23890</v>
      </c>
      <c r="C27832" t="s">
        <v>33478</v>
      </c>
      <c r="D27832" t="s">
        <v>33476</v>
      </c>
      <c r="E27832"/>
      <c r="F27832"/>
      <c r="G27832"/>
      <c r="H27832"/>
      <c r="I27832"/>
      <c r="J27832"/>
      <c r="U27832" s="43"/>
      <c r="AE27832"/>
    </row>
    <row r="27833" spans="1:31">
      <c r="A27833">
        <v>64240</v>
      </c>
      <c r="B27833" t="s">
        <v>23891</v>
      </c>
      <c r="C27833" t="s">
        <v>33477</v>
      </c>
      <c r="D27833" t="s">
        <v>33476</v>
      </c>
      <c r="E27833"/>
      <c r="F27833"/>
      <c r="G27833"/>
      <c r="H27833"/>
      <c r="I27833"/>
      <c r="J27833"/>
      <c r="U27833" s="43"/>
      <c r="AE27833"/>
    </row>
    <row r="27834" spans="1:31">
      <c r="A27834">
        <v>64300</v>
      </c>
      <c r="B27834" t="s">
        <v>23892</v>
      </c>
      <c r="C27834" t="s">
        <v>33477</v>
      </c>
      <c r="D27834" t="s">
        <v>33476</v>
      </c>
      <c r="E27834"/>
      <c r="F27834"/>
      <c r="G27834"/>
      <c r="H27834"/>
      <c r="I27834"/>
      <c r="J27834"/>
      <c r="U27834" s="43"/>
      <c r="AE27834"/>
    </row>
    <row r="27835" spans="1:31">
      <c r="A27835">
        <v>64300</v>
      </c>
      <c r="B27835" t="s">
        <v>23893</v>
      </c>
      <c r="C27835" t="s">
        <v>33477</v>
      </c>
      <c r="D27835" t="s">
        <v>33476</v>
      </c>
      <c r="E27835"/>
      <c r="F27835"/>
      <c r="G27835"/>
      <c r="H27835"/>
      <c r="I27835"/>
      <c r="J27835"/>
      <c r="U27835" s="43"/>
      <c r="AE27835"/>
    </row>
    <row r="27836" spans="1:31">
      <c r="A27836">
        <v>64460</v>
      </c>
      <c r="B27836" t="s">
        <v>23894</v>
      </c>
      <c r="C27836" t="s">
        <v>33477</v>
      </c>
      <c r="D27836" t="s">
        <v>33482</v>
      </c>
      <c r="E27836"/>
      <c r="F27836"/>
      <c r="G27836"/>
      <c r="H27836"/>
      <c r="I27836"/>
      <c r="J27836"/>
      <c r="U27836" s="43"/>
      <c r="AE27836"/>
    </row>
    <row r="27837" spans="1:31">
      <c r="A27837">
        <v>64330</v>
      </c>
      <c r="B27837" t="s">
        <v>23895</v>
      </c>
      <c r="C27837" t="s">
        <v>33477</v>
      </c>
      <c r="D27837" t="s">
        <v>33476</v>
      </c>
      <c r="E27837"/>
      <c r="F27837"/>
      <c r="G27837"/>
      <c r="H27837"/>
      <c r="I27837"/>
      <c r="J27837"/>
      <c r="U27837" s="43"/>
      <c r="AE27837"/>
    </row>
    <row r="27838" spans="1:31">
      <c r="A27838">
        <v>64510</v>
      </c>
      <c r="B27838" t="s">
        <v>23896</v>
      </c>
      <c r="C27838" t="s">
        <v>33477</v>
      </c>
      <c r="D27838" t="e">
        <v>#N/A</v>
      </c>
      <c r="E27838"/>
      <c r="F27838"/>
      <c r="G27838"/>
      <c r="H27838"/>
      <c r="I27838"/>
      <c r="J27838"/>
      <c r="U27838" s="43"/>
      <c r="AE27838"/>
    </row>
    <row r="27839" spans="1:31">
      <c r="A27839">
        <v>64430</v>
      </c>
      <c r="B27839" t="s">
        <v>23897</v>
      </c>
      <c r="C27839" t="s">
        <v>33477</v>
      </c>
      <c r="D27839" t="s">
        <v>33476</v>
      </c>
      <c r="E27839"/>
      <c r="F27839"/>
      <c r="G27839"/>
      <c r="H27839"/>
      <c r="I27839"/>
      <c r="J27839"/>
      <c r="U27839" s="43"/>
      <c r="AE27839"/>
    </row>
    <row r="27840" spans="1:31">
      <c r="A27840">
        <v>64130</v>
      </c>
      <c r="B27840" t="s">
        <v>23898</v>
      </c>
      <c r="C27840" t="s">
        <v>33477</v>
      </c>
      <c r="D27840" t="s">
        <v>33476</v>
      </c>
      <c r="E27840"/>
      <c r="F27840"/>
      <c r="G27840"/>
      <c r="H27840"/>
      <c r="I27840"/>
      <c r="J27840"/>
      <c r="U27840" s="43"/>
      <c r="AE27840"/>
    </row>
    <row r="27841" spans="1:31">
      <c r="A27841">
        <v>64520</v>
      </c>
      <c r="B27841" t="s">
        <v>23899</v>
      </c>
      <c r="C27841" t="s">
        <v>33477</v>
      </c>
      <c r="D27841" t="s">
        <v>33476</v>
      </c>
      <c r="E27841"/>
      <c r="F27841"/>
      <c r="G27841"/>
      <c r="H27841"/>
      <c r="I27841"/>
      <c r="J27841"/>
      <c r="U27841" s="43"/>
      <c r="AE27841"/>
    </row>
    <row r="27842" spans="1:31">
      <c r="A27842">
        <v>64160</v>
      </c>
      <c r="B27842" t="s">
        <v>23900</v>
      </c>
      <c r="C27842" t="s">
        <v>33477</v>
      </c>
      <c r="D27842" t="s">
        <v>33476</v>
      </c>
      <c r="E27842"/>
      <c r="F27842"/>
      <c r="G27842"/>
      <c r="H27842"/>
      <c r="I27842"/>
      <c r="J27842"/>
      <c r="U27842" s="43"/>
      <c r="AE27842"/>
    </row>
    <row r="27843" spans="1:31">
      <c r="A27843">
        <v>64390</v>
      </c>
      <c r="B27843" t="s">
        <v>23901</v>
      </c>
      <c r="C27843" t="s">
        <v>33477</v>
      </c>
      <c r="D27843" t="s">
        <v>33476</v>
      </c>
      <c r="E27843"/>
      <c r="F27843"/>
      <c r="G27843"/>
      <c r="H27843"/>
      <c r="I27843"/>
      <c r="J27843"/>
      <c r="U27843" s="43"/>
      <c r="AE27843"/>
    </row>
    <row r="27844" spans="1:31">
      <c r="A27844">
        <v>64530</v>
      </c>
      <c r="B27844" t="s">
        <v>23902</v>
      </c>
      <c r="C27844" t="s">
        <v>33477</v>
      </c>
      <c r="D27844" t="s">
        <v>33482</v>
      </c>
      <c r="E27844"/>
      <c r="F27844"/>
      <c r="G27844"/>
      <c r="H27844"/>
      <c r="I27844"/>
      <c r="J27844"/>
      <c r="U27844" s="43"/>
      <c r="AE27844"/>
    </row>
    <row r="27845" spans="1:31">
      <c r="A27845">
        <v>64350</v>
      </c>
      <c r="B27845" t="s">
        <v>23903</v>
      </c>
      <c r="C27845" t="s">
        <v>33477</v>
      </c>
      <c r="D27845" t="s">
        <v>33476</v>
      </c>
      <c r="E27845"/>
      <c r="F27845"/>
      <c r="G27845"/>
      <c r="H27845"/>
      <c r="I27845"/>
      <c r="J27845"/>
      <c r="U27845" s="43"/>
      <c r="AE27845"/>
    </row>
    <row r="27846" spans="1:31">
      <c r="A27846">
        <v>64190</v>
      </c>
      <c r="B27846" t="s">
        <v>23904</v>
      </c>
      <c r="C27846" t="s">
        <v>33477</v>
      </c>
      <c r="D27846" t="s">
        <v>33476</v>
      </c>
      <c r="E27846"/>
      <c r="F27846"/>
      <c r="G27846"/>
      <c r="H27846"/>
      <c r="I27846"/>
      <c r="J27846"/>
      <c r="U27846" s="43"/>
      <c r="AE27846"/>
    </row>
    <row r="27847" spans="1:31">
      <c r="A27847">
        <v>64200</v>
      </c>
      <c r="B27847" t="s">
        <v>23905</v>
      </c>
      <c r="C27847" t="s">
        <v>33477</v>
      </c>
      <c r="D27847" t="e">
        <v>#N/A</v>
      </c>
      <c r="E27847"/>
      <c r="F27847"/>
      <c r="G27847"/>
      <c r="H27847"/>
      <c r="I27847"/>
      <c r="J27847"/>
      <c r="U27847" s="43"/>
      <c r="AE27847"/>
    </row>
    <row r="27848" spans="1:31">
      <c r="A27848">
        <v>64800</v>
      </c>
      <c r="B27848" t="s">
        <v>23906</v>
      </c>
      <c r="C27848" t="s">
        <v>33477</v>
      </c>
      <c r="D27848" t="s">
        <v>33476</v>
      </c>
      <c r="E27848"/>
      <c r="F27848"/>
      <c r="G27848"/>
      <c r="H27848"/>
      <c r="I27848"/>
      <c r="J27848"/>
      <c r="U27848" s="43"/>
      <c r="AE27848"/>
    </row>
    <row r="27849" spans="1:31">
      <c r="A27849">
        <v>64100</v>
      </c>
      <c r="B27849" t="s">
        <v>23907</v>
      </c>
      <c r="C27849" t="s">
        <v>33477</v>
      </c>
      <c r="D27849" t="e">
        <v>#N/A</v>
      </c>
      <c r="E27849"/>
      <c r="F27849"/>
      <c r="G27849"/>
      <c r="H27849"/>
      <c r="I27849"/>
      <c r="J27849"/>
      <c r="U27849" s="43"/>
      <c r="AE27849"/>
    </row>
    <row r="27850" spans="1:31">
      <c r="A27850">
        <v>64460</v>
      </c>
      <c r="B27850" t="s">
        <v>3037</v>
      </c>
      <c r="C27850" t="s">
        <v>33477</v>
      </c>
      <c r="D27850" t="s">
        <v>33482</v>
      </c>
      <c r="E27850"/>
      <c r="F27850"/>
      <c r="G27850"/>
      <c r="H27850"/>
      <c r="I27850"/>
      <c r="J27850"/>
      <c r="U27850" s="43"/>
      <c r="AE27850"/>
    </row>
    <row r="27851" spans="1:31">
      <c r="A27851">
        <v>64490</v>
      </c>
      <c r="B27851" t="s">
        <v>23908</v>
      </c>
      <c r="C27851" t="s">
        <v>33478</v>
      </c>
      <c r="D27851" t="s">
        <v>33476</v>
      </c>
      <c r="E27851"/>
      <c r="F27851"/>
      <c r="G27851"/>
      <c r="H27851"/>
      <c r="I27851"/>
      <c r="J27851"/>
      <c r="U27851" s="43"/>
      <c r="AE27851"/>
    </row>
    <row r="27852" spans="1:31">
      <c r="A27852">
        <v>64120</v>
      </c>
      <c r="B27852" t="s">
        <v>23909</v>
      </c>
      <c r="C27852" t="s">
        <v>33477</v>
      </c>
      <c r="D27852" t="s">
        <v>33476</v>
      </c>
      <c r="E27852"/>
      <c r="F27852"/>
      <c r="G27852"/>
      <c r="H27852"/>
      <c r="I27852"/>
      <c r="J27852"/>
      <c r="U27852" s="43"/>
      <c r="AE27852"/>
    </row>
    <row r="27853" spans="1:31">
      <c r="A27853">
        <v>64120</v>
      </c>
      <c r="B27853" t="s">
        <v>23910</v>
      </c>
      <c r="C27853" t="s">
        <v>33477</v>
      </c>
      <c r="D27853" t="s">
        <v>33476</v>
      </c>
      <c r="E27853"/>
      <c r="F27853"/>
      <c r="G27853"/>
      <c r="H27853"/>
      <c r="I27853"/>
      <c r="J27853"/>
      <c r="U27853" s="43"/>
      <c r="AE27853"/>
    </row>
    <row r="27854" spans="1:31">
      <c r="A27854">
        <v>64220</v>
      </c>
      <c r="B27854" t="s">
        <v>23911</v>
      </c>
      <c r="C27854" t="s">
        <v>33477</v>
      </c>
      <c r="D27854" t="s">
        <v>33476</v>
      </c>
      <c r="E27854"/>
      <c r="F27854"/>
      <c r="G27854"/>
      <c r="H27854"/>
      <c r="I27854"/>
      <c r="J27854"/>
      <c r="U27854" s="43"/>
      <c r="AE27854"/>
    </row>
    <row r="27855" spans="1:31">
      <c r="A27855">
        <v>64270</v>
      </c>
      <c r="B27855" t="s">
        <v>23912</v>
      </c>
      <c r="C27855" t="s">
        <v>33477</v>
      </c>
      <c r="D27855" t="s">
        <v>33476</v>
      </c>
      <c r="E27855"/>
      <c r="F27855"/>
      <c r="G27855"/>
      <c r="H27855"/>
      <c r="I27855"/>
      <c r="J27855"/>
      <c r="U27855" s="43"/>
      <c r="AE27855"/>
    </row>
    <row r="27856" spans="1:31">
      <c r="A27856">
        <v>64800</v>
      </c>
      <c r="B27856" t="s">
        <v>23913</v>
      </c>
      <c r="C27856" t="s">
        <v>33477</v>
      </c>
      <c r="D27856" t="s">
        <v>33476</v>
      </c>
      <c r="E27856"/>
      <c r="F27856"/>
      <c r="G27856"/>
      <c r="H27856"/>
      <c r="I27856"/>
      <c r="J27856"/>
      <c r="U27856" s="43"/>
      <c r="AE27856"/>
    </row>
    <row r="27857" spans="1:31">
      <c r="A27857">
        <v>64440</v>
      </c>
      <c r="B27857" t="s">
        <v>23914</v>
      </c>
      <c r="C27857" t="s">
        <v>33478</v>
      </c>
      <c r="D27857" t="s">
        <v>33476</v>
      </c>
      <c r="E27857"/>
      <c r="F27857"/>
      <c r="G27857"/>
      <c r="H27857"/>
      <c r="I27857"/>
      <c r="J27857"/>
      <c r="U27857" s="43"/>
      <c r="AE27857"/>
    </row>
    <row r="27858" spans="1:31">
      <c r="A27858">
        <v>64460</v>
      </c>
      <c r="B27858" t="s">
        <v>23915</v>
      </c>
      <c r="C27858" t="s">
        <v>33477</v>
      </c>
      <c r="D27858" t="s">
        <v>33482</v>
      </c>
      <c r="E27858"/>
      <c r="F27858"/>
      <c r="G27858"/>
      <c r="H27858"/>
      <c r="I27858"/>
      <c r="J27858"/>
      <c r="U27858" s="43"/>
      <c r="AE27858"/>
    </row>
    <row r="27859" spans="1:31">
      <c r="A27859">
        <v>64300</v>
      </c>
      <c r="B27859" t="s">
        <v>23916</v>
      </c>
      <c r="C27859" t="s">
        <v>33477</v>
      </c>
      <c r="D27859" t="s">
        <v>33476</v>
      </c>
      <c r="E27859"/>
      <c r="F27859"/>
      <c r="G27859"/>
      <c r="H27859"/>
      <c r="I27859"/>
      <c r="J27859"/>
      <c r="U27859" s="43"/>
      <c r="AE27859"/>
    </row>
    <row r="27860" spans="1:31">
      <c r="A27860">
        <v>64270</v>
      </c>
      <c r="B27860" t="s">
        <v>23917</v>
      </c>
      <c r="C27860" t="s">
        <v>33477</v>
      </c>
      <c r="D27860" t="s">
        <v>33476</v>
      </c>
      <c r="E27860"/>
      <c r="F27860"/>
      <c r="G27860"/>
      <c r="H27860"/>
      <c r="I27860"/>
      <c r="J27860"/>
      <c r="U27860" s="43"/>
      <c r="AE27860"/>
    </row>
    <row r="27861" spans="1:31">
      <c r="A27861">
        <v>64270</v>
      </c>
      <c r="B27861" t="s">
        <v>23917</v>
      </c>
      <c r="C27861" t="s">
        <v>33477</v>
      </c>
      <c r="D27861" t="s">
        <v>33476</v>
      </c>
      <c r="E27861"/>
      <c r="F27861"/>
      <c r="G27861"/>
      <c r="H27861"/>
      <c r="I27861"/>
      <c r="J27861"/>
      <c r="U27861" s="43"/>
      <c r="AE27861"/>
    </row>
    <row r="27862" spans="1:31">
      <c r="A27862">
        <v>64160</v>
      </c>
      <c r="B27862" t="s">
        <v>23918</v>
      </c>
      <c r="C27862" t="s">
        <v>33477</v>
      </c>
      <c r="D27862" t="s">
        <v>33476</v>
      </c>
      <c r="E27862"/>
      <c r="F27862"/>
      <c r="G27862"/>
      <c r="H27862"/>
      <c r="I27862"/>
      <c r="J27862"/>
      <c r="U27862" s="43"/>
      <c r="AE27862"/>
    </row>
    <row r="27863" spans="1:31">
      <c r="A27863">
        <v>64130</v>
      </c>
      <c r="B27863" t="s">
        <v>23919</v>
      </c>
      <c r="C27863" t="s">
        <v>33477</v>
      </c>
      <c r="D27863" t="s">
        <v>33476</v>
      </c>
      <c r="E27863"/>
      <c r="F27863"/>
      <c r="G27863"/>
      <c r="H27863"/>
      <c r="I27863"/>
      <c r="J27863"/>
      <c r="U27863" s="43"/>
      <c r="AE27863"/>
    </row>
    <row r="27864" spans="1:31">
      <c r="A27864">
        <v>64260</v>
      </c>
      <c r="B27864" t="s">
        <v>23920</v>
      </c>
      <c r="C27864" t="s">
        <v>33477</v>
      </c>
      <c r="D27864" t="s">
        <v>33476</v>
      </c>
      <c r="E27864"/>
      <c r="F27864"/>
      <c r="G27864"/>
      <c r="H27864"/>
      <c r="I27864"/>
      <c r="J27864"/>
      <c r="U27864" s="43"/>
      <c r="AE27864"/>
    </row>
    <row r="27865" spans="1:31">
      <c r="A27865">
        <v>64150</v>
      </c>
      <c r="B27865" t="s">
        <v>23921</v>
      </c>
      <c r="C27865" t="s">
        <v>33477</v>
      </c>
      <c r="D27865" t="s">
        <v>33476</v>
      </c>
      <c r="E27865"/>
      <c r="F27865"/>
      <c r="G27865"/>
      <c r="H27865"/>
      <c r="I27865"/>
      <c r="J27865"/>
      <c r="U27865" s="43"/>
      <c r="AE27865"/>
    </row>
    <row r="27866" spans="1:31">
      <c r="A27866">
        <v>64350</v>
      </c>
      <c r="B27866" t="s">
        <v>23922</v>
      </c>
      <c r="C27866" t="s">
        <v>33477</v>
      </c>
      <c r="D27866" t="s">
        <v>33476</v>
      </c>
      <c r="E27866"/>
      <c r="F27866"/>
      <c r="G27866"/>
      <c r="H27866"/>
      <c r="I27866"/>
      <c r="J27866"/>
      <c r="U27866" s="43"/>
      <c r="AE27866"/>
    </row>
    <row r="27867" spans="1:31">
      <c r="A27867">
        <v>64800</v>
      </c>
      <c r="B27867" t="s">
        <v>23923</v>
      </c>
      <c r="C27867" t="s">
        <v>33477</v>
      </c>
      <c r="D27867" t="s">
        <v>33476</v>
      </c>
      <c r="E27867"/>
      <c r="F27867"/>
      <c r="G27867"/>
      <c r="H27867"/>
      <c r="I27867"/>
      <c r="J27867"/>
      <c r="U27867" s="43"/>
      <c r="AE27867"/>
    </row>
    <row r="27868" spans="1:31">
      <c r="A27868">
        <v>64120</v>
      </c>
      <c r="B27868" t="s">
        <v>23924</v>
      </c>
      <c r="C27868" t="s">
        <v>33477</v>
      </c>
      <c r="D27868" t="s">
        <v>33476</v>
      </c>
      <c r="E27868"/>
      <c r="F27868"/>
      <c r="G27868"/>
      <c r="H27868"/>
      <c r="I27868"/>
      <c r="J27868"/>
      <c r="U27868" s="43"/>
      <c r="AE27868"/>
    </row>
    <row r="27869" spans="1:31">
      <c r="A27869">
        <v>64230</v>
      </c>
      <c r="B27869" t="s">
        <v>23925</v>
      </c>
      <c r="C27869" t="s">
        <v>33477</v>
      </c>
      <c r="D27869" t="s">
        <v>33476</v>
      </c>
      <c r="E27869"/>
      <c r="F27869"/>
      <c r="G27869"/>
      <c r="H27869"/>
      <c r="I27869"/>
      <c r="J27869"/>
      <c r="U27869" s="43"/>
      <c r="AE27869"/>
    </row>
    <row r="27870" spans="1:31">
      <c r="A27870">
        <v>64200</v>
      </c>
      <c r="B27870" t="s">
        <v>23926</v>
      </c>
      <c r="C27870" t="s">
        <v>33477</v>
      </c>
      <c r="D27870" t="e">
        <v>#N/A</v>
      </c>
      <c r="E27870"/>
      <c r="F27870"/>
      <c r="G27870"/>
      <c r="H27870"/>
      <c r="I27870"/>
      <c r="J27870"/>
      <c r="U27870" s="43"/>
      <c r="AE27870"/>
    </row>
    <row r="27871" spans="1:31">
      <c r="A27871">
        <v>64520</v>
      </c>
      <c r="B27871" t="s">
        <v>23927</v>
      </c>
      <c r="C27871" t="s">
        <v>33477</v>
      </c>
      <c r="D27871" t="s">
        <v>33476</v>
      </c>
      <c r="E27871"/>
      <c r="F27871"/>
      <c r="G27871"/>
      <c r="H27871"/>
      <c r="I27871"/>
      <c r="J27871"/>
      <c r="U27871" s="43"/>
      <c r="AE27871"/>
    </row>
    <row r="27872" spans="1:31">
      <c r="A27872">
        <v>64780</v>
      </c>
      <c r="B27872" t="s">
        <v>23928</v>
      </c>
      <c r="C27872" t="s">
        <v>33477</v>
      </c>
      <c r="D27872" t="s">
        <v>33476</v>
      </c>
      <c r="E27872"/>
      <c r="F27872"/>
      <c r="G27872"/>
      <c r="H27872"/>
      <c r="I27872"/>
      <c r="J27872"/>
      <c r="U27872" s="43"/>
      <c r="AE27872"/>
    </row>
    <row r="27873" spans="1:31">
      <c r="A27873">
        <v>64210</v>
      </c>
      <c r="B27873" t="s">
        <v>23929</v>
      </c>
      <c r="C27873" t="s">
        <v>33477</v>
      </c>
      <c r="D27873" t="e">
        <v>#N/A</v>
      </c>
      <c r="E27873"/>
      <c r="F27873"/>
      <c r="G27873"/>
      <c r="H27873"/>
      <c r="I27873"/>
      <c r="J27873"/>
      <c r="U27873" s="43"/>
      <c r="AE27873"/>
    </row>
    <row r="27874" spans="1:31">
      <c r="A27874">
        <v>64400</v>
      </c>
      <c r="B27874" t="s">
        <v>23930</v>
      </c>
      <c r="C27874" t="s">
        <v>33477</v>
      </c>
      <c r="D27874" t="s">
        <v>33476</v>
      </c>
      <c r="E27874"/>
      <c r="F27874"/>
      <c r="G27874"/>
      <c r="H27874"/>
      <c r="I27874"/>
      <c r="J27874"/>
      <c r="U27874" s="43"/>
      <c r="AE27874"/>
    </row>
    <row r="27875" spans="1:31">
      <c r="A27875">
        <v>64260</v>
      </c>
      <c r="B27875" t="s">
        <v>23931</v>
      </c>
      <c r="C27875" t="s">
        <v>33477</v>
      </c>
      <c r="D27875" t="s">
        <v>33476</v>
      </c>
      <c r="E27875"/>
      <c r="F27875"/>
      <c r="G27875"/>
      <c r="H27875"/>
      <c r="I27875"/>
      <c r="J27875"/>
      <c r="U27875" s="43"/>
      <c r="AE27875"/>
    </row>
    <row r="27876" spans="1:31">
      <c r="A27876">
        <v>64260</v>
      </c>
      <c r="B27876" t="s">
        <v>23932</v>
      </c>
      <c r="C27876" t="s">
        <v>33477</v>
      </c>
      <c r="D27876" t="s">
        <v>33476</v>
      </c>
      <c r="E27876"/>
      <c r="F27876"/>
      <c r="G27876"/>
      <c r="H27876"/>
      <c r="I27876"/>
      <c r="J27876"/>
      <c r="U27876" s="43"/>
      <c r="AE27876"/>
    </row>
    <row r="27877" spans="1:31">
      <c r="A27877">
        <v>64140</v>
      </c>
      <c r="B27877" t="s">
        <v>23933</v>
      </c>
      <c r="C27877" t="s">
        <v>33477</v>
      </c>
      <c r="D27877" t="e">
        <v>#N/A</v>
      </c>
      <c r="E27877"/>
      <c r="F27877"/>
      <c r="G27877"/>
      <c r="H27877"/>
      <c r="I27877"/>
      <c r="J27877"/>
      <c r="U27877" s="43"/>
      <c r="AE27877"/>
    </row>
    <row r="27878" spans="1:31">
      <c r="A27878">
        <v>64700</v>
      </c>
      <c r="B27878" t="s">
        <v>23934</v>
      </c>
      <c r="C27878" t="s">
        <v>33477</v>
      </c>
      <c r="D27878" t="e">
        <v>#N/A</v>
      </c>
      <c r="E27878"/>
      <c r="F27878"/>
      <c r="G27878"/>
      <c r="H27878"/>
      <c r="I27878"/>
      <c r="J27878"/>
      <c r="U27878" s="43"/>
      <c r="AE27878"/>
    </row>
    <row r="27879" spans="1:31">
      <c r="A27879">
        <v>64300</v>
      </c>
      <c r="B27879" t="s">
        <v>5692</v>
      </c>
      <c r="C27879" t="s">
        <v>33477</v>
      </c>
      <c r="D27879" t="s">
        <v>33476</v>
      </c>
      <c r="E27879"/>
      <c r="F27879"/>
      <c r="G27879"/>
      <c r="H27879"/>
      <c r="I27879"/>
      <c r="J27879"/>
      <c r="U27879" s="43"/>
      <c r="AE27879"/>
    </row>
    <row r="27880" spans="1:31">
      <c r="A27880">
        <v>64320</v>
      </c>
      <c r="B27880" t="s">
        <v>23935</v>
      </c>
      <c r="C27880" t="s">
        <v>33477</v>
      </c>
      <c r="D27880" t="s">
        <v>33482</v>
      </c>
      <c r="E27880"/>
      <c r="F27880"/>
      <c r="G27880"/>
      <c r="H27880"/>
      <c r="I27880"/>
      <c r="J27880"/>
      <c r="U27880" s="43"/>
      <c r="AE27880"/>
    </row>
    <row r="27881" spans="1:31">
      <c r="A27881">
        <v>64510</v>
      </c>
      <c r="B27881" t="s">
        <v>23936</v>
      </c>
      <c r="C27881" t="s">
        <v>33477</v>
      </c>
      <c r="D27881" t="e">
        <v>#N/A</v>
      </c>
      <c r="E27881"/>
      <c r="F27881"/>
      <c r="G27881"/>
      <c r="H27881"/>
      <c r="I27881"/>
      <c r="J27881"/>
      <c r="U27881" s="43"/>
      <c r="AE27881"/>
    </row>
    <row r="27882" spans="1:31">
      <c r="A27882">
        <v>64240</v>
      </c>
      <c r="B27882" t="s">
        <v>23937</v>
      </c>
      <c r="C27882" t="s">
        <v>33477</v>
      </c>
      <c r="D27882" t="s">
        <v>33476</v>
      </c>
      <c r="E27882"/>
      <c r="F27882"/>
      <c r="G27882"/>
      <c r="H27882"/>
      <c r="I27882"/>
      <c r="J27882"/>
      <c r="U27882" s="43"/>
      <c r="AE27882"/>
    </row>
    <row r="27883" spans="1:31">
      <c r="A27883">
        <v>64300</v>
      </c>
      <c r="B27883" t="s">
        <v>23938</v>
      </c>
      <c r="C27883" t="s">
        <v>33477</v>
      </c>
      <c r="D27883" t="s">
        <v>33476</v>
      </c>
      <c r="E27883"/>
      <c r="F27883"/>
      <c r="G27883"/>
      <c r="H27883"/>
      <c r="I27883"/>
      <c r="J27883"/>
      <c r="U27883" s="43"/>
      <c r="AE27883"/>
    </row>
    <row r="27884" spans="1:31">
      <c r="A27884">
        <v>64490</v>
      </c>
      <c r="B27884" t="s">
        <v>23939</v>
      </c>
      <c r="C27884" t="s">
        <v>33478</v>
      </c>
      <c r="D27884" t="s">
        <v>33476</v>
      </c>
      <c r="E27884"/>
      <c r="F27884"/>
      <c r="G27884"/>
      <c r="H27884"/>
      <c r="I27884"/>
      <c r="J27884"/>
      <c r="U27884" s="43"/>
      <c r="AE27884"/>
    </row>
    <row r="27885" spans="1:31">
      <c r="A27885">
        <v>64800</v>
      </c>
      <c r="B27885" t="s">
        <v>23940</v>
      </c>
      <c r="C27885" t="s">
        <v>33477</v>
      </c>
      <c r="D27885" t="s">
        <v>33476</v>
      </c>
      <c r="E27885"/>
      <c r="F27885"/>
      <c r="G27885"/>
      <c r="H27885"/>
      <c r="I27885"/>
      <c r="J27885"/>
      <c r="U27885" s="43"/>
      <c r="AE27885"/>
    </row>
    <row r="27886" spans="1:31">
      <c r="A27886">
        <v>64510</v>
      </c>
      <c r="B27886" t="s">
        <v>23941</v>
      </c>
      <c r="C27886" t="s">
        <v>33477</v>
      </c>
      <c r="D27886" t="e">
        <v>#N/A</v>
      </c>
      <c r="E27886"/>
      <c r="F27886"/>
      <c r="G27886"/>
      <c r="H27886"/>
      <c r="I27886"/>
      <c r="J27886"/>
      <c r="U27886" s="43"/>
      <c r="AE27886"/>
    </row>
    <row r="27887" spans="1:31">
      <c r="A27887">
        <v>64290</v>
      </c>
      <c r="B27887" t="s">
        <v>23942</v>
      </c>
      <c r="C27887" t="s">
        <v>33477</v>
      </c>
      <c r="D27887" t="s">
        <v>33476</v>
      </c>
      <c r="E27887"/>
      <c r="F27887"/>
      <c r="G27887"/>
      <c r="H27887"/>
      <c r="I27887"/>
      <c r="J27887"/>
      <c r="U27887" s="43"/>
      <c r="AE27887"/>
    </row>
    <row r="27888" spans="1:31">
      <c r="A27888">
        <v>64340</v>
      </c>
      <c r="B27888" t="s">
        <v>23943</v>
      </c>
      <c r="C27888" t="s">
        <v>33477</v>
      </c>
      <c r="D27888" t="e">
        <v>#N/A</v>
      </c>
      <c r="E27888"/>
      <c r="F27888"/>
      <c r="G27888"/>
      <c r="H27888"/>
      <c r="I27888"/>
      <c r="J27888"/>
      <c r="U27888" s="43"/>
      <c r="AE27888"/>
    </row>
    <row r="27889" spans="1:31">
      <c r="A27889">
        <v>64330</v>
      </c>
      <c r="B27889" t="s">
        <v>23944</v>
      </c>
      <c r="C27889" t="s">
        <v>33477</v>
      </c>
      <c r="D27889" t="s">
        <v>33476</v>
      </c>
      <c r="E27889"/>
      <c r="F27889"/>
      <c r="G27889"/>
      <c r="H27889"/>
      <c r="I27889"/>
      <c r="J27889"/>
      <c r="U27889" s="43"/>
      <c r="AE27889"/>
    </row>
    <row r="27890" spans="1:31">
      <c r="A27890">
        <v>64230</v>
      </c>
      <c r="B27890" t="s">
        <v>23945</v>
      </c>
      <c r="C27890" t="s">
        <v>33477</v>
      </c>
      <c r="D27890" t="s">
        <v>33476</v>
      </c>
      <c r="E27890"/>
      <c r="F27890"/>
      <c r="G27890"/>
      <c r="H27890"/>
      <c r="I27890"/>
      <c r="J27890"/>
      <c r="U27890" s="43"/>
      <c r="AE27890"/>
    </row>
    <row r="27891" spans="1:31">
      <c r="A27891">
        <v>64410</v>
      </c>
      <c r="B27891" t="s">
        <v>23946</v>
      </c>
      <c r="C27891" t="s">
        <v>33477</v>
      </c>
      <c r="D27891" t="s">
        <v>33476</v>
      </c>
      <c r="E27891"/>
      <c r="F27891"/>
      <c r="G27891"/>
      <c r="H27891"/>
      <c r="I27891"/>
      <c r="J27891"/>
      <c r="U27891" s="43"/>
      <c r="AE27891"/>
    </row>
    <row r="27892" spans="1:31">
      <c r="A27892">
        <v>64370</v>
      </c>
      <c r="B27892" t="s">
        <v>23947</v>
      </c>
      <c r="C27892" t="s">
        <v>33477</v>
      </c>
      <c r="D27892" t="s">
        <v>33482</v>
      </c>
      <c r="E27892"/>
      <c r="F27892"/>
      <c r="G27892"/>
      <c r="H27892"/>
      <c r="I27892"/>
      <c r="J27892"/>
      <c r="U27892" s="43"/>
      <c r="AE27892"/>
    </row>
    <row r="27893" spans="1:31">
      <c r="A27893">
        <v>64800</v>
      </c>
      <c r="B27893" t="s">
        <v>23948</v>
      </c>
      <c r="C27893" t="s">
        <v>33477</v>
      </c>
      <c r="D27893" t="s">
        <v>33476</v>
      </c>
      <c r="E27893"/>
      <c r="F27893"/>
      <c r="G27893"/>
      <c r="H27893"/>
      <c r="I27893"/>
      <c r="J27893"/>
      <c r="U27893" s="43"/>
      <c r="AE27893"/>
    </row>
    <row r="27894" spans="1:31">
      <c r="A27894">
        <v>64450</v>
      </c>
      <c r="B27894" t="s">
        <v>23949</v>
      </c>
      <c r="C27894" t="s">
        <v>33477</v>
      </c>
      <c r="D27894" t="s">
        <v>33476</v>
      </c>
      <c r="E27894"/>
      <c r="F27894"/>
      <c r="G27894"/>
      <c r="H27894"/>
      <c r="I27894"/>
      <c r="J27894"/>
      <c r="U27894" s="43"/>
      <c r="AE27894"/>
    </row>
    <row r="27895" spans="1:31">
      <c r="A27895">
        <v>64240</v>
      </c>
      <c r="B27895" t="s">
        <v>23950</v>
      </c>
      <c r="C27895" t="s">
        <v>33477</v>
      </c>
      <c r="D27895" t="s">
        <v>33476</v>
      </c>
      <c r="E27895"/>
      <c r="F27895"/>
      <c r="G27895"/>
      <c r="H27895"/>
      <c r="I27895"/>
      <c r="J27895"/>
      <c r="U27895" s="43"/>
      <c r="AE27895"/>
    </row>
    <row r="27896" spans="1:31">
      <c r="A27896">
        <v>64800</v>
      </c>
      <c r="B27896" t="s">
        <v>23951</v>
      </c>
      <c r="C27896" t="s">
        <v>33477</v>
      </c>
      <c r="D27896" t="s">
        <v>33476</v>
      </c>
      <c r="E27896"/>
      <c r="F27896"/>
      <c r="G27896"/>
      <c r="H27896"/>
      <c r="I27896"/>
      <c r="J27896"/>
      <c r="U27896" s="43"/>
      <c r="AE27896"/>
    </row>
    <row r="27897" spans="1:31">
      <c r="A27897">
        <v>64800</v>
      </c>
      <c r="B27897" t="s">
        <v>23951</v>
      </c>
      <c r="C27897" t="s">
        <v>33477</v>
      </c>
      <c r="D27897" t="s">
        <v>33476</v>
      </c>
      <c r="E27897"/>
      <c r="F27897"/>
      <c r="G27897"/>
      <c r="H27897"/>
      <c r="I27897"/>
      <c r="J27897"/>
      <c r="U27897" s="43"/>
      <c r="AE27897"/>
    </row>
    <row r="27898" spans="1:31">
      <c r="A27898">
        <v>64800</v>
      </c>
      <c r="B27898" t="s">
        <v>23951</v>
      </c>
      <c r="C27898" t="s">
        <v>33477</v>
      </c>
      <c r="D27898" t="s">
        <v>33476</v>
      </c>
      <c r="E27898"/>
      <c r="F27898"/>
      <c r="G27898"/>
      <c r="H27898"/>
      <c r="I27898"/>
      <c r="J27898"/>
      <c r="U27898" s="43"/>
      <c r="AE27898"/>
    </row>
    <row r="27899" spans="1:31">
      <c r="A27899">
        <v>64190</v>
      </c>
      <c r="B27899" t="s">
        <v>23952</v>
      </c>
      <c r="C27899" t="s">
        <v>33477</v>
      </c>
      <c r="D27899" t="s">
        <v>33476</v>
      </c>
      <c r="E27899"/>
      <c r="F27899"/>
      <c r="G27899"/>
      <c r="H27899"/>
      <c r="I27899"/>
      <c r="J27899"/>
      <c r="U27899" s="43"/>
      <c r="AE27899"/>
    </row>
    <row r="27900" spans="1:31">
      <c r="A27900">
        <v>64120</v>
      </c>
      <c r="B27900" t="s">
        <v>23953</v>
      </c>
      <c r="C27900" t="s">
        <v>33477</v>
      </c>
      <c r="D27900" t="s">
        <v>33476</v>
      </c>
      <c r="E27900"/>
      <c r="F27900"/>
      <c r="G27900"/>
      <c r="H27900"/>
      <c r="I27900"/>
      <c r="J27900"/>
      <c r="U27900" s="43"/>
      <c r="AE27900"/>
    </row>
    <row r="27901" spans="1:31">
      <c r="A27901">
        <v>64390</v>
      </c>
      <c r="B27901" t="s">
        <v>23954</v>
      </c>
      <c r="C27901" t="s">
        <v>33477</v>
      </c>
      <c r="D27901" t="s">
        <v>33476</v>
      </c>
      <c r="E27901"/>
      <c r="F27901"/>
      <c r="G27901"/>
      <c r="H27901"/>
      <c r="I27901"/>
      <c r="J27901"/>
      <c r="U27901" s="43"/>
      <c r="AE27901"/>
    </row>
    <row r="27902" spans="1:31">
      <c r="A27902">
        <v>64160</v>
      </c>
      <c r="B27902" t="s">
        <v>23955</v>
      </c>
      <c r="C27902" t="s">
        <v>33477</v>
      </c>
      <c r="D27902" t="s">
        <v>33476</v>
      </c>
      <c r="E27902"/>
      <c r="F27902"/>
      <c r="G27902"/>
      <c r="H27902"/>
      <c r="I27902"/>
      <c r="J27902"/>
      <c r="U27902" s="43"/>
      <c r="AE27902"/>
    </row>
    <row r="27903" spans="1:31">
      <c r="A27903">
        <v>64330</v>
      </c>
      <c r="B27903" t="s">
        <v>23956</v>
      </c>
      <c r="C27903" t="s">
        <v>33477</v>
      </c>
      <c r="D27903" t="s">
        <v>33476</v>
      </c>
      <c r="E27903"/>
      <c r="F27903"/>
      <c r="G27903"/>
      <c r="H27903"/>
      <c r="I27903"/>
      <c r="J27903"/>
      <c r="U27903" s="43"/>
      <c r="AE27903"/>
    </row>
    <row r="27904" spans="1:31">
      <c r="A27904">
        <v>64220</v>
      </c>
      <c r="B27904" t="s">
        <v>23957</v>
      </c>
      <c r="C27904" t="s">
        <v>33477</v>
      </c>
      <c r="D27904" t="s">
        <v>33476</v>
      </c>
      <c r="E27904"/>
      <c r="F27904"/>
      <c r="G27904"/>
      <c r="H27904"/>
      <c r="I27904"/>
      <c r="J27904"/>
      <c r="U27904" s="43"/>
      <c r="AE27904"/>
    </row>
    <row r="27905" spans="1:31">
      <c r="A27905">
        <v>64220</v>
      </c>
      <c r="B27905" t="s">
        <v>23958</v>
      </c>
      <c r="C27905" t="s">
        <v>33477</v>
      </c>
      <c r="D27905" t="s">
        <v>33476</v>
      </c>
      <c r="E27905"/>
      <c r="F27905"/>
      <c r="G27905"/>
      <c r="H27905"/>
      <c r="I27905"/>
      <c r="J27905"/>
      <c r="U27905" s="43"/>
      <c r="AE27905"/>
    </row>
    <row r="27906" spans="1:31">
      <c r="A27906">
        <v>64680</v>
      </c>
      <c r="B27906" t="s">
        <v>23959</v>
      </c>
      <c r="C27906" t="s">
        <v>33477</v>
      </c>
      <c r="D27906" t="e">
        <v>#N/A</v>
      </c>
      <c r="E27906"/>
      <c r="F27906"/>
      <c r="G27906"/>
      <c r="H27906"/>
      <c r="I27906"/>
      <c r="J27906"/>
      <c r="U27906" s="43"/>
      <c r="AE27906"/>
    </row>
    <row r="27907" spans="1:31">
      <c r="A27907">
        <v>64260</v>
      </c>
      <c r="B27907" t="s">
        <v>23960</v>
      </c>
      <c r="C27907" t="s">
        <v>33477</v>
      </c>
      <c r="D27907" t="s">
        <v>33476</v>
      </c>
      <c r="E27907"/>
      <c r="F27907"/>
      <c r="G27907"/>
      <c r="H27907"/>
      <c r="I27907"/>
      <c r="J27907"/>
      <c r="U27907" s="43"/>
      <c r="AE27907"/>
    </row>
    <row r="27908" spans="1:31">
      <c r="A27908">
        <v>64410</v>
      </c>
      <c r="B27908" t="s">
        <v>23961</v>
      </c>
      <c r="C27908" t="s">
        <v>33477</v>
      </c>
      <c r="D27908" t="s">
        <v>33476</v>
      </c>
      <c r="E27908"/>
      <c r="F27908"/>
      <c r="G27908"/>
      <c r="H27908"/>
      <c r="I27908"/>
      <c r="J27908"/>
      <c r="U27908" s="43"/>
      <c r="AE27908"/>
    </row>
    <row r="27909" spans="1:31">
      <c r="A27909">
        <v>64330</v>
      </c>
      <c r="B27909" t="s">
        <v>23962</v>
      </c>
      <c r="C27909" t="s">
        <v>33477</v>
      </c>
      <c r="D27909" t="s">
        <v>33476</v>
      </c>
      <c r="E27909"/>
      <c r="F27909"/>
      <c r="G27909"/>
      <c r="H27909"/>
      <c r="I27909"/>
      <c r="J27909"/>
      <c r="U27909" s="43"/>
      <c r="AE27909"/>
    </row>
    <row r="27910" spans="1:31">
      <c r="A27910">
        <v>64250</v>
      </c>
      <c r="B27910" t="s">
        <v>23963</v>
      </c>
      <c r="C27910" t="s">
        <v>33477</v>
      </c>
      <c r="D27910" t="s">
        <v>33476</v>
      </c>
      <c r="E27910"/>
      <c r="F27910"/>
      <c r="G27910"/>
      <c r="H27910"/>
      <c r="I27910"/>
      <c r="J27910"/>
      <c r="U27910" s="43"/>
      <c r="AE27910"/>
    </row>
    <row r="27911" spans="1:31">
      <c r="A27911">
        <v>64520</v>
      </c>
      <c r="B27911" t="s">
        <v>23964</v>
      </c>
      <c r="C27911" t="s">
        <v>33477</v>
      </c>
      <c r="D27911" t="s">
        <v>33476</v>
      </c>
      <c r="E27911"/>
      <c r="F27911"/>
      <c r="G27911"/>
      <c r="H27911"/>
      <c r="I27911"/>
      <c r="J27911"/>
      <c r="U27911" s="43"/>
      <c r="AE27911"/>
    </row>
    <row r="27912" spans="1:31">
      <c r="A27912">
        <v>64470</v>
      </c>
      <c r="B27912" t="s">
        <v>23965</v>
      </c>
      <c r="C27912" t="s">
        <v>33477</v>
      </c>
      <c r="D27912" t="s">
        <v>33476</v>
      </c>
      <c r="E27912"/>
      <c r="F27912"/>
      <c r="G27912"/>
      <c r="H27912"/>
      <c r="I27912"/>
      <c r="J27912"/>
      <c r="U27912" s="43"/>
      <c r="AE27912"/>
    </row>
    <row r="27913" spans="1:31">
      <c r="A27913">
        <v>64360</v>
      </c>
      <c r="B27913" t="s">
        <v>23966</v>
      </c>
      <c r="C27913" t="s">
        <v>33477</v>
      </c>
      <c r="D27913" t="s">
        <v>33476</v>
      </c>
      <c r="E27913"/>
      <c r="F27913"/>
      <c r="G27913"/>
      <c r="H27913"/>
      <c r="I27913"/>
      <c r="J27913"/>
      <c r="U27913" s="43"/>
      <c r="AE27913"/>
    </row>
    <row r="27914" spans="1:31">
      <c r="A27914">
        <v>64220</v>
      </c>
      <c r="B27914" t="s">
        <v>19738</v>
      </c>
      <c r="C27914" t="s">
        <v>33477</v>
      </c>
      <c r="D27914" t="s">
        <v>33476</v>
      </c>
      <c r="E27914"/>
      <c r="F27914"/>
      <c r="G27914"/>
      <c r="H27914"/>
      <c r="I27914"/>
      <c r="J27914"/>
      <c r="U27914" s="43"/>
      <c r="AE27914"/>
    </row>
    <row r="27915" spans="1:31">
      <c r="A27915">
        <v>64160</v>
      </c>
      <c r="B27915" t="s">
        <v>23967</v>
      </c>
      <c r="C27915" t="s">
        <v>33477</v>
      </c>
      <c r="D27915" t="s">
        <v>33476</v>
      </c>
      <c r="E27915"/>
      <c r="F27915"/>
      <c r="G27915"/>
      <c r="H27915"/>
      <c r="I27915"/>
      <c r="J27915"/>
      <c r="U27915" s="43"/>
      <c r="AE27915"/>
    </row>
    <row r="27916" spans="1:31">
      <c r="A27916">
        <v>64270</v>
      </c>
      <c r="B27916" t="s">
        <v>23968</v>
      </c>
      <c r="C27916" t="s">
        <v>33477</v>
      </c>
      <c r="D27916" t="s">
        <v>33476</v>
      </c>
      <c r="E27916"/>
      <c r="F27916"/>
      <c r="G27916"/>
      <c r="H27916"/>
      <c r="I27916"/>
      <c r="J27916"/>
      <c r="U27916" s="43"/>
      <c r="AE27916"/>
    </row>
    <row r="27917" spans="1:31">
      <c r="A27917">
        <v>64270</v>
      </c>
      <c r="B27917" t="s">
        <v>23968</v>
      </c>
      <c r="C27917" t="s">
        <v>33477</v>
      </c>
      <c r="D27917" t="s">
        <v>33476</v>
      </c>
      <c r="E27917"/>
      <c r="F27917"/>
      <c r="G27917"/>
      <c r="H27917"/>
      <c r="I27917"/>
      <c r="J27917"/>
      <c r="U27917" s="43"/>
      <c r="AE27917"/>
    </row>
    <row r="27918" spans="1:31">
      <c r="A27918">
        <v>64270</v>
      </c>
      <c r="B27918" t="s">
        <v>11228</v>
      </c>
      <c r="C27918" t="s">
        <v>33477</v>
      </c>
      <c r="D27918" t="s">
        <v>33476</v>
      </c>
      <c r="E27918"/>
      <c r="F27918"/>
      <c r="G27918"/>
      <c r="H27918"/>
      <c r="I27918"/>
      <c r="J27918"/>
      <c r="U27918" s="43"/>
      <c r="AE27918"/>
    </row>
    <row r="27919" spans="1:31">
      <c r="A27919">
        <v>64170</v>
      </c>
      <c r="B27919" t="s">
        <v>23969</v>
      </c>
      <c r="C27919" t="s">
        <v>33477</v>
      </c>
      <c r="D27919" t="s">
        <v>33476</v>
      </c>
      <c r="E27919"/>
      <c r="F27919"/>
      <c r="G27919"/>
      <c r="H27919"/>
      <c r="I27919"/>
      <c r="J27919"/>
      <c r="U27919" s="43"/>
      <c r="AE27919"/>
    </row>
    <row r="27920" spans="1:31">
      <c r="A27920">
        <v>64370</v>
      </c>
      <c r="B27920" t="s">
        <v>23970</v>
      </c>
      <c r="C27920" t="s">
        <v>33477</v>
      </c>
      <c r="D27920" t="s">
        <v>33482</v>
      </c>
      <c r="E27920"/>
      <c r="F27920"/>
      <c r="G27920"/>
      <c r="H27920"/>
      <c r="I27920"/>
      <c r="J27920"/>
      <c r="U27920" s="43"/>
      <c r="AE27920"/>
    </row>
    <row r="27921" spans="1:31">
      <c r="A27921">
        <v>64460</v>
      </c>
      <c r="B27921" t="s">
        <v>23971</v>
      </c>
      <c r="C27921" t="s">
        <v>33477</v>
      </c>
      <c r="D27921" t="s">
        <v>33482</v>
      </c>
      <c r="E27921"/>
      <c r="F27921"/>
      <c r="G27921"/>
      <c r="H27921"/>
      <c r="I27921"/>
      <c r="J27921"/>
      <c r="U27921" s="43"/>
      <c r="AE27921"/>
    </row>
    <row r="27922" spans="1:31">
      <c r="A27922">
        <v>64460</v>
      </c>
      <c r="B27922" t="s">
        <v>23972</v>
      </c>
      <c r="C27922" t="s">
        <v>33477</v>
      </c>
      <c r="D27922" t="s">
        <v>33482</v>
      </c>
      <c r="E27922"/>
      <c r="F27922"/>
      <c r="G27922"/>
      <c r="H27922"/>
      <c r="I27922"/>
      <c r="J27922"/>
      <c r="U27922" s="43"/>
      <c r="AE27922"/>
    </row>
    <row r="27923" spans="1:31">
      <c r="A27923">
        <v>64260</v>
      </c>
      <c r="B27923" t="s">
        <v>23973</v>
      </c>
      <c r="C27923" t="s">
        <v>33477</v>
      </c>
      <c r="D27923" t="s">
        <v>33476</v>
      </c>
      <c r="E27923"/>
      <c r="F27923"/>
      <c r="G27923"/>
      <c r="H27923"/>
      <c r="I27923"/>
      <c r="J27923"/>
      <c r="U27923" s="43"/>
      <c r="AE27923"/>
    </row>
    <row r="27924" spans="1:31">
      <c r="A27924">
        <v>64190</v>
      </c>
      <c r="B27924" t="s">
        <v>23974</v>
      </c>
      <c r="C27924" t="s">
        <v>33477</v>
      </c>
      <c r="D27924" t="s">
        <v>33476</v>
      </c>
      <c r="E27924"/>
      <c r="F27924"/>
      <c r="G27924"/>
      <c r="H27924"/>
      <c r="I27924"/>
      <c r="J27924"/>
      <c r="U27924" s="43"/>
      <c r="AE27924"/>
    </row>
    <row r="27925" spans="1:31">
      <c r="A27925">
        <v>64300</v>
      </c>
      <c r="B27925" t="s">
        <v>23975</v>
      </c>
      <c r="C27925" t="s">
        <v>33477</v>
      </c>
      <c r="D27925" t="s">
        <v>33476</v>
      </c>
      <c r="E27925"/>
      <c r="F27925"/>
      <c r="G27925"/>
      <c r="H27925"/>
      <c r="I27925"/>
      <c r="J27925"/>
      <c r="U27925" s="43"/>
      <c r="AE27925"/>
    </row>
    <row r="27926" spans="1:31">
      <c r="A27926">
        <v>64190</v>
      </c>
      <c r="B27926" t="s">
        <v>23976</v>
      </c>
      <c r="C27926" t="s">
        <v>33477</v>
      </c>
      <c r="D27926" t="s">
        <v>33476</v>
      </c>
      <c r="E27926"/>
      <c r="F27926"/>
      <c r="G27926"/>
      <c r="H27926"/>
      <c r="I27926"/>
      <c r="J27926"/>
      <c r="U27926" s="43"/>
      <c r="AE27926"/>
    </row>
    <row r="27927" spans="1:31">
      <c r="A27927">
        <v>64300</v>
      </c>
      <c r="B27927" t="s">
        <v>23977</v>
      </c>
      <c r="C27927" t="s">
        <v>33477</v>
      </c>
      <c r="D27927" t="s">
        <v>33476</v>
      </c>
      <c r="E27927"/>
      <c r="F27927"/>
      <c r="G27927"/>
      <c r="H27927"/>
      <c r="I27927"/>
      <c r="J27927"/>
      <c r="U27927" s="43"/>
      <c r="AE27927"/>
    </row>
    <row r="27928" spans="1:31">
      <c r="A27928">
        <v>64330</v>
      </c>
      <c r="B27928" t="s">
        <v>23978</v>
      </c>
      <c r="C27928" t="s">
        <v>33477</v>
      </c>
      <c r="D27928" t="s">
        <v>33476</v>
      </c>
      <c r="E27928"/>
      <c r="F27928"/>
      <c r="G27928"/>
      <c r="H27928"/>
      <c r="I27928"/>
      <c r="J27928"/>
      <c r="U27928" s="43"/>
      <c r="AE27928"/>
    </row>
    <row r="27929" spans="1:31">
      <c r="A27929">
        <v>64370</v>
      </c>
      <c r="B27929" t="s">
        <v>23979</v>
      </c>
      <c r="C27929" t="s">
        <v>33477</v>
      </c>
      <c r="D27929" t="s">
        <v>33482</v>
      </c>
      <c r="E27929"/>
      <c r="F27929"/>
      <c r="G27929"/>
      <c r="H27929"/>
      <c r="I27929"/>
      <c r="J27929"/>
      <c r="U27929" s="43"/>
      <c r="AE27929"/>
    </row>
    <row r="27930" spans="1:31">
      <c r="A27930">
        <v>64350</v>
      </c>
      <c r="B27930" t="s">
        <v>23980</v>
      </c>
      <c r="C27930" t="s">
        <v>33477</v>
      </c>
      <c r="D27930" t="s">
        <v>33476</v>
      </c>
      <c r="E27930"/>
      <c r="F27930"/>
      <c r="G27930"/>
      <c r="H27930"/>
      <c r="I27930"/>
      <c r="J27930"/>
      <c r="U27930" s="43"/>
      <c r="AE27930"/>
    </row>
    <row r="27931" spans="1:31">
      <c r="A27931">
        <v>64230</v>
      </c>
      <c r="B27931" t="s">
        <v>23981</v>
      </c>
      <c r="C27931" t="s">
        <v>33477</v>
      </c>
      <c r="D27931" t="s">
        <v>33476</v>
      </c>
      <c r="E27931"/>
      <c r="F27931"/>
      <c r="G27931"/>
      <c r="H27931"/>
      <c r="I27931"/>
      <c r="J27931"/>
      <c r="U27931" s="43"/>
      <c r="AE27931"/>
    </row>
    <row r="27932" spans="1:31">
      <c r="A27932">
        <v>64170</v>
      </c>
      <c r="B27932" t="s">
        <v>3084</v>
      </c>
      <c r="C27932" t="s">
        <v>33477</v>
      </c>
      <c r="D27932" t="s">
        <v>33476</v>
      </c>
      <c r="E27932"/>
      <c r="F27932"/>
      <c r="G27932"/>
      <c r="H27932"/>
      <c r="I27932"/>
      <c r="J27932"/>
      <c r="U27932" s="43"/>
      <c r="AE27932"/>
    </row>
    <row r="27933" spans="1:31">
      <c r="A27933">
        <v>64490</v>
      </c>
      <c r="B27933" t="s">
        <v>23982</v>
      </c>
      <c r="C27933" t="s">
        <v>33478</v>
      </c>
      <c r="D27933" t="s">
        <v>33476</v>
      </c>
      <c r="E27933"/>
      <c r="F27933"/>
      <c r="G27933"/>
      <c r="H27933"/>
      <c r="I27933"/>
      <c r="J27933"/>
      <c r="U27933" s="43"/>
      <c r="AE27933"/>
    </row>
    <row r="27934" spans="1:31">
      <c r="A27934">
        <v>64190</v>
      </c>
      <c r="B27934" t="s">
        <v>23983</v>
      </c>
      <c r="C27934" t="s">
        <v>33477</v>
      </c>
      <c r="D27934" t="s">
        <v>33476</v>
      </c>
      <c r="E27934"/>
      <c r="F27934"/>
      <c r="G27934"/>
      <c r="H27934"/>
      <c r="I27934"/>
      <c r="J27934"/>
      <c r="U27934" s="43"/>
      <c r="AE27934"/>
    </row>
    <row r="27935" spans="1:31">
      <c r="A27935">
        <v>64130</v>
      </c>
      <c r="B27935" t="s">
        <v>23984</v>
      </c>
      <c r="C27935" t="s">
        <v>33477</v>
      </c>
      <c r="D27935" t="s">
        <v>33476</v>
      </c>
      <c r="E27935"/>
      <c r="F27935"/>
      <c r="G27935"/>
      <c r="H27935"/>
      <c r="I27935"/>
      <c r="J27935"/>
      <c r="U27935" s="43"/>
      <c r="AE27935"/>
    </row>
    <row r="27936" spans="1:31">
      <c r="A27936">
        <v>64130</v>
      </c>
      <c r="B27936" t="s">
        <v>23985</v>
      </c>
      <c r="C27936" t="s">
        <v>33477</v>
      </c>
      <c r="D27936" t="s">
        <v>33476</v>
      </c>
      <c r="E27936"/>
      <c r="F27936"/>
      <c r="G27936"/>
      <c r="H27936"/>
      <c r="I27936"/>
      <c r="J27936"/>
      <c r="U27936" s="43"/>
      <c r="AE27936"/>
    </row>
    <row r="27937" spans="1:31">
      <c r="A27937">
        <v>64500</v>
      </c>
      <c r="B27937" t="s">
        <v>23986</v>
      </c>
      <c r="C27937" t="s">
        <v>33477</v>
      </c>
      <c r="D27937" t="s">
        <v>33476</v>
      </c>
      <c r="E27937"/>
      <c r="F27937"/>
      <c r="G27937"/>
      <c r="H27937"/>
      <c r="I27937"/>
      <c r="J27937"/>
      <c r="U27937" s="43"/>
      <c r="AE27937"/>
    </row>
    <row r="27938" spans="1:31">
      <c r="A27938">
        <v>64330</v>
      </c>
      <c r="B27938" t="s">
        <v>23987</v>
      </c>
      <c r="C27938" t="s">
        <v>33477</v>
      </c>
      <c r="D27938" t="s">
        <v>33476</v>
      </c>
      <c r="E27938"/>
      <c r="F27938"/>
      <c r="G27938"/>
      <c r="H27938"/>
      <c r="I27938"/>
      <c r="J27938"/>
      <c r="U27938" s="43"/>
      <c r="AE27938"/>
    </row>
    <row r="27939" spans="1:31">
      <c r="A27939">
        <v>64800</v>
      </c>
      <c r="B27939" t="s">
        <v>23988</v>
      </c>
      <c r="C27939" t="s">
        <v>33477</v>
      </c>
      <c r="D27939" t="s">
        <v>33476</v>
      </c>
      <c r="E27939"/>
      <c r="F27939"/>
      <c r="G27939"/>
      <c r="H27939"/>
      <c r="I27939"/>
      <c r="J27939"/>
      <c r="U27939" s="43"/>
      <c r="AE27939"/>
    </row>
    <row r="27940" spans="1:31">
      <c r="A27940">
        <v>64330</v>
      </c>
      <c r="B27940" t="s">
        <v>23989</v>
      </c>
      <c r="C27940" t="s">
        <v>33477</v>
      </c>
      <c r="D27940" t="s">
        <v>33476</v>
      </c>
      <c r="E27940"/>
      <c r="F27940"/>
      <c r="G27940"/>
      <c r="H27940"/>
      <c r="I27940"/>
      <c r="J27940"/>
      <c r="U27940" s="43"/>
      <c r="AE27940"/>
    </row>
    <row r="27941" spans="1:31">
      <c r="A27941">
        <v>64350</v>
      </c>
      <c r="B27941" t="s">
        <v>23990</v>
      </c>
      <c r="C27941" t="s">
        <v>33477</v>
      </c>
      <c r="D27941" t="s">
        <v>33476</v>
      </c>
      <c r="E27941"/>
      <c r="F27941"/>
      <c r="G27941"/>
      <c r="H27941"/>
      <c r="I27941"/>
      <c r="J27941"/>
      <c r="U27941" s="43"/>
      <c r="AE27941"/>
    </row>
    <row r="27942" spans="1:31">
      <c r="A27942">
        <v>64160</v>
      </c>
      <c r="B27942" t="s">
        <v>23991</v>
      </c>
      <c r="C27942" t="s">
        <v>33477</v>
      </c>
      <c r="D27942" t="s">
        <v>33476</v>
      </c>
      <c r="E27942"/>
      <c r="F27942"/>
      <c r="G27942"/>
      <c r="H27942"/>
      <c r="I27942"/>
      <c r="J27942"/>
      <c r="U27942" s="43"/>
      <c r="AE27942"/>
    </row>
    <row r="27943" spans="1:31">
      <c r="A27943">
        <v>64410</v>
      </c>
      <c r="B27943" t="s">
        <v>23992</v>
      </c>
      <c r="C27943" t="s">
        <v>33477</v>
      </c>
      <c r="D27943" t="s">
        <v>33476</v>
      </c>
      <c r="E27943"/>
      <c r="F27943"/>
      <c r="G27943"/>
      <c r="H27943"/>
      <c r="I27943"/>
      <c r="J27943"/>
      <c r="U27943" s="43"/>
      <c r="AE27943"/>
    </row>
    <row r="27944" spans="1:31">
      <c r="A27944">
        <v>64350</v>
      </c>
      <c r="B27944" t="s">
        <v>23993</v>
      </c>
      <c r="C27944" t="s">
        <v>33477</v>
      </c>
      <c r="D27944" t="s">
        <v>33476</v>
      </c>
      <c r="E27944"/>
      <c r="F27944"/>
      <c r="G27944"/>
      <c r="H27944"/>
      <c r="I27944"/>
      <c r="J27944"/>
      <c r="U27944" s="43"/>
      <c r="AE27944"/>
    </row>
    <row r="27945" spans="1:31">
      <c r="A27945">
        <v>64360</v>
      </c>
      <c r="B27945" t="s">
        <v>23994</v>
      </c>
      <c r="C27945" t="s">
        <v>33477</v>
      </c>
      <c r="D27945" t="s">
        <v>33476</v>
      </c>
      <c r="E27945"/>
      <c r="F27945"/>
      <c r="G27945"/>
      <c r="H27945"/>
      <c r="I27945"/>
      <c r="J27945"/>
      <c r="U27945" s="43"/>
      <c r="AE27945"/>
    </row>
    <row r="27946" spans="1:31">
      <c r="A27946">
        <v>64230</v>
      </c>
      <c r="B27946" t="s">
        <v>23995</v>
      </c>
      <c r="C27946" t="s">
        <v>33477</v>
      </c>
      <c r="D27946" t="s">
        <v>33476</v>
      </c>
      <c r="E27946"/>
      <c r="F27946"/>
      <c r="G27946"/>
      <c r="H27946"/>
      <c r="I27946"/>
      <c r="J27946"/>
      <c r="U27946" s="43"/>
      <c r="AE27946"/>
    </row>
    <row r="27947" spans="1:31">
      <c r="A27947">
        <v>64330</v>
      </c>
      <c r="B27947" t="s">
        <v>23996</v>
      </c>
      <c r="C27947" t="s">
        <v>33477</v>
      </c>
      <c r="D27947" t="s">
        <v>33476</v>
      </c>
      <c r="E27947"/>
      <c r="F27947"/>
      <c r="G27947"/>
      <c r="H27947"/>
      <c r="I27947"/>
      <c r="J27947"/>
      <c r="U27947" s="43"/>
      <c r="AE27947"/>
    </row>
    <row r="27948" spans="1:31">
      <c r="A27948">
        <v>64370</v>
      </c>
      <c r="B27948" t="s">
        <v>23997</v>
      </c>
      <c r="C27948" t="s">
        <v>33477</v>
      </c>
      <c r="D27948" t="s">
        <v>33482</v>
      </c>
      <c r="E27948"/>
      <c r="F27948"/>
      <c r="G27948"/>
      <c r="H27948"/>
      <c r="I27948"/>
      <c r="J27948"/>
      <c r="U27948" s="43"/>
      <c r="AE27948"/>
    </row>
    <row r="27949" spans="1:31">
      <c r="A27949">
        <v>64190</v>
      </c>
      <c r="B27949" t="s">
        <v>23998</v>
      </c>
      <c r="C27949" t="s">
        <v>33477</v>
      </c>
      <c r="D27949" t="s">
        <v>33476</v>
      </c>
      <c r="E27949"/>
      <c r="F27949"/>
      <c r="G27949"/>
      <c r="H27949"/>
      <c r="I27949"/>
      <c r="J27949"/>
      <c r="U27949" s="43"/>
      <c r="AE27949"/>
    </row>
    <row r="27950" spans="1:31">
      <c r="A27950">
        <v>64120</v>
      </c>
      <c r="B27950" t="s">
        <v>23999</v>
      </c>
      <c r="C27950" t="s">
        <v>33477</v>
      </c>
      <c r="D27950" t="s">
        <v>33476</v>
      </c>
      <c r="E27950"/>
      <c r="F27950"/>
      <c r="G27950"/>
      <c r="H27950"/>
      <c r="I27950"/>
      <c r="J27950"/>
      <c r="U27950" s="43"/>
      <c r="AE27950"/>
    </row>
    <row r="27951" spans="1:31">
      <c r="A27951">
        <v>64450</v>
      </c>
      <c r="B27951" t="s">
        <v>24000</v>
      </c>
      <c r="C27951" t="s">
        <v>33477</v>
      </c>
      <c r="D27951" t="s">
        <v>33476</v>
      </c>
      <c r="E27951"/>
      <c r="F27951"/>
      <c r="G27951"/>
      <c r="H27951"/>
      <c r="I27951"/>
      <c r="J27951"/>
      <c r="U27951" s="43"/>
      <c r="AE27951"/>
    </row>
    <row r="27952" spans="1:31">
      <c r="A27952">
        <v>64440</v>
      </c>
      <c r="B27952" t="s">
        <v>24001</v>
      </c>
      <c r="C27952" t="s">
        <v>33478</v>
      </c>
      <c r="D27952" t="s">
        <v>33476</v>
      </c>
      <c r="E27952"/>
      <c r="F27952"/>
      <c r="G27952"/>
      <c r="H27952"/>
      <c r="I27952"/>
      <c r="J27952"/>
      <c r="U27952" s="43"/>
      <c r="AE27952"/>
    </row>
    <row r="27953" spans="1:31">
      <c r="A27953">
        <v>64440</v>
      </c>
      <c r="B27953" t="s">
        <v>24001</v>
      </c>
      <c r="C27953" t="s">
        <v>33478</v>
      </c>
      <c r="D27953" t="s">
        <v>33476</v>
      </c>
      <c r="E27953"/>
      <c r="F27953"/>
      <c r="G27953"/>
      <c r="H27953"/>
      <c r="I27953"/>
      <c r="J27953"/>
      <c r="U27953" s="43"/>
      <c r="AE27953"/>
    </row>
    <row r="27954" spans="1:31">
      <c r="A27954">
        <v>64270</v>
      </c>
      <c r="B27954" t="s">
        <v>24002</v>
      </c>
      <c r="C27954" t="s">
        <v>33477</v>
      </c>
      <c r="D27954" t="s">
        <v>33476</v>
      </c>
      <c r="E27954"/>
      <c r="F27954"/>
      <c r="G27954"/>
      <c r="H27954"/>
      <c r="I27954"/>
      <c r="J27954"/>
      <c r="U27954" s="43"/>
      <c r="AE27954"/>
    </row>
    <row r="27955" spans="1:31">
      <c r="A27955">
        <v>64490</v>
      </c>
      <c r="B27955" t="s">
        <v>24003</v>
      </c>
      <c r="C27955" t="s">
        <v>33478</v>
      </c>
      <c r="D27955" t="s">
        <v>33476</v>
      </c>
      <c r="E27955"/>
      <c r="F27955"/>
      <c r="G27955"/>
      <c r="H27955"/>
      <c r="I27955"/>
      <c r="J27955"/>
      <c r="U27955" s="43"/>
      <c r="AE27955"/>
    </row>
    <row r="27956" spans="1:31">
      <c r="A27956">
        <v>64870</v>
      </c>
      <c r="B27956" t="s">
        <v>24004</v>
      </c>
      <c r="C27956" t="s">
        <v>33477</v>
      </c>
      <c r="D27956" t="s">
        <v>33476</v>
      </c>
      <c r="E27956"/>
      <c r="F27956"/>
      <c r="G27956"/>
      <c r="H27956"/>
      <c r="I27956"/>
      <c r="J27956"/>
      <c r="U27956" s="43"/>
      <c r="AE27956"/>
    </row>
    <row r="27957" spans="1:31">
      <c r="A27957">
        <v>64160</v>
      </c>
      <c r="B27957" t="s">
        <v>24005</v>
      </c>
      <c r="C27957" t="s">
        <v>33477</v>
      </c>
      <c r="D27957" t="s">
        <v>33476</v>
      </c>
      <c r="E27957"/>
      <c r="F27957"/>
      <c r="G27957"/>
      <c r="H27957"/>
      <c r="I27957"/>
      <c r="J27957"/>
      <c r="U27957" s="43"/>
      <c r="AE27957"/>
    </row>
    <row r="27958" spans="1:31">
      <c r="A27958">
        <v>64870</v>
      </c>
      <c r="B27958" t="s">
        <v>24006</v>
      </c>
      <c r="C27958" t="s">
        <v>33477</v>
      </c>
      <c r="D27958" t="s">
        <v>33476</v>
      </c>
      <c r="E27958"/>
      <c r="F27958"/>
      <c r="G27958"/>
      <c r="H27958"/>
      <c r="I27958"/>
      <c r="J27958"/>
      <c r="U27958" s="43"/>
      <c r="AE27958"/>
    </row>
    <row r="27959" spans="1:31">
      <c r="A27959">
        <v>64350</v>
      </c>
      <c r="B27959" t="s">
        <v>24007</v>
      </c>
      <c r="C27959" t="s">
        <v>33477</v>
      </c>
      <c r="D27959" t="s">
        <v>33476</v>
      </c>
      <c r="E27959"/>
      <c r="F27959"/>
      <c r="G27959"/>
      <c r="H27959"/>
      <c r="I27959"/>
      <c r="J27959"/>
      <c r="U27959" s="43"/>
      <c r="AE27959"/>
    </row>
    <row r="27960" spans="1:31">
      <c r="A27960">
        <v>64420</v>
      </c>
      <c r="B27960" t="s">
        <v>24008</v>
      </c>
      <c r="C27960" t="s">
        <v>33477</v>
      </c>
      <c r="D27960" t="s">
        <v>33482</v>
      </c>
      <c r="E27960"/>
      <c r="F27960"/>
      <c r="G27960"/>
      <c r="H27960"/>
      <c r="I27960"/>
      <c r="J27960"/>
      <c r="U27960" s="43"/>
      <c r="AE27960"/>
    </row>
    <row r="27961" spans="1:31">
      <c r="A27961">
        <v>64160</v>
      </c>
      <c r="B27961" t="s">
        <v>24009</v>
      </c>
      <c r="C27961" t="s">
        <v>33477</v>
      </c>
      <c r="D27961" t="s">
        <v>33476</v>
      </c>
      <c r="E27961"/>
      <c r="F27961"/>
      <c r="G27961"/>
      <c r="H27961"/>
      <c r="I27961"/>
      <c r="J27961"/>
      <c r="U27961" s="43"/>
      <c r="AE27961"/>
    </row>
    <row r="27962" spans="1:31">
      <c r="A27962">
        <v>64250</v>
      </c>
      <c r="B27962" t="s">
        <v>24010</v>
      </c>
      <c r="C27962" t="s">
        <v>33477</v>
      </c>
      <c r="D27962" t="s">
        <v>33476</v>
      </c>
      <c r="E27962"/>
      <c r="F27962"/>
      <c r="G27962"/>
      <c r="H27962"/>
      <c r="I27962"/>
      <c r="J27962"/>
      <c r="U27962" s="43"/>
      <c r="AE27962"/>
    </row>
    <row r="27963" spans="1:31">
      <c r="A27963">
        <v>64130</v>
      </c>
      <c r="B27963" t="s">
        <v>24011</v>
      </c>
      <c r="C27963" t="s">
        <v>33477</v>
      </c>
      <c r="D27963" t="s">
        <v>33476</v>
      </c>
      <c r="E27963"/>
      <c r="F27963"/>
      <c r="G27963"/>
      <c r="H27963"/>
      <c r="I27963"/>
      <c r="J27963"/>
      <c r="U27963" s="43"/>
      <c r="AE27963"/>
    </row>
    <row r="27964" spans="1:31">
      <c r="A27964">
        <v>64390</v>
      </c>
      <c r="B27964" t="s">
        <v>24012</v>
      </c>
      <c r="C27964" t="s">
        <v>33477</v>
      </c>
      <c r="D27964" t="s">
        <v>33476</v>
      </c>
      <c r="E27964"/>
      <c r="F27964"/>
      <c r="G27964"/>
      <c r="H27964"/>
      <c r="I27964"/>
      <c r="J27964"/>
      <c r="U27964" s="43"/>
      <c r="AE27964"/>
    </row>
    <row r="27965" spans="1:31">
      <c r="A27965">
        <v>64420</v>
      </c>
      <c r="B27965" t="s">
        <v>24013</v>
      </c>
      <c r="C27965" t="s">
        <v>33477</v>
      </c>
      <c r="D27965" t="s">
        <v>33482</v>
      </c>
      <c r="E27965"/>
      <c r="F27965"/>
      <c r="G27965"/>
      <c r="H27965"/>
      <c r="I27965"/>
      <c r="J27965"/>
      <c r="U27965" s="43"/>
      <c r="AE27965"/>
    </row>
    <row r="27966" spans="1:31">
      <c r="A27966">
        <v>64400</v>
      </c>
      <c r="B27966" t="s">
        <v>24014</v>
      </c>
      <c r="C27966" t="s">
        <v>33477</v>
      </c>
      <c r="D27966" t="s">
        <v>33476</v>
      </c>
      <c r="E27966"/>
      <c r="F27966"/>
      <c r="G27966"/>
      <c r="H27966"/>
      <c r="I27966"/>
      <c r="J27966"/>
      <c r="U27966" s="43"/>
      <c r="AE27966"/>
    </row>
    <row r="27967" spans="1:31">
      <c r="A27967">
        <v>64220</v>
      </c>
      <c r="B27967" t="s">
        <v>24015</v>
      </c>
      <c r="C27967" t="s">
        <v>33477</v>
      </c>
      <c r="D27967" t="s">
        <v>33476</v>
      </c>
      <c r="E27967"/>
      <c r="F27967"/>
      <c r="G27967"/>
      <c r="H27967"/>
      <c r="I27967"/>
      <c r="J27967"/>
      <c r="U27967" s="43"/>
      <c r="AE27967"/>
    </row>
    <row r="27968" spans="1:31">
      <c r="A27968">
        <v>64290</v>
      </c>
      <c r="B27968" t="s">
        <v>24016</v>
      </c>
      <c r="C27968" t="s">
        <v>33477</v>
      </c>
      <c r="D27968" t="s">
        <v>33476</v>
      </c>
      <c r="E27968"/>
      <c r="F27968"/>
      <c r="G27968"/>
      <c r="H27968"/>
      <c r="I27968"/>
      <c r="J27968"/>
      <c r="U27968" s="43"/>
      <c r="AE27968"/>
    </row>
    <row r="27969" spans="1:31">
      <c r="A27969">
        <v>64400</v>
      </c>
      <c r="B27969" t="s">
        <v>24017</v>
      </c>
      <c r="C27969" t="s">
        <v>33477</v>
      </c>
      <c r="D27969" t="s">
        <v>33476</v>
      </c>
      <c r="E27969"/>
      <c r="F27969"/>
      <c r="G27969"/>
      <c r="H27969"/>
      <c r="I27969"/>
      <c r="J27969"/>
      <c r="U27969" s="43"/>
      <c r="AE27969"/>
    </row>
    <row r="27970" spans="1:31">
      <c r="A27970">
        <v>64120</v>
      </c>
      <c r="B27970" t="s">
        <v>24018</v>
      </c>
      <c r="C27970" t="s">
        <v>33477</v>
      </c>
      <c r="D27970" t="s">
        <v>33476</v>
      </c>
      <c r="E27970"/>
      <c r="F27970"/>
      <c r="G27970"/>
      <c r="H27970"/>
      <c r="I27970"/>
      <c r="J27970"/>
      <c r="U27970" s="43"/>
      <c r="AE27970"/>
    </row>
    <row r="27971" spans="1:31">
      <c r="A27971">
        <v>64470</v>
      </c>
      <c r="B27971" t="s">
        <v>24019</v>
      </c>
      <c r="C27971" t="s">
        <v>33477</v>
      </c>
      <c r="D27971" t="s">
        <v>33476</v>
      </c>
      <c r="E27971"/>
      <c r="F27971"/>
      <c r="G27971"/>
      <c r="H27971"/>
      <c r="I27971"/>
      <c r="J27971"/>
      <c r="U27971" s="43"/>
      <c r="AE27971"/>
    </row>
    <row r="27972" spans="1:31">
      <c r="A27972">
        <v>64490</v>
      </c>
      <c r="B27972" t="s">
        <v>24020</v>
      </c>
      <c r="C27972" t="s">
        <v>33478</v>
      </c>
      <c r="D27972" t="s">
        <v>33476</v>
      </c>
      <c r="E27972"/>
      <c r="F27972"/>
      <c r="G27972"/>
      <c r="H27972"/>
      <c r="I27972"/>
      <c r="J27972"/>
      <c r="U27972" s="43"/>
      <c r="AE27972"/>
    </row>
    <row r="27973" spans="1:31">
      <c r="A27973">
        <v>64400</v>
      </c>
      <c r="B27973" t="s">
        <v>24021</v>
      </c>
      <c r="C27973" t="s">
        <v>33477</v>
      </c>
      <c r="D27973" t="s">
        <v>33476</v>
      </c>
      <c r="E27973"/>
      <c r="F27973"/>
      <c r="G27973"/>
      <c r="H27973"/>
      <c r="I27973"/>
      <c r="J27973"/>
      <c r="U27973" s="43"/>
      <c r="AE27973"/>
    </row>
    <row r="27974" spans="1:31">
      <c r="A27974">
        <v>64570</v>
      </c>
      <c r="B27974" t="s">
        <v>24022</v>
      </c>
      <c r="C27974" t="s">
        <v>33477</v>
      </c>
      <c r="D27974" t="s">
        <v>33476</v>
      </c>
      <c r="E27974"/>
      <c r="F27974"/>
      <c r="G27974"/>
      <c r="H27974"/>
      <c r="I27974"/>
      <c r="J27974"/>
      <c r="U27974" s="43"/>
      <c r="AE27974"/>
    </row>
    <row r="27975" spans="1:31">
      <c r="A27975">
        <v>64570</v>
      </c>
      <c r="B27975" t="s">
        <v>24022</v>
      </c>
      <c r="C27975" t="s">
        <v>33477</v>
      </c>
      <c r="D27975" t="s">
        <v>33476</v>
      </c>
      <c r="E27975"/>
      <c r="F27975"/>
      <c r="G27975"/>
      <c r="H27975"/>
      <c r="I27975"/>
      <c r="J27975"/>
      <c r="U27975" s="43"/>
      <c r="AE27975"/>
    </row>
    <row r="27976" spans="1:31">
      <c r="A27976">
        <v>64410</v>
      </c>
      <c r="B27976" t="s">
        <v>24023</v>
      </c>
      <c r="C27976" t="s">
        <v>33477</v>
      </c>
      <c r="D27976" t="s">
        <v>33476</v>
      </c>
      <c r="E27976"/>
      <c r="F27976"/>
      <c r="G27976"/>
      <c r="H27976"/>
      <c r="I27976"/>
      <c r="J27976"/>
      <c r="U27976" s="43"/>
      <c r="AE27976"/>
    </row>
    <row r="27977" spans="1:31">
      <c r="A27977">
        <v>64160</v>
      </c>
      <c r="B27977" t="s">
        <v>24024</v>
      </c>
      <c r="C27977" t="s">
        <v>33477</v>
      </c>
      <c r="D27977" t="s">
        <v>33476</v>
      </c>
      <c r="E27977"/>
      <c r="F27977"/>
      <c r="G27977"/>
      <c r="H27977"/>
      <c r="I27977"/>
      <c r="J27977"/>
      <c r="U27977" s="43"/>
      <c r="AE27977"/>
    </row>
    <row r="27978" spans="1:31">
      <c r="A27978">
        <v>64120</v>
      </c>
      <c r="B27978" t="s">
        <v>24025</v>
      </c>
      <c r="C27978" t="s">
        <v>33477</v>
      </c>
      <c r="D27978" t="s">
        <v>33476</v>
      </c>
      <c r="E27978"/>
      <c r="F27978"/>
      <c r="G27978"/>
      <c r="H27978"/>
      <c r="I27978"/>
      <c r="J27978"/>
      <c r="U27978" s="43"/>
      <c r="AE27978"/>
    </row>
    <row r="27979" spans="1:31">
      <c r="A27979">
        <v>64220</v>
      </c>
      <c r="B27979" t="s">
        <v>24026</v>
      </c>
      <c r="C27979" t="s">
        <v>33477</v>
      </c>
      <c r="D27979" t="s">
        <v>33476</v>
      </c>
      <c r="E27979"/>
      <c r="F27979"/>
      <c r="G27979"/>
      <c r="H27979"/>
      <c r="I27979"/>
      <c r="J27979"/>
      <c r="U27979" s="43"/>
      <c r="AE27979"/>
    </row>
    <row r="27980" spans="1:31">
      <c r="A27980">
        <v>64290</v>
      </c>
      <c r="B27980" t="s">
        <v>24027</v>
      </c>
      <c r="C27980" t="s">
        <v>33477</v>
      </c>
      <c r="D27980" t="s">
        <v>33476</v>
      </c>
      <c r="E27980"/>
      <c r="F27980"/>
      <c r="G27980"/>
      <c r="H27980"/>
      <c r="I27980"/>
      <c r="J27980"/>
      <c r="U27980" s="43"/>
      <c r="AE27980"/>
    </row>
    <row r="27981" spans="1:31">
      <c r="A27981">
        <v>64130</v>
      </c>
      <c r="B27981" t="s">
        <v>24028</v>
      </c>
      <c r="C27981" t="s">
        <v>33477</v>
      </c>
      <c r="D27981" t="s">
        <v>33476</v>
      </c>
      <c r="E27981"/>
      <c r="F27981"/>
      <c r="G27981"/>
      <c r="H27981"/>
      <c r="I27981"/>
      <c r="J27981"/>
      <c r="U27981" s="43"/>
      <c r="AE27981"/>
    </row>
    <row r="27982" spans="1:31">
      <c r="A27982">
        <v>64450</v>
      </c>
      <c r="B27982" t="s">
        <v>24029</v>
      </c>
      <c r="C27982" t="s">
        <v>33477</v>
      </c>
      <c r="D27982" t="s">
        <v>33476</v>
      </c>
      <c r="E27982"/>
      <c r="F27982"/>
      <c r="G27982"/>
      <c r="H27982"/>
      <c r="I27982"/>
      <c r="J27982"/>
      <c r="U27982" s="43"/>
      <c r="AE27982"/>
    </row>
    <row r="27983" spans="1:31">
      <c r="A27983">
        <v>64330</v>
      </c>
      <c r="B27983" t="s">
        <v>24030</v>
      </c>
      <c r="C27983" t="s">
        <v>33477</v>
      </c>
      <c r="D27983" t="s">
        <v>33476</v>
      </c>
      <c r="E27983"/>
      <c r="F27983"/>
      <c r="G27983"/>
      <c r="H27983"/>
      <c r="I27983"/>
      <c r="J27983"/>
      <c r="U27983" s="43"/>
      <c r="AE27983"/>
    </row>
    <row r="27984" spans="1:31">
      <c r="A27984">
        <v>64410</v>
      </c>
      <c r="B27984" t="s">
        <v>24031</v>
      </c>
      <c r="C27984" t="s">
        <v>33477</v>
      </c>
      <c r="D27984" t="s">
        <v>33476</v>
      </c>
      <c r="E27984"/>
      <c r="F27984"/>
      <c r="G27984"/>
      <c r="H27984"/>
      <c r="I27984"/>
      <c r="J27984"/>
      <c r="U27984" s="43"/>
      <c r="AE27984"/>
    </row>
    <row r="27985" spans="1:31">
      <c r="A27985">
        <v>64120</v>
      </c>
      <c r="B27985" t="s">
        <v>24032</v>
      </c>
      <c r="C27985" t="s">
        <v>33477</v>
      </c>
      <c r="D27985" t="s">
        <v>33476</v>
      </c>
      <c r="E27985"/>
      <c r="F27985"/>
      <c r="G27985"/>
      <c r="H27985"/>
      <c r="I27985"/>
      <c r="J27985"/>
      <c r="U27985" s="43"/>
      <c r="AE27985"/>
    </row>
    <row r="27986" spans="1:31">
      <c r="A27986">
        <v>64350</v>
      </c>
      <c r="B27986" t="s">
        <v>24033</v>
      </c>
      <c r="C27986" t="s">
        <v>33477</v>
      </c>
      <c r="D27986" t="s">
        <v>33476</v>
      </c>
      <c r="E27986"/>
      <c r="F27986"/>
      <c r="G27986"/>
      <c r="H27986"/>
      <c r="I27986"/>
      <c r="J27986"/>
      <c r="U27986" s="43"/>
      <c r="AE27986"/>
    </row>
    <row r="27987" spans="1:31">
      <c r="A27987">
        <v>64110</v>
      </c>
      <c r="B27987" t="s">
        <v>24034</v>
      </c>
      <c r="C27987" t="s">
        <v>33477</v>
      </c>
      <c r="D27987" t="s">
        <v>33476</v>
      </c>
      <c r="E27987"/>
      <c r="F27987"/>
      <c r="G27987"/>
      <c r="H27987"/>
      <c r="I27987"/>
      <c r="J27987"/>
      <c r="U27987" s="43"/>
      <c r="AE27987"/>
    </row>
    <row r="27988" spans="1:31">
      <c r="A27988">
        <v>64530</v>
      </c>
      <c r="B27988" t="s">
        <v>17192</v>
      </c>
      <c r="C27988" t="s">
        <v>33477</v>
      </c>
      <c r="D27988" t="s">
        <v>33482</v>
      </c>
      <c r="E27988"/>
      <c r="F27988"/>
      <c r="G27988"/>
      <c r="H27988"/>
      <c r="I27988"/>
      <c r="J27988"/>
      <c r="U27988" s="43"/>
      <c r="AE27988"/>
    </row>
    <row r="27989" spans="1:31">
      <c r="A27989">
        <v>64160</v>
      </c>
      <c r="B27989" t="s">
        <v>24035</v>
      </c>
      <c r="C27989" t="s">
        <v>33477</v>
      </c>
      <c r="D27989" t="s">
        <v>33476</v>
      </c>
      <c r="E27989"/>
      <c r="F27989"/>
      <c r="G27989"/>
      <c r="H27989"/>
      <c r="I27989"/>
      <c r="J27989"/>
      <c r="U27989" s="43"/>
      <c r="AE27989"/>
    </row>
    <row r="27990" spans="1:31">
      <c r="A27990">
        <v>64260</v>
      </c>
      <c r="B27990" t="s">
        <v>24036</v>
      </c>
      <c r="C27990" t="s">
        <v>33477</v>
      </c>
      <c r="D27990" t="s">
        <v>33476</v>
      </c>
      <c r="E27990"/>
      <c r="F27990"/>
      <c r="G27990"/>
      <c r="H27990"/>
      <c r="I27990"/>
      <c r="J27990"/>
      <c r="U27990" s="43"/>
      <c r="AE27990"/>
    </row>
    <row r="27991" spans="1:31">
      <c r="A27991">
        <v>64400</v>
      </c>
      <c r="B27991" t="s">
        <v>24037</v>
      </c>
      <c r="C27991" t="s">
        <v>33477</v>
      </c>
      <c r="D27991" t="s">
        <v>33476</v>
      </c>
      <c r="E27991"/>
      <c r="F27991"/>
      <c r="G27991"/>
      <c r="H27991"/>
      <c r="I27991"/>
      <c r="J27991"/>
      <c r="U27991" s="43"/>
      <c r="AE27991"/>
    </row>
    <row r="27992" spans="1:31">
      <c r="A27992">
        <v>64190</v>
      </c>
      <c r="B27992" t="s">
        <v>24038</v>
      </c>
      <c r="C27992" t="s">
        <v>33477</v>
      </c>
      <c r="D27992" t="s">
        <v>33476</v>
      </c>
      <c r="E27992"/>
      <c r="F27992"/>
      <c r="G27992"/>
      <c r="H27992"/>
      <c r="I27992"/>
      <c r="J27992"/>
      <c r="U27992" s="43"/>
      <c r="AE27992"/>
    </row>
    <row r="27993" spans="1:31">
      <c r="A27993">
        <v>64370</v>
      </c>
      <c r="B27993" t="s">
        <v>24039</v>
      </c>
      <c r="C27993" t="s">
        <v>33477</v>
      </c>
      <c r="D27993" t="s">
        <v>33482</v>
      </c>
      <c r="E27993"/>
      <c r="F27993"/>
      <c r="G27993"/>
      <c r="H27993"/>
      <c r="I27993"/>
      <c r="J27993"/>
      <c r="U27993" s="43"/>
      <c r="AE27993"/>
    </row>
    <row r="27994" spans="1:31">
      <c r="A27994">
        <v>64400</v>
      </c>
      <c r="B27994" t="s">
        <v>24040</v>
      </c>
      <c r="C27994" t="s">
        <v>33477</v>
      </c>
      <c r="D27994" t="s">
        <v>33476</v>
      </c>
      <c r="E27994"/>
      <c r="F27994"/>
      <c r="G27994"/>
      <c r="H27994"/>
      <c r="I27994"/>
      <c r="J27994"/>
      <c r="U27994" s="43"/>
      <c r="AE27994"/>
    </row>
    <row r="27995" spans="1:31">
      <c r="A27995">
        <v>64400</v>
      </c>
      <c r="B27995" t="s">
        <v>24041</v>
      </c>
      <c r="C27995" t="s">
        <v>33477</v>
      </c>
      <c r="D27995" t="s">
        <v>33476</v>
      </c>
      <c r="E27995"/>
      <c r="F27995"/>
      <c r="G27995"/>
      <c r="H27995"/>
      <c r="I27995"/>
      <c r="J27995"/>
      <c r="U27995" s="43"/>
      <c r="AE27995"/>
    </row>
    <row r="27996" spans="1:31">
      <c r="A27996">
        <v>64420</v>
      </c>
      <c r="B27996" t="s">
        <v>24042</v>
      </c>
      <c r="C27996" t="s">
        <v>33477</v>
      </c>
      <c r="D27996" t="s">
        <v>33482</v>
      </c>
      <c r="E27996"/>
      <c r="F27996"/>
      <c r="G27996"/>
      <c r="H27996"/>
      <c r="I27996"/>
      <c r="J27996"/>
      <c r="U27996" s="43"/>
      <c r="AE27996"/>
    </row>
    <row r="27997" spans="1:31">
      <c r="A27997">
        <v>64130</v>
      </c>
      <c r="B27997" t="s">
        <v>24043</v>
      </c>
      <c r="C27997" t="s">
        <v>33477</v>
      </c>
      <c r="D27997" t="s">
        <v>33476</v>
      </c>
      <c r="E27997"/>
      <c r="F27997"/>
      <c r="G27997"/>
      <c r="H27997"/>
      <c r="I27997"/>
      <c r="J27997"/>
      <c r="U27997" s="43"/>
      <c r="AE27997"/>
    </row>
    <row r="27998" spans="1:31">
      <c r="A27998">
        <v>64210</v>
      </c>
      <c r="B27998" t="s">
        <v>24044</v>
      </c>
      <c r="C27998" t="s">
        <v>33477</v>
      </c>
      <c r="D27998" t="e">
        <v>#N/A</v>
      </c>
      <c r="E27998"/>
      <c r="F27998"/>
      <c r="G27998"/>
      <c r="H27998"/>
      <c r="I27998"/>
      <c r="J27998"/>
      <c r="U27998" s="43"/>
      <c r="AE27998"/>
    </row>
    <row r="27999" spans="1:31">
      <c r="A27999">
        <v>64520</v>
      </c>
      <c r="B27999" t="s">
        <v>24045</v>
      </c>
      <c r="C27999" t="s">
        <v>33477</v>
      </c>
      <c r="D27999" t="s">
        <v>33476</v>
      </c>
      <c r="E27999"/>
      <c r="F27999"/>
      <c r="G27999"/>
      <c r="H27999"/>
      <c r="I27999"/>
      <c r="J27999"/>
      <c r="U27999" s="43"/>
      <c r="AE27999"/>
    </row>
    <row r="28000" spans="1:31">
      <c r="A28000">
        <v>64390</v>
      </c>
      <c r="B28000" t="s">
        <v>24046</v>
      </c>
      <c r="C28000" t="s">
        <v>33477</v>
      </c>
      <c r="D28000" t="s">
        <v>33476</v>
      </c>
      <c r="E28000"/>
      <c r="F28000"/>
      <c r="G28000"/>
      <c r="H28000"/>
      <c r="I28000"/>
      <c r="J28000"/>
      <c r="U28000" s="43"/>
      <c r="AE28000"/>
    </row>
    <row r="28001" spans="1:31">
      <c r="A28001">
        <v>64400</v>
      </c>
      <c r="B28001" t="s">
        <v>24047</v>
      </c>
      <c r="C28001" t="s">
        <v>33477</v>
      </c>
      <c r="D28001" t="s">
        <v>33476</v>
      </c>
      <c r="E28001"/>
      <c r="F28001"/>
      <c r="G28001"/>
      <c r="H28001"/>
      <c r="I28001"/>
      <c r="J28001"/>
      <c r="U28001" s="43"/>
      <c r="AE28001"/>
    </row>
    <row r="28002" spans="1:31">
      <c r="A28002">
        <v>64190</v>
      </c>
      <c r="B28002" t="s">
        <v>24048</v>
      </c>
      <c r="C28002" t="s">
        <v>33477</v>
      </c>
      <c r="D28002" t="s">
        <v>33476</v>
      </c>
      <c r="E28002"/>
      <c r="F28002"/>
      <c r="G28002"/>
      <c r="H28002"/>
      <c r="I28002"/>
      <c r="J28002"/>
      <c r="U28002" s="43"/>
      <c r="AE28002"/>
    </row>
    <row r="28003" spans="1:31">
      <c r="A28003">
        <v>64370</v>
      </c>
      <c r="B28003" t="s">
        <v>24049</v>
      </c>
      <c r="C28003" t="s">
        <v>33477</v>
      </c>
      <c r="D28003" t="s">
        <v>33482</v>
      </c>
      <c r="E28003"/>
      <c r="F28003"/>
      <c r="G28003"/>
      <c r="H28003"/>
      <c r="I28003"/>
      <c r="J28003"/>
      <c r="U28003" s="43"/>
      <c r="AE28003"/>
    </row>
    <row r="28004" spans="1:31">
      <c r="A28004">
        <v>64480</v>
      </c>
      <c r="B28004" t="s">
        <v>24050</v>
      </c>
      <c r="C28004" t="s">
        <v>33477</v>
      </c>
      <c r="D28004" t="s">
        <v>33476</v>
      </c>
      <c r="E28004"/>
      <c r="F28004"/>
      <c r="G28004"/>
      <c r="H28004"/>
      <c r="I28004"/>
      <c r="J28004"/>
      <c r="U28004" s="43"/>
      <c r="AE28004"/>
    </row>
    <row r="28005" spans="1:31">
      <c r="A28005">
        <v>64240</v>
      </c>
      <c r="B28005" t="s">
        <v>24051</v>
      </c>
      <c r="C28005" t="s">
        <v>33477</v>
      </c>
      <c r="D28005" t="s">
        <v>33476</v>
      </c>
      <c r="E28005"/>
      <c r="F28005"/>
      <c r="G28005"/>
      <c r="H28005"/>
      <c r="I28005"/>
      <c r="J28005"/>
      <c r="U28005" s="43"/>
      <c r="AE28005"/>
    </row>
    <row r="28006" spans="1:31">
      <c r="A28006">
        <v>64800</v>
      </c>
      <c r="B28006" t="s">
        <v>24052</v>
      </c>
      <c r="C28006" t="s">
        <v>33477</v>
      </c>
      <c r="D28006" t="s">
        <v>33476</v>
      </c>
      <c r="E28006"/>
      <c r="F28006"/>
      <c r="G28006"/>
      <c r="H28006"/>
      <c r="I28006"/>
      <c r="J28006"/>
      <c r="U28006" s="43"/>
      <c r="AE28006"/>
    </row>
    <row r="28007" spans="1:31">
      <c r="A28007">
        <v>64470</v>
      </c>
      <c r="B28007" t="s">
        <v>12280</v>
      </c>
      <c r="C28007" t="s">
        <v>33477</v>
      </c>
      <c r="D28007" t="s">
        <v>33476</v>
      </c>
      <c r="E28007"/>
      <c r="F28007"/>
      <c r="G28007"/>
      <c r="H28007"/>
      <c r="I28007"/>
      <c r="J28007"/>
      <c r="U28007" s="43"/>
      <c r="AE28007"/>
    </row>
    <row r="28008" spans="1:31">
      <c r="A28008">
        <v>64640</v>
      </c>
      <c r="B28008" t="s">
        <v>24053</v>
      </c>
      <c r="C28008" t="s">
        <v>33477</v>
      </c>
      <c r="D28008" t="s">
        <v>33476</v>
      </c>
      <c r="E28008"/>
      <c r="F28008"/>
      <c r="G28008"/>
      <c r="H28008"/>
      <c r="I28008"/>
      <c r="J28008"/>
      <c r="U28008" s="43"/>
      <c r="AE28008"/>
    </row>
    <row r="28009" spans="1:31">
      <c r="A28009">
        <v>64700</v>
      </c>
      <c r="B28009" t="s">
        <v>24054</v>
      </c>
      <c r="C28009" t="s">
        <v>33477</v>
      </c>
      <c r="D28009" t="e">
        <v>#N/A</v>
      </c>
      <c r="E28009"/>
      <c r="F28009"/>
      <c r="G28009"/>
      <c r="H28009"/>
      <c r="I28009"/>
      <c r="J28009"/>
      <c r="U28009" s="43"/>
      <c r="AE28009"/>
    </row>
    <row r="28010" spans="1:31">
      <c r="A28010">
        <v>64680</v>
      </c>
      <c r="B28010" t="s">
        <v>24055</v>
      </c>
      <c r="C28010" t="s">
        <v>33477</v>
      </c>
      <c r="D28010" t="e">
        <v>#N/A</v>
      </c>
      <c r="E28010"/>
      <c r="F28010"/>
      <c r="G28010"/>
      <c r="H28010"/>
      <c r="I28010"/>
      <c r="J28010"/>
      <c r="U28010" s="43"/>
      <c r="AE28010"/>
    </row>
    <row r="28011" spans="1:31">
      <c r="A28011">
        <v>64160</v>
      </c>
      <c r="B28011" t="s">
        <v>24056</v>
      </c>
      <c r="C28011" t="s">
        <v>33477</v>
      </c>
      <c r="D28011" t="s">
        <v>33476</v>
      </c>
      <c r="E28011"/>
      <c r="F28011"/>
      <c r="G28011"/>
      <c r="H28011"/>
      <c r="I28011"/>
      <c r="J28011"/>
      <c r="U28011" s="43"/>
      <c r="AE28011"/>
    </row>
    <row r="28012" spans="1:31">
      <c r="A28012">
        <v>64270</v>
      </c>
      <c r="B28012" t="s">
        <v>24057</v>
      </c>
      <c r="C28012" t="s">
        <v>33477</v>
      </c>
      <c r="D28012" t="s">
        <v>33476</v>
      </c>
      <c r="E28012"/>
      <c r="F28012"/>
      <c r="G28012"/>
      <c r="H28012"/>
      <c r="I28012"/>
      <c r="J28012"/>
      <c r="U28012" s="43"/>
      <c r="AE28012"/>
    </row>
    <row r="28013" spans="1:31">
      <c r="A28013">
        <v>64130</v>
      </c>
      <c r="B28013" t="s">
        <v>24058</v>
      </c>
      <c r="C28013" t="s">
        <v>33477</v>
      </c>
      <c r="D28013" t="s">
        <v>33476</v>
      </c>
      <c r="E28013"/>
      <c r="F28013"/>
      <c r="G28013"/>
      <c r="H28013"/>
      <c r="I28013"/>
      <c r="J28013"/>
      <c r="U28013" s="43"/>
      <c r="AE28013"/>
    </row>
    <row r="28014" spans="1:31">
      <c r="A28014">
        <v>64120</v>
      </c>
      <c r="B28014" t="s">
        <v>24059</v>
      </c>
      <c r="C28014" t="s">
        <v>33477</v>
      </c>
      <c r="D28014" t="s">
        <v>33476</v>
      </c>
      <c r="E28014"/>
      <c r="F28014"/>
      <c r="G28014"/>
      <c r="H28014"/>
      <c r="I28014"/>
      <c r="J28014"/>
      <c r="U28014" s="43"/>
      <c r="AE28014"/>
    </row>
    <row r="28015" spans="1:31">
      <c r="A28015">
        <v>64420</v>
      </c>
      <c r="B28015" t="s">
        <v>24060</v>
      </c>
      <c r="C28015" t="s">
        <v>33477</v>
      </c>
      <c r="D28015" t="s">
        <v>33482</v>
      </c>
      <c r="E28015"/>
      <c r="F28015"/>
      <c r="G28015"/>
      <c r="H28015"/>
      <c r="I28015"/>
      <c r="J28015"/>
      <c r="U28015" s="43"/>
      <c r="AE28015"/>
    </row>
    <row r="28016" spans="1:31">
      <c r="A28016">
        <v>64120</v>
      </c>
      <c r="B28016" t="s">
        <v>24061</v>
      </c>
      <c r="C28016" t="s">
        <v>33477</v>
      </c>
      <c r="D28016" t="s">
        <v>33476</v>
      </c>
      <c r="E28016"/>
      <c r="F28016"/>
      <c r="G28016"/>
      <c r="H28016"/>
      <c r="I28016"/>
      <c r="J28016"/>
      <c r="U28016" s="43"/>
      <c r="AE28016"/>
    </row>
    <row r="28017" spans="1:31">
      <c r="A28017">
        <v>64130</v>
      </c>
      <c r="B28017" t="s">
        <v>24062</v>
      </c>
      <c r="C28017" t="s">
        <v>33477</v>
      </c>
      <c r="D28017" t="s">
        <v>33476</v>
      </c>
      <c r="E28017"/>
      <c r="F28017"/>
      <c r="G28017"/>
      <c r="H28017"/>
      <c r="I28017"/>
      <c r="J28017"/>
      <c r="U28017" s="43"/>
      <c r="AE28017"/>
    </row>
    <row r="28018" spans="1:31">
      <c r="A28018">
        <v>64320</v>
      </c>
      <c r="B28018" t="s">
        <v>24063</v>
      </c>
      <c r="C28018" t="s">
        <v>33477</v>
      </c>
      <c r="D28018" t="s">
        <v>33482</v>
      </c>
      <c r="E28018"/>
      <c r="F28018"/>
      <c r="G28018"/>
      <c r="H28018"/>
      <c r="I28018"/>
      <c r="J28018"/>
      <c r="U28018" s="43"/>
      <c r="AE28018"/>
    </row>
    <row r="28019" spans="1:31">
      <c r="A28019">
        <v>64800</v>
      </c>
      <c r="B28019" t="s">
        <v>24064</v>
      </c>
      <c r="C28019" t="s">
        <v>33477</v>
      </c>
      <c r="D28019" t="s">
        <v>33476</v>
      </c>
      <c r="E28019"/>
      <c r="F28019"/>
      <c r="G28019"/>
      <c r="H28019"/>
      <c r="I28019"/>
      <c r="J28019"/>
      <c r="U28019" s="43"/>
      <c r="AE28019"/>
    </row>
    <row r="28020" spans="1:31">
      <c r="A28020">
        <v>64640</v>
      </c>
      <c r="B28020" t="s">
        <v>24065</v>
      </c>
      <c r="C28020" t="s">
        <v>33477</v>
      </c>
      <c r="D28020" t="s">
        <v>33476</v>
      </c>
      <c r="E28020"/>
      <c r="F28020"/>
      <c r="G28020"/>
      <c r="H28020"/>
      <c r="I28020"/>
      <c r="J28020"/>
      <c r="U28020" s="43"/>
      <c r="AE28020"/>
    </row>
    <row r="28021" spans="1:31">
      <c r="A28021">
        <v>64120</v>
      </c>
      <c r="B28021" t="s">
        <v>24066</v>
      </c>
      <c r="C28021" t="s">
        <v>33477</v>
      </c>
      <c r="D28021" t="s">
        <v>33476</v>
      </c>
      <c r="E28021"/>
      <c r="F28021"/>
      <c r="G28021"/>
      <c r="H28021"/>
      <c r="I28021"/>
      <c r="J28021"/>
      <c r="U28021" s="43"/>
      <c r="AE28021"/>
    </row>
    <row r="28022" spans="1:31">
      <c r="A28022">
        <v>64780</v>
      </c>
      <c r="B28022" t="s">
        <v>24067</v>
      </c>
      <c r="C28022" t="s">
        <v>33477</v>
      </c>
      <c r="D28022" t="s">
        <v>33476</v>
      </c>
      <c r="E28022"/>
      <c r="F28022"/>
      <c r="G28022"/>
      <c r="H28022"/>
      <c r="I28022"/>
      <c r="J28022"/>
      <c r="U28022" s="43"/>
      <c r="AE28022"/>
    </row>
    <row r="28023" spans="1:31">
      <c r="A28023">
        <v>64220</v>
      </c>
      <c r="B28023" t="s">
        <v>24068</v>
      </c>
      <c r="C28023" t="s">
        <v>33477</v>
      </c>
      <c r="D28023" t="s">
        <v>33476</v>
      </c>
      <c r="E28023"/>
      <c r="F28023"/>
      <c r="G28023"/>
      <c r="H28023"/>
      <c r="I28023"/>
      <c r="J28023"/>
      <c r="U28023" s="43"/>
      <c r="AE28023"/>
    </row>
    <row r="28024" spans="1:31">
      <c r="A28024">
        <v>64220</v>
      </c>
      <c r="B28024" t="s">
        <v>24069</v>
      </c>
      <c r="C28024" t="s">
        <v>33477</v>
      </c>
      <c r="D28024" t="s">
        <v>33476</v>
      </c>
      <c r="E28024"/>
      <c r="F28024"/>
      <c r="G28024"/>
      <c r="H28024"/>
      <c r="I28024"/>
      <c r="J28024"/>
      <c r="U28024" s="43"/>
      <c r="AE28024"/>
    </row>
    <row r="28025" spans="1:31">
      <c r="A28025">
        <v>64570</v>
      </c>
      <c r="B28025" t="s">
        <v>24070</v>
      </c>
      <c r="C28025" t="s">
        <v>33477</v>
      </c>
      <c r="D28025" t="s">
        <v>33476</v>
      </c>
      <c r="E28025"/>
      <c r="F28025"/>
      <c r="G28025"/>
      <c r="H28025"/>
      <c r="I28025"/>
      <c r="J28025"/>
      <c r="U28025" s="43"/>
      <c r="AE28025"/>
    </row>
    <row r="28026" spans="1:31">
      <c r="A28026">
        <v>64240</v>
      </c>
      <c r="B28026" t="s">
        <v>24071</v>
      </c>
      <c r="C28026" t="s">
        <v>33477</v>
      </c>
      <c r="D28026" t="s">
        <v>33476</v>
      </c>
      <c r="E28026"/>
      <c r="F28026"/>
      <c r="G28026"/>
      <c r="H28026"/>
      <c r="I28026"/>
      <c r="J28026"/>
      <c r="U28026" s="43"/>
      <c r="AE28026"/>
    </row>
    <row r="28027" spans="1:31">
      <c r="A28027">
        <v>64250</v>
      </c>
      <c r="B28027" t="s">
        <v>24072</v>
      </c>
      <c r="C28027" t="s">
        <v>33477</v>
      </c>
      <c r="D28027" t="s">
        <v>33476</v>
      </c>
      <c r="E28027"/>
      <c r="F28027"/>
      <c r="G28027"/>
      <c r="H28027"/>
      <c r="I28027"/>
      <c r="J28027"/>
      <c r="U28027" s="43"/>
      <c r="AE28027"/>
    </row>
    <row r="28028" spans="1:31">
      <c r="A28028">
        <v>64260</v>
      </c>
      <c r="B28028" t="s">
        <v>24073</v>
      </c>
      <c r="C28028" t="s">
        <v>33477</v>
      </c>
      <c r="D28028" t="s">
        <v>33476</v>
      </c>
      <c r="E28028"/>
      <c r="F28028"/>
      <c r="G28028"/>
      <c r="H28028"/>
      <c r="I28028"/>
      <c r="J28028"/>
      <c r="U28028" s="43"/>
      <c r="AE28028"/>
    </row>
    <row r="28029" spans="1:31">
      <c r="A28029">
        <v>64190</v>
      </c>
      <c r="B28029" t="s">
        <v>24074</v>
      </c>
      <c r="C28029" t="s">
        <v>33477</v>
      </c>
      <c r="D28029" t="s">
        <v>33476</v>
      </c>
      <c r="E28029"/>
      <c r="F28029"/>
      <c r="G28029"/>
      <c r="H28029"/>
      <c r="I28029"/>
      <c r="J28029"/>
      <c r="U28029" s="43"/>
      <c r="AE28029"/>
    </row>
    <row r="28030" spans="1:31">
      <c r="A28030">
        <v>64480</v>
      </c>
      <c r="B28030" t="s">
        <v>24075</v>
      </c>
      <c r="C28030" t="s">
        <v>33477</v>
      </c>
      <c r="D28030" t="s">
        <v>33476</v>
      </c>
      <c r="E28030"/>
      <c r="F28030"/>
      <c r="G28030"/>
      <c r="H28030"/>
      <c r="I28030"/>
      <c r="J28030"/>
      <c r="U28030" s="43"/>
      <c r="AE28030"/>
    </row>
    <row r="28031" spans="1:31">
      <c r="A28031">
        <v>64220</v>
      </c>
      <c r="B28031" t="s">
        <v>24076</v>
      </c>
      <c r="C28031" t="s">
        <v>33477</v>
      </c>
      <c r="D28031" t="s">
        <v>33476</v>
      </c>
      <c r="E28031"/>
      <c r="F28031"/>
      <c r="G28031"/>
      <c r="H28031"/>
      <c r="I28031"/>
      <c r="J28031"/>
      <c r="U28031" s="43"/>
      <c r="AE28031"/>
    </row>
    <row r="28032" spans="1:31">
      <c r="A28032">
        <v>64110</v>
      </c>
      <c r="B28032" t="s">
        <v>24077</v>
      </c>
      <c r="C28032" t="s">
        <v>33477</v>
      </c>
      <c r="D28032" t="s">
        <v>33476</v>
      </c>
      <c r="E28032"/>
      <c r="F28032"/>
      <c r="G28032"/>
      <c r="H28032"/>
      <c r="I28032"/>
      <c r="J28032"/>
      <c r="U28032" s="43"/>
      <c r="AE28032"/>
    </row>
    <row r="28033" spans="1:31">
      <c r="A28033">
        <v>64120</v>
      </c>
      <c r="B28033" t="s">
        <v>24078</v>
      </c>
      <c r="C28033" t="s">
        <v>33477</v>
      </c>
      <c r="D28033" t="s">
        <v>33476</v>
      </c>
      <c r="E28033"/>
      <c r="F28033"/>
      <c r="G28033"/>
      <c r="H28033"/>
      <c r="I28033"/>
      <c r="J28033"/>
      <c r="U28033" s="43"/>
      <c r="AE28033"/>
    </row>
    <row r="28034" spans="1:31">
      <c r="A28034">
        <v>64300</v>
      </c>
      <c r="B28034" t="s">
        <v>24079</v>
      </c>
      <c r="C28034" t="s">
        <v>33477</v>
      </c>
      <c r="D28034" t="s">
        <v>33476</v>
      </c>
      <c r="E28034"/>
      <c r="F28034"/>
      <c r="G28034"/>
      <c r="H28034"/>
      <c r="I28034"/>
      <c r="J28034"/>
      <c r="U28034" s="43"/>
      <c r="AE28034"/>
    </row>
    <row r="28035" spans="1:31">
      <c r="A28035">
        <v>64390</v>
      </c>
      <c r="B28035" t="s">
        <v>11826</v>
      </c>
      <c r="C28035" t="s">
        <v>33477</v>
      </c>
      <c r="D28035" t="s">
        <v>33476</v>
      </c>
      <c r="E28035"/>
      <c r="F28035"/>
      <c r="G28035"/>
      <c r="H28035"/>
      <c r="I28035"/>
      <c r="J28035"/>
      <c r="U28035" s="43"/>
      <c r="AE28035"/>
    </row>
    <row r="28036" spans="1:31">
      <c r="A28036">
        <v>64170</v>
      </c>
      <c r="B28036" t="s">
        <v>24080</v>
      </c>
      <c r="C28036" t="s">
        <v>33477</v>
      </c>
      <c r="D28036" t="s">
        <v>33476</v>
      </c>
      <c r="E28036"/>
      <c r="F28036"/>
      <c r="G28036"/>
      <c r="H28036"/>
      <c r="I28036"/>
      <c r="J28036"/>
      <c r="U28036" s="43"/>
      <c r="AE28036"/>
    </row>
    <row r="28037" spans="1:31">
      <c r="A28037">
        <v>64240</v>
      </c>
      <c r="B28037" t="s">
        <v>24081</v>
      </c>
      <c r="C28037" t="s">
        <v>33477</v>
      </c>
      <c r="D28037" t="s">
        <v>33476</v>
      </c>
      <c r="E28037"/>
      <c r="F28037"/>
      <c r="G28037"/>
      <c r="H28037"/>
      <c r="I28037"/>
      <c r="J28037"/>
      <c r="U28037" s="43"/>
      <c r="AE28037"/>
    </row>
    <row r="28038" spans="1:31">
      <c r="A28038">
        <v>64170</v>
      </c>
      <c r="B28038" t="s">
        <v>24082</v>
      </c>
      <c r="C28038" t="s">
        <v>33477</v>
      </c>
      <c r="D28038" t="s">
        <v>33476</v>
      </c>
      <c r="E28038"/>
      <c r="F28038"/>
      <c r="G28038"/>
      <c r="H28038"/>
      <c r="I28038"/>
      <c r="J28038"/>
      <c r="U28038" s="43"/>
      <c r="AE28038"/>
    </row>
    <row r="28039" spans="1:31">
      <c r="A28039">
        <v>64270</v>
      </c>
      <c r="B28039" t="s">
        <v>24083</v>
      </c>
      <c r="C28039" t="s">
        <v>33477</v>
      </c>
      <c r="D28039" t="s">
        <v>33476</v>
      </c>
      <c r="E28039"/>
      <c r="F28039"/>
      <c r="G28039"/>
      <c r="H28039"/>
      <c r="I28039"/>
      <c r="J28039"/>
      <c r="U28039" s="43"/>
      <c r="AE28039"/>
    </row>
    <row r="28040" spans="1:31">
      <c r="A28040">
        <v>64530</v>
      </c>
      <c r="B28040" t="s">
        <v>24084</v>
      </c>
      <c r="C28040" t="s">
        <v>33477</v>
      </c>
      <c r="D28040" t="s">
        <v>33482</v>
      </c>
      <c r="E28040"/>
      <c r="F28040"/>
      <c r="G28040"/>
      <c r="H28040"/>
      <c r="I28040"/>
      <c r="J28040"/>
      <c r="U28040" s="43"/>
      <c r="AE28040"/>
    </row>
    <row r="28041" spans="1:31">
      <c r="A28041">
        <v>64460</v>
      </c>
      <c r="B28041" t="s">
        <v>24085</v>
      </c>
      <c r="C28041" t="s">
        <v>33477</v>
      </c>
      <c r="D28041" t="s">
        <v>33482</v>
      </c>
      <c r="E28041"/>
      <c r="F28041"/>
      <c r="G28041"/>
      <c r="H28041"/>
      <c r="I28041"/>
      <c r="J28041"/>
      <c r="U28041" s="43"/>
      <c r="AE28041"/>
    </row>
    <row r="28042" spans="1:31">
      <c r="A28042">
        <v>64120</v>
      </c>
      <c r="B28042" t="s">
        <v>24086</v>
      </c>
      <c r="C28042" t="s">
        <v>33477</v>
      </c>
      <c r="D28042" t="s">
        <v>33476</v>
      </c>
      <c r="E28042"/>
      <c r="F28042"/>
      <c r="G28042"/>
      <c r="H28042"/>
      <c r="I28042"/>
      <c r="J28042"/>
      <c r="U28042" s="43"/>
      <c r="AE28042"/>
    </row>
    <row r="28043" spans="1:31">
      <c r="A28043">
        <v>64300</v>
      </c>
      <c r="B28043" t="s">
        <v>24087</v>
      </c>
      <c r="C28043" t="s">
        <v>33477</v>
      </c>
      <c r="D28043" t="s">
        <v>33476</v>
      </c>
      <c r="E28043"/>
      <c r="F28043"/>
      <c r="G28043"/>
      <c r="H28043"/>
      <c r="I28043"/>
      <c r="J28043"/>
      <c r="U28043" s="43"/>
      <c r="AE28043"/>
    </row>
    <row r="28044" spans="1:31">
      <c r="A28044">
        <v>64300</v>
      </c>
      <c r="B28044" t="s">
        <v>24088</v>
      </c>
      <c r="C28044" t="s">
        <v>33477</v>
      </c>
      <c r="D28044" t="s">
        <v>33476</v>
      </c>
      <c r="E28044"/>
      <c r="F28044"/>
      <c r="G28044"/>
      <c r="H28044"/>
      <c r="I28044"/>
      <c r="J28044"/>
      <c r="U28044" s="43"/>
      <c r="AE28044"/>
    </row>
    <row r="28045" spans="1:31">
      <c r="A28045">
        <v>64220</v>
      </c>
      <c r="B28045" t="s">
        <v>24089</v>
      </c>
      <c r="C28045" t="s">
        <v>33477</v>
      </c>
      <c r="D28045" t="s">
        <v>33476</v>
      </c>
      <c r="E28045"/>
      <c r="F28045"/>
      <c r="G28045"/>
      <c r="H28045"/>
      <c r="I28045"/>
      <c r="J28045"/>
      <c r="U28045" s="43"/>
      <c r="AE28045"/>
    </row>
    <row r="28046" spans="1:31">
      <c r="A28046">
        <v>64470</v>
      </c>
      <c r="B28046" t="s">
        <v>24090</v>
      </c>
      <c r="C28046" t="s">
        <v>33477</v>
      </c>
      <c r="D28046" t="s">
        <v>33476</v>
      </c>
      <c r="E28046"/>
      <c r="F28046"/>
      <c r="G28046"/>
      <c r="H28046"/>
      <c r="I28046"/>
      <c r="J28046"/>
      <c r="U28046" s="43"/>
      <c r="AE28046"/>
    </row>
    <row r="28047" spans="1:31">
      <c r="A28047">
        <v>64360</v>
      </c>
      <c r="B28047" t="s">
        <v>24091</v>
      </c>
      <c r="C28047" t="s">
        <v>33477</v>
      </c>
      <c r="D28047" t="s">
        <v>33476</v>
      </c>
      <c r="E28047"/>
      <c r="F28047"/>
      <c r="G28047"/>
      <c r="H28047"/>
      <c r="I28047"/>
      <c r="J28047"/>
      <c r="U28047" s="43"/>
      <c r="AE28047"/>
    </row>
    <row r="28048" spans="1:31">
      <c r="A28048">
        <v>64170</v>
      </c>
      <c r="B28048" t="s">
        <v>24092</v>
      </c>
      <c r="C28048" t="s">
        <v>33477</v>
      </c>
      <c r="D28048" t="s">
        <v>33476</v>
      </c>
      <c r="E28048"/>
      <c r="F28048"/>
      <c r="G28048"/>
      <c r="H28048"/>
      <c r="I28048"/>
      <c r="J28048"/>
      <c r="U28048" s="43"/>
      <c r="AE28048"/>
    </row>
    <row r="28049" spans="1:31">
      <c r="A28049">
        <v>64170</v>
      </c>
      <c r="B28049" t="s">
        <v>24092</v>
      </c>
      <c r="C28049" t="s">
        <v>33477</v>
      </c>
      <c r="D28049" t="s">
        <v>33476</v>
      </c>
      <c r="E28049"/>
      <c r="F28049"/>
      <c r="G28049"/>
      <c r="H28049"/>
      <c r="I28049"/>
      <c r="J28049"/>
      <c r="U28049" s="43"/>
      <c r="AE28049"/>
    </row>
    <row r="28050" spans="1:31">
      <c r="A28050">
        <v>64370</v>
      </c>
      <c r="B28050" t="s">
        <v>24092</v>
      </c>
      <c r="C28050" t="s">
        <v>33477</v>
      </c>
      <c r="D28050" t="s">
        <v>33482</v>
      </c>
      <c r="E28050"/>
      <c r="F28050"/>
      <c r="G28050"/>
      <c r="H28050"/>
      <c r="I28050"/>
      <c r="J28050"/>
      <c r="U28050" s="43"/>
      <c r="AE28050"/>
    </row>
    <row r="28051" spans="1:31">
      <c r="A28051">
        <v>64150</v>
      </c>
      <c r="B28051" t="s">
        <v>24093</v>
      </c>
      <c r="C28051" t="s">
        <v>33477</v>
      </c>
      <c r="D28051" t="s">
        <v>33476</v>
      </c>
      <c r="E28051"/>
      <c r="F28051"/>
      <c r="G28051"/>
      <c r="H28051"/>
      <c r="I28051"/>
      <c r="J28051"/>
      <c r="U28051" s="43"/>
      <c r="AE28051"/>
    </row>
    <row r="28052" spans="1:31">
      <c r="A28052">
        <v>64800</v>
      </c>
      <c r="B28052" t="s">
        <v>24094</v>
      </c>
      <c r="C28052" t="s">
        <v>33477</v>
      </c>
      <c r="D28052" t="s">
        <v>33476</v>
      </c>
      <c r="E28052"/>
      <c r="F28052"/>
      <c r="G28052"/>
      <c r="H28052"/>
      <c r="I28052"/>
      <c r="J28052"/>
      <c r="U28052" s="43"/>
      <c r="AE28052"/>
    </row>
    <row r="28053" spans="1:31">
      <c r="A28053">
        <v>64470</v>
      </c>
      <c r="B28053" t="s">
        <v>24095</v>
      </c>
      <c r="C28053" t="s">
        <v>33477</v>
      </c>
      <c r="D28053" t="s">
        <v>33476</v>
      </c>
      <c r="E28053"/>
      <c r="F28053"/>
      <c r="G28053"/>
      <c r="H28053"/>
      <c r="I28053"/>
      <c r="J28053"/>
      <c r="U28053" s="43"/>
      <c r="AE28053"/>
    </row>
    <row r="28054" spans="1:31">
      <c r="A28054">
        <v>64990</v>
      </c>
      <c r="B28054" t="s">
        <v>24096</v>
      </c>
      <c r="C28054" t="s">
        <v>33477</v>
      </c>
      <c r="D28054" t="s">
        <v>33476</v>
      </c>
      <c r="E28054"/>
      <c r="F28054"/>
      <c r="G28054"/>
      <c r="H28054"/>
      <c r="I28054"/>
      <c r="J28054"/>
      <c r="U28054" s="43"/>
      <c r="AE28054"/>
    </row>
    <row r="28055" spans="1:31">
      <c r="A28055">
        <v>64270</v>
      </c>
      <c r="B28055" t="s">
        <v>24097</v>
      </c>
      <c r="C28055" t="s">
        <v>33477</v>
      </c>
      <c r="D28055" t="s">
        <v>33476</v>
      </c>
      <c r="E28055"/>
      <c r="F28055"/>
      <c r="G28055"/>
      <c r="H28055"/>
      <c r="I28055"/>
      <c r="J28055"/>
      <c r="U28055" s="43"/>
      <c r="AE28055"/>
    </row>
    <row r="28056" spans="1:31">
      <c r="A28056">
        <v>64150</v>
      </c>
      <c r="B28056" t="s">
        <v>24098</v>
      </c>
      <c r="C28056" t="s">
        <v>33477</v>
      </c>
      <c r="D28056" t="s">
        <v>33476</v>
      </c>
      <c r="E28056"/>
      <c r="F28056"/>
      <c r="G28056"/>
      <c r="H28056"/>
      <c r="I28056"/>
      <c r="J28056"/>
      <c r="U28056" s="43"/>
      <c r="AE28056"/>
    </row>
    <row r="28057" spans="1:31">
      <c r="A28057">
        <v>64350</v>
      </c>
      <c r="B28057" t="s">
        <v>24099</v>
      </c>
      <c r="C28057" t="s">
        <v>33477</v>
      </c>
      <c r="D28057" t="s">
        <v>33476</v>
      </c>
      <c r="E28057"/>
      <c r="F28057"/>
      <c r="G28057"/>
      <c r="H28057"/>
      <c r="I28057"/>
      <c r="J28057"/>
      <c r="U28057" s="43"/>
      <c r="AE28057"/>
    </row>
    <row r="28058" spans="1:31">
      <c r="A28058">
        <v>64450</v>
      </c>
      <c r="B28058" t="s">
        <v>24100</v>
      </c>
      <c r="C28058" t="s">
        <v>33477</v>
      </c>
      <c r="D28058" t="s">
        <v>33476</v>
      </c>
      <c r="E28058"/>
      <c r="F28058"/>
      <c r="G28058"/>
      <c r="H28058"/>
      <c r="I28058"/>
      <c r="J28058"/>
      <c r="U28058" s="43"/>
      <c r="AE28058"/>
    </row>
    <row r="28059" spans="1:31">
      <c r="A28059">
        <v>64460</v>
      </c>
      <c r="B28059" t="s">
        <v>24101</v>
      </c>
      <c r="C28059" t="s">
        <v>33477</v>
      </c>
      <c r="D28059" t="s">
        <v>33482</v>
      </c>
      <c r="E28059"/>
      <c r="F28059"/>
      <c r="G28059"/>
      <c r="H28059"/>
      <c r="I28059"/>
      <c r="J28059"/>
      <c r="U28059" s="43"/>
      <c r="AE28059"/>
    </row>
    <row r="28060" spans="1:31">
      <c r="A28060">
        <v>64570</v>
      </c>
      <c r="B28060" t="s">
        <v>24102</v>
      </c>
      <c r="C28060" t="s">
        <v>33477</v>
      </c>
      <c r="D28060" t="s">
        <v>33476</v>
      </c>
      <c r="E28060"/>
      <c r="F28060"/>
      <c r="G28060"/>
      <c r="H28060"/>
      <c r="I28060"/>
      <c r="J28060"/>
      <c r="U28060" s="43"/>
      <c r="AE28060"/>
    </row>
    <row r="28061" spans="1:31">
      <c r="A28061">
        <v>64350</v>
      </c>
      <c r="B28061" t="s">
        <v>24103</v>
      </c>
      <c r="C28061" t="s">
        <v>33477</v>
      </c>
      <c r="D28061" t="s">
        <v>33476</v>
      </c>
      <c r="E28061"/>
      <c r="F28061"/>
      <c r="G28061"/>
      <c r="H28061"/>
      <c r="I28061"/>
      <c r="J28061"/>
      <c r="U28061" s="43"/>
      <c r="AE28061"/>
    </row>
    <row r="28062" spans="1:31">
      <c r="A28062">
        <v>64300</v>
      </c>
      <c r="B28062" t="s">
        <v>24104</v>
      </c>
      <c r="C28062" t="s">
        <v>33477</v>
      </c>
      <c r="D28062" t="s">
        <v>33476</v>
      </c>
      <c r="E28062"/>
      <c r="F28062"/>
      <c r="G28062"/>
      <c r="H28062"/>
      <c r="I28062"/>
      <c r="J28062"/>
      <c r="U28062" s="43"/>
      <c r="AE28062"/>
    </row>
    <row r="28063" spans="1:31">
      <c r="A28063">
        <v>64640</v>
      </c>
      <c r="B28063" t="s">
        <v>24105</v>
      </c>
      <c r="C28063" t="s">
        <v>33477</v>
      </c>
      <c r="D28063" t="s">
        <v>33476</v>
      </c>
      <c r="E28063"/>
      <c r="F28063"/>
      <c r="G28063"/>
      <c r="H28063"/>
      <c r="I28063"/>
      <c r="J28063"/>
      <c r="U28063" s="43"/>
      <c r="AE28063"/>
    </row>
    <row r="28064" spans="1:31">
      <c r="A28064">
        <v>64120</v>
      </c>
      <c r="B28064" t="s">
        <v>24106</v>
      </c>
      <c r="C28064" t="s">
        <v>33477</v>
      </c>
      <c r="D28064" t="s">
        <v>33476</v>
      </c>
      <c r="E28064"/>
      <c r="F28064"/>
      <c r="G28064"/>
      <c r="H28064"/>
      <c r="I28064"/>
      <c r="J28064"/>
      <c r="U28064" s="43"/>
      <c r="AE28064"/>
    </row>
    <row r="28065" spans="1:31">
      <c r="A28065">
        <v>64110</v>
      </c>
      <c r="B28065" t="s">
        <v>24107</v>
      </c>
      <c r="C28065" t="s">
        <v>33477</v>
      </c>
      <c r="D28065" t="s">
        <v>33476</v>
      </c>
      <c r="E28065"/>
      <c r="F28065"/>
      <c r="G28065"/>
      <c r="H28065"/>
      <c r="I28065"/>
      <c r="J28065"/>
      <c r="U28065" s="43"/>
      <c r="AE28065"/>
    </row>
    <row r="28066" spans="1:31">
      <c r="A28066">
        <v>64560</v>
      </c>
      <c r="B28066" t="s">
        <v>24108</v>
      </c>
      <c r="C28066" t="s">
        <v>33477</v>
      </c>
      <c r="D28066" t="s">
        <v>33476</v>
      </c>
      <c r="E28066"/>
      <c r="F28066"/>
      <c r="G28066"/>
      <c r="H28066"/>
      <c r="I28066"/>
      <c r="J28066"/>
      <c r="U28066" s="43"/>
      <c r="AE28066"/>
    </row>
    <row r="28067" spans="1:31">
      <c r="A28067">
        <v>64480</v>
      </c>
      <c r="B28067" t="s">
        <v>24109</v>
      </c>
      <c r="C28067" t="s">
        <v>33477</v>
      </c>
      <c r="D28067" t="s">
        <v>33476</v>
      </c>
      <c r="E28067"/>
      <c r="F28067"/>
      <c r="G28067"/>
      <c r="H28067"/>
      <c r="I28067"/>
      <c r="J28067"/>
      <c r="U28067" s="43"/>
      <c r="AE28067"/>
    </row>
    <row r="28068" spans="1:31">
      <c r="A28068">
        <v>64410</v>
      </c>
      <c r="B28068" t="s">
        <v>24110</v>
      </c>
      <c r="C28068" t="s">
        <v>33477</v>
      </c>
      <c r="D28068" t="s">
        <v>33476</v>
      </c>
      <c r="E28068"/>
      <c r="F28068"/>
      <c r="G28068"/>
      <c r="H28068"/>
      <c r="I28068"/>
      <c r="J28068"/>
      <c r="U28068" s="43"/>
      <c r="AE28068"/>
    </row>
    <row r="28069" spans="1:31">
      <c r="A28069">
        <v>64120</v>
      </c>
      <c r="B28069" t="s">
        <v>24111</v>
      </c>
      <c r="C28069" t="s">
        <v>33477</v>
      </c>
      <c r="D28069" t="s">
        <v>33476</v>
      </c>
      <c r="E28069"/>
      <c r="F28069"/>
      <c r="G28069"/>
      <c r="H28069"/>
      <c r="I28069"/>
      <c r="J28069"/>
      <c r="U28069" s="43"/>
      <c r="AE28069"/>
    </row>
    <row r="28070" spans="1:31">
      <c r="A28070">
        <v>64440</v>
      </c>
      <c r="B28070" t="s">
        <v>24112</v>
      </c>
      <c r="C28070" t="s">
        <v>33478</v>
      </c>
      <c r="D28070" t="s">
        <v>33476</v>
      </c>
      <c r="E28070"/>
      <c r="F28070"/>
      <c r="G28070"/>
      <c r="H28070"/>
      <c r="I28070"/>
      <c r="J28070"/>
      <c r="U28070" s="43"/>
      <c r="AE28070"/>
    </row>
    <row r="28071" spans="1:31">
      <c r="A28071">
        <v>64440</v>
      </c>
      <c r="B28071" t="s">
        <v>24112</v>
      </c>
      <c r="C28071" t="s">
        <v>33478</v>
      </c>
      <c r="D28071" t="s">
        <v>33476</v>
      </c>
      <c r="E28071"/>
      <c r="F28071"/>
      <c r="G28071"/>
      <c r="H28071"/>
      <c r="I28071"/>
      <c r="J28071"/>
      <c r="U28071" s="43"/>
      <c r="AE28071"/>
    </row>
    <row r="28072" spans="1:31">
      <c r="A28072">
        <v>64440</v>
      </c>
      <c r="B28072" t="s">
        <v>24112</v>
      </c>
      <c r="C28072" t="s">
        <v>33478</v>
      </c>
      <c r="D28072" t="s">
        <v>33476</v>
      </c>
      <c r="E28072"/>
      <c r="F28072"/>
      <c r="G28072"/>
      <c r="H28072"/>
      <c r="I28072"/>
      <c r="J28072"/>
      <c r="U28072" s="43"/>
      <c r="AE28072"/>
    </row>
    <row r="28073" spans="1:31">
      <c r="A28073">
        <v>64450</v>
      </c>
      <c r="B28073" t="s">
        <v>24113</v>
      </c>
      <c r="C28073" t="s">
        <v>33477</v>
      </c>
      <c r="D28073" t="s">
        <v>33476</v>
      </c>
      <c r="E28073"/>
      <c r="F28073"/>
      <c r="G28073"/>
      <c r="H28073"/>
      <c r="I28073"/>
      <c r="J28073"/>
      <c r="U28073" s="43"/>
      <c r="AE28073"/>
    </row>
    <row r="28074" spans="1:31">
      <c r="A28074">
        <v>64220</v>
      </c>
      <c r="B28074" t="s">
        <v>24114</v>
      </c>
      <c r="C28074" t="s">
        <v>33477</v>
      </c>
      <c r="D28074" t="s">
        <v>33476</v>
      </c>
      <c r="E28074"/>
      <c r="F28074"/>
      <c r="G28074"/>
      <c r="H28074"/>
      <c r="I28074"/>
      <c r="J28074"/>
      <c r="U28074" s="43"/>
      <c r="AE28074"/>
    </row>
    <row r="28075" spans="1:31">
      <c r="A28075">
        <v>64350</v>
      </c>
      <c r="B28075" t="s">
        <v>3144</v>
      </c>
      <c r="C28075" t="s">
        <v>33477</v>
      </c>
      <c r="D28075" t="s">
        <v>33476</v>
      </c>
      <c r="E28075"/>
      <c r="F28075"/>
      <c r="G28075"/>
      <c r="H28075"/>
      <c r="I28075"/>
      <c r="J28075"/>
      <c r="U28075" s="43"/>
      <c r="AE28075"/>
    </row>
    <row r="28076" spans="1:31">
      <c r="A28076">
        <v>64290</v>
      </c>
      <c r="B28076" t="s">
        <v>24115</v>
      </c>
      <c r="C28076" t="s">
        <v>33477</v>
      </c>
      <c r="D28076" t="s">
        <v>33476</v>
      </c>
      <c r="E28076"/>
      <c r="F28076"/>
      <c r="G28076"/>
      <c r="H28076"/>
      <c r="I28076"/>
      <c r="J28076"/>
      <c r="U28076" s="43"/>
      <c r="AE28076"/>
    </row>
    <row r="28077" spans="1:31">
      <c r="A28077">
        <v>64290</v>
      </c>
      <c r="B28077" t="s">
        <v>24116</v>
      </c>
      <c r="C28077" t="s">
        <v>33477</v>
      </c>
      <c r="D28077" t="s">
        <v>33476</v>
      </c>
      <c r="E28077"/>
      <c r="F28077"/>
      <c r="G28077"/>
      <c r="H28077"/>
      <c r="I28077"/>
      <c r="J28077"/>
      <c r="U28077" s="43"/>
      <c r="AE28077"/>
    </row>
    <row r="28078" spans="1:31">
      <c r="A28078">
        <v>64190</v>
      </c>
      <c r="B28078" t="s">
        <v>24117</v>
      </c>
      <c r="C28078" t="s">
        <v>33477</v>
      </c>
      <c r="D28078" t="s">
        <v>33476</v>
      </c>
      <c r="E28078"/>
      <c r="F28078"/>
      <c r="G28078"/>
      <c r="H28078"/>
      <c r="I28078"/>
      <c r="J28078"/>
      <c r="U28078" s="43"/>
      <c r="AE28078"/>
    </row>
    <row r="28079" spans="1:31">
      <c r="A28079">
        <v>64220</v>
      </c>
      <c r="B28079" t="s">
        <v>24118</v>
      </c>
      <c r="C28079" t="s">
        <v>33477</v>
      </c>
      <c r="D28079" t="s">
        <v>33476</v>
      </c>
      <c r="E28079"/>
      <c r="F28079"/>
      <c r="G28079"/>
      <c r="H28079"/>
      <c r="I28079"/>
      <c r="J28079"/>
      <c r="U28079" s="43"/>
      <c r="AE28079"/>
    </row>
    <row r="28080" spans="1:31">
      <c r="A28080">
        <v>64400</v>
      </c>
      <c r="B28080" t="s">
        <v>24119</v>
      </c>
      <c r="C28080" t="s">
        <v>33477</v>
      </c>
      <c r="D28080" t="s">
        <v>33476</v>
      </c>
      <c r="E28080"/>
      <c r="F28080"/>
      <c r="G28080"/>
      <c r="H28080"/>
      <c r="I28080"/>
      <c r="J28080"/>
      <c r="U28080" s="43"/>
      <c r="AE28080"/>
    </row>
    <row r="28081" spans="1:31">
      <c r="A28081">
        <v>64320</v>
      </c>
      <c r="B28081" t="s">
        <v>24120</v>
      </c>
      <c r="C28081" t="s">
        <v>33477</v>
      </c>
      <c r="D28081" t="s">
        <v>33482</v>
      </c>
      <c r="E28081"/>
      <c r="F28081"/>
      <c r="G28081"/>
      <c r="H28081"/>
      <c r="I28081"/>
      <c r="J28081"/>
      <c r="U28081" s="43"/>
      <c r="AE28081"/>
    </row>
    <row r="28082" spans="1:31">
      <c r="A28082">
        <v>64490</v>
      </c>
      <c r="B28082" t="s">
        <v>24121</v>
      </c>
      <c r="C28082" t="s">
        <v>33478</v>
      </c>
      <c r="D28082" t="s">
        <v>33476</v>
      </c>
      <c r="E28082"/>
      <c r="F28082"/>
      <c r="G28082"/>
      <c r="H28082"/>
      <c r="I28082"/>
      <c r="J28082"/>
      <c r="U28082" s="43"/>
      <c r="AE28082"/>
    </row>
    <row r="28083" spans="1:31">
      <c r="A28083">
        <v>64350</v>
      </c>
      <c r="B28083" t="s">
        <v>24122</v>
      </c>
      <c r="C28083" t="s">
        <v>33477</v>
      </c>
      <c r="D28083" t="s">
        <v>33476</v>
      </c>
      <c r="E28083"/>
      <c r="F28083"/>
      <c r="G28083"/>
      <c r="H28083"/>
      <c r="I28083"/>
      <c r="J28083"/>
      <c r="U28083" s="43"/>
      <c r="AE28083"/>
    </row>
    <row r="28084" spans="1:31">
      <c r="A28084">
        <v>64450</v>
      </c>
      <c r="B28084" t="s">
        <v>1007</v>
      </c>
      <c r="C28084" t="s">
        <v>33477</v>
      </c>
      <c r="D28084" t="s">
        <v>33476</v>
      </c>
      <c r="E28084"/>
      <c r="F28084"/>
      <c r="G28084"/>
      <c r="H28084"/>
      <c r="I28084"/>
      <c r="J28084"/>
      <c r="U28084" s="43"/>
      <c r="AE28084"/>
    </row>
    <row r="28085" spans="1:31">
      <c r="A28085">
        <v>64270</v>
      </c>
      <c r="B28085" t="s">
        <v>24123</v>
      </c>
      <c r="C28085" t="s">
        <v>33477</v>
      </c>
      <c r="D28085" t="s">
        <v>33476</v>
      </c>
      <c r="E28085"/>
      <c r="F28085"/>
      <c r="G28085"/>
      <c r="H28085"/>
      <c r="I28085"/>
      <c r="J28085"/>
      <c r="U28085" s="43"/>
      <c r="AE28085"/>
    </row>
    <row r="28086" spans="1:31">
      <c r="A28086">
        <v>64230</v>
      </c>
      <c r="B28086" t="s">
        <v>24124</v>
      </c>
      <c r="C28086" t="s">
        <v>33477</v>
      </c>
      <c r="D28086" t="s">
        <v>33476</v>
      </c>
      <c r="E28086"/>
      <c r="F28086"/>
      <c r="G28086"/>
      <c r="H28086"/>
      <c r="I28086"/>
      <c r="J28086"/>
      <c r="U28086" s="43"/>
      <c r="AE28086"/>
    </row>
    <row r="28087" spans="1:31">
      <c r="A28087">
        <v>64490</v>
      </c>
      <c r="B28087" t="s">
        <v>24125</v>
      </c>
      <c r="C28087" t="s">
        <v>33478</v>
      </c>
      <c r="D28087" t="s">
        <v>33476</v>
      </c>
      <c r="E28087"/>
      <c r="F28087"/>
      <c r="G28087"/>
      <c r="H28087"/>
      <c r="I28087"/>
      <c r="J28087"/>
      <c r="U28087" s="43"/>
      <c r="AE28087"/>
    </row>
    <row r="28088" spans="1:31">
      <c r="A28088">
        <v>64350</v>
      </c>
      <c r="B28088" t="s">
        <v>24126</v>
      </c>
      <c r="C28088" t="s">
        <v>33477</v>
      </c>
      <c r="D28088" t="s">
        <v>33476</v>
      </c>
      <c r="E28088"/>
      <c r="F28088"/>
      <c r="G28088"/>
      <c r="H28088"/>
      <c r="I28088"/>
      <c r="J28088"/>
      <c r="U28088" s="43"/>
      <c r="AE28088"/>
    </row>
    <row r="28089" spans="1:31">
      <c r="A28089">
        <v>64160</v>
      </c>
      <c r="B28089" t="s">
        <v>24127</v>
      </c>
      <c r="C28089" t="s">
        <v>33477</v>
      </c>
      <c r="D28089" t="s">
        <v>33476</v>
      </c>
      <c r="E28089"/>
      <c r="F28089"/>
      <c r="G28089"/>
      <c r="H28089"/>
      <c r="I28089"/>
      <c r="J28089"/>
      <c r="U28089" s="43"/>
      <c r="AE28089"/>
    </row>
    <row r="28090" spans="1:31">
      <c r="A28090">
        <v>64800</v>
      </c>
      <c r="B28090" t="s">
        <v>24128</v>
      </c>
      <c r="C28090" t="s">
        <v>33477</v>
      </c>
      <c r="D28090" t="s">
        <v>33476</v>
      </c>
      <c r="E28090"/>
      <c r="F28090"/>
      <c r="G28090"/>
      <c r="H28090"/>
      <c r="I28090"/>
      <c r="J28090"/>
      <c r="U28090" s="43"/>
      <c r="AE28090"/>
    </row>
    <row r="28091" spans="1:31">
      <c r="A28091">
        <v>64470</v>
      </c>
      <c r="B28091" t="s">
        <v>24129</v>
      </c>
      <c r="C28091" t="s">
        <v>33477</v>
      </c>
      <c r="D28091" t="s">
        <v>33476</v>
      </c>
      <c r="E28091"/>
      <c r="F28091"/>
      <c r="G28091"/>
      <c r="H28091"/>
      <c r="I28091"/>
      <c r="J28091"/>
      <c r="U28091" s="43"/>
      <c r="AE28091"/>
    </row>
    <row r="28092" spans="1:31">
      <c r="A28092">
        <v>64130</v>
      </c>
      <c r="B28092" t="s">
        <v>24130</v>
      </c>
      <c r="C28092" t="s">
        <v>33477</v>
      </c>
      <c r="D28092" t="s">
        <v>33476</v>
      </c>
      <c r="E28092"/>
      <c r="F28092"/>
      <c r="G28092"/>
      <c r="H28092"/>
      <c r="I28092"/>
      <c r="J28092"/>
      <c r="U28092" s="43"/>
      <c r="AE28092"/>
    </row>
    <row r="28093" spans="1:31">
      <c r="A28093">
        <v>64560</v>
      </c>
      <c r="B28093" t="s">
        <v>24131</v>
      </c>
      <c r="C28093" t="s">
        <v>33477</v>
      </c>
      <c r="D28093" t="s">
        <v>33476</v>
      </c>
      <c r="E28093"/>
      <c r="F28093"/>
      <c r="G28093"/>
      <c r="H28093"/>
      <c r="I28093"/>
      <c r="J28093"/>
      <c r="U28093" s="43"/>
      <c r="AE28093"/>
    </row>
    <row r="28094" spans="1:31">
      <c r="A28094">
        <v>64420</v>
      </c>
      <c r="B28094" t="s">
        <v>24132</v>
      </c>
      <c r="C28094" t="s">
        <v>33477</v>
      </c>
      <c r="D28094" t="s">
        <v>33482</v>
      </c>
      <c r="E28094"/>
      <c r="F28094"/>
      <c r="G28094"/>
      <c r="H28094"/>
      <c r="I28094"/>
      <c r="J28094"/>
      <c r="U28094" s="43"/>
      <c r="AE28094"/>
    </row>
    <row r="28095" spans="1:31">
      <c r="A28095">
        <v>64530</v>
      </c>
      <c r="B28095" t="s">
        <v>24133</v>
      </c>
      <c r="C28095" t="s">
        <v>33477</v>
      </c>
      <c r="D28095" t="s">
        <v>33482</v>
      </c>
      <c r="E28095"/>
      <c r="F28095"/>
      <c r="G28095"/>
      <c r="H28095"/>
      <c r="I28095"/>
      <c r="J28095"/>
      <c r="U28095" s="43"/>
      <c r="AE28095"/>
    </row>
    <row r="28096" spans="1:31">
      <c r="A28096">
        <v>64120</v>
      </c>
      <c r="B28096" t="s">
        <v>24134</v>
      </c>
      <c r="C28096" t="s">
        <v>33477</v>
      </c>
      <c r="D28096" t="s">
        <v>33476</v>
      </c>
      <c r="E28096"/>
      <c r="F28096"/>
      <c r="G28096"/>
      <c r="H28096"/>
      <c r="I28096"/>
      <c r="J28096"/>
      <c r="U28096" s="43"/>
      <c r="AE28096"/>
    </row>
    <row r="28097" spans="1:31">
      <c r="A28097">
        <v>64160</v>
      </c>
      <c r="B28097" t="s">
        <v>24135</v>
      </c>
      <c r="C28097" t="s">
        <v>33477</v>
      </c>
      <c r="D28097" t="s">
        <v>33476</v>
      </c>
      <c r="E28097"/>
      <c r="F28097"/>
      <c r="G28097"/>
      <c r="H28097"/>
      <c r="I28097"/>
      <c r="J28097"/>
      <c r="U28097" s="43"/>
      <c r="AE28097"/>
    </row>
    <row r="28098" spans="1:31">
      <c r="A28098">
        <v>64410</v>
      </c>
      <c r="B28098" t="s">
        <v>24136</v>
      </c>
      <c r="C28098" t="s">
        <v>33477</v>
      </c>
      <c r="D28098" t="s">
        <v>33476</v>
      </c>
      <c r="E28098"/>
      <c r="F28098"/>
      <c r="G28098"/>
      <c r="H28098"/>
      <c r="I28098"/>
      <c r="J28098"/>
      <c r="U28098" s="43"/>
      <c r="AE28098"/>
    </row>
    <row r="28099" spans="1:31">
      <c r="A28099">
        <v>64140</v>
      </c>
      <c r="B28099" t="s">
        <v>24137</v>
      </c>
      <c r="C28099" t="s">
        <v>33477</v>
      </c>
      <c r="D28099" t="e">
        <v>#N/A</v>
      </c>
      <c r="E28099"/>
      <c r="F28099"/>
      <c r="G28099"/>
      <c r="H28099"/>
      <c r="I28099"/>
      <c r="J28099"/>
      <c r="U28099" s="43"/>
      <c r="AE28099"/>
    </row>
    <row r="28100" spans="1:31">
      <c r="A28100">
        <v>64300</v>
      </c>
      <c r="B28100" t="s">
        <v>24138</v>
      </c>
      <c r="C28100" t="s">
        <v>33477</v>
      </c>
      <c r="D28100" t="s">
        <v>33476</v>
      </c>
      <c r="E28100"/>
      <c r="F28100"/>
      <c r="G28100"/>
      <c r="H28100"/>
      <c r="I28100"/>
      <c r="J28100"/>
      <c r="U28100" s="43"/>
      <c r="AE28100"/>
    </row>
    <row r="28101" spans="1:31">
      <c r="A28101">
        <v>64250</v>
      </c>
      <c r="B28101" t="s">
        <v>24139</v>
      </c>
      <c r="C28101" t="s">
        <v>33477</v>
      </c>
      <c r="D28101" t="s">
        <v>33476</v>
      </c>
      <c r="E28101"/>
      <c r="F28101"/>
      <c r="G28101"/>
      <c r="H28101"/>
      <c r="I28101"/>
      <c r="J28101"/>
      <c r="U28101" s="43"/>
      <c r="AE28101"/>
    </row>
    <row r="28102" spans="1:31">
      <c r="A28102">
        <v>64570</v>
      </c>
      <c r="B28102" t="s">
        <v>24140</v>
      </c>
      <c r="C28102" t="s">
        <v>33477</v>
      </c>
      <c r="D28102" t="s">
        <v>33476</v>
      </c>
      <c r="E28102"/>
      <c r="F28102"/>
      <c r="G28102"/>
      <c r="H28102"/>
      <c r="I28102"/>
      <c r="J28102"/>
      <c r="U28102" s="43"/>
      <c r="AE28102"/>
    </row>
    <row r="28103" spans="1:31">
      <c r="A28103">
        <v>64420</v>
      </c>
      <c r="B28103" t="s">
        <v>24141</v>
      </c>
      <c r="C28103" t="s">
        <v>33477</v>
      </c>
      <c r="D28103" t="s">
        <v>33482</v>
      </c>
      <c r="E28103"/>
      <c r="F28103"/>
      <c r="G28103"/>
      <c r="H28103"/>
      <c r="I28103"/>
      <c r="J28103"/>
      <c r="U28103" s="43"/>
      <c r="AE28103"/>
    </row>
    <row r="28104" spans="1:31">
      <c r="A28104">
        <v>64260</v>
      </c>
      <c r="B28104" t="s">
        <v>24142</v>
      </c>
      <c r="C28104" t="s">
        <v>33477</v>
      </c>
      <c r="D28104" t="s">
        <v>33476</v>
      </c>
      <c r="E28104"/>
      <c r="F28104"/>
      <c r="G28104"/>
      <c r="H28104"/>
      <c r="I28104"/>
      <c r="J28104"/>
      <c r="U28104" s="43"/>
      <c r="AE28104"/>
    </row>
    <row r="28105" spans="1:31">
      <c r="A28105">
        <v>64440</v>
      </c>
      <c r="B28105" t="s">
        <v>24143</v>
      </c>
      <c r="C28105" t="s">
        <v>33478</v>
      </c>
      <c r="D28105" t="s">
        <v>33476</v>
      </c>
      <c r="E28105"/>
      <c r="F28105"/>
      <c r="G28105"/>
      <c r="H28105"/>
      <c r="I28105"/>
      <c r="J28105"/>
      <c r="U28105" s="43"/>
      <c r="AE28105"/>
    </row>
    <row r="28106" spans="1:31">
      <c r="A28106">
        <v>64410</v>
      </c>
      <c r="B28106" t="s">
        <v>4827</v>
      </c>
      <c r="C28106" t="s">
        <v>33477</v>
      </c>
      <c r="D28106" t="s">
        <v>33476</v>
      </c>
      <c r="E28106"/>
      <c r="F28106"/>
      <c r="G28106"/>
      <c r="H28106"/>
      <c r="I28106"/>
      <c r="J28106"/>
      <c r="U28106" s="43"/>
      <c r="AE28106"/>
    </row>
    <row r="28107" spans="1:31">
      <c r="A28107">
        <v>64350</v>
      </c>
      <c r="B28107" t="s">
        <v>24144</v>
      </c>
      <c r="C28107" t="s">
        <v>33477</v>
      </c>
      <c r="D28107" t="s">
        <v>33476</v>
      </c>
      <c r="E28107"/>
      <c r="F28107"/>
      <c r="G28107"/>
      <c r="H28107"/>
      <c r="I28107"/>
      <c r="J28107"/>
      <c r="U28107" s="43"/>
      <c r="AE28107"/>
    </row>
    <row r="28108" spans="1:31">
      <c r="A28108">
        <v>64350</v>
      </c>
      <c r="B28108" t="s">
        <v>24145</v>
      </c>
      <c r="C28108" t="s">
        <v>33477</v>
      </c>
      <c r="D28108" t="s">
        <v>33476</v>
      </c>
      <c r="E28108"/>
      <c r="F28108"/>
      <c r="G28108"/>
      <c r="H28108"/>
      <c r="I28108"/>
      <c r="J28108"/>
      <c r="U28108" s="43"/>
      <c r="AE28108"/>
    </row>
    <row r="28109" spans="1:31">
      <c r="A28109">
        <v>64420</v>
      </c>
      <c r="B28109" t="s">
        <v>24146</v>
      </c>
      <c r="C28109" t="s">
        <v>33477</v>
      </c>
      <c r="D28109" t="s">
        <v>33482</v>
      </c>
      <c r="E28109"/>
      <c r="F28109"/>
      <c r="G28109"/>
      <c r="H28109"/>
      <c r="I28109"/>
      <c r="J28109"/>
      <c r="U28109" s="43"/>
      <c r="AE28109"/>
    </row>
    <row r="28110" spans="1:31">
      <c r="A28110">
        <v>64360</v>
      </c>
      <c r="B28110" t="s">
        <v>24147</v>
      </c>
      <c r="C28110" t="s">
        <v>33477</v>
      </c>
      <c r="D28110" t="s">
        <v>33476</v>
      </c>
      <c r="E28110"/>
      <c r="F28110"/>
      <c r="G28110"/>
      <c r="H28110"/>
      <c r="I28110"/>
      <c r="J28110"/>
      <c r="U28110" s="43"/>
      <c r="AE28110"/>
    </row>
    <row r="28111" spans="1:31">
      <c r="A28111">
        <v>64660</v>
      </c>
      <c r="B28111" t="s">
        <v>24148</v>
      </c>
      <c r="C28111" t="s">
        <v>33477</v>
      </c>
      <c r="D28111" t="s">
        <v>33476</v>
      </c>
      <c r="E28111"/>
      <c r="F28111"/>
      <c r="G28111"/>
      <c r="H28111"/>
      <c r="I28111"/>
      <c r="J28111"/>
      <c r="U28111" s="43"/>
      <c r="AE28111"/>
    </row>
    <row r="28112" spans="1:31">
      <c r="A28112">
        <v>64160</v>
      </c>
      <c r="B28112" t="s">
        <v>24149</v>
      </c>
      <c r="C28112" t="s">
        <v>33477</v>
      </c>
      <c r="D28112" t="s">
        <v>33476</v>
      </c>
      <c r="E28112"/>
      <c r="F28112"/>
      <c r="G28112"/>
      <c r="H28112"/>
      <c r="I28112"/>
      <c r="J28112"/>
      <c r="U28112" s="43"/>
      <c r="AE28112"/>
    </row>
    <row r="28113" spans="1:31">
      <c r="A28113">
        <v>64120</v>
      </c>
      <c r="B28113" t="s">
        <v>24150</v>
      </c>
      <c r="C28113" t="s">
        <v>33477</v>
      </c>
      <c r="D28113" t="s">
        <v>33476</v>
      </c>
      <c r="E28113"/>
      <c r="F28113"/>
      <c r="G28113"/>
      <c r="H28113"/>
      <c r="I28113"/>
      <c r="J28113"/>
      <c r="U28113" s="43"/>
      <c r="AE28113"/>
    </row>
    <row r="28114" spans="1:31">
      <c r="A28114">
        <v>64260</v>
      </c>
      <c r="B28114" t="s">
        <v>20785</v>
      </c>
      <c r="C28114" t="s">
        <v>33477</v>
      </c>
      <c r="D28114" t="s">
        <v>33476</v>
      </c>
      <c r="E28114"/>
      <c r="F28114"/>
      <c r="G28114"/>
      <c r="H28114"/>
      <c r="I28114"/>
      <c r="J28114"/>
      <c r="U28114" s="43"/>
      <c r="AE28114"/>
    </row>
    <row r="28115" spans="1:31">
      <c r="A28115">
        <v>64240</v>
      </c>
      <c r="B28115" t="s">
        <v>24151</v>
      </c>
      <c r="C28115" t="s">
        <v>33477</v>
      </c>
      <c r="D28115" t="s">
        <v>33476</v>
      </c>
      <c r="E28115"/>
      <c r="F28115"/>
      <c r="G28115"/>
      <c r="H28115"/>
      <c r="I28115"/>
      <c r="J28115"/>
      <c r="U28115" s="43"/>
      <c r="AE28115"/>
    </row>
    <row r="28116" spans="1:31">
      <c r="A28116">
        <v>64410</v>
      </c>
      <c r="B28116" t="s">
        <v>24152</v>
      </c>
      <c r="C28116" t="s">
        <v>33477</v>
      </c>
      <c r="D28116" t="s">
        <v>33476</v>
      </c>
      <c r="E28116"/>
      <c r="F28116"/>
      <c r="G28116"/>
      <c r="H28116"/>
      <c r="I28116"/>
      <c r="J28116"/>
      <c r="U28116" s="43"/>
      <c r="AE28116"/>
    </row>
    <row r="28117" spans="1:31">
      <c r="A28117">
        <v>64330</v>
      </c>
      <c r="B28117" t="s">
        <v>24153</v>
      </c>
      <c r="C28117" t="s">
        <v>33477</v>
      </c>
      <c r="D28117" t="s">
        <v>33476</v>
      </c>
      <c r="E28117"/>
      <c r="F28117"/>
      <c r="G28117"/>
      <c r="H28117"/>
      <c r="I28117"/>
      <c r="J28117"/>
      <c r="U28117" s="43"/>
      <c r="AE28117"/>
    </row>
    <row r="28118" spans="1:31">
      <c r="A28118">
        <v>64300</v>
      </c>
      <c r="B28118" t="s">
        <v>24154</v>
      </c>
      <c r="C28118" t="s">
        <v>33477</v>
      </c>
      <c r="D28118" t="s">
        <v>33476</v>
      </c>
      <c r="E28118"/>
      <c r="F28118"/>
      <c r="G28118"/>
      <c r="H28118"/>
      <c r="I28118"/>
      <c r="J28118"/>
      <c r="U28118" s="43"/>
      <c r="AE28118"/>
    </row>
    <row r="28119" spans="1:31">
      <c r="A28119">
        <v>64120</v>
      </c>
      <c r="B28119" t="s">
        <v>24155</v>
      </c>
      <c r="C28119" t="s">
        <v>33477</v>
      </c>
      <c r="D28119" t="s">
        <v>33476</v>
      </c>
      <c r="E28119"/>
      <c r="F28119"/>
      <c r="G28119"/>
      <c r="H28119"/>
      <c r="I28119"/>
      <c r="J28119"/>
      <c r="U28119" s="43"/>
      <c r="AE28119"/>
    </row>
    <row r="28120" spans="1:31">
      <c r="A28120">
        <v>64350</v>
      </c>
      <c r="B28120" t="s">
        <v>24156</v>
      </c>
      <c r="C28120" t="s">
        <v>33477</v>
      </c>
      <c r="D28120" t="s">
        <v>33476</v>
      </c>
      <c r="E28120"/>
      <c r="F28120"/>
      <c r="G28120"/>
      <c r="H28120"/>
      <c r="I28120"/>
      <c r="J28120"/>
      <c r="U28120" s="43"/>
      <c r="AE28120"/>
    </row>
    <row r="28121" spans="1:31">
      <c r="A28121">
        <v>64160</v>
      </c>
      <c r="B28121" t="s">
        <v>24157</v>
      </c>
      <c r="C28121" t="s">
        <v>33477</v>
      </c>
      <c r="D28121" t="s">
        <v>33476</v>
      </c>
      <c r="E28121"/>
      <c r="F28121"/>
      <c r="G28121"/>
      <c r="H28121"/>
      <c r="I28121"/>
      <c r="J28121"/>
      <c r="U28121" s="43"/>
      <c r="AE28121"/>
    </row>
    <row r="28122" spans="1:31">
      <c r="A28122">
        <v>64130</v>
      </c>
      <c r="B28122" t="s">
        <v>24158</v>
      </c>
      <c r="C28122" t="s">
        <v>33477</v>
      </c>
      <c r="D28122" t="s">
        <v>33476</v>
      </c>
      <c r="E28122"/>
      <c r="F28122"/>
      <c r="G28122"/>
      <c r="H28122"/>
      <c r="I28122"/>
      <c r="J28122"/>
      <c r="U28122" s="43"/>
      <c r="AE28122"/>
    </row>
    <row r="28123" spans="1:31">
      <c r="A28123">
        <v>64460</v>
      </c>
      <c r="B28123" t="s">
        <v>24159</v>
      </c>
      <c r="C28123" t="s">
        <v>33477</v>
      </c>
      <c r="D28123" t="s">
        <v>33482</v>
      </c>
      <c r="E28123"/>
      <c r="F28123"/>
      <c r="G28123"/>
      <c r="H28123"/>
      <c r="I28123"/>
      <c r="J28123"/>
      <c r="U28123" s="43"/>
      <c r="AE28123"/>
    </row>
    <row r="28124" spans="1:31">
      <c r="A28124">
        <v>64110</v>
      </c>
      <c r="B28124" t="s">
        <v>24160</v>
      </c>
      <c r="C28124" t="s">
        <v>33477</v>
      </c>
      <c r="D28124" t="s">
        <v>33476</v>
      </c>
      <c r="E28124"/>
      <c r="F28124"/>
      <c r="G28124"/>
      <c r="H28124"/>
      <c r="I28124"/>
      <c r="J28124"/>
      <c r="U28124" s="43"/>
      <c r="AE28124"/>
    </row>
    <row r="28125" spans="1:31">
      <c r="A28125">
        <v>64230</v>
      </c>
      <c r="B28125" t="s">
        <v>5490</v>
      </c>
      <c r="C28125" t="s">
        <v>33477</v>
      </c>
      <c r="D28125" t="s">
        <v>33476</v>
      </c>
      <c r="E28125"/>
      <c r="F28125"/>
      <c r="G28125"/>
      <c r="H28125"/>
      <c r="I28125"/>
      <c r="J28125"/>
      <c r="U28125" s="43"/>
      <c r="AE28125"/>
    </row>
    <row r="28126" spans="1:31">
      <c r="A28126">
        <v>64120</v>
      </c>
      <c r="B28126" t="s">
        <v>24161</v>
      </c>
      <c r="C28126" t="s">
        <v>33477</v>
      </c>
      <c r="D28126" t="s">
        <v>33476</v>
      </c>
      <c r="E28126"/>
      <c r="F28126"/>
      <c r="G28126"/>
      <c r="H28126"/>
      <c r="I28126"/>
      <c r="J28126"/>
      <c r="U28126" s="43"/>
      <c r="AE28126"/>
    </row>
    <row r="28127" spans="1:31">
      <c r="A28127">
        <v>64510</v>
      </c>
      <c r="B28127" t="s">
        <v>24162</v>
      </c>
      <c r="C28127" t="s">
        <v>33477</v>
      </c>
      <c r="D28127" t="e">
        <v>#N/A</v>
      </c>
      <c r="E28127"/>
      <c r="F28127"/>
      <c r="G28127"/>
      <c r="H28127"/>
      <c r="I28127"/>
      <c r="J28127"/>
      <c r="U28127" s="43"/>
      <c r="AE28127"/>
    </row>
    <row r="28128" spans="1:31">
      <c r="A28128">
        <v>64240</v>
      </c>
      <c r="B28128" t="s">
        <v>24163</v>
      </c>
      <c r="C28128" t="s">
        <v>33477</v>
      </c>
      <c r="D28128" t="s">
        <v>33476</v>
      </c>
      <c r="E28128"/>
      <c r="F28128"/>
      <c r="G28128"/>
      <c r="H28128"/>
      <c r="I28128"/>
      <c r="J28128"/>
      <c r="U28128" s="43"/>
      <c r="AE28128"/>
    </row>
    <row r="28129" spans="1:31">
      <c r="A28129">
        <v>64130</v>
      </c>
      <c r="B28129" t="s">
        <v>24164</v>
      </c>
      <c r="C28129" t="s">
        <v>33477</v>
      </c>
      <c r="D28129" t="s">
        <v>33476</v>
      </c>
      <c r="E28129"/>
      <c r="F28129"/>
      <c r="G28129"/>
      <c r="H28129"/>
      <c r="I28129"/>
      <c r="J28129"/>
      <c r="U28129" s="43"/>
      <c r="AE28129"/>
    </row>
    <row r="28130" spans="1:31">
      <c r="A28130">
        <v>64220</v>
      </c>
      <c r="B28130" t="s">
        <v>24165</v>
      </c>
      <c r="C28130" t="s">
        <v>33477</v>
      </c>
      <c r="D28130" t="s">
        <v>33476</v>
      </c>
      <c r="E28130"/>
      <c r="F28130"/>
      <c r="G28130"/>
      <c r="H28130"/>
      <c r="I28130"/>
      <c r="J28130"/>
      <c r="U28130" s="43"/>
      <c r="AE28130"/>
    </row>
    <row r="28131" spans="1:31">
      <c r="A28131">
        <v>64410</v>
      </c>
      <c r="B28131" t="s">
        <v>24166</v>
      </c>
      <c r="C28131" t="s">
        <v>33477</v>
      </c>
      <c r="D28131" t="s">
        <v>33476</v>
      </c>
      <c r="E28131"/>
      <c r="F28131"/>
      <c r="G28131"/>
      <c r="H28131"/>
      <c r="I28131"/>
      <c r="J28131"/>
      <c r="U28131" s="43"/>
      <c r="AE28131"/>
    </row>
    <row r="28132" spans="1:31">
      <c r="A28132">
        <v>64190</v>
      </c>
      <c r="B28132" t="s">
        <v>24167</v>
      </c>
      <c r="C28132" t="s">
        <v>33477</v>
      </c>
      <c r="D28132" t="s">
        <v>33476</v>
      </c>
      <c r="E28132"/>
      <c r="F28132"/>
      <c r="G28132"/>
      <c r="H28132"/>
      <c r="I28132"/>
      <c r="J28132"/>
      <c r="U28132" s="43"/>
      <c r="AE28132"/>
    </row>
    <row r="28133" spans="1:31">
      <c r="A28133">
        <v>64370</v>
      </c>
      <c r="B28133" t="s">
        <v>24168</v>
      </c>
      <c r="C28133" t="s">
        <v>33477</v>
      </c>
      <c r="D28133" t="s">
        <v>33482</v>
      </c>
      <c r="E28133"/>
      <c r="F28133"/>
      <c r="G28133"/>
      <c r="H28133"/>
      <c r="I28133"/>
      <c r="J28133"/>
      <c r="U28133" s="43"/>
      <c r="AE28133"/>
    </row>
    <row r="28134" spans="1:31">
      <c r="A28134">
        <v>64410</v>
      </c>
      <c r="B28134" t="s">
        <v>24169</v>
      </c>
      <c r="C28134" t="s">
        <v>33477</v>
      </c>
      <c r="D28134" t="s">
        <v>33476</v>
      </c>
      <c r="E28134"/>
      <c r="F28134"/>
      <c r="G28134"/>
      <c r="H28134"/>
      <c r="I28134"/>
      <c r="J28134"/>
      <c r="U28134" s="43"/>
      <c r="AE28134"/>
    </row>
    <row r="28135" spans="1:31">
      <c r="A28135">
        <v>64450</v>
      </c>
      <c r="B28135" t="s">
        <v>24170</v>
      </c>
      <c r="C28135" t="s">
        <v>33477</v>
      </c>
      <c r="D28135" t="s">
        <v>33476</v>
      </c>
      <c r="E28135"/>
      <c r="F28135"/>
      <c r="G28135"/>
      <c r="H28135"/>
      <c r="I28135"/>
      <c r="J28135"/>
      <c r="U28135" s="43"/>
      <c r="AE28135"/>
    </row>
    <row r="28136" spans="1:31">
      <c r="A28136">
        <v>64800</v>
      </c>
      <c r="B28136" t="s">
        <v>24171</v>
      </c>
      <c r="C28136" t="s">
        <v>33477</v>
      </c>
      <c r="D28136" t="s">
        <v>33476</v>
      </c>
      <c r="E28136"/>
      <c r="F28136"/>
      <c r="G28136"/>
      <c r="H28136"/>
      <c r="I28136"/>
      <c r="J28136"/>
      <c r="U28136" s="43"/>
      <c r="AE28136"/>
    </row>
    <row r="28137" spans="1:31">
      <c r="A28137">
        <v>64230</v>
      </c>
      <c r="B28137" t="s">
        <v>24172</v>
      </c>
      <c r="C28137" t="s">
        <v>33477</v>
      </c>
      <c r="D28137" t="s">
        <v>33476</v>
      </c>
      <c r="E28137"/>
      <c r="F28137"/>
      <c r="G28137"/>
      <c r="H28137"/>
      <c r="I28137"/>
      <c r="J28137"/>
      <c r="U28137" s="43"/>
      <c r="AE28137"/>
    </row>
    <row r="28138" spans="1:31">
      <c r="A28138">
        <v>64350</v>
      </c>
      <c r="B28138" t="s">
        <v>24173</v>
      </c>
      <c r="C28138" t="s">
        <v>33477</v>
      </c>
      <c r="D28138" t="s">
        <v>33476</v>
      </c>
      <c r="E28138"/>
      <c r="F28138"/>
      <c r="G28138"/>
      <c r="H28138"/>
      <c r="I28138"/>
      <c r="J28138"/>
      <c r="U28138" s="43"/>
      <c r="AE28138"/>
    </row>
    <row r="28139" spans="1:31">
      <c r="A28139">
        <v>64160</v>
      </c>
      <c r="B28139" t="s">
        <v>24174</v>
      </c>
      <c r="C28139" t="s">
        <v>33477</v>
      </c>
      <c r="D28139" t="s">
        <v>33476</v>
      </c>
      <c r="E28139"/>
      <c r="F28139"/>
      <c r="G28139"/>
      <c r="H28139"/>
      <c r="I28139"/>
      <c r="J28139"/>
      <c r="U28139" s="43"/>
      <c r="AE28139"/>
    </row>
    <row r="28140" spans="1:31">
      <c r="A28140">
        <v>64350</v>
      </c>
      <c r="B28140" t="s">
        <v>11451</v>
      </c>
      <c r="C28140" t="s">
        <v>33477</v>
      </c>
      <c r="D28140" t="s">
        <v>33476</v>
      </c>
      <c r="E28140"/>
      <c r="F28140"/>
      <c r="G28140"/>
      <c r="H28140"/>
      <c r="I28140"/>
      <c r="J28140"/>
      <c r="U28140" s="43"/>
      <c r="AE28140"/>
    </row>
    <row r="28141" spans="1:31">
      <c r="A28141">
        <v>64130</v>
      </c>
      <c r="B28141" t="s">
        <v>24175</v>
      </c>
      <c r="C28141" t="s">
        <v>33477</v>
      </c>
      <c r="D28141" t="s">
        <v>33476</v>
      </c>
      <c r="E28141"/>
      <c r="F28141"/>
      <c r="G28141"/>
      <c r="H28141"/>
      <c r="I28141"/>
      <c r="J28141"/>
      <c r="U28141" s="43"/>
      <c r="AE28141"/>
    </row>
    <row r="28142" spans="1:31">
      <c r="A28142">
        <v>64330</v>
      </c>
      <c r="B28142" t="s">
        <v>24176</v>
      </c>
      <c r="C28142" t="s">
        <v>33477</v>
      </c>
      <c r="D28142" t="s">
        <v>33476</v>
      </c>
      <c r="E28142"/>
      <c r="F28142"/>
      <c r="G28142"/>
      <c r="H28142"/>
      <c r="I28142"/>
      <c r="J28142"/>
      <c r="U28142" s="43"/>
      <c r="AE28142"/>
    </row>
    <row r="28143" spans="1:31">
      <c r="A28143">
        <v>64360</v>
      </c>
      <c r="B28143" t="s">
        <v>24177</v>
      </c>
      <c r="C28143" t="s">
        <v>33477</v>
      </c>
      <c r="D28143" t="s">
        <v>33476</v>
      </c>
      <c r="E28143"/>
      <c r="F28143"/>
      <c r="G28143"/>
      <c r="H28143"/>
      <c r="I28143"/>
      <c r="J28143"/>
      <c r="U28143" s="43"/>
      <c r="AE28143"/>
    </row>
    <row r="28144" spans="1:31">
      <c r="A28144">
        <v>64350</v>
      </c>
      <c r="B28144" t="s">
        <v>24178</v>
      </c>
      <c r="C28144" t="s">
        <v>33477</v>
      </c>
      <c r="D28144" t="s">
        <v>33476</v>
      </c>
      <c r="E28144"/>
      <c r="F28144"/>
      <c r="G28144"/>
      <c r="H28144"/>
      <c r="I28144"/>
      <c r="J28144"/>
      <c r="U28144" s="43"/>
      <c r="AE28144"/>
    </row>
    <row r="28145" spans="1:31">
      <c r="A28145">
        <v>64460</v>
      </c>
      <c r="B28145" t="s">
        <v>12356</v>
      </c>
      <c r="C28145" t="s">
        <v>33477</v>
      </c>
      <c r="D28145" t="s">
        <v>33482</v>
      </c>
      <c r="E28145"/>
      <c r="F28145"/>
      <c r="G28145"/>
      <c r="H28145"/>
      <c r="I28145"/>
      <c r="J28145"/>
      <c r="U28145" s="43"/>
      <c r="AE28145"/>
    </row>
    <row r="28146" spans="1:31">
      <c r="A28146">
        <v>64300</v>
      </c>
      <c r="B28146" t="s">
        <v>24179</v>
      </c>
      <c r="C28146" t="s">
        <v>33477</v>
      </c>
      <c r="D28146" t="s">
        <v>33476</v>
      </c>
      <c r="E28146"/>
      <c r="F28146"/>
      <c r="G28146"/>
      <c r="H28146"/>
      <c r="I28146"/>
      <c r="J28146"/>
      <c r="U28146" s="43"/>
      <c r="AE28146"/>
    </row>
    <row r="28147" spans="1:31">
      <c r="A28147">
        <v>64300</v>
      </c>
      <c r="B28147" t="s">
        <v>24179</v>
      </c>
      <c r="C28147" t="s">
        <v>33477</v>
      </c>
      <c r="D28147" t="s">
        <v>33476</v>
      </c>
      <c r="E28147"/>
      <c r="F28147"/>
      <c r="G28147"/>
      <c r="H28147"/>
      <c r="I28147"/>
      <c r="J28147"/>
      <c r="U28147" s="43"/>
      <c r="AE28147"/>
    </row>
    <row r="28148" spans="1:31">
      <c r="A28148">
        <v>64300</v>
      </c>
      <c r="B28148" t="s">
        <v>24179</v>
      </c>
      <c r="C28148" t="s">
        <v>33477</v>
      </c>
      <c r="D28148" t="s">
        <v>33476</v>
      </c>
      <c r="E28148"/>
      <c r="F28148"/>
      <c r="G28148"/>
      <c r="H28148"/>
      <c r="I28148"/>
      <c r="J28148"/>
      <c r="U28148" s="43"/>
      <c r="AE28148"/>
    </row>
    <row r="28149" spans="1:31">
      <c r="A28149">
        <v>64300</v>
      </c>
      <c r="B28149" t="s">
        <v>24179</v>
      </c>
      <c r="C28149" t="s">
        <v>33477</v>
      </c>
      <c r="D28149" t="s">
        <v>33476</v>
      </c>
      <c r="E28149"/>
      <c r="F28149"/>
      <c r="G28149"/>
      <c r="H28149"/>
      <c r="I28149"/>
      <c r="J28149"/>
      <c r="U28149" s="43"/>
      <c r="AE28149"/>
    </row>
    <row r="28150" spans="1:31">
      <c r="A28150">
        <v>64410</v>
      </c>
      <c r="B28150" t="s">
        <v>24180</v>
      </c>
      <c r="C28150" t="s">
        <v>33477</v>
      </c>
      <c r="D28150" t="s">
        <v>33476</v>
      </c>
      <c r="E28150"/>
      <c r="F28150"/>
      <c r="G28150"/>
      <c r="H28150"/>
      <c r="I28150"/>
      <c r="J28150"/>
      <c r="U28150" s="43"/>
      <c r="AE28150"/>
    </row>
    <row r="28151" spans="1:31">
      <c r="A28151">
        <v>64460</v>
      </c>
      <c r="B28151" t="s">
        <v>24181</v>
      </c>
      <c r="C28151" t="s">
        <v>33477</v>
      </c>
      <c r="D28151" t="s">
        <v>33482</v>
      </c>
      <c r="E28151"/>
      <c r="F28151"/>
      <c r="G28151"/>
      <c r="H28151"/>
      <c r="I28151"/>
      <c r="J28151"/>
      <c r="U28151" s="43"/>
      <c r="AE28151"/>
    </row>
    <row r="28152" spans="1:31">
      <c r="A28152">
        <v>64121</v>
      </c>
      <c r="B28152" t="s">
        <v>24182</v>
      </c>
      <c r="C28152" t="s">
        <v>33477</v>
      </c>
      <c r="D28152" t="s">
        <v>33482</v>
      </c>
      <c r="E28152"/>
      <c r="F28152"/>
      <c r="G28152"/>
      <c r="H28152"/>
      <c r="I28152"/>
      <c r="J28152"/>
      <c r="U28152" s="43"/>
      <c r="AE28152"/>
    </row>
    <row r="28153" spans="1:31">
      <c r="A28153">
        <v>64800</v>
      </c>
      <c r="B28153" t="s">
        <v>3184</v>
      </c>
      <c r="C28153" t="s">
        <v>33477</v>
      </c>
      <c r="D28153" t="s">
        <v>33476</v>
      </c>
      <c r="E28153"/>
      <c r="F28153"/>
      <c r="G28153"/>
      <c r="H28153"/>
      <c r="I28153"/>
      <c r="J28153"/>
      <c r="U28153" s="43"/>
      <c r="AE28153"/>
    </row>
    <row r="28154" spans="1:31">
      <c r="A28154">
        <v>64330</v>
      </c>
      <c r="B28154" t="s">
        <v>24183</v>
      </c>
      <c r="C28154" t="s">
        <v>33477</v>
      </c>
      <c r="D28154" t="s">
        <v>33476</v>
      </c>
      <c r="E28154"/>
      <c r="F28154"/>
      <c r="G28154"/>
      <c r="H28154"/>
      <c r="I28154"/>
      <c r="J28154"/>
      <c r="U28154" s="43"/>
      <c r="AE28154"/>
    </row>
    <row r="28155" spans="1:31">
      <c r="A28155">
        <v>64190</v>
      </c>
      <c r="B28155" t="s">
        <v>1816</v>
      </c>
      <c r="C28155" t="s">
        <v>33477</v>
      </c>
      <c r="D28155" t="s">
        <v>33476</v>
      </c>
      <c r="E28155"/>
      <c r="F28155"/>
      <c r="G28155"/>
      <c r="H28155"/>
      <c r="I28155"/>
      <c r="J28155"/>
      <c r="U28155" s="43"/>
      <c r="AE28155"/>
    </row>
    <row r="28156" spans="1:31">
      <c r="A28156">
        <v>64470</v>
      </c>
      <c r="B28156" t="s">
        <v>24184</v>
      </c>
      <c r="C28156" t="s">
        <v>33477</v>
      </c>
      <c r="D28156" t="s">
        <v>33476</v>
      </c>
      <c r="E28156"/>
      <c r="F28156"/>
      <c r="G28156"/>
      <c r="H28156"/>
      <c r="I28156"/>
      <c r="J28156"/>
      <c r="U28156" s="43"/>
      <c r="AE28156"/>
    </row>
    <row r="28157" spans="1:31">
      <c r="A28157">
        <v>64160</v>
      </c>
      <c r="B28157" t="s">
        <v>24185</v>
      </c>
      <c r="C28157" t="s">
        <v>33477</v>
      </c>
      <c r="D28157" t="s">
        <v>33476</v>
      </c>
      <c r="E28157"/>
      <c r="F28157"/>
      <c r="G28157"/>
      <c r="H28157"/>
      <c r="I28157"/>
      <c r="J28157"/>
      <c r="U28157" s="43"/>
      <c r="AE28157"/>
    </row>
    <row r="28158" spans="1:31">
      <c r="A28158">
        <v>64370</v>
      </c>
      <c r="B28158" t="s">
        <v>24186</v>
      </c>
      <c r="C28158" t="s">
        <v>33477</v>
      </c>
      <c r="D28158" t="s">
        <v>33482</v>
      </c>
      <c r="E28158"/>
      <c r="F28158"/>
      <c r="G28158"/>
      <c r="H28158"/>
      <c r="I28158"/>
      <c r="J28158"/>
      <c r="U28158" s="43"/>
      <c r="AE28158"/>
    </row>
    <row r="28159" spans="1:31">
      <c r="A28159">
        <v>64990</v>
      </c>
      <c r="B28159" t="s">
        <v>24187</v>
      </c>
      <c r="C28159" t="s">
        <v>33477</v>
      </c>
      <c r="D28159" t="s">
        <v>33476</v>
      </c>
      <c r="E28159"/>
      <c r="F28159"/>
      <c r="G28159"/>
      <c r="H28159"/>
      <c r="I28159"/>
      <c r="J28159"/>
      <c r="U28159" s="43"/>
      <c r="AE28159"/>
    </row>
    <row r="28160" spans="1:31">
      <c r="A28160">
        <v>64330</v>
      </c>
      <c r="B28160" t="s">
        <v>24188</v>
      </c>
      <c r="C28160" t="s">
        <v>33477</v>
      </c>
      <c r="D28160" t="s">
        <v>33476</v>
      </c>
      <c r="E28160"/>
      <c r="F28160"/>
      <c r="G28160"/>
      <c r="H28160"/>
      <c r="I28160"/>
      <c r="J28160"/>
      <c r="U28160" s="43"/>
      <c r="AE28160"/>
    </row>
    <row r="28161" spans="1:31">
      <c r="A28161">
        <v>64400</v>
      </c>
      <c r="B28161" t="s">
        <v>24189</v>
      </c>
      <c r="C28161" t="s">
        <v>33477</v>
      </c>
      <c r="D28161" t="s">
        <v>33476</v>
      </c>
      <c r="E28161"/>
      <c r="F28161"/>
      <c r="G28161"/>
      <c r="H28161"/>
      <c r="I28161"/>
      <c r="J28161"/>
      <c r="U28161" s="43"/>
      <c r="AE28161"/>
    </row>
    <row r="28162" spans="1:31">
      <c r="A28162">
        <v>64150</v>
      </c>
      <c r="B28162" t="s">
        <v>24190</v>
      </c>
      <c r="C28162" t="s">
        <v>33477</v>
      </c>
      <c r="D28162" t="s">
        <v>33476</v>
      </c>
      <c r="E28162"/>
      <c r="F28162"/>
      <c r="G28162"/>
      <c r="H28162"/>
      <c r="I28162"/>
      <c r="J28162"/>
      <c r="U28162" s="43"/>
      <c r="AE28162"/>
    </row>
    <row r="28163" spans="1:31">
      <c r="A28163">
        <v>64130</v>
      </c>
      <c r="B28163" t="s">
        <v>24191</v>
      </c>
      <c r="C28163" t="s">
        <v>33477</v>
      </c>
      <c r="D28163" t="s">
        <v>33476</v>
      </c>
      <c r="E28163"/>
      <c r="F28163"/>
      <c r="G28163"/>
      <c r="H28163"/>
      <c r="I28163"/>
      <c r="J28163"/>
      <c r="U28163" s="43"/>
      <c r="AE28163"/>
    </row>
    <row r="28164" spans="1:31">
      <c r="A28164">
        <v>64190</v>
      </c>
      <c r="B28164" t="s">
        <v>24192</v>
      </c>
      <c r="C28164" t="s">
        <v>33477</v>
      </c>
      <c r="D28164" t="s">
        <v>33476</v>
      </c>
      <c r="E28164"/>
      <c r="F28164"/>
      <c r="G28164"/>
      <c r="H28164"/>
      <c r="I28164"/>
      <c r="J28164"/>
      <c r="U28164" s="43"/>
      <c r="AE28164"/>
    </row>
    <row r="28165" spans="1:31">
      <c r="A28165">
        <v>64510</v>
      </c>
      <c r="B28165" t="s">
        <v>24193</v>
      </c>
      <c r="C28165" t="s">
        <v>33477</v>
      </c>
      <c r="D28165" t="e">
        <v>#N/A</v>
      </c>
      <c r="E28165"/>
      <c r="F28165"/>
      <c r="G28165"/>
      <c r="H28165"/>
      <c r="I28165"/>
      <c r="J28165"/>
      <c r="U28165" s="43"/>
      <c r="AE28165"/>
    </row>
    <row r="28166" spans="1:31">
      <c r="A28166">
        <v>64190</v>
      </c>
      <c r="B28166" t="s">
        <v>24194</v>
      </c>
      <c r="C28166" t="s">
        <v>33477</v>
      </c>
      <c r="D28166" t="s">
        <v>33476</v>
      </c>
      <c r="E28166"/>
      <c r="F28166"/>
      <c r="G28166"/>
      <c r="H28166"/>
      <c r="I28166"/>
      <c r="J28166"/>
      <c r="U28166" s="43"/>
      <c r="AE28166"/>
    </row>
    <row r="28167" spans="1:31">
      <c r="A28167">
        <v>64450</v>
      </c>
      <c r="B28167" t="s">
        <v>24195</v>
      </c>
      <c r="C28167" t="s">
        <v>33477</v>
      </c>
      <c r="D28167" t="s">
        <v>33476</v>
      </c>
      <c r="E28167"/>
      <c r="F28167"/>
      <c r="G28167"/>
      <c r="H28167"/>
      <c r="I28167"/>
      <c r="J28167"/>
      <c r="U28167" s="43"/>
      <c r="AE28167"/>
    </row>
    <row r="28168" spans="1:31">
      <c r="A28168">
        <v>64190</v>
      </c>
      <c r="B28168" t="s">
        <v>24196</v>
      </c>
      <c r="C28168" t="s">
        <v>33477</v>
      </c>
      <c r="D28168" t="s">
        <v>33476</v>
      </c>
      <c r="E28168"/>
      <c r="F28168"/>
      <c r="G28168"/>
      <c r="H28168"/>
      <c r="I28168"/>
      <c r="J28168"/>
      <c r="U28168" s="43"/>
      <c r="AE28168"/>
    </row>
    <row r="28169" spans="1:31">
      <c r="A28169">
        <v>64800</v>
      </c>
      <c r="B28169" t="s">
        <v>17300</v>
      </c>
      <c r="C28169" t="s">
        <v>33477</v>
      </c>
      <c r="D28169" t="s">
        <v>33476</v>
      </c>
      <c r="E28169"/>
      <c r="F28169"/>
      <c r="G28169"/>
      <c r="H28169"/>
      <c r="I28169"/>
      <c r="J28169"/>
      <c r="U28169" s="43"/>
      <c r="AE28169"/>
    </row>
    <row r="28170" spans="1:31">
      <c r="A28170">
        <v>64150</v>
      </c>
      <c r="B28170" t="s">
        <v>24197</v>
      </c>
      <c r="C28170" t="s">
        <v>33477</v>
      </c>
      <c r="D28170" t="s">
        <v>33476</v>
      </c>
      <c r="E28170"/>
      <c r="F28170"/>
      <c r="G28170"/>
      <c r="H28170"/>
      <c r="I28170"/>
      <c r="J28170"/>
      <c r="U28170" s="43"/>
      <c r="AE28170"/>
    </row>
    <row r="28171" spans="1:31">
      <c r="A28171">
        <v>64420</v>
      </c>
      <c r="B28171" t="s">
        <v>24198</v>
      </c>
      <c r="C28171" t="s">
        <v>33477</v>
      </c>
      <c r="D28171" t="s">
        <v>33482</v>
      </c>
      <c r="E28171"/>
      <c r="F28171"/>
      <c r="G28171"/>
      <c r="H28171"/>
      <c r="I28171"/>
      <c r="J28171"/>
      <c r="U28171" s="43"/>
      <c r="AE28171"/>
    </row>
    <row r="28172" spans="1:31">
      <c r="A28172">
        <v>64190</v>
      </c>
      <c r="B28172" t="s">
        <v>24199</v>
      </c>
      <c r="C28172" t="s">
        <v>33477</v>
      </c>
      <c r="D28172" t="s">
        <v>33476</v>
      </c>
      <c r="E28172"/>
      <c r="F28172"/>
      <c r="G28172"/>
      <c r="H28172"/>
      <c r="I28172"/>
      <c r="J28172"/>
      <c r="U28172" s="43"/>
      <c r="AE28172"/>
    </row>
    <row r="28173" spans="1:31">
      <c r="A28173">
        <v>64680</v>
      </c>
      <c r="B28173" t="s">
        <v>24200</v>
      </c>
      <c r="C28173" t="s">
        <v>33477</v>
      </c>
      <c r="D28173" t="e">
        <v>#N/A</v>
      </c>
      <c r="E28173"/>
      <c r="F28173"/>
      <c r="G28173"/>
      <c r="H28173"/>
      <c r="I28173"/>
      <c r="J28173"/>
      <c r="U28173" s="43"/>
      <c r="AE28173"/>
    </row>
    <row r="28174" spans="1:31">
      <c r="A28174">
        <v>64400</v>
      </c>
      <c r="B28174" t="s">
        <v>24201</v>
      </c>
      <c r="C28174" t="s">
        <v>33477</v>
      </c>
      <c r="D28174" t="s">
        <v>33476</v>
      </c>
      <c r="E28174"/>
      <c r="F28174"/>
      <c r="G28174"/>
      <c r="H28174"/>
      <c r="I28174"/>
      <c r="J28174"/>
      <c r="U28174" s="43"/>
      <c r="AE28174"/>
    </row>
    <row r="28175" spans="1:31">
      <c r="A28175">
        <v>64390</v>
      </c>
      <c r="B28175" t="s">
        <v>24202</v>
      </c>
      <c r="C28175" t="s">
        <v>33477</v>
      </c>
      <c r="D28175" t="s">
        <v>33476</v>
      </c>
      <c r="E28175"/>
      <c r="F28175"/>
      <c r="G28175"/>
      <c r="H28175"/>
      <c r="I28175"/>
      <c r="J28175"/>
      <c r="U28175" s="43"/>
      <c r="AE28175"/>
    </row>
    <row r="28176" spans="1:31">
      <c r="A28176">
        <v>64130</v>
      </c>
      <c r="B28176" t="s">
        <v>24203</v>
      </c>
      <c r="C28176" t="s">
        <v>33477</v>
      </c>
      <c r="D28176" t="s">
        <v>33476</v>
      </c>
      <c r="E28176"/>
      <c r="F28176"/>
      <c r="G28176"/>
      <c r="H28176"/>
      <c r="I28176"/>
      <c r="J28176"/>
      <c r="U28176" s="43"/>
      <c r="AE28176"/>
    </row>
    <row r="28177" spans="1:31">
      <c r="A28177">
        <v>64120</v>
      </c>
      <c r="B28177" t="s">
        <v>24204</v>
      </c>
      <c r="C28177" t="s">
        <v>33477</v>
      </c>
      <c r="D28177" t="s">
        <v>33476</v>
      </c>
      <c r="E28177"/>
      <c r="F28177"/>
      <c r="G28177"/>
      <c r="H28177"/>
      <c r="I28177"/>
      <c r="J28177"/>
      <c r="U28177" s="43"/>
      <c r="AE28177"/>
    </row>
    <row r="28178" spans="1:31">
      <c r="A28178">
        <v>64400</v>
      </c>
      <c r="B28178" t="s">
        <v>24205</v>
      </c>
      <c r="C28178" t="s">
        <v>33477</v>
      </c>
      <c r="D28178" t="s">
        <v>33476</v>
      </c>
      <c r="E28178"/>
      <c r="F28178"/>
      <c r="G28178"/>
      <c r="H28178"/>
      <c r="I28178"/>
      <c r="J28178"/>
      <c r="U28178" s="43"/>
      <c r="AE28178"/>
    </row>
    <row r="28179" spans="1:31">
      <c r="A28179">
        <v>64390</v>
      </c>
      <c r="B28179" t="s">
        <v>24206</v>
      </c>
      <c r="C28179" t="s">
        <v>33477</v>
      </c>
      <c r="D28179" t="s">
        <v>33476</v>
      </c>
      <c r="E28179"/>
      <c r="F28179"/>
      <c r="G28179"/>
      <c r="H28179"/>
      <c r="I28179"/>
      <c r="J28179"/>
      <c r="U28179" s="43"/>
      <c r="AE28179"/>
    </row>
    <row r="28180" spans="1:31">
      <c r="A28180">
        <v>64390</v>
      </c>
      <c r="B28180" t="s">
        <v>24207</v>
      </c>
      <c r="C28180" t="s">
        <v>33477</v>
      </c>
      <c r="D28180" t="s">
        <v>33476</v>
      </c>
      <c r="E28180"/>
      <c r="F28180"/>
      <c r="G28180"/>
      <c r="H28180"/>
      <c r="I28180"/>
      <c r="J28180"/>
      <c r="U28180" s="43"/>
      <c r="AE28180"/>
    </row>
    <row r="28181" spans="1:31">
      <c r="A28181">
        <v>64120</v>
      </c>
      <c r="B28181" t="s">
        <v>24208</v>
      </c>
      <c r="C28181" t="s">
        <v>33477</v>
      </c>
      <c r="D28181" t="s">
        <v>33476</v>
      </c>
      <c r="E28181"/>
      <c r="F28181"/>
      <c r="G28181"/>
      <c r="H28181"/>
      <c r="I28181"/>
      <c r="J28181"/>
      <c r="U28181" s="43"/>
      <c r="AE28181"/>
    </row>
    <row r="28182" spans="1:31">
      <c r="A28182">
        <v>64300</v>
      </c>
      <c r="B28182" t="s">
        <v>24209</v>
      </c>
      <c r="C28182" t="s">
        <v>33477</v>
      </c>
      <c r="D28182" t="s">
        <v>33476</v>
      </c>
      <c r="E28182"/>
      <c r="F28182"/>
      <c r="G28182"/>
      <c r="H28182"/>
      <c r="I28182"/>
      <c r="J28182"/>
      <c r="U28182" s="43"/>
      <c r="AE28182"/>
    </row>
    <row r="28183" spans="1:31">
      <c r="A28183">
        <v>64300</v>
      </c>
      <c r="B28183" t="s">
        <v>24209</v>
      </c>
      <c r="C28183" t="s">
        <v>33477</v>
      </c>
      <c r="D28183" t="s">
        <v>33476</v>
      </c>
      <c r="E28183"/>
      <c r="F28183"/>
      <c r="G28183"/>
      <c r="H28183"/>
      <c r="I28183"/>
      <c r="J28183"/>
      <c r="U28183" s="43"/>
      <c r="AE28183"/>
    </row>
    <row r="28184" spans="1:31">
      <c r="A28184">
        <v>64150</v>
      </c>
      <c r="B28184" t="s">
        <v>24210</v>
      </c>
      <c r="C28184" t="s">
        <v>33477</v>
      </c>
      <c r="D28184" t="s">
        <v>33476</v>
      </c>
      <c r="E28184"/>
      <c r="F28184"/>
      <c r="G28184"/>
      <c r="H28184"/>
      <c r="I28184"/>
      <c r="J28184"/>
      <c r="U28184" s="43"/>
      <c r="AE28184"/>
    </row>
    <row r="28185" spans="1:31">
      <c r="A28185">
        <v>64470</v>
      </c>
      <c r="B28185" t="s">
        <v>24211</v>
      </c>
      <c r="C28185" t="s">
        <v>33477</v>
      </c>
      <c r="D28185" t="s">
        <v>33476</v>
      </c>
      <c r="E28185"/>
      <c r="F28185"/>
      <c r="G28185"/>
      <c r="H28185"/>
      <c r="I28185"/>
      <c r="J28185"/>
      <c r="U28185" s="43"/>
      <c r="AE28185"/>
    </row>
    <row r="28186" spans="1:31">
      <c r="A28186">
        <v>64490</v>
      </c>
      <c r="B28186" t="s">
        <v>24212</v>
      </c>
      <c r="C28186" t="s">
        <v>33478</v>
      </c>
      <c r="D28186" t="s">
        <v>33476</v>
      </c>
      <c r="E28186"/>
      <c r="F28186"/>
      <c r="G28186"/>
      <c r="H28186"/>
      <c r="I28186"/>
      <c r="J28186"/>
      <c r="U28186" s="43"/>
      <c r="AE28186"/>
    </row>
    <row r="28187" spans="1:31">
      <c r="A28187">
        <v>64190</v>
      </c>
      <c r="B28187" t="s">
        <v>24213</v>
      </c>
      <c r="C28187" t="s">
        <v>33477</v>
      </c>
      <c r="D28187" t="s">
        <v>33476</v>
      </c>
      <c r="E28187"/>
      <c r="F28187"/>
      <c r="G28187"/>
      <c r="H28187"/>
      <c r="I28187"/>
      <c r="J28187"/>
      <c r="U28187" s="43"/>
      <c r="AE28187"/>
    </row>
    <row r="28188" spans="1:31">
      <c r="A28188">
        <v>64390</v>
      </c>
      <c r="B28188" t="s">
        <v>24214</v>
      </c>
      <c r="C28188" t="s">
        <v>33477</v>
      </c>
      <c r="D28188" t="s">
        <v>33476</v>
      </c>
      <c r="E28188"/>
      <c r="F28188"/>
      <c r="G28188"/>
      <c r="H28188"/>
      <c r="I28188"/>
      <c r="J28188"/>
      <c r="U28188" s="43"/>
      <c r="AE28188"/>
    </row>
    <row r="28189" spans="1:31">
      <c r="A28189">
        <v>64780</v>
      </c>
      <c r="B28189" t="s">
        <v>24215</v>
      </c>
      <c r="C28189" t="s">
        <v>33477</v>
      </c>
      <c r="D28189" t="s">
        <v>33476</v>
      </c>
      <c r="E28189"/>
      <c r="F28189"/>
      <c r="G28189"/>
      <c r="H28189"/>
      <c r="I28189"/>
      <c r="J28189"/>
      <c r="U28189" s="43"/>
      <c r="AE28189"/>
    </row>
    <row r="28190" spans="1:31">
      <c r="A28190">
        <v>64120</v>
      </c>
      <c r="B28190" t="s">
        <v>24216</v>
      </c>
      <c r="C28190" t="s">
        <v>33477</v>
      </c>
      <c r="D28190" t="s">
        <v>33476</v>
      </c>
      <c r="E28190"/>
      <c r="F28190"/>
      <c r="G28190"/>
      <c r="H28190"/>
      <c r="I28190"/>
      <c r="J28190"/>
      <c r="U28190" s="43"/>
      <c r="AE28190"/>
    </row>
    <row r="28191" spans="1:31">
      <c r="A28191">
        <v>64160</v>
      </c>
      <c r="B28191" t="s">
        <v>24217</v>
      </c>
      <c r="C28191" t="s">
        <v>33477</v>
      </c>
      <c r="D28191" t="s">
        <v>33476</v>
      </c>
      <c r="E28191"/>
      <c r="F28191"/>
      <c r="G28191"/>
      <c r="H28191"/>
      <c r="I28191"/>
      <c r="J28191"/>
      <c r="U28191" s="43"/>
      <c r="AE28191"/>
    </row>
    <row r="28192" spans="1:31">
      <c r="A28192">
        <v>64320</v>
      </c>
      <c r="B28192" t="s">
        <v>24218</v>
      </c>
      <c r="C28192" t="s">
        <v>33477</v>
      </c>
      <c r="D28192" t="s">
        <v>33482</v>
      </c>
      <c r="E28192"/>
      <c r="F28192"/>
      <c r="G28192"/>
      <c r="H28192"/>
      <c r="I28192"/>
      <c r="J28192"/>
      <c r="U28192" s="43"/>
      <c r="AE28192"/>
    </row>
    <row r="28193" spans="1:31">
      <c r="A28193">
        <v>64300</v>
      </c>
      <c r="B28193" t="s">
        <v>24219</v>
      </c>
      <c r="C28193" t="s">
        <v>33477</v>
      </c>
      <c r="D28193" t="s">
        <v>33476</v>
      </c>
      <c r="E28193"/>
      <c r="F28193"/>
      <c r="G28193"/>
      <c r="H28193"/>
      <c r="I28193"/>
      <c r="J28193"/>
      <c r="U28193" s="43"/>
      <c r="AE28193"/>
    </row>
    <row r="28194" spans="1:31">
      <c r="A28194">
        <v>64300</v>
      </c>
      <c r="B28194" t="s">
        <v>24219</v>
      </c>
      <c r="C28194" t="s">
        <v>33477</v>
      </c>
      <c r="D28194" t="s">
        <v>33476</v>
      </c>
      <c r="E28194"/>
      <c r="F28194"/>
      <c r="G28194"/>
      <c r="H28194"/>
      <c r="I28194"/>
      <c r="J28194"/>
      <c r="U28194" s="43"/>
      <c r="AE28194"/>
    </row>
    <row r="28195" spans="1:31">
      <c r="A28195">
        <v>64120</v>
      </c>
      <c r="B28195" t="s">
        <v>24220</v>
      </c>
      <c r="C28195" t="s">
        <v>33477</v>
      </c>
      <c r="D28195" t="s">
        <v>33476</v>
      </c>
      <c r="E28195"/>
      <c r="F28195"/>
      <c r="G28195"/>
      <c r="H28195"/>
      <c r="I28195"/>
      <c r="J28195"/>
      <c r="U28195" s="43"/>
      <c r="AE28195"/>
    </row>
    <row r="28196" spans="1:31">
      <c r="A28196">
        <v>64360</v>
      </c>
      <c r="B28196" t="s">
        <v>24221</v>
      </c>
      <c r="C28196" t="s">
        <v>33477</v>
      </c>
      <c r="D28196" t="s">
        <v>33476</v>
      </c>
      <c r="E28196"/>
      <c r="F28196"/>
      <c r="G28196"/>
      <c r="H28196"/>
      <c r="I28196"/>
      <c r="J28196"/>
      <c r="U28196" s="43"/>
      <c r="AE28196"/>
    </row>
    <row r="28197" spans="1:31">
      <c r="A28197">
        <v>64150</v>
      </c>
      <c r="B28197" t="s">
        <v>24222</v>
      </c>
      <c r="C28197" t="s">
        <v>33477</v>
      </c>
      <c r="D28197" t="s">
        <v>33476</v>
      </c>
      <c r="E28197"/>
      <c r="F28197"/>
      <c r="G28197"/>
      <c r="H28197"/>
      <c r="I28197"/>
      <c r="J28197"/>
      <c r="U28197" s="43"/>
      <c r="AE28197"/>
    </row>
    <row r="28198" spans="1:31">
      <c r="A28198">
        <v>64800</v>
      </c>
      <c r="B28198" t="s">
        <v>24223</v>
      </c>
      <c r="C28198" t="s">
        <v>33477</v>
      </c>
      <c r="D28198" t="s">
        <v>33476</v>
      </c>
      <c r="E28198"/>
      <c r="F28198"/>
      <c r="G28198"/>
      <c r="H28198"/>
      <c r="I28198"/>
      <c r="J28198"/>
      <c r="U28198" s="43"/>
      <c r="AE28198"/>
    </row>
    <row r="28199" spans="1:31">
      <c r="A28199">
        <v>64000</v>
      </c>
      <c r="B28199" t="s">
        <v>24224</v>
      </c>
      <c r="C28199" t="s">
        <v>33477</v>
      </c>
      <c r="D28199" t="e">
        <v>#N/A</v>
      </c>
      <c r="E28199"/>
      <c r="F28199"/>
      <c r="G28199"/>
      <c r="H28199"/>
      <c r="I28199"/>
      <c r="J28199"/>
      <c r="U28199" s="43"/>
      <c r="AE28199"/>
    </row>
    <row r="28200" spans="1:31">
      <c r="A28200">
        <v>64350</v>
      </c>
      <c r="B28200" t="s">
        <v>24225</v>
      </c>
      <c r="C28200" t="s">
        <v>33477</v>
      </c>
      <c r="D28200" t="s">
        <v>33476</v>
      </c>
      <c r="E28200"/>
      <c r="F28200"/>
      <c r="G28200"/>
      <c r="H28200"/>
      <c r="I28200"/>
      <c r="J28200"/>
      <c r="U28200" s="43"/>
      <c r="AE28200"/>
    </row>
    <row r="28201" spans="1:31">
      <c r="A28201">
        <v>64410</v>
      </c>
      <c r="B28201" t="s">
        <v>24226</v>
      </c>
      <c r="C28201" t="s">
        <v>33477</v>
      </c>
      <c r="D28201" t="s">
        <v>33476</v>
      </c>
      <c r="E28201"/>
      <c r="F28201"/>
      <c r="G28201"/>
      <c r="H28201"/>
      <c r="I28201"/>
      <c r="J28201"/>
      <c r="U28201" s="43"/>
      <c r="AE28201"/>
    </row>
    <row r="28202" spans="1:31">
      <c r="A28202">
        <v>64230</v>
      </c>
      <c r="B28202" t="s">
        <v>24227</v>
      </c>
      <c r="C28202" t="s">
        <v>33477</v>
      </c>
      <c r="D28202" t="s">
        <v>33476</v>
      </c>
      <c r="E28202"/>
      <c r="F28202"/>
      <c r="G28202"/>
      <c r="H28202"/>
      <c r="I28202"/>
      <c r="J28202"/>
      <c r="U28202" s="43"/>
      <c r="AE28202"/>
    </row>
    <row r="28203" spans="1:31">
      <c r="A28203">
        <v>64400</v>
      </c>
      <c r="B28203" t="s">
        <v>24228</v>
      </c>
      <c r="C28203" t="s">
        <v>33477</v>
      </c>
      <c r="D28203" t="s">
        <v>33476</v>
      </c>
      <c r="E28203"/>
      <c r="F28203"/>
      <c r="G28203"/>
      <c r="H28203"/>
      <c r="I28203"/>
      <c r="J28203"/>
      <c r="U28203" s="43"/>
      <c r="AE28203"/>
    </row>
    <row r="28204" spans="1:31">
      <c r="A28204">
        <v>64370</v>
      </c>
      <c r="B28204" t="s">
        <v>24229</v>
      </c>
      <c r="C28204" t="s">
        <v>33477</v>
      </c>
      <c r="D28204" t="s">
        <v>33482</v>
      </c>
      <c r="E28204"/>
      <c r="F28204"/>
      <c r="G28204"/>
      <c r="H28204"/>
      <c r="I28204"/>
      <c r="J28204"/>
      <c r="U28204" s="43"/>
      <c r="AE28204"/>
    </row>
    <row r="28205" spans="1:31">
      <c r="A28205">
        <v>64460</v>
      </c>
      <c r="B28205" t="s">
        <v>24230</v>
      </c>
      <c r="C28205" t="s">
        <v>33477</v>
      </c>
      <c r="D28205" t="s">
        <v>33482</v>
      </c>
      <c r="E28205"/>
      <c r="F28205"/>
      <c r="G28205"/>
      <c r="H28205"/>
      <c r="I28205"/>
      <c r="J28205"/>
      <c r="U28205" s="43"/>
      <c r="AE28205"/>
    </row>
    <row r="28206" spans="1:31">
      <c r="A28206">
        <v>64460</v>
      </c>
      <c r="B28206" t="s">
        <v>24231</v>
      </c>
      <c r="C28206" t="s">
        <v>33477</v>
      </c>
      <c r="D28206" t="s">
        <v>33482</v>
      </c>
      <c r="E28206"/>
      <c r="F28206"/>
      <c r="G28206"/>
      <c r="H28206"/>
      <c r="I28206"/>
      <c r="J28206"/>
      <c r="U28206" s="43"/>
      <c r="AE28206"/>
    </row>
    <row r="28207" spans="1:31">
      <c r="A28207">
        <v>64530</v>
      </c>
      <c r="B28207" t="s">
        <v>24232</v>
      </c>
      <c r="C28207" t="s">
        <v>33477</v>
      </c>
      <c r="D28207" t="s">
        <v>33482</v>
      </c>
      <c r="E28207"/>
      <c r="F28207"/>
      <c r="G28207"/>
      <c r="H28207"/>
      <c r="I28207"/>
      <c r="J28207"/>
      <c r="U28207" s="43"/>
      <c r="AE28207"/>
    </row>
    <row r="28208" spans="1:31">
      <c r="A28208">
        <v>64460</v>
      </c>
      <c r="B28208" t="s">
        <v>24233</v>
      </c>
      <c r="C28208" t="s">
        <v>33477</v>
      </c>
      <c r="D28208" t="s">
        <v>33482</v>
      </c>
      <c r="E28208"/>
      <c r="F28208"/>
      <c r="G28208"/>
      <c r="H28208"/>
      <c r="I28208"/>
      <c r="J28208"/>
      <c r="U28208" s="43"/>
      <c r="AE28208"/>
    </row>
    <row r="28209" spans="1:31">
      <c r="A28209">
        <v>64330</v>
      </c>
      <c r="B28209" t="s">
        <v>24234</v>
      </c>
      <c r="C28209" t="s">
        <v>33477</v>
      </c>
      <c r="D28209" t="s">
        <v>33476</v>
      </c>
      <c r="E28209"/>
      <c r="F28209"/>
      <c r="G28209"/>
      <c r="H28209"/>
      <c r="I28209"/>
      <c r="J28209"/>
      <c r="U28209" s="43"/>
      <c r="AE28209"/>
    </row>
    <row r="28210" spans="1:31">
      <c r="A28210">
        <v>64410</v>
      </c>
      <c r="B28210" t="s">
        <v>24235</v>
      </c>
      <c r="C28210" t="s">
        <v>33477</v>
      </c>
      <c r="D28210" t="s">
        <v>33476</v>
      </c>
      <c r="E28210"/>
      <c r="F28210"/>
      <c r="G28210"/>
      <c r="H28210"/>
      <c r="I28210"/>
      <c r="J28210"/>
      <c r="U28210" s="43"/>
      <c r="AE28210"/>
    </row>
    <row r="28211" spans="1:31">
      <c r="A28211">
        <v>64410</v>
      </c>
      <c r="B28211" t="s">
        <v>24236</v>
      </c>
      <c r="C28211" t="s">
        <v>33477</v>
      </c>
      <c r="D28211" t="s">
        <v>33476</v>
      </c>
      <c r="E28211"/>
      <c r="F28211"/>
      <c r="G28211"/>
      <c r="H28211"/>
      <c r="I28211"/>
      <c r="J28211"/>
      <c r="U28211" s="43"/>
      <c r="AE28211"/>
    </row>
    <row r="28212" spans="1:31">
      <c r="A28212">
        <v>64190</v>
      </c>
      <c r="B28212" t="s">
        <v>24237</v>
      </c>
      <c r="C28212" t="s">
        <v>33477</v>
      </c>
      <c r="D28212" t="s">
        <v>33476</v>
      </c>
      <c r="E28212"/>
      <c r="F28212"/>
      <c r="G28212"/>
      <c r="H28212"/>
      <c r="I28212"/>
      <c r="J28212"/>
      <c r="U28212" s="43"/>
      <c r="AE28212"/>
    </row>
    <row r="28213" spans="1:31">
      <c r="A28213">
        <v>64190</v>
      </c>
      <c r="B28213" t="s">
        <v>24238</v>
      </c>
      <c r="C28213" t="s">
        <v>33477</v>
      </c>
      <c r="D28213" t="s">
        <v>33476</v>
      </c>
      <c r="E28213"/>
      <c r="F28213"/>
      <c r="G28213"/>
      <c r="H28213"/>
      <c r="I28213"/>
      <c r="J28213"/>
      <c r="U28213" s="43"/>
      <c r="AE28213"/>
    </row>
    <row r="28214" spans="1:31">
      <c r="A28214">
        <v>64400</v>
      </c>
      <c r="B28214" t="s">
        <v>24239</v>
      </c>
      <c r="C28214" t="s">
        <v>33477</v>
      </c>
      <c r="D28214" t="s">
        <v>33476</v>
      </c>
      <c r="E28214"/>
      <c r="F28214"/>
      <c r="G28214"/>
      <c r="H28214"/>
      <c r="I28214"/>
      <c r="J28214"/>
      <c r="U28214" s="43"/>
      <c r="AE28214"/>
    </row>
    <row r="28215" spans="1:31">
      <c r="A28215">
        <v>64270</v>
      </c>
      <c r="B28215" t="s">
        <v>24240</v>
      </c>
      <c r="C28215" t="s">
        <v>33477</v>
      </c>
      <c r="D28215" t="s">
        <v>33476</v>
      </c>
      <c r="E28215"/>
      <c r="F28215"/>
      <c r="G28215"/>
      <c r="H28215"/>
      <c r="I28215"/>
      <c r="J28215"/>
      <c r="U28215" s="43"/>
      <c r="AE28215"/>
    </row>
    <row r="28216" spans="1:31">
      <c r="A28216">
        <v>64270</v>
      </c>
      <c r="B28216" t="s">
        <v>24241</v>
      </c>
      <c r="C28216" t="s">
        <v>33477</v>
      </c>
      <c r="D28216" t="s">
        <v>33476</v>
      </c>
      <c r="E28216"/>
      <c r="F28216"/>
      <c r="G28216"/>
      <c r="H28216"/>
      <c r="I28216"/>
      <c r="J28216"/>
      <c r="U28216" s="43"/>
      <c r="AE28216"/>
    </row>
    <row r="28217" spans="1:31">
      <c r="A28217">
        <v>64260</v>
      </c>
      <c r="B28217" t="s">
        <v>24242</v>
      </c>
      <c r="C28217" t="s">
        <v>33477</v>
      </c>
      <c r="D28217" t="s">
        <v>33476</v>
      </c>
      <c r="E28217"/>
      <c r="F28217"/>
      <c r="G28217"/>
      <c r="H28217"/>
      <c r="I28217"/>
      <c r="J28217"/>
      <c r="U28217" s="43"/>
      <c r="AE28217"/>
    </row>
    <row r="28218" spans="1:31">
      <c r="A28218">
        <v>64330</v>
      </c>
      <c r="B28218" t="s">
        <v>24243</v>
      </c>
      <c r="C28218" t="s">
        <v>33477</v>
      </c>
      <c r="D28218" t="s">
        <v>33476</v>
      </c>
      <c r="E28218"/>
      <c r="F28218"/>
      <c r="G28218"/>
      <c r="H28218"/>
      <c r="I28218"/>
      <c r="J28218"/>
      <c r="U28218" s="43"/>
      <c r="AE28218"/>
    </row>
    <row r="28219" spans="1:31">
      <c r="A28219">
        <v>64160</v>
      </c>
      <c r="B28219" t="s">
        <v>24244</v>
      </c>
      <c r="C28219" t="s">
        <v>33477</v>
      </c>
      <c r="D28219" t="s">
        <v>33476</v>
      </c>
      <c r="E28219"/>
      <c r="F28219"/>
      <c r="G28219"/>
      <c r="H28219"/>
      <c r="I28219"/>
      <c r="J28219"/>
      <c r="U28219" s="43"/>
      <c r="AE28219"/>
    </row>
    <row r="28220" spans="1:31">
      <c r="A28220">
        <v>64190</v>
      </c>
      <c r="B28220" t="s">
        <v>24245</v>
      </c>
      <c r="C28220" t="s">
        <v>33477</v>
      </c>
      <c r="D28220" t="s">
        <v>33476</v>
      </c>
      <c r="E28220"/>
      <c r="F28220"/>
      <c r="G28220"/>
      <c r="H28220"/>
      <c r="I28220"/>
      <c r="J28220"/>
      <c r="U28220" s="43"/>
      <c r="AE28220"/>
    </row>
    <row r="28221" spans="1:31">
      <c r="A28221">
        <v>64110</v>
      </c>
      <c r="B28221" t="s">
        <v>24246</v>
      </c>
      <c r="C28221" t="s">
        <v>33477</v>
      </c>
      <c r="D28221" t="s">
        <v>33476</v>
      </c>
      <c r="E28221"/>
      <c r="F28221"/>
      <c r="G28221"/>
      <c r="H28221"/>
      <c r="I28221"/>
      <c r="J28221"/>
      <c r="U28221" s="43"/>
      <c r="AE28221"/>
    </row>
    <row r="28222" spans="1:31">
      <c r="A28222">
        <v>64130</v>
      </c>
      <c r="B28222" t="s">
        <v>24247</v>
      </c>
      <c r="C28222" t="s">
        <v>33477</v>
      </c>
      <c r="D28222" t="s">
        <v>33476</v>
      </c>
      <c r="E28222"/>
      <c r="F28222"/>
      <c r="G28222"/>
      <c r="H28222"/>
      <c r="I28222"/>
      <c r="J28222"/>
      <c r="U28222" s="43"/>
      <c r="AE28222"/>
    </row>
    <row r="28223" spans="1:31">
      <c r="A28223">
        <v>64800</v>
      </c>
      <c r="B28223" t="s">
        <v>24248</v>
      </c>
      <c r="C28223" t="s">
        <v>33477</v>
      </c>
      <c r="D28223" t="s">
        <v>33476</v>
      </c>
      <c r="E28223"/>
      <c r="F28223"/>
      <c r="G28223"/>
      <c r="H28223"/>
      <c r="I28223"/>
      <c r="J28223"/>
      <c r="U28223" s="43"/>
      <c r="AE28223"/>
    </row>
    <row r="28224" spans="1:31">
      <c r="A28224">
        <v>64160</v>
      </c>
      <c r="B28224" t="s">
        <v>24249</v>
      </c>
      <c r="C28224" t="s">
        <v>33477</v>
      </c>
      <c r="D28224" t="s">
        <v>33476</v>
      </c>
      <c r="E28224"/>
      <c r="F28224"/>
      <c r="G28224"/>
      <c r="H28224"/>
      <c r="I28224"/>
      <c r="J28224"/>
      <c r="U28224" s="43"/>
      <c r="AE28224"/>
    </row>
    <row r="28225" spans="1:31">
      <c r="A28225">
        <v>64300</v>
      </c>
      <c r="B28225" t="s">
        <v>24250</v>
      </c>
      <c r="C28225" t="s">
        <v>33477</v>
      </c>
      <c r="D28225" t="s">
        <v>33476</v>
      </c>
      <c r="E28225"/>
      <c r="F28225"/>
      <c r="G28225"/>
      <c r="H28225"/>
      <c r="I28225"/>
      <c r="J28225"/>
      <c r="U28225" s="43"/>
      <c r="AE28225"/>
    </row>
    <row r="28226" spans="1:31">
      <c r="A28226">
        <v>64160</v>
      </c>
      <c r="B28226" t="s">
        <v>24251</v>
      </c>
      <c r="C28226" t="s">
        <v>33477</v>
      </c>
      <c r="D28226" t="s">
        <v>33476</v>
      </c>
      <c r="E28226"/>
      <c r="F28226"/>
      <c r="G28226"/>
      <c r="H28226"/>
      <c r="I28226"/>
      <c r="J28226"/>
      <c r="U28226" s="43"/>
      <c r="AE28226"/>
    </row>
    <row r="28227" spans="1:31">
      <c r="A28227">
        <v>64260</v>
      </c>
      <c r="B28227" t="s">
        <v>24252</v>
      </c>
      <c r="C28227" t="s">
        <v>33477</v>
      </c>
      <c r="D28227" t="s">
        <v>33476</v>
      </c>
      <c r="E28227"/>
      <c r="F28227"/>
      <c r="G28227"/>
      <c r="H28227"/>
      <c r="I28227"/>
      <c r="J28227"/>
      <c r="U28227" s="43"/>
      <c r="AE28227"/>
    </row>
    <row r="28228" spans="1:31">
      <c r="A28228">
        <v>64270</v>
      </c>
      <c r="B28228" t="s">
        <v>24253</v>
      </c>
      <c r="C28228" t="s">
        <v>33477</v>
      </c>
      <c r="D28228" t="s">
        <v>33476</v>
      </c>
      <c r="E28228"/>
      <c r="F28228"/>
      <c r="G28228"/>
      <c r="H28228"/>
      <c r="I28228"/>
      <c r="J28228"/>
      <c r="U28228" s="43"/>
      <c r="AE28228"/>
    </row>
    <row r="28229" spans="1:31">
      <c r="A28229">
        <v>64560</v>
      </c>
      <c r="B28229" t="s">
        <v>24254</v>
      </c>
      <c r="C28229" t="s">
        <v>33477</v>
      </c>
      <c r="D28229" t="s">
        <v>33476</v>
      </c>
      <c r="E28229"/>
      <c r="F28229"/>
      <c r="G28229"/>
      <c r="H28229"/>
      <c r="I28229"/>
      <c r="J28229"/>
      <c r="U28229" s="43"/>
      <c r="AE28229"/>
    </row>
    <row r="28230" spans="1:31">
      <c r="A28230">
        <v>64640</v>
      </c>
      <c r="B28230" t="s">
        <v>24255</v>
      </c>
      <c r="C28230" t="s">
        <v>33477</v>
      </c>
      <c r="D28230" t="s">
        <v>33476</v>
      </c>
      <c r="E28230"/>
      <c r="F28230"/>
      <c r="G28230"/>
      <c r="H28230"/>
      <c r="I28230"/>
      <c r="J28230"/>
      <c r="U28230" s="43"/>
      <c r="AE28230"/>
    </row>
    <row r="28231" spans="1:31">
      <c r="A28231">
        <v>64430</v>
      </c>
      <c r="B28231" t="s">
        <v>24256</v>
      </c>
      <c r="C28231" t="s">
        <v>33477</v>
      </c>
      <c r="D28231" t="s">
        <v>33476</v>
      </c>
      <c r="E28231"/>
      <c r="F28231"/>
      <c r="G28231"/>
      <c r="H28231"/>
      <c r="I28231"/>
      <c r="J28231"/>
      <c r="U28231" s="43"/>
      <c r="AE28231"/>
    </row>
    <row r="28232" spans="1:31">
      <c r="A28232">
        <v>64110</v>
      </c>
      <c r="B28232" t="s">
        <v>24257</v>
      </c>
      <c r="C28232" t="s">
        <v>33477</v>
      </c>
      <c r="D28232" t="s">
        <v>33476</v>
      </c>
      <c r="E28232"/>
      <c r="F28232"/>
      <c r="G28232"/>
      <c r="H28232"/>
      <c r="I28232"/>
      <c r="J28232"/>
      <c r="U28232" s="43"/>
      <c r="AE28232"/>
    </row>
    <row r="28233" spans="1:31">
      <c r="A28233">
        <v>64300</v>
      </c>
      <c r="B28233" t="s">
        <v>24258</v>
      </c>
      <c r="C28233" t="s">
        <v>33477</v>
      </c>
      <c r="D28233" t="s">
        <v>33476</v>
      </c>
      <c r="E28233"/>
      <c r="F28233"/>
      <c r="G28233"/>
      <c r="H28233"/>
      <c r="I28233"/>
      <c r="J28233"/>
      <c r="U28233" s="43"/>
      <c r="AE28233"/>
    </row>
    <row r="28234" spans="1:31">
      <c r="A28234">
        <v>64390</v>
      </c>
      <c r="B28234" t="s">
        <v>24259</v>
      </c>
      <c r="C28234" t="s">
        <v>33477</v>
      </c>
      <c r="D28234" t="s">
        <v>33476</v>
      </c>
      <c r="E28234"/>
      <c r="F28234"/>
      <c r="G28234"/>
      <c r="H28234"/>
      <c r="I28234"/>
      <c r="J28234"/>
      <c r="U28234" s="43"/>
      <c r="AE28234"/>
    </row>
    <row r="28235" spans="1:31">
      <c r="A28235">
        <v>64400</v>
      </c>
      <c r="B28235" t="s">
        <v>24260</v>
      </c>
      <c r="C28235" t="s">
        <v>33477</v>
      </c>
      <c r="D28235" t="s">
        <v>33476</v>
      </c>
      <c r="E28235"/>
      <c r="F28235"/>
      <c r="G28235"/>
      <c r="H28235"/>
      <c r="I28235"/>
      <c r="J28235"/>
      <c r="U28235" s="43"/>
      <c r="AE28235"/>
    </row>
    <row r="28236" spans="1:31">
      <c r="A28236">
        <v>64160</v>
      </c>
      <c r="B28236" t="s">
        <v>24261</v>
      </c>
      <c r="C28236" t="s">
        <v>33477</v>
      </c>
      <c r="D28236" t="s">
        <v>33476</v>
      </c>
      <c r="E28236"/>
      <c r="F28236"/>
      <c r="G28236"/>
      <c r="H28236"/>
      <c r="I28236"/>
      <c r="J28236"/>
      <c r="U28236" s="43"/>
      <c r="AE28236"/>
    </row>
    <row r="28237" spans="1:31">
      <c r="A28237">
        <v>64500</v>
      </c>
      <c r="B28237" t="s">
        <v>24262</v>
      </c>
      <c r="C28237" t="s">
        <v>33477</v>
      </c>
      <c r="D28237" t="s">
        <v>33476</v>
      </c>
      <c r="E28237"/>
      <c r="F28237"/>
      <c r="G28237"/>
      <c r="H28237"/>
      <c r="I28237"/>
      <c r="J28237"/>
      <c r="U28237" s="43"/>
      <c r="AE28237"/>
    </row>
    <row r="28238" spans="1:31">
      <c r="A28238">
        <v>64220</v>
      </c>
      <c r="B28238" t="s">
        <v>526</v>
      </c>
      <c r="C28238" t="s">
        <v>33477</v>
      </c>
      <c r="D28238" t="s">
        <v>33476</v>
      </c>
      <c r="E28238"/>
      <c r="F28238"/>
      <c r="G28238"/>
      <c r="H28238"/>
      <c r="I28238"/>
      <c r="J28238"/>
      <c r="U28238" s="43"/>
      <c r="AE28238"/>
    </row>
    <row r="28239" spans="1:31">
      <c r="A28239">
        <v>64220</v>
      </c>
      <c r="B28239" t="s">
        <v>24263</v>
      </c>
      <c r="C28239" t="s">
        <v>33477</v>
      </c>
      <c r="D28239" t="s">
        <v>33476</v>
      </c>
      <c r="E28239"/>
      <c r="F28239"/>
      <c r="G28239"/>
      <c r="H28239"/>
      <c r="I28239"/>
      <c r="J28239"/>
      <c r="U28239" s="43"/>
      <c r="AE28239"/>
    </row>
    <row r="28240" spans="1:31">
      <c r="A28240">
        <v>64330</v>
      </c>
      <c r="B28240" t="s">
        <v>24264</v>
      </c>
      <c r="C28240" t="s">
        <v>33477</v>
      </c>
      <c r="D28240" t="s">
        <v>33476</v>
      </c>
      <c r="E28240"/>
      <c r="F28240"/>
      <c r="G28240"/>
      <c r="H28240"/>
      <c r="I28240"/>
      <c r="J28240"/>
      <c r="U28240" s="43"/>
      <c r="AE28240"/>
    </row>
    <row r="28241" spans="1:31">
      <c r="A28241">
        <v>64120</v>
      </c>
      <c r="B28241" t="s">
        <v>24265</v>
      </c>
      <c r="C28241" t="s">
        <v>33477</v>
      </c>
      <c r="D28241" t="s">
        <v>33476</v>
      </c>
      <c r="E28241"/>
      <c r="F28241"/>
      <c r="G28241"/>
      <c r="H28241"/>
      <c r="I28241"/>
      <c r="J28241"/>
      <c r="U28241" s="43"/>
      <c r="AE28241"/>
    </row>
    <row r="28242" spans="1:31">
      <c r="A28242">
        <v>64160</v>
      </c>
      <c r="B28242" t="s">
        <v>24266</v>
      </c>
      <c r="C28242" t="s">
        <v>33477</v>
      </c>
      <c r="D28242" t="s">
        <v>33476</v>
      </c>
      <c r="E28242"/>
      <c r="F28242"/>
      <c r="G28242"/>
      <c r="H28242"/>
      <c r="I28242"/>
      <c r="J28242"/>
      <c r="U28242" s="43"/>
      <c r="AE28242"/>
    </row>
    <row r="28243" spans="1:31">
      <c r="A28243">
        <v>64640</v>
      </c>
      <c r="B28243" t="s">
        <v>24267</v>
      </c>
      <c r="C28243" t="s">
        <v>33477</v>
      </c>
      <c r="D28243" t="s">
        <v>33476</v>
      </c>
      <c r="E28243"/>
      <c r="F28243"/>
      <c r="G28243"/>
      <c r="H28243"/>
      <c r="I28243"/>
      <c r="J28243"/>
      <c r="U28243" s="43"/>
      <c r="AE28243"/>
    </row>
    <row r="28244" spans="1:31">
      <c r="A28244">
        <v>64780</v>
      </c>
      <c r="B28244" t="s">
        <v>24268</v>
      </c>
      <c r="C28244" t="s">
        <v>33477</v>
      </c>
      <c r="D28244" t="s">
        <v>33476</v>
      </c>
      <c r="E28244"/>
      <c r="F28244"/>
      <c r="G28244"/>
      <c r="H28244"/>
      <c r="I28244"/>
      <c r="J28244"/>
      <c r="U28244" s="43"/>
      <c r="AE28244"/>
    </row>
    <row r="28245" spans="1:31">
      <c r="A28245">
        <v>64780</v>
      </c>
      <c r="B28245" t="s">
        <v>24268</v>
      </c>
      <c r="C28245" t="s">
        <v>33477</v>
      </c>
      <c r="D28245" t="s">
        <v>33476</v>
      </c>
      <c r="E28245"/>
      <c r="F28245"/>
      <c r="G28245"/>
      <c r="H28245"/>
      <c r="I28245"/>
      <c r="J28245"/>
      <c r="U28245" s="43"/>
      <c r="AE28245"/>
    </row>
    <row r="28246" spans="1:31">
      <c r="A28246">
        <v>64370</v>
      </c>
      <c r="B28246" t="s">
        <v>5581</v>
      </c>
      <c r="C28246" t="s">
        <v>33477</v>
      </c>
      <c r="D28246" t="s">
        <v>33482</v>
      </c>
      <c r="E28246"/>
      <c r="F28246"/>
      <c r="G28246"/>
      <c r="H28246"/>
      <c r="I28246"/>
      <c r="J28246"/>
      <c r="U28246" s="43"/>
      <c r="AE28246"/>
    </row>
    <row r="28247" spans="1:31">
      <c r="A28247">
        <v>64220</v>
      </c>
      <c r="B28247" t="s">
        <v>1263</v>
      </c>
      <c r="C28247" t="s">
        <v>33477</v>
      </c>
      <c r="D28247" t="s">
        <v>33476</v>
      </c>
      <c r="E28247"/>
      <c r="F28247"/>
      <c r="G28247"/>
      <c r="H28247"/>
      <c r="I28247"/>
      <c r="J28247"/>
      <c r="U28247" s="43"/>
      <c r="AE28247"/>
    </row>
    <row r="28248" spans="1:31">
      <c r="A28248">
        <v>64120</v>
      </c>
      <c r="B28248" t="s">
        <v>1646</v>
      </c>
      <c r="C28248" t="s">
        <v>33477</v>
      </c>
      <c r="D28248" t="s">
        <v>33476</v>
      </c>
      <c r="E28248"/>
      <c r="F28248"/>
      <c r="G28248"/>
      <c r="H28248"/>
      <c r="I28248"/>
      <c r="J28248"/>
      <c r="U28248" s="43"/>
      <c r="AE28248"/>
    </row>
    <row r="28249" spans="1:31">
      <c r="A28249">
        <v>64270</v>
      </c>
      <c r="B28249" t="s">
        <v>24269</v>
      </c>
      <c r="C28249" t="s">
        <v>33477</v>
      </c>
      <c r="D28249" t="s">
        <v>33476</v>
      </c>
      <c r="E28249"/>
      <c r="F28249"/>
      <c r="G28249"/>
      <c r="H28249"/>
      <c r="I28249"/>
      <c r="J28249"/>
      <c r="U28249" s="43"/>
      <c r="AE28249"/>
    </row>
    <row r="28250" spans="1:31">
      <c r="A28250">
        <v>64310</v>
      </c>
      <c r="B28250" t="s">
        <v>24270</v>
      </c>
      <c r="C28250" t="s">
        <v>33477</v>
      </c>
      <c r="D28250" t="s">
        <v>33476</v>
      </c>
      <c r="E28250"/>
      <c r="F28250"/>
      <c r="G28250"/>
      <c r="H28250"/>
      <c r="I28250"/>
      <c r="J28250"/>
      <c r="U28250" s="43"/>
      <c r="AE28250"/>
    </row>
    <row r="28251" spans="1:31">
      <c r="A28251">
        <v>64990</v>
      </c>
      <c r="B28251" t="s">
        <v>24271</v>
      </c>
      <c r="C28251" t="s">
        <v>33477</v>
      </c>
      <c r="D28251" t="s">
        <v>33476</v>
      </c>
      <c r="E28251"/>
      <c r="F28251"/>
      <c r="G28251"/>
      <c r="H28251"/>
      <c r="I28251"/>
      <c r="J28251"/>
      <c r="U28251" s="43"/>
      <c r="AE28251"/>
    </row>
    <row r="28252" spans="1:31">
      <c r="A28252">
        <v>64800</v>
      </c>
      <c r="B28252" t="s">
        <v>11605</v>
      </c>
      <c r="C28252" t="s">
        <v>33477</v>
      </c>
      <c r="D28252" t="s">
        <v>33476</v>
      </c>
      <c r="E28252"/>
      <c r="F28252"/>
      <c r="G28252"/>
      <c r="H28252"/>
      <c r="I28252"/>
      <c r="J28252"/>
      <c r="U28252" s="43"/>
      <c r="AE28252"/>
    </row>
    <row r="28253" spans="1:31">
      <c r="A28253">
        <v>64270</v>
      </c>
      <c r="B28253" t="s">
        <v>24272</v>
      </c>
      <c r="C28253" t="s">
        <v>33477</v>
      </c>
      <c r="D28253" t="s">
        <v>33476</v>
      </c>
      <c r="E28253"/>
      <c r="F28253"/>
      <c r="G28253"/>
      <c r="H28253"/>
      <c r="I28253"/>
      <c r="J28253"/>
      <c r="U28253" s="43"/>
      <c r="AE28253"/>
    </row>
    <row r="28254" spans="1:31">
      <c r="A28254">
        <v>64300</v>
      </c>
      <c r="B28254" t="s">
        <v>24273</v>
      </c>
      <c r="C28254" t="s">
        <v>33477</v>
      </c>
      <c r="D28254" t="s">
        <v>33476</v>
      </c>
      <c r="E28254"/>
      <c r="F28254"/>
      <c r="G28254"/>
      <c r="H28254"/>
      <c r="I28254"/>
      <c r="J28254"/>
      <c r="U28254" s="43"/>
      <c r="AE28254"/>
    </row>
    <row r="28255" spans="1:31">
      <c r="A28255">
        <v>64300</v>
      </c>
      <c r="B28255" t="s">
        <v>24274</v>
      </c>
      <c r="C28255" t="s">
        <v>33477</v>
      </c>
      <c r="D28255" t="s">
        <v>33476</v>
      </c>
      <c r="E28255"/>
      <c r="F28255"/>
      <c r="G28255"/>
      <c r="H28255"/>
      <c r="I28255"/>
      <c r="J28255"/>
      <c r="U28255" s="43"/>
      <c r="AE28255"/>
    </row>
    <row r="28256" spans="1:31">
      <c r="A28256">
        <v>64520</v>
      </c>
      <c r="B28256" t="s">
        <v>24275</v>
      </c>
      <c r="C28256" t="s">
        <v>33477</v>
      </c>
      <c r="D28256" t="s">
        <v>33476</v>
      </c>
      <c r="E28256"/>
      <c r="F28256"/>
      <c r="G28256"/>
      <c r="H28256"/>
      <c r="I28256"/>
      <c r="J28256"/>
      <c r="U28256" s="43"/>
      <c r="AE28256"/>
    </row>
    <row r="28257" spans="1:31">
      <c r="A28257">
        <v>64350</v>
      </c>
      <c r="B28257" t="s">
        <v>24276</v>
      </c>
      <c r="C28257" t="s">
        <v>33477</v>
      </c>
      <c r="D28257" t="s">
        <v>33476</v>
      </c>
      <c r="E28257"/>
      <c r="F28257"/>
      <c r="G28257"/>
      <c r="H28257"/>
      <c r="I28257"/>
      <c r="J28257"/>
      <c r="U28257" s="43"/>
      <c r="AE28257"/>
    </row>
    <row r="28258" spans="1:31">
      <c r="A28258">
        <v>64310</v>
      </c>
      <c r="B28258" t="s">
        <v>24277</v>
      </c>
      <c r="C28258" t="s">
        <v>33477</v>
      </c>
      <c r="D28258" t="s">
        <v>33476</v>
      </c>
      <c r="E28258"/>
      <c r="F28258"/>
      <c r="G28258"/>
      <c r="H28258"/>
      <c r="I28258"/>
      <c r="J28258"/>
      <c r="U28258" s="43"/>
      <c r="AE28258"/>
    </row>
    <row r="28259" spans="1:31">
      <c r="A28259">
        <v>64300</v>
      </c>
      <c r="B28259" t="s">
        <v>24278</v>
      </c>
      <c r="C28259" t="s">
        <v>33477</v>
      </c>
      <c r="D28259" t="s">
        <v>33476</v>
      </c>
      <c r="E28259"/>
      <c r="F28259"/>
      <c r="G28259"/>
      <c r="H28259"/>
      <c r="I28259"/>
      <c r="J28259"/>
      <c r="U28259" s="43"/>
      <c r="AE28259"/>
    </row>
    <row r="28260" spans="1:31">
      <c r="A28260">
        <v>64490</v>
      </c>
      <c r="B28260" t="s">
        <v>24279</v>
      </c>
      <c r="C28260" t="s">
        <v>33478</v>
      </c>
      <c r="D28260" t="s">
        <v>33476</v>
      </c>
      <c r="E28260"/>
      <c r="F28260"/>
      <c r="G28260"/>
      <c r="H28260"/>
      <c r="I28260"/>
      <c r="J28260"/>
      <c r="U28260" s="43"/>
      <c r="AE28260"/>
    </row>
    <row r="28261" spans="1:31">
      <c r="A28261">
        <v>64420</v>
      </c>
      <c r="B28261" t="s">
        <v>24280</v>
      </c>
      <c r="C28261" t="s">
        <v>33477</v>
      </c>
      <c r="D28261" t="s">
        <v>33482</v>
      </c>
      <c r="E28261"/>
      <c r="F28261"/>
      <c r="G28261"/>
      <c r="H28261"/>
      <c r="I28261"/>
      <c r="J28261"/>
      <c r="U28261" s="43"/>
      <c r="AE28261"/>
    </row>
    <row r="28262" spans="1:31">
      <c r="A28262">
        <v>64400</v>
      </c>
      <c r="B28262" t="s">
        <v>24281</v>
      </c>
      <c r="C28262" t="s">
        <v>33477</v>
      </c>
      <c r="D28262" t="s">
        <v>33476</v>
      </c>
      <c r="E28262"/>
      <c r="F28262"/>
      <c r="G28262"/>
      <c r="H28262"/>
      <c r="I28262"/>
      <c r="J28262"/>
      <c r="U28262" s="43"/>
      <c r="AE28262"/>
    </row>
    <row r="28263" spans="1:31">
      <c r="A28263">
        <v>64470</v>
      </c>
      <c r="B28263" t="s">
        <v>24282</v>
      </c>
      <c r="C28263" t="s">
        <v>33477</v>
      </c>
      <c r="D28263" t="s">
        <v>33476</v>
      </c>
      <c r="E28263"/>
      <c r="F28263"/>
      <c r="G28263"/>
      <c r="H28263"/>
      <c r="I28263"/>
      <c r="J28263"/>
      <c r="U28263" s="43"/>
      <c r="AE28263"/>
    </row>
    <row r="28264" spans="1:31">
      <c r="A28264">
        <v>64300</v>
      </c>
      <c r="B28264" t="s">
        <v>24283</v>
      </c>
      <c r="C28264" t="s">
        <v>33477</v>
      </c>
      <c r="D28264" t="s">
        <v>33476</v>
      </c>
      <c r="E28264"/>
      <c r="F28264"/>
      <c r="G28264"/>
      <c r="H28264"/>
      <c r="I28264"/>
      <c r="J28264"/>
      <c r="U28264" s="43"/>
      <c r="AE28264"/>
    </row>
    <row r="28265" spans="1:31">
      <c r="A28265">
        <v>64230</v>
      </c>
      <c r="B28265" t="s">
        <v>24284</v>
      </c>
      <c r="C28265" t="s">
        <v>33477</v>
      </c>
      <c r="D28265" t="s">
        <v>33476</v>
      </c>
      <c r="E28265"/>
      <c r="F28265"/>
      <c r="G28265"/>
      <c r="H28265"/>
      <c r="I28265"/>
      <c r="J28265"/>
      <c r="U28265" s="43"/>
      <c r="AE28265"/>
    </row>
    <row r="28266" spans="1:31">
      <c r="A28266">
        <v>64150</v>
      </c>
      <c r="B28266" t="s">
        <v>24285</v>
      </c>
      <c r="C28266" t="s">
        <v>33477</v>
      </c>
      <c r="D28266" t="s">
        <v>33476</v>
      </c>
      <c r="E28266"/>
      <c r="F28266"/>
      <c r="G28266"/>
      <c r="H28266"/>
      <c r="I28266"/>
      <c r="J28266"/>
      <c r="U28266" s="43"/>
      <c r="AE28266"/>
    </row>
    <row r="28267" spans="1:31">
      <c r="A28267">
        <v>64390</v>
      </c>
      <c r="B28267" t="s">
        <v>24286</v>
      </c>
      <c r="C28267" t="s">
        <v>33477</v>
      </c>
      <c r="D28267" t="s">
        <v>33476</v>
      </c>
      <c r="E28267"/>
      <c r="F28267"/>
      <c r="G28267"/>
      <c r="H28267"/>
      <c r="I28267"/>
      <c r="J28267"/>
      <c r="U28267" s="43"/>
      <c r="AE28267"/>
    </row>
    <row r="28268" spans="1:31">
      <c r="A28268">
        <v>64410</v>
      </c>
      <c r="B28268" t="s">
        <v>24287</v>
      </c>
      <c r="C28268" t="s">
        <v>33477</v>
      </c>
      <c r="D28268" t="s">
        <v>33476</v>
      </c>
      <c r="E28268"/>
      <c r="F28268"/>
      <c r="G28268"/>
      <c r="H28268"/>
      <c r="I28268"/>
      <c r="J28268"/>
      <c r="U28268" s="43"/>
      <c r="AE28268"/>
    </row>
    <row r="28269" spans="1:31">
      <c r="A28269">
        <v>64160</v>
      </c>
      <c r="B28269" t="s">
        <v>24288</v>
      </c>
      <c r="C28269" t="s">
        <v>33477</v>
      </c>
      <c r="D28269" t="s">
        <v>33476</v>
      </c>
      <c r="E28269"/>
      <c r="F28269"/>
      <c r="G28269"/>
      <c r="H28269"/>
      <c r="I28269"/>
      <c r="J28269"/>
      <c r="U28269" s="43"/>
      <c r="AE28269"/>
    </row>
    <row r="28270" spans="1:31">
      <c r="A28270">
        <v>64160</v>
      </c>
      <c r="B28270" t="s">
        <v>24289</v>
      </c>
      <c r="C28270" t="s">
        <v>33477</v>
      </c>
      <c r="D28270" t="s">
        <v>33476</v>
      </c>
      <c r="E28270"/>
      <c r="F28270"/>
      <c r="G28270"/>
      <c r="H28270"/>
      <c r="I28270"/>
      <c r="J28270"/>
      <c r="U28270" s="43"/>
      <c r="AE28270"/>
    </row>
    <row r="28271" spans="1:31">
      <c r="A28271">
        <v>64350</v>
      </c>
      <c r="B28271" t="s">
        <v>24290</v>
      </c>
      <c r="C28271" t="s">
        <v>33477</v>
      </c>
      <c r="D28271" t="s">
        <v>33476</v>
      </c>
      <c r="E28271"/>
      <c r="F28271"/>
      <c r="G28271"/>
      <c r="H28271"/>
      <c r="I28271"/>
      <c r="J28271"/>
      <c r="U28271" s="43"/>
      <c r="AE28271"/>
    </row>
    <row r="28272" spans="1:31">
      <c r="A28272">
        <v>64320</v>
      </c>
      <c r="B28272" t="s">
        <v>12539</v>
      </c>
      <c r="C28272" t="s">
        <v>33477</v>
      </c>
      <c r="D28272" t="s">
        <v>33482</v>
      </c>
      <c r="E28272"/>
      <c r="F28272"/>
      <c r="G28272"/>
      <c r="H28272"/>
      <c r="I28272"/>
      <c r="J28272"/>
      <c r="U28272" s="43"/>
      <c r="AE28272"/>
    </row>
    <row r="28273" spans="1:31">
      <c r="A28273">
        <v>64121</v>
      </c>
      <c r="B28273" t="s">
        <v>24291</v>
      </c>
      <c r="C28273" t="s">
        <v>33477</v>
      </c>
      <c r="D28273" t="s">
        <v>33482</v>
      </c>
      <c r="E28273"/>
      <c r="F28273"/>
      <c r="G28273"/>
      <c r="H28273"/>
      <c r="I28273"/>
      <c r="J28273"/>
      <c r="U28273" s="43"/>
      <c r="AE28273"/>
    </row>
    <row r="28274" spans="1:31">
      <c r="A28274">
        <v>64160</v>
      </c>
      <c r="B28274" t="s">
        <v>24292</v>
      </c>
      <c r="C28274" t="s">
        <v>33477</v>
      </c>
      <c r="D28274" t="s">
        <v>33476</v>
      </c>
      <c r="E28274"/>
      <c r="F28274"/>
      <c r="G28274"/>
      <c r="H28274"/>
      <c r="I28274"/>
      <c r="J28274"/>
      <c r="U28274" s="43"/>
      <c r="AE28274"/>
    </row>
    <row r="28275" spans="1:31">
      <c r="A28275">
        <v>64170</v>
      </c>
      <c r="B28275" t="s">
        <v>24293</v>
      </c>
      <c r="C28275" t="s">
        <v>33477</v>
      </c>
      <c r="D28275" t="s">
        <v>33476</v>
      </c>
      <c r="E28275"/>
      <c r="F28275"/>
      <c r="G28275"/>
      <c r="H28275"/>
      <c r="I28275"/>
      <c r="J28275"/>
      <c r="U28275" s="43"/>
      <c r="AE28275"/>
    </row>
    <row r="28276" spans="1:31">
      <c r="A28276">
        <v>64260</v>
      </c>
      <c r="B28276" t="s">
        <v>24294</v>
      </c>
      <c r="C28276" t="s">
        <v>33477</v>
      </c>
      <c r="D28276" t="s">
        <v>33476</v>
      </c>
      <c r="E28276"/>
      <c r="F28276"/>
      <c r="G28276"/>
      <c r="H28276"/>
      <c r="I28276"/>
      <c r="J28276"/>
      <c r="U28276" s="43"/>
      <c r="AE28276"/>
    </row>
    <row r="28277" spans="1:31">
      <c r="A28277">
        <v>64160</v>
      </c>
      <c r="B28277" t="s">
        <v>24295</v>
      </c>
      <c r="C28277" t="s">
        <v>33477</v>
      </c>
      <c r="D28277" t="s">
        <v>33476</v>
      </c>
      <c r="E28277"/>
      <c r="F28277"/>
      <c r="G28277"/>
      <c r="H28277"/>
      <c r="I28277"/>
      <c r="J28277"/>
      <c r="U28277" s="43"/>
      <c r="AE28277"/>
    </row>
    <row r="28278" spans="1:31">
      <c r="A28278">
        <v>64350</v>
      </c>
      <c r="B28278" t="s">
        <v>24296</v>
      </c>
      <c r="C28278" t="s">
        <v>33477</v>
      </c>
      <c r="D28278" t="s">
        <v>33476</v>
      </c>
      <c r="E28278"/>
      <c r="F28278"/>
      <c r="G28278"/>
      <c r="H28278"/>
      <c r="I28278"/>
      <c r="J28278"/>
      <c r="U28278" s="43"/>
      <c r="AE28278"/>
    </row>
    <row r="28279" spans="1:31">
      <c r="A28279">
        <v>64230</v>
      </c>
      <c r="B28279" t="s">
        <v>24297</v>
      </c>
      <c r="C28279" t="s">
        <v>33477</v>
      </c>
      <c r="D28279" t="s">
        <v>33476</v>
      </c>
      <c r="E28279"/>
      <c r="F28279"/>
      <c r="G28279"/>
      <c r="H28279"/>
      <c r="I28279"/>
      <c r="J28279"/>
      <c r="U28279" s="43"/>
      <c r="AE28279"/>
    </row>
    <row r="28280" spans="1:31">
      <c r="A28280">
        <v>64420</v>
      </c>
      <c r="B28280" t="s">
        <v>24298</v>
      </c>
      <c r="C28280" t="s">
        <v>33477</v>
      </c>
      <c r="D28280" t="s">
        <v>33482</v>
      </c>
      <c r="E28280"/>
      <c r="F28280"/>
      <c r="G28280"/>
      <c r="H28280"/>
      <c r="I28280"/>
      <c r="J28280"/>
      <c r="U28280" s="43"/>
      <c r="AE28280"/>
    </row>
    <row r="28281" spans="1:31">
      <c r="A28281">
        <v>64250</v>
      </c>
      <c r="B28281" t="s">
        <v>24299</v>
      </c>
      <c r="C28281" t="s">
        <v>33477</v>
      </c>
      <c r="D28281" t="s">
        <v>33476</v>
      </c>
      <c r="E28281"/>
      <c r="F28281"/>
      <c r="G28281"/>
      <c r="H28281"/>
      <c r="I28281"/>
      <c r="J28281"/>
      <c r="U28281" s="43"/>
      <c r="AE28281"/>
    </row>
    <row r="28282" spans="1:31">
      <c r="A28282">
        <v>64780</v>
      </c>
      <c r="B28282" t="s">
        <v>24300</v>
      </c>
      <c r="C28282" t="s">
        <v>33477</v>
      </c>
      <c r="D28282" t="s">
        <v>33476</v>
      </c>
      <c r="E28282"/>
      <c r="F28282"/>
      <c r="G28282"/>
      <c r="H28282"/>
      <c r="I28282"/>
      <c r="J28282"/>
      <c r="U28282" s="43"/>
      <c r="AE28282"/>
    </row>
    <row r="28283" spans="1:31">
      <c r="A28283">
        <v>64190</v>
      </c>
      <c r="B28283" t="s">
        <v>24301</v>
      </c>
      <c r="C28283" t="s">
        <v>33477</v>
      </c>
      <c r="D28283" t="s">
        <v>33476</v>
      </c>
      <c r="E28283"/>
      <c r="F28283"/>
      <c r="G28283"/>
      <c r="H28283"/>
      <c r="I28283"/>
      <c r="J28283"/>
      <c r="U28283" s="43"/>
      <c r="AE28283"/>
    </row>
    <row r="28284" spans="1:31">
      <c r="A28284">
        <v>64190</v>
      </c>
      <c r="B28284" t="s">
        <v>24302</v>
      </c>
      <c r="C28284" t="s">
        <v>33477</v>
      </c>
      <c r="D28284" t="s">
        <v>33476</v>
      </c>
      <c r="E28284"/>
      <c r="F28284"/>
      <c r="G28284"/>
      <c r="H28284"/>
      <c r="I28284"/>
      <c r="J28284"/>
      <c r="U28284" s="43"/>
      <c r="AE28284"/>
    </row>
    <row r="28285" spans="1:31">
      <c r="A28285">
        <v>64190</v>
      </c>
      <c r="B28285" t="s">
        <v>24303</v>
      </c>
      <c r="C28285" t="s">
        <v>33477</v>
      </c>
      <c r="D28285" t="s">
        <v>33476</v>
      </c>
      <c r="E28285"/>
      <c r="F28285"/>
      <c r="G28285"/>
      <c r="H28285"/>
      <c r="I28285"/>
      <c r="J28285"/>
      <c r="U28285" s="43"/>
      <c r="AE28285"/>
    </row>
    <row r="28286" spans="1:31">
      <c r="A28286">
        <v>64330</v>
      </c>
      <c r="B28286" t="s">
        <v>24304</v>
      </c>
      <c r="C28286" t="s">
        <v>33477</v>
      </c>
      <c r="D28286" t="s">
        <v>33476</v>
      </c>
      <c r="E28286"/>
      <c r="F28286"/>
      <c r="G28286"/>
      <c r="H28286"/>
      <c r="I28286"/>
      <c r="J28286"/>
      <c r="U28286" s="43"/>
      <c r="AE28286"/>
    </row>
    <row r="28287" spans="1:31">
      <c r="A28287">
        <v>64470</v>
      </c>
      <c r="B28287" t="s">
        <v>24305</v>
      </c>
      <c r="C28287" t="s">
        <v>33477</v>
      </c>
      <c r="D28287" t="s">
        <v>33476</v>
      </c>
      <c r="E28287"/>
      <c r="F28287"/>
      <c r="G28287"/>
      <c r="H28287"/>
      <c r="I28287"/>
      <c r="J28287"/>
      <c r="U28287" s="43"/>
      <c r="AE28287"/>
    </row>
    <row r="28288" spans="1:31">
      <c r="A28288">
        <v>64330</v>
      </c>
      <c r="B28288" t="s">
        <v>24306</v>
      </c>
      <c r="C28288" t="s">
        <v>33477</v>
      </c>
      <c r="D28288" t="s">
        <v>33476</v>
      </c>
      <c r="E28288"/>
      <c r="F28288"/>
      <c r="G28288"/>
      <c r="H28288"/>
      <c r="I28288"/>
      <c r="J28288"/>
      <c r="U28288" s="43"/>
      <c r="AE28288"/>
    </row>
    <row r="28289" spans="1:31">
      <c r="A28289">
        <v>64360</v>
      </c>
      <c r="B28289" t="s">
        <v>24307</v>
      </c>
      <c r="C28289" t="s">
        <v>33477</v>
      </c>
      <c r="D28289" t="s">
        <v>33476</v>
      </c>
      <c r="E28289"/>
      <c r="F28289"/>
      <c r="G28289"/>
      <c r="H28289"/>
      <c r="I28289"/>
      <c r="J28289"/>
      <c r="U28289" s="43"/>
      <c r="AE28289"/>
    </row>
    <row r="28290" spans="1:31">
      <c r="A28290">
        <v>64450</v>
      </c>
      <c r="B28290" t="s">
        <v>1893</v>
      </c>
      <c r="C28290" t="s">
        <v>33477</v>
      </c>
      <c r="D28290" t="s">
        <v>33476</v>
      </c>
      <c r="E28290"/>
      <c r="F28290"/>
      <c r="G28290"/>
      <c r="H28290"/>
      <c r="I28290"/>
      <c r="J28290"/>
      <c r="U28290" s="43"/>
      <c r="AE28290"/>
    </row>
    <row r="28291" spans="1:31">
      <c r="A28291">
        <v>64470</v>
      </c>
      <c r="B28291" t="s">
        <v>24308</v>
      </c>
      <c r="C28291" t="s">
        <v>33477</v>
      </c>
      <c r="D28291" t="s">
        <v>33476</v>
      </c>
      <c r="E28291"/>
      <c r="F28291"/>
      <c r="G28291"/>
      <c r="H28291"/>
      <c r="I28291"/>
      <c r="J28291"/>
      <c r="U28291" s="43"/>
      <c r="AE28291"/>
    </row>
    <row r="28292" spans="1:31">
      <c r="A28292">
        <v>64220</v>
      </c>
      <c r="B28292" t="s">
        <v>24309</v>
      </c>
      <c r="C28292" t="s">
        <v>33477</v>
      </c>
      <c r="D28292" t="s">
        <v>33476</v>
      </c>
      <c r="E28292"/>
      <c r="F28292"/>
      <c r="G28292"/>
      <c r="H28292"/>
      <c r="I28292"/>
      <c r="J28292"/>
      <c r="U28292" s="43"/>
      <c r="AE28292"/>
    </row>
    <row r="28293" spans="1:31">
      <c r="A28293">
        <v>64120</v>
      </c>
      <c r="B28293" t="s">
        <v>24310</v>
      </c>
      <c r="C28293" t="s">
        <v>33477</v>
      </c>
      <c r="D28293" t="s">
        <v>33476</v>
      </c>
      <c r="E28293"/>
      <c r="F28293"/>
      <c r="G28293"/>
      <c r="H28293"/>
      <c r="I28293"/>
      <c r="J28293"/>
      <c r="U28293" s="43"/>
      <c r="AE28293"/>
    </row>
    <row r="28294" spans="1:31">
      <c r="A28294">
        <v>64990</v>
      </c>
      <c r="B28294" t="s">
        <v>24311</v>
      </c>
      <c r="C28294" t="s">
        <v>33477</v>
      </c>
      <c r="D28294" t="s">
        <v>33476</v>
      </c>
      <c r="E28294"/>
      <c r="F28294"/>
      <c r="G28294"/>
      <c r="H28294"/>
      <c r="I28294"/>
      <c r="J28294"/>
      <c r="U28294" s="43"/>
      <c r="AE28294"/>
    </row>
    <row r="28295" spans="1:31">
      <c r="A28295">
        <v>64490</v>
      </c>
      <c r="B28295" t="s">
        <v>24312</v>
      </c>
      <c r="C28295" t="s">
        <v>33478</v>
      </c>
      <c r="D28295" t="s">
        <v>33476</v>
      </c>
      <c r="E28295"/>
      <c r="F28295"/>
      <c r="G28295"/>
      <c r="H28295"/>
      <c r="I28295"/>
      <c r="J28295"/>
      <c r="U28295" s="43"/>
      <c r="AE28295"/>
    </row>
    <row r="28296" spans="1:31">
      <c r="A28296">
        <v>64430</v>
      </c>
      <c r="B28296" t="s">
        <v>24313</v>
      </c>
      <c r="C28296" t="s">
        <v>33477</v>
      </c>
      <c r="D28296" t="s">
        <v>33476</v>
      </c>
      <c r="E28296"/>
      <c r="F28296"/>
      <c r="G28296"/>
      <c r="H28296"/>
      <c r="I28296"/>
      <c r="J28296"/>
      <c r="U28296" s="43"/>
      <c r="AE28296"/>
    </row>
    <row r="28297" spans="1:31">
      <c r="A28297">
        <v>64160</v>
      </c>
      <c r="B28297" t="s">
        <v>24314</v>
      </c>
      <c r="C28297" t="s">
        <v>33477</v>
      </c>
      <c r="D28297" t="s">
        <v>33476</v>
      </c>
      <c r="E28297"/>
      <c r="F28297"/>
      <c r="G28297"/>
      <c r="H28297"/>
      <c r="I28297"/>
      <c r="J28297"/>
      <c r="U28297" s="43"/>
      <c r="AE28297"/>
    </row>
    <row r="28298" spans="1:31">
      <c r="A28298">
        <v>64122</v>
      </c>
      <c r="B28298" t="s">
        <v>24315</v>
      </c>
      <c r="C28298" t="s">
        <v>33477</v>
      </c>
      <c r="D28298" t="s">
        <v>33476</v>
      </c>
      <c r="E28298"/>
      <c r="F28298"/>
      <c r="G28298"/>
      <c r="H28298"/>
      <c r="I28298"/>
      <c r="J28298"/>
      <c r="U28298" s="43"/>
      <c r="AE28298"/>
    </row>
    <row r="28299" spans="1:31">
      <c r="A28299">
        <v>64700</v>
      </c>
      <c r="B28299" t="s">
        <v>24315</v>
      </c>
      <c r="C28299" t="s">
        <v>33477</v>
      </c>
      <c r="D28299" t="e">
        <v>#N/A</v>
      </c>
      <c r="E28299"/>
      <c r="F28299"/>
      <c r="G28299"/>
      <c r="H28299"/>
      <c r="I28299"/>
      <c r="J28299"/>
      <c r="U28299" s="43"/>
      <c r="AE28299"/>
    </row>
    <row r="28300" spans="1:31">
      <c r="A28300">
        <v>64240</v>
      </c>
      <c r="B28300" t="s">
        <v>24316</v>
      </c>
      <c r="C28300" t="s">
        <v>33477</v>
      </c>
      <c r="D28300" t="s">
        <v>33476</v>
      </c>
      <c r="E28300"/>
      <c r="F28300"/>
      <c r="G28300"/>
      <c r="H28300"/>
      <c r="I28300"/>
      <c r="J28300"/>
      <c r="U28300" s="43"/>
      <c r="AE28300"/>
    </row>
    <row r="28301" spans="1:31">
      <c r="A28301">
        <v>64480</v>
      </c>
      <c r="B28301" t="s">
        <v>24317</v>
      </c>
      <c r="C28301" t="s">
        <v>33477</v>
      </c>
      <c r="D28301" t="s">
        <v>33476</v>
      </c>
      <c r="E28301"/>
      <c r="F28301"/>
      <c r="G28301"/>
      <c r="H28301"/>
      <c r="I28301"/>
      <c r="J28301"/>
      <c r="U28301" s="43"/>
      <c r="AE28301"/>
    </row>
    <row r="28302" spans="1:31">
      <c r="A28302">
        <v>64370</v>
      </c>
      <c r="B28302" t="s">
        <v>24318</v>
      </c>
      <c r="C28302" t="s">
        <v>33477</v>
      </c>
      <c r="D28302" t="s">
        <v>33482</v>
      </c>
      <c r="E28302"/>
      <c r="F28302"/>
      <c r="G28302"/>
      <c r="H28302"/>
      <c r="I28302"/>
      <c r="J28302"/>
      <c r="U28302" s="43"/>
      <c r="AE28302"/>
    </row>
    <row r="28303" spans="1:31">
      <c r="A28303">
        <v>64230</v>
      </c>
      <c r="B28303" t="s">
        <v>24319</v>
      </c>
      <c r="C28303" t="s">
        <v>33477</v>
      </c>
      <c r="D28303" t="s">
        <v>33476</v>
      </c>
      <c r="E28303"/>
      <c r="F28303"/>
      <c r="G28303"/>
      <c r="H28303"/>
      <c r="I28303"/>
      <c r="J28303"/>
      <c r="U28303" s="43"/>
      <c r="AE28303"/>
    </row>
    <row r="28304" spans="1:31">
      <c r="A28304">
        <v>64110</v>
      </c>
      <c r="B28304" t="s">
        <v>24320</v>
      </c>
      <c r="C28304" t="s">
        <v>33477</v>
      </c>
      <c r="D28304" t="s">
        <v>33476</v>
      </c>
      <c r="E28304"/>
      <c r="F28304"/>
      <c r="G28304"/>
      <c r="H28304"/>
      <c r="I28304"/>
      <c r="J28304"/>
      <c r="U28304" s="43"/>
      <c r="AE28304"/>
    </row>
    <row r="28305" spans="1:31">
      <c r="A28305">
        <v>64400</v>
      </c>
      <c r="B28305" t="s">
        <v>24321</v>
      </c>
      <c r="C28305" t="s">
        <v>33477</v>
      </c>
      <c r="D28305" t="s">
        <v>33476</v>
      </c>
      <c r="E28305"/>
      <c r="F28305"/>
      <c r="G28305"/>
      <c r="H28305"/>
      <c r="I28305"/>
      <c r="J28305"/>
      <c r="U28305" s="43"/>
      <c r="AE28305"/>
    </row>
    <row r="28306" spans="1:31">
      <c r="A28306">
        <v>64330</v>
      </c>
      <c r="B28306" t="s">
        <v>24322</v>
      </c>
      <c r="C28306" t="s">
        <v>33477</v>
      </c>
      <c r="D28306" t="s">
        <v>33476</v>
      </c>
      <c r="E28306"/>
      <c r="F28306"/>
      <c r="G28306"/>
      <c r="H28306"/>
      <c r="I28306"/>
      <c r="J28306"/>
      <c r="U28306" s="43"/>
      <c r="AE28306"/>
    </row>
    <row r="28307" spans="1:31">
      <c r="A28307">
        <v>64170</v>
      </c>
      <c r="B28307" t="s">
        <v>24323</v>
      </c>
      <c r="C28307" t="s">
        <v>33477</v>
      </c>
      <c r="D28307" t="s">
        <v>33476</v>
      </c>
      <c r="E28307"/>
      <c r="F28307"/>
      <c r="G28307"/>
      <c r="H28307"/>
      <c r="I28307"/>
      <c r="J28307"/>
      <c r="U28307" s="43"/>
      <c r="AE28307"/>
    </row>
    <row r="28308" spans="1:31">
      <c r="A28308">
        <v>64190</v>
      </c>
      <c r="B28308" t="s">
        <v>24324</v>
      </c>
      <c r="C28308" t="s">
        <v>33477</v>
      </c>
      <c r="D28308" t="s">
        <v>33476</v>
      </c>
      <c r="E28308"/>
      <c r="F28308"/>
      <c r="G28308"/>
      <c r="H28308"/>
      <c r="I28308"/>
      <c r="J28308"/>
      <c r="U28308" s="43"/>
      <c r="AE28308"/>
    </row>
    <row r="28309" spans="1:31">
      <c r="A28309">
        <v>64150</v>
      </c>
      <c r="B28309" t="s">
        <v>24325</v>
      </c>
      <c r="C28309" t="s">
        <v>33477</v>
      </c>
      <c r="D28309" t="s">
        <v>33476</v>
      </c>
      <c r="E28309"/>
      <c r="F28309"/>
      <c r="G28309"/>
      <c r="H28309"/>
      <c r="I28309"/>
      <c r="J28309"/>
      <c r="U28309" s="43"/>
      <c r="AE28309"/>
    </row>
    <row r="28310" spans="1:31">
      <c r="A28310">
        <v>64410</v>
      </c>
      <c r="B28310" t="s">
        <v>24326</v>
      </c>
      <c r="C28310" t="s">
        <v>33477</v>
      </c>
      <c r="D28310" t="s">
        <v>33476</v>
      </c>
      <c r="E28310"/>
      <c r="F28310"/>
      <c r="G28310"/>
      <c r="H28310"/>
      <c r="I28310"/>
      <c r="J28310"/>
      <c r="U28310" s="43"/>
      <c r="AE28310"/>
    </row>
    <row r="28311" spans="1:31">
      <c r="A28311">
        <v>64990</v>
      </c>
      <c r="B28311" t="s">
        <v>24327</v>
      </c>
      <c r="C28311" t="s">
        <v>33477</v>
      </c>
      <c r="D28311" t="s">
        <v>33476</v>
      </c>
      <c r="E28311"/>
      <c r="F28311"/>
      <c r="G28311"/>
      <c r="H28311"/>
      <c r="I28311"/>
      <c r="J28311"/>
      <c r="U28311" s="43"/>
      <c r="AE28311"/>
    </row>
    <row r="28312" spans="1:31">
      <c r="A28312">
        <v>64130</v>
      </c>
      <c r="B28312" t="s">
        <v>24328</v>
      </c>
      <c r="C28312" t="s">
        <v>33477</v>
      </c>
      <c r="D28312" t="s">
        <v>33476</v>
      </c>
      <c r="E28312"/>
      <c r="F28312"/>
      <c r="G28312"/>
      <c r="H28312"/>
      <c r="I28312"/>
      <c r="J28312"/>
      <c r="U28312" s="43"/>
      <c r="AE28312"/>
    </row>
    <row r="28313" spans="1:31">
      <c r="A28313">
        <v>64450</v>
      </c>
      <c r="B28313" t="s">
        <v>24329</v>
      </c>
      <c r="C28313" t="s">
        <v>33477</v>
      </c>
      <c r="D28313" t="s">
        <v>33476</v>
      </c>
      <c r="E28313"/>
      <c r="F28313"/>
      <c r="G28313"/>
      <c r="H28313"/>
      <c r="I28313"/>
      <c r="J28313"/>
      <c r="U28313" s="43"/>
      <c r="AE28313"/>
    </row>
    <row r="28314" spans="1:31">
      <c r="A28314">
        <v>65260</v>
      </c>
      <c r="B28314" t="s">
        <v>24330</v>
      </c>
      <c r="C28314" t="s">
        <v>33478</v>
      </c>
      <c r="D28314" t="e">
        <v>#N/A</v>
      </c>
      <c r="E28314"/>
      <c r="F28314"/>
      <c r="G28314"/>
      <c r="H28314"/>
      <c r="I28314"/>
      <c r="J28314"/>
      <c r="U28314" s="43"/>
      <c r="AE28314"/>
    </row>
    <row r="28315" spans="1:31">
      <c r="A28315">
        <v>65100</v>
      </c>
      <c r="B28315" t="s">
        <v>24331</v>
      </c>
      <c r="C28315" t="s">
        <v>33477</v>
      </c>
      <c r="D28315" t="s">
        <v>33476</v>
      </c>
      <c r="E28315"/>
      <c r="F28315"/>
      <c r="G28315"/>
      <c r="H28315"/>
      <c r="I28315"/>
      <c r="J28315"/>
      <c r="U28315" s="43"/>
      <c r="AE28315"/>
    </row>
    <row r="28316" spans="1:31">
      <c r="A28316">
        <v>65240</v>
      </c>
      <c r="B28316" t="s">
        <v>24332</v>
      </c>
      <c r="C28316" t="s">
        <v>33478</v>
      </c>
      <c r="D28316" t="s">
        <v>33476</v>
      </c>
      <c r="E28316"/>
      <c r="F28316"/>
      <c r="G28316"/>
      <c r="H28316"/>
      <c r="I28316"/>
      <c r="J28316"/>
      <c r="U28316" s="43"/>
      <c r="AE28316"/>
    </row>
    <row r="28317" spans="1:31">
      <c r="A28317">
        <v>65240</v>
      </c>
      <c r="B28317" t="s">
        <v>24332</v>
      </c>
      <c r="C28317" t="s">
        <v>33478</v>
      </c>
      <c r="D28317" t="s">
        <v>33476</v>
      </c>
      <c r="E28317"/>
      <c r="F28317"/>
      <c r="G28317"/>
      <c r="H28317"/>
      <c r="I28317"/>
      <c r="J28317"/>
      <c r="U28317" s="43"/>
      <c r="AE28317"/>
    </row>
    <row r="28318" spans="1:31">
      <c r="A28318">
        <v>65400</v>
      </c>
      <c r="B28318" t="s">
        <v>24333</v>
      </c>
      <c r="C28318" t="s">
        <v>33478</v>
      </c>
      <c r="D28318" t="s">
        <v>33476</v>
      </c>
      <c r="E28318"/>
      <c r="F28318"/>
      <c r="G28318"/>
      <c r="H28318"/>
      <c r="I28318"/>
      <c r="J28318"/>
      <c r="U28318" s="43"/>
      <c r="AE28318"/>
    </row>
    <row r="28319" spans="1:31">
      <c r="A28319">
        <v>65360</v>
      </c>
      <c r="B28319" t="s">
        <v>24334</v>
      </c>
      <c r="C28319" t="s">
        <v>33477</v>
      </c>
      <c r="D28319" t="e">
        <v>#N/A</v>
      </c>
      <c r="E28319"/>
      <c r="F28319"/>
      <c r="G28319"/>
      <c r="H28319"/>
      <c r="I28319"/>
      <c r="J28319"/>
      <c r="U28319" s="43"/>
      <c r="AE28319"/>
    </row>
    <row r="28320" spans="1:31">
      <c r="A28320">
        <v>65440</v>
      </c>
      <c r="B28320" t="s">
        <v>24335</v>
      </c>
      <c r="C28320" t="s">
        <v>33478</v>
      </c>
      <c r="D28320" t="e">
        <v>#N/A</v>
      </c>
      <c r="E28320"/>
      <c r="F28320"/>
      <c r="G28320"/>
      <c r="H28320"/>
      <c r="I28320"/>
      <c r="J28320"/>
      <c r="U28320" s="43"/>
      <c r="AE28320"/>
    </row>
    <row r="28321" spans="1:31">
      <c r="A28321">
        <v>65390</v>
      </c>
      <c r="B28321" t="s">
        <v>24336</v>
      </c>
      <c r="C28321" t="s">
        <v>33477</v>
      </c>
      <c r="D28321" t="e">
        <v>#N/A</v>
      </c>
      <c r="E28321"/>
      <c r="F28321"/>
      <c r="G28321"/>
      <c r="H28321"/>
      <c r="I28321"/>
      <c r="J28321"/>
      <c r="U28321" s="43"/>
      <c r="AE28321"/>
    </row>
    <row r="28322" spans="1:31">
      <c r="A28322">
        <v>65150</v>
      </c>
      <c r="B28322" t="s">
        <v>24337</v>
      </c>
      <c r="C28322" t="s">
        <v>33477</v>
      </c>
      <c r="D28322" t="s">
        <v>33476</v>
      </c>
      <c r="E28322"/>
      <c r="F28322"/>
      <c r="G28322"/>
      <c r="H28322"/>
      <c r="I28322"/>
      <c r="J28322"/>
      <c r="U28322" s="43"/>
      <c r="AE28322"/>
    </row>
    <row r="28323" spans="1:31">
      <c r="A28323">
        <v>65690</v>
      </c>
      <c r="B28323" t="s">
        <v>24338</v>
      </c>
      <c r="C28323" t="s">
        <v>33477</v>
      </c>
      <c r="D28323" t="s">
        <v>33476</v>
      </c>
      <c r="E28323"/>
      <c r="F28323"/>
      <c r="G28323"/>
      <c r="H28323"/>
      <c r="I28323"/>
      <c r="J28323"/>
      <c r="U28323" s="43"/>
      <c r="AE28323"/>
    </row>
    <row r="28324" spans="1:31">
      <c r="A28324">
        <v>65100</v>
      </c>
      <c r="B28324" t="s">
        <v>10808</v>
      </c>
      <c r="C28324" t="s">
        <v>33477</v>
      </c>
      <c r="D28324" t="s">
        <v>33476</v>
      </c>
      <c r="E28324"/>
      <c r="F28324"/>
      <c r="G28324"/>
      <c r="H28324"/>
      <c r="I28324"/>
      <c r="J28324"/>
      <c r="U28324" s="43"/>
      <c r="AE28324"/>
    </row>
    <row r="28325" spans="1:31">
      <c r="A28325">
        <v>65370</v>
      </c>
      <c r="B28325" t="s">
        <v>24339</v>
      </c>
      <c r="C28325" t="s">
        <v>33478</v>
      </c>
      <c r="D28325" t="s">
        <v>33476</v>
      </c>
      <c r="E28325"/>
      <c r="F28325"/>
      <c r="G28325"/>
      <c r="H28325"/>
      <c r="I28325"/>
      <c r="J28325"/>
      <c r="U28325" s="43"/>
      <c r="AE28325"/>
    </row>
    <row r="28326" spans="1:31">
      <c r="A28326">
        <v>65140</v>
      </c>
      <c r="B28326" t="s">
        <v>24340</v>
      </c>
      <c r="C28326" t="s">
        <v>33477</v>
      </c>
      <c r="D28326" t="s">
        <v>33482</v>
      </c>
      <c r="E28326"/>
      <c r="F28326"/>
      <c r="G28326"/>
      <c r="H28326"/>
      <c r="I28326"/>
      <c r="J28326"/>
      <c r="U28326" s="43"/>
      <c r="AE28326"/>
    </row>
    <row r="28327" spans="1:31">
      <c r="A28327">
        <v>65370</v>
      </c>
      <c r="B28327" t="s">
        <v>24341</v>
      </c>
      <c r="C28327" t="s">
        <v>33478</v>
      </c>
      <c r="D28327" t="s">
        <v>33476</v>
      </c>
      <c r="E28327"/>
      <c r="F28327"/>
      <c r="G28327"/>
      <c r="H28327"/>
      <c r="I28327"/>
      <c r="J28327"/>
      <c r="U28327" s="43"/>
      <c r="AE28327"/>
    </row>
    <row r="28328" spans="1:31">
      <c r="A28328">
        <v>65220</v>
      </c>
      <c r="B28328" t="s">
        <v>24342</v>
      </c>
      <c r="C28328" t="s">
        <v>33477</v>
      </c>
      <c r="D28328" t="s">
        <v>33482</v>
      </c>
      <c r="E28328"/>
      <c r="F28328"/>
      <c r="G28328"/>
      <c r="H28328"/>
      <c r="I28328"/>
      <c r="J28328"/>
      <c r="U28328" s="43"/>
      <c r="AE28328"/>
    </row>
    <row r="28329" spans="1:31">
      <c r="A28329">
        <v>65200</v>
      </c>
      <c r="B28329" t="s">
        <v>24343</v>
      </c>
      <c r="C28329" t="s">
        <v>33477</v>
      </c>
      <c r="D28329" t="s">
        <v>33476</v>
      </c>
      <c r="E28329"/>
      <c r="F28329"/>
      <c r="G28329"/>
      <c r="H28329"/>
      <c r="I28329"/>
      <c r="J28329"/>
      <c r="U28329" s="43"/>
      <c r="AE28329"/>
    </row>
    <row r="28330" spans="1:31">
      <c r="A28330">
        <v>65170</v>
      </c>
      <c r="B28330" t="s">
        <v>24344</v>
      </c>
      <c r="C28330" t="s">
        <v>33478</v>
      </c>
      <c r="D28330" t="s">
        <v>33476</v>
      </c>
      <c r="E28330"/>
      <c r="F28330"/>
      <c r="G28330"/>
      <c r="H28330"/>
      <c r="I28330"/>
      <c r="J28330"/>
      <c r="U28330" s="43"/>
      <c r="AE28330"/>
    </row>
    <row r="28331" spans="1:31">
      <c r="A28331">
        <v>65560</v>
      </c>
      <c r="B28331" t="s">
        <v>24345</v>
      </c>
      <c r="C28331" t="s">
        <v>33478</v>
      </c>
      <c r="D28331" t="e">
        <v>#N/A</v>
      </c>
      <c r="E28331"/>
      <c r="F28331"/>
      <c r="G28331"/>
      <c r="H28331"/>
      <c r="I28331"/>
      <c r="J28331"/>
      <c r="U28331" s="43"/>
      <c r="AE28331"/>
    </row>
    <row r="28332" spans="1:31">
      <c r="A28332">
        <v>65360</v>
      </c>
      <c r="B28332" t="s">
        <v>24346</v>
      </c>
      <c r="C28332" t="s">
        <v>33477</v>
      </c>
      <c r="D28332" t="e">
        <v>#N/A</v>
      </c>
      <c r="E28332"/>
      <c r="F28332"/>
      <c r="G28332"/>
      <c r="H28332"/>
      <c r="I28332"/>
      <c r="J28332"/>
      <c r="U28332" s="43"/>
      <c r="AE28332"/>
    </row>
    <row r="28333" spans="1:31">
      <c r="A28333">
        <v>65100</v>
      </c>
      <c r="B28333" t="s">
        <v>24347</v>
      </c>
      <c r="C28333" t="s">
        <v>33477</v>
      </c>
      <c r="D28333" t="s">
        <v>33476</v>
      </c>
      <c r="E28333"/>
      <c r="F28333"/>
      <c r="G28333"/>
      <c r="H28333"/>
      <c r="I28333"/>
      <c r="J28333"/>
      <c r="U28333" s="43"/>
      <c r="AE28333"/>
    </row>
    <row r="28334" spans="1:31">
      <c r="A28334">
        <v>65400</v>
      </c>
      <c r="B28334" t="s">
        <v>24348</v>
      </c>
      <c r="C28334" t="s">
        <v>33478</v>
      </c>
      <c r="D28334" t="s">
        <v>33476</v>
      </c>
      <c r="E28334"/>
      <c r="F28334"/>
      <c r="G28334"/>
      <c r="H28334"/>
      <c r="I28334"/>
      <c r="J28334"/>
      <c r="U28334" s="43"/>
      <c r="AE28334"/>
    </row>
    <row r="28335" spans="1:31">
      <c r="A28335">
        <v>65400</v>
      </c>
      <c r="B28335" t="s">
        <v>24349</v>
      </c>
      <c r="C28335" t="s">
        <v>33478</v>
      </c>
      <c r="D28335" t="s">
        <v>33476</v>
      </c>
      <c r="E28335"/>
      <c r="F28335"/>
      <c r="G28335"/>
      <c r="H28335"/>
      <c r="I28335"/>
      <c r="J28335"/>
      <c r="U28335" s="43"/>
      <c r="AE28335"/>
    </row>
    <row r="28336" spans="1:31">
      <c r="A28336">
        <v>65240</v>
      </c>
      <c r="B28336" t="s">
        <v>24350</v>
      </c>
      <c r="C28336" t="s">
        <v>33478</v>
      </c>
      <c r="D28336" t="s">
        <v>33476</v>
      </c>
      <c r="E28336"/>
      <c r="F28336"/>
      <c r="G28336"/>
      <c r="H28336"/>
      <c r="I28336"/>
      <c r="J28336"/>
      <c r="U28336" s="43"/>
      <c r="AE28336"/>
    </row>
    <row r="28337" spans="1:31">
      <c r="A28337">
        <v>65200</v>
      </c>
      <c r="B28337" t="s">
        <v>24351</v>
      </c>
      <c r="C28337" t="s">
        <v>33477</v>
      </c>
      <c r="D28337" t="s">
        <v>33476</v>
      </c>
      <c r="E28337"/>
      <c r="F28337"/>
      <c r="G28337"/>
      <c r="H28337"/>
      <c r="I28337"/>
      <c r="J28337"/>
      <c r="U28337" s="43"/>
      <c r="AE28337"/>
    </row>
    <row r="28338" spans="1:31">
      <c r="A28338">
        <v>65400</v>
      </c>
      <c r="B28338" t="s">
        <v>24352</v>
      </c>
      <c r="C28338" t="s">
        <v>33478</v>
      </c>
      <c r="D28338" t="s">
        <v>33476</v>
      </c>
      <c r="E28338"/>
      <c r="F28338"/>
      <c r="G28338"/>
      <c r="H28338"/>
      <c r="I28338"/>
      <c r="J28338"/>
      <c r="U28338" s="43"/>
      <c r="AE28338"/>
    </row>
    <row r="28339" spans="1:31">
      <c r="A28339">
        <v>65230</v>
      </c>
      <c r="B28339" t="s">
        <v>24353</v>
      </c>
      <c r="C28339" t="s">
        <v>33477</v>
      </c>
      <c r="D28339" t="s">
        <v>33476</v>
      </c>
      <c r="E28339"/>
      <c r="F28339"/>
      <c r="G28339"/>
      <c r="H28339"/>
      <c r="I28339"/>
      <c r="J28339"/>
      <c r="U28339" s="43"/>
      <c r="AE28339"/>
    </row>
    <row r="28340" spans="1:31">
      <c r="A28340">
        <v>65670</v>
      </c>
      <c r="B28340" t="s">
        <v>24354</v>
      </c>
      <c r="C28340" t="s">
        <v>33477</v>
      </c>
      <c r="D28340" t="s">
        <v>33476</v>
      </c>
      <c r="E28340"/>
      <c r="F28340"/>
      <c r="G28340"/>
      <c r="H28340"/>
      <c r="I28340"/>
      <c r="J28340"/>
      <c r="U28340" s="43"/>
      <c r="AE28340"/>
    </row>
    <row r="28341" spans="1:31">
      <c r="A28341">
        <v>65400</v>
      </c>
      <c r="B28341" t="s">
        <v>24355</v>
      </c>
      <c r="C28341" t="s">
        <v>33478</v>
      </c>
      <c r="D28341" t="s">
        <v>33476</v>
      </c>
      <c r="E28341"/>
      <c r="F28341"/>
      <c r="G28341"/>
      <c r="H28341"/>
      <c r="I28341"/>
      <c r="J28341"/>
      <c r="U28341" s="43"/>
      <c r="AE28341"/>
    </row>
    <row r="28342" spans="1:31">
      <c r="A28342">
        <v>65240</v>
      </c>
      <c r="B28342" t="s">
        <v>24356</v>
      </c>
      <c r="C28342" t="s">
        <v>33478</v>
      </c>
      <c r="D28342" t="s">
        <v>33476</v>
      </c>
      <c r="E28342"/>
      <c r="F28342"/>
      <c r="G28342"/>
      <c r="H28342"/>
      <c r="I28342"/>
      <c r="J28342"/>
      <c r="U28342" s="43"/>
      <c r="AE28342"/>
    </row>
    <row r="28343" spans="1:31">
      <c r="A28343">
        <v>65400</v>
      </c>
      <c r="B28343" t="s">
        <v>24357</v>
      </c>
      <c r="C28343" t="s">
        <v>33478</v>
      </c>
      <c r="D28343" t="s">
        <v>33476</v>
      </c>
      <c r="E28343"/>
      <c r="F28343"/>
      <c r="G28343"/>
      <c r="H28343"/>
      <c r="I28343"/>
      <c r="J28343"/>
      <c r="U28343" s="43"/>
      <c r="AE28343"/>
    </row>
    <row r="28344" spans="1:31">
      <c r="A28344">
        <v>65400</v>
      </c>
      <c r="B28344" t="s">
        <v>24357</v>
      </c>
      <c r="C28344" t="s">
        <v>33478</v>
      </c>
      <c r="D28344" t="s">
        <v>33476</v>
      </c>
      <c r="E28344"/>
      <c r="F28344"/>
      <c r="G28344"/>
      <c r="H28344"/>
      <c r="I28344"/>
      <c r="J28344"/>
      <c r="U28344" s="43"/>
      <c r="AE28344"/>
    </row>
    <row r="28345" spans="1:31">
      <c r="A28345">
        <v>65100</v>
      </c>
      <c r="B28345" t="s">
        <v>24358</v>
      </c>
      <c r="C28345" t="s">
        <v>33477</v>
      </c>
      <c r="D28345" t="s">
        <v>33476</v>
      </c>
      <c r="E28345"/>
      <c r="F28345"/>
      <c r="G28345"/>
      <c r="H28345"/>
      <c r="I28345"/>
      <c r="J28345"/>
      <c r="U28345" s="43"/>
      <c r="AE28345"/>
    </row>
    <row r="28346" spans="1:31">
      <c r="A28346">
        <v>65130</v>
      </c>
      <c r="B28346" t="s">
        <v>24359</v>
      </c>
      <c r="C28346" t="s">
        <v>33477</v>
      </c>
      <c r="D28346" t="s">
        <v>33476</v>
      </c>
      <c r="E28346"/>
      <c r="F28346"/>
      <c r="G28346"/>
      <c r="H28346"/>
      <c r="I28346"/>
      <c r="J28346"/>
      <c r="U28346" s="43"/>
      <c r="AE28346"/>
    </row>
    <row r="28347" spans="1:31">
      <c r="A28347">
        <v>65500</v>
      </c>
      <c r="B28347" t="s">
        <v>24360</v>
      </c>
      <c r="C28347" t="s">
        <v>33477</v>
      </c>
      <c r="D28347" t="s">
        <v>33482</v>
      </c>
      <c r="E28347"/>
      <c r="F28347"/>
      <c r="G28347"/>
      <c r="H28347"/>
      <c r="I28347"/>
      <c r="J28347"/>
      <c r="U28347" s="43"/>
      <c r="AE28347"/>
    </row>
    <row r="28348" spans="1:31">
      <c r="A28348">
        <v>65400</v>
      </c>
      <c r="B28348" t="s">
        <v>24361</v>
      </c>
      <c r="C28348" t="s">
        <v>33478</v>
      </c>
      <c r="D28348" t="s">
        <v>33476</v>
      </c>
      <c r="E28348"/>
      <c r="F28348"/>
      <c r="G28348"/>
      <c r="H28348"/>
      <c r="I28348"/>
      <c r="J28348"/>
      <c r="U28348" s="43"/>
      <c r="AE28348"/>
    </row>
    <row r="28349" spans="1:31">
      <c r="A28349">
        <v>65130</v>
      </c>
      <c r="B28349" t="s">
        <v>24362</v>
      </c>
      <c r="C28349" t="s">
        <v>33477</v>
      </c>
      <c r="D28349" t="s">
        <v>33476</v>
      </c>
      <c r="E28349"/>
      <c r="F28349"/>
      <c r="G28349"/>
      <c r="H28349"/>
      <c r="I28349"/>
      <c r="J28349"/>
      <c r="U28349" s="43"/>
      <c r="AE28349"/>
    </row>
    <row r="28350" spans="1:31">
      <c r="A28350">
        <v>65100</v>
      </c>
      <c r="B28350" t="s">
        <v>3013</v>
      </c>
      <c r="C28350" t="s">
        <v>33477</v>
      </c>
      <c r="D28350" t="s">
        <v>33476</v>
      </c>
      <c r="E28350"/>
      <c r="F28350"/>
      <c r="G28350"/>
      <c r="H28350"/>
      <c r="I28350"/>
      <c r="J28350"/>
      <c r="U28350" s="43"/>
      <c r="AE28350"/>
    </row>
    <row r="28351" spans="1:31">
      <c r="A28351">
        <v>65240</v>
      </c>
      <c r="B28351" t="s">
        <v>24363</v>
      </c>
      <c r="C28351" t="s">
        <v>33478</v>
      </c>
      <c r="D28351" t="s">
        <v>33476</v>
      </c>
      <c r="E28351"/>
      <c r="F28351"/>
      <c r="G28351"/>
      <c r="H28351"/>
      <c r="I28351"/>
      <c r="J28351"/>
      <c r="U28351" s="43"/>
      <c r="AE28351"/>
    </row>
    <row r="28352" spans="1:31">
      <c r="A28352">
        <v>65100</v>
      </c>
      <c r="B28352" t="s">
        <v>24364</v>
      </c>
      <c r="C28352" t="s">
        <v>33477</v>
      </c>
      <c r="D28352" t="s">
        <v>33476</v>
      </c>
      <c r="E28352"/>
      <c r="F28352"/>
      <c r="G28352"/>
      <c r="H28352"/>
      <c r="I28352"/>
      <c r="J28352"/>
      <c r="U28352" s="43"/>
      <c r="AE28352"/>
    </row>
    <row r="28353" spans="1:31">
      <c r="A28353">
        <v>65130</v>
      </c>
      <c r="B28353" t="s">
        <v>24365</v>
      </c>
      <c r="C28353" t="s">
        <v>33477</v>
      </c>
      <c r="D28353" t="s">
        <v>33476</v>
      </c>
      <c r="E28353"/>
      <c r="F28353"/>
      <c r="G28353"/>
      <c r="H28353"/>
      <c r="I28353"/>
      <c r="J28353"/>
      <c r="U28353" s="43"/>
      <c r="AE28353"/>
    </row>
    <row r="28354" spans="1:31">
      <c r="A28354">
        <v>65200</v>
      </c>
      <c r="B28354" t="s">
        <v>24366</v>
      </c>
      <c r="C28354" t="s">
        <v>33477</v>
      </c>
      <c r="D28354" t="s">
        <v>33476</v>
      </c>
      <c r="E28354"/>
      <c r="F28354"/>
      <c r="G28354"/>
      <c r="H28354"/>
      <c r="I28354"/>
      <c r="J28354"/>
      <c r="U28354" s="43"/>
      <c r="AE28354"/>
    </row>
    <row r="28355" spans="1:31">
      <c r="A28355">
        <v>65200</v>
      </c>
      <c r="B28355" t="s">
        <v>24367</v>
      </c>
      <c r="C28355" t="s">
        <v>33477</v>
      </c>
      <c r="D28355" t="s">
        <v>33476</v>
      </c>
      <c r="E28355"/>
      <c r="F28355"/>
      <c r="G28355"/>
      <c r="H28355"/>
      <c r="I28355"/>
      <c r="J28355"/>
      <c r="U28355" s="43"/>
      <c r="AE28355"/>
    </row>
    <row r="28356" spans="1:31">
      <c r="A28356">
        <v>65350</v>
      </c>
      <c r="B28356" t="s">
        <v>24368</v>
      </c>
      <c r="C28356" t="s">
        <v>33477</v>
      </c>
      <c r="D28356" t="s">
        <v>33482</v>
      </c>
      <c r="E28356"/>
      <c r="F28356"/>
      <c r="G28356"/>
      <c r="H28356"/>
      <c r="I28356"/>
      <c r="J28356"/>
      <c r="U28356" s="43"/>
      <c r="AE28356"/>
    </row>
    <row r="28357" spans="1:31">
      <c r="A28357">
        <v>65400</v>
      </c>
      <c r="B28357" t="s">
        <v>24369</v>
      </c>
      <c r="C28357" t="s">
        <v>33478</v>
      </c>
      <c r="D28357" t="s">
        <v>33476</v>
      </c>
      <c r="E28357"/>
      <c r="F28357"/>
      <c r="G28357"/>
      <c r="H28357"/>
      <c r="I28357"/>
      <c r="J28357"/>
      <c r="U28357" s="43"/>
      <c r="AE28357"/>
    </row>
    <row r="28358" spans="1:31">
      <c r="A28358">
        <v>65240</v>
      </c>
      <c r="B28358" t="s">
        <v>7637</v>
      </c>
      <c r="C28358" t="s">
        <v>33478</v>
      </c>
      <c r="D28358" t="s">
        <v>33476</v>
      </c>
      <c r="E28358"/>
      <c r="F28358"/>
      <c r="G28358"/>
      <c r="H28358"/>
      <c r="I28358"/>
      <c r="J28358"/>
      <c r="U28358" s="43"/>
      <c r="AE28358"/>
    </row>
    <row r="28359" spans="1:31">
      <c r="A28359">
        <v>65800</v>
      </c>
      <c r="B28359" t="s">
        <v>14651</v>
      </c>
      <c r="C28359" t="s">
        <v>33477</v>
      </c>
      <c r="D28359" t="s">
        <v>33482</v>
      </c>
      <c r="E28359"/>
      <c r="F28359"/>
      <c r="G28359"/>
      <c r="H28359"/>
      <c r="I28359"/>
      <c r="J28359"/>
      <c r="U28359" s="43"/>
      <c r="AE28359"/>
    </row>
    <row r="28360" spans="1:31">
      <c r="A28360">
        <v>65390</v>
      </c>
      <c r="B28360" t="s">
        <v>11690</v>
      </c>
      <c r="C28360" t="s">
        <v>33477</v>
      </c>
      <c r="D28360" t="e">
        <v>#N/A</v>
      </c>
      <c r="E28360"/>
      <c r="F28360"/>
      <c r="G28360"/>
      <c r="H28360"/>
      <c r="I28360"/>
      <c r="J28360"/>
      <c r="U28360" s="43"/>
      <c r="AE28360"/>
    </row>
    <row r="28361" spans="1:31">
      <c r="A28361">
        <v>65700</v>
      </c>
      <c r="B28361" t="s">
        <v>24370</v>
      </c>
      <c r="C28361" t="s">
        <v>33477</v>
      </c>
      <c r="D28361" t="s">
        <v>33476</v>
      </c>
      <c r="E28361"/>
      <c r="F28361"/>
      <c r="G28361"/>
      <c r="H28361"/>
      <c r="I28361"/>
      <c r="J28361"/>
      <c r="U28361" s="43"/>
      <c r="AE28361"/>
    </row>
    <row r="28362" spans="1:31">
      <c r="A28362">
        <v>65240</v>
      </c>
      <c r="B28362" t="s">
        <v>24371</v>
      </c>
      <c r="C28362" t="s">
        <v>33478</v>
      </c>
      <c r="D28362" t="s">
        <v>33476</v>
      </c>
      <c r="E28362"/>
      <c r="F28362"/>
      <c r="G28362"/>
      <c r="H28362"/>
      <c r="I28362"/>
      <c r="J28362"/>
      <c r="U28362" s="43"/>
      <c r="AE28362"/>
    </row>
    <row r="28363" spans="1:31">
      <c r="A28363">
        <v>65660</v>
      </c>
      <c r="B28363" t="s">
        <v>24372</v>
      </c>
      <c r="C28363" t="s">
        <v>33477</v>
      </c>
      <c r="D28363" t="e">
        <v>#N/A</v>
      </c>
      <c r="E28363"/>
      <c r="F28363"/>
      <c r="G28363"/>
      <c r="H28363"/>
      <c r="I28363"/>
      <c r="J28363"/>
      <c r="U28363" s="43"/>
      <c r="AE28363"/>
    </row>
    <row r="28364" spans="1:31">
      <c r="A28364">
        <v>65380</v>
      </c>
      <c r="B28364" t="s">
        <v>24373</v>
      </c>
      <c r="C28364" t="s">
        <v>33477</v>
      </c>
      <c r="D28364" t="s">
        <v>33476</v>
      </c>
      <c r="E28364"/>
      <c r="F28364"/>
      <c r="G28364"/>
      <c r="H28364"/>
      <c r="I28364"/>
      <c r="J28364"/>
      <c r="U28364" s="43"/>
      <c r="AE28364"/>
    </row>
    <row r="28365" spans="1:31">
      <c r="A28365">
        <v>65370</v>
      </c>
      <c r="B28365" t="s">
        <v>24374</v>
      </c>
      <c r="C28365" t="s">
        <v>33478</v>
      </c>
      <c r="D28365" t="s">
        <v>33476</v>
      </c>
      <c r="E28365"/>
      <c r="F28365"/>
      <c r="G28365"/>
      <c r="H28365"/>
      <c r="I28365"/>
      <c r="J28365"/>
      <c r="U28365" s="43"/>
      <c r="AE28365"/>
    </row>
    <row r="28366" spans="1:31">
      <c r="A28366">
        <v>65130</v>
      </c>
      <c r="B28366" t="s">
        <v>24375</v>
      </c>
      <c r="C28366" t="s">
        <v>33477</v>
      </c>
      <c r="D28366" t="s">
        <v>33476</v>
      </c>
      <c r="E28366"/>
      <c r="F28366"/>
      <c r="G28366"/>
      <c r="H28366"/>
      <c r="I28366"/>
      <c r="J28366"/>
      <c r="U28366" s="43"/>
      <c r="AE28366"/>
    </row>
    <row r="28367" spans="1:31">
      <c r="A28367">
        <v>65130</v>
      </c>
      <c r="B28367" t="s">
        <v>24375</v>
      </c>
      <c r="C28367" t="s">
        <v>33477</v>
      </c>
      <c r="D28367" t="s">
        <v>33476</v>
      </c>
      <c r="E28367"/>
      <c r="F28367"/>
      <c r="G28367"/>
      <c r="H28367"/>
      <c r="I28367"/>
      <c r="J28367"/>
      <c r="U28367" s="43"/>
      <c r="AE28367"/>
    </row>
    <row r="28368" spans="1:31">
      <c r="A28368">
        <v>65400</v>
      </c>
      <c r="B28368" t="s">
        <v>24376</v>
      </c>
      <c r="C28368" t="s">
        <v>33478</v>
      </c>
      <c r="D28368" t="s">
        <v>33476</v>
      </c>
      <c r="E28368"/>
      <c r="F28368"/>
      <c r="G28368"/>
      <c r="H28368"/>
      <c r="I28368"/>
      <c r="J28368"/>
      <c r="U28368" s="43"/>
      <c r="AE28368"/>
    </row>
    <row r="28369" spans="1:31">
      <c r="A28369">
        <v>65400</v>
      </c>
      <c r="B28369" t="s">
        <v>24377</v>
      </c>
      <c r="C28369" t="s">
        <v>33478</v>
      </c>
      <c r="D28369" t="s">
        <v>33476</v>
      </c>
      <c r="E28369"/>
      <c r="F28369"/>
      <c r="G28369"/>
      <c r="H28369"/>
      <c r="I28369"/>
      <c r="J28369"/>
      <c r="U28369" s="43"/>
      <c r="AE28369"/>
    </row>
    <row r="28370" spans="1:31">
      <c r="A28370">
        <v>65380</v>
      </c>
      <c r="B28370" t="s">
        <v>24378</v>
      </c>
      <c r="C28370" t="s">
        <v>33477</v>
      </c>
      <c r="D28370" t="s">
        <v>33476</v>
      </c>
      <c r="E28370"/>
      <c r="F28370"/>
      <c r="G28370"/>
      <c r="H28370"/>
      <c r="I28370"/>
      <c r="J28370"/>
      <c r="U28370" s="43"/>
      <c r="AE28370"/>
    </row>
    <row r="28371" spans="1:31">
      <c r="A28371">
        <v>65170</v>
      </c>
      <c r="B28371" t="s">
        <v>24379</v>
      </c>
      <c r="C28371" t="s">
        <v>33478</v>
      </c>
      <c r="D28371" t="s">
        <v>33476</v>
      </c>
      <c r="E28371"/>
      <c r="F28371"/>
      <c r="G28371"/>
      <c r="H28371"/>
      <c r="I28371"/>
      <c r="J28371"/>
      <c r="U28371" s="43"/>
      <c r="AE28371"/>
    </row>
    <row r="28372" spans="1:31">
      <c r="A28372">
        <v>65200</v>
      </c>
      <c r="B28372" t="s">
        <v>24380</v>
      </c>
      <c r="C28372" t="s">
        <v>33477</v>
      </c>
      <c r="D28372" t="s">
        <v>33476</v>
      </c>
      <c r="E28372"/>
      <c r="F28372"/>
      <c r="G28372"/>
      <c r="H28372"/>
      <c r="I28372"/>
      <c r="J28372"/>
      <c r="U28372" s="43"/>
      <c r="AE28372"/>
    </row>
    <row r="28373" spans="1:31">
      <c r="A28373">
        <v>65200</v>
      </c>
      <c r="B28373" t="s">
        <v>24380</v>
      </c>
      <c r="C28373" t="s">
        <v>33477</v>
      </c>
      <c r="D28373" t="s">
        <v>33476</v>
      </c>
      <c r="E28373"/>
      <c r="F28373"/>
      <c r="G28373"/>
      <c r="H28373"/>
      <c r="I28373"/>
      <c r="J28373"/>
      <c r="U28373" s="43"/>
      <c r="AE28373"/>
    </row>
    <row r="28374" spans="1:31">
      <c r="A28374">
        <v>65710</v>
      </c>
      <c r="B28374" t="s">
        <v>24380</v>
      </c>
      <c r="C28374" t="s">
        <v>33478</v>
      </c>
      <c r="D28374" t="s">
        <v>33476</v>
      </c>
      <c r="E28374"/>
      <c r="F28374"/>
      <c r="G28374"/>
      <c r="H28374"/>
      <c r="I28374"/>
      <c r="J28374"/>
      <c r="U28374" s="43"/>
      <c r="AE28374"/>
    </row>
    <row r="28375" spans="1:31">
      <c r="A28375">
        <v>65200</v>
      </c>
      <c r="B28375" t="s">
        <v>24381</v>
      </c>
      <c r="C28375" t="s">
        <v>33477</v>
      </c>
      <c r="D28375" t="s">
        <v>33476</v>
      </c>
      <c r="E28375"/>
      <c r="F28375"/>
      <c r="G28375"/>
      <c r="H28375"/>
      <c r="I28375"/>
      <c r="J28375"/>
      <c r="U28375" s="43"/>
      <c r="AE28375"/>
    </row>
    <row r="28376" spans="1:31">
      <c r="A28376">
        <v>65140</v>
      </c>
      <c r="B28376" t="s">
        <v>24382</v>
      </c>
      <c r="C28376" t="s">
        <v>33477</v>
      </c>
      <c r="D28376" t="s">
        <v>33482</v>
      </c>
      <c r="E28376"/>
      <c r="F28376"/>
      <c r="G28376"/>
      <c r="H28376"/>
      <c r="I28376"/>
      <c r="J28376"/>
      <c r="U28376" s="43"/>
      <c r="AE28376"/>
    </row>
    <row r="28377" spans="1:31">
      <c r="A28377">
        <v>65690</v>
      </c>
      <c r="B28377" t="s">
        <v>24383</v>
      </c>
      <c r="C28377" t="s">
        <v>33477</v>
      </c>
      <c r="D28377" t="s">
        <v>33476</v>
      </c>
      <c r="E28377"/>
      <c r="F28377"/>
      <c r="G28377"/>
      <c r="H28377"/>
      <c r="I28377"/>
      <c r="J28377"/>
      <c r="U28377" s="43"/>
      <c r="AE28377"/>
    </row>
    <row r="28378" spans="1:31">
      <c r="A28378">
        <v>65360</v>
      </c>
      <c r="B28378" t="s">
        <v>24384</v>
      </c>
      <c r="C28378" t="s">
        <v>33477</v>
      </c>
      <c r="D28378" t="e">
        <v>#N/A</v>
      </c>
      <c r="E28378"/>
      <c r="F28378"/>
      <c r="G28378"/>
      <c r="H28378"/>
      <c r="I28378"/>
      <c r="J28378"/>
      <c r="U28378" s="43"/>
      <c r="AE28378"/>
    </row>
    <row r="28379" spans="1:31">
      <c r="A28379">
        <v>65240</v>
      </c>
      <c r="B28379" t="s">
        <v>24385</v>
      </c>
      <c r="C28379" t="s">
        <v>33478</v>
      </c>
      <c r="D28379" t="s">
        <v>33476</v>
      </c>
      <c r="E28379"/>
      <c r="F28379"/>
      <c r="G28379"/>
      <c r="H28379"/>
      <c r="I28379"/>
      <c r="J28379"/>
      <c r="U28379" s="43"/>
      <c r="AE28379"/>
    </row>
    <row r="28380" spans="1:31">
      <c r="A28380">
        <v>65100</v>
      </c>
      <c r="B28380" t="s">
        <v>24386</v>
      </c>
      <c r="C28380" t="s">
        <v>33477</v>
      </c>
      <c r="D28380" t="s">
        <v>33476</v>
      </c>
      <c r="E28380"/>
      <c r="F28380"/>
      <c r="G28380"/>
      <c r="H28380"/>
      <c r="I28380"/>
      <c r="J28380"/>
      <c r="U28380" s="43"/>
      <c r="AE28380"/>
    </row>
    <row r="28381" spans="1:31">
      <c r="A28381">
        <v>65240</v>
      </c>
      <c r="B28381" t="s">
        <v>24387</v>
      </c>
      <c r="C28381" t="s">
        <v>33478</v>
      </c>
      <c r="D28381" t="s">
        <v>33476</v>
      </c>
      <c r="E28381"/>
      <c r="F28381"/>
      <c r="G28381"/>
      <c r="H28381"/>
      <c r="I28381"/>
      <c r="J28381"/>
      <c r="U28381" s="43"/>
      <c r="AE28381"/>
    </row>
    <row r="28382" spans="1:31">
      <c r="A28382">
        <v>65380</v>
      </c>
      <c r="B28382" t="s">
        <v>24388</v>
      </c>
      <c r="C28382" t="s">
        <v>33477</v>
      </c>
      <c r="D28382" t="s">
        <v>33476</v>
      </c>
      <c r="E28382"/>
      <c r="F28382"/>
      <c r="G28382"/>
      <c r="H28382"/>
      <c r="I28382"/>
      <c r="J28382"/>
      <c r="U28382" s="43"/>
      <c r="AE28382"/>
    </row>
    <row r="28383" spans="1:31">
      <c r="A28383">
        <v>65230</v>
      </c>
      <c r="B28383" t="s">
        <v>24389</v>
      </c>
      <c r="C28383" t="s">
        <v>33477</v>
      </c>
      <c r="D28383" t="s">
        <v>33476</v>
      </c>
      <c r="E28383"/>
      <c r="F28383"/>
      <c r="G28383"/>
      <c r="H28383"/>
      <c r="I28383"/>
      <c r="J28383"/>
      <c r="U28383" s="43"/>
      <c r="AE28383"/>
    </row>
    <row r="28384" spans="1:31">
      <c r="A28384">
        <v>65250</v>
      </c>
      <c r="B28384" t="s">
        <v>24390</v>
      </c>
      <c r="C28384" t="s">
        <v>33477</v>
      </c>
      <c r="D28384" t="s">
        <v>33476</v>
      </c>
      <c r="E28384"/>
      <c r="F28384"/>
      <c r="G28384"/>
      <c r="H28384"/>
      <c r="I28384"/>
      <c r="J28384"/>
      <c r="U28384" s="43"/>
      <c r="AE28384"/>
    </row>
    <row r="28385" spans="1:31">
      <c r="A28385">
        <v>65100</v>
      </c>
      <c r="B28385" t="s">
        <v>24391</v>
      </c>
      <c r="C28385" t="s">
        <v>33477</v>
      </c>
      <c r="D28385" t="s">
        <v>33476</v>
      </c>
      <c r="E28385"/>
      <c r="F28385"/>
      <c r="G28385"/>
      <c r="H28385"/>
      <c r="I28385"/>
      <c r="J28385"/>
      <c r="U28385" s="43"/>
      <c r="AE28385"/>
    </row>
    <row r="28386" spans="1:31">
      <c r="A28386">
        <v>65130</v>
      </c>
      <c r="B28386" t="s">
        <v>24392</v>
      </c>
      <c r="C28386" t="s">
        <v>33477</v>
      </c>
      <c r="D28386" t="s">
        <v>33476</v>
      </c>
      <c r="E28386"/>
      <c r="F28386"/>
      <c r="G28386"/>
      <c r="H28386"/>
      <c r="I28386"/>
      <c r="J28386"/>
      <c r="U28386" s="43"/>
      <c r="AE28386"/>
    </row>
    <row r="28387" spans="1:31">
      <c r="A28387">
        <v>65460</v>
      </c>
      <c r="B28387" t="s">
        <v>24393</v>
      </c>
      <c r="C28387" t="s">
        <v>33477</v>
      </c>
      <c r="D28387" t="e">
        <v>#N/A</v>
      </c>
      <c r="E28387"/>
      <c r="F28387"/>
      <c r="G28387"/>
      <c r="H28387"/>
      <c r="I28387"/>
      <c r="J28387"/>
      <c r="U28387" s="43"/>
      <c r="AE28387"/>
    </row>
    <row r="28388" spans="1:31">
      <c r="A28388">
        <v>65140</v>
      </c>
      <c r="B28388" t="s">
        <v>24394</v>
      </c>
      <c r="C28388" t="s">
        <v>33477</v>
      </c>
      <c r="D28388" t="s">
        <v>33482</v>
      </c>
      <c r="E28388"/>
      <c r="F28388"/>
      <c r="G28388"/>
      <c r="H28388"/>
      <c r="I28388"/>
      <c r="J28388"/>
      <c r="U28388" s="43"/>
      <c r="AE28388"/>
    </row>
    <row r="28389" spans="1:31">
      <c r="A28389">
        <v>65670</v>
      </c>
      <c r="B28389" t="s">
        <v>24395</v>
      </c>
      <c r="C28389" t="s">
        <v>33477</v>
      </c>
      <c r="D28389" t="s">
        <v>33476</v>
      </c>
      <c r="E28389"/>
      <c r="F28389"/>
      <c r="G28389"/>
      <c r="H28389"/>
      <c r="I28389"/>
      <c r="J28389"/>
      <c r="U28389" s="43"/>
      <c r="AE28389"/>
    </row>
    <row r="28390" spans="1:31">
      <c r="A28390">
        <v>65170</v>
      </c>
      <c r="B28390" t="s">
        <v>24396</v>
      </c>
      <c r="C28390" t="s">
        <v>33478</v>
      </c>
      <c r="D28390" t="s">
        <v>33476</v>
      </c>
      <c r="E28390"/>
      <c r="F28390"/>
      <c r="G28390"/>
      <c r="H28390"/>
      <c r="I28390"/>
      <c r="J28390"/>
      <c r="U28390" s="43"/>
      <c r="AE28390"/>
    </row>
    <row r="28391" spans="1:31">
      <c r="A28391">
        <v>65250</v>
      </c>
      <c r="B28391" t="s">
        <v>24397</v>
      </c>
      <c r="C28391" t="s">
        <v>33477</v>
      </c>
      <c r="D28391" t="s">
        <v>33476</v>
      </c>
      <c r="E28391"/>
      <c r="F28391"/>
      <c r="G28391"/>
      <c r="H28391"/>
      <c r="I28391"/>
      <c r="J28391"/>
      <c r="U28391" s="43"/>
      <c r="AE28391"/>
    </row>
    <row r="28392" spans="1:31">
      <c r="A28392">
        <v>65400</v>
      </c>
      <c r="B28392" t="s">
        <v>24398</v>
      </c>
      <c r="C28392" t="s">
        <v>33478</v>
      </c>
      <c r="D28392" t="s">
        <v>33476</v>
      </c>
      <c r="E28392"/>
      <c r="F28392"/>
      <c r="G28392"/>
      <c r="H28392"/>
      <c r="I28392"/>
      <c r="J28392"/>
      <c r="U28392" s="43"/>
      <c r="AE28392"/>
    </row>
    <row r="28393" spans="1:31">
      <c r="A28393">
        <v>65710</v>
      </c>
      <c r="B28393" t="s">
        <v>24399</v>
      </c>
      <c r="C28393" t="s">
        <v>33478</v>
      </c>
      <c r="D28393" t="s">
        <v>33476</v>
      </c>
      <c r="E28393"/>
      <c r="F28393"/>
      <c r="G28393"/>
      <c r="H28393"/>
      <c r="I28393"/>
      <c r="J28393"/>
      <c r="U28393" s="43"/>
      <c r="AE28393"/>
    </row>
    <row r="28394" spans="1:31">
      <c r="A28394">
        <v>65190</v>
      </c>
      <c r="B28394" t="s">
        <v>24400</v>
      </c>
      <c r="C28394" t="s">
        <v>33477</v>
      </c>
      <c r="D28394" t="s">
        <v>33476</v>
      </c>
      <c r="E28394"/>
      <c r="F28394"/>
      <c r="G28394"/>
      <c r="H28394"/>
      <c r="I28394"/>
      <c r="J28394"/>
      <c r="U28394" s="43"/>
      <c r="AE28394"/>
    </row>
    <row r="28395" spans="1:31">
      <c r="A28395">
        <v>65380</v>
      </c>
      <c r="B28395" t="s">
        <v>3040</v>
      </c>
      <c r="C28395" t="s">
        <v>33477</v>
      </c>
      <c r="D28395" t="s">
        <v>33476</v>
      </c>
      <c r="E28395"/>
      <c r="F28395"/>
      <c r="G28395"/>
      <c r="H28395"/>
      <c r="I28395"/>
      <c r="J28395"/>
      <c r="U28395" s="43"/>
      <c r="AE28395"/>
    </row>
    <row r="28396" spans="1:31">
      <c r="A28396">
        <v>65130</v>
      </c>
      <c r="B28396" t="s">
        <v>24401</v>
      </c>
      <c r="C28396" t="s">
        <v>33477</v>
      </c>
      <c r="D28396" t="s">
        <v>33476</v>
      </c>
      <c r="E28396"/>
      <c r="F28396"/>
      <c r="G28396"/>
      <c r="H28396"/>
      <c r="I28396"/>
      <c r="J28396"/>
      <c r="U28396" s="43"/>
      <c r="AE28396"/>
    </row>
    <row r="28397" spans="1:31">
      <c r="A28397">
        <v>65130</v>
      </c>
      <c r="B28397" t="s">
        <v>24401</v>
      </c>
      <c r="C28397" t="s">
        <v>33477</v>
      </c>
      <c r="D28397" t="s">
        <v>33476</v>
      </c>
      <c r="E28397"/>
      <c r="F28397"/>
      <c r="G28397"/>
      <c r="H28397"/>
      <c r="I28397"/>
      <c r="J28397"/>
      <c r="U28397" s="43"/>
      <c r="AE28397"/>
    </row>
    <row r="28398" spans="1:31">
      <c r="A28398">
        <v>65100</v>
      </c>
      <c r="B28398" t="s">
        <v>24402</v>
      </c>
      <c r="C28398" t="s">
        <v>33477</v>
      </c>
      <c r="D28398" t="s">
        <v>33476</v>
      </c>
      <c r="E28398"/>
      <c r="F28398"/>
      <c r="G28398"/>
      <c r="H28398"/>
      <c r="I28398"/>
      <c r="J28398"/>
      <c r="U28398" s="43"/>
      <c r="AE28398"/>
    </row>
    <row r="28399" spans="1:31">
      <c r="A28399">
        <v>65360</v>
      </c>
      <c r="B28399" t="s">
        <v>24403</v>
      </c>
      <c r="C28399" t="s">
        <v>33477</v>
      </c>
      <c r="D28399" t="e">
        <v>#N/A</v>
      </c>
      <c r="E28399"/>
      <c r="F28399"/>
      <c r="G28399"/>
      <c r="H28399"/>
      <c r="I28399"/>
      <c r="J28399"/>
      <c r="U28399" s="43"/>
      <c r="AE28399"/>
    </row>
    <row r="28400" spans="1:31">
      <c r="A28400">
        <v>65360</v>
      </c>
      <c r="B28400" t="s">
        <v>24404</v>
      </c>
      <c r="C28400" t="s">
        <v>33477</v>
      </c>
      <c r="D28400" t="e">
        <v>#N/A</v>
      </c>
      <c r="E28400"/>
      <c r="F28400"/>
      <c r="G28400"/>
      <c r="H28400"/>
      <c r="I28400"/>
      <c r="J28400"/>
      <c r="U28400" s="43"/>
      <c r="AE28400"/>
    </row>
    <row r="28401" spans="1:31">
      <c r="A28401">
        <v>65220</v>
      </c>
      <c r="B28401" t="s">
        <v>24405</v>
      </c>
      <c r="C28401" t="s">
        <v>33477</v>
      </c>
      <c r="D28401" t="s">
        <v>33482</v>
      </c>
      <c r="E28401"/>
      <c r="F28401"/>
      <c r="G28401"/>
      <c r="H28401"/>
      <c r="I28401"/>
      <c r="J28401"/>
      <c r="U28401" s="43"/>
      <c r="AE28401"/>
    </row>
    <row r="28402" spans="1:31">
      <c r="A28402">
        <v>65190</v>
      </c>
      <c r="B28402" t="s">
        <v>24406</v>
      </c>
      <c r="C28402" t="s">
        <v>33477</v>
      </c>
      <c r="D28402" t="s">
        <v>33476</v>
      </c>
      <c r="E28402"/>
      <c r="F28402"/>
      <c r="G28402"/>
      <c r="H28402"/>
      <c r="I28402"/>
      <c r="J28402"/>
      <c r="U28402" s="43"/>
      <c r="AE28402"/>
    </row>
    <row r="28403" spans="1:31">
      <c r="A28403">
        <v>65370</v>
      </c>
      <c r="B28403" t="s">
        <v>24407</v>
      </c>
      <c r="C28403" t="s">
        <v>33478</v>
      </c>
      <c r="D28403" t="s">
        <v>33476</v>
      </c>
      <c r="E28403"/>
      <c r="F28403"/>
      <c r="G28403"/>
      <c r="H28403"/>
      <c r="I28403"/>
      <c r="J28403"/>
      <c r="U28403" s="43"/>
      <c r="AE28403"/>
    </row>
    <row r="28404" spans="1:31">
      <c r="A28404">
        <v>65230</v>
      </c>
      <c r="B28404" t="s">
        <v>24408</v>
      </c>
      <c r="C28404" t="s">
        <v>33477</v>
      </c>
      <c r="D28404" t="s">
        <v>33476</v>
      </c>
      <c r="E28404"/>
      <c r="F28404"/>
      <c r="G28404"/>
      <c r="H28404"/>
      <c r="I28404"/>
      <c r="J28404"/>
      <c r="U28404" s="43"/>
      <c r="AE28404"/>
    </row>
    <row r="28405" spans="1:31">
      <c r="A28405">
        <v>65120</v>
      </c>
      <c r="B28405" t="s">
        <v>24409</v>
      </c>
      <c r="C28405" t="s">
        <v>33478</v>
      </c>
      <c r="D28405" t="s">
        <v>33476</v>
      </c>
      <c r="E28405"/>
      <c r="F28405"/>
      <c r="G28405"/>
      <c r="H28405"/>
      <c r="I28405"/>
      <c r="J28405"/>
      <c r="U28405" s="43"/>
      <c r="AE28405"/>
    </row>
    <row r="28406" spans="1:31">
      <c r="A28406">
        <v>65230</v>
      </c>
      <c r="B28406" t="s">
        <v>24410</v>
      </c>
      <c r="C28406" t="s">
        <v>33477</v>
      </c>
      <c r="D28406" t="s">
        <v>33476</v>
      </c>
      <c r="E28406"/>
      <c r="F28406"/>
      <c r="G28406"/>
      <c r="H28406"/>
      <c r="I28406"/>
      <c r="J28406"/>
      <c r="U28406" s="43"/>
      <c r="AE28406"/>
    </row>
    <row r="28407" spans="1:31">
      <c r="A28407">
        <v>65130</v>
      </c>
      <c r="B28407" t="s">
        <v>24411</v>
      </c>
      <c r="C28407" t="s">
        <v>33477</v>
      </c>
      <c r="D28407" t="s">
        <v>33476</v>
      </c>
      <c r="E28407"/>
      <c r="F28407"/>
      <c r="G28407"/>
      <c r="H28407"/>
      <c r="I28407"/>
      <c r="J28407"/>
      <c r="U28407" s="43"/>
      <c r="AE28407"/>
    </row>
    <row r="28408" spans="1:31">
      <c r="A28408">
        <v>65410</v>
      </c>
      <c r="B28408" t="s">
        <v>24412</v>
      </c>
      <c r="C28408" t="s">
        <v>33478</v>
      </c>
      <c r="D28408" t="s">
        <v>33476</v>
      </c>
      <c r="E28408"/>
      <c r="F28408"/>
      <c r="G28408"/>
      <c r="H28408"/>
      <c r="I28408"/>
      <c r="J28408"/>
      <c r="U28408" s="43"/>
      <c r="AE28408"/>
    </row>
    <row r="28409" spans="1:31">
      <c r="A28409">
        <v>65410</v>
      </c>
      <c r="B28409" t="s">
        <v>24412</v>
      </c>
      <c r="C28409" t="s">
        <v>33478</v>
      </c>
      <c r="D28409" t="s">
        <v>33476</v>
      </c>
      <c r="E28409"/>
      <c r="F28409"/>
      <c r="G28409"/>
      <c r="H28409"/>
      <c r="I28409"/>
      <c r="J28409"/>
      <c r="U28409" s="43"/>
      <c r="AE28409"/>
    </row>
    <row r="28410" spans="1:31">
      <c r="A28410">
        <v>65150</v>
      </c>
      <c r="B28410" t="s">
        <v>18078</v>
      </c>
      <c r="C28410" t="s">
        <v>33477</v>
      </c>
      <c r="D28410" t="s">
        <v>33476</v>
      </c>
      <c r="E28410"/>
      <c r="F28410"/>
      <c r="G28410"/>
      <c r="H28410"/>
      <c r="I28410"/>
      <c r="J28410"/>
      <c r="U28410" s="43"/>
      <c r="AE28410"/>
    </row>
    <row r="28411" spans="1:31">
      <c r="A28411">
        <v>65150</v>
      </c>
      <c r="B28411" t="s">
        <v>24413</v>
      </c>
      <c r="C28411" t="s">
        <v>33477</v>
      </c>
      <c r="D28411" t="s">
        <v>33476</v>
      </c>
      <c r="E28411"/>
      <c r="F28411"/>
      <c r="G28411"/>
      <c r="H28411"/>
      <c r="I28411"/>
      <c r="J28411"/>
      <c r="U28411" s="43"/>
      <c r="AE28411"/>
    </row>
    <row r="28412" spans="1:31">
      <c r="A28412">
        <v>65220</v>
      </c>
      <c r="B28412" t="s">
        <v>24414</v>
      </c>
      <c r="C28412" t="s">
        <v>33477</v>
      </c>
      <c r="D28412" t="s">
        <v>33482</v>
      </c>
      <c r="E28412"/>
      <c r="F28412"/>
      <c r="G28412"/>
      <c r="H28412"/>
      <c r="I28412"/>
      <c r="J28412"/>
      <c r="U28412" s="43"/>
      <c r="AE28412"/>
    </row>
    <row r="28413" spans="1:31">
      <c r="A28413">
        <v>65130</v>
      </c>
      <c r="B28413" t="s">
        <v>24415</v>
      </c>
      <c r="C28413" t="s">
        <v>33477</v>
      </c>
      <c r="D28413" t="s">
        <v>33476</v>
      </c>
      <c r="E28413"/>
      <c r="F28413"/>
      <c r="G28413"/>
      <c r="H28413"/>
      <c r="I28413"/>
      <c r="J28413"/>
      <c r="U28413" s="43"/>
      <c r="AE28413"/>
    </row>
    <row r="28414" spans="1:31">
      <c r="A28414">
        <v>65330</v>
      </c>
      <c r="B28414" t="s">
        <v>24416</v>
      </c>
      <c r="C28414" t="s">
        <v>33477</v>
      </c>
      <c r="D28414" t="s">
        <v>33476</v>
      </c>
      <c r="E28414"/>
      <c r="F28414"/>
      <c r="G28414"/>
      <c r="H28414"/>
      <c r="I28414"/>
      <c r="J28414"/>
      <c r="U28414" s="43"/>
      <c r="AE28414"/>
    </row>
    <row r="28415" spans="1:31">
      <c r="A28415">
        <v>65400</v>
      </c>
      <c r="B28415" t="s">
        <v>24417</v>
      </c>
      <c r="C28415" t="s">
        <v>33478</v>
      </c>
      <c r="D28415" t="s">
        <v>33476</v>
      </c>
      <c r="E28415"/>
      <c r="F28415"/>
      <c r="G28415"/>
      <c r="H28415"/>
      <c r="I28415"/>
      <c r="J28415"/>
      <c r="U28415" s="43"/>
      <c r="AE28415"/>
    </row>
    <row r="28416" spans="1:31">
      <c r="A28416">
        <v>65590</v>
      </c>
      <c r="B28416" t="s">
        <v>24418</v>
      </c>
      <c r="C28416" t="s">
        <v>33478</v>
      </c>
      <c r="D28416" t="s">
        <v>33476</v>
      </c>
      <c r="E28416"/>
      <c r="F28416"/>
      <c r="G28416"/>
      <c r="H28416"/>
      <c r="I28416"/>
      <c r="J28416"/>
      <c r="U28416" s="43"/>
      <c r="AE28416"/>
    </row>
    <row r="28417" spans="1:31">
      <c r="A28417">
        <v>65590</v>
      </c>
      <c r="B28417" t="s">
        <v>24418</v>
      </c>
      <c r="C28417" t="s">
        <v>33478</v>
      </c>
      <c r="D28417" t="s">
        <v>33476</v>
      </c>
      <c r="E28417"/>
      <c r="F28417"/>
      <c r="G28417"/>
      <c r="H28417"/>
      <c r="I28417"/>
      <c r="J28417"/>
      <c r="U28417" s="43"/>
      <c r="AE28417"/>
    </row>
    <row r="28418" spans="1:31">
      <c r="A28418">
        <v>65320</v>
      </c>
      <c r="B28418" t="s">
        <v>24419</v>
      </c>
      <c r="C28418" t="s">
        <v>33477</v>
      </c>
      <c r="D28418" t="s">
        <v>33476</v>
      </c>
      <c r="E28418"/>
      <c r="F28418"/>
      <c r="G28418"/>
      <c r="H28418"/>
      <c r="I28418"/>
      <c r="J28418"/>
      <c r="U28418" s="43"/>
      <c r="AE28418"/>
    </row>
    <row r="28419" spans="1:31">
      <c r="A28419">
        <v>65190</v>
      </c>
      <c r="B28419" t="s">
        <v>23941</v>
      </c>
      <c r="C28419" t="s">
        <v>33477</v>
      </c>
      <c r="D28419" t="s">
        <v>33476</v>
      </c>
      <c r="E28419"/>
      <c r="F28419"/>
      <c r="G28419"/>
      <c r="H28419"/>
      <c r="I28419"/>
      <c r="J28419"/>
      <c r="U28419" s="43"/>
      <c r="AE28419"/>
    </row>
    <row r="28420" spans="1:31">
      <c r="A28420">
        <v>65140</v>
      </c>
      <c r="B28420" t="s">
        <v>24420</v>
      </c>
      <c r="C28420" t="s">
        <v>33477</v>
      </c>
      <c r="D28420" t="s">
        <v>33482</v>
      </c>
      <c r="E28420"/>
      <c r="F28420"/>
      <c r="G28420"/>
      <c r="H28420"/>
      <c r="I28420"/>
      <c r="J28420"/>
      <c r="U28420" s="43"/>
      <c r="AE28420"/>
    </row>
    <row r="28421" spans="1:31">
      <c r="A28421">
        <v>65350</v>
      </c>
      <c r="B28421" t="s">
        <v>24421</v>
      </c>
      <c r="C28421" t="s">
        <v>33477</v>
      </c>
      <c r="D28421" t="s">
        <v>33482</v>
      </c>
      <c r="E28421"/>
      <c r="F28421"/>
      <c r="G28421"/>
      <c r="H28421"/>
      <c r="I28421"/>
      <c r="J28421"/>
      <c r="U28421" s="43"/>
      <c r="AE28421"/>
    </row>
    <row r="28422" spans="1:31">
      <c r="A28422">
        <v>65350</v>
      </c>
      <c r="B28422" t="s">
        <v>24422</v>
      </c>
      <c r="C28422" t="s">
        <v>33477</v>
      </c>
      <c r="D28422" t="s">
        <v>33482</v>
      </c>
      <c r="E28422"/>
      <c r="F28422"/>
      <c r="G28422"/>
      <c r="H28422"/>
      <c r="I28422"/>
      <c r="J28422"/>
      <c r="U28422" s="43"/>
      <c r="AE28422"/>
    </row>
    <row r="28423" spans="1:31">
      <c r="A28423">
        <v>65130</v>
      </c>
      <c r="B28423" t="s">
        <v>24423</v>
      </c>
      <c r="C28423" t="s">
        <v>33477</v>
      </c>
      <c r="D28423" t="s">
        <v>33476</v>
      </c>
      <c r="E28423"/>
      <c r="F28423"/>
      <c r="G28423"/>
      <c r="H28423"/>
      <c r="I28423"/>
      <c r="J28423"/>
      <c r="U28423" s="43"/>
      <c r="AE28423"/>
    </row>
    <row r="28424" spans="1:31">
      <c r="A28424">
        <v>65170</v>
      </c>
      <c r="B28424" t="s">
        <v>24424</v>
      </c>
      <c r="C28424" t="s">
        <v>33478</v>
      </c>
      <c r="D28424" t="s">
        <v>33476</v>
      </c>
      <c r="E28424"/>
      <c r="F28424"/>
      <c r="G28424"/>
      <c r="H28424"/>
      <c r="I28424"/>
      <c r="J28424"/>
      <c r="U28424" s="43"/>
      <c r="AE28424"/>
    </row>
    <row r="28425" spans="1:31">
      <c r="A28425">
        <v>65100</v>
      </c>
      <c r="B28425" t="s">
        <v>24425</v>
      </c>
      <c r="C28425" t="s">
        <v>33477</v>
      </c>
      <c r="D28425" t="s">
        <v>33476</v>
      </c>
      <c r="E28425"/>
      <c r="F28425"/>
      <c r="G28425"/>
      <c r="H28425"/>
      <c r="I28425"/>
      <c r="J28425"/>
      <c r="U28425" s="43"/>
      <c r="AE28425"/>
    </row>
    <row r="28426" spans="1:31">
      <c r="A28426">
        <v>65460</v>
      </c>
      <c r="B28426" t="s">
        <v>22690</v>
      </c>
      <c r="C28426" t="s">
        <v>33477</v>
      </c>
      <c r="D28426" t="e">
        <v>#N/A</v>
      </c>
      <c r="E28426"/>
      <c r="F28426"/>
      <c r="G28426"/>
      <c r="H28426"/>
      <c r="I28426"/>
      <c r="J28426"/>
      <c r="U28426" s="43"/>
      <c r="AE28426"/>
    </row>
    <row r="28427" spans="1:31">
      <c r="A28427">
        <v>65370</v>
      </c>
      <c r="B28427" t="s">
        <v>24426</v>
      </c>
      <c r="C28427" t="s">
        <v>33478</v>
      </c>
      <c r="D28427" t="s">
        <v>33476</v>
      </c>
      <c r="E28427"/>
      <c r="F28427"/>
      <c r="G28427"/>
      <c r="H28427"/>
      <c r="I28427"/>
      <c r="J28427"/>
      <c r="U28427" s="43"/>
      <c r="AE28427"/>
    </row>
    <row r="28428" spans="1:31">
      <c r="A28428">
        <v>65220</v>
      </c>
      <c r="B28428" t="s">
        <v>24427</v>
      </c>
      <c r="C28428" t="s">
        <v>33477</v>
      </c>
      <c r="D28428" t="s">
        <v>33482</v>
      </c>
      <c r="E28428"/>
      <c r="F28428"/>
      <c r="G28428"/>
      <c r="H28428"/>
      <c r="I28428"/>
      <c r="J28428"/>
      <c r="U28428" s="43"/>
      <c r="AE28428"/>
    </row>
    <row r="28429" spans="1:31">
      <c r="A28429">
        <v>65130</v>
      </c>
      <c r="B28429" t="s">
        <v>24428</v>
      </c>
      <c r="C28429" t="s">
        <v>33477</v>
      </c>
      <c r="D28429" t="s">
        <v>33476</v>
      </c>
      <c r="E28429"/>
      <c r="F28429"/>
      <c r="G28429"/>
      <c r="H28429"/>
      <c r="I28429"/>
      <c r="J28429"/>
      <c r="U28429" s="43"/>
      <c r="AE28429"/>
    </row>
    <row r="28430" spans="1:31">
      <c r="A28430">
        <v>65400</v>
      </c>
      <c r="B28430" t="s">
        <v>24429</v>
      </c>
      <c r="C28430" t="s">
        <v>33478</v>
      </c>
      <c r="D28430" t="s">
        <v>33476</v>
      </c>
      <c r="E28430"/>
      <c r="F28430"/>
      <c r="G28430"/>
      <c r="H28430"/>
      <c r="I28430"/>
      <c r="J28430"/>
      <c r="U28430" s="43"/>
      <c r="AE28430"/>
    </row>
    <row r="28431" spans="1:31">
      <c r="A28431">
        <v>65190</v>
      </c>
      <c r="B28431" t="s">
        <v>24430</v>
      </c>
      <c r="C28431" t="s">
        <v>33477</v>
      </c>
      <c r="D28431" t="s">
        <v>33476</v>
      </c>
      <c r="E28431"/>
      <c r="F28431"/>
      <c r="G28431"/>
      <c r="H28431"/>
      <c r="I28431"/>
      <c r="J28431"/>
      <c r="U28431" s="43"/>
      <c r="AE28431"/>
    </row>
    <row r="28432" spans="1:31">
      <c r="A28432">
        <v>65140</v>
      </c>
      <c r="B28432" t="s">
        <v>24431</v>
      </c>
      <c r="C28432" t="s">
        <v>33477</v>
      </c>
      <c r="D28432" t="s">
        <v>33482</v>
      </c>
      <c r="E28432"/>
      <c r="F28432"/>
      <c r="G28432"/>
      <c r="H28432"/>
      <c r="I28432"/>
      <c r="J28432"/>
      <c r="U28432" s="43"/>
      <c r="AE28432"/>
    </row>
    <row r="28433" spans="1:31">
      <c r="A28433">
        <v>65350</v>
      </c>
      <c r="B28433" t="s">
        <v>24432</v>
      </c>
      <c r="C28433" t="s">
        <v>33477</v>
      </c>
      <c r="D28433" t="s">
        <v>33482</v>
      </c>
      <c r="E28433"/>
      <c r="F28433"/>
      <c r="G28433"/>
      <c r="H28433"/>
      <c r="I28433"/>
      <c r="J28433"/>
      <c r="U28433" s="43"/>
      <c r="AE28433"/>
    </row>
    <row r="28434" spans="1:31">
      <c r="A28434">
        <v>65240</v>
      </c>
      <c r="B28434" t="s">
        <v>24433</v>
      </c>
      <c r="C28434" t="s">
        <v>33478</v>
      </c>
      <c r="D28434" t="s">
        <v>33476</v>
      </c>
      <c r="E28434"/>
      <c r="F28434"/>
      <c r="G28434"/>
      <c r="H28434"/>
      <c r="I28434"/>
      <c r="J28434"/>
      <c r="U28434" s="43"/>
      <c r="AE28434"/>
    </row>
    <row r="28435" spans="1:31">
      <c r="A28435">
        <v>65170</v>
      </c>
      <c r="B28435" t="s">
        <v>24434</v>
      </c>
      <c r="C28435" t="s">
        <v>33478</v>
      </c>
      <c r="D28435" t="s">
        <v>33476</v>
      </c>
      <c r="E28435"/>
      <c r="F28435"/>
      <c r="G28435"/>
      <c r="H28435"/>
      <c r="I28435"/>
      <c r="J28435"/>
      <c r="U28435" s="43"/>
      <c r="AE28435"/>
    </row>
    <row r="28436" spans="1:31">
      <c r="A28436">
        <v>65190</v>
      </c>
      <c r="B28436" t="s">
        <v>24435</v>
      </c>
      <c r="C28436" t="s">
        <v>33477</v>
      </c>
      <c r="D28436" t="s">
        <v>33476</v>
      </c>
      <c r="E28436"/>
      <c r="F28436"/>
      <c r="G28436"/>
      <c r="H28436"/>
      <c r="I28436"/>
      <c r="J28436"/>
      <c r="U28436" s="43"/>
      <c r="AE28436"/>
    </row>
    <row r="28437" spans="1:31">
      <c r="A28437">
        <v>65500</v>
      </c>
      <c r="B28437" t="s">
        <v>24436</v>
      </c>
      <c r="C28437" t="s">
        <v>33477</v>
      </c>
      <c r="D28437" t="s">
        <v>33482</v>
      </c>
      <c r="E28437"/>
      <c r="F28437"/>
      <c r="G28437"/>
      <c r="H28437"/>
      <c r="I28437"/>
      <c r="J28437"/>
      <c r="U28437" s="43"/>
      <c r="AE28437"/>
    </row>
    <row r="28438" spans="1:31">
      <c r="A28438">
        <v>65190</v>
      </c>
      <c r="B28438" t="s">
        <v>24437</v>
      </c>
      <c r="C28438" t="s">
        <v>33477</v>
      </c>
      <c r="D28438" t="s">
        <v>33476</v>
      </c>
      <c r="E28438"/>
      <c r="F28438"/>
      <c r="G28438"/>
      <c r="H28438"/>
      <c r="I28438"/>
      <c r="J28438"/>
      <c r="U28438" s="43"/>
      <c r="AE28438"/>
    </row>
    <row r="28439" spans="1:31">
      <c r="A28439">
        <v>65500</v>
      </c>
      <c r="B28439" t="s">
        <v>24438</v>
      </c>
      <c r="C28439" t="s">
        <v>33477</v>
      </c>
      <c r="D28439" t="s">
        <v>33482</v>
      </c>
      <c r="E28439"/>
      <c r="F28439"/>
      <c r="G28439"/>
      <c r="H28439"/>
      <c r="I28439"/>
      <c r="J28439"/>
      <c r="U28439" s="43"/>
      <c r="AE28439"/>
    </row>
    <row r="28440" spans="1:31">
      <c r="A28440">
        <v>65710</v>
      </c>
      <c r="B28440" t="s">
        <v>24439</v>
      </c>
      <c r="C28440" t="s">
        <v>33478</v>
      </c>
      <c r="D28440" t="s">
        <v>33476</v>
      </c>
      <c r="E28440"/>
      <c r="F28440"/>
      <c r="G28440"/>
      <c r="H28440"/>
      <c r="I28440"/>
      <c r="J28440"/>
      <c r="U28440" s="43"/>
      <c r="AE28440"/>
    </row>
    <row r="28441" spans="1:31">
      <c r="A28441">
        <v>65710</v>
      </c>
      <c r="B28441" t="s">
        <v>24439</v>
      </c>
      <c r="C28441" t="s">
        <v>33478</v>
      </c>
      <c r="D28441" t="s">
        <v>33476</v>
      </c>
      <c r="E28441"/>
      <c r="F28441"/>
      <c r="G28441"/>
      <c r="H28441"/>
      <c r="I28441"/>
      <c r="J28441"/>
      <c r="U28441" s="43"/>
      <c r="AE28441"/>
    </row>
    <row r="28442" spans="1:31">
      <c r="A28442">
        <v>65710</v>
      </c>
      <c r="B28442" t="s">
        <v>24439</v>
      </c>
      <c r="C28442" t="s">
        <v>33478</v>
      </c>
      <c r="D28442" t="s">
        <v>33476</v>
      </c>
      <c r="E28442"/>
      <c r="F28442"/>
      <c r="G28442"/>
      <c r="H28442"/>
      <c r="I28442"/>
      <c r="J28442"/>
      <c r="U28442" s="43"/>
      <c r="AE28442"/>
    </row>
    <row r="28443" spans="1:31">
      <c r="A28443">
        <v>65710</v>
      </c>
      <c r="B28443" t="s">
        <v>24439</v>
      </c>
      <c r="C28443" t="s">
        <v>33478</v>
      </c>
      <c r="D28443" t="s">
        <v>33476</v>
      </c>
      <c r="E28443"/>
      <c r="F28443"/>
      <c r="G28443"/>
      <c r="H28443"/>
      <c r="I28443"/>
      <c r="J28443"/>
      <c r="U28443" s="43"/>
      <c r="AE28443"/>
    </row>
    <row r="28444" spans="1:31">
      <c r="A28444">
        <v>65710</v>
      </c>
      <c r="B28444" t="s">
        <v>24439</v>
      </c>
      <c r="C28444" t="s">
        <v>33478</v>
      </c>
      <c r="D28444" t="s">
        <v>33476</v>
      </c>
      <c r="E28444"/>
      <c r="F28444"/>
      <c r="G28444"/>
      <c r="H28444"/>
      <c r="I28444"/>
      <c r="J28444"/>
      <c r="U28444" s="43"/>
      <c r="AE28444"/>
    </row>
    <row r="28445" spans="1:31">
      <c r="A28445">
        <v>65170</v>
      </c>
      <c r="B28445" t="s">
        <v>24440</v>
      </c>
      <c r="C28445" t="s">
        <v>33478</v>
      </c>
      <c r="D28445" t="s">
        <v>33476</v>
      </c>
      <c r="E28445"/>
      <c r="F28445"/>
      <c r="G28445"/>
      <c r="H28445"/>
      <c r="I28445"/>
      <c r="J28445"/>
      <c r="U28445" s="43"/>
      <c r="AE28445"/>
    </row>
    <row r="28446" spans="1:31">
      <c r="A28446">
        <v>65300</v>
      </c>
      <c r="B28446" t="s">
        <v>24441</v>
      </c>
      <c r="C28446" t="s">
        <v>33477</v>
      </c>
      <c r="D28446" t="s">
        <v>33482</v>
      </c>
      <c r="E28446"/>
      <c r="F28446"/>
      <c r="G28446"/>
      <c r="H28446"/>
      <c r="I28446"/>
      <c r="J28446"/>
      <c r="U28446" s="43"/>
      <c r="AE28446"/>
    </row>
    <row r="28447" spans="1:31">
      <c r="A28447">
        <v>65230</v>
      </c>
      <c r="B28447" t="s">
        <v>24442</v>
      </c>
      <c r="C28447" t="s">
        <v>33477</v>
      </c>
      <c r="D28447" t="s">
        <v>33476</v>
      </c>
      <c r="E28447"/>
      <c r="F28447"/>
      <c r="G28447"/>
      <c r="H28447"/>
      <c r="I28447"/>
      <c r="J28447"/>
      <c r="U28447" s="43"/>
      <c r="AE28447"/>
    </row>
    <row r="28448" spans="1:31">
      <c r="A28448">
        <v>65130</v>
      </c>
      <c r="B28448" t="s">
        <v>24443</v>
      </c>
      <c r="C28448" t="s">
        <v>33477</v>
      </c>
      <c r="D28448" t="s">
        <v>33476</v>
      </c>
      <c r="E28448"/>
      <c r="F28448"/>
      <c r="G28448"/>
      <c r="H28448"/>
      <c r="I28448"/>
      <c r="J28448"/>
      <c r="U28448" s="43"/>
      <c r="AE28448"/>
    </row>
    <row r="28449" spans="1:31">
      <c r="A28449">
        <v>65330</v>
      </c>
      <c r="B28449" t="s">
        <v>24444</v>
      </c>
      <c r="C28449" t="s">
        <v>33477</v>
      </c>
      <c r="D28449" t="s">
        <v>33476</v>
      </c>
      <c r="E28449"/>
      <c r="F28449"/>
      <c r="G28449"/>
      <c r="H28449"/>
      <c r="I28449"/>
      <c r="J28449"/>
      <c r="U28449" s="43"/>
      <c r="AE28449"/>
    </row>
    <row r="28450" spans="1:31">
      <c r="A28450">
        <v>65230</v>
      </c>
      <c r="B28450" t="s">
        <v>24445</v>
      </c>
      <c r="C28450" t="s">
        <v>33477</v>
      </c>
      <c r="D28450" t="s">
        <v>33476</v>
      </c>
      <c r="E28450"/>
      <c r="F28450"/>
      <c r="G28450"/>
      <c r="H28450"/>
      <c r="I28450"/>
      <c r="J28450"/>
      <c r="U28450" s="43"/>
      <c r="AE28450"/>
    </row>
    <row r="28451" spans="1:31">
      <c r="A28451">
        <v>65700</v>
      </c>
      <c r="B28451" t="s">
        <v>24446</v>
      </c>
      <c r="C28451" t="s">
        <v>33477</v>
      </c>
      <c r="D28451" t="s">
        <v>33476</v>
      </c>
      <c r="E28451"/>
      <c r="F28451"/>
      <c r="G28451"/>
      <c r="H28451"/>
      <c r="I28451"/>
      <c r="J28451"/>
      <c r="U28451" s="43"/>
      <c r="AE28451"/>
    </row>
    <row r="28452" spans="1:31">
      <c r="A28452">
        <v>65350</v>
      </c>
      <c r="B28452" t="s">
        <v>24447</v>
      </c>
      <c r="C28452" t="s">
        <v>33477</v>
      </c>
      <c r="D28452" t="s">
        <v>33482</v>
      </c>
      <c r="E28452"/>
      <c r="F28452"/>
      <c r="G28452"/>
      <c r="H28452"/>
      <c r="I28452"/>
      <c r="J28452"/>
      <c r="U28452" s="43"/>
      <c r="AE28452"/>
    </row>
    <row r="28453" spans="1:31">
      <c r="A28453">
        <v>65190</v>
      </c>
      <c r="B28453" t="s">
        <v>24448</v>
      </c>
      <c r="C28453" t="s">
        <v>33477</v>
      </c>
      <c r="D28453" t="s">
        <v>33476</v>
      </c>
      <c r="E28453"/>
      <c r="F28453"/>
      <c r="G28453"/>
      <c r="H28453"/>
      <c r="I28453"/>
      <c r="J28453"/>
      <c r="U28453" s="43"/>
      <c r="AE28453"/>
    </row>
    <row r="28454" spans="1:31">
      <c r="A28454">
        <v>65350</v>
      </c>
      <c r="B28454" t="s">
        <v>24449</v>
      </c>
      <c r="C28454" t="s">
        <v>33477</v>
      </c>
      <c r="D28454" t="s">
        <v>33482</v>
      </c>
      <c r="E28454"/>
      <c r="F28454"/>
      <c r="G28454"/>
      <c r="H28454"/>
      <c r="I28454"/>
      <c r="J28454"/>
      <c r="U28454" s="43"/>
      <c r="AE28454"/>
    </row>
    <row r="28455" spans="1:31">
      <c r="A28455">
        <v>65230</v>
      </c>
      <c r="B28455" t="s">
        <v>24450</v>
      </c>
      <c r="C28455" t="s">
        <v>33477</v>
      </c>
      <c r="D28455" t="s">
        <v>33476</v>
      </c>
      <c r="E28455"/>
      <c r="F28455"/>
      <c r="G28455"/>
      <c r="H28455"/>
      <c r="I28455"/>
      <c r="J28455"/>
      <c r="U28455" s="43"/>
      <c r="AE28455"/>
    </row>
    <row r="28456" spans="1:31">
      <c r="A28456">
        <v>65130</v>
      </c>
      <c r="B28456" t="s">
        <v>2108</v>
      </c>
      <c r="C28456" t="s">
        <v>33477</v>
      </c>
      <c r="D28456" t="s">
        <v>33476</v>
      </c>
      <c r="E28456"/>
      <c r="F28456"/>
      <c r="G28456"/>
      <c r="H28456"/>
      <c r="I28456"/>
      <c r="J28456"/>
      <c r="U28456" s="43"/>
      <c r="AE28456"/>
    </row>
    <row r="28457" spans="1:31">
      <c r="A28457">
        <v>65230</v>
      </c>
      <c r="B28457" t="s">
        <v>11243</v>
      </c>
      <c r="C28457" t="s">
        <v>33477</v>
      </c>
      <c r="D28457" t="s">
        <v>33476</v>
      </c>
      <c r="E28457"/>
      <c r="F28457"/>
      <c r="G28457"/>
      <c r="H28457"/>
      <c r="I28457"/>
      <c r="J28457"/>
      <c r="U28457" s="43"/>
      <c r="AE28457"/>
    </row>
    <row r="28458" spans="1:31">
      <c r="A28458">
        <v>65700</v>
      </c>
      <c r="B28458" t="s">
        <v>24451</v>
      </c>
      <c r="C28458" t="s">
        <v>33477</v>
      </c>
      <c r="D28458" t="s">
        <v>33476</v>
      </c>
      <c r="E28458"/>
      <c r="F28458"/>
      <c r="G28458"/>
      <c r="H28458"/>
      <c r="I28458"/>
      <c r="J28458"/>
      <c r="U28458" s="43"/>
      <c r="AE28458"/>
    </row>
    <row r="28459" spans="1:31">
      <c r="A28459">
        <v>65110</v>
      </c>
      <c r="B28459" t="s">
        <v>24452</v>
      </c>
      <c r="C28459" t="s">
        <v>33478</v>
      </c>
      <c r="D28459" t="s">
        <v>33476</v>
      </c>
      <c r="E28459"/>
      <c r="F28459"/>
      <c r="G28459"/>
      <c r="H28459"/>
      <c r="I28459"/>
      <c r="J28459"/>
      <c r="U28459" s="43"/>
      <c r="AE28459"/>
    </row>
    <row r="28460" spans="1:31">
      <c r="A28460">
        <v>65370</v>
      </c>
      <c r="B28460" t="s">
        <v>24453</v>
      </c>
      <c r="C28460" t="s">
        <v>33478</v>
      </c>
      <c r="D28460" t="s">
        <v>33476</v>
      </c>
      <c r="E28460"/>
      <c r="F28460"/>
      <c r="G28460"/>
      <c r="H28460"/>
      <c r="I28460"/>
      <c r="J28460"/>
      <c r="U28460" s="43"/>
      <c r="AE28460"/>
    </row>
    <row r="28461" spans="1:31">
      <c r="A28461">
        <v>65590</v>
      </c>
      <c r="B28461" t="s">
        <v>24454</v>
      </c>
      <c r="C28461" t="s">
        <v>33478</v>
      </c>
      <c r="D28461" t="s">
        <v>33476</v>
      </c>
      <c r="E28461"/>
      <c r="F28461"/>
      <c r="G28461"/>
      <c r="H28461"/>
      <c r="I28461"/>
      <c r="J28461"/>
      <c r="U28461" s="43"/>
      <c r="AE28461"/>
    </row>
    <row r="28462" spans="1:31">
      <c r="A28462">
        <v>65240</v>
      </c>
      <c r="B28462" t="s">
        <v>24455</v>
      </c>
      <c r="C28462" t="s">
        <v>33478</v>
      </c>
      <c r="D28462" t="s">
        <v>33476</v>
      </c>
      <c r="E28462"/>
      <c r="F28462"/>
      <c r="G28462"/>
      <c r="H28462"/>
      <c r="I28462"/>
      <c r="J28462"/>
      <c r="U28462" s="43"/>
      <c r="AE28462"/>
    </row>
    <row r="28463" spans="1:31">
      <c r="A28463">
        <v>65240</v>
      </c>
      <c r="B28463" t="s">
        <v>24455</v>
      </c>
      <c r="C28463" t="s">
        <v>33478</v>
      </c>
      <c r="D28463" t="s">
        <v>33476</v>
      </c>
      <c r="E28463"/>
      <c r="F28463"/>
      <c r="G28463"/>
      <c r="H28463"/>
      <c r="I28463"/>
      <c r="J28463"/>
      <c r="U28463" s="43"/>
      <c r="AE28463"/>
    </row>
    <row r="28464" spans="1:31">
      <c r="A28464">
        <v>65240</v>
      </c>
      <c r="B28464" t="s">
        <v>24455</v>
      </c>
      <c r="C28464" t="s">
        <v>33478</v>
      </c>
      <c r="D28464" t="s">
        <v>33476</v>
      </c>
      <c r="E28464"/>
      <c r="F28464"/>
      <c r="G28464"/>
      <c r="H28464"/>
      <c r="I28464"/>
      <c r="J28464"/>
      <c r="U28464" s="43"/>
      <c r="AE28464"/>
    </row>
    <row r="28465" spans="1:31">
      <c r="A28465">
        <v>65350</v>
      </c>
      <c r="B28465" t="s">
        <v>24456</v>
      </c>
      <c r="C28465" t="s">
        <v>33477</v>
      </c>
      <c r="D28465" t="s">
        <v>33482</v>
      </c>
      <c r="E28465"/>
      <c r="F28465"/>
      <c r="G28465"/>
      <c r="H28465"/>
      <c r="I28465"/>
      <c r="J28465"/>
      <c r="U28465" s="43"/>
      <c r="AE28465"/>
    </row>
    <row r="28466" spans="1:31">
      <c r="A28466">
        <v>65130</v>
      </c>
      <c r="B28466" t="s">
        <v>24457</v>
      </c>
      <c r="C28466" t="s">
        <v>33477</v>
      </c>
      <c r="D28466" t="s">
        <v>33476</v>
      </c>
      <c r="E28466"/>
      <c r="F28466"/>
      <c r="G28466"/>
      <c r="H28466"/>
      <c r="I28466"/>
      <c r="J28466"/>
      <c r="U28466" s="43"/>
      <c r="AE28466"/>
    </row>
    <row r="28467" spans="1:31">
      <c r="A28467">
        <v>65100</v>
      </c>
      <c r="B28467" t="s">
        <v>24458</v>
      </c>
      <c r="C28467" t="s">
        <v>33477</v>
      </c>
      <c r="D28467" t="s">
        <v>33476</v>
      </c>
      <c r="E28467"/>
      <c r="F28467"/>
      <c r="G28467"/>
      <c r="H28467"/>
      <c r="I28467"/>
      <c r="J28467"/>
      <c r="U28467" s="43"/>
      <c r="AE28467"/>
    </row>
    <row r="28468" spans="1:31">
      <c r="A28468">
        <v>65120</v>
      </c>
      <c r="B28468" t="s">
        <v>24459</v>
      </c>
      <c r="C28468" t="s">
        <v>33478</v>
      </c>
      <c r="D28468" t="s">
        <v>33476</v>
      </c>
      <c r="E28468"/>
      <c r="F28468"/>
      <c r="G28468"/>
      <c r="H28468"/>
      <c r="I28468"/>
      <c r="J28468"/>
      <c r="U28468" s="43"/>
      <c r="AE28468"/>
    </row>
    <row r="28469" spans="1:31">
      <c r="A28469">
        <v>65800</v>
      </c>
      <c r="B28469" t="s">
        <v>24460</v>
      </c>
      <c r="C28469" t="s">
        <v>33477</v>
      </c>
      <c r="D28469" t="s">
        <v>33482</v>
      </c>
      <c r="E28469"/>
      <c r="F28469"/>
      <c r="G28469"/>
      <c r="H28469"/>
      <c r="I28469"/>
      <c r="J28469"/>
      <c r="U28469" s="43"/>
      <c r="AE28469"/>
    </row>
    <row r="28470" spans="1:31">
      <c r="A28470">
        <v>65200</v>
      </c>
      <c r="B28470" t="s">
        <v>24461</v>
      </c>
      <c r="C28470" t="s">
        <v>33477</v>
      </c>
      <c r="D28470" t="s">
        <v>33476</v>
      </c>
      <c r="E28470"/>
      <c r="F28470"/>
      <c r="G28470"/>
      <c r="H28470"/>
      <c r="I28470"/>
      <c r="J28470"/>
      <c r="U28470" s="43"/>
      <c r="AE28470"/>
    </row>
    <row r="28471" spans="1:31">
      <c r="A28471">
        <v>65230</v>
      </c>
      <c r="B28471" t="s">
        <v>24462</v>
      </c>
      <c r="C28471" t="s">
        <v>33477</v>
      </c>
      <c r="D28471" t="s">
        <v>33476</v>
      </c>
      <c r="E28471"/>
      <c r="F28471"/>
      <c r="G28471"/>
      <c r="H28471"/>
      <c r="I28471"/>
      <c r="J28471"/>
      <c r="U28471" s="43"/>
      <c r="AE28471"/>
    </row>
    <row r="28472" spans="1:31">
      <c r="A28472">
        <v>65190</v>
      </c>
      <c r="B28472" t="s">
        <v>11263</v>
      </c>
      <c r="C28472" t="s">
        <v>33477</v>
      </c>
      <c r="D28472" t="s">
        <v>33476</v>
      </c>
      <c r="E28472"/>
      <c r="F28472"/>
      <c r="G28472"/>
      <c r="H28472"/>
      <c r="I28472"/>
      <c r="J28472"/>
      <c r="U28472" s="43"/>
      <c r="AE28472"/>
    </row>
    <row r="28473" spans="1:31">
      <c r="A28473">
        <v>65300</v>
      </c>
      <c r="B28473" t="s">
        <v>24463</v>
      </c>
      <c r="C28473" t="s">
        <v>33477</v>
      </c>
      <c r="D28473" t="s">
        <v>33482</v>
      </c>
      <c r="E28473"/>
      <c r="F28473"/>
      <c r="G28473"/>
      <c r="H28473"/>
      <c r="I28473"/>
      <c r="J28473"/>
      <c r="U28473" s="43"/>
      <c r="AE28473"/>
    </row>
    <row r="28474" spans="1:31">
      <c r="A28474">
        <v>65350</v>
      </c>
      <c r="B28474" t="s">
        <v>2117</v>
      </c>
      <c r="C28474" t="s">
        <v>33477</v>
      </c>
      <c r="D28474" t="s">
        <v>33482</v>
      </c>
      <c r="E28474"/>
      <c r="F28474"/>
      <c r="G28474"/>
      <c r="H28474"/>
      <c r="I28474"/>
      <c r="J28474"/>
      <c r="U28474" s="43"/>
      <c r="AE28474"/>
    </row>
    <row r="28475" spans="1:31">
      <c r="A28475">
        <v>65350</v>
      </c>
      <c r="B28475" t="s">
        <v>24464</v>
      </c>
      <c r="C28475" t="s">
        <v>33477</v>
      </c>
      <c r="D28475" t="s">
        <v>33482</v>
      </c>
      <c r="E28475"/>
      <c r="F28475"/>
      <c r="G28475"/>
      <c r="H28475"/>
      <c r="I28475"/>
      <c r="J28475"/>
      <c r="U28475" s="43"/>
      <c r="AE28475"/>
    </row>
    <row r="28476" spans="1:31">
      <c r="A28476">
        <v>65370</v>
      </c>
      <c r="B28476" t="s">
        <v>24465</v>
      </c>
      <c r="C28476" t="s">
        <v>33478</v>
      </c>
      <c r="D28476" t="s">
        <v>33476</v>
      </c>
      <c r="E28476"/>
      <c r="F28476"/>
      <c r="G28476"/>
      <c r="H28476"/>
      <c r="I28476"/>
      <c r="J28476"/>
      <c r="U28476" s="43"/>
      <c r="AE28476"/>
    </row>
    <row r="28477" spans="1:31">
      <c r="A28477">
        <v>65230</v>
      </c>
      <c r="B28477" t="s">
        <v>24466</v>
      </c>
      <c r="C28477" t="s">
        <v>33477</v>
      </c>
      <c r="D28477" t="s">
        <v>33476</v>
      </c>
      <c r="E28477"/>
      <c r="F28477"/>
      <c r="G28477"/>
      <c r="H28477"/>
      <c r="I28477"/>
      <c r="J28477"/>
      <c r="U28477" s="43"/>
      <c r="AE28477"/>
    </row>
    <row r="28478" spans="1:31">
      <c r="A28478">
        <v>65350</v>
      </c>
      <c r="B28478" t="s">
        <v>24467</v>
      </c>
      <c r="C28478" t="s">
        <v>33477</v>
      </c>
      <c r="D28478" t="s">
        <v>33482</v>
      </c>
      <c r="E28478"/>
      <c r="F28478"/>
      <c r="G28478"/>
      <c r="H28478"/>
      <c r="I28478"/>
      <c r="J28478"/>
      <c r="U28478" s="43"/>
      <c r="AE28478"/>
    </row>
    <row r="28479" spans="1:31">
      <c r="A28479">
        <v>65170</v>
      </c>
      <c r="B28479" t="s">
        <v>24468</v>
      </c>
      <c r="C28479" t="s">
        <v>33478</v>
      </c>
      <c r="D28479" t="s">
        <v>33476</v>
      </c>
      <c r="E28479"/>
      <c r="F28479"/>
      <c r="G28479"/>
      <c r="H28479"/>
      <c r="I28479"/>
      <c r="J28479"/>
      <c r="U28479" s="43"/>
      <c r="AE28479"/>
    </row>
    <row r="28480" spans="1:31">
      <c r="A28480">
        <v>65370</v>
      </c>
      <c r="B28480" t="s">
        <v>24469</v>
      </c>
      <c r="C28480" t="s">
        <v>33478</v>
      </c>
      <c r="D28480" t="s">
        <v>33476</v>
      </c>
      <c r="E28480"/>
      <c r="F28480"/>
      <c r="G28480"/>
      <c r="H28480"/>
      <c r="I28480"/>
      <c r="J28480"/>
      <c r="U28480" s="43"/>
      <c r="AE28480"/>
    </row>
    <row r="28481" spans="1:31">
      <c r="A28481">
        <v>65250</v>
      </c>
      <c r="B28481" t="s">
        <v>24470</v>
      </c>
      <c r="C28481" t="s">
        <v>33477</v>
      </c>
      <c r="D28481" t="s">
        <v>33476</v>
      </c>
      <c r="E28481"/>
      <c r="F28481"/>
      <c r="G28481"/>
      <c r="H28481"/>
      <c r="I28481"/>
      <c r="J28481"/>
      <c r="U28481" s="43"/>
      <c r="AE28481"/>
    </row>
    <row r="28482" spans="1:31">
      <c r="A28482">
        <v>65500</v>
      </c>
      <c r="B28482" t="s">
        <v>24471</v>
      </c>
      <c r="C28482" t="s">
        <v>33477</v>
      </c>
      <c r="D28482" t="s">
        <v>33482</v>
      </c>
      <c r="E28482"/>
      <c r="F28482"/>
      <c r="G28482"/>
      <c r="H28482"/>
      <c r="I28482"/>
      <c r="J28482"/>
      <c r="U28482" s="43"/>
      <c r="AE28482"/>
    </row>
    <row r="28483" spans="1:31">
      <c r="A28483">
        <v>65140</v>
      </c>
      <c r="B28483" t="s">
        <v>24472</v>
      </c>
      <c r="C28483" t="s">
        <v>33477</v>
      </c>
      <c r="D28483" t="s">
        <v>33482</v>
      </c>
      <c r="E28483"/>
      <c r="F28483"/>
      <c r="G28483"/>
      <c r="H28483"/>
      <c r="I28483"/>
      <c r="J28483"/>
      <c r="U28483" s="43"/>
      <c r="AE28483"/>
    </row>
    <row r="28484" spans="1:31">
      <c r="A28484">
        <v>65130</v>
      </c>
      <c r="B28484" t="s">
        <v>24473</v>
      </c>
      <c r="C28484" t="s">
        <v>33477</v>
      </c>
      <c r="D28484" t="s">
        <v>33476</v>
      </c>
      <c r="E28484"/>
      <c r="F28484"/>
      <c r="G28484"/>
      <c r="H28484"/>
      <c r="I28484"/>
      <c r="J28484"/>
      <c r="U28484" s="43"/>
      <c r="AE28484"/>
    </row>
    <row r="28485" spans="1:31">
      <c r="A28485">
        <v>65130</v>
      </c>
      <c r="B28485" t="s">
        <v>24474</v>
      </c>
      <c r="C28485" t="s">
        <v>33477</v>
      </c>
      <c r="D28485" t="s">
        <v>33476</v>
      </c>
      <c r="E28485"/>
      <c r="F28485"/>
      <c r="G28485"/>
      <c r="H28485"/>
      <c r="I28485"/>
      <c r="J28485"/>
      <c r="U28485" s="43"/>
      <c r="AE28485"/>
    </row>
    <row r="28486" spans="1:31">
      <c r="A28486">
        <v>65100</v>
      </c>
      <c r="B28486" t="s">
        <v>24475</v>
      </c>
      <c r="C28486" t="s">
        <v>33477</v>
      </c>
      <c r="D28486" t="s">
        <v>33476</v>
      </c>
      <c r="E28486"/>
      <c r="F28486"/>
      <c r="G28486"/>
      <c r="H28486"/>
      <c r="I28486"/>
      <c r="J28486"/>
      <c r="U28486" s="43"/>
      <c r="AE28486"/>
    </row>
    <row r="28487" spans="1:31">
      <c r="A28487">
        <v>65130</v>
      </c>
      <c r="B28487" t="s">
        <v>24476</v>
      </c>
      <c r="C28487" t="s">
        <v>33477</v>
      </c>
      <c r="D28487" t="s">
        <v>33476</v>
      </c>
      <c r="E28487"/>
      <c r="F28487"/>
      <c r="G28487"/>
      <c r="H28487"/>
      <c r="I28487"/>
      <c r="J28487"/>
      <c r="U28487" s="43"/>
      <c r="AE28487"/>
    </row>
    <row r="28488" spans="1:31">
      <c r="A28488">
        <v>65130</v>
      </c>
      <c r="B28488" t="s">
        <v>24477</v>
      </c>
      <c r="C28488" t="s">
        <v>33477</v>
      </c>
      <c r="D28488" t="s">
        <v>33476</v>
      </c>
      <c r="E28488"/>
      <c r="F28488"/>
      <c r="G28488"/>
      <c r="H28488"/>
      <c r="I28488"/>
      <c r="J28488"/>
      <c r="U28488" s="43"/>
      <c r="AE28488"/>
    </row>
    <row r="28489" spans="1:31">
      <c r="A28489">
        <v>65130</v>
      </c>
      <c r="B28489" t="s">
        <v>24478</v>
      </c>
      <c r="C28489" t="s">
        <v>33477</v>
      </c>
      <c r="D28489" t="s">
        <v>33476</v>
      </c>
      <c r="E28489"/>
      <c r="F28489"/>
      <c r="G28489"/>
      <c r="H28489"/>
      <c r="I28489"/>
      <c r="J28489"/>
      <c r="U28489" s="43"/>
      <c r="AE28489"/>
    </row>
    <row r="28490" spans="1:31">
      <c r="A28490">
        <v>65120</v>
      </c>
      <c r="B28490" t="s">
        <v>24479</v>
      </c>
      <c r="C28490" t="s">
        <v>33478</v>
      </c>
      <c r="D28490" t="s">
        <v>33476</v>
      </c>
      <c r="E28490"/>
      <c r="F28490"/>
      <c r="G28490"/>
      <c r="H28490"/>
      <c r="I28490"/>
      <c r="J28490"/>
      <c r="U28490" s="43"/>
      <c r="AE28490"/>
    </row>
    <row r="28491" spans="1:31">
      <c r="A28491">
        <v>65400</v>
      </c>
      <c r="B28491" t="s">
        <v>4251</v>
      </c>
      <c r="C28491" t="s">
        <v>33478</v>
      </c>
      <c r="D28491" t="s">
        <v>33476</v>
      </c>
      <c r="E28491"/>
      <c r="F28491"/>
      <c r="G28491"/>
      <c r="H28491"/>
      <c r="I28491"/>
      <c r="J28491"/>
      <c r="U28491" s="43"/>
      <c r="AE28491"/>
    </row>
    <row r="28492" spans="1:31">
      <c r="A28492">
        <v>65220</v>
      </c>
      <c r="B28492" t="s">
        <v>24480</v>
      </c>
      <c r="C28492" t="s">
        <v>33477</v>
      </c>
      <c r="D28492" t="s">
        <v>33482</v>
      </c>
      <c r="E28492"/>
      <c r="F28492"/>
      <c r="G28492"/>
      <c r="H28492"/>
      <c r="I28492"/>
      <c r="J28492"/>
      <c r="U28492" s="43"/>
      <c r="AE28492"/>
    </row>
    <row r="28493" spans="1:31">
      <c r="A28493">
        <v>65240</v>
      </c>
      <c r="B28493" t="s">
        <v>24481</v>
      </c>
      <c r="C28493" t="s">
        <v>33478</v>
      </c>
      <c r="D28493" t="s">
        <v>33476</v>
      </c>
      <c r="E28493"/>
      <c r="F28493"/>
      <c r="G28493"/>
      <c r="H28493"/>
      <c r="I28493"/>
      <c r="J28493"/>
      <c r="U28493" s="43"/>
      <c r="AE28493"/>
    </row>
    <row r="28494" spans="1:31">
      <c r="A28494">
        <v>65170</v>
      </c>
      <c r="B28494" t="s">
        <v>24482</v>
      </c>
      <c r="C28494" t="s">
        <v>33478</v>
      </c>
      <c r="D28494" t="s">
        <v>33476</v>
      </c>
      <c r="E28494"/>
      <c r="F28494"/>
      <c r="G28494"/>
      <c r="H28494"/>
      <c r="I28494"/>
      <c r="J28494"/>
      <c r="U28494" s="43"/>
      <c r="AE28494"/>
    </row>
    <row r="28495" spans="1:31">
      <c r="A28495">
        <v>65120</v>
      </c>
      <c r="B28495" t="s">
        <v>24483</v>
      </c>
      <c r="C28495" t="s">
        <v>33478</v>
      </c>
      <c r="D28495" t="s">
        <v>33476</v>
      </c>
      <c r="E28495"/>
      <c r="F28495"/>
      <c r="G28495"/>
      <c r="H28495"/>
      <c r="I28495"/>
      <c r="J28495"/>
      <c r="U28495" s="43"/>
      <c r="AE28495"/>
    </row>
    <row r="28496" spans="1:31">
      <c r="A28496">
        <v>65700</v>
      </c>
      <c r="B28496" t="s">
        <v>24484</v>
      </c>
      <c r="C28496" t="s">
        <v>33477</v>
      </c>
      <c r="D28496" t="s">
        <v>33476</v>
      </c>
      <c r="E28496"/>
      <c r="F28496"/>
      <c r="G28496"/>
      <c r="H28496"/>
      <c r="I28496"/>
      <c r="J28496"/>
      <c r="U28496" s="43"/>
      <c r="AE28496"/>
    </row>
    <row r="28497" spans="1:31">
      <c r="A28497">
        <v>65370</v>
      </c>
      <c r="B28497" t="s">
        <v>24485</v>
      </c>
      <c r="C28497" t="s">
        <v>33478</v>
      </c>
      <c r="D28497" t="s">
        <v>33476</v>
      </c>
      <c r="E28497"/>
      <c r="F28497"/>
      <c r="G28497"/>
      <c r="H28497"/>
      <c r="I28497"/>
      <c r="J28497"/>
      <c r="U28497" s="43"/>
      <c r="AE28497"/>
    </row>
    <row r="28498" spans="1:31">
      <c r="A28498">
        <v>65560</v>
      </c>
      <c r="B28498" t="s">
        <v>5792</v>
      </c>
      <c r="C28498" t="s">
        <v>33478</v>
      </c>
      <c r="D28498" t="e">
        <v>#N/A</v>
      </c>
      <c r="E28498"/>
      <c r="F28498"/>
      <c r="G28498"/>
      <c r="H28498"/>
      <c r="I28498"/>
      <c r="J28498"/>
      <c r="U28498" s="43"/>
      <c r="AE28498"/>
    </row>
    <row r="28499" spans="1:31">
      <c r="A28499">
        <v>65220</v>
      </c>
      <c r="B28499" t="s">
        <v>24486</v>
      </c>
      <c r="C28499" t="s">
        <v>33477</v>
      </c>
      <c r="D28499" t="s">
        <v>33482</v>
      </c>
      <c r="E28499"/>
      <c r="F28499"/>
      <c r="G28499"/>
      <c r="H28499"/>
      <c r="I28499"/>
      <c r="J28499"/>
      <c r="U28499" s="43"/>
      <c r="AE28499"/>
    </row>
    <row r="28500" spans="1:31">
      <c r="A28500">
        <v>65220</v>
      </c>
      <c r="B28500" t="s">
        <v>24487</v>
      </c>
      <c r="C28500" t="s">
        <v>33477</v>
      </c>
      <c r="D28500" t="s">
        <v>33482</v>
      </c>
      <c r="E28500"/>
      <c r="F28500"/>
      <c r="G28500"/>
      <c r="H28500"/>
      <c r="I28500"/>
      <c r="J28500"/>
      <c r="U28500" s="43"/>
      <c r="AE28500"/>
    </row>
    <row r="28501" spans="1:31">
      <c r="A28501">
        <v>65130</v>
      </c>
      <c r="B28501" t="s">
        <v>24488</v>
      </c>
      <c r="C28501" t="s">
        <v>33477</v>
      </c>
      <c r="D28501" t="s">
        <v>33476</v>
      </c>
      <c r="E28501"/>
      <c r="F28501"/>
      <c r="G28501"/>
      <c r="H28501"/>
      <c r="I28501"/>
      <c r="J28501"/>
      <c r="U28501" s="43"/>
      <c r="AE28501"/>
    </row>
    <row r="28502" spans="1:31">
      <c r="A28502">
        <v>65240</v>
      </c>
      <c r="B28502" t="s">
        <v>24489</v>
      </c>
      <c r="C28502" t="s">
        <v>33478</v>
      </c>
      <c r="D28502" t="s">
        <v>33476</v>
      </c>
      <c r="E28502"/>
      <c r="F28502"/>
      <c r="G28502"/>
      <c r="H28502"/>
      <c r="I28502"/>
      <c r="J28502"/>
      <c r="U28502" s="43"/>
      <c r="AE28502"/>
    </row>
    <row r="28503" spans="1:31">
      <c r="A28503">
        <v>65190</v>
      </c>
      <c r="B28503" t="s">
        <v>24490</v>
      </c>
      <c r="C28503" t="s">
        <v>33477</v>
      </c>
      <c r="D28503" t="s">
        <v>33476</v>
      </c>
      <c r="E28503"/>
      <c r="F28503"/>
      <c r="G28503"/>
      <c r="H28503"/>
      <c r="I28503"/>
      <c r="J28503"/>
      <c r="U28503" s="43"/>
      <c r="AE28503"/>
    </row>
    <row r="28504" spans="1:31">
      <c r="A28504">
        <v>65400</v>
      </c>
      <c r="B28504" t="s">
        <v>24491</v>
      </c>
      <c r="C28504" t="s">
        <v>33478</v>
      </c>
      <c r="D28504" t="s">
        <v>33476</v>
      </c>
      <c r="E28504"/>
      <c r="F28504"/>
      <c r="G28504"/>
      <c r="H28504"/>
      <c r="I28504"/>
      <c r="J28504"/>
      <c r="U28504" s="43"/>
      <c r="AE28504"/>
    </row>
    <row r="28505" spans="1:31">
      <c r="A28505">
        <v>65330</v>
      </c>
      <c r="B28505" t="s">
        <v>24492</v>
      </c>
      <c r="C28505" t="s">
        <v>33477</v>
      </c>
      <c r="D28505" t="s">
        <v>33476</v>
      </c>
      <c r="E28505"/>
      <c r="F28505"/>
      <c r="G28505"/>
      <c r="H28505"/>
      <c r="I28505"/>
      <c r="J28505"/>
      <c r="U28505" s="43"/>
      <c r="AE28505"/>
    </row>
    <row r="28506" spans="1:31">
      <c r="A28506">
        <v>65330</v>
      </c>
      <c r="B28506" t="s">
        <v>24493</v>
      </c>
      <c r="C28506" t="s">
        <v>33477</v>
      </c>
      <c r="D28506" t="s">
        <v>33476</v>
      </c>
      <c r="E28506"/>
      <c r="F28506"/>
      <c r="G28506"/>
      <c r="H28506"/>
      <c r="I28506"/>
      <c r="J28506"/>
      <c r="U28506" s="43"/>
      <c r="AE28506"/>
    </row>
    <row r="28507" spans="1:31">
      <c r="A28507">
        <v>65320</v>
      </c>
      <c r="B28507" t="s">
        <v>24494</v>
      </c>
      <c r="C28507" t="s">
        <v>33477</v>
      </c>
      <c r="D28507" t="s">
        <v>33476</v>
      </c>
      <c r="E28507"/>
      <c r="F28507"/>
      <c r="G28507"/>
      <c r="H28507"/>
      <c r="I28507"/>
      <c r="J28507"/>
      <c r="U28507" s="43"/>
      <c r="AE28507"/>
    </row>
    <row r="28508" spans="1:31">
      <c r="A28508">
        <v>65370</v>
      </c>
      <c r="B28508" t="s">
        <v>24495</v>
      </c>
      <c r="C28508" t="s">
        <v>33478</v>
      </c>
      <c r="D28508" t="s">
        <v>33476</v>
      </c>
      <c r="E28508"/>
      <c r="F28508"/>
      <c r="G28508"/>
      <c r="H28508"/>
      <c r="I28508"/>
      <c r="J28508"/>
      <c r="U28508" s="43"/>
      <c r="AE28508"/>
    </row>
    <row r="28509" spans="1:31">
      <c r="A28509">
        <v>65670</v>
      </c>
      <c r="B28509" t="s">
        <v>24496</v>
      </c>
      <c r="C28509" t="s">
        <v>33477</v>
      </c>
      <c r="D28509" t="s">
        <v>33476</v>
      </c>
      <c r="E28509"/>
      <c r="F28509"/>
      <c r="G28509"/>
      <c r="H28509"/>
      <c r="I28509"/>
      <c r="J28509"/>
      <c r="U28509" s="43"/>
      <c r="AE28509"/>
    </row>
    <row r="28510" spans="1:31">
      <c r="A28510">
        <v>65320</v>
      </c>
      <c r="B28510" t="s">
        <v>24497</v>
      </c>
      <c r="C28510" t="s">
        <v>33477</v>
      </c>
      <c r="D28510" t="s">
        <v>33476</v>
      </c>
      <c r="E28510"/>
      <c r="F28510"/>
      <c r="G28510"/>
      <c r="H28510"/>
      <c r="I28510"/>
      <c r="J28510"/>
      <c r="U28510" s="43"/>
      <c r="AE28510"/>
    </row>
    <row r="28511" spans="1:31">
      <c r="A28511">
        <v>65250</v>
      </c>
      <c r="B28511" t="s">
        <v>24498</v>
      </c>
      <c r="C28511" t="s">
        <v>33477</v>
      </c>
      <c r="D28511" t="s">
        <v>33476</v>
      </c>
      <c r="E28511"/>
      <c r="F28511"/>
      <c r="G28511"/>
      <c r="H28511"/>
      <c r="I28511"/>
      <c r="J28511"/>
      <c r="U28511" s="43"/>
      <c r="AE28511"/>
    </row>
    <row r="28512" spans="1:31">
      <c r="A28512">
        <v>65100</v>
      </c>
      <c r="B28512" t="s">
        <v>24499</v>
      </c>
      <c r="C28512" t="s">
        <v>33477</v>
      </c>
      <c r="D28512" t="s">
        <v>33476</v>
      </c>
      <c r="E28512"/>
      <c r="F28512"/>
      <c r="G28512"/>
      <c r="H28512"/>
      <c r="I28512"/>
      <c r="J28512"/>
      <c r="U28512" s="43"/>
      <c r="AE28512"/>
    </row>
    <row r="28513" spans="1:31">
      <c r="A28513">
        <v>65120</v>
      </c>
      <c r="B28513" t="s">
        <v>24500</v>
      </c>
      <c r="C28513" t="s">
        <v>33478</v>
      </c>
      <c r="D28513" t="s">
        <v>33476</v>
      </c>
      <c r="E28513"/>
      <c r="F28513"/>
      <c r="G28513"/>
      <c r="H28513"/>
      <c r="I28513"/>
      <c r="J28513"/>
      <c r="U28513" s="43"/>
      <c r="AE28513"/>
    </row>
    <row r="28514" spans="1:31">
      <c r="A28514">
        <v>65120</v>
      </c>
      <c r="B28514" t="s">
        <v>24500</v>
      </c>
      <c r="C28514" t="s">
        <v>33478</v>
      </c>
      <c r="D28514" t="s">
        <v>33476</v>
      </c>
      <c r="E28514"/>
      <c r="F28514"/>
      <c r="G28514"/>
      <c r="H28514"/>
      <c r="I28514"/>
      <c r="J28514"/>
      <c r="U28514" s="43"/>
      <c r="AE28514"/>
    </row>
    <row r="28515" spans="1:31">
      <c r="A28515">
        <v>65370</v>
      </c>
      <c r="B28515" t="s">
        <v>24501</v>
      </c>
      <c r="C28515" t="s">
        <v>33478</v>
      </c>
      <c r="D28515" t="s">
        <v>33476</v>
      </c>
      <c r="E28515"/>
      <c r="F28515"/>
      <c r="G28515"/>
      <c r="H28515"/>
      <c r="I28515"/>
      <c r="J28515"/>
      <c r="U28515" s="43"/>
      <c r="AE28515"/>
    </row>
    <row r="28516" spans="1:31">
      <c r="A28516">
        <v>65150</v>
      </c>
      <c r="B28516" t="s">
        <v>24502</v>
      </c>
      <c r="C28516" t="s">
        <v>33477</v>
      </c>
      <c r="D28516" t="s">
        <v>33476</v>
      </c>
      <c r="E28516"/>
      <c r="F28516"/>
      <c r="G28516"/>
      <c r="H28516"/>
      <c r="I28516"/>
      <c r="J28516"/>
      <c r="U28516" s="43"/>
      <c r="AE28516"/>
    </row>
    <row r="28517" spans="1:31">
      <c r="A28517">
        <v>65240</v>
      </c>
      <c r="B28517" t="s">
        <v>11329</v>
      </c>
      <c r="C28517" t="s">
        <v>33478</v>
      </c>
      <c r="D28517" t="s">
        <v>33476</v>
      </c>
      <c r="E28517"/>
      <c r="F28517"/>
      <c r="G28517"/>
      <c r="H28517"/>
      <c r="I28517"/>
      <c r="J28517"/>
      <c r="U28517" s="43"/>
      <c r="AE28517"/>
    </row>
    <row r="28518" spans="1:31">
      <c r="A28518">
        <v>65140</v>
      </c>
      <c r="B28518" t="s">
        <v>12266</v>
      </c>
      <c r="C28518" t="s">
        <v>33477</v>
      </c>
      <c r="D28518" t="s">
        <v>33482</v>
      </c>
      <c r="E28518"/>
      <c r="F28518"/>
      <c r="G28518"/>
      <c r="H28518"/>
      <c r="I28518"/>
      <c r="J28518"/>
      <c r="U28518" s="43"/>
      <c r="AE28518"/>
    </row>
    <row r="28519" spans="1:31">
      <c r="A28519">
        <v>65100</v>
      </c>
      <c r="B28519" t="s">
        <v>17192</v>
      </c>
      <c r="C28519" t="s">
        <v>33477</v>
      </c>
      <c r="D28519" t="s">
        <v>33476</v>
      </c>
      <c r="E28519"/>
      <c r="F28519"/>
      <c r="G28519"/>
      <c r="H28519"/>
      <c r="I28519"/>
      <c r="J28519"/>
      <c r="U28519" s="43"/>
      <c r="AE28519"/>
    </row>
    <row r="28520" spans="1:31">
      <c r="A28520">
        <v>65200</v>
      </c>
      <c r="B28520" t="s">
        <v>24503</v>
      </c>
      <c r="C28520" t="s">
        <v>33477</v>
      </c>
      <c r="D28520" t="s">
        <v>33476</v>
      </c>
      <c r="E28520"/>
      <c r="F28520"/>
      <c r="G28520"/>
      <c r="H28520"/>
      <c r="I28520"/>
      <c r="J28520"/>
      <c r="U28520" s="43"/>
      <c r="AE28520"/>
    </row>
    <row r="28521" spans="1:31">
      <c r="A28521">
        <v>65240</v>
      </c>
      <c r="B28521" t="s">
        <v>24504</v>
      </c>
      <c r="C28521" t="s">
        <v>33478</v>
      </c>
      <c r="D28521" t="s">
        <v>33476</v>
      </c>
      <c r="E28521"/>
      <c r="F28521"/>
      <c r="G28521"/>
      <c r="H28521"/>
      <c r="I28521"/>
      <c r="J28521"/>
      <c r="U28521" s="43"/>
      <c r="AE28521"/>
    </row>
    <row r="28522" spans="1:31">
      <c r="A28522">
        <v>65200</v>
      </c>
      <c r="B28522" t="s">
        <v>24505</v>
      </c>
      <c r="C28522" t="s">
        <v>33477</v>
      </c>
      <c r="D28522" t="s">
        <v>33476</v>
      </c>
      <c r="E28522"/>
      <c r="F28522"/>
      <c r="G28522"/>
      <c r="H28522"/>
      <c r="I28522"/>
      <c r="J28522"/>
      <c r="U28522" s="43"/>
      <c r="AE28522"/>
    </row>
    <row r="28523" spans="1:31">
      <c r="A28523">
        <v>65100</v>
      </c>
      <c r="B28523" t="s">
        <v>24506</v>
      </c>
      <c r="C28523" t="s">
        <v>33477</v>
      </c>
      <c r="D28523" t="s">
        <v>33476</v>
      </c>
      <c r="E28523"/>
      <c r="F28523"/>
      <c r="G28523"/>
      <c r="H28523"/>
      <c r="I28523"/>
      <c r="J28523"/>
      <c r="U28523" s="43"/>
      <c r="AE28523"/>
    </row>
    <row r="28524" spans="1:31">
      <c r="A28524">
        <v>65400</v>
      </c>
      <c r="B28524" t="s">
        <v>24507</v>
      </c>
      <c r="C28524" t="s">
        <v>33478</v>
      </c>
      <c r="D28524" t="s">
        <v>33476</v>
      </c>
      <c r="E28524"/>
      <c r="F28524"/>
      <c r="G28524"/>
      <c r="H28524"/>
      <c r="I28524"/>
      <c r="J28524"/>
      <c r="U28524" s="43"/>
      <c r="AE28524"/>
    </row>
    <row r="28525" spans="1:31">
      <c r="A28525">
        <v>65100</v>
      </c>
      <c r="B28525" t="s">
        <v>24508</v>
      </c>
      <c r="C28525" t="s">
        <v>33477</v>
      </c>
      <c r="D28525" t="s">
        <v>33476</v>
      </c>
      <c r="E28525"/>
      <c r="F28525"/>
      <c r="G28525"/>
      <c r="H28525"/>
      <c r="I28525"/>
      <c r="J28525"/>
      <c r="U28525" s="43"/>
      <c r="AE28525"/>
    </row>
    <row r="28526" spans="1:31">
      <c r="A28526">
        <v>65350</v>
      </c>
      <c r="B28526" t="s">
        <v>24509</v>
      </c>
      <c r="C28526" t="s">
        <v>33477</v>
      </c>
      <c r="D28526" t="s">
        <v>33482</v>
      </c>
      <c r="E28526"/>
      <c r="F28526"/>
      <c r="G28526"/>
      <c r="H28526"/>
      <c r="I28526"/>
      <c r="J28526"/>
      <c r="U28526" s="43"/>
      <c r="AE28526"/>
    </row>
    <row r="28527" spans="1:31">
      <c r="A28527">
        <v>65240</v>
      </c>
      <c r="B28527" t="s">
        <v>24510</v>
      </c>
      <c r="C28527" t="s">
        <v>33478</v>
      </c>
      <c r="D28527" t="s">
        <v>33476</v>
      </c>
      <c r="E28527"/>
      <c r="F28527"/>
      <c r="G28527"/>
      <c r="H28527"/>
      <c r="I28527"/>
      <c r="J28527"/>
      <c r="U28527" s="43"/>
      <c r="AE28527"/>
    </row>
    <row r="28528" spans="1:31">
      <c r="A28528">
        <v>65190</v>
      </c>
      <c r="B28528" t="s">
        <v>24511</v>
      </c>
      <c r="C28528" t="s">
        <v>33477</v>
      </c>
      <c r="D28528" t="s">
        <v>33476</v>
      </c>
      <c r="E28528"/>
      <c r="F28528"/>
      <c r="G28528"/>
      <c r="H28528"/>
      <c r="I28528"/>
      <c r="J28528"/>
      <c r="U28528" s="43"/>
      <c r="AE28528"/>
    </row>
    <row r="28529" spans="1:31">
      <c r="A28529">
        <v>65130</v>
      </c>
      <c r="B28529" t="s">
        <v>24512</v>
      </c>
      <c r="C28529" t="s">
        <v>33477</v>
      </c>
      <c r="D28529" t="s">
        <v>33476</v>
      </c>
      <c r="E28529"/>
      <c r="F28529"/>
      <c r="G28529"/>
      <c r="H28529"/>
      <c r="I28529"/>
      <c r="J28529"/>
      <c r="U28529" s="43"/>
      <c r="AE28529"/>
    </row>
    <row r="28530" spans="1:31">
      <c r="A28530">
        <v>65170</v>
      </c>
      <c r="B28530" t="s">
        <v>24513</v>
      </c>
      <c r="C28530" t="s">
        <v>33478</v>
      </c>
      <c r="D28530" t="s">
        <v>33476</v>
      </c>
      <c r="E28530"/>
      <c r="F28530"/>
      <c r="G28530"/>
      <c r="H28530"/>
      <c r="I28530"/>
      <c r="J28530"/>
      <c r="U28530" s="43"/>
      <c r="AE28530"/>
    </row>
    <row r="28531" spans="1:31">
      <c r="A28531">
        <v>65240</v>
      </c>
      <c r="B28531" t="s">
        <v>24514</v>
      </c>
      <c r="C28531" t="s">
        <v>33478</v>
      </c>
      <c r="D28531" t="s">
        <v>33476</v>
      </c>
      <c r="E28531"/>
      <c r="F28531"/>
      <c r="G28531"/>
      <c r="H28531"/>
      <c r="I28531"/>
      <c r="J28531"/>
      <c r="U28531" s="43"/>
      <c r="AE28531"/>
    </row>
    <row r="28532" spans="1:31">
      <c r="A28532">
        <v>65120</v>
      </c>
      <c r="B28532" t="s">
        <v>24515</v>
      </c>
      <c r="C28532" t="s">
        <v>33478</v>
      </c>
      <c r="D28532" t="s">
        <v>33476</v>
      </c>
      <c r="E28532"/>
      <c r="F28532"/>
      <c r="G28532"/>
      <c r="H28532"/>
      <c r="I28532"/>
      <c r="J28532"/>
      <c r="U28532" s="43"/>
      <c r="AE28532"/>
    </row>
    <row r="28533" spans="1:31">
      <c r="A28533">
        <v>65170</v>
      </c>
      <c r="B28533" t="s">
        <v>24516</v>
      </c>
      <c r="C28533" t="s">
        <v>33478</v>
      </c>
      <c r="D28533" t="s">
        <v>33476</v>
      </c>
      <c r="E28533"/>
      <c r="F28533"/>
      <c r="G28533"/>
      <c r="H28533"/>
      <c r="I28533"/>
      <c r="J28533"/>
      <c r="U28533" s="43"/>
      <c r="AE28533"/>
    </row>
    <row r="28534" spans="1:31">
      <c r="A28534">
        <v>65240</v>
      </c>
      <c r="B28534" t="s">
        <v>24517</v>
      </c>
      <c r="C28534" t="s">
        <v>33478</v>
      </c>
      <c r="D28534" t="s">
        <v>33476</v>
      </c>
      <c r="E28534"/>
      <c r="F28534"/>
      <c r="G28534"/>
      <c r="H28534"/>
      <c r="I28534"/>
      <c r="J28534"/>
      <c r="U28534" s="43"/>
      <c r="AE28534"/>
    </row>
    <row r="28535" spans="1:31">
      <c r="A28535">
        <v>65230</v>
      </c>
      <c r="B28535" t="s">
        <v>24518</v>
      </c>
      <c r="C28535" t="s">
        <v>33477</v>
      </c>
      <c r="D28535" t="s">
        <v>33476</v>
      </c>
      <c r="E28535"/>
      <c r="F28535"/>
      <c r="G28535"/>
      <c r="H28535"/>
      <c r="I28535"/>
      <c r="J28535"/>
      <c r="U28535" s="43"/>
      <c r="AE28535"/>
    </row>
    <row r="28536" spans="1:31">
      <c r="A28536">
        <v>65230</v>
      </c>
      <c r="B28536" t="s">
        <v>24519</v>
      </c>
      <c r="C28536" t="s">
        <v>33477</v>
      </c>
      <c r="D28536" t="s">
        <v>33476</v>
      </c>
      <c r="E28536"/>
      <c r="F28536"/>
      <c r="G28536"/>
      <c r="H28536"/>
      <c r="I28536"/>
      <c r="J28536"/>
      <c r="U28536" s="43"/>
      <c r="AE28536"/>
    </row>
    <row r="28537" spans="1:31">
      <c r="A28537">
        <v>65700</v>
      </c>
      <c r="B28537" t="s">
        <v>24520</v>
      </c>
      <c r="C28537" t="s">
        <v>33477</v>
      </c>
      <c r="D28537" t="s">
        <v>33476</v>
      </c>
      <c r="E28537"/>
      <c r="F28537"/>
      <c r="G28537"/>
      <c r="H28537"/>
      <c r="I28537"/>
      <c r="J28537"/>
      <c r="U28537" s="43"/>
      <c r="AE28537"/>
    </row>
    <row r="28538" spans="1:31">
      <c r="A28538">
        <v>65200</v>
      </c>
      <c r="B28538" t="s">
        <v>24521</v>
      </c>
      <c r="C28538" t="s">
        <v>33477</v>
      </c>
      <c r="D28538" t="s">
        <v>33476</v>
      </c>
      <c r="E28538"/>
      <c r="F28538"/>
      <c r="G28538"/>
      <c r="H28538"/>
      <c r="I28538"/>
      <c r="J28538"/>
      <c r="U28538" s="43"/>
      <c r="AE28538"/>
    </row>
    <row r="28539" spans="1:31">
      <c r="A28539">
        <v>65150</v>
      </c>
      <c r="B28539" t="s">
        <v>24522</v>
      </c>
      <c r="C28539" t="s">
        <v>33477</v>
      </c>
      <c r="D28539" t="s">
        <v>33476</v>
      </c>
      <c r="E28539"/>
      <c r="F28539"/>
      <c r="G28539"/>
      <c r="H28539"/>
      <c r="I28539"/>
      <c r="J28539"/>
      <c r="U28539" s="43"/>
      <c r="AE28539"/>
    </row>
    <row r="28540" spans="1:31">
      <c r="A28540">
        <v>65250</v>
      </c>
      <c r="B28540" t="s">
        <v>24523</v>
      </c>
      <c r="C28540" t="s">
        <v>33477</v>
      </c>
      <c r="D28540" t="s">
        <v>33476</v>
      </c>
      <c r="E28540"/>
      <c r="F28540"/>
      <c r="G28540"/>
      <c r="H28540"/>
      <c r="I28540"/>
      <c r="J28540"/>
      <c r="U28540" s="43"/>
      <c r="AE28540"/>
    </row>
    <row r="28541" spans="1:31">
      <c r="A28541">
        <v>65250</v>
      </c>
      <c r="B28541" t="s">
        <v>24523</v>
      </c>
      <c r="C28541" t="s">
        <v>33477</v>
      </c>
      <c r="D28541" t="s">
        <v>33476</v>
      </c>
      <c r="E28541"/>
      <c r="F28541"/>
      <c r="G28541"/>
      <c r="H28541"/>
      <c r="I28541"/>
      <c r="J28541"/>
      <c r="U28541" s="43"/>
      <c r="AE28541"/>
    </row>
    <row r="28542" spans="1:31">
      <c r="A28542">
        <v>65700</v>
      </c>
      <c r="B28542" t="s">
        <v>24524</v>
      </c>
      <c r="C28542" t="s">
        <v>33477</v>
      </c>
      <c r="D28542" t="s">
        <v>33476</v>
      </c>
      <c r="E28542"/>
      <c r="F28542"/>
      <c r="G28542"/>
      <c r="H28542"/>
      <c r="I28542"/>
      <c r="J28542"/>
      <c r="U28542" s="43"/>
      <c r="AE28542"/>
    </row>
    <row r="28543" spans="1:31">
      <c r="A28543">
        <v>65380</v>
      </c>
      <c r="B28543" t="s">
        <v>24525</v>
      </c>
      <c r="C28543" t="s">
        <v>33477</v>
      </c>
      <c r="D28543" t="s">
        <v>33476</v>
      </c>
      <c r="E28543"/>
      <c r="F28543"/>
      <c r="G28543"/>
      <c r="H28543"/>
      <c r="I28543"/>
      <c r="J28543"/>
      <c r="U28543" s="43"/>
      <c r="AE28543"/>
    </row>
    <row r="28544" spans="1:31">
      <c r="A28544">
        <v>65200</v>
      </c>
      <c r="B28544" t="s">
        <v>24526</v>
      </c>
      <c r="C28544" t="s">
        <v>33477</v>
      </c>
      <c r="D28544" t="s">
        <v>33476</v>
      </c>
      <c r="E28544"/>
      <c r="F28544"/>
      <c r="G28544"/>
      <c r="H28544"/>
      <c r="I28544"/>
      <c r="J28544"/>
      <c r="U28544" s="43"/>
      <c r="AE28544"/>
    </row>
    <row r="28545" spans="1:31">
      <c r="A28545">
        <v>65190</v>
      </c>
      <c r="B28545" t="s">
        <v>24527</v>
      </c>
      <c r="C28545" t="s">
        <v>33477</v>
      </c>
      <c r="D28545" t="s">
        <v>33476</v>
      </c>
      <c r="E28545"/>
      <c r="F28545"/>
      <c r="G28545"/>
      <c r="H28545"/>
      <c r="I28545"/>
      <c r="J28545"/>
      <c r="U28545" s="43"/>
      <c r="AE28545"/>
    </row>
    <row r="28546" spans="1:31">
      <c r="A28546">
        <v>65310</v>
      </c>
      <c r="B28546" t="s">
        <v>24528</v>
      </c>
      <c r="C28546" t="s">
        <v>33477</v>
      </c>
      <c r="D28546" t="e">
        <v>#N/A</v>
      </c>
      <c r="E28546"/>
      <c r="F28546"/>
      <c r="G28546"/>
      <c r="H28546"/>
      <c r="I28546"/>
      <c r="J28546"/>
      <c r="U28546" s="43"/>
      <c r="AE28546"/>
    </row>
    <row r="28547" spans="1:31">
      <c r="A28547">
        <v>65330</v>
      </c>
      <c r="B28547" t="s">
        <v>24529</v>
      </c>
      <c r="C28547" t="s">
        <v>33477</v>
      </c>
      <c r="D28547" t="s">
        <v>33476</v>
      </c>
      <c r="E28547"/>
      <c r="F28547"/>
      <c r="G28547"/>
      <c r="H28547"/>
      <c r="I28547"/>
      <c r="J28547"/>
      <c r="U28547" s="43"/>
      <c r="AE28547"/>
    </row>
    <row r="28548" spans="1:31">
      <c r="A28548">
        <v>65350</v>
      </c>
      <c r="B28548" t="s">
        <v>24530</v>
      </c>
      <c r="C28548" t="s">
        <v>33477</v>
      </c>
      <c r="D28548" t="s">
        <v>33482</v>
      </c>
      <c r="E28548"/>
      <c r="F28548"/>
      <c r="G28548"/>
      <c r="H28548"/>
      <c r="I28548"/>
      <c r="J28548"/>
      <c r="U28548" s="43"/>
      <c r="AE28548"/>
    </row>
    <row r="28549" spans="1:31">
      <c r="A28549">
        <v>65420</v>
      </c>
      <c r="B28549" t="s">
        <v>24531</v>
      </c>
      <c r="C28549" t="s">
        <v>33477</v>
      </c>
      <c r="D28549" t="e">
        <v>#N/A</v>
      </c>
      <c r="E28549"/>
      <c r="F28549"/>
      <c r="G28549"/>
      <c r="H28549"/>
      <c r="I28549"/>
      <c r="J28549"/>
      <c r="U28549" s="43"/>
      <c r="AE28549"/>
    </row>
    <row r="28550" spans="1:31">
      <c r="A28550">
        <v>65410</v>
      </c>
      <c r="B28550" t="s">
        <v>24532</v>
      </c>
      <c r="C28550" t="s">
        <v>33478</v>
      </c>
      <c r="D28550" t="s">
        <v>33476</v>
      </c>
      <c r="E28550"/>
      <c r="F28550"/>
      <c r="G28550"/>
      <c r="H28550"/>
      <c r="I28550"/>
      <c r="J28550"/>
      <c r="U28550" s="43"/>
      <c r="AE28550"/>
    </row>
    <row r="28551" spans="1:31">
      <c r="A28551">
        <v>65370</v>
      </c>
      <c r="B28551" t="s">
        <v>24533</v>
      </c>
      <c r="C28551" t="s">
        <v>33478</v>
      </c>
      <c r="D28551" t="s">
        <v>33476</v>
      </c>
      <c r="E28551"/>
      <c r="F28551"/>
      <c r="G28551"/>
      <c r="H28551"/>
      <c r="I28551"/>
      <c r="J28551"/>
      <c r="U28551" s="43"/>
      <c r="AE28551"/>
    </row>
    <row r="28552" spans="1:31">
      <c r="A28552">
        <v>65370</v>
      </c>
      <c r="B28552" t="s">
        <v>24534</v>
      </c>
      <c r="C28552" t="s">
        <v>33478</v>
      </c>
      <c r="D28552" t="s">
        <v>33476</v>
      </c>
      <c r="E28552"/>
      <c r="F28552"/>
      <c r="G28552"/>
      <c r="H28552"/>
      <c r="I28552"/>
      <c r="J28552"/>
      <c r="U28552" s="43"/>
      <c r="AE28552"/>
    </row>
    <row r="28553" spans="1:31">
      <c r="A28553">
        <v>65250</v>
      </c>
      <c r="B28553" t="s">
        <v>24535</v>
      </c>
      <c r="C28553" t="s">
        <v>33477</v>
      </c>
      <c r="D28553" t="s">
        <v>33476</v>
      </c>
      <c r="E28553"/>
      <c r="F28553"/>
      <c r="G28553"/>
      <c r="H28553"/>
      <c r="I28553"/>
      <c r="J28553"/>
      <c r="U28553" s="43"/>
      <c r="AE28553"/>
    </row>
    <row r="28554" spans="1:31">
      <c r="A28554">
        <v>65350</v>
      </c>
      <c r="B28554" t="s">
        <v>24536</v>
      </c>
      <c r="C28554" t="s">
        <v>33477</v>
      </c>
      <c r="D28554" t="s">
        <v>33482</v>
      </c>
      <c r="E28554"/>
      <c r="F28554"/>
      <c r="G28554"/>
      <c r="H28554"/>
      <c r="I28554"/>
      <c r="J28554"/>
      <c r="U28554" s="43"/>
      <c r="AE28554"/>
    </row>
    <row r="28555" spans="1:31">
      <c r="A28555">
        <v>65100</v>
      </c>
      <c r="B28555" t="s">
        <v>24537</v>
      </c>
      <c r="C28555" t="s">
        <v>33477</v>
      </c>
      <c r="D28555" t="s">
        <v>33476</v>
      </c>
      <c r="E28555"/>
      <c r="F28555"/>
      <c r="G28555"/>
      <c r="H28555"/>
      <c r="I28555"/>
      <c r="J28555"/>
      <c r="U28555" s="43"/>
      <c r="AE28555"/>
    </row>
    <row r="28556" spans="1:31">
      <c r="A28556">
        <v>65240</v>
      </c>
      <c r="B28556" t="s">
        <v>24538</v>
      </c>
      <c r="C28556" t="s">
        <v>33478</v>
      </c>
      <c r="D28556" t="s">
        <v>33476</v>
      </c>
      <c r="E28556"/>
      <c r="F28556"/>
      <c r="G28556"/>
      <c r="H28556"/>
      <c r="I28556"/>
      <c r="J28556"/>
      <c r="U28556" s="43"/>
      <c r="AE28556"/>
    </row>
    <row r="28557" spans="1:31">
      <c r="A28557">
        <v>65290</v>
      </c>
      <c r="B28557" t="s">
        <v>24539</v>
      </c>
      <c r="C28557" t="s">
        <v>33477</v>
      </c>
      <c r="D28557" t="s">
        <v>33482</v>
      </c>
      <c r="E28557"/>
      <c r="F28557"/>
      <c r="G28557"/>
      <c r="H28557"/>
      <c r="I28557"/>
      <c r="J28557"/>
      <c r="U28557" s="43"/>
      <c r="AE28557"/>
    </row>
    <row r="28558" spans="1:31">
      <c r="A28558">
        <v>65100</v>
      </c>
      <c r="B28558" t="s">
        <v>24540</v>
      </c>
      <c r="C28558" t="s">
        <v>33477</v>
      </c>
      <c r="D28558" t="s">
        <v>33476</v>
      </c>
      <c r="E28558"/>
      <c r="F28558"/>
      <c r="G28558"/>
      <c r="H28558"/>
      <c r="I28558"/>
      <c r="J28558"/>
      <c r="U28558" s="43"/>
      <c r="AE28558"/>
    </row>
    <row r="28559" spans="1:31">
      <c r="A28559">
        <v>65100</v>
      </c>
      <c r="B28559" t="s">
        <v>24541</v>
      </c>
      <c r="C28559" t="s">
        <v>33477</v>
      </c>
      <c r="D28559" t="s">
        <v>33476</v>
      </c>
      <c r="E28559"/>
      <c r="F28559"/>
      <c r="G28559"/>
      <c r="H28559"/>
      <c r="I28559"/>
      <c r="J28559"/>
      <c r="U28559" s="43"/>
      <c r="AE28559"/>
    </row>
    <row r="28560" spans="1:31">
      <c r="A28560">
        <v>65200</v>
      </c>
      <c r="B28560" t="s">
        <v>24542</v>
      </c>
      <c r="C28560" t="s">
        <v>33477</v>
      </c>
      <c r="D28560" t="s">
        <v>33476</v>
      </c>
      <c r="E28560"/>
      <c r="F28560"/>
      <c r="G28560"/>
      <c r="H28560"/>
      <c r="I28560"/>
      <c r="J28560"/>
      <c r="U28560" s="43"/>
      <c r="AE28560"/>
    </row>
    <row r="28561" spans="1:31">
      <c r="A28561">
        <v>65130</v>
      </c>
      <c r="B28561" t="s">
        <v>24543</v>
      </c>
      <c r="C28561" t="s">
        <v>33477</v>
      </c>
      <c r="D28561" t="s">
        <v>33476</v>
      </c>
      <c r="E28561"/>
      <c r="F28561"/>
      <c r="G28561"/>
      <c r="H28561"/>
      <c r="I28561"/>
      <c r="J28561"/>
      <c r="U28561" s="43"/>
      <c r="AE28561"/>
    </row>
    <row r="28562" spans="1:31">
      <c r="A28562">
        <v>65700</v>
      </c>
      <c r="B28562" t="s">
        <v>24544</v>
      </c>
      <c r="C28562" t="s">
        <v>33477</v>
      </c>
      <c r="D28562" t="s">
        <v>33476</v>
      </c>
      <c r="E28562"/>
      <c r="F28562"/>
      <c r="G28562"/>
      <c r="H28562"/>
      <c r="I28562"/>
      <c r="J28562"/>
      <c r="U28562" s="43"/>
      <c r="AE28562"/>
    </row>
    <row r="28563" spans="1:31">
      <c r="A28563">
        <v>65130</v>
      </c>
      <c r="B28563" t="s">
        <v>24545</v>
      </c>
      <c r="C28563" t="s">
        <v>33477</v>
      </c>
      <c r="D28563" t="s">
        <v>33476</v>
      </c>
      <c r="E28563"/>
      <c r="F28563"/>
      <c r="G28563"/>
      <c r="H28563"/>
      <c r="I28563"/>
      <c r="J28563"/>
      <c r="U28563" s="43"/>
      <c r="AE28563"/>
    </row>
    <row r="28564" spans="1:31">
      <c r="A28564">
        <v>65140</v>
      </c>
      <c r="B28564" t="s">
        <v>24546</v>
      </c>
      <c r="C28564" t="s">
        <v>33477</v>
      </c>
      <c r="D28564" t="s">
        <v>33482</v>
      </c>
      <c r="E28564"/>
      <c r="F28564"/>
      <c r="G28564"/>
      <c r="H28564"/>
      <c r="I28564"/>
      <c r="J28564"/>
      <c r="U28564" s="43"/>
      <c r="AE28564"/>
    </row>
    <row r="28565" spans="1:31">
      <c r="A28565">
        <v>65700</v>
      </c>
      <c r="B28565" t="s">
        <v>24547</v>
      </c>
      <c r="C28565" t="s">
        <v>33477</v>
      </c>
      <c r="D28565" t="s">
        <v>33476</v>
      </c>
      <c r="E28565"/>
      <c r="F28565"/>
      <c r="G28565"/>
      <c r="H28565"/>
      <c r="I28565"/>
      <c r="J28565"/>
      <c r="U28565" s="43"/>
      <c r="AE28565"/>
    </row>
    <row r="28566" spans="1:31">
      <c r="A28566">
        <v>65320</v>
      </c>
      <c r="B28566" t="s">
        <v>3136</v>
      </c>
      <c r="C28566" t="s">
        <v>33477</v>
      </c>
      <c r="D28566" t="s">
        <v>33476</v>
      </c>
      <c r="E28566"/>
      <c r="F28566"/>
      <c r="G28566"/>
      <c r="H28566"/>
      <c r="I28566"/>
      <c r="J28566"/>
      <c r="U28566" s="43"/>
      <c r="AE28566"/>
    </row>
    <row r="28567" spans="1:31">
      <c r="A28567">
        <v>65300</v>
      </c>
      <c r="B28567" t="s">
        <v>14764</v>
      </c>
      <c r="C28567" t="s">
        <v>33477</v>
      </c>
      <c r="D28567" t="s">
        <v>33482</v>
      </c>
      <c r="E28567"/>
      <c r="F28567"/>
      <c r="G28567"/>
      <c r="H28567"/>
      <c r="I28567"/>
      <c r="J28567"/>
      <c r="U28567" s="43"/>
      <c r="AE28567"/>
    </row>
    <row r="28568" spans="1:31">
      <c r="A28568">
        <v>65100</v>
      </c>
      <c r="B28568" t="s">
        <v>24548</v>
      </c>
      <c r="C28568" t="s">
        <v>33477</v>
      </c>
      <c r="D28568" t="s">
        <v>33476</v>
      </c>
      <c r="E28568"/>
      <c r="F28568"/>
      <c r="G28568"/>
      <c r="H28568"/>
      <c r="I28568"/>
      <c r="J28568"/>
      <c r="U28568" s="43"/>
      <c r="AE28568"/>
    </row>
    <row r="28569" spans="1:31">
      <c r="A28569">
        <v>65700</v>
      </c>
      <c r="B28569" t="s">
        <v>24549</v>
      </c>
      <c r="C28569" t="s">
        <v>33477</v>
      </c>
      <c r="D28569" t="s">
        <v>33476</v>
      </c>
      <c r="E28569"/>
      <c r="F28569"/>
      <c r="G28569"/>
      <c r="H28569"/>
      <c r="I28569"/>
      <c r="J28569"/>
      <c r="U28569" s="43"/>
      <c r="AE28569"/>
    </row>
    <row r="28570" spans="1:31">
      <c r="A28570">
        <v>65230</v>
      </c>
      <c r="B28570" t="s">
        <v>11841</v>
      </c>
      <c r="C28570" t="s">
        <v>33477</v>
      </c>
      <c r="D28570" t="s">
        <v>33476</v>
      </c>
      <c r="E28570"/>
      <c r="F28570"/>
      <c r="G28570"/>
      <c r="H28570"/>
      <c r="I28570"/>
      <c r="J28570"/>
      <c r="U28570" s="43"/>
      <c r="AE28570"/>
    </row>
    <row r="28571" spans="1:31">
      <c r="A28571">
        <v>65220</v>
      </c>
      <c r="B28571" t="s">
        <v>24550</v>
      </c>
      <c r="C28571" t="s">
        <v>33477</v>
      </c>
      <c r="D28571" t="s">
        <v>33482</v>
      </c>
      <c r="E28571"/>
      <c r="F28571"/>
      <c r="G28571"/>
      <c r="H28571"/>
      <c r="I28571"/>
      <c r="J28571"/>
      <c r="U28571" s="43"/>
      <c r="AE28571"/>
    </row>
    <row r="28572" spans="1:31">
      <c r="A28572">
        <v>65310</v>
      </c>
      <c r="B28572" t="s">
        <v>24551</v>
      </c>
      <c r="C28572" t="s">
        <v>33477</v>
      </c>
      <c r="D28572" t="e">
        <v>#N/A</v>
      </c>
      <c r="E28572"/>
      <c r="F28572"/>
      <c r="G28572"/>
      <c r="H28572"/>
      <c r="I28572"/>
      <c r="J28572"/>
      <c r="U28572" s="43"/>
      <c r="AE28572"/>
    </row>
    <row r="28573" spans="1:31">
      <c r="A28573">
        <v>65380</v>
      </c>
      <c r="B28573" t="s">
        <v>24552</v>
      </c>
      <c r="C28573" t="s">
        <v>33477</v>
      </c>
      <c r="D28573" t="s">
        <v>33476</v>
      </c>
      <c r="E28573"/>
      <c r="F28573"/>
      <c r="G28573"/>
      <c r="H28573"/>
      <c r="I28573"/>
      <c r="J28573"/>
      <c r="U28573" s="43"/>
      <c r="AE28573"/>
    </row>
    <row r="28574" spans="1:31">
      <c r="A28574">
        <v>65220</v>
      </c>
      <c r="B28574" t="s">
        <v>24553</v>
      </c>
      <c r="C28574" t="s">
        <v>33477</v>
      </c>
      <c r="D28574" t="s">
        <v>33482</v>
      </c>
      <c r="E28574"/>
      <c r="F28574"/>
      <c r="G28574"/>
      <c r="H28574"/>
      <c r="I28574"/>
      <c r="J28574"/>
      <c r="U28574" s="43"/>
      <c r="AE28574"/>
    </row>
    <row r="28575" spans="1:31">
      <c r="A28575">
        <v>65140</v>
      </c>
      <c r="B28575" t="s">
        <v>24554</v>
      </c>
      <c r="C28575" t="s">
        <v>33477</v>
      </c>
      <c r="D28575" t="s">
        <v>33482</v>
      </c>
      <c r="E28575"/>
      <c r="F28575"/>
      <c r="G28575"/>
      <c r="H28575"/>
      <c r="I28575"/>
      <c r="J28575"/>
      <c r="U28575" s="43"/>
      <c r="AE28575"/>
    </row>
    <row r="28576" spans="1:31">
      <c r="A28576">
        <v>65240</v>
      </c>
      <c r="B28576" t="s">
        <v>2768</v>
      </c>
      <c r="C28576" t="s">
        <v>33478</v>
      </c>
      <c r="D28576" t="s">
        <v>33476</v>
      </c>
      <c r="E28576"/>
      <c r="F28576"/>
      <c r="G28576"/>
      <c r="H28576"/>
      <c r="I28576"/>
      <c r="J28576"/>
      <c r="U28576" s="43"/>
      <c r="AE28576"/>
    </row>
    <row r="28577" spans="1:31">
      <c r="A28577">
        <v>65190</v>
      </c>
      <c r="B28577" t="s">
        <v>24555</v>
      </c>
      <c r="C28577" t="s">
        <v>33477</v>
      </c>
      <c r="D28577" t="s">
        <v>33476</v>
      </c>
      <c r="E28577"/>
      <c r="F28577"/>
      <c r="G28577"/>
      <c r="H28577"/>
      <c r="I28577"/>
      <c r="J28577"/>
      <c r="U28577" s="43"/>
      <c r="AE28577"/>
    </row>
    <row r="28578" spans="1:31">
      <c r="A28578">
        <v>65380</v>
      </c>
      <c r="B28578" t="s">
        <v>24556</v>
      </c>
      <c r="C28578" t="s">
        <v>33477</v>
      </c>
      <c r="D28578" t="s">
        <v>33476</v>
      </c>
      <c r="E28578"/>
      <c r="F28578"/>
      <c r="G28578"/>
      <c r="H28578"/>
      <c r="I28578"/>
      <c r="J28578"/>
      <c r="U28578" s="43"/>
      <c r="AE28578"/>
    </row>
    <row r="28579" spans="1:31">
      <c r="A28579">
        <v>65300</v>
      </c>
      <c r="B28579" t="s">
        <v>24557</v>
      </c>
      <c r="C28579" t="s">
        <v>33477</v>
      </c>
      <c r="D28579" t="s">
        <v>33482</v>
      </c>
      <c r="E28579"/>
      <c r="F28579"/>
      <c r="G28579"/>
      <c r="H28579"/>
      <c r="I28579"/>
      <c r="J28579"/>
      <c r="U28579" s="43"/>
      <c r="AE28579"/>
    </row>
    <row r="28580" spans="1:31">
      <c r="A28580">
        <v>65350</v>
      </c>
      <c r="B28580" t="s">
        <v>12304</v>
      </c>
      <c r="C28580" t="s">
        <v>33477</v>
      </c>
      <c r="D28580" t="s">
        <v>33482</v>
      </c>
      <c r="E28580"/>
      <c r="F28580"/>
      <c r="G28580"/>
      <c r="H28580"/>
      <c r="I28580"/>
      <c r="J28580"/>
      <c r="U28580" s="43"/>
      <c r="AE28580"/>
    </row>
    <row r="28581" spans="1:31">
      <c r="A28581">
        <v>65220</v>
      </c>
      <c r="B28581" t="s">
        <v>24558</v>
      </c>
      <c r="C28581" t="s">
        <v>33477</v>
      </c>
      <c r="D28581" t="s">
        <v>33482</v>
      </c>
      <c r="E28581"/>
      <c r="F28581"/>
      <c r="G28581"/>
      <c r="H28581"/>
      <c r="I28581"/>
      <c r="J28581"/>
      <c r="U28581" s="43"/>
      <c r="AE28581"/>
    </row>
    <row r="28582" spans="1:31">
      <c r="A28582">
        <v>65670</v>
      </c>
      <c r="B28582" t="s">
        <v>24559</v>
      </c>
      <c r="C28582" t="s">
        <v>33477</v>
      </c>
      <c r="D28582" t="s">
        <v>33476</v>
      </c>
      <c r="E28582"/>
      <c r="F28582"/>
      <c r="G28582"/>
      <c r="H28582"/>
      <c r="I28582"/>
      <c r="J28582"/>
      <c r="U28582" s="43"/>
      <c r="AE28582"/>
    </row>
    <row r="28583" spans="1:31">
      <c r="A28583">
        <v>65700</v>
      </c>
      <c r="B28583" t="s">
        <v>24110</v>
      </c>
      <c r="C28583" t="s">
        <v>33477</v>
      </c>
      <c r="D28583" t="s">
        <v>33476</v>
      </c>
      <c r="E28583"/>
      <c r="F28583"/>
      <c r="G28583"/>
      <c r="H28583"/>
      <c r="I28583"/>
      <c r="J28583"/>
      <c r="U28583" s="43"/>
      <c r="AE28583"/>
    </row>
    <row r="28584" spans="1:31">
      <c r="A28584">
        <v>65230</v>
      </c>
      <c r="B28584" t="s">
        <v>11386</v>
      </c>
      <c r="C28584" t="s">
        <v>33477</v>
      </c>
      <c r="D28584" t="s">
        <v>33476</v>
      </c>
      <c r="E28584"/>
      <c r="F28584"/>
      <c r="G28584"/>
      <c r="H28584"/>
      <c r="I28584"/>
      <c r="J28584"/>
      <c r="U28584" s="43"/>
      <c r="AE28584"/>
    </row>
    <row r="28585" spans="1:31">
      <c r="A28585">
        <v>65700</v>
      </c>
      <c r="B28585" t="s">
        <v>24560</v>
      </c>
      <c r="C28585" t="s">
        <v>33477</v>
      </c>
      <c r="D28585" t="s">
        <v>33476</v>
      </c>
      <c r="E28585"/>
      <c r="F28585"/>
      <c r="G28585"/>
      <c r="H28585"/>
      <c r="I28585"/>
      <c r="J28585"/>
      <c r="U28585" s="43"/>
      <c r="AE28585"/>
    </row>
    <row r="28586" spans="1:31">
      <c r="A28586">
        <v>65350</v>
      </c>
      <c r="B28586" t="s">
        <v>24561</v>
      </c>
      <c r="C28586" t="s">
        <v>33477</v>
      </c>
      <c r="D28586" t="s">
        <v>33482</v>
      </c>
      <c r="E28586"/>
      <c r="F28586"/>
      <c r="G28586"/>
      <c r="H28586"/>
      <c r="I28586"/>
      <c r="J28586"/>
      <c r="U28586" s="43"/>
      <c r="AE28586"/>
    </row>
    <row r="28587" spans="1:31">
      <c r="A28587">
        <v>65670</v>
      </c>
      <c r="B28587" t="s">
        <v>24562</v>
      </c>
      <c r="C28587" t="s">
        <v>33477</v>
      </c>
      <c r="D28587" t="s">
        <v>33476</v>
      </c>
      <c r="E28587"/>
      <c r="F28587"/>
      <c r="G28587"/>
      <c r="H28587"/>
      <c r="I28587"/>
      <c r="J28587"/>
      <c r="U28587" s="43"/>
      <c r="AE28587"/>
    </row>
    <row r="28588" spans="1:31">
      <c r="A28588">
        <v>65400</v>
      </c>
      <c r="B28588" t="s">
        <v>24563</v>
      </c>
      <c r="C28588" t="s">
        <v>33478</v>
      </c>
      <c r="D28588" t="s">
        <v>33476</v>
      </c>
      <c r="E28588"/>
      <c r="F28588"/>
      <c r="G28588"/>
      <c r="H28588"/>
      <c r="I28588"/>
      <c r="J28588"/>
      <c r="U28588" s="43"/>
      <c r="AE28588"/>
    </row>
    <row r="28589" spans="1:31">
      <c r="A28589">
        <v>65380</v>
      </c>
      <c r="B28589" t="s">
        <v>24564</v>
      </c>
      <c r="C28589" t="s">
        <v>33477</v>
      </c>
      <c r="D28589" t="s">
        <v>33476</v>
      </c>
      <c r="E28589"/>
      <c r="F28589"/>
      <c r="G28589"/>
      <c r="H28589"/>
      <c r="I28589"/>
      <c r="J28589"/>
      <c r="U28589" s="43"/>
      <c r="AE28589"/>
    </row>
    <row r="28590" spans="1:31">
      <c r="A28590">
        <v>65140</v>
      </c>
      <c r="B28590" t="s">
        <v>24565</v>
      </c>
      <c r="C28590" t="s">
        <v>33477</v>
      </c>
      <c r="D28590" t="s">
        <v>33482</v>
      </c>
      <c r="E28590"/>
      <c r="F28590"/>
      <c r="G28590"/>
      <c r="H28590"/>
      <c r="I28590"/>
      <c r="J28590"/>
      <c r="U28590" s="43"/>
      <c r="AE28590"/>
    </row>
    <row r="28591" spans="1:31">
      <c r="A28591">
        <v>65190</v>
      </c>
      <c r="B28591" t="s">
        <v>24566</v>
      </c>
      <c r="C28591" t="s">
        <v>33477</v>
      </c>
      <c r="D28591" t="s">
        <v>33476</v>
      </c>
      <c r="E28591"/>
      <c r="F28591"/>
      <c r="G28591"/>
      <c r="H28591"/>
      <c r="I28591"/>
      <c r="J28591"/>
      <c r="U28591" s="43"/>
      <c r="AE28591"/>
    </row>
    <row r="28592" spans="1:31">
      <c r="A28592">
        <v>65100</v>
      </c>
      <c r="B28592" t="s">
        <v>24567</v>
      </c>
      <c r="C28592" t="s">
        <v>33477</v>
      </c>
      <c r="D28592" t="s">
        <v>33476</v>
      </c>
      <c r="E28592"/>
      <c r="F28592"/>
      <c r="G28592"/>
      <c r="H28592"/>
      <c r="I28592"/>
      <c r="J28592"/>
      <c r="U28592" s="43"/>
      <c r="AE28592"/>
    </row>
    <row r="28593" spans="1:31">
      <c r="A28593">
        <v>65190</v>
      </c>
      <c r="B28593" t="s">
        <v>24568</v>
      </c>
      <c r="C28593" t="s">
        <v>33477</v>
      </c>
      <c r="D28593" t="s">
        <v>33476</v>
      </c>
      <c r="E28593"/>
      <c r="F28593"/>
      <c r="G28593"/>
      <c r="H28593"/>
      <c r="I28593"/>
      <c r="J28593"/>
      <c r="U28593" s="43"/>
      <c r="AE28593"/>
    </row>
    <row r="28594" spans="1:31">
      <c r="A28594">
        <v>65140</v>
      </c>
      <c r="B28594" t="s">
        <v>24569</v>
      </c>
      <c r="C28594" t="s">
        <v>33477</v>
      </c>
      <c r="D28594" t="s">
        <v>33482</v>
      </c>
      <c r="E28594"/>
      <c r="F28594"/>
      <c r="G28594"/>
      <c r="H28594"/>
      <c r="I28594"/>
      <c r="J28594"/>
      <c r="U28594" s="43"/>
      <c r="AE28594"/>
    </row>
    <row r="28595" spans="1:31">
      <c r="A28595">
        <v>65330</v>
      </c>
      <c r="B28595" t="s">
        <v>24570</v>
      </c>
      <c r="C28595" t="s">
        <v>33477</v>
      </c>
      <c r="D28595" t="s">
        <v>33476</v>
      </c>
      <c r="E28595"/>
      <c r="F28595"/>
      <c r="G28595"/>
      <c r="H28595"/>
      <c r="I28595"/>
      <c r="J28595"/>
      <c r="U28595" s="43"/>
      <c r="AE28595"/>
    </row>
    <row r="28596" spans="1:31">
      <c r="A28596">
        <v>65200</v>
      </c>
      <c r="B28596" t="s">
        <v>24571</v>
      </c>
      <c r="C28596" t="s">
        <v>33477</v>
      </c>
      <c r="D28596" t="s">
        <v>33476</v>
      </c>
      <c r="E28596"/>
      <c r="F28596"/>
      <c r="G28596"/>
      <c r="H28596"/>
      <c r="I28596"/>
      <c r="J28596"/>
      <c r="U28596" s="43"/>
      <c r="AE28596"/>
    </row>
    <row r="28597" spans="1:31">
      <c r="A28597">
        <v>65350</v>
      </c>
      <c r="B28597" t="s">
        <v>24572</v>
      </c>
      <c r="C28597" t="s">
        <v>33477</v>
      </c>
      <c r="D28597" t="s">
        <v>33482</v>
      </c>
      <c r="E28597"/>
      <c r="F28597"/>
      <c r="G28597"/>
      <c r="H28597"/>
      <c r="I28597"/>
      <c r="J28597"/>
      <c r="U28597" s="43"/>
      <c r="AE28597"/>
    </row>
    <row r="28598" spans="1:31">
      <c r="A28598">
        <v>65150</v>
      </c>
      <c r="B28598" t="s">
        <v>24573</v>
      </c>
      <c r="C28598" t="s">
        <v>33477</v>
      </c>
      <c r="D28598" t="s">
        <v>33476</v>
      </c>
      <c r="E28598"/>
      <c r="F28598"/>
      <c r="G28598"/>
      <c r="H28598"/>
      <c r="I28598"/>
      <c r="J28598"/>
      <c r="U28598" s="43"/>
      <c r="AE28598"/>
    </row>
    <row r="28599" spans="1:31">
      <c r="A28599">
        <v>65130</v>
      </c>
      <c r="B28599" t="s">
        <v>24574</v>
      </c>
      <c r="C28599" t="s">
        <v>33477</v>
      </c>
      <c r="D28599" t="s">
        <v>33476</v>
      </c>
      <c r="E28599"/>
      <c r="F28599"/>
      <c r="G28599"/>
      <c r="H28599"/>
      <c r="I28599"/>
      <c r="J28599"/>
      <c r="U28599" s="43"/>
      <c r="AE28599"/>
    </row>
    <row r="28600" spans="1:31">
      <c r="A28600">
        <v>65250</v>
      </c>
      <c r="B28600" t="s">
        <v>24575</v>
      </c>
      <c r="C28600" t="s">
        <v>33477</v>
      </c>
      <c r="D28600" t="s">
        <v>33476</v>
      </c>
      <c r="E28600"/>
      <c r="F28600"/>
      <c r="G28600"/>
      <c r="H28600"/>
      <c r="I28600"/>
      <c r="J28600"/>
      <c r="U28600" s="43"/>
      <c r="AE28600"/>
    </row>
    <row r="28601" spans="1:31">
      <c r="A28601">
        <v>65100</v>
      </c>
      <c r="B28601" t="s">
        <v>24576</v>
      </c>
      <c r="C28601" t="s">
        <v>33477</v>
      </c>
      <c r="D28601" t="s">
        <v>33476</v>
      </c>
      <c r="E28601"/>
      <c r="F28601"/>
      <c r="G28601"/>
      <c r="H28601"/>
      <c r="I28601"/>
      <c r="J28601"/>
      <c r="U28601" s="43"/>
      <c r="AE28601"/>
    </row>
    <row r="28602" spans="1:31">
      <c r="A28602">
        <v>65200</v>
      </c>
      <c r="B28602" t="s">
        <v>24577</v>
      </c>
      <c r="C28602" t="s">
        <v>33477</v>
      </c>
      <c r="D28602" t="s">
        <v>33476</v>
      </c>
      <c r="E28602"/>
      <c r="F28602"/>
      <c r="G28602"/>
      <c r="H28602"/>
      <c r="I28602"/>
      <c r="J28602"/>
      <c r="U28602" s="43"/>
      <c r="AE28602"/>
    </row>
    <row r="28603" spans="1:31">
      <c r="A28603">
        <v>65240</v>
      </c>
      <c r="B28603" t="s">
        <v>24578</v>
      </c>
      <c r="C28603" t="s">
        <v>33478</v>
      </c>
      <c r="D28603" t="s">
        <v>33476</v>
      </c>
      <c r="E28603"/>
      <c r="F28603"/>
      <c r="G28603"/>
      <c r="H28603"/>
      <c r="I28603"/>
      <c r="J28603"/>
      <c r="U28603" s="43"/>
      <c r="AE28603"/>
    </row>
    <row r="28604" spans="1:31">
      <c r="A28604">
        <v>65510</v>
      </c>
      <c r="B28604" t="s">
        <v>24578</v>
      </c>
      <c r="C28604" t="s">
        <v>33478</v>
      </c>
      <c r="D28604" t="e">
        <v>#N/A</v>
      </c>
      <c r="E28604"/>
      <c r="F28604"/>
      <c r="G28604"/>
      <c r="H28604"/>
      <c r="I28604"/>
      <c r="J28604"/>
      <c r="U28604" s="43"/>
      <c r="AE28604"/>
    </row>
    <row r="28605" spans="1:31">
      <c r="A28605">
        <v>65240</v>
      </c>
      <c r="B28605" t="s">
        <v>24579</v>
      </c>
      <c r="C28605" t="s">
        <v>33478</v>
      </c>
      <c r="D28605" t="s">
        <v>33476</v>
      </c>
      <c r="E28605"/>
      <c r="F28605"/>
      <c r="G28605"/>
      <c r="H28605"/>
      <c r="I28605"/>
      <c r="J28605"/>
      <c r="U28605" s="43"/>
      <c r="AE28605"/>
    </row>
    <row r="28606" spans="1:31">
      <c r="A28606">
        <v>65290</v>
      </c>
      <c r="B28606" t="s">
        <v>24580</v>
      </c>
      <c r="C28606" t="s">
        <v>33477</v>
      </c>
      <c r="D28606" t="s">
        <v>33482</v>
      </c>
      <c r="E28606"/>
      <c r="F28606"/>
      <c r="G28606"/>
      <c r="H28606"/>
      <c r="I28606"/>
      <c r="J28606"/>
      <c r="U28606" s="43"/>
      <c r="AE28606"/>
    </row>
    <row r="28607" spans="1:31">
      <c r="A28607">
        <v>65350</v>
      </c>
      <c r="B28607" t="s">
        <v>24581</v>
      </c>
      <c r="C28607" t="s">
        <v>33477</v>
      </c>
      <c r="D28607" t="s">
        <v>33482</v>
      </c>
      <c r="E28607"/>
      <c r="F28607"/>
      <c r="G28607"/>
      <c r="H28607"/>
      <c r="I28607"/>
      <c r="J28607"/>
      <c r="U28607" s="43"/>
      <c r="AE28607"/>
    </row>
    <row r="28608" spans="1:31">
      <c r="A28608">
        <v>65100</v>
      </c>
      <c r="B28608" t="s">
        <v>24582</v>
      </c>
      <c r="C28608" t="s">
        <v>33477</v>
      </c>
      <c r="D28608" t="s">
        <v>33476</v>
      </c>
      <c r="E28608"/>
      <c r="F28608"/>
      <c r="G28608"/>
      <c r="H28608"/>
      <c r="I28608"/>
      <c r="J28608"/>
      <c r="U28608" s="43"/>
      <c r="AE28608"/>
    </row>
    <row r="28609" spans="1:31">
      <c r="A28609">
        <v>65370</v>
      </c>
      <c r="B28609" t="s">
        <v>24583</v>
      </c>
      <c r="C28609" t="s">
        <v>33478</v>
      </c>
      <c r="D28609" t="s">
        <v>33476</v>
      </c>
      <c r="E28609"/>
      <c r="F28609"/>
      <c r="G28609"/>
      <c r="H28609"/>
      <c r="I28609"/>
      <c r="J28609"/>
      <c r="U28609" s="43"/>
      <c r="AE28609"/>
    </row>
    <row r="28610" spans="1:31">
      <c r="A28610">
        <v>65220</v>
      </c>
      <c r="B28610" t="s">
        <v>24584</v>
      </c>
      <c r="C28610" t="s">
        <v>33477</v>
      </c>
      <c r="D28610" t="s">
        <v>33482</v>
      </c>
      <c r="E28610"/>
      <c r="F28610"/>
      <c r="G28610"/>
      <c r="H28610"/>
      <c r="I28610"/>
      <c r="J28610"/>
      <c r="U28610" s="43"/>
      <c r="AE28610"/>
    </row>
    <row r="28611" spans="1:31">
      <c r="A28611">
        <v>65220</v>
      </c>
      <c r="B28611" t="s">
        <v>24585</v>
      </c>
      <c r="C28611" t="s">
        <v>33477</v>
      </c>
      <c r="D28611" t="s">
        <v>33482</v>
      </c>
      <c r="E28611"/>
      <c r="F28611"/>
      <c r="G28611"/>
      <c r="H28611"/>
      <c r="I28611"/>
      <c r="J28611"/>
      <c r="U28611" s="43"/>
      <c r="AE28611"/>
    </row>
    <row r="28612" spans="1:31">
      <c r="A28612">
        <v>65190</v>
      </c>
      <c r="B28612" t="s">
        <v>16824</v>
      </c>
      <c r="C28612" t="s">
        <v>33477</v>
      </c>
      <c r="D28612" t="s">
        <v>33476</v>
      </c>
      <c r="E28612"/>
      <c r="F28612"/>
      <c r="G28612"/>
      <c r="H28612"/>
      <c r="I28612"/>
      <c r="J28612"/>
      <c r="U28612" s="43"/>
      <c r="AE28612"/>
    </row>
    <row r="28613" spans="1:31">
      <c r="A28613">
        <v>65100</v>
      </c>
      <c r="B28613" t="s">
        <v>24586</v>
      </c>
      <c r="C28613" t="s">
        <v>33477</v>
      </c>
      <c r="D28613" t="s">
        <v>33476</v>
      </c>
      <c r="E28613"/>
      <c r="F28613"/>
      <c r="G28613"/>
      <c r="H28613"/>
      <c r="I28613"/>
      <c r="J28613"/>
      <c r="U28613" s="43"/>
      <c r="AE28613"/>
    </row>
    <row r="28614" spans="1:31">
      <c r="A28614">
        <v>65320</v>
      </c>
      <c r="B28614" t="s">
        <v>24587</v>
      </c>
      <c r="C28614" t="s">
        <v>33477</v>
      </c>
      <c r="D28614" t="s">
        <v>33476</v>
      </c>
      <c r="E28614"/>
      <c r="F28614"/>
      <c r="G28614"/>
      <c r="H28614"/>
      <c r="I28614"/>
      <c r="J28614"/>
      <c r="U28614" s="43"/>
      <c r="AE28614"/>
    </row>
    <row r="28615" spans="1:31">
      <c r="A28615">
        <v>65220</v>
      </c>
      <c r="B28615" t="s">
        <v>24588</v>
      </c>
      <c r="C28615" t="s">
        <v>33477</v>
      </c>
      <c r="D28615" t="s">
        <v>33482</v>
      </c>
      <c r="E28615"/>
      <c r="F28615"/>
      <c r="G28615"/>
      <c r="H28615"/>
      <c r="I28615"/>
      <c r="J28615"/>
      <c r="U28615" s="43"/>
      <c r="AE28615"/>
    </row>
    <row r="28616" spans="1:31">
      <c r="A28616">
        <v>65300</v>
      </c>
      <c r="B28616" t="s">
        <v>24589</v>
      </c>
      <c r="C28616" t="s">
        <v>33477</v>
      </c>
      <c r="D28616" t="s">
        <v>33482</v>
      </c>
      <c r="E28616"/>
      <c r="F28616"/>
      <c r="G28616"/>
      <c r="H28616"/>
      <c r="I28616"/>
      <c r="J28616"/>
      <c r="U28616" s="43"/>
      <c r="AE28616"/>
    </row>
    <row r="28617" spans="1:31">
      <c r="A28617">
        <v>65120</v>
      </c>
      <c r="B28617" t="s">
        <v>24590</v>
      </c>
      <c r="C28617" t="s">
        <v>33478</v>
      </c>
      <c r="D28617" t="s">
        <v>33476</v>
      </c>
      <c r="E28617"/>
      <c r="F28617"/>
      <c r="G28617"/>
      <c r="H28617"/>
      <c r="I28617"/>
      <c r="J28617"/>
      <c r="U28617" s="43"/>
      <c r="AE28617"/>
    </row>
    <row r="28618" spans="1:31">
      <c r="A28618">
        <v>65120</v>
      </c>
      <c r="B28618" t="s">
        <v>24590</v>
      </c>
      <c r="C28618" t="s">
        <v>33478</v>
      </c>
      <c r="D28618" t="s">
        <v>33476</v>
      </c>
      <c r="E28618"/>
      <c r="F28618"/>
      <c r="G28618"/>
      <c r="H28618"/>
      <c r="I28618"/>
      <c r="J28618"/>
      <c r="U28618" s="43"/>
      <c r="AE28618"/>
    </row>
    <row r="28619" spans="1:31">
      <c r="A28619">
        <v>65700</v>
      </c>
      <c r="B28619" t="s">
        <v>24591</v>
      </c>
      <c r="C28619" t="s">
        <v>33477</v>
      </c>
      <c r="D28619" t="s">
        <v>33476</v>
      </c>
      <c r="E28619"/>
      <c r="F28619"/>
      <c r="G28619"/>
      <c r="H28619"/>
      <c r="I28619"/>
      <c r="J28619"/>
      <c r="U28619" s="43"/>
      <c r="AE28619"/>
    </row>
    <row r="28620" spans="1:31">
      <c r="A28620">
        <v>65140</v>
      </c>
      <c r="B28620" t="s">
        <v>24592</v>
      </c>
      <c r="C28620" t="s">
        <v>33477</v>
      </c>
      <c r="D28620" t="s">
        <v>33482</v>
      </c>
      <c r="E28620"/>
      <c r="F28620"/>
      <c r="G28620"/>
      <c r="H28620"/>
      <c r="I28620"/>
      <c r="J28620"/>
      <c r="U28620" s="43"/>
      <c r="AE28620"/>
    </row>
    <row r="28621" spans="1:31">
      <c r="A28621">
        <v>65350</v>
      </c>
      <c r="B28621" t="s">
        <v>24593</v>
      </c>
      <c r="C28621" t="s">
        <v>33477</v>
      </c>
      <c r="D28621" t="s">
        <v>33482</v>
      </c>
      <c r="E28621"/>
      <c r="F28621"/>
      <c r="G28621"/>
      <c r="H28621"/>
      <c r="I28621"/>
      <c r="J28621"/>
      <c r="U28621" s="43"/>
      <c r="AE28621"/>
    </row>
    <row r="28622" spans="1:31">
      <c r="A28622">
        <v>65500</v>
      </c>
      <c r="B28622" t="s">
        <v>5487</v>
      </c>
      <c r="C28622" t="s">
        <v>33477</v>
      </c>
      <c r="D28622" t="s">
        <v>33482</v>
      </c>
      <c r="E28622"/>
      <c r="F28622"/>
      <c r="G28622"/>
      <c r="H28622"/>
      <c r="I28622"/>
      <c r="J28622"/>
      <c r="U28622" s="43"/>
      <c r="AE28622"/>
    </row>
    <row r="28623" spans="1:31">
      <c r="A28623">
        <v>65200</v>
      </c>
      <c r="B28623" t="s">
        <v>12343</v>
      </c>
      <c r="C28623" t="s">
        <v>33477</v>
      </c>
      <c r="D28623" t="s">
        <v>33476</v>
      </c>
      <c r="E28623"/>
      <c r="F28623"/>
      <c r="G28623"/>
      <c r="H28623"/>
      <c r="I28623"/>
      <c r="J28623"/>
      <c r="U28623" s="43"/>
      <c r="AE28623"/>
    </row>
    <row r="28624" spans="1:31">
      <c r="A28624">
        <v>65350</v>
      </c>
      <c r="B28624" t="s">
        <v>11894</v>
      </c>
      <c r="C28624" t="s">
        <v>33477</v>
      </c>
      <c r="D28624" t="s">
        <v>33482</v>
      </c>
      <c r="E28624"/>
      <c r="F28624"/>
      <c r="G28624"/>
      <c r="H28624"/>
      <c r="I28624"/>
      <c r="J28624"/>
      <c r="U28624" s="43"/>
      <c r="AE28624"/>
    </row>
    <row r="28625" spans="1:31">
      <c r="A28625">
        <v>65190</v>
      </c>
      <c r="B28625" t="s">
        <v>11896</v>
      </c>
      <c r="C28625" t="s">
        <v>33477</v>
      </c>
      <c r="D28625" t="s">
        <v>33476</v>
      </c>
      <c r="E28625"/>
      <c r="F28625"/>
      <c r="G28625"/>
      <c r="H28625"/>
      <c r="I28625"/>
      <c r="J28625"/>
      <c r="U28625" s="43"/>
      <c r="AE28625"/>
    </row>
    <row r="28626" spans="1:31">
      <c r="A28626">
        <v>65700</v>
      </c>
      <c r="B28626" t="s">
        <v>24594</v>
      </c>
      <c r="C28626" t="s">
        <v>33477</v>
      </c>
      <c r="D28626" t="s">
        <v>33476</v>
      </c>
      <c r="E28626"/>
      <c r="F28626"/>
      <c r="G28626"/>
      <c r="H28626"/>
      <c r="I28626"/>
      <c r="J28626"/>
      <c r="U28626" s="43"/>
      <c r="AE28626"/>
    </row>
    <row r="28627" spans="1:31">
      <c r="A28627">
        <v>65370</v>
      </c>
      <c r="B28627" t="s">
        <v>24595</v>
      </c>
      <c r="C28627" t="s">
        <v>33478</v>
      </c>
      <c r="D28627" t="s">
        <v>33476</v>
      </c>
      <c r="E28627"/>
      <c r="F28627"/>
      <c r="G28627"/>
      <c r="H28627"/>
      <c r="I28627"/>
      <c r="J28627"/>
      <c r="U28627" s="43"/>
      <c r="AE28627"/>
    </row>
    <row r="28628" spans="1:31">
      <c r="A28628">
        <v>65130</v>
      </c>
      <c r="B28628" t="s">
        <v>11437</v>
      </c>
      <c r="C28628" t="s">
        <v>33477</v>
      </c>
      <c r="D28628" t="s">
        <v>33476</v>
      </c>
      <c r="E28628"/>
      <c r="F28628"/>
      <c r="G28628"/>
      <c r="H28628"/>
      <c r="I28628"/>
      <c r="J28628"/>
      <c r="U28628" s="43"/>
      <c r="AE28628"/>
    </row>
    <row r="28629" spans="1:31">
      <c r="A28629">
        <v>65150</v>
      </c>
      <c r="B28629" t="s">
        <v>24596</v>
      </c>
      <c r="C28629" t="s">
        <v>33477</v>
      </c>
      <c r="D28629" t="s">
        <v>33476</v>
      </c>
      <c r="E28629"/>
      <c r="F28629"/>
      <c r="G28629"/>
      <c r="H28629"/>
      <c r="I28629"/>
      <c r="J28629"/>
      <c r="U28629" s="43"/>
      <c r="AE28629"/>
    </row>
    <row r="28630" spans="1:31">
      <c r="A28630">
        <v>65220</v>
      </c>
      <c r="B28630" t="s">
        <v>5490</v>
      </c>
      <c r="C28630" t="s">
        <v>33477</v>
      </c>
      <c r="D28630" t="s">
        <v>33482</v>
      </c>
      <c r="E28630"/>
      <c r="F28630"/>
      <c r="G28630"/>
      <c r="H28630"/>
      <c r="I28630"/>
      <c r="J28630"/>
      <c r="U28630" s="43"/>
      <c r="AE28630"/>
    </row>
    <row r="28631" spans="1:31">
      <c r="A28631">
        <v>65250</v>
      </c>
      <c r="B28631" t="s">
        <v>24597</v>
      </c>
      <c r="C28631" t="s">
        <v>33477</v>
      </c>
      <c r="D28631" t="s">
        <v>33476</v>
      </c>
      <c r="E28631"/>
      <c r="F28631"/>
      <c r="G28631"/>
      <c r="H28631"/>
      <c r="I28631"/>
      <c r="J28631"/>
      <c r="U28631" s="43"/>
      <c r="AE28631"/>
    </row>
    <row r="28632" spans="1:31">
      <c r="A28632">
        <v>65200</v>
      </c>
      <c r="B28632" t="s">
        <v>24598</v>
      </c>
      <c r="C28632" t="s">
        <v>33477</v>
      </c>
      <c r="D28632" t="s">
        <v>33476</v>
      </c>
      <c r="E28632"/>
      <c r="F28632"/>
      <c r="G28632"/>
      <c r="H28632"/>
      <c r="I28632"/>
      <c r="J28632"/>
      <c r="U28632" s="43"/>
      <c r="AE28632"/>
    </row>
    <row r="28633" spans="1:31">
      <c r="A28633">
        <v>65140</v>
      </c>
      <c r="B28633" t="s">
        <v>24599</v>
      </c>
      <c r="C28633" t="s">
        <v>33477</v>
      </c>
      <c r="D28633" t="s">
        <v>33482</v>
      </c>
      <c r="E28633"/>
      <c r="F28633"/>
      <c r="G28633"/>
      <c r="H28633"/>
      <c r="I28633"/>
      <c r="J28633"/>
      <c r="U28633" s="43"/>
      <c r="AE28633"/>
    </row>
    <row r="28634" spans="1:31">
      <c r="A28634">
        <v>65360</v>
      </c>
      <c r="B28634" t="s">
        <v>24600</v>
      </c>
      <c r="C28634" t="s">
        <v>33477</v>
      </c>
      <c r="D28634" t="e">
        <v>#N/A</v>
      </c>
      <c r="E28634"/>
      <c r="F28634"/>
      <c r="G28634"/>
      <c r="H28634"/>
      <c r="I28634"/>
      <c r="J28634"/>
      <c r="U28634" s="43"/>
      <c r="AE28634"/>
    </row>
    <row r="28635" spans="1:31">
      <c r="A28635">
        <v>65140</v>
      </c>
      <c r="B28635" t="s">
        <v>8092</v>
      </c>
      <c r="C28635" t="s">
        <v>33477</v>
      </c>
      <c r="D28635" t="s">
        <v>33482</v>
      </c>
      <c r="E28635"/>
      <c r="F28635"/>
      <c r="G28635"/>
      <c r="H28635"/>
      <c r="I28635"/>
      <c r="J28635"/>
      <c r="U28635" s="43"/>
      <c r="AE28635"/>
    </row>
    <row r="28636" spans="1:31">
      <c r="A28636">
        <v>65670</v>
      </c>
      <c r="B28636" t="s">
        <v>24601</v>
      </c>
      <c r="C28636" t="s">
        <v>33477</v>
      </c>
      <c r="D28636" t="s">
        <v>33476</v>
      </c>
      <c r="E28636"/>
      <c r="F28636"/>
      <c r="G28636"/>
      <c r="H28636"/>
      <c r="I28636"/>
      <c r="J28636"/>
      <c r="U28636" s="43"/>
      <c r="AE28636"/>
    </row>
    <row r="28637" spans="1:31">
      <c r="A28637">
        <v>65670</v>
      </c>
      <c r="B28637" t="s">
        <v>24602</v>
      </c>
      <c r="C28637" t="s">
        <v>33477</v>
      </c>
      <c r="D28637" t="s">
        <v>33476</v>
      </c>
      <c r="E28637"/>
      <c r="F28637"/>
      <c r="G28637"/>
      <c r="H28637"/>
      <c r="I28637"/>
      <c r="J28637"/>
      <c r="U28637" s="43"/>
      <c r="AE28637"/>
    </row>
    <row r="28638" spans="1:31">
      <c r="A28638">
        <v>65240</v>
      </c>
      <c r="B28638" t="s">
        <v>24179</v>
      </c>
      <c r="C28638" t="s">
        <v>33478</v>
      </c>
      <c r="D28638" t="s">
        <v>33476</v>
      </c>
      <c r="E28638"/>
      <c r="F28638"/>
      <c r="G28638"/>
      <c r="H28638"/>
      <c r="I28638"/>
      <c r="J28638"/>
      <c r="U28638" s="43"/>
      <c r="AE28638"/>
    </row>
    <row r="28639" spans="1:31">
      <c r="A28639">
        <v>65330</v>
      </c>
      <c r="B28639" t="s">
        <v>16646</v>
      </c>
      <c r="C28639" t="s">
        <v>33477</v>
      </c>
      <c r="D28639" t="s">
        <v>33476</v>
      </c>
      <c r="E28639"/>
      <c r="F28639"/>
      <c r="G28639"/>
      <c r="H28639"/>
      <c r="I28639"/>
      <c r="J28639"/>
      <c r="U28639" s="43"/>
      <c r="AE28639"/>
    </row>
    <row r="28640" spans="1:31">
      <c r="A28640">
        <v>65150</v>
      </c>
      <c r="B28640" t="s">
        <v>11933</v>
      </c>
      <c r="C28640" t="s">
        <v>33477</v>
      </c>
      <c r="D28640" t="s">
        <v>33476</v>
      </c>
      <c r="E28640"/>
      <c r="F28640"/>
      <c r="G28640"/>
      <c r="H28640"/>
      <c r="I28640"/>
      <c r="J28640"/>
      <c r="U28640" s="43"/>
      <c r="AE28640"/>
    </row>
    <row r="28641" spans="1:31">
      <c r="A28641">
        <v>65200</v>
      </c>
      <c r="B28641" t="s">
        <v>3975</v>
      </c>
      <c r="C28641" t="s">
        <v>33477</v>
      </c>
      <c r="D28641" t="s">
        <v>33476</v>
      </c>
      <c r="E28641"/>
      <c r="F28641"/>
      <c r="G28641"/>
      <c r="H28641"/>
      <c r="I28641"/>
      <c r="J28641"/>
      <c r="U28641" s="43"/>
      <c r="AE28641"/>
    </row>
    <row r="28642" spans="1:31">
      <c r="A28642">
        <v>65690</v>
      </c>
      <c r="B28642" t="s">
        <v>12359</v>
      </c>
      <c r="C28642" t="s">
        <v>33477</v>
      </c>
      <c r="D28642" t="s">
        <v>33476</v>
      </c>
      <c r="E28642"/>
      <c r="F28642"/>
      <c r="G28642"/>
      <c r="H28642"/>
      <c r="I28642"/>
      <c r="J28642"/>
      <c r="U28642" s="43"/>
      <c r="AE28642"/>
    </row>
    <row r="28643" spans="1:31">
      <c r="A28643">
        <v>65250</v>
      </c>
      <c r="B28643" t="s">
        <v>24603</v>
      </c>
      <c r="C28643" t="s">
        <v>33477</v>
      </c>
      <c r="D28643" t="s">
        <v>33476</v>
      </c>
      <c r="E28643"/>
      <c r="F28643"/>
      <c r="G28643"/>
      <c r="H28643"/>
      <c r="I28643"/>
      <c r="J28643"/>
      <c r="U28643" s="43"/>
      <c r="AE28643"/>
    </row>
    <row r="28644" spans="1:31">
      <c r="A28644">
        <v>65150</v>
      </c>
      <c r="B28644" t="s">
        <v>24604</v>
      </c>
      <c r="C28644" t="s">
        <v>33477</v>
      </c>
      <c r="D28644" t="s">
        <v>33476</v>
      </c>
      <c r="E28644"/>
      <c r="F28644"/>
      <c r="G28644"/>
      <c r="H28644"/>
      <c r="I28644"/>
      <c r="J28644"/>
      <c r="U28644" s="43"/>
      <c r="AE28644"/>
    </row>
    <row r="28645" spans="1:31">
      <c r="A28645">
        <v>65190</v>
      </c>
      <c r="B28645" t="s">
        <v>24605</v>
      </c>
      <c r="C28645" t="s">
        <v>33477</v>
      </c>
      <c r="D28645" t="s">
        <v>33476</v>
      </c>
      <c r="E28645"/>
      <c r="F28645"/>
      <c r="G28645"/>
      <c r="H28645"/>
      <c r="I28645"/>
      <c r="J28645"/>
      <c r="U28645" s="43"/>
      <c r="AE28645"/>
    </row>
    <row r="28646" spans="1:31">
      <c r="A28646">
        <v>65140</v>
      </c>
      <c r="B28646" t="s">
        <v>24606</v>
      </c>
      <c r="C28646" t="s">
        <v>33477</v>
      </c>
      <c r="D28646" t="s">
        <v>33482</v>
      </c>
      <c r="E28646"/>
      <c r="F28646"/>
      <c r="G28646"/>
      <c r="H28646"/>
      <c r="I28646"/>
      <c r="J28646"/>
      <c r="U28646" s="43"/>
      <c r="AE28646"/>
    </row>
    <row r="28647" spans="1:31">
      <c r="A28647">
        <v>65350</v>
      </c>
      <c r="B28647" t="s">
        <v>24607</v>
      </c>
      <c r="C28647" t="s">
        <v>33477</v>
      </c>
      <c r="D28647" t="s">
        <v>33482</v>
      </c>
      <c r="E28647"/>
      <c r="F28647"/>
      <c r="G28647"/>
      <c r="H28647"/>
      <c r="I28647"/>
      <c r="J28647"/>
      <c r="U28647" s="43"/>
      <c r="AE28647"/>
    </row>
    <row r="28648" spans="1:31">
      <c r="A28648">
        <v>65150</v>
      </c>
      <c r="B28648" t="s">
        <v>24608</v>
      </c>
      <c r="C28648" t="s">
        <v>33477</v>
      </c>
      <c r="D28648" t="s">
        <v>33476</v>
      </c>
      <c r="E28648"/>
      <c r="F28648"/>
      <c r="G28648"/>
      <c r="H28648"/>
      <c r="I28648"/>
      <c r="J28648"/>
      <c r="U28648" s="43"/>
      <c r="AE28648"/>
    </row>
    <row r="28649" spans="1:31">
      <c r="A28649">
        <v>65200</v>
      </c>
      <c r="B28649" t="s">
        <v>24609</v>
      </c>
      <c r="C28649" t="s">
        <v>33477</v>
      </c>
      <c r="D28649" t="s">
        <v>33476</v>
      </c>
      <c r="E28649"/>
      <c r="F28649"/>
      <c r="G28649"/>
      <c r="H28649"/>
      <c r="I28649"/>
      <c r="J28649"/>
      <c r="U28649" s="43"/>
      <c r="AE28649"/>
    </row>
    <row r="28650" spans="1:31">
      <c r="A28650">
        <v>65150</v>
      </c>
      <c r="B28650" t="s">
        <v>24610</v>
      </c>
      <c r="C28650" t="s">
        <v>33477</v>
      </c>
      <c r="D28650" t="s">
        <v>33476</v>
      </c>
      <c r="E28650"/>
      <c r="F28650"/>
      <c r="G28650"/>
      <c r="H28650"/>
      <c r="I28650"/>
      <c r="J28650"/>
      <c r="U28650" s="43"/>
      <c r="AE28650"/>
    </row>
    <row r="28651" spans="1:31">
      <c r="A28651">
        <v>65500</v>
      </c>
      <c r="B28651" t="s">
        <v>24611</v>
      </c>
      <c r="C28651" t="s">
        <v>33477</v>
      </c>
      <c r="D28651" t="s">
        <v>33482</v>
      </c>
      <c r="E28651"/>
      <c r="F28651"/>
      <c r="G28651"/>
      <c r="H28651"/>
      <c r="I28651"/>
      <c r="J28651"/>
      <c r="U28651" s="43"/>
      <c r="AE28651"/>
    </row>
    <row r="28652" spans="1:31">
      <c r="A28652">
        <v>65310</v>
      </c>
      <c r="B28652" t="s">
        <v>24612</v>
      </c>
      <c r="C28652" t="s">
        <v>33477</v>
      </c>
      <c r="D28652" t="e">
        <v>#N/A</v>
      </c>
      <c r="E28652"/>
      <c r="F28652"/>
      <c r="G28652"/>
      <c r="H28652"/>
      <c r="I28652"/>
      <c r="J28652"/>
      <c r="U28652" s="43"/>
      <c r="AE28652"/>
    </row>
    <row r="28653" spans="1:31">
      <c r="A28653">
        <v>65350</v>
      </c>
      <c r="B28653" t="s">
        <v>24613</v>
      </c>
      <c r="C28653" t="s">
        <v>33477</v>
      </c>
      <c r="D28653" t="s">
        <v>33482</v>
      </c>
      <c r="E28653"/>
      <c r="F28653"/>
      <c r="G28653"/>
      <c r="H28653"/>
      <c r="I28653"/>
      <c r="J28653"/>
      <c r="U28653" s="43"/>
      <c r="AE28653"/>
    </row>
    <row r="28654" spans="1:31">
      <c r="A28654">
        <v>65190</v>
      </c>
      <c r="B28654" t="s">
        <v>24614</v>
      </c>
      <c r="C28654" t="s">
        <v>33477</v>
      </c>
      <c r="D28654" t="s">
        <v>33476</v>
      </c>
      <c r="E28654"/>
      <c r="F28654"/>
      <c r="G28654"/>
      <c r="H28654"/>
      <c r="I28654"/>
      <c r="J28654"/>
      <c r="U28654" s="43"/>
      <c r="AE28654"/>
    </row>
    <row r="28655" spans="1:31">
      <c r="A28655">
        <v>65100</v>
      </c>
      <c r="B28655" t="s">
        <v>24615</v>
      </c>
      <c r="C28655" t="s">
        <v>33477</v>
      </c>
      <c r="D28655" t="s">
        <v>33476</v>
      </c>
      <c r="E28655"/>
      <c r="F28655"/>
      <c r="G28655"/>
      <c r="H28655"/>
      <c r="I28655"/>
      <c r="J28655"/>
      <c r="U28655" s="43"/>
      <c r="AE28655"/>
    </row>
    <row r="28656" spans="1:31">
      <c r="A28656">
        <v>65200</v>
      </c>
      <c r="B28656" t="s">
        <v>24616</v>
      </c>
      <c r="C28656" t="s">
        <v>33477</v>
      </c>
      <c r="D28656" t="s">
        <v>33476</v>
      </c>
      <c r="E28656"/>
      <c r="F28656"/>
      <c r="G28656"/>
      <c r="H28656"/>
      <c r="I28656"/>
      <c r="J28656"/>
      <c r="U28656" s="43"/>
      <c r="AE28656"/>
    </row>
    <row r="28657" spans="1:31">
      <c r="A28657">
        <v>65230</v>
      </c>
      <c r="B28657" t="s">
        <v>24617</v>
      </c>
      <c r="C28657" t="s">
        <v>33477</v>
      </c>
      <c r="D28657" t="s">
        <v>33476</v>
      </c>
      <c r="E28657"/>
      <c r="F28657"/>
      <c r="G28657"/>
      <c r="H28657"/>
      <c r="I28657"/>
      <c r="J28657"/>
      <c r="U28657" s="43"/>
      <c r="AE28657"/>
    </row>
    <row r="28658" spans="1:31">
      <c r="A28658">
        <v>65190</v>
      </c>
      <c r="B28658" t="s">
        <v>24618</v>
      </c>
      <c r="C28658" t="s">
        <v>33477</v>
      </c>
      <c r="D28658" t="s">
        <v>33476</v>
      </c>
      <c r="E28658"/>
      <c r="F28658"/>
      <c r="G28658"/>
      <c r="H28658"/>
      <c r="I28658"/>
      <c r="J28658"/>
      <c r="U28658" s="43"/>
      <c r="AE28658"/>
    </row>
    <row r="28659" spans="1:31">
      <c r="A28659">
        <v>65200</v>
      </c>
      <c r="B28659" t="s">
        <v>24619</v>
      </c>
      <c r="C28659" t="s">
        <v>33477</v>
      </c>
      <c r="D28659" t="s">
        <v>33476</v>
      </c>
      <c r="E28659"/>
      <c r="F28659"/>
      <c r="G28659"/>
      <c r="H28659"/>
      <c r="I28659"/>
      <c r="J28659"/>
      <c r="U28659" s="43"/>
      <c r="AE28659"/>
    </row>
    <row r="28660" spans="1:31">
      <c r="A28660">
        <v>65380</v>
      </c>
      <c r="B28660" t="s">
        <v>24620</v>
      </c>
      <c r="C28660" t="s">
        <v>33477</v>
      </c>
      <c r="D28660" t="s">
        <v>33476</v>
      </c>
      <c r="E28660"/>
      <c r="F28660"/>
      <c r="G28660"/>
      <c r="H28660"/>
      <c r="I28660"/>
      <c r="J28660"/>
      <c r="U28660" s="43"/>
      <c r="AE28660"/>
    </row>
    <row r="28661" spans="1:31">
      <c r="A28661">
        <v>65800</v>
      </c>
      <c r="B28661" t="s">
        <v>24621</v>
      </c>
      <c r="C28661" t="s">
        <v>33477</v>
      </c>
      <c r="D28661" t="s">
        <v>33482</v>
      </c>
      <c r="E28661"/>
      <c r="F28661"/>
      <c r="G28661"/>
      <c r="H28661"/>
      <c r="I28661"/>
      <c r="J28661"/>
      <c r="U28661" s="43"/>
      <c r="AE28661"/>
    </row>
    <row r="28662" spans="1:31">
      <c r="A28662">
        <v>65320</v>
      </c>
      <c r="B28662" t="s">
        <v>24622</v>
      </c>
      <c r="C28662" t="s">
        <v>33477</v>
      </c>
      <c r="D28662" t="s">
        <v>33476</v>
      </c>
      <c r="E28662"/>
      <c r="F28662"/>
      <c r="G28662"/>
      <c r="H28662"/>
      <c r="I28662"/>
      <c r="J28662"/>
      <c r="U28662" s="43"/>
      <c r="AE28662"/>
    </row>
    <row r="28663" spans="1:31">
      <c r="A28663">
        <v>65350</v>
      </c>
      <c r="B28663" t="s">
        <v>24623</v>
      </c>
      <c r="C28663" t="s">
        <v>33477</v>
      </c>
      <c r="D28663" t="s">
        <v>33482</v>
      </c>
      <c r="E28663"/>
      <c r="F28663"/>
      <c r="G28663"/>
      <c r="H28663"/>
      <c r="I28663"/>
      <c r="J28663"/>
      <c r="U28663" s="43"/>
      <c r="AE28663"/>
    </row>
    <row r="28664" spans="1:31">
      <c r="A28664">
        <v>65100</v>
      </c>
      <c r="B28664" t="s">
        <v>24624</v>
      </c>
      <c r="C28664" t="s">
        <v>33477</v>
      </c>
      <c r="D28664" t="s">
        <v>33476</v>
      </c>
      <c r="E28664"/>
      <c r="F28664"/>
      <c r="G28664"/>
      <c r="H28664"/>
      <c r="I28664"/>
      <c r="J28664"/>
      <c r="U28664" s="43"/>
      <c r="AE28664"/>
    </row>
    <row r="28665" spans="1:31">
      <c r="A28665">
        <v>65380</v>
      </c>
      <c r="B28665" t="s">
        <v>24625</v>
      </c>
      <c r="C28665" t="s">
        <v>33477</v>
      </c>
      <c r="D28665" t="s">
        <v>33476</v>
      </c>
      <c r="E28665"/>
      <c r="F28665"/>
      <c r="G28665"/>
      <c r="H28665"/>
      <c r="I28665"/>
      <c r="J28665"/>
      <c r="U28665" s="43"/>
      <c r="AE28665"/>
    </row>
    <row r="28666" spans="1:31">
      <c r="A28666">
        <v>65100</v>
      </c>
      <c r="B28666" t="s">
        <v>24626</v>
      </c>
      <c r="C28666" t="s">
        <v>33477</v>
      </c>
      <c r="D28666" t="s">
        <v>33476</v>
      </c>
      <c r="E28666"/>
      <c r="F28666"/>
      <c r="G28666"/>
      <c r="H28666"/>
      <c r="I28666"/>
      <c r="J28666"/>
      <c r="U28666" s="43"/>
      <c r="AE28666"/>
    </row>
    <row r="28667" spans="1:31">
      <c r="A28667">
        <v>65190</v>
      </c>
      <c r="B28667" t="s">
        <v>24627</v>
      </c>
      <c r="C28667" t="s">
        <v>33477</v>
      </c>
      <c r="D28667" t="s">
        <v>33476</v>
      </c>
      <c r="E28667"/>
      <c r="F28667"/>
      <c r="G28667"/>
      <c r="H28667"/>
      <c r="I28667"/>
      <c r="J28667"/>
      <c r="U28667" s="43"/>
      <c r="AE28667"/>
    </row>
    <row r="28668" spans="1:31">
      <c r="A28668">
        <v>65370</v>
      </c>
      <c r="B28668" t="s">
        <v>24628</v>
      </c>
      <c r="C28668" t="s">
        <v>33478</v>
      </c>
      <c r="D28668" t="s">
        <v>33476</v>
      </c>
      <c r="E28668"/>
      <c r="F28668"/>
      <c r="G28668"/>
      <c r="H28668"/>
      <c r="I28668"/>
      <c r="J28668"/>
      <c r="U28668" s="43"/>
      <c r="AE28668"/>
    </row>
    <row r="28669" spans="1:31">
      <c r="A28669">
        <v>65100</v>
      </c>
      <c r="B28669" t="s">
        <v>24629</v>
      </c>
      <c r="C28669" t="s">
        <v>33477</v>
      </c>
      <c r="D28669" t="s">
        <v>33476</v>
      </c>
      <c r="E28669"/>
      <c r="F28669"/>
      <c r="G28669"/>
      <c r="H28669"/>
      <c r="I28669"/>
      <c r="J28669"/>
      <c r="U28669" s="43"/>
      <c r="AE28669"/>
    </row>
    <row r="28670" spans="1:31">
      <c r="A28670">
        <v>65100</v>
      </c>
      <c r="B28670" t="s">
        <v>24630</v>
      </c>
      <c r="C28670" t="s">
        <v>33477</v>
      </c>
      <c r="D28670" t="s">
        <v>33476</v>
      </c>
      <c r="E28670"/>
      <c r="F28670"/>
      <c r="G28670"/>
      <c r="H28670"/>
      <c r="I28670"/>
      <c r="J28670"/>
      <c r="U28670" s="43"/>
      <c r="AE28670"/>
    </row>
    <row r="28671" spans="1:31">
      <c r="A28671">
        <v>65490</v>
      </c>
      <c r="B28671" t="s">
        <v>24631</v>
      </c>
      <c r="C28671" t="s">
        <v>33477</v>
      </c>
      <c r="D28671" t="s">
        <v>33482</v>
      </c>
      <c r="E28671"/>
      <c r="F28671"/>
      <c r="G28671"/>
      <c r="H28671"/>
      <c r="I28671"/>
      <c r="J28671"/>
      <c r="U28671" s="43"/>
      <c r="AE28671"/>
    </row>
    <row r="28672" spans="1:31">
      <c r="A28672">
        <v>65100</v>
      </c>
      <c r="B28672" t="s">
        <v>24632</v>
      </c>
      <c r="C28672" t="s">
        <v>33477</v>
      </c>
      <c r="D28672" t="s">
        <v>33476</v>
      </c>
      <c r="E28672"/>
      <c r="F28672"/>
      <c r="G28672"/>
      <c r="H28672"/>
      <c r="I28672"/>
      <c r="J28672"/>
      <c r="U28672" s="43"/>
      <c r="AE28672"/>
    </row>
    <row r="28673" spans="1:31">
      <c r="A28673">
        <v>65400</v>
      </c>
      <c r="B28673" t="s">
        <v>24633</v>
      </c>
      <c r="C28673" t="s">
        <v>33478</v>
      </c>
      <c r="D28673" t="s">
        <v>33476</v>
      </c>
      <c r="E28673"/>
      <c r="F28673"/>
      <c r="G28673"/>
      <c r="H28673"/>
      <c r="I28673"/>
      <c r="J28673"/>
      <c r="U28673" s="43"/>
      <c r="AE28673"/>
    </row>
    <row r="28674" spans="1:31">
      <c r="A28674">
        <v>65190</v>
      </c>
      <c r="B28674" t="s">
        <v>2393</v>
      </c>
      <c r="C28674" t="s">
        <v>33477</v>
      </c>
      <c r="D28674" t="s">
        <v>33476</v>
      </c>
      <c r="E28674"/>
      <c r="F28674"/>
      <c r="G28674"/>
      <c r="H28674"/>
      <c r="I28674"/>
      <c r="J28674"/>
      <c r="U28674" s="43"/>
      <c r="AE28674"/>
    </row>
    <row r="28675" spans="1:31">
      <c r="A28675">
        <v>65240</v>
      </c>
      <c r="B28675" t="s">
        <v>24634</v>
      </c>
      <c r="C28675" t="s">
        <v>33478</v>
      </c>
      <c r="D28675" t="s">
        <v>33476</v>
      </c>
      <c r="E28675"/>
      <c r="F28675"/>
      <c r="G28675"/>
      <c r="H28675"/>
      <c r="I28675"/>
      <c r="J28675"/>
      <c r="U28675" s="43"/>
      <c r="AE28675"/>
    </row>
    <row r="28676" spans="1:31">
      <c r="A28676">
        <v>65100</v>
      </c>
      <c r="B28676" t="s">
        <v>24635</v>
      </c>
      <c r="C28676" t="s">
        <v>33477</v>
      </c>
      <c r="D28676" t="s">
        <v>33476</v>
      </c>
      <c r="E28676"/>
      <c r="F28676"/>
      <c r="G28676"/>
      <c r="H28676"/>
      <c r="I28676"/>
      <c r="J28676"/>
      <c r="U28676" s="43"/>
      <c r="AE28676"/>
    </row>
    <row r="28677" spans="1:31">
      <c r="A28677">
        <v>65130</v>
      </c>
      <c r="B28677" t="s">
        <v>24636</v>
      </c>
      <c r="C28677" t="s">
        <v>33477</v>
      </c>
      <c r="D28677" t="s">
        <v>33476</v>
      </c>
      <c r="E28677"/>
      <c r="F28677"/>
      <c r="G28677"/>
      <c r="H28677"/>
      <c r="I28677"/>
      <c r="J28677"/>
      <c r="U28677" s="43"/>
      <c r="AE28677"/>
    </row>
    <row r="28678" spans="1:31">
      <c r="A28678">
        <v>65190</v>
      </c>
      <c r="B28678" t="s">
        <v>24637</v>
      </c>
      <c r="C28678" t="s">
        <v>33477</v>
      </c>
      <c r="D28678" t="s">
        <v>33476</v>
      </c>
      <c r="E28678"/>
      <c r="F28678"/>
      <c r="G28678"/>
      <c r="H28678"/>
      <c r="I28678"/>
      <c r="J28678"/>
      <c r="U28678" s="43"/>
      <c r="AE28678"/>
    </row>
    <row r="28679" spans="1:31">
      <c r="A28679">
        <v>65230</v>
      </c>
      <c r="B28679" t="s">
        <v>24638</v>
      </c>
      <c r="C28679" t="s">
        <v>33477</v>
      </c>
      <c r="D28679" t="s">
        <v>33476</v>
      </c>
      <c r="E28679"/>
      <c r="F28679"/>
      <c r="G28679"/>
      <c r="H28679"/>
      <c r="I28679"/>
      <c r="J28679"/>
      <c r="U28679" s="43"/>
      <c r="AE28679"/>
    </row>
    <row r="28680" spans="1:31">
      <c r="A28680">
        <v>65350</v>
      </c>
      <c r="B28680" t="s">
        <v>24639</v>
      </c>
      <c r="C28680" t="s">
        <v>33477</v>
      </c>
      <c r="D28680" t="s">
        <v>33482</v>
      </c>
      <c r="E28680"/>
      <c r="F28680"/>
      <c r="G28680"/>
      <c r="H28680"/>
      <c r="I28680"/>
      <c r="J28680"/>
      <c r="U28680" s="43"/>
      <c r="AE28680"/>
    </row>
    <row r="28681" spans="1:31">
      <c r="A28681">
        <v>65270</v>
      </c>
      <c r="B28681" t="s">
        <v>24640</v>
      </c>
      <c r="C28681" t="s">
        <v>33477</v>
      </c>
      <c r="D28681" t="e">
        <v>#N/A</v>
      </c>
      <c r="E28681"/>
      <c r="F28681"/>
      <c r="G28681"/>
      <c r="H28681"/>
      <c r="I28681"/>
      <c r="J28681"/>
      <c r="U28681" s="43"/>
      <c r="AE28681"/>
    </row>
    <row r="28682" spans="1:31">
      <c r="A28682">
        <v>65140</v>
      </c>
      <c r="B28682" t="s">
        <v>24641</v>
      </c>
      <c r="C28682" t="s">
        <v>33477</v>
      </c>
      <c r="D28682" t="s">
        <v>33482</v>
      </c>
      <c r="E28682"/>
      <c r="F28682"/>
      <c r="G28682"/>
      <c r="H28682"/>
      <c r="I28682"/>
      <c r="J28682"/>
      <c r="U28682" s="43"/>
      <c r="AE28682"/>
    </row>
    <row r="28683" spans="1:31">
      <c r="A28683">
        <v>65260</v>
      </c>
      <c r="B28683" t="s">
        <v>24642</v>
      </c>
      <c r="C28683" t="s">
        <v>33478</v>
      </c>
      <c r="D28683" t="e">
        <v>#N/A</v>
      </c>
      <c r="E28683"/>
      <c r="F28683"/>
      <c r="G28683"/>
      <c r="H28683"/>
      <c r="I28683"/>
      <c r="J28683"/>
      <c r="U28683" s="43"/>
      <c r="AE28683"/>
    </row>
    <row r="28684" spans="1:31">
      <c r="A28684">
        <v>65300</v>
      </c>
      <c r="B28684" t="s">
        <v>24643</v>
      </c>
      <c r="C28684" t="s">
        <v>33477</v>
      </c>
      <c r="D28684" t="s">
        <v>33482</v>
      </c>
      <c r="E28684"/>
      <c r="F28684"/>
      <c r="G28684"/>
      <c r="H28684"/>
      <c r="I28684"/>
      <c r="J28684"/>
      <c r="U28684" s="43"/>
      <c r="AE28684"/>
    </row>
    <row r="28685" spans="1:31">
      <c r="A28685">
        <v>65320</v>
      </c>
      <c r="B28685" t="s">
        <v>24644</v>
      </c>
      <c r="C28685" t="s">
        <v>33477</v>
      </c>
      <c r="D28685" t="s">
        <v>33476</v>
      </c>
      <c r="E28685"/>
      <c r="F28685"/>
      <c r="G28685"/>
      <c r="H28685"/>
      <c r="I28685"/>
      <c r="J28685"/>
      <c r="U28685" s="43"/>
      <c r="AE28685"/>
    </row>
    <row r="28686" spans="1:31">
      <c r="A28686">
        <v>65100</v>
      </c>
      <c r="B28686" t="s">
        <v>24645</v>
      </c>
      <c r="C28686" t="s">
        <v>33477</v>
      </c>
      <c r="D28686" t="s">
        <v>33476</v>
      </c>
      <c r="E28686"/>
      <c r="F28686"/>
      <c r="G28686"/>
      <c r="H28686"/>
      <c r="I28686"/>
      <c r="J28686"/>
      <c r="U28686" s="43"/>
      <c r="AE28686"/>
    </row>
    <row r="28687" spans="1:31">
      <c r="A28687">
        <v>65190</v>
      </c>
      <c r="B28687" t="s">
        <v>24646</v>
      </c>
      <c r="C28687" t="s">
        <v>33477</v>
      </c>
      <c r="D28687" t="s">
        <v>33476</v>
      </c>
      <c r="E28687"/>
      <c r="F28687"/>
      <c r="G28687"/>
      <c r="H28687"/>
      <c r="I28687"/>
      <c r="J28687"/>
      <c r="U28687" s="43"/>
      <c r="AE28687"/>
    </row>
    <row r="28688" spans="1:31">
      <c r="A28688">
        <v>65230</v>
      </c>
      <c r="B28688" t="s">
        <v>24647</v>
      </c>
      <c r="C28688" t="s">
        <v>33477</v>
      </c>
      <c r="D28688" t="s">
        <v>33476</v>
      </c>
      <c r="E28688"/>
      <c r="F28688"/>
      <c r="G28688"/>
      <c r="H28688"/>
      <c r="I28688"/>
      <c r="J28688"/>
      <c r="U28688" s="43"/>
      <c r="AE28688"/>
    </row>
    <row r="28689" spans="1:31">
      <c r="A28689">
        <v>65350</v>
      </c>
      <c r="B28689" t="s">
        <v>24648</v>
      </c>
      <c r="C28689" t="s">
        <v>33477</v>
      </c>
      <c r="D28689" t="s">
        <v>33482</v>
      </c>
      <c r="E28689"/>
      <c r="F28689"/>
      <c r="G28689"/>
      <c r="H28689"/>
      <c r="I28689"/>
      <c r="J28689"/>
      <c r="U28689" s="43"/>
      <c r="AE28689"/>
    </row>
    <row r="28690" spans="1:31">
      <c r="A28690">
        <v>65200</v>
      </c>
      <c r="B28690" t="s">
        <v>24649</v>
      </c>
      <c r="C28690" t="s">
        <v>33477</v>
      </c>
      <c r="D28690" t="s">
        <v>33476</v>
      </c>
      <c r="E28690"/>
      <c r="F28690"/>
      <c r="G28690"/>
      <c r="H28690"/>
      <c r="I28690"/>
      <c r="J28690"/>
      <c r="U28690" s="43"/>
      <c r="AE28690"/>
    </row>
    <row r="28691" spans="1:31">
      <c r="A28691">
        <v>65400</v>
      </c>
      <c r="B28691" t="s">
        <v>11977</v>
      </c>
      <c r="C28691" t="s">
        <v>33478</v>
      </c>
      <c r="D28691" t="s">
        <v>33476</v>
      </c>
      <c r="E28691"/>
      <c r="F28691"/>
      <c r="G28691"/>
      <c r="H28691"/>
      <c r="I28691"/>
      <c r="J28691"/>
      <c r="U28691" s="43"/>
      <c r="AE28691"/>
    </row>
    <row r="28692" spans="1:31">
      <c r="A28692">
        <v>65500</v>
      </c>
      <c r="B28692" t="s">
        <v>24650</v>
      </c>
      <c r="C28692" t="s">
        <v>33477</v>
      </c>
      <c r="D28692" t="s">
        <v>33482</v>
      </c>
      <c r="E28692"/>
      <c r="F28692"/>
      <c r="G28692"/>
      <c r="H28692"/>
      <c r="I28692"/>
      <c r="J28692"/>
      <c r="U28692" s="43"/>
      <c r="AE28692"/>
    </row>
    <row r="28693" spans="1:31">
      <c r="A28693">
        <v>65230</v>
      </c>
      <c r="B28693" t="s">
        <v>24651</v>
      </c>
      <c r="C28693" t="s">
        <v>33477</v>
      </c>
      <c r="D28693" t="s">
        <v>33476</v>
      </c>
      <c r="E28693"/>
      <c r="F28693"/>
      <c r="G28693"/>
      <c r="H28693"/>
      <c r="I28693"/>
      <c r="J28693"/>
      <c r="U28693" s="43"/>
      <c r="AE28693"/>
    </row>
    <row r="28694" spans="1:31">
      <c r="A28694">
        <v>65220</v>
      </c>
      <c r="B28694" t="s">
        <v>24652</v>
      </c>
      <c r="C28694" t="s">
        <v>33477</v>
      </c>
      <c r="D28694" t="s">
        <v>33482</v>
      </c>
      <c r="E28694"/>
      <c r="F28694"/>
      <c r="G28694"/>
      <c r="H28694"/>
      <c r="I28694"/>
      <c r="J28694"/>
      <c r="U28694" s="43"/>
      <c r="AE28694"/>
    </row>
    <row r="28695" spans="1:31">
      <c r="A28695">
        <v>65140</v>
      </c>
      <c r="B28695" t="s">
        <v>24653</v>
      </c>
      <c r="C28695" t="s">
        <v>33477</v>
      </c>
      <c r="D28695" t="s">
        <v>33482</v>
      </c>
      <c r="E28695"/>
      <c r="F28695"/>
      <c r="G28695"/>
      <c r="H28695"/>
      <c r="I28695"/>
      <c r="J28695"/>
      <c r="U28695" s="43"/>
      <c r="AE28695"/>
    </row>
    <row r="28696" spans="1:31">
      <c r="A28696">
        <v>65330</v>
      </c>
      <c r="B28696" t="s">
        <v>24654</v>
      </c>
      <c r="C28696" t="s">
        <v>33477</v>
      </c>
      <c r="D28696" t="s">
        <v>33476</v>
      </c>
      <c r="E28696"/>
      <c r="F28696"/>
      <c r="G28696"/>
      <c r="H28696"/>
      <c r="I28696"/>
      <c r="J28696"/>
      <c r="U28696" s="43"/>
      <c r="AE28696"/>
    </row>
    <row r="28697" spans="1:31">
      <c r="A28697">
        <v>65300</v>
      </c>
      <c r="B28697" t="s">
        <v>11989</v>
      </c>
      <c r="C28697" t="s">
        <v>33477</v>
      </c>
      <c r="D28697" t="s">
        <v>33482</v>
      </c>
      <c r="E28697"/>
      <c r="F28697"/>
      <c r="G28697"/>
      <c r="H28697"/>
      <c r="I28697"/>
      <c r="J28697"/>
      <c r="U28697" s="43"/>
      <c r="AE28697"/>
    </row>
    <row r="28698" spans="1:31">
      <c r="A28698">
        <v>65190</v>
      </c>
      <c r="B28698" t="s">
        <v>4040</v>
      </c>
      <c r="C28698" t="s">
        <v>33477</v>
      </c>
      <c r="D28698" t="s">
        <v>33476</v>
      </c>
      <c r="E28698"/>
      <c r="F28698"/>
      <c r="G28698"/>
      <c r="H28698"/>
      <c r="I28698"/>
      <c r="J28698"/>
      <c r="U28698" s="43"/>
      <c r="AE28698"/>
    </row>
    <row r="28699" spans="1:31">
      <c r="A28699">
        <v>65590</v>
      </c>
      <c r="B28699" t="s">
        <v>23660</v>
      </c>
      <c r="C28699" t="s">
        <v>33478</v>
      </c>
      <c r="D28699" t="s">
        <v>33476</v>
      </c>
      <c r="E28699"/>
      <c r="F28699"/>
      <c r="G28699"/>
      <c r="H28699"/>
      <c r="I28699"/>
      <c r="J28699"/>
      <c r="U28699" s="43"/>
      <c r="AE28699"/>
    </row>
    <row r="28700" spans="1:31">
      <c r="A28700">
        <v>65350</v>
      </c>
      <c r="B28700" t="s">
        <v>24655</v>
      </c>
      <c r="C28700" t="s">
        <v>33477</v>
      </c>
      <c r="D28700" t="s">
        <v>33482</v>
      </c>
      <c r="E28700"/>
      <c r="F28700"/>
      <c r="G28700"/>
      <c r="H28700"/>
      <c r="I28700"/>
      <c r="J28700"/>
      <c r="U28700" s="43"/>
      <c r="AE28700"/>
    </row>
    <row r="28701" spans="1:31">
      <c r="A28701">
        <v>65330</v>
      </c>
      <c r="B28701" t="s">
        <v>24656</v>
      </c>
      <c r="C28701" t="s">
        <v>33477</v>
      </c>
      <c r="D28701" t="s">
        <v>33476</v>
      </c>
      <c r="E28701"/>
      <c r="F28701"/>
      <c r="G28701"/>
      <c r="H28701"/>
      <c r="I28701"/>
      <c r="J28701"/>
      <c r="U28701" s="43"/>
      <c r="AE28701"/>
    </row>
    <row r="28702" spans="1:31">
      <c r="A28702">
        <v>65370</v>
      </c>
      <c r="B28702" t="s">
        <v>24657</v>
      </c>
      <c r="C28702" t="s">
        <v>33478</v>
      </c>
      <c r="D28702" t="s">
        <v>33476</v>
      </c>
      <c r="E28702"/>
      <c r="F28702"/>
      <c r="G28702"/>
      <c r="H28702"/>
      <c r="I28702"/>
      <c r="J28702"/>
      <c r="U28702" s="43"/>
      <c r="AE28702"/>
    </row>
    <row r="28703" spans="1:31">
      <c r="A28703">
        <v>65220</v>
      </c>
      <c r="B28703" t="s">
        <v>24658</v>
      </c>
      <c r="C28703" t="s">
        <v>33477</v>
      </c>
      <c r="D28703" t="s">
        <v>33482</v>
      </c>
      <c r="E28703"/>
      <c r="F28703"/>
      <c r="G28703"/>
      <c r="H28703"/>
      <c r="I28703"/>
      <c r="J28703"/>
      <c r="U28703" s="43"/>
      <c r="AE28703"/>
    </row>
    <row r="28704" spans="1:31">
      <c r="A28704">
        <v>65170</v>
      </c>
      <c r="B28704" t="s">
        <v>24659</v>
      </c>
      <c r="C28704" t="s">
        <v>33478</v>
      </c>
      <c r="D28704" t="s">
        <v>33476</v>
      </c>
      <c r="E28704"/>
      <c r="F28704"/>
      <c r="G28704"/>
      <c r="H28704"/>
      <c r="I28704"/>
      <c r="J28704"/>
      <c r="U28704" s="43"/>
      <c r="AE28704"/>
    </row>
    <row r="28705" spans="1:31">
      <c r="A28705">
        <v>65250</v>
      </c>
      <c r="B28705" t="s">
        <v>12004</v>
      </c>
      <c r="C28705" t="s">
        <v>33477</v>
      </c>
      <c r="D28705" t="s">
        <v>33476</v>
      </c>
      <c r="E28705"/>
      <c r="F28705"/>
      <c r="G28705"/>
      <c r="H28705"/>
      <c r="I28705"/>
      <c r="J28705"/>
      <c r="U28705" s="43"/>
      <c r="AE28705"/>
    </row>
    <row r="28706" spans="1:31">
      <c r="A28706">
        <v>65100</v>
      </c>
      <c r="B28706" t="s">
        <v>12012</v>
      </c>
      <c r="C28706" t="s">
        <v>33477</v>
      </c>
      <c r="D28706" t="s">
        <v>33476</v>
      </c>
      <c r="E28706"/>
      <c r="F28706"/>
      <c r="G28706"/>
      <c r="H28706"/>
      <c r="I28706"/>
      <c r="J28706"/>
      <c r="U28706" s="43"/>
      <c r="AE28706"/>
    </row>
    <row r="28707" spans="1:31">
      <c r="A28707">
        <v>65700</v>
      </c>
      <c r="B28707" t="s">
        <v>24660</v>
      </c>
      <c r="C28707" t="s">
        <v>33477</v>
      </c>
      <c r="D28707" t="s">
        <v>33476</v>
      </c>
      <c r="E28707"/>
      <c r="F28707"/>
      <c r="G28707"/>
      <c r="H28707"/>
      <c r="I28707"/>
      <c r="J28707"/>
      <c r="U28707" s="43"/>
      <c r="AE28707"/>
    </row>
    <row r="28708" spans="1:31">
      <c r="A28708">
        <v>65170</v>
      </c>
      <c r="B28708" t="s">
        <v>24661</v>
      </c>
      <c r="C28708" t="s">
        <v>33478</v>
      </c>
      <c r="D28708" t="s">
        <v>33476</v>
      </c>
      <c r="E28708"/>
      <c r="F28708"/>
      <c r="G28708"/>
      <c r="H28708"/>
      <c r="I28708"/>
      <c r="J28708"/>
      <c r="U28708" s="43"/>
      <c r="AE28708"/>
    </row>
    <row r="28709" spans="1:31">
      <c r="A28709">
        <v>65150</v>
      </c>
      <c r="B28709" t="s">
        <v>24662</v>
      </c>
      <c r="C28709" t="s">
        <v>33477</v>
      </c>
      <c r="D28709" t="s">
        <v>33476</v>
      </c>
      <c r="E28709"/>
      <c r="F28709"/>
      <c r="G28709"/>
      <c r="H28709"/>
      <c r="I28709"/>
      <c r="J28709"/>
      <c r="U28709" s="43"/>
      <c r="AE28709"/>
    </row>
    <row r="28710" spans="1:31">
      <c r="A28710">
        <v>65500</v>
      </c>
      <c r="B28710" t="s">
        <v>24663</v>
      </c>
      <c r="C28710" t="s">
        <v>33477</v>
      </c>
      <c r="D28710" t="s">
        <v>33482</v>
      </c>
      <c r="E28710"/>
      <c r="F28710"/>
      <c r="G28710"/>
      <c r="H28710"/>
      <c r="I28710"/>
      <c r="J28710"/>
      <c r="U28710" s="43"/>
      <c r="AE28710"/>
    </row>
    <row r="28711" spans="1:31">
      <c r="A28711">
        <v>65370</v>
      </c>
      <c r="B28711" t="s">
        <v>2892</v>
      </c>
      <c r="C28711" t="s">
        <v>33478</v>
      </c>
      <c r="D28711" t="s">
        <v>33476</v>
      </c>
      <c r="E28711"/>
      <c r="F28711"/>
      <c r="G28711"/>
      <c r="H28711"/>
      <c r="I28711"/>
      <c r="J28711"/>
      <c r="U28711" s="43"/>
      <c r="AE28711"/>
    </row>
    <row r="28712" spans="1:31">
      <c r="A28712">
        <v>65360</v>
      </c>
      <c r="B28712" t="s">
        <v>12025</v>
      </c>
      <c r="C28712" t="s">
        <v>33477</v>
      </c>
      <c r="D28712" t="e">
        <v>#N/A</v>
      </c>
      <c r="E28712"/>
      <c r="F28712"/>
      <c r="G28712"/>
      <c r="H28712"/>
      <c r="I28712"/>
      <c r="J28712"/>
      <c r="U28712" s="43"/>
      <c r="AE28712"/>
    </row>
    <row r="28713" spans="1:31">
      <c r="A28713">
        <v>65400</v>
      </c>
      <c r="B28713" t="s">
        <v>24664</v>
      </c>
      <c r="C28713" t="s">
        <v>33478</v>
      </c>
      <c r="D28713" t="s">
        <v>33476</v>
      </c>
      <c r="E28713"/>
      <c r="F28713"/>
      <c r="G28713"/>
      <c r="H28713"/>
      <c r="I28713"/>
      <c r="J28713"/>
      <c r="U28713" s="43"/>
      <c r="AE28713"/>
    </row>
    <row r="28714" spans="1:31">
      <c r="A28714">
        <v>65150</v>
      </c>
      <c r="B28714" t="s">
        <v>6568</v>
      </c>
      <c r="C28714" t="s">
        <v>33477</v>
      </c>
      <c r="D28714" t="s">
        <v>33476</v>
      </c>
      <c r="E28714"/>
      <c r="F28714"/>
      <c r="G28714"/>
      <c r="H28714"/>
      <c r="I28714"/>
      <c r="J28714"/>
      <c r="U28714" s="43"/>
      <c r="AE28714"/>
    </row>
    <row r="28715" spans="1:31">
      <c r="A28715">
        <v>65270</v>
      </c>
      <c r="B28715" t="s">
        <v>24665</v>
      </c>
      <c r="C28715" t="s">
        <v>33477</v>
      </c>
      <c r="D28715" t="e">
        <v>#N/A</v>
      </c>
      <c r="E28715"/>
      <c r="F28715"/>
      <c r="G28715"/>
      <c r="H28715"/>
      <c r="I28715"/>
      <c r="J28715"/>
      <c r="U28715" s="43"/>
      <c r="AE28715"/>
    </row>
    <row r="28716" spans="1:31">
      <c r="A28716">
        <v>65400</v>
      </c>
      <c r="B28716" t="s">
        <v>12506</v>
      </c>
      <c r="C28716" t="s">
        <v>33478</v>
      </c>
      <c r="D28716" t="s">
        <v>33476</v>
      </c>
      <c r="E28716"/>
      <c r="F28716"/>
      <c r="G28716"/>
      <c r="H28716"/>
      <c r="I28716"/>
      <c r="J28716"/>
      <c r="U28716" s="43"/>
      <c r="AE28716"/>
    </row>
    <row r="28717" spans="1:31">
      <c r="A28717">
        <v>65140</v>
      </c>
      <c r="B28717" t="s">
        <v>24666</v>
      </c>
      <c r="C28717" t="s">
        <v>33477</v>
      </c>
      <c r="D28717" t="s">
        <v>33482</v>
      </c>
      <c r="E28717"/>
      <c r="F28717"/>
      <c r="G28717"/>
      <c r="H28717"/>
      <c r="I28717"/>
      <c r="J28717"/>
      <c r="U28717" s="43"/>
      <c r="AE28717"/>
    </row>
    <row r="28718" spans="1:31">
      <c r="A28718">
        <v>65370</v>
      </c>
      <c r="B28718" t="s">
        <v>24667</v>
      </c>
      <c r="C28718" t="s">
        <v>33478</v>
      </c>
      <c r="D28718" t="s">
        <v>33476</v>
      </c>
      <c r="E28718"/>
      <c r="F28718"/>
      <c r="G28718"/>
      <c r="H28718"/>
      <c r="I28718"/>
      <c r="J28718"/>
      <c r="U28718" s="43"/>
      <c r="AE28718"/>
    </row>
    <row r="28719" spans="1:31">
      <c r="A28719">
        <v>65120</v>
      </c>
      <c r="B28719" t="s">
        <v>24668</v>
      </c>
      <c r="C28719" t="s">
        <v>33478</v>
      </c>
      <c r="D28719" t="s">
        <v>33476</v>
      </c>
      <c r="E28719"/>
      <c r="F28719"/>
      <c r="G28719"/>
      <c r="H28719"/>
      <c r="I28719"/>
      <c r="J28719"/>
      <c r="U28719" s="43"/>
      <c r="AE28719"/>
    </row>
    <row r="28720" spans="1:31">
      <c r="A28720">
        <v>65120</v>
      </c>
      <c r="B28720" t="s">
        <v>24668</v>
      </c>
      <c r="C28720" t="s">
        <v>33478</v>
      </c>
      <c r="D28720" t="s">
        <v>33476</v>
      </c>
      <c r="E28720"/>
      <c r="F28720"/>
      <c r="G28720"/>
      <c r="H28720"/>
      <c r="I28720"/>
      <c r="J28720"/>
      <c r="U28720" s="43"/>
      <c r="AE28720"/>
    </row>
    <row r="28721" spans="1:31">
      <c r="A28721">
        <v>65400</v>
      </c>
      <c r="B28721" t="s">
        <v>12528</v>
      </c>
      <c r="C28721" t="s">
        <v>33478</v>
      </c>
      <c r="D28721" t="s">
        <v>33476</v>
      </c>
      <c r="E28721"/>
      <c r="F28721"/>
      <c r="G28721"/>
      <c r="H28721"/>
      <c r="I28721"/>
      <c r="J28721"/>
      <c r="U28721" s="43"/>
      <c r="AE28721"/>
    </row>
    <row r="28722" spans="1:31">
      <c r="A28722">
        <v>65360</v>
      </c>
      <c r="B28722" t="s">
        <v>24669</v>
      </c>
      <c r="C28722" t="s">
        <v>33477</v>
      </c>
      <c r="D28722" t="e">
        <v>#N/A</v>
      </c>
      <c r="E28722"/>
      <c r="F28722"/>
      <c r="G28722"/>
      <c r="H28722"/>
      <c r="I28722"/>
      <c r="J28722"/>
      <c r="U28722" s="43"/>
      <c r="AE28722"/>
    </row>
    <row r="28723" spans="1:31">
      <c r="A28723">
        <v>65370</v>
      </c>
      <c r="B28723" t="s">
        <v>24670</v>
      </c>
      <c r="C28723" t="s">
        <v>33478</v>
      </c>
      <c r="D28723" t="s">
        <v>33476</v>
      </c>
      <c r="E28723"/>
      <c r="F28723"/>
      <c r="G28723"/>
      <c r="H28723"/>
      <c r="I28723"/>
      <c r="J28723"/>
      <c r="U28723" s="43"/>
      <c r="AE28723"/>
    </row>
    <row r="28724" spans="1:31">
      <c r="A28724">
        <v>65500</v>
      </c>
      <c r="B28724" t="s">
        <v>24671</v>
      </c>
      <c r="C28724" t="s">
        <v>33477</v>
      </c>
      <c r="D28724" t="s">
        <v>33482</v>
      </c>
      <c r="E28724"/>
      <c r="F28724"/>
      <c r="G28724"/>
      <c r="H28724"/>
      <c r="I28724"/>
      <c r="J28724"/>
      <c r="U28724" s="43"/>
      <c r="AE28724"/>
    </row>
    <row r="28725" spans="1:31">
      <c r="A28725">
        <v>65230</v>
      </c>
      <c r="B28725" t="s">
        <v>24672</v>
      </c>
      <c r="C28725" t="s">
        <v>33477</v>
      </c>
      <c r="D28725" t="s">
        <v>33476</v>
      </c>
      <c r="E28725"/>
      <c r="F28725"/>
      <c r="G28725"/>
      <c r="H28725"/>
      <c r="I28725"/>
      <c r="J28725"/>
      <c r="U28725" s="43"/>
      <c r="AE28725"/>
    </row>
    <row r="28726" spans="1:31">
      <c r="A28726">
        <v>65130</v>
      </c>
      <c r="B28726" t="s">
        <v>24673</v>
      </c>
      <c r="C28726" t="s">
        <v>33477</v>
      </c>
      <c r="D28726" t="s">
        <v>33476</v>
      </c>
      <c r="E28726"/>
      <c r="F28726"/>
      <c r="G28726"/>
      <c r="H28726"/>
      <c r="I28726"/>
      <c r="J28726"/>
      <c r="U28726" s="43"/>
      <c r="AE28726"/>
    </row>
    <row r="28727" spans="1:31">
      <c r="A28727">
        <v>65390</v>
      </c>
      <c r="B28727" t="s">
        <v>24674</v>
      </c>
      <c r="C28727" t="s">
        <v>33477</v>
      </c>
      <c r="D28727" t="e">
        <v>#N/A</v>
      </c>
      <c r="E28727"/>
      <c r="F28727"/>
      <c r="G28727"/>
      <c r="H28727"/>
      <c r="I28727"/>
      <c r="J28727"/>
      <c r="U28727" s="43"/>
      <c r="AE28727"/>
    </row>
    <row r="28728" spans="1:31">
      <c r="A28728">
        <v>65370</v>
      </c>
      <c r="B28728" t="s">
        <v>24675</v>
      </c>
      <c r="C28728" t="s">
        <v>33478</v>
      </c>
      <c r="D28728" t="s">
        <v>33476</v>
      </c>
      <c r="E28728"/>
      <c r="F28728"/>
      <c r="G28728"/>
      <c r="H28728"/>
      <c r="I28728"/>
      <c r="J28728"/>
      <c r="U28728" s="43"/>
      <c r="AE28728"/>
    </row>
    <row r="28729" spans="1:31">
      <c r="A28729">
        <v>65410</v>
      </c>
      <c r="B28729" t="s">
        <v>24676</v>
      </c>
      <c r="C28729" t="s">
        <v>33478</v>
      </c>
      <c r="D28729" t="s">
        <v>33476</v>
      </c>
      <c r="E28729"/>
      <c r="F28729"/>
      <c r="G28729"/>
      <c r="H28729"/>
      <c r="I28729"/>
      <c r="J28729"/>
      <c r="U28729" s="43"/>
      <c r="AE28729"/>
    </row>
    <row r="28730" spans="1:31">
      <c r="A28730">
        <v>65140</v>
      </c>
      <c r="B28730" t="s">
        <v>24677</v>
      </c>
      <c r="C28730" t="s">
        <v>33477</v>
      </c>
      <c r="D28730" t="s">
        <v>33482</v>
      </c>
      <c r="E28730"/>
      <c r="F28730"/>
      <c r="G28730"/>
      <c r="H28730"/>
      <c r="I28730"/>
      <c r="J28730"/>
      <c r="U28730" s="43"/>
      <c r="AE28730"/>
    </row>
    <row r="28731" spans="1:31">
      <c r="A28731">
        <v>65600</v>
      </c>
      <c r="B28731" t="s">
        <v>24678</v>
      </c>
      <c r="C28731" t="s">
        <v>33477</v>
      </c>
      <c r="D28731" t="e">
        <v>#N/A</v>
      </c>
      <c r="E28731"/>
      <c r="F28731"/>
      <c r="G28731"/>
      <c r="H28731"/>
      <c r="I28731"/>
      <c r="J28731"/>
      <c r="U28731" s="43"/>
      <c r="AE28731"/>
    </row>
    <row r="28732" spans="1:31">
      <c r="A28732">
        <v>65120</v>
      </c>
      <c r="B28732" t="s">
        <v>24679</v>
      </c>
      <c r="C28732" t="s">
        <v>33478</v>
      </c>
      <c r="D28732" t="s">
        <v>33476</v>
      </c>
      <c r="E28732"/>
      <c r="F28732"/>
      <c r="G28732"/>
      <c r="H28732"/>
      <c r="I28732"/>
      <c r="J28732"/>
      <c r="U28732" s="43"/>
      <c r="AE28732"/>
    </row>
    <row r="28733" spans="1:31">
      <c r="A28733">
        <v>65700</v>
      </c>
      <c r="B28733" t="s">
        <v>11079</v>
      </c>
      <c r="C28733" t="s">
        <v>33477</v>
      </c>
      <c r="D28733" t="s">
        <v>33476</v>
      </c>
      <c r="E28733"/>
      <c r="F28733"/>
      <c r="G28733"/>
      <c r="H28733"/>
      <c r="I28733"/>
      <c r="J28733"/>
      <c r="U28733" s="43"/>
      <c r="AE28733"/>
    </row>
    <row r="28734" spans="1:31">
      <c r="A28734">
        <v>65120</v>
      </c>
      <c r="B28734" t="s">
        <v>24680</v>
      </c>
      <c r="C28734" t="s">
        <v>33478</v>
      </c>
      <c r="D28734" t="s">
        <v>33476</v>
      </c>
      <c r="E28734"/>
      <c r="F28734"/>
      <c r="G28734"/>
      <c r="H28734"/>
      <c r="I28734"/>
      <c r="J28734"/>
      <c r="U28734" s="43"/>
      <c r="AE28734"/>
    </row>
    <row r="28735" spans="1:31">
      <c r="A28735">
        <v>65140</v>
      </c>
      <c r="B28735" t="s">
        <v>16736</v>
      </c>
      <c r="C28735" t="s">
        <v>33477</v>
      </c>
      <c r="D28735" t="s">
        <v>33482</v>
      </c>
      <c r="E28735"/>
      <c r="F28735"/>
      <c r="G28735"/>
      <c r="H28735"/>
      <c r="I28735"/>
      <c r="J28735"/>
      <c r="U28735" s="43"/>
      <c r="AE28735"/>
    </row>
    <row r="28736" spans="1:31">
      <c r="A28736">
        <v>65100</v>
      </c>
      <c r="B28736" t="s">
        <v>24681</v>
      </c>
      <c r="C28736" t="s">
        <v>33477</v>
      </c>
      <c r="D28736" t="s">
        <v>33476</v>
      </c>
      <c r="E28736"/>
      <c r="F28736"/>
      <c r="G28736"/>
      <c r="H28736"/>
      <c r="I28736"/>
      <c r="J28736"/>
      <c r="U28736" s="43"/>
      <c r="AE28736"/>
    </row>
    <row r="28737" spans="1:31">
      <c r="A28737">
        <v>65150</v>
      </c>
      <c r="B28737" t="s">
        <v>24682</v>
      </c>
      <c r="C28737" t="s">
        <v>33477</v>
      </c>
      <c r="D28737" t="s">
        <v>33476</v>
      </c>
      <c r="E28737"/>
      <c r="F28737"/>
      <c r="G28737"/>
      <c r="H28737"/>
      <c r="I28737"/>
      <c r="J28737"/>
      <c r="U28737" s="43"/>
      <c r="AE28737"/>
    </row>
    <row r="28738" spans="1:31">
      <c r="A28738">
        <v>65600</v>
      </c>
      <c r="B28738" t="s">
        <v>24683</v>
      </c>
      <c r="C28738" t="s">
        <v>33477</v>
      </c>
      <c r="D28738" t="e">
        <v>#N/A</v>
      </c>
      <c r="E28738"/>
      <c r="F28738"/>
      <c r="G28738"/>
      <c r="H28738"/>
      <c r="I28738"/>
      <c r="J28738"/>
      <c r="U28738" s="43"/>
      <c r="AE28738"/>
    </row>
    <row r="28739" spans="1:31">
      <c r="A28739">
        <v>65140</v>
      </c>
      <c r="B28739" t="s">
        <v>24684</v>
      </c>
      <c r="C28739" t="s">
        <v>33477</v>
      </c>
      <c r="D28739" t="s">
        <v>33482</v>
      </c>
      <c r="E28739"/>
      <c r="F28739"/>
      <c r="G28739"/>
      <c r="H28739"/>
      <c r="I28739"/>
      <c r="J28739"/>
      <c r="U28739" s="43"/>
      <c r="AE28739"/>
    </row>
    <row r="28740" spans="1:31">
      <c r="A28740">
        <v>65330</v>
      </c>
      <c r="B28740" t="s">
        <v>24685</v>
      </c>
      <c r="C28740" t="s">
        <v>33477</v>
      </c>
      <c r="D28740" t="s">
        <v>33476</v>
      </c>
      <c r="E28740"/>
      <c r="F28740"/>
      <c r="G28740"/>
      <c r="H28740"/>
      <c r="I28740"/>
      <c r="J28740"/>
      <c r="U28740" s="43"/>
      <c r="AE28740"/>
    </row>
    <row r="28741" spans="1:31">
      <c r="A28741">
        <v>65400</v>
      </c>
      <c r="B28741" t="s">
        <v>24686</v>
      </c>
      <c r="C28741" t="s">
        <v>33478</v>
      </c>
      <c r="D28741" t="s">
        <v>33476</v>
      </c>
      <c r="E28741"/>
      <c r="F28741"/>
      <c r="G28741"/>
      <c r="H28741"/>
      <c r="I28741"/>
      <c r="J28741"/>
      <c r="U28741" s="43"/>
      <c r="AE28741"/>
    </row>
    <row r="28742" spans="1:31">
      <c r="A28742">
        <v>65100</v>
      </c>
      <c r="B28742" t="s">
        <v>24687</v>
      </c>
      <c r="C28742" t="s">
        <v>33477</v>
      </c>
      <c r="D28742" t="s">
        <v>33476</v>
      </c>
      <c r="E28742"/>
      <c r="F28742"/>
      <c r="G28742"/>
      <c r="H28742"/>
      <c r="I28742"/>
      <c r="J28742"/>
      <c r="U28742" s="43"/>
      <c r="AE28742"/>
    </row>
    <row r="28743" spans="1:31">
      <c r="A28743">
        <v>65320</v>
      </c>
      <c r="B28743" t="s">
        <v>24688</v>
      </c>
      <c r="C28743" t="s">
        <v>33477</v>
      </c>
      <c r="D28743" t="s">
        <v>33476</v>
      </c>
      <c r="E28743"/>
      <c r="F28743"/>
      <c r="G28743"/>
      <c r="H28743"/>
      <c r="I28743"/>
      <c r="J28743"/>
      <c r="U28743" s="43"/>
      <c r="AE28743"/>
    </row>
    <row r="28744" spans="1:31">
      <c r="A28744">
        <v>65220</v>
      </c>
      <c r="B28744" t="s">
        <v>24689</v>
      </c>
      <c r="C28744" t="s">
        <v>33477</v>
      </c>
      <c r="D28744" t="s">
        <v>33482</v>
      </c>
      <c r="E28744"/>
      <c r="F28744"/>
      <c r="G28744"/>
      <c r="H28744"/>
      <c r="I28744"/>
      <c r="J28744"/>
      <c r="U28744" s="43"/>
      <c r="AE28744"/>
    </row>
    <row r="28745" spans="1:31">
      <c r="A28745">
        <v>65120</v>
      </c>
      <c r="B28745" t="s">
        <v>5604</v>
      </c>
      <c r="C28745" t="s">
        <v>33478</v>
      </c>
      <c r="D28745" t="s">
        <v>33476</v>
      </c>
      <c r="E28745"/>
      <c r="F28745"/>
      <c r="G28745"/>
      <c r="H28745"/>
      <c r="I28745"/>
      <c r="J28745"/>
      <c r="U28745" s="43"/>
      <c r="AE28745"/>
    </row>
    <row r="28746" spans="1:31">
      <c r="A28746">
        <v>65500</v>
      </c>
      <c r="B28746" t="s">
        <v>24690</v>
      </c>
      <c r="C28746" t="s">
        <v>33477</v>
      </c>
      <c r="D28746" t="s">
        <v>33482</v>
      </c>
      <c r="E28746"/>
      <c r="F28746"/>
      <c r="G28746"/>
      <c r="H28746"/>
      <c r="I28746"/>
      <c r="J28746"/>
      <c r="U28746" s="43"/>
      <c r="AE28746"/>
    </row>
    <row r="28747" spans="1:31">
      <c r="A28747">
        <v>65190</v>
      </c>
      <c r="B28747" t="s">
        <v>24691</v>
      </c>
      <c r="C28747" t="s">
        <v>33477</v>
      </c>
      <c r="D28747" t="s">
        <v>33476</v>
      </c>
      <c r="E28747"/>
      <c r="F28747"/>
      <c r="G28747"/>
      <c r="H28747"/>
      <c r="I28747"/>
      <c r="J28747"/>
      <c r="U28747" s="43"/>
      <c r="AE28747"/>
    </row>
    <row r="28748" spans="1:31">
      <c r="A28748">
        <v>65370</v>
      </c>
      <c r="B28748" t="s">
        <v>24692</v>
      </c>
      <c r="C28748" t="s">
        <v>33478</v>
      </c>
      <c r="D28748" t="s">
        <v>33476</v>
      </c>
      <c r="E28748"/>
      <c r="F28748"/>
      <c r="G28748"/>
      <c r="H28748"/>
      <c r="I28748"/>
      <c r="J28748"/>
      <c r="U28748" s="43"/>
      <c r="AE28748"/>
    </row>
    <row r="28749" spans="1:31">
      <c r="A28749">
        <v>65400</v>
      </c>
      <c r="B28749" t="s">
        <v>24693</v>
      </c>
      <c r="C28749" t="s">
        <v>33478</v>
      </c>
      <c r="D28749" t="s">
        <v>33476</v>
      </c>
      <c r="E28749"/>
      <c r="F28749"/>
      <c r="G28749"/>
      <c r="H28749"/>
      <c r="I28749"/>
      <c r="J28749"/>
      <c r="U28749" s="43"/>
      <c r="AE28749"/>
    </row>
    <row r="28750" spans="1:31">
      <c r="A28750">
        <v>65700</v>
      </c>
      <c r="B28750" t="s">
        <v>24694</v>
      </c>
      <c r="C28750" t="s">
        <v>33477</v>
      </c>
      <c r="D28750" t="s">
        <v>33476</v>
      </c>
      <c r="E28750"/>
      <c r="F28750"/>
      <c r="G28750"/>
      <c r="H28750"/>
      <c r="I28750"/>
      <c r="J28750"/>
      <c r="U28750" s="43"/>
      <c r="AE28750"/>
    </row>
    <row r="28751" spans="1:31">
      <c r="A28751">
        <v>65350</v>
      </c>
      <c r="B28751" t="s">
        <v>24695</v>
      </c>
      <c r="C28751" t="s">
        <v>33477</v>
      </c>
      <c r="D28751" t="s">
        <v>33482</v>
      </c>
      <c r="E28751"/>
      <c r="F28751"/>
      <c r="G28751"/>
      <c r="H28751"/>
      <c r="I28751"/>
      <c r="J28751"/>
      <c r="U28751" s="43"/>
      <c r="AE28751"/>
    </row>
    <row r="28752" spans="1:31">
      <c r="A28752">
        <v>65370</v>
      </c>
      <c r="B28752" t="s">
        <v>24696</v>
      </c>
      <c r="C28752" t="s">
        <v>33478</v>
      </c>
      <c r="D28752" t="s">
        <v>33476</v>
      </c>
      <c r="E28752"/>
      <c r="F28752"/>
      <c r="G28752"/>
      <c r="H28752"/>
      <c r="I28752"/>
      <c r="J28752"/>
      <c r="U28752" s="43"/>
      <c r="AE28752"/>
    </row>
    <row r="28753" spans="1:31">
      <c r="A28753">
        <v>65700</v>
      </c>
      <c r="B28753" t="s">
        <v>24697</v>
      </c>
      <c r="C28753" t="s">
        <v>33477</v>
      </c>
      <c r="D28753" t="s">
        <v>33476</v>
      </c>
      <c r="E28753"/>
      <c r="F28753"/>
      <c r="G28753"/>
      <c r="H28753"/>
      <c r="I28753"/>
      <c r="J28753"/>
      <c r="U28753" s="43"/>
      <c r="AE28753"/>
    </row>
    <row r="28754" spans="1:31">
      <c r="A28754">
        <v>65430</v>
      </c>
      <c r="B28754" t="s">
        <v>24698</v>
      </c>
      <c r="C28754" t="s">
        <v>33477</v>
      </c>
      <c r="D28754" t="e">
        <v>#N/A</v>
      </c>
      <c r="E28754"/>
      <c r="F28754"/>
      <c r="G28754"/>
      <c r="H28754"/>
      <c r="I28754"/>
      <c r="J28754"/>
      <c r="U28754" s="43"/>
      <c r="AE28754"/>
    </row>
    <row r="28755" spans="1:31">
      <c r="A28755">
        <v>65260</v>
      </c>
      <c r="B28755" t="s">
        <v>24699</v>
      </c>
      <c r="C28755" t="s">
        <v>33478</v>
      </c>
      <c r="D28755" t="e">
        <v>#N/A</v>
      </c>
      <c r="E28755"/>
      <c r="F28755"/>
      <c r="G28755"/>
      <c r="H28755"/>
      <c r="I28755"/>
      <c r="J28755"/>
      <c r="U28755" s="43"/>
      <c r="AE28755"/>
    </row>
    <row r="28756" spans="1:31">
      <c r="A28756">
        <v>65350</v>
      </c>
      <c r="B28756" t="s">
        <v>24700</v>
      </c>
      <c r="C28756" t="s">
        <v>33477</v>
      </c>
      <c r="D28756" t="s">
        <v>33482</v>
      </c>
      <c r="E28756"/>
      <c r="F28756"/>
      <c r="G28756"/>
      <c r="H28756"/>
      <c r="I28756"/>
      <c r="J28756"/>
      <c r="U28756" s="43"/>
      <c r="AE28756"/>
    </row>
    <row r="28757" spans="1:31">
      <c r="A28757">
        <v>65300</v>
      </c>
      <c r="B28757" t="s">
        <v>24701</v>
      </c>
      <c r="C28757" t="s">
        <v>33477</v>
      </c>
      <c r="D28757" t="s">
        <v>33482</v>
      </c>
      <c r="E28757"/>
      <c r="F28757"/>
      <c r="G28757"/>
      <c r="H28757"/>
      <c r="I28757"/>
      <c r="J28757"/>
      <c r="U28757" s="43"/>
      <c r="AE28757"/>
    </row>
    <row r="28758" spans="1:31">
      <c r="A28758">
        <v>65500</v>
      </c>
      <c r="B28758" t="s">
        <v>24702</v>
      </c>
      <c r="C28758" t="s">
        <v>33477</v>
      </c>
      <c r="D28758" t="s">
        <v>33482</v>
      </c>
      <c r="E28758"/>
      <c r="F28758"/>
      <c r="G28758"/>
      <c r="H28758"/>
      <c r="I28758"/>
      <c r="J28758"/>
      <c r="U28758" s="43"/>
      <c r="AE28758"/>
    </row>
    <row r="28759" spans="1:31">
      <c r="A28759">
        <v>65320</v>
      </c>
      <c r="B28759" t="s">
        <v>24703</v>
      </c>
      <c r="C28759" t="s">
        <v>33477</v>
      </c>
      <c r="D28759" t="s">
        <v>33476</v>
      </c>
      <c r="E28759"/>
      <c r="F28759"/>
      <c r="G28759"/>
      <c r="H28759"/>
      <c r="I28759"/>
      <c r="J28759"/>
      <c r="U28759" s="43"/>
      <c r="AE28759"/>
    </row>
    <row r="28760" spans="1:31">
      <c r="A28760">
        <v>65000</v>
      </c>
      <c r="B28760" t="s">
        <v>24704</v>
      </c>
      <c r="C28760" t="s">
        <v>33477</v>
      </c>
      <c r="D28760" t="e">
        <v>#N/A</v>
      </c>
      <c r="E28760"/>
      <c r="F28760"/>
      <c r="G28760"/>
      <c r="H28760"/>
      <c r="I28760"/>
      <c r="J28760"/>
      <c r="U28760" s="43"/>
      <c r="AE28760"/>
    </row>
    <row r="28761" spans="1:31">
      <c r="A28761">
        <v>65370</v>
      </c>
      <c r="B28761" t="s">
        <v>24705</v>
      </c>
      <c r="C28761" t="s">
        <v>33478</v>
      </c>
      <c r="D28761" t="s">
        <v>33476</v>
      </c>
      <c r="E28761"/>
      <c r="F28761"/>
      <c r="G28761"/>
      <c r="H28761"/>
      <c r="I28761"/>
      <c r="J28761"/>
      <c r="U28761" s="43"/>
      <c r="AE28761"/>
    </row>
    <row r="28762" spans="1:31">
      <c r="A28762">
        <v>65230</v>
      </c>
      <c r="B28762" t="s">
        <v>24706</v>
      </c>
      <c r="C28762" t="s">
        <v>33477</v>
      </c>
      <c r="D28762" t="s">
        <v>33476</v>
      </c>
      <c r="E28762"/>
      <c r="F28762"/>
      <c r="G28762"/>
      <c r="H28762"/>
      <c r="I28762"/>
      <c r="J28762"/>
      <c r="U28762" s="43"/>
      <c r="AE28762"/>
    </row>
    <row r="28763" spans="1:31">
      <c r="A28763">
        <v>65350</v>
      </c>
      <c r="B28763" t="s">
        <v>24707</v>
      </c>
      <c r="C28763" t="s">
        <v>33477</v>
      </c>
      <c r="D28763" t="s">
        <v>33482</v>
      </c>
      <c r="E28763"/>
      <c r="F28763"/>
      <c r="G28763"/>
      <c r="H28763"/>
      <c r="I28763"/>
      <c r="J28763"/>
      <c r="U28763" s="43"/>
      <c r="AE28763"/>
    </row>
    <row r="28764" spans="1:31">
      <c r="A28764">
        <v>65150</v>
      </c>
      <c r="B28764" t="s">
        <v>24708</v>
      </c>
      <c r="C28764" t="s">
        <v>33477</v>
      </c>
      <c r="D28764" t="s">
        <v>33476</v>
      </c>
      <c r="E28764"/>
      <c r="F28764"/>
      <c r="G28764"/>
      <c r="H28764"/>
      <c r="I28764"/>
      <c r="J28764"/>
      <c r="U28764" s="43"/>
      <c r="AE28764"/>
    </row>
    <row r="28765" spans="1:31">
      <c r="A28765">
        <v>65130</v>
      </c>
      <c r="B28765" t="s">
        <v>24709</v>
      </c>
      <c r="C28765" t="s">
        <v>33477</v>
      </c>
      <c r="D28765" t="s">
        <v>33476</v>
      </c>
      <c r="E28765"/>
      <c r="F28765"/>
      <c r="G28765"/>
      <c r="H28765"/>
      <c r="I28765"/>
      <c r="J28765"/>
      <c r="U28765" s="43"/>
      <c r="AE28765"/>
    </row>
    <row r="28766" spans="1:31">
      <c r="A28766">
        <v>65140</v>
      </c>
      <c r="B28766" t="s">
        <v>24710</v>
      </c>
      <c r="C28766" t="s">
        <v>33477</v>
      </c>
      <c r="D28766" t="s">
        <v>33482</v>
      </c>
      <c r="E28766"/>
      <c r="F28766"/>
      <c r="G28766"/>
      <c r="H28766"/>
      <c r="I28766"/>
      <c r="J28766"/>
      <c r="U28766" s="43"/>
      <c r="AE28766"/>
    </row>
    <row r="28767" spans="1:31">
      <c r="A28767">
        <v>65190</v>
      </c>
      <c r="B28767" t="s">
        <v>24711</v>
      </c>
      <c r="C28767" t="s">
        <v>33477</v>
      </c>
      <c r="D28767" t="s">
        <v>33476</v>
      </c>
      <c r="E28767"/>
      <c r="F28767"/>
      <c r="G28767"/>
      <c r="H28767"/>
      <c r="I28767"/>
      <c r="J28767"/>
      <c r="U28767" s="43"/>
      <c r="AE28767"/>
    </row>
    <row r="28768" spans="1:31">
      <c r="A28768">
        <v>65220</v>
      </c>
      <c r="B28768" t="s">
        <v>24712</v>
      </c>
      <c r="C28768" t="s">
        <v>33477</v>
      </c>
      <c r="D28768" t="s">
        <v>33482</v>
      </c>
      <c r="E28768"/>
      <c r="F28768"/>
      <c r="G28768"/>
      <c r="H28768"/>
      <c r="I28768"/>
      <c r="J28768"/>
      <c r="U28768" s="43"/>
      <c r="AE28768"/>
    </row>
    <row r="28769" spans="1:31">
      <c r="A28769">
        <v>65330</v>
      </c>
      <c r="B28769" t="s">
        <v>24713</v>
      </c>
      <c r="C28769" t="s">
        <v>33477</v>
      </c>
      <c r="D28769" t="s">
        <v>33476</v>
      </c>
      <c r="E28769"/>
      <c r="F28769"/>
      <c r="G28769"/>
      <c r="H28769"/>
      <c r="I28769"/>
      <c r="J28769"/>
      <c r="U28769" s="43"/>
      <c r="AE28769"/>
    </row>
    <row r="28770" spans="1:31">
      <c r="A28770">
        <v>65170</v>
      </c>
      <c r="B28770" t="s">
        <v>24714</v>
      </c>
      <c r="C28770" t="s">
        <v>33478</v>
      </c>
      <c r="D28770" t="s">
        <v>33476</v>
      </c>
      <c r="E28770"/>
      <c r="F28770"/>
      <c r="G28770"/>
      <c r="H28770"/>
      <c r="I28770"/>
      <c r="J28770"/>
      <c r="U28770" s="43"/>
      <c r="AE28770"/>
    </row>
    <row r="28771" spans="1:31">
      <c r="A28771">
        <v>65200</v>
      </c>
      <c r="B28771" t="s">
        <v>24715</v>
      </c>
      <c r="C28771" t="s">
        <v>33477</v>
      </c>
      <c r="D28771" t="s">
        <v>33476</v>
      </c>
      <c r="E28771"/>
      <c r="F28771"/>
      <c r="G28771"/>
      <c r="H28771"/>
      <c r="I28771"/>
      <c r="J28771"/>
      <c r="U28771" s="43"/>
      <c r="AE28771"/>
    </row>
    <row r="28772" spans="1:31">
      <c r="A28772">
        <v>65220</v>
      </c>
      <c r="B28772" t="s">
        <v>24716</v>
      </c>
      <c r="C28772" t="s">
        <v>33477</v>
      </c>
      <c r="D28772" t="s">
        <v>33482</v>
      </c>
      <c r="E28772"/>
      <c r="F28772"/>
      <c r="G28772"/>
      <c r="H28772"/>
      <c r="I28772"/>
      <c r="J28772"/>
      <c r="U28772" s="43"/>
      <c r="AE28772"/>
    </row>
    <row r="28773" spans="1:31">
      <c r="A28773">
        <v>65370</v>
      </c>
      <c r="B28773" t="s">
        <v>24717</v>
      </c>
      <c r="C28773" t="s">
        <v>33478</v>
      </c>
      <c r="D28773" t="s">
        <v>33476</v>
      </c>
      <c r="E28773"/>
      <c r="F28773"/>
      <c r="G28773"/>
      <c r="H28773"/>
      <c r="I28773"/>
      <c r="J28773"/>
      <c r="U28773" s="43"/>
      <c r="AE28773"/>
    </row>
    <row r="28774" spans="1:31">
      <c r="A28774">
        <v>65140</v>
      </c>
      <c r="B28774" t="s">
        <v>24718</v>
      </c>
      <c r="C28774" t="s">
        <v>33477</v>
      </c>
      <c r="D28774" t="s">
        <v>33482</v>
      </c>
      <c r="E28774"/>
      <c r="F28774"/>
      <c r="G28774"/>
      <c r="H28774"/>
      <c r="I28774"/>
      <c r="J28774"/>
      <c r="U28774" s="43"/>
      <c r="AE28774"/>
    </row>
    <row r="28775" spans="1:31">
      <c r="A28775">
        <v>65150</v>
      </c>
      <c r="B28775" t="s">
        <v>24719</v>
      </c>
      <c r="C28775" t="s">
        <v>33477</v>
      </c>
      <c r="D28775" t="s">
        <v>33476</v>
      </c>
      <c r="E28775"/>
      <c r="F28775"/>
      <c r="G28775"/>
      <c r="H28775"/>
      <c r="I28775"/>
      <c r="J28775"/>
      <c r="U28775" s="43"/>
      <c r="AE28775"/>
    </row>
    <row r="28776" spans="1:31">
      <c r="A28776">
        <v>65300</v>
      </c>
      <c r="B28776" t="s">
        <v>24720</v>
      </c>
      <c r="C28776" t="s">
        <v>33477</v>
      </c>
      <c r="D28776" t="s">
        <v>33482</v>
      </c>
      <c r="E28776"/>
      <c r="F28776"/>
      <c r="G28776"/>
      <c r="H28776"/>
      <c r="I28776"/>
      <c r="J28776"/>
      <c r="U28776" s="43"/>
      <c r="AE28776"/>
    </row>
    <row r="28777" spans="1:31">
      <c r="A28777">
        <v>65140</v>
      </c>
      <c r="B28777" t="s">
        <v>24721</v>
      </c>
      <c r="C28777" t="s">
        <v>33477</v>
      </c>
      <c r="D28777" t="s">
        <v>33482</v>
      </c>
      <c r="E28777"/>
      <c r="F28777"/>
      <c r="G28777"/>
      <c r="H28777"/>
      <c r="I28777"/>
      <c r="J28777"/>
      <c r="U28777" s="43"/>
      <c r="AE28777"/>
    </row>
    <row r="28778" spans="1:31">
      <c r="A28778">
        <v>65400</v>
      </c>
      <c r="B28778" t="s">
        <v>24722</v>
      </c>
      <c r="C28778" t="s">
        <v>33478</v>
      </c>
      <c r="D28778" t="s">
        <v>33476</v>
      </c>
      <c r="E28778"/>
      <c r="F28778"/>
      <c r="G28778"/>
      <c r="H28778"/>
      <c r="I28778"/>
      <c r="J28778"/>
      <c r="U28778" s="43"/>
      <c r="AE28778"/>
    </row>
    <row r="28779" spans="1:31">
      <c r="A28779">
        <v>65200</v>
      </c>
      <c r="B28779" t="s">
        <v>2539</v>
      </c>
      <c r="C28779" t="s">
        <v>33477</v>
      </c>
      <c r="D28779" t="s">
        <v>33476</v>
      </c>
      <c r="E28779"/>
      <c r="F28779"/>
      <c r="G28779"/>
      <c r="H28779"/>
      <c r="I28779"/>
      <c r="J28779"/>
      <c r="U28779" s="43"/>
      <c r="AE28779"/>
    </row>
    <row r="28780" spans="1:31">
      <c r="A28780">
        <v>65500</v>
      </c>
      <c r="B28780" t="s">
        <v>24723</v>
      </c>
      <c r="C28780" t="s">
        <v>33477</v>
      </c>
      <c r="D28780" t="s">
        <v>33482</v>
      </c>
      <c r="E28780"/>
      <c r="F28780"/>
      <c r="G28780"/>
      <c r="H28780"/>
      <c r="I28780"/>
      <c r="J28780"/>
      <c r="U28780" s="43"/>
      <c r="AE28780"/>
    </row>
    <row r="28781" spans="1:31">
      <c r="A28781">
        <v>65220</v>
      </c>
      <c r="B28781" t="s">
        <v>24724</v>
      </c>
      <c r="C28781" t="s">
        <v>33477</v>
      </c>
      <c r="D28781" t="s">
        <v>33482</v>
      </c>
      <c r="E28781"/>
      <c r="F28781"/>
      <c r="G28781"/>
      <c r="H28781"/>
      <c r="I28781"/>
      <c r="J28781"/>
      <c r="U28781" s="43"/>
      <c r="AE28781"/>
    </row>
    <row r="28782" spans="1:31">
      <c r="A28782">
        <v>65700</v>
      </c>
      <c r="B28782" t="s">
        <v>24725</v>
      </c>
      <c r="C28782" t="s">
        <v>33477</v>
      </c>
      <c r="D28782" t="s">
        <v>33476</v>
      </c>
      <c r="E28782"/>
      <c r="F28782"/>
      <c r="G28782"/>
      <c r="H28782"/>
      <c r="I28782"/>
      <c r="J28782"/>
      <c r="U28782" s="43"/>
      <c r="AE28782"/>
    </row>
    <row r="28783" spans="1:31">
      <c r="A28783">
        <v>65120</v>
      </c>
      <c r="B28783" t="s">
        <v>12094</v>
      </c>
      <c r="C28783" t="s">
        <v>33478</v>
      </c>
      <c r="D28783" t="s">
        <v>33476</v>
      </c>
      <c r="E28783"/>
      <c r="F28783"/>
      <c r="G28783"/>
      <c r="H28783"/>
      <c r="I28783"/>
      <c r="J28783"/>
      <c r="U28783" s="43"/>
      <c r="AE28783"/>
    </row>
    <row r="28784" spans="1:31">
      <c r="A28784">
        <v>65360</v>
      </c>
      <c r="B28784" t="s">
        <v>24726</v>
      </c>
      <c r="C28784" t="s">
        <v>33477</v>
      </c>
      <c r="D28784" t="e">
        <v>#N/A</v>
      </c>
      <c r="E28784"/>
      <c r="F28784"/>
      <c r="G28784"/>
      <c r="H28784"/>
      <c r="I28784"/>
      <c r="J28784"/>
      <c r="U28784" s="43"/>
      <c r="AE28784"/>
    </row>
    <row r="28785" spans="1:31">
      <c r="A28785">
        <v>65170</v>
      </c>
      <c r="B28785" t="s">
        <v>24727</v>
      </c>
      <c r="C28785" t="s">
        <v>33478</v>
      </c>
      <c r="D28785" t="s">
        <v>33476</v>
      </c>
      <c r="E28785"/>
      <c r="F28785"/>
      <c r="G28785"/>
      <c r="H28785"/>
      <c r="I28785"/>
      <c r="J28785"/>
      <c r="U28785" s="43"/>
      <c r="AE28785"/>
    </row>
    <row r="28786" spans="1:31">
      <c r="A28786">
        <v>65240</v>
      </c>
      <c r="B28786" t="s">
        <v>24728</v>
      </c>
      <c r="C28786" t="s">
        <v>33478</v>
      </c>
      <c r="D28786" t="s">
        <v>33476</v>
      </c>
      <c r="E28786"/>
      <c r="F28786"/>
      <c r="G28786"/>
      <c r="H28786"/>
      <c r="I28786"/>
      <c r="J28786"/>
      <c r="U28786" s="43"/>
      <c r="AE28786"/>
    </row>
    <row r="28787" spans="1:31">
      <c r="A28787">
        <v>65400</v>
      </c>
      <c r="B28787" t="s">
        <v>24729</v>
      </c>
      <c r="C28787" t="s">
        <v>33478</v>
      </c>
      <c r="D28787" t="s">
        <v>33476</v>
      </c>
      <c r="E28787"/>
      <c r="F28787"/>
      <c r="G28787"/>
      <c r="H28787"/>
      <c r="I28787"/>
      <c r="J28787"/>
      <c r="U28787" s="43"/>
      <c r="AE28787"/>
    </row>
    <row r="28788" spans="1:31">
      <c r="A28788">
        <v>65230</v>
      </c>
      <c r="B28788" t="s">
        <v>24730</v>
      </c>
      <c r="C28788" t="s">
        <v>33477</v>
      </c>
      <c r="D28788" t="s">
        <v>33476</v>
      </c>
      <c r="E28788"/>
      <c r="F28788"/>
      <c r="G28788"/>
      <c r="H28788"/>
      <c r="I28788"/>
      <c r="J28788"/>
      <c r="U28788" s="43"/>
      <c r="AE28788"/>
    </row>
    <row r="28789" spans="1:31">
      <c r="A28789">
        <v>65120</v>
      </c>
      <c r="B28789" t="s">
        <v>24731</v>
      </c>
      <c r="C28789" t="s">
        <v>33478</v>
      </c>
      <c r="D28789" t="s">
        <v>33476</v>
      </c>
      <c r="E28789"/>
      <c r="F28789"/>
      <c r="G28789"/>
      <c r="H28789"/>
      <c r="I28789"/>
      <c r="J28789"/>
      <c r="U28789" s="43"/>
      <c r="AE28789"/>
    </row>
    <row r="28790" spans="1:31">
      <c r="A28790">
        <v>65100</v>
      </c>
      <c r="B28790" t="s">
        <v>24732</v>
      </c>
      <c r="C28790" t="s">
        <v>33477</v>
      </c>
      <c r="D28790" t="s">
        <v>33476</v>
      </c>
      <c r="E28790"/>
      <c r="F28790"/>
      <c r="G28790"/>
      <c r="H28790"/>
      <c r="I28790"/>
      <c r="J28790"/>
      <c r="U28790" s="43"/>
      <c r="AE28790"/>
    </row>
    <row r="28791" spans="1:31">
      <c r="A28791">
        <v>65170</v>
      </c>
      <c r="B28791" t="s">
        <v>24733</v>
      </c>
      <c r="C28791" t="s">
        <v>33478</v>
      </c>
      <c r="D28791" t="s">
        <v>33476</v>
      </c>
      <c r="E28791"/>
      <c r="F28791"/>
      <c r="G28791"/>
      <c r="H28791"/>
      <c r="I28791"/>
      <c r="J28791"/>
      <c r="U28791" s="43"/>
      <c r="AE28791"/>
    </row>
    <row r="28792" spans="1:31">
      <c r="A28792">
        <v>65700</v>
      </c>
      <c r="B28792" t="s">
        <v>24327</v>
      </c>
      <c r="C28792" t="s">
        <v>33477</v>
      </c>
      <c r="D28792" t="s">
        <v>33476</v>
      </c>
      <c r="E28792"/>
      <c r="F28792"/>
      <c r="G28792"/>
      <c r="H28792"/>
      <c r="I28792"/>
      <c r="J28792"/>
      <c r="U28792" s="43"/>
      <c r="AE28792"/>
    </row>
    <row r="28793" spans="1:31">
      <c r="A28793">
        <v>65260</v>
      </c>
      <c r="B28793" t="s">
        <v>24734</v>
      </c>
      <c r="C28793" t="s">
        <v>33478</v>
      </c>
      <c r="D28793" t="e">
        <v>#N/A</v>
      </c>
      <c r="E28793"/>
      <c r="F28793"/>
      <c r="G28793"/>
      <c r="H28793"/>
      <c r="I28793"/>
      <c r="J28793"/>
      <c r="U28793" s="43"/>
      <c r="AE28793"/>
    </row>
    <row r="28794" spans="1:31">
      <c r="A28794">
        <v>65220</v>
      </c>
      <c r="B28794" t="s">
        <v>24735</v>
      </c>
      <c r="C28794" t="s">
        <v>33477</v>
      </c>
      <c r="D28794" t="s">
        <v>33482</v>
      </c>
      <c r="E28794"/>
      <c r="F28794"/>
      <c r="G28794"/>
      <c r="H28794"/>
      <c r="I28794"/>
      <c r="J28794"/>
      <c r="U28794" s="43"/>
      <c r="AE28794"/>
    </row>
    <row r="28795" spans="1:31">
      <c r="A28795">
        <v>65230</v>
      </c>
      <c r="B28795" t="s">
        <v>24736</v>
      </c>
      <c r="C28795" t="s">
        <v>33477</v>
      </c>
      <c r="D28795" t="s">
        <v>33476</v>
      </c>
      <c r="E28795"/>
      <c r="F28795"/>
      <c r="G28795"/>
      <c r="H28795"/>
      <c r="I28795"/>
      <c r="J28795"/>
      <c r="U28795" s="43"/>
      <c r="AE28795"/>
    </row>
    <row r="28796" spans="1:31">
      <c r="A28796">
        <v>65500</v>
      </c>
      <c r="B28796" t="s">
        <v>24737</v>
      </c>
      <c r="C28796" t="s">
        <v>33477</v>
      </c>
      <c r="D28796" t="s">
        <v>33482</v>
      </c>
      <c r="E28796"/>
      <c r="F28796"/>
      <c r="G28796"/>
      <c r="H28796"/>
      <c r="I28796"/>
      <c r="J28796"/>
      <c r="U28796" s="43"/>
      <c r="AE28796"/>
    </row>
    <row r="28797" spans="1:31">
      <c r="A28797">
        <v>65500</v>
      </c>
      <c r="B28797" t="s">
        <v>24738</v>
      </c>
      <c r="C28797" t="s">
        <v>33477</v>
      </c>
      <c r="D28797" t="s">
        <v>33482</v>
      </c>
      <c r="E28797"/>
      <c r="F28797"/>
      <c r="G28797"/>
      <c r="H28797"/>
      <c r="I28797"/>
      <c r="J28797"/>
      <c r="U28797" s="43"/>
      <c r="AE28797"/>
    </row>
    <row r="28798" spans="1:31">
      <c r="A28798">
        <v>65120</v>
      </c>
      <c r="B28798" t="s">
        <v>24739</v>
      </c>
      <c r="C28798" t="s">
        <v>33478</v>
      </c>
      <c r="D28798" t="s">
        <v>33476</v>
      </c>
      <c r="E28798"/>
      <c r="F28798"/>
      <c r="G28798"/>
      <c r="H28798"/>
      <c r="I28798"/>
      <c r="J28798"/>
      <c r="U28798" s="43"/>
      <c r="AE28798"/>
    </row>
    <row r="28799" spans="1:31">
      <c r="A28799">
        <v>65200</v>
      </c>
      <c r="B28799" t="s">
        <v>24740</v>
      </c>
      <c r="C28799" t="s">
        <v>33477</v>
      </c>
      <c r="D28799" t="s">
        <v>33476</v>
      </c>
      <c r="E28799"/>
      <c r="F28799"/>
      <c r="G28799"/>
      <c r="H28799"/>
      <c r="I28799"/>
      <c r="J28799"/>
      <c r="U28799" s="43"/>
      <c r="AE28799"/>
    </row>
    <row r="28800" spans="1:31">
      <c r="A28800">
        <v>65120</v>
      </c>
      <c r="B28800" t="s">
        <v>24741</v>
      </c>
      <c r="C28800" t="s">
        <v>33478</v>
      </c>
      <c r="D28800" t="s">
        <v>33476</v>
      </c>
      <c r="E28800"/>
      <c r="F28800"/>
      <c r="G28800"/>
      <c r="H28800"/>
      <c r="I28800"/>
      <c r="J28800"/>
      <c r="U28800" s="43"/>
      <c r="AE28800"/>
    </row>
    <row r="28801" spans="1:31">
      <c r="A28801">
        <v>65150</v>
      </c>
      <c r="B28801" t="s">
        <v>24742</v>
      </c>
      <c r="C28801" t="s">
        <v>33477</v>
      </c>
      <c r="D28801" t="s">
        <v>33476</v>
      </c>
      <c r="E28801"/>
      <c r="F28801"/>
      <c r="G28801"/>
      <c r="H28801"/>
      <c r="I28801"/>
      <c r="J28801"/>
      <c r="U28801" s="43"/>
      <c r="AE28801"/>
    </row>
    <row r="28802" spans="1:31">
      <c r="A28802">
        <v>66480</v>
      </c>
      <c r="B28802" t="s">
        <v>24743</v>
      </c>
      <c r="C28802" t="s">
        <v>33480</v>
      </c>
      <c r="D28802" t="s">
        <v>33476</v>
      </c>
      <c r="E28802"/>
      <c r="F28802"/>
      <c r="G28802"/>
      <c r="H28802"/>
      <c r="I28802"/>
      <c r="J28802"/>
      <c r="U28802" s="43"/>
      <c r="AE28802"/>
    </row>
    <row r="28803" spans="1:31">
      <c r="A28803">
        <v>66200</v>
      </c>
      <c r="B28803" t="s">
        <v>24744</v>
      </c>
      <c r="C28803" t="s">
        <v>33480</v>
      </c>
      <c r="D28803" t="s">
        <v>33476</v>
      </c>
      <c r="E28803"/>
      <c r="F28803"/>
      <c r="G28803"/>
      <c r="H28803"/>
      <c r="I28803"/>
      <c r="J28803"/>
      <c r="U28803" s="43"/>
      <c r="AE28803"/>
    </row>
    <row r="28804" spans="1:31">
      <c r="A28804">
        <v>66110</v>
      </c>
      <c r="B28804" t="s">
        <v>24745</v>
      </c>
      <c r="C28804" t="s">
        <v>33477</v>
      </c>
      <c r="D28804" t="s">
        <v>33476</v>
      </c>
      <c r="E28804"/>
      <c r="F28804"/>
      <c r="G28804"/>
      <c r="H28804"/>
      <c r="I28804"/>
      <c r="J28804"/>
      <c r="U28804" s="43"/>
      <c r="AE28804"/>
    </row>
    <row r="28805" spans="1:31">
      <c r="A28805">
        <v>66210</v>
      </c>
      <c r="B28805" t="s">
        <v>10808</v>
      </c>
      <c r="C28805" t="s">
        <v>33478</v>
      </c>
      <c r="D28805" t="s">
        <v>33476</v>
      </c>
      <c r="E28805"/>
      <c r="F28805"/>
      <c r="G28805"/>
      <c r="H28805"/>
      <c r="I28805"/>
      <c r="J28805"/>
      <c r="U28805" s="43"/>
      <c r="AE28805"/>
    </row>
    <row r="28806" spans="1:31">
      <c r="A28806">
        <v>66760</v>
      </c>
      <c r="B28806" t="s">
        <v>24746</v>
      </c>
      <c r="C28806" t="s">
        <v>33478</v>
      </c>
      <c r="D28806" t="s">
        <v>33476</v>
      </c>
      <c r="E28806"/>
      <c r="F28806"/>
      <c r="G28806"/>
      <c r="H28806"/>
      <c r="I28806"/>
      <c r="J28806"/>
      <c r="U28806" s="43"/>
      <c r="AE28806"/>
    </row>
    <row r="28807" spans="1:31">
      <c r="A28807">
        <v>66760</v>
      </c>
      <c r="B28807" t="s">
        <v>24746</v>
      </c>
      <c r="C28807" t="s">
        <v>33478</v>
      </c>
      <c r="D28807" t="s">
        <v>33476</v>
      </c>
      <c r="E28807"/>
      <c r="F28807"/>
      <c r="G28807"/>
      <c r="H28807"/>
      <c r="I28807"/>
      <c r="J28807"/>
      <c r="U28807" s="43"/>
      <c r="AE28807"/>
    </row>
    <row r="28808" spans="1:31">
      <c r="A28808">
        <v>66220</v>
      </c>
      <c r="B28808" t="s">
        <v>24747</v>
      </c>
      <c r="C28808" t="s">
        <v>33480</v>
      </c>
      <c r="D28808" t="s">
        <v>33476</v>
      </c>
      <c r="E28808"/>
      <c r="F28808"/>
      <c r="G28808"/>
      <c r="H28808"/>
      <c r="I28808"/>
      <c r="J28808"/>
      <c r="U28808" s="43"/>
      <c r="AE28808"/>
    </row>
    <row r="28809" spans="1:31">
      <c r="A28809">
        <v>66320</v>
      </c>
      <c r="B28809" t="s">
        <v>24748</v>
      </c>
      <c r="C28809" t="s">
        <v>33480</v>
      </c>
      <c r="D28809" t="s">
        <v>33476</v>
      </c>
      <c r="E28809"/>
      <c r="F28809"/>
      <c r="G28809"/>
      <c r="H28809"/>
      <c r="I28809"/>
      <c r="J28809"/>
      <c r="U28809" s="43"/>
      <c r="AE28809"/>
    </row>
    <row r="28810" spans="1:31">
      <c r="A28810">
        <v>66700</v>
      </c>
      <c r="B28810" t="s">
        <v>24749</v>
      </c>
      <c r="C28810" t="s">
        <v>33480</v>
      </c>
      <c r="D28810" t="s">
        <v>33476</v>
      </c>
      <c r="E28810"/>
      <c r="F28810"/>
      <c r="G28810"/>
      <c r="H28810"/>
      <c r="I28810"/>
      <c r="J28810"/>
      <c r="U28810" s="43"/>
      <c r="AE28810"/>
    </row>
    <row r="28811" spans="1:31">
      <c r="A28811">
        <v>66700</v>
      </c>
      <c r="B28811" t="s">
        <v>24749</v>
      </c>
      <c r="C28811" t="s">
        <v>33480</v>
      </c>
      <c r="D28811" t="s">
        <v>33476</v>
      </c>
      <c r="E28811"/>
      <c r="F28811"/>
      <c r="G28811"/>
      <c r="H28811"/>
      <c r="I28811"/>
      <c r="J28811"/>
      <c r="U28811" s="43"/>
      <c r="AE28811"/>
    </row>
    <row r="28812" spans="1:31">
      <c r="A28812">
        <v>66150</v>
      </c>
      <c r="B28812" t="s">
        <v>24750</v>
      </c>
      <c r="C28812" t="s">
        <v>33477</v>
      </c>
      <c r="D28812" t="s">
        <v>33476</v>
      </c>
      <c r="E28812"/>
      <c r="F28812"/>
      <c r="G28812"/>
      <c r="H28812"/>
      <c r="I28812"/>
      <c r="J28812"/>
      <c r="U28812" s="43"/>
      <c r="AE28812"/>
    </row>
    <row r="28813" spans="1:31">
      <c r="A28813">
        <v>66360</v>
      </c>
      <c r="B28813" t="s">
        <v>24751</v>
      </c>
      <c r="C28813" t="s">
        <v>33477</v>
      </c>
      <c r="D28813" t="s">
        <v>33476</v>
      </c>
      <c r="E28813"/>
      <c r="F28813"/>
      <c r="G28813"/>
      <c r="H28813"/>
      <c r="I28813"/>
      <c r="J28813"/>
      <c r="U28813" s="43"/>
      <c r="AE28813"/>
    </row>
    <row r="28814" spans="1:31">
      <c r="A28814">
        <v>66360</v>
      </c>
      <c r="B28814" t="s">
        <v>24751</v>
      </c>
      <c r="C28814" t="s">
        <v>33477</v>
      </c>
      <c r="D28814" t="s">
        <v>33476</v>
      </c>
      <c r="E28814"/>
      <c r="F28814"/>
      <c r="G28814"/>
      <c r="H28814"/>
      <c r="I28814"/>
      <c r="J28814"/>
      <c r="U28814" s="43"/>
      <c r="AE28814"/>
    </row>
    <row r="28815" spans="1:31">
      <c r="A28815">
        <v>66670</v>
      </c>
      <c r="B28815" t="s">
        <v>3759</v>
      </c>
      <c r="C28815" t="s">
        <v>33480</v>
      </c>
      <c r="D28815" t="e">
        <v>#N/A</v>
      </c>
      <c r="E28815"/>
      <c r="F28815"/>
      <c r="G28815"/>
      <c r="H28815"/>
      <c r="I28815"/>
      <c r="J28815"/>
      <c r="U28815" s="43"/>
      <c r="AE28815"/>
    </row>
    <row r="28816" spans="1:31">
      <c r="A28816">
        <v>66540</v>
      </c>
      <c r="B28816" t="s">
        <v>24752</v>
      </c>
      <c r="C28816" t="s">
        <v>33480</v>
      </c>
      <c r="D28816" t="e">
        <v>#N/A</v>
      </c>
      <c r="E28816"/>
      <c r="F28816"/>
      <c r="G28816"/>
      <c r="H28816"/>
      <c r="I28816"/>
      <c r="J28816"/>
      <c r="U28816" s="43"/>
      <c r="AE28816"/>
    </row>
    <row r="28817" spans="1:31">
      <c r="A28817">
        <v>66320</v>
      </c>
      <c r="B28817" t="s">
        <v>24753</v>
      </c>
      <c r="C28817" t="s">
        <v>33480</v>
      </c>
      <c r="D28817" t="s">
        <v>33476</v>
      </c>
      <c r="E28817"/>
      <c r="F28817"/>
      <c r="G28817"/>
      <c r="H28817"/>
      <c r="I28817"/>
      <c r="J28817"/>
      <c r="U28817" s="43"/>
      <c r="AE28817"/>
    </row>
    <row r="28818" spans="1:31">
      <c r="A28818">
        <v>66390</v>
      </c>
      <c r="B28818" t="s">
        <v>24754</v>
      </c>
      <c r="C28818" t="s">
        <v>33480</v>
      </c>
      <c r="D28818" t="e">
        <v>#N/A</v>
      </c>
      <c r="E28818"/>
      <c r="F28818"/>
      <c r="G28818"/>
      <c r="H28818"/>
      <c r="I28818"/>
      <c r="J28818"/>
      <c r="U28818" s="43"/>
      <c r="AE28818"/>
    </row>
    <row r="28819" spans="1:31">
      <c r="A28819">
        <v>66300</v>
      </c>
      <c r="B28819" t="s">
        <v>24755</v>
      </c>
      <c r="C28819" t="s">
        <v>33480</v>
      </c>
      <c r="D28819" t="s">
        <v>33476</v>
      </c>
      <c r="E28819"/>
      <c r="F28819"/>
      <c r="G28819"/>
      <c r="H28819"/>
      <c r="I28819"/>
      <c r="J28819"/>
      <c r="U28819" s="43"/>
      <c r="AE28819"/>
    </row>
    <row r="28820" spans="1:31">
      <c r="A28820">
        <v>66650</v>
      </c>
      <c r="B28820" t="s">
        <v>24756</v>
      </c>
      <c r="C28820" t="s">
        <v>33480</v>
      </c>
      <c r="D28820" t="s">
        <v>33476</v>
      </c>
      <c r="E28820"/>
      <c r="F28820"/>
      <c r="G28820"/>
      <c r="H28820"/>
      <c r="I28820"/>
      <c r="J28820"/>
      <c r="U28820" s="43"/>
      <c r="AE28820"/>
    </row>
    <row r="28821" spans="1:31">
      <c r="A28821">
        <v>66420</v>
      </c>
      <c r="B28821" t="s">
        <v>24757</v>
      </c>
      <c r="C28821" t="s">
        <v>33480</v>
      </c>
      <c r="D28821" t="e">
        <v>#N/A</v>
      </c>
      <c r="E28821"/>
      <c r="F28821"/>
      <c r="G28821"/>
      <c r="H28821"/>
      <c r="I28821"/>
      <c r="J28821"/>
      <c r="U28821" s="43"/>
      <c r="AE28821"/>
    </row>
    <row r="28822" spans="1:31">
      <c r="A28822">
        <v>66420</v>
      </c>
      <c r="B28822" t="s">
        <v>24757</v>
      </c>
      <c r="C28822" t="s">
        <v>33480</v>
      </c>
      <c r="D28822" t="e">
        <v>#N/A</v>
      </c>
      <c r="E28822"/>
      <c r="F28822"/>
      <c r="G28822"/>
      <c r="H28822"/>
      <c r="I28822"/>
      <c r="J28822"/>
      <c r="U28822" s="43"/>
      <c r="AE28822"/>
    </row>
    <row r="28823" spans="1:31">
      <c r="A28823">
        <v>66110</v>
      </c>
      <c r="B28823" t="s">
        <v>24758</v>
      </c>
      <c r="C28823" t="s">
        <v>33477</v>
      </c>
      <c r="D28823" t="s">
        <v>33476</v>
      </c>
      <c r="E28823"/>
      <c r="F28823"/>
      <c r="G28823"/>
      <c r="H28823"/>
      <c r="I28823"/>
      <c r="J28823"/>
      <c r="U28823" s="43"/>
      <c r="AE28823"/>
    </row>
    <row r="28824" spans="1:31">
      <c r="A28824">
        <v>66720</v>
      </c>
      <c r="B28824" t="s">
        <v>3038</v>
      </c>
      <c r="C28824" t="s">
        <v>33480</v>
      </c>
      <c r="D28824" t="s">
        <v>33476</v>
      </c>
      <c r="E28824"/>
      <c r="F28824"/>
      <c r="G28824"/>
      <c r="H28824"/>
      <c r="I28824"/>
      <c r="J28824"/>
      <c r="U28824" s="43"/>
      <c r="AE28824"/>
    </row>
    <row r="28825" spans="1:31">
      <c r="A28825">
        <v>66210</v>
      </c>
      <c r="B28825" t="s">
        <v>24759</v>
      </c>
      <c r="C28825" t="s">
        <v>33478</v>
      </c>
      <c r="D28825" t="s">
        <v>33476</v>
      </c>
      <c r="E28825"/>
      <c r="F28825"/>
      <c r="G28825"/>
      <c r="H28825"/>
      <c r="I28825"/>
      <c r="J28825"/>
      <c r="U28825" s="43"/>
      <c r="AE28825"/>
    </row>
    <row r="28826" spans="1:31">
      <c r="A28826">
        <v>66210</v>
      </c>
      <c r="B28826" t="s">
        <v>24759</v>
      </c>
      <c r="C28826" t="s">
        <v>33478</v>
      </c>
      <c r="D28826" t="s">
        <v>33476</v>
      </c>
      <c r="E28826"/>
      <c r="F28826"/>
      <c r="G28826"/>
      <c r="H28826"/>
      <c r="I28826"/>
      <c r="J28826"/>
      <c r="U28826" s="43"/>
      <c r="AE28826"/>
    </row>
    <row r="28827" spans="1:31">
      <c r="A28827">
        <v>66430</v>
      </c>
      <c r="B28827" t="s">
        <v>3049</v>
      </c>
      <c r="C28827" t="s">
        <v>33480</v>
      </c>
      <c r="D28827" t="e">
        <v>#N/A</v>
      </c>
      <c r="E28827"/>
      <c r="F28827"/>
      <c r="G28827"/>
      <c r="H28827"/>
      <c r="I28827"/>
      <c r="J28827"/>
      <c r="U28827" s="43"/>
      <c r="AE28827"/>
    </row>
    <row r="28828" spans="1:31">
      <c r="A28828">
        <v>66130</v>
      </c>
      <c r="B28828" t="s">
        <v>24760</v>
      </c>
      <c r="C28828" t="s">
        <v>33480</v>
      </c>
      <c r="D28828" t="s">
        <v>33476</v>
      </c>
      <c r="E28828"/>
      <c r="F28828"/>
      <c r="G28828"/>
      <c r="H28828"/>
      <c r="I28828"/>
      <c r="J28828"/>
      <c r="U28828" s="43"/>
      <c r="AE28828"/>
    </row>
    <row r="28829" spans="1:31">
      <c r="A28829">
        <v>66130</v>
      </c>
      <c r="B28829" t="s">
        <v>24761</v>
      </c>
      <c r="C28829" t="s">
        <v>33480</v>
      </c>
      <c r="D28829" t="s">
        <v>33476</v>
      </c>
      <c r="E28829"/>
      <c r="F28829"/>
      <c r="G28829"/>
      <c r="H28829"/>
      <c r="I28829"/>
      <c r="J28829"/>
      <c r="U28829" s="43"/>
      <c r="AE28829"/>
    </row>
    <row r="28830" spans="1:31">
      <c r="A28830">
        <v>66160</v>
      </c>
      <c r="B28830" t="s">
        <v>24762</v>
      </c>
      <c r="C28830" t="s">
        <v>33480</v>
      </c>
      <c r="D28830" t="e">
        <v>#N/A</v>
      </c>
      <c r="E28830"/>
      <c r="F28830"/>
      <c r="G28830"/>
      <c r="H28830"/>
      <c r="I28830"/>
      <c r="J28830"/>
      <c r="U28830" s="43"/>
      <c r="AE28830"/>
    </row>
    <row r="28831" spans="1:31">
      <c r="A28831">
        <v>66760</v>
      </c>
      <c r="B28831" t="s">
        <v>24763</v>
      </c>
      <c r="C28831" t="s">
        <v>33478</v>
      </c>
      <c r="D28831" t="s">
        <v>33476</v>
      </c>
      <c r="E28831"/>
      <c r="F28831"/>
      <c r="G28831"/>
      <c r="H28831"/>
      <c r="I28831"/>
      <c r="J28831"/>
      <c r="U28831" s="43"/>
      <c r="AE28831"/>
    </row>
    <row r="28832" spans="1:31">
      <c r="A28832">
        <v>66760</v>
      </c>
      <c r="B28832" t="s">
        <v>24763</v>
      </c>
      <c r="C28832" t="s">
        <v>33478</v>
      </c>
      <c r="D28832" t="s">
        <v>33476</v>
      </c>
      <c r="E28832"/>
      <c r="F28832"/>
      <c r="G28832"/>
      <c r="H28832"/>
      <c r="I28832"/>
      <c r="J28832"/>
      <c r="U28832" s="43"/>
      <c r="AE28832"/>
    </row>
    <row r="28833" spans="1:31">
      <c r="A28833">
        <v>66620</v>
      </c>
      <c r="B28833" t="s">
        <v>24764</v>
      </c>
      <c r="C28833" t="s">
        <v>33480</v>
      </c>
      <c r="D28833" t="e">
        <v>#N/A</v>
      </c>
      <c r="E28833"/>
      <c r="F28833"/>
      <c r="G28833"/>
      <c r="H28833"/>
      <c r="I28833"/>
      <c r="J28833"/>
      <c r="U28833" s="43"/>
      <c r="AE28833"/>
    </row>
    <row r="28834" spans="1:31">
      <c r="A28834">
        <v>66210</v>
      </c>
      <c r="B28834" t="s">
        <v>24765</v>
      </c>
      <c r="C28834" t="s">
        <v>33478</v>
      </c>
      <c r="D28834" t="s">
        <v>33476</v>
      </c>
      <c r="E28834"/>
      <c r="F28834"/>
      <c r="G28834"/>
      <c r="H28834"/>
      <c r="I28834"/>
      <c r="J28834"/>
      <c r="U28834" s="43"/>
      <c r="AE28834"/>
    </row>
    <row r="28835" spans="1:31">
      <c r="A28835">
        <v>66330</v>
      </c>
      <c r="B28835" t="s">
        <v>24766</v>
      </c>
      <c r="C28835" t="s">
        <v>33480</v>
      </c>
      <c r="D28835" t="e">
        <v>#N/A</v>
      </c>
      <c r="E28835"/>
      <c r="F28835"/>
      <c r="G28835"/>
      <c r="H28835"/>
      <c r="I28835"/>
      <c r="J28835"/>
      <c r="U28835" s="43"/>
      <c r="AE28835"/>
    </row>
    <row r="28836" spans="1:31">
      <c r="A28836">
        <v>66300</v>
      </c>
      <c r="B28836" t="s">
        <v>24767</v>
      </c>
      <c r="C28836" t="s">
        <v>33480</v>
      </c>
      <c r="D28836" t="s">
        <v>33476</v>
      </c>
      <c r="E28836"/>
      <c r="F28836"/>
      <c r="G28836"/>
      <c r="H28836"/>
      <c r="I28836"/>
      <c r="J28836"/>
      <c r="U28836" s="43"/>
      <c r="AE28836"/>
    </row>
    <row r="28837" spans="1:31">
      <c r="A28837">
        <v>66600</v>
      </c>
      <c r="B28837" t="s">
        <v>24768</v>
      </c>
      <c r="C28837" t="s">
        <v>33480</v>
      </c>
      <c r="D28837" t="s">
        <v>33476</v>
      </c>
      <c r="E28837"/>
      <c r="F28837"/>
      <c r="G28837"/>
      <c r="H28837"/>
      <c r="I28837"/>
      <c r="J28837"/>
      <c r="U28837" s="43"/>
      <c r="AE28837"/>
    </row>
    <row r="28838" spans="1:31">
      <c r="A28838">
        <v>66400</v>
      </c>
      <c r="B28838" t="s">
        <v>24769</v>
      </c>
      <c r="C28838" t="s">
        <v>33480</v>
      </c>
      <c r="D28838" t="s">
        <v>33476</v>
      </c>
      <c r="E28838"/>
      <c r="F28838"/>
      <c r="G28838"/>
      <c r="H28838"/>
      <c r="I28838"/>
      <c r="J28838"/>
      <c r="U28838" s="43"/>
      <c r="AE28838"/>
    </row>
    <row r="28839" spans="1:31">
      <c r="A28839">
        <v>66300</v>
      </c>
      <c r="B28839" t="s">
        <v>24770</v>
      </c>
      <c r="C28839" t="s">
        <v>33480</v>
      </c>
      <c r="D28839" t="s">
        <v>33476</v>
      </c>
      <c r="E28839"/>
      <c r="F28839"/>
      <c r="G28839"/>
      <c r="H28839"/>
      <c r="I28839"/>
      <c r="J28839"/>
      <c r="U28839" s="43"/>
      <c r="AE28839"/>
    </row>
    <row r="28840" spans="1:31">
      <c r="A28840">
        <v>66500</v>
      </c>
      <c r="B28840" t="s">
        <v>24771</v>
      </c>
      <c r="C28840" t="s">
        <v>33480</v>
      </c>
      <c r="D28840" t="s">
        <v>33476</v>
      </c>
      <c r="E28840"/>
      <c r="F28840"/>
      <c r="G28840"/>
      <c r="H28840"/>
      <c r="I28840"/>
      <c r="J28840"/>
      <c r="U28840" s="43"/>
      <c r="AE28840"/>
    </row>
    <row r="28841" spans="1:31">
      <c r="A28841">
        <v>66730</v>
      </c>
      <c r="B28841" t="s">
        <v>24772</v>
      </c>
      <c r="C28841" t="s">
        <v>33477</v>
      </c>
      <c r="D28841" t="s">
        <v>33476</v>
      </c>
      <c r="E28841"/>
      <c r="F28841"/>
      <c r="G28841"/>
      <c r="H28841"/>
      <c r="I28841"/>
      <c r="J28841"/>
      <c r="U28841" s="43"/>
      <c r="AE28841"/>
    </row>
    <row r="28842" spans="1:31">
      <c r="A28842">
        <v>66360</v>
      </c>
      <c r="B28842" t="s">
        <v>24773</v>
      </c>
      <c r="C28842" t="s">
        <v>33477</v>
      </c>
      <c r="D28842" t="s">
        <v>33476</v>
      </c>
      <c r="E28842"/>
      <c r="F28842"/>
      <c r="G28842"/>
      <c r="H28842"/>
      <c r="I28842"/>
      <c r="J28842"/>
      <c r="U28842" s="43"/>
      <c r="AE28842"/>
    </row>
    <row r="28843" spans="1:31">
      <c r="A28843">
        <v>66140</v>
      </c>
      <c r="B28843" t="s">
        <v>24774</v>
      </c>
      <c r="C28843" t="s">
        <v>33480</v>
      </c>
      <c r="D28843" t="e">
        <v>#N/A</v>
      </c>
      <c r="E28843"/>
      <c r="F28843"/>
      <c r="G28843"/>
      <c r="H28843"/>
      <c r="I28843"/>
      <c r="J28843"/>
      <c r="U28843" s="43"/>
      <c r="AE28843"/>
    </row>
    <row r="28844" spans="1:31">
      <c r="A28844">
        <v>66140</v>
      </c>
      <c r="B28844" t="s">
        <v>24774</v>
      </c>
      <c r="C28844" t="s">
        <v>33480</v>
      </c>
      <c r="D28844" t="e">
        <v>#N/A</v>
      </c>
      <c r="E28844"/>
      <c r="F28844"/>
      <c r="G28844"/>
      <c r="H28844"/>
      <c r="I28844"/>
      <c r="J28844"/>
      <c r="U28844" s="43"/>
      <c r="AE28844"/>
    </row>
    <row r="28845" spans="1:31">
      <c r="A28845">
        <v>66680</v>
      </c>
      <c r="B28845" t="s">
        <v>24775</v>
      </c>
      <c r="C28845" t="s">
        <v>33480</v>
      </c>
      <c r="D28845" t="e">
        <v>#N/A</v>
      </c>
      <c r="E28845"/>
      <c r="F28845"/>
      <c r="G28845"/>
      <c r="H28845"/>
      <c r="I28845"/>
      <c r="J28845"/>
      <c r="U28845" s="43"/>
      <c r="AE28845"/>
    </row>
    <row r="28846" spans="1:31">
      <c r="A28846">
        <v>66720</v>
      </c>
      <c r="B28846" t="s">
        <v>24776</v>
      </c>
      <c r="C28846" t="s">
        <v>33480</v>
      </c>
      <c r="D28846" t="s">
        <v>33476</v>
      </c>
      <c r="E28846"/>
      <c r="F28846"/>
      <c r="G28846"/>
      <c r="H28846"/>
      <c r="I28846"/>
      <c r="J28846"/>
      <c r="U28846" s="43"/>
      <c r="AE28846"/>
    </row>
    <row r="28847" spans="1:31">
      <c r="A28847">
        <v>66130</v>
      </c>
      <c r="B28847" t="s">
        <v>24777</v>
      </c>
      <c r="C28847" t="s">
        <v>33480</v>
      </c>
      <c r="D28847" t="s">
        <v>33476</v>
      </c>
      <c r="E28847"/>
      <c r="F28847"/>
      <c r="G28847"/>
      <c r="H28847"/>
      <c r="I28847"/>
      <c r="J28847"/>
      <c r="U28847" s="43"/>
      <c r="AE28847"/>
    </row>
    <row r="28848" spans="1:31">
      <c r="A28848">
        <v>66600</v>
      </c>
      <c r="B28848" t="s">
        <v>24778</v>
      </c>
      <c r="C28848" t="s">
        <v>33480</v>
      </c>
      <c r="D28848" t="s">
        <v>33476</v>
      </c>
      <c r="E28848"/>
      <c r="F28848"/>
      <c r="G28848"/>
      <c r="H28848"/>
      <c r="I28848"/>
      <c r="J28848"/>
      <c r="U28848" s="43"/>
      <c r="AE28848"/>
    </row>
    <row r="28849" spans="1:31">
      <c r="A28849">
        <v>66720</v>
      </c>
      <c r="B28849" t="s">
        <v>16264</v>
      </c>
      <c r="C28849" t="s">
        <v>33480</v>
      </c>
      <c r="D28849" t="s">
        <v>33476</v>
      </c>
      <c r="E28849"/>
      <c r="F28849"/>
      <c r="G28849"/>
      <c r="H28849"/>
      <c r="I28849"/>
      <c r="J28849"/>
      <c r="U28849" s="43"/>
      <c r="AE28849"/>
    </row>
    <row r="28850" spans="1:31">
      <c r="A28850">
        <v>66820</v>
      </c>
      <c r="B28850" t="s">
        <v>24779</v>
      </c>
      <c r="C28850" t="s">
        <v>33477</v>
      </c>
      <c r="D28850" t="s">
        <v>33476</v>
      </c>
      <c r="E28850"/>
      <c r="F28850"/>
      <c r="G28850"/>
      <c r="H28850"/>
      <c r="I28850"/>
      <c r="J28850"/>
      <c r="U28850" s="43"/>
      <c r="AE28850"/>
    </row>
    <row r="28851" spans="1:31">
      <c r="A28851">
        <v>66300</v>
      </c>
      <c r="B28851" t="s">
        <v>24780</v>
      </c>
      <c r="C28851" t="s">
        <v>33480</v>
      </c>
      <c r="D28851" t="s">
        <v>33476</v>
      </c>
      <c r="E28851"/>
      <c r="F28851"/>
      <c r="G28851"/>
      <c r="H28851"/>
      <c r="I28851"/>
      <c r="J28851"/>
      <c r="U28851" s="43"/>
      <c r="AE28851"/>
    </row>
    <row r="28852" spans="1:31">
      <c r="A28852">
        <v>66500</v>
      </c>
      <c r="B28852" t="s">
        <v>24781</v>
      </c>
      <c r="C28852" t="s">
        <v>33480</v>
      </c>
      <c r="D28852" t="s">
        <v>33476</v>
      </c>
      <c r="E28852"/>
      <c r="F28852"/>
      <c r="G28852"/>
      <c r="H28852"/>
      <c r="I28852"/>
      <c r="J28852"/>
      <c r="U28852" s="43"/>
      <c r="AE28852"/>
    </row>
    <row r="28853" spans="1:31">
      <c r="A28853">
        <v>66220</v>
      </c>
      <c r="B28853" t="s">
        <v>24782</v>
      </c>
      <c r="C28853" t="s">
        <v>33480</v>
      </c>
      <c r="D28853" t="s">
        <v>33476</v>
      </c>
      <c r="E28853"/>
      <c r="F28853"/>
      <c r="G28853"/>
      <c r="H28853"/>
      <c r="I28853"/>
      <c r="J28853"/>
      <c r="U28853" s="43"/>
      <c r="AE28853"/>
    </row>
    <row r="28854" spans="1:31">
      <c r="A28854">
        <v>66360</v>
      </c>
      <c r="B28854" t="s">
        <v>24783</v>
      </c>
      <c r="C28854" t="s">
        <v>33477</v>
      </c>
      <c r="D28854" t="s">
        <v>33476</v>
      </c>
      <c r="E28854"/>
      <c r="F28854"/>
      <c r="G28854"/>
      <c r="H28854"/>
      <c r="I28854"/>
      <c r="J28854"/>
      <c r="U28854" s="43"/>
      <c r="AE28854"/>
    </row>
    <row r="28855" spans="1:31">
      <c r="A28855">
        <v>66290</v>
      </c>
      <c r="B28855" t="s">
        <v>24784</v>
      </c>
      <c r="C28855" t="s">
        <v>33480</v>
      </c>
      <c r="D28855" t="e">
        <v>#N/A</v>
      </c>
      <c r="E28855"/>
      <c r="F28855"/>
      <c r="G28855"/>
      <c r="H28855"/>
      <c r="I28855"/>
      <c r="J28855"/>
      <c r="U28855" s="43"/>
      <c r="AE28855"/>
    </row>
    <row r="28856" spans="1:31">
      <c r="A28856">
        <v>66400</v>
      </c>
      <c r="B28856" t="s">
        <v>24785</v>
      </c>
      <c r="C28856" t="s">
        <v>33480</v>
      </c>
      <c r="D28856" t="s">
        <v>33476</v>
      </c>
      <c r="E28856"/>
      <c r="F28856"/>
      <c r="G28856"/>
      <c r="H28856"/>
      <c r="I28856"/>
      <c r="J28856"/>
      <c r="U28856" s="43"/>
      <c r="AE28856"/>
    </row>
    <row r="28857" spans="1:31">
      <c r="A28857">
        <v>66530</v>
      </c>
      <c r="B28857" t="s">
        <v>24786</v>
      </c>
      <c r="C28857" t="s">
        <v>33480</v>
      </c>
      <c r="D28857" t="e">
        <v>#N/A</v>
      </c>
      <c r="E28857"/>
      <c r="F28857"/>
      <c r="G28857"/>
      <c r="H28857"/>
      <c r="I28857"/>
      <c r="J28857"/>
      <c r="U28857" s="43"/>
      <c r="AE28857"/>
    </row>
    <row r="28858" spans="1:31">
      <c r="A28858">
        <v>66500</v>
      </c>
      <c r="B28858" t="s">
        <v>24787</v>
      </c>
      <c r="C28858" t="s">
        <v>33480</v>
      </c>
      <c r="D28858" t="s">
        <v>33476</v>
      </c>
      <c r="E28858"/>
      <c r="F28858"/>
      <c r="G28858"/>
      <c r="H28858"/>
      <c r="I28858"/>
      <c r="J28858"/>
      <c r="U28858" s="43"/>
      <c r="AE28858"/>
    </row>
    <row r="28859" spans="1:31">
      <c r="A28859">
        <v>66500</v>
      </c>
      <c r="B28859" t="s">
        <v>24788</v>
      </c>
      <c r="C28859" t="s">
        <v>33480</v>
      </c>
      <c r="D28859" t="s">
        <v>33476</v>
      </c>
      <c r="E28859"/>
      <c r="F28859"/>
      <c r="G28859"/>
      <c r="H28859"/>
      <c r="I28859"/>
      <c r="J28859"/>
      <c r="U28859" s="43"/>
      <c r="AE28859"/>
    </row>
    <row r="28860" spans="1:31">
      <c r="A28860">
        <v>66190</v>
      </c>
      <c r="B28860" t="s">
        <v>24789</v>
      </c>
      <c r="C28860" t="s">
        <v>33480</v>
      </c>
      <c r="D28860" t="e">
        <v>#N/A</v>
      </c>
      <c r="E28860"/>
      <c r="F28860"/>
      <c r="G28860"/>
      <c r="H28860"/>
      <c r="I28860"/>
      <c r="J28860"/>
      <c r="U28860" s="43"/>
      <c r="AE28860"/>
    </row>
    <row r="28861" spans="1:31">
      <c r="A28861">
        <v>66500</v>
      </c>
      <c r="B28861" t="s">
        <v>24790</v>
      </c>
      <c r="C28861" t="s">
        <v>33480</v>
      </c>
      <c r="D28861" t="s">
        <v>33476</v>
      </c>
      <c r="E28861"/>
      <c r="F28861"/>
      <c r="G28861"/>
      <c r="H28861"/>
      <c r="I28861"/>
      <c r="J28861"/>
      <c r="U28861" s="43"/>
      <c r="AE28861"/>
    </row>
    <row r="28862" spans="1:31">
      <c r="A28862">
        <v>66130</v>
      </c>
      <c r="B28862" t="s">
        <v>24791</v>
      </c>
      <c r="C28862" t="s">
        <v>33480</v>
      </c>
      <c r="D28862" t="s">
        <v>33476</v>
      </c>
      <c r="E28862"/>
      <c r="F28862"/>
      <c r="G28862"/>
      <c r="H28862"/>
      <c r="I28862"/>
      <c r="J28862"/>
      <c r="U28862" s="43"/>
      <c r="AE28862"/>
    </row>
    <row r="28863" spans="1:31">
      <c r="A28863">
        <v>66130</v>
      </c>
      <c r="B28863" t="s">
        <v>24792</v>
      </c>
      <c r="C28863" t="s">
        <v>33480</v>
      </c>
      <c r="D28863" t="s">
        <v>33476</v>
      </c>
      <c r="E28863"/>
      <c r="F28863"/>
      <c r="G28863"/>
      <c r="H28863"/>
      <c r="I28863"/>
      <c r="J28863"/>
      <c r="U28863" s="43"/>
      <c r="AE28863"/>
    </row>
    <row r="28864" spans="1:31">
      <c r="A28864">
        <v>66820</v>
      </c>
      <c r="B28864" t="s">
        <v>24793</v>
      </c>
      <c r="C28864" t="s">
        <v>33477</v>
      </c>
      <c r="D28864" t="s">
        <v>33476</v>
      </c>
      <c r="E28864"/>
      <c r="F28864"/>
      <c r="G28864"/>
      <c r="H28864"/>
      <c r="I28864"/>
      <c r="J28864"/>
      <c r="U28864" s="43"/>
      <c r="AE28864"/>
    </row>
    <row r="28865" spans="1:31">
      <c r="A28865">
        <v>66550</v>
      </c>
      <c r="B28865" t="s">
        <v>24794</v>
      </c>
      <c r="C28865" t="s">
        <v>33480</v>
      </c>
      <c r="D28865" t="e">
        <v>#N/A</v>
      </c>
      <c r="E28865"/>
      <c r="F28865"/>
      <c r="G28865"/>
      <c r="H28865"/>
      <c r="I28865"/>
      <c r="J28865"/>
      <c r="U28865" s="43"/>
      <c r="AE28865"/>
    </row>
    <row r="28866" spans="1:31">
      <c r="A28866">
        <v>66200</v>
      </c>
      <c r="B28866" t="s">
        <v>24795</v>
      </c>
      <c r="C28866" t="s">
        <v>33480</v>
      </c>
      <c r="D28866" t="s">
        <v>33476</v>
      </c>
      <c r="E28866"/>
      <c r="F28866"/>
      <c r="G28866"/>
      <c r="H28866"/>
      <c r="I28866"/>
      <c r="J28866"/>
      <c r="U28866" s="43"/>
      <c r="AE28866"/>
    </row>
    <row r="28867" spans="1:31">
      <c r="A28867">
        <v>66150</v>
      </c>
      <c r="B28867" t="s">
        <v>24796</v>
      </c>
      <c r="C28867" t="s">
        <v>33477</v>
      </c>
      <c r="D28867" t="s">
        <v>33476</v>
      </c>
      <c r="E28867"/>
      <c r="F28867"/>
      <c r="G28867"/>
      <c r="H28867"/>
      <c r="I28867"/>
      <c r="J28867"/>
      <c r="U28867" s="43"/>
      <c r="AE28867"/>
    </row>
    <row r="28868" spans="1:31">
      <c r="A28868">
        <v>66260</v>
      </c>
      <c r="B28868" t="s">
        <v>24797</v>
      </c>
      <c r="C28868" t="s">
        <v>33477</v>
      </c>
      <c r="D28868" t="s">
        <v>33476</v>
      </c>
      <c r="E28868"/>
      <c r="F28868"/>
      <c r="G28868"/>
      <c r="H28868"/>
      <c r="I28868"/>
      <c r="J28868"/>
      <c r="U28868" s="43"/>
      <c r="AE28868"/>
    </row>
    <row r="28869" spans="1:31">
      <c r="A28869">
        <v>66760</v>
      </c>
      <c r="B28869" t="s">
        <v>24798</v>
      </c>
      <c r="C28869" t="s">
        <v>33478</v>
      </c>
      <c r="D28869" t="s">
        <v>33476</v>
      </c>
      <c r="E28869"/>
      <c r="F28869"/>
      <c r="G28869"/>
      <c r="H28869"/>
      <c r="I28869"/>
      <c r="J28869"/>
      <c r="U28869" s="43"/>
      <c r="AE28869"/>
    </row>
    <row r="28870" spans="1:31">
      <c r="A28870">
        <v>66480</v>
      </c>
      <c r="B28870" t="s">
        <v>24799</v>
      </c>
      <c r="C28870" t="s">
        <v>33480</v>
      </c>
      <c r="D28870" t="s">
        <v>33476</v>
      </c>
      <c r="E28870"/>
      <c r="F28870"/>
      <c r="G28870"/>
      <c r="H28870"/>
      <c r="I28870"/>
      <c r="J28870"/>
      <c r="U28870" s="43"/>
      <c r="AE28870"/>
    </row>
    <row r="28871" spans="1:31">
      <c r="A28871">
        <v>66120</v>
      </c>
      <c r="B28871" t="s">
        <v>24800</v>
      </c>
      <c r="C28871" t="s">
        <v>33478</v>
      </c>
      <c r="D28871" t="e">
        <v>#N/A</v>
      </c>
      <c r="E28871"/>
      <c r="F28871"/>
      <c r="G28871"/>
      <c r="H28871"/>
      <c r="I28871"/>
      <c r="J28871"/>
      <c r="U28871" s="43"/>
      <c r="AE28871"/>
    </row>
    <row r="28872" spans="1:31">
      <c r="A28872">
        <v>66200</v>
      </c>
      <c r="B28872" t="s">
        <v>24801</v>
      </c>
      <c r="C28872" t="s">
        <v>33480</v>
      </c>
      <c r="D28872" t="s">
        <v>33476</v>
      </c>
      <c r="E28872"/>
      <c r="F28872"/>
      <c r="G28872"/>
      <c r="H28872"/>
      <c r="I28872"/>
      <c r="J28872"/>
      <c r="U28872" s="43"/>
      <c r="AE28872"/>
    </row>
    <row r="28873" spans="1:31">
      <c r="A28873">
        <v>66760</v>
      </c>
      <c r="B28873" t="s">
        <v>24802</v>
      </c>
      <c r="C28873" t="s">
        <v>33478</v>
      </c>
      <c r="D28873" t="s">
        <v>33476</v>
      </c>
      <c r="E28873"/>
      <c r="F28873"/>
      <c r="G28873"/>
      <c r="H28873"/>
      <c r="I28873"/>
      <c r="J28873"/>
      <c r="U28873" s="43"/>
      <c r="AE28873"/>
    </row>
    <row r="28874" spans="1:31">
      <c r="A28874">
        <v>66800</v>
      </c>
      <c r="B28874" t="s">
        <v>24803</v>
      </c>
      <c r="C28874" t="s">
        <v>33478</v>
      </c>
      <c r="D28874" t="s">
        <v>33476</v>
      </c>
      <c r="E28874"/>
      <c r="F28874"/>
      <c r="G28874"/>
      <c r="H28874"/>
      <c r="I28874"/>
      <c r="J28874"/>
      <c r="U28874" s="43"/>
      <c r="AE28874"/>
    </row>
    <row r="28875" spans="1:31">
      <c r="A28875">
        <v>66360</v>
      </c>
      <c r="B28875" t="s">
        <v>24804</v>
      </c>
      <c r="C28875" t="s">
        <v>33477</v>
      </c>
      <c r="D28875" t="s">
        <v>33476</v>
      </c>
      <c r="E28875"/>
      <c r="F28875"/>
      <c r="G28875"/>
      <c r="H28875"/>
      <c r="I28875"/>
      <c r="J28875"/>
      <c r="U28875" s="43"/>
      <c r="AE28875"/>
    </row>
    <row r="28876" spans="1:31">
      <c r="A28876">
        <v>66600</v>
      </c>
      <c r="B28876" t="s">
        <v>24805</v>
      </c>
      <c r="C28876" t="s">
        <v>33480</v>
      </c>
      <c r="D28876" t="s">
        <v>33476</v>
      </c>
      <c r="E28876"/>
      <c r="F28876"/>
      <c r="G28876"/>
      <c r="H28876"/>
      <c r="I28876"/>
      <c r="J28876"/>
      <c r="U28876" s="43"/>
      <c r="AE28876"/>
    </row>
    <row r="28877" spans="1:31">
      <c r="A28877">
        <v>66320</v>
      </c>
      <c r="B28877" t="s">
        <v>24806</v>
      </c>
      <c r="C28877" t="s">
        <v>33480</v>
      </c>
      <c r="D28877" t="s">
        <v>33476</v>
      </c>
      <c r="E28877"/>
      <c r="F28877"/>
      <c r="G28877"/>
      <c r="H28877"/>
      <c r="I28877"/>
      <c r="J28877"/>
      <c r="U28877" s="43"/>
      <c r="AE28877"/>
    </row>
    <row r="28878" spans="1:31">
      <c r="A28878">
        <v>66310</v>
      </c>
      <c r="B28878" t="s">
        <v>24807</v>
      </c>
      <c r="C28878" t="s">
        <v>33480</v>
      </c>
      <c r="D28878" t="e">
        <v>#N/A</v>
      </c>
      <c r="E28878"/>
      <c r="F28878"/>
      <c r="G28878"/>
      <c r="H28878"/>
      <c r="I28878"/>
      <c r="J28878"/>
      <c r="U28878" s="43"/>
      <c r="AE28878"/>
    </row>
    <row r="28879" spans="1:31">
      <c r="A28879">
        <v>66800</v>
      </c>
      <c r="B28879" t="s">
        <v>24808</v>
      </c>
      <c r="C28879" t="s">
        <v>33478</v>
      </c>
      <c r="D28879" t="s">
        <v>33476</v>
      </c>
      <c r="E28879"/>
      <c r="F28879"/>
      <c r="G28879"/>
      <c r="H28879"/>
      <c r="I28879"/>
      <c r="J28879"/>
      <c r="U28879" s="43"/>
      <c r="AE28879"/>
    </row>
    <row r="28880" spans="1:31">
      <c r="A28880">
        <v>66320</v>
      </c>
      <c r="B28880" t="s">
        <v>24809</v>
      </c>
      <c r="C28880" t="s">
        <v>33480</v>
      </c>
      <c r="D28880" t="s">
        <v>33476</v>
      </c>
      <c r="E28880"/>
      <c r="F28880"/>
      <c r="G28880"/>
      <c r="H28880"/>
      <c r="I28880"/>
      <c r="J28880"/>
      <c r="U28880" s="43"/>
      <c r="AE28880"/>
    </row>
    <row r="28881" spans="1:31">
      <c r="A28881">
        <v>66500</v>
      </c>
      <c r="B28881" t="s">
        <v>24810</v>
      </c>
      <c r="C28881" t="s">
        <v>33480</v>
      </c>
      <c r="D28881" t="s">
        <v>33476</v>
      </c>
      <c r="E28881"/>
      <c r="F28881"/>
      <c r="G28881"/>
      <c r="H28881"/>
      <c r="I28881"/>
      <c r="J28881"/>
      <c r="U28881" s="43"/>
      <c r="AE28881"/>
    </row>
    <row r="28882" spans="1:31">
      <c r="A28882">
        <v>66800</v>
      </c>
      <c r="B28882" t="s">
        <v>24811</v>
      </c>
      <c r="C28882" t="s">
        <v>33478</v>
      </c>
      <c r="D28882" t="s">
        <v>33476</v>
      </c>
      <c r="E28882"/>
      <c r="F28882"/>
      <c r="G28882"/>
      <c r="H28882"/>
      <c r="I28882"/>
      <c r="J28882"/>
      <c r="U28882" s="43"/>
      <c r="AE28882"/>
    </row>
    <row r="28883" spans="1:31">
      <c r="A28883">
        <v>66730</v>
      </c>
      <c r="B28883" t="s">
        <v>24812</v>
      </c>
      <c r="C28883" t="s">
        <v>33477</v>
      </c>
      <c r="D28883" t="s">
        <v>33476</v>
      </c>
      <c r="E28883"/>
      <c r="F28883"/>
      <c r="G28883"/>
      <c r="H28883"/>
      <c r="I28883"/>
      <c r="J28883"/>
      <c r="U28883" s="43"/>
      <c r="AE28883"/>
    </row>
    <row r="28884" spans="1:31">
      <c r="A28884">
        <v>66220</v>
      </c>
      <c r="B28884" t="s">
        <v>11295</v>
      </c>
      <c r="C28884" t="s">
        <v>33480</v>
      </c>
      <c r="D28884" t="s">
        <v>33476</v>
      </c>
      <c r="E28884"/>
      <c r="F28884"/>
      <c r="G28884"/>
      <c r="H28884"/>
      <c r="I28884"/>
      <c r="J28884"/>
      <c r="U28884" s="43"/>
      <c r="AE28884"/>
    </row>
    <row r="28885" spans="1:31">
      <c r="A28885">
        <v>66820</v>
      </c>
      <c r="B28885" t="s">
        <v>24813</v>
      </c>
      <c r="C28885" t="s">
        <v>33477</v>
      </c>
      <c r="D28885" t="s">
        <v>33476</v>
      </c>
      <c r="E28885"/>
      <c r="F28885"/>
      <c r="G28885"/>
      <c r="H28885"/>
      <c r="I28885"/>
      <c r="J28885"/>
      <c r="U28885" s="43"/>
      <c r="AE28885"/>
    </row>
    <row r="28886" spans="1:31">
      <c r="A28886">
        <v>66320</v>
      </c>
      <c r="B28886" t="s">
        <v>24814</v>
      </c>
      <c r="C28886" t="s">
        <v>33480</v>
      </c>
      <c r="D28886" t="s">
        <v>33476</v>
      </c>
      <c r="E28886"/>
      <c r="F28886"/>
      <c r="G28886"/>
      <c r="H28886"/>
      <c r="I28886"/>
      <c r="J28886"/>
      <c r="U28886" s="43"/>
      <c r="AE28886"/>
    </row>
    <row r="28887" spans="1:31">
      <c r="A28887">
        <v>66360</v>
      </c>
      <c r="B28887" t="s">
        <v>24815</v>
      </c>
      <c r="C28887" t="s">
        <v>33477</v>
      </c>
      <c r="D28887" t="s">
        <v>33476</v>
      </c>
      <c r="E28887"/>
      <c r="F28887"/>
      <c r="G28887"/>
      <c r="H28887"/>
      <c r="I28887"/>
      <c r="J28887"/>
      <c r="U28887" s="43"/>
      <c r="AE28887"/>
    </row>
    <row r="28888" spans="1:31">
      <c r="A28888">
        <v>66210</v>
      </c>
      <c r="B28888" t="s">
        <v>24816</v>
      </c>
      <c r="C28888" t="s">
        <v>33478</v>
      </c>
      <c r="D28888" t="s">
        <v>33476</v>
      </c>
      <c r="E28888"/>
      <c r="F28888"/>
      <c r="G28888"/>
      <c r="H28888"/>
      <c r="I28888"/>
      <c r="J28888"/>
      <c r="U28888" s="43"/>
      <c r="AE28888"/>
    </row>
    <row r="28889" spans="1:31">
      <c r="A28889">
        <v>66210</v>
      </c>
      <c r="B28889" t="s">
        <v>24817</v>
      </c>
      <c r="C28889" t="s">
        <v>33478</v>
      </c>
      <c r="D28889" t="s">
        <v>33476</v>
      </c>
      <c r="E28889"/>
      <c r="F28889"/>
      <c r="G28889"/>
      <c r="H28889"/>
      <c r="I28889"/>
      <c r="J28889"/>
      <c r="U28889" s="43"/>
      <c r="AE28889"/>
    </row>
    <row r="28890" spans="1:31">
      <c r="A28890">
        <v>66220</v>
      </c>
      <c r="B28890" t="s">
        <v>2708</v>
      </c>
      <c r="C28890" t="s">
        <v>33480</v>
      </c>
      <c r="D28890" t="s">
        <v>33476</v>
      </c>
      <c r="E28890"/>
      <c r="F28890"/>
      <c r="G28890"/>
      <c r="H28890"/>
      <c r="I28890"/>
      <c r="J28890"/>
      <c r="U28890" s="43"/>
      <c r="AE28890"/>
    </row>
    <row r="28891" spans="1:31">
      <c r="A28891">
        <v>66300</v>
      </c>
      <c r="B28891" t="s">
        <v>10904</v>
      </c>
      <c r="C28891" t="s">
        <v>33480</v>
      </c>
      <c r="D28891" t="s">
        <v>33476</v>
      </c>
      <c r="E28891"/>
      <c r="F28891"/>
      <c r="G28891"/>
      <c r="H28891"/>
      <c r="I28891"/>
      <c r="J28891"/>
      <c r="U28891" s="43"/>
      <c r="AE28891"/>
    </row>
    <row r="28892" spans="1:31">
      <c r="A28892">
        <v>66820</v>
      </c>
      <c r="B28892" t="s">
        <v>24818</v>
      </c>
      <c r="C28892" t="s">
        <v>33477</v>
      </c>
      <c r="D28892" t="s">
        <v>33476</v>
      </c>
      <c r="E28892"/>
      <c r="F28892"/>
      <c r="G28892"/>
      <c r="H28892"/>
      <c r="I28892"/>
      <c r="J28892"/>
      <c r="U28892" s="43"/>
      <c r="AE28892"/>
    </row>
    <row r="28893" spans="1:31">
      <c r="A28893">
        <v>66320</v>
      </c>
      <c r="B28893" t="s">
        <v>24819</v>
      </c>
      <c r="C28893" t="s">
        <v>33480</v>
      </c>
      <c r="D28893" t="s">
        <v>33476</v>
      </c>
      <c r="E28893"/>
      <c r="F28893"/>
      <c r="G28893"/>
      <c r="H28893"/>
      <c r="I28893"/>
      <c r="J28893"/>
      <c r="U28893" s="43"/>
      <c r="AE28893"/>
    </row>
    <row r="28894" spans="1:31">
      <c r="A28894">
        <v>66130</v>
      </c>
      <c r="B28894" t="s">
        <v>24820</v>
      </c>
      <c r="C28894" t="s">
        <v>33480</v>
      </c>
      <c r="D28894" t="s">
        <v>33476</v>
      </c>
      <c r="E28894"/>
      <c r="F28894"/>
      <c r="G28894"/>
      <c r="H28894"/>
      <c r="I28894"/>
      <c r="J28894"/>
      <c r="U28894" s="43"/>
      <c r="AE28894"/>
    </row>
    <row r="28895" spans="1:31">
      <c r="A28895">
        <v>66320</v>
      </c>
      <c r="B28895" t="s">
        <v>24821</v>
      </c>
      <c r="C28895" t="s">
        <v>33480</v>
      </c>
      <c r="D28895" t="s">
        <v>33476</v>
      </c>
      <c r="E28895"/>
      <c r="F28895"/>
      <c r="G28895"/>
      <c r="H28895"/>
      <c r="I28895"/>
      <c r="J28895"/>
      <c r="U28895" s="43"/>
      <c r="AE28895"/>
    </row>
    <row r="28896" spans="1:31">
      <c r="A28896">
        <v>66360</v>
      </c>
      <c r="B28896" t="s">
        <v>24822</v>
      </c>
      <c r="C28896" t="s">
        <v>33477</v>
      </c>
      <c r="D28896" t="s">
        <v>33476</v>
      </c>
      <c r="E28896"/>
      <c r="F28896"/>
      <c r="G28896"/>
      <c r="H28896"/>
      <c r="I28896"/>
      <c r="J28896"/>
      <c r="U28896" s="43"/>
      <c r="AE28896"/>
    </row>
    <row r="28897" spans="1:31">
      <c r="A28897">
        <v>66230</v>
      </c>
      <c r="B28897" t="s">
        <v>24823</v>
      </c>
      <c r="C28897" t="s">
        <v>33477</v>
      </c>
      <c r="D28897" t="s">
        <v>33476</v>
      </c>
      <c r="E28897"/>
      <c r="F28897"/>
      <c r="G28897"/>
      <c r="H28897"/>
      <c r="I28897"/>
      <c r="J28897"/>
      <c r="U28897" s="43"/>
      <c r="AE28897"/>
    </row>
    <row r="28898" spans="1:31">
      <c r="A28898">
        <v>66720</v>
      </c>
      <c r="B28898" t="s">
        <v>12304</v>
      </c>
      <c r="C28898" t="s">
        <v>33480</v>
      </c>
      <c r="D28898" t="s">
        <v>33476</v>
      </c>
      <c r="E28898"/>
      <c r="F28898"/>
      <c r="G28898"/>
      <c r="H28898"/>
      <c r="I28898"/>
      <c r="J28898"/>
      <c r="U28898" s="43"/>
      <c r="AE28898"/>
    </row>
    <row r="28899" spans="1:31">
      <c r="A28899">
        <v>66740</v>
      </c>
      <c r="B28899" t="s">
        <v>24824</v>
      </c>
      <c r="C28899" t="s">
        <v>33480</v>
      </c>
      <c r="D28899" t="s">
        <v>33476</v>
      </c>
      <c r="E28899"/>
      <c r="F28899"/>
      <c r="G28899"/>
      <c r="H28899"/>
      <c r="I28899"/>
      <c r="J28899"/>
      <c r="U28899" s="43"/>
      <c r="AE28899"/>
    </row>
    <row r="28900" spans="1:31">
      <c r="A28900">
        <v>66200</v>
      </c>
      <c r="B28900" t="s">
        <v>24825</v>
      </c>
      <c r="C28900" t="s">
        <v>33480</v>
      </c>
      <c r="D28900" t="s">
        <v>33476</v>
      </c>
      <c r="E28900"/>
      <c r="F28900"/>
      <c r="G28900"/>
      <c r="H28900"/>
      <c r="I28900"/>
      <c r="J28900"/>
      <c r="U28900" s="43"/>
      <c r="AE28900"/>
    </row>
    <row r="28901" spans="1:31">
      <c r="A28901">
        <v>66760</v>
      </c>
      <c r="B28901" t="s">
        <v>24826</v>
      </c>
      <c r="C28901" t="s">
        <v>33478</v>
      </c>
      <c r="D28901" t="s">
        <v>33476</v>
      </c>
      <c r="E28901"/>
      <c r="F28901"/>
      <c r="G28901"/>
      <c r="H28901"/>
      <c r="I28901"/>
      <c r="J28901"/>
      <c r="U28901" s="43"/>
      <c r="AE28901"/>
    </row>
    <row r="28902" spans="1:31">
      <c r="A28902">
        <v>66720</v>
      </c>
      <c r="B28902" t="s">
        <v>24827</v>
      </c>
      <c r="C28902" t="s">
        <v>33480</v>
      </c>
      <c r="D28902" t="s">
        <v>33476</v>
      </c>
      <c r="E28902"/>
      <c r="F28902"/>
      <c r="G28902"/>
      <c r="H28902"/>
      <c r="I28902"/>
      <c r="J28902"/>
      <c r="U28902" s="43"/>
      <c r="AE28902"/>
    </row>
    <row r="28903" spans="1:31">
      <c r="A28903">
        <v>66220</v>
      </c>
      <c r="B28903" t="s">
        <v>24828</v>
      </c>
      <c r="C28903" t="s">
        <v>33480</v>
      </c>
      <c r="D28903" t="s">
        <v>33476</v>
      </c>
      <c r="E28903"/>
      <c r="F28903"/>
      <c r="G28903"/>
      <c r="H28903"/>
      <c r="I28903"/>
      <c r="J28903"/>
      <c r="U28903" s="43"/>
      <c r="AE28903"/>
    </row>
    <row r="28904" spans="1:31">
      <c r="A28904">
        <v>66210</v>
      </c>
      <c r="B28904" t="s">
        <v>24829</v>
      </c>
      <c r="C28904" t="s">
        <v>33478</v>
      </c>
      <c r="D28904" t="s">
        <v>33476</v>
      </c>
      <c r="E28904"/>
      <c r="F28904"/>
      <c r="G28904"/>
      <c r="H28904"/>
      <c r="I28904"/>
      <c r="J28904"/>
      <c r="U28904" s="43"/>
      <c r="AE28904"/>
    </row>
    <row r="28905" spans="1:31">
      <c r="A28905">
        <v>66300</v>
      </c>
      <c r="B28905" t="s">
        <v>24830</v>
      </c>
      <c r="C28905" t="s">
        <v>33480</v>
      </c>
      <c r="D28905" t="s">
        <v>33476</v>
      </c>
      <c r="E28905"/>
      <c r="F28905"/>
      <c r="G28905"/>
      <c r="H28905"/>
      <c r="I28905"/>
      <c r="J28905"/>
      <c r="U28905" s="43"/>
      <c r="AE28905"/>
    </row>
    <row r="28906" spans="1:31">
      <c r="A28906">
        <v>66800</v>
      </c>
      <c r="B28906" t="s">
        <v>24831</v>
      </c>
      <c r="C28906" t="s">
        <v>33478</v>
      </c>
      <c r="D28906" t="s">
        <v>33476</v>
      </c>
      <c r="E28906"/>
      <c r="F28906"/>
      <c r="G28906"/>
      <c r="H28906"/>
      <c r="I28906"/>
      <c r="J28906"/>
      <c r="U28906" s="43"/>
      <c r="AE28906"/>
    </row>
    <row r="28907" spans="1:31">
      <c r="A28907">
        <v>66300</v>
      </c>
      <c r="B28907" t="s">
        <v>24832</v>
      </c>
      <c r="C28907" t="s">
        <v>33480</v>
      </c>
      <c r="D28907" t="s">
        <v>33476</v>
      </c>
      <c r="E28907"/>
      <c r="F28907"/>
      <c r="G28907"/>
      <c r="H28907"/>
      <c r="I28907"/>
      <c r="J28907"/>
      <c r="U28907" s="43"/>
      <c r="AE28907"/>
    </row>
    <row r="28908" spans="1:31">
      <c r="A28908">
        <v>66360</v>
      </c>
      <c r="B28908" t="s">
        <v>24833</v>
      </c>
      <c r="C28908" t="s">
        <v>33477</v>
      </c>
      <c r="D28908" t="s">
        <v>33476</v>
      </c>
      <c r="E28908"/>
      <c r="F28908"/>
      <c r="G28908"/>
      <c r="H28908"/>
      <c r="I28908"/>
      <c r="J28908"/>
      <c r="U28908" s="43"/>
      <c r="AE28908"/>
    </row>
    <row r="28909" spans="1:31">
      <c r="A28909">
        <v>66320</v>
      </c>
      <c r="B28909" t="s">
        <v>24834</v>
      </c>
      <c r="C28909" t="s">
        <v>33480</v>
      </c>
      <c r="D28909" t="s">
        <v>33476</v>
      </c>
      <c r="E28909"/>
      <c r="F28909"/>
      <c r="G28909"/>
      <c r="H28909"/>
      <c r="I28909"/>
      <c r="J28909"/>
      <c r="U28909" s="43"/>
      <c r="AE28909"/>
    </row>
    <row r="28910" spans="1:31">
      <c r="A28910">
        <v>66500</v>
      </c>
      <c r="B28910" t="s">
        <v>24835</v>
      </c>
      <c r="C28910" t="s">
        <v>33480</v>
      </c>
      <c r="D28910" t="s">
        <v>33476</v>
      </c>
      <c r="E28910"/>
      <c r="F28910"/>
      <c r="G28910"/>
      <c r="H28910"/>
      <c r="I28910"/>
      <c r="J28910"/>
      <c r="U28910" s="43"/>
      <c r="AE28910"/>
    </row>
    <row r="28911" spans="1:31">
      <c r="A28911">
        <v>66210</v>
      </c>
      <c r="B28911" t="s">
        <v>24836</v>
      </c>
      <c r="C28911" t="s">
        <v>33478</v>
      </c>
      <c r="D28911" t="s">
        <v>33476</v>
      </c>
      <c r="E28911"/>
      <c r="F28911"/>
      <c r="G28911"/>
      <c r="H28911"/>
      <c r="I28911"/>
      <c r="J28911"/>
      <c r="U28911" s="43"/>
      <c r="AE28911"/>
    </row>
    <row r="28912" spans="1:31">
      <c r="A28912">
        <v>66480</v>
      </c>
      <c r="B28912" t="s">
        <v>24837</v>
      </c>
      <c r="C28912" t="s">
        <v>33480</v>
      </c>
      <c r="D28912" t="s">
        <v>33476</v>
      </c>
      <c r="E28912"/>
      <c r="F28912"/>
      <c r="G28912"/>
      <c r="H28912"/>
      <c r="I28912"/>
      <c r="J28912"/>
      <c r="U28912" s="43"/>
      <c r="AE28912"/>
    </row>
    <row r="28913" spans="1:31">
      <c r="A28913">
        <v>66480</v>
      </c>
      <c r="B28913" t="s">
        <v>24837</v>
      </c>
      <c r="C28913" t="s">
        <v>33480</v>
      </c>
      <c r="D28913" t="s">
        <v>33476</v>
      </c>
      <c r="E28913"/>
      <c r="F28913"/>
      <c r="G28913"/>
      <c r="H28913"/>
      <c r="I28913"/>
      <c r="J28913"/>
      <c r="U28913" s="43"/>
      <c r="AE28913"/>
    </row>
    <row r="28914" spans="1:31">
      <c r="A28914">
        <v>66480</v>
      </c>
      <c r="B28914" t="s">
        <v>24837</v>
      </c>
      <c r="C28914" t="s">
        <v>33480</v>
      </c>
      <c r="D28914" t="s">
        <v>33476</v>
      </c>
      <c r="E28914"/>
      <c r="F28914"/>
      <c r="G28914"/>
      <c r="H28914"/>
      <c r="I28914"/>
      <c r="J28914"/>
      <c r="U28914" s="43"/>
      <c r="AE28914"/>
    </row>
    <row r="28915" spans="1:31">
      <c r="A28915">
        <v>66460</v>
      </c>
      <c r="B28915" t="s">
        <v>24838</v>
      </c>
      <c r="C28915" t="s">
        <v>33480</v>
      </c>
      <c r="D28915" t="e">
        <v>#N/A</v>
      </c>
      <c r="E28915"/>
      <c r="F28915"/>
      <c r="G28915"/>
      <c r="H28915"/>
      <c r="I28915"/>
      <c r="J28915"/>
      <c r="U28915" s="43"/>
      <c r="AE28915"/>
    </row>
    <row r="28916" spans="1:31">
      <c r="A28916">
        <v>66170</v>
      </c>
      <c r="B28916" t="s">
        <v>24839</v>
      </c>
      <c r="C28916" t="s">
        <v>33480</v>
      </c>
      <c r="D28916" t="s">
        <v>33476</v>
      </c>
      <c r="E28916"/>
      <c r="F28916"/>
      <c r="G28916"/>
      <c r="H28916"/>
      <c r="I28916"/>
      <c r="J28916"/>
      <c r="U28916" s="43"/>
      <c r="AE28916"/>
    </row>
    <row r="28917" spans="1:31">
      <c r="A28917">
        <v>66500</v>
      </c>
      <c r="B28917" t="s">
        <v>24840</v>
      </c>
      <c r="C28917" t="s">
        <v>33480</v>
      </c>
      <c r="D28917" t="s">
        <v>33476</v>
      </c>
      <c r="E28917"/>
      <c r="F28917"/>
      <c r="G28917"/>
      <c r="H28917"/>
      <c r="I28917"/>
      <c r="J28917"/>
      <c r="U28917" s="43"/>
      <c r="AE28917"/>
    </row>
    <row r="28918" spans="1:31">
      <c r="A28918">
        <v>66130</v>
      </c>
      <c r="B28918" t="s">
        <v>24841</v>
      </c>
      <c r="C28918" t="s">
        <v>33480</v>
      </c>
      <c r="D28918" t="s">
        <v>33476</v>
      </c>
      <c r="E28918"/>
      <c r="F28918"/>
      <c r="G28918"/>
      <c r="H28918"/>
      <c r="I28918"/>
      <c r="J28918"/>
      <c r="U28918" s="43"/>
      <c r="AE28918"/>
    </row>
    <row r="28919" spans="1:31">
      <c r="A28919">
        <v>66300</v>
      </c>
      <c r="B28919" t="s">
        <v>3970</v>
      </c>
      <c r="C28919" t="s">
        <v>33480</v>
      </c>
      <c r="D28919" t="s">
        <v>33476</v>
      </c>
      <c r="E28919"/>
      <c r="F28919"/>
      <c r="G28919"/>
      <c r="H28919"/>
      <c r="I28919"/>
      <c r="J28919"/>
      <c r="U28919" s="43"/>
      <c r="AE28919"/>
    </row>
    <row r="28920" spans="1:31">
      <c r="A28920">
        <v>66110</v>
      </c>
      <c r="B28920" t="s">
        <v>24842</v>
      </c>
      <c r="C28920" t="s">
        <v>33477</v>
      </c>
      <c r="D28920" t="s">
        <v>33476</v>
      </c>
      <c r="E28920"/>
      <c r="F28920"/>
      <c r="G28920"/>
      <c r="H28920"/>
      <c r="I28920"/>
      <c r="J28920"/>
      <c r="U28920" s="43"/>
      <c r="AE28920"/>
    </row>
    <row r="28921" spans="1:31">
      <c r="A28921">
        <v>66200</v>
      </c>
      <c r="B28921" t="s">
        <v>24843</v>
      </c>
      <c r="C28921" t="s">
        <v>33480</v>
      </c>
      <c r="D28921" t="s">
        <v>33476</v>
      </c>
      <c r="E28921"/>
      <c r="F28921"/>
      <c r="G28921"/>
      <c r="H28921"/>
      <c r="I28921"/>
      <c r="J28921"/>
      <c r="U28921" s="43"/>
      <c r="AE28921"/>
    </row>
    <row r="28922" spans="1:31">
      <c r="A28922">
        <v>66740</v>
      </c>
      <c r="B28922" t="s">
        <v>24844</v>
      </c>
      <c r="C28922" t="s">
        <v>33480</v>
      </c>
      <c r="D28922" t="s">
        <v>33476</v>
      </c>
      <c r="E28922"/>
      <c r="F28922"/>
      <c r="G28922"/>
      <c r="H28922"/>
      <c r="I28922"/>
      <c r="J28922"/>
      <c r="U28922" s="43"/>
      <c r="AE28922"/>
    </row>
    <row r="28923" spans="1:31">
      <c r="A28923">
        <v>66150</v>
      </c>
      <c r="B28923" t="s">
        <v>24845</v>
      </c>
      <c r="C28923" t="s">
        <v>33477</v>
      </c>
      <c r="D28923" t="s">
        <v>33476</v>
      </c>
      <c r="E28923"/>
      <c r="F28923"/>
      <c r="G28923"/>
      <c r="H28923"/>
      <c r="I28923"/>
      <c r="J28923"/>
      <c r="U28923" s="43"/>
      <c r="AE28923"/>
    </row>
    <row r="28924" spans="1:31">
      <c r="A28924">
        <v>66210</v>
      </c>
      <c r="B28924" t="s">
        <v>24846</v>
      </c>
      <c r="C28924" t="s">
        <v>33478</v>
      </c>
      <c r="D28924" t="s">
        <v>33476</v>
      </c>
      <c r="E28924"/>
      <c r="F28924"/>
      <c r="G28924"/>
      <c r="H28924"/>
      <c r="I28924"/>
      <c r="J28924"/>
      <c r="U28924" s="43"/>
      <c r="AE28924"/>
    </row>
    <row r="28925" spans="1:31">
      <c r="A28925">
        <v>66720</v>
      </c>
      <c r="B28925" t="s">
        <v>24847</v>
      </c>
      <c r="C28925" t="s">
        <v>33480</v>
      </c>
      <c r="D28925" t="s">
        <v>33476</v>
      </c>
      <c r="E28925"/>
      <c r="F28925"/>
      <c r="G28925"/>
      <c r="H28925"/>
      <c r="I28925"/>
      <c r="J28925"/>
      <c r="U28925" s="43"/>
      <c r="AE28925"/>
    </row>
    <row r="28926" spans="1:31">
      <c r="A28926">
        <v>66500</v>
      </c>
      <c r="B28926" t="s">
        <v>24848</v>
      </c>
      <c r="C28926" t="s">
        <v>33480</v>
      </c>
      <c r="D28926" t="s">
        <v>33476</v>
      </c>
      <c r="E28926"/>
      <c r="F28926"/>
      <c r="G28926"/>
      <c r="H28926"/>
      <c r="I28926"/>
      <c r="J28926"/>
      <c r="U28926" s="43"/>
      <c r="AE28926"/>
    </row>
    <row r="28927" spans="1:31">
      <c r="A28927">
        <v>66340</v>
      </c>
      <c r="B28927" t="s">
        <v>24849</v>
      </c>
      <c r="C28927" t="s">
        <v>33478</v>
      </c>
      <c r="D28927" t="s">
        <v>33476</v>
      </c>
      <c r="E28927"/>
      <c r="F28927"/>
      <c r="G28927"/>
      <c r="H28927"/>
      <c r="I28927"/>
      <c r="J28927"/>
      <c r="U28927" s="43"/>
      <c r="AE28927"/>
    </row>
    <row r="28928" spans="1:31">
      <c r="A28928">
        <v>66170</v>
      </c>
      <c r="B28928" t="s">
        <v>24850</v>
      </c>
      <c r="C28928" t="s">
        <v>33480</v>
      </c>
      <c r="D28928" t="s">
        <v>33476</v>
      </c>
      <c r="E28928"/>
      <c r="F28928"/>
      <c r="G28928"/>
      <c r="H28928"/>
      <c r="I28928"/>
      <c r="J28928"/>
      <c r="U28928" s="43"/>
      <c r="AE28928"/>
    </row>
    <row r="28929" spans="1:31">
      <c r="A28929">
        <v>66500</v>
      </c>
      <c r="B28929" t="s">
        <v>24851</v>
      </c>
      <c r="C28929" t="s">
        <v>33480</v>
      </c>
      <c r="D28929" t="s">
        <v>33476</v>
      </c>
      <c r="E28929"/>
      <c r="F28929"/>
      <c r="G28929"/>
      <c r="H28929"/>
      <c r="I28929"/>
      <c r="J28929"/>
      <c r="U28929" s="43"/>
      <c r="AE28929"/>
    </row>
    <row r="28930" spans="1:31">
      <c r="A28930">
        <v>66360</v>
      </c>
      <c r="B28930" t="s">
        <v>24852</v>
      </c>
      <c r="C28930" t="s">
        <v>33477</v>
      </c>
      <c r="D28930" t="s">
        <v>33476</v>
      </c>
      <c r="E28930"/>
      <c r="F28930"/>
      <c r="G28930"/>
      <c r="H28930"/>
      <c r="I28930"/>
      <c r="J28930"/>
      <c r="U28930" s="43"/>
      <c r="AE28930"/>
    </row>
    <row r="28931" spans="1:31">
      <c r="A28931">
        <v>66120</v>
      </c>
      <c r="B28931" t="s">
        <v>24853</v>
      </c>
      <c r="C28931" t="s">
        <v>33478</v>
      </c>
      <c r="D28931" t="e">
        <v>#N/A</v>
      </c>
      <c r="E28931"/>
      <c r="F28931"/>
      <c r="G28931"/>
      <c r="H28931"/>
      <c r="I28931"/>
      <c r="J28931"/>
      <c r="U28931" s="43"/>
      <c r="AE28931"/>
    </row>
    <row r="28932" spans="1:31">
      <c r="A28932">
        <v>66120</v>
      </c>
      <c r="B28932" t="s">
        <v>24853</v>
      </c>
      <c r="C28932" t="s">
        <v>33478</v>
      </c>
      <c r="D28932" t="e">
        <v>#N/A</v>
      </c>
      <c r="E28932"/>
      <c r="F28932"/>
      <c r="G28932"/>
      <c r="H28932"/>
      <c r="I28932"/>
      <c r="J28932"/>
      <c r="U28932" s="43"/>
      <c r="AE28932"/>
    </row>
    <row r="28933" spans="1:31">
      <c r="A28933">
        <v>66360</v>
      </c>
      <c r="B28933" t="s">
        <v>24854</v>
      </c>
      <c r="C28933" t="s">
        <v>33477</v>
      </c>
      <c r="D28933" t="s">
        <v>33476</v>
      </c>
      <c r="E28933"/>
      <c r="F28933"/>
      <c r="G28933"/>
      <c r="H28933"/>
      <c r="I28933"/>
      <c r="J28933"/>
      <c r="U28933" s="43"/>
      <c r="AE28933"/>
    </row>
    <row r="28934" spans="1:31">
      <c r="A28934">
        <v>66400</v>
      </c>
      <c r="B28934" t="s">
        <v>24855</v>
      </c>
      <c r="C28934" t="s">
        <v>33480</v>
      </c>
      <c r="D28934" t="s">
        <v>33476</v>
      </c>
      <c r="E28934"/>
      <c r="F28934"/>
      <c r="G28934"/>
      <c r="H28934"/>
      <c r="I28934"/>
      <c r="J28934"/>
      <c r="U28934" s="43"/>
      <c r="AE28934"/>
    </row>
    <row r="28935" spans="1:31">
      <c r="A28935">
        <v>66600</v>
      </c>
      <c r="B28935" t="s">
        <v>24856</v>
      </c>
      <c r="C28935" t="s">
        <v>33480</v>
      </c>
      <c r="D28935" t="s">
        <v>33476</v>
      </c>
      <c r="E28935"/>
      <c r="F28935"/>
      <c r="G28935"/>
      <c r="H28935"/>
      <c r="I28935"/>
      <c r="J28935"/>
      <c r="U28935" s="43"/>
      <c r="AE28935"/>
    </row>
    <row r="28936" spans="1:31">
      <c r="A28936">
        <v>66600</v>
      </c>
      <c r="B28936" t="s">
        <v>24856</v>
      </c>
      <c r="C28936" t="s">
        <v>33480</v>
      </c>
      <c r="D28936" t="s">
        <v>33476</v>
      </c>
      <c r="E28936"/>
      <c r="F28936"/>
      <c r="G28936"/>
      <c r="H28936"/>
      <c r="I28936"/>
      <c r="J28936"/>
      <c r="U28936" s="43"/>
      <c r="AE28936"/>
    </row>
    <row r="28937" spans="1:31">
      <c r="A28937">
        <v>66360</v>
      </c>
      <c r="B28937" t="s">
        <v>24857</v>
      </c>
      <c r="C28937" t="s">
        <v>33477</v>
      </c>
      <c r="D28937" t="s">
        <v>33476</v>
      </c>
      <c r="E28937"/>
      <c r="F28937"/>
      <c r="G28937"/>
      <c r="H28937"/>
      <c r="I28937"/>
      <c r="J28937"/>
      <c r="U28937" s="43"/>
      <c r="AE28937"/>
    </row>
    <row r="28938" spans="1:31">
      <c r="A28938">
        <v>66560</v>
      </c>
      <c r="B28938" t="s">
        <v>24858</v>
      </c>
      <c r="C28938" t="s">
        <v>33480</v>
      </c>
      <c r="D28938" t="e">
        <v>#N/A</v>
      </c>
      <c r="E28938"/>
      <c r="F28938"/>
      <c r="G28938"/>
      <c r="H28938"/>
      <c r="I28938"/>
      <c r="J28938"/>
      <c r="U28938" s="43"/>
      <c r="AE28938"/>
    </row>
    <row r="28939" spans="1:31">
      <c r="A28939">
        <v>66340</v>
      </c>
      <c r="B28939" t="s">
        <v>24859</v>
      </c>
      <c r="C28939" t="s">
        <v>33478</v>
      </c>
      <c r="D28939" t="s">
        <v>33476</v>
      </c>
      <c r="E28939"/>
      <c r="F28939"/>
      <c r="G28939"/>
      <c r="H28939"/>
      <c r="I28939"/>
      <c r="J28939"/>
      <c r="U28939" s="43"/>
      <c r="AE28939"/>
    </row>
    <row r="28940" spans="1:31">
      <c r="A28940">
        <v>66340</v>
      </c>
      <c r="B28940" t="s">
        <v>24860</v>
      </c>
      <c r="C28940" t="s">
        <v>33478</v>
      </c>
      <c r="D28940" t="s">
        <v>33476</v>
      </c>
      <c r="E28940"/>
      <c r="F28940"/>
      <c r="G28940"/>
      <c r="H28940"/>
      <c r="I28940"/>
      <c r="J28940"/>
      <c r="U28940" s="43"/>
      <c r="AE28940"/>
    </row>
    <row r="28941" spans="1:31">
      <c r="A28941">
        <v>66690</v>
      </c>
      <c r="B28941" t="s">
        <v>24861</v>
      </c>
      <c r="C28941" t="s">
        <v>33480</v>
      </c>
      <c r="D28941" t="s">
        <v>33476</v>
      </c>
      <c r="E28941"/>
      <c r="F28941"/>
      <c r="G28941"/>
      <c r="H28941"/>
      <c r="I28941"/>
      <c r="J28941"/>
      <c r="U28941" s="43"/>
      <c r="AE28941"/>
    </row>
    <row r="28942" spans="1:31">
      <c r="A28942">
        <v>66300</v>
      </c>
      <c r="B28942" t="s">
        <v>24862</v>
      </c>
      <c r="C28942" t="s">
        <v>33480</v>
      </c>
      <c r="D28942" t="s">
        <v>33476</v>
      </c>
      <c r="E28942"/>
      <c r="F28942"/>
      <c r="G28942"/>
      <c r="H28942"/>
      <c r="I28942"/>
      <c r="J28942"/>
      <c r="U28942" s="43"/>
      <c r="AE28942"/>
    </row>
    <row r="28943" spans="1:31">
      <c r="A28943">
        <v>66000</v>
      </c>
      <c r="B28943" t="s">
        <v>24863</v>
      </c>
      <c r="C28943" t="s">
        <v>33480</v>
      </c>
      <c r="D28943" t="s">
        <v>203</v>
      </c>
      <c r="E28943"/>
      <c r="F28943"/>
      <c r="G28943"/>
      <c r="H28943"/>
      <c r="I28943"/>
      <c r="J28943"/>
      <c r="U28943" s="43"/>
      <c r="AE28943"/>
    </row>
    <row r="28944" spans="1:31">
      <c r="A28944">
        <v>66100</v>
      </c>
      <c r="B28944" t="s">
        <v>24863</v>
      </c>
      <c r="C28944" t="s">
        <v>33480</v>
      </c>
      <c r="D28944" t="e">
        <v>#N/A</v>
      </c>
      <c r="E28944"/>
      <c r="F28944"/>
      <c r="G28944"/>
      <c r="H28944"/>
      <c r="I28944"/>
      <c r="J28944"/>
      <c r="U28944" s="43"/>
      <c r="AE28944"/>
    </row>
    <row r="28945" spans="1:31">
      <c r="A28945">
        <v>66480</v>
      </c>
      <c r="B28945" t="s">
        <v>24864</v>
      </c>
      <c r="C28945" t="s">
        <v>33480</v>
      </c>
      <c r="D28945" t="s">
        <v>33476</v>
      </c>
      <c r="E28945"/>
      <c r="F28945"/>
      <c r="G28945"/>
      <c r="H28945"/>
      <c r="I28945"/>
      <c r="J28945"/>
      <c r="U28945" s="43"/>
      <c r="AE28945"/>
    </row>
    <row r="28946" spans="1:31">
      <c r="A28946">
        <v>66600</v>
      </c>
      <c r="B28946" t="s">
        <v>24865</v>
      </c>
      <c r="C28946" t="s">
        <v>33480</v>
      </c>
      <c r="D28946" t="s">
        <v>33476</v>
      </c>
      <c r="E28946"/>
      <c r="F28946"/>
      <c r="G28946"/>
      <c r="H28946"/>
      <c r="I28946"/>
      <c r="J28946"/>
      <c r="U28946" s="43"/>
      <c r="AE28946"/>
    </row>
    <row r="28947" spans="1:31">
      <c r="A28947">
        <v>66730</v>
      </c>
      <c r="B28947" t="s">
        <v>24866</v>
      </c>
      <c r="C28947" t="s">
        <v>33477</v>
      </c>
      <c r="D28947" t="s">
        <v>33476</v>
      </c>
      <c r="E28947"/>
      <c r="F28947"/>
      <c r="G28947"/>
      <c r="H28947"/>
      <c r="I28947"/>
      <c r="J28947"/>
      <c r="U28947" s="43"/>
      <c r="AE28947"/>
    </row>
    <row r="28948" spans="1:31">
      <c r="A28948">
        <v>66370</v>
      </c>
      <c r="B28948" t="s">
        <v>24867</v>
      </c>
      <c r="C28948" t="s">
        <v>33480</v>
      </c>
      <c r="D28948" t="s">
        <v>33476</v>
      </c>
      <c r="E28948"/>
      <c r="F28948"/>
      <c r="G28948"/>
      <c r="H28948"/>
      <c r="I28948"/>
      <c r="J28948"/>
      <c r="U28948" s="43"/>
      <c r="AE28948"/>
    </row>
    <row r="28949" spans="1:31">
      <c r="A28949">
        <v>66380</v>
      </c>
      <c r="B28949" t="s">
        <v>24868</v>
      </c>
      <c r="C28949" t="s">
        <v>33480</v>
      </c>
      <c r="D28949" t="e">
        <v>#N/A</v>
      </c>
      <c r="E28949"/>
      <c r="F28949"/>
      <c r="G28949"/>
      <c r="H28949"/>
      <c r="I28949"/>
      <c r="J28949"/>
      <c r="U28949" s="43"/>
      <c r="AE28949"/>
    </row>
    <row r="28950" spans="1:31">
      <c r="A28950">
        <v>66210</v>
      </c>
      <c r="B28950" t="s">
        <v>24869</v>
      </c>
      <c r="C28950" t="s">
        <v>33478</v>
      </c>
      <c r="D28950" t="s">
        <v>33476</v>
      </c>
      <c r="E28950"/>
      <c r="F28950"/>
      <c r="G28950"/>
      <c r="H28950"/>
      <c r="I28950"/>
      <c r="J28950"/>
      <c r="U28950" s="43"/>
      <c r="AE28950"/>
    </row>
    <row r="28951" spans="1:31">
      <c r="A28951">
        <v>66720</v>
      </c>
      <c r="B28951" t="s">
        <v>24870</v>
      </c>
      <c r="C28951" t="s">
        <v>33480</v>
      </c>
      <c r="D28951" t="s">
        <v>33476</v>
      </c>
      <c r="E28951"/>
      <c r="F28951"/>
      <c r="G28951"/>
      <c r="H28951"/>
      <c r="I28951"/>
      <c r="J28951"/>
      <c r="U28951" s="43"/>
      <c r="AE28951"/>
    </row>
    <row r="28952" spans="1:31">
      <c r="A28952">
        <v>66450</v>
      </c>
      <c r="B28952" t="s">
        <v>24871</v>
      </c>
      <c r="C28952" t="s">
        <v>33480</v>
      </c>
      <c r="D28952" t="s">
        <v>33476</v>
      </c>
      <c r="E28952"/>
      <c r="F28952"/>
      <c r="G28952"/>
      <c r="H28952"/>
      <c r="I28952"/>
      <c r="J28952"/>
      <c r="U28952" s="43"/>
      <c r="AE28952"/>
    </row>
    <row r="28953" spans="1:31">
      <c r="A28953">
        <v>66300</v>
      </c>
      <c r="B28953" t="s">
        <v>24872</v>
      </c>
      <c r="C28953" t="s">
        <v>33480</v>
      </c>
      <c r="D28953" t="s">
        <v>33476</v>
      </c>
      <c r="E28953"/>
      <c r="F28953"/>
      <c r="G28953"/>
      <c r="H28953"/>
      <c r="I28953"/>
      <c r="J28953"/>
      <c r="U28953" s="43"/>
      <c r="AE28953"/>
    </row>
    <row r="28954" spans="1:31">
      <c r="A28954">
        <v>66760</v>
      </c>
      <c r="B28954" t="s">
        <v>24873</v>
      </c>
      <c r="C28954" t="s">
        <v>33478</v>
      </c>
      <c r="D28954" t="s">
        <v>33476</v>
      </c>
      <c r="E28954"/>
      <c r="F28954"/>
      <c r="G28954"/>
      <c r="H28954"/>
      <c r="I28954"/>
      <c r="J28954"/>
      <c r="U28954" s="43"/>
      <c r="AE28954"/>
    </row>
    <row r="28955" spans="1:31">
      <c r="A28955">
        <v>66760</v>
      </c>
      <c r="B28955" t="s">
        <v>24874</v>
      </c>
      <c r="C28955" t="s">
        <v>33478</v>
      </c>
      <c r="D28955" t="s">
        <v>33476</v>
      </c>
      <c r="E28955"/>
      <c r="F28955"/>
      <c r="G28955"/>
      <c r="H28955"/>
      <c r="I28955"/>
      <c r="J28955"/>
      <c r="U28955" s="43"/>
      <c r="AE28955"/>
    </row>
    <row r="28956" spans="1:31">
      <c r="A28956">
        <v>66660</v>
      </c>
      <c r="B28956" t="s">
        <v>24875</v>
      </c>
      <c r="C28956" t="s">
        <v>33480</v>
      </c>
      <c r="D28956" t="e">
        <v>#N/A</v>
      </c>
      <c r="E28956"/>
      <c r="F28956"/>
      <c r="G28956"/>
      <c r="H28956"/>
      <c r="I28956"/>
      <c r="J28956"/>
      <c r="U28956" s="43"/>
      <c r="AE28956"/>
    </row>
    <row r="28957" spans="1:31">
      <c r="A28957">
        <v>66500</v>
      </c>
      <c r="B28957" t="s">
        <v>2405</v>
      </c>
      <c r="C28957" t="s">
        <v>33480</v>
      </c>
      <c r="D28957" t="s">
        <v>33476</v>
      </c>
      <c r="E28957"/>
      <c r="F28957"/>
      <c r="G28957"/>
      <c r="H28957"/>
      <c r="I28957"/>
      <c r="J28957"/>
      <c r="U28957" s="43"/>
      <c r="AE28957"/>
    </row>
    <row r="28958" spans="1:31">
      <c r="A28958">
        <v>66230</v>
      </c>
      <c r="B28958" t="s">
        <v>24876</v>
      </c>
      <c r="C28958" t="s">
        <v>33477</v>
      </c>
      <c r="D28958" t="s">
        <v>33476</v>
      </c>
      <c r="E28958"/>
      <c r="F28958"/>
      <c r="G28958"/>
      <c r="H28958"/>
      <c r="I28958"/>
      <c r="J28958"/>
      <c r="U28958" s="43"/>
      <c r="AE28958"/>
    </row>
    <row r="28959" spans="1:31">
      <c r="A28959">
        <v>66230</v>
      </c>
      <c r="B28959" t="s">
        <v>24876</v>
      </c>
      <c r="C28959" t="s">
        <v>33477</v>
      </c>
      <c r="D28959" t="s">
        <v>33476</v>
      </c>
      <c r="E28959"/>
      <c r="F28959"/>
      <c r="G28959"/>
      <c r="H28959"/>
      <c r="I28959"/>
      <c r="J28959"/>
      <c r="U28959" s="43"/>
      <c r="AE28959"/>
    </row>
    <row r="28960" spans="1:31">
      <c r="A28960">
        <v>66730</v>
      </c>
      <c r="B28960" t="s">
        <v>24877</v>
      </c>
      <c r="C28960" t="s">
        <v>33477</v>
      </c>
      <c r="D28960" t="s">
        <v>33476</v>
      </c>
      <c r="E28960"/>
      <c r="F28960"/>
      <c r="G28960"/>
      <c r="H28960"/>
      <c r="I28960"/>
      <c r="J28960"/>
      <c r="U28960" s="43"/>
      <c r="AE28960"/>
    </row>
    <row r="28961" spans="1:31">
      <c r="A28961">
        <v>66220</v>
      </c>
      <c r="B28961" t="s">
        <v>24878</v>
      </c>
      <c r="C28961" t="s">
        <v>33480</v>
      </c>
      <c r="D28961" t="s">
        <v>33476</v>
      </c>
      <c r="E28961"/>
      <c r="F28961"/>
      <c r="G28961"/>
      <c r="H28961"/>
      <c r="I28961"/>
      <c r="J28961"/>
      <c r="U28961" s="43"/>
      <c r="AE28961"/>
    </row>
    <row r="28962" spans="1:31">
      <c r="A28962">
        <v>66130</v>
      </c>
      <c r="B28962" t="s">
        <v>24879</v>
      </c>
      <c r="C28962" t="s">
        <v>33480</v>
      </c>
      <c r="D28962" t="s">
        <v>33476</v>
      </c>
      <c r="E28962"/>
      <c r="F28962"/>
      <c r="G28962"/>
      <c r="H28962"/>
      <c r="I28962"/>
      <c r="J28962"/>
      <c r="U28962" s="43"/>
      <c r="AE28962"/>
    </row>
    <row r="28963" spans="1:31">
      <c r="A28963">
        <v>66210</v>
      </c>
      <c r="B28963" t="s">
        <v>24880</v>
      </c>
      <c r="C28963" t="s">
        <v>33478</v>
      </c>
      <c r="D28963" t="s">
        <v>33476</v>
      </c>
      <c r="E28963"/>
      <c r="F28963"/>
      <c r="G28963"/>
      <c r="H28963"/>
      <c r="I28963"/>
      <c r="J28963"/>
      <c r="U28963" s="43"/>
      <c r="AE28963"/>
    </row>
    <row r="28964" spans="1:31">
      <c r="A28964">
        <v>66360</v>
      </c>
      <c r="B28964" t="s">
        <v>24881</v>
      </c>
      <c r="C28964" t="s">
        <v>33477</v>
      </c>
      <c r="D28964" t="s">
        <v>33476</v>
      </c>
      <c r="E28964"/>
      <c r="F28964"/>
      <c r="G28964"/>
      <c r="H28964"/>
      <c r="I28964"/>
      <c r="J28964"/>
      <c r="U28964" s="43"/>
      <c r="AE28964"/>
    </row>
    <row r="28965" spans="1:31">
      <c r="A28965">
        <v>66730</v>
      </c>
      <c r="B28965" t="s">
        <v>24882</v>
      </c>
      <c r="C28965" t="s">
        <v>33477</v>
      </c>
      <c r="D28965" t="s">
        <v>33476</v>
      </c>
      <c r="E28965"/>
      <c r="F28965"/>
      <c r="G28965"/>
      <c r="H28965"/>
      <c r="I28965"/>
      <c r="J28965"/>
      <c r="U28965" s="43"/>
      <c r="AE28965"/>
    </row>
    <row r="28966" spans="1:31">
      <c r="A28966">
        <v>66360</v>
      </c>
      <c r="B28966" t="s">
        <v>24883</v>
      </c>
      <c r="C28966" t="s">
        <v>33477</v>
      </c>
      <c r="D28966" t="s">
        <v>33476</v>
      </c>
      <c r="E28966"/>
      <c r="F28966"/>
      <c r="G28966"/>
      <c r="H28966"/>
      <c r="I28966"/>
      <c r="J28966"/>
      <c r="U28966" s="43"/>
      <c r="AE28966"/>
    </row>
    <row r="28967" spans="1:31">
      <c r="A28967">
        <v>66720</v>
      </c>
      <c r="B28967" t="s">
        <v>24884</v>
      </c>
      <c r="C28967" t="s">
        <v>33480</v>
      </c>
      <c r="D28967" t="s">
        <v>33476</v>
      </c>
      <c r="E28967"/>
      <c r="F28967"/>
      <c r="G28967"/>
      <c r="H28967"/>
      <c r="I28967"/>
      <c r="J28967"/>
      <c r="U28967" s="43"/>
      <c r="AE28967"/>
    </row>
    <row r="28968" spans="1:31">
      <c r="A28968">
        <v>66210</v>
      </c>
      <c r="B28968" t="s">
        <v>24885</v>
      </c>
      <c r="C28968" t="s">
        <v>33478</v>
      </c>
      <c r="D28968" t="s">
        <v>33476</v>
      </c>
      <c r="E28968"/>
      <c r="F28968"/>
      <c r="G28968"/>
      <c r="H28968"/>
      <c r="I28968"/>
      <c r="J28968"/>
      <c r="U28968" s="43"/>
      <c r="AE28968"/>
    </row>
    <row r="28969" spans="1:31">
      <c r="A28969">
        <v>66400</v>
      </c>
      <c r="B28969" t="s">
        <v>24886</v>
      </c>
      <c r="C28969" t="s">
        <v>33480</v>
      </c>
      <c r="D28969" t="s">
        <v>33476</v>
      </c>
      <c r="E28969"/>
      <c r="F28969"/>
      <c r="G28969"/>
      <c r="H28969"/>
      <c r="I28969"/>
      <c r="J28969"/>
      <c r="U28969" s="43"/>
      <c r="AE28969"/>
    </row>
    <row r="28970" spans="1:31">
      <c r="A28970">
        <v>66500</v>
      </c>
      <c r="B28970" t="s">
        <v>24887</v>
      </c>
      <c r="C28970" t="s">
        <v>33480</v>
      </c>
      <c r="D28970" t="s">
        <v>33476</v>
      </c>
      <c r="E28970"/>
      <c r="F28970"/>
      <c r="G28970"/>
      <c r="H28970"/>
      <c r="I28970"/>
      <c r="J28970"/>
      <c r="U28970" s="43"/>
      <c r="AE28970"/>
    </row>
    <row r="28971" spans="1:31">
      <c r="A28971">
        <v>66320</v>
      </c>
      <c r="B28971" t="s">
        <v>24888</v>
      </c>
      <c r="C28971" t="s">
        <v>33480</v>
      </c>
      <c r="D28971" t="s">
        <v>33476</v>
      </c>
      <c r="E28971"/>
      <c r="F28971"/>
      <c r="G28971"/>
      <c r="H28971"/>
      <c r="I28971"/>
      <c r="J28971"/>
      <c r="U28971" s="43"/>
      <c r="AE28971"/>
    </row>
    <row r="28972" spans="1:31">
      <c r="A28972">
        <v>66600</v>
      </c>
      <c r="B28972" t="s">
        <v>24889</v>
      </c>
      <c r="C28972" t="s">
        <v>33480</v>
      </c>
      <c r="D28972" t="s">
        <v>33476</v>
      </c>
      <c r="E28972"/>
      <c r="F28972"/>
      <c r="G28972"/>
      <c r="H28972"/>
      <c r="I28972"/>
      <c r="J28972"/>
      <c r="U28972" s="43"/>
      <c r="AE28972"/>
    </row>
    <row r="28973" spans="1:31">
      <c r="A28973">
        <v>66320</v>
      </c>
      <c r="B28973" t="s">
        <v>24890</v>
      </c>
      <c r="C28973" t="s">
        <v>33480</v>
      </c>
      <c r="D28973" t="s">
        <v>33476</v>
      </c>
      <c r="E28973"/>
      <c r="F28973"/>
      <c r="G28973"/>
      <c r="H28973"/>
      <c r="I28973"/>
      <c r="J28973"/>
      <c r="U28973" s="43"/>
      <c r="AE28973"/>
    </row>
    <row r="28974" spans="1:31">
      <c r="A28974">
        <v>66360</v>
      </c>
      <c r="B28974" t="s">
        <v>24891</v>
      </c>
      <c r="C28974" t="s">
        <v>33477</v>
      </c>
      <c r="D28974" t="s">
        <v>33476</v>
      </c>
      <c r="E28974"/>
      <c r="F28974"/>
      <c r="G28974"/>
      <c r="H28974"/>
      <c r="I28974"/>
      <c r="J28974"/>
      <c r="U28974" s="43"/>
      <c r="AE28974"/>
    </row>
    <row r="28975" spans="1:31">
      <c r="A28975">
        <v>66800</v>
      </c>
      <c r="B28975" t="s">
        <v>24892</v>
      </c>
      <c r="C28975" t="s">
        <v>33478</v>
      </c>
      <c r="D28975" t="s">
        <v>33476</v>
      </c>
      <c r="E28975"/>
      <c r="F28975"/>
      <c r="G28975"/>
      <c r="H28975"/>
      <c r="I28975"/>
      <c r="J28975"/>
      <c r="U28975" s="43"/>
      <c r="AE28975"/>
    </row>
    <row r="28976" spans="1:31">
      <c r="A28976">
        <v>66690</v>
      </c>
      <c r="B28976" t="s">
        <v>11562</v>
      </c>
      <c r="C28976" t="s">
        <v>33480</v>
      </c>
      <c r="D28976" t="s">
        <v>33476</v>
      </c>
      <c r="E28976"/>
      <c r="F28976"/>
      <c r="G28976"/>
      <c r="H28976"/>
      <c r="I28976"/>
      <c r="J28976"/>
      <c r="U28976" s="43"/>
      <c r="AE28976"/>
    </row>
    <row r="28977" spans="1:31">
      <c r="A28977">
        <v>66220</v>
      </c>
      <c r="B28977" t="s">
        <v>24893</v>
      </c>
      <c r="C28977" t="s">
        <v>33480</v>
      </c>
      <c r="D28977" t="s">
        <v>33476</v>
      </c>
      <c r="E28977"/>
      <c r="F28977"/>
      <c r="G28977"/>
      <c r="H28977"/>
      <c r="I28977"/>
      <c r="J28977"/>
      <c r="U28977" s="43"/>
      <c r="AE28977"/>
    </row>
    <row r="28978" spans="1:31">
      <c r="A28978">
        <v>66300</v>
      </c>
      <c r="B28978" t="s">
        <v>24894</v>
      </c>
      <c r="C28978" t="s">
        <v>33480</v>
      </c>
      <c r="D28978" t="s">
        <v>33476</v>
      </c>
      <c r="E28978"/>
      <c r="F28978"/>
      <c r="G28978"/>
      <c r="H28978"/>
      <c r="I28978"/>
      <c r="J28978"/>
      <c r="U28978" s="43"/>
      <c r="AE28978"/>
    </row>
    <row r="28979" spans="1:31">
      <c r="A28979">
        <v>66750</v>
      </c>
      <c r="B28979" t="s">
        <v>6531</v>
      </c>
      <c r="C28979" t="s">
        <v>33480</v>
      </c>
      <c r="D28979" t="e">
        <v>#N/A</v>
      </c>
      <c r="E28979"/>
      <c r="F28979"/>
      <c r="G28979"/>
      <c r="H28979"/>
      <c r="I28979"/>
      <c r="J28979"/>
      <c r="U28979" s="43"/>
      <c r="AE28979"/>
    </row>
    <row r="28980" spans="1:31">
      <c r="A28980">
        <v>66750</v>
      </c>
      <c r="B28980" t="s">
        <v>6531</v>
      </c>
      <c r="C28980" t="s">
        <v>33480</v>
      </c>
      <c r="D28980" t="e">
        <v>#N/A</v>
      </c>
      <c r="E28980"/>
      <c r="F28980"/>
      <c r="G28980"/>
      <c r="H28980"/>
      <c r="I28980"/>
      <c r="J28980"/>
      <c r="U28980" s="43"/>
      <c r="AE28980"/>
    </row>
    <row r="28981" spans="1:31">
      <c r="A28981">
        <v>66240</v>
      </c>
      <c r="B28981" t="s">
        <v>24895</v>
      </c>
      <c r="C28981" t="s">
        <v>33480</v>
      </c>
      <c r="D28981" t="e">
        <v>#N/A</v>
      </c>
      <c r="E28981"/>
      <c r="F28981"/>
      <c r="G28981"/>
      <c r="H28981"/>
      <c r="I28981"/>
      <c r="J28981"/>
      <c r="U28981" s="43"/>
      <c r="AE28981"/>
    </row>
    <row r="28982" spans="1:31">
      <c r="A28982">
        <v>66170</v>
      </c>
      <c r="B28982" t="s">
        <v>24896</v>
      </c>
      <c r="C28982" t="s">
        <v>33480</v>
      </c>
      <c r="D28982" t="s">
        <v>33476</v>
      </c>
      <c r="E28982"/>
      <c r="F28982"/>
      <c r="G28982"/>
      <c r="H28982"/>
      <c r="I28982"/>
      <c r="J28982"/>
      <c r="U28982" s="43"/>
      <c r="AE28982"/>
    </row>
    <row r="28983" spans="1:31">
      <c r="A28983">
        <v>66170</v>
      </c>
      <c r="B28983" t="s">
        <v>24897</v>
      </c>
      <c r="C28983" t="s">
        <v>33480</v>
      </c>
      <c r="D28983" t="s">
        <v>33476</v>
      </c>
      <c r="E28983"/>
      <c r="F28983"/>
      <c r="G28983"/>
      <c r="H28983"/>
      <c r="I28983"/>
      <c r="J28983"/>
      <c r="U28983" s="43"/>
      <c r="AE28983"/>
    </row>
    <row r="28984" spans="1:31">
      <c r="A28984">
        <v>66740</v>
      </c>
      <c r="B28984" t="s">
        <v>24898</v>
      </c>
      <c r="C28984" t="s">
        <v>33480</v>
      </c>
      <c r="D28984" t="s">
        <v>33476</v>
      </c>
      <c r="E28984"/>
      <c r="F28984"/>
      <c r="G28984"/>
      <c r="H28984"/>
      <c r="I28984"/>
      <c r="J28984"/>
      <c r="U28984" s="43"/>
      <c r="AE28984"/>
    </row>
    <row r="28985" spans="1:31">
      <c r="A28985">
        <v>66510</v>
      </c>
      <c r="B28985" t="s">
        <v>4367</v>
      </c>
      <c r="C28985" t="s">
        <v>33480</v>
      </c>
      <c r="D28985" t="s">
        <v>33476</v>
      </c>
      <c r="E28985"/>
      <c r="F28985"/>
      <c r="G28985"/>
      <c r="H28985"/>
      <c r="I28985"/>
      <c r="J28985"/>
      <c r="U28985" s="43"/>
      <c r="AE28985"/>
    </row>
    <row r="28986" spans="1:31">
      <c r="A28986">
        <v>66300</v>
      </c>
      <c r="B28986" t="s">
        <v>24899</v>
      </c>
      <c r="C28986" t="s">
        <v>33480</v>
      </c>
      <c r="D28986" t="s">
        <v>33476</v>
      </c>
      <c r="E28986"/>
      <c r="F28986"/>
      <c r="G28986"/>
      <c r="H28986"/>
      <c r="I28986"/>
      <c r="J28986"/>
      <c r="U28986" s="43"/>
      <c r="AE28986"/>
    </row>
    <row r="28987" spans="1:31">
      <c r="A28987">
        <v>66490</v>
      </c>
      <c r="B28987" t="s">
        <v>24900</v>
      </c>
      <c r="C28987" t="s">
        <v>33480</v>
      </c>
      <c r="D28987" t="s">
        <v>33476</v>
      </c>
      <c r="E28987"/>
      <c r="F28987"/>
      <c r="G28987"/>
      <c r="H28987"/>
      <c r="I28987"/>
      <c r="J28987"/>
      <c r="U28987" s="43"/>
      <c r="AE28987"/>
    </row>
    <row r="28988" spans="1:31">
      <c r="A28988">
        <v>66260</v>
      </c>
      <c r="B28988" t="s">
        <v>24901</v>
      </c>
      <c r="C28988" t="s">
        <v>33477</v>
      </c>
      <c r="D28988" t="s">
        <v>33476</v>
      </c>
      <c r="E28988"/>
      <c r="F28988"/>
      <c r="G28988"/>
      <c r="H28988"/>
      <c r="I28988"/>
      <c r="J28988"/>
      <c r="U28988" s="43"/>
      <c r="AE28988"/>
    </row>
    <row r="28989" spans="1:31">
      <c r="A28989">
        <v>66250</v>
      </c>
      <c r="B28989" t="s">
        <v>24902</v>
      </c>
      <c r="C28989" t="s">
        <v>33480</v>
      </c>
      <c r="D28989" t="e">
        <v>#N/A</v>
      </c>
      <c r="E28989"/>
      <c r="F28989"/>
      <c r="G28989"/>
      <c r="H28989"/>
      <c r="I28989"/>
      <c r="J28989"/>
      <c r="U28989" s="43"/>
      <c r="AE28989"/>
    </row>
    <row r="28990" spans="1:31">
      <c r="A28990">
        <v>66800</v>
      </c>
      <c r="B28990" t="s">
        <v>24903</v>
      </c>
      <c r="C28990" t="s">
        <v>33478</v>
      </c>
      <c r="D28990" t="s">
        <v>33476</v>
      </c>
      <c r="E28990"/>
      <c r="F28990"/>
      <c r="G28990"/>
      <c r="H28990"/>
      <c r="I28990"/>
      <c r="J28990"/>
      <c r="U28990" s="43"/>
      <c r="AE28990"/>
    </row>
    <row r="28991" spans="1:31">
      <c r="A28991">
        <v>66470</v>
      </c>
      <c r="B28991" t="s">
        <v>24904</v>
      </c>
      <c r="C28991" t="s">
        <v>33480</v>
      </c>
      <c r="D28991" t="e">
        <v>#N/A</v>
      </c>
      <c r="E28991"/>
      <c r="F28991"/>
      <c r="G28991"/>
      <c r="H28991"/>
      <c r="I28991"/>
      <c r="J28991"/>
      <c r="U28991" s="43"/>
      <c r="AE28991"/>
    </row>
    <row r="28992" spans="1:31">
      <c r="A28992">
        <v>66110</v>
      </c>
      <c r="B28992" t="s">
        <v>24905</v>
      </c>
      <c r="C28992" t="s">
        <v>33477</v>
      </c>
      <c r="D28992" t="s">
        <v>33476</v>
      </c>
      <c r="E28992"/>
      <c r="F28992"/>
      <c r="G28992"/>
      <c r="H28992"/>
      <c r="I28992"/>
      <c r="J28992"/>
      <c r="U28992" s="43"/>
      <c r="AE28992"/>
    </row>
    <row r="28993" spans="1:31">
      <c r="A28993">
        <v>66220</v>
      </c>
      <c r="B28993" t="s">
        <v>24906</v>
      </c>
      <c r="C28993" t="s">
        <v>33480</v>
      </c>
      <c r="D28993" t="s">
        <v>33476</v>
      </c>
      <c r="E28993"/>
      <c r="F28993"/>
      <c r="G28993"/>
      <c r="H28993"/>
      <c r="I28993"/>
      <c r="J28993"/>
      <c r="U28993" s="43"/>
      <c r="AE28993"/>
    </row>
    <row r="28994" spans="1:31">
      <c r="A28994">
        <v>66130</v>
      </c>
      <c r="B28994" t="s">
        <v>24907</v>
      </c>
      <c r="C28994" t="s">
        <v>33480</v>
      </c>
      <c r="D28994" t="s">
        <v>33476</v>
      </c>
      <c r="E28994"/>
      <c r="F28994"/>
      <c r="G28994"/>
      <c r="H28994"/>
      <c r="I28994"/>
      <c r="J28994"/>
      <c r="U28994" s="43"/>
      <c r="AE28994"/>
    </row>
    <row r="28995" spans="1:31">
      <c r="A28995">
        <v>66570</v>
      </c>
      <c r="B28995" t="s">
        <v>11056</v>
      </c>
      <c r="C28995" t="s">
        <v>33480</v>
      </c>
      <c r="D28995" t="e">
        <v>#N/A</v>
      </c>
      <c r="E28995"/>
      <c r="F28995"/>
      <c r="G28995"/>
      <c r="H28995"/>
      <c r="I28995"/>
      <c r="J28995"/>
      <c r="U28995" s="43"/>
      <c r="AE28995"/>
    </row>
    <row r="28996" spans="1:31">
      <c r="A28996">
        <v>66220</v>
      </c>
      <c r="B28996" t="s">
        <v>24908</v>
      </c>
      <c r="C28996" t="s">
        <v>33480</v>
      </c>
      <c r="D28996" t="s">
        <v>33476</v>
      </c>
      <c r="E28996"/>
      <c r="F28996"/>
      <c r="G28996"/>
      <c r="H28996"/>
      <c r="I28996"/>
      <c r="J28996"/>
      <c r="U28996" s="43"/>
      <c r="AE28996"/>
    </row>
    <row r="28997" spans="1:31">
      <c r="A28997">
        <v>66210</v>
      </c>
      <c r="B28997" t="s">
        <v>24909</v>
      </c>
      <c r="C28997" t="s">
        <v>33478</v>
      </c>
      <c r="D28997" t="s">
        <v>33476</v>
      </c>
      <c r="E28997"/>
      <c r="F28997"/>
      <c r="G28997"/>
      <c r="H28997"/>
      <c r="I28997"/>
      <c r="J28997"/>
      <c r="U28997" s="43"/>
      <c r="AE28997"/>
    </row>
    <row r="28998" spans="1:31">
      <c r="A28998">
        <v>66280</v>
      </c>
      <c r="B28998" t="s">
        <v>24910</v>
      </c>
      <c r="C28998" t="s">
        <v>33480</v>
      </c>
      <c r="D28998" t="e">
        <v>#N/A</v>
      </c>
      <c r="E28998"/>
      <c r="F28998"/>
      <c r="G28998"/>
      <c r="H28998"/>
      <c r="I28998"/>
      <c r="J28998"/>
      <c r="U28998" s="43"/>
      <c r="AE28998"/>
    </row>
    <row r="28999" spans="1:31">
      <c r="A28999">
        <v>66600</v>
      </c>
      <c r="B28999" t="s">
        <v>24911</v>
      </c>
      <c r="C28999" t="s">
        <v>33480</v>
      </c>
      <c r="D28999" t="s">
        <v>33476</v>
      </c>
      <c r="E28999"/>
      <c r="F28999"/>
      <c r="G28999"/>
      <c r="H28999"/>
      <c r="I28999"/>
      <c r="J28999"/>
      <c r="U28999" s="43"/>
      <c r="AE28999"/>
    </row>
    <row r="29000" spans="1:31">
      <c r="A29000">
        <v>66360</v>
      </c>
      <c r="B29000" t="s">
        <v>24912</v>
      </c>
      <c r="C29000" t="s">
        <v>33477</v>
      </c>
      <c r="D29000" t="s">
        <v>33476</v>
      </c>
      <c r="E29000"/>
      <c r="F29000"/>
      <c r="G29000"/>
      <c r="H29000"/>
      <c r="I29000"/>
      <c r="J29000"/>
      <c r="U29000" s="43"/>
      <c r="AE29000"/>
    </row>
    <row r="29001" spans="1:31">
      <c r="A29001">
        <v>66210</v>
      </c>
      <c r="B29001" t="s">
        <v>24913</v>
      </c>
      <c r="C29001" t="s">
        <v>33478</v>
      </c>
      <c r="D29001" t="s">
        <v>33476</v>
      </c>
      <c r="E29001"/>
      <c r="F29001"/>
      <c r="G29001"/>
      <c r="H29001"/>
      <c r="I29001"/>
      <c r="J29001"/>
      <c r="U29001" s="43"/>
      <c r="AE29001"/>
    </row>
    <row r="29002" spans="1:31">
      <c r="A29002">
        <v>66360</v>
      </c>
      <c r="B29002" t="s">
        <v>24914</v>
      </c>
      <c r="C29002" t="s">
        <v>33477</v>
      </c>
      <c r="D29002" t="s">
        <v>33476</v>
      </c>
      <c r="E29002"/>
      <c r="F29002"/>
      <c r="G29002"/>
      <c r="H29002"/>
      <c r="I29002"/>
      <c r="J29002"/>
      <c r="U29002" s="43"/>
      <c r="AE29002"/>
    </row>
    <row r="29003" spans="1:31">
      <c r="A29003">
        <v>66230</v>
      </c>
      <c r="B29003" t="s">
        <v>24915</v>
      </c>
      <c r="C29003" t="s">
        <v>33477</v>
      </c>
      <c r="D29003" t="s">
        <v>33476</v>
      </c>
      <c r="E29003"/>
      <c r="F29003"/>
      <c r="G29003"/>
      <c r="H29003"/>
      <c r="I29003"/>
      <c r="J29003"/>
      <c r="U29003" s="43"/>
      <c r="AE29003"/>
    </row>
    <row r="29004" spans="1:31">
      <c r="A29004">
        <v>66270</v>
      </c>
      <c r="B29004" t="s">
        <v>24916</v>
      </c>
      <c r="C29004" t="s">
        <v>33480</v>
      </c>
      <c r="D29004" t="e">
        <v>#N/A</v>
      </c>
      <c r="E29004"/>
      <c r="F29004"/>
      <c r="G29004"/>
      <c r="H29004"/>
      <c r="I29004"/>
      <c r="J29004"/>
      <c r="U29004" s="43"/>
      <c r="AE29004"/>
    </row>
    <row r="29005" spans="1:31">
      <c r="A29005">
        <v>66690</v>
      </c>
      <c r="B29005" t="s">
        <v>24917</v>
      </c>
      <c r="C29005" t="s">
        <v>33480</v>
      </c>
      <c r="D29005" t="s">
        <v>33476</v>
      </c>
      <c r="E29005"/>
      <c r="F29005"/>
      <c r="G29005"/>
      <c r="H29005"/>
      <c r="I29005"/>
      <c r="J29005"/>
      <c r="U29005" s="43"/>
      <c r="AE29005"/>
    </row>
    <row r="29006" spans="1:31">
      <c r="A29006">
        <v>66360</v>
      </c>
      <c r="B29006" t="s">
        <v>24918</v>
      </c>
      <c r="C29006" t="s">
        <v>33477</v>
      </c>
      <c r="D29006" t="s">
        <v>33476</v>
      </c>
      <c r="E29006"/>
      <c r="F29006"/>
      <c r="G29006"/>
      <c r="H29006"/>
      <c r="I29006"/>
      <c r="J29006"/>
      <c r="U29006" s="43"/>
      <c r="AE29006"/>
    </row>
    <row r="29007" spans="1:31">
      <c r="A29007">
        <v>66730</v>
      </c>
      <c r="B29007" t="s">
        <v>24919</v>
      </c>
      <c r="C29007" t="s">
        <v>33477</v>
      </c>
      <c r="D29007" t="s">
        <v>33476</v>
      </c>
      <c r="E29007"/>
      <c r="F29007"/>
      <c r="G29007"/>
      <c r="H29007"/>
      <c r="I29007"/>
      <c r="J29007"/>
      <c r="U29007" s="43"/>
      <c r="AE29007"/>
    </row>
    <row r="29008" spans="1:31">
      <c r="A29008">
        <v>66400</v>
      </c>
      <c r="B29008" t="s">
        <v>24920</v>
      </c>
      <c r="C29008" t="s">
        <v>33480</v>
      </c>
      <c r="D29008" t="s">
        <v>33476</v>
      </c>
      <c r="E29008"/>
      <c r="F29008"/>
      <c r="G29008"/>
      <c r="H29008"/>
      <c r="I29008"/>
      <c r="J29008"/>
      <c r="U29008" s="43"/>
      <c r="AE29008"/>
    </row>
    <row r="29009" spans="1:31">
      <c r="A29009">
        <v>66320</v>
      </c>
      <c r="B29009" t="s">
        <v>24921</v>
      </c>
      <c r="C29009" t="s">
        <v>33480</v>
      </c>
      <c r="D29009" t="s">
        <v>33476</v>
      </c>
      <c r="E29009"/>
      <c r="F29009"/>
      <c r="G29009"/>
      <c r="H29009"/>
      <c r="I29009"/>
      <c r="J29009"/>
      <c r="U29009" s="43"/>
      <c r="AE29009"/>
    </row>
    <row r="29010" spans="1:31">
      <c r="A29010">
        <v>66120</v>
      </c>
      <c r="B29010" t="s">
        <v>24922</v>
      </c>
      <c r="C29010" t="s">
        <v>33478</v>
      </c>
      <c r="D29010" t="e">
        <v>#N/A</v>
      </c>
      <c r="E29010"/>
      <c r="F29010"/>
      <c r="G29010"/>
      <c r="H29010"/>
      <c r="I29010"/>
      <c r="J29010"/>
      <c r="U29010" s="43"/>
      <c r="AE29010"/>
    </row>
    <row r="29011" spans="1:31">
      <c r="A29011">
        <v>66110</v>
      </c>
      <c r="B29011" t="s">
        <v>24923</v>
      </c>
      <c r="C29011" t="s">
        <v>33477</v>
      </c>
      <c r="D29011" t="s">
        <v>33476</v>
      </c>
      <c r="E29011"/>
      <c r="F29011"/>
      <c r="G29011"/>
      <c r="H29011"/>
      <c r="I29011"/>
      <c r="J29011"/>
      <c r="U29011" s="43"/>
      <c r="AE29011"/>
    </row>
    <row r="29012" spans="1:31">
      <c r="A29012">
        <v>66500</v>
      </c>
      <c r="B29012" t="s">
        <v>24924</v>
      </c>
      <c r="C29012" t="s">
        <v>33480</v>
      </c>
      <c r="D29012" t="s">
        <v>33476</v>
      </c>
      <c r="E29012"/>
      <c r="F29012"/>
      <c r="G29012"/>
      <c r="H29012"/>
      <c r="I29012"/>
      <c r="J29012"/>
      <c r="U29012" s="43"/>
      <c r="AE29012"/>
    </row>
    <row r="29013" spans="1:31">
      <c r="A29013">
        <v>66720</v>
      </c>
      <c r="B29013" t="s">
        <v>24925</v>
      </c>
      <c r="C29013" t="s">
        <v>33480</v>
      </c>
      <c r="D29013" t="s">
        <v>33476</v>
      </c>
      <c r="E29013"/>
      <c r="F29013"/>
      <c r="G29013"/>
      <c r="H29013"/>
      <c r="I29013"/>
      <c r="J29013"/>
      <c r="U29013" s="43"/>
      <c r="AE29013"/>
    </row>
    <row r="29014" spans="1:31">
      <c r="A29014">
        <v>66230</v>
      </c>
      <c r="B29014" t="s">
        <v>24926</v>
      </c>
      <c r="C29014" t="s">
        <v>33477</v>
      </c>
      <c r="D29014" t="s">
        <v>33476</v>
      </c>
      <c r="E29014"/>
      <c r="F29014"/>
      <c r="G29014"/>
      <c r="H29014"/>
      <c r="I29014"/>
      <c r="J29014"/>
      <c r="U29014" s="43"/>
      <c r="AE29014"/>
    </row>
    <row r="29015" spans="1:31">
      <c r="A29015">
        <v>66300</v>
      </c>
      <c r="B29015" t="s">
        <v>24927</v>
      </c>
      <c r="C29015" t="s">
        <v>33480</v>
      </c>
      <c r="D29015" t="s">
        <v>33476</v>
      </c>
      <c r="E29015"/>
      <c r="F29015"/>
      <c r="G29015"/>
      <c r="H29015"/>
      <c r="I29015"/>
      <c r="J29015"/>
      <c r="U29015" s="43"/>
      <c r="AE29015"/>
    </row>
    <row r="29016" spans="1:31">
      <c r="A29016">
        <v>66200</v>
      </c>
      <c r="B29016" t="s">
        <v>24928</v>
      </c>
      <c r="C29016" t="s">
        <v>33480</v>
      </c>
      <c r="D29016" t="s">
        <v>33476</v>
      </c>
      <c r="E29016"/>
      <c r="F29016"/>
      <c r="G29016"/>
      <c r="H29016"/>
      <c r="I29016"/>
      <c r="J29016"/>
      <c r="U29016" s="43"/>
      <c r="AE29016"/>
    </row>
    <row r="29017" spans="1:31">
      <c r="A29017">
        <v>66360</v>
      </c>
      <c r="B29017" t="s">
        <v>24929</v>
      </c>
      <c r="C29017" t="s">
        <v>33477</v>
      </c>
      <c r="D29017" t="s">
        <v>33476</v>
      </c>
      <c r="E29017"/>
      <c r="F29017"/>
      <c r="G29017"/>
      <c r="H29017"/>
      <c r="I29017"/>
      <c r="J29017"/>
      <c r="U29017" s="43"/>
      <c r="AE29017"/>
    </row>
    <row r="29018" spans="1:31">
      <c r="A29018">
        <v>66300</v>
      </c>
      <c r="B29018" t="s">
        <v>24930</v>
      </c>
      <c r="C29018" t="s">
        <v>33480</v>
      </c>
      <c r="D29018" t="s">
        <v>33476</v>
      </c>
      <c r="E29018"/>
      <c r="F29018"/>
      <c r="G29018"/>
      <c r="H29018"/>
      <c r="I29018"/>
      <c r="J29018"/>
      <c r="U29018" s="43"/>
      <c r="AE29018"/>
    </row>
    <row r="29019" spans="1:31">
      <c r="A29019">
        <v>66300</v>
      </c>
      <c r="B29019" t="s">
        <v>24931</v>
      </c>
      <c r="C29019" t="s">
        <v>33480</v>
      </c>
      <c r="D29019" t="s">
        <v>33476</v>
      </c>
      <c r="E29019"/>
      <c r="F29019"/>
      <c r="G29019"/>
      <c r="H29019"/>
      <c r="I29019"/>
      <c r="J29019"/>
      <c r="U29019" s="43"/>
      <c r="AE29019"/>
    </row>
    <row r="29020" spans="1:31">
      <c r="A29020">
        <v>66440</v>
      </c>
      <c r="B29020" t="s">
        <v>24932</v>
      </c>
      <c r="C29020" t="s">
        <v>33480</v>
      </c>
      <c r="D29020" t="e">
        <v>#N/A</v>
      </c>
      <c r="E29020"/>
      <c r="F29020"/>
      <c r="G29020"/>
      <c r="H29020"/>
      <c r="I29020"/>
      <c r="J29020"/>
      <c r="U29020" s="43"/>
      <c r="AE29020"/>
    </row>
    <row r="29021" spans="1:31">
      <c r="A29021">
        <v>66350</v>
      </c>
      <c r="B29021" t="s">
        <v>24933</v>
      </c>
      <c r="C29021" t="s">
        <v>33480</v>
      </c>
      <c r="D29021" t="e">
        <v>#N/A</v>
      </c>
      <c r="E29021"/>
      <c r="F29021"/>
      <c r="G29021"/>
      <c r="H29021"/>
      <c r="I29021"/>
      <c r="J29021"/>
      <c r="U29021" s="43"/>
      <c r="AE29021"/>
    </row>
    <row r="29022" spans="1:31">
      <c r="A29022">
        <v>66300</v>
      </c>
      <c r="B29022" t="s">
        <v>24934</v>
      </c>
      <c r="C29022" t="s">
        <v>33480</v>
      </c>
      <c r="D29022" t="s">
        <v>33476</v>
      </c>
      <c r="E29022"/>
      <c r="F29022"/>
      <c r="G29022"/>
      <c r="H29022"/>
      <c r="I29022"/>
      <c r="J29022"/>
      <c r="U29022" s="43"/>
      <c r="AE29022"/>
    </row>
    <row r="29023" spans="1:31">
      <c r="A29023">
        <v>66130</v>
      </c>
      <c r="B29023" t="s">
        <v>24935</v>
      </c>
      <c r="C29023" t="s">
        <v>33480</v>
      </c>
      <c r="D29023" t="s">
        <v>33476</v>
      </c>
      <c r="E29023"/>
      <c r="F29023"/>
      <c r="G29023"/>
      <c r="H29023"/>
      <c r="I29023"/>
      <c r="J29023"/>
      <c r="U29023" s="43"/>
      <c r="AE29023"/>
    </row>
    <row r="29024" spans="1:31">
      <c r="A29024">
        <v>66220</v>
      </c>
      <c r="B29024" t="s">
        <v>24936</v>
      </c>
      <c r="C29024" t="s">
        <v>33480</v>
      </c>
      <c r="D29024" t="s">
        <v>33476</v>
      </c>
      <c r="E29024"/>
      <c r="F29024"/>
      <c r="G29024"/>
      <c r="H29024"/>
      <c r="I29024"/>
      <c r="J29024"/>
      <c r="U29024" s="43"/>
      <c r="AE29024"/>
    </row>
    <row r="29025" spans="1:31">
      <c r="A29025">
        <v>66300</v>
      </c>
      <c r="B29025" t="s">
        <v>24937</v>
      </c>
      <c r="C29025" t="s">
        <v>33480</v>
      </c>
      <c r="D29025" t="s">
        <v>33476</v>
      </c>
      <c r="E29025"/>
      <c r="F29025"/>
      <c r="G29025"/>
      <c r="H29025"/>
      <c r="I29025"/>
      <c r="J29025"/>
      <c r="U29025" s="43"/>
      <c r="AE29025"/>
    </row>
    <row r="29026" spans="1:31">
      <c r="A29026">
        <v>66760</v>
      </c>
      <c r="B29026" t="s">
        <v>24938</v>
      </c>
      <c r="C29026" t="s">
        <v>33478</v>
      </c>
      <c r="D29026" t="s">
        <v>33476</v>
      </c>
      <c r="E29026"/>
      <c r="F29026"/>
      <c r="G29026"/>
      <c r="H29026"/>
      <c r="I29026"/>
      <c r="J29026"/>
      <c r="U29026" s="43"/>
      <c r="AE29026"/>
    </row>
    <row r="29027" spans="1:31">
      <c r="A29027">
        <v>66500</v>
      </c>
      <c r="B29027" t="s">
        <v>24939</v>
      </c>
      <c r="C29027" t="s">
        <v>33480</v>
      </c>
      <c r="D29027" t="s">
        <v>33476</v>
      </c>
      <c r="E29027"/>
      <c r="F29027"/>
      <c r="G29027"/>
      <c r="H29027"/>
      <c r="I29027"/>
      <c r="J29027"/>
      <c r="U29027" s="43"/>
      <c r="AE29027"/>
    </row>
    <row r="29028" spans="1:31">
      <c r="A29028">
        <v>66340</v>
      </c>
      <c r="B29028" t="s">
        <v>24940</v>
      </c>
      <c r="C29028" t="s">
        <v>33478</v>
      </c>
      <c r="D29028" t="s">
        <v>33476</v>
      </c>
      <c r="E29028"/>
      <c r="F29028"/>
      <c r="G29028"/>
      <c r="H29028"/>
      <c r="I29028"/>
      <c r="J29028"/>
      <c r="U29028" s="43"/>
      <c r="AE29028"/>
    </row>
    <row r="29029" spans="1:31">
      <c r="A29029">
        <v>66320</v>
      </c>
      <c r="B29029" t="s">
        <v>24941</v>
      </c>
      <c r="C29029" t="s">
        <v>33480</v>
      </c>
      <c r="D29029" t="s">
        <v>33476</v>
      </c>
      <c r="E29029"/>
      <c r="F29029"/>
      <c r="G29029"/>
      <c r="H29029"/>
      <c r="I29029"/>
      <c r="J29029"/>
      <c r="U29029" s="43"/>
      <c r="AE29029"/>
    </row>
    <row r="29030" spans="1:31">
      <c r="A29030">
        <v>66820</v>
      </c>
      <c r="B29030" t="s">
        <v>24942</v>
      </c>
      <c r="C29030" t="s">
        <v>33477</v>
      </c>
      <c r="D29030" t="s">
        <v>33476</v>
      </c>
      <c r="E29030"/>
      <c r="F29030"/>
      <c r="G29030"/>
      <c r="H29030"/>
      <c r="I29030"/>
      <c r="J29030"/>
      <c r="U29030" s="43"/>
      <c r="AE29030"/>
    </row>
    <row r="29031" spans="1:31">
      <c r="A29031">
        <v>66500</v>
      </c>
      <c r="B29031" t="s">
        <v>24943</v>
      </c>
      <c r="C29031" t="s">
        <v>33480</v>
      </c>
      <c r="D29031" t="s">
        <v>33476</v>
      </c>
      <c r="E29031"/>
      <c r="F29031"/>
      <c r="G29031"/>
      <c r="H29031"/>
      <c r="I29031"/>
      <c r="J29031"/>
      <c r="U29031" s="43"/>
      <c r="AE29031"/>
    </row>
    <row r="29032" spans="1:31">
      <c r="A29032">
        <v>66410</v>
      </c>
      <c r="B29032" t="s">
        <v>24944</v>
      </c>
      <c r="C29032" t="s">
        <v>33480</v>
      </c>
      <c r="D29032" t="e">
        <v>#N/A</v>
      </c>
      <c r="E29032"/>
      <c r="F29032"/>
      <c r="G29032"/>
      <c r="H29032"/>
      <c r="I29032"/>
      <c r="J29032"/>
      <c r="U29032" s="43"/>
      <c r="AE29032"/>
    </row>
    <row r="29033" spans="1:31">
      <c r="A29033">
        <v>66740</v>
      </c>
      <c r="B29033" t="s">
        <v>24945</v>
      </c>
      <c r="C29033" t="s">
        <v>33480</v>
      </c>
      <c r="D29033" t="s">
        <v>33476</v>
      </c>
      <c r="E29033"/>
      <c r="F29033"/>
      <c r="G29033"/>
      <c r="H29033"/>
      <c r="I29033"/>
      <c r="J29033"/>
      <c r="U29033" s="43"/>
      <c r="AE29033"/>
    </row>
    <row r="29034" spans="1:31">
      <c r="A29034">
        <v>66300</v>
      </c>
      <c r="B29034" t="s">
        <v>24946</v>
      </c>
      <c r="C29034" t="s">
        <v>33480</v>
      </c>
      <c r="D29034" t="s">
        <v>33476</v>
      </c>
      <c r="E29034"/>
      <c r="F29034"/>
      <c r="G29034"/>
      <c r="H29034"/>
      <c r="I29034"/>
      <c r="J29034"/>
      <c r="U29034" s="43"/>
      <c r="AE29034"/>
    </row>
    <row r="29035" spans="1:31">
      <c r="A29035">
        <v>66180</v>
      </c>
      <c r="B29035" t="s">
        <v>24947</v>
      </c>
      <c r="C29035" t="s">
        <v>33480</v>
      </c>
      <c r="D29035" t="e">
        <v>#N/A</v>
      </c>
      <c r="E29035"/>
      <c r="F29035"/>
      <c r="G29035"/>
      <c r="H29035"/>
      <c r="I29035"/>
      <c r="J29035"/>
      <c r="U29035" s="43"/>
      <c r="AE29035"/>
    </row>
    <row r="29036" spans="1:31">
      <c r="A29036">
        <v>66610</v>
      </c>
      <c r="B29036" t="s">
        <v>24948</v>
      </c>
      <c r="C29036" t="s">
        <v>33480</v>
      </c>
      <c r="D29036" t="e">
        <v>#N/A</v>
      </c>
      <c r="E29036"/>
      <c r="F29036"/>
      <c r="G29036"/>
      <c r="H29036"/>
      <c r="I29036"/>
      <c r="J29036"/>
      <c r="U29036" s="43"/>
      <c r="AE29036"/>
    </row>
    <row r="29037" spans="1:31">
      <c r="A29037">
        <v>66320</v>
      </c>
      <c r="B29037" t="s">
        <v>24949</v>
      </c>
      <c r="C29037" t="s">
        <v>33480</v>
      </c>
      <c r="D29037" t="s">
        <v>33476</v>
      </c>
      <c r="E29037"/>
      <c r="F29037"/>
      <c r="G29037"/>
      <c r="H29037"/>
      <c r="I29037"/>
      <c r="J29037"/>
      <c r="U29037" s="43"/>
      <c r="AE29037"/>
    </row>
    <row r="29038" spans="1:31">
      <c r="A29038">
        <v>66600</v>
      </c>
      <c r="B29038" t="s">
        <v>24950</v>
      </c>
      <c r="C29038" t="s">
        <v>33480</v>
      </c>
      <c r="D29038" t="s">
        <v>33476</v>
      </c>
      <c r="E29038"/>
      <c r="F29038"/>
      <c r="G29038"/>
      <c r="H29038"/>
      <c r="I29038"/>
      <c r="J29038"/>
      <c r="U29038" s="43"/>
      <c r="AE29038"/>
    </row>
    <row r="29039" spans="1:31">
      <c r="A29039">
        <v>66220</v>
      </c>
      <c r="B29039" t="s">
        <v>3312</v>
      </c>
      <c r="C29039" t="s">
        <v>33480</v>
      </c>
      <c r="D29039" t="s">
        <v>33476</v>
      </c>
      <c r="E29039"/>
      <c r="F29039"/>
      <c r="G29039"/>
      <c r="H29039"/>
      <c r="I29039"/>
      <c r="J29039"/>
      <c r="U29039" s="43"/>
      <c r="AE29039"/>
    </row>
    <row r="29040" spans="1:31">
      <c r="A29040">
        <v>66490</v>
      </c>
      <c r="B29040" t="s">
        <v>24951</v>
      </c>
      <c r="C29040" t="s">
        <v>33480</v>
      </c>
      <c r="D29040" t="s">
        <v>33476</v>
      </c>
      <c r="E29040"/>
      <c r="F29040"/>
      <c r="G29040"/>
      <c r="H29040"/>
      <c r="I29040"/>
      <c r="J29040"/>
      <c r="U29040" s="43"/>
      <c r="AE29040"/>
    </row>
    <row r="29041" spans="1:31">
      <c r="A29041">
        <v>66730</v>
      </c>
      <c r="B29041" t="s">
        <v>24952</v>
      </c>
      <c r="C29041" t="s">
        <v>33477</v>
      </c>
      <c r="D29041" t="s">
        <v>33476</v>
      </c>
      <c r="E29041"/>
      <c r="F29041"/>
      <c r="G29041"/>
      <c r="H29041"/>
      <c r="I29041"/>
      <c r="J29041"/>
      <c r="U29041" s="43"/>
      <c r="AE29041"/>
    </row>
    <row r="29042" spans="1:31">
      <c r="A29042">
        <v>67204</v>
      </c>
      <c r="B29042" t="s">
        <v>24953</v>
      </c>
      <c r="C29042" t="s">
        <v>33480</v>
      </c>
      <c r="D29042" t="e">
        <v>#N/A</v>
      </c>
      <c r="E29042"/>
      <c r="F29042"/>
      <c r="G29042"/>
      <c r="H29042"/>
      <c r="I29042"/>
      <c r="J29042"/>
      <c r="U29042" s="43"/>
      <c r="AE29042"/>
    </row>
    <row r="29043" spans="1:31">
      <c r="A29043">
        <v>67320</v>
      </c>
      <c r="B29043" t="s">
        <v>24954</v>
      </c>
      <c r="C29043" t="s">
        <v>33478</v>
      </c>
      <c r="D29043" t="s">
        <v>33476</v>
      </c>
      <c r="E29043"/>
      <c r="F29043"/>
      <c r="G29043"/>
      <c r="H29043"/>
      <c r="I29043"/>
      <c r="J29043"/>
      <c r="U29043" s="43"/>
      <c r="AE29043"/>
    </row>
    <row r="29044" spans="1:31">
      <c r="A29044">
        <v>67220</v>
      </c>
      <c r="B29044" t="s">
        <v>24955</v>
      </c>
      <c r="C29044" t="s">
        <v>33478</v>
      </c>
      <c r="D29044" t="s">
        <v>33476</v>
      </c>
      <c r="E29044"/>
      <c r="F29044"/>
      <c r="G29044"/>
      <c r="H29044"/>
      <c r="I29044"/>
      <c r="J29044"/>
      <c r="U29044" s="43"/>
      <c r="AE29044"/>
    </row>
    <row r="29045" spans="1:31">
      <c r="A29045">
        <v>67310</v>
      </c>
      <c r="B29045" t="s">
        <v>24956</v>
      </c>
      <c r="C29045" t="s">
        <v>33478</v>
      </c>
      <c r="D29045" t="s">
        <v>33476</v>
      </c>
      <c r="E29045"/>
      <c r="F29045"/>
      <c r="G29045"/>
      <c r="H29045"/>
      <c r="I29045"/>
      <c r="J29045"/>
      <c r="U29045" s="43"/>
      <c r="AE29045"/>
    </row>
    <row r="29046" spans="1:31">
      <c r="A29046">
        <v>67440</v>
      </c>
      <c r="B29046" t="s">
        <v>24956</v>
      </c>
      <c r="C29046" t="s">
        <v>33478</v>
      </c>
      <c r="D29046" t="s">
        <v>33476</v>
      </c>
      <c r="E29046"/>
      <c r="F29046"/>
      <c r="G29046"/>
      <c r="H29046"/>
      <c r="I29046"/>
      <c r="J29046"/>
      <c r="U29046" s="43"/>
      <c r="AE29046"/>
    </row>
    <row r="29047" spans="1:31">
      <c r="A29047">
        <v>67440</v>
      </c>
      <c r="B29047" t="s">
        <v>24956</v>
      </c>
      <c r="C29047" t="s">
        <v>33478</v>
      </c>
      <c r="D29047" t="s">
        <v>33476</v>
      </c>
      <c r="E29047"/>
      <c r="F29047"/>
      <c r="G29047"/>
      <c r="H29047"/>
      <c r="I29047"/>
      <c r="J29047"/>
      <c r="U29047" s="43"/>
      <c r="AE29047"/>
    </row>
    <row r="29048" spans="1:31">
      <c r="A29048">
        <v>67440</v>
      </c>
      <c r="B29048" t="s">
        <v>24956</v>
      </c>
      <c r="C29048" t="s">
        <v>33478</v>
      </c>
      <c r="D29048" t="s">
        <v>33476</v>
      </c>
      <c r="E29048"/>
      <c r="F29048"/>
      <c r="G29048"/>
      <c r="H29048"/>
      <c r="I29048"/>
      <c r="J29048"/>
      <c r="U29048" s="43"/>
      <c r="AE29048"/>
    </row>
    <row r="29049" spans="1:31">
      <c r="A29049">
        <v>67270</v>
      </c>
      <c r="B29049" t="s">
        <v>24957</v>
      </c>
      <c r="C29049" t="s">
        <v>33478</v>
      </c>
      <c r="D29049" t="s">
        <v>33476</v>
      </c>
      <c r="E29049"/>
      <c r="F29049"/>
      <c r="G29049"/>
      <c r="H29049"/>
      <c r="I29049"/>
      <c r="J29049"/>
      <c r="U29049" s="43"/>
      <c r="AE29049"/>
    </row>
    <row r="29050" spans="1:31">
      <c r="A29050">
        <v>67490</v>
      </c>
      <c r="B29050" t="s">
        <v>24958</v>
      </c>
      <c r="C29050" t="s">
        <v>33478</v>
      </c>
      <c r="D29050" t="e">
        <v>#N/A</v>
      </c>
      <c r="E29050"/>
      <c r="F29050"/>
      <c r="G29050"/>
      <c r="H29050"/>
      <c r="I29050"/>
      <c r="J29050"/>
      <c r="U29050" s="43"/>
      <c r="AE29050"/>
    </row>
    <row r="29051" spans="1:31">
      <c r="A29051">
        <v>67120</v>
      </c>
      <c r="B29051" t="s">
        <v>24959</v>
      </c>
      <c r="C29051" t="s">
        <v>33479</v>
      </c>
      <c r="D29051" t="s">
        <v>33476</v>
      </c>
      <c r="E29051"/>
      <c r="F29051"/>
      <c r="G29051"/>
      <c r="H29051"/>
      <c r="I29051"/>
      <c r="J29051"/>
      <c r="U29051" s="43"/>
      <c r="AE29051"/>
    </row>
    <row r="29052" spans="1:31">
      <c r="A29052">
        <v>67260</v>
      </c>
      <c r="B29052" t="s">
        <v>24960</v>
      </c>
      <c r="C29052" t="s">
        <v>33478</v>
      </c>
      <c r="D29052" t="s">
        <v>33476</v>
      </c>
      <c r="E29052"/>
      <c r="F29052"/>
      <c r="G29052"/>
      <c r="H29052"/>
      <c r="I29052"/>
      <c r="J29052"/>
      <c r="U29052" s="43"/>
      <c r="AE29052"/>
    </row>
    <row r="29053" spans="1:31">
      <c r="A29053">
        <v>67140</v>
      </c>
      <c r="B29053" t="s">
        <v>24961</v>
      </c>
      <c r="C29053" t="s">
        <v>33478</v>
      </c>
      <c r="D29053" t="s">
        <v>33476</v>
      </c>
      <c r="E29053"/>
      <c r="F29053"/>
      <c r="G29053"/>
      <c r="H29053"/>
      <c r="I29053"/>
      <c r="J29053"/>
      <c r="U29053" s="43"/>
      <c r="AE29053"/>
    </row>
    <row r="29054" spans="1:31">
      <c r="A29054">
        <v>67390</v>
      </c>
      <c r="B29054" t="s">
        <v>24962</v>
      </c>
      <c r="C29054" t="s">
        <v>33480</v>
      </c>
      <c r="D29054" t="s">
        <v>33476</v>
      </c>
      <c r="E29054"/>
      <c r="F29054"/>
      <c r="G29054"/>
      <c r="H29054"/>
      <c r="I29054"/>
      <c r="J29054"/>
      <c r="U29054" s="43"/>
      <c r="AE29054"/>
    </row>
    <row r="29055" spans="1:31">
      <c r="A29055">
        <v>67250</v>
      </c>
      <c r="B29055" t="s">
        <v>24963</v>
      </c>
      <c r="C29055" t="s">
        <v>33478</v>
      </c>
      <c r="D29055" t="s">
        <v>33476</v>
      </c>
      <c r="E29055"/>
      <c r="F29055"/>
      <c r="G29055"/>
      <c r="H29055"/>
      <c r="I29055"/>
      <c r="J29055"/>
      <c r="U29055" s="43"/>
      <c r="AE29055"/>
    </row>
    <row r="29056" spans="1:31">
      <c r="A29056">
        <v>67320</v>
      </c>
      <c r="B29056" t="s">
        <v>24964</v>
      </c>
      <c r="C29056" t="s">
        <v>33478</v>
      </c>
      <c r="D29056" t="s">
        <v>33476</v>
      </c>
      <c r="E29056"/>
      <c r="F29056"/>
      <c r="G29056"/>
      <c r="H29056"/>
      <c r="I29056"/>
      <c r="J29056"/>
      <c r="U29056" s="43"/>
      <c r="AE29056"/>
    </row>
    <row r="29057" spans="1:31">
      <c r="A29057">
        <v>67120</v>
      </c>
      <c r="B29057" t="s">
        <v>24965</v>
      </c>
      <c r="C29057" t="s">
        <v>33479</v>
      </c>
      <c r="D29057" t="s">
        <v>33476</v>
      </c>
      <c r="E29057"/>
      <c r="F29057"/>
      <c r="G29057"/>
      <c r="H29057"/>
      <c r="I29057"/>
      <c r="J29057"/>
      <c r="U29057" s="43"/>
      <c r="AE29057"/>
    </row>
    <row r="29058" spans="1:31">
      <c r="A29058">
        <v>67320</v>
      </c>
      <c r="B29058" t="s">
        <v>24966</v>
      </c>
      <c r="C29058" t="s">
        <v>33478</v>
      </c>
      <c r="D29058" t="s">
        <v>33476</v>
      </c>
      <c r="E29058"/>
      <c r="F29058"/>
      <c r="G29058"/>
      <c r="H29058"/>
      <c r="I29058"/>
      <c r="J29058"/>
      <c r="U29058" s="43"/>
      <c r="AE29058"/>
    </row>
    <row r="29059" spans="1:31">
      <c r="A29059">
        <v>67310</v>
      </c>
      <c r="B29059" t="s">
        <v>24967</v>
      </c>
      <c r="C29059" t="s">
        <v>33478</v>
      </c>
      <c r="D29059" t="s">
        <v>33476</v>
      </c>
      <c r="E29059"/>
      <c r="F29059"/>
      <c r="G29059"/>
      <c r="H29059"/>
      <c r="I29059"/>
      <c r="J29059"/>
      <c r="U29059" s="43"/>
      <c r="AE29059"/>
    </row>
    <row r="29060" spans="1:31">
      <c r="A29060">
        <v>67600</v>
      </c>
      <c r="B29060" t="s">
        <v>24968</v>
      </c>
      <c r="C29060" t="s">
        <v>33480</v>
      </c>
      <c r="D29060" t="s">
        <v>33476</v>
      </c>
      <c r="E29060"/>
      <c r="F29060"/>
      <c r="G29060"/>
      <c r="H29060"/>
      <c r="I29060"/>
      <c r="J29060"/>
      <c r="U29060" s="43"/>
      <c r="AE29060"/>
    </row>
    <row r="29061" spans="1:31">
      <c r="A29061">
        <v>67130</v>
      </c>
      <c r="B29061" t="s">
        <v>24969</v>
      </c>
      <c r="C29061" t="s">
        <v>33478</v>
      </c>
      <c r="D29061" t="s">
        <v>33476</v>
      </c>
      <c r="E29061"/>
      <c r="F29061"/>
      <c r="G29061"/>
      <c r="H29061"/>
      <c r="I29061"/>
      <c r="J29061"/>
      <c r="U29061" s="43"/>
      <c r="AE29061"/>
    </row>
    <row r="29062" spans="1:31">
      <c r="A29062">
        <v>67140</v>
      </c>
      <c r="B29062" t="s">
        <v>24970</v>
      </c>
      <c r="C29062" t="s">
        <v>33478</v>
      </c>
      <c r="D29062" t="s">
        <v>33476</v>
      </c>
      <c r="E29062"/>
      <c r="F29062"/>
      <c r="G29062"/>
      <c r="H29062"/>
      <c r="I29062"/>
      <c r="J29062"/>
      <c r="U29062" s="43"/>
      <c r="AE29062"/>
    </row>
    <row r="29063" spans="1:31">
      <c r="A29063">
        <v>67220</v>
      </c>
      <c r="B29063" t="s">
        <v>24971</v>
      </c>
      <c r="C29063" t="s">
        <v>33478</v>
      </c>
      <c r="D29063" t="s">
        <v>33476</v>
      </c>
      <c r="E29063"/>
      <c r="F29063"/>
      <c r="G29063"/>
      <c r="H29063"/>
      <c r="I29063"/>
      <c r="J29063"/>
      <c r="U29063" s="43"/>
      <c r="AE29063"/>
    </row>
    <row r="29064" spans="1:31">
      <c r="A29064">
        <v>67500</v>
      </c>
      <c r="B29064" t="s">
        <v>24972</v>
      </c>
      <c r="C29064" t="s">
        <v>33477</v>
      </c>
      <c r="D29064" t="s">
        <v>33476</v>
      </c>
      <c r="E29064"/>
      <c r="F29064"/>
      <c r="G29064"/>
      <c r="H29064"/>
      <c r="I29064"/>
      <c r="J29064"/>
      <c r="U29064" s="43"/>
      <c r="AE29064"/>
    </row>
    <row r="29065" spans="1:31">
      <c r="A29065">
        <v>67930</v>
      </c>
      <c r="B29065" t="s">
        <v>24973</v>
      </c>
      <c r="C29065" t="s">
        <v>33477</v>
      </c>
      <c r="D29065" t="e">
        <v>#N/A</v>
      </c>
      <c r="E29065"/>
      <c r="F29065"/>
      <c r="G29065"/>
      <c r="H29065"/>
      <c r="I29065"/>
      <c r="J29065"/>
      <c r="U29065" s="43"/>
      <c r="AE29065"/>
    </row>
    <row r="29066" spans="1:31">
      <c r="A29066">
        <v>67130</v>
      </c>
      <c r="B29066" t="s">
        <v>24974</v>
      </c>
      <c r="C29066" t="s">
        <v>33478</v>
      </c>
      <c r="D29066" t="s">
        <v>33476</v>
      </c>
      <c r="E29066"/>
      <c r="F29066"/>
      <c r="G29066"/>
      <c r="H29066"/>
      <c r="I29066"/>
      <c r="J29066"/>
      <c r="U29066" s="43"/>
      <c r="AE29066"/>
    </row>
    <row r="29067" spans="1:31">
      <c r="A29067">
        <v>67130</v>
      </c>
      <c r="B29067" t="s">
        <v>8387</v>
      </c>
      <c r="C29067" t="s">
        <v>33478</v>
      </c>
      <c r="D29067" t="s">
        <v>33476</v>
      </c>
      <c r="E29067"/>
      <c r="F29067"/>
      <c r="G29067"/>
      <c r="H29067"/>
      <c r="I29067"/>
      <c r="J29067"/>
      <c r="U29067" s="43"/>
      <c r="AE29067"/>
    </row>
    <row r="29068" spans="1:31">
      <c r="A29068">
        <v>67230</v>
      </c>
      <c r="B29068" t="s">
        <v>24975</v>
      </c>
      <c r="C29068" t="s">
        <v>33480</v>
      </c>
      <c r="D29068" t="s">
        <v>33476</v>
      </c>
      <c r="E29068"/>
      <c r="F29068"/>
      <c r="G29068"/>
      <c r="H29068"/>
      <c r="I29068"/>
      <c r="J29068"/>
      <c r="U29068" s="43"/>
      <c r="AE29068"/>
    </row>
    <row r="29069" spans="1:31">
      <c r="A29069">
        <v>67320</v>
      </c>
      <c r="B29069" t="s">
        <v>24976</v>
      </c>
      <c r="C29069" t="s">
        <v>33478</v>
      </c>
      <c r="D29069" t="s">
        <v>33476</v>
      </c>
      <c r="E29069"/>
      <c r="F29069"/>
      <c r="G29069"/>
      <c r="H29069"/>
      <c r="I29069"/>
      <c r="J29069"/>
      <c r="U29069" s="43"/>
      <c r="AE29069"/>
    </row>
    <row r="29070" spans="1:31">
      <c r="A29070">
        <v>67310</v>
      </c>
      <c r="B29070" t="s">
        <v>24977</v>
      </c>
      <c r="C29070" t="s">
        <v>33478</v>
      </c>
      <c r="D29070" t="s">
        <v>33476</v>
      </c>
      <c r="E29070"/>
      <c r="F29070"/>
      <c r="G29070"/>
      <c r="H29070"/>
      <c r="I29070"/>
      <c r="J29070"/>
      <c r="U29070" s="43"/>
      <c r="AE29070"/>
    </row>
    <row r="29071" spans="1:31">
      <c r="A29071">
        <v>67210</v>
      </c>
      <c r="B29071" t="s">
        <v>24978</v>
      </c>
      <c r="C29071" t="s">
        <v>33480</v>
      </c>
      <c r="D29071" t="s">
        <v>33476</v>
      </c>
      <c r="E29071"/>
      <c r="F29071"/>
      <c r="G29071"/>
      <c r="H29071"/>
      <c r="I29071"/>
      <c r="J29071"/>
      <c r="U29071" s="43"/>
      <c r="AE29071"/>
    </row>
    <row r="29072" spans="1:31">
      <c r="A29072">
        <v>67140</v>
      </c>
      <c r="B29072" t="s">
        <v>24979</v>
      </c>
      <c r="C29072" t="s">
        <v>33478</v>
      </c>
      <c r="D29072" t="s">
        <v>33476</v>
      </c>
      <c r="E29072"/>
      <c r="F29072"/>
      <c r="G29072"/>
      <c r="H29072"/>
      <c r="I29072"/>
      <c r="J29072"/>
      <c r="U29072" s="43"/>
      <c r="AE29072"/>
    </row>
    <row r="29073" spans="1:31">
      <c r="A29073">
        <v>67170</v>
      </c>
      <c r="B29073" t="s">
        <v>24980</v>
      </c>
      <c r="C29073" t="s">
        <v>33480</v>
      </c>
      <c r="D29073" t="s">
        <v>33476</v>
      </c>
      <c r="E29073"/>
      <c r="F29073"/>
      <c r="G29073"/>
      <c r="H29073"/>
      <c r="I29073"/>
      <c r="J29073"/>
      <c r="U29073" s="43"/>
      <c r="AE29073"/>
    </row>
    <row r="29074" spans="1:31">
      <c r="A29074">
        <v>67370</v>
      </c>
      <c r="B29074" t="s">
        <v>24981</v>
      </c>
      <c r="C29074" t="s">
        <v>33479</v>
      </c>
      <c r="D29074" t="s">
        <v>33476</v>
      </c>
      <c r="E29074"/>
      <c r="F29074"/>
      <c r="G29074"/>
      <c r="H29074"/>
      <c r="I29074"/>
      <c r="J29074"/>
      <c r="U29074" s="43"/>
      <c r="AE29074"/>
    </row>
    <row r="29075" spans="1:31">
      <c r="A29075">
        <v>67370</v>
      </c>
      <c r="B29075" t="s">
        <v>24981</v>
      </c>
      <c r="C29075" t="s">
        <v>33479</v>
      </c>
      <c r="D29075" t="s">
        <v>33476</v>
      </c>
      <c r="E29075"/>
      <c r="F29075"/>
      <c r="G29075"/>
      <c r="H29075"/>
      <c r="I29075"/>
      <c r="J29075"/>
      <c r="U29075" s="43"/>
      <c r="AE29075"/>
    </row>
    <row r="29076" spans="1:31">
      <c r="A29076">
        <v>67370</v>
      </c>
      <c r="B29076" t="s">
        <v>24981</v>
      </c>
      <c r="C29076" t="s">
        <v>33479</v>
      </c>
      <c r="D29076" t="s">
        <v>33476</v>
      </c>
      <c r="E29076"/>
      <c r="F29076"/>
      <c r="G29076"/>
      <c r="H29076"/>
      <c r="I29076"/>
      <c r="J29076"/>
      <c r="U29076" s="43"/>
      <c r="AE29076"/>
    </row>
    <row r="29077" spans="1:31">
      <c r="A29077">
        <v>67370</v>
      </c>
      <c r="B29077" t="s">
        <v>24981</v>
      </c>
      <c r="C29077" t="s">
        <v>33479</v>
      </c>
      <c r="D29077" t="s">
        <v>33476</v>
      </c>
      <c r="E29077"/>
      <c r="F29077"/>
      <c r="G29077"/>
      <c r="H29077"/>
      <c r="I29077"/>
      <c r="J29077"/>
      <c r="U29077" s="43"/>
      <c r="AE29077"/>
    </row>
    <row r="29078" spans="1:31">
      <c r="A29078">
        <v>67170</v>
      </c>
      <c r="B29078" t="s">
        <v>24982</v>
      </c>
      <c r="C29078" t="s">
        <v>33480</v>
      </c>
      <c r="D29078" t="s">
        <v>33476</v>
      </c>
      <c r="E29078"/>
      <c r="F29078"/>
      <c r="G29078"/>
      <c r="H29078"/>
      <c r="I29078"/>
      <c r="J29078"/>
      <c r="U29078" s="43"/>
      <c r="AE29078"/>
    </row>
    <row r="29079" spans="1:31">
      <c r="A29079">
        <v>67320</v>
      </c>
      <c r="B29079" t="s">
        <v>24983</v>
      </c>
      <c r="C29079" t="s">
        <v>33478</v>
      </c>
      <c r="D29079" t="s">
        <v>33476</v>
      </c>
      <c r="E29079"/>
      <c r="F29079"/>
      <c r="G29079"/>
      <c r="H29079"/>
      <c r="I29079"/>
      <c r="J29079"/>
      <c r="U29079" s="43"/>
      <c r="AE29079"/>
    </row>
    <row r="29080" spans="1:31">
      <c r="A29080">
        <v>67360</v>
      </c>
      <c r="B29080" t="s">
        <v>24984</v>
      </c>
      <c r="C29080" t="s">
        <v>33478</v>
      </c>
      <c r="D29080" t="s">
        <v>33476</v>
      </c>
      <c r="E29080"/>
      <c r="F29080"/>
      <c r="G29080"/>
      <c r="H29080"/>
      <c r="I29080"/>
      <c r="J29080"/>
      <c r="U29080" s="43"/>
      <c r="AE29080"/>
    </row>
    <row r="29081" spans="1:31">
      <c r="A29081">
        <v>67720</v>
      </c>
      <c r="B29081" t="s">
        <v>24985</v>
      </c>
      <c r="C29081" t="s">
        <v>33480</v>
      </c>
      <c r="D29081" t="s">
        <v>33476</v>
      </c>
      <c r="E29081"/>
      <c r="F29081"/>
      <c r="G29081"/>
      <c r="H29081"/>
      <c r="I29081"/>
      <c r="J29081"/>
      <c r="U29081" s="43"/>
      <c r="AE29081"/>
    </row>
    <row r="29082" spans="1:31">
      <c r="A29082">
        <v>67170</v>
      </c>
      <c r="B29082" t="s">
        <v>24986</v>
      </c>
      <c r="C29082" t="s">
        <v>33480</v>
      </c>
      <c r="D29082" t="s">
        <v>33476</v>
      </c>
      <c r="E29082"/>
      <c r="F29082"/>
      <c r="G29082"/>
      <c r="H29082"/>
      <c r="I29082"/>
      <c r="J29082"/>
      <c r="U29082" s="43"/>
      <c r="AE29082"/>
    </row>
    <row r="29083" spans="1:31">
      <c r="A29083">
        <v>67600</v>
      </c>
      <c r="B29083" t="s">
        <v>24987</v>
      </c>
      <c r="C29083" t="s">
        <v>33480</v>
      </c>
      <c r="D29083" t="s">
        <v>33476</v>
      </c>
      <c r="E29083"/>
      <c r="F29083"/>
      <c r="G29083"/>
      <c r="H29083"/>
      <c r="I29083"/>
      <c r="J29083"/>
      <c r="U29083" s="43"/>
      <c r="AE29083"/>
    </row>
    <row r="29084" spans="1:31">
      <c r="A29084">
        <v>67800</v>
      </c>
      <c r="B29084" t="s">
        <v>24988</v>
      </c>
      <c r="C29084" t="s">
        <v>33480</v>
      </c>
      <c r="D29084" t="e">
        <v>#N/A</v>
      </c>
      <c r="E29084"/>
      <c r="F29084"/>
      <c r="G29084"/>
      <c r="H29084"/>
      <c r="I29084"/>
      <c r="J29084"/>
      <c r="U29084" s="43"/>
      <c r="AE29084"/>
    </row>
    <row r="29085" spans="1:31">
      <c r="A29085">
        <v>67340</v>
      </c>
      <c r="B29085" t="s">
        <v>24989</v>
      </c>
      <c r="C29085" t="s">
        <v>33478</v>
      </c>
      <c r="D29085" t="s">
        <v>33476</v>
      </c>
      <c r="E29085"/>
      <c r="F29085"/>
      <c r="G29085"/>
      <c r="H29085"/>
      <c r="I29085"/>
      <c r="J29085"/>
      <c r="U29085" s="43"/>
      <c r="AE29085"/>
    </row>
    <row r="29086" spans="1:31">
      <c r="A29086">
        <v>67870</v>
      </c>
      <c r="B29086" t="s">
        <v>24990</v>
      </c>
      <c r="C29086" t="s">
        <v>33480</v>
      </c>
      <c r="D29086" t="e">
        <v>#N/A</v>
      </c>
      <c r="E29086"/>
      <c r="F29086"/>
      <c r="G29086"/>
      <c r="H29086"/>
      <c r="I29086"/>
      <c r="J29086"/>
      <c r="U29086" s="43"/>
      <c r="AE29086"/>
    </row>
    <row r="29087" spans="1:31">
      <c r="A29087">
        <v>67240</v>
      </c>
      <c r="B29087" t="s">
        <v>24991</v>
      </c>
      <c r="C29087" t="s">
        <v>33477</v>
      </c>
      <c r="D29087" t="s">
        <v>33476</v>
      </c>
      <c r="E29087"/>
      <c r="F29087"/>
      <c r="G29087"/>
      <c r="H29087"/>
      <c r="I29087"/>
      <c r="J29087"/>
      <c r="U29087" s="43"/>
      <c r="AE29087"/>
    </row>
    <row r="29088" spans="1:31">
      <c r="A29088">
        <v>67260</v>
      </c>
      <c r="B29088" t="s">
        <v>24992</v>
      </c>
      <c r="C29088" t="s">
        <v>33478</v>
      </c>
      <c r="D29088" t="s">
        <v>33476</v>
      </c>
      <c r="E29088"/>
      <c r="F29088"/>
      <c r="G29088"/>
      <c r="H29088"/>
      <c r="I29088"/>
      <c r="J29088"/>
      <c r="U29088" s="43"/>
      <c r="AE29088"/>
    </row>
    <row r="29089" spans="1:31">
      <c r="A29089">
        <v>67350</v>
      </c>
      <c r="B29089" t="s">
        <v>24993</v>
      </c>
      <c r="C29089" t="s">
        <v>33478</v>
      </c>
      <c r="D29089" t="e">
        <v>#N/A</v>
      </c>
      <c r="E29089"/>
      <c r="F29089"/>
      <c r="G29089"/>
      <c r="H29089"/>
      <c r="I29089"/>
      <c r="J29089"/>
      <c r="U29089" s="43"/>
      <c r="AE29089"/>
    </row>
    <row r="29090" spans="1:31">
      <c r="A29090">
        <v>67113</v>
      </c>
      <c r="B29090" t="s">
        <v>24994</v>
      </c>
      <c r="C29090" t="s">
        <v>33480</v>
      </c>
      <c r="D29090" t="e">
        <v>#N/A</v>
      </c>
      <c r="E29090"/>
      <c r="F29090"/>
      <c r="G29090"/>
      <c r="H29090"/>
      <c r="I29090"/>
      <c r="J29090"/>
      <c r="U29090" s="43"/>
      <c r="AE29090"/>
    </row>
    <row r="29091" spans="1:31">
      <c r="A29091">
        <v>67130</v>
      </c>
      <c r="B29091" t="s">
        <v>24995</v>
      </c>
      <c r="C29091" t="s">
        <v>33478</v>
      </c>
      <c r="D29091" t="s">
        <v>33476</v>
      </c>
      <c r="E29091"/>
      <c r="F29091"/>
      <c r="G29091"/>
      <c r="H29091"/>
      <c r="I29091"/>
      <c r="J29091"/>
      <c r="U29091" s="43"/>
      <c r="AE29091"/>
    </row>
    <row r="29092" spans="1:31">
      <c r="A29092">
        <v>67650</v>
      </c>
      <c r="B29092" t="s">
        <v>24996</v>
      </c>
      <c r="C29092" t="s">
        <v>33480</v>
      </c>
      <c r="D29092" t="e">
        <v>#N/A</v>
      </c>
      <c r="E29092"/>
      <c r="F29092"/>
      <c r="G29092"/>
      <c r="H29092"/>
      <c r="I29092"/>
      <c r="J29092"/>
      <c r="U29092" s="43"/>
      <c r="AE29092"/>
    </row>
    <row r="29093" spans="1:31">
      <c r="A29093">
        <v>67530</v>
      </c>
      <c r="B29093" t="s">
        <v>24997</v>
      </c>
      <c r="C29093" t="s">
        <v>33478</v>
      </c>
      <c r="D29093" t="s">
        <v>33476</v>
      </c>
      <c r="E29093"/>
      <c r="F29093"/>
      <c r="G29093"/>
      <c r="H29093"/>
      <c r="I29093"/>
      <c r="J29093"/>
      <c r="U29093" s="43"/>
      <c r="AE29093"/>
    </row>
    <row r="29094" spans="1:31">
      <c r="A29094">
        <v>67530</v>
      </c>
      <c r="B29094" t="s">
        <v>24997</v>
      </c>
      <c r="C29094" t="s">
        <v>33478</v>
      </c>
      <c r="D29094" t="s">
        <v>33476</v>
      </c>
      <c r="E29094"/>
      <c r="F29094"/>
      <c r="G29094"/>
      <c r="H29094"/>
      <c r="I29094"/>
      <c r="J29094"/>
      <c r="U29094" s="43"/>
      <c r="AE29094"/>
    </row>
    <row r="29095" spans="1:31">
      <c r="A29095">
        <v>67390</v>
      </c>
      <c r="B29095" t="s">
        <v>24998</v>
      </c>
      <c r="C29095" t="s">
        <v>33480</v>
      </c>
      <c r="D29095" t="s">
        <v>33476</v>
      </c>
      <c r="E29095"/>
      <c r="F29095"/>
      <c r="G29095"/>
      <c r="H29095"/>
      <c r="I29095"/>
      <c r="J29095"/>
      <c r="U29095" s="43"/>
      <c r="AE29095"/>
    </row>
    <row r="29096" spans="1:31">
      <c r="A29096">
        <v>67150</v>
      </c>
      <c r="B29096" t="s">
        <v>24999</v>
      </c>
      <c r="C29096" t="s">
        <v>33480</v>
      </c>
      <c r="D29096" t="s">
        <v>33476</v>
      </c>
      <c r="E29096"/>
      <c r="F29096"/>
      <c r="G29096"/>
      <c r="H29096"/>
      <c r="I29096"/>
      <c r="J29096"/>
      <c r="U29096" s="43"/>
      <c r="AE29096"/>
    </row>
    <row r="29097" spans="1:31">
      <c r="A29097">
        <v>67860</v>
      </c>
      <c r="B29097" t="s">
        <v>25000</v>
      </c>
      <c r="C29097" t="s">
        <v>33480</v>
      </c>
      <c r="D29097" t="e">
        <v>#N/A</v>
      </c>
      <c r="E29097"/>
      <c r="F29097"/>
      <c r="G29097"/>
      <c r="H29097"/>
      <c r="I29097"/>
      <c r="J29097"/>
      <c r="U29097" s="43"/>
      <c r="AE29097"/>
    </row>
    <row r="29098" spans="1:31">
      <c r="A29098">
        <v>67390</v>
      </c>
      <c r="B29098" t="s">
        <v>25001</v>
      </c>
      <c r="C29098" t="s">
        <v>33480</v>
      </c>
      <c r="D29098" t="s">
        <v>33476</v>
      </c>
      <c r="E29098"/>
      <c r="F29098"/>
      <c r="G29098"/>
      <c r="H29098"/>
      <c r="I29098"/>
      <c r="J29098"/>
      <c r="U29098" s="43"/>
      <c r="AE29098"/>
    </row>
    <row r="29099" spans="1:31">
      <c r="A29099">
        <v>67330</v>
      </c>
      <c r="B29099" t="s">
        <v>25002</v>
      </c>
      <c r="C29099" t="s">
        <v>33478</v>
      </c>
      <c r="D29099" t="s">
        <v>33476</v>
      </c>
      <c r="E29099"/>
      <c r="F29099"/>
      <c r="G29099"/>
      <c r="H29099"/>
      <c r="I29099"/>
      <c r="J29099"/>
      <c r="U29099" s="43"/>
      <c r="AE29099"/>
    </row>
    <row r="29100" spans="1:31">
      <c r="A29100">
        <v>67270</v>
      </c>
      <c r="B29100" t="s">
        <v>25003</v>
      </c>
      <c r="C29100" t="s">
        <v>33478</v>
      </c>
      <c r="D29100" t="s">
        <v>33476</v>
      </c>
      <c r="E29100"/>
      <c r="F29100"/>
      <c r="G29100"/>
      <c r="H29100"/>
      <c r="I29100"/>
      <c r="J29100"/>
      <c r="U29100" s="43"/>
      <c r="AE29100"/>
    </row>
    <row r="29101" spans="1:31">
      <c r="A29101">
        <v>67420</v>
      </c>
      <c r="B29101" t="s">
        <v>25004</v>
      </c>
      <c r="C29101" t="s">
        <v>33478</v>
      </c>
      <c r="D29101" t="s">
        <v>33476</v>
      </c>
      <c r="E29101"/>
      <c r="F29101"/>
      <c r="G29101"/>
      <c r="H29101"/>
      <c r="I29101"/>
      <c r="J29101"/>
      <c r="U29101" s="43"/>
      <c r="AE29101"/>
    </row>
    <row r="29102" spans="1:31">
      <c r="A29102">
        <v>67420</v>
      </c>
      <c r="B29102" t="s">
        <v>25004</v>
      </c>
      <c r="C29102" t="s">
        <v>33478</v>
      </c>
      <c r="D29102" t="s">
        <v>33476</v>
      </c>
      <c r="E29102"/>
      <c r="F29102"/>
      <c r="G29102"/>
      <c r="H29102"/>
      <c r="I29102"/>
      <c r="J29102"/>
      <c r="U29102" s="43"/>
      <c r="AE29102"/>
    </row>
    <row r="29103" spans="1:31">
      <c r="A29103">
        <v>67140</v>
      </c>
      <c r="B29103" t="s">
        <v>25005</v>
      </c>
      <c r="C29103" t="s">
        <v>33478</v>
      </c>
      <c r="D29103" t="s">
        <v>33476</v>
      </c>
      <c r="E29103"/>
      <c r="F29103"/>
      <c r="G29103"/>
      <c r="H29103"/>
      <c r="I29103"/>
      <c r="J29103"/>
      <c r="U29103" s="43"/>
      <c r="AE29103"/>
    </row>
    <row r="29104" spans="1:31">
      <c r="A29104">
        <v>67330</v>
      </c>
      <c r="B29104" t="s">
        <v>25006</v>
      </c>
      <c r="C29104" t="s">
        <v>33478</v>
      </c>
      <c r="D29104" t="s">
        <v>33476</v>
      </c>
      <c r="E29104"/>
      <c r="F29104"/>
      <c r="G29104"/>
      <c r="H29104"/>
      <c r="I29104"/>
      <c r="J29104"/>
      <c r="U29104" s="43"/>
      <c r="AE29104"/>
    </row>
    <row r="29105" spans="1:31">
      <c r="A29105">
        <v>67330</v>
      </c>
      <c r="B29105" t="s">
        <v>25006</v>
      </c>
      <c r="C29105" t="s">
        <v>33478</v>
      </c>
      <c r="D29105" t="s">
        <v>33476</v>
      </c>
      <c r="E29105"/>
      <c r="F29105"/>
      <c r="G29105"/>
      <c r="H29105"/>
      <c r="I29105"/>
      <c r="J29105"/>
      <c r="U29105" s="43"/>
      <c r="AE29105"/>
    </row>
    <row r="29106" spans="1:31">
      <c r="A29106">
        <v>67330</v>
      </c>
      <c r="B29106" t="s">
        <v>25006</v>
      </c>
      <c r="C29106" t="s">
        <v>33478</v>
      </c>
      <c r="D29106" t="s">
        <v>33476</v>
      </c>
      <c r="E29106"/>
      <c r="F29106"/>
      <c r="G29106"/>
      <c r="H29106"/>
      <c r="I29106"/>
      <c r="J29106"/>
      <c r="U29106" s="43"/>
      <c r="AE29106"/>
    </row>
    <row r="29107" spans="1:31">
      <c r="A29107">
        <v>67330</v>
      </c>
      <c r="B29107" t="s">
        <v>25006</v>
      </c>
      <c r="C29107" t="s">
        <v>33478</v>
      </c>
      <c r="D29107" t="s">
        <v>33476</v>
      </c>
      <c r="E29107"/>
      <c r="F29107"/>
      <c r="G29107"/>
      <c r="H29107"/>
      <c r="I29107"/>
      <c r="J29107"/>
      <c r="U29107" s="43"/>
      <c r="AE29107"/>
    </row>
    <row r="29108" spans="1:31">
      <c r="A29108">
        <v>67220</v>
      </c>
      <c r="B29108" t="s">
        <v>25007</v>
      </c>
      <c r="C29108" t="s">
        <v>33478</v>
      </c>
      <c r="D29108" t="s">
        <v>33476</v>
      </c>
      <c r="E29108"/>
      <c r="F29108"/>
      <c r="G29108"/>
      <c r="H29108"/>
      <c r="I29108"/>
      <c r="J29108"/>
      <c r="U29108" s="43"/>
      <c r="AE29108"/>
    </row>
    <row r="29109" spans="1:31">
      <c r="A29109">
        <v>67220</v>
      </c>
      <c r="B29109" t="s">
        <v>25008</v>
      </c>
      <c r="C29109" t="s">
        <v>33478</v>
      </c>
      <c r="D29109" t="s">
        <v>33476</v>
      </c>
      <c r="E29109"/>
      <c r="F29109"/>
      <c r="G29109"/>
      <c r="H29109"/>
      <c r="I29109"/>
      <c r="J29109"/>
      <c r="U29109" s="43"/>
      <c r="AE29109"/>
    </row>
    <row r="29110" spans="1:31">
      <c r="A29110">
        <v>67112</v>
      </c>
      <c r="B29110" t="s">
        <v>25009</v>
      </c>
      <c r="C29110" t="s">
        <v>33480</v>
      </c>
      <c r="D29110" t="e">
        <v>#N/A</v>
      </c>
      <c r="E29110"/>
      <c r="F29110"/>
      <c r="G29110"/>
      <c r="H29110"/>
      <c r="I29110"/>
      <c r="J29110"/>
      <c r="U29110" s="43"/>
      <c r="AE29110"/>
    </row>
    <row r="29111" spans="1:31">
      <c r="A29111">
        <v>67130</v>
      </c>
      <c r="B29111" t="s">
        <v>25010</v>
      </c>
      <c r="C29111" t="s">
        <v>33478</v>
      </c>
      <c r="D29111" t="s">
        <v>33476</v>
      </c>
      <c r="E29111"/>
      <c r="F29111"/>
      <c r="G29111"/>
      <c r="H29111"/>
      <c r="I29111"/>
      <c r="J29111"/>
      <c r="U29111" s="43"/>
      <c r="AE29111"/>
    </row>
    <row r="29112" spans="1:31">
      <c r="A29112">
        <v>67130</v>
      </c>
      <c r="B29112" t="s">
        <v>25010</v>
      </c>
      <c r="C29112" t="s">
        <v>33478</v>
      </c>
      <c r="D29112" t="s">
        <v>33476</v>
      </c>
      <c r="E29112"/>
      <c r="F29112"/>
      <c r="G29112"/>
      <c r="H29112"/>
      <c r="I29112"/>
      <c r="J29112"/>
      <c r="U29112" s="43"/>
      <c r="AE29112"/>
    </row>
    <row r="29113" spans="1:31">
      <c r="A29113">
        <v>67130</v>
      </c>
      <c r="B29113" t="s">
        <v>25010</v>
      </c>
      <c r="C29113" t="s">
        <v>33478</v>
      </c>
      <c r="D29113" t="s">
        <v>33476</v>
      </c>
      <c r="E29113"/>
      <c r="F29113"/>
      <c r="G29113"/>
      <c r="H29113"/>
      <c r="I29113"/>
      <c r="J29113"/>
      <c r="U29113" s="43"/>
      <c r="AE29113"/>
    </row>
    <row r="29114" spans="1:31">
      <c r="A29114">
        <v>67570</v>
      </c>
      <c r="B29114" t="s">
        <v>25010</v>
      </c>
      <c r="C29114" t="s">
        <v>33478</v>
      </c>
      <c r="D29114" t="s">
        <v>33482</v>
      </c>
      <c r="E29114"/>
      <c r="F29114"/>
      <c r="G29114"/>
      <c r="H29114"/>
      <c r="I29114"/>
      <c r="J29114"/>
      <c r="U29114" s="43"/>
      <c r="AE29114"/>
    </row>
    <row r="29115" spans="1:31">
      <c r="A29115">
        <v>67570</v>
      </c>
      <c r="B29115" t="s">
        <v>25010</v>
      </c>
      <c r="C29115" t="s">
        <v>33478</v>
      </c>
      <c r="D29115" t="s">
        <v>33482</v>
      </c>
      <c r="E29115"/>
      <c r="F29115"/>
      <c r="G29115"/>
      <c r="H29115"/>
      <c r="I29115"/>
      <c r="J29115"/>
      <c r="U29115" s="43"/>
      <c r="AE29115"/>
    </row>
    <row r="29116" spans="1:31">
      <c r="A29116">
        <v>67170</v>
      </c>
      <c r="B29116" t="s">
        <v>25011</v>
      </c>
      <c r="C29116" t="s">
        <v>33480</v>
      </c>
      <c r="D29116" t="s">
        <v>33476</v>
      </c>
      <c r="E29116"/>
      <c r="F29116"/>
      <c r="G29116"/>
      <c r="H29116"/>
      <c r="I29116"/>
      <c r="J29116"/>
      <c r="U29116" s="43"/>
      <c r="AE29116"/>
    </row>
    <row r="29117" spans="1:31">
      <c r="A29117">
        <v>67350</v>
      </c>
      <c r="B29117" t="s">
        <v>25012</v>
      </c>
      <c r="C29117" t="s">
        <v>33478</v>
      </c>
      <c r="D29117" t="e">
        <v>#N/A</v>
      </c>
      <c r="E29117"/>
      <c r="F29117"/>
      <c r="G29117"/>
      <c r="H29117"/>
      <c r="I29117"/>
      <c r="J29117"/>
      <c r="U29117" s="43"/>
      <c r="AE29117"/>
    </row>
    <row r="29118" spans="1:31">
      <c r="A29118">
        <v>67470</v>
      </c>
      <c r="B29118" t="s">
        <v>25013</v>
      </c>
      <c r="C29118" t="s">
        <v>33477</v>
      </c>
      <c r="D29118" t="s">
        <v>33476</v>
      </c>
      <c r="E29118"/>
      <c r="F29118"/>
      <c r="G29118"/>
      <c r="H29118"/>
      <c r="I29118"/>
      <c r="J29118"/>
      <c r="U29118" s="43"/>
      <c r="AE29118"/>
    </row>
    <row r="29119" spans="1:31">
      <c r="A29119">
        <v>67260</v>
      </c>
      <c r="B29119" t="s">
        <v>25014</v>
      </c>
      <c r="C29119" t="s">
        <v>33478</v>
      </c>
      <c r="D29119" t="s">
        <v>33476</v>
      </c>
      <c r="E29119"/>
      <c r="F29119"/>
      <c r="G29119"/>
      <c r="H29119"/>
      <c r="I29119"/>
      <c r="J29119"/>
      <c r="U29119" s="43"/>
      <c r="AE29119"/>
    </row>
    <row r="29120" spans="1:31">
      <c r="A29120">
        <v>67320</v>
      </c>
      <c r="B29120" t="s">
        <v>25015</v>
      </c>
      <c r="C29120" t="s">
        <v>33478</v>
      </c>
      <c r="D29120" t="s">
        <v>33476</v>
      </c>
      <c r="E29120"/>
      <c r="F29120"/>
      <c r="G29120"/>
      <c r="H29120"/>
      <c r="I29120"/>
      <c r="J29120"/>
      <c r="U29120" s="43"/>
      <c r="AE29120"/>
    </row>
    <row r="29121" spans="1:31">
      <c r="A29121">
        <v>67430</v>
      </c>
      <c r="B29121" t="s">
        <v>25016</v>
      </c>
      <c r="C29121" t="s">
        <v>33478</v>
      </c>
      <c r="D29121" t="s">
        <v>33476</v>
      </c>
      <c r="E29121"/>
      <c r="F29121"/>
      <c r="G29121"/>
      <c r="H29121"/>
      <c r="I29121"/>
      <c r="J29121"/>
      <c r="U29121" s="43"/>
      <c r="AE29121"/>
    </row>
    <row r="29122" spans="1:31">
      <c r="A29122">
        <v>67730</v>
      </c>
      <c r="B29122" t="s">
        <v>14270</v>
      </c>
      <c r="C29122" t="s">
        <v>33478</v>
      </c>
      <c r="D29122" t="s">
        <v>33476</v>
      </c>
      <c r="E29122"/>
      <c r="F29122"/>
      <c r="G29122"/>
      <c r="H29122"/>
      <c r="I29122"/>
      <c r="J29122"/>
      <c r="U29122" s="43"/>
      <c r="AE29122"/>
    </row>
    <row r="29123" spans="1:31">
      <c r="A29123">
        <v>67160</v>
      </c>
      <c r="B29123" t="s">
        <v>25017</v>
      </c>
      <c r="C29123" t="s">
        <v>33477</v>
      </c>
      <c r="D29123" t="s">
        <v>33476</v>
      </c>
      <c r="E29123"/>
      <c r="F29123"/>
      <c r="G29123"/>
      <c r="H29123"/>
      <c r="I29123"/>
      <c r="J29123"/>
      <c r="U29123" s="43"/>
      <c r="AE29123"/>
    </row>
    <row r="29124" spans="1:31">
      <c r="A29124">
        <v>67160</v>
      </c>
      <c r="B29124" t="s">
        <v>25017</v>
      </c>
      <c r="C29124" t="s">
        <v>33477</v>
      </c>
      <c r="D29124" t="s">
        <v>33476</v>
      </c>
      <c r="E29124"/>
      <c r="F29124"/>
      <c r="G29124"/>
      <c r="H29124"/>
      <c r="I29124"/>
      <c r="J29124"/>
      <c r="U29124" s="43"/>
      <c r="AE29124"/>
    </row>
    <row r="29125" spans="1:31">
      <c r="A29125">
        <v>67510</v>
      </c>
      <c r="B29125" t="s">
        <v>25018</v>
      </c>
      <c r="C29125" t="s">
        <v>33478</v>
      </c>
      <c r="D29125" t="s">
        <v>33482</v>
      </c>
      <c r="E29125"/>
      <c r="F29125"/>
      <c r="G29125"/>
      <c r="H29125"/>
      <c r="I29125"/>
      <c r="J29125"/>
      <c r="U29125" s="43"/>
      <c r="AE29125"/>
    </row>
    <row r="29126" spans="1:31">
      <c r="A29126">
        <v>67420</v>
      </c>
      <c r="B29126" t="s">
        <v>25019</v>
      </c>
      <c r="C29126" t="s">
        <v>33478</v>
      </c>
      <c r="D29126" t="s">
        <v>33476</v>
      </c>
      <c r="E29126"/>
      <c r="F29126"/>
      <c r="G29126"/>
      <c r="H29126"/>
      <c r="I29126"/>
      <c r="J29126"/>
      <c r="U29126" s="43"/>
      <c r="AE29126"/>
    </row>
    <row r="29127" spans="1:31">
      <c r="A29127">
        <v>67310</v>
      </c>
      <c r="B29127" t="s">
        <v>25020</v>
      </c>
      <c r="C29127" t="s">
        <v>33478</v>
      </c>
      <c r="D29127" t="s">
        <v>33476</v>
      </c>
      <c r="E29127"/>
      <c r="F29127"/>
      <c r="G29127"/>
      <c r="H29127"/>
      <c r="I29127"/>
      <c r="J29127"/>
      <c r="U29127" s="43"/>
      <c r="AE29127"/>
    </row>
    <row r="29128" spans="1:31">
      <c r="A29128">
        <v>67310</v>
      </c>
      <c r="B29128" t="s">
        <v>25021</v>
      </c>
      <c r="C29128" t="s">
        <v>33478</v>
      </c>
      <c r="D29128" t="s">
        <v>33476</v>
      </c>
      <c r="E29128"/>
      <c r="F29128"/>
      <c r="G29128"/>
      <c r="H29128"/>
      <c r="I29128"/>
      <c r="J29128"/>
      <c r="U29128" s="43"/>
      <c r="AE29128"/>
    </row>
    <row r="29129" spans="1:31">
      <c r="A29129">
        <v>67470</v>
      </c>
      <c r="B29129" t="s">
        <v>25022</v>
      </c>
      <c r="C29129" t="s">
        <v>33477</v>
      </c>
      <c r="D29129" t="s">
        <v>33476</v>
      </c>
      <c r="E29129"/>
      <c r="F29129"/>
      <c r="G29129"/>
      <c r="H29129"/>
      <c r="I29129"/>
      <c r="J29129"/>
      <c r="U29129" s="43"/>
      <c r="AE29129"/>
    </row>
    <row r="29130" spans="1:31">
      <c r="A29130">
        <v>67120</v>
      </c>
      <c r="B29130" t="s">
        <v>25023</v>
      </c>
      <c r="C29130" t="s">
        <v>33479</v>
      </c>
      <c r="D29130" t="s">
        <v>33476</v>
      </c>
      <c r="E29130"/>
      <c r="F29130"/>
      <c r="G29130"/>
      <c r="H29130"/>
      <c r="I29130"/>
      <c r="J29130"/>
      <c r="U29130" s="43"/>
      <c r="AE29130"/>
    </row>
    <row r="29131" spans="1:31">
      <c r="A29131">
        <v>67310</v>
      </c>
      <c r="B29131" t="s">
        <v>25024</v>
      </c>
      <c r="C29131" t="s">
        <v>33478</v>
      </c>
      <c r="D29131" t="s">
        <v>33476</v>
      </c>
      <c r="E29131"/>
      <c r="F29131"/>
      <c r="G29131"/>
      <c r="H29131"/>
      <c r="I29131"/>
      <c r="J29131"/>
      <c r="U29131" s="43"/>
      <c r="AE29131"/>
    </row>
    <row r="29132" spans="1:31">
      <c r="A29132">
        <v>67770</v>
      </c>
      <c r="B29132" t="s">
        <v>25025</v>
      </c>
      <c r="C29132" t="s">
        <v>33477</v>
      </c>
      <c r="D29132" t="e">
        <v>#N/A</v>
      </c>
      <c r="E29132"/>
      <c r="F29132"/>
      <c r="G29132"/>
      <c r="H29132"/>
      <c r="I29132"/>
      <c r="J29132"/>
      <c r="U29132" s="43"/>
      <c r="AE29132"/>
    </row>
    <row r="29133" spans="1:31">
      <c r="A29133">
        <v>67110</v>
      </c>
      <c r="B29133" t="s">
        <v>25026</v>
      </c>
      <c r="C29133" t="s">
        <v>33478</v>
      </c>
      <c r="D29133" t="s">
        <v>33476</v>
      </c>
      <c r="E29133"/>
      <c r="F29133"/>
      <c r="G29133"/>
      <c r="H29133"/>
      <c r="I29133"/>
      <c r="J29133"/>
      <c r="U29133" s="43"/>
      <c r="AE29133"/>
    </row>
    <row r="29134" spans="1:31">
      <c r="A29134">
        <v>67110</v>
      </c>
      <c r="B29134" t="s">
        <v>25026</v>
      </c>
      <c r="C29134" t="s">
        <v>33478</v>
      </c>
      <c r="D29134" t="s">
        <v>33476</v>
      </c>
      <c r="E29134"/>
      <c r="F29134"/>
      <c r="G29134"/>
      <c r="H29134"/>
      <c r="I29134"/>
      <c r="J29134"/>
      <c r="U29134" s="43"/>
      <c r="AE29134"/>
    </row>
    <row r="29135" spans="1:31">
      <c r="A29135">
        <v>67650</v>
      </c>
      <c r="B29135" t="s">
        <v>25027</v>
      </c>
      <c r="C29135" t="s">
        <v>33480</v>
      </c>
      <c r="D29135" t="e">
        <v>#N/A</v>
      </c>
      <c r="E29135"/>
      <c r="F29135"/>
      <c r="G29135"/>
      <c r="H29135"/>
      <c r="I29135"/>
      <c r="J29135"/>
      <c r="U29135" s="43"/>
      <c r="AE29135"/>
    </row>
    <row r="29136" spans="1:31">
      <c r="A29136">
        <v>67310</v>
      </c>
      <c r="B29136" t="s">
        <v>25028</v>
      </c>
      <c r="C29136" t="s">
        <v>33478</v>
      </c>
      <c r="D29136" t="s">
        <v>33476</v>
      </c>
      <c r="E29136"/>
      <c r="F29136"/>
      <c r="G29136"/>
      <c r="H29136"/>
      <c r="I29136"/>
      <c r="J29136"/>
      <c r="U29136" s="43"/>
      <c r="AE29136"/>
    </row>
    <row r="29137" spans="1:31">
      <c r="A29137">
        <v>67150</v>
      </c>
      <c r="B29137" t="s">
        <v>25029</v>
      </c>
      <c r="C29137" t="s">
        <v>33480</v>
      </c>
      <c r="D29137" t="s">
        <v>33476</v>
      </c>
      <c r="E29137"/>
      <c r="F29137"/>
      <c r="G29137"/>
      <c r="H29137"/>
      <c r="I29137"/>
      <c r="J29137"/>
      <c r="U29137" s="43"/>
      <c r="AE29137"/>
    </row>
    <row r="29138" spans="1:31">
      <c r="A29138">
        <v>67350</v>
      </c>
      <c r="B29138" t="s">
        <v>25030</v>
      </c>
      <c r="C29138" t="s">
        <v>33478</v>
      </c>
      <c r="D29138" t="e">
        <v>#N/A</v>
      </c>
      <c r="E29138"/>
      <c r="F29138"/>
      <c r="G29138"/>
      <c r="H29138"/>
      <c r="I29138"/>
      <c r="J29138"/>
      <c r="U29138" s="43"/>
      <c r="AE29138"/>
    </row>
    <row r="29139" spans="1:31">
      <c r="A29139">
        <v>67350</v>
      </c>
      <c r="B29139" t="s">
        <v>25030</v>
      </c>
      <c r="C29139" t="s">
        <v>33478</v>
      </c>
      <c r="D29139" t="e">
        <v>#N/A</v>
      </c>
      <c r="E29139"/>
      <c r="F29139"/>
      <c r="G29139"/>
      <c r="H29139"/>
      <c r="I29139"/>
      <c r="J29139"/>
      <c r="U29139" s="43"/>
      <c r="AE29139"/>
    </row>
    <row r="29140" spans="1:31">
      <c r="A29140">
        <v>67430</v>
      </c>
      <c r="B29140" t="s">
        <v>25031</v>
      </c>
      <c r="C29140" t="s">
        <v>33478</v>
      </c>
      <c r="D29140" t="s">
        <v>33476</v>
      </c>
      <c r="E29140"/>
      <c r="F29140"/>
      <c r="G29140"/>
      <c r="H29140"/>
      <c r="I29140"/>
      <c r="J29140"/>
      <c r="U29140" s="43"/>
      <c r="AE29140"/>
    </row>
    <row r="29141" spans="1:31">
      <c r="A29141">
        <v>67490</v>
      </c>
      <c r="B29141" t="s">
        <v>25032</v>
      </c>
      <c r="C29141" t="s">
        <v>33478</v>
      </c>
      <c r="D29141" t="e">
        <v>#N/A</v>
      </c>
      <c r="E29141"/>
      <c r="F29141"/>
      <c r="G29141"/>
      <c r="H29141"/>
      <c r="I29141"/>
      <c r="J29141"/>
      <c r="U29141" s="43"/>
      <c r="AE29141"/>
    </row>
    <row r="29142" spans="1:31">
      <c r="A29142">
        <v>67230</v>
      </c>
      <c r="B29142" t="s">
        <v>25033</v>
      </c>
      <c r="C29142" t="s">
        <v>33480</v>
      </c>
      <c r="D29142" t="s">
        <v>33476</v>
      </c>
      <c r="E29142"/>
      <c r="F29142"/>
      <c r="G29142"/>
      <c r="H29142"/>
      <c r="I29142"/>
      <c r="J29142"/>
      <c r="U29142" s="43"/>
      <c r="AE29142"/>
    </row>
    <row r="29143" spans="1:31">
      <c r="A29143">
        <v>67260</v>
      </c>
      <c r="B29143" t="s">
        <v>25034</v>
      </c>
      <c r="C29143" t="s">
        <v>33478</v>
      </c>
      <c r="D29143" t="s">
        <v>33476</v>
      </c>
      <c r="E29143"/>
      <c r="F29143"/>
      <c r="G29143"/>
      <c r="H29143"/>
      <c r="I29143"/>
      <c r="J29143"/>
      <c r="U29143" s="43"/>
      <c r="AE29143"/>
    </row>
    <row r="29144" spans="1:31">
      <c r="A29144">
        <v>67220</v>
      </c>
      <c r="B29144" t="s">
        <v>25035</v>
      </c>
      <c r="C29144" t="s">
        <v>33478</v>
      </c>
      <c r="D29144" t="s">
        <v>33476</v>
      </c>
      <c r="E29144"/>
      <c r="F29144"/>
      <c r="G29144"/>
      <c r="H29144"/>
      <c r="I29144"/>
      <c r="J29144"/>
      <c r="U29144" s="43"/>
      <c r="AE29144"/>
    </row>
    <row r="29145" spans="1:31">
      <c r="A29145">
        <v>67360</v>
      </c>
      <c r="B29145" t="s">
        <v>25036</v>
      </c>
      <c r="C29145" t="s">
        <v>33478</v>
      </c>
      <c r="D29145" t="s">
        <v>33476</v>
      </c>
      <c r="E29145"/>
      <c r="F29145"/>
      <c r="G29145"/>
      <c r="H29145"/>
      <c r="I29145"/>
      <c r="J29145"/>
      <c r="U29145" s="43"/>
      <c r="AE29145"/>
    </row>
    <row r="29146" spans="1:31">
      <c r="A29146">
        <v>67650</v>
      </c>
      <c r="B29146" t="s">
        <v>25037</v>
      </c>
      <c r="C29146" t="s">
        <v>33480</v>
      </c>
      <c r="D29146" t="e">
        <v>#N/A</v>
      </c>
      <c r="E29146"/>
      <c r="F29146"/>
      <c r="G29146"/>
      <c r="H29146"/>
      <c r="I29146"/>
      <c r="J29146"/>
      <c r="U29146" s="43"/>
      <c r="AE29146"/>
    </row>
    <row r="29147" spans="1:31">
      <c r="A29147">
        <v>67430</v>
      </c>
      <c r="B29147" t="s">
        <v>25038</v>
      </c>
      <c r="C29147" t="s">
        <v>33478</v>
      </c>
      <c r="D29147" t="s">
        <v>33476</v>
      </c>
      <c r="E29147"/>
      <c r="F29147"/>
      <c r="G29147"/>
      <c r="H29147"/>
      <c r="I29147"/>
      <c r="J29147"/>
      <c r="U29147" s="43"/>
      <c r="AE29147"/>
    </row>
    <row r="29148" spans="1:31">
      <c r="A29148">
        <v>67440</v>
      </c>
      <c r="B29148" t="s">
        <v>25039</v>
      </c>
      <c r="C29148" t="s">
        <v>33478</v>
      </c>
      <c r="D29148" t="s">
        <v>33476</v>
      </c>
      <c r="E29148"/>
      <c r="F29148"/>
      <c r="G29148"/>
      <c r="H29148"/>
      <c r="I29148"/>
      <c r="J29148"/>
      <c r="U29148" s="43"/>
      <c r="AE29148"/>
    </row>
    <row r="29149" spans="1:31">
      <c r="A29149">
        <v>67370</v>
      </c>
      <c r="B29149" t="s">
        <v>25040</v>
      </c>
      <c r="C29149" t="s">
        <v>33479</v>
      </c>
      <c r="D29149" t="s">
        <v>33476</v>
      </c>
      <c r="E29149"/>
      <c r="F29149"/>
      <c r="G29149"/>
      <c r="H29149"/>
      <c r="I29149"/>
      <c r="J29149"/>
      <c r="U29149" s="43"/>
      <c r="AE29149"/>
    </row>
    <row r="29150" spans="1:31">
      <c r="A29150">
        <v>67190</v>
      </c>
      <c r="B29150" t="s">
        <v>25041</v>
      </c>
      <c r="C29150" t="s">
        <v>33478</v>
      </c>
      <c r="D29150" t="s">
        <v>33476</v>
      </c>
      <c r="E29150"/>
      <c r="F29150"/>
      <c r="G29150"/>
      <c r="H29150"/>
      <c r="I29150"/>
      <c r="J29150"/>
      <c r="U29150" s="43"/>
      <c r="AE29150"/>
    </row>
    <row r="29151" spans="1:31">
      <c r="A29151">
        <v>67430</v>
      </c>
      <c r="B29151" t="s">
        <v>25042</v>
      </c>
      <c r="C29151" t="s">
        <v>33478</v>
      </c>
      <c r="D29151" t="s">
        <v>33476</v>
      </c>
      <c r="E29151"/>
      <c r="F29151"/>
      <c r="G29151"/>
      <c r="H29151"/>
      <c r="I29151"/>
      <c r="J29151"/>
      <c r="U29151" s="43"/>
      <c r="AE29151"/>
    </row>
    <row r="29152" spans="1:31">
      <c r="A29152">
        <v>67170</v>
      </c>
      <c r="B29152" t="s">
        <v>25043</v>
      </c>
      <c r="C29152" t="s">
        <v>33480</v>
      </c>
      <c r="D29152" t="s">
        <v>33476</v>
      </c>
      <c r="E29152"/>
      <c r="F29152"/>
      <c r="G29152"/>
      <c r="H29152"/>
      <c r="I29152"/>
      <c r="J29152"/>
      <c r="U29152" s="43"/>
      <c r="AE29152"/>
    </row>
    <row r="29153" spans="1:31">
      <c r="A29153">
        <v>67120</v>
      </c>
      <c r="B29153" t="s">
        <v>25044</v>
      </c>
      <c r="C29153" t="s">
        <v>33479</v>
      </c>
      <c r="D29153" t="s">
        <v>33476</v>
      </c>
      <c r="E29153"/>
      <c r="F29153"/>
      <c r="G29153"/>
      <c r="H29153"/>
      <c r="I29153"/>
      <c r="J29153"/>
      <c r="U29153" s="43"/>
      <c r="AE29153"/>
    </row>
    <row r="29154" spans="1:31">
      <c r="A29154">
        <v>67117</v>
      </c>
      <c r="B29154" t="s">
        <v>25045</v>
      </c>
      <c r="C29154" t="s">
        <v>33479</v>
      </c>
      <c r="D29154" t="s">
        <v>33476</v>
      </c>
      <c r="E29154"/>
      <c r="F29154"/>
      <c r="G29154"/>
      <c r="H29154"/>
      <c r="I29154"/>
      <c r="J29154"/>
      <c r="U29154" s="43"/>
      <c r="AE29154"/>
    </row>
    <row r="29155" spans="1:31">
      <c r="A29155">
        <v>67330</v>
      </c>
      <c r="B29155" t="s">
        <v>25046</v>
      </c>
      <c r="C29155" t="s">
        <v>33478</v>
      </c>
      <c r="D29155" t="s">
        <v>33476</v>
      </c>
      <c r="E29155"/>
      <c r="F29155"/>
      <c r="G29155"/>
      <c r="H29155"/>
      <c r="I29155"/>
      <c r="J29155"/>
      <c r="U29155" s="43"/>
      <c r="AE29155"/>
    </row>
    <row r="29156" spans="1:31">
      <c r="A29156">
        <v>67160</v>
      </c>
      <c r="B29156" t="s">
        <v>25047</v>
      </c>
      <c r="C29156" t="s">
        <v>33477</v>
      </c>
      <c r="D29156" t="s">
        <v>33476</v>
      </c>
      <c r="E29156"/>
      <c r="F29156"/>
      <c r="G29156"/>
      <c r="H29156"/>
      <c r="I29156"/>
      <c r="J29156"/>
      <c r="U29156" s="43"/>
      <c r="AE29156"/>
    </row>
    <row r="29157" spans="1:31">
      <c r="A29157">
        <v>67160</v>
      </c>
      <c r="B29157" t="s">
        <v>25047</v>
      </c>
      <c r="C29157" t="s">
        <v>33477</v>
      </c>
      <c r="D29157" t="s">
        <v>33476</v>
      </c>
      <c r="E29157"/>
      <c r="F29157"/>
      <c r="G29157"/>
      <c r="H29157"/>
      <c r="I29157"/>
      <c r="J29157"/>
      <c r="U29157" s="43"/>
      <c r="AE29157"/>
    </row>
    <row r="29158" spans="1:31">
      <c r="A29158">
        <v>67320</v>
      </c>
      <c r="B29158" t="s">
        <v>25048</v>
      </c>
      <c r="C29158" t="s">
        <v>33478</v>
      </c>
      <c r="D29158" t="s">
        <v>33476</v>
      </c>
      <c r="E29158"/>
      <c r="F29158"/>
      <c r="G29158"/>
      <c r="H29158"/>
      <c r="I29158"/>
      <c r="J29158"/>
      <c r="U29158" s="43"/>
      <c r="AE29158"/>
    </row>
    <row r="29159" spans="1:31">
      <c r="A29159">
        <v>67410</v>
      </c>
      <c r="B29159" t="s">
        <v>25049</v>
      </c>
      <c r="C29159" t="s">
        <v>33480</v>
      </c>
      <c r="D29159" t="e">
        <v>#N/A</v>
      </c>
      <c r="E29159"/>
      <c r="F29159"/>
      <c r="G29159"/>
      <c r="H29159"/>
      <c r="I29159"/>
      <c r="J29159"/>
      <c r="U29159" s="43"/>
      <c r="AE29159"/>
    </row>
    <row r="29160" spans="1:31">
      <c r="A29160">
        <v>67270</v>
      </c>
      <c r="B29160" t="s">
        <v>25050</v>
      </c>
      <c r="C29160" t="s">
        <v>33478</v>
      </c>
      <c r="D29160" t="s">
        <v>33476</v>
      </c>
      <c r="E29160"/>
      <c r="F29160"/>
      <c r="G29160"/>
      <c r="H29160"/>
      <c r="I29160"/>
      <c r="J29160"/>
      <c r="U29160" s="43"/>
      <c r="AE29160"/>
    </row>
    <row r="29161" spans="1:31">
      <c r="A29161">
        <v>67120</v>
      </c>
      <c r="B29161" t="s">
        <v>25051</v>
      </c>
      <c r="C29161" t="s">
        <v>33479</v>
      </c>
      <c r="D29161" t="s">
        <v>33476</v>
      </c>
      <c r="E29161"/>
      <c r="F29161"/>
      <c r="G29161"/>
      <c r="H29161"/>
      <c r="I29161"/>
      <c r="J29161"/>
      <c r="U29161" s="43"/>
      <c r="AE29161"/>
    </row>
    <row r="29162" spans="1:31">
      <c r="A29162">
        <v>67270</v>
      </c>
      <c r="B29162" t="s">
        <v>25052</v>
      </c>
      <c r="C29162" t="s">
        <v>33478</v>
      </c>
      <c r="D29162" t="s">
        <v>33476</v>
      </c>
      <c r="E29162"/>
      <c r="F29162"/>
      <c r="G29162"/>
      <c r="H29162"/>
      <c r="I29162"/>
      <c r="J29162"/>
      <c r="U29162" s="43"/>
      <c r="AE29162"/>
    </row>
    <row r="29163" spans="1:31">
      <c r="A29163">
        <v>67360</v>
      </c>
      <c r="B29163" t="s">
        <v>25053</v>
      </c>
      <c r="C29163" t="s">
        <v>33478</v>
      </c>
      <c r="D29163" t="s">
        <v>33476</v>
      </c>
      <c r="E29163"/>
      <c r="F29163"/>
      <c r="G29163"/>
      <c r="H29163"/>
      <c r="I29163"/>
      <c r="J29163"/>
      <c r="U29163" s="43"/>
      <c r="AE29163"/>
    </row>
    <row r="29164" spans="1:31">
      <c r="A29164">
        <v>67320</v>
      </c>
      <c r="B29164" t="s">
        <v>25054</v>
      </c>
      <c r="C29164" t="s">
        <v>33478</v>
      </c>
      <c r="D29164" t="s">
        <v>33476</v>
      </c>
      <c r="E29164"/>
      <c r="F29164"/>
      <c r="G29164"/>
      <c r="H29164"/>
      <c r="I29164"/>
      <c r="J29164"/>
      <c r="U29164" s="43"/>
      <c r="AE29164"/>
    </row>
    <row r="29165" spans="1:31">
      <c r="A29165">
        <v>67120</v>
      </c>
      <c r="B29165" t="s">
        <v>25055</v>
      </c>
      <c r="C29165" t="s">
        <v>33479</v>
      </c>
      <c r="D29165" t="s">
        <v>33476</v>
      </c>
      <c r="E29165"/>
      <c r="F29165"/>
      <c r="G29165"/>
      <c r="H29165"/>
      <c r="I29165"/>
      <c r="J29165"/>
      <c r="U29165" s="43"/>
      <c r="AE29165"/>
    </row>
    <row r="29166" spans="1:31">
      <c r="A29166">
        <v>67470</v>
      </c>
      <c r="B29166" t="s">
        <v>25056</v>
      </c>
      <c r="C29166" t="s">
        <v>33477</v>
      </c>
      <c r="D29166" t="s">
        <v>33476</v>
      </c>
      <c r="E29166"/>
      <c r="F29166"/>
      <c r="G29166"/>
      <c r="H29166"/>
      <c r="I29166"/>
      <c r="J29166"/>
      <c r="U29166" s="43"/>
      <c r="AE29166"/>
    </row>
    <row r="29167" spans="1:31">
      <c r="A29167">
        <v>67600</v>
      </c>
      <c r="B29167" t="s">
        <v>25057</v>
      </c>
      <c r="C29167" t="s">
        <v>33480</v>
      </c>
      <c r="D29167" t="s">
        <v>33476</v>
      </c>
      <c r="E29167"/>
      <c r="F29167"/>
      <c r="G29167"/>
      <c r="H29167"/>
      <c r="I29167"/>
      <c r="J29167"/>
      <c r="U29167" s="43"/>
      <c r="AE29167"/>
    </row>
    <row r="29168" spans="1:31">
      <c r="A29168">
        <v>67600</v>
      </c>
      <c r="B29168" t="s">
        <v>25058</v>
      </c>
      <c r="C29168" t="s">
        <v>33480</v>
      </c>
      <c r="D29168" t="s">
        <v>33476</v>
      </c>
      <c r="E29168"/>
      <c r="F29168"/>
      <c r="G29168"/>
      <c r="H29168"/>
      <c r="I29168"/>
      <c r="J29168"/>
      <c r="U29168" s="43"/>
      <c r="AE29168"/>
    </row>
    <row r="29169" spans="1:31">
      <c r="A29169">
        <v>67700</v>
      </c>
      <c r="B29169" t="s">
        <v>25059</v>
      </c>
      <c r="C29169" t="s">
        <v>33478</v>
      </c>
      <c r="D29169" t="s">
        <v>33476</v>
      </c>
      <c r="E29169"/>
      <c r="F29169"/>
      <c r="G29169"/>
      <c r="H29169"/>
      <c r="I29169"/>
      <c r="J29169"/>
      <c r="U29169" s="43"/>
      <c r="AE29169"/>
    </row>
    <row r="29170" spans="1:31">
      <c r="A29170">
        <v>67201</v>
      </c>
      <c r="B29170" t="s">
        <v>25060</v>
      </c>
      <c r="C29170" t="s">
        <v>33480</v>
      </c>
      <c r="D29170" t="e">
        <v>#N/A</v>
      </c>
      <c r="E29170"/>
      <c r="F29170"/>
      <c r="G29170"/>
      <c r="H29170"/>
      <c r="I29170"/>
      <c r="J29170"/>
      <c r="U29170" s="43"/>
      <c r="AE29170"/>
    </row>
    <row r="29171" spans="1:31">
      <c r="A29171">
        <v>67550</v>
      </c>
      <c r="B29171" t="s">
        <v>25061</v>
      </c>
      <c r="C29171" t="s">
        <v>33480</v>
      </c>
      <c r="D29171" t="e">
        <v>#N/A</v>
      </c>
      <c r="E29171"/>
      <c r="F29171"/>
      <c r="G29171"/>
      <c r="H29171"/>
      <c r="I29171"/>
      <c r="J29171"/>
      <c r="U29171" s="43"/>
      <c r="AE29171"/>
    </row>
    <row r="29172" spans="1:31">
      <c r="A29172">
        <v>67140</v>
      </c>
      <c r="B29172" t="s">
        <v>25062</v>
      </c>
      <c r="C29172" t="s">
        <v>33478</v>
      </c>
      <c r="D29172" t="s">
        <v>33476</v>
      </c>
      <c r="E29172"/>
      <c r="F29172"/>
      <c r="G29172"/>
      <c r="H29172"/>
      <c r="I29172"/>
      <c r="J29172"/>
      <c r="U29172" s="43"/>
      <c r="AE29172"/>
    </row>
    <row r="29173" spans="1:31">
      <c r="A29173">
        <v>67390</v>
      </c>
      <c r="B29173" t="s">
        <v>25063</v>
      </c>
      <c r="C29173" t="s">
        <v>33480</v>
      </c>
      <c r="D29173" t="s">
        <v>33476</v>
      </c>
      <c r="E29173"/>
      <c r="F29173"/>
      <c r="G29173"/>
      <c r="H29173"/>
      <c r="I29173"/>
      <c r="J29173"/>
      <c r="U29173" s="43"/>
      <c r="AE29173"/>
    </row>
    <row r="29174" spans="1:31">
      <c r="A29174">
        <v>67710</v>
      </c>
      <c r="B29174" t="s">
        <v>25064</v>
      </c>
      <c r="C29174" t="s">
        <v>33478</v>
      </c>
      <c r="D29174" t="s">
        <v>33476</v>
      </c>
      <c r="E29174"/>
      <c r="F29174"/>
      <c r="G29174"/>
      <c r="H29174"/>
      <c r="I29174"/>
      <c r="J29174"/>
      <c r="U29174" s="43"/>
      <c r="AE29174"/>
    </row>
    <row r="29175" spans="1:31">
      <c r="A29175">
        <v>67710</v>
      </c>
      <c r="B29175" t="s">
        <v>25064</v>
      </c>
      <c r="C29175" t="s">
        <v>33478</v>
      </c>
      <c r="D29175" t="s">
        <v>33476</v>
      </c>
      <c r="E29175"/>
      <c r="F29175"/>
      <c r="G29175"/>
      <c r="H29175"/>
      <c r="I29175"/>
      <c r="J29175"/>
      <c r="U29175" s="43"/>
      <c r="AE29175"/>
    </row>
    <row r="29176" spans="1:31">
      <c r="A29176">
        <v>67710</v>
      </c>
      <c r="B29176" t="s">
        <v>25064</v>
      </c>
      <c r="C29176" t="s">
        <v>33478</v>
      </c>
      <c r="D29176" t="s">
        <v>33476</v>
      </c>
      <c r="E29176"/>
      <c r="F29176"/>
      <c r="G29176"/>
      <c r="H29176"/>
      <c r="I29176"/>
      <c r="J29176"/>
      <c r="U29176" s="43"/>
      <c r="AE29176"/>
    </row>
    <row r="29177" spans="1:31">
      <c r="A29177">
        <v>67710</v>
      </c>
      <c r="B29177" t="s">
        <v>25064</v>
      </c>
      <c r="C29177" t="s">
        <v>33478</v>
      </c>
      <c r="D29177" t="s">
        <v>33476</v>
      </c>
      <c r="E29177"/>
      <c r="F29177"/>
      <c r="G29177"/>
      <c r="H29177"/>
      <c r="I29177"/>
      <c r="J29177"/>
      <c r="U29177" s="43"/>
      <c r="AE29177"/>
    </row>
    <row r="29178" spans="1:31">
      <c r="A29178">
        <v>67710</v>
      </c>
      <c r="B29178" t="s">
        <v>25064</v>
      </c>
      <c r="C29178" t="s">
        <v>33478</v>
      </c>
      <c r="D29178" t="s">
        <v>33476</v>
      </c>
      <c r="E29178"/>
      <c r="F29178"/>
      <c r="G29178"/>
      <c r="H29178"/>
      <c r="I29178"/>
      <c r="J29178"/>
      <c r="U29178" s="43"/>
      <c r="AE29178"/>
    </row>
    <row r="29179" spans="1:31">
      <c r="A29179">
        <v>67350</v>
      </c>
      <c r="B29179" t="s">
        <v>25065</v>
      </c>
      <c r="C29179" t="s">
        <v>33478</v>
      </c>
      <c r="D29179" t="e">
        <v>#N/A</v>
      </c>
      <c r="E29179"/>
      <c r="F29179"/>
      <c r="G29179"/>
      <c r="H29179"/>
      <c r="I29179"/>
      <c r="J29179"/>
      <c r="U29179" s="43"/>
      <c r="AE29179"/>
    </row>
    <row r="29180" spans="1:31">
      <c r="A29180">
        <v>67960</v>
      </c>
      <c r="B29180" t="s">
        <v>25066</v>
      </c>
      <c r="C29180" t="s">
        <v>33480</v>
      </c>
      <c r="D29180" t="s">
        <v>33476</v>
      </c>
      <c r="E29180"/>
      <c r="F29180"/>
      <c r="G29180"/>
      <c r="H29180"/>
      <c r="I29180"/>
      <c r="J29180"/>
      <c r="U29180" s="43"/>
      <c r="AE29180"/>
    </row>
    <row r="29181" spans="1:31">
      <c r="A29181">
        <v>67680</v>
      </c>
      <c r="B29181" t="s">
        <v>25067</v>
      </c>
      <c r="C29181" t="s">
        <v>33479</v>
      </c>
      <c r="D29181" t="s">
        <v>33476</v>
      </c>
      <c r="E29181"/>
      <c r="F29181"/>
      <c r="G29181"/>
      <c r="H29181"/>
      <c r="I29181"/>
      <c r="J29181"/>
      <c r="U29181" s="43"/>
      <c r="AE29181"/>
    </row>
    <row r="29182" spans="1:31">
      <c r="A29182">
        <v>67290</v>
      </c>
      <c r="B29182" t="s">
        <v>25068</v>
      </c>
      <c r="C29182" t="s">
        <v>33478</v>
      </c>
      <c r="D29182" t="s">
        <v>33476</v>
      </c>
      <c r="E29182"/>
      <c r="F29182"/>
      <c r="G29182"/>
      <c r="H29182"/>
      <c r="I29182"/>
      <c r="J29182"/>
      <c r="U29182" s="43"/>
      <c r="AE29182"/>
    </row>
    <row r="29183" spans="1:31">
      <c r="A29183">
        <v>67120</v>
      </c>
      <c r="B29183" t="s">
        <v>25069</v>
      </c>
      <c r="C29183" t="s">
        <v>33479</v>
      </c>
      <c r="D29183" t="s">
        <v>33476</v>
      </c>
      <c r="E29183"/>
      <c r="F29183"/>
      <c r="G29183"/>
      <c r="H29183"/>
      <c r="I29183"/>
      <c r="J29183"/>
      <c r="U29183" s="43"/>
      <c r="AE29183"/>
    </row>
    <row r="29184" spans="1:31">
      <c r="A29184">
        <v>67120</v>
      </c>
      <c r="B29184" t="s">
        <v>25070</v>
      </c>
      <c r="C29184" t="s">
        <v>33479</v>
      </c>
      <c r="D29184" t="s">
        <v>33476</v>
      </c>
      <c r="E29184"/>
      <c r="F29184"/>
      <c r="G29184"/>
      <c r="H29184"/>
      <c r="I29184"/>
      <c r="J29184"/>
      <c r="U29184" s="43"/>
      <c r="AE29184"/>
    </row>
    <row r="29185" spans="1:31">
      <c r="A29185">
        <v>67330</v>
      </c>
      <c r="B29185" t="s">
        <v>25071</v>
      </c>
      <c r="C29185" t="s">
        <v>33478</v>
      </c>
      <c r="D29185" t="s">
        <v>33476</v>
      </c>
      <c r="E29185"/>
      <c r="F29185"/>
      <c r="G29185"/>
      <c r="H29185"/>
      <c r="I29185"/>
      <c r="J29185"/>
      <c r="U29185" s="43"/>
      <c r="AE29185"/>
    </row>
    <row r="29186" spans="1:31">
      <c r="A29186">
        <v>67150</v>
      </c>
      <c r="B29186" t="s">
        <v>25072</v>
      </c>
      <c r="C29186" t="s">
        <v>33480</v>
      </c>
      <c r="D29186" t="s">
        <v>33476</v>
      </c>
      <c r="E29186"/>
      <c r="F29186"/>
      <c r="G29186"/>
      <c r="H29186"/>
      <c r="I29186"/>
      <c r="J29186"/>
      <c r="U29186" s="43"/>
      <c r="AE29186"/>
    </row>
    <row r="29187" spans="1:31">
      <c r="A29187">
        <v>67150</v>
      </c>
      <c r="B29187" t="s">
        <v>25072</v>
      </c>
      <c r="C29187" t="s">
        <v>33480</v>
      </c>
      <c r="D29187" t="s">
        <v>33476</v>
      </c>
      <c r="E29187"/>
      <c r="F29187"/>
      <c r="G29187"/>
      <c r="H29187"/>
      <c r="I29187"/>
      <c r="J29187"/>
      <c r="U29187" s="43"/>
      <c r="AE29187"/>
    </row>
    <row r="29188" spans="1:31">
      <c r="A29188">
        <v>67114</v>
      </c>
      <c r="B29188" t="s">
        <v>25073</v>
      </c>
      <c r="C29188" t="s">
        <v>33480</v>
      </c>
      <c r="D29188" t="e">
        <v>#N/A</v>
      </c>
      <c r="E29188"/>
      <c r="F29188"/>
      <c r="G29188"/>
      <c r="H29188"/>
      <c r="I29188"/>
      <c r="J29188"/>
      <c r="U29188" s="43"/>
      <c r="AE29188"/>
    </row>
    <row r="29189" spans="1:31">
      <c r="A29189">
        <v>67360</v>
      </c>
      <c r="B29189" t="s">
        <v>25074</v>
      </c>
      <c r="C29189" t="s">
        <v>33478</v>
      </c>
      <c r="D29189" t="s">
        <v>33476</v>
      </c>
      <c r="E29189"/>
      <c r="F29189"/>
      <c r="G29189"/>
      <c r="H29189"/>
      <c r="I29189"/>
      <c r="J29189"/>
      <c r="U29189" s="43"/>
      <c r="AE29189"/>
    </row>
    <row r="29190" spans="1:31">
      <c r="A29190">
        <v>67320</v>
      </c>
      <c r="B29190" t="s">
        <v>25075</v>
      </c>
      <c r="C29190" t="s">
        <v>33478</v>
      </c>
      <c r="D29190" t="s">
        <v>33476</v>
      </c>
      <c r="E29190"/>
      <c r="F29190"/>
      <c r="G29190"/>
      <c r="H29190"/>
      <c r="I29190"/>
      <c r="J29190"/>
      <c r="U29190" s="43"/>
      <c r="AE29190"/>
    </row>
    <row r="29191" spans="1:31">
      <c r="A29191">
        <v>67320</v>
      </c>
      <c r="B29191" t="s">
        <v>25075</v>
      </c>
      <c r="C29191" t="s">
        <v>33478</v>
      </c>
      <c r="D29191" t="s">
        <v>33476</v>
      </c>
      <c r="E29191"/>
      <c r="F29191"/>
      <c r="G29191"/>
      <c r="H29191"/>
      <c r="I29191"/>
      <c r="J29191"/>
      <c r="U29191" s="43"/>
      <c r="AE29191"/>
    </row>
    <row r="29192" spans="1:31">
      <c r="A29192">
        <v>67320</v>
      </c>
      <c r="B29192" t="s">
        <v>25076</v>
      </c>
      <c r="C29192" t="s">
        <v>33478</v>
      </c>
      <c r="D29192" t="s">
        <v>33476</v>
      </c>
      <c r="E29192"/>
      <c r="F29192"/>
      <c r="G29192"/>
      <c r="H29192"/>
      <c r="I29192"/>
      <c r="J29192"/>
      <c r="U29192" s="43"/>
      <c r="AE29192"/>
    </row>
    <row r="29193" spans="1:31">
      <c r="A29193">
        <v>67350</v>
      </c>
      <c r="B29193" t="s">
        <v>25077</v>
      </c>
      <c r="C29193" t="s">
        <v>33478</v>
      </c>
      <c r="D29193" t="e">
        <v>#N/A</v>
      </c>
      <c r="E29193"/>
      <c r="F29193"/>
      <c r="G29193"/>
      <c r="H29193"/>
      <c r="I29193"/>
      <c r="J29193"/>
      <c r="U29193" s="43"/>
      <c r="AE29193"/>
    </row>
    <row r="29194" spans="1:31">
      <c r="A29194">
        <v>67320</v>
      </c>
      <c r="B29194" t="s">
        <v>25078</v>
      </c>
      <c r="C29194" t="s">
        <v>33478</v>
      </c>
      <c r="D29194" t="s">
        <v>33476</v>
      </c>
      <c r="E29194"/>
      <c r="F29194"/>
      <c r="G29194"/>
      <c r="H29194"/>
      <c r="I29194"/>
      <c r="J29194"/>
      <c r="U29194" s="43"/>
      <c r="AE29194"/>
    </row>
    <row r="29195" spans="1:31">
      <c r="A29195">
        <v>67640</v>
      </c>
      <c r="B29195" t="s">
        <v>25079</v>
      </c>
      <c r="C29195" t="s">
        <v>33480</v>
      </c>
      <c r="D29195" t="e">
        <v>#N/A</v>
      </c>
      <c r="E29195"/>
      <c r="F29195"/>
      <c r="G29195"/>
      <c r="H29195"/>
      <c r="I29195"/>
      <c r="J29195"/>
      <c r="U29195" s="43"/>
      <c r="AE29195"/>
    </row>
    <row r="29196" spans="1:31">
      <c r="A29196">
        <v>67640</v>
      </c>
      <c r="B29196" t="s">
        <v>25079</v>
      </c>
      <c r="C29196" t="s">
        <v>33480</v>
      </c>
      <c r="D29196" t="e">
        <v>#N/A</v>
      </c>
      <c r="E29196"/>
      <c r="F29196"/>
      <c r="G29196"/>
      <c r="H29196"/>
      <c r="I29196"/>
      <c r="J29196"/>
      <c r="U29196" s="43"/>
      <c r="AE29196"/>
    </row>
    <row r="29197" spans="1:31">
      <c r="A29197">
        <v>67117</v>
      </c>
      <c r="B29197" t="s">
        <v>25080</v>
      </c>
      <c r="C29197" t="s">
        <v>33479</v>
      </c>
      <c r="D29197" t="s">
        <v>33476</v>
      </c>
      <c r="E29197"/>
      <c r="F29197"/>
      <c r="G29197"/>
      <c r="H29197"/>
      <c r="I29197"/>
      <c r="J29197"/>
      <c r="U29197" s="43"/>
      <c r="AE29197"/>
    </row>
    <row r="29198" spans="1:31">
      <c r="A29198">
        <v>67310</v>
      </c>
      <c r="B29198" t="s">
        <v>25081</v>
      </c>
      <c r="C29198" t="s">
        <v>33478</v>
      </c>
      <c r="D29198" t="s">
        <v>33476</v>
      </c>
      <c r="E29198"/>
      <c r="F29198"/>
      <c r="G29198"/>
      <c r="H29198"/>
      <c r="I29198"/>
      <c r="J29198"/>
      <c r="U29198" s="43"/>
      <c r="AE29198"/>
    </row>
    <row r="29199" spans="1:31">
      <c r="A29199">
        <v>67480</v>
      </c>
      <c r="B29199" t="s">
        <v>25082</v>
      </c>
      <c r="C29199" t="s">
        <v>33477</v>
      </c>
      <c r="D29199" t="s">
        <v>33476</v>
      </c>
      <c r="E29199"/>
      <c r="F29199"/>
      <c r="G29199"/>
      <c r="H29199"/>
      <c r="I29199"/>
      <c r="J29199"/>
      <c r="U29199" s="43"/>
      <c r="AE29199"/>
    </row>
    <row r="29200" spans="1:31">
      <c r="A29200">
        <v>67580</v>
      </c>
      <c r="B29200" t="s">
        <v>25083</v>
      </c>
      <c r="C29200" t="s">
        <v>33478</v>
      </c>
      <c r="D29200" t="s">
        <v>33476</v>
      </c>
      <c r="E29200"/>
      <c r="F29200"/>
      <c r="G29200"/>
      <c r="H29200"/>
      <c r="I29200"/>
      <c r="J29200"/>
      <c r="U29200" s="43"/>
      <c r="AE29200"/>
    </row>
    <row r="29201" spans="1:31">
      <c r="A29201">
        <v>67480</v>
      </c>
      <c r="B29201" t="s">
        <v>25084</v>
      </c>
      <c r="C29201" t="s">
        <v>33477</v>
      </c>
      <c r="D29201" t="s">
        <v>33476</v>
      </c>
      <c r="E29201"/>
      <c r="F29201"/>
      <c r="G29201"/>
      <c r="H29201"/>
      <c r="I29201"/>
      <c r="J29201"/>
      <c r="U29201" s="43"/>
      <c r="AE29201"/>
    </row>
    <row r="29202" spans="1:31">
      <c r="A29202">
        <v>67220</v>
      </c>
      <c r="B29202" t="s">
        <v>25085</v>
      </c>
      <c r="C29202" t="s">
        <v>33478</v>
      </c>
      <c r="D29202" t="s">
        <v>33476</v>
      </c>
      <c r="E29202"/>
      <c r="F29202"/>
      <c r="G29202"/>
      <c r="H29202"/>
      <c r="I29202"/>
      <c r="J29202"/>
      <c r="U29202" s="43"/>
      <c r="AE29202"/>
    </row>
    <row r="29203" spans="1:31">
      <c r="A29203">
        <v>67130</v>
      </c>
      <c r="B29203" t="s">
        <v>25086</v>
      </c>
      <c r="C29203" t="s">
        <v>33478</v>
      </c>
      <c r="D29203" t="s">
        <v>33476</v>
      </c>
      <c r="E29203"/>
      <c r="F29203"/>
      <c r="G29203"/>
      <c r="H29203"/>
      <c r="I29203"/>
      <c r="J29203"/>
      <c r="U29203" s="43"/>
      <c r="AE29203"/>
    </row>
    <row r="29204" spans="1:31">
      <c r="A29204">
        <v>67490</v>
      </c>
      <c r="B29204" t="s">
        <v>25087</v>
      </c>
      <c r="C29204" t="s">
        <v>33478</v>
      </c>
      <c r="D29204" t="e">
        <v>#N/A</v>
      </c>
      <c r="E29204"/>
      <c r="F29204"/>
      <c r="G29204"/>
      <c r="H29204"/>
      <c r="I29204"/>
      <c r="J29204"/>
      <c r="U29204" s="43"/>
      <c r="AE29204"/>
    </row>
    <row r="29205" spans="1:31">
      <c r="A29205">
        <v>67860</v>
      </c>
      <c r="B29205" t="s">
        <v>25088</v>
      </c>
      <c r="C29205" t="s">
        <v>33480</v>
      </c>
      <c r="D29205" t="e">
        <v>#N/A</v>
      </c>
      <c r="E29205"/>
      <c r="F29205"/>
      <c r="G29205"/>
      <c r="H29205"/>
      <c r="I29205"/>
      <c r="J29205"/>
      <c r="U29205" s="43"/>
      <c r="AE29205"/>
    </row>
    <row r="29206" spans="1:31">
      <c r="A29206">
        <v>67360</v>
      </c>
      <c r="B29206" t="s">
        <v>25089</v>
      </c>
      <c r="C29206" t="s">
        <v>33478</v>
      </c>
      <c r="D29206" t="s">
        <v>33476</v>
      </c>
      <c r="E29206"/>
      <c r="F29206"/>
      <c r="G29206"/>
      <c r="H29206"/>
      <c r="I29206"/>
      <c r="J29206"/>
      <c r="U29206" s="43"/>
      <c r="AE29206"/>
    </row>
    <row r="29207" spans="1:31">
      <c r="A29207">
        <v>67290</v>
      </c>
      <c r="B29207" t="s">
        <v>25090</v>
      </c>
      <c r="C29207" t="s">
        <v>33478</v>
      </c>
      <c r="D29207" t="s">
        <v>33476</v>
      </c>
      <c r="E29207"/>
      <c r="F29207"/>
      <c r="G29207"/>
      <c r="H29207"/>
      <c r="I29207"/>
      <c r="J29207"/>
      <c r="U29207" s="43"/>
      <c r="AE29207"/>
    </row>
    <row r="29208" spans="1:31">
      <c r="A29208">
        <v>67700</v>
      </c>
      <c r="B29208" t="s">
        <v>25091</v>
      </c>
      <c r="C29208" t="s">
        <v>33478</v>
      </c>
      <c r="D29208" t="s">
        <v>33476</v>
      </c>
      <c r="E29208"/>
      <c r="F29208"/>
      <c r="G29208"/>
      <c r="H29208"/>
      <c r="I29208"/>
      <c r="J29208"/>
      <c r="U29208" s="43"/>
      <c r="AE29208"/>
    </row>
    <row r="29209" spans="1:31">
      <c r="A29209">
        <v>67117</v>
      </c>
      <c r="B29209" t="s">
        <v>25092</v>
      </c>
      <c r="C29209" t="s">
        <v>33479</v>
      </c>
      <c r="D29209" t="s">
        <v>33476</v>
      </c>
      <c r="E29209"/>
      <c r="F29209"/>
      <c r="G29209"/>
      <c r="H29209"/>
      <c r="I29209"/>
      <c r="J29209"/>
      <c r="U29209" s="43"/>
      <c r="AE29209"/>
    </row>
    <row r="29210" spans="1:31">
      <c r="A29210">
        <v>67760</v>
      </c>
      <c r="B29210" t="s">
        <v>25093</v>
      </c>
      <c r="C29210" t="s">
        <v>33480</v>
      </c>
      <c r="D29210" t="s">
        <v>33476</v>
      </c>
      <c r="E29210"/>
      <c r="F29210"/>
      <c r="G29210"/>
      <c r="H29210"/>
      <c r="I29210"/>
      <c r="J29210"/>
      <c r="U29210" s="43"/>
      <c r="AE29210"/>
    </row>
    <row r="29211" spans="1:31">
      <c r="A29211">
        <v>67118</v>
      </c>
      <c r="B29211" t="s">
        <v>25094</v>
      </c>
      <c r="C29211" t="s">
        <v>33480</v>
      </c>
      <c r="D29211" t="e">
        <v>#N/A</v>
      </c>
      <c r="E29211"/>
      <c r="F29211"/>
      <c r="G29211"/>
      <c r="H29211"/>
      <c r="I29211"/>
      <c r="J29211"/>
      <c r="U29211" s="43"/>
      <c r="AE29211"/>
    </row>
    <row r="29212" spans="1:31">
      <c r="A29212">
        <v>67270</v>
      </c>
      <c r="B29212" t="s">
        <v>25095</v>
      </c>
      <c r="C29212" t="s">
        <v>33478</v>
      </c>
      <c r="D29212" t="s">
        <v>33476</v>
      </c>
      <c r="E29212"/>
      <c r="F29212"/>
      <c r="G29212"/>
      <c r="H29212"/>
      <c r="I29212"/>
      <c r="J29212"/>
      <c r="U29212" s="43"/>
      <c r="AE29212"/>
    </row>
    <row r="29213" spans="1:31">
      <c r="A29213">
        <v>67270</v>
      </c>
      <c r="B29213" t="s">
        <v>25095</v>
      </c>
      <c r="C29213" t="s">
        <v>33478</v>
      </c>
      <c r="D29213" t="s">
        <v>33476</v>
      </c>
      <c r="E29213"/>
      <c r="F29213"/>
      <c r="G29213"/>
      <c r="H29213"/>
      <c r="I29213"/>
      <c r="J29213"/>
      <c r="U29213" s="43"/>
      <c r="AE29213"/>
    </row>
    <row r="29214" spans="1:31">
      <c r="A29214">
        <v>67150</v>
      </c>
      <c r="B29214" t="s">
        <v>25096</v>
      </c>
      <c r="C29214" t="s">
        <v>33480</v>
      </c>
      <c r="D29214" t="s">
        <v>33476</v>
      </c>
      <c r="E29214"/>
      <c r="F29214"/>
      <c r="G29214"/>
      <c r="H29214"/>
      <c r="I29214"/>
      <c r="J29214"/>
      <c r="U29214" s="43"/>
      <c r="AE29214"/>
    </row>
    <row r="29215" spans="1:31">
      <c r="A29215">
        <v>67140</v>
      </c>
      <c r="B29215" t="s">
        <v>25097</v>
      </c>
      <c r="C29215" t="s">
        <v>33478</v>
      </c>
      <c r="D29215" t="s">
        <v>33476</v>
      </c>
      <c r="E29215"/>
      <c r="F29215"/>
      <c r="G29215"/>
      <c r="H29215"/>
      <c r="I29215"/>
      <c r="J29215"/>
      <c r="U29215" s="43"/>
      <c r="AE29215"/>
    </row>
    <row r="29216" spans="1:31">
      <c r="A29216">
        <v>67170</v>
      </c>
      <c r="B29216" t="s">
        <v>25098</v>
      </c>
      <c r="C29216" t="s">
        <v>33480</v>
      </c>
      <c r="D29216" t="s">
        <v>33476</v>
      </c>
      <c r="E29216"/>
      <c r="F29216"/>
      <c r="G29216"/>
      <c r="H29216"/>
      <c r="I29216"/>
      <c r="J29216"/>
      <c r="U29216" s="43"/>
      <c r="AE29216"/>
    </row>
    <row r="29217" spans="1:31">
      <c r="A29217">
        <v>67320</v>
      </c>
      <c r="B29217" t="s">
        <v>25099</v>
      </c>
      <c r="C29217" t="s">
        <v>33478</v>
      </c>
      <c r="D29217" t="s">
        <v>33476</v>
      </c>
      <c r="E29217"/>
      <c r="F29217"/>
      <c r="G29217"/>
      <c r="H29217"/>
      <c r="I29217"/>
      <c r="J29217"/>
      <c r="U29217" s="43"/>
      <c r="AE29217"/>
    </row>
    <row r="29218" spans="1:31">
      <c r="A29218">
        <v>67360</v>
      </c>
      <c r="B29218" t="s">
        <v>25100</v>
      </c>
      <c r="C29218" t="s">
        <v>33478</v>
      </c>
      <c r="D29218" t="s">
        <v>33476</v>
      </c>
      <c r="E29218"/>
      <c r="F29218"/>
      <c r="G29218"/>
      <c r="H29218"/>
      <c r="I29218"/>
      <c r="J29218"/>
      <c r="U29218" s="43"/>
      <c r="AE29218"/>
    </row>
    <row r="29219" spans="1:31">
      <c r="A29219">
        <v>67360</v>
      </c>
      <c r="B29219" t="s">
        <v>25100</v>
      </c>
      <c r="C29219" t="s">
        <v>33478</v>
      </c>
      <c r="D29219" t="s">
        <v>33476</v>
      </c>
      <c r="E29219"/>
      <c r="F29219"/>
      <c r="G29219"/>
      <c r="H29219"/>
      <c r="I29219"/>
      <c r="J29219"/>
      <c r="U29219" s="43"/>
      <c r="AE29219"/>
    </row>
    <row r="29220" spans="1:31">
      <c r="A29220">
        <v>67700</v>
      </c>
      <c r="B29220" t="s">
        <v>25101</v>
      </c>
      <c r="C29220" t="s">
        <v>33478</v>
      </c>
      <c r="D29220" t="s">
        <v>33476</v>
      </c>
      <c r="E29220"/>
      <c r="F29220"/>
      <c r="G29220"/>
      <c r="H29220"/>
      <c r="I29220"/>
      <c r="J29220"/>
      <c r="U29220" s="43"/>
      <c r="AE29220"/>
    </row>
    <row r="29221" spans="1:31">
      <c r="A29221">
        <v>67490</v>
      </c>
      <c r="B29221" t="s">
        <v>25102</v>
      </c>
      <c r="C29221" t="s">
        <v>33478</v>
      </c>
      <c r="D29221" t="e">
        <v>#N/A</v>
      </c>
      <c r="E29221"/>
      <c r="F29221"/>
      <c r="G29221"/>
      <c r="H29221"/>
      <c r="I29221"/>
      <c r="J29221"/>
      <c r="U29221" s="43"/>
      <c r="AE29221"/>
    </row>
    <row r="29222" spans="1:31">
      <c r="A29222">
        <v>67270</v>
      </c>
      <c r="B29222" t="s">
        <v>25103</v>
      </c>
      <c r="C29222" t="s">
        <v>33478</v>
      </c>
      <c r="D29222" t="s">
        <v>33476</v>
      </c>
      <c r="E29222"/>
      <c r="F29222"/>
      <c r="G29222"/>
      <c r="H29222"/>
      <c r="I29222"/>
      <c r="J29222"/>
      <c r="U29222" s="43"/>
      <c r="AE29222"/>
    </row>
    <row r="29223" spans="1:31">
      <c r="A29223">
        <v>67210</v>
      </c>
      <c r="B29223" t="s">
        <v>25104</v>
      </c>
      <c r="C29223" t="s">
        <v>33480</v>
      </c>
      <c r="D29223" t="s">
        <v>33476</v>
      </c>
      <c r="E29223"/>
      <c r="F29223"/>
      <c r="G29223"/>
      <c r="H29223"/>
      <c r="I29223"/>
      <c r="J29223"/>
      <c r="U29223" s="43"/>
      <c r="AE29223"/>
    </row>
    <row r="29224" spans="1:31">
      <c r="A29224">
        <v>67130</v>
      </c>
      <c r="B29224" t="s">
        <v>8594</v>
      </c>
      <c r="C29224" t="s">
        <v>33478</v>
      </c>
      <c r="D29224" t="s">
        <v>33476</v>
      </c>
      <c r="E29224"/>
      <c r="F29224"/>
      <c r="G29224"/>
      <c r="H29224"/>
      <c r="I29224"/>
      <c r="J29224"/>
      <c r="U29224" s="43"/>
      <c r="AE29224"/>
    </row>
    <row r="29225" spans="1:31">
      <c r="A29225">
        <v>67350</v>
      </c>
      <c r="B29225" t="s">
        <v>25105</v>
      </c>
      <c r="C29225" t="s">
        <v>33478</v>
      </c>
      <c r="D29225" t="e">
        <v>#N/A</v>
      </c>
      <c r="E29225"/>
      <c r="F29225"/>
      <c r="G29225"/>
      <c r="H29225"/>
      <c r="I29225"/>
      <c r="J29225"/>
      <c r="U29225" s="43"/>
      <c r="AE29225"/>
    </row>
    <row r="29226" spans="1:31">
      <c r="A29226">
        <v>67190</v>
      </c>
      <c r="B29226" t="s">
        <v>25106</v>
      </c>
      <c r="C29226" t="s">
        <v>33478</v>
      </c>
      <c r="D29226" t="s">
        <v>33476</v>
      </c>
      <c r="E29226"/>
      <c r="F29226"/>
      <c r="G29226"/>
      <c r="H29226"/>
      <c r="I29226"/>
      <c r="J29226"/>
      <c r="U29226" s="43"/>
      <c r="AE29226"/>
    </row>
    <row r="29227" spans="1:31">
      <c r="A29227">
        <v>67190</v>
      </c>
      <c r="B29227" t="s">
        <v>25107</v>
      </c>
      <c r="C29227" t="s">
        <v>33478</v>
      </c>
      <c r="D29227" t="s">
        <v>33476</v>
      </c>
      <c r="E29227"/>
      <c r="F29227"/>
      <c r="G29227"/>
      <c r="H29227"/>
      <c r="I29227"/>
      <c r="J29227"/>
      <c r="U29227" s="43"/>
      <c r="AE29227"/>
    </row>
    <row r="29228" spans="1:31">
      <c r="A29228">
        <v>67240</v>
      </c>
      <c r="B29228" t="s">
        <v>25108</v>
      </c>
      <c r="C29228" t="s">
        <v>33477</v>
      </c>
      <c r="D29228" t="s">
        <v>33476</v>
      </c>
      <c r="E29228"/>
      <c r="F29228"/>
      <c r="G29228"/>
      <c r="H29228"/>
      <c r="I29228"/>
      <c r="J29228"/>
      <c r="U29228" s="43"/>
      <c r="AE29228"/>
    </row>
    <row r="29229" spans="1:31">
      <c r="A29229">
        <v>67870</v>
      </c>
      <c r="B29229" t="s">
        <v>25109</v>
      </c>
      <c r="C29229" t="s">
        <v>33480</v>
      </c>
      <c r="D29229" t="e">
        <v>#N/A</v>
      </c>
      <c r="E29229"/>
      <c r="F29229"/>
      <c r="G29229"/>
      <c r="H29229"/>
      <c r="I29229"/>
      <c r="J29229"/>
      <c r="U29229" s="43"/>
      <c r="AE29229"/>
    </row>
    <row r="29230" spans="1:31">
      <c r="A29230">
        <v>67370</v>
      </c>
      <c r="B29230" t="s">
        <v>25110</v>
      </c>
      <c r="C29230" t="s">
        <v>33479</v>
      </c>
      <c r="D29230" t="s">
        <v>33476</v>
      </c>
      <c r="E29230"/>
      <c r="F29230"/>
      <c r="G29230"/>
      <c r="H29230"/>
      <c r="I29230"/>
      <c r="J29230"/>
      <c r="U29230" s="43"/>
      <c r="AE29230"/>
    </row>
    <row r="29231" spans="1:31">
      <c r="A29231">
        <v>67110</v>
      </c>
      <c r="B29231" t="s">
        <v>25111</v>
      </c>
      <c r="C29231" t="s">
        <v>33478</v>
      </c>
      <c r="D29231" t="s">
        <v>33476</v>
      </c>
      <c r="E29231"/>
      <c r="F29231"/>
      <c r="G29231"/>
      <c r="H29231"/>
      <c r="I29231"/>
      <c r="J29231"/>
      <c r="U29231" s="43"/>
      <c r="AE29231"/>
    </row>
    <row r="29232" spans="1:31">
      <c r="A29232">
        <v>67110</v>
      </c>
      <c r="B29232" t="s">
        <v>25112</v>
      </c>
      <c r="C29232" t="s">
        <v>33478</v>
      </c>
      <c r="D29232" t="s">
        <v>33476</v>
      </c>
      <c r="E29232"/>
      <c r="F29232"/>
      <c r="G29232"/>
      <c r="H29232"/>
      <c r="I29232"/>
      <c r="J29232"/>
      <c r="U29232" s="43"/>
      <c r="AE29232"/>
    </row>
    <row r="29233" spans="1:31">
      <c r="A29233">
        <v>67110</v>
      </c>
      <c r="B29233" t="s">
        <v>25112</v>
      </c>
      <c r="C29233" t="s">
        <v>33478</v>
      </c>
      <c r="D29233" t="s">
        <v>33476</v>
      </c>
      <c r="E29233"/>
      <c r="F29233"/>
      <c r="G29233"/>
      <c r="H29233"/>
      <c r="I29233"/>
      <c r="J29233"/>
      <c r="U29233" s="43"/>
      <c r="AE29233"/>
    </row>
    <row r="29234" spans="1:31">
      <c r="A29234">
        <v>67110</v>
      </c>
      <c r="B29234" t="s">
        <v>25112</v>
      </c>
      <c r="C29234" t="s">
        <v>33478</v>
      </c>
      <c r="D29234" t="s">
        <v>33476</v>
      </c>
      <c r="E29234"/>
      <c r="F29234"/>
      <c r="G29234"/>
      <c r="H29234"/>
      <c r="I29234"/>
      <c r="J29234"/>
      <c r="U29234" s="43"/>
      <c r="AE29234"/>
    </row>
    <row r="29235" spans="1:31">
      <c r="A29235">
        <v>67110</v>
      </c>
      <c r="B29235" t="s">
        <v>25112</v>
      </c>
      <c r="C29235" t="s">
        <v>33478</v>
      </c>
      <c r="D29235" t="s">
        <v>33476</v>
      </c>
      <c r="E29235"/>
      <c r="F29235"/>
      <c r="G29235"/>
      <c r="H29235"/>
      <c r="I29235"/>
      <c r="J29235"/>
      <c r="U29235" s="43"/>
      <c r="AE29235"/>
    </row>
    <row r="29236" spans="1:31">
      <c r="A29236">
        <v>67360</v>
      </c>
      <c r="B29236" t="s">
        <v>25113</v>
      </c>
      <c r="C29236" t="s">
        <v>33478</v>
      </c>
      <c r="D29236" t="s">
        <v>33476</v>
      </c>
      <c r="E29236"/>
      <c r="F29236"/>
      <c r="G29236"/>
      <c r="H29236"/>
      <c r="I29236"/>
      <c r="J29236"/>
      <c r="U29236" s="43"/>
      <c r="AE29236"/>
    </row>
    <row r="29237" spans="1:31">
      <c r="A29237">
        <v>67320</v>
      </c>
      <c r="B29237" t="s">
        <v>25114</v>
      </c>
      <c r="C29237" t="s">
        <v>33478</v>
      </c>
      <c r="D29237" t="s">
        <v>33476</v>
      </c>
      <c r="E29237"/>
      <c r="F29237"/>
      <c r="G29237"/>
      <c r="H29237"/>
      <c r="I29237"/>
      <c r="J29237"/>
      <c r="U29237" s="43"/>
      <c r="AE29237"/>
    </row>
    <row r="29238" spans="1:31">
      <c r="A29238">
        <v>67700</v>
      </c>
      <c r="B29238" t="s">
        <v>25115</v>
      </c>
      <c r="C29238" t="s">
        <v>33478</v>
      </c>
      <c r="D29238" t="s">
        <v>33476</v>
      </c>
      <c r="E29238"/>
      <c r="F29238"/>
      <c r="G29238"/>
      <c r="H29238"/>
      <c r="I29238"/>
      <c r="J29238"/>
      <c r="U29238" s="43"/>
      <c r="AE29238"/>
    </row>
    <row r="29239" spans="1:31">
      <c r="A29239">
        <v>67500</v>
      </c>
      <c r="B29239" t="s">
        <v>25116</v>
      </c>
      <c r="C29239" t="s">
        <v>33477</v>
      </c>
      <c r="D29239" t="s">
        <v>33476</v>
      </c>
      <c r="E29239"/>
      <c r="F29239"/>
      <c r="G29239"/>
      <c r="H29239"/>
      <c r="I29239"/>
      <c r="J29239"/>
      <c r="U29239" s="43"/>
      <c r="AE29239"/>
    </row>
    <row r="29240" spans="1:31">
      <c r="A29240">
        <v>67500</v>
      </c>
      <c r="B29240" t="s">
        <v>25116</v>
      </c>
      <c r="C29240" t="s">
        <v>33477</v>
      </c>
      <c r="D29240" t="s">
        <v>33476</v>
      </c>
      <c r="E29240"/>
      <c r="F29240"/>
      <c r="G29240"/>
      <c r="H29240"/>
      <c r="I29240"/>
      <c r="J29240"/>
      <c r="U29240" s="43"/>
      <c r="AE29240"/>
    </row>
    <row r="29241" spans="1:31">
      <c r="A29241">
        <v>67500</v>
      </c>
      <c r="B29241" t="s">
        <v>25116</v>
      </c>
      <c r="C29241" t="s">
        <v>33477</v>
      </c>
      <c r="D29241" t="s">
        <v>33476</v>
      </c>
      <c r="E29241"/>
      <c r="F29241"/>
      <c r="G29241"/>
      <c r="H29241"/>
      <c r="I29241"/>
      <c r="J29241"/>
      <c r="U29241" s="43"/>
      <c r="AE29241"/>
    </row>
    <row r="29242" spans="1:31">
      <c r="A29242">
        <v>67117</v>
      </c>
      <c r="B29242" t="s">
        <v>25117</v>
      </c>
      <c r="C29242" t="s">
        <v>33479</v>
      </c>
      <c r="D29242" t="s">
        <v>33476</v>
      </c>
      <c r="E29242"/>
      <c r="F29242"/>
      <c r="G29242"/>
      <c r="H29242"/>
      <c r="I29242"/>
      <c r="J29242"/>
      <c r="U29242" s="43"/>
      <c r="AE29242"/>
    </row>
    <row r="29243" spans="1:31">
      <c r="A29243">
        <v>67980</v>
      </c>
      <c r="B29243" t="s">
        <v>25118</v>
      </c>
      <c r="C29243" t="s">
        <v>33480</v>
      </c>
      <c r="D29243" t="e">
        <v>#N/A</v>
      </c>
      <c r="E29243"/>
      <c r="F29243"/>
      <c r="G29243"/>
      <c r="H29243"/>
      <c r="I29243"/>
      <c r="J29243"/>
      <c r="U29243" s="43"/>
      <c r="AE29243"/>
    </row>
    <row r="29244" spans="1:31">
      <c r="A29244">
        <v>67260</v>
      </c>
      <c r="B29244" t="s">
        <v>25119</v>
      </c>
      <c r="C29244" t="s">
        <v>33478</v>
      </c>
      <c r="D29244" t="s">
        <v>33476</v>
      </c>
      <c r="E29244"/>
      <c r="F29244"/>
      <c r="G29244"/>
      <c r="H29244"/>
      <c r="I29244"/>
      <c r="J29244"/>
      <c r="U29244" s="43"/>
      <c r="AE29244"/>
    </row>
    <row r="29245" spans="1:31">
      <c r="A29245">
        <v>67690</v>
      </c>
      <c r="B29245" t="s">
        <v>25120</v>
      </c>
      <c r="C29245" t="s">
        <v>33477</v>
      </c>
      <c r="D29245" t="e">
        <v>#N/A</v>
      </c>
      <c r="E29245"/>
      <c r="F29245"/>
      <c r="G29245"/>
      <c r="H29245"/>
      <c r="I29245"/>
      <c r="J29245"/>
      <c r="U29245" s="43"/>
      <c r="AE29245"/>
    </row>
    <row r="29246" spans="1:31">
      <c r="A29246">
        <v>67330</v>
      </c>
      <c r="B29246" t="s">
        <v>25121</v>
      </c>
      <c r="C29246" t="s">
        <v>33478</v>
      </c>
      <c r="D29246" t="s">
        <v>33476</v>
      </c>
      <c r="E29246"/>
      <c r="F29246"/>
      <c r="G29246"/>
      <c r="H29246"/>
      <c r="I29246"/>
      <c r="J29246"/>
      <c r="U29246" s="43"/>
      <c r="AE29246"/>
    </row>
    <row r="29247" spans="1:31">
      <c r="A29247">
        <v>67360</v>
      </c>
      <c r="B29247" t="s">
        <v>25122</v>
      </c>
      <c r="C29247" t="s">
        <v>33478</v>
      </c>
      <c r="D29247" t="s">
        <v>33476</v>
      </c>
      <c r="E29247"/>
      <c r="F29247"/>
      <c r="G29247"/>
      <c r="H29247"/>
      <c r="I29247"/>
      <c r="J29247"/>
      <c r="U29247" s="43"/>
      <c r="AE29247"/>
    </row>
    <row r="29248" spans="1:31">
      <c r="A29248">
        <v>67390</v>
      </c>
      <c r="B29248" t="s">
        <v>25123</v>
      </c>
      <c r="C29248" t="s">
        <v>33480</v>
      </c>
      <c r="D29248" t="s">
        <v>33476</v>
      </c>
      <c r="E29248"/>
      <c r="F29248"/>
      <c r="G29248"/>
      <c r="H29248"/>
      <c r="I29248"/>
      <c r="J29248"/>
      <c r="U29248" s="43"/>
      <c r="AE29248"/>
    </row>
    <row r="29249" spans="1:31">
      <c r="A29249">
        <v>67190</v>
      </c>
      <c r="B29249" t="s">
        <v>25124</v>
      </c>
      <c r="C29249" t="s">
        <v>33478</v>
      </c>
      <c r="D29249" t="s">
        <v>33476</v>
      </c>
      <c r="E29249"/>
      <c r="F29249"/>
      <c r="G29249"/>
      <c r="H29249"/>
      <c r="I29249"/>
      <c r="J29249"/>
      <c r="U29249" s="43"/>
      <c r="AE29249"/>
    </row>
    <row r="29250" spans="1:31">
      <c r="A29250">
        <v>67140</v>
      </c>
      <c r="B29250" t="s">
        <v>25125</v>
      </c>
      <c r="C29250" t="s">
        <v>33478</v>
      </c>
      <c r="D29250" t="s">
        <v>33476</v>
      </c>
      <c r="E29250"/>
      <c r="F29250"/>
      <c r="G29250"/>
      <c r="H29250"/>
      <c r="I29250"/>
      <c r="J29250"/>
      <c r="U29250" s="43"/>
      <c r="AE29250"/>
    </row>
    <row r="29251" spans="1:31">
      <c r="A29251">
        <v>67440</v>
      </c>
      <c r="B29251" t="s">
        <v>25126</v>
      </c>
      <c r="C29251" t="s">
        <v>33478</v>
      </c>
      <c r="D29251" t="s">
        <v>33476</v>
      </c>
      <c r="E29251"/>
      <c r="F29251"/>
      <c r="G29251"/>
      <c r="H29251"/>
      <c r="I29251"/>
      <c r="J29251"/>
      <c r="U29251" s="43"/>
      <c r="AE29251"/>
    </row>
    <row r="29252" spans="1:31">
      <c r="A29252">
        <v>67260</v>
      </c>
      <c r="B29252" t="s">
        <v>25127</v>
      </c>
      <c r="C29252" t="s">
        <v>33478</v>
      </c>
      <c r="D29252" t="s">
        <v>33476</v>
      </c>
      <c r="E29252"/>
      <c r="F29252"/>
      <c r="G29252"/>
      <c r="H29252"/>
      <c r="I29252"/>
      <c r="J29252"/>
      <c r="U29252" s="43"/>
      <c r="AE29252"/>
    </row>
    <row r="29253" spans="1:31">
      <c r="A29253">
        <v>67230</v>
      </c>
      <c r="B29253" t="s">
        <v>25128</v>
      </c>
      <c r="C29253" t="s">
        <v>33480</v>
      </c>
      <c r="D29253" t="s">
        <v>33476</v>
      </c>
      <c r="E29253"/>
      <c r="F29253"/>
      <c r="G29253"/>
      <c r="H29253"/>
      <c r="I29253"/>
      <c r="J29253"/>
      <c r="U29253" s="43"/>
      <c r="AE29253"/>
    </row>
    <row r="29254" spans="1:31">
      <c r="A29254">
        <v>67850</v>
      </c>
      <c r="B29254" t="s">
        <v>25129</v>
      </c>
      <c r="C29254" t="s">
        <v>33480</v>
      </c>
      <c r="D29254" t="e">
        <v>#N/A</v>
      </c>
      <c r="E29254"/>
      <c r="F29254"/>
      <c r="G29254"/>
      <c r="H29254"/>
      <c r="I29254"/>
      <c r="J29254"/>
      <c r="U29254" s="43"/>
      <c r="AE29254"/>
    </row>
    <row r="29255" spans="1:31">
      <c r="A29255">
        <v>67390</v>
      </c>
      <c r="B29255" t="s">
        <v>25130</v>
      </c>
      <c r="C29255" t="s">
        <v>33480</v>
      </c>
      <c r="D29255" t="s">
        <v>33476</v>
      </c>
      <c r="E29255"/>
      <c r="F29255"/>
      <c r="G29255"/>
      <c r="H29255"/>
      <c r="I29255"/>
      <c r="J29255"/>
      <c r="U29255" s="43"/>
      <c r="AE29255"/>
    </row>
    <row r="29256" spans="1:31">
      <c r="A29256">
        <v>67600</v>
      </c>
      <c r="B29256" t="s">
        <v>25131</v>
      </c>
      <c r="C29256" t="s">
        <v>33480</v>
      </c>
      <c r="D29256" t="s">
        <v>33476</v>
      </c>
      <c r="E29256"/>
      <c r="F29256"/>
      <c r="G29256"/>
      <c r="H29256"/>
      <c r="I29256"/>
      <c r="J29256"/>
      <c r="U29256" s="43"/>
      <c r="AE29256"/>
    </row>
    <row r="29257" spans="1:31">
      <c r="A29257">
        <v>67150</v>
      </c>
      <c r="B29257" t="s">
        <v>25132</v>
      </c>
      <c r="C29257" t="s">
        <v>33480</v>
      </c>
      <c r="D29257" t="s">
        <v>33476</v>
      </c>
      <c r="E29257"/>
      <c r="F29257"/>
      <c r="G29257"/>
      <c r="H29257"/>
      <c r="I29257"/>
      <c r="J29257"/>
      <c r="U29257" s="43"/>
      <c r="AE29257"/>
    </row>
    <row r="29258" spans="1:31">
      <c r="A29258">
        <v>67290</v>
      </c>
      <c r="B29258" t="s">
        <v>25133</v>
      </c>
      <c r="C29258" t="s">
        <v>33478</v>
      </c>
      <c r="D29258" t="s">
        <v>33476</v>
      </c>
      <c r="E29258"/>
      <c r="F29258"/>
      <c r="G29258"/>
      <c r="H29258"/>
      <c r="I29258"/>
      <c r="J29258"/>
      <c r="U29258" s="43"/>
      <c r="AE29258"/>
    </row>
    <row r="29259" spans="1:31">
      <c r="A29259">
        <v>67260</v>
      </c>
      <c r="B29259" t="s">
        <v>25134</v>
      </c>
      <c r="C29259" t="s">
        <v>33478</v>
      </c>
      <c r="D29259" t="s">
        <v>33476</v>
      </c>
      <c r="E29259"/>
      <c r="F29259"/>
      <c r="G29259"/>
      <c r="H29259"/>
      <c r="I29259"/>
      <c r="J29259"/>
      <c r="U29259" s="43"/>
      <c r="AE29259"/>
    </row>
    <row r="29260" spans="1:31">
      <c r="A29260">
        <v>67150</v>
      </c>
      <c r="B29260" t="s">
        <v>25135</v>
      </c>
      <c r="C29260" t="s">
        <v>33480</v>
      </c>
      <c r="D29260" t="s">
        <v>33476</v>
      </c>
      <c r="E29260"/>
      <c r="F29260"/>
      <c r="G29260"/>
      <c r="H29260"/>
      <c r="I29260"/>
      <c r="J29260"/>
      <c r="U29260" s="43"/>
      <c r="AE29260"/>
    </row>
    <row r="29261" spans="1:31">
      <c r="A29261">
        <v>67320</v>
      </c>
      <c r="B29261" t="s">
        <v>25136</v>
      </c>
      <c r="C29261" t="s">
        <v>33478</v>
      </c>
      <c r="D29261" t="s">
        <v>33476</v>
      </c>
      <c r="E29261"/>
      <c r="F29261"/>
      <c r="G29261"/>
      <c r="H29261"/>
      <c r="I29261"/>
      <c r="J29261"/>
      <c r="U29261" s="43"/>
      <c r="AE29261"/>
    </row>
    <row r="29262" spans="1:31">
      <c r="A29262">
        <v>67270</v>
      </c>
      <c r="B29262" t="s">
        <v>25137</v>
      </c>
      <c r="C29262" t="s">
        <v>33478</v>
      </c>
      <c r="D29262" t="s">
        <v>33476</v>
      </c>
      <c r="E29262"/>
      <c r="F29262"/>
      <c r="G29262"/>
      <c r="H29262"/>
      <c r="I29262"/>
      <c r="J29262"/>
      <c r="U29262" s="43"/>
      <c r="AE29262"/>
    </row>
    <row r="29263" spans="1:31">
      <c r="A29263">
        <v>67270</v>
      </c>
      <c r="B29263" t="s">
        <v>25137</v>
      </c>
      <c r="C29263" t="s">
        <v>33478</v>
      </c>
      <c r="D29263" t="s">
        <v>33476</v>
      </c>
      <c r="E29263"/>
      <c r="F29263"/>
      <c r="G29263"/>
      <c r="H29263"/>
      <c r="I29263"/>
      <c r="J29263"/>
      <c r="U29263" s="43"/>
      <c r="AE29263"/>
    </row>
    <row r="29264" spans="1:31">
      <c r="A29264">
        <v>67170</v>
      </c>
      <c r="B29264" t="s">
        <v>25138</v>
      </c>
      <c r="C29264" t="s">
        <v>33480</v>
      </c>
      <c r="D29264" t="s">
        <v>33476</v>
      </c>
      <c r="E29264"/>
      <c r="F29264"/>
      <c r="G29264"/>
      <c r="H29264"/>
      <c r="I29264"/>
      <c r="J29264"/>
      <c r="U29264" s="43"/>
      <c r="AE29264"/>
    </row>
    <row r="29265" spans="1:31">
      <c r="A29265">
        <v>67800</v>
      </c>
      <c r="B29265" t="s">
        <v>25139</v>
      </c>
      <c r="C29265" t="s">
        <v>33480</v>
      </c>
      <c r="D29265" t="e">
        <v>#N/A</v>
      </c>
      <c r="E29265"/>
      <c r="F29265"/>
      <c r="G29265"/>
      <c r="H29265"/>
      <c r="I29265"/>
      <c r="J29265"/>
      <c r="U29265" s="43"/>
      <c r="AE29265"/>
    </row>
    <row r="29266" spans="1:31">
      <c r="A29266">
        <v>67720</v>
      </c>
      <c r="B29266" t="s">
        <v>25140</v>
      </c>
      <c r="C29266" t="s">
        <v>33480</v>
      </c>
      <c r="D29266" t="s">
        <v>33476</v>
      </c>
      <c r="E29266"/>
      <c r="F29266"/>
      <c r="G29266"/>
      <c r="H29266"/>
      <c r="I29266"/>
      <c r="J29266"/>
      <c r="U29266" s="43"/>
      <c r="AE29266"/>
    </row>
    <row r="29267" spans="1:31">
      <c r="A29267">
        <v>67250</v>
      </c>
      <c r="B29267" t="s">
        <v>25141</v>
      </c>
      <c r="C29267" t="s">
        <v>33478</v>
      </c>
      <c r="D29267" t="s">
        <v>33476</v>
      </c>
      <c r="E29267"/>
      <c r="F29267"/>
      <c r="G29267"/>
      <c r="H29267"/>
      <c r="I29267"/>
      <c r="J29267"/>
      <c r="U29267" s="43"/>
      <c r="AE29267"/>
    </row>
    <row r="29268" spans="1:31">
      <c r="A29268">
        <v>67250</v>
      </c>
      <c r="B29268" t="s">
        <v>25141</v>
      </c>
      <c r="C29268" t="s">
        <v>33478</v>
      </c>
      <c r="D29268" t="s">
        <v>33476</v>
      </c>
      <c r="E29268"/>
      <c r="F29268"/>
      <c r="G29268"/>
      <c r="H29268"/>
      <c r="I29268"/>
      <c r="J29268"/>
      <c r="U29268" s="43"/>
      <c r="AE29268"/>
    </row>
    <row r="29269" spans="1:31">
      <c r="A29269">
        <v>67250</v>
      </c>
      <c r="B29269" t="s">
        <v>25141</v>
      </c>
      <c r="C29269" t="s">
        <v>33478</v>
      </c>
      <c r="D29269" t="s">
        <v>33476</v>
      </c>
      <c r="E29269"/>
      <c r="F29269"/>
      <c r="G29269"/>
      <c r="H29269"/>
      <c r="I29269"/>
      <c r="J29269"/>
      <c r="U29269" s="43"/>
      <c r="AE29269"/>
    </row>
    <row r="29270" spans="1:31">
      <c r="A29270">
        <v>67310</v>
      </c>
      <c r="B29270" t="s">
        <v>25142</v>
      </c>
      <c r="C29270" t="s">
        <v>33478</v>
      </c>
      <c r="D29270" t="s">
        <v>33476</v>
      </c>
      <c r="E29270"/>
      <c r="F29270"/>
      <c r="G29270"/>
      <c r="H29270"/>
      <c r="I29270"/>
      <c r="J29270"/>
      <c r="U29270" s="43"/>
      <c r="AE29270"/>
    </row>
    <row r="29271" spans="1:31">
      <c r="A29271">
        <v>67270</v>
      </c>
      <c r="B29271" t="s">
        <v>25143</v>
      </c>
      <c r="C29271" t="s">
        <v>33478</v>
      </c>
      <c r="D29271" t="s">
        <v>33476</v>
      </c>
      <c r="E29271"/>
      <c r="F29271"/>
      <c r="G29271"/>
      <c r="H29271"/>
      <c r="I29271"/>
      <c r="J29271"/>
      <c r="U29271" s="43"/>
      <c r="AE29271"/>
    </row>
    <row r="29272" spans="1:31">
      <c r="A29272">
        <v>67140</v>
      </c>
      <c r="B29272" t="s">
        <v>25144</v>
      </c>
      <c r="C29272" t="s">
        <v>33478</v>
      </c>
      <c r="D29272" t="s">
        <v>33476</v>
      </c>
      <c r="E29272"/>
      <c r="F29272"/>
      <c r="G29272"/>
      <c r="H29272"/>
      <c r="I29272"/>
      <c r="J29272"/>
      <c r="U29272" s="43"/>
      <c r="AE29272"/>
    </row>
    <row r="29273" spans="1:31">
      <c r="A29273">
        <v>67810</v>
      </c>
      <c r="B29273" t="s">
        <v>25145</v>
      </c>
      <c r="C29273" t="s">
        <v>33480</v>
      </c>
      <c r="D29273" t="e">
        <v>#N/A</v>
      </c>
      <c r="E29273"/>
      <c r="F29273"/>
      <c r="G29273"/>
      <c r="H29273"/>
      <c r="I29273"/>
      <c r="J29273"/>
      <c r="U29273" s="43"/>
      <c r="AE29273"/>
    </row>
    <row r="29274" spans="1:31">
      <c r="A29274">
        <v>67250</v>
      </c>
      <c r="B29274" t="s">
        <v>25146</v>
      </c>
      <c r="C29274" t="s">
        <v>33478</v>
      </c>
      <c r="D29274" t="s">
        <v>33476</v>
      </c>
      <c r="E29274"/>
      <c r="F29274"/>
      <c r="G29274"/>
      <c r="H29274"/>
      <c r="I29274"/>
      <c r="J29274"/>
      <c r="U29274" s="43"/>
      <c r="AE29274"/>
    </row>
    <row r="29275" spans="1:31">
      <c r="A29275">
        <v>67117</v>
      </c>
      <c r="B29275" t="s">
        <v>25147</v>
      </c>
      <c r="C29275" t="s">
        <v>33479</v>
      </c>
      <c r="D29275" t="s">
        <v>33476</v>
      </c>
      <c r="E29275"/>
      <c r="F29275"/>
      <c r="G29275"/>
      <c r="H29275"/>
      <c r="I29275"/>
      <c r="J29275"/>
      <c r="U29275" s="43"/>
      <c r="AE29275"/>
    </row>
    <row r="29276" spans="1:31">
      <c r="A29276">
        <v>67270</v>
      </c>
      <c r="B29276" t="s">
        <v>25148</v>
      </c>
      <c r="C29276" t="s">
        <v>33478</v>
      </c>
      <c r="D29276" t="s">
        <v>33476</v>
      </c>
      <c r="E29276"/>
      <c r="F29276"/>
      <c r="G29276"/>
      <c r="H29276"/>
      <c r="I29276"/>
      <c r="J29276"/>
      <c r="U29276" s="43"/>
      <c r="AE29276"/>
    </row>
    <row r="29277" spans="1:31">
      <c r="A29277">
        <v>67230</v>
      </c>
      <c r="B29277" t="s">
        <v>25149</v>
      </c>
      <c r="C29277" t="s">
        <v>33480</v>
      </c>
      <c r="D29277" t="s">
        <v>33476</v>
      </c>
      <c r="E29277"/>
      <c r="F29277"/>
      <c r="G29277"/>
      <c r="H29277"/>
      <c r="I29277"/>
      <c r="J29277"/>
      <c r="U29277" s="43"/>
      <c r="AE29277"/>
    </row>
    <row r="29278" spans="1:31">
      <c r="A29278">
        <v>67640</v>
      </c>
      <c r="B29278" t="s">
        <v>25150</v>
      </c>
      <c r="C29278" t="s">
        <v>33480</v>
      </c>
      <c r="D29278" t="e">
        <v>#N/A</v>
      </c>
      <c r="E29278"/>
      <c r="F29278"/>
      <c r="G29278"/>
      <c r="H29278"/>
      <c r="I29278"/>
      <c r="J29278"/>
      <c r="U29278" s="43"/>
      <c r="AE29278"/>
    </row>
    <row r="29279" spans="1:31">
      <c r="A29279">
        <v>67400</v>
      </c>
      <c r="B29279" t="s">
        <v>25151</v>
      </c>
      <c r="C29279" t="s">
        <v>33480</v>
      </c>
      <c r="D29279" t="e">
        <v>#N/A</v>
      </c>
      <c r="E29279"/>
      <c r="F29279"/>
      <c r="G29279"/>
      <c r="H29279"/>
      <c r="I29279"/>
      <c r="J29279"/>
      <c r="U29279" s="43"/>
      <c r="AE29279"/>
    </row>
    <row r="29280" spans="1:31">
      <c r="A29280">
        <v>67270</v>
      </c>
      <c r="B29280" t="s">
        <v>25152</v>
      </c>
      <c r="C29280" t="s">
        <v>33478</v>
      </c>
      <c r="D29280" t="s">
        <v>33476</v>
      </c>
      <c r="E29280"/>
      <c r="F29280"/>
      <c r="G29280"/>
      <c r="H29280"/>
      <c r="I29280"/>
      <c r="J29280"/>
      <c r="U29280" s="43"/>
      <c r="AE29280"/>
    </row>
    <row r="29281" spans="1:31">
      <c r="A29281">
        <v>67250</v>
      </c>
      <c r="B29281" t="s">
        <v>25153</v>
      </c>
      <c r="C29281" t="s">
        <v>33478</v>
      </c>
      <c r="D29281" t="s">
        <v>33476</v>
      </c>
      <c r="E29281"/>
      <c r="F29281"/>
      <c r="G29281"/>
      <c r="H29281"/>
      <c r="I29281"/>
      <c r="J29281"/>
      <c r="U29281" s="43"/>
      <c r="AE29281"/>
    </row>
    <row r="29282" spans="1:31">
      <c r="A29282">
        <v>67340</v>
      </c>
      <c r="B29282" t="s">
        <v>25154</v>
      </c>
      <c r="C29282" t="s">
        <v>33478</v>
      </c>
      <c r="D29282" t="s">
        <v>33476</v>
      </c>
      <c r="E29282"/>
      <c r="F29282"/>
      <c r="G29282"/>
      <c r="H29282"/>
      <c r="I29282"/>
      <c r="J29282"/>
      <c r="U29282" s="43"/>
      <c r="AE29282"/>
    </row>
    <row r="29283" spans="1:31">
      <c r="A29283">
        <v>67880</v>
      </c>
      <c r="B29283" t="s">
        <v>25155</v>
      </c>
      <c r="C29283" t="s">
        <v>33480</v>
      </c>
      <c r="D29283" t="e">
        <v>#N/A</v>
      </c>
      <c r="E29283"/>
      <c r="F29283"/>
      <c r="G29283"/>
      <c r="H29283"/>
      <c r="I29283"/>
      <c r="J29283"/>
      <c r="U29283" s="43"/>
      <c r="AE29283"/>
    </row>
    <row r="29284" spans="1:31">
      <c r="A29284">
        <v>67330</v>
      </c>
      <c r="B29284" t="s">
        <v>25156</v>
      </c>
      <c r="C29284" t="s">
        <v>33478</v>
      </c>
      <c r="D29284" t="s">
        <v>33476</v>
      </c>
      <c r="E29284"/>
      <c r="F29284"/>
      <c r="G29284"/>
      <c r="H29284"/>
      <c r="I29284"/>
      <c r="J29284"/>
      <c r="U29284" s="43"/>
      <c r="AE29284"/>
    </row>
    <row r="29285" spans="1:31">
      <c r="A29285">
        <v>67117</v>
      </c>
      <c r="B29285" t="s">
        <v>25157</v>
      </c>
      <c r="C29285" t="s">
        <v>33479</v>
      </c>
      <c r="D29285" t="s">
        <v>33476</v>
      </c>
      <c r="E29285"/>
      <c r="F29285"/>
      <c r="G29285"/>
      <c r="H29285"/>
      <c r="I29285"/>
      <c r="J29285"/>
      <c r="U29285" s="43"/>
      <c r="AE29285"/>
    </row>
    <row r="29286" spans="1:31">
      <c r="A29286">
        <v>67140</v>
      </c>
      <c r="B29286" t="s">
        <v>25158</v>
      </c>
      <c r="C29286" t="s">
        <v>33478</v>
      </c>
      <c r="D29286" t="s">
        <v>33476</v>
      </c>
      <c r="E29286"/>
      <c r="F29286"/>
      <c r="G29286"/>
      <c r="H29286"/>
      <c r="I29286"/>
      <c r="J29286"/>
      <c r="U29286" s="43"/>
      <c r="AE29286"/>
    </row>
    <row r="29287" spans="1:31">
      <c r="A29287">
        <v>67370</v>
      </c>
      <c r="B29287" t="s">
        <v>25159</v>
      </c>
      <c r="C29287" t="s">
        <v>33479</v>
      </c>
      <c r="D29287" t="s">
        <v>33476</v>
      </c>
      <c r="E29287"/>
      <c r="F29287"/>
      <c r="G29287"/>
      <c r="H29287"/>
      <c r="I29287"/>
      <c r="J29287"/>
      <c r="U29287" s="43"/>
      <c r="AE29287"/>
    </row>
    <row r="29288" spans="1:31">
      <c r="A29288">
        <v>67370</v>
      </c>
      <c r="B29288" t="s">
        <v>25159</v>
      </c>
      <c r="C29288" t="s">
        <v>33479</v>
      </c>
      <c r="D29288" t="s">
        <v>33476</v>
      </c>
      <c r="E29288"/>
      <c r="F29288"/>
      <c r="G29288"/>
      <c r="H29288"/>
      <c r="I29288"/>
      <c r="J29288"/>
      <c r="U29288" s="43"/>
      <c r="AE29288"/>
    </row>
    <row r="29289" spans="1:31">
      <c r="A29289">
        <v>67370</v>
      </c>
      <c r="B29289" t="s">
        <v>25159</v>
      </c>
      <c r="C29289" t="s">
        <v>33479</v>
      </c>
      <c r="D29289" t="s">
        <v>33476</v>
      </c>
      <c r="E29289"/>
      <c r="F29289"/>
      <c r="G29289"/>
      <c r="H29289"/>
      <c r="I29289"/>
      <c r="J29289"/>
      <c r="U29289" s="43"/>
      <c r="AE29289"/>
    </row>
    <row r="29290" spans="1:31">
      <c r="A29290">
        <v>67440</v>
      </c>
      <c r="B29290" t="s">
        <v>25160</v>
      </c>
      <c r="C29290" t="s">
        <v>33478</v>
      </c>
      <c r="D29290" t="s">
        <v>33476</v>
      </c>
      <c r="E29290"/>
      <c r="F29290"/>
      <c r="G29290"/>
      <c r="H29290"/>
      <c r="I29290"/>
      <c r="J29290"/>
      <c r="U29290" s="43"/>
      <c r="AE29290"/>
    </row>
    <row r="29291" spans="1:31">
      <c r="A29291">
        <v>67240</v>
      </c>
      <c r="B29291" t="s">
        <v>25161</v>
      </c>
      <c r="C29291" t="s">
        <v>33477</v>
      </c>
      <c r="D29291" t="s">
        <v>33476</v>
      </c>
      <c r="E29291"/>
      <c r="F29291"/>
      <c r="G29291"/>
      <c r="H29291"/>
      <c r="I29291"/>
      <c r="J29291"/>
      <c r="U29291" s="43"/>
      <c r="AE29291"/>
    </row>
    <row r="29292" spans="1:31">
      <c r="A29292">
        <v>67480</v>
      </c>
      <c r="B29292" t="s">
        <v>25162</v>
      </c>
      <c r="C29292" t="s">
        <v>33477</v>
      </c>
      <c r="D29292" t="s">
        <v>33476</v>
      </c>
      <c r="E29292"/>
      <c r="F29292"/>
      <c r="G29292"/>
      <c r="H29292"/>
      <c r="I29292"/>
      <c r="J29292"/>
      <c r="U29292" s="43"/>
      <c r="AE29292"/>
    </row>
    <row r="29293" spans="1:31">
      <c r="A29293">
        <v>67250</v>
      </c>
      <c r="B29293" t="s">
        <v>25163</v>
      </c>
      <c r="C29293" t="s">
        <v>33478</v>
      </c>
      <c r="D29293" t="s">
        <v>33476</v>
      </c>
      <c r="E29293"/>
      <c r="F29293"/>
      <c r="G29293"/>
      <c r="H29293"/>
      <c r="I29293"/>
      <c r="J29293"/>
      <c r="U29293" s="43"/>
      <c r="AE29293"/>
    </row>
    <row r="29294" spans="1:31">
      <c r="A29294">
        <v>67230</v>
      </c>
      <c r="B29294" t="s">
        <v>25164</v>
      </c>
      <c r="C29294" t="s">
        <v>33480</v>
      </c>
      <c r="D29294" t="s">
        <v>33476</v>
      </c>
      <c r="E29294"/>
      <c r="F29294"/>
      <c r="G29294"/>
      <c r="H29294"/>
      <c r="I29294"/>
      <c r="J29294"/>
      <c r="U29294" s="43"/>
      <c r="AE29294"/>
    </row>
    <row r="29295" spans="1:31">
      <c r="A29295">
        <v>67260</v>
      </c>
      <c r="B29295" t="s">
        <v>25165</v>
      </c>
      <c r="C29295" t="s">
        <v>33478</v>
      </c>
      <c r="D29295" t="s">
        <v>33476</v>
      </c>
      <c r="E29295"/>
      <c r="F29295"/>
      <c r="G29295"/>
      <c r="H29295"/>
      <c r="I29295"/>
      <c r="J29295"/>
      <c r="U29295" s="43"/>
      <c r="AE29295"/>
    </row>
    <row r="29296" spans="1:31">
      <c r="A29296">
        <v>67930</v>
      </c>
      <c r="B29296" t="s">
        <v>25166</v>
      </c>
      <c r="C29296" t="s">
        <v>33477</v>
      </c>
      <c r="D29296" t="e">
        <v>#N/A</v>
      </c>
      <c r="E29296"/>
      <c r="F29296"/>
      <c r="G29296"/>
      <c r="H29296"/>
      <c r="I29296"/>
      <c r="J29296"/>
      <c r="U29296" s="43"/>
      <c r="AE29296"/>
    </row>
    <row r="29297" spans="1:31">
      <c r="A29297">
        <v>67270</v>
      </c>
      <c r="B29297" t="s">
        <v>25167</v>
      </c>
      <c r="C29297" t="s">
        <v>33478</v>
      </c>
      <c r="D29297" t="s">
        <v>33476</v>
      </c>
      <c r="E29297"/>
      <c r="F29297"/>
      <c r="G29297"/>
      <c r="H29297"/>
      <c r="I29297"/>
      <c r="J29297"/>
      <c r="U29297" s="43"/>
      <c r="AE29297"/>
    </row>
    <row r="29298" spans="1:31">
      <c r="A29298">
        <v>67840</v>
      </c>
      <c r="B29298" t="s">
        <v>25168</v>
      </c>
      <c r="C29298" t="s">
        <v>33480</v>
      </c>
      <c r="D29298" t="e">
        <v>#N/A</v>
      </c>
      <c r="E29298"/>
      <c r="F29298"/>
      <c r="G29298"/>
      <c r="H29298"/>
      <c r="I29298"/>
      <c r="J29298"/>
      <c r="U29298" s="43"/>
      <c r="AE29298"/>
    </row>
    <row r="29299" spans="1:31">
      <c r="A29299">
        <v>67350</v>
      </c>
      <c r="B29299" t="s">
        <v>25169</v>
      </c>
      <c r="C29299" t="s">
        <v>33478</v>
      </c>
      <c r="D29299" t="e">
        <v>#N/A</v>
      </c>
      <c r="E29299"/>
      <c r="F29299"/>
      <c r="G29299"/>
      <c r="H29299"/>
      <c r="I29299"/>
      <c r="J29299"/>
      <c r="U29299" s="43"/>
      <c r="AE29299"/>
    </row>
    <row r="29300" spans="1:31">
      <c r="A29300">
        <v>67600</v>
      </c>
      <c r="B29300" t="s">
        <v>25170</v>
      </c>
      <c r="C29300" t="s">
        <v>33480</v>
      </c>
      <c r="D29300" t="s">
        <v>33476</v>
      </c>
      <c r="E29300"/>
      <c r="F29300"/>
      <c r="G29300"/>
      <c r="H29300"/>
      <c r="I29300"/>
      <c r="J29300"/>
      <c r="U29300" s="43"/>
      <c r="AE29300"/>
    </row>
    <row r="29301" spans="1:31">
      <c r="A29301">
        <v>67520</v>
      </c>
      <c r="B29301" t="s">
        <v>25171</v>
      </c>
      <c r="C29301" t="s">
        <v>33478</v>
      </c>
      <c r="D29301" t="s">
        <v>33476</v>
      </c>
      <c r="E29301"/>
      <c r="F29301"/>
      <c r="G29301"/>
      <c r="H29301"/>
      <c r="I29301"/>
      <c r="J29301"/>
      <c r="U29301" s="43"/>
      <c r="AE29301"/>
    </row>
    <row r="29302" spans="1:31">
      <c r="A29302">
        <v>67320</v>
      </c>
      <c r="B29302" t="s">
        <v>25172</v>
      </c>
      <c r="C29302" t="s">
        <v>33478</v>
      </c>
      <c r="D29302" t="s">
        <v>33476</v>
      </c>
      <c r="E29302"/>
      <c r="F29302"/>
      <c r="G29302"/>
      <c r="H29302"/>
      <c r="I29302"/>
      <c r="J29302"/>
      <c r="U29302" s="43"/>
      <c r="AE29302"/>
    </row>
    <row r="29303" spans="1:31">
      <c r="A29303">
        <v>67330</v>
      </c>
      <c r="B29303" t="s">
        <v>25173</v>
      </c>
      <c r="C29303" t="s">
        <v>33478</v>
      </c>
      <c r="D29303" t="s">
        <v>33476</v>
      </c>
      <c r="E29303"/>
      <c r="F29303"/>
      <c r="G29303"/>
      <c r="H29303"/>
      <c r="I29303"/>
      <c r="J29303"/>
      <c r="U29303" s="43"/>
      <c r="AE29303"/>
    </row>
    <row r="29304" spans="1:31">
      <c r="A29304">
        <v>67440</v>
      </c>
      <c r="B29304" t="s">
        <v>25174</v>
      </c>
      <c r="C29304" t="s">
        <v>33478</v>
      </c>
      <c r="D29304" t="s">
        <v>33476</v>
      </c>
      <c r="E29304"/>
      <c r="F29304"/>
      <c r="G29304"/>
      <c r="H29304"/>
      <c r="I29304"/>
      <c r="J29304"/>
      <c r="U29304" s="43"/>
      <c r="AE29304"/>
    </row>
    <row r="29305" spans="1:31">
      <c r="A29305">
        <v>67310</v>
      </c>
      <c r="B29305" t="s">
        <v>25175</v>
      </c>
      <c r="C29305" t="s">
        <v>33478</v>
      </c>
      <c r="D29305" t="s">
        <v>33476</v>
      </c>
      <c r="E29305"/>
      <c r="F29305"/>
      <c r="G29305"/>
      <c r="H29305"/>
      <c r="I29305"/>
      <c r="J29305"/>
      <c r="U29305" s="43"/>
      <c r="AE29305"/>
    </row>
    <row r="29306" spans="1:31">
      <c r="A29306">
        <v>67230</v>
      </c>
      <c r="B29306" t="s">
        <v>25176</v>
      </c>
      <c r="C29306" t="s">
        <v>33480</v>
      </c>
      <c r="D29306" t="s">
        <v>33476</v>
      </c>
      <c r="E29306"/>
      <c r="F29306"/>
      <c r="G29306"/>
      <c r="H29306"/>
      <c r="I29306"/>
      <c r="J29306"/>
      <c r="U29306" s="43"/>
      <c r="AE29306"/>
    </row>
    <row r="29307" spans="1:31">
      <c r="A29307">
        <v>67120</v>
      </c>
      <c r="B29307" t="s">
        <v>25177</v>
      </c>
      <c r="C29307" t="s">
        <v>33479</v>
      </c>
      <c r="D29307" t="s">
        <v>33476</v>
      </c>
      <c r="E29307"/>
      <c r="F29307"/>
      <c r="G29307"/>
      <c r="H29307"/>
      <c r="I29307"/>
      <c r="J29307"/>
      <c r="U29307" s="43"/>
      <c r="AE29307"/>
    </row>
    <row r="29308" spans="1:31">
      <c r="A29308">
        <v>67880</v>
      </c>
      <c r="B29308" t="s">
        <v>25178</v>
      </c>
      <c r="C29308" t="s">
        <v>33480</v>
      </c>
      <c r="D29308" t="e">
        <v>#N/A</v>
      </c>
      <c r="E29308"/>
      <c r="F29308"/>
      <c r="G29308"/>
      <c r="H29308"/>
      <c r="I29308"/>
      <c r="J29308"/>
      <c r="U29308" s="43"/>
      <c r="AE29308"/>
    </row>
    <row r="29309" spans="1:31">
      <c r="A29309">
        <v>67170</v>
      </c>
      <c r="B29309" t="s">
        <v>25179</v>
      </c>
      <c r="C29309" t="s">
        <v>33480</v>
      </c>
      <c r="D29309" t="s">
        <v>33476</v>
      </c>
      <c r="E29309"/>
      <c r="F29309"/>
      <c r="G29309"/>
      <c r="H29309"/>
      <c r="I29309"/>
      <c r="J29309"/>
      <c r="U29309" s="43"/>
      <c r="AE29309"/>
    </row>
    <row r="29310" spans="1:31">
      <c r="A29310">
        <v>67170</v>
      </c>
      <c r="B29310" t="s">
        <v>25180</v>
      </c>
      <c r="C29310" t="s">
        <v>33480</v>
      </c>
      <c r="D29310" t="s">
        <v>33476</v>
      </c>
      <c r="E29310"/>
      <c r="F29310"/>
      <c r="G29310"/>
      <c r="H29310"/>
      <c r="I29310"/>
      <c r="J29310"/>
      <c r="U29310" s="43"/>
      <c r="AE29310"/>
    </row>
    <row r="29311" spans="1:31">
      <c r="A29311">
        <v>67240</v>
      </c>
      <c r="B29311" t="s">
        <v>25181</v>
      </c>
      <c r="C29311" t="s">
        <v>33477</v>
      </c>
      <c r="D29311" t="s">
        <v>33476</v>
      </c>
      <c r="E29311"/>
      <c r="F29311"/>
      <c r="G29311"/>
      <c r="H29311"/>
      <c r="I29311"/>
      <c r="J29311"/>
      <c r="U29311" s="43"/>
      <c r="AE29311"/>
    </row>
    <row r="29312" spans="1:31">
      <c r="A29312">
        <v>67520</v>
      </c>
      <c r="B29312" t="s">
        <v>25182</v>
      </c>
      <c r="C29312" t="s">
        <v>33478</v>
      </c>
      <c r="D29312" t="s">
        <v>33476</v>
      </c>
      <c r="E29312"/>
      <c r="F29312"/>
      <c r="G29312"/>
      <c r="H29312"/>
      <c r="I29312"/>
      <c r="J29312"/>
      <c r="U29312" s="43"/>
      <c r="AE29312"/>
    </row>
    <row r="29313" spans="1:31">
      <c r="A29313">
        <v>67250</v>
      </c>
      <c r="B29313" t="s">
        <v>25183</v>
      </c>
      <c r="C29313" t="s">
        <v>33478</v>
      </c>
      <c r="D29313" t="s">
        <v>33476</v>
      </c>
      <c r="E29313"/>
      <c r="F29313"/>
      <c r="G29313"/>
      <c r="H29313"/>
      <c r="I29313"/>
      <c r="J29313"/>
      <c r="U29313" s="43"/>
      <c r="AE29313"/>
    </row>
    <row r="29314" spans="1:31">
      <c r="A29314">
        <v>67250</v>
      </c>
      <c r="B29314" t="s">
        <v>25183</v>
      </c>
      <c r="C29314" t="s">
        <v>33478</v>
      </c>
      <c r="D29314" t="s">
        <v>33476</v>
      </c>
      <c r="E29314"/>
      <c r="F29314"/>
      <c r="G29314"/>
      <c r="H29314"/>
      <c r="I29314"/>
      <c r="J29314"/>
      <c r="U29314" s="43"/>
      <c r="AE29314"/>
    </row>
    <row r="29315" spans="1:31">
      <c r="A29315">
        <v>67220</v>
      </c>
      <c r="B29315" t="s">
        <v>25184</v>
      </c>
      <c r="C29315" t="s">
        <v>33478</v>
      </c>
      <c r="D29315" t="s">
        <v>33476</v>
      </c>
      <c r="E29315"/>
      <c r="F29315"/>
      <c r="G29315"/>
      <c r="H29315"/>
      <c r="I29315"/>
      <c r="J29315"/>
      <c r="U29315" s="43"/>
      <c r="AE29315"/>
    </row>
    <row r="29316" spans="1:31">
      <c r="A29316">
        <v>67220</v>
      </c>
      <c r="B29316" t="s">
        <v>25184</v>
      </c>
      <c r="C29316" t="s">
        <v>33478</v>
      </c>
      <c r="D29316" t="s">
        <v>33476</v>
      </c>
      <c r="E29316"/>
      <c r="F29316"/>
      <c r="G29316"/>
      <c r="H29316"/>
      <c r="I29316"/>
      <c r="J29316"/>
      <c r="U29316" s="43"/>
      <c r="AE29316"/>
    </row>
    <row r="29317" spans="1:31">
      <c r="A29317">
        <v>67450</v>
      </c>
      <c r="B29317" t="s">
        <v>25185</v>
      </c>
      <c r="C29317" t="s">
        <v>33480</v>
      </c>
      <c r="D29317" t="e">
        <v>#N/A</v>
      </c>
      <c r="E29317"/>
      <c r="F29317"/>
      <c r="G29317"/>
      <c r="H29317"/>
      <c r="I29317"/>
      <c r="J29317"/>
      <c r="U29317" s="43"/>
      <c r="AE29317"/>
    </row>
    <row r="29318" spans="1:31">
      <c r="A29318">
        <v>67250</v>
      </c>
      <c r="B29318" t="s">
        <v>25186</v>
      </c>
      <c r="C29318" t="s">
        <v>33478</v>
      </c>
      <c r="D29318" t="s">
        <v>33476</v>
      </c>
      <c r="E29318"/>
      <c r="F29318"/>
      <c r="G29318"/>
      <c r="H29318"/>
      <c r="I29318"/>
      <c r="J29318"/>
      <c r="U29318" s="43"/>
      <c r="AE29318"/>
    </row>
    <row r="29319" spans="1:31">
      <c r="A29319">
        <v>67700</v>
      </c>
      <c r="B29319" t="s">
        <v>25187</v>
      </c>
      <c r="C29319" t="s">
        <v>33478</v>
      </c>
      <c r="D29319" t="s">
        <v>33476</v>
      </c>
      <c r="E29319"/>
      <c r="F29319"/>
      <c r="G29319"/>
      <c r="H29319"/>
      <c r="I29319"/>
      <c r="J29319"/>
      <c r="U29319" s="43"/>
      <c r="AE29319"/>
    </row>
    <row r="29320" spans="1:31">
      <c r="A29320">
        <v>67360</v>
      </c>
      <c r="B29320" t="s">
        <v>25188</v>
      </c>
      <c r="C29320" t="s">
        <v>33478</v>
      </c>
      <c r="D29320" t="s">
        <v>33476</v>
      </c>
      <c r="E29320"/>
      <c r="F29320"/>
      <c r="G29320"/>
      <c r="H29320"/>
      <c r="I29320"/>
      <c r="J29320"/>
      <c r="U29320" s="43"/>
      <c r="AE29320"/>
    </row>
    <row r="29321" spans="1:31">
      <c r="A29321">
        <v>67580</v>
      </c>
      <c r="B29321" t="s">
        <v>25189</v>
      </c>
      <c r="C29321" t="s">
        <v>33478</v>
      </c>
      <c r="D29321" t="s">
        <v>33476</v>
      </c>
      <c r="E29321"/>
      <c r="F29321"/>
      <c r="G29321"/>
      <c r="H29321"/>
      <c r="I29321"/>
      <c r="J29321"/>
      <c r="U29321" s="43"/>
      <c r="AE29321"/>
    </row>
    <row r="29322" spans="1:31">
      <c r="A29322">
        <v>67630</v>
      </c>
      <c r="B29322" t="s">
        <v>25190</v>
      </c>
      <c r="C29322" t="s">
        <v>33477</v>
      </c>
      <c r="D29322" t="s">
        <v>33476</v>
      </c>
      <c r="E29322"/>
      <c r="F29322"/>
      <c r="G29322"/>
      <c r="H29322"/>
      <c r="I29322"/>
      <c r="J29322"/>
      <c r="U29322" s="43"/>
      <c r="AE29322"/>
    </row>
    <row r="29323" spans="1:31">
      <c r="A29323">
        <v>67510</v>
      </c>
      <c r="B29323" t="s">
        <v>25191</v>
      </c>
      <c r="C29323" t="s">
        <v>33478</v>
      </c>
      <c r="D29323" t="s">
        <v>33482</v>
      </c>
      <c r="E29323"/>
      <c r="F29323"/>
      <c r="G29323"/>
      <c r="H29323"/>
      <c r="I29323"/>
      <c r="J29323"/>
      <c r="U29323" s="43"/>
      <c r="AE29323"/>
    </row>
    <row r="29324" spans="1:31">
      <c r="A29324">
        <v>67510</v>
      </c>
      <c r="B29324" t="s">
        <v>25191</v>
      </c>
      <c r="C29324" t="s">
        <v>33478</v>
      </c>
      <c r="D29324" t="s">
        <v>33482</v>
      </c>
      <c r="E29324"/>
      <c r="F29324"/>
      <c r="G29324"/>
      <c r="H29324"/>
      <c r="I29324"/>
      <c r="J29324"/>
      <c r="U29324" s="43"/>
      <c r="AE29324"/>
    </row>
    <row r="29325" spans="1:31">
      <c r="A29325">
        <v>67480</v>
      </c>
      <c r="B29325" t="s">
        <v>25192</v>
      </c>
      <c r="C29325" t="s">
        <v>33477</v>
      </c>
      <c r="D29325" t="s">
        <v>33476</v>
      </c>
      <c r="E29325"/>
      <c r="F29325"/>
      <c r="G29325"/>
      <c r="H29325"/>
      <c r="I29325"/>
      <c r="J29325"/>
      <c r="U29325" s="43"/>
      <c r="AE29325"/>
    </row>
    <row r="29326" spans="1:31">
      <c r="A29326">
        <v>67340</v>
      </c>
      <c r="B29326" t="s">
        <v>25193</v>
      </c>
      <c r="C29326" t="s">
        <v>33478</v>
      </c>
      <c r="D29326" t="s">
        <v>33476</v>
      </c>
      <c r="E29326"/>
      <c r="F29326"/>
      <c r="G29326"/>
      <c r="H29326"/>
      <c r="I29326"/>
      <c r="J29326"/>
      <c r="U29326" s="43"/>
      <c r="AE29326"/>
    </row>
    <row r="29327" spans="1:31">
      <c r="A29327">
        <v>67150</v>
      </c>
      <c r="B29327" t="s">
        <v>25194</v>
      </c>
      <c r="C29327" t="s">
        <v>33480</v>
      </c>
      <c r="D29327" t="s">
        <v>33476</v>
      </c>
      <c r="E29327"/>
      <c r="F29327"/>
      <c r="G29327"/>
      <c r="H29327"/>
      <c r="I29327"/>
      <c r="J29327"/>
      <c r="U29327" s="43"/>
      <c r="AE29327"/>
    </row>
    <row r="29328" spans="1:31">
      <c r="A29328">
        <v>67380</v>
      </c>
      <c r="B29328" t="s">
        <v>25195</v>
      </c>
      <c r="C29328" t="s">
        <v>33480</v>
      </c>
      <c r="D29328" t="e">
        <v>#N/A</v>
      </c>
      <c r="E29328"/>
      <c r="F29328"/>
      <c r="G29328"/>
      <c r="H29328"/>
      <c r="I29328"/>
      <c r="J29328"/>
      <c r="U29328" s="43"/>
      <c r="AE29328"/>
    </row>
    <row r="29329" spans="1:31">
      <c r="A29329">
        <v>67640</v>
      </c>
      <c r="B29329" t="s">
        <v>25196</v>
      </c>
      <c r="C29329" t="s">
        <v>33480</v>
      </c>
      <c r="D29329" t="e">
        <v>#N/A</v>
      </c>
      <c r="E29329"/>
      <c r="F29329"/>
      <c r="G29329"/>
      <c r="H29329"/>
      <c r="I29329"/>
      <c r="J29329"/>
      <c r="U29329" s="43"/>
      <c r="AE29329"/>
    </row>
    <row r="29330" spans="1:31">
      <c r="A29330">
        <v>67490</v>
      </c>
      <c r="B29330" t="s">
        <v>25197</v>
      </c>
      <c r="C29330" t="s">
        <v>33478</v>
      </c>
      <c r="D29330" t="e">
        <v>#N/A</v>
      </c>
      <c r="E29330"/>
      <c r="F29330"/>
      <c r="G29330"/>
      <c r="H29330"/>
      <c r="I29330"/>
      <c r="J29330"/>
      <c r="U29330" s="43"/>
      <c r="AE29330"/>
    </row>
    <row r="29331" spans="1:31">
      <c r="A29331">
        <v>67270</v>
      </c>
      <c r="B29331" t="s">
        <v>25198</v>
      </c>
      <c r="C29331" t="s">
        <v>33478</v>
      </c>
      <c r="D29331" t="s">
        <v>33476</v>
      </c>
      <c r="E29331"/>
      <c r="F29331"/>
      <c r="G29331"/>
      <c r="H29331"/>
      <c r="I29331"/>
      <c r="J29331"/>
      <c r="U29331" s="43"/>
      <c r="AE29331"/>
    </row>
    <row r="29332" spans="1:31">
      <c r="A29332">
        <v>67250</v>
      </c>
      <c r="B29332" t="s">
        <v>25199</v>
      </c>
      <c r="C29332" t="s">
        <v>33478</v>
      </c>
      <c r="D29332" t="s">
        <v>33476</v>
      </c>
      <c r="E29332"/>
      <c r="F29332"/>
      <c r="G29332"/>
      <c r="H29332"/>
      <c r="I29332"/>
      <c r="J29332"/>
      <c r="U29332" s="43"/>
      <c r="AE29332"/>
    </row>
    <row r="29333" spans="1:31">
      <c r="A29333">
        <v>67440</v>
      </c>
      <c r="B29333" t="s">
        <v>25200</v>
      </c>
      <c r="C29333" t="s">
        <v>33478</v>
      </c>
      <c r="D29333" t="s">
        <v>33476</v>
      </c>
      <c r="E29333"/>
      <c r="F29333"/>
      <c r="G29333"/>
      <c r="H29333"/>
      <c r="I29333"/>
      <c r="J29333"/>
      <c r="U29333" s="43"/>
      <c r="AE29333"/>
    </row>
    <row r="29334" spans="1:31">
      <c r="A29334">
        <v>67290</v>
      </c>
      <c r="B29334" t="s">
        <v>25201</v>
      </c>
      <c r="C29334" t="s">
        <v>33478</v>
      </c>
      <c r="D29334" t="s">
        <v>33476</v>
      </c>
      <c r="E29334"/>
      <c r="F29334"/>
      <c r="G29334"/>
      <c r="H29334"/>
      <c r="I29334"/>
      <c r="J29334"/>
      <c r="U29334" s="43"/>
      <c r="AE29334"/>
    </row>
    <row r="29335" spans="1:31">
      <c r="A29335">
        <v>67430</v>
      </c>
      <c r="B29335" t="s">
        <v>25202</v>
      </c>
      <c r="C29335" t="s">
        <v>33478</v>
      </c>
      <c r="D29335" t="s">
        <v>33476</v>
      </c>
      <c r="E29335"/>
      <c r="F29335"/>
      <c r="G29335"/>
      <c r="H29335"/>
      <c r="I29335"/>
      <c r="J29335"/>
      <c r="U29335" s="43"/>
      <c r="AE29335"/>
    </row>
    <row r="29336" spans="1:31">
      <c r="A29336">
        <v>67490</v>
      </c>
      <c r="B29336" t="s">
        <v>25203</v>
      </c>
      <c r="C29336" t="s">
        <v>33478</v>
      </c>
      <c r="D29336" t="e">
        <v>#N/A</v>
      </c>
      <c r="E29336"/>
      <c r="F29336"/>
      <c r="G29336"/>
      <c r="H29336"/>
      <c r="I29336"/>
      <c r="J29336"/>
      <c r="U29336" s="43"/>
      <c r="AE29336"/>
    </row>
    <row r="29337" spans="1:31">
      <c r="A29337">
        <v>67130</v>
      </c>
      <c r="B29337" t="s">
        <v>25204</v>
      </c>
      <c r="C29337" t="s">
        <v>33478</v>
      </c>
      <c r="D29337" t="s">
        <v>33476</v>
      </c>
      <c r="E29337"/>
      <c r="F29337"/>
      <c r="G29337"/>
      <c r="H29337"/>
      <c r="I29337"/>
      <c r="J29337"/>
      <c r="U29337" s="43"/>
      <c r="AE29337"/>
    </row>
    <row r="29338" spans="1:31">
      <c r="A29338">
        <v>67390</v>
      </c>
      <c r="B29338" t="s">
        <v>25205</v>
      </c>
      <c r="C29338" t="s">
        <v>33480</v>
      </c>
      <c r="D29338" t="s">
        <v>33476</v>
      </c>
      <c r="E29338"/>
      <c r="F29338"/>
      <c r="G29338"/>
      <c r="H29338"/>
      <c r="I29338"/>
      <c r="J29338"/>
      <c r="U29338" s="43"/>
      <c r="AE29338"/>
    </row>
    <row r="29339" spans="1:31">
      <c r="A29339">
        <v>67430</v>
      </c>
      <c r="B29339" t="s">
        <v>25206</v>
      </c>
      <c r="C29339" t="s">
        <v>33478</v>
      </c>
      <c r="D29339" t="s">
        <v>33476</v>
      </c>
      <c r="E29339"/>
      <c r="F29339"/>
      <c r="G29339"/>
      <c r="H29339"/>
      <c r="I29339"/>
      <c r="J29339"/>
      <c r="U29339" s="43"/>
      <c r="AE29339"/>
    </row>
    <row r="29340" spans="1:31">
      <c r="A29340">
        <v>67700</v>
      </c>
      <c r="B29340" t="s">
        <v>25207</v>
      </c>
      <c r="C29340" t="s">
        <v>33478</v>
      </c>
      <c r="D29340" t="s">
        <v>33476</v>
      </c>
      <c r="E29340"/>
      <c r="F29340"/>
      <c r="G29340"/>
      <c r="H29340"/>
      <c r="I29340"/>
      <c r="J29340"/>
      <c r="U29340" s="43"/>
      <c r="AE29340"/>
    </row>
    <row r="29341" spans="1:31">
      <c r="A29341">
        <v>67220</v>
      </c>
      <c r="B29341" t="s">
        <v>25208</v>
      </c>
      <c r="C29341" t="s">
        <v>33478</v>
      </c>
      <c r="D29341" t="s">
        <v>33476</v>
      </c>
      <c r="E29341"/>
      <c r="F29341"/>
      <c r="G29341"/>
      <c r="H29341"/>
      <c r="I29341"/>
      <c r="J29341"/>
      <c r="U29341" s="43"/>
      <c r="AE29341"/>
    </row>
    <row r="29342" spans="1:31">
      <c r="A29342">
        <v>67220</v>
      </c>
      <c r="B29342" t="s">
        <v>25208</v>
      </c>
      <c r="C29342" t="s">
        <v>33478</v>
      </c>
      <c r="D29342" t="s">
        <v>33476</v>
      </c>
      <c r="E29342"/>
      <c r="F29342"/>
      <c r="G29342"/>
      <c r="H29342"/>
      <c r="I29342"/>
      <c r="J29342"/>
      <c r="U29342" s="43"/>
      <c r="AE29342"/>
    </row>
    <row r="29343" spans="1:31">
      <c r="A29343">
        <v>67390</v>
      </c>
      <c r="B29343" t="s">
        <v>25209</v>
      </c>
      <c r="C29343" t="s">
        <v>33480</v>
      </c>
      <c r="D29343" t="s">
        <v>33476</v>
      </c>
      <c r="E29343"/>
      <c r="F29343"/>
      <c r="G29343"/>
      <c r="H29343"/>
      <c r="I29343"/>
      <c r="J29343"/>
      <c r="U29343" s="43"/>
      <c r="AE29343"/>
    </row>
    <row r="29344" spans="1:31">
      <c r="A29344">
        <v>67520</v>
      </c>
      <c r="B29344" t="s">
        <v>25210</v>
      </c>
      <c r="C29344" t="s">
        <v>33478</v>
      </c>
      <c r="D29344" t="s">
        <v>33476</v>
      </c>
      <c r="E29344"/>
      <c r="F29344"/>
      <c r="G29344"/>
      <c r="H29344"/>
      <c r="I29344"/>
      <c r="J29344"/>
      <c r="U29344" s="43"/>
      <c r="AE29344"/>
    </row>
    <row r="29345" spans="1:31">
      <c r="A29345">
        <v>67440</v>
      </c>
      <c r="B29345" t="s">
        <v>25211</v>
      </c>
      <c r="C29345" t="s">
        <v>33478</v>
      </c>
      <c r="D29345" t="s">
        <v>33476</v>
      </c>
      <c r="E29345"/>
      <c r="F29345"/>
      <c r="G29345"/>
      <c r="H29345"/>
      <c r="I29345"/>
      <c r="J29345"/>
      <c r="U29345" s="43"/>
      <c r="AE29345"/>
    </row>
    <row r="29346" spans="1:31">
      <c r="A29346">
        <v>67150</v>
      </c>
      <c r="B29346" t="s">
        <v>25212</v>
      </c>
      <c r="C29346" t="s">
        <v>33480</v>
      </c>
      <c r="D29346" t="s">
        <v>33476</v>
      </c>
      <c r="E29346"/>
      <c r="F29346"/>
      <c r="G29346"/>
      <c r="H29346"/>
      <c r="I29346"/>
      <c r="J29346"/>
      <c r="U29346" s="43"/>
      <c r="AE29346"/>
    </row>
    <row r="29347" spans="1:31">
      <c r="A29347">
        <v>67150</v>
      </c>
      <c r="B29347" t="s">
        <v>25212</v>
      </c>
      <c r="C29347" t="s">
        <v>33480</v>
      </c>
      <c r="D29347" t="s">
        <v>33476</v>
      </c>
      <c r="E29347"/>
      <c r="F29347"/>
      <c r="G29347"/>
      <c r="H29347"/>
      <c r="I29347"/>
      <c r="J29347"/>
      <c r="U29347" s="43"/>
      <c r="AE29347"/>
    </row>
    <row r="29348" spans="1:31">
      <c r="A29348">
        <v>67210</v>
      </c>
      <c r="B29348" t="s">
        <v>25213</v>
      </c>
      <c r="C29348" t="s">
        <v>33480</v>
      </c>
      <c r="D29348" t="s">
        <v>33476</v>
      </c>
      <c r="E29348"/>
      <c r="F29348"/>
      <c r="G29348"/>
      <c r="H29348"/>
      <c r="I29348"/>
      <c r="J29348"/>
      <c r="U29348" s="43"/>
      <c r="AE29348"/>
    </row>
    <row r="29349" spans="1:31">
      <c r="A29349">
        <v>67270</v>
      </c>
      <c r="B29349" t="s">
        <v>25214</v>
      </c>
      <c r="C29349" t="s">
        <v>33478</v>
      </c>
      <c r="D29349" t="s">
        <v>33476</v>
      </c>
      <c r="E29349"/>
      <c r="F29349"/>
      <c r="G29349"/>
      <c r="H29349"/>
      <c r="I29349"/>
      <c r="J29349"/>
      <c r="U29349" s="43"/>
      <c r="AE29349"/>
    </row>
    <row r="29350" spans="1:31">
      <c r="A29350">
        <v>67250</v>
      </c>
      <c r="B29350" t="s">
        <v>25215</v>
      </c>
      <c r="C29350" t="s">
        <v>33478</v>
      </c>
      <c r="D29350" t="s">
        <v>33476</v>
      </c>
      <c r="E29350"/>
      <c r="F29350"/>
      <c r="G29350"/>
      <c r="H29350"/>
      <c r="I29350"/>
      <c r="J29350"/>
      <c r="U29350" s="43"/>
      <c r="AE29350"/>
    </row>
    <row r="29351" spans="1:31">
      <c r="A29351">
        <v>67340</v>
      </c>
      <c r="B29351" t="s">
        <v>25216</v>
      </c>
      <c r="C29351" t="s">
        <v>33478</v>
      </c>
      <c r="D29351" t="s">
        <v>33476</v>
      </c>
      <c r="E29351"/>
      <c r="F29351"/>
      <c r="G29351"/>
      <c r="H29351"/>
      <c r="I29351"/>
      <c r="J29351"/>
      <c r="U29351" s="43"/>
      <c r="AE29351"/>
    </row>
    <row r="29352" spans="1:31">
      <c r="A29352">
        <v>67250</v>
      </c>
      <c r="B29352" t="s">
        <v>25217</v>
      </c>
      <c r="C29352" t="s">
        <v>33478</v>
      </c>
      <c r="D29352" t="s">
        <v>33476</v>
      </c>
      <c r="E29352"/>
      <c r="F29352"/>
      <c r="G29352"/>
      <c r="H29352"/>
      <c r="I29352"/>
      <c r="J29352"/>
      <c r="U29352" s="43"/>
      <c r="AE29352"/>
    </row>
    <row r="29353" spans="1:31">
      <c r="A29353">
        <v>67250</v>
      </c>
      <c r="B29353" t="s">
        <v>25217</v>
      </c>
      <c r="C29353" t="s">
        <v>33478</v>
      </c>
      <c r="D29353" t="s">
        <v>33476</v>
      </c>
      <c r="E29353"/>
      <c r="F29353"/>
      <c r="G29353"/>
      <c r="H29353"/>
      <c r="I29353"/>
      <c r="J29353"/>
      <c r="U29353" s="43"/>
      <c r="AE29353"/>
    </row>
    <row r="29354" spans="1:31">
      <c r="A29354">
        <v>67580</v>
      </c>
      <c r="B29354" t="s">
        <v>25218</v>
      </c>
      <c r="C29354" t="s">
        <v>33478</v>
      </c>
      <c r="D29354" t="s">
        <v>33476</v>
      </c>
      <c r="E29354"/>
      <c r="F29354"/>
      <c r="G29354"/>
      <c r="H29354"/>
      <c r="I29354"/>
      <c r="J29354"/>
      <c r="U29354" s="43"/>
      <c r="AE29354"/>
    </row>
    <row r="29355" spans="1:31">
      <c r="A29355">
        <v>67580</v>
      </c>
      <c r="B29355" t="s">
        <v>25219</v>
      </c>
      <c r="C29355" t="s">
        <v>33478</v>
      </c>
      <c r="D29355" t="s">
        <v>33476</v>
      </c>
      <c r="E29355"/>
      <c r="F29355"/>
      <c r="G29355"/>
      <c r="H29355"/>
      <c r="I29355"/>
      <c r="J29355"/>
      <c r="U29355" s="43"/>
      <c r="AE29355"/>
    </row>
    <row r="29356" spans="1:31">
      <c r="A29356">
        <v>67270</v>
      </c>
      <c r="B29356" t="s">
        <v>25220</v>
      </c>
      <c r="C29356" t="s">
        <v>33478</v>
      </c>
      <c r="D29356" t="s">
        <v>33476</v>
      </c>
      <c r="E29356"/>
      <c r="F29356"/>
      <c r="G29356"/>
      <c r="H29356"/>
      <c r="I29356"/>
      <c r="J29356"/>
      <c r="U29356" s="43"/>
      <c r="AE29356"/>
    </row>
    <row r="29357" spans="1:31">
      <c r="A29357">
        <v>67140</v>
      </c>
      <c r="B29357" t="s">
        <v>25221</v>
      </c>
      <c r="C29357" t="s">
        <v>33478</v>
      </c>
      <c r="D29357" t="s">
        <v>33476</v>
      </c>
      <c r="E29357"/>
      <c r="F29357"/>
      <c r="G29357"/>
      <c r="H29357"/>
      <c r="I29357"/>
      <c r="J29357"/>
      <c r="U29357" s="43"/>
      <c r="AE29357"/>
    </row>
    <row r="29358" spans="1:31">
      <c r="A29358">
        <v>67206</v>
      </c>
      <c r="B29358" t="s">
        <v>25222</v>
      </c>
      <c r="C29358" t="s">
        <v>33480</v>
      </c>
      <c r="D29358" t="e">
        <v>#N/A</v>
      </c>
      <c r="E29358"/>
      <c r="F29358"/>
      <c r="G29358"/>
      <c r="H29358"/>
      <c r="I29358"/>
      <c r="J29358"/>
      <c r="U29358" s="43"/>
      <c r="AE29358"/>
    </row>
    <row r="29359" spans="1:31">
      <c r="A29359">
        <v>67170</v>
      </c>
      <c r="B29359" t="s">
        <v>25223</v>
      </c>
      <c r="C29359" t="s">
        <v>33480</v>
      </c>
      <c r="D29359" t="s">
        <v>33476</v>
      </c>
      <c r="E29359"/>
      <c r="F29359"/>
      <c r="G29359"/>
      <c r="H29359"/>
      <c r="I29359"/>
      <c r="J29359"/>
      <c r="U29359" s="43"/>
      <c r="AE29359"/>
    </row>
    <row r="29360" spans="1:31">
      <c r="A29360">
        <v>67190</v>
      </c>
      <c r="B29360" t="s">
        <v>25224</v>
      </c>
      <c r="C29360" t="s">
        <v>33478</v>
      </c>
      <c r="D29360" t="s">
        <v>33476</v>
      </c>
      <c r="E29360"/>
      <c r="F29360"/>
      <c r="G29360"/>
      <c r="H29360"/>
      <c r="I29360"/>
      <c r="J29360"/>
      <c r="U29360" s="43"/>
      <c r="AE29360"/>
    </row>
    <row r="29361" spans="1:31">
      <c r="A29361">
        <v>67120</v>
      </c>
      <c r="B29361" t="s">
        <v>25225</v>
      </c>
      <c r="C29361" t="s">
        <v>33479</v>
      </c>
      <c r="D29361" t="s">
        <v>33476</v>
      </c>
      <c r="E29361"/>
      <c r="F29361"/>
      <c r="G29361"/>
      <c r="H29361"/>
      <c r="I29361"/>
      <c r="J29361"/>
      <c r="U29361" s="43"/>
      <c r="AE29361"/>
    </row>
    <row r="29362" spans="1:31">
      <c r="A29362">
        <v>67670</v>
      </c>
      <c r="B29362" t="s">
        <v>25226</v>
      </c>
      <c r="C29362" t="s">
        <v>33480</v>
      </c>
      <c r="D29362" t="e">
        <v>#N/A</v>
      </c>
      <c r="E29362"/>
      <c r="F29362"/>
      <c r="G29362"/>
      <c r="H29362"/>
      <c r="I29362"/>
      <c r="J29362"/>
      <c r="U29362" s="43"/>
      <c r="AE29362"/>
    </row>
    <row r="29363" spans="1:31">
      <c r="A29363">
        <v>67700</v>
      </c>
      <c r="B29363" t="s">
        <v>25227</v>
      </c>
      <c r="C29363" t="s">
        <v>33478</v>
      </c>
      <c r="D29363" t="s">
        <v>33476</v>
      </c>
      <c r="E29363"/>
      <c r="F29363"/>
      <c r="G29363"/>
      <c r="H29363"/>
      <c r="I29363"/>
      <c r="J29363"/>
      <c r="U29363" s="43"/>
      <c r="AE29363"/>
    </row>
    <row r="29364" spans="1:31">
      <c r="A29364">
        <v>67360</v>
      </c>
      <c r="B29364" t="s">
        <v>25228</v>
      </c>
      <c r="C29364" t="s">
        <v>33478</v>
      </c>
      <c r="D29364" t="s">
        <v>33476</v>
      </c>
      <c r="E29364"/>
      <c r="F29364"/>
      <c r="G29364"/>
      <c r="H29364"/>
      <c r="I29364"/>
      <c r="J29364"/>
      <c r="U29364" s="43"/>
      <c r="AE29364"/>
    </row>
    <row r="29365" spans="1:31">
      <c r="A29365">
        <v>67350</v>
      </c>
      <c r="B29365" t="s">
        <v>25229</v>
      </c>
      <c r="C29365" t="s">
        <v>33478</v>
      </c>
      <c r="D29365" t="e">
        <v>#N/A</v>
      </c>
      <c r="E29365"/>
      <c r="F29365"/>
      <c r="G29365"/>
      <c r="H29365"/>
      <c r="I29365"/>
      <c r="J29365"/>
      <c r="U29365" s="43"/>
      <c r="AE29365"/>
    </row>
    <row r="29366" spans="1:31">
      <c r="A29366">
        <v>67470</v>
      </c>
      <c r="B29366" t="s">
        <v>25230</v>
      </c>
      <c r="C29366" t="s">
        <v>33477</v>
      </c>
      <c r="D29366" t="s">
        <v>33476</v>
      </c>
      <c r="E29366"/>
      <c r="F29366"/>
      <c r="G29366"/>
      <c r="H29366"/>
      <c r="I29366"/>
      <c r="J29366"/>
      <c r="U29366" s="43"/>
      <c r="AE29366"/>
    </row>
    <row r="29367" spans="1:31">
      <c r="A29367">
        <v>67130</v>
      </c>
      <c r="B29367" t="s">
        <v>25231</v>
      </c>
      <c r="C29367" t="s">
        <v>33478</v>
      </c>
      <c r="D29367" t="s">
        <v>33476</v>
      </c>
      <c r="E29367"/>
      <c r="F29367"/>
      <c r="G29367"/>
      <c r="H29367"/>
      <c r="I29367"/>
      <c r="J29367"/>
      <c r="U29367" s="43"/>
      <c r="AE29367"/>
    </row>
    <row r="29368" spans="1:31">
      <c r="A29368">
        <v>67350</v>
      </c>
      <c r="B29368" t="s">
        <v>25232</v>
      </c>
      <c r="C29368" t="s">
        <v>33478</v>
      </c>
      <c r="D29368" t="e">
        <v>#N/A</v>
      </c>
      <c r="E29368"/>
      <c r="F29368"/>
      <c r="G29368"/>
      <c r="H29368"/>
      <c r="I29368"/>
      <c r="J29368"/>
      <c r="U29368" s="43"/>
      <c r="AE29368"/>
    </row>
    <row r="29369" spans="1:31">
      <c r="A29369">
        <v>67470</v>
      </c>
      <c r="B29369" t="s">
        <v>25233</v>
      </c>
      <c r="C29369" t="s">
        <v>33477</v>
      </c>
      <c r="D29369" t="s">
        <v>33476</v>
      </c>
      <c r="E29369"/>
      <c r="F29369"/>
      <c r="G29369"/>
      <c r="H29369"/>
      <c r="I29369"/>
      <c r="J29369"/>
      <c r="U29369" s="43"/>
      <c r="AE29369"/>
    </row>
    <row r="29370" spans="1:31">
      <c r="A29370">
        <v>67450</v>
      </c>
      <c r="B29370" t="s">
        <v>25234</v>
      </c>
      <c r="C29370" t="s">
        <v>33480</v>
      </c>
      <c r="D29370" t="e">
        <v>#N/A</v>
      </c>
      <c r="E29370"/>
      <c r="F29370"/>
      <c r="G29370"/>
      <c r="H29370"/>
      <c r="I29370"/>
      <c r="J29370"/>
      <c r="U29370" s="43"/>
      <c r="AE29370"/>
    </row>
    <row r="29371" spans="1:31">
      <c r="A29371">
        <v>67600</v>
      </c>
      <c r="B29371" t="s">
        <v>25235</v>
      </c>
      <c r="C29371" t="s">
        <v>33480</v>
      </c>
      <c r="D29371" t="s">
        <v>33476</v>
      </c>
      <c r="E29371"/>
      <c r="F29371"/>
      <c r="G29371"/>
      <c r="H29371"/>
      <c r="I29371"/>
      <c r="J29371"/>
      <c r="U29371" s="43"/>
      <c r="AE29371"/>
    </row>
    <row r="29372" spans="1:31">
      <c r="A29372">
        <v>67600</v>
      </c>
      <c r="B29372" t="s">
        <v>25236</v>
      </c>
      <c r="C29372" t="s">
        <v>33480</v>
      </c>
      <c r="D29372" t="s">
        <v>33476</v>
      </c>
      <c r="E29372"/>
      <c r="F29372"/>
      <c r="G29372"/>
      <c r="H29372"/>
      <c r="I29372"/>
      <c r="J29372"/>
      <c r="U29372" s="43"/>
      <c r="AE29372"/>
    </row>
    <row r="29373" spans="1:31">
      <c r="A29373">
        <v>67600</v>
      </c>
      <c r="B29373" t="s">
        <v>25236</v>
      </c>
      <c r="C29373" t="s">
        <v>33480</v>
      </c>
      <c r="D29373" t="s">
        <v>33476</v>
      </c>
      <c r="E29373"/>
      <c r="F29373"/>
      <c r="G29373"/>
      <c r="H29373"/>
      <c r="I29373"/>
      <c r="J29373"/>
      <c r="U29373" s="43"/>
      <c r="AE29373"/>
    </row>
    <row r="29374" spans="1:31">
      <c r="A29374">
        <v>67270</v>
      </c>
      <c r="B29374" t="s">
        <v>25237</v>
      </c>
      <c r="C29374" t="s">
        <v>33478</v>
      </c>
      <c r="D29374" t="s">
        <v>33476</v>
      </c>
      <c r="E29374"/>
      <c r="F29374"/>
      <c r="G29374"/>
      <c r="H29374"/>
      <c r="I29374"/>
      <c r="J29374"/>
      <c r="U29374" s="43"/>
      <c r="AE29374"/>
    </row>
    <row r="29375" spans="1:31">
      <c r="A29375">
        <v>67190</v>
      </c>
      <c r="B29375" t="s">
        <v>25238</v>
      </c>
      <c r="C29375" t="s">
        <v>33478</v>
      </c>
      <c r="D29375" t="s">
        <v>33476</v>
      </c>
      <c r="E29375"/>
      <c r="F29375"/>
      <c r="G29375"/>
      <c r="H29375"/>
      <c r="I29375"/>
      <c r="J29375"/>
      <c r="U29375" s="43"/>
      <c r="AE29375"/>
    </row>
    <row r="29376" spans="1:31">
      <c r="A29376">
        <v>67130</v>
      </c>
      <c r="B29376" t="s">
        <v>25239</v>
      </c>
      <c r="C29376" t="s">
        <v>33478</v>
      </c>
      <c r="D29376" t="s">
        <v>33476</v>
      </c>
      <c r="E29376"/>
      <c r="F29376"/>
      <c r="G29376"/>
      <c r="H29376"/>
      <c r="I29376"/>
      <c r="J29376"/>
      <c r="U29376" s="43"/>
      <c r="AE29376"/>
    </row>
    <row r="29377" spans="1:31">
      <c r="A29377">
        <v>67630</v>
      </c>
      <c r="B29377" t="s">
        <v>25240</v>
      </c>
      <c r="C29377" t="s">
        <v>33477</v>
      </c>
      <c r="D29377" t="s">
        <v>33476</v>
      </c>
      <c r="E29377"/>
      <c r="F29377"/>
      <c r="G29377"/>
      <c r="H29377"/>
      <c r="I29377"/>
      <c r="J29377"/>
      <c r="U29377" s="43"/>
      <c r="AE29377"/>
    </row>
    <row r="29378" spans="1:31">
      <c r="A29378">
        <v>67220</v>
      </c>
      <c r="B29378" t="s">
        <v>25241</v>
      </c>
      <c r="C29378" t="s">
        <v>33478</v>
      </c>
      <c r="D29378" t="s">
        <v>33476</v>
      </c>
      <c r="E29378"/>
      <c r="F29378"/>
      <c r="G29378"/>
      <c r="H29378"/>
      <c r="I29378"/>
      <c r="J29378"/>
      <c r="U29378" s="43"/>
      <c r="AE29378"/>
    </row>
    <row r="29379" spans="1:31">
      <c r="A29379">
        <v>67480</v>
      </c>
      <c r="B29379" t="s">
        <v>25242</v>
      </c>
      <c r="C29379" t="s">
        <v>33477</v>
      </c>
      <c r="D29379" t="s">
        <v>33476</v>
      </c>
      <c r="E29379"/>
      <c r="F29379"/>
      <c r="G29379"/>
      <c r="H29379"/>
      <c r="I29379"/>
      <c r="J29379"/>
      <c r="U29379" s="43"/>
      <c r="AE29379"/>
    </row>
    <row r="29380" spans="1:31">
      <c r="A29380">
        <v>67220</v>
      </c>
      <c r="B29380" t="s">
        <v>25243</v>
      </c>
      <c r="C29380" t="s">
        <v>33478</v>
      </c>
      <c r="D29380" t="s">
        <v>33476</v>
      </c>
      <c r="E29380"/>
      <c r="F29380"/>
      <c r="G29380"/>
      <c r="H29380"/>
      <c r="I29380"/>
      <c r="J29380"/>
      <c r="U29380" s="43"/>
      <c r="AE29380"/>
    </row>
    <row r="29381" spans="1:31">
      <c r="A29381">
        <v>67130</v>
      </c>
      <c r="B29381" t="s">
        <v>25244</v>
      </c>
      <c r="C29381" t="s">
        <v>33478</v>
      </c>
      <c r="D29381" t="s">
        <v>33476</v>
      </c>
      <c r="E29381"/>
      <c r="F29381"/>
      <c r="G29381"/>
      <c r="H29381"/>
      <c r="I29381"/>
      <c r="J29381"/>
      <c r="U29381" s="43"/>
      <c r="AE29381"/>
    </row>
    <row r="29382" spans="1:31">
      <c r="A29382">
        <v>67130</v>
      </c>
      <c r="B29382" t="s">
        <v>25244</v>
      </c>
      <c r="C29382" t="s">
        <v>33478</v>
      </c>
      <c r="D29382" t="s">
        <v>33476</v>
      </c>
      <c r="E29382"/>
      <c r="F29382"/>
      <c r="G29382"/>
      <c r="H29382"/>
      <c r="I29382"/>
      <c r="J29382"/>
      <c r="U29382" s="43"/>
      <c r="AE29382"/>
    </row>
    <row r="29383" spans="1:31">
      <c r="A29383">
        <v>67330</v>
      </c>
      <c r="B29383" t="s">
        <v>25245</v>
      </c>
      <c r="C29383" t="s">
        <v>33478</v>
      </c>
      <c r="D29383" t="s">
        <v>33476</v>
      </c>
      <c r="E29383"/>
      <c r="F29383"/>
      <c r="G29383"/>
      <c r="H29383"/>
      <c r="I29383"/>
      <c r="J29383"/>
      <c r="U29383" s="43"/>
      <c r="AE29383"/>
    </row>
    <row r="29384" spans="1:31">
      <c r="A29384">
        <v>67110</v>
      </c>
      <c r="B29384" t="s">
        <v>25246</v>
      </c>
      <c r="C29384" t="s">
        <v>33478</v>
      </c>
      <c r="D29384" t="s">
        <v>33476</v>
      </c>
      <c r="E29384"/>
      <c r="F29384"/>
      <c r="G29384"/>
      <c r="H29384"/>
      <c r="I29384"/>
      <c r="J29384"/>
      <c r="U29384" s="43"/>
      <c r="AE29384"/>
    </row>
    <row r="29385" spans="1:31">
      <c r="A29385">
        <v>67280</v>
      </c>
      <c r="B29385" t="s">
        <v>25247</v>
      </c>
      <c r="C29385" t="s">
        <v>33478</v>
      </c>
      <c r="D29385" t="s">
        <v>33476</v>
      </c>
      <c r="E29385"/>
      <c r="F29385"/>
      <c r="G29385"/>
      <c r="H29385"/>
      <c r="I29385"/>
      <c r="J29385"/>
      <c r="U29385" s="43"/>
      <c r="AE29385"/>
    </row>
    <row r="29386" spans="1:31">
      <c r="A29386">
        <v>67207</v>
      </c>
      <c r="B29386" t="s">
        <v>25248</v>
      </c>
      <c r="C29386" t="s">
        <v>33480</v>
      </c>
      <c r="D29386" t="s">
        <v>33476</v>
      </c>
      <c r="E29386"/>
      <c r="F29386"/>
      <c r="G29386"/>
      <c r="H29386"/>
      <c r="I29386"/>
      <c r="J29386"/>
      <c r="U29386" s="43"/>
      <c r="AE29386"/>
    </row>
    <row r="29387" spans="1:31">
      <c r="A29387">
        <v>67630</v>
      </c>
      <c r="B29387" t="s">
        <v>25249</v>
      </c>
      <c r="C29387" t="s">
        <v>33477</v>
      </c>
      <c r="D29387" t="s">
        <v>33476</v>
      </c>
      <c r="E29387"/>
      <c r="F29387"/>
      <c r="G29387"/>
      <c r="H29387"/>
      <c r="I29387"/>
      <c r="J29387"/>
      <c r="U29387" s="43"/>
      <c r="AE29387"/>
    </row>
    <row r="29388" spans="1:31">
      <c r="A29388">
        <v>67350</v>
      </c>
      <c r="B29388" t="s">
        <v>25250</v>
      </c>
      <c r="C29388" t="s">
        <v>33478</v>
      </c>
      <c r="D29388" t="e">
        <v>#N/A</v>
      </c>
      <c r="E29388"/>
      <c r="F29388"/>
      <c r="G29388"/>
      <c r="H29388"/>
      <c r="I29388"/>
      <c r="J29388"/>
      <c r="U29388" s="43"/>
      <c r="AE29388"/>
    </row>
    <row r="29389" spans="1:31">
      <c r="A29389">
        <v>67210</v>
      </c>
      <c r="B29389" t="s">
        <v>25251</v>
      </c>
      <c r="C29389" t="s">
        <v>33480</v>
      </c>
      <c r="D29389" t="s">
        <v>33476</v>
      </c>
      <c r="E29389"/>
      <c r="F29389"/>
      <c r="G29389"/>
      <c r="H29389"/>
      <c r="I29389"/>
      <c r="J29389"/>
      <c r="U29389" s="43"/>
      <c r="AE29389"/>
    </row>
    <row r="29390" spans="1:31">
      <c r="A29390">
        <v>67470</v>
      </c>
      <c r="B29390" t="s">
        <v>25252</v>
      </c>
      <c r="C29390" t="s">
        <v>33477</v>
      </c>
      <c r="D29390" t="s">
        <v>33476</v>
      </c>
      <c r="E29390"/>
      <c r="F29390"/>
      <c r="G29390"/>
      <c r="H29390"/>
      <c r="I29390"/>
      <c r="J29390"/>
      <c r="U29390" s="43"/>
      <c r="AE29390"/>
    </row>
    <row r="29391" spans="1:31">
      <c r="A29391">
        <v>67500</v>
      </c>
      <c r="B29391" t="s">
        <v>25253</v>
      </c>
      <c r="C29391" t="s">
        <v>33477</v>
      </c>
      <c r="D29391" t="s">
        <v>33476</v>
      </c>
      <c r="E29391"/>
      <c r="F29391"/>
      <c r="G29391"/>
      <c r="H29391"/>
      <c r="I29391"/>
      <c r="J29391"/>
      <c r="U29391" s="43"/>
      <c r="AE29391"/>
    </row>
    <row r="29392" spans="1:31">
      <c r="A29392">
        <v>67330</v>
      </c>
      <c r="B29392" t="s">
        <v>25254</v>
      </c>
      <c r="C29392" t="s">
        <v>33478</v>
      </c>
      <c r="D29392" t="s">
        <v>33476</v>
      </c>
      <c r="E29392"/>
      <c r="F29392"/>
      <c r="G29392"/>
      <c r="H29392"/>
      <c r="I29392"/>
      <c r="J29392"/>
      <c r="U29392" s="43"/>
      <c r="AE29392"/>
    </row>
    <row r="29393" spans="1:31">
      <c r="A29393">
        <v>67510</v>
      </c>
      <c r="B29393" t="s">
        <v>25255</v>
      </c>
      <c r="C29393" t="s">
        <v>33478</v>
      </c>
      <c r="D29393" t="s">
        <v>33482</v>
      </c>
      <c r="E29393"/>
      <c r="F29393"/>
      <c r="G29393"/>
      <c r="H29393"/>
      <c r="I29393"/>
      <c r="J29393"/>
      <c r="U29393" s="43"/>
      <c r="AE29393"/>
    </row>
    <row r="29394" spans="1:31">
      <c r="A29394">
        <v>67520</v>
      </c>
      <c r="B29394" t="s">
        <v>25256</v>
      </c>
      <c r="C29394" t="s">
        <v>33478</v>
      </c>
      <c r="D29394" t="s">
        <v>33476</v>
      </c>
      <c r="E29394"/>
      <c r="F29394"/>
      <c r="G29394"/>
      <c r="H29394"/>
      <c r="I29394"/>
      <c r="J29394"/>
      <c r="U29394" s="43"/>
      <c r="AE29394"/>
    </row>
    <row r="29395" spans="1:31">
      <c r="A29395">
        <v>67150</v>
      </c>
      <c r="B29395" t="s">
        <v>25257</v>
      </c>
      <c r="C29395" t="s">
        <v>33480</v>
      </c>
      <c r="D29395" t="s">
        <v>33476</v>
      </c>
      <c r="E29395"/>
      <c r="F29395"/>
      <c r="G29395"/>
      <c r="H29395"/>
      <c r="I29395"/>
      <c r="J29395"/>
      <c r="U29395" s="43"/>
      <c r="AE29395"/>
    </row>
    <row r="29396" spans="1:31">
      <c r="A29396">
        <v>67680</v>
      </c>
      <c r="B29396" t="s">
        <v>25258</v>
      </c>
      <c r="C29396" t="s">
        <v>33479</v>
      </c>
      <c r="D29396" t="s">
        <v>33476</v>
      </c>
      <c r="E29396"/>
      <c r="F29396"/>
      <c r="G29396"/>
      <c r="H29396"/>
      <c r="I29396"/>
      <c r="J29396"/>
      <c r="U29396" s="43"/>
      <c r="AE29396"/>
    </row>
    <row r="29397" spans="1:31">
      <c r="A29397">
        <v>67230</v>
      </c>
      <c r="B29397" t="s">
        <v>25259</v>
      </c>
      <c r="C29397" t="s">
        <v>33480</v>
      </c>
      <c r="D29397" t="s">
        <v>33476</v>
      </c>
      <c r="E29397"/>
      <c r="F29397"/>
      <c r="G29397"/>
      <c r="H29397"/>
      <c r="I29397"/>
      <c r="J29397"/>
      <c r="U29397" s="43"/>
      <c r="AE29397"/>
    </row>
    <row r="29398" spans="1:31">
      <c r="A29398">
        <v>67660</v>
      </c>
      <c r="B29398" t="s">
        <v>25260</v>
      </c>
      <c r="C29398" t="s">
        <v>33477</v>
      </c>
      <c r="D29398" t="s">
        <v>33476</v>
      </c>
      <c r="E29398"/>
      <c r="F29398"/>
      <c r="G29398"/>
      <c r="H29398"/>
      <c r="I29398"/>
      <c r="J29398"/>
      <c r="U29398" s="43"/>
      <c r="AE29398"/>
    </row>
    <row r="29399" spans="1:31">
      <c r="A29399">
        <v>67660</v>
      </c>
      <c r="B29399" t="s">
        <v>25260</v>
      </c>
      <c r="C29399" t="s">
        <v>33477</v>
      </c>
      <c r="D29399" t="s">
        <v>33476</v>
      </c>
      <c r="E29399"/>
      <c r="F29399"/>
      <c r="G29399"/>
      <c r="H29399"/>
      <c r="I29399"/>
      <c r="J29399"/>
      <c r="U29399" s="43"/>
      <c r="AE29399"/>
    </row>
    <row r="29400" spans="1:31">
      <c r="A29400">
        <v>67660</v>
      </c>
      <c r="B29400" t="s">
        <v>25260</v>
      </c>
      <c r="C29400" t="s">
        <v>33477</v>
      </c>
      <c r="D29400" t="s">
        <v>33476</v>
      </c>
      <c r="E29400"/>
      <c r="F29400"/>
      <c r="G29400"/>
      <c r="H29400"/>
      <c r="I29400"/>
      <c r="J29400"/>
      <c r="U29400" s="43"/>
      <c r="AE29400"/>
    </row>
    <row r="29401" spans="1:31">
      <c r="A29401">
        <v>67660</v>
      </c>
      <c r="B29401" t="s">
        <v>25260</v>
      </c>
      <c r="C29401" t="s">
        <v>33477</v>
      </c>
      <c r="D29401" t="s">
        <v>33476</v>
      </c>
      <c r="E29401"/>
      <c r="F29401"/>
      <c r="G29401"/>
      <c r="H29401"/>
      <c r="I29401"/>
      <c r="J29401"/>
      <c r="U29401" s="43"/>
      <c r="AE29401"/>
    </row>
    <row r="29402" spans="1:31">
      <c r="A29402">
        <v>67110</v>
      </c>
      <c r="B29402" t="s">
        <v>25261</v>
      </c>
      <c r="C29402" t="s">
        <v>33478</v>
      </c>
      <c r="D29402" t="s">
        <v>33476</v>
      </c>
      <c r="E29402"/>
      <c r="F29402"/>
      <c r="G29402"/>
      <c r="H29402"/>
      <c r="I29402"/>
      <c r="J29402"/>
      <c r="U29402" s="43"/>
      <c r="AE29402"/>
    </row>
    <row r="29403" spans="1:31">
      <c r="A29403">
        <v>67360</v>
      </c>
      <c r="B29403" t="s">
        <v>25262</v>
      </c>
      <c r="C29403" t="s">
        <v>33478</v>
      </c>
      <c r="D29403" t="s">
        <v>33476</v>
      </c>
      <c r="E29403"/>
      <c r="F29403"/>
      <c r="G29403"/>
      <c r="H29403"/>
      <c r="I29403"/>
      <c r="J29403"/>
      <c r="U29403" s="43"/>
      <c r="AE29403"/>
    </row>
    <row r="29404" spans="1:31">
      <c r="A29404">
        <v>67280</v>
      </c>
      <c r="B29404" t="s">
        <v>25263</v>
      </c>
      <c r="C29404" t="s">
        <v>33478</v>
      </c>
      <c r="D29404" t="s">
        <v>33476</v>
      </c>
      <c r="E29404"/>
      <c r="F29404"/>
      <c r="G29404"/>
      <c r="H29404"/>
      <c r="I29404"/>
      <c r="J29404"/>
      <c r="U29404" s="43"/>
      <c r="AE29404"/>
    </row>
    <row r="29405" spans="1:31">
      <c r="A29405">
        <v>67205</v>
      </c>
      <c r="B29405" t="s">
        <v>25264</v>
      </c>
      <c r="C29405" t="s">
        <v>33480</v>
      </c>
      <c r="D29405" t="e">
        <v>#N/A</v>
      </c>
      <c r="E29405"/>
      <c r="F29405"/>
      <c r="G29405"/>
      <c r="H29405"/>
      <c r="I29405"/>
      <c r="J29405"/>
      <c r="U29405" s="43"/>
      <c r="AE29405"/>
    </row>
    <row r="29406" spans="1:31">
      <c r="A29406">
        <v>67160</v>
      </c>
      <c r="B29406" t="s">
        <v>25265</v>
      </c>
      <c r="C29406" t="s">
        <v>33477</v>
      </c>
      <c r="D29406" t="s">
        <v>33476</v>
      </c>
      <c r="E29406"/>
      <c r="F29406"/>
      <c r="G29406"/>
      <c r="H29406"/>
      <c r="I29406"/>
      <c r="J29406"/>
      <c r="U29406" s="43"/>
      <c r="AE29406"/>
    </row>
    <row r="29407" spans="1:31">
      <c r="A29407">
        <v>67240</v>
      </c>
      <c r="B29407" t="s">
        <v>25266</v>
      </c>
      <c r="C29407" t="s">
        <v>33477</v>
      </c>
      <c r="D29407" t="s">
        <v>33476</v>
      </c>
      <c r="E29407"/>
      <c r="F29407"/>
      <c r="G29407"/>
      <c r="H29407"/>
      <c r="I29407"/>
      <c r="J29407"/>
      <c r="U29407" s="43"/>
      <c r="AE29407"/>
    </row>
    <row r="29408" spans="1:31">
      <c r="A29408">
        <v>67240</v>
      </c>
      <c r="B29408" t="s">
        <v>25266</v>
      </c>
      <c r="C29408" t="s">
        <v>33477</v>
      </c>
      <c r="D29408" t="s">
        <v>33476</v>
      </c>
      <c r="E29408"/>
      <c r="F29408"/>
      <c r="G29408"/>
      <c r="H29408"/>
      <c r="I29408"/>
      <c r="J29408"/>
      <c r="U29408" s="43"/>
      <c r="AE29408"/>
    </row>
    <row r="29409" spans="1:31">
      <c r="A29409">
        <v>67160</v>
      </c>
      <c r="B29409" t="s">
        <v>25267</v>
      </c>
      <c r="C29409" t="s">
        <v>33477</v>
      </c>
      <c r="D29409" t="s">
        <v>33476</v>
      </c>
      <c r="E29409"/>
      <c r="F29409"/>
      <c r="G29409"/>
      <c r="H29409"/>
      <c r="I29409"/>
      <c r="J29409"/>
      <c r="U29409" s="43"/>
      <c r="AE29409"/>
    </row>
    <row r="29410" spans="1:31">
      <c r="A29410">
        <v>67330</v>
      </c>
      <c r="B29410" t="s">
        <v>25268</v>
      </c>
      <c r="C29410" t="s">
        <v>33478</v>
      </c>
      <c r="D29410" t="s">
        <v>33476</v>
      </c>
      <c r="E29410"/>
      <c r="F29410"/>
      <c r="G29410"/>
      <c r="H29410"/>
      <c r="I29410"/>
      <c r="J29410"/>
      <c r="U29410" s="43"/>
      <c r="AE29410"/>
    </row>
    <row r="29411" spans="1:31">
      <c r="A29411">
        <v>67330</v>
      </c>
      <c r="B29411" t="s">
        <v>25268</v>
      </c>
      <c r="C29411" t="s">
        <v>33478</v>
      </c>
      <c r="D29411" t="s">
        <v>33476</v>
      </c>
      <c r="E29411"/>
      <c r="F29411"/>
      <c r="G29411"/>
      <c r="H29411"/>
      <c r="I29411"/>
      <c r="J29411"/>
      <c r="U29411" s="43"/>
      <c r="AE29411"/>
    </row>
    <row r="29412" spans="1:31">
      <c r="A29412">
        <v>67330</v>
      </c>
      <c r="B29412" t="s">
        <v>25268</v>
      </c>
      <c r="C29412" t="s">
        <v>33478</v>
      </c>
      <c r="D29412" t="s">
        <v>33476</v>
      </c>
      <c r="E29412"/>
      <c r="F29412"/>
      <c r="G29412"/>
      <c r="H29412"/>
      <c r="I29412"/>
      <c r="J29412"/>
      <c r="U29412" s="43"/>
      <c r="AE29412"/>
    </row>
    <row r="29413" spans="1:31">
      <c r="A29413">
        <v>67210</v>
      </c>
      <c r="B29413" t="s">
        <v>25269</v>
      </c>
      <c r="C29413" t="s">
        <v>33480</v>
      </c>
      <c r="D29413" t="s">
        <v>33476</v>
      </c>
      <c r="E29413"/>
      <c r="F29413"/>
      <c r="G29413"/>
      <c r="H29413"/>
      <c r="I29413"/>
      <c r="J29413"/>
      <c r="U29413" s="43"/>
      <c r="AE29413"/>
    </row>
    <row r="29414" spans="1:31">
      <c r="A29414">
        <v>67250</v>
      </c>
      <c r="B29414" t="s">
        <v>25270</v>
      </c>
      <c r="C29414" t="s">
        <v>33478</v>
      </c>
      <c r="D29414" t="s">
        <v>33476</v>
      </c>
      <c r="E29414"/>
      <c r="F29414"/>
      <c r="G29414"/>
      <c r="H29414"/>
      <c r="I29414"/>
      <c r="J29414"/>
      <c r="U29414" s="43"/>
      <c r="AE29414"/>
    </row>
    <row r="29415" spans="1:31">
      <c r="A29415">
        <v>67203</v>
      </c>
      <c r="B29415" t="s">
        <v>25271</v>
      </c>
      <c r="C29415" t="s">
        <v>33480</v>
      </c>
      <c r="D29415" t="e">
        <v>#N/A</v>
      </c>
      <c r="E29415"/>
      <c r="F29415"/>
      <c r="G29415"/>
      <c r="H29415"/>
      <c r="I29415"/>
      <c r="J29415"/>
      <c r="U29415" s="43"/>
      <c r="AE29415"/>
    </row>
    <row r="29416" spans="1:31">
      <c r="A29416">
        <v>67160</v>
      </c>
      <c r="B29416" t="s">
        <v>25272</v>
      </c>
      <c r="C29416" t="s">
        <v>33477</v>
      </c>
      <c r="D29416" t="s">
        <v>33476</v>
      </c>
      <c r="E29416"/>
      <c r="F29416"/>
      <c r="G29416"/>
      <c r="H29416"/>
      <c r="I29416"/>
      <c r="J29416"/>
      <c r="U29416" s="43"/>
      <c r="AE29416"/>
    </row>
    <row r="29417" spans="1:31">
      <c r="A29417">
        <v>67160</v>
      </c>
      <c r="B29417" t="s">
        <v>25272</v>
      </c>
      <c r="C29417" t="s">
        <v>33477</v>
      </c>
      <c r="D29417" t="s">
        <v>33476</v>
      </c>
      <c r="E29417"/>
      <c r="F29417"/>
      <c r="G29417"/>
      <c r="H29417"/>
      <c r="I29417"/>
      <c r="J29417"/>
      <c r="U29417" s="43"/>
      <c r="AE29417"/>
    </row>
    <row r="29418" spans="1:31">
      <c r="A29418">
        <v>67160</v>
      </c>
      <c r="B29418" t="s">
        <v>25272</v>
      </c>
      <c r="C29418" t="s">
        <v>33477</v>
      </c>
      <c r="D29418" t="s">
        <v>33476</v>
      </c>
      <c r="E29418"/>
      <c r="F29418"/>
      <c r="G29418"/>
      <c r="H29418"/>
      <c r="I29418"/>
      <c r="J29418"/>
      <c r="U29418" s="43"/>
      <c r="AE29418"/>
    </row>
    <row r="29419" spans="1:31">
      <c r="A29419">
        <v>67330</v>
      </c>
      <c r="B29419" t="s">
        <v>25273</v>
      </c>
      <c r="C29419" t="s">
        <v>33478</v>
      </c>
      <c r="D29419" t="s">
        <v>33476</v>
      </c>
      <c r="E29419"/>
      <c r="F29419"/>
      <c r="G29419"/>
      <c r="H29419"/>
      <c r="I29419"/>
      <c r="J29419"/>
      <c r="U29419" s="43"/>
      <c r="AE29419"/>
    </row>
    <row r="29420" spans="1:31">
      <c r="A29420">
        <v>67510</v>
      </c>
      <c r="B29420" t="s">
        <v>25274</v>
      </c>
      <c r="C29420" t="s">
        <v>33478</v>
      </c>
      <c r="D29420" t="s">
        <v>33482</v>
      </c>
      <c r="E29420"/>
      <c r="F29420"/>
      <c r="G29420"/>
      <c r="H29420"/>
      <c r="I29420"/>
      <c r="J29420"/>
      <c r="U29420" s="43"/>
      <c r="AE29420"/>
    </row>
    <row r="29421" spans="1:31">
      <c r="A29421">
        <v>67520</v>
      </c>
      <c r="B29421" t="s">
        <v>25275</v>
      </c>
      <c r="C29421" t="s">
        <v>33478</v>
      </c>
      <c r="D29421" t="s">
        <v>33476</v>
      </c>
      <c r="E29421"/>
      <c r="F29421"/>
      <c r="G29421"/>
      <c r="H29421"/>
      <c r="I29421"/>
      <c r="J29421"/>
      <c r="U29421" s="43"/>
      <c r="AE29421"/>
    </row>
    <row r="29422" spans="1:31">
      <c r="A29422">
        <v>67970</v>
      </c>
      <c r="B29422" t="s">
        <v>25276</v>
      </c>
      <c r="C29422" t="s">
        <v>33478</v>
      </c>
      <c r="D29422" t="e">
        <v>#N/A</v>
      </c>
      <c r="E29422"/>
      <c r="F29422"/>
      <c r="G29422"/>
      <c r="H29422"/>
      <c r="I29422"/>
      <c r="J29422"/>
      <c r="U29422" s="43"/>
      <c r="AE29422"/>
    </row>
    <row r="29423" spans="1:31">
      <c r="A29423">
        <v>67850</v>
      </c>
      <c r="B29423" t="s">
        <v>25277</v>
      </c>
      <c r="C29423" t="s">
        <v>33480</v>
      </c>
      <c r="D29423" t="e">
        <v>#N/A</v>
      </c>
      <c r="E29423"/>
      <c r="F29423"/>
      <c r="G29423"/>
      <c r="H29423"/>
      <c r="I29423"/>
      <c r="J29423"/>
      <c r="U29423" s="43"/>
      <c r="AE29423"/>
    </row>
    <row r="29424" spans="1:31">
      <c r="A29424">
        <v>67340</v>
      </c>
      <c r="B29424" t="s">
        <v>25278</v>
      </c>
      <c r="C29424" t="s">
        <v>33478</v>
      </c>
      <c r="D29424" t="s">
        <v>33476</v>
      </c>
      <c r="E29424"/>
      <c r="F29424"/>
      <c r="G29424"/>
      <c r="H29424"/>
      <c r="I29424"/>
      <c r="J29424"/>
      <c r="U29424" s="43"/>
      <c r="AE29424"/>
    </row>
    <row r="29425" spans="1:31">
      <c r="A29425">
        <v>67170</v>
      </c>
      <c r="B29425" t="s">
        <v>25279</v>
      </c>
      <c r="C29425" t="s">
        <v>33480</v>
      </c>
      <c r="D29425" t="s">
        <v>33476</v>
      </c>
      <c r="E29425"/>
      <c r="F29425"/>
      <c r="G29425"/>
      <c r="H29425"/>
      <c r="I29425"/>
      <c r="J29425"/>
      <c r="U29425" s="43"/>
      <c r="AE29425"/>
    </row>
    <row r="29426" spans="1:31">
      <c r="A29426">
        <v>67590</v>
      </c>
      <c r="B29426" t="s">
        <v>25279</v>
      </c>
      <c r="C29426" t="s">
        <v>33478</v>
      </c>
      <c r="D29426" t="s">
        <v>33476</v>
      </c>
      <c r="E29426"/>
      <c r="F29426"/>
      <c r="G29426"/>
      <c r="H29426"/>
      <c r="I29426"/>
      <c r="J29426"/>
      <c r="U29426" s="43"/>
      <c r="AE29426"/>
    </row>
    <row r="29427" spans="1:31">
      <c r="A29427">
        <v>67390</v>
      </c>
      <c r="B29427" t="s">
        <v>25280</v>
      </c>
      <c r="C29427" t="s">
        <v>33480</v>
      </c>
      <c r="D29427" t="s">
        <v>33476</v>
      </c>
      <c r="E29427"/>
      <c r="F29427"/>
      <c r="G29427"/>
      <c r="H29427"/>
      <c r="I29427"/>
      <c r="J29427"/>
      <c r="U29427" s="43"/>
      <c r="AE29427"/>
    </row>
    <row r="29428" spans="1:31">
      <c r="A29428">
        <v>67170</v>
      </c>
      <c r="B29428" t="s">
        <v>25281</v>
      </c>
      <c r="C29428" t="s">
        <v>33480</v>
      </c>
      <c r="D29428" t="s">
        <v>33476</v>
      </c>
      <c r="E29428"/>
      <c r="F29428"/>
      <c r="G29428"/>
      <c r="H29428"/>
      <c r="I29428"/>
      <c r="J29428"/>
      <c r="U29428" s="43"/>
      <c r="AE29428"/>
    </row>
    <row r="29429" spans="1:31">
      <c r="A29429">
        <v>67600</v>
      </c>
      <c r="B29429" t="s">
        <v>25282</v>
      </c>
      <c r="C29429" t="s">
        <v>33480</v>
      </c>
      <c r="D29429" t="s">
        <v>33476</v>
      </c>
      <c r="E29429"/>
      <c r="F29429"/>
      <c r="G29429"/>
      <c r="H29429"/>
      <c r="I29429"/>
      <c r="J29429"/>
      <c r="U29429" s="43"/>
      <c r="AE29429"/>
    </row>
    <row r="29430" spans="1:31">
      <c r="A29430">
        <v>67990</v>
      </c>
      <c r="B29430" t="s">
        <v>25283</v>
      </c>
      <c r="C29430" t="s">
        <v>33480</v>
      </c>
      <c r="D29430" t="e">
        <v>#N/A</v>
      </c>
      <c r="E29430"/>
      <c r="F29430"/>
      <c r="G29430"/>
      <c r="H29430"/>
      <c r="I29430"/>
      <c r="J29430"/>
      <c r="U29430" s="43"/>
      <c r="AE29430"/>
    </row>
    <row r="29431" spans="1:31">
      <c r="A29431">
        <v>67150</v>
      </c>
      <c r="B29431" t="s">
        <v>25284</v>
      </c>
      <c r="C29431" t="s">
        <v>33480</v>
      </c>
      <c r="D29431" t="s">
        <v>33476</v>
      </c>
      <c r="E29431"/>
      <c r="F29431"/>
      <c r="G29431"/>
      <c r="H29431"/>
      <c r="I29431"/>
      <c r="J29431"/>
      <c r="U29431" s="43"/>
      <c r="AE29431"/>
    </row>
    <row r="29432" spans="1:31">
      <c r="A29432">
        <v>67540</v>
      </c>
      <c r="B29432" t="s">
        <v>25285</v>
      </c>
      <c r="C29432" t="s">
        <v>33480</v>
      </c>
      <c r="D29432" t="s">
        <v>33476</v>
      </c>
      <c r="E29432"/>
      <c r="F29432"/>
      <c r="G29432"/>
      <c r="H29432"/>
      <c r="I29432"/>
      <c r="J29432"/>
      <c r="U29432" s="43"/>
      <c r="AE29432"/>
    </row>
    <row r="29433" spans="1:31">
      <c r="A29433">
        <v>67700</v>
      </c>
      <c r="B29433" t="s">
        <v>25286</v>
      </c>
      <c r="C29433" t="s">
        <v>33478</v>
      </c>
      <c r="D29433" t="s">
        <v>33476</v>
      </c>
      <c r="E29433"/>
      <c r="F29433"/>
      <c r="G29433"/>
      <c r="H29433"/>
      <c r="I29433"/>
      <c r="J29433"/>
      <c r="U29433" s="43"/>
      <c r="AE29433"/>
    </row>
    <row r="29434" spans="1:31">
      <c r="A29434">
        <v>67700</v>
      </c>
      <c r="B29434" t="s">
        <v>25287</v>
      </c>
      <c r="C29434" t="s">
        <v>33478</v>
      </c>
      <c r="D29434" t="s">
        <v>33476</v>
      </c>
      <c r="E29434"/>
      <c r="F29434"/>
      <c r="G29434"/>
      <c r="H29434"/>
      <c r="I29434"/>
      <c r="J29434"/>
      <c r="U29434" s="43"/>
      <c r="AE29434"/>
    </row>
    <row r="29435" spans="1:31">
      <c r="A29435">
        <v>67530</v>
      </c>
      <c r="B29435" t="s">
        <v>25288</v>
      </c>
      <c r="C29435" t="s">
        <v>33478</v>
      </c>
      <c r="D29435" t="s">
        <v>33476</v>
      </c>
      <c r="E29435"/>
      <c r="F29435"/>
      <c r="G29435"/>
      <c r="H29435"/>
      <c r="I29435"/>
      <c r="J29435"/>
      <c r="U29435" s="43"/>
      <c r="AE29435"/>
    </row>
    <row r="29436" spans="1:31">
      <c r="A29436">
        <v>67320</v>
      </c>
      <c r="B29436" t="s">
        <v>25289</v>
      </c>
      <c r="C29436" t="s">
        <v>33478</v>
      </c>
      <c r="D29436" t="s">
        <v>33476</v>
      </c>
      <c r="E29436"/>
      <c r="F29436"/>
      <c r="G29436"/>
      <c r="H29436"/>
      <c r="I29436"/>
      <c r="J29436"/>
      <c r="U29436" s="43"/>
      <c r="AE29436"/>
    </row>
    <row r="29437" spans="1:31">
      <c r="A29437">
        <v>67290</v>
      </c>
      <c r="B29437" t="s">
        <v>25290</v>
      </c>
      <c r="C29437" t="s">
        <v>33478</v>
      </c>
      <c r="D29437" t="s">
        <v>33476</v>
      </c>
      <c r="E29437"/>
      <c r="F29437"/>
      <c r="G29437"/>
      <c r="H29437"/>
      <c r="I29437"/>
      <c r="J29437"/>
      <c r="U29437" s="43"/>
      <c r="AE29437"/>
    </row>
    <row r="29438" spans="1:31">
      <c r="A29438">
        <v>67290</v>
      </c>
      <c r="B29438" t="s">
        <v>25291</v>
      </c>
      <c r="C29438" t="s">
        <v>33478</v>
      </c>
      <c r="D29438" t="s">
        <v>33476</v>
      </c>
      <c r="E29438"/>
      <c r="F29438"/>
      <c r="G29438"/>
      <c r="H29438"/>
      <c r="I29438"/>
      <c r="J29438"/>
      <c r="U29438" s="43"/>
      <c r="AE29438"/>
    </row>
    <row r="29439" spans="1:31">
      <c r="A29439">
        <v>67350</v>
      </c>
      <c r="B29439" t="s">
        <v>25292</v>
      </c>
      <c r="C29439" t="s">
        <v>33478</v>
      </c>
      <c r="D29439" t="e">
        <v>#N/A</v>
      </c>
      <c r="E29439"/>
      <c r="F29439"/>
      <c r="G29439"/>
      <c r="H29439"/>
      <c r="I29439"/>
      <c r="J29439"/>
      <c r="U29439" s="43"/>
      <c r="AE29439"/>
    </row>
    <row r="29440" spans="1:31">
      <c r="A29440">
        <v>67350</v>
      </c>
      <c r="B29440" t="s">
        <v>25292</v>
      </c>
      <c r="C29440" t="s">
        <v>33478</v>
      </c>
      <c r="D29440" t="e">
        <v>#N/A</v>
      </c>
      <c r="E29440"/>
      <c r="F29440"/>
      <c r="G29440"/>
      <c r="H29440"/>
      <c r="I29440"/>
      <c r="J29440"/>
      <c r="U29440" s="43"/>
      <c r="AE29440"/>
    </row>
    <row r="29441" spans="1:31">
      <c r="A29441">
        <v>67350</v>
      </c>
      <c r="B29441" t="s">
        <v>25292</v>
      </c>
      <c r="C29441" t="s">
        <v>33478</v>
      </c>
      <c r="D29441" t="e">
        <v>#N/A</v>
      </c>
      <c r="E29441"/>
      <c r="F29441"/>
      <c r="G29441"/>
      <c r="H29441"/>
      <c r="I29441"/>
      <c r="J29441"/>
      <c r="U29441" s="43"/>
      <c r="AE29441"/>
    </row>
    <row r="29442" spans="1:31">
      <c r="A29442">
        <v>67350</v>
      </c>
      <c r="B29442" t="s">
        <v>25292</v>
      </c>
      <c r="C29442" t="s">
        <v>33478</v>
      </c>
      <c r="D29442" t="e">
        <v>#N/A</v>
      </c>
      <c r="E29442"/>
      <c r="F29442"/>
      <c r="G29442"/>
      <c r="H29442"/>
      <c r="I29442"/>
      <c r="J29442"/>
      <c r="U29442" s="43"/>
      <c r="AE29442"/>
    </row>
    <row r="29443" spans="1:31">
      <c r="A29443">
        <v>67320</v>
      </c>
      <c r="B29443" t="s">
        <v>25293</v>
      </c>
      <c r="C29443" t="s">
        <v>33478</v>
      </c>
      <c r="D29443" t="s">
        <v>33476</v>
      </c>
      <c r="E29443"/>
      <c r="F29443"/>
      <c r="G29443"/>
      <c r="H29443"/>
      <c r="I29443"/>
      <c r="J29443"/>
      <c r="U29443" s="43"/>
      <c r="AE29443"/>
    </row>
    <row r="29444" spans="1:31">
      <c r="A29444">
        <v>67370</v>
      </c>
      <c r="B29444" t="s">
        <v>25294</v>
      </c>
      <c r="C29444" t="s">
        <v>33479</v>
      </c>
      <c r="D29444" t="s">
        <v>33476</v>
      </c>
      <c r="E29444"/>
      <c r="F29444"/>
      <c r="G29444"/>
      <c r="H29444"/>
      <c r="I29444"/>
      <c r="J29444"/>
      <c r="U29444" s="43"/>
      <c r="AE29444"/>
    </row>
    <row r="29445" spans="1:31">
      <c r="A29445">
        <v>67420</v>
      </c>
      <c r="B29445" t="s">
        <v>25295</v>
      </c>
      <c r="C29445" t="s">
        <v>33478</v>
      </c>
      <c r="D29445" t="s">
        <v>33476</v>
      </c>
      <c r="E29445"/>
      <c r="F29445"/>
      <c r="G29445"/>
      <c r="H29445"/>
      <c r="I29445"/>
      <c r="J29445"/>
      <c r="U29445" s="43"/>
      <c r="AE29445"/>
    </row>
    <row r="29446" spans="1:31">
      <c r="A29446">
        <v>67420</v>
      </c>
      <c r="B29446" t="s">
        <v>25295</v>
      </c>
      <c r="C29446" t="s">
        <v>33478</v>
      </c>
      <c r="D29446" t="s">
        <v>33476</v>
      </c>
      <c r="E29446"/>
      <c r="F29446"/>
      <c r="G29446"/>
      <c r="H29446"/>
      <c r="I29446"/>
      <c r="J29446"/>
      <c r="U29446" s="43"/>
      <c r="AE29446"/>
    </row>
    <row r="29447" spans="1:31">
      <c r="A29447">
        <v>67420</v>
      </c>
      <c r="B29447" t="s">
        <v>25295</v>
      </c>
      <c r="C29447" t="s">
        <v>33478</v>
      </c>
      <c r="D29447" t="s">
        <v>33476</v>
      </c>
      <c r="E29447"/>
      <c r="F29447"/>
      <c r="G29447"/>
      <c r="H29447"/>
      <c r="I29447"/>
      <c r="J29447"/>
      <c r="U29447" s="43"/>
      <c r="AE29447"/>
    </row>
    <row r="29448" spans="1:31">
      <c r="A29448">
        <v>67115</v>
      </c>
      <c r="B29448" t="s">
        <v>25296</v>
      </c>
      <c r="C29448" t="s">
        <v>33480</v>
      </c>
      <c r="D29448" t="s">
        <v>33476</v>
      </c>
      <c r="E29448"/>
      <c r="F29448"/>
      <c r="G29448"/>
      <c r="H29448"/>
      <c r="I29448"/>
      <c r="J29448"/>
      <c r="U29448" s="43"/>
      <c r="AE29448"/>
    </row>
    <row r="29449" spans="1:31">
      <c r="A29449">
        <v>67250</v>
      </c>
      <c r="B29449" t="s">
        <v>25297</v>
      </c>
      <c r="C29449" t="s">
        <v>33478</v>
      </c>
      <c r="D29449" t="s">
        <v>33476</v>
      </c>
      <c r="E29449"/>
      <c r="F29449"/>
      <c r="G29449"/>
      <c r="H29449"/>
      <c r="I29449"/>
      <c r="J29449"/>
      <c r="U29449" s="43"/>
      <c r="AE29449"/>
    </row>
    <row r="29450" spans="1:31">
      <c r="A29450">
        <v>67490</v>
      </c>
      <c r="B29450" t="s">
        <v>25298</v>
      </c>
      <c r="C29450" t="s">
        <v>33478</v>
      </c>
      <c r="D29450" t="e">
        <v>#N/A</v>
      </c>
      <c r="E29450"/>
      <c r="F29450"/>
      <c r="G29450"/>
      <c r="H29450"/>
      <c r="I29450"/>
      <c r="J29450"/>
      <c r="U29450" s="43"/>
      <c r="AE29450"/>
    </row>
    <row r="29451" spans="1:31">
      <c r="A29451">
        <v>67290</v>
      </c>
      <c r="B29451" t="s">
        <v>25299</v>
      </c>
      <c r="C29451" t="s">
        <v>33478</v>
      </c>
      <c r="D29451" t="s">
        <v>33476</v>
      </c>
      <c r="E29451"/>
      <c r="F29451"/>
      <c r="G29451"/>
      <c r="H29451"/>
      <c r="I29451"/>
      <c r="J29451"/>
      <c r="U29451" s="43"/>
      <c r="AE29451"/>
    </row>
    <row r="29452" spans="1:31">
      <c r="A29452">
        <v>67117</v>
      </c>
      <c r="B29452" t="s">
        <v>25300</v>
      </c>
      <c r="C29452" t="s">
        <v>33479</v>
      </c>
      <c r="D29452" t="s">
        <v>33476</v>
      </c>
      <c r="E29452"/>
      <c r="F29452"/>
      <c r="G29452"/>
      <c r="H29452"/>
      <c r="I29452"/>
      <c r="J29452"/>
      <c r="U29452" s="43"/>
      <c r="AE29452"/>
    </row>
    <row r="29453" spans="1:31">
      <c r="A29453">
        <v>67310</v>
      </c>
      <c r="B29453" t="s">
        <v>25301</v>
      </c>
      <c r="C29453" t="s">
        <v>33478</v>
      </c>
      <c r="D29453" t="s">
        <v>33476</v>
      </c>
      <c r="E29453"/>
      <c r="F29453"/>
      <c r="G29453"/>
      <c r="H29453"/>
      <c r="I29453"/>
      <c r="J29453"/>
      <c r="U29453" s="43"/>
      <c r="AE29453"/>
    </row>
    <row r="29454" spans="1:31">
      <c r="A29454">
        <v>67420</v>
      </c>
      <c r="B29454" t="s">
        <v>25302</v>
      </c>
      <c r="C29454" t="s">
        <v>33478</v>
      </c>
      <c r="D29454" t="s">
        <v>33476</v>
      </c>
      <c r="E29454"/>
      <c r="F29454"/>
      <c r="G29454"/>
      <c r="H29454"/>
      <c r="I29454"/>
      <c r="J29454"/>
      <c r="U29454" s="43"/>
      <c r="AE29454"/>
    </row>
    <row r="29455" spans="1:31">
      <c r="A29455">
        <v>67430</v>
      </c>
      <c r="B29455" t="s">
        <v>25303</v>
      </c>
      <c r="C29455" t="s">
        <v>33478</v>
      </c>
      <c r="D29455" t="s">
        <v>33476</v>
      </c>
      <c r="E29455"/>
      <c r="F29455"/>
      <c r="G29455"/>
      <c r="H29455"/>
      <c r="I29455"/>
      <c r="J29455"/>
      <c r="U29455" s="43"/>
      <c r="AE29455"/>
    </row>
    <row r="29456" spans="1:31">
      <c r="A29456">
        <v>67320</v>
      </c>
      <c r="B29456" t="s">
        <v>25304</v>
      </c>
      <c r="C29456" t="s">
        <v>33478</v>
      </c>
      <c r="D29456" t="s">
        <v>33476</v>
      </c>
      <c r="E29456"/>
      <c r="F29456"/>
      <c r="G29456"/>
      <c r="H29456"/>
      <c r="I29456"/>
      <c r="J29456"/>
      <c r="U29456" s="43"/>
      <c r="AE29456"/>
    </row>
    <row r="29457" spans="1:31">
      <c r="A29457">
        <v>67140</v>
      </c>
      <c r="B29457" t="s">
        <v>25305</v>
      </c>
      <c r="C29457" t="s">
        <v>33478</v>
      </c>
      <c r="D29457" t="s">
        <v>33476</v>
      </c>
      <c r="E29457"/>
      <c r="F29457"/>
      <c r="G29457"/>
      <c r="H29457"/>
      <c r="I29457"/>
      <c r="J29457"/>
      <c r="U29457" s="43"/>
      <c r="AE29457"/>
    </row>
    <row r="29458" spans="1:31">
      <c r="A29458">
        <v>67110</v>
      </c>
      <c r="B29458" t="s">
        <v>25306</v>
      </c>
      <c r="C29458" t="s">
        <v>33478</v>
      </c>
      <c r="D29458" t="s">
        <v>33476</v>
      </c>
      <c r="E29458"/>
      <c r="F29458"/>
      <c r="G29458"/>
      <c r="H29458"/>
      <c r="I29458"/>
      <c r="J29458"/>
      <c r="U29458" s="43"/>
      <c r="AE29458"/>
    </row>
    <row r="29459" spans="1:31">
      <c r="A29459">
        <v>67110</v>
      </c>
      <c r="B29459" t="s">
        <v>25306</v>
      </c>
      <c r="C29459" t="s">
        <v>33478</v>
      </c>
      <c r="D29459" t="s">
        <v>33476</v>
      </c>
      <c r="E29459"/>
      <c r="F29459"/>
      <c r="G29459"/>
      <c r="H29459"/>
      <c r="I29459"/>
      <c r="J29459"/>
      <c r="U29459" s="43"/>
      <c r="AE29459"/>
    </row>
    <row r="29460" spans="1:31">
      <c r="A29460">
        <v>67116</v>
      </c>
      <c r="B29460" t="s">
        <v>25307</v>
      </c>
      <c r="C29460" t="s">
        <v>33480</v>
      </c>
      <c r="D29460" t="e">
        <v>#N/A</v>
      </c>
      <c r="E29460"/>
      <c r="F29460"/>
      <c r="G29460"/>
      <c r="H29460"/>
      <c r="I29460"/>
      <c r="J29460"/>
      <c r="U29460" s="43"/>
      <c r="AE29460"/>
    </row>
    <row r="29461" spans="1:31">
      <c r="A29461">
        <v>67440</v>
      </c>
      <c r="B29461" t="s">
        <v>25308</v>
      </c>
      <c r="C29461" t="s">
        <v>33478</v>
      </c>
      <c r="D29461" t="s">
        <v>33476</v>
      </c>
      <c r="E29461"/>
      <c r="F29461"/>
      <c r="G29461"/>
      <c r="H29461"/>
      <c r="I29461"/>
      <c r="J29461"/>
      <c r="U29461" s="43"/>
      <c r="AE29461"/>
    </row>
    <row r="29462" spans="1:31">
      <c r="A29462">
        <v>67340</v>
      </c>
      <c r="B29462" t="s">
        <v>25309</v>
      </c>
      <c r="C29462" t="s">
        <v>33478</v>
      </c>
      <c r="D29462" t="s">
        <v>33476</v>
      </c>
      <c r="E29462"/>
      <c r="F29462"/>
      <c r="G29462"/>
      <c r="H29462"/>
      <c r="I29462"/>
      <c r="J29462"/>
      <c r="U29462" s="43"/>
      <c r="AE29462"/>
    </row>
    <row r="29463" spans="1:31">
      <c r="A29463">
        <v>67250</v>
      </c>
      <c r="B29463" t="s">
        <v>25310</v>
      </c>
      <c r="C29463" t="s">
        <v>33478</v>
      </c>
      <c r="D29463" t="s">
        <v>33476</v>
      </c>
      <c r="E29463"/>
      <c r="F29463"/>
      <c r="G29463"/>
      <c r="H29463"/>
      <c r="I29463"/>
      <c r="J29463"/>
      <c r="U29463" s="43"/>
      <c r="AE29463"/>
    </row>
    <row r="29464" spans="1:31">
      <c r="A29464">
        <v>67440</v>
      </c>
      <c r="B29464" t="s">
        <v>25311</v>
      </c>
      <c r="C29464" t="s">
        <v>33478</v>
      </c>
      <c r="D29464" t="s">
        <v>33476</v>
      </c>
      <c r="E29464"/>
      <c r="F29464"/>
      <c r="G29464"/>
      <c r="H29464"/>
      <c r="I29464"/>
      <c r="J29464"/>
      <c r="U29464" s="43"/>
      <c r="AE29464"/>
    </row>
    <row r="29465" spans="1:31">
      <c r="A29465">
        <v>67320</v>
      </c>
      <c r="B29465" t="s">
        <v>25312</v>
      </c>
      <c r="C29465" t="s">
        <v>33478</v>
      </c>
      <c r="D29465" t="s">
        <v>33476</v>
      </c>
      <c r="E29465"/>
      <c r="F29465"/>
      <c r="G29465"/>
      <c r="H29465"/>
      <c r="I29465"/>
      <c r="J29465"/>
      <c r="U29465" s="43"/>
      <c r="AE29465"/>
    </row>
    <row r="29466" spans="1:31">
      <c r="A29466">
        <v>67860</v>
      </c>
      <c r="B29466" t="s">
        <v>25313</v>
      </c>
      <c r="C29466" t="s">
        <v>33480</v>
      </c>
      <c r="D29466" t="e">
        <v>#N/A</v>
      </c>
      <c r="E29466"/>
      <c r="F29466"/>
      <c r="G29466"/>
      <c r="H29466"/>
      <c r="I29466"/>
      <c r="J29466"/>
      <c r="U29466" s="43"/>
      <c r="AE29466"/>
    </row>
    <row r="29467" spans="1:31">
      <c r="A29467">
        <v>67390</v>
      </c>
      <c r="B29467" t="s">
        <v>25314</v>
      </c>
      <c r="C29467" t="s">
        <v>33480</v>
      </c>
      <c r="D29467" t="s">
        <v>33476</v>
      </c>
      <c r="E29467"/>
      <c r="F29467"/>
      <c r="G29467"/>
      <c r="H29467"/>
      <c r="I29467"/>
      <c r="J29467"/>
      <c r="U29467" s="43"/>
      <c r="AE29467"/>
    </row>
    <row r="29468" spans="1:31">
      <c r="A29468">
        <v>67160</v>
      </c>
      <c r="B29468" t="s">
        <v>25315</v>
      </c>
      <c r="C29468" t="s">
        <v>33477</v>
      </c>
      <c r="D29468" t="s">
        <v>33476</v>
      </c>
      <c r="E29468"/>
      <c r="F29468"/>
      <c r="G29468"/>
      <c r="H29468"/>
      <c r="I29468"/>
      <c r="J29468"/>
      <c r="U29468" s="43"/>
      <c r="AE29468"/>
    </row>
    <row r="29469" spans="1:31">
      <c r="A29469">
        <v>67260</v>
      </c>
      <c r="B29469" t="s">
        <v>25316</v>
      </c>
      <c r="C29469" t="s">
        <v>33478</v>
      </c>
      <c r="D29469" t="s">
        <v>33476</v>
      </c>
      <c r="E29469"/>
      <c r="F29469"/>
      <c r="G29469"/>
      <c r="H29469"/>
      <c r="I29469"/>
      <c r="J29469"/>
      <c r="U29469" s="43"/>
      <c r="AE29469"/>
    </row>
    <row r="29470" spans="1:31">
      <c r="A29470">
        <v>67350</v>
      </c>
      <c r="B29470" t="s">
        <v>25317</v>
      </c>
      <c r="C29470" t="s">
        <v>33478</v>
      </c>
      <c r="D29470" t="e">
        <v>#N/A</v>
      </c>
      <c r="E29470"/>
      <c r="F29470"/>
      <c r="G29470"/>
      <c r="H29470"/>
      <c r="I29470"/>
      <c r="J29470"/>
      <c r="U29470" s="43"/>
      <c r="AE29470"/>
    </row>
    <row r="29471" spans="1:31">
      <c r="A29471">
        <v>67690</v>
      </c>
      <c r="B29471" t="s">
        <v>25318</v>
      </c>
      <c r="C29471" t="s">
        <v>33477</v>
      </c>
      <c r="D29471" t="e">
        <v>#N/A</v>
      </c>
      <c r="E29471"/>
      <c r="F29471"/>
      <c r="G29471"/>
      <c r="H29471"/>
      <c r="I29471"/>
      <c r="J29471"/>
      <c r="U29471" s="43"/>
      <c r="AE29471"/>
    </row>
    <row r="29472" spans="1:31">
      <c r="A29472">
        <v>67480</v>
      </c>
      <c r="B29472" t="s">
        <v>25319</v>
      </c>
      <c r="C29472" t="s">
        <v>33477</v>
      </c>
      <c r="D29472" t="s">
        <v>33476</v>
      </c>
      <c r="E29472"/>
      <c r="F29472"/>
      <c r="G29472"/>
      <c r="H29472"/>
      <c r="I29472"/>
      <c r="J29472"/>
      <c r="U29472" s="43"/>
      <c r="AE29472"/>
    </row>
    <row r="29473" spans="1:31">
      <c r="A29473">
        <v>67270</v>
      </c>
      <c r="B29473" t="s">
        <v>25320</v>
      </c>
      <c r="C29473" t="s">
        <v>33478</v>
      </c>
      <c r="D29473" t="s">
        <v>33476</v>
      </c>
      <c r="E29473"/>
      <c r="F29473"/>
      <c r="G29473"/>
      <c r="H29473"/>
      <c r="I29473"/>
      <c r="J29473"/>
      <c r="U29473" s="43"/>
      <c r="AE29473"/>
    </row>
    <row r="29474" spans="1:31">
      <c r="A29474">
        <v>67410</v>
      </c>
      <c r="B29474" t="s">
        <v>25321</v>
      </c>
      <c r="C29474" t="s">
        <v>33480</v>
      </c>
      <c r="D29474" t="e">
        <v>#N/A</v>
      </c>
      <c r="E29474"/>
      <c r="F29474"/>
      <c r="G29474"/>
      <c r="H29474"/>
      <c r="I29474"/>
      <c r="J29474"/>
      <c r="U29474" s="43"/>
      <c r="AE29474"/>
    </row>
    <row r="29475" spans="1:31">
      <c r="A29475">
        <v>67310</v>
      </c>
      <c r="B29475" t="s">
        <v>25322</v>
      </c>
      <c r="C29475" t="s">
        <v>33478</v>
      </c>
      <c r="D29475" t="s">
        <v>33476</v>
      </c>
      <c r="E29475"/>
      <c r="F29475"/>
      <c r="G29475"/>
      <c r="H29475"/>
      <c r="I29475"/>
      <c r="J29475"/>
      <c r="U29475" s="43"/>
      <c r="AE29475"/>
    </row>
    <row r="29476" spans="1:31">
      <c r="A29476">
        <v>67480</v>
      </c>
      <c r="B29476" t="s">
        <v>25323</v>
      </c>
      <c r="C29476" t="s">
        <v>33477</v>
      </c>
      <c r="D29476" t="s">
        <v>33476</v>
      </c>
      <c r="E29476"/>
      <c r="F29476"/>
      <c r="G29476"/>
      <c r="H29476"/>
      <c r="I29476"/>
      <c r="J29476"/>
      <c r="U29476" s="43"/>
      <c r="AE29476"/>
    </row>
    <row r="29477" spans="1:31">
      <c r="A29477">
        <v>67560</v>
      </c>
      <c r="B29477" t="s">
        <v>25324</v>
      </c>
      <c r="C29477" t="s">
        <v>33480</v>
      </c>
      <c r="D29477" t="e">
        <v>#N/A</v>
      </c>
      <c r="E29477"/>
      <c r="F29477"/>
      <c r="G29477"/>
      <c r="H29477"/>
      <c r="I29477"/>
      <c r="J29477"/>
      <c r="U29477" s="43"/>
      <c r="AE29477"/>
    </row>
    <row r="29478" spans="1:31">
      <c r="A29478">
        <v>67560</v>
      </c>
      <c r="B29478" t="s">
        <v>25325</v>
      </c>
      <c r="C29478" t="s">
        <v>33480</v>
      </c>
      <c r="D29478" t="e">
        <v>#N/A</v>
      </c>
      <c r="E29478"/>
      <c r="F29478"/>
      <c r="G29478"/>
      <c r="H29478"/>
      <c r="I29478"/>
      <c r="J29478"/>
      <c r="U29478" s="43"/>
      <c r="AE29478"/>
    </row>
    <row r="29479" spans="1:31">
      <c r="A29479">
        <v>67230</v>
      </c>
      <c r="B29479" t="s">
        <v>25326</v>
      </c>
      <c r="C29479" t="s">
        <v>33480</v>
      </c>
      <c r="D29479" t="s">
        <v>33476</v>
      </c>
      <c r="E29479"/>
      <c r="F29479"/>
      <c r="G29479"/>
      <c r="H29479"/>
      <c r="I29479"/>
      <c r="J29479"/>
      <c r="U29479" s="43"/>
      <c r="AE29479"/>
    </row>
    <row r="29480" spans="1:31">
      <c r="A29480">
        <v>67290</v>
      </c>
      <c r="B29480" t="s">
        <v>25327</v>
      </c>
      <c r="C29480" t="s">
        <v>33478</v>
      </c>
      <c r="D29480" t="s">
        <v>33476</v>
      </c>
      <c r="E29480"/>
      <c r="F29480"/>
      <c r="G29480"/>
      <c r="H29480"/>
      <c r="I29480"/>
      <c r="J29480"/>
      <c r="U29480" s="43"/>
      <c r="AE29480"/>
    </row>
    <row r="29481" spans="1:31">
      <c r="A29481">
        <v>67570</v>
      </c>
      <c r="B29481" t="s">
        <v>25328</v>
      </c>
      <c r="C29481" t="s">
        <v>33478</v>
      </c>
      <c r="D29481" t="s">
        <v>33482</v>
      </c>
      <c r="E29481"/>
      <c r="F29481"/>
      <c r="G29481"/>
      <c r="H29481"/>
      <c r="I29481"/>
      <c r="J29481"/>
      <c r="U29481" s="43"/>
      <c r="AE29481"/>
    </row>
    <row r="29482" spans="1:31">
      <c r="A29482">
        <v>67340</v>
      </c>
      <c r="B29482" t="s">
        <v>25329</v>
      </c>
      <c r="C29482" t="s">
        <v>33478</v>
      </c>
      <c r="D29482" t="s">
        <v>33476</v>
      </c>
      <c r="E29482"/>
      <c r="F29482"/>
      <c r="G29482"/>
      <c r="H29482"/>
      <c r="I29482"/>
      <c r="J29482"/>
      <c r="U29482" s="43"/>
      <c r="AE29482"/>
    </row>
    <row r="29483" spans="1:31">
      <c r="A29483">
        <v>67160</v>
      </c>
      <c r="B29483" t="s">
        <v>25330</v>
      </c>
      <c r="C29483" t="s">
        <v>33477</v>
      </c>
      <c r="D29483" t="s">
        <v>33476</v>
      </c>
      <c r="E29483"/>
      <c r="F29483"/>
      <c r="G29483"/>
      <c r="H29483"/>
      <c r="I29483"/>
      <c r="J29483"/>
      <c r="U29483" s="43"/>
      <c r="AE29483"/>
    </row>
    <row r="29484" spans="1:31">
      <c r="A29484">
        <v>67170</v>
      </c>
      <c r="B29484" t="s">
        <v>25331</v>
      </c>
      <c r="C29484" t="s">
        <v>33480</v>
      </c>
      <c r="D29484" t="s">
        <v>33476</v>
      </c>
      <c r="E29484"/>
      <c r="F29484"/>
      <c r="G29484"/>
      <c r="H29484"/>
      <c r="I29484"/>
      <c r="J29484"/>
      <c r="U29484" s="43"/>
      <c r="AE29484"/>
    </row>
    <row r="29485" spans="1:31">
      <c r="A29485">
        <v>67480</v>
      </c>
      <c r="B29485" t="s">
        <v>25332</v>
      </c>
      <c r="C29485" t="s">
        <v>33477</v>
      </c>
      <c r="D29485" t="s">
        <v>33476</v>
      </c>
      <c r="E29485"/>
      <c r="F29485"/>
      <c r="G29485"/>
      <c r="H29485"/>
      <c r="I29485"/>
      <c r="J29485"/>
      <c r="U29485" s="43"/>
      <c r="AE29485"/>
    </row>
    <row r="29486" spans="1:31">
      <c r="A29486">
        <v>67480</v>
      </c>
      <c r="B29486" t="s">
        <v>25332</v>
      </c>
      <c r="C29486" t="s">
        <v>33477</v>
      </c>
      <c r="D29486" t="s">
        <v>33476</v>
      </c>
      <c r="E29486"/>
      <c r="F29486"/>
      <c r="G29486"/>
      <c r="H29486"/>
      <c r="I29486"/>
      <c r="J29486"/>
      <c r="U29486" s="43"/>
      <c r="AE29486"/>
    </row>
    <row r="29487" spans="1:31">
      <c r="A29487">
        <v>67130</v>
      </c>
      <c r="B29487" t="s">
        <v>25333</v>
      </c>
      <c r="C29487" t="s">
        <v>33478</v>
      </c>
      <c r="D29487" t="s">
        <v>33476</v>
      </c>
      <c r="E29487"/>
      <c r="F29487"/>
      <c r="G29487"/>
      <c r="H29487"/>
      <c r="I29487"/>
      <c r="J29487"/>
      <c r="U29487" s="43"/>
      <c r="AE29487"/>
    </row>
    <row r="29488" spans="1:31">
      <c r="A29488">
        <v>67130</v>
      </c>
      <c r="B29488" t="s">
        <v>25333</v>
      </c>
      <c r="C29488" t="s">
        <v>33478</v>
      </c>
      <c r="D29488" t="s">
        <v>33476</v>
      </c>
      <c r="E29488"/>
      <c r="F29488"/>
      <c r="G29488"/>
      <c r="H29488"/>
      <c r="I29488"/>
      <c r="J29488"/>
      <c r="U29488" s="43"/>
      <c r="AE29488"/>
    </row>
    <row r="29489" spans="1:31">
      <c r="A29489">
        <v>67130</v>
      </c>
      <c r="B29489" t="s">
        <v>25333</v>
      </c>
      <c r="C29489" t="s">
        <v>33478</v>
      </c>
      <c r="D29489" t="s">
        <v>33476</v>
      </c>
      <c r="E29489"/>
      <c r="F29489"/>
      <c r="G29489"/>
      <c r="H29489"/>
      <c r="I29489"/>
      <c r="J29489"/>
      <c r="U29489" s="43"/>
      <c r="AE29489"/>
    </row>
    <row r="29490" spans="1:31">
      <c r="A29490">
        <v>67420</v>
      </c>
      <c r="B29490" t="s">
        <v>25334</v>
      </c>
      <c r="C29490" t="s">
        <v>33478</v>
      </c>
      <c r="D29490" t="s">
        <v>33476</v>
      </c>
      <c r="E29490"/>
      <c r="F29490"/>
      <c r="G29490"/>
      <c r="H29490"/>
      <c r="I29490"/>
      <c r="J29490"/>
      <c r="U29490" s="43"/>
      <c r="AE29490"/>
    </row>
    <row r="29491" spans="1:31">
      <c r="A29491">
        <v>67390</v>
      </c>
      <c r="B29491" t="s">
        <v>25335</v>
      </c>
      <c r="C29491" t="s">
        <v>33480</v>
      </c>
      <c r="D29491" t="s">
        <v>33476</v>
      </c>
      <c r="E29491"/>
      <c r="F29491"/>
      <c r="G29491"/>
      <c r="H29491"/>
      <c r="I29491"/>
      <c r="J29491"/>
      <c r="U29491" s="43"/>
      <c r="AE29491"/>
    </row>
    <row r="29492" spans="1:31">
      <c r="A29492">
        <v>67270</v>
      </c>
      <c r="B29492" t="s">
        <v>25336</v>
      </c>
      <c r="C29492" t="s">
        <v>33478</v>
      </c>
      <c r="D29492" t="s">
        <v>33476</v>
      </c>
      <c r="E29492"/>
      <c r="F29492"/>
      <c r="G29492"/>
      <c r="H29492"/>
      <c r="I29492"/>
      <c r="J29492"/>
      <c r="U29492" s="43"/>
      <c r="AE29492"/>
    </row>
    <row r="29493" spans="1:31">
      <c r="A29493">
        <v>67420</v>
      </c>
      <c r="B29493" t="s">
        <v>25337</v>
      </c>
      <c r="C29493" t="s">
        <v>33478</v>
      </c>
      <c r="D29493" t="s">
        <v>33476</v>
      </c>
      <c r="E29493"/>
      <c r="F29493"/>
      <c r="G29493"/>
      <c r="H29493"/>
      <c r="I29493"/>
      <c r="J29493"/>
      <c r="U29493" s="43"/>
      <c r="AE29493"/>
    </row>
    <row r="29494" spans="1:31">
      <c r="A29494">
        <v>67700</v>
      </c>
      <c r="B29494" t="s">
        <v>25338</v>
      </c>
      <c r="C29494" t="s">
        <v>33478</v>
      </c>
      <c r="D29494" t="s">
        <v>33476</v>
      </c>
      <c r="E29494"/>
      <c r="F29494"/>
      <c r="G29494"/>
      <c r="H29494"/>
      <c r="I29494"/>
      <c r="J29494"/>
      <c r="U29494" s="43"/>
      <c r="AE29494"/>
    </row>
    <row r="29495" spans="1:31">
      <c r="A29495">
        <v>67220</v>
      </c>
      <c r="B29495" t="s">
        <v>12025</v>
      </c>
      <c r="C29495" t="s">
        <v>33478</v>
      </c>
      <c r="D29495" t="s">
        <v>33476</v>
      </c>
      <c r="E29495"/>
      <c r="F29495"/>
      <c r="G29495"/>
      <c r="H29495"/>
      <c r="I29495"/>
      <c r="J29495"/>
      <c r="U29495" s="43"/>
      <c r="AE29495"/>
    </row>
    <row r="29496" spans="1:31">
      <c r="A29496">
        <v>67220</v>
      </c>
      <c r="B29496" t="s">
        <v>18370</v>
      </c>
      <c r="C29496" t="s">
        <v>33478</v>
      </c>
      <c r="D29496" t="s">
        <v>33476</v>
      </c>
      <c r="E29496"/>
      <c r="F29496"/>
      <c r="G29496"/>
      <c r="H29496"/>
      <c r="I29496"/>
      <c r="J29496"/>
      <c r="U29496" s="43"/>
      <c r="AE29496"/>
    </row>
    <row r="29497" spans="1:31">
      <c r="A29497">
        <v>67530</v>
      </c>
      <c r="B29497" t="s">
        <v>25339</v>
      </c>
      <c r="C29497" t="s">
        <v>33478</v>
      </c>
      <c r="D29497" t="s">
        <v>33476</v>
      </c>
      <c r="E29497"/>
      <c r="F29497"/>
      <c r="G29497"/>
      <c r="H29497"/>
      <c r="I29497"/>
      <c r="J29497"/>
      <c r="U29497" s="43"/>
      <c r="AE29497"/>
    </row>
    <row r="29498" spans="1:31">
      <c r="A29498">
        <v>67140</v>
      </c>
      <c r="B29498" t="s">
        <v>1876</v>
      </c>
      <c r="C29498" t="s">
        <v>33478</v>
      </c>
      <c r="D29498" t="s">
        <v>33476</v>
      </c>
      <c r="E29498"/>
      <c r="F29498"/>
      <c r="G29498"/>
      <c r="H29498"/>
      <c r="I29498"/>
      <c r="J29498"/>
      <c r="U29498" s="43"/>
      <c r="AE29498"/>
    </row>
    <row r="29499" spans="1:31">
      <c r="A29499">
        <v>67220</v>
      </c>
      <c r="B29499" t="s">
        <v>25340</v>
      </c>
      <c r="C29499" t="s">
        <v>33478</v>
      </c>
      <c r="D29499" t="s">
        <v>33476</v>
      </c>
      <c r="E29499"/>
      <c r="F29499"/>
      <c r="G29499"/>
      <c r="H29499"/>
      <c r="I29499"/>
      <c r="J29499"/>
      <c r="U29499" s="43"/>
      <c r="AE29499"/>
    </row>
    <row r="29500" spans="1:31">
      <c r="A29500">
        <v>67220</v>
      </c>
      <c r="B29500" t="s">
        <v>25340</v>
      </c>
      <c r="C29500" t="s">
        <v>33478</v>
      </c>
      <c r="D29500" t="s">
        <v>33476</v>
      </c>
      <c r="E29500"/>
      <c r="F29500"/>
      <c r="G29500"/>
      <c r="H29500"/>
      <c r="I29500"/>
      <c r="J29500"/>
      <c r="U29500" s="43"/>
      <c r="AE29500"/>
    </row>
    <row r="29501" spans="1:31">
      <c r="A29501">
        <v>67160</v>
      </c>
      <c r="B29501" t="s">
        <v>25341</v>
      </c>
      <c r="C29501" t="s">
        <v>33477</v>
      </c>
      <c r="D29501" t="s">
        <v>33476</v>
      </c>
      <c r="E29501"/>
      <c r="F29501"/>
      <c r="G29501"/>
      <c r="H29501"/>
      <c r="I29501"/>
      <c r="J29501"/>
      <c r="U29501" s="43"/>
      <c r="AE29501"/>
    </row>
    <row r="29502" spans="1:31">
      <c r="A29502">
        <v>67230</v>
      </c>
      <c r="B29502" t="s">
        <v>25342</v>
      </c>
      <c r="C29502" t="s">
        <v>33480</v>
      </c>
      <c r="D29502" t="s">
        <v>33476</v>
      </c>
      <c r="E29502"/>
      <c r="F29502"/>
      <c r="G29502"/>
      <c r="H29502"/>
      <c r="I29502"/>
      <c r="J29502"/>
      <c r="U29502" s="43"/>
      <c r="AE29502"/>
    </row>
    <row r="29503" spans="1:31">
      <c r="A29503">
        <v>67260</v>
      </c>
      <c r="B29503" t="s">
        <v>25343</v>
      </c>
      <c r="C29503" t="s">
        <v>33478</v>
      </c>
      <c r="D29503" t="s">
        <v>33476</v>
      </c>
      <c r="E29503"/>
      <c r="F29503"/>
      <c r="G29503"/>
      <c r="H29503"/>
      <c r="I29503"/>
      <c r="J29503"/>
      <c r="U29503" s="43"/>
      <c r="AE29503"/>
    </row>
    <row r="29504" spans="1:31">
      <c r="A29504">
        <v>67260</v>
      </c>
      <c r="B29504" t="s">
        <v>25344</v>
      </c>
      <c r="C29504" t="s">
        <v>33478</v>
      </c>
      <c r="D29504" t="s">
        <v>33476</v>
      </c>
      <c r="E29504"/>
      <c r="F29504"/>
      <c r="G29504"/>
      <c r="H29504"/>
      <c r="I29504"/>
      <c r="J29504"/>
      <c r="U29504" s="43"/>
      <c r="AE29504"/>
    </row>
    <row r="29505" spans="1:31">
      <c r="A29505">
        <v>67260</v>
      </c>
      <c r="B29505" t="s">
        <v>25344</v>
      </c>
      <c r="C29505" t="s">
        <v>33478</v>
      </c>
      <c r="D29505" t="s">
        <v>33476</v>
      </c>
      <c r="E29505"/>
      <c r="F29505"/>
      <c r="G29505"/>
      <c r="H29505"/>
      <c r="I29505"/>
      <c r="J29505"/>
      <c r="U29505" s="43"/>
      <c r="AE29505"/>
    </row>
    <row r="29506" spans="1:31">
      <c r="A29506">
        <v>67260</v>
      </c>
      <c r="B29506" t="s">
        <v>25344</v>
      </c>
      <c r="C29506" t="s">
        <v>33478</v>
      </c>
      <c r="D29506" t="s">
        <v>33476</v>
      </c>
      <c r="E29506"/>
      <c r="F29506"/>
      <c r="G29506"/>
      <c r="H29506"/>
      <c r="I29506"/>
      <c r="J29506"/>
      <c r="U29506" s="43"/>
      <c r="AE29506"/>
    </row>
    <row r="29507" spans="1:31">
      <c r="A29507">
        <v>67420</v>
      </c>
      <c r="B29507" t="s">
        <v>18378</v>
      </c>
      <c r="C29507" t="s">
        <v>33478</v>
      </c>
      <c r="D29507" t="s">
        <v>33476</v>
      </c>
      <c r="E29507"/>
      <c r="F29507"/>
      <c r="G29507"/>
      <c r="H29507"/>
      <c r="I29507"/>
      <c r="J29507"/>
      <c r="U29507" s="43"/>
      <c r="AE29507"/>
    </row>
    <row r="29508" spans="1:31">
      <c r="A29508">
        <v>67700</v>
      </c>
      <c r="B29508" t="s">
        <v>25345</v>
      </c>
      <c r="C29508" t="s">
        <v>33478</v>
      </c>
      <c r="D29508" t="s">
        <v>33476</v>
      </c>
      <c r="E29508"/>
      <c r="F29508"/>
      <c r="G29508"/>
      <c r="H29508"/>
      <c r="I29508"/>
      <c r="J29508"/>
      <c r="U29508" s="43"/>
      <c r="AE29508"/>
    </row>
    <row r="29509" spans="1:31">
      <c r="A29509">
        <v>67700</v>
      </c>
      <c r="B29509" t="s">
        <v>25345</v>
      </c>
      <c r="C29509" t="s">
        <v>33478</v>
      </c>
      <c r="D29509" t="s">
        <v>33476</v>
      </c>
      <c r="E29509"/>
      <c r="F29509"/>
      <c r="G29509"/>
      <c r="H29509"/>
      <c r="I29509"/>
      <c r="J29509"/>
      <c r="U29509" s="43"/>
      <c r="AE29509"/>
    </row>
    <row r="29510" spans="1:31">
      <c r="A29510">
        <v>67700</v>
      </c>
      <c r="B29510" t="s">
        <v>25345</v>
      </c>
      <c r="C29510" t="s">
        <v>33478</v>
      </c>
      <c r="D29510" t="s">
        <v>33476</v>
      </c>
      <c r="E29510"/>
      <c r="F29510"/>
      <c r="G29510"/>
      <c r="H29510"/>
      <c r="I29510"/>
      <c r="J29510"/>
      <c r="U29510" s="43"/>
      <c r="AE29510"/>
    </row>
    <row r="29511" spans="1:31">
      <c r="A29511">
        <v>67150</v>
      </c>
      <c r="B29511" t="s">
        <v>25346</v>
      </c>
      <c r="C29511" t="s">
        <v>33480</v>
      </c>
      <c r="D29511" t="s">
        <v>33476</v>
      </c>
      <c r="E29511"/>
      <c r="F29511"/>
      <c r="G29511"/>
      <c r="H29511"/>
      <c r="I29511"/>
      <c r="J29511"/>
      <c r="U29511" s="43"/>
      <c r="AE29511"/>
    </row>
    <row r="29512" spans="1:31">
      <c r="A29512">
        <v>67470</v>
      </c>
      <c r="B29512" t="s">
        <v>25347</v>
      </c>
      <c r="C29512" t="s">
        <v>33477</v>
      </c>
      <c r="D29512" t="s">
        <v>33476</v>
      </c>
      <c r="E29512"/>
      <c r="F29512"/>
      <c r="G29512"/>
      <c r="H29512"/>
      <c r="I29512"/>
      <c r="J29512"/>
      <c r="U29512" s="43"/>
      <c r="AE29512"/>
    </row>
    <row r="29513" spans="1:31">
      <c r="A29513">
        <v>67350</v>
      </c>
      <c r="B29513" t="s">
        <v>25348</v>
      </c>
      <c r="C29513" t="s">
        <v>33478</v>
      </c>
      <c r="D29513" t="e">
        <v>#N/A</v>
      </c>
      <c r="E29513"/>
      <c r="F29513"/>
      <c r="G29513"/>
      <c r="H29513"/>
      <c r="I29513"/>
      <c r="J29513"/>
      <c r="U29513" s="43"/>
      <c r="AE29513"/>
    </row>
    <row r="29514" spans="1:31">
      <c r="A29514">
        <v>67310</v>
      </c>
      <c r="B29514" t="s">
        <v>25349</v>
      </c>
      <c r="C29514" t="s">
        <v>33478</v>
      </c>
      <c r="D29514" t="s">
        <v>33476</v>
      </c>
      <c r="E29514"/>
      <c r="F29514"/>
      <c r="G29514"/>
      <c r="H29514"/>
      <c r="I29514"/>
      <c r="J29514"/>
      <c r="U29514" s="43"/>
      <c r="AE29514"/>
    </row>
    <row r="29515" spans="1:31">
      <c r="A29515">
        <v>67310</v>
      </c>
      <c r="B29515" t="s">
        <v>25349</v>
      </c>
      <c r="C29515" t="s">
        <v>33478</v>
      </c>
      <c r="D29515" t="s">
        <v>33476</v>
      </c>
      <c r="E29515"/>
      <c r="F29515"/>
      <c r="G29515"/>
      <c r="H29515"/>
      <c r="I29515"/>
      <c r="J29515"/>
      <c r="U29515" s="43"/>
      <c r="AE29515"/>
    </row>
    <row r="29516" spans="1:31">
      <c r="A29516">
        <v>67630</v>
      </c>
      <c r="B29516" t="s">
        <v>25350</v>
      </c>
      <c r="C29516" t="s">
        <v>33477</v>
      </c>
      <c r="D29516" t="s">
        <v>33476</v>
      </c>
      <c r="E29516"/>
      <c r="F29516"/>
      <c r="G29516"/>
      <c r="H29516"/>
      <c r="I29516"/>
      <c r="J29516"/>
      <c r="U29516" s="43"/>
      <c r="AE29516"/>
    </row>
    <row r="29517" spans="1:31">
      <c r="A29517">
        <v>67270</v>
      </c>
      <c r="B29517" t="s">
        <v>25351</v>
      </c>
      <c r="C29517" t="s">
        <v>33478</v>
      </c>
      <c r="D29517" t="s">
        <v>33476</v>
      </c>
      <c r="E29517"/>
      <c r="F29517"/>
      <c r="G29517"/>
      <c r="H29517"/>
      <c r="I29517"/>
      <c r="J29517"/>
      <c r="U29517" s="43"/>
      <c r="AE29517"/>
    </row>
    <row r="29518" spans="1:31">
      <c r="A29518">
        <v>67750</v>
      </c>
      <c r="B29518" t="s">
        <v>25352</v>
      </c>
      <c r="C29518" t="s">
        <v>33480</v>
      </c>
      <c r="D29518" t="s">
        <v>33476</v>
      </c>
      <c r="E29518"/>
      <c r="F29518"/>
      <c r="G29518"/>
      <c r="H29518"/>
      <c r="I29518"/>
      <c r="J29518"/>
      <c r="U29518" s="43"/>
      <c r="AE29518"/>
    </row>
    <row r="29519" spans="1:31">
      <c r="A29519">
        <v>67750</v>
      </c>
      <c r="B29519" t="s">
        <v>25352</v>
      </c>
      <c r="C29519" t="s">
        <v>33480</v>
      </c>
      <c r="D29519" t="s">
        <v>33476</v>
      </c>
      <c r="E29519"/>
      <c r="F29519"/>
      <c r="G29519"/>
      <c r="H29519"/>
      <c r="I29519"/>
      <c r="J29519"/>
      <c r="U29519" s="43"/>
      <c r="AE29519"/>
    </row>
    <row r="29520" spans="1:31">
      <c r="A29520">
        <v>67340</v>
      </c>
      <c r="B29520" t="s">
        <v>25353</v>
      </c>
      <c r="C29520" t="s">
        <v>33478</v>
      </c>
      <c r="D29520" t="s">
        <v>33476</v>
      </c>
      <c r="E29520"/>
      <c r="F29520"/>
      <c r="G29520"/>
      <c r="H29520"/>
      <c r="I29520"/>
      <c r="J29520"/>
      <c r="U29520" s="43"/>
      <c r="AE29520"/>
    </row>
    <row r="29521" spans="1:31">
      <c r="A29521">
        <v>67300</v>
      </c>
      <c r="B29521" t="s">
        <v>25354</v>
      </c>
      <c r="C29521" t="s">
        <v>33480</v>
      </c>
      <c r="D29521" t="e">
        <v>#N/A</v>
      </c>
      <c r="E29521"/>
      <c r="F29521"/>
      <c r="G29521"/>
      <c r="H29521"/>
      <c r="I29521"/>
      <c r="J29521"/>
      <c r="U29521" s="43"/>
      <c r="AE29521"/>
    </row>
    <row r="29522" spans="1:31">
      <c r="A29522">
        <v>67130</v>
      </c>
      <c r="B29522" t="s">
        <v>25355</v>
      </c>
      <c r="C29522" t="s">
        <v>33478</v>
      </c>
      <c r="D29522" t="s">
        <v>33476</v>
      </c>
      <c r="E29522"/>
      <c r="F29522"/>
      <c r="G29522"/>
      <c r="H29522"/>
      <c r="I29522"/>
      <c r="J29522"/>
      <c r="U29522" s="43"/>
      <c r="AE29522"/>
    </row>
    <row r="29523" spans="1:31">
      <c r="A29523">
        <v>67130</v>
      </c>
      <c r="B29523" t="s">
        <v>25355</v>
      </c>
      <c r="C29523" t="s">
        <v>33478</v>
      </c>
      <c r="D29523" t="s">
        <v>33476</v>
      </c>
      <c r="E29523"/>
      <c r="F29523"/>
      <c r="G29523"/>
      <c r="H29523"/>
      <c r="I29523"/>
      <c r="J29523"/>
      <c r="U29523" s="43"/>
      <c r="AE29523"/>
    </row>
    <row r="29524" spans="1:31">
      <c r="A29524">
        <v>67240</v>
      </c>
      <c r="B29524" t="s">
        <v>25356</v>
      </c>
      <c r="C29524" t="s">
        <v>33477</v>
      </c>
      <c r="D29524" t="s">
        <v>33476</v>
      </c>
      <c r="E29524"/>
      <c r="F29524"/>
      <c r="G29524"/>
      <c r="H29524"/>
      <c r="I29524"/>
      <c r="J29524"/>
      <c r="U29524" s="43"/>
      <c r="AE29524"/>
    </row>
    <row r="29525" spans="1:31">
      <c r="A29525">
        <v>67240</v>
      </c>
      <c r="B29525" t="s">
        <v>25357</v>
      </c>
      <c r="C29525" t="s">
        <v>33477</v>
      </c>
      <c r="D29525" t="s">
        <v>33476</v>
      </c>
      <c r="E29525"/>
      <c r="F29525"/>
      <c r="G29525"/>
      <c r="H29525"/>
      <c r="I29525"/>
      <c r="J29525"/>
      <c r="U29525" s="43"/>
      <c r="AE29525"/>
    </row>
    <row r="29526" spans="1:31">
      <c r="A29526">
        <v>67160</v>
      </c>
      <c r="B29526" t="s">
        <v>25358</v>
      </c>
      <c r="C29526" t="s">
        <v>33477</v>
      </c>
      <c r="D29526" t="s">
        <v>33476</v>
      </c>
      <c r="E29526"/>
      <c r="F29526"/>
      <c r="G29526"/>
      <c r="H29526"/>
      <c r="I29526"/>
      <c r="J29526"/>
      <c r="U29526" s="43"/>
      <c r="AE29526"/>
    </row>
    <row r="29527" spans="1:31">
      <c r="A29527">
        <v>67370</v>
      </c>
      <c r="B29527" t="s">
        <v>25359</v>
      </c>
      <c r="C29527" t="s">
        <v>33479</v>
      </c>
      <c r="D29527" t="s">
        <v>33476</v>
      </c>
      <c r="E29527"/>
      <c r="F29527"/>
      <c r="G29527"/>
      <c r="H29527"/>
      <c r="I29527"/>
      <c r="J29527"/>
      <c r="U29527" s="43"/>
      <c r="AE29527"/>
    </row>
    <row r="29528" spans="1:31">
      <c r="A29528">
        <v>67370</v>
      </c>
      <c r="B29528" t="s">
        <v>25359</v>
      </c>
      <c r="C29528" t="s">
        <v>33479</v>
      </c>
      <c r="D29528" t="s">
        <v>33476</v>
      </c>
      <c r="E29528"/>
      <c r="F29528"/>
      <c r="G29528"/>
      <c r="H29528"/>
      <c r="I29528"/>
      <c r="J29528"/>
      <c r="U29528" s="43"/>
      <c r="AE29528"/>
    </row>
    <row r="29529" spans="1:31">
      <c r="A29529">
        <v>67370</v>
      </c>
      <c r="B29529" t="s">
        <v>25359</v>
      </c>
      <c r="C29529" t="s">
        <v>33479</v>
      </c>
      <c r="D29529" t="s">
        <v>33476</v>
      </c>
      <c r="E29529"/>
      <c r="F29529"/>
      <c r="G29529"/>
      <c r="H29529"/>
      <c r="I29529"/>
      <c r="J29529"/>
      <c r="U29529" s="43"/>
      <c r="AE29529"/>
    </row>
    <row r="29530" spans="1:31">
      <c r="A29530">
        <v>67390</v>
      </c>
      <c r="B29530" t="s">
        <v>25360</v>
      </c>
      <c r="C29530" t="s">
        <v>33480</v>
      </c>
      <c r="D29530" t="s">
        <v>33476</v>
      </c>
      <c r="E29530"/>
      <c r="F29530"/>
      <c r="G29530"/>
      <c r="H29530"/>
      <c r="I29530"/>
      <c r="J29530"/>
      <c r="U29530" s="43"/>
      <c r="AE29530"/>
    </row>
    <row r="29531" spans="1:31">
      <c r="A29531">
        <v>67320</v>
      </c>
      <c r="B29531" t="s">
        <v>25361</v>
      </c>
      <c r="C29531" t="s">
        <v>33478</v>
      </c>
      <c r="D29531" t="s">
        <v>33476</v>
      </c>
      <c r="E29531"/>
      <c r="F29531"/>
      <c r="G29531"/>
      <c r="H29531"/>
      <c r="I29531"/>
      <c r="J29531"/>
      <c r="U29531" s="43"/>
      <c r="AE29531"/>
    </row>
    <row r="29532" spans="1:31">
      <c r="A29532">
        <v>67250</v>
      </c>
      <c r="B29532" t="s">
        <v>25362</v>
      </c>
      <c r="C29532" t="s">
        <v>33478</v>
      </c>
      <c r="D29532" t="s">
        <v>33476</v>
      </c>
      <c r="E29532"/>
      <c r="F29532"/>
      <c r="G29532"/>
      <c r="H29532"/>
      <c r="I29532"/>
      <c r="J29532"/>
      <c r="U29532" s="43"/>
      <c r="AE29532"/>
    </row>
    <row r="29533" spans="1:31">
      <c r="A29533">
        <v>67260</v>
      </c>
      <c r="B29533" t="s">
        <v>25363</v>
      </c>
      <c r="C29533" t="s">
        <v>33478</v>
      </c>
      <c r="D29533" t="s">
        <v>33476</v>
      </c>
      <c r="E29533"/>
      <c r="F29533"/>
      <c r="G29533"/>
      <c r="H29533"/>
      <c r="I29533"/>
      <c r="J29533"/>
      <c r="U29533" s="43"/>
      <c r="AE29533"/>
    </row>
    <row r="29534" spans="1:31">
      <c r="A29534">
        <v>67590</v>
      </c>
      <c r="B29534" t="s">
        <v>25364</v>
      </c>
      <c r="C29534" t="s">
        <v>33478</v>
      </c>
      <c r="D29534" t="s">
        <v>33476</v>
      </c>
      <c r="E29534"/>
      <c r="F29534"/>
      <c r="G29534"/>
      <c r="H29534"/>
      <c r="I29534"/>
      <c r="J29534"/>
      <c r="U29534" s="43"/>
      <c r="AE29534"/>
    </row>
    <row r="29535" spans="1:31">
      <c r="A29535">
        <v>67440</v>
      </c>
      <c r="B29535" t="s">
        <v>25365</v>
      </c>
      <c r="C29535" t="s">
        <v>33478</v>
      </c>
      <c r="D29535" t="s">
        <v>33476</v>
      </c>
      <c r="E29535"/>
      <c r="F29535"/>
      <c r="G29535"/>
      <c r="H29535"/>
      <c r="I29535"/>
      <c r="J29535"/>
      <c r="U29535" s="43"/>
      <c r="AE29535"/>
    </row>
    <row r="29536" spans="1:31">
      <c r="A29536">
        <v>67270</v>
      </c>
      <c r="B29536" t="s">
        <v>25366</v>
      </c>
      <c r="C29536" t="s">
        <v>33478</v>
      </c>
      <c r="D29536" t="s">
        <v>33476</v>
      </c>
      <c r="E29536"/>
      <c r="F29536"/>
      <c r="G29536"/>
      <c r="H29536"/>
      <c r="I29536"/>
      <c r="J29536"/>
      <c r="U29536" s="43"/>
      <c r="AE29536"/>
    </row>
    <row r="29537" spans="1:31">
      <c r="A29537">
        <v>67390</v>
      </c>
      <c r="B29537" t="s">
        <v>25367</v>
      </c>
      <c r="C29537" t="s">
        <v>33480</v>
      </c>
      <c r="D29537" t="s">
        <v>33476</v>
      </c>
      <c r="E29537"/>
      <c r="F29537"/>
      <c r="G29537"/>
      <c r="H29537"/>
      <c r="I29537"/>
      <c r="J29537"/>
      <c r="U29537" s="43"/>
      <c r="AE29537"/>
    </row>
    <row r="29538" spans="1:31">
      <c r="A29538">
        <v>67600</v>
      </c>
      <c r="B29538" t="s">
        <v>25368</v>
      </c>
      <c r="C29538" t="s">
        <v>33480</v>
      </c>
      <c r="D29538" t="s">
        <v>33476</v>
      </c>
      <c r="E29538"/>
      <c r="F29538"/>
      <c r="G29538"/>
      <c r="H29538"/>
      <c r="I29538"/>
      <c r="J29538"/>
      <c r="U29538" s="43"/>
      <c r="AE29538"/>
    </row>
    <row r="29539" spans="1:31">
      <c r="A29539">
        <v>67470</v>
      </c>
      <c r="B29539" t="s">
        <v>25369</v>
      </c>
      <c r="C29539" t="s">
        <v>33477</v>
      </c>
      <c r="D29539" t="s">
        <v>33476</v>
      </c>
      <c r="E29539"/>
      <c r="F29539"/>
      <c r="G29539"/>
      <c r="H29539"/>
      <c r="I29539"/>
      <c r="J29539"/>
      <c r="U29539" s="43"/>
      <c r="AE29539"/>
    </row>
    <row r="29540" spans="1:31">
      <c r="A29540">
        <v>67230</v>
      </c>
      <c r="B29540" t="s">
        <v>25370</v>
      </c>
      <c r="C29540" t="s">
        <v>33480</v>
      </c>
      <c r="D29540" t="s">
        <v>33476</v>
      </c>
      <c r="E29540"/>
      <c r="F29540"/>
      <c r="G29540"/>
      <c r="H29540"/>
      <c r="I29540"/>
      <c r="J29540"/>
      <c r="U29540" s="43"/>
      <c r="AE29540"/>
    </row>
    <row r="29541" spans="1:31">
      <c r="A29541">
        <v>67770</v>
      </c>
      <c r="B29541" t="s">
        <v>25371</v>
      </c>
      <c r="C29541" t="s">
        <v>33477</v>
      </c>
      <c r="D29541" t="e">
        <v>#N/A</v>
      </c>
      <c r="E29541"/>
      <c r="F29541"/>
      <c r="G29541"/>
      <c r="H29541"/>
      <c r="I29541"/>
      <c r="J29541"/>
      <c r="U29541" s="43"/>
      <c r="AE29541"/>
    </row>
    <row r="29542" spans="1:31">
      <c r="A29542">
        <v>67160</v>
      </c>
      <c r="B29542" t="s">
        <v>25372</v>
      </c>
      <c r="C29542" t="s">
        <v>33477</v>
      </c>
      <c r="D29542" t="s">
        <v>33476</v>
      </c>
      <c r="E29542"/>
      <c r="F29542"/>
      <c r="G29542"/>
      <c r="H29542"/>
      <c r="I29542"/>
      <c r="J29542"/>
      <c r="U29542" s="43"/>
      <c r="AE29542"/>
    </row>
    <row r="29543" spans="1:31">
      <c r="A29543">
        <v>67320</v>
      </c>
      <c r="B29543" t="s">
        <v>25373</v>
      </c>
      <c r="C29543" t="s">
        <v>33478</v>
      </c>
      <c r="D29543" t="s">
        <v>33476</v>
      </c>
      <c r="E29543"/>
      <c r="F29543"/>
      <c r="G29543"/>
      <c r="H29543"/>
      <c r="I29543"/>
      <c r="J29543"/>
      <c r="U29543" s="43"/>
      <c r="AE29543"/>
    </row>
    <row r="29544" spans="1:31">
      <c r="A29544">
        <v>67260</v>
      </c>
      <c r="B29544" t="s">
        <v>25374</v>
      </c>
      <c r="C29544" t="s">
        <v>33478</v>
      </c>
      <c r="D29544" t="s">
        <v>33476</v>
      </c>
      <c r="E29544"/>
      <c r="F29544"/>
      <c r="G29544"/>
      <c r="H29544"/>
      <c r="I29544"/>
      <c r="J29544"/>
      <c r="U29544" s="43"/>
      <c r="AE29544"/>
    </row>
    <row r="29545" spans="1:31">
      <c r="A29545">
        <v>67130</v>
      </c>
      <c r="B29545" t="s">
        <v>25375</v>
      </c>
      <c r="C29545" t="s">
        <v>33478</v>
      </c>
      <c r="D29545" t="s">
        <v>33476</v>
      </c>
      <c r="E29545"/>
      <c r="F29545"/>
      <c r="G29545"/>
      <c r="H29545"/>
      <c r="I29545"/>
      <c r="J29545"/>
      <c r="U29545" s="43"/>
      <c r="AE29545"/>
    </row>
    <row r="29546" spans="1:31">
      <c r="A29546">
        <v>67460</v>
      </c>
      <c r="B29546" t="s">
        <v>25376</v>
      </c>
      <c r="C29546" t="s">
        <v>33480</v>
      </c>
      <c r="D29546" t="e">
        <v>#N/A</v>
      </c>
      <c r="E29546"/>
      <c r="F29546"/>
      <c r="G29546"/>
      <c r="H29546"/>
      <c r="I29546"/>
      <c r="J29546"/>
      <c r="U29546" s="43"/>
      <c r="AE29546"/>
    </row>
    <row r="29547" spans="1:31">
      <c r="A29547">
        <v>67620</v>
      </c>
      <c r="B29547" t="s">
        <v>25377</v>
      </c>
      <c r="C29547" t="s">
        <v>33477</v>
      </c>
      <c r="D29547" t="s">
        <v>33476</v>
      </c>
      <c r="E29547"/>
      <c r="F29547"/>
      <c r="G29547"/>
      <c r="H29547"/>
      <c r="I29547"/>
      <c r="J29547"/>
      <c r="U29547" s="43"/>
      <c r="AE29547"/>
    </row>
    <row r="29548" spans="1:31">
      <c r="A29548">
        <v>67120</v>
      </c>
      <c r="B29548" t="s">
        <v>25378</v>
      </c>
      <c r="C29548" t="s">
        <v>33479</v>
      </c>
      <c r="D29548" t="s">
        <v>33476</v>
      </c>
      <c r="E29548"/>
      <c r="F29548"/>
      <c r="G29548"/>
      <c r="H29548"/>
      <c r="I29548"/>
      <c r="J29548"/>
      <c r="U29548" s="43"/>
      <c r="AE29548"/>
    </row>
    <row r="29549" spans="1:31">
      <c r="A29549">
        <v>67250</v>
      </c>
      <c r="B29549" t="s">
        <v>25379</v>
      </c>
      <c r="C29549" t="s">
        <v>33478</v>
      </c>
      <c r="D29549" t="s">
        <v>33476</v>
      </c>
      <c r="E29549"/>
      <c r="F29549"/>
      <c r="G29549"/>
      <c r="H29549"/>
      <c r="I29549"/>
      <c r="J29549"/>
      <c r="U29549" s="43"/>
      <c r="AE29549"/>
    </row>
    <row r="29550" spans="1:31">
      <c r="A29550">
        <v>67250</v>
      </c>
      <c r="B29550" t="s">
        <v>25379</v>
      </c>
      <c r="C29550" t="s">
        <v>33478</v>
      </c>
      <c r="D29550" t="s">
        <v>33476</v>
      </c>
      <c r="E29550"/>
      <c r="F29550"/>
      <c r="G29550"/>
      <c r="H29550"/>
      <c r="I29550"/>
      <c r="J29550"/>
      <c r="U29550" s="43"/>
      <c r="AE29550"/>
    </row>
    <row r="29551" spans="1:31">
      <c r="A29551">
        <v>67340</v>
      </c>
      <c r="B29551" t="s">
        <v>25380</v>
      </c>
      <c r="C29551" t="s">
        <v>33478</v>
      </c>
      <c r="D29551" t="s">
        <v>33476</v>
      </c>
      <c r="E29551"/>
      <c r="F29551"/>
      <c r="G29551"/>
      <c r="H29551"/>
      <c r="I29551"/>
      <c r="J29551"/>
      <c r="U29551" s="43"/>
      <c r="AE29551"/>
    </row>
    <row r="29552" spans="1:31">
      <c r="A29552">
        <v>67770</v>
      </c>
      <c r="B29552" t="s">
        <v>25381</v>
      </c>
      <c r="C29552" t="s">
        <v>33477</v>
      </c>
      <c r="D29552" t="e">
        <v>#N/A</v>
      </c>
      <c r="E29552"/>
      <c r="F29552"/>
      <c r="G29552"/>
      <c r="H29552"/>
      <c r="I29552"/>
      <c r="J29552"/>
      <c r="U29552" s="43"/>
      <c r="AE29552"/>
    </row>
    <row r="29553" spans="1:31">
      <c r="A29553">
        <v>67220</v>
      </c>
      <c r="B29553" t="s">
        <v>25382</v>
      </c>
      <c r="C29553" t="s">
        <v>33478</v>
      </c>
      <c r="D29553" t="s">
        <v>33476</v>
      </c>
      <c r="E29553"/>
      <c r="F29553"/>
      <c r="G29553"/>
      <c r="H29553"/>
      <c r="I29553"/>
      <c r="J29553"/>
      <c r="U29553" s="43"/>
      <c r="AE29553"/>
    </row>
    <row r="29554" spans="1:31">
      <c r="A29554">
        <v>67790</v>
      </c>
      <c r="B29554" t="s">
        <v>25383</v>
      </c>
      <c r="C29554" t="s">
        <v>33478</v>
      </c>
      <c r="D29554" t="e">
        <v>#N/A</v>
      </c>
      <c r="E29554"/>
      <c r="F29554"/>
      <c r="G29554"/>
      <c r="H29554"/>
      <c r="I29554"/>
      <c r="J29554"/>
      <c r="U29554" s="43"/>
      <c r="AE29554"/>
    </row>
    <row r="29555" spans="1:31">
      <c r="A29555">
        <v>67160</v>
      </c>
      <c r="B29555" t="s">
        <v>25384</v>
      </c>
      <c r="C29555" t="s">
        <v>33477</v>
      </c>
      <c r="D29555" t="s">
        <v>33476</v>
      </c>
      <c r="E29555"/>
      <c r="F29555"/>
      <c r="G29555"/>
      <c r="H29555"/>
      <c r="I29555"/>
      <c r="J29555"/>
      <c r="U29555" s="43"/>
      <c r="AE29555"/>
    </row>
    <row r="29556" spans="1:31">
      <c r="A29556">
        <v>67190</v>
      </c>
      <c r="B29556" t="s">
        <v>25385</v>
      </c>
      <c r="C29556" t="s">
        <v>33478</v>
      </c>
      <c r="D29556" t="s">
        <v>33476</v>
      </c>
      <c r="E29556"/>
      <c r="F29556"/>
      <c r="G29556"/>
      <c r="H29556"/>
      <c r="I29556"/>
      <c r="J29556"/>
      <c r="U29556" s="43"/>
      <c r="AE29556"/>
    </row>
    <row r="29557" spans="1:31">
      <c r="A29557">
        <v>67140</v>
      </c>
      <c r="B29557" t="s">
        <v>25386</v>
      </c>
      <c r="C29557" t="s">
        <v>33478</v>
      </c>
      <c r="D29557" t="s">
        <v>33476</v>
      </c>
      <c r="E29557"/>
      <c r="F29557"/>
      <c r="G29557"/>
      <c r="H29557"/>
      <c r="I29557"/>
      <c r="J29557"/>
      <c r="U29557" s="43"/>
      <c r="AE29557"/>
    </row>
    <row r="29558" spans="1:31">
      <c r="A29558">
        <v>67000</v>
      </c>
      <c r="B29558" t="s">
        <v>25387</v>
      </c>
      <c r="C29558" t="s">
        <v>33480</v>
      </c>
      <c r="D29558" t="s">
        <v>33476</v>
      </c>
      <c r="E29558"/>
      <c r="F29558"/>
      <c r="G29558"/>
      <c r="H29558"/>
      <c r="I29558"/>
      <c r="J29558"/>
      <c r="U29558" s="43"/>
      <c r="AE29558"/>
    </row>
    <row r="29559" spans="1:31">
      <c r="A29559">
        <v>67100</v>
      </c>
      <c r="B29559" t="s">
        <v>25387</v>
      </c>
      <c r="C29559" t="s">
        <v>33480</v>
      </c>
      <c r="D29559" t="e">
        <v>#N/A</v>
      </c>
      <c r="E29559"/>
      <c r="F29559"/>
      <c r="G29559"/>
      <c r="H29559"/>
      <c r="I29559"/>
      <c r="J29559"/>
      <c r="U29559" s="43"/>
      <c r="AE29559"/>
    </row>
    <row r="29560" spans="1:31">
      <c r="A29560">
        <v>67200</v>
      </c>
      <c r="B29560" t="s">
        <v>25387</v>
      </c>
      <c r="C29560" t="s">
        <v>33480</v>
      </c>
      <c r="D29560" t="e">
        <v>#N/A</v>
      </c>
      <c r="E29560"/>
      <c r="F29560"/>
      <c r="G29560"/>
      <c r="H29560"/>
      <c r="I29560"/>
      <c r="J29560"/>
      <c r="U29560" s="43"/>
      <c r="AE29560"/>
    </row>
    <row r="29561" spans="1:31">
      <c r="A29561">
        <v>67290</v>
      </c>
      <c r="B29561" t="s">
        <v>25388</v>
      </c>
      <c r="C29561" t="s">
        <v>33478</v>
      </c>
      <c r="D29561" t="s">
        <v>33476</v>
      </c>
      <c r="E29561"/>
      <c r="F29561"/>
      <c r="G29561"/>
      <c r="H29561"/>
      <c r="I29561"/>
      <c r="J29561"/>
      <c r="U29561" s="43"/>
      <c r="AE29561"/>
    </row>
    <row r="29562" spans="1:31">
      <c r="A29562">
        <v>67250</v>
      </c>
      <c r="B29562" t="s">
        <v>25389</v>
      </c>
      <c r="C29562" t="s">
        <v>33478</v>
      </c>
      <c r="D29562" t="s">
        <v>33476</v>
      </c>
      <c r="E29562"/>
      <c r="F29562"/>
      <c r="G29562"/>
      <c r="H29562"/>
      <c r="I29562"/>
      <c r="J29562"/>
      <c r="U29562" s="43"/>
      <c r="AE29562"/>
    </row>
    <row r="29563" spans="1:31">
      <c r="A29563">
        <v>67370</v>
      </c>
      <c r="B29563" t="s">
        <v>25390</v>
      </c>
      <c r="C29563" t="s">
        <v>33479</v>
      </c>
      <c r="D29563" t="s">
        <v>33476</v>
      </c>
      <c r="E29563"/>
      <c r="F29563"/>
      <c r="G29563"/>
      <c r="H29563"/>
      <c r="I29563"/>
      <c r="J29563"/>
      <c r="U29563" s="43"/>
      <c r="AE29563"/>
    </row>
    <row r="29564" spans="1:31">
      <c r="A29564">
        <v>67370</v>
      </c>
      <c r="B29564" t="s">
        <v>25390</v>
      </c>
      <c r="C29564" t="s">
        <v>33479</v>
      </c>
      <c r="D29564" t="s">
        <v>33476</v>
      </c>
      <c r="E29564"/>
      <c r="F29564"/>
      <c r="G29564"/>
      <c r="H29564"/>
      <c r="I29564"/>
      <c r="J29564"/>
      <c r="U29564" s="43"/>
      <c r="AE29564"/>
    </row>
    <row r="29565" spans="1:31">
      <c r="A29565">
        <v>67920</v>
      </c>
      <c r="B29565" t="s">
        <v>25391</v>
      </c>
      <c r="C29565" t="s">
        <v>33480</v>
      </c>
      <c r="D29565" t="e">
        <v>#N/A</v>
      </c>
      <c r="E29565"/>
      <c r="F29565"/>
      <c r="G29565"/>
      <c r="H29565"/>
      <c r="I29565"/>
      <c r="J29565"/>
      <c r="U29565" s="43"/>
      <c r="AE29565"/>
    </row>
    <row r="29566" spans="1:31">
      <c r="A29566">
        <v>67250</v>
      </c>
      <c r="B29566" t="s">
        <v>25392</v>
      </c>
      <c r="C29566" t="s">
        <v>33478</v>
      </c>
      <c r="D29566" t="s">
        <v>33476</v>
      </c>
      <c r="E29566"/>
      <c r="F29566"/>
      <c r="G29566"/>
      <c r="H29566"/>
      <c r="I29566"/>
      <c r="J29566"/>
      <c r="U29566" s="43"/>
      <c r="AE29566"/>
    </row>
    <row r="29567" spans="1:31">
      <c r="A29567">
        <v>67320</v>
      </c>
      <c r="B29567" t="s">
        <v>25393</v>
      </c>
      <c r="C29567" t="s">
        <v>33478</v>
      </c>
      <c r="D29567" t="s">
        <v>33476</v>
      </c>
      <c r="E29567"/>
      <c r="F29567"/>
      <c r="G29567"/>
      <c r="H29567"/>
      <c r="I29567"/>
      <c r="J29567"/>
      <c r="U29567" s="43"/>
      <c r="AE29567"/>
    </row>
    <row r="29568" spans="1:31">
      <c r="A29568">
        <v>67440</v>
      </c>
      <c r="B29568" t="s">
        <v>25394</v>
      </c>
      <c r="C29568" t="s">
        <v>33478</v>
      </c>
      <c r="D29568" t="s">
        <v>33476</v>
      </c>
      <c r="E29568"/>
      <c r="F29568"/>
      <c r="G29568"/>
      <c r="H29568"/>
      <c r="I29568"/>
      <c r="J29568"/>
      <c r="U29568" s="43"/>
      <c r="AE29568"/>
    </row>
    <row r="29569" spans="1:31">
      <c r="A29569">
        <v>67440</v>
      </c>
      <c r="B29569" t="s">
        <v>25394</v>
      </c>
      <c r="C29569" t="s">
        <v>33478</v>
      </c>
      <c r="D29569" t="s">
        <v>33476</v>
      </c>
      <c r="E29569"/>
      <c r="F29569"/>
      <c r="G29569"/>
      <c r="H29569"/>
      <c r="I29569"/>
      <c r="J29569"/>
      <c r="U29569" s="43"/>
      <c r="AE29569"/>
    </row>
    <row r="29570" spans="1:31">
      <c r="A29570">
        <v>67440</v>
      </c>
      <c r="B29570" t="s">
        <v>25394</v>
      </c>
      <c r="C29570" t="s">
        <v>33478</v>
      </c>
      <c r="D29570" t="s">
        <v>33476</v>
      </c>
      <c r="E29570"/>
      <c r="F29570"/>
      <c r="G29570"/>
      <c r="H29570"/>
      <c r="I29570"/>
      <c r="J29570"/>
      <c r="U29570" s="43"/>
      <c r="AE29570"/>
    </row>
    <row r="29571" spans="1:31">
      <c r="A29571">
        <v>67220</v>
      </c>
      <c r="B29571" t="s">
        <v>25395</v>
      </c>
      <c r="C29571" t="s">
        <v>33478</v>
      </c>
      <c r="D29571" t="s">
        <v>33476</v>
      </c>
      <c r="E29571"/>
      <c r="F29571"/>
      <c r="G29571"/>
      <c r="H29571"/>
      <c r="I29571"/>
      <c r="J29571"/>
      <c r="U29571" s="43"/>
      <c r="AE29571"/>
    </row>
    <row r="29572" spans="1:31">
      <c r="A29572">
        <v>67290</v>
      </c>
      <c r="B29572" t="s">
        <v>25396</v>
      </c>
      <c r="C29572" t="s">
        <v>33478</v>
      </c>
      <c r="D29572" t="s">
        <v>33476</v>
      </c>
      <c r="E29572"/>
      <c r="F29572"/>
      <c r="G29572"/>
      <c r="H29572"/>
      <c r="I29572"/>
      <c r="J29572"/>
      <c r="U29572" s="43"/>
      <c r="AE29572"/>
    </row>
    <row r="29573" spans="1:31">
      <c r="A29573">
        <v>67310</v>
      </c>
      <c r="B29573" t="s">
        <v>25397</v>
      </c>
      <c r="C29573" t="s">
        <v>33478</v>
      </c>
      <c r="D29573" t="s">
        <v>33476</v>
      </c>
      <c r="E29573"/>
      <c r="F29573"/>
      <c r="G29573"/>
      <c r="H29573"/>
      <c r="I29573"/>
      <c r="J29573"/>
      <c r="U29573" s="43"/>
      <c r="AE29573"/>
    </row>
    <row r="29574" spans="1:31">
      <c r="A29574">
        <v>67220</v>
      </c>
      <c r="B29574" t="s">
        <v>25398</v>
      </c>
      <c r="C29574" t="s">
        <v>33478</v>
      </c>
      <c r="D29574" t="s">
        <v>33476</v>
      </c>
      <c r="E29574"/>
      <c r="F29574"/>
      <c r="G29574"/>
      <c r="H29574"/>
      <c r="I29574"/>
      <c r="J29574"/>
      <c r="U29574" s="43"/>
      <c r="AE29574"/>
    </row>
    <row r="29575" spans="1:31">
      <c r="A29575">
        <v>67470</v>
      </c>
      <c r="B29575" t="s">
        <v>25399</v>
      </c>
      <c r="C29575" t="s">
        <v>33477</v>
      </c>
      <c r="D29575" t="s">
        <v>33476</v>
      </c>
      <c r="E29575"/>
      <c r="F29575"/>
      <c r="G29575"/>
      <c r="H29575"/>
      <c r="I29575"/>
      <c r="J29575"/>
      <c r="U29575" s="43"/>
      <c r="AE29575"/>
    </row>
    <row r="29576" spans="1:31">
      <c r="A29576">
        <v>67370</v>
      </c>
      <c r="B29576" t="s">
        <v>25400</v>
      </c>
      <c r="C29576" t="s">
        <v>33479</v>
      </c>
      <c r="D29576" t="s">
        <v>33476</v>
      </c>
      <c r="E29576"/>
      <c r="F29576"/>
      <c r="G29576"/>
      <c r="H29576"/>
      <c r="I29576"/>
      <c r="J29576"/>
      <c r="U29576" s="43"/>
      <c r="AE29576"/>
    </row>
    <row r="29577" spans="1:31">
      <c r="A29577">
        <v>67370</v>
      </c>
      <c r="B29577" t="s">
        <v>25400</v>
      </c>
      <c r="C29577" t="s">
        <v>33479</v>
      </c>
      <c r="D29577" t="s">
        <v>33476</v>
      </c>
      <c r="E29577"/>
      <c r="F29577"/>
      <c r="G29577"/>
      <c r="H29577"/>
      <c r="I29577"/>
      <c r="J29577"/>
      <c r="U29577" s="43"/>
      <c r="AE29577"/>
    </row>
    <row r="29578" spans="1:31">
      <c r="A29578">
        <v>67370</v>
      </c>
      <c r="B29578" t="s">
        <v>25400</v>
      </c>
      <c r="C29578" t="s">
        <v>33479</v>
      </c>
      <c r="D29578" t="s">
        <v>33476</v>
      </c>
      <c r="E29578"/>
      <c r="F29578"/>
      <c r="G29578"/>
      <c r="H29578"/>
      <c r="I29578"/>
      <c r="J29578"/>
      <c r="U29578" s="43"/>
      <c r="AE29578"/>
    </row>
    <row r="29579" spans="1:31">
      <c r="A29579">
        <v>67350</v>
      </c>
      <c r="B29579" t="s">
        <v>25401</v>
      </c>
      <c r="C29579" t="s">
        <v>33478</v>
      </c>
      <c r="D29579" t="e">
        <v>#N/A</v>
      </c>
      <c r="E29579"/>
      <c r="F29579"/>
      <c r="G29579"/>
      <c r="H29579"/>
      <c r="I29579"/>
      <c r="J29579"/>
      <c r="U29579" s="43"/>
      <c r="AE29579"/>
    </row>
    <row r="29580" spans="1:31">
      <c r="A29580">
        <v>67350</v>
      </c>
      <c r="B29580" t="s">
        <v>25401</v>
      </c>
      <c r="C29580" t="s">
        <v>33478</v>
      </c>
      <c r="D29580" t="e">
        <v>#N/A</v>
      </c>
      <c r="E29580"/>
      <c r="F29580"/>
      <c r="G29580"/>
      <c r="H29580"/>
      <c r="I29580"/>
      <c r="J29580"/>
      <c r="U29580" s="43"/>
      <c r="AE29580"/>
    </row>
    <row r="29581" spans="1:31">
      <c r="A29581">
        <v>67350</v>
      </c>
      <c r="B29581" t="s">
        <v>25402</v>
      </c>
      <c r="C29581" t="s">
        <v>33478</v>
      </c>
      <c r="D29581" t="e">
        <v>#N/A</v>
      </c>
      <c r="E29581"/>
      <c r="F29581"/>
      <c r="G29581"/>
      <c r="H29581"/>
      <c r="I29581"/>
      <c r="J29581"/>
      <c r="U29581" s="43"/>
      <c r="AE29581"/>
    </row>
    <row r="29582" spans="1:31">
      <c r="A29582">
        <v>67220</v>
      </c>
      <c r="B29582" t="s">
        <v>25403</v>
      </c>
      <c r="C29582" t="s">
        <v>33478</v>
      </c>
      <c r="D29582" t="s">
        <v>33476</v>
      </c>
      <c r="E29582"/>
      <c r="F29582"/>
      <c r="G29582"/>
      <c r="H29582"/>
      <c r="I29582"/>
      <c r="J29582"/>
      <c r="U29582" s="43"/>
      <c r="AE29582"/>
    </row>
    <row r="29583" spans="1:31">
      <c r="A29583">
        <v>67280</v>
      </c>
      <c r="B29583" t="s">
        <v>25404</v>
      </c>
      <c r="C29583" t="s">
        <v>33478</v>
      </c>
      <c r="D29583" t="s">
        <v>33476</v>
      </c>
      <c r="E29583"/>
      <c r="F29583"/>
      <c r="G29583"/>
      <c r="H29583"/>
      <c r="I29583"/>
      <c r="J29583"/>
      <c r="U29583" s="43"/>
      <c r="AE29583"/>
    </row>
    <row r="29584" spans="1:31">
      <c r="A29584">
        <v>67150</v>
      </c>
      <c r="B29584" t="s">
        <v>25405</v>
      </c>
      <c r="C29584" t="s">
        <v>33480</v>
      </c>
      <c r="D29584" t="s">
        <v>33476</v>
      </c>
      <c r="E29584"/>
      <c r="F29584"/>
      <c r="G29584"/>
      <c r="H29584"/>
      <c r="I29584"/>
      <c r="J29584"/>
      <c r="U29584" s="43"/>
      <c r="AE29584"/>
    </row>
    <row r="29585" spans="1:31">
      <c r="A29585">
        <v>67110</v>
      </c>
      <c r="B29585" t="s">
        <v>25406</v>
      </c>
      <c r="C29585" t="s">
        <v>33478</v>
      </c>
      <c r="D29585" t="s">
        <v>33476</v>
      </c>
      <c r="E29585"/>
      <c r="F29585"/>
      <c r="G29585"/>
      <c r="H29585"/>
      <c r="I29585"/>
      <c r="J29585"/>
      <c r="U29585" s="43"/>
      <c r="AE29585"/>
    </row>
    <row r="29586" spans="1:31">
      <c r="A29586">
        <v>67330</v>
      </c>
      <c r="B29586" t="s">
        <v>25407</v>
      </c>
      <c r="C29586" t="s">
        <v>33478</v>
      </c>
      <c r="D29586" t="s">
        <v>33476</v>
      </c>
      <c r="E29586"/>
      <c r="F29586"/>
      <c r="G29586"/>
      <c r="H29586"/>
      <c r="I29586"/>
      <c r="J29586"/>
      <c r="U29586" s="43"/>
      <c r="AE29586"/>
    </row>
    <row r="29587" spans="1:31">
      <c r="A29587">
        <v>67210</v>
      </c>
      <c r="B29587" t="s">
        <v>25408</v>
      </c>
      <c r="C29587" t="s">
        <v>33480</v>
      </c>
      <c r="D29587" t="s">
        <v>33476</v>
      </c>
      <c r="E29587"/>
      <c r="F29587"/>
      <c r="G29587"/>
      <c r="H29587"/>
      <c r="I29587"/>
      <c r="J29587"/>
      <c r="U29587" s="43"/>
      <c r="AE29587"/>
    </row>
    <row r="29588" spans="1:31">
      <c r="A29588">
        <v>67730</v>
      </c>
      <c r="B29588" t="s">
        <v>25409</v>
      </c>
      <c r="C29588" t="s">
        <v>33478</v>
      </c>
      <c r="D29588" t="s">
        <v>33476</v>
      </c>
      <c r="E29588"/>
      <c r="F29588"/>
      <c r="G29588"/>
      <c r="H29588"/>
      <c r="I29588"/>
      <c r="J29588"/>
      <c r="U29588" s="43"/>
      <c r="AE29588"/>
    </row>
    <row r="29589" spans="1:31">
      <c r="A29589">
        <v>67550</v>
      </c>
      <c r="B29589" t="s">
        <v>25410</v>
      </c>
      <c r="C29589" t="s">
        <v>33480</v>
      </c>
      <c r="D29589" t="e">
        <v>#N/A</v>
      </c>
      <c r="E29589"/>
      <c r="F29589"/>
      <c r="G29589"/>
      <c r="H29589"/>
      <c r="I29589"/>
      <c r="J29589"/>
      <c r="U29589" s="43"/>
      <c r="AE29589"/>
    </row>
    <row r="29590" spans="1:31">
      <c r="A29590">
        <v>67220</v>
      </c>
      <c r="B29590" t="s">
        <v>22153</v>
      </c>
      <c r="C29590" t="s">
        <v>33478</v>
      </c>
      <c r="D29590" t="s">
        <v>33476</v>
      </c>
      <c r="E29590"/>
      <c r="F29590"/>
      <c r="G29590"/>
      <c r="H29590"/>
      <c r="I29590"/>
      <c r="J29590"/>
      <c r="U29590" s="43"/>
      <c r="AE29590"/>
    </row>
    <row r="29591" spans="1:31">
      <c r="A29591">
        <v>67430</v>
      </c>
      <c r="B29591" t="s">
        <v>25411</v>
      </c>
      <c r="C29591" t="s">
        <v>33478</v>
      </c>
      <c r="D29591" t="s">
        <v>33476</v>
      </c>
      <c r="E29591"/>
      <c r="F29591"/>
      <c r="G29591"/>
      <c r="H29591"/>
      <c r="I29591"/>
      <c r="J29591"/>
      <c r="U29591" s="43"/>
      <c r="AE29591"/>
    </row>
    <row r="29592" spans="1:31">
      <c r="A29592">
        <v>67290</v>
      </c>
      <c r="B29592" t="s">
        <v>25412</v>
      </c>
      <c r="C29592" t="s">
        <v>33478</v>
      </c>
      <c r="D29592" t="s">
        <v>33476</v>
      </c>
      <c r="E29592"/>
      <c r="F29592"/>
      <c r="G29592"/>
      <c r="H29592"/>
      <c r="I29592"/>
      <c r="J29592"/>
      <c r="U29592" s="43"/>
      <c r="AE29592"/>
    </row>
    <row r="29593" spans="1:31">
      <c r="A29593">
        <v>67170</v>
      </c>
      <c r="B29593" t="s">
        <v>25413</v>
      </c>
      <c r="C29593" t="s">
        <v>33480</v>
      </c>
      <c r="D29593" t="s">
        <v>33476</v>
      </c>
      <c r="E29593"/>
      <c r="F29593"/>
      <c r="G29593"/>
      <c r="H29593"/>
      <c r="I29593"/>
      <c r="J29593"/>
      <c r="U29593" s="43"/>
      <c r="AE29593"/>
    </row>
    <row r="29594" spans="1:31">
      <c r="A29594">
        <v>67360</v>
      </c>
      <c r="B29594" t="s">
        <v>25414</v>
      </c>
      <c r="C29594" t="s">
        <v>33478</v>
      </c>
      <c r="D29594" t="s">
        <v>33476</v>
      </c>
      <c r="E29594"/>
      <c r="F29594"/>
      <c r="G29594"/>
      <c r="H29594"/>
      <c r="I29594"/>
      <c r="J29594"/>
      <c r="U29594" s="43"/>
      <c r="AE29594"/>
    </row>
    <row r="29595" spans="1:31">
      <c r="A29595">
        <v>67130</v>
      </c>
      <c r="B29595" t="s">
        <v>25415</v>
      </c>
      <c r="C29595" t="s">
        <v>33478</v>
      </c>
      <c r="D29595" t="s">
        <v>33476</v>
      </c>
      <c r="E29595"/>
      <c r="F29595"/>
      <c r="G29595"/>
      <c r="H29595"/>
      <c r="I29595"/>
      <c r="J29595"/>
      <c r="U29595" s="43"/>
      <c r="AE29595"/>
    </row>
    <row r="29596" spans="1:31">
      <c r="A29596">
        <v>67430</v>
      </c>
      <c r="B29596" t="s">
        <v>25416</v>
      </c>
      <c r="C29596" t="s">
        <v>33478</v>
      </c>
      <c r="D29596" t="s">
        <v>33476</v>
      </c>
      <c r="E29596"/>
      <c r="F29596"/>
      <c r="G29596"/>
      <c r="H29596"/>
      <c r="I29596"/>
      <c r="J29596"/>
      <c r="U29596" s="43"/>
      <c r="AE29596"/>
    </row>
    <row r="29597" spans="1:31">
      <c r="A29597">
        <v>67700</v>
      </c>
      <c r="B29597" t="s">
        <v>25417</v>
      </c>
      <c r="C29597" t="s">
        <v>33478</v>
      </c>
      <c r="D29597" t="s">
        <v>33476</v>
      </c>
      <c r="E29597"/>
      <c r="F29597"/>
      <c r="G29597"/>
      <c r="H29597"/>
      <c r="I29597"/>
      <c r="J29597"/>
      <c r="U29597" s="43"/>
      <c r="AE29597"/>
    </row>
    <row r="29598" spans="1:31">
      <c r="A29598">
        <v>67670</v>
      </c>
      <c r="B29598" t="s">
        <v>25418</v>
      </c>
      <c r="C29598" t="s">
        <v>33480</v>
      </c>
      <c r="D29598" t="e">
        <v>#N/A</v>
      </c>
      <c r="E29598"/>
      <c r="F29598"/>
      <c r="G29598"/>
      <c r="H29598"/>
      <c r="I29598"/>
      <c r="J29598"/>
      <c r="U29598" s="43"/>
      <c r="AE29598"/>
    </row>
    <row r="29599" spans="1:31">
      <c r="A29599">
        <v>67520</v>
      </c>
      <c r="B29599" t="s">
        <v>25419</v>
      </c>
      <c r="C29599" t="s">
        <v>33478</v>
      </c>
      <c r="D29599" t="s">
        <v>33476</v>
      </c>
      <c r="E29599"/>
      <c r="F29599"/>
      <c r="G29599"/>
      <c r="H29599"/>
      <c r="I29599"/>
      <c r="J29599"/>
      <c r="U29599" s="43"/>
      <c r="AE29599"/>
    </row>
    <row r="29600" spans="1:31">
      <c r="A29600">
        <v>67610</v>
      </c>
      <c r="B29600" t="s">
        <v>25420</v>
      </c>
      <c r="C29600" t="s">
        <v>33480</v>
      </c>
      <c r="D29600" t="e">
        <v>#N/A</v>
      </c>
      <c r="E29600"/>
      <c r="F29600"/>
      <c r="G29600"/>
      <c r="H29600"/>
      <c r="I29600"/>
      <c r="J29600"/>
      <c r="U29600" s="43"/>
      <c r="AE29600"/>
    </row>
    <row r="29601" spans="1:31">
      <c r="A29601">
        <v>67310</v>
      </c>
      <c r="B29601" t="s">
        <v>25421</v>
      </c>
      <c r="C29601" t="s">
        <v>33478</v>
      </c>
      <c r="D29601" t="s">
        <v>33476</v>
      </c>
      <c r="E29601"/>
      <c r="F29601"/>
      <c r="G29601"/>
      <c r="H29601"/>
      <c r="I29601"/>
      <c r="J29601"/>
      <c r="U29601" s="43"/>
      <c r="AE29601"/>
    </row>
    <row r="29602" spans="1:31">
      <c r="A29602">
        <v>67310</v>
      </c>
      <c r="B29602" t="s">
        <v>25421</v>
      </c>
      <c r="C29602" t="s">
        <v>33478</v>
      </c>
      <c r="D29602" t="s">
        <v>33476</v>
      </c>
      <c r="E29602"/>
      <c r="F29602"/>
      <c r="G29602"/>
      <c r="H29602"/>
      <c r="I29602"/>
      <c r="J29602"/>
      <c r="U29602" s="43"/>
      <c r="AE29602"/>
    </row>
    <row r="29603" spans="1:31">
      <c r="A29603">
        <v>67340</v>
      </c>
      <c r="B29603" t="s">
        <v>25422</v>
      </c>
      <c r="C29603" t="s">
        <v>33478</v>
      </c>
      <c r="D29603" t="s">
        <v>33476</v>
      </c>
      <c r="E29603"/>
      <c r="F29603"/>
      <c r="G29603"/>
      <c r="H29603"/>
      <c r="I29603"/>
      <c r="J29603"/>
      <c r="U29603" s="43"/>
      <c r="AE29603"/>
    </row>
    <row r="29604" spans="1:31">
      <c r="A29604">
        <v>67290</v>
      </c>
      <c r="B29604" t="s">
        <v>25423</v>
      </c>
      <c r="C29604" t="s">
        <v>33478</v>
      </c>
      <c r="D29604" t="s">
        <v>33476</v>
      </c>
      <c r="E29604"/>
      <c r="F29604"/>
      <c r="G29604"/>
      <c r="H29604"/>
      <c r="I29604"/>
      <c r="J29604"/>
      <c r="U29604" s="43"/>
      <c r="AE29604"/>
    </row>
    <row r="29605" spans="1:31">
      <c r="A29605">
        <v>67500</v>
      </c>
      <c r="B29605" t="s">
        <v>25424</v>
      </c>
      <c r="C29605" t="s">
        <v>33477</v>
      </c>
      <c r="D29605" t="s">
        <v>33476</v>
      </c>
      <c r="E29605"/>
      <c r="F29605"/>
      <c r="G29605"/>
      <c r="H29605"/>
      <c r="I29605"/>
      <c r="J29605"/>
      <c r="U29605" s="43"/>
      <c r="AE29605"/>
    </row>
    <row r="29606" spans="1:31">
      <c r="A29606">
        <v>67340</v>
      </c>
      <c r="B29606" t="s">
        <v>25425</v>
      </c>
      <c r="C29606" t="s">
        <v>33478</v>
      </c>
      <c r="D29606" t="s">
        <v>33476</v>
      </c>
      <c r="E29606"/>
      <c r="F29606"/>
      <c r="G29606"/>
      <c r="H29606"/>
      <c r="I29606"/>
      <c r="J29606"/>
      <c r="U29606" s="43"/>
      <c r="AE29606"/>
    </row>
    <row r="29607" spans="1:31">
      <c r="A29607">
        <v>67310</v>
      </c>
      <c r="B29607" t="s">
        <v>25426</v>
      </c>
      <c r="C29607" t="s">
        <v>33478</v>
      </c>
      <c r="D29607" t="s">
        <v>33476</v>
      </c>
      <c r="E29607"/>
      <c r="F29607"/>
      <c r="G29607"/>
      <c r="H29607"/>
      <c r="I29607"/>
      <c r="J29607"/>
      <c r="U29607" s="43"/>
      <c r="AE29607"/>
    </row>
    <row r="29608" spans="1:31">
      <c r="A29608">
        <v>67230</v>
      </c>
      <c r="B29608" t="s">
        <v>25427</v>
      </c>
      <c r="C29608" t="s">
        <v>33480</v>
      </c>
      <c r="D29608" t="s">
        <v>33476</v>
      </c>
      <c r="E29608"/>
      <c r="F29608"/>
      <c r="G29608"/>
      <c r="H29608"/>
      <c r="I29608"/>
      <c r="J29608"/>
      <c r="U29608" s="43"/>
      <c r="AE29608"/>
    </row>
    <row r="29609" spans="1:31">
      <c r="A29609">
        <v>67440</v>
      </c>
      <c r="B29609" t="s">
        <v>25428</v>
      </c>
      <c r="C29609" t="s">
        <v>33478</v>
      </c>
      <c r="D29609" t="s">
        <v>33476</v>
      </c>
      <c r="E29609"/>
      <c r="F29609"/>
      <c r="G29609"/>
      <c r="H29609"/>
      <c r="I29609"/>
      <c r="J29609"/>
      <c r="U29609" s="43"/>
      <c r="AE29609"/>
    </row>
    <row r="29610" spans="1:31">
      <c r="A29610">
        <v>67320</v>
      </c>
      <c r="B29610" t="s">
        <v>25429</v>
      </c>
      <c r="C29610" t="s">
        <v>33478</v>
      </c>
      <c r="D29610" t="s">
        <v>33476</v>
      </c>
      <c r="E29610"/>
      <c r="F29610"/>
      <c r="G29610"/>
      <c r="H29610"/>
      <c r="I29610"/>
      <c r="J29610"/>
      <c r="U29610" s="43"/>
      <c r="AE29610"/>
    </row>
    <row r="29611" spans="1:31">
      <c r="A29611">
        <v>67720</v>
      </c>
      <c r="B29611" t="s">
        <v>25430</v>
      </c>
      <c r="C29611" t="s">
        <v>33480</v>
      </c>
      <c r="D29611" t="s">
        <v>33476</v>
      </c>
      <c r="E29611"/>
      <c r="F29611"/>
      <c r="G29611"/>
      <c r="H29611"/>
      <c r="I29611"/>
      <c r="J29611"/>
      <c r="U29611" s="43"/>
      <c r="AE29611"/>
    </row>
    <row r="29612" spans="1:31">
      <c r="A29612">
        <v>67270</v>
      </c>
      <c r="B29612" t="s">
        <v>25431</v>
      </c>
      <c r="C29612" t="s">
        <v>33478</v>
      </c>
      <c r="D29612" t="s">
        <v>33476</v>
      </c>
      <c r="E29612"/>
      <c r="F29612"/>
      <c r="G29612"/>
      <c r="H29612"/>
      <c r="I29612"/>
      <c r="J29612"/>
      <c r="U29612" s="43"/>
      <c r="AE29612"/>
    </row>
    <row r="29613" spans="1:31">
      <c r="A29613">
        <v>67270</v>
      </c>
      <c r="B29613" t="s">
        <v>25431</v>
      </c>
      <c r="C29613" t="s">
        <v>33478</v>
      </c>
      <c r="D29613" t="s">
        <v>33476</v>
      </c>
      <c r="E29613"/>
      <c r="F29613"/>
      <c r="G29613"/>
      <c r="H29613"/>
      <c r="I29613"/>
      <c r="J29613"/>
      <c r="U29613" s="43"/>
      <c r="AE29613"/>
    </row>
    <row r="29614" spans="1:31">
      <c r="A29614">
        <v>67130</v>
      </c>
      <c r="B29614" t="s">
        <v>25432</v>
      </c>
      <c r="C29614" t="s">
        <v>33478</v>
      </c>
      <c r="D29614" t="s">
        <v>33476</v>
      </c>
      <c r="E29614"/>
      <c r="F29614"/>
      <c r="G29614"/>
      <c r="H29614"/>
      <c r="I29614"/>
      <c r="J29614"/>
      <c r="U29614" s="43"/>
      <c r="AE29614"/>
    </row>
    <row r="29615" spans="1:31">
      <c r="A29615">
        <v>67370</v>
      </c>
      <c r="B29615" t="s">
        <v>25433</v>
      </c>
      <c r="C29615" t="s">
        <v>33479</v>
      </c>
      <c r="D29615" t="s">
        <v>33476</v>
      </c>
      <c r="E29615"/>
      <c r="F29615"/>
      <c r="G29615"/>
      <c r="H29615"/>
      <c r="I29615"/>
      <c r="J29615"/>
      <c r="U29615" s="43"/>
      <c r="AE29615"/>
    </row>
    <row r="29616" spans="1:31">
      <c r="A29616">
        <v>67370</v>
      </c>
      <c r="B29616" t="s">
        <v>25433</v>
      </c>
      <c r="C29616" t="s">
        <v>33479</v>
      </c>
      <c r="D29616" t="s">
        <v>33476</v>
      </c>
      <c r="E29616"/>
      <c r="F29616"/>
      <c r="G29616"/>
      <c r="H29616"/>
      <c r="I29616"/>
      <c r="J29616"/>
      <c r="U29616" s="43"/>
      <c r="AE29616"/>
    </row>
    <row r="29617" spans="1:31">
      <c r="A29617">
        <v>67270</v>
      </c>
      <c r="B29617" t="s">
        <v>25434</v>
      </c>
      <c r="C29617" t="s">
        <v>33478</v>
      </c>
      <c r="D29617" t="s">
        <v>33476</v>
      </c>
      <c r="E29617"/>
      <c r="F29617"/>
      <c r="G29617"/>
      <c r="H29617"/>
      <c r="I29617"/>
      <c r="J29617"/>
      <c r="U29617" s="43"/>
      <c r="AE29617"/>
    </row>
    <row r="29618" spans="1:31">
      <c r="A29618">
        <v>67290</v>
      </c>
      <c r="B29618" t="s">
        <v>25435</v>
      </c>
      <c r="C29618" t="s">
        <v>33478</v>
      </c>
      <c r="D29618" t="s">
        <v>33476</v>
      </c>
      <c r="E29618"/>
      <c r="F29618"/>
      <c r="G29618"/>
      <c r="H29618"/>
      <c r="I29618"/>
      <c r="J29618"/>
      <c r="U29618" s="43"/>
      <c r="AE29618"/>
    </row>
    <row r="29619" spans="1:31">
      <c r="A29619">
        <v>67110</v>
      </c>
      <c r="B29619" t="s">
        <v>25436</v>
      </c>
      <c r="C29619" t="s">
        <v>33478</v>
      </c>
      <c r="D29619" t="s">
        <v>33476</v>
      </c>
      <c r="E29619"/>
      <c r="F29619"/>
      <c r="G29619"/>
      <c r="H29619"/>
      <c r="I29619"/>
      <c r="J29619"/>
      <c r="U29619" s="43"/>
      <c r="AE29619"/>
    </row>
    <row r="29620" spans="1:31">
      <c r="A29620">
        <v>67110</v>
      </c>
      <c r="B29620" t="s">
        <v>25436</v>
      </c>
      <c r="C29620" t="s">
        <v>33478</v>
      </c>
      <c r="D29620" t="s">
        <v>33476</v>
      </c>
      <c r="E29620"/>
      <c r="F29620"/>
      <c r="G29620"/>
      <c r="H29620"/>
      <c r="I29620"/>
      <c r="J29620"/>
      <c r="U29620" s="43"/>
      <c r="AE29620"/>
    </row>
    <row r="29621" spans="1:31">
      <c r="A29621">
        <v>67510</v>
      </c>
      <c r="B29621" t="s">
        <v>25437</v>
      </c>
      <c r="C29621" t="s">
        <v>33478</v>
      </c>
      <c r="D29621" t="s">
        <v>33482</v>
      </c>
      <c r="E29621"/>
      <c r="F29621"/>
      <c r="G29621"/>
      <c r="H29621"/>
      <c r="I29621"/>
      <c r="J29621"/>
      <c r="U29621" s="43"/>
      <c r="AE29621"/>
    </row>
    <row r="29622" spans="1:31">
      <c r="A29622">
        <v>67510</v>
      </c>
      <c r="B29622" t="s">
        <v>25437</v>
      </c>
      <c r="C29622" t="s">
        <v>33478</v>
      </c>
      <c r="D29622" t="s">
        <v>33482</v>
      </c>
      <c r="E29622"/>
      <c r="F29622"/>
      <c r="G29622"/>
      <c r="H29622"/>
      <c r="I29622"/>
      <c r="J29622"/>
      <c r="U29622" s="43"/>
      <c r="AE29622"/>
    </row>
    <row r="29623" spans="1:31">
      <c r="A29623">
        <v>67290</v>
      </c>
      <c r="B29623" t="s">
        <v>25438</v>
      </c>
      <c r="C29623" t="s">
        <v>33478</v>
      </c>
      <c r="D29623" t="s">
        <v>33476</v>
      </c>
      <c r="E29623"/>
      <c r="F29623"/>
      <c r="G29623"/>
      <c r="H29623"/>
      <c r="I29623"/>
      <c r="J29623"/>
      <c r="U29623" s="43"/>
      <c r="AE29623"/>
    </row>
    <row r="29624" spans="1:31">
      <c r="A29624">
        <v>67170</v>
      </c>
      <c r="B29624" t="s">
        <v>25439</v>
      </c>
      <c r="C29624" t="s">
        <v>33480</v>
      </c>
      <c r="D29624" t="s">
        <v>33476</v>
      </c>
      <c r="E29624"/>
      <c r="F29624"/>
      <c r="G29624"/>
      <c r="H29624"/>
      <c r="I29624"/>
      <c r="J29624"/>
      <c r="U29624" s="43"/>
      <c r="AE29624"/>
    </row>
    <row r="29625" spans="1:31">
      <c r="A29625">
        <v>67170</v>
      </c>
      <c r="B29625" t="s">
        <v>25439</v>
      </c>
      <c r="C29625" t="s">
        <v>33480</v>
      </c>
      <c r="D29625" t="s">
        <v>33476</v>
      </c>
      <c r="E29625"/>
      <c r="F29625"/>
      <c r="G29625"/>
      <c r="H29625"/>
      <c r="I29625"/>
      <c r="J29625"/>
      <c r="U29625" s="43"/>
      <c r="AE29625"/>
    </row>
    <row r="29626" spans="1:31">
      <c r="A29626">
        <v>67170</v>
      </c>
      <c r="B29626" t="s">
        <v>25439</v>
      </c>
      <c r="C29626" t="s">
        <v>33480</v>
      </c>
      <c r="D29626" t="s">
        <v>33476</v>
      </c>
      <c r="E29626"/>
      <c r="F29626"/>
      <c r="G29626"/>
      <c r="H29626"/>
      <c r="I29626"/>
      <c r="J29626"/>
      <c r="U29626" s="43"/>
      <c r="AE29626"/>
    </row>
    <row r="29627" spans="1:31">
      <c r="A29627">
        <v>67270</v>
      </c>
      <c r="B29627" t="s">
        <v>25439</v>
      </c>
      <c r="C29627" t="s">
        <v>33478</v>
      </c>
      <c r="D29627" t="s">
        <v>33476</v>
      </c>
      <c r="E29627"/>
      <c r="F29627"/>
      <c r="G29627"/>
      <c r="H29627"/>
      <c r="I29627"/>
      <c r="J29627"/>
      <c r="U29627" s="43"/>
      <c r="AE29627"/>
    </row>
    <row r="29628" spans="1:31">
      <c r="A29628">
        <v>67590</v>
      </c>
      <c r="B29628" t="s">
        <v>25440</v>
      </c>
      <c r="C29628" t="s">
        <v>33478</v>
      </c>
      <c r="D29628" t="s">
        <v>33476</v>
      </c>
      <c r="E29628"/>
      <c r="F29628"/>
      <c r="G29628"/>
      <c r="H29628"/>
      <c r="I29628"/>
      <c r="J29628"/>
      <c r="U29628" s="43"/>
      <c r="AE29628"/>
    </row>
    <row r="29629" spans="1:31">
      <c r="A29629">
        <v>67470</v>
      </c>
      <c r="B29629" t="s">
        <v>25441</v>
      </c>
      <c r="C29629" t="s">
        <v>33477</v>
      </c>
      <c r="D29629" t="s">
        <v>33476</v>
      </c>
      <c r="E29629"/>
      <c r="F29629"/>
      <c r="G29629"/>
      <c r="H29629"/>
      <c r="I29629"/>
      <c r="J29629"/>
      <c r="U29629" s="43"/>
      <c r="AE29629"/>
    </row>
    <row r="29630" spans="1:31">
      <c r="A29630">
        <v>67370</v>
      </c>
      <c r="B29630" t="s">
        <v>25442</v>
      </c>
      <c r="C29630" t="s">
        <v>33479</v>
      </c>
      <c r="D29630" t="s">
        <v>33476</v>
      </c>
      <c r="E29630"/>
      <c r="F29630"/>
      <c r="G29630"/>
      <c r="H29630"/>
      <c r="I29630"/>
      <c r="J29630"/>
      <c r="U29630" s="43"/>
      <c r="AE29630"/>
    </row>
    <row r="29631" spans="1:31">
      <c r="A29631">
        <v>67130</v>
      </c>
      <c r="B29631" t="s">
        <v>25443</v>
      </c>
      <c r="C29631" t="s">
        <v>33478</v>
      </c>
      <c r="D29631" t="s">
        <v>33476</v>
      </c>
      <c r="E29631"/>
      <c r="F29631"/>
      <c r="G29631"/>
      <c r="H29631"/>
      <c r="I29631"/>
      <c r="J29631"/>
      <c r="U29631" s="43"/>
      <c r="AE29631"/>
    </row>
    <row r="29632" spans="1:31">
      <c r="A29632">
        <v>67130</v>
      </c>
      <c r="B29632" t="s">
        <v>25443</v>
      </c>
      <c r="C29632" t="s">
        <v>33478</v>
      </c>
      <c r="D29632" t="s">
        <v>33476</v>
      </c>
      <c r="E29632"/>
      <c r="F29632"/>
      <c r="G29632"/>
      <c r="H29632"/>
      <c r="I29632"/>
      <c r="J29632"/>
      <c r="U29632" s="43"/>
      <c r="AE29632"/>
    </row>
    <row r="29633" spans="1:31">
      <c r="A29633">
        <v>67130</v>
      </c>
      <c r="B29633" t="s">
        <v>25443</v>
      </c>
      <c r="C29633" t="s">
        <v>33478</v>
      </c>
      <c r="D29633" t="s">
        <v>33476</v>
      </c>
      <c r="E29633"/>
      <c r="F29633"/>
      <c r="G29633"/>
      <c r="H29633"/>
      <c r="I29633"/>
      <c r="J29633"/>
      <c r="U29633" s="43"/>
      <c r="AE29633"/>
    </row>
    <row r="29634" spans="1:31">
      <c r="A29634">
        <v>67160</v>
      </c>
      <c r="B29634" t="s">
        <v>25444</v>
      </c>
      <c r="C29634" t="s">
        <v>33477</v>
      </c>
      <c r="D29634" t="s">
        <v>33476</v>
      </c>
      <c r="E29634"/>
      <c r="F29634"/>
      <c r="G29634"/>
      <c r="H29634"/>
      <c r="I29634"/>
      <c r="J29634"/>
      <c r="U29634" s="43"/>
      <c r="AE29634"/>
    </row>
    <row r="29635" spans="1:31">
      <c r="A29635">
        <v>67160</v>
      </c>
      <c r="B29635" t="s">
        <v>25444</v>
      </c>
      <c r="C29635" t="s">
        <v>33477</v>
      </c>
      <c r="D29635" t="s">
        <v>33476</v>
      </c>
      <c r="E29635"/>
      <c r="F29635"/>
      <c r="G29635"/>
      <c r="H29635"/>
      <c r="I29635"/>
      <c r="J29635"/>
      <c r="U29635" s="43"/>
      <c r="AE29635"/>
    </row>
    <row r="29636" spans="1:31">
      <c r="A29636">
        <v>67160</v>
      </c>
      <c r="B29636" t="s">
        <v>25444</v>
      </c>
      <c r="C29636" t="s">
        <v>33477</v>
      </c>
      <c r="D29636" t="s">
        <v>33476</v>
      </c>
      <c r="E29636"/>
      <c r="F29636"/>
      <c r="G29636"/>
      <c r="H29636"/>
      <c r="I29636"/>
      <c r="J29636"/>
      <c r="U29636" s="43"/>
      <c r="AE29636"/>
    </row>
    <row r="29637" spans="1:31">
      <c r="A29637">
        <v>67230</v>
      </c>
      <c r="B29637" t="s">
        <v>25445</v>
      </c>
      <c r="C29637" t="s">
        <v>33480</v>
      </c>
      <c r="D29637" t="s">
        <v>33476</v>
      </c>
      <c r="E29637"/>
      <c r="F29637"/>
      <c r="G29637"/>
      <c r="H29637"/>
      <c r="I29637"/>
      <c r="J29637"/>
      <c r="U29637" s="43"/>
      <c r="AE29637"/>
    </row>
    <row r="29638" spans="1:31">
      <c r="A29638">
        <v>67670</v>
      </c>
      <c r="B29638" t="s">
        <v>25446</v>
      </c>
      <c r="C29638" t="s">
        <v>33480</v>
      </c>
      <c r="D29638" t="e">
        <v>#N/A</v>
      </c>
      <c r="E29638"/>
      <c r="F29638"/>
      <c r="G29638"/>
      <c r="H29638"/>
      <c r="I29638"/>
      <c r="J29638"/>
      <c r="U29638" s="43"/>
      <c r="AE29638"/>
    </row>
    <row r="29639" spans="1:31">
      <c r="A29639">
        <v>67820</v>
      </c>
      <c r="B29639" t="s">
        <v>25447</v>
      </c>
      <c r="C29639" t="s">
        <v>33480</v>
      </c>
      <c r="D29639" t="e">
        <v>#N/A</v>
      </c>
      <c r="E29639"/>
      <c r="F29639"/>
      <c r="G29639"/>
      <c r="H29639"/>
      <c r="I29639"/>
      <c r="J29639"/>
      <c r="U29639" s="43"/>
      <c r="AE29639"/>
    </row>
    <row r="29640" spans="1:31">
      <c r="A29640">
        <v>67370</v>
      </c>
      <c r="B29640" t="s">
        <v>25448</v>
      </c>
      <c r="C29640" t="s">
        <v>33479</v>
      </c>
      <c r="D29640" t="s">
        <v>33476</v>
      </c>
      <c r="E29640"/>
      <c r="F29640"/>
      <c r="G29640"/>
      <c r="H29640"/>
      <c r="I29640"/>
      <c r="J29640"/>
      <c r="U29640" s="43"/>
      <c r="AE29640"/>
    </row>
    <row r="29641" spans="1:31">
      <c r="A29641">
        <v>67360</v>
      </c>
      <c r="B29641" t="s">
        <v>25449</v>
      </c>
      <c r="C29641" t="s">
        <v>33478</v>
      </c>
      <c r="D29641" t="s">
        <v>33476</v>
      </c>
      <c r="E29641"/>
      <c r="F29641"/>
      <c r="G29641"/>
      <c r="H29641"/>
      <c r="I29641"/>
      <c r="J29641"/>
      <c r="U29641" s="43"/>
      <c r="AE29641"/>
    </row>
    <row r="29642" spans="1:31">
      <c r="A29642">
        <v>67202</v>
      </c>
      <c r="B29642" t="s">
        <v>25450</v>
      </c>
      <c r="C29642" t="s">
        <v>33480</v>
      </c>
      <c r="D29642" t="e">
        <v>#N/A</v>
      </c>
      <c r="E29642"/>
      <c r="F29642"/>
      <c r="G29642"/>
      <c r="H29642"/>
      <c r="I29642"/>
      <c r="J29642"/>
      <c r="U29642" s="43"/>
      <c r="AE29642"/>
    </row>
    <row r="29643" spans="1:31">
      <c r="A29643">
        <v>67260</v>
      </c>
      <c r="B29643" t="s">
        <v>25451</v>
      </c>
      <c r="C29643" t="s">
        <v>33478</v>
      </c>
      <c r="D29643" t="s">
        <v>33476</v>
      </c>
      <c r="E29643"/>
      <c r="F29643"/>
      <c r="G29643"/>
      <c r="H29643"/>
      <c r="I29643"/>
      <c r="J29643"/>
      <c r="U29643" s="43"/>
      <c r="AE29643"/>
    </row>
    <row r="29644" spans="1:31">
      <c r="A29644">
        <v>67700</v>
      </c>
      <c r="B29644" t="s">
        <v>25452</v>
      </c>
      <c r="C29644" t="s">
        <v>33478</v>
      </c>
      <c r="D29644" t="s">
        <v>33476</v>
      </c>
      <c r="E29644"/>
      <c r="F29644"/>
      <c r="G29644"/>
      <c r="H29644"/>
      <c r="I29644"/>
      <c r="J29644"/>
      <c r="U29644" s="43"/>
      <c r="AE29644"/>
    </row>
    <row r="29645" spans="1:31">
      <c r="A29645">
        <v>67120</v>
      </c>
      <c r="B29645" t="s">
        <v>25453</v>
      </c>
      <c r="C29645" t="s">
        <v>33479</v>
      </c>
      <c r="D29645" t="s">
        <v>33476</v>
      </c>
      <c r="E29645"/>
      <c r="F29645"/>
      <c r="G29645"/>
      <c r="H29645"/>
      <c r="I29645"/>
      <c r="J29645"/>
      <c r="U29645" s="43"/>
      <c r="AE29645"/>
    </row>
    <row r="29646" spans="1:31">
      <c r="A29646">
        <v>67120</v>
      </c>
      <c r="B29646" t="s">
        <v>25453</v>
      </c>
      <c r="C29646" t="s">
        <v>33479</v>
      </c>
      <c r="D29646" t="s">
        <v>33476</v>
      </c>
      <c r="E29646"/>
      <c r="F29646"/>
      <c r="G29646"/>
      <c r="H29646"/>
      <c r="I29646"/>
      <c r="J29646"/>
      <c r="U29646" s="43"/>
      <c r="AE29646"/>
    </row>
    <row r="29647" spans="1:31">
      <c r="A29647">
        <v>67310</v>
      </c>
      <c r="B29647" t="s">
        <v>25454</v>
      </c>
      <c r="C29647" t="s">
        <v>33478</v>
      </c>
      <c r="D29647" t="s">
        <v>33476</v>
      </c>
      <c r="E29647"/>
      <c r="F29647"/>
      <c r="G29647"/>
      <c r="H29647"/>
      <c r="I29647"/>
      <c r="J29647"/>
      <c r="U29647" s="43"/>
      <c r="AE29647"/>
    </row>
    <row r="29648" spans="1:31">
      <c r="A29648">
        <v>67310</v>
      </c>
      <c r="B29648" t="s">
        <v>25455</v>
      </c>
      <c r="C29648" t="s">
        <v>33478</v>
      </c>
      <c r="D29648" t="s">
        <v>33476</v>
      </c>
      <c r="E29648"/>
      <c r="F29648"/>
      <c r="G29648"/>
      <c r="H29648"/>
      <c r="I29648"/>
      <c r="J29648"/>
      <c r="U29648" s="43"/>
      <c r="AE29648"/>
    </row>
    <row r="29649" spans="1:31">
      <c r="A29649">
        <v>67140</v>
      </c>
      <c r="B29649" t="s">
        <v>25456</v>
      </c>
      <c r="C29649" t="s">
        <v>33478</v>
      </c>
      <c r="D29649" t="s">
        <v>33476</v>
      </c>
      <c r="E29649"/>
      <c r="F29649"/>
      <c r="G29649"/>
      <c r="H29649"/>
      <c r="I29649"/>
      <c r="J29649"/>
      <c r="U29649" s="43"/>
      <c r="AE29649"/>
    </row>
    <row r="29650" spans="1:31">
      <c r="A29650">
        <v>67110</v>
      </c>
      <c r="B29650" t="s">
        <v>25457</v>
      </c>
      <c r="C29650" t="s">
        <v>33478</v>
      </c>
      <c r="D29650" t="s">
        <v>33476</v>
      </c>
      <c r="E29650"/>
      <c r="F29650"/>
      <c r="G29650"/>
      <c r="H29650"/>
      <c r="I29650"/>
      <c r="J29650"/>
      <c r="U29650" s="43"/>
      <c r="AE29650"/>
    </row>
    <row r="29651" spans="1:31">
      <c r="A29651">
        <v>67290</v>
      </c>
      <c r="B29651" t="s">
        <v>25458</v>
      </c>
      <c r="C29651" t="s">
        <v>33478</v>
      </c>
      <c r="D29651" t="s">
        <v>33476</v>
      </c>
      <c r="E29651"/>
      <c r="F29651"/>
      <c r="G29651"/>
      <c r="H29651"/>
      <c r="I29651"/>
      <c r="J29651"/>
      <c r="U29651" s="43"/>
      <c r="AE29651"/>
    </row>
    <row r="29652" spans="1:31">
      <c r="A29652">
        <v>68600</v>
      </c>
      <c r="B29652" t="s">
        <v>25459</v>
      </c>
      <c r="C29652" t="s">
        <v>33480</v>
      </c>
      <c r="D29652" t="s">
        <v>33476</v>
      </c>
      <c r="E29652"/>
      <c r="F29652"/>
      <c r="G29652"/>
      <c r="H29652"/>
      <c r="I29652"/>
      <c r="J29652"/>
      <c r="U29652" s="43"/>
      <c r="AE29652"/>
    </row>
    <row r="29653" spans="1:31">
      <c r="A29653">
        <v>68210</v>
      </c>
      <c r="B29653" t="s">
        <v>25460</v>
      </c>
      <c r="C29653" t="s">
        <v>33478</v>
      </c>
      <c r="D29653" t="s">
        <v>33476</v>
      </c>
      <c r="E29653"/>
      <c r="F29653"/>
      <c r="G29653"/>
      <c r="H29653"/>
      <c r="I29653"/>
      <c r="J29653"/>
      <c r="U29653" s="43"/>
      <c r="AE29653"/>
    </row>
    <row r="29654" spans="1:31">
      <c r="A29654">
        <v>68130</v>
      </c>
      <c r="B29654" t="s">
        <v>25461</v>
      </c>
      <c r="C29654" t="s">
        <v>33478</v>
      </c>
      <c r="D29654" t="s">
        <v>33476</v>
      </c>
      <c r="E29654"/>
      <c r="F29654"/>
      <c r="G29654"/>
      <c r="H29654"/>
      <c r="I29654"/>
      <c r="J29654"/>
      <c r="U29654" s="43"/>
      <c r="AE29654"/>
    </row>
    <row r="29655" spans="1:31">
      <c r="A29655">
        <v>68410</v>
      </c>
      <c r="B29655" t="s">
        <v>25462</v>
      </c>
      <c r="C29655" t="s">
        <v>33478</v>
      </c>
      <c r="D29655" t="s">
        <v>33476</v>
      </c>
      <c r="E29655"/>
      <c r="F29655"/>
      <c r="G29655"/>
      <c r="H29655"/>
      <c r="I29655"/>
      <c r="J29655"/>
      <c r="U29655" s="43"/>
      <c r="AE29655"/>
    </row>
    <row r="29656" spans="1:31">
      <c r="A29656">
        <v>68770</v>
      </c>
      <c r="B29656" t="s">
        <v>25462</v>
      </c>
      <c r="C29656" t="s">
        <v>33478</v>
      </c>
      <c r="D29656" t="e">
        <v>#N/A</v>
      </c>
      <c r="E29656"/>
      <c r="F29656"/>
      <c r="G29656"/>
      <c r="H29656"/>
      <c r="I29656"/>
      <c r="J29656"/>
      <c r="U29656" s="43"/>
      <c r="AE29656"/>
    </row>
    <row r="29657" spans="1:31">
      <c r="A29657">
        <v>68210</v>
      </c>
      <c r="B29657" t="s">
        <v>25463</v>
      </c>
      <c r="C29657" t="s">
        <v>33478</v>
      </c>
      <c r="D29657" t="s">
        <v>33476</v>
      </c>
      <c r="E29657"/>
      <c r="F29657"/>
      <c r="G29657"/>
      <c r="H29657"/>
      <c r="I29657"/>
      <c r="J29657"/>
      <c r="U29657" s="43"/>
      <c r="AE29657"/>
    </row>
    <row r="29658" spans="1:31">
      <c r="A29658">
        <v>68210</v>
      </c>
      <c r="B29658" t="s">
        <v>25463</v>
      </c>
      <c r="C29658" t="s">
        <v>33478</v>
      </c>
      <c r="D29658" t="s">
        <v>33476</v>
      </c>
      <c r="E29658"/>
      <c r="F29658"/>
      <c r="G29658"/>
      <c r="H29658"/>
      <c r="I29658"/>
      <c r="J29658"/>
      <c r="U29658" s="43"/>
      <c r="AE29658"/>
    </row>
    <row r="29659" spans="1:31">
      <c r="A29659">
        <v>68280</v>
      </c>
      <c r="B29659" t="s">
        <v>25464</v>
      </c>
      <c r="C29659" t="s">
        <v>33480</v>
      </c>
      <c r="D29659" t="s">
        <v>33476</v>
      </c>
      <c r="E29659"/>
      <c r="F29659"/>
      <c r="G29659"/>
      <c r="H29659"/>
      <c r="I29659"/>
      <c r="J29659"/>
      <c r="U29659" s="43"/>
      <c r="AE29659"/>
    </row>
    <row r="29660" spans="1:31">
      <c r="A29660">
        <v>68280</v>
      </c>
      <c r="B29660" t="s">
        <v>25465</v>
      </c>
      <c r="C29660" t="s">
        <v>33480</v>
      </c>
      <c r="D29660" t="s">
        <v>33476</v>
      </c>
      <c r="E29660"/>
      <c r="F29660"/>
      <c r="G29660"/>
      <c r="H29660"/>
      <c r="I29660"/>
      <c r="J29660"/>
      <c r="U29660" s="43"/>
      <c r="AE29660"/>
    </row>
    <row r="29661" spans="1:31">
      <c r="A29661">
        <v>68320</v>
      </c>
      <c r="B29661" t="s">
        <v>25466</v>
      </c>
      <c r="C29661" t="s">
        <v>33480</v>
      </c>
      <c r="D29661" t="s">
        <v>33476</v>
      </c>
      <c r="E29661"/>
      <c r="F29661"/>
      <c r="G29661"/>
      <c r="H29661"/>
      <c r="I29661"/>
      <c r="J29661"/>
      <c r="U29661" s="43"/>
      <c r="AE29661"/>
    </row>
    <row r="29662" spans="1:31">
      <c r="A29662">
        <v>68130</v>
      </c>
      <c r="B29662" t="s">
        <v>19971</v>
      </c>
      <c r="C29662" t="s">
        <v>33478</v>
      </c>
      <c r="D29662" t="s">
        <v>33476</v>
      </c>
      <c r="E29662"/>
      <c r="F29662"/>
      <c r="G29662"/>
      <c r="H29662"/>
      <c r="I29662"/>
      <c r="J29662"/>
      <c r="U29662" s="43"/>
      <c r="AE29662"/>
    </row>
    <row r="29663" spans="1:31">
      <c r="A29663">
        <v>68700</v>
      </c>
      <c r="B29663" t="s">
        <v>25467</v>
      </c>
      <c r="C29663" t="s">
        <v>33478</v>
      </c>
      <c r="D29663" t="s">
        <v>33476</v>
      </c>
      <c r="E29663"/>
      <c r="F29663"/>
      <c r="G29663"/>
      <c r="H29663"/>
      <c r="I29663"/>
      <c r="J29663"/>
      <c r="U29663" s="43"/>
      <c r="AE29663"/>
    </row>
    <row r="29664" spans="1:31">
      <c r="A29664">
        <v>68700</v>
      </c>
      <c r="B29664" t="s">
        <v>25468</v>
      </c>
      <c r="C29664" t="s">
        <v>33478</v>
      </c>
      <c r="D29664" t="s">
        <v>33476</v>
      </c>
      <c r="E29664"/>
      <c r="F29664"/>
      <c r="G29664"/>
      <c r="H29664"/>
      <c r="I29664"/>
      <c r="J29664"/>
      <c r="U29664" s="43"/>
      <c r="AE29664"/>
    </row>
    <row r="29665" spans="1:31">
      <c r="A29665">
        <v>68700</v>
      </c>
      <c r="B29665" t="s">
        <v>25468</v>
      </c>
      <c r="C29665" t="s">
        <v>33478</v>
      </c>
      <c r="D29665" t="s">
        <v>33476</v>
      </c>
      <c r="E29665"/>
      <c r="F29665"/>
      <c r="G29665"/>
      <c r="H29665"/>
      <c r="I29665"/>
      <c r="J29665"/>
      <c r="U29665" s="43"/>
      <c r="AE29665"/>
    </row>
    <row r="29666" spans="1:31">
      <c r="A29666">
        <v>68220</v>
      </c>
      <c r="B29666" t="s">
        <v>25469</v>
      </c>
      <c r="C29666" t="s">
        <v>33478</v>
      </c>
      <c r="D29666" t="s">
        <v>33476</v>
      </c>
      <c r="E29666"/>
      <c r="F29666"/>
      <c r="G29666"/>
      <c r="H29666"/>
      <c r="I29666"/>
      <c r="J29666"/>
      <c r="U29666" s="43"/>
      <c r="AE29666"/>
    </row>
    <row r="29667" spans="1:31">
      <c r="A29667">
        <v>68150</v>
      </c>
      <c r="B29667" t="s">
        <v>25470</v>
      </c>
      <c r="C29667" t="s">
        <v>33478</v>
      </c>
      <c r="D29667" t="s">
        <v>33476</v>
      </c>
      <c r="E29667"/>
      <c r="F29667"/>
      <c r="G29667"/>
      <c r="H29667"/>
      <c r="I29667"/>
      <c r="J29667"/>
      <c r="U29667" s="43"/>
      <c r="AE29667"/>
    </row>
    <row r="29668" spans="1:31">
      <c r="A29668">
        <v>68390</v>
      </c>
      <c r="B29668" t="s">
        <v>25471</v>
      </c>
      <c r="C29668" t="s">
        <v>33480</v>
      </c>
      <c r="D29668" t="s">
        <v>33476</v>
      </c>
      <c r="E29668"/>
      <c r="F29668"/>
      <c r="G29668"/>
      <c r="H29668"/>
      <c r="I29668"/>
      <c r="J29668"/>
      <c r="U29668" s="43"/>
      <c r="AE29668"/>
    </row>
    <row r="29669" spans="1:31">
      <c r="A29669">
        <v>68740</v>
      </c>
      <c r="B29669" t="s">
        <v>25472</v>
      </c>
      <c r="C29669" t="s">
        <v>33480</v>
      </c>
      <c r="D29669" t="s">
        <v>33476</v>
      </c>
      <c r="E29669"/>
      <c r="F29669"/>
      <c r="G29669"/>
      <c r="H29669"/>
      <c r="I29669"/>
      <c r="J29669"/>
      <c r="U29669" s="43"/>
      <c r="AE29669"/>
    </row>
    <row r="29670" spans="1:31">
      <c r="A29670">
        <v>68210</v>
      </c>
      <c r="B29670" t="s">
        <v>25473</v>
      </c>
      <c r="C29670" t="s">
        <v>33478</v>
      </c>
      <c r="D29670" t="s">
        <v>33476</v>
      </c>
      <c r="E29670"/>
      <c r="F29670"/>
      <c r="G29670"/>
      <c r="H29670"/>
      <c r="I29670"/>
      <c r="J29670"/>
      <c r="U29670" s="43"/>
      <c r="AE29670"/>
    </row>
    <row r="29671" spans="1:31">
      <c r="A29671">
        <v>68210</v>
      </c>
      <c r="B29671" t="s">
        <v>25474</v>
      </c>
      <c r="C29671" t="s">
        <v>33478</v>
      </c>
      <c r="D29671" t="s">
        <v>33476</v>
      </c>
      <c r="E29671"/>
      <c r="F29671"/>
      <c r="G29671"/>
      <c r="H29671"/>
      <c r="I29671"/>
      <c r="J29671"/>
      <c r="U29671" s="43"/>
      <c r="AE29671"/>
    </row>
    <row r="29672" spans="1:31">
      <c r="A29672">
        <v>68210</v>
      </c>
      <c r="B29672" t="s">
        <v>25474</v>
      </c>
      <c r="C29672" t="s">
        <v>33478</v>
      </c>
      <c r="D29672" t="s">
        <v>33476</v>
      </c>
      <c r="E29672"/>
      <c r="F29672"/>
      <c r="G29672"/>
      <c r="H29672"/>
      <c r="I29672"/>
      <c r="J29672"/>
      <c r="U29672" s="43"/>
      <c r="AE29672"/>
    </row>
    <row r="29673" spans="1:31">
      <c r="A29673">
        <v>68320</v>
      </c>
      <c r="B29673" t="s">
        <v>25475</v>
      </c>
      <c r="C29673" t="s">
        <v>33480</v>
      </c>
      <c r="D29673" t="s">
        <v>33476</v>
      </c>
      <c r="E29673"/>
      <c r="F29673"/>
      <c r="G29673"/>
      <c r="H29673"/>
      <c r="I29673"/>
      <c r="J29673"/>
      <c r="U29673" s="43"/>
      <c r="AE29673"/>
    </row>
    <row r="29674" spans="1:31">
      <c r="A29674">
        <v>68490</v>
      </c>
      <c r="B29674" t="s">
        <v>25476</v>
      </c>
      <c r="C29674" t="s">
        <v>33477</v>
      </c>
      <c r="D29674" t="s">
        <v>33476</v>
      </c>
      <c r="E29674"/>
      <c r="F29674"/>
      <c r="G29674"/>
      <c r="H29674"/>
      <c r="I29674"/>
      <c r="J29674"/>
      <c r="U29674" s="43"/>
      <c r="AE29674"/>
    </row>
    <row r="29675" spans="1:31">
      <c r="A29675">
        <v>68870</v>
      </c>
      <c r="B29675" t="s">
        <v>25477</v>
      </c>
      <c r="C29675" t="s">
        <v>33478</v>
      </c>
      <c r="D29675" t="s">
        <v>33476</v>
      </c>
      <c r="E29675"/>
      <c r="F29675"/>
      <c r="G29675"/>
      <c r="H29675"/>
      <c r="I29675"/>
      <c r="J29675"/>
      <c r="U29675" s="43"/>
      <c r="AE29675"/>
    </row>
    <row r="29676" spans="1:31">
      <c r="A29676">
        <v>68870</v>
      </c>
      <c r="B29676" t="s">
        <v>25477</v>
      </c>
      <c r="C29676" t="s">
        <v>33478</v>
      </c>
      <c r="D29676" t="s">
        <v>33476</v>
      </c>
      <c r="E29676"/>
      <c r="F29676"/>
      <c r="G29676"/>
      <c r="H29676"/>
      <c r="I29676"/>
      <c r="J29676"/>
      <c r="U29676" s="43"/>
      <c r="AE29676"/>
    </row>
    <row r="29677" spans="1:31">
      <c r="A29677">
        <v>68390</v>
      </c>
      <c r="B29677" t="s">
        <v>25478</v>
      </c>
      <c r="C29677" t="s">
        <v>33480</v>
      </c>
      <c r="D29677" t="s">
        <v>33476</v>
      </c>
      <c r="E29677"/>
      <c r="F29677"/>
      <c r="G29677"/>
      <c r="H29677"/>
      <c r="I29677"/>
      <c r="J29677"/>
      <c r="U29677" s="43"/>
      <c r="AE29677"/>
    </row>
    <row r="29678" spans="1:31">
      <c r="A29678">
        <v>68980</v>
      </c>
      <c r="B29678" t="s">
        <v>25479</v>
      </c>
      <c r="C29678" t="s">
        <v>33480</v>
      </c>
      <c r="D29678" t="e">
        <v>#N/A</v>
      </c>
      <c r="E29678"/>
      <c r="F29678"/>
      <c r="G29678"/>
      <c r="H29678"/>
      <c r="I29678"/>
      <c r="J29678"/>
      <c r="U29678" s="43"/>
      <c r="AE29678"/>
    </row>
    <row r="29679" spans="1:31">
      <c r="A29679">
        <v>68210</v>
      </c>
      <c r="B29679" t="s">
        <v>25480</v>
      </c>
      <c r="C29679" t="s">
        <v>33478</v>
      </c>
      <c r="D29679" t="s">
        <v>33476</v>
      </c>
      <c r="E29679"/>
      <c r="F29679"/>
      <c r="G29679"/>
      <c r="H29679"/>
      <c r="I29679"/>
      <c r="J29679"/>
      <c r="U29679" s="43"/>
      <c r="AE29679"/>
    </row>
    <row r="29680" spans="1:31">
      <c r="A29680">
        <v>68480</v>
      </c>
      <c r="B29680" t="s">
        <v>25481</v>
      </c>
      <c r="C29680" t="s">
        <v>33478</v>
      </c>
      <c r="D29680" t="s">
        <v>33476</v>
      </c>
      <c r="E29680"/>
      <c r="F29680"/>
      <c r="G29680"/>
      <c r="H29680"/>
      <c r="I29680"/>
      <c r="J29680"/>
      <c r="U29680" s="43"/>
      <c r="AE29680"/>
    </row>
    <row r="29681" spans="1:31">
      <c r="A29681">
        <v>68126</v>
      </c>
      <c r="B29681" t="s">
        <v>25482</v>
      </c>
      <c r="C29681" t="s">
        <v>33480</v>
      </c>
      <c r="D29681" t="e">
        <v>#N/A</v>
      </c>
      <c r="E29681"/>
      <c r="F29681"/>
      <c r="G29681"/>
      <c r="H29681"/>
      <c r="I29681"/>
      <c r="J29681"/>
      <c r="U29681" s="43"/>
      <c r="AE29681"/>
    </row>
    <row r="29682" spans="1:31">
      <c r="A29682">
        <v>68630</v>
      </c>
      <c r="B29682" t="s">
        <v>25482</v>
      </c>
      <c r="C29682" t="s">
        <v>33480</v>
      </c>
      <c r="D29682" t="e">
        <v>#N/A</v>
      </c>
      <c r="E29682"/>
      <c r="F29682"/>
      <c r="G29682"/>
      <c r="H29682"/>
      <c r="I29682"/>
      <c r="J29682"/>
      <c r="U29682" s="43"/>
      <c r="AE29682"/>
    </row>
    <row r="29683" spans="1:31">
      <c r="A29683">
        <v>68130</v>
      </c>
      <c r="B29683" t="s">
        <v>25483</v>
      </c>
      <c r="C29683" t="s">
        <v>33478</v>
      </c>
      <c r="D29683" t="s">
        <v>33476</v>
      </c>
      <c r="E29683"/>
      <c r="F29683"/>
      <c r="G29683"/>
      <c r="H29683"/>
      <c r="I29683"/>
      <c r="J29683"/>
      <c r="U29683" s="43"/>
      <c r="AE29683"/>
    </row>
    <row r="29684" spans="1:31">
      <c r="A29684">
        <v>68750</v>
      </c>
      <c r="B29684" t="s">
        <v>25484</v>
      </c>
      <c r="C29684" t="s">
        <v>33479</v>
      </c>
      <c r="D29684" t="e">
        <v>#N/A</v>
      </c>
      <c r="E29684"/>
      <c r="F29684"/>
      <c r="G29684"/>
      <c r="H29684"/>
      <c r="I29684"/>
      <c r="J29684"/>
      <c r="U29684" s="43"/>
      <c r="AE29684"/>
    </row>
    <row r="29685" spans="1:31">
      <c r="A29685">
        <v>68500</v>
      </c>
      <c r="B29685" t="s">
        <v>25485</v>
      </c>
      <c r="C29685" t="s">
        <v>33478</v>
      </c>
      <c r="D29685" t="s">
        <v>33476</v>
      </c>
      <c r="E29685"/>
      <c r="F29685"/>
      <c r="G29685"/>
      <c r="H29685"/>
      <c r="I29685"/>
      <c r="J29685"/>
      <c r="U29685" s="43"/>
      <c r="AE29685"/>
    </row>
    <row r="29686" spans="1:31">
      <c r="A29686">
        <v>68500</v>
      </c>
      <c r="B29686" t="s">
        <v>25486</v>
      </c>
      <c r="C29686" t="s">
        <v>33478</v>
      </c>
      <c r="D29686" t="s">
        <v>33476</v>
      </c>
      <c r="E29686"/>
      <c r="F29686"/>
      <c r="G29686"/>
      <c r="H29686"/>
      <c r="I29686"/>
      <c r="J29686"/>
      <c r="U29686" s="43"/>
      <c r="AE29686"/>
    </row>
    <row r="29687" spans="1:31">
      <c r="A29687">
        <v>68500</v>
      </c>
      <c r="B29687" t="s">
        <v>25487</v>
      </c>
      <c r="C29687" t="s">
        <v>33478</v>
      </c>
      <c r="D29687" t="s">
        <v>33476</v>
      </c>
      <c r="E29687"/>
      <c r="F29687"/>
      <c r="G29687"/>
      <c r="H29687"/>
      <c r="I29687"/>
      <c r="J29687"/>
      <c r="U29687" s="43"/>
      <c r="AE29687"/>
    </row>
    <row r="29688" spans="1:31">
      <c r="A29688">
        <v>68560</v>
      </c>
      <c r="B29688" t="s">
        <v>25488</v>
      </c>
      <c r="C29688" t="s">
        <v>33478</v>
      </c>
      <c r="D29688" t="e">
        <v>#N/A</v>
      </c>
      <c r="E29688"/>
      <c r="F29688"/>
      <c r="G29688"/>
      <c r="H29688"/>
      <c r="I29688"/>
      <c r="J29688"/>
      <c r="U29688" s="43"/>
      <c r="AE29688"/>
    </row>
    <row r="29689" spans="1:31">
      <c r="A29689">
        <v>68480</v>
      </c>
      <c r="B29689" t="s">
        <v>25489</v>
      </c>
      <c r="C29689" t="s">
        <v>33478</v>
      </c>
      <c r="D29689" t="s">
        <v>33476</v>
      </c>
      <c r="E29689"/>
      <c r="F29689"/>
      <c r="G29689"/>
      <c r="H29689"/>
      <c r="I29689"/>
      <c r="J29689"/>
      <c r="U29689" s="43"/>
      <c r="AE29689"/>
    </row>
    <row r="29690" spans="1:31">
      <c r="A29690">
        <v>68480</v>
      </c>
      <c r="B29690" t="s">
        <v>25490</v>
      </c>
      <c r="C29690" t="s">
        <v>33478</v>
      </c>
      <c r="D29690" t="s">
        <v>33476</v>
      </c>
      <c r="E29690"/>
      <c r="F29690"/>
      <c r="G29690"/>
      <c r="H29690"/>
      <c r="I29690"/>
      <c r="J29690"/>
      <c r="U29690" s="43"/>
      <c r="AE29690"/>
    </row>
    <row r="29691" spans="1:31">
      <c r="A29691">
        <v>68600</v>
      </c>
      <c r="B29691" t="s">
        <v>25491</v>
      </c>
      <c r="C29691" t="s">
        <v>33480</v>
      </c>
      <c r="D29691" t="s">
        <v>33476</v>
      </c>
      <c r="E29691"/>
      <c r="F29691"/>
      <c r="G29691"/>
      <c r="H29691"/>
      <c r="I29691"/>
      <c r="J29691"/>
      <c r="U29691" s="43"/>
      <c r="AE29691"/>
    </row>
    <row r="29692" spans="1:31">
      <c r="A29692">
        <v>68127</v>
      </c>
      <c r="B29692" t="s">
        <v>25492</v>
      </c>
      <c r="C29692" t="s">
        <v>33480</v>
      </c>
      <c r="D29692" t="s">
        <v>33476</v>
      </c>
      <c r="E29692"/>
      <c r="F29692"/>
      <c r="G29692"/>
      <c r="H29692"/>
      <c r="I29692"/>
      <c r="J29692"/>
      <c r="U29692" s="43"/>
      <c r="AE29692"/>
    </row>
    <row r="29693" spans="1:31">
      <c r="A29693">
        <v>68320</v>
      </c>
      <c r="B29693" t="s">
        <v>25493</v>
      </c>
      <c r="C29693" t="s">
        <v>33480</v>
      </c>
      <c r="D29693" t="s">
        <v>33476</v>
      </c>
      <c r="E29693"/>
      <c r="F29693"/>
      <c r="G29693"/>
      <c r="H29693"/>
      <c r="I29693"/>
      <c r="J29693"/>
      <c r="U29693" s="43"/>
      <c r="AE29693"/>
    </row>
    <row r="29694" spans="1:31">
      <c r="A29694">
        <v>68580</v>
      </c>
      <c r="B29694" t="s">
        <v>25494</v>
      </c>
      <c r="C29694" t="s">
        <v>33478</v>
      </c>
      <c r="D29694" t="s">
        <v>33476</v>
      </c>
      <c r="E29694"/>
      <c r="F29694"/>
      <c r="G29694"/>
      <c r="H29694"/>
      <c r="I29694"/>
      <c r="J29694"/>
      <c r="U29694" s="43"/>
      <c r="AE29694"/>
    </row>
    <row r="29695" spans="1:31">
      <c r="A29695">
        <v>68620</v>
      </c>
      <c r="B29695" t="s">
        <v>25495</v>
      </c>
      <c r="C29695" t="s">
        <v>33478</v>
      </c>
      <c r="D29695" t="e">
        <v>#N/A</v>
      </c>
      <c r="E29695"/>
      <c r="F29695"/>
      <c r="G29695"/>
      <c r="H29695"/>
      <c r="I29695"/>
      <c r="J29695"/>
      <c r="U29695" s="43"/>
      <c r="AE29695"/>
    </row>
    <row r="29696" spans="1:31">
      <c r="A29696">
        <v>68740</v>
      </c>
      <c r="B29696" t="s">
        <v>25496</v>
      </c>
      <c r="C29696" t="s">
        <v>33480</v>
      </c>
      <c r="D29696" t="s">
        <v>33476</v>
      </c>
      <c r="E29696"/>
      <c r="F29696"/>
      <c r="G29696"/>
      <c r="H29696"/>
      <c r="I29696"/>
      <c r="J29696"/>
      <c r="U29696" s="43"/>
      <c r="AE29696"/>
    </row>
    <row r="29697" spans="1:31">
      <c r="A29697">
        <v>68730</v>
      </c>
      <c r="B29697" t="s">
        <v>25497</v>
      </c>
      <c r="C29697" t="s">
        <v>33477</v>
      </c>
      <c r="D29697" t="e">
        <v>#N/A</v>
      </c>
      <c r="E29697"/>
      <c r="F29697"/>
      <c r="G29697"/>
      <c r="H29697"/>
      <c r="I29697"/>
      <c r="J29697"/>
      <c r="U29697" s="43"/>
      <c r="AE29697"/>
    </row>
    <row r="29698" spans="1:31">
      <c r="A29698">
        <v>68540</v>
      </c>
      <c r="B29698" t="s">
        <v>25498</v>
      </c>
      <c r="C29698" t="s">
        <v>33480</v>
      </c>
      <c r="D29698" t="e">
        <v>#N/A</v>
      </c>
      <c r="E29698"/>
      <c r="F29698"/>
      <c r="G29698"/>
      <c r="H29698"/>
      <c r="I29698"/>
      <c r="J29698"/>
      <c r="U29698" s="43"/>
      <c r="AE29698"/>
    </row>
    <row r="29699" spans="1:31">
      <c r="A29699">
        <v>68650</v>
      </c>
      <c r="B29699" t="s">
        <v>25499</v>
      </c>
      <c r="C29699" t="s">
        <v>33478</v>
      </c>
      <c r="D29699" t="e">
        <v>#N/A</v>
      </c>
      <c r="E29699"/>
      <c r="F29699"/>
      <c r="G29699"/>
      <c r="H29699"/>
      <c r="I29699"/>
      <c r="J29699"/>
      <c r="U29699" s="43"/>
      <c r="AE29699"/>
    </row>
    <row r="29700" spans="1:31">
      <c r="A29700">
        <v>68290</v>
      </c>
      <c r="B29700" t="s">
        <v>25500</v>
      </c>
      <c r="C29700" t="s">
        <v>33478</v>
      </c>
      <c r="D29700" t="s">
        <v>33476</v>
      </c>
      <c r="E29700"/>
      <c r="F29700"/>
      <c r="G29700"/>
      <c r="H29700"/>
      <c r="I29700"/>
      <c r="J29700"/>
      <c r="U29700" s="43"/>
      <c r="AE29700"/>
    </row>
    <row r="29701" spans="1:31">
      <c r="A29701">
        <v>68290</v>
      </c>
      <c r="B29701" t="s">
        <v>25501</v>
      </c>
      <c r="C29701" t="s">
        <v>33478</v>
      </c>
      <c r="D29701" t="s">
        <v>33476</v>
      </c>
      <c r="E29701"/>
      <c r="F29701"/>
      <c r="G29701"/>
      <c r="H29701"/>
      <c r="I29701"/>
      <c r="J29701"/>
      <c r="U29701" s="43"/>
      <c r="AE29701"/>
    </row>
    <row r="29702" spans="1:31">
      <c r="A29702">
        <v>68480</v>
      </c>
      <c r="B29702" t="s">
        <v>25006</v>
      </c>
      <c r="C29702" t="s">
        <v>33478</v>
      </c>
      <c r="D29702" t="s">
        <v>33476</v>
      </c>
      <c r="E29702"/>
      <c r="F29702"/>
      <c r="G29702"/>
      <c r="H29702"/>
      <c r="I29702"/>
      <c r="J29702"/>
      <c r="U29702" s="43"/>
      <c r="AE29702"/>
    </row>
    <row r="29703" spans="1:31">
      <c r="A29703">
        <v>68210</v>
      </c>
      <c r="B29703" t="s">
        <v>25502</v>
      </c>
      <c r="C29703" t="s">
        <v>33478</v>
      </c>
      <c r="D29703" t="s">
        <v>33476</v>
      </c>
      <c r="E29703"/>
      <c r="F29703"/>
      <c r="G29703"/>
      <c r="H29703"/>
      <c r="I29703"/>
      <c r="J29703"/>
      <c r="U29703" s="43"/>
      <c r="AE29703"/>
    </row>
    <row r="29704" spans="1:31">
      <c r="A29704">
        <v>68380</v>
      </c>
      <c r="B29704" t="s">
        <v>25008</v>
      </c>
      <c r="C29704" t="s">
        <v>33478</v>
      </c>
      <c r="D29704" t="s">
        <v>33476</v>
      </c>
      <c r="E29704"/>
      <c r="F29704"/>
      <c r="G29704"/>
      <c r="H29704"/>
      <c r="I29704"/>
      <c r="J29704"/>
      <c r="U29704" s="43"/>
      <c r="AE29704"/>
    </row>
    <row r="29705" spans="1:31">
      <c r="A29705">
        <v>68780</v>
      </c>
      <c r="B29705" t="s">
        <v>25503</v>
      </c>
      <c r="C29705" t="s">
        <v>33478</v>
      </c>
      <c r="D29705" t="e">
        <v>#N/A</v>
      </c>
      <c r="E29705"/>
      <c r="F29705"/>
      <c r="G29705"/>
      <c r="H29705"/>
      <c r="I29705"/>
      <c r="J29705"/>
      <c r="U29705" s="43"/>
      <c r="AE29705"/>
    </row>
    <row r="29706" spans="1:31">
      <c r="A29706">
        <v>68870</v>
      </c>
      <c r="B29706" t="s">
        <v>25504</v>
      </c>
      <c r="C29706" t="s">
        <v>33478</v>
      </c>
      <c r="D29706" t="s">
        <v>33476</v>
      </c>
      <c r="E29706"/>
      <c r="F29706"/>
      <c r="G29706"/>
      <c r="H29706"/>
      <c r="I29706"/>
      <c r="J29706"/>
      <c r="U29706" s="43"/>
      <c r="AE29706"/>
    </row>
    <row r="29707" spans="1:31">
      <c r="A29707">
        <v>68440</v>
      </c>
      <c r="B29707" t="s">
        <v>25505</v>
      </c>
      <c r="C29707" t="s">
        <v>33477</v>
      </c>
      <c r="D29707" t="s">
        <v>33476</v>
      </c>
      <c r="E29707"/>
      <c r="F29707"/>
      <c r="G29707"/>
      <c r="H29707"/>
      <c r="I29707"/>
      <c r="J29707"/>
      <c r="U29707" s="43"/>
      <c r="AE29707"/>
    </row>
    <row r="29708" spans="1:31">
      <c r="A29708">
        <v>68350</v>
      </c>
      <c r="B29708" t="s">
        <v>25506</v>
      </c>
      <c r="C29708" t="s">
        <v>33478</v>
      </c>
      <c r="D29708" t="s">
        <v>33476</v>
      </c>
      <c r="E29708"/>
      <c r="F29708"/>
      <c r="G29708"/>
      <c r="H29708"/>
      <c r="I29708"/>
      <c r="J29708"/>
      <c r="U29708" s="43"/>
      <c r="AE29708"/>
    </row>
    <row r="29709" spans="1:31">
      <c r="A29709">
        <v>68350</v>
      </c>
      <c r="B29709" t="s">
        <v>25506</v>
      </c>
      <c r="C29709" t="s">
        <v>33478</v>
      </c>
      <c r="D29709" t="s">
        <v>33476</v>
      </c>
      <c r="E29709"/>
      <c r="F29709"/>
      <c r="G29709"/>
      <c r="H29709"/>
      <c r="I29709"/>
      <c r="J29709"/>
      <c r="U29709" s="43"/>
      <c r="AE29709"/>
    </row>
    <row r="29710" spans="1:31">
      <c r="A29710">
        <v>68210</v>
      </c>
      <c r="B29710" t="s">
        <v>25507</v>
      </c>
      <c r="C29710" t="s">
        <v>33478</v>
      </c>
      <c r="D29710" t="s">
        <v>33476</v>
      </c>
      <c r="E29710"/>
      <c r="F29710"/>
      <c r="G29710"/>
      <c r="H29710"/>
      <c r="I29710"/>
      <c r="J29710"/>
      <c r="U29710" s="43"/>
      <c r="AE29710"/>
    </row>
    <row r="29711" spans="1:31">
      <c r="A29711">
        <v>68530</v>
      </c>
      <c r="B29711" t="s">
        <v>25013</v>
      </c>
      <c r="C29711" t="s">
        <v>33478</v>
      </c>
      <c r="D29711" t="e">
        <v>#N/A</v>
      </c>
      <c r="E29711"/>
      <c r="F29711"/>
      <c r="G29711"/>
      <c r="H29711"/>
      <c r="I29711"/>
      <c r="J29711"/>
      <c r="U29711" s="43"/>
      <c r="AE29711"/>
    </row>
    <row r="29712" spans="1:31">
      <c r="A29712">
        <v>68520</v>
      </c>
      <c r="B29712" t="s">
        <v>25508</v>
      </c>
      <c r="C29712" t="s">
        <v>33478</v>
      </c>
      <c r="D29712" t="s">
        <v>33476</v>
      </c>
      <c r="E29712"/>
      <c r="F29712"/>
      <c r="G29712"/>
      <c r="H29712"/>
      <c r="I29712"/>
      <c r="J29712"/>
      <c r="U29712" s="43"/>
      <c r="AE29712"/>
    </row>
    <row r="29713" spans="1:31">
      <c r="A29713">
        <v>68520</v>
      </c>
      <c r="B29713" t="s">
        <v>25509</v>
      </c>
      <c r="C29713" t="s">
        <v>33478</v>
      </c>
      <c r="D29713" t="s">
        <v>33476</v>
      </c>
      <c r="E29713"/>
      <c r="F29713"/>
      <c r="G29713"/>
      <c r="H29713"/>
      <c r="I29713"/>
      <c r="J29713"/>
      <c r="U29713" s="43"/>
      <c r="AE29713"/>
    </row>
    <row r="29714" spans="1:31">
      <c r="A29714">
        <v>68220</v>
      </c>
      <c r="B29714" t="s">
        <v>25510</v>
      </c>
      <c r="C29714" t="s">
        <v>33478</v>
      </c>
      <c r="D29714" t="s">
        <v>33476</v>
      </c>
      <c r="E29714"/>
      <c r="F29714"/>
      <c r="G29714"/>
      <c r="H29714"/>
      <c r="I29714"/>
      <c r="J29714"/>
      <c r="U29714" s="43"/>
      <c r="AE29714"/>
    </row>
    <row r="29715" spans="1:31">
      <c r="A29715">
        <v>68130</v>
      </c>
      <c r="B29715" t="s">
        <v>25511</v>
      </c>
      <c r="C29715" t="s">
        <v>33478</v>
      </c>
      <c r="D29715" t="s">
        <v>33476</v>
      </c>
      <c r="E29715"/>
      <c r="F29715"/>
      <c r="G29715"/>
      <c r="H29715"/>
      <c r="I29715"/>
      <c r="J29715"/>
      <c r="U29715" s="43"/>
      <c r="AE29715"/>
    </row>
    <row r="29716" spans="1:31">
      <c r="A29716">
        <v>68700</v>
      </c>
      <c r="B29716" t="s">
        <v>4660</v>
      </c>
      <c r="C29716" t="s">
        <v>33478</v>
      </c>
      <c r="D29716" t="s">
        <v>33476</v>
      </c>
      <c r="E29716"/>
      <c r="F29716"/>
      <c r="G29716"/>
      <c r="H29716"/>
      <c r="I29716"/>
      <c r="J29716"/>
      <c r="U29716" s="43"/>
      <c r="AE29716"/>
    </row>
    <row r="29717" spans="1:31">
      <c r="A29717">
        <v>68490</v>
      </c>
      <c r="B29717" t="s">
        <v>25512</v>
      </c>
      <c r="C29717" t="s">
        <v>33477</v>
      </c>
      <c r="D29717" t="s">
        <v>33476</v>
      </c>
      <c r="E29717"/>
      <c r="F29717"/>
      <c r="G29717"/>
      <c r="H29717"/>
      <c r="I29717"/>
      <c r="J29717"/>
      <c r="U29717" s="43"/>
      <c r="AE29717"/>
    </row>
    <row r="29718" spans="1:31">
      <c r="A29718">
        <v>68210</v>
      </c>
      <c r="B29718" t="s">
        <v>25513</v>
      </c>
      <c r="C29718" t="s">
        <v>33478</v>
      </c>
      <c r="D29718" t="s">
        <v>33476</v>
      </c>
      <c r="E29718"/>
      <c r="F29718"/>
      <c r="G29718"/>
      <c r="H29718"/>
      <c r="I29718"/>
      <c r="J29718"/>
      <c r="U29718" s="43"/>
      <c r="AE29718"/>
    </row>
    <row r="29719" spans="1:31">
      <c r="A29719">
        <v>68000</v>
      </c>
      <c r="B29719" t="s">
        <v>25514</v>
      </c>
      <c r="C29719" t="s">
        <v>33480</v>
      </c>
      <c r="D29719" t="e">
        <v>#N/A</v>
      </c>
      <c r="E29719"/>
      <c r="F29719"/>
      <c r="G29719"/>
      <c r="H29719"/>
      <c r="I29719"/>
      <c r="J29719"/>
      <c r="U29719" s="43"/>
      <c r="AE29719"/>
    </row>
    <row r="29720" spans="1:31">
      <c r="A29720">
        <v>68480</v>
      </c>
      <c r="B29720" t="s">
        <v>25515</v>
      </c>
      <c r="C29720" t="s">
        <v>33478</v>
      </c>
      <c r="D29720" t="s">
        <v>33476</v>
      </c>
      <c r="E29720"/>
      <c r="F29720"/>
      <c r="G29720"/>
      <c r="H29720"/>
      <c r="I29720"/>
      <c r="J29720"/>
      <c r="U29720" s="43"/>
      <c r="AE29720"/>
    </row>
    <row r="29721" spans="1:31">
      <c r="A29721">
        <v>68210</v>
      </c>
      <c r="B29721" t="s">
        <v>8508</v>
      </c>
      <c r="C29721" t="s">
        <v>33478</v>
      </c>
      <c r="D29721" t="s">
        <v>33476</v>
      </c>
      <c r="E29721"/>
      <c r="F29721"/>
      <c r="G29721"/>
      <c r="H29721"/>
      <c r="I29721"/>
      <c r="J29721"/>
      <c r="U29721" s="43"/>
      <c r="AE29721"/>
    </row>
    <row r="29722" spans="1:31">
      <c r="A29722">
        <v>68600</v>
      </c>
      <c r="B29722" t="s">
        <v>25516</v>
      </c>
      <c r="C29722" t="s">
        <v>33480</v>
      </c>
      <c r="D29722" t="s">
        <v>33476</v>
      </c>
      <c r="E29722"/>
      <c r="F29722"/>
      <c r="G29722"/>
      <c r="H29722"/>
      <c r="I29722"/>
      <c r="J29722"/>
      <c r="U29722" s="43"/>
      <c r="AE29722"/>
    </row>
    <row r="29723" spans="1:31">
      <c r="A29723">
        <v>68780</v>
      </c>
      <c r="B29723" t="s">
        <v>25517</v>
      </c>
      <c r="C29723" t="s">
        <v>33478</v>
      </c>
      <c r="D29723" t="e">
        <v>#N/A</v>
      </c>
      <c r="E29723"/>
      <c r="F29723"/>
      <c r="G29723"/>
      <c r="H29723"/>
      <c r="I29723"/>
      <c r="J29723"/>
      <c r="U29723" s="43"/>
      <c r="AE29723"/>
    </row>
    <row r="29724" spans="1:31">
      <c r="A29724">
        <v>68440</v>
      </c>
      <c r="B29724" t="s">
        <v>25518</v>
      </c>
      <c r="C29724" t="s">
        <v>33477</v>
      </c>
      <c r="D29724" t="s">
        <v>33476</v>
      </c>
      <c r="E29724"/>
      <c r="F29724"/>
      <c r="G29724"/>
      <c r="H29724"/>
      <c r="I29724"/>
      <c r="J29724"/>
      <c r="U29724" s="43"/>
      <c r="AE29724"/>
    </row>
    <row r="29725" spans="1:31">
      <c r="A29725">
        <v>68290</v>
      </c>
      <c r="B29725" t="s">
        <v>25519</v>
      </c>
      <c r="C29725" t="s">
        <v>33478</v>
      </c>
      <c r="D29725" t="s">
        <v>33476</v>
      </c>
      <c r="E29725"/>
      <c r="F29725"/>
      <c r="G29725"/>
      <c r="H29725"/>
      <c r="I29725"/>
      <c r="J29725"/>
      <c r="U29725" s="43"/>
      <c r="AE29725"/>
    </row>
    <row r="29726" spans="1:31">
      <c r="A29726">
        <v>68480</v>
      </c>
      <c r="B29726" t="s">
        <v>25520</v>
      </c>
      <c r="C29726" t="s">
        <v>33478</v>
      </c>
      <c r="D29726" t="s">
        <v>33476</v>
      </c>
      <c r="E29726"/>
      <c r="F29726"/>
      <c r="G29726"/>
      <c r="H29726"/>
      <c r="I29726"/>
      <c r="J29726"/>
      <c r="U29726" s="43"/>
      <c r="AE29726"/>
    </row>
    <row r="29727" spans="1:31">
      <c r="A29727">
        <v>68480</v>
      </c>
      <c r="B29727" t="s">
        <v>25521</v>
      </c>
      <c r="C29727" t="s">
        <v>33478</v>
      </c>
      <c r="D29727" t="s">
        <v>33476</v>
      </c>
      <c r="E29727"/>
      <c r="F29727"/>
      <c r="G29727"/>
      <c r="H29727"/>
      <c r="I29727"/>
      <c r="J29727"/>
      <c r="U29727" s="43"/>
      <c r="AE29727"/>
    </row>
    <row r="29728" spans="1:31">
      <c r="A29728">
        <v>68320</v>
      </c>
      <c r="B29728" t="s">
        <v>25522</v>
      </c>
      <c r="C29728" t="s">
        <v>33480</v>
      </c>
      <c r="D29728" t="s">
        <v>33476</v>
      </c>
      <c r="E29728"/>
      <c r="F29728"/>
      <c r="G29728"/>
      <c r="H29728"/>
      <c r="I29728"/>
      <c r="J29728"/>
      <c r="U29728" s="43"/>
      <c r="AE29728"/>
    </row>
    <row r="29729" spans="1:31">
      <c r="A29729">
        <v>68720</v>
      </c>
      <c r="B29729" t="s">
        <v>25523</v>
      </c>
      <c r="C29729" t="s">
        <v>33478</v>
      </c>
      <c r="D29729" t="e">
        <v>#N/A</v>
      </c>
      <c r="E29729"/>
      <c r="F29729"/>
      <c r="G29729"/>
      <c r="H29729"/>
      <c r="I29729"/>
      <c r="J29729"/>
      <c r="U29729" s="43"/>
      <c r="AE29729"/>
    </row>
    <row r="29730" spans="1:31">
      <c r="A29730">
        <v>68420</v>
      </c>
      <c r="B29730" t="s">
        <v>25524</v>
      </c>
      <c r="C29730" t="s">
        <v>33478</v>
      </c>
      <c r="D29730" t="s">
        <v>33476</v>
      </c>
      <c r="E29730"/>
      <c r="F29730"/>
      <c r="G29730"/>
      <c r="H29730"/>
      <c r="I29730"/>
      <c r="J29730"/>
      <c r="U29730" s="43"/>
      <c r="AE29730"/>
    </row>
    <row r="29731" spans="1:31">
      <c r="A29731">
        <v>68210</v>
      </c>
      <c r="B29731" t="s">
        <v>25525</v>
      </c>
      <c r="C29731" t="s">
        <v>33478</v>
      </c>
      <c r="D29731" t="s">
        <v>33476</v>
      </c>
      <c r="E29731"/>
      <c r="F29731"/>
      <c r="G29731"/>
      <c r="H29731"/>
      <c r="I29731"/>
      <c r="J29731"/>
      <c r="U29731" s="43"/>
      <c r="AE29731"/>
    </row>
    <row r="29732" spans="1:31">
      <c r="A29732">
        <v>68130</v>
      </c>
      <c r="B29732" t="s">
        <v>25526</v>
      </c>
      <c r="C29732" t="s">
        <v>33478</v>
      </c>
      <c r="D29732" t="s">
        <v>33476</v>
      </c>
      <c r="E29732"/>
      <c r="F29732"/>
      <c r="G29732"/>
      <c r="H29732"/>
      <c r="I29732"/>
      <c r="J29732"/>
      <c r="U29732" s="43"/>
      <c r="AE29732"/>
    </row>
    <row r="29733" spans="1:31">
      <c r="A29733">
        <v>68720</v>
      </c>
      <c r="B29733" t="s">
        <v>504</v>
      </c>
      <c r="C29733" t="s">
        <v>33478</v>
      </c>
      <c r="D29733" t="e">
        <v>#N/A</v>
      </c>
      <c r="E29733"/>
      <c r="F29733"/>
      <c r="G29733"/>
      <c r="H29733"/>
      <c r="I29733"/>
      <c r="J29733"/>
      <c r="U29733" s="43"/>
      <c r="AE29733"/>
    </row>
    <row r="29734" spans="1:31">
      <c r="A29734">
        <v>68720</v>
      </c>
      <c r="B29734" t="s">
        <v>504</v>
      </c>
      <c r="C29734" t="s">
        <v>33478</v>
      </c>
      <c r="D29734" t="e">
        <v>#N/A</v>
      </c>
      <c r="E29734"/>
      <c r="F29734"/>
      <c r="G29734"/>
      <c r="H29734"/>
      <c r="I29734"/>
      <c r="J29734"/>
      <c r="U29734" s="43"/>
      <c r="AE29734"/>
    </row>
    <row r="29735" spans="1:31">
      <c r="A29735">
        <v>68190</v>
      </c>
      <c r="B29735" t="s">
        <v>25527</v>
      </c>
      <c r="C29735" t="s">
        <v>33480</v>
      </c>
      <c r="D29735" t="s">
        <v>33476</v>
      </c>
      <c r="E29735"/>
      <c r="F29735"/>
      <c r="G29735"/>
      <c r="H29735"/>
      <c r="I29735"/>
      <c r="J29735"/>
      <c r="U29735" s="43"/>
      <c r="AE29735"/>
    </row>
    <row r="29736" spans="1:31">
      <c r="A29736">
        <v>68140</v>
      </c>
      <c r="B29736" t="s">
        <v>25528</v>
      </c>
      <c r="C29736" t="s">
        <v>33478</v>
      </c>
      <c r="D29736" t="s">
        <v>33476</v>
      </c>
      <c r="E29736"/>
      <c r="F29736"/>
      <c r="G29736"/>
      <c r="H29736"/>
      <c r="I29736"/>
      <c r="J29736"/>
      <c r="U29736" s="43"/>
      <c r="AE29736"/>
    </row>
    <row r="29737" spans="1:31">
      <c r="A29737">
        <v>68440</v>
      </c>
      <c r="B29737" t="s">
        <v>25529</v>
      </c>
      <c r="C29737" t="s">
        <v>33477</v>
      </c>
      <c r="D29737" t="s">
        <v>33476</v>
      </c>
      <c r="E29737"/>
      <c r="F29737"/>
      <c r="G29737"/>
      <c r="H29737"/>
      <c r="I29737"/>
      <c r="J29737"/>
      <c r="U29737" s="43"/>
      <c r="AE29737"/>
    </row>
    <row r="29738" spans="1:31">
      <c r="A29738">
        <v>68210</v>
      </c>
      <c r="B29738" t="s">
        <v>25530</v>
      </c>
      <c r="C29738" t="s">
        <v>33478</v>
      </c>
      <c r="D29738" t="s">
        <v>33476</v>
      </c>
      <c r="E29738"/>
      <c r="F29738"/>
      <c r="G29738"/>
      <c r="H29738"/>
      <c r="I29738"/>
      <c r="J29738"/>
      <c r="U29738" s="43"/>
      <c r="AE29738"/>
    </row>
    <row r="29739" spans="1:31">
      <c r="A29739">
        <v>68210</v>
      </c>
      <c r="B29739" t="s">
        <v>25531</v>
      </c>
      <c r="C29739" t="s">
        <v>33478</v>
      </c>
      <c r="D29739" t="s">
        <v>33476</v>
      </c>
      <c r="E29739"/>
      <c r="F29739"/>
      <c r="G29739"/>
      <c r="H29739"/>
      <c r="I29739"/>
      <c r="J29739"/>
      <c r="U29739" s="43"/>
      <c r="AE29739"/>
    </row>
    <row r="29740" spans="1:31">
      <c r="A29740">
        <v>68640</v>
      </c>
      <c r="B29740" t="s">
        <v>25532</v>
      </c>
      <c r="C29740" t="s">
        <v>33478</v>
      </c>
      <c r="D29740" t="s">
        <v>33476</v>
      </c>
      <c r="E29740"/>
      <c r="F29740"/>
      <c r="G29740"/>
      <c r="H29740"/>
      <c r="I29740"/>
      <c r="J29740"/>
      <c r="U29740" s="43"/>
      <c r="AE29740"/>
    </row>
    <row r="29741" spans="1:31">
      <c r="A29741">
        <v>68540</v>
      </c>
      <c r="B29741" t="s">
        <v>25533</v>
      </c>
      <c r="C29741" t="s">
        <v>33480</v>
      </c>
      <c r="D29741" t="e">
        <v>#N/A</v>
      </c>
      <c r="E29741"/>
      <c r="F29741"/>
      <c r="G29741"/>
      <c r="H29741"/>
      <c r="I29741"/>
      <c r="J29741"/>
      <c r="U29741" s="43"/>
      <c r="AE29741"/>
    </row>
    <row r="29742" spans="1:31">
      <c r="A29742">
        <v>68470</v>
      </c>
      <c r="B29742" t="s">
        <v>25534</v>
      </c>
      <c r="C29742" t="s">
        <v>33478</v>
      </c>
      <c r="D29742" t="s">
        <v>33482</v>
      </c>
      <c r="E29742"/>
      <c r="F29742"/>
      <c r="G29742"/>
      <c r="H29742"/>
      <c r="I29742"/>
      <c r="J29742"/>
      <c r="U29742" s="43"/>
      <c r="AE29742"/>
    </row>
    <row r="29743" spans="1:31">
      <c r="A29743">
        <v>68470</v>
      </c>
      <c r="B29743" t="s">
        <v>25534</v>
      </c>
      <c r="C29743" t="s">
        <v>33478</v>
      </c>
      <c r="D29743" t="s">
        <v>33482</v>
      </c>
      <c r="E29743"/>
      <c r="F29743"/>
      <c r="G29743"/>
      <c r="H29743"/>
      <c r="I29743"/>
      <c r="J29743"/>
      <c r="U29743" s="43"/>
      <c r="AE29743"/>
    </row>
    <row r="29744" spans="1:31">
      <c r="A29744">
        <v>68480</v>
      </c>
      <c r="B29744" t="s">
        <v>25535</v>
      </c>
      <c r="C29744" t="s">
        <v>33478</v>
      </c>
      <c r="D29744" t="s">
        <v>33476</v>
      </c>
      <c r="E29744"/>
      <c r="F29744"/>
      <c r="G29744"/>
      <c r="H29744"/>
      <c r="I29744"/>
      <c r="J29744"/>
      <c r="U29744" s="43"/>
      <c r="AE29744"/>
    </row>
    <row r="29745" spans="1:31">
      <c r="A29745">
        <v>68740</v>
      </c>
      <c r="B29745" t="s">
        <v>25536</v>
      </c>
      <c r="C29745" t="s">
        <v>33480</v>
      </c>
      <c r="D29745" t="s">
        <v>33476</v>
      </c>
      <c r="E29745"/>
      <c r="F29745"/>
      <c r="G29745"/>
      <c r="H29745"/>
      <c r="I29745"/>
      <c r="J29745"/>
      <c r="U29745" s="43"/>
      <c r="AE29745"/>
    </row>
    <row r="29746" spans="1:31">
      <c r="A29746">
        <v>68480</v>
      </c>
      <c r="B29746" t="s">
        <v>25537</v>
      </c>
      <c r="C29746" t="s">
        <v>33478</v>
      </c>
      <c r="D29746" t="s">
        <v>33476</v>
      </c>
      <c r="E29746"/>
      <c r="F29746"/>
      <c r="G29746"/>
      <c r="H29746"/>
      <c r="I29746"/>
      <c r="J29746"/>
      <c r="U29746" s="43"/>
      <c r="AE29746"/>
    </row>
    <row r="29747" spans="1:31">
      <c r="A29747">
        <v>68720</v>
      </c>
      <c r="B29747" t="s">
        <v>25538</v>
      </c>
      <c r="C29747" t="s">
        <v>33478</v>
      </c>
      <c r="D29747" t="e">
        <v>#N/A</v>
      </c>
      <c r="E29747"/>
      <c r="F29747"/>
      <c r="G29747"/>
      <c r="H29747"/>
      <c r="I29747"/>
      <c r="J29747"/>
      <c r="U29747" s="43"/>
      <c r="AE29747"/>
    </row>
    <row r="29748" spans="1:31">
      <c r="A29748">
        <v>68220</v>
      </c>
      <c r="B29748" t="s">
        <v>25539</v>
      </c>
      <c r="C29748" t="s">
        <v>33478</v>
      </c>
      <c r="D29748" t="s">
        <v>33476</v>
      </c>
      <c r="E29748"/>
      <c r="F29748"/>
      <c r="G29748"/>
      <c r="H29748"/>
      <c r="I29748"/>
      <c r="J29748"/>
      <c r="U29748" s="43"/>
      <c r="AE29748"/>
    </row>
    <row r="29749" spans="1:31">
      <c r="A29749">
        <v>68320</v>
      </c>
      <c r="B29749" t="s">
        <v>25540</v>
      </c>
      <c r="C29749" t="s">
        <v>33480</v>
      </c>
      <c r="D29749" t="s">
        <v>33476</v>
      </c>
      <c r="E29749"/>
      <c r="F29749"/>
      <c r="G29749"/>
      <c r="H29749"/>
      <c r="I29749"/>
      <c r="J29749"/>
      <c r="U29749" s="43"/>
      <c r="AE29749"/>
    </row>
    <row r="29750" spans="1:31">
      <c r="A29750">
        <v>68130</v>
      </c>
      <c r="B29750" t="s">
        <v>25541</v>
      </c>
      <c r="C29750" t="s">
        <v>33478</v>
      </c>
      <c r="D29750" t="s">
        <v>33476</v>
      </c>
      <c r="E29750"/>
      <c r="F29750"/>
      <c r="G29750"/>
      <c r="H29750"/>
      <c r="I29750"/>
      <c r="J29750"/>
      <c r="U29750" s="43"/>
      <c r="AE29750"/>
    </row>
    <row r="29751" spans="1:31">
      <c r="A29751">
        <v>68240</v>
      </c>
      <c r="B29751" t="s">
        <v>25542</v>
      </c>
      <c r="C29751" t="s">
        <v>33480</v>
      </c>
      <c r="D29751" t="e">
        <v>#N/A</v>
      </c>
      <c r="E29751"/>
      <c r="F29751"/>
      <c r="G29751"/>
      <c r="H29751"/>
      <c r="I29751"/>
      <c r="J29751"/>
      <c r="U29751" s="43"/>
      <c r="AE29751"/>
    </row>
    <row r="29752" spans="1:31">
      <c r="A29752">
        <v>68580</v>
      </c>
      <c r="B29752" t="s">
        <v>25543</v>
      </c>
      <c r="C29752" t="s">
        <v>33478</v>
      </c>
      <c r="D29752" t="s">
        <v>33476</v>
      </c>
      <c r="E29752"/>
      <c r="F29752"/>
      <c r="G29752"/>
      <c r="H29752"/>
      <c r="I29752"/>
      <c r="J29752"/>
      <c r="U29752" s="43"/>
      <c r="AE29752"/>
    </row>
    <row r="29753" spans="1:31">
      <c r="A29753">
        <v>68720</v>
      </c>
      <c r="B29753" t="s">
        <v>25544</v>
      </c>
      <c r="C29753" t="s">
        <v>33478</v>
      </c>
      <c r="D29753" t="e">
        <v>#N/A</v>
      </c>
      <c r="E29753"/>
      <c r="F29753"/>
      <c r="G29753"/>
      <c r="H29753"/>
      <c r="I29753"/>
      <c r="J29753"/>
      <c r="U29753" s="43"/>
      <c r="AE29753"/>
    </row>
    <row r="29754" spans="1:31">
      <c r="A29754">
        <v>68210</v>
      </c>
      <c r="B29754" t="s">
        <v>25545</v>
      </c>
      <c r="C29754" t="s">
        <v>33478</v>
      </c>
      <c r="D29754" t="s">
        <v>33476</v>
      </c>
      <c r="E29754"/>
      <c r="F29754"/>
      <c r="G29754"/>
      <c r="H29754"/>
      <c r="I29754"/>
      <c r="J29754"/>
      <c r="U29754" s="43"/>
      <c r="AE29754"/>
    </row>
    <row r="29755" spans="1:31">
      <c r="A29755">
        <v>68990</v>
      </c>
      <c r="B29755" t="s">
        <v>25546</v>
      </c>
      <c r="C29755" t="s">
        <v>33478</v>
      </c>
      <c r="D29755" t="s">
        <v>33476</v>
      </c>
      <c r="E29755"/>
      <c r="F29755"/>
      <c r="G29755"/>
      <c r="H29755"/>
      <c r="I29755"/>
      <c r="J29755"/>
      <c r="U29755" s="43"/>
      <c r="AE29755"/>
    </row>
    <row r="29756" spans="1:31">
      <c r="A29756">
        <v>68690</v>
      </c>
      <c r="B29756" t="s">
        <v>25547</v>
      </c>
      <c r="C29756" t="s">
        <v>33478</v>
      </c>
      <c r="D29756" t="e">
        <v>#N/A</v>
      </c>
      <c r="E29756"/>
      <c r="F29756"/>
      <c r="G29756"/>
      <c r="H29756"/>
      <c r="I29756"/>
      <c r="J29756"/>
      <c r="U29756" s="43"/>
      <c r="AE29756"/>
    </row>
    <row r="29757" spans="1:31">
      <c r="A29757">
        <v>68510</v>
      </c>
      <c r="B29757" t="s">
        <v>25548</v>
      </c>
      <c r="C29757" t="s">
        <v>33477</v>
      </c>
      <c r="D29757" t="e">
        <v>#N/A</v>
      </c>
      <c r="E29757"/>
      <c r="F29757"/>
      <c r="G29757"/>
      <c r="H29757"/>
      <c r="I29757"/>
      <c r="J29757"/>
      <c r="U29757" s="43"/>
      <c r="AE29757"/>
    </row>
    <row r="29758" spans="1:31">
      <c r="A29758">
        <v>68600</v>
      </c>
      <c r="B29758" t="s">
        <v>25549</v>
      </c>
      <c r="C29758" t="s">
        <v>33480</v>
      </c>
      <c r="D29758" t="s">
        <v>33476</v>
      </c>
      <c r="E29758"/>
      <c r="F29758"/>
      <c r="G29758"/>
      <c r="H29758"/>
      <c r="I29758"/>
      <c r="J29758"/>
      <c r="U29758" s="43"/>
      <c r="AE29758"/>
    </row>
    <row r="29759" spans="1:31">
      <c r="A29759">
        <v>68210</v>
      </c>
      <c r="B29759" t="s">
        <v>25550</v>
      </c>
      <c r="C29759" t="s">
        <v>33478</v>
      </c>
      <c r="D29759" t="s">
        <v>33476</v>
      </c>
      <c r="E29759"/>
      <c r="F29759"/>
      <c r="G29759"/>
      <c r="H29759"/>
      <c r="I29759"/>
      <c r="J29759"/>
      <c r="U29759" s="43"/>
      <c r="AE29759"/>
    </row>
    <row r="29760" spans="1:31">
      <c r="A29760">
        <v>68760</v>
      </c>
      <c r="B29760" t="s">
        <v>25551</v>
      </c>
      <c r="C29760" t="s">
        <v>33478</v>
      </c>
      <c r="D29760" t="s">
        <v>33476</v>
      </c>
      <c r="E29760"/>
      <c r="F29760"/>
      <c r="G29760"/>
      <c r="H29760"/>
      <c r="I29760"/>
      <c r="J29760"/>
      <c r="U29760" s="43"/>
      <c r="AE29760"/>
    </row>
    <row r="29761" spans="1:31">
      <c r="A29761">
        <v>68760</v>
      </c>
      <c r="B29761" t="s">
        <v>25551</v>
      </c>
      <c r="C29761" t="s">
        <v>33478</v>
      </c>
      <c r="D29761" t="s">
        <v>33476</v>
      </c>
      <c r="E29761"/>
      <c r="F29761"/>
      <c r="G29761"/>
      <c r="H29761"/>
      <c r="I29761"/>
      <c r="J29761"/>
      <c r="U29761" s="43"/>
      <c r="AE29761"/>
    </row>
    <row r="29762" spans="1:31">
      <c r="A29762">
        <v>68210</v>
      </c>
      <c r="B29762" t="s">
        <v>25552</v>
      </c>
      <c r="C29762" t="s">
        <v>33478</v>
      </c>
      <c r="D29762" t="s">
        <v>33476</v>
      </c>
      <c r="E29762"/>
      <c r="F29762"/>
      <c r="G29762"/>
      <c r="H29762"/>
      <c r="I29762"/>
      <c r="J29762"/>
      <c r="U29762" s="43"/>
      <c r="AE29762"/>
    </row>
    <row r="29763" spans="1:31">
      <c r="A29763">
        <v>68140</v>
      </c>
      <c r="B29763" t="s">
        <v>25553</v>
      </c>
      <c r="C29763" t="s">
        <v>33478</v>
      </c>
      <c r="D29763" t="s">
        <v>33476</v>
      </c>
      <c r="E29763"/>
      <c r="F29763"/>
      <c r="G29763"/>
      <c r="H29763"/>
      <c r="I29763"/>
      <c r="J29763"/>
      <c r="U29763" s="43"/>
      <c r="AE29763"/>
    </row>
    <row r="29764" spans="1:31">
      <c r="A29764">
        <v>68320</v>
      </c>
      <c r="B29764" t="s">
        <v>25554</v>
      </c>
      <c r="C29764" t="s">
        <v>33480</v>
      </c>
      <c r="D29764" t="s">
        <v>33476</v>
      </c>
      <c r="E29764"/>
      <c r="F29764"/>
      <c r="G29764"/>
      <c r="H29764"/>
      <c r="I29764"/>
      <c r="J29764"/>
      <c r="U29764" s="43"/>
      <c r="AE29764"/>
    </row>
    <row r="29765" spans="1:31">
      <c r="A29765">
        <v>68420</v>
      </c>
      <c r="B29765" t="s">
        <v>25555</v>
      </c>
      <c r="C29765" t="s">
        <v>33478</v>
      </c>
      <c r="D29765" t="s">
        <v>33476</v>
      </c>
      <c r="E29765"/>
      <c r="F29765"/>
      <c r="G29765"/>
      <c r="H29765"/>
      <c r="I29765"/>
      <c r="J29765"/>
      <c r="U29765" s="43"/>
      <c r="AE29765"/>
    </row>
    <row r="29766" spans="1:31">
      <c r="A29766">
        <v>68500</v>
      </c>
      <c r="B29766" t="s">
        <v>25556</v>
      </c>
      <c r="C29766" t="s">
        <v>33478</v>
      </c>
      <c r="D29766" t="s">
        <v>33476</v>
      </c>
      <c r="E29766"/>
      <c r="F29766"/>
      <c r="G29766"/>
      <c r="H29766"/>
      <c r="I29766"/>
      <c r="J29766"/>
      <c r="U29766" s="43"/>
      <c r="AE29766"/>
    </row>
    <row r="29767" spans="1:31">
      <c r="A29767">
        <v>68970</v>
      </c>
      <c r="B29767" t="s">
        <v>25557</v>
      </c>
      <c r="C29767" t="s">
        <v>33480</v>
      </c>
      <c r="D29767" t="s">
        <v>33476</v>
      </c>
      <c r="E29767"/>
      <c r="F29767"/>
      <c r="G29767"/>
      <c r="H29767"/>
      <c r="I29767"/>
      <c r="J29767"/>
      <c r="U29767" s="43"/>
      <c r="AE29767"/>
    </row>
    <row r="29768" spans="1:31">
      <c r="A29768">
        <v>68210</v>
      </c>
      <c r="B29768" t="s">
        <v>25558</v>
      </c>
      <c r="C29768" t="s">
        <v>33478</v>
      </c>
      <c r="D29768" t="s">
        <v>33476</v>
      </c>
      <c r="E29768"/>
      <c r="F29768"/>
      <c r="G29768"/>
      <c r="H29768"/>
      <c r="I29768"/>
      <c r="J29768"/>
      <c r="U29768" s="43"/>
      <c r="AE29768"/>
    </row>
    <row r="29769" spans="1:31">
      <c r="A29769">
        <v>68116</v>
      </c>
      <c r="B29769" t="s">
        <v>25559</v>
      </c>
      <c r="C29769" t="s">
        <v>33478</v>
      </c>
      <c r="D29769" t="e">
        <v>#N/A</v>
      </c>
      <c r="E29769"/>
      <c r="F29769"/>
      <c r="G29769"/>
      <c r="H29769"/>
      <c r="I29769"/>
      <c r="J29769"/>
      <c r="U29769" s="43"/>
      <c r="AE29769"/>
    </row>
    <row r="29770" spans="1:31">
      <c r="A29770">
        <v>68250</v>
      </c>
      <c r="B29770" t="s">
        <v>25560</v>
      </c>
      <c r="C29770" t="s">
        <v>33479</v>
      </c>
      <c r="D29770" t="e">
        <v>#N/A</v>
      </c>
      <c r="E29770"/>
      <c r="F29770"/>
      <c r="G29770"/>
      <c r="H29770"/>
      <c r="I29770"/>
      <c r="J29770"/>
      <c r="U29770" s="43"/>
      <c r="AE29770"/>
    </row>
    <row r="29771" spans="1:31">
      <c r="A29771">
        <v>68140</v>
      </c>
      <c r="B29771" t="s">
        <v>25561</v>
      </c>
      <c r="C29771" t="s">
        <v>33478</v>
      </c>
      <c r="D29771" t="s">
        <v>33476</v>
      </c>
      <c r="E29771"/>
      <c r="F29771"/>
      <c r="G29771"/>
      <c r="H29771"/>
      <c r="I29771"/>
      <c r="J29771"/>
      <c r="U29771" s="43"/>
      <c r="AE29771"/>
    </row>
    <row r="29772" spans="1:31">
      <c r="A29772">
        <v>68440</v>
      </c>
      <c r="B29772" t="s">
        <v>25562</v>
      </c>
      <c r="C29772" t="s">
        <v>33477</v>
      </c>
      <c r="D29772" t="s">
        <v>33476</v>
      </c>
      <c r="E29772"/>
      <c r="F29772"/>
      <c r="G29772"/>
      <c r="H29772"/>
      <c r="I29772"/>
      <c r="J29772"/>
      <c r="U29772" s="43"/>
      <c r="AE29772"/>
    </row>
    <row r="29773" spans="1:31">
      <c r="A29773">
        <v>68210</v>
      </c>
      <c r="B29773" t="s">
        <v>25563</v>
      </c>
      <c r="C29773" t="s">
        <v>33478</v>
      </c>
      <c r="D29773" t="s">
        <v>33476</v>
      </c>
      <c r="E29773"/>
      <c r="F29773"/>
      <c r="G29773"/>
      <c r="H29773"/>
      <c r="I29773"/>
      <c r="J29773"/>
      <c r="U29773" s="43"/>
      <c r="AE29773"/>
    </row>
    <row r="29774" spans="1:31">
      <c r="A29774">
        <v>68220</v>
      </c>
      <c r="B29774" t="s">
        <v>25564</v>
      </c>
      <c r="C29774" t="s">
        <v>33478</v>
      </c>
      <c r="D29774" t="s">
        <v>33476</v>
      </c>
      <c r="E29774"/>
      <c r="F29774"/>
      <c r="G29774"/>
      <c r="H29774"/>
      <c r="I29774"/>
      <c r="J29774"/>
      <c r="U29774" s="43"/>
      <c r="AE29774"/>
    </row>
    <row r="29775" spans="1:31">
      <c r="A29775">
        <v>68220</v>
      </c>
      <c r="B29775" t="s">
        <v>25565</v>
      </c>
      <c r="C29775" t="s">
        <v>33478</v>
      </c>
      <c r="D29775" t="s">
        <v>33476</v>
      </c>
      <c r="E29775"/>
      <c r="F29775"/>
      <c r="G29775"/>
      <c r="H29775"/>
      <c r="I29775"/>
      <c r="J29775"/>
      <c r="U29775" s="43"/>
      <c r="AE29775"/>
    </row>
    <row r="29776" spans="1:31">
      <c r="A29776">
        <v>68500</v>
      </c>
      <c r="B29776" t="s">
        <v>25566</v>
      </c>
      <c r="C29776" t="s">
        <v>33478</v>
      </c>
      <c r="D29776" t="s">
        <v>33476</v>
      </c>
      <c r="E29776"/>
      <c r="F29776"/>
      <c r="G29776"/>
      <c r="H29776"/>
      <c r="I29776"/>
      <c r="J29776"/>
      <c r="U29776" s="43"/>
      <c r="AE29776"/>
    </row>
    <row r="29777" spans="1:31">
      <c r="A29777">
        <v>68420</v>
      </c>
      <c r="B29777" t="s">
        <v>25567</v>
      </c>
      <c r="C29777" t="s">
        <v>33478</v>
      </c>
      <c r="D29777" t="s">
        <v>33476</v>
      </c>
      <c r="E29777"/>
      <c r="F29777"/>
      <c r="G29777"/>
      <c r="H29777"/>
      <c r="I29777"/>
      <c r="J29777"/>
      <c r="U29777" s="43"/>
      <c r="AE29777"/>
    </row>
    <row r="29778" spans="1:31">
      <c r="A29778">
        <v>68130</v>
      </c>
      <c r="B29778" t="s">
        <v>25568</v>
      </c>
      <c r="C29778" t="s">
        <v>33478</v>
      </c>
      <c r="D29778" t="s">
        <v>33476</v>
      </c>
      <c r="E29778"/>
      <c r="F29778"/>
      <c r="G29778"/>
      <c r="H29778"/>
      <c r="I29778"/>
      <c r="J29778"/>
      <c r="U29778" s="43"/>
      <c r="AE29778"/>
    </row>
    <row r="29779" spans="1:31">
      <c r="A29779">
        <v>68210</v>
      </c>
      <c r="B29779" t="s">
        <v>25569</v>
      </c>
      <c r="C29779" t="s">
        <v>33478</v>
      </c>
      <c r="D29779" t="s">
        <v>33476</v>
      </c>
      <c r="E29779"/>
      <c r="F29779"/>
      <c r="G29779"/>
      <c r="H29779"/>
      <c r="I29779"/>
      <c r="J29779"/>
      <c r="U29779" s="43"/>
      <c r="AE29779"/>
    </row>
    <row r="29780" spans="1:31">
      <c r="A29780">
        <v>68220</v>
      </c>
      <c r="B29780" t="s">
        <v>25570</v>
      </c>
      <c r="C29780" t="s">
        <v>33478</v>
      </c>
      <c r="D29780" t="s">
        <v>33476</v>
      </c>
      <c r="E29780"/>
      <c r="F29780"/>
      <c r="G29780"/>
      <c r="H29780"/>
      <c r="I29780"/>
      <c r="J29780"/>
      <c r="U29780" s="43"/>
      <c r="AE29780"/>
    </row>
    <row r="29781" spans="1:31">
      <c r="A29781">
        <v>68720</v>
      </c>
      <c r="B29781" t="s">
        <v>25571</v>
      </c>
      <c r="C29781" t="s">
        <v>33478</v>
      </c>
      <c r="D29781" t="e">
        <v>#N/A</v>
      </c>
      <c r="E29781"/>
      <c r="F29781"/>
      <c r="G29781"/>
      <c r="H29781"/>
      <c r="I29781"/>
      <c r="J29781"/>
      <c r="U29781" s="43"/>
      <c r="AE29781"/>
    </row>
    <row r="29782" spans="1:31">
      <c r="A29782">
        <v>68560</v>
      </c>
      <c r="B29782" t="s">
        <v>25572</v>
      </c>
      <c r="C29782" t="s">
        <v>33478</v>
      </c>
      <c r="D29782" t="e">
        <v>#N/A</v>
      </c>
      <c r="E29782"/>
      <c r="F29782"/>
      <c r="G29782"/>
      <c r="H29782"/>
      <c r="I29782"/>
      <c r="J29782"/>
      <c r="U29782" s="43"/>
      <c r="AE29782"/>
    </row>
    <row r="29783" spans="1:31">
      <c r="A29783">
        <v>68990</v>
      </c>
      <c r="B29783" t="s">
        <v>25573</v>
      </c>
      <c r="C29783" t="s">
        <v>33478</v>
      </c>
      <c r="D29783" t="s">
        <v>33476</v>
      </c>
      <c r="E29783"/>
      <c r="F29783"/>
      <c r="G29783"/>
      <c r="H29783"/>
      <c r="I29783"/>
      <c r="J29783"/>
      <c r="U29783" s="43"/>
      <c r="AE29783"/>
    </row>
    <row r="29784" spans="1:31">
      <c r="A29784">
        <v>68600</v>
      </c>
      <c r="B29784" t="s">
        <v>25574</v>
      </c>
      <c r="C29784" t="s">
        <v>33480</v>
      </c>
      <c r="D29784" t="s">
        <v>33476</v>
      </c>
      <c r="E29784"/>
      <c r="F29784"/>
      <c r="G29784"/>
      <c r="H29784"/>
      <c r="I29784"/>
      <c r="J29784"/>
      <c r="U29784" s="43"/>
      <c r="AE29784"/>
    </row>
    <row r="29785" spans="1:31">
      <c r="A29785">
        <v>68130</v>
      </c>
      <c r="B29785" t="s">
        <v>25575</v>
      </c>
      <c r="C29785" t="s">
        <v>33478</v>
      </c>
      <c r="D29785" t="s">
        <v>33476</v>
      </c>
      <c r="E29785"/>
      <c r="F29785"/>
      <c r="G29785"/>
      <c r="H29785"/>
      <c r="I29785"/>
      <c r="J29785"/>
      <c r="U29785" s="43"/>
      <c r="AE29785"/>
    </row>
    <row r="29786" spans="1:31">
      <c r="A29786">
        <v>68510</v>
      </c>
      <c r="B29786" t="s">
        <v>25576</v>
      </c>
      <c r="C29786" t="s">
        <v>33477</v>
      </c>
      <c r="D29786" t="e">
        <v>#N/A</v>
      </c>
      <c r="E29786"/>
      <c r="F29786"/>
      <c r="G29786"/>
      <c r="H29786"/>
      <c r="I29786"/>
      <c r="J29786"/>
      <c r="U29786" s="43"/>
      <c r="AE29786"/>
    </row>
    <row r="29787" spans="1:31">
      <c r="A29787">
        <v>68420</v>
      </c>
      <c r="B29787" t="s">
        <v>25577</v>
      </c>
      <c r="C29787" t="s">
        <v>33478</v>
      </c>
      <c r="D29787" t="s">
        <v>33476</v>
      </c>
      <c r="E29787"/>
      <c r="F29787"/>
      <c r="G29787"/>
      <c r="H29787"/>
      <c r="I29787"/>
      <c r="J29787"/>
      <c r="U29787" s="43"/>
      <c r="AE29787"/>
    </row>
    <row r="29788" spans="1:31">
      <c r="A29788">
        <v>68220</v>
      </c>
      <c r="B29788" t="s">
        <v>25578</v>
      </c>
      <c r="C29788" t="s">
        <v>33478</v>
      </c>
      <c r="D29788" t="s">
        <v>33476</v>
      </c>
      <c r="E29788"/>
      <c r="F29788"/>
      <c r="G29788"/>
      <c r="H29788"/>
      <c r="I29788"/>
      <c r="J29788"/>
      <c r="U29788" s="43"/>
      <c r="AE29788"/>
    </row>
    <row r="29789" spans="1:31">
      <c r="A29789">
        <v>68600</v>
      </c>
      <c r="B29789" t="s">
        <v>25579</v>
      </c>
      <c r="C29789" t="s">
        <v>33480</v>
      </c>
      <c r="D29789" t="s">
        <v>33476</v>
      </c>
      <c r="E29789"/>
      <c r="F29789"/>
      <c r="G29789"/>
      <c r="H29789"/>
      <c r="I29789"/>
      <c r="J29789"/>
      <c r="U29789" s="43"/>
      <c r="AE29789"/>
    </row>
    <row r="29790" spans="1:31">
      <c r="A29790">
        <v>68580</v>
      </c>
      <c r="B29790" t="s">
        <v>25580</v>
      </c>
      <c r="C29790" t="s">
        <v>33478</v>
      </c>
      <c r="D29790" t="s">
        <v>33476</v>
      </c>
      <c r="E29790"/>
      <c r="F29790"/>
      <c r="G29790"/>
      <c r="H29790"/>
      <c r="I29790"/>
      <c r="J29790"/>
      <c r="U29790" s="43"/>
      <c r="AE29790"/>
    </row>
    <row r="29791" spans="1:31">
      <c r="A29791">
        <v>68560</v>
      </c>
      <c r="B29791" t="s">
        <v>25581</v>
      </c>
      <c r="C29791" t="s">
        <v>33478</v>
      </c>
      <c r="D29791" t="e">
        <v>#N/A</v>
      </c>
      <c r="E29791"/>
      <c r="F29791"/>
      <c r="G29791"/>
      <c r="H29791"/>
      <c r="I29791"/>
      <c r="J29791"/>
      <c r="U29791" s="43"/>
      <c r="AE29791"/>
    </row>
    <row r="29792" spans="1:31">
      <c r="A29792">
        <v>68118</v>
      </c>
      <c r="B29792" t="s">
        <v>25582</v>
      </c>
      <c r="C29792" t="s">
        <v>33478</v>
      </c>
      <c r="D29792" t="e">
        <v>#N/A</v>
      </c>
      <c r="E29792"/>
      <c r="F29792"/>
      <c r="G29792"/>
      <c r="H29792"/>
      <c r="I29792"/>
      <c r="J29792"/>
      <c r="U29792" s="43"/>
      <c r="AE29792"/>
    </row>
    <row r="29793" spans="1:31">
      <c r="A29793">
        <v>68740</v>
      </c>
      <c r="B29793" t="s">
        <v>25583</v>
      </c>
      <c r="C29793" t="s">
        <v>33480</v>
      </c>
      <c r="D29793" t="s">
        <v>33476</v>
      </c>
      <c r="E29793"/>
      <c r="F29793"/>
      <c r="G29793"/>
      <c r="H29793"/>
      <c r="I29793"/>
      <c r="J29793"/>
      <c r="U29793" s="43"/>
      <c r="AE29793"/>
    </row>
    <row r="29794" spans="1:31">
      <c r="A29794">
        <v>68720</v>
      </c>
      <c r="B29794" t="s">
        <v>25584</v>
      </c>
      <c r="C29794" t="s">
        <v>33478</v>
      </c>
      <c r="D29794" t="e">
        <v>#N/A</v>
      </c>
      <c r="E29794"/>
      <c r="F29794"/>
      <c r="G29794"/>
      <c r="H29794"/>
      <c r="I29794"/>
      <c r="J29794"/>
      <c r="U29794" s="43"/>
      <c r="AE29794"/>
    </row>
    <row r="29795" spans="1:31">
      <c r="A29795">
        <v>68140</v>
      </c>
      <c r="B29795" t="s">
        <v>25585</v>
      </c>
      <c r="C29795" t="s">
        <v>33478</v>
      </c>
      <c r="D29795" t="s">
        <v>33476</v>
      </c>
      <c r="E29795"/>
      <c r="F29795"/>
      <c r="G29795"/>
      <c r="H29795"/>
      <c r="I29795"/>
      <c r="J29795"/>
      <c r="U29795" s="43"/>
      <c r="AE29795"/>
    </row>
    <row r="29796" spans="1:31">
      <c r="A29796">
        <v>68320</v>
      </c>
      <c r="B29796" t="s">
        <v>25586</v>
      </c>
      <c r="C29796" t="s">
        <v>33480</v>
      </c>
      <c r="D29796" t="s">
        <v>33476</v>
      </c>
      <c r="E29796"/>
      <c r="F29796"/>
      <c r="G29796"/>
      <c r="H29796"/>
      <c r="I29796"/>
      <c r="J29796"/>
      <c r="U29796" s="43"/>
      <c r="AE29796"/>
    </row>
    <row r="29797" spans="1:31">
      <c r="A29797">
        <v>68320</v>
      </c>
      <c r="B29797" t="s">
        <v>25586</v>
      </c>
      <c r="C29797" t="s">
        <v>33480</v>
      </c>
      <c r="D29797" t="s">
        <v>33476</v>
      </c>
      <c r="E29797"/>
      <c r="F29797"/>
      <c r="G29797"/>
      <c r="H29797"/>
      <c r="I29797"/>
      <c r="J29797"/>
      <c r="U29797" s="43"/>
      <c r="AE29797"/>
    </row>
    <row r="29798" spans="1:31">
      <c r="A29798">
        <v>68490</v>
      </c>
      <c r="B29798" t="s">
        <v>25587</v>
      </c>
      <c r="C29798" t="s">
        <v>33477</v>
      </c>
      <c r="D29798" t="s">
        <v>33476</v>
      </c>
      <c r="E29798"/>
      <c r="F29798"/>
      <c r="G29798"/>
      <c r="H29798"/>
      <c r="I29798"/>
      <c r="J29798"/>
      <c r="U29798" s="43"/>
      <c r="AE29798"/>
    </row>
    <row r="29799" spans="1:31">
      <c r="A29799">
        <v>68180</v>
      </c>
      <c r="B29799" t="s">
        <v>25588</v>
      </c>
      <c r="C29799" t="s">
        <v>33480</v>
      </c>
      <c r="D29799" t="e">
        <v>#N/A</v>
      </c>
      <c r="E29799"/>
      <c r="F29799"/>
      <c r="G29799"/>
      <c r="H29799"/>
      <c r="I29799"/>
      <c r="J29799"/>
      <c r="U29799" s="43"/>
      <c r="AE29799"/>
    </row>
    <row r="29800" spans="1:31">
      <c r="A29800">
        <v>68180</v>
      </c>
      <c r="B29800" t="s">
        <v>25588</v>
      </c>
      <c r="C29800" t="s">
        <v>33480</v>
      </c>
      <c r="D29800" t="e">
        <v>#N/A</v>
      </c>
      <c r="E29800"/>
      <c r="F29800"/>
      <c r="G29800"/>
      <c r="H29800"/>
      <c r="I29800"/>
      <c r="J29800"/>
      <c r="U29800" s="43"/>
      <c r="AE29800"/>
    </row>
    <row r="29801" spans="1:31">
      <c r="A29801">
        <v>68125</v>
      </c>
      <c r="B29801" t="s">
        <v>25589</v>
      </c>
      <c r="C29801" t="s">
        <v>33480</v>
      </c>
      <c r="D29801" t="s">
        <v>33476</v>
      </c>
      <c r="E29801"/>
      <c r="F29801"/>
      <c r="G29801"/>
      <c r="H29801"/>
      <c r="I29801"/>
      <c r="J29801"/>
      <c r="U29801" s="43"/>
      <c r="AE29801"/>
    </row>
    <row r="29802" spans="1:31">
      <c r="A29802">
        <v>68150</v>
      </c>
      <c r="B29802" t="s">
        <v>25590</v>
      </c>
      <c r="C29802" t="s">
        <v>33478</v>
      </c>
      <c r="D29802" t="s">
        <v>33476</v>
      </c>
      <c r="E29802"/>
      <c r="F29802"/>
      <c r="G29802"/>
      <c r="H29802"/>
      <c r="I29802"/>
      <c r="J29802"/>
      <c r="U29802" s="43"/>
      <c r="AE29802"/>
    </row>
    <row r="29803" spans="1:31">
      <c r="A29803">
        <v>68130</v>
      </c>
      <c r="B29803" t="s">
        <v>25591</v>
      </c>
      <c r="C29803" t="s">
        <v>33478</v>
      </c>
      <c r="D29803" t="s">
        <v>33476</v>
      </c>
      <c r="E29803"/>
      <c r="F29803"/>
      <c r="G29803"/>
      <c r="H29803"/>
      <c r="I29803"/>
      <c r="J29803"/>
      <c r="U29803" s="43"/>
      <c r="AE29803"/>
    </row>
    <row r="29804" spans="1:31">
      <c r="A29804">
        <v>68330</v>
      </c>
      <c r="B29804" t="s">
        <v>25592</v>
      </c>
      <c r="C29804" t="s">
        <v>33477</v>
      </c>
      <c r="D29804" t="e">
        <v>#N/A</v>
      </c>
      <c r="E29804"/>
      <c r="F29804"/>
      <c r="G29804"/>
      <c r="H29804"/>
      <c r="I29804"/>
      <c r="J29804"/>
      <c r="U29804" s="43"/>
      <c r="AE29804"/>
    </row>
    <row r="29805" spans="1:31">
      <c r="A29805">
        <v>68420</v>
      </c>
      <c r="B29805" t="s">
        <v>25593</v>
      </c>
      <c r="C29805" t="s">
        <v>33478</v>
      </c>
      <c r="D29805" t="s">
        <v>33476</v>
      </c>
      <c r="E29805"/>
      <c r="F29805"/>
      <c r="G29805"/>
      <c r="H29805"/>
      <c r="I29805"/>
      <c r="J29805"/>
      <c r="U29805" s="43"/>
      <c r="AE29805"/>
    </row>
    <row r="29806" spans="1:31">
      <c r="A29806">
        <v>68470</v>
      </c>
      <c r="B29806" t="s">
        <v>25594</v>
      </c>
      <c r="C29806" t="s">
        <v>33478</v>
      </c>
      <c r="D29806" t="s">
        <v>33482</v>
      </c>
      <c r="E29806"/>
      <c r="F29806"/>
      <c r="G29806"/>
      <c r="H29806"/>
      <c r="I29806"/>
      <c r="J29806"/>
      <c r="U29806" s="43"/>
      <c r="AE29806"/>
    </row>
    <row r="29807" spans="1:31">
      <c r="A29807">
        <v>68720</v>
      </c>
      <c r="B29807" t="s">
        <v>25595</v>
      </c>
      <c r="C29807" t="s">
        <v>33478</v>
      </c>
      <c r="D29807" t="e">
        <v>#N/A</v>
      </c>
      <c r="E29807"/>
      <c r="F29807"/>
      <c r="G29807"/>
      <c r="H29807"/>
      <c r="I29807"/>
      <c r="J29807"/>
      <c r="U29807" s="43"/>
      <c r="AE29807"/>
    </row>
    <row r="29808" spans="1:31">
      <c r="A29808">
        <v>68970</v>
      </c>
      <c r="B29808" t="s">
        <v>25596</v>
      </c>
      <c r="C29808" t="s">
        <v>33480</v>
      </c>
      <c r="D29808" t="s">
        <v>33476</v>
      </c>
      <c r="E29808"/>
      <c r="F29808"/>
      <c r="G29808"/>
      <c r="H29808"/>
      <c r="I29808"/>
      <c r="J29808"/>
      <c r="U29808" s="43"/>
      <c r="AE29808"/>
    </row>
    <row r="29809" spans="1:31">
      <c r="A29809">
        <v>68110</v>
      </c>
      <c r="B29809" t="s">
        <v>25597</v>
      </c>
      <c r="C29809" t="s">
        <v>33480</v>
      </c>
      <c r="D29809" t="e">
        <v>#N/A</v>
      </c>
      <c r="E29809"/>
      <c r="F29809"/>
      <c r="G29809"/>
      <c r="H29809"/>
      <c r="I29809"/>
      <c r="J29809"/>
      <c r="U29809" s="43"/>
      <c r="AE29809"/>
    </row>
    <row r="29810" spans="1:31">
      <c r="A29810">
        <v>68110</v>
      </c>
      <c r="B29810" t="s">
        <v>25597</v>
      </c>
      <c r="C29810" t="s">
        <v>33480</v>
      </c>
      <c r="D29810" t="e">
        <v>#N/A</v>
      </c>
      <c r="E29810"/>
      <c r="F29810"/>
      <c r="G29810"/>
      <c r="H29810"/>
      <c r="I29810"/>
      <c r="J29810"/>
      <c r="U29810" s="43"/>
      <c r="AE29810"/>
    </row>
    <row r="29811" spans="1:31">
      <c r="A29811">
        <v>68040</v>
      </c>
      <c r="B29811" t="s">
        <v>25598</v>
      </c>
      <c r="C29811" t="s">
        <v>33478</v>
      </c>
      <c r="D29811" t="e">
        <v>#N/A</v>
      </c>
      <c r="E29811"/>
      <c r="F29811"/>
      <c r="G29811"/>
      <c r="H29811"/>
      <c r="I29811"/>
      <c r="J29811"/>
      <c r="U29811" s="43"/>
      <c r="AE29811"/>
    </row>
    <row r="29812" spans="1:31">
      <c r="A29812">
        <v>68500</v>
      </c>
      <c r="B29812" t="s">
        <v>25599</v>
      </c>
      <c r="C29812" t="s">
        <v>33478</v>
      </c>
      <c r="D29812" t="s">
        <v>33476</v>
      </c>
      <c r="E29812"/>
      <c r="F29812"/>
      <c r="G29812"/>
      <c r="H29812"/>
      <c r="I29812"/>
      <c r="J29812"/>
      <c r="U29812" s="43"/>
      <c r="AE29812"/>
    </row>
    <row r="29813" spans="1:31">
      <c r="A29813">
        <v>68320</v>
      </c>
      <c r="B29813" t="s">
        <v>25600</v>
      </c>
      <c r="C29813" t="s">
        <v>33480</v>
      </c>
      <c r="D29813" t="s">
        <v>33476</v>
      </c>
      <c r="E29813"/>
      <c r="F29813"/>
      <c r="G29813"/>
      <c r="H29813"/>
      <c r="I29813"/>
      <c r="J29813"/>
      <c r="U29813" s="43"/>
      <c r="AE29813"/>
    </row>
    <row r="29814" spans="1:31">
      <c r="A29814">
        <v>68130</v>
      </c>
      <c r="B29814" t="s">
        <v>25601</v>
      </c>
      <c r="C29814" t="s">
        <v>33478</v>
      </c>
      <c r="D29814" t="s">
        <v>33476</v>
      </c>
      <c r="E29814"/>
      <c r="F29814"/>
      <c r="G29814"/>
      <c r="H29814"/>
      <c r="I29814"/>
      <c r="J29814"/>
      <c r="U29814" s="43"/>
      <c r="AE29814"/>
    </row>
    <row r="29815" spans="1:31">
      <c r="A29815">
        <v>68500</v>
      </c>
      <c r="B29815" t="s">
        <v>25602</v>
      </c>
      <c r="C29815" t="s">
        <v>33478</v>
      </c>
      <c r="D29815" t="s">
        <v>33476</v>
      </c>
      <c r="E29815"/>
      <c r="F29815"/>
      <c r="G29815"/>
      <c r="H29815"/>
      <c r="I29815"/>
      <c r="J29815"/>
      <c r="U29815" s="43"/>
      <c r="AE29815"/>
    </row>
    <row r="29816" spans="1:31">
      <c r="A29816">
        <v>68510</v>
      </c>
      <c r="B29816" t="s">
        <v>25603</v>
      </c>
      <c r="C29816" t="s">
        <v>33477</v>
      </c>
      <c r="D29816" t="e">
        <v>#N/A</v>
      </c>
      <c r="E29816"/>
      <c r="F29816"/>
      <c r="G29816"/>
      <c r="H29816"/>
      <c r="I29816"/>
      <c r="J29816"/>
      <c r="U29816" s="43"/>
      <c r="AE29816"/>
    </row>
    <row r="29817" spans="1:31">
      <c r="A29817">
        <v>68230</v>
      </c>
      <c r="B29817" t="s">
        <v>25604</v>
      </c>
      <c r="C29817" t="s">
        <v>33478</v>
      </c>
      <c r="D29817" t="s">
        <v>33476</v>
      </c>
      <c r="E29817"/>
      <c r="F29817"/>
      <c r="G29817"/>
      <c r="H29817"/>
      <c r="I29817"/>
      <c r="J29817"/>
      <c r="U29817" s="43"/>
      <c r="AE29817"/>
    </row>
    <row r="29818" spans="1:31">
      <c r="A29818">
        <v>68240</v>
      </c>
      <c r="B29818" t="s">
        <v>25605</v>
      </c>
      <c r="C29818" t="s">
        <v>33480</v>
      </c>
      <c r="D29818" t="e">
        <v>#N/A</v>
      </c>
      <c r="E29818"/>
      <c r="F29818"/>
      <c r="G29818"/>
      <c r="H29818"/>
      <c r="I29818"/>
      <c r="J29818"/>
      <c r="U29818" s="43"/>
      <c r="AE29818"/>
    </row>
    <row r="29819" spans="1:31">
      <c r="A29819">
        <v>68240</v>
      </c>
      <c r="B29819" t="s">
        <v>25605</v>
      </c>
      <c r="C29819" t="s">
        <v>33480</v>
      </c>
      <c r="D29819" t="e">
        <v>#N/A</v>
      </c>
      <c r="E29819"/>
      <c r="F29819"/>
      <c r="G29819"/>
      <c r="H29819"/>
      <c r="I29819"/>
      <c r="J29819"/>
      <c r="U29819" s="43"/>
      <c r="AE29819"/>
    </row>
    <row r="29820" spans="1:31">
      <c r="A29820">
        <v>68240</v>
      </c>
      <c r="B29820" t="s">
        <v>25605</v>
      </c>
      <c r="C29820" t="s">
        <v>33480</v>
      </c>
      <c r="D29820" t="e">
        <v>#N/A</v>
      </c>
      <c r="E29820"/>
      <c r="F29820"/>
      <c r="G29820"/>
      <c r="H29820"/>
      <c r="I29820"/>
      <c r="J29820"/>
      <c r="U29820" s="43"/>
      <c r="AE29820"/>
    </row>
    <row r="29821" spans="1:31">
      <c r="A29821">
        <v>68680</v>
      </c>
      <c r="B29821" t="s">
        <v>25606</v>
      </c>
      <c r="C29821" t="s">
        <v>33477</v>
      </c>
      <c r="D29821" t="e">
        <v>#N/A</v>
      </c>
      <c r="E29821"/>
      <c r="F29821"/>
      <c r="G29821"/>
      <c r="H29821"/>
      <c r="I29821"/>
      <c r="J29821"/>
      <c r="U29821" s="43"/>
      <c r="AE29821"/>
    </row>
    <row r="29822" spans="1:31">
      <c r="A29822">
        <v>68680</v>
      </c>
      <c r="B29822" t="s">
        <v>25606</v>
      </c>
      <c r="C29822" t="s">
        <v>33477</v>
      </c>
      <c r="D29822" t="e">
        <v>#N/A</v>
      </c>
      <c r="E29822"/>
      <c r="F29822"/>
      <c r="G29822"/>
      <c r="H29822"/>
      <c r="I29822"/>
      <c r="J29822"/>
      <c r="U29822" s="43"/>
      <c r="AE29822"/>
    </row>
    <row r="29823" spans="1:31">
      <c r="A29823">
        <v>68480</v>
      </c>
      <c r="B29823" t="s">
        <v>25607</v>
      </c>
      <c r="C29823" t="s">
        <v>33478</v>
      </c>
      <c r="D29823" t="s">
        <v>33476</v>
      </c>
      <c r="E29823"/>
      <c r="F29823"/>
      <c r="G29823"/>
      <c r="H29823"/>
      <c r="I29823"/>
      <c r="J29823"/>
      <c r="U29823" s="43"/>
      <c r="AE29823"/>
    </row>
    <row r="29824" spans="1:31">
      <c r="A29824">
        <v>68260</v>
      </c>
      <c r="B29824" t="s">
        <v>25608</v>
      </c>
      <c r="C29824" t="s">
        <v>33480</v>
      </c>
      <c r="D29824" t="s">
        <v>33476</v>
      </c>
      <c r="E29824"/>
      <c r="F29824"/>
      <c r="G29824"/>
      <c r="H29824"/>
      <c r="I29824"/>
      <c r="J29824"/>
      <c r="U29824" s="43"/>
      <c r="AE29824"/>
    </row>
    <row r="29825" spans="1:31">
      <c r="A29825">
        <v>68290</v>
      </c>
      <c r="B29825" t="s">
        <v>25609</v>
      </c>
      <c r="C29825" t="s">
        <v>33478</v>
      </c>
      <c r="D29825" t="s">
        <v>33476</v>
      </c>
      <c r="E29825"/>
      <c r="F29825"/>
      <c r="G29825"/>
      <c r="H29825"/>
      <c r="I29825"/>
      <c r="J29825"/>
      <c r="U29825" s="43"/>
      <c r="AE29825"/>
    </row>
    <row r="29826" spans="1:31">
      <c r="A29826">
        <v>68220</v>
      </c>
      <c r="B29826" t="s">
        <v>25610</v>
      </c>
      <c r="C29826" t="s">
        <v>33478</v>
      </c>
      <c r="D29826" t="s">
        <v>33476</v>
      </c>
      <c r="E29826"/>
      <c r="F29826"/>
      <c r="G29826"/>
      <c r="H29826"/>
      <c r="I29826"/>
      <c r="J29826"/>
      <c r="U29826" s="43"/>
      <c r="AE29826"/>
    </row>
    <row r="29827" spans="1:31">
      <c r="A29827">
        <v>68480</v>
      </c>
      <c r="B29827" t="s">
        <v>25611</v>
      </c>
      <c r="C29827" t="s">
        <v>33478</v>
      </c>
      <c r="D29827" t="s">
        <v>33476</v>
      </c>
      <c r="E29827"/>
      <c r="F29827"/>
      <c r="G29827"/>
      <c r="H29827"/>
      <c r="I29827"/>
      <c r="J29827"/>
      <c r="U29827" s="43"/>
      <c r="AE29827"/>
    </row>
    <row r="29828" spans="1:31">
      <c r="A29828">
        <v>68510</v>
      </c>
      <c r="B29828" t="s">
        <v>25612</v>
      </c>
      <c r="C29828" t="s">
        <v>33477</v>
      </c>
      <c r="D29828" t="e">
        <v>#N/A</v>
      </c>
      <c r="E29828"/>
      <c r="F29828"/>
      <c r="G29828"/>
      <c r="H29828"/>
      <c r="I29828"/>
      <c r="J29828"/>
      <c r="U29828" s="43"/>
      <c r="AE29828"/>
    </row>
    <row r="29829" spans="1:31">
      <c r="A29829">
        <v>68820</v>
      </c>
      <c r="B29829" t="s">
        <v>25613</v>
      </c>
      <c r="C29829" t="s">
        <v>33478</v>
      </c>
      <c r="D29829" t="s">
        <v>33482</v>
      </c>
      <c r="E29829"/>
      <c r="F29829"/>
      <c r="G29829"/>
      <c r="H29829"/>
      <c r="I29829"/>
      <c r="J29829"/>
      <c r="U29829" s="43"/>
      <c r="AE29829"/>
    </row>
    <row r="29830" spans="1:31">
      <c r="A29830">
        <v>68320</v>
      </c>
      <c r="B29830" t="s">
        <v>25614</v>
      </c>
      <c r="C29830" t="s">
        <v>33480</v>
      </c>
      <c r="D29830" t="s">
        <v>33476</v>
      </c>
      <c r="E29830"/>
      <c r="F29830"/>
      <c r="G29830"/>
      <c r="H29830"/>
      <c r="I29830"/>
      <c r="J29830"/>
      <c r="U29830" s="43"/>
      <c r="AE29830"/>
    </row>
    <row r="29831" spans="1:31">
      <c r="A29831">
        <v>68910</v>
      </c>
      <c r="B29831" t="s">
        <v>25615</v>
      </c>
      <c r="C29831" t="s">
        <v>33478</v>
      </c>
      <c r="D29831" t="e">
        <v>#N/A</v>
      </c>
      <c r="E29831"/>
      <c r="F29831"/>
      <c r="G29831"/>
      <c r="H29831"/>
      <c r="I29831"/>
      <c r="J29831"/>
      <c r="U29831" s="43"/>
      <c r="AE29831"/>
    </row>
    <row r="29832" spans="1:31">
      <c r="A29832">
        <v>68440</v>
      </c>
      <c r="B29832" t="s">
        <v>25616</v>
      </c>
      <c r="C29832" t="s">
        <v>33477</v>
      </c>
      <c r="D29832" t="s">
        <v>33476</v>
      </c>
      <c r="E29832"/>
      <c r="F29832"/>
      <c r="G29832"/>
      <c r="H29832"/>
      <c r="I29832"/>
      <c r="J29832"/>
      <c r="U29832" s="43"/>
      <c r="AE29832"/>
    </row>
    <row r="29833" spans="1:31">
      <c r="A29833">
        <v>68650</v>
      </c>
      <c r="B29833" t="s">
        <v>25617</v>
      </c>
      <c r="C29833" t="s">
        <v>33478</v>
      </c>
      <c r="D29833" t="e">
        <v>#N/A</v>
      </c>
      <c r="E29833"/>
      <c r="F29833"/>
      <c r="G29833"/>
      <c r="H29833"/>
      <c r="I29833"/>
      <c r="J29833"/>
      <c r="U29833" s="43"/>
      <c r="AE29833"/>
    </row>
    <row r="29834" spans="1:31">
      <c r="A29834">
        <v>68580</v>
      </c>
      <c r="B29834" t="s">
        <v>25618</v>
      </c>
      <c r="C29834" t="s">
        <v>33478</v>
      </c>
      <c r="D29834" t="s">
        <v>33476</v>
      </c>
      <c r="E29834"/>
      <c r="F29834"/>
      <c r="G29834"/>
      <c r="H29834"/>
      <c r="I29834"/>
      <c r="J29834"/>
      <c r="U29834" s="43"/>
      <c r="AE29834"/>
    </row>
    <row r="29835" spans="1:31">
      <c r="A29835">
        <v>68610</v>
      </c>
      <c r="B29835" t="s">
        <v>25619</v>
      </c>
      <c r="C29835" t="s">
        <v>33478</v>
      </c>
      <c r="D29835" t="s">
        <v>33476</v>
      </c>
      <c r="E29835"/>
      <c r="F29835"/>
      <c r="G29835"/>
      <c r="H29835"/>
      <c r="I29835"/>
      <c r="J29835"/>
      <c r="U29835" s="43"/>
      <c r="AE29835"/>
    </row>
    <row r="29836" spans="1:31">
      <c r="A29836">
        <v>68610</v>
      </c>
      <c r="B29836" t="s">
        <v>25619</v>
      </c>
      <c r="C29836" t="s">
        <v>33478</v>
      </c>
      <c r="D29836" t="s">
        <v>33476</v>
      </c>
      <c r="E29836"/>
      <c r="F29836"/>
      <c r="G29836"/>
      <c r="H29836"/>
      <c r="I29836"/>
      <c r="J29836"/>
      <c r="U29836" s="43"/>
      <c r="AE29836"/>
    </row>
    <row r="29837" spans="1:31">
      <c r="A29837">
        <v>68610</v>
      </c>
      <c r="B29837" t="s">
        <v>25619</v>
      </c>
      <c r="C29837" t="s">
        <v>33478</v>
      </c>
      <c r="D29837" t="s">
        <v>33476</v>
      </c>
      <c r="E29837"/>
      <c r="F29837"/>
      <c r="G29837"/>
      <c r="H29837"/>
      <c r="I29837"/>
      <c r="J29837"/>
      <c r="U29837" s="43"/>
      <c r="AE29837"/>
    </row>
    <row r="29838" spans="1:31">
      <c r="A29838">
        <v>68610</v>
      </c>
      <c r="B29838" t="s">
        <v>25620</v>
      </c>
      <c r="C29838" t="s">
        <v>33478</v>
      </c>
      <c r="D29838" t="s">
        <v>33476</v>
      </c>
      <c r="E29838"/>
      <c r="F29838"/>
      <c r="G29838"/>
      <c r="H29838"/>
      <c r="I29838"/>
      <c r="J29838"/>
      <c r="U29838" s="43"/>
      <c r="AE29838"/>
    </row>
    <row r="29839" spans="1:31">
      <c r="A29839">
        <v>68610</v>
      </c>
      <c r="B29839" t="s">
        <v>25620</v>
      </c>
      <c r="C29839" t="s">
        <v>33478</v>
      </c>
      <c r="D29839" t="s">
        <v>33476</v>
      </c>
      <c r="E29839"/>
      <c r="F29839"/>
      <c r="G29839"/>
      <c r="H29839"/>
      <c r="I29839"/>
      <c r="J29839"/>
      <c r="U29839" s="43"/>
      <c r="AE29839"/>
    </row>
    <row r="29840" spans="1:31">
      <c r="A29840">
        <v>68290</v>
      </c>
      <c r="B29840" t="s">
        <v>25621</v>
      </c>
      <c r="C29840" t="s">
        <v>33478</v>
      </c>
      <c r="D29840" t="s">
        <v>33476</v>
      </c>
      <c r="E29840"/>
      <c r="F29840"/>
      <c r="G29840"/>
      <c r="H29840"/>
      <c r="I29840"/>
      <c r="J29840"/>
      <c r="U29840" s="43"/>
      <c r="AE29840"/>
    </row>
    <row r="29841" spans="1:31">
      <c r="A29841">
        <v>68800</v>
      </c>
      <c r="B29841" t="s">
        <v>25622</v>
      </c>
      <c r="C29841" t="s">
        <v>33478</v>
      </c>
      <c r="D29841" t="e">
        <v>#N/A</v>
      </c>
      <c r="E29841"/>
      <c r="F29841"/>
      <c r="G29841"/>
      <c r="H29841"/>
      <c r="I29841"/>
      <c r="J29841"/>
      <c r="U29841" s="43"/>
      <c r="AE29841"/>
    </row>
    <row r="29842" spans="1:31">
      <c r="A29842">
        <v>68480</v>
      </c>
      <c r="B29842" t="s">
        <v>19452</v>
      </c>
      <c r="C29842" t="s">
        <v>33478</v>
      </c>
      <c r="D29842" t="s">
        <v>33476</v>
      </c>
      <c r="E29842"/>
      <c r="F29842"/>
      <c r="G29842"/>
      <c r="H29842"/>
      <c r="I29842"/>
      <c r="J29842"/>
      <c r="U29842" s="43"/>
      <c r="AE29842"/>
    </row>
    <row r="29843" spans="1:31">
      <c r="A29843">
        <v>68220</v>
      </c>
      <c r="B29843" t="s">
        <v>25623</v>
      </c>
      <c r="C29843" t="s">
        <v>33478</v>
      </c>
      <c r="D29843" t="s">
        <v>33476</v>
      </c>
      <c r="E29843"/>
      <c r="F29843"/>
      <c r="G29843"/>
      <c r="H29843"/>
      <c r="I29843"/>
      <c r="J29843"/>
      <c r="U29843" s="43"/>
      <c r="AE29843"/>
    </row>
    <row r="29844" spans="1:31">
      <c r="A29844">
        <v>68220</v>
      </c>
      <c r="B29844" t="s">
        <v>25624</v>
      </c>
      <c r="C29844" t="s">
        <v>33478</v>
      </c>
      <c r="D29844" t="s">
        <v>33476</v>
      </c>
      <c r="E29844"/>
      <c r="F29844"/>
      <c r="G29844"/>
      <c r="H29844"/>
      <c r="I29844"/>
      <c r="J29844"/>
      <c r="U29844" s="43"/>
      <c r="AE29844"/>
    </row>
    <row r="29845" spans="1:31">
      <c r="A29845">
        <v>68480</v>
      </c>
      <c r="B29845" t="s">
        <v>25625</v>
      </c>
      <c r="C29845" t="s">
        <v>33478</v>
      </c>
      <c r="D29845" t="s">
        <v>33476</v>
      </c>
      <c r="E29845"/>
      <c r="F29845"/>
      <c r="G29845"/>
      <c r="H29845"/>
      <c r="I29845"/>
      <c r="J29845"/>
      <c r="U29845" s="43"/>
      <c r="AE29845"/>
    </row>
    <row r="29846" spans="1:31">
      <c r="A29846">
        <v>68660</v>
      </c>
      <c r="B29846" t="s">
        <v>25626</v>
      </c>
      <c r="C29846" t="s">
        <v>33478</v>
      </c>
      <c r="D29846" t="e">
        <v>#N/A</v>
      </c>
      <c r="E29846"/>
      <c r="F29846"/>
      <c r="G29846"/>
      <c r="H29846"/>
      <c r="I29846"/>
      <c r="J29846"/>
      <c r="U29846" s="43"/>
      <c r="AE29846"/>
    </row>
    <row r="29847" spans="1:31">
      <c r="A29847">
        <v>68480</v>
      </c>
      <c r="B29847" t="s">
        <v>25627</v>
      </c>
      <c r="C29847" t="s">
        <v>33478</v>
      </c>
      <c r="D29847" t="s">
        <v>33476</v>
      </c>
      <c r="E29847"/>
      <c r="F29847"/>
      <c r="G29847"/>
      <c r="H29847"/>
      <c r="I29847"/>
      <c r="J29847"/>
      <c r="U29847" s="43"/>
      <c r="AE29847"/>
    </row>
    <row r="29848" spans="1:31">
      <c r="A29848">
        <v>68480</v>
      </c>
      <c r="B29848" t="s">
        <v>25628</v>
      </c>
      <c r="C29848" t="s">
        <v>33478</v>
      </c>
      <c r="D29848" t="s">
        <v>33476</v>
      </c>
      <c r="E29848"/>
      <c r="F29848"/>
      <c r="G29848"/>
      <c r="H29848"/>
      <c r="I29848"/>
      <c r="J29848"/>
      <c r="U29848" s="43"/>
      <c r="AE29848"/>
    </row>
    <row r="29849" spans="1:31">
      <c r="A29849">
        <v>68610</v>
      </c>
      <c r="B29849" t="s">
        <v>25629</v>
      </c>
      <c r="C29849" t="s">
        <v>33478</v>
      </c>
      <c r="D29849" t="s">
        <v>33476</v>
      </c>
      <c r="E29849"/>
      <c r="F29849"/>
      <c r="G29849"/>
      <c r="H29849"/>
      <c r="I29849"/>
      <c r="J29849"/>
      <c r="U29849" s="43"/>
      <c r="AE29849"/>
    </row>
    <row r="29850" spans="1:31">
      <c r="A29850">
        <v>68280</v>
      </c>
      <c r="B29850" t="s">
        <v>25630</v>
      </c>
      <c r="C29850" t="s">
        <v>33480</v>
      </c>
      <c r="D29850" t="s">
        <v>33476</v>
      </c>
      <c r="E29850"/>
      <c r="F29850"/>
      <c r="G29850"/>
      <c r="H29850"/>
      <c r="I29850"/>
      <c r="J29850"/>
      <c r="U29850" s="43"/>
      <c r="AE29850"/>
    </row>
    <row r="29851" spans="1:31">
      <c r="A29851">
        <v>68480</v>
      </c>
      <c r="B29851" t="s">
        <v>25631</v>
      </c>
      <c r="C29851" t="s">
        <v>33478</v>
      </c>
      <c r="D29851" t="s">
        <v>33476</v>
      </c>
      <c r="E29851"/>
      <c r="F29851"/>
      <c r="G29851"/>
      <c r="H29851"/>
      <c r="I29851"/>
      <c r="J29851"/>
      <c r="U29851" s="43"/>
      <c r="AE29851"/>
    </row>
    <row r="29852" spans="1:31">
      <c r="A29852">
        <v>68720</v>
      </c>
      <c r="B29852" t="s">
        <v>25632</v>
      </c>
      <c r="C29852" t="s">
        <v>33478</v>
      </c>
      <c r="D29852" t="e">
        <v>#N/A</v>
      </c>
      <c r="E29852"/>
      <c r="F29852"/>
      <c r="G29852"/>
      <c r="H29852"/>
      <c r="I29852"/>
      <c r="J29852"/>
      <c r="U29852" s="43"/>
      <c r="AE29852"/>
    </row>
    <row r="29853" spans="1:31">
      <c r="A29853">
        <v>68210</v>
      </c>
      <c r="B29853" t="s">
        <v>25633</v>
      </c>
      <c r="C29853" t="s">
        <v>33478</v>
      </c>
      <c r="D29853" t="s">
        <v>33476</v>
      </c>
      <c r="E29853"/>
      <c r="F29853"/>
      <c r="G29853"/>
      <c r="H29853"/>
      <c r="I29853"/>
      <c r="J29853"/>
      <c r="U29853" s="43"/>
      <c r="AE29853"/>
    </row>
    <row r="29854" spans="1:31">
      <c r="A29854">
        <v>68210</v>
      </c>
      <c r="B29854" t="s">
        <v>25633</v>
      </c>
      <c r="C29854" t="s">
        <v>33478</v>
      </c>
      <c r="D29854" t="s">
        <v>33476</v>
      </c>
      <c r="E29854"/>
      <c r="F29854"/>
      <c r="G29854"/>
      <c r="H29854"/>
      <c r="I29854"/>
      <c r="J29854"/>
      <c r="U29854" s="43"/>
      <c r="AE29854"/>
    </row>
    <row r="29855" spans="1:31">
      <c r="A29855">
        <v>68140</v>
      </c>
      <c r="B29855" t="s">
        <v>25634</v>
      </c>
      <c r="C29855" t="s">
        <v>33478</v>
      </c>
      <c r="D29855" t="s">
        <v>33476</v>
      </c>
      <c r="E29855"/>
      <c r="F29855"/>
      <c r="G29855"/>
      <c r="H29855"/>
      <c r="I29855"/>
      <c r="J29855"/>
      <c r="U29855" s="43"/>
      <c r="AE29855"/>
    </row>
    <row r="29856" spans="1:31">
      <c r="A29856">
        <v>68480</v>
      </c>
      <c r="B29856" t="s">
        <v>25635</v>
      </c>
      <c r="C29856" t="s">
        <v>33478</v>
      </c>
      <c r="D29856" t="s">
        <v>33476</v>
      </c>
      <c r="E29856"/>
      <c r="F29856"/>
      <c r="G29856"/>
      <c r="H29856"/>
      <c r="I29856"/>
      <c r="J29856"/>
      <c r="U29856" s="43"/>
      <c r="AE29856"/>
    </row>
    <row r="29857" spans="1:31">
      <c r="A29857">
        <v>68460</v>
      </c>
      <c r="B29857" t="s">
        <v>25636</v>
      </c>
      <c r="C29857" t="s">
        <v>33477</v>
      </c>
      <c r="D29857" t="e">
        <v>#N/A</v>
      </c>
      <c r="E29857"/>
      <c r="F29857"/>
      <c r="G29857"/>
      <c r="H29857"/>
      <c r="I29857"/>
      <c r="J29857"/>
      <c r="U29857" s="43"/>
      <c r="AE29857"/>
    </row>
    <row r="29858" spans="1:31">
      <c r="A29858">
        <v>68210</v>
      </c>
      <c r="B29858" t="s">
        <v>10002</v>
      </c>
      <c r="C29858" t="s">
        <v>33478</v>
      </c>
      <c r="D29858" t="s">
        <v>33476</v>
      </c>
      <c r="E29858"/>
      <c r="F29858"/>
      <c r="G29858"/>
      <c r="H29858"/>
      <c r="I29858"/>
      <c r="J29858"/>
      <c r="U29858" s="43"/>
      <c r="AE29858"/>
    </row>
    <row r="29859" spans="1:31">
      <c r="A29859">
        <v>68510</v>
      </c>
      <c r="B29859" t="s">
        <v>25637</v>
      </c>
      <c r="C29859" t="s">
        <v>33477</v>
      </c>
      <c r="D29859" t="e">
        <v>#N/A</v>
      </c>
      <c r="E29859"/>
      <c r="F29859"/>
      <c r="G29859"/>
      <c r="H29859"/>
      <c r="I29859"/>
      <c r="J29859"/>
      <c r="U29859" s="43"/>
      <c r="AE29859"/>
    </row>
    <row r="29860" spans="1:31">
      <c r="A29860">
        <v>68510</v>
      </c>
      <c r="B29860" t="s">
        <v>25638</v>
      </c>
      <c r="C29860" t="s">
        <v>33477</v>
      </c>
      <c r="D29860" t="e">
        <v>#N/A</v>
      </c>
      <c r="E29860"/>
      <c r="F29860"/>
      <c r="G29860"/>
      <c r="H29860"/>
      <c r="I29860"/>
      <c r="J29860"/>
      <c r="U29860" s="43"/>
      <c r="AE29860"/>
    </row>
    <row r="29861" spans="1:31">
      <c r="A29861">
        <v>68550</v>
      </c>
      <c r="B29861" t="s">
        <v>25639</v>
      </c>
      <c r="C29861" t="s">
        <v>33478</v>
      </c>
      <c r="D29861" t="s">
        <v>33476</v>
      </c>
      <c r="E29861"/>
      <c r="F29861"/>
      <c r="G29861"/>
      <c r="H29861"/>
      <c r="I29861"/>
      <c r="J29861"/>
      <c r="U29861" s="43"/>
      <c r="AE29861"/>
    </row>
    <row r="29862" spans="1:31">
      <c r="A29862">
        <v>68210</v>
      </c>
      <c r="B29862" t="s">
        <v>25640</v>
      </c>
      <c r="C29862" t="s">
        <v>33478</v>
      </c>
      <c r="D29862" t="s">
        <v>33476</v>
      </c>
      <c r="E29862"/>
      <c r="F29862"/>
      <c r="G29862"/>
      <c r="H29862"/>
      <c r="I29862"/>
      <c r="J29862"/>
      <c r="U29862" s="43"/>
      <c r="AE29862"/>
    </row>
    <row r="29863" spans="1:31">
      <c r="A29863">
        <v>68290</v>
      </c>
      <c r="B29863" t="s">
        <v>25641</v>
      </c>
      <c r="C29863" t="s">
        <v>33478</v>
      </c>
      <c r="D29863" t="s">
        <v>33476</v>
      </c>
      <c r="E29863"/>
      <c r="F29863"/>
      <c r="G29863"/>
      <c r="H29863"/>
      <c r="I29863"/>
      <c r="J29863"/>
      <c r="U29863" s="43"/>
      <c r="AE29863"/>
    </row>
    <row r="29864" spans="1:31">
      <c r="A29864">
        <v>68290</v>
      </c>
      <c r="B29864" t="s">
        <v>25641</v>
      </c>
      <c r="C29864" t="s">
        <v>33478</v>
      </c>
      <c r="D29864" t="s">
        <v>33476</v>
      </c>
      <c r="E29864"/>
      <c r="F29864"/>
      <c r="G29864"/>
      <c r="H29864"/>
      <c r="I29864"/>
      <c r="J29864"/>
      <c r="U29864" s="43"/>
      <c r="AE29864"/>
    </row>
    <row r="29865" spans="1:31">
      <c r="A29865">
        <v>68210</v>
      </c>
      <c r="B29865" t="s">
        <v>25642</v>
      </c>
      <c r="C29865" t="s">
        <v>33478</v>
      </c>
      <c r="D29865" t="s">
        <v>33476</v>
      </c>
      <c r="E29865"/>
      <c r="F29865"/>
      <c r="G29865"/>
      <c r="H29865"/>
      <c r="I29865"/>
      <c r="J29865"/>
      <c r="U29865" s="43"/>
      <c r="AE29865"/>
    </row>
    <row r="29866" spans="1:31">
      <c r="A29866">
        <v>68500</v>
      </c>
      <c r="B29866" t="s">
        <v>25643</v>
      </c>
      <c r="C29866" t="s">
        <v>33478</v>
      </c>
      <c r="D29866" t="s">
        <v>33476</v>
      </c>
      <c r="E29866"/>
      <c r="F29866"/>
      <c r="G29866"/>
      <c r="H29866"/>
      <c r="I29866"/>
      <c r="J29866"/>
      <c r="U29866" s="43"/>
      <c r="AE29866"/>
    </row>
    <row r="29867" spans="1:31">
      <c r="A29867">
        <v>68380</v>
      </c>
      <c r="B29867" t="s">
        <v>25644</v>
      </c>
      <c r="C29867" t="s">
        <v>33478</v>
      </c>
      <c r="D29867" t="s">
        <v>33476</v>
      </c>
      <c r="E29867"/>
      <c r="F29867"/>
      <c r="G29867"/>
      <c r="H29867"/>
      <c r="I29867"/>
      <c r="J29867"/>
      <c r="U29867" s="43"/>
      <c r="AE29867"/>
    </row>
    <row r="29868" spans="1:31">
      <c r="A29868">
        <v>68890</v>
      </c>
      <c r="B29868" t="s">
        <v>25645</v>
      </c>
      <c r="C29868" t="s">
        <v>33480</v>
      </c>
      <c r="D29868" t="s">
        <v>33476</v>
      </c>
      <c r="E29868"/>
      <c r="F29868"/>
      <c r="G29868"/>
      <c r="H29868"/>
      <c r="I29868"/>
      <c r="J29868"/>
      <c r="U29868" s="43"/>
      <c r="AE29868"/>
    </row>
    <row r="29869" spans="1:31">
      <c r="A29869">
        <v>68730</v>
      </c>
      <c r="B29869" t="s">
        <v>25646</v>
      </c>
      <c r="C29869" t="s">
        <v>33477</v>
      </c>
      <c r="D29869" t="e">
        <v>#N/A</v>
      </c>
      <c r="E29869"/>
      <c r="F29869"/>
      <c r="G29869"/>
      <c r="H29869"/>
      <c r="I29869"/>
      <c r="J29869"/>
      <c r="U29869" s="43"/>
      <c r="AE29869"/>
    </row>
    <row r="29870" spans="1:31">
      <c r="A29870">
        <v>68220</v>
      </c>
      <c r="B29870" t="s">
        <v>25647</v>
      </c>
      <c r="C29870" t="s">
        <v>33478</v>
      </c>
      <c r="D29870" t="s">
        <v>33476</v>
      </c>
      <c r="E29870"/>
      <c r="F29870"/>
      <c r="G29870"/>
      <c r="H29870"/>
      <c r="I29870"/>
      <c r="J29870"/>
      <c r="U29870" s="43"/>
      <c r="AE29870"/>
    </row>
    <row r="29871" spans="1:31">
      <c r="A29871">
        <v>68630</v>
      </c>
      <c r="B29871" t="s">
        <v>25648</v>
      </c>
      <c r="C29871" t="s">
        <v>33480</v>
      </c>
      <c r="D29871" t="e">
        <v>#N/A</v>
      </c>
      <c r="E29871"/>
      <c r="F29871"/>
      <c r="G29871"/>
      <c r="H29871"/>
      <c r="I29871"/>
      <c r="J29871"/>
      <c r="U29871" s="43"/>
      <c r="AE29871"/>
    </row>
    <row r="29872" spans="1:31">
      <c r="A29872">
        <v>68380</v>
      </c>
      <c r="B29872" t="s">
        <v>25649</v>
      </c>
      <c r="C29872" t="s">
        <v>33478</v>
      </c>
      <c r="D29872" t="s">
        <v>33476</v>
      </c>
      <c r="E29872"/>
      <c r="F29872"/>
      <c r="G29872"/>
      <c r="H29872"/>
      <c r="I29872"/>
      <c r="J29872"/>
      <c r="U29872" s="43"/>
      <c r="AE29872"/>
    </row>
    <row r="29873" spans="1:31">
      <c r="A29873">
        <v>68470</v>
      </c>
      <c r="B29873" t="s">
        <v>25650</v>
      </c>
      <c r="C29873" t="s">
        <v>33478</v>
      </c>
      <c r="D29873" t="s">
        <v>33482</v>
      </c>
      <c r="E29873"/>
      <c r="F29873"/>
      <c r="G29873"/>
      <c r="H29873"/>
      <c r="I29873"/>
      <c r="J29873"/>
      <c r="U29873" s="43"/>
      <c r="AE29873"/>
    </row>
    <row r="29874" spans="1:31">
      <c r="A29874">
        <v>68480</v>
      </c>
      <c r="B29874" t="s">
        <v>25651</v>
      </c>
      <c r="C29874" t="s">
        <v>33478</v>
      </c>
      <c r="D29874" t="s">
        <v>33476</v>
      </c>
      <c r="E29874"/>
      <c r="F29874"/>
      <c r="G29874"/>
      <c r="H29874"/>
      <c r="I29874"/>
      <c r="J29874"/>
      <c r="U29874" s="43"/>
      <c r="AE29874"/>
    </row>
    <row r="29875" spans="1:31">
      <c r="A29875">
        <v>68470</v>
      </c>
      <c r="B29875" t="s">
        <v>25652</v>
      </c>
      <c r="C29875" t="s">
        <v>33478</v>
      </c>
      <c r="D29875" t="s">
        <v>33482</v>
      </c>
      <c r="E29875"/>
      <c r="F29875"/>
      <c r="G29875"/>
      <c r="H29875"/>
      <c r="I29875"/>
      <c r="J29875"/>
      <c r="U29875" s="43"/>
      <c r="AE29875"/>
    </row>
    <row r="29876" spans="1:31">
      <c r="A29876">
        <v>68210</v>
      </c>
      <c r="B29876" t="s">
        <v>25653</v>
      </c>
      <c r="C29876" t="s">
        <v>33478</v>
      </c>
      <c r="D29876" t="s">
        <v>33476</v>
      </c>
      <c r="E29876"/>
      <c r="F29876"/>
      <c r="G29876"/>
      <c r="H29876"/>
      <c r="I29876"/>
      <c r="J29876"/>
      <c r="U29876" s="43"/>
      <c r="AE29876"/>
    </row>
    <row r="29877" spans="1:31">
      <c r="A29877">
        <v>68210</v>
      </c>
      <c r="B29877" t="s">
        <v>25654</v>
      </c>
      <c r="C29877" t="s">
        <v>33478</v>
      </c>
      <c r="D29877" t="s">
        <v>33476</v>
      </c>
      <c r="E29877"/>
      <c r="F29877"/>
      <c r="G29877"/>
      <c r="H29877"/>
      <c r="I29877"/>
      <c r="J29877"/>
      <c r="U29877" s="43"/>
      <c r="AE29877"/>
    </row>
    <row r="29878" spans="1:31">
      <c r="A29878">
        <v>68580</v>
      </c>
      <c r="B29878" t="s">
        <v>25655</v>
      </c>
      <c r="C29878" t="s">
        <v>33478</v>
      </c>
      <c r="D29878" t="s">
        <v>33476</v>
      </c>
      <c r="E29878"/>
      <c r="F29878"/>
      <c r="G29878"/>
      <c r="H29878"/>
      <c r="I29878"/>
      <c r="J29878"/>
      <c r="U29878" s="43"/>
      <c r="AE29878"/>
    </row>
    <row r="29879" spans="1:31">
      <c r="A29879">
        <v>68580</v>
      </c>
      <c r="B29879" t="s">
        <v>25655</v>
      </c>
      <c r="C29879" t="s">
        <v>33478</v>
      </c>
      <c r="D29879" t="s">
        <v>33476</v>
      </c>
      <c r="E29879"/>
      <c r="F29879"/>
      <c r="G29879"/>
      <c r="H29879"/>
      <c r="I29879"/>
      <c r="J29879"/>
      <c r="U29879" s="43"/>
      <c r="AE29879"/>
    </row>
    <row r="29880" spans="1:31">
      <c r="A29880">
        <v>68690</v>
      </c>
      <c r="B29880" t="s">
        <v>25656</v>
      </c>
      <c r="C29880" t="s">
        <v>33478</v>
      </c>
      <c r="D29880" t="e">
        <v>#N/A</v>
      </c>
      <c r="E29880"/>
      <c r="F29880"/>
      <c r="G29880"/>
      <c r="H29880"/>
      <c r="I29880"/>
      <c r="J29880"/>
      <c r="U29880" s="43"/>
      <c r="AE29880"/>
    </row>
    <row r="29881" spans="1:31">
      <c r="A29881">
        <v>68790</v>
      </c>
      <c r="B29881" t="s">
        <v>25657</v>
      </c>
      <c r="C29881" t="s">
        <v>33478</v>
      </c>
      <c r="D29881" t="e">
        <v>#N/A</v>
      </c>
      <c r="E29881"/>
      <c r="F29881"/>
      <c r="G29881"/>
      <c r="H29881"/>
      <c r="I29881"/>
      <c r="J29881"/>
      <c r="U29881" s="43"/>
      <c r="AE29881"/>
    </row>
    <row r="29882" spans="1:31">
      <c r="A29882">
        <v>68780</v>
      </c>
      <c r="B29882" t="s">
        <v>25658</v>
      </c>
      <c r="C29882" t="s">
        <v>33478</v>
      </c>
      <c r="D29882" t="e">
        <v>#N/A</v>
      </c>
      <c r="E29882"/>
      <c r="F29882"/>
      <c r="G29882"/>
      <c r="H29882"/>
      <c r="I29882"/>
      <c r="J29882"/>
      <c r="U29882" s="43"/>
      <c r="AE29882"/>
    </row>
    <row r="29883" spans="1:31">
      <c r="A29883">
        <v>68780</v>
      </c>
      <c r="B29883" t="s">
        <v>25658</v>
      </c>
      <c r="C29883" t="s">
        <v>33478</v>
      </c>
      <c r="D29883" t="e">
        <v>#N/A</v>
      </c>
      <c r="E29883"/>
      <c r="F29883"/>
      <c r="G29883"/>
      <c r="H29883"/>
      <c r="I29883"/>
      <c r="J29883"/>
      <c r="U29883" s="43"/>
      <c r="AE29883"/>
    </row>
    <row r="29884" spans="1:31">
      <c r="A29884">
        <v>68640</v>
      </c>
      <c r="B29884" t="s">
        <v>25659</v>
      </c>
      <c r="C29884" t="s">
        <v>33478</v>
      </c>
      <c r="D29884" t="s">
        <v>33476</v>
      </c>
      <c r="E29884"/>
      <c r="F29884"/>
      <c r="G29884"/>
      <c r="H29884"/>
      <c r="I29884"/>
      <c r="J29884"/>
      <c r="U29884" s="43"/>
      <c r="AE29884"/>
    </row>
    <row r="29885" spans="1:31">
      <c r="A29885">
        <v>68640</v>
      </c>
      <c r="B29885" t="s">
        <v>25659</v>
      </c>
      <c r="C29885" t="s">
        <v>33478</v>
      </c>
      <c r="D29885" t="s">
        <v>33476</v>
      </c>
      <c r="E29885"/>
      <c r="F29885"/>
      <c r="G29885"/>
      <c r="H29885"/>
      <c r="I29885"/>
      <c r="J29885"/>
      <c r="U29885" s="43"/>
      <c r="AE29885"/>
    </row>
    <row r="29886" spans="1:31">
      <c r="A29886">
        <v>68640</v>
      </c>
      <c r="B29886" t="s">
        <v>25660</v>
      </c>
      <c r="C29886" t="s">
        <v>33478</v>
      </c>
      <c r="D29886" t="s">
        <v>33476</v>
      </c>
      <c r="E29886"/>
      <c r="F29886"/>
      <c r="G29886"/>
      <c r="H29886"/>
      <c r="I29886"/>
      <c r="J29886"/>
      <c r="U29886" s="43"/>
      <c r="AE29886"/>
    </row>
    <row r="29887" spans="1:31">
      <c r="A29887">
        <v>68380</v>
      </c>
      <c r="B29887" t="s">
        <v>25661</v>
      </c>
      <c r="C29887" t="s">
        <v>33478</v>
      </c>
      <c r="D29887" t="s">
        <v>33476</v>
      </c>
      <c r="E29887"/>
      <c r="F29887"/>
      <c r="G29887"/>
      <c r="H29887"/>
      <c r="I29887"/>
      <c r="J29887"/>
      <c r="U29887" s="43"/>
      <c r="AE29887"/>
    </row>
    <row r="29888" spans="1:31">
      <c r="A29888">
        <v>68100</v>
      </c>
      <c r="B29888" t="s">
        <v>25662</v>
      </c>
      <c r="C29888" t="s">
        <v>33480</v>
      </c>
      <c r="D29888" t="e">
        <v>#N/A</v>
      </c>
      <c r="E29888"/>
      <c r="F29888"/>
      <c r="G29888"/>
      <c r="H29888"/>
      <c r="I29888"/>
      <c r="J29888"/>
      <c r="U29888" s="43"/>
      <c r="AE29888"/>
    </row>
    <row r="29889" spans="1:31">
      <c r="A29889">
        <v>68200</v>
      </c>
      <c r="B29889" t="s">
        <v>25662</v>
      </c>
      <c r="C29889" t="s">
        <v>33480</v>
      </c>
      <c r="D29889" t="e">
        <v>#N/A</v>
      </c>
      <c r="E29889"/>
      <c r="F29889"/>
      <c r="G29889"/>
      <c r="H29889"/>
      <c r="I29889"/>
      <c r="J29889"/>
      <c r="U29889" s="43"/>
      <c r="AE29889"/>
    </row>
    <row r="29890" spans="1:31">
      <c r="A29890">
        <v>68200</v>
      </c>
      <c r="B29890" t="s">
        <v>25662</v>
      </c>
      <c r="C29890" t="s">
        <v>33480</v>
      </c>
      <c r="D29890" t="e">
        <v>#N/A</v>
      </c>
      <c r="E29890"/>
      <c r="F29890"/>
      <c r="G29890"/>
      <c r="H29890"/>
      <c r="I29890"/>
      <c r="J29890"/>
      <c r="U29890" s="43"/>
      <c r="AE29890"/>
    </row>
    <row r="29891" spans="1:31">
      <c r="A29891">
        <v>68200</v>
      </c>
      <c r="B29891" t="s">
        <v>25662</v>
      </c>
      <c r="C29891" t="s">
        <v>33480</v>
      </c>
      <c r="D29891" t="e">
        <v>#N/A</v>
      </c>
      <c r="E29891"/>
      <c r="F29891"/>
      <c r="G29891"/>
      <c r="H29891"/>
      <c r="I29891"/>
      <c r="J29891"/>
      <c r="U29891" s="43"/>
      <c r="AE29891"/>
    </row>
    <row r="29892" spans="1:31">
      <c r="A29892">
        <v>68740</v>
      </c>
      <c r="B29892" t="s">
        <v>25663</v>
      </c>
      <c r="C29892" t="s">
        <v>33480</v>
      </c>
      <c r="D29892" t="s">
        <v>33476</v>
      </c>
      <c r="E29892"/>
      <c r="F29892"/>
      <c r="G29892"/>
      <c r="H29892"/>
      <c r="I29892"/>
      <c r="J29892"/>
      <c r="U29892" s="43"/>
      <c r="AE29892"/>
    </row>
    <row r="29893" spans="1:31">
      <c r="A29893">
        <v>68140</v>
      </c>
      <c r="B29893" t="s">
        <v>20396</v>
      </c>
      <c r="C29893" t="s">
        <v>33478</v>
      </c>
      <c r="D29893" t="s">
        <v>33476</v>
      </c>
      <c r="E29893"/>
      <c r="F29893"/>
      <c r="G29893"/>
      <c r="H29893"/>
      <c r="I29893"/>
      <c r="J29893"/>
      <c r="U29893" s="43"/>
      <c r="AE29893"/>
    </row>
    <row r="29894" spans="1:31">
      <c r="A29894">
        <v>68320</v>
      </c>
      <c r="B29894" t="s">
        <v>25664</v>
      </c>
      <c r="C29894" t="s">
        <v>33480</v>
      </c>
      <c r="D29894" t="s">
        <v>33476</v>
      </c>
      <c r="E29894"/>
      <c r="F29894"/>
      <c r="G29894"/>
      <c r="H29894"/>
      <c r="I29894"/>
      <c r="J29894"/>
      <c r="U29894" s="43"/>
      <c r="AE29894"/>
    </row>
    <row r="29895" spans="1:31">
      <c r="A29895">
        <v>68250</v>
      </c>
      <c r="B29895" t="s">
        <v>25665</v>
      </c>
      <c r="C29895" t="s">
        <v>33479</v>
      </c>
      <c r="D29895" t="e">
        <v>#N/A</v>
      </c>
      <c r="E29895"/>
      <c r="F29895"/>
      <c r="G29895"/>
      <c r="H29895"/>
      <c r="I29895"/>
      <c r="J29895"/>
      <c r="U29895" s="43"/>
      <c r="AE29895"/>
    </row>
    <row r="29896" spans="1:31">
      <c r="A29896">
        <v>68530</v>
      </c>
      <c r="B29896" t="s">
        <v>25666</v>
      </c>
      <c r="C29896" t="s">
        <v>33478</v>
      </c>
      <c r="D29896" t="e">
        <v>#N/A</v>
      </c>
      <c r="E29896"/>
      <c r="F29896"/>
      <c r="G29896"/>
      <c r="H29896"/>
      <c r="I29896"/>
      <c r="J29896"/>
      <c r="U29896" s="43"/>
      <c r="AE29896"/>
    </row>
    <row r="29897" spans="1:31">
      <c r="A29897">
        <v>68740</v>
      </c>
      <c r="B29897" t="s">
        <v>25667</v>
      </c>
      <c r="C29897" t="s">
        <v>33480</v>
      </c>
      <c r="D29897" t="s">
        <v>33476</v>
      </c>
      <c r="E29897"/>
      <c r="F29897"/>
      <c r="G29897"/>
      <c r="H29897"/>
      <c r="I29897"/>
      <c r="J29897"/>
      <c r="U29897" s="43"/>
      <c r="AE29897"/>
    </row>
    <row r="29898" spans="1:31">
      <c r="A29898">
        <v>68600</v>
      </c>
      <c r="B29898" t="s">
        <v>25668</v>
      </c>
      <c r="C29898" t="s">
        <v>33480</v>
      </c>
      <c r="D29898" t="s">
        <v>33476</v>
      </c>
      <c r="E29898"/>
      <c r="F29898"/>
      <c r="G29898"/>
      <c r="H29898"/>
      <c r="I29898"/>
      <c r="J29898"/>
      <c r="U29898" s="43"/>
      <c r="AE29898"/>
    </row>
    <row r="29899" spans="1:31">
      <c r="A29899">
        <v>68220</v>
      </c>
      <c r="B29899" t="s">
        <v>25669</v>
      </c>
      <c r="C29899" t="s">
        <v>33478</v>
      </c>
      <c r="D29899" t="s">
        <v>33476</v>
      </c>
      <c r="E29899"/>
      <c r="F29899"/>
      <c r="G29899"/>
      <c r="H29899"/>
      <c r="I29899"/>
      <c r="J29899"/>
      <c r="U29899" s="43"/>
      <c r="AE29899"/>
    </row>
    <row r="29900" spans="1:31">
      <c r="A29900">
        <v>68127</v>
      </c>
      <c r="B29900" t="s">
        <v>25670</v>
      </c>
      <c r="C29900" t="s">
        <v>33480</v>
      </c>
      <c r="D29900" t="s">
        <v>33476</v>
      </c>
      <c r="E29900"/>
      <c r="F29900"/>
      <c r="G29900"/>
      <c r="H29900"/>
      <c r="I29900"/>
      <c r="J29900"/>
      <c r="U29900" s="43"/>
      <c r="AE29900"/>
    </row>
    <row r="29901" spans="1:31">
      <c r="A29901">
        <v>68127</v>
      </c>
      <c r="B29901" t="s">
        <v>25671</v>
      </c>
      <c r="C29901" t="s">
        <v>33480</v>
      </c>
      <c r="D29901" t="s">
        <v>33476</v>
      </c>
      <c r="E29901"/>
      <c r="F29901"/>
      <c r="G29901"/>
      <c r="H29901"/>
      <c r="I29901"/>
      <c r="J29901"/>
      <c r="U29901" s="43"/>
      <c r="AE29901"/>
    </row>
    <row r="29902" spans="1:31">
      <c r="A29902">
        <v>68230</v>
      </c>
      <c r="B29902" t="s">
        <v>25672</v>
      </c>
      <c r="C29902" t="s">
        <v>33478</v>
      </c>
      <c r="D29902" t="s">
        <v>33476</v>
      </c>
      <c r="E29902"/>
      <c r="F29902"/>
      <c r="G29902"/>
      <c r="H29902"/>
      <c r="I29902"/>
      <c r="J29902"/>
      <c r="U29902" s="43"/>
      <c r="AE29902"/>
    </row>
    <row r="29903" spans="1:31">
      <c r="A29903">
        <v>68680</v>
      </c>
      <c r="B29903" t="s">
        <v>25673</v>
      </c>
      <c r="C29903" t="s">
        <v>33477</v>
      </c>
      <c r="D29903" t="e">
        <v>#N/A</v>
      </c>
      <c r="E29903"/>
      <c r="F29903"/>
      <c r="G29903"/>
      <c r="H29903"/>
      <c r="I29903"/>
      <c r="J29903"/>
      <c r="U29903" s="43"/>
      <c r="AE29903"/>
    </row>
    <row r="29904" spans="1:31">
      <c r="A29904">
        <v>68290</v>
      </c>
      <c r="B29904" t="s">
        <v>25674</v>
      </c>
      <c r="C29904" t="s">
        <v>33478</v>
      </c>
      <c r="D29904" t="s">
        <v>33476</v>
      </c>
      <c r="E29904"/>
      <c r="F29904"/>
      <c r="G29904"/>
      <c r="H29904"/>
      <c r="I29904"/>
      <c r="J29904"/>
      <c r="U29904" s="43"/>
      <c r="AE29904"/>
    </row>
    <row r="29905" spans="1:31">
      <c r="A29905">
        <v>68960</v>
      </c>
      <c r="B29905" t="s">
        <v>25675</v>
      </c>
      <c r="C29905" t="s">
        <v>33478</v>
      </c>
      <c r="D29905" t="e">
        <v>#N/A</v>
      </c>
      <c r="E29905"/>
      <c r="F29905"/>
      <c r="G29905"/>
      <c r="H29905"/>
      <c r="I29905"/>
      <c r="J29905"/>
      <c r="U29905" s="43"/>
      <c r="AE29905"/>
    </row>
    <row r="29906" spans="1:31">
      <c r="A29906">
        <v>68960</v>
      </c>
      <c r="B29906" t="s">
        <v>25675</v>
      </c>
      <c r="C29906" t="s">
        <v>33478</v>
      </c>
      <c r="D29906" t="e">
        <v>#N/A</v>
      </c>
      <c r="E29906"/>
      <c r="F29906"/>
      <c r="G29906"/>
      <c r="H29906"/>
      <c r="I29906"/>
      <c r="J29906"/>
      <c r="U29906" s="43"/>
      <c r="AE29906"/>
    </row>
    <row r="29907" spans="1:31">
      <c r="A29907">
        <v>68960</v>
      </c>
      <c r="B29907" t="s">
        <v>25675</v>
      </c>
      <c r="C29907" t="s">
        <v>33478</v>
      </c>
      <c r="D29907" t="e">
        <v>#N/A</v>
      </c>
      <c r="E29907"/>
      <c r="F29907"/>
      <c r="G29907"/>
      <c r="H29907"/>
      <c r="I29907"/>
      <c r="J29907"/>
      <c r="U29907" s="43"/>
      <c r="AE29907"/>
    </row>
    <row r="29908" spans="1:31">
      <c r="A29908">
        <v>68127</v>
      </c>
      <c r="B29908" t="s">
        <v>25676</v>
      </c>
      <c r="C29908" t="s">
        <v>33480</v>
      </c>
      <c r="D29908" t="s">
        <v>33476</v>
      </c>
      <c r="E29908"/>
      <c r="F29908"/>
      <c r="G29908"/>
      <c r="H29908"/>
      <c r="I29908"/>
      <c r="J29908"/>
      <c r="U29908" s="43"/>
      <c r="AE29908"/>
    </row>
    <row r="29909" spans="1:31">
      <c r="A29909">
        <v>68127</v>
      </c>
      <c r="B29909" t="s">
        <v>25677</v>
      </c>
      <c r="C29909" t="s">
        <v>33480</v>
      </c>
      <c r="D29909" t="s">
        <v>33476</v>
      </c>
      <c r="E29909"/>
      <c r="F29909"/>
      <c r="G29909"/>
      <c r="H29909"/>
      <c r="I29909"/>
      <c r="J29909"/>
      <c r="U29909" s="43"/>
      <c r="AE29909"/>
    </row>
    <row r="29910" spans="1:31">
      <c r="A29910">
        <v>68480</v>
      </c>
      <c r="B29910" t="s">
        <v>25678</v>
      </c>
      <c r="C29910" t="s">
        <v>33478</v>
      </c>
      <c r="D29910" t="s">
        <v>33476</v>
      </c>
      <c r="E29910"/>
      <c r="F29910"/>
      <c r="G29910"/>
      <c r="H29910"/>
      <c r="I29910"/>
      <c r="J29910"/>
      <c r="U29910" s="43"/>
      <c r="AE29910"/>
    </row>
    <row r="29911" spans="1:31">
      <c r="A29911">
        <v>68420</v>
      </c>
      <c r="B29911" t="s">
        <v>25679</v>
      </c>
      <c r="C29911" t="s">
        <v>33478</v>
      </c>
      <c r="D29911" t="s">
        <v>33476</v>
      </c>
      <c r="E29911"/>
      <c r="F29911"/>
      <c r="G29911"/>
      <c r="H29911"/>
      <c r="I29911"/>
      <c r="J29911"/>
      <c r="U29911" s="43"/>
      <c r="AE29911"/>
    </row>
    <row r="29912" spans="1:31">
      <c r="A29912">
        <v>68130</v>
      </c>
      <c r="B29912" t="s">
        <v>25680</v>
      </c>
      <c r="C29912" t="s">
        <v>33478</v>
      </c>
      <c r="D29912" t="s">
        <v>33476</v>
      </c>
      <c r="E29912"/>
      <c r="F29912"/>
      <c r="G29912"/>
      <c r="H29912"/>
      <c r="I29912"/>
      <c r="J29912"/>
      <c r="U29912" s="43"/>
      <c r="AE29912"/>
    </row>
    <row r="29913" spans="1:31">
      <c r="A29913">
        <v>68600</v>
      </c>
      <c r="B29913" t="s">
        <v>25681</v>
      </c>
      <c r="C29913" t="s">
        <v>33480</v>
      </c>
      <c r="D29913" t="s">
        <v>33476</v>
      </c>
      <c r="E29913"/>
      <c r="F29913"/>
      <c r="G29913"/>
      <c r="H29913"/>
      <c r="I29913"/>
      <c r="J29913"/>
      <c r="U29913" s="43"/>
      <c r="AE29913"/>
    </row>
    <row r="29914" spans="1:31">
      <c r="A29914">
        <v>68830</v>
      </c>
      <c r="B29914" t="s">
        <v>25682</v>
      </c>
      <c r="C29914" t="s">
        <v>33478</v>
      </c>
      <c r="D29914" t="e">
        <v>#N/A</v>
      </c>
      <c r="E29914"/>
      <c r="F29914"/>
      <c r="G29914"/>
      <c r="H29914"/>
      <c r="I29914"/>
      <c r="J29914"/>
      <c r="U29914" s="43"/>
      <c r="AE29914"/>
    </row>
    <row r="29915" spans="1:31">
      <c r="A29915">
        <v>68480</v>
      </c>
      <c r="B29915" t="s">
        <v>25683</v>
      </c>
      <c r="C29915" t="s">
        <v>33478</v>
      </c>
      <c r="D29915" t="s">
        <v>33476</v>
      </c>
      <c r="E29915"/>
      <c r="F29915"/>
      <c r="G29915"/>
      <c r="H29915"/>
      <c r="I29915"/>
      <c r="J29915"/>
      <c r="U29915" s="43"/>
      <c r="AE29915"/>
    </row>
    <row r="29916" spans="1:31">
      <c r="A29916">
        <v>68370</v>
      </c>
      <c r="B29916" t="s">
        <v>25684</v>
      </c>
      <c r="C29916" t="s">
        <v>33478</v>
      </c>
      <c r="D29916" t="s">
        <v>33482</v>
      </c>
      <c r="E29916"/>
      <c r="F29916"/>
      <c r="G29916"/>
      <c r="H29916"/>
      <c r="I29916"/>
      <c r="J29916"/>
      <c r="U29916" s="43"/>
      <c r="AE29916"/>
    </row>
    <row r="29917" spans="1:31">
      <c r="A29917">
        <v>68500</v>
      </c>
      <c r="B29917" t="s">
        <v>25685</v>
      </c>
      <c r="C29917" t="s">
        <v>33478</v>
      </c>
      <c r="D29917" t="s">
        <v>33476</v>
      </c>
      <c r="E29917"/>
      <c r="F29917"/>
      <c r="G29917"/>
      <c r="H29917"/>
      <c r="I29917"/>
      <c r="J29917"/>
      <c r="U29917" s="43"/>
      <c r="AE29917"/>
    </row>
    <row r="29918" spans="1:31">
      <c r="A29918">
        <v>68570</v>
      </c>
      <c r="B29918" t="s">
        <v>25686</v>
      </c>
      <c r="C29918" t="s">
        <v>33478</v>
      </c>
      <c r="D29918" t="e">
        <v>#N/A</v>
      </c>
      <c r="E29918"/>
      <c r="F29918"/>
      <c r="G29918"/>
      <c r="H29918"/>
      <c r="I29918"/>
      <c r="J29918"/>
      <c r="U29918" s="43"/>
      <c r="AE29918"/>
    </row>
    <row r="29919" spans="1:31">
      <c r="A29919">
        <v>68150</v>
      </c>
      <c r="B29919" t="s">
        <v>25687</v>
      </c>
      <c r="C29919" t="s">
        <v>33478</v>
      </c>
      <c r="D29919" t="s">
        <v>33476</v>
      </c>
      <c r="E29919"/>
      <c r="F29919"/>
      <c r="G29919"/>
      <c r="H29919"/>
      <c r="I29919"/>
      <c r="J29919"/>
      <c r="U29919" s="43"/>
      <c r="AE29919"/>
    </row>
    <row r="29920" spans="1:31">
      <c r="A29920">
        <v>68490</v>
      </c>
      <c r="B29920" t="s">
        <v>25688</v>
      </c>
      <c r="C29920" t="s">
        <v>33477</v>
      </c>
      <c r="D29920" t="s">
        <v>33476</v>
      </c>
      <c r="E29920"/>
      <c r="F29920"/>
      <c r="G29920"/>
      <c r="H29920"/>
      <c r="I29920"/>
      <c r="J29920"/>
      <c r="U29920" s="43"/>
      <c r="AE29920"/>
    </row>
    <row r="29921" spans="1:31">
      <c r="A29921">
        <v>68490</v>
      </c>
      <c r="B29921" t="s">
        <v>25689</v>
      </c>
      <c r="C29921" t="s">
        <v>33477</v>
      </c>
      <c r="D29921" t="s">
        <v>33476</v>
      </c>
      <c r="E29921"/>
      <c r="F29921"/>
      <c r="G29921"/>
      <c r="H29921"/>
      <c r="I29921"/>
      <c r="J29921"/>
      <c r="U29921" s="43"/>
      <c r="AE29921"/>
    </row>
    <row r="29922" spans="1:31">
      <c r="A29922">
        <v>68250</v>
      </c>
      <c r="B29922" t="s">
        <v>25690</v>
      </c>
      <c r="C29922" t="s">
        <v>33479</v>
      </c>
      <c r="D29922" t="e">
        <v>#N/A</v>
      </c>
      <c r="E29922"/>
      <c r="F29922"/>
      <c r="G29922"/>
      <c r="H29922"/>
      <c r="I29922"/>
      <c r="J29922"/>
      <c r="U29922" s="43"/>
      <c r="AE29922"/>
    </row>
    <row r="29923" spans="1:31">
      <c r="A29923">
        <v>68120</v>
      </c>
      <c r="B29923" t="s">
        <v>25691</v>
      </c>
      <c r="C29923" t="s">
        <v>33477</v>
      </c>
      <c r="D29923" t="e">
        <v>#N/A</v>
      </c>
      <c r="E29923"/>
      <c r="F29923"/>
      <c r="G29923"/>
      <c r="H29923"/>
      <c r="I29923"/>
      <c r="J29923"/>
      <c r="U29923" s="43"/>
      <c r="AE29923"/>
    </row>
    <row r="29924" spans="1:31">
      <c r="A29924">
        <v>68480</v>
      </c>
      <c r="B29924" t="s">
        <v>25692</v>
      </c>
      <c r="C29924" t="s">
        <v>33478</v>
      </c>
      <c r="D29924" t="s">
        <v>33476</v>
      </c>
      <c r="E29924"/>
      <c r="F29924"/>
      <c r="G29924"/>
      <c r="H29924"/>
      <c r="I29924"/>
      <c r="J29924"/>
      <c r="U29924" s="43"/>
      <c r="AE29924"/>
    </row>
    <row r="29925" spans="1:31">
      <c r="A29925">
        <v>68840</v>
      </c>
      <c r="B29925" t="s">
        <v>25693</v>
      </c>
      <c r="C29925" t="s">
        <v>33480</v>
      </c>
      <c r="D29925" t="e">
        <v>#N/A</v>
      </c>
      <c r="E29925"/>
      <c r="F29925"/>
      <c r="G29925"/>
      <c r="H29925"/>
      <c r="I29925"/>
      <c r="J29925"/>
      <c r="U29925" s="43"/>
      <c r="AE29925"/>
    </row>
    <row r="29926" spans="1:31">
      <c r="A29926">
        <v>68480</v>
      </c>
      <c r="B29926" t="s">
        <v>25694</v>
      </c>
      <c r="C29926" t="s">
        <v>33478</v>
      </c>
      <c r="D29926" t="s">
        <v>33476</v>
      </c>
      <c r="E29926"/>
      <c r="F29926"/>
      <c r="G29926"/>
      <c r="H29926"/>
      <c r="I29926"/>
      <c r="J29926"/>
      <c r="U29926" s="43"/>
      <c r="AE29926"/>
    </row>
    <row r="29927" spans="1:31">
      <c r="A29927">
        <v>68190</v>
      </c>
      <c r="B29927" t="s">
        <v>25695</v>
      </c>
      <c r="C29927" t="s">
        <v>33480</v>
      </c>
      <c r="D29927" t="s">
        <v>33476</v>
      </c>
      <c r="E29927"/>
      <c r="F29927"/>
      <c r="G29927"/>
      <c r="H29927"/>
      <c r="I29927"/>
      <c r="J29927"/>
      <c r="U29927" s="43"/>
      <c r="AE29927"/>
    </row>
    <row r="29928" spans="1:31">
      <c r="A29928">
        <v>68800</v>
      </c>
      <c r="B29928" t="s">
        <v>25696</v>
      </c>
      <c r="C29928" t="s">
        <v>33478</v>
      </c>
      <c r="D29928" t="e">
        <v>#N/A</v>
      </c>
      <c r="E29928"/>
      <c r="F29928"/>
      <c r="G29928"/>
      <c r="H29928"/>
      <c r="I29928"/>
      <c r="J29928"/>
      <c r="U29928" s="43"/>
      <c r="AE29928"/>
    </row>
    <row r="29929" spans="1:31">
      <c r="A29929">
        <v>68470</v>
      </c>
      <c r="B29929" t="s">
        <v>25697</v>
      </c>
      <c r="C29929" t="s">
        <v>33478</v>
      </c>
      <c r="D29929" t="s">
        <v>33482</v>
      </c>
      <c r="E29929"/>
      <c r="F29929"/>
      <c r="G29929"/>
      <c r="H29929"/>
      <c r="I29929"/>
      <c r="J29929"/>
      <c r="U29929" s="43"/>
      <c r="AE29929"/>
    </row>
    <row r="29930" spans="1:31">
      <c r="A29930">
        <v>68730</v>
      </c>
      <c r="B29930" t="s">
        <v>25698</v>
      </c>
      <c r="C29930" t="s">
        <v>33477</v>
      </c>
      <c r="D29930" t="e">
        <v>#N/A</v>
      </c>
      <c r="E29930"/>
      <c r="F29930"/>
      <c r="G29930"/>
      <c r="H29930"/>
      <c r="I29930"/>
      <c r="J29930"/>
      <c r="U29930" s="43"/>
      <c r="AE29930"/>
    </row>
    <row r="29931" spans="1:31">
      <c r="A29931">
        <v>68220</v>
      </c>
      <c r="B29931" t="s">
        <v>25699</v>
      </c>
      <c r="C29931" t="s">
        <v>33478</v>
      </c>
      <c r="D29931" t="s">
        <v>33476</v>
      </c>
      <c r="E29931"/>
      <c r="F29931"/>
      <c r="G29931"/>
      <c r="H29931"/>
      <c r="I29931"/>
      <c r="J29931"/>
      <c r="U29931" s="43"/>
      <c r="AE29931"/>
    </row>
    <row r="29932" spans="1:31">
      <c r="A29932">
        <v>68510</v>
      </c>
      <c r="B29932" t="s">
        <v>25700</v>
      </c>
      <c r="C29932" t="s">
        <v>33477</v>
      </c>
      <c r="D29932" t="e">
        <v>#N/A</v>
      </c>
      <c r="E29932"/>
      <c r="F29932"/>
      <c r="G29932"/>
      <c r="H29932"/>
      <c r="I29932"/>
      <c r="J29932"/>
      <c r="U29932" s="43"/>
      <c r="AE29932"/>
    </row>
    <row r="29933" spans="1:31">
      <c r="A29933">
        <v>68890</v>
      </c>
      <c r="B29933" t="s">
        <v>25701</v>
      </c>
      <c r="C29933" t="s">
        <v>33480</v>
      </c>
      <c r="D29933" t="s">
        <v>33476</v>
      </c>
      <c r="E29933"/>
      <c r="F29933"/>
      <c r="G29933"/>
      <c r="H29933"/>
      <c r="I29933"/>
      <c r="J29933"/>
      <c r="U29933" s="43"/>
      <c r="AE29933"/>
    </row>
    <row r="29934" spans="1:31">
      <c r="A29934">
        <v>68950</v>
      </c>
      <c r="B29934" t="s">
        <v>25702</v>
      </c>
      <c r="C29934" t="s">
        <v>33477</v>
      </c>
      <c r="D29934" t="e">
        <v>#N/A</v>
      </c>
      <c r="E29934"/>
      <c r="F29934"/>
      <c r="G29934"/>
      <c r="H29934"/>
      <c r="I29934"/>
      <c r="J29934"/>
      <c r="U29934" s="43"/>
      <c r="AE29934"/>
    </row>
    <row r="29935" spans="1:31">
      <c r="A29935">
        <v>68210</v>
      </c>
      <c r="B29935" t="s">
        <v>25703</v>
      </c>
      <c r="C29935" t="s">
        <v>33478</v>
      </c>
      <c r="D29935" t="s">
        <v>33476</v>
      </c>
      <c r="E29935"/>
      <c r="F29935"/>
      <c r="G29935"/>
      <c r="H29935"/>
      <c r="I29935"/>
      <c r="J29935"/>
      <c r="U29935" s="43"/>
      <c r="AE29935"/>
    </row>
    <row r="29936" spans="1:31">
      <c r="A29936">
        <v>68150</v>
      </c>
      <c r="B29936" t="s">
        <v>1228</v>
      </c>
      <c r="C29936" t="s">
        <v>33478</v>
      </c>
      <c r="D29936" t="s">
        <v>33476</v>
      </c>
      <c r="E29936"/>
      <c r="F29936"/>
      <c r="G29936"/>
      <c r="H29936"/>
      <c r="I29936"/>
      <c r="J29936"/>
      <c r="U29936" s="43"/>
      <c r="AE29936"/>
    </row>
    <row r="29937" spans="1:31">
      <c r="A29937">
        <v>68120</v>
      </c>
      <c r="B29937" t="s">
        <v>25704</v>
      </c>
      <c r="C29937" t="s">
        <v>33477</v>
      </c>
      <c r="D29937" t="e">
        <v>#N/A</v>
      </c>
      <c r="E29937"/>
      <c r="F29937"/>
      <c r="G29937"/>
      <c r="H29937"/>
      <c r="I29937"/>
      <c r="J29937"/>
      <c r="U29937" s="43"/>
      <c r="AE29937"/>
    </row>
    <row r="29938" spans="1:31">
      <c r="A29938">
        <v>68400</v>
      </c>
      <c r="B29938" t="s">
        <v>25705</v>
      </c>
      <c r="C29938" t="s">
        <v>33480</v>
      </c>
      <c r="D29938" t="e">
        <v>#N/A</v>
      </c>
      <c r="E29938"/>
      <c r="F29938"/>
      <c r="G29938"/>
      <c r="H29938"/>
      <c r="I29938"/>
      <c r="J29938"/>
      <c r="U29938" s="43"/>
      <c r="AE29938"/>
    </row>
    <row r="29939" spans="1:31">
      <c r="A29939">
        <v>68640</v>
      </c>
      <c r="B29939" t="s">
        <v>25706</v>
      </c>
      <c r="C29939" t="s">
        <v>33478</v>
      </c>
      <c r="D29939" t="s">
        <v>33476</v>
      </c>
      <c r="E29939"/>
      <c r="F29939"/>
      <c r="G29939"/>
      <c r="H29939"/>
      <c r="I29939"/>
      <c r="J29939"/>
      <c r="U29939" s="43"/>
      <c r="AE29939"/>
    </row>
    <row r="29940" spans="1:31">
      <c r="A29940">
        <v>68500</v>
      </c>
      <c r="B29940" t="s">
        <v>25707</v>
      </c>
      <c r="C29940" t="s">
        <v>33478</v>
      </c>
      <c r="D29940" t="s">
        <v>33476</v>
      </c>
      <c r="E29940"/>
      <c r="F29940"/>
      <c r="G29940"/>
      <c r="H29940"/>
      <c r="I29940"/>
      <c r="J29940"/>
      <c r="U29940" s="43"/>
      <c r="AE29940"/>
    </row>
    <row r="29941" spans="1:31">
      <c r="A29941">
        <v>68290</v>
      </c>
      <c r="B29941" t="s">
        <v>25708</v>
      </c>
      <c r="C29941" t="s">
        <v>33478</v>
      </c>
      <c r="D29941" t="s">
        <v>33476</v>
      </c>
      <c r="E29941"/>
      <c r="F29941"/>
      <c r="G29941"/>
      <c r="H29941"/>
      <c r="I29941"/>
      <c r="J29941"/>
      <c r="U29941" s="43"/>
      <c r="AE29941"/>
    </row>
    <row r="29942" spans="1:31">
      <c r="A29942">
        <v>68500</v>
      </c>
      <c r="B29942" t="s">
        <v>25709</v>
      </c>
      <c r="C29942" t="s">
        <v>33478</v>
      </c>
      <c r="D29942" t="s">
        <v>33476</v>
      </c>
      <c r="E29942"/>
      <c r="F29942"/>
      <c r="G29942"/>
      <c r="H29942"/>
      <c r="I29942"/>
      <c r="J29942"/>
      <c r="U29942" s="43"/>
      <c r="AE29942"/>
    </row>
    <row r="29943" spans="1:31">
      <c r="A29943">
        <v>68340</v>
      </c>
      <c r="B29943" t="s">
        <v>25710</v>
      </c>
      <c r="C29943" t="s">
        <v>33480</v>
      </c>
      <c r="D29943" t="e">
        <v>#N/A</v>
      </c>
      <c r="E29943"/>
      <c r="F29943"/>
      <c r="G29943"/>
      <c r="H29943"/>
      <c r="I29943"/>
      <c r="J29943"/>
      <c r="U29943" s="43"/>
      <c r="AE29943"/>
    </row>
    <row r="29944" spans="1:31">
      <c r="A29944">
        <v>68170</v>
      </c>
      <c r="B29944" t="s">
        <v>25711</v>
      </c>
      <c r="C29944" t="s">
        <v>33480</v>
      </c>
      <c r="D29944" t="e">
        <v>#N/A</v>
      </c>
      <c r="E29944"/>
      <c r="F29944"/>
      <c r="G29944"/>
      <c r="H29944"/>
      <c r="I29944"/>
      <c r="J29944"/>
      <c r="U29944" s="43"/>
      <c r="AE29944"/>
    </row>
    <row r="29945" spans="1:31">
      <c r="A29945">
        <v>68800</v>
      </c>
      <c r="B29945" t="s">
        <v>25712</v>
      </c>
      <c r="C29945" t="s">
        <v>33478</v>
      </c>
      <c r="D29945" t="e">
        <v>#N/A</v>
      </c>
      <c r="E29945"/>
      <c r="F29945"/>
      <c r="G29945"/>
      <c r="H29945"/>
      <c r="I29945"/>
      <c r="J29945"/>
      <c r="U29945" s="43"/>
      <c r="AE29945"/>
    </row>
    <row r="29946" spans="1:31">
      <c r="A29946">
        <v>68590</v>
      </c>
      <c r="B29946" t="s">
        <v>25713</v>
      </c>
      <c r="C29946" t="s">
        <v>33480</v>
      </c>
      <c r="D29946" t="e">
        <v>#N/A</v>
      </c>
      <c r="E29946"/>
      <c r="F29946"/>
      <c r="G29946"/>
      <c r="H29946"/>
      <c r="I29946"/>
      <c r="J29946"/>
      <c r="U29946" s="43"/>
      <c r="AE29946"/>
    </row>
    <row r="29947" spans="1:31">
      <c r="A29947">
        <v>68740</v>
      </c>
      <c r="B29947" t="s">
        <v>25714</v>
      </c>
      <c r="C29947" t="s">
        <v>33480</v>
      </c>
      <c r="D29947" t="s">
        <v>33476</v>
      </c>
      <c r="E29947"/>
      <c r="F29947"/>
      <c r="G29947"/>
      <c r="H29947"/>
      <c r="I29947"/>
      <c r="J29947"/>
      <c r="U29947" s="43"/>
      <c r="AE29947"/>
    </row>
    <row r="29948" spans="1:31">
      <c r="A29948">
        <v>68210</v>
      </c>
      <c r="B29948" t="s">
        <v>25715</v>
      </c>
      <c r="C29948" t="s">
        <v>33478</v>
      </c>
      <c r="D29948" t="s">
        <v>33476</v>
      </c>
      <c r="E29948"/>
      <c r="F29948"/>
      <c r="G29948"/>
      <c r="H29948"/>
      <c r="I29948"/>
      <c r="J29948"/>
      <c r="U29948" s="43"/>
      <c r="AE29948"/>
    </row>
    <row r="29949" spans="1:31">
      <c r="A29949">
        <v>68660</v>
      </c>
      <c r="B29949" t="s">
        <v>25716</v>
      </c>
      <c r="C29949" t="s">
        <v>33478</v>
      </c>
      <c r="D29949" t="e">
        <v>#N/A</v>
      </c>
      <c r="E29949"/>
      <c r="F29949"/>
      <c r="G29949"/>
      <c r="H29949"/>
      <c r="I29949"/>
      <c r="J29949"/>
      <c r="U29949" s="43"/>
      <c r="AE29949"/>
    </row>
    <row r="29950" spans="1:31">
      <c r="A29950">
        <v>68480</v>
      </c>
      <c r="B29950" t="s">
        <v>25717</v>
      </c>
      <c r="C29950" t="s">
        <v>33478</v>
      </c>
      <c r="D29950" t="s">
        <v>33476</v>
      </c>
      <c r="E29950"/>
      <c r="F29950"/>
      <c r="G29950"/>
      <c r="H29950"/>
      <c r="I29950"/>
      <c r="J29950"/>
      <c r="U29950" s="43"/>
      <c r="AE29950"/>
    </row>
    <row r="29951" spans="1:31">
      <c r="A29951">
        <v>68590</v>
      </c>
      <c r="B29951" t="s">
        <v>25718</v>
      </c>
      <c r="C29951" t="s">
        <v>33480</v>
      </c>
      <c r="D29951" t="e">
        <v>#N/A</v>
      </c>
      <c r="E29951"/>
      <c r="F29951"/>
      <c r="G29951"/>
      <c r="H29951"/>
      <c r="I29951"/>
      <c r="J29951"/>
      <c r="U29951" s="43"/>
      <c r="AE29951"/>
    </row>
    <row r="29952" spans="1:31">
      <c r="A29952">
        <v>68128</v>
      </c>
      <c r="B29952" t="s">
        <v>25719</v>
      </c>
      <c r="C29952" t="s">
        <v>33477</v>
      </c>
      <c r="D29952" t="e">
        <v>#N/A</v>
      </c>
      <c r="E29952"/>
      <c r="F29952"/>
      <c r="G29952"/>
      <c r="H29952"/>
      <c r="I29952"/>
      <c r="J29952"/>
      <c r="U29952" s="43"/>
      <c r="AE29952"/>
    </row>
    <row r="29953" spans="1:31">
      <c r="A29953">
        <v>68250</v>
      </c>
      <c r="B29953" t="s">
        <v>25720</v>
      </c>
      <c r="C29953" t="s">
        <v>33479</v>
      </c>
      <c r="D29953" t="e">
        <v>#N/A</v>
      </c>
      <c r="E29953"/>
      <c r="F29953"/>
      <c r="G29953"/>
      <c r="H29953"/>
      <c r="I29953"/>
      <c r="J29953"/>
      <c r="U29953" s="43"/>
      <c r="AE29953"/>
    </row>
    <row r="29954" spans="1:31">
      <c r="A29954">
        <v>68560</v>
      </c>
      <c r="B29954" t="s">
        <v>25721</v>
      </c>
      <c r="C29954" t="s">
        <v>33478</v>
      </c>
      <c r="D29954" t="e">
        <v>#N/A</v>
      </c>
      <c r="E29954"/>
      <c r="F29954"/>
      <c r="G29954"/>
      <c r="H29954"/>
      <c r="I29954"/>
      <c r="J29954"/>
      <c r="U29954" s="43"/>
      <c r="AE29954"/>
    </row>
    <row r="29955" spans="1:31">
      <c r="A29955">
        <v>68270</v>
      </c>
      <c r="B29955" t="s">
        <v>25722</v>
      </c>
      <c r="C29955" t="s">
        <v>33480</v>
      </c>
      <c r="D29955" t="e">
        <v>#N/A</v>
      </c>
      <c r="E29955"/>
      <c r="F29955"/>
      <c r="G29955"/>
      <c r="H29955"/>
      <c r="I29955"/>
      <c r="J29955"/>
      <c r="U29955" s="43"/>
      <c r="AE29955"/>
    </row>
    <row r="29956" spans="1:31">
      <c r="A29956">
        <v>68740</v>
      </c>
      <c r="B29956" t="s">
        <v>25723</v>
      </c>
      <c r="C29956" t="s">
        <v>33480</v>
      </c>
      <c r="D29956" t="s">
        <v>33476</v>
      </c>
      <c r="E29956"/>
      <c r="F29956"/>
      <c r="G29956"/>
      <c r="H29956"/>
      <c r="I29956"/>
      <c r="J29956"/>
      <c r="U29956" s="43"/>
      <c r="AE29956"/>
    </row>
    <row r="29957" spans="1:31">
      <c r="A29957">
        <v>68740</v>
      </c>
      <c r="B29957" t="s">
        <v>25724</v>
      </c>
      <c r="C29957" t="s">
        <v>33480</v>
      </c>
      <c r="D29957" t="s">
        <v>33476</v>
      </c>
      <c r="E29957"/>
      <c r="F29957"/>
      <c r="G29957"/>
      <c r="H29957"/>
      <c r="I29957"/>
      <c r="J29957"/>
      <c r="U29957" s="43"/>
      <c r="AE29957"/>
    </row>
    <row r="29958" spans="1:31">
      <c r="A29958">
        <v>68550</v>
      </c>
      <c r="B29958" t="s">
        <v>25725</v>
      </c>
      <c r="C29958" t="s">
        <v>33478</v>
      </c>
      <c r="D29958" t="s">
        <v>33476</v>
      </c>
      <c r="E29958"/>
      <c r="F29958"/>
      <c r="G29958"/>
      <c r="H29958"/>
      <c r="I29958"/>
      <c r="J29958"/>
      <c r="U29958" s="43"/>
      <c r="AE29958"/>
    </row>
    <row r="29959" spans="1:31">
      <c r="A29959">
        <v>68210</v>
      </c>
      <c r="B29959" t="s">
        <v>25726</v>
      </c>
      <c r="C29959" t="s">
        <v>33478</v>
      </c>
      <c r="D29959" t="s">
        <v>33476</v>
      </c>
      <c r="E29959"/>
      <c r="F29959"/>
      <c r="G29959"/>
      <c r="H29959"/>
      <c r="I29959"/>
      <c r="J29959"/>
      <c r="U29959" s="43"/>
      <c r="AE29959"/>
    </row>
    <row r="29960" spans="1:31">
      <c r="A29960">
        <v>68160</v>
      </c>
      <c r="B29960" t="s">
        <v>25727</v>
      </c>
      <c r="C29960" t="s">
        <v>33478</v>
      </c>
      <c r="D29960" t="s">
        <v>33476</v>
      </c>
      <c r="E29960"/>
      <c r="F29960"/>
      <c r="G29960"/>
      <c r="H29960"/>
      <c r="I29960"/>
      <c r="J29960"/>
      <c r="U29960" s="43"/>
      <c r="AE29960"/>
    </row>
    <row r="29961" spans="1:31">
      <c r="A29961">
        <v>68127</v>
      </c>
      <c r="B29961" t="s">
        <v>25728</v>
      </c>
      <c r="C29961" t="s">
        <v>33480</v>
      </c>
      <c r="D29961" t="s">
        <v>33476</v>
      </c>
      <c r="E29961"/>
      <c r="F29961"/>
      <c r="G29961"/>
      <c r="H29961"/>
      <c r="I29961"/>
      <c r="J29961"/>
      <c r="U29961" s="43"/>
      <c r="AE29961"/>
    </row>
    <row r="29962" spans="1:31">
      <c r="A29962">
        <v>68590</v>
      </c>
      <c r="B29962" t="s">
        <v>4367</v>
      </c>
      <c r="C29962" t="s">
        <v>33480</v>
      </c>
      <c r="D29962" t="e">
        <v>#N/A</v>
      </c>
      <c r="E29962"/>
      <c r="F29962"/>
      <c r="G29962"/>
      <c r="H29962"/>
      <c r="I29962"/>
      <c r="J29962"/>
      <c r="U29962" s="43"/>
      <c r="AE29962"/>
    </row>
    <row r="29963" spans="1:31">
      <c r="A29963">
        <v>68300</v>
      </c>
      <c r="B29963" t="s">
        <v>20513</v>
      </c>
      <c r="C29963" t="s">
        <v>33477</v>
      </c>
      <c r="D29963" t="s">
        <v>33476</v>
      </c>
      <c r="E29963"/>
      <c r="F29963"/>
      <c r="G29963"/>
      <c r="H29963"/>
      <c r="I29963"/>
      <c r="J29963"/>
      <c r="U29963" s="43"/>
      <c r="AE29963"/>
    </row>
    <row r="29964" spans="1:31">
      <c r="A29964">
        <v>68300</v>
      </c>
      <c r="B29964" t="s">
        <v>20513</v>
      </c>
      <c r="C29964" t="s">
        <v>33477</v>
      </c>
      <c r="D29964" t="s">
        <v>33476</v>
      </c>
      <c r="E29964"/>
      <c r="F29964"/>
      <c r="G29964"/>
      <c r="H29964"/>
      <c r="I29964"/>
      <c r="J29964"/>
      <c r="U29964" s="43"/>
      <c r="AE29964"/>
    </row>
    <row r="29965" spans="1:31">
      <c r="A29965">
        <v>68300</v>
      </c>
      <c r="B29965" t="s">
        <v>20513</v>
      </c>
      <c r="C29965" t="s">
        <v>33477</v>
      </c>
      <c r="D29965" t="s">
        <v>33476</v>
      </c>
      <c r="E29965"/>
      <c r="F29965"/>
      <c r="G29965"/>
      <c r="H29965"/>
      <c r="I29965"/>
      <c r="J29965"/>
      <c r="U29965" s="43"/>
      <c r="AE29965"/>
    </row>
    <row r="29966" spans="1:31">
      <c r="A29966">
        <v>68160</v>
      </c>
      <c r="B29966" t="s">
        <v>25729</v>
      </c>
      <c r="C29966" t="s">
        <v>33478</v>
      </c>
      <c r="D29966" t="s">
        <v>33476</v>
      </c>
      <c r="E29966"/>
      <c r="F29966"/>
      <c r="G29966"/>
      <c r="H29966"/>
      <c r="I29966"/>
      <c r="J29966"/>
      <c r="U29966" s="43"/>
      <c r="AE29966"/>
    </row>
    <row r="29967" spans="1:31">
      <c r="A29967">
        <v>68160</v>
      </c>
      <c r="B29967" t="s">
        <v>25729</v>
      </c>
      <c r="C29967" t="s">
        <v>33478</v>
      </c>
      <c r="D29967" t="s">
        <v>33476</v>
      </c>
      <c r="E29967"/>
      <c r="F29967"/>
      <c r="G29967"/>
      <c r="H29967"/>
      <c r="I29967"/>
      <c r="J29967"/>
      <c r="U29967" s="43"/>
      <c r="AE29967"/>
    </row>
    <row r="29968" spans="1:31">
      <c r="A29968">
        <v>68210</v>
      </c>
      <c r="B29968" t="s">
        <v>25730</v>
      </c>
      <c r="C29968" t="s">
        <v>33478</v>
      </c>
      <c r="D29968" t="s">
        <v>33476</v>
      </c>
      <c r="E29968"/>
      <c r="F29968"/>
      <c r="G29968"/>
      <c r="H29968"/>
      <c r="I29968"/>
      <c r="J29968"/>
      <c r="U29968" s="43"/>
      <c r="AE29968"/>
    </row>
    <row r="29969" spans="1:31">
      <c r="A29969">
        <v>68390</v>
      </c>
      <c r="B29969" t="s">
        <v>25731</v>
      </c>
      <c r="C29969" t="s">
        <v>33480</v>
      </c>
      <c r="D29969" t="s">
        <v>33476</v>
      </c>
      <c r="E29969"/>
      <c r="F29969"/>
      <c r="G29969"/>
      <c r="H29969"/>
      <c r="I29969"/>
      <c r="J29969"/>
      <c r="U29969" s="43"/>
      <c r="AE29969"/>
    </row>
    <row r="29970" spans="1:31">
      <c r="A29970">
        <v>68440</v>
      </c>
      <c r="B29970" t="s">
        <v>25732</v>
      </c>
      <c r="C29970" t="s">
        <v>33477</v>
      </c>
      <c r="D29970" t="s">
        <v>33476</v>
      </c>
      <c r="E29970"/>
      <c r="F29970"/>
      <c r="G29970"/>
      <c r="H29970"/>
      <c r="I29970"/>
      <c r="J29970"/>
      <c r="U29970" s="43"/>
      <c r="AE29970"/>
    </row>
    <row r="29971" spans="1:31">
      <c r="A29971">
        <v>68520</v>
      </c>
      <c r="B29971" t="s">
        <v>25733</v>
      </c>
      <c r="C29971" t="s">
        <v>33478</v>
      </c>
      <c r="D29971" t="s">
        <v>33476</v>
      </c>
      <c r="E29971"/>
      <c r="F29971"/>
      <c r="G29971"/>
      <c r="H29971"/>
      <c r="I29971"/>
      <c r="J29971"/>
      <c r="U29971" s="43"/>
      <c r="AE29971"/>
    </row>
    <row r="29972" spans="1:31">
      <c r="A29972">
        <v>68130</v>
      </c>
      <c r="B29972" t="s">
        <v>25734</v>
      </c>
      <c r="C29972" t="s">
        <v>33478</v>
      </c>
      <c r="D29972" t="s">
        <v>33476</v>
      </c>
      <c r="E29972"/>
      <c r="F29972"/>
      <c r="G29972"/>
      <c r="H29972"/>
      <c r="I29972"/>
      <c r="J29972"/>
      <c r="U29972" s="43"/>
      <c r="AE29972"/>
    </row>
    <row r="29973" spans="1:31">
      <c r="A29973">
        <v>68780</v>
      </c>
      <c r="B29973" t="s">
        <v>25735</v>
      </c>
      <c r="C29973" t="s">
        <v>33478</v>
      </c>
      <c r="D29973" t="e">
        <v>#N/A</v>
      </c>
      <c r="E29973"/>
      <c r="F29973"/>
      <c r="G29973"/>
      <c r="H29973"/>
      <c r="I29973"/>
      <c r="J29973"/>
      <c r="U29973" s="43"/>
      <c r="AE29973"/>
    </row>
    <row r="29974" spans="1:31">
      <c r="A29974">
        <v>68580</v>
      </c>
      <c r="B29974" t="s">
        <v>25736</v>
      </c>
      <c r="C29974" t="s">
        <v>33478</v>
      </c>
      <c r="D29974" t="s">
        <v>33476</v>
      </c>
      <c r="E29974"/>
      <c r="F29974"/>
      <c r="G29974"/>
      <c r="H29974"/>
      <c r="I29974"/>
      <c r="J29974"/>
      <c r="U29974" s="43"/>
      <c r="AE29974"/>
    </row>
    <row r="29975" spans="1:31">
      <c r="A29975">
        <v>68580</v>
      </c>
      <c r="B29975" t="s">
        <v>25737</v>
      </c>
      <c r="C29975" t="s">
        <v>33478</v>
      </c>
      <c r="D29975" t="s">
        <v>33476</v>
      </c>
      <c r="E29975"/>
      <c r="F29975"/>
      <c r="G29975"/>
      <c r="H29975"/>
      <c r="I29975"/>
      <c r="J29975"/>
      <c r="U29975" s="43"/>
      <c r="AE29975"/>
    </row>
    <row r="29976" spans="1:31">
      <c r="A29976">
        <v>68290</v>
      </c>
      <c r="B29976" t="s">
        <v>25738</v>
      </c>
      <c r="C29976" t="s">
        <v>33478</v>
      </c>
      <c r="D29976" t="s">
        <v>33476</v>
      </c>
      <c r="E29976"/>
      <c r="F29976"/>
      <c r="G29976"/>
      <c r="H29976"/>
      <c r="I29976"/>
      <c r="J29976"/>
      <c r="U29976" s="43"/>
      <c r="AE29976"/>
    </row>
    <row r="29977" spans="1:31">
      <c r="A29977">
        <v>68290</v>
      </c>
      <c r="B29977" t="s">
        <v>25739</v>
      </c>
      <c r="C29977" t="s">
        <v>33478</v>
      </c>
      <c r="D29977" t="s">
        <v>33476</v>
      </c>
      <c r="E29977"/>
      <c r="F29977"/>
      <c r="G29977"/>
      <c r="H29977"/>
      <c r="I29977"/>
      <c r="J29977"/>
      <c r="U29977" s="43"/>
      <c r="AE29977"/>
    </row>
    <row r="29978" spans="1:31">
      <c r="A29978">
        <v>68510</v>
      </c>
      <c r="B29978" t="s">
        <v>25740</v>
      </c>
      <c r="C29978" t="s">
        <v>33477</v>
      </c>
      <c r="D29978" t="e">
        <v>#N/A</v>
      </c>
      <c r="E29978"/>
      <c r="F29978"/>
      <c r="G29978"/>
      <c r="H29978"/>
      <c r="I29978"/>
      <c r="J29978"/>
      <c r="U29978" s="43"/>
      <c r="AE29978"/>
    </row>
    <row r="29979" spans="1:31">
      <c r="A29979">
        <v>68380</v>
      </c>
      <c r="B29979" t="s">
        <v>25741</v>
      </c>
      <c r="C29979" t="s">
        <v>33478</v>
      </c>
      <c r="D29979" t="s">
        <v>33476</v>
      </c>
      <c r="E29979"/>
      <c r="F29979"/>
      <c r="G29979"/>
      <c r="H29979"/>
      <c r="I29979"/>
      <c r="J29979"/>
      <c r="U29979" s="43"/>
      <c r="AE29979"/>
    </row>
    <row r="29980" spans="1:31">
      <c r="A29980">
        <v>68480</v>
      </c>
      <c r="B29980" t="s">
        <v>25742</v>
      </c>
      <c r="C29980" t="s">
        <v>33478</v>
      </c>
      <c r="D29980" t="s">
        <v>33476</v>
      </c>
      <c r="E29980"/>
      <c r="F29980"/>
      <c r="G29980"/>
      <c r="H29980"/>
      <c r="I29980"/>
      <c r="J29980"/>
      <c r="U29980" s="43"/>
      <c r="AE29980"/>
    </row>
    <row r="29981" spans="1:31">
      <c r="A29981">
        <v>68780</v>
      </c>
      <c r="B29981" t="s">
        <v>25743</v>
      </c>
      <c r="C29981" t="s">
        <v>33478</v>
      </c>
      <c r="D29981" t="e">
        <v>#N/A</v>
      </c>
      <c r="E29981"/>
      <c r="F29981"/>
      <c r="G29981"/>
      <c r="H29981"/>
      <c r="I29981"/>
      <c r="J29981"/>
      <c r="U29981" s="43"/>
      <c r="AE29981"/>
    </row>
    <row r="29982" spans="1:31">
      <c r="A29982">
        <v>68360</v>
      </c>
      <c r="B29982" t="s">
        <v>25744</v>
      </c>
      <c r="C29982" t="s">
        <v>33480</v>
      </c>
      <c r="D29982" t="e">
        <v>#N/A</v>
      </c>
      <c r="E29982"/>
      <c r="F29982"/>
      <c r="G29982"/>
      <c r="H29982"/>
      <c r="I29982"/>
      <c r="J29982"/>
      <c r="U29982" s="43"/>
      <c r="AE29982"/>
    </row>
    <row r="29983" spans="1:31">
      <c r="A29983">
        <v>68230</v>
      </c>
      <c r="B29983" t="s">
        <v>25745</v>
      </c>
      <c r="C29983" t="s">
        <v>33478</v>
      </c>
      <c r="D29983" t="s">
        <v>33476</v>
      </c>
      <c r="E29983"/>
      <c r="F29983"/>
      <c r="G29983"/>
      <c r="H29983"/>
      <c r="I29983"/>
      <c r="J29983"/>
      <c r="U29983" s="43"/>
      <c r="AE29983"/>
    </row>
    <row r="29984" spans="1:31">
      <c r="A29984">
        <v>68140</v>
      </c>
      <c r="B29984" t="s">
        <v>25746</v>
      </c>
      <c r="C29984" t="s">
        <v>33478</v>
      </c>
      <c r="D29984" t="s">
        <v>33476</v>
      </c>
      <c r="E29984"/>
      <c r="F29984"/>
      <c r="G29984"/>
      <c r="H29984"/>
      <c r="I29984"/>
      <c r="J29984"/>
      <c r="U29984" s="43"/>
      <c r="AE29984"/>
    </row>
    <row r="29985" spans="1:31">
      <c r="A29985">
        <v>68570</v>
      </c>
      <c r="B29985" t="s">
        <v>25747</v>
      </c>
      <c r="C29985" t="s">
        <v>33478</v>
      </c>
      <c r="D29985" t="e">
        <v>#N/A</v>
      </c>
      <c r="E29985"/>
      <c r="F29985"/>
      <c r="G29985"/>
      <c r="H29985"/>
      <c r="I29985"/>
      <c r="J29985"/>
      <c r="U29985" s="43"/>
      <c r="AE29985"/>
    </row>
    <row r="29986" spans="1:31">
      <c r="A29986">
        <v>68570</v>
      </c>
      <c r="B29986" t="s">
        <v>25747</v>
      </c>
      <c r="C29986" t="s">
        <v>33478</v>
      </c>
      <c r="D29986" t="e">
        <v>#N/A</v>
      </c>
      <c r="E29986"/>
      <c r="F29986"/>
      <c r="G29986"/>
      <c r="H29986"/>
      <c r="I29986"/>
      <c r="J29986"/>
      <c r="U29986" s="43"/>
      <c r="AE29986"/>
    </row>
    <row r="29987" spans="1:31">
      <c r="A29987">
        <v>68720</v>
      </c>
      <c r="B29987" t="s">
        <v>25748</v>
      </c>
      <c r="C29987" t="s">
        <v>33478</v>
      </c>
      <c r="D29987" t="e">
        <v>#N/A</v>
      </c>
      <c r="E29987"/>
      <c r="F29987"/>
      <c r="G29987"/>
      <c r="H29987"/>
      <c r="I29987"/>
      <c r="J29987"/>
      <c r="U29987" s="43"/>
      <c r="AE29987"/>
    </row>
    <row r="29988" spans="1:31">
      <c r="A29988">
        <v>68720</v>
      </c>
      <c r="B29988" t="s">
        <v>25748</v>
      </c>
      <c r="C29988" t="s">
        <v>33478</v>
      </c>
      <c r="D29988" t="e">
        <v>#N/A</v>
      </c>
      <c r="E29988"/>
      <c r="F29988"/>
      <c r="G29988"/>
      <c r="H29988"/>
      <c r="I29988"/>
      <c r="J29988"/>
      <c r="U29988" s="43"/>
      <c r="AE29988"/>
    </row>
    <row r="29989" spans="1:31">
      <c r="A29989">
        <v>68850</v>
      </c>
      <c r="B29989" t="s">
        <v>25749</v>
      </c>
      <c r="C29989" t="s">
        <v>33480</v>
      </c>
      <c r="D29989" t="e">
        <v>#N/A</v>
      </c>
      <c r="E29989"/>
      <c r="F29989"/>
      <c r="G29989"/>
      <c r="H29989"/>
      <c r="I29989"/>
      <c r="J29989"/>
      <c r="U29989" s="43"/>
      <c r="AE29989"/>
    </row>
    <row r="29990" spans="1:31">
      <c r="A29990">
        <v>68700</v>
      </c>
      <c r="B29990" t="s">
        <v>25750</v>
      </c>
      <c r="C29990" t="s">
        <v>33478</v>
      </c>
      <c r="D29990" t="s">
        <v>33476</v>
      </c>
      <c r="E29990"/>
      <c r="F29990"/>
      <c r="G29990"/>
      <c r="H29990"/>
      <c r="I29990"/>
      <c r="J29990"/>
      <c r="U29990" s="43"/>
      <c r="AE29990"/>
    </row>
    <row r="29991" spans="1:31">
      <c r="A29991">
        <v>68440</v>
      </c>
      <c r="B29991" t="s">
        <v>25751</v>
      </c>
      <c r="C29991" t="s">
        <v>33477</v>
      </c>
      <c r="D29991" t="s">
        <v>33476</v>
      </c>
      <c r="E29991"/>
      <c r="F29991"/>
      <c r="G29991"/>
      <c r="H29991"/>
      <c r="I29991"/>
      <c r="J29991"/>
      <c r="U29991" s="43"/>
      <c r="AE29991"/>
    </row>
    <row r="29992" spans="1:31">
      <c r="A29992">
        <v>68440</v>
      </c>
      <c r="B29992" t="s">
        <v>25752</v>
      </c>
      <c r="C29992" t="s">
        <v>33477</v>
      </c>
      <c r="D29992" t="s">
        <v>33476</v>
      </c>
      <c r="E29992"/>
      <c r="F29992"/>
      <c r="G29992"/>
      <c r="H29992"/>
      <c r="I29992"/>
      <c r="J29992"/>
      <c r="U29992" s="43"/>
      <c r="AE29992"/>
    </row>
    <row r="29993" spans="1:31">
      <c r="A29993">
        <v>68640</v>
      </c>
      <c r="B29993" t="s">
        <v>25753</v>
      </c>
      <c r="C29993" t="s">
        <v>33478</v>
      </c>
      <c r="D29993" t="s">
        <v>33476</v>
      </c>
      <c r="E29993"/>
      <c r="F29993"/>
      <c r="G29993"/>
      <c r="H29993"/>
      <c r="I29993"/>
      <c r="J29993"/>
      <c r="U29993" s="43"/>
      <c r="AE29993"/>
    </row>
    <row r="29994" spans="1:31">
      <c r="A29994">
        <v>68780</v>
      </c>
      <c r="B29994" t="s">
        <v>25754</v>
      </c>
      <c r="C29994" t="s">
        <v>33478</v>
      </c>
      <c r="D29994" t="e">
        <v>#N/A</v>
      </c>
      <c r="E29994"/>
      <c r="F29994"/>
      <c r="G29994"/>
      <c r="H29994"/>
      <c r="I29994"/>
      <c r="J29994"/>
      <c r="U29994" s="43"/>
      <c r="AE29994"/>
    </row>
    <row r="29995" spans="1:31">
      <c r="A29995">
        <v>68510</v>
      </c>
      <c r="B29995" t="s">
        <v>25755</v>
      </c>
      <c r="C29995" t="s">
        <v>33477</v>
      </c>
      <c r="D29995" t="e">
        <v>#N/A</v>
      </c>
      <c r="E29995"/>
      <c r="F29995"/>
      <c r="G29995"/>
      <c r="H29995"/>
      <c r="I29995"/>
      <c r="J29995"/>
      <c r="U29995" s="43"/>
      <c r="AE29995"/>
    </row>
    <row r="29996" spans="1:31">
      <c r="A29996">
        <v>68470</v>
      </c>
      <c r="B29996" t="s">
        <v>25756</v>
      </c>
      <c r="C29996" t="s">
        <v>33478</v>
      </c>
      <c r="D29996" t="s">
        <v>33482</v>
      </c>
      <c r="E29996"/>
      <c r="F29996"/>
      <c r="G29996"/>
      <c r="H29996"/>
      <c r="I29996"/>
      <c r="J29996"/>
      <c r="U29996" s="43"/>
      <c r="AE29996"/>
    </row>
    <row r="29997" spans="1:31">
      <c r="A29997">
        <v>68140</v>
      </c>
      <c r="B29997" t="s">
        <v>25757</v>
      </c>
      <c r="C29997" t="s">
        <v>33478</v>
      </c>
      <c r="D29997" t="s">
        <v>33476</v>
      </c>
      <c r="E29997"/>
      <c r="F29997"/>
      <c r="G29997"/>
      <c r="H29997"/>
      <c r="I29997"/>
      <c r="J29997"/>
      <c r="U29997" s="43"/>
      <c r="AE29997"/>
    </row>
    <row r="29998" spans="1:31">
      <c r="A29998">
        <v>68580</v>
      </c>
      <c r="B29998" t="s">
        <v>25758</v>
      </c>
      <c r="C29998" t="s">
        <v>33478</v>
      </c>
      <c r="D29998" t="s">
        <v>33476</v>
      </c>
      <c r="E29998"/>
      <c r="F29998"/>
      <c r="G29998"/>
      <c r="H29998"/>
      <c r="I29998"/>
      <c r="J29998"/>
      <c r="U29998" s="43"/>
      <c r="AE29998"/>
    </row>
    <row r="29999" spans="1:31">
      <c r="A29999">
        <v>68280</v>
      </c>
      <c r="B29999" t="s">
        <v>25759</v>
      </c>
      <c r="C29999" t="s">
        <v>33480</v>
      </c>
      <c r="D29999" t="s">
        <v>33476</v>
      </c>
      <c r="E29999"/>
      <c r="F29999"/>
      <c r="G29999"/>
      <c r="H29999"/>
      <c r="I29999"/>
      <c r="J29999"/>
      <c r="U29999" s="43"/>
      <c r="AE29999"/>
    </row>
    <row r="30000" spans="1:31">
      <c r="A30000">
        <v>68720</v>
      </c>
      <c r="B30000" t="s">
        <v>25760</v>
      </c>
      <c r="C30000" t="s">
        <v>33478</v>
      </c>
      <c r="D30000" t="e">
        <v>#N/A</v>
      </c>
      <c r="E30000"/>
      <c r="F30000"/>
      <c r="G30000"/>
      <c r="H30000"/>
      <c r="I30000"/>
      <c r="J30000"/>
      <c r="U30000" s="43"/>
      <c r="AE30000"/>
    </row>
    <row r="30001" spans="1:31">
      <c r="A30001">
        <v>68130</v>
      </c>
      <c r="B30001" t="s">
        <v>25761</v>
      </c>
      <c r="C30001" t="s">
        <v>33478</v>
      </c>
      <c r="D30001" t="s">
        <v>33476</v>
      </c>
      <c r="E30001"/>
      <c r="F30001"/>
      <c r="G30001"/>
      <c r="H30001"/>
      <c r="I30001"/>
      <c r="J30001"/>
      <c r="U30001" s="43"/>
      <c r="AE30001"/>
    </row>
    <row r="30002" spans="1:31">
      <c r="A30002">
        <v>68800</v>
      </c>
      <c r="B30002" t="s">
        <v>25762</v>
      </c>
      <c r="C30002" t="s">
        <v>33478</v>
      </c>
      <c r="D30002" t="e">
        <v>#N/A</v>
      </c>
      <c r="E30002"/>
      <c r="F30002"/>
      <c r="G30002"/>
      <c r="H30002"/>
      <c r="I30002"/>
      <c r="J30002"/>
      <c r="U30002" s="43"/>
      <c r="AE30002"/>
    </row>
    <row r="30003" spans="1:31">
      <c r="A30003">
        <v>68590</v>
      </c>
      <c r="B30003" t="s">
        <v>25763</v>
      </c>
      <c r="C30003" t="s">
        <v>33480</v>
      </c>
      <c r="D30003" t="e">
        <v>#N/A</v>
      </c>
      <c r="E30003"/>
      <c r="F30003"/>
      <c r="G30003"/>
      <c r="H30003"/>
      <c r="I30003"/>
      <c r="J30003"/>
      <c r="U30003" s="43"/>
      <c r="AE30003"/>
    </row>
    <row r="30004" spans="1:31">
      <c r="A30004">
        <v>68210</v>
      </c>
      <c r="B30004" t="s">
        <v>25764</v>
      </c>
      <c r="C30004" t="s">
        <v>33478</v>
      </c>
      <c r="D30004" t="s">
        <v>33476</v>
      </c>
      <c r="E30004"/>
      <c r="F30004"/>
      <c r="G30004"/>
      <c r="H30004"/>
      <c r="I30004"/>
      <c r="J30004"/>
      <c r="U30004" s="43"/>
      <c r="AE30004"/>
    </row>
    <row r="30005" spans="1:31">
      <c r="A30005">
        <v>68210</v>
      </c>
      <c r="B30005" t="s">
        <v>25765</v>
      </c>
      <c r="C30005" t="s">
        <v>33478</v>
      </c>
      <c r="D30005" t="s">
        <v>33476</v>
      </c>
      <c r="E30005"/>
      <c r="F30005"/>
      <c r="G30005"/>
      <c r="H30005"/>
      <c r="I30005"/>
      <c r="J30005"/>
      <c r="U30005" s="43"/>
      <c r="AE30005"/>
    </row>
    <row r="30006" spans="1:31">
      <c r="A30006">
        <v>68230</v>
      </c>
      <c r="B30006" t="s">
        <v>25766</v>
      </c>
      <c r="C30006" t="s">
        <v>33478</v>
      </c>
      <c r="D30006" t="s">
        <v>33476</v>
      </c>
      <c r="E30006"/>
      <c r="F30006"/>
      <c r="G30006"/>
      <c r="H30006"/>
      <c r="I30006"/>
      <c r="J30006"/>
      <c r="U30006" s="43"/>
      <c r="AE30006"/>
    </row>
    <row r="30007" spans="1:31">
      <c r="A30007">
        <v>68580</v>
      </c>
      <c r="B30007" t="s">
        <v>25767</v>
      </c>
      <c r="C30007" t="s">
        <v>33478</v>
      </c>
      <c r="D30007" t="s">
        <v>33476</v>
      </c>
      <c r="E30007"/>
      <c r="F30007"/>
      <c r="G30007"/>
      <c r="H30007"/>
      <c r="I30007"/>
      <c r="J30007"/>
      <c r="U30007" s="43"/>
      <c r="AE30007"/>
    </row>
    <row r="30008" spans="1:31">
      <c r="A30008">
        <v>68510</v>
      </c>
      <c r="B30008" t="s">
        <v>25768</v>
      </c>
      <c r="C30008" t="s">
        <v>33477</v>
      </c>
      <c r="D30008" t="e">
        <v>#N/A</v>
      </c>
      <c r="E30008"/>
      <c r="F30008"/>
      <c r="G30008"/>
      <c r="H30008"/>
      <c r="I30008"/>
      <c r="J30008"/>
      <c r="U30008" s="43"/>
      <c r="AE30008"/>
    </row>
    <row r="30009" spans="1:31">
      <c r="A30009">
        <v>68700</v>
      </c>
      <c r="B30009" t="s">
        <v>25769</v>
      </c>
      <c r="C30009" t="s">
        <v>33478</v>
      </c>
      <c r="D30009" t="s">
        <v>33476</v>
      </c>
      <c r="E30009"/>
      <c r="F30009"/>
      <c r="G30009"/>
      <c r="H30009"/>
      <c r="I30009"/>
      <c r="J30009"/>
      <c r="U30009" s="43"/>
      <c r="AE30009"/>
    </row>
    <row r="30010" spans="1:31">
      <c r="A30010">
        <v>68190</v>
      </c>
      <c r="B30010" t="s">
        <v>25770</v>
      </c>
      <c r="C30010" t="s">
        <v>33480</v>
      </c>
      <c r="D30010" t="s">
        <v>33476</v>
      </c>
      <c r="E30010"/>
      <c r="F30010"/>
      <c r="G30010"/>
      <c r="H30010"/>
      <c r="I30010"/>
      <c r="J30010"/>
      <c r="U30010" s="43"/>
      <c r="AE30010"/>
    </row>
    <row r="30011" spans="1:31">
      <c r="A30011">
        <v>68121</v>
      </c>
      <c r="B30011" t="s">
        <v>25771</v>
      </c>
      <c r="C30011" t="s">
        <v>33478</v>
      </c>
      <c r="D30011" t="e">
        <v>#N/A</v>
      </c>
      <c r="E30011"/>
      <c r="F30011"/>
      <c r="G30011"/>
      <c r="H30011"/>
      <c r="I30011"/>
      <c r="J30011"/>
      <c r="U30011" s="43"/>
      <c r="AE30011"/>
    </row>
    <row r="30012" spans="1:31">
      <c r="A30012">
        <v>68320</v>
      </c>
      <c r="B30012" t="s">
        <v>25772</v>
      </c>
      <c r="C30012" t="s">
        <v>33480</v>
      </c>
      <c r="D30012" t="s">
        <v>33476</v>
      </c>
      <c r="E30012"/>
      <c r="F30012"/>
      <c r="G30012"/>
      <c r="H30012"/>
      <c r="I30012"/>
      <c r="J30012"/>
      <c r="U30012" s="43"/>
      <c r="AE30012"/>
    </row>
    <row r="30013" spans="1:31">
      <c r="A30013">
        <v>68480</v>
      </c>
      <c r="B30013" t="s">
        <v>25773</v>
      </c>
      <c r="C30013" t="s">
        <v>33478</v>
      </c>
      <c r="D30013" t="s">
        <v>33476</v>
      </c>
      <c r="E30013"/>
      <c r="F30013"/>
      <c r="G30013"/>
      <c r="H30013"/>
      <c r="I30013"/>
      <c r="J30013"/>
      <c r="U30013" s="43"/>
      <c r="AE30013"/>
    </row>
    <row r="30014" spans="1:31">
      <c r="A30014">
        <v>68800</v>
      </c>
      <c r="B30014" t="s">
        <v>25774</v>
      </c>
      <c r="C30014" t="s">
        <v>33478</v>
      </c>
      <c r="D30014" t="e">
        <v>#N/A</v>
      </c>
      <c r="E30014"/>
      <c r="F30014"/>
      <c r="G30014"/>
      <c r="H30014"/>
      <c r="I30014"/>
      <c r="J30014"/>
      <c r="U30014" s="43"/>
      <c r="AE30014"/>
    </row>
    <row r="30015" spans="1:31">
      <c r="A30015">
        <v>68128</v>
      </c>
      <c r="B30015" t="s">
        <v>25775</v>
      </c>
      <c r="C30015" t="s">
        <v>33477</v>
      </c>
      <c r="D30015" t="e">
        <v>#N/A</v>
      </c>
      <c r="E30015"/>
      <c r="F30015"/>
      <c r="G30015"/>
      <c r="H30015"/>
      <c r="I30015"/>
      <c r="J30015"/>
      <c r="U30015" s="43"/>
      <c r="AE30015"/>
    </row>
    <row r="30016" spans="1:31">
      <c r="A30016">
        <v>68420</v>
      </c>
      <c r="B30016" t="s">
        <v>25776</v>
      </c>
      <c r="C30016" t="s">
        <v>33478</v>
      </c>
      <c r="D30016" t="s">
        <v>33476</v>
      </c>
      <c r="E30016"/>
      <c r="F30016"/>
      <c r="G30016"/>
      <c r="H30016"/>
      <c r="I30016"/>
      <c r="J30016"/>
      <c r="U30016" s="43"/>
      <c r="AE30016"/>
    </row>
    <row r="30017" spans="1:31">
      <c r="A30017">
        <v>68600</v>
      </c>
      <c r="B30017" t="s">
        <v>25777</v>
      </c>
      <c r="C30017" t="s">
        <v>33480</v>
      </c>
      <c r="D30017" t="s">
        <v>33476</v>
      </c>
      <c r="E30017"/>
      <c r="F30017"/>
      <c r="G30017"/>
      <c r="H30017"/>
      <c r="I30017"/>
      <c r="J30017"/>
      <c r="U30017" s="43"/>
      <c r="AE30017"/>
    </row>
    <row r="30018" spans="1:31">
      <c r="A30018">
        <v>68600</v>
      </c>
      <c r="B30018" t="s">
        <v>25778</v>
      </c>
      <c r="C30018" t="s">
        <v>33480</v>
      </c>
      <c r="D30018" t="s">
        <v>33476</v>
      </c>
      <c r="E30018"/>
      <c r="F30018"/>
      <c r="G30018"/>
      <c r="H30018"/>
      <c r="I30018"/>
      <c r="J30018"/>
      <c r="U30018" s="43"/>
      <c r="AE30018"/>
    </row>
    <row r="30019" spans="1:31">
      <c r="A30019">
        <v>68130</v>
      </c>
      <c r="B30019" t="s">
        <v>25779</v>
      </c>
      <c r="C30019" t="s">
        <v>33478</v>
      </c>
      <c r="D30019" t="s">
        <v>33476</v>
      </c>
      <c r="E30019"/>
      <c r="F30019"/>
      <c r="G30019"/>
      <c r="H30019"/>
      <c r="I30019"/>
      <c r="J30019"/>
      <c r="U30019" s="43"/>
      <c r="AE30019"/>
    </row>
    <row r="30020" spans="1:31">
      <c r="A30020">
        <v>68230</v>
      </c>
      <c r="B30020" t="s">
        <v>25780</v>
      </c>
      <c r="C30020" t="s">
        <v>33478</v>
      </c>
      <c r="D30020" t="s">
        <v>33476</v>
      </c>
      <c r="E30020"/>
      <c r="F30020"/>
      <c r="G30020"/>
      <c r="H30020"/>
      <c r="I30020"/>
      <c r="J30020"/>
      <c r="U30020" s="43"/>
      <c r="AE30020"/>
    </row>
    <row r="30021" spans="1:31">
      <c r="A30021">
        <v>68640</v>
      </c>
      <c r="B30021" t="s">
        <v>25781</v>
      </c>
      <c r="C30021" t="s">
        <v>33478</v>
      </c>
      <c r="D30021" t="s">
        <v>33476</v>
      </c>
      <c r="E30021"/>
      <c r="F30021"/>
      <c r="G30021"/>
      <c r="H30021"/>
      <c r="I30021"/>
      <c r="J30021"/>
      <c r="U30021" s="43"/>
      <c r="AE30021"/>
    </row>
    <row r="30022" spans="1:31">
      <c r="A30022">
        <v>68130</v>
      </c>
      <c r="B30022" t="s">
        <v>25782</v>
      </c>
      <c r="C30022" t="s">
        <v>33478</v>
      </c>
      <c r="D30022" t="s">
        <v>33476</v>
      </c>
      <c r="E30022"/>
      <c r="F30022"/>
      <c r="G30022"/>
      <c r="H30022"/>
      <c r="I30022"/>
      <c r="J30022"/>
      <c r="U30022" s="43"/>
      <c r="AE30022"/>
    </row>
    <row r="30023" spans="1:31">
      <c r="A30023">
        <v>68510</v>
      </c>
      <c r="B30023" t="s">
        <v>25783</v>
      </c>
      <c r="C30023" t="s">
        <v>33477</v>
      </c>
      <c r="D30023" t="e">
        <v>#N/A</v>
      </c>
      <c r="E30023"/>
      <c r="F30023"/>
      <c r="G30023"/>
      <c r="H30023"/>
      <c r="I30023"/>
      <c r="J30023"/>
      <c r="U30023" s="43"/>
      <c r="AE30023"/>
    </row>
    <row r="30024" spans="1:31">
      <c r="A30024">
        <v>68230</v>
      </c>
      <c r="B30024" t="s">
        <v>25784</v>
      </c>
      <c r="C30024" t="s">
        <v>33478</v>
      </c>
      <c r="D30024" t="s">
        <v>33476</v>
      </c>
      <c r="E30024"/>
      <c r="F30024"/>
      <c r="G30024"/>
      <c r="H30024"/>
      <c r="I30024"/>
      <c r="J30024"/>
      <c r="U30024" s="43"/>
      <c r="AE30024"/>
    </row>
    <row r="30025" spans="1:31">
      <c r="A30025">
        <v>68700</v>
      </c>
      <c r="B30025" t="s">
        <v>25785</v>
      </c>
      <c r="C30025" t="s">
        <v>33478</v>
      </c>
      <c r="D30025" t="s">
        <v>33476</v>
      </c>
      <c r="E30025"/>
      <c r="F30025"/>
      <c r="G30025"/>
      <c r="H30025"/>
      <c r="I30025"/>
      <c r="J30025"/>
      <c r="U30025" s="43"/>
      <c r="AE30025"/>
    </row>
    <row r="30026" spans="1:31">
      <c r="A30026">
        <v>68600</v>
      </c>
      <c r="B30026" t="s">
        <v>25786</v>
      </c>
      <c r="C30026" t="s">
        <v>33480</v>
      </c>
      <c r="D30026" t="s">
        <v>33476</v>
      </c>
      <c r="E30026"/>
      <c r="F30026"/>
      <c r="G30026"/>
      <c r="H30026"/>
      <c r="I30026"/>
      <c r="J30026"/>
      <c r="U30026" s="43"/>
      <c r="AE30026"/>
    </row>
    <row r="30027" spans="1:31">
      <c r="A30027">
        <v>68290</v>
      </c>
      <c r="B30027" t="s">
        <v>25787</v>
      </c>
      <c r="C30027" t="s">
        <v>33478</v>
      </c>
      <c r="D30027" t="s">
        <v>33476</v>
      </c>
      <c r="E30027"/>
      <c r="F30027"/>
      <c r="G30027"/>
      <c r="H30027"/>
      <c r="I30027"/>
      <c r="J30027"/>
      <c r="U30027" s="43"/>
      <c r="AE30027"/>
    </row>
    <row r="30028" spans="1:31">
      <c r="A30028">
        <v>68220</v>
      </c>
      <c r="B30028" t="s">
        <v>25788</v>
      </c>
      <c r="C30028" t="s">
        <v>33478</v>
      </c>
      <c r="D30028" t="s">
        <v>33476</v>
      </c>
      <c r="E30028"/>
      <c r="F30028"/>
      <c r="G30028"/>
      <c r="H30028"/>
      <c r="I30028"/>
      <c r="J30028"/>
      <c r="U30028" s="43"/>
      <c r="AE30028"/>
    </row>
    <row r="30029" spans="1:31">
      <c r="A30029">
        <v>68480</v>
      </c>
      <c r="B30029" t="s">
        <v>25789</v>
      </c>
      <c r="C30029" t="s">
        <v>33478</v>
      </c>
      <c r="D30029" t="s">
        <v>33476</v>
      </c>
      <c r="E30029"/>
      <c r="F30029"/>
      <c r="G30029"/>
      <c r="H30029"/>
      <c r="I30029"/>
      <c r="J30029"/>
      <c r="U30029" s="43"/>
      <c r="AE30029"/>
    </row>
    <row r="30030" spans="1:31">
      <c r="A30030">
        <v>68250</v>
      </c>
      <c r="B30030" t="s">
        <v>25790</v>
      </c>
      <c r="C30030" t="s">
        <v>33479</v>
      </c>
      <c r="D30030" t="e">
        <v>#N/A</v>
      </c>
      <c r="E30030"/>
      <c r="F30030"/>
      <c r="G30030"/>
      <c r="H30030"/>
      <c r="I30030"/>
      <c r="J30030"/>
      <c r="U30030" s="43"/>
      <c r="AE30030"/>
    </row>
    <row r="30031" spans="1:31">
      <c r="A30031">
        <v>68920</v>
      </c>
      <c r="B30031" t="s">
        <v>25791</v>
      </c>
      <c r="C30031" t="s">
        <v>33480</v>
      </c>
      <c r="D30031" t="e">
        <v>#N/A</v>
      </c>
      <c r="E30031"/>
      <c r="F30031"/>
      <c r="G30031"/>
      <c r="H30031"/>
      <c r="I30031"/>
      <c r="J30031"/>
      <c r="U30031" s="43"/>
      <c r="AE30031"/>
    </row>
    <row r="30032" spans="1:31">
      <c r="A30032">
        <v>68320</v>
      </c>
      <c r="B30032" t="s">
        <v>25792</v>
      </c>
      <c r="C30032" t="s">
        <v>33480</v>
      </c>
      <c r="D30032" t="s">
        <v>33476</v>
      </c>
      <c r="E30032"/>
      <c r="F30032"/>
      <c r="G30032"/>
      <c r="H30032"/>
      <c r="I30032"/>
      <c r="J30032"/>
      <c r="U30032" s="43"/>
      <c r="AE30032"/>
    </row>
    <row r="30033" spans="1:31">
      <c r="A30033">
        <v>68320</v>
      </c>
      <c r="B30033" t="s">
        <v>25793</v>
      </c>
      <c r="C30033" t="s">
        <v>33480</v>
      </c>
      <c r="D30033" t="s">
        <v>33476</v>
      </c>
      <c r="E30033"/>
      <c r="F30033"/>
      <c r="G30033"/>
      <c r="H30033"/>
      <c r="I30033"/>
      <c r="J30033"/>
      <c r="U30033" s="43"/>
      <c r="AE30033"/>
    </row>
    <row r="30034" spans="1:31">
      <c r="A30034">
        <v>68230</v>
      </c>
      <c r="B30034" t="s">
        <v>25794</v>
      </c>
      <c r="C30034" t="s">
        <v>33478</v>
      </c>
      <c r="D30034" t="s">
        <v>33476</v>
      </c>
      <c r="E30034"/>
      <c r="F30034"/>
      <c r="G30034"/>
      <c r="H30034"/>
      <c r="I30034"/>
      <c r="J30034"/>
      <c r="U30034" s="43"/>
      <c r="AE30034"/>
    </row>
    <row r="30035" spans="1:31">
      <c r="A30035">
        <v>68820</v>
      </c>
      <c r="B30035" t="s">
        <v>25795</v>
      </c>
      <c r="C30035" t="s">
        <v>33478</v>
      </c>
      <c r="D30035" t="s">
        <v>33482</v>
      </c>
      <c r="E30035"/>
      <c r="F30035"/>
      <c r="G30035"/>
      <c r="H30035"/>
      <c r="I30035"/>
      <c r="J30035"/>
      <c r="U30035" s="43"/>
      <c r="AE30035"/>
    </row>
    <row r="30036" spans="1:31">
      <c r="A30036">
        <v>68960</v>
      </c>
      <c r="B30036" t="s">
        <v>25796</v>
      </c>
      <c r="C30036" t="s">
        <v>33478</v>
      </c>
      <c r="D30036" t="e">
        <v>#N/A</v>
      </c>
      <c r="E30036"/>
      <c r="F30036"/>
      <c r="G30036"/>
      <c r="H30036"/>
      <c r="I30036"/>
      <c r="J30036"/>
      <c r="U30036" s="43"/>
      <c r="AE30036"/>
    </row>
    <row r="30037" spans="1:31">
      <c r="A30037">
        <v>68760</v>
      </c>
      <c r="B30037" t="s">
        <v>25797</v>
      </c>
      <c r="C30037" t="s">
        <v>33478</v>
      </c>
      <c r="D30037" t="s">
        <v>33476</v>
      </c>
      <c r="E30037"/>
      <c r="F30037"/>
      <c r="G30037"/>
      <c r="H30037"/>
      <c r="I30037"/>
      <c r="J30037"/>
      <c r="U30037" s="43"/>
      <c r="AE30037"/>
    </row>
    <row r="30038" spans="1:31">
      <c r="A30038">
        <v>68480</v>
      </c>
      <c r="B30038" t="s">
        <v>25798</v>
      </c>
      <c r="C30038" t="s">
        <v>33478</v>
      </c>
      <c r="D30038" t="s">
        <v>33476</v>
      </c>
      <c r="E30038"/>
      <c r="F30038"/>
      <c r="G30038"/>
      <c r="H30038"/>
      <c r="I30038"/>
      <c r="J30038"/>
      <c r="U30038" s="43"/>
      <c r="AE30038"/>
    </row>
    <row r="30039" spans="1:31">
      <c r="A30039">
        <v>68124</v>
      </c>
      <c r="B30039" t="s">
        <v>25799</v>
      </c>
      <c r="C30039" t="s">
        <v>33478</v>
      </c>
      <c r="D30039" t="e">
        <v>#N/A</v>
      </c>
      <c r="E30039"/>
      <c r="F30039"/>
      <c r="G30039"/>
      <c r="H30039"/>
      <c r="I30039"/>
      <c r="J30039"/>
      <c r="U30039" s="43"/>
      <c r="AE30039"/>
    </row>
    <row r="30040" spans="1:31">
      <c r="A30040">
        <v>68920</v>
      </c>
      <c r="B30040" t="s">
        <v>25799</v>
      </c>
      <c r="C30040" t="s">
        <v>33480</v>
      </c>
      <c r="D30040" t="e">
        <v>#N/A</v>
      </c>
      <c r="E30040"/>
      <c r="F30040"/>
      <c r="G30040"/>
      <c r="H30040"/>
      <c r="I30040"/>
      <c r="J30040"/>
      <c r="U30040" s="43"/>
      <c r="AE30040"/>
    </row>
    <row r="30041" spans="1:31">
      <c r="A30041">
        <v>68310</v>
      </c>
      <c r="B30041" t="s">
        <v>25800</v>
      </c>
      <c r="C30041" t="s">
        <v>33478</v>
      </c>
      <c r="D30041" t="s">
        <v>33476</v>
      </c>
      <c r="E30041"/>
      <c r="F30041"/>
      <c r="G30041"/>
      <c r="H30041"/>
      <c r="I30041"/>
      <c r="J30041"/>
      <c r="U30041" s="43"/>
      <c r="AE30041"/>
    </row>
    <row r="30042" spans="1:31">
      <c r="A30042">
        <v>68270</v>
      </c>
      <c r="B30042" t="s">
        <v>25801</v>
      </c>
      <c r="C30042" t="s">
        <v>33480</v>
      </c>
      <c r="D30042" t="e">
        <v>#N/A</v>
      </c>
      <c r="E30042"/>
      <c r="F30042"/>
      <c r="G30042"/>
      <c r="H30042"/>
      <c r="I30042"/>
      <c r="J30042"/>
      <c r="U30042" s="43"/>
      <c r="AE30042"/>
    </row>
    <row r="30043" spans="1:31">
      <c r="A30043">
        <v>68130</v>
      </c>
      <c r="B30043" t="s">
        <v>25802</v>
      </c>
      <c r="C30043" t="s">
        <v>33478</v>
      </c>
      <c r="D30043" t="s">
        <v>33476</v>
      </c>
      <c r="E30043"/>
      <c r="F30043"/>
      <c r="G30043"/>
      <c r="H30043"/>
      <c r="I30043"/>
      <c r="J30043"/>
      <c r="U30043" s="43"/>
      <c r="AE30043"/>
    </row>
    <row r="30044" spans="1:31">
      <c r="A30044">
        <v>68210</v>
      </c>
      <c r="B30044" t="s">
        <v>25803</v>
      </c>
      <c r="C30044" t="s">
        <v>33478</v>
      </c>
      <c r="D30044" t="s">
        <v>33476</v>
      </c>
      <c r="E30044"/>
      <c r="F30044"/>
      <c r="G30044"/>
      <c r="H30044"/>
      <c r="I30044"/>
      <c r="J30044"/>
      <c r="U30044" s="43"/>
      <c r="AE30044"/>
    </row>
    <row r="30045" spans="1:31">
      <c r="A30045">
        <v>68600</v>
      </c>
      <c r="B30045" t="s">
        <v>25804</v>
      </c>
      <c r="C30045" t="s">
        <v>33480</v>
      </c>
      <c r="D30045" t="s">
        <v>33476</v>
      </c>
      <c r="E30045"/>
      <c r="F30045"/>
      <c r="G30045"/>
      <c r="H30045"/>
      <c r="I30045"/>
      <c r="J30045"/>
      <c r="U30045" s="43"/>
      <c r="AE30045"/>
    </row>
    <row r="30046" spans="1:31">
      <c r="A30046">
        <v>68480</v>
      </c>
      <c r="B30046" t="s">
        <v>25805</v>
      </c>
      <c r="C30046" t="s">
        <v>33478</v>
      </c>
      <c r="D30046" t="s">
        <v>33476</v>
      </c>
      <c r="E30046"/>
      <c r="F30046"/>
      <c r="G30046"/>
      <c r="H30046"/>
      <c r="I30046"/>
      <c r="J30046"/>
      <c r="U30046" s="43"/>
      <c r="AE30046"/>
    </row>
    <row r="30047" spans="1:31">
      <c r="A30047">
        <v>68500</v>
      </c>
      <c r="B30047" t="s">
        <v>25806</v>
      </c>
      <c r="C30047" t="s">
        <v>33478</v>
      </c>
      <c r="D30047" t="s">
        <v>33476</v>
      </c>
      <c r="E30047"/>
      <c r="F30047"/>
      <c r="G30047"/>
      <c r="H30047"/>
      <c r="I30047"/>
      <c r="J30047"/>
      <c r="U30047" s="43"/>
      <c r="AE30047"/>
    </row>
    <row r="30048" spans="1:31">
      <c r="A30048">
        <v>68130</v>
      </c>
      <c r="B30048" t="s">
        <v>25807</v>
      </c>
      <c r="C30048" t="s">
        <v>33478</v>
      </c>
      <c r="D30048" t="s">
        <v>33476</v>
      </c>
      <c r="E30048"/>
      <c r="F30048"/>
      <c r="G30048"/>
      <c r="H30048"/>
      <c r="I30048"/>
      <c r="J30048"/>
      <c r="U30048" s="43"/>
      <c r="AE30048"/>
    </row>
    <row r="30049" spans="1:31">
      <c r="A30049">
        <v>68340</v>
      </c>
      <c r="B30049" t="s">
        <v>25808</v>
      </c>
      <c r="C30049" t="s">
        <v>33480</v>
      </c>
      <c r="D30049" t="e">
        <v>#N/A</v>
      </c>
      <c r="E30049"/>
      <c r="F30049"/>
      <c r="G30049"/>
      <c r="H30049"/>
      <c r="I30049"/>
      <c r="J30049"/>
      <c r="U30049" s="43"/>
      <c r="AE30049"/>
    </row>
    <row r="30050" spans="1:31">
      <c r="A30050">
        <v>68720</v>
      </c>
      <c r="B30050" t="s">
        <v>25809</v>
      </c>
      <c r="C30050" t="s">
        <v>33478</v>
      </c>
      <c r="D30050" t="e">
        <v>#N/A</v>
      </c>
      <c r="E30050"/>
      <c r="F30050"/>
      <c r="G30050"/>
      <c r="H30050"/>
      <c r="I30050"/>
      <c r="J30050"/>
      <c r="U30050" s="43"/>
      <c r="AE30050"/>
    </row>
    <row r="30051" spans="1:31">
      <c r="A30051">
        <v>68230</v>
      </c>
      <c r="B30051" t="s">
        <v>25810</v>
      </c>
      <c r="C30051" t="s">
        <v>33478</v>
      </c>
      <c r="D30051" t="s">
        <v>33476</v>
      </c>
      <c r="E30051"/>
      <c r="F30051"/>
      <c r="G30051"/>
      <c r="H30051"/>
      <c r="I30051"/>
      <c r="J30051"/>
      <c r="U30051" s="43"/>
      <c r="AE30051"/>
    </row>
    <row r="30052" spans="1:31">
      <c r="A30052">
        <v>68440</v>
      </c>
      <c r="B30052" t="s">
        <v>25811</v>
      </c>
      <c r="C30052" t="s">
        <v>33477</v>
      </c>
      <c r="D30052" t="s">
        <v>33476</v>
      </c>
      <c r="E30052"/>
      <c r="F30052"/>
      <c r="G30052"/>
      <c r="H30052"/>
      <c r="I30052"/>
      <c r="J30052"/>
      <c r="U30052" s="43"/>
      <c r="AE30052"/>
    </row>
    <row r="30053" spans="1:31">
      <c r="A30053">
        <v>69170</v>
      </c>
      <c r="B30053" t="s">
        <v>25812</v>
      </c>
      <c r="C30053" t="s">
        <v>33478</v>
      </c>
      <c r="D30053" t="s">
        <v>33476</v>
      </c>
      <c r="E30053"/>
      <c r="F30053"/>
      <c r="G30053"/>
      <c r="H30053"/>
      <c r="I30053"/>
      <c r="J30053"/>
      <c r="U30053" s="43"/>
      <c r="AE30053"/>
    </row>
    <row r="30054" spans="1:31">
      <c r="A30054">
        <v>69790</v>
      </c>
      <c r="B30054" t="s">
        <v>23388</v>
      </c>
      <c r="C30054" t="s">
        <v>33478</v>
      </c>
      <c r="D30054" t="s">
        <v>33476</v>
      </c>
      <c r="E30054"/>
      <c r="F30054"/>
      <c r="G30054"/>
      <c r="H30054"/>
      <c r="I30054"/>
      <c r="J30054"/>
      <c r="U30054" s="43"/>
      <c r="AE30054"/>
    </row>
    <row r="30055" spans="1:31">
      <c r="A30055">
        <v>69250</v>
      </c>
      <c r="B30055" t="s">
        <v>25813</v>
      </c>
      <c r="C30055" t="s">
        <v>33477</v>
      </c>
      <c r="D30055" t="s">
        <v>33476</v>
      </c>
      <c r="E30055"/>
      <c r="F30055"/>
      <c r="G30055"/>
      <c r="H30055"/>
      <c r="I30055"/>
      <c r="J30055"/>
      <c r="U30055" s="43"/>
      <c r="AE30055"/>
    </row>
    <row r="30056" spans="1:31">
      <c r="A30056">
        <v>69380</v>
      </c>
      <c r="B30056" t="s">
        <v>25814</v>
      </c>
      <c r="C30056" t="s">
        <v>33477</v>
      </c>
      <c r="D30056" t="s">
        <v>33476</v>
      </c>
      <c r="E30056"/>
      <c r="F30056"/>
      <c r="G30056"/>
      <c r="H30056"/>
      <c r="I30056"/>
      <c r="J30056"/>
      <c r="U30056" s="43"/>
      <c r="AE30056"/>
    </row>
    <row r="30057" spans="1:31">
      <c r="A30057">
        <v>69480</v>
      </c>
      <c r="B30057" t="s">
        <v>25815</v>
      </c>
      <c r="C30057" t="s">
        <v>33477</v>
      </c>
      <c r="D30057" t="s">
        <v>33476</v>
      </c>
      <c r="E30057"/>
      <c r="F30057"/>
      <c r="G30057"/>
      <c r="H30057"/>
      <c r="I30057"/>
      <c r="J30057"/>
      <c r="U30057" s="43"/>
      <c r="AE30057"/>
    </row>
    <row r="30058" spans="1:31">
      <c r="A30058">
        <v>69550</v>
      </c>
      <c r="B30058" t="s">
        <v>25816</v>
      </c>
      <c r="C30058" t="s">
        <v>33478</v>
      </c>
      <c r="D30058" t="s">
        <v>33476</v>
      </c>
      <c r="E30058"/>
      <c r="F30058"/>
      <c r="G30058"/>
      <c r="H30058"/>
      <c r="I30058"/>
      <c r="J30058"/>
      <c r="U30058" s="43"/>
      <c r="AE30058"/>
    </row>
    <row r="30059" spans="1:31">
      <c r="A30059">
        <v>69550</v>
      </c>
      <c r="B30059" t="s">
        <v>25816</v>
      </c>
      <c r="C30059" t="s">
        <v>33478</v>
      </c>
      <c r="D30059" t="s">
        <v>33476</v>
      </c>
      <c r="E30059"/>
      <c r="F30059"/>
      <c r="G30059"/>
      <c r="H30059"/>
      <c r="I30059"/>
      <c r="J30059"/>
      <c r="U30059" s="43"/>
      <c r="AE30059"/>
    </row>
    <row r="30060" spans="1:31">
      <c r="A30060">
        <v>69420</v>
      </c>
      <c r="B30060" t="s">
        <v>25817</v>
      </c>
      <c r="C30060" t="s">
        <v>33477</v>
      </c>
      <c r="D30060" t="e">
        <v>#N/A</v>
      </c>
      <c r="E30060"/>
      <c r="F30060"/>
      <c r="G30060"/>
      <c r="H30060"/>
      <c r="I30060"/>
      <c r="J30060"/>
      <c r="U30060" s="43"/>
      <c r="AE30060"/>
    </row>
    <row r="30061" spans="1:31">
      <c r="A30061">
        <v>69490</v>
      </c>
      <c r="B30061" t="s">
        <v>25818</v>
      </c>
      <c r="C30061" t="s">
        <v>33477</v>
      </c>
      <c r="D30061" t="s">
        <v>33476</v>
      </c>
      <c r="E30061"/>
      <c r="F30061"/>
      <c r="G30061"/>
      <c r="H30061"/>
      <c r="I30061"/>
      <c r="J30061"/>
      <c r="U30061" s="43"/>
      <c r="AE30061"/>
    </row>
    <row r="30062" spans="1:31">
      <c r="A30062">
        <v>69480</v>
      </c>
      <c r="B30062" t="s">
        <v>25819</v>
      </c>
      <c r="C30062" t="s">
        <v>33477</v>
      </c>
      <c r="D30062" t="s">
        <v>33476</v>
      </c>
      <c r="E30062"/>
      <c r="F30062"/>
      <c r="G30062"/>
      <c r="H30062"/>
      <c r="I30062"/>
      <c r="J30062"/>
      <c r="U30062" s="43"/>
      <c r="AE30062"/>
    </row>
    <row r="30063" spans="1:31">
      <c r="A30063">
        <v>69210</v>
      </c>
      <c r="B30063" t="s">
        <v>25820</v>
      </c>
      <c r="C30063" t="s">
        <v>33477</v>
      </c>
      <c r="D30063" t="s">
        <v>33476</v>
      </c>
      <c r="E30063"/>
      <c r="F30063"/>
      <c r="G30063"/>
      <c r="H30063"/>
      <c r="I30063"/>
      <c r="J30063"/>
      <c r="U30063" s="43"/>
      <c r="AE30063"/>
    </row>
    <row r="30064" spans="1:31">
      <c r="A30064">
        <v>69430</v>
      </c>
      <c r="B30064" t="s">
        <v>25821</v>
      </c>
      <c r="C30064" t="s">
        <v>33477</v>
      </c>
      <c r="D30064" t="s">
        <v>33476</v>
      </c>
      <c r="E30064"/>
      <c r="F30064"/>
      <c r="G30064"/>
      <c r="H30064"/>
      <c r="I30064"/>
      <c r="J30064"/>
      <c r="U30064" s="43"/>
      <c r="AE30064"/>
    </row>
    <row r="30065" spans="1:31">
      <c r="A30065">
        <v>69400</v>
      </c>
      <c r="B30065" t="s">
        <v>25822</v>
      </c>
      <c r="C30065" t="s">
        <v>33477</v>
      </c>
      <c r="D30065" t="s">
        <v>33476</v>
      </c>
      <c r="E30065"/>
      <c r="F30065"/>
      <c r="G30065"/>
      <c r="H30065"/>
      <c r="I30065"/>
      <c r="J30065"/>
      <c r="U30065" s="43"/>
      <c r="AE30065"/>
    </row>
    <row r="30066" spans="1:31">
      <c r="A30066">
        <v>69610</v>
      </c>
      <c r="B30066" t="s">
        <v>25823</v>
      </c>
      <c r="C30066" t="s">
        <v>33478</v>
      </c>
      <c r="D30066" t="s">
        <v>33476</v>
      </c>
      <c r="E30066"/>
      <c r="F30066"/>
      <c r="G30066"/>
      <c r="H30066"/>
      <c r="I30066"/>
      <c r="J30066"/>
      <c r="U30066" s="43"/>
      <c r="AE30066"/>
    </row>
    <row r="30067" spans="1:31">
      <c r="A30067">
        <v>69790</v>
      </c>
      <c r="B30067" t="s">
        <v>25824</v>
      </c>
      <c r="C30067" t="s">
        <v>33478</v>
      </c>
      <c r="D30067" t="s">
        <v>33476</v>
      </c>
      <c r="E30067"/>
      <c r="F30067"/>
      <c r="G30067"/>
      <c r="H30067"/>
      <c r="I30067"/>
      <c r="J30067"/>
      <c r="U30067" s="43"/>
      <c r="AE30067"/>
    </row>
    <row r="30068" spans="1:31">
      <c r="A30068">
        <v>69620</v>
      </c>
      <c r="B30068" t="s">
        <v>23413</v>
      </c>
      <c r="C30068" t="s">
        <v>33477</v>
      </c>
      <c r="D30068" t="s">
        <v>33476</v>
      </c>
      <c r="E30068"/>
      <c r="F30068"/>
      <c r="G30068"/>
      <c r="H30068"/>
      <c r="I30068"/>
      <c r="J30068"/>
      <c r="U30068" s="43"/>
      <c r="AE30068"/>
    </row>
    <row r="30069" spans="1:31">
      <c r="A30069">
        <v>69430</v>
      </c>
      <c r="B30069" t="s">
        <v>1735</v>
      </c>
      <c r="C30069" t="s">
        <v>33477</v>
      </c>
      <c r="D30069" t="s">
        <v>33476</v>
      </c>
      <c r="E30069"/>
      <c r="F30069"/>
      <c r="G30069"/>
      <c r="H30069"/>
      <c r="I30069"/>
      <c r="J30069"/>
      <c r="U30069" s="43"/>
      <c r="AE30069"/>
    </row>
    <row r="30070" spans="1:31">
      <c r="A30070">
        <v>69430</v>
      </c>
      <c r="B30070" t="s">
        <v>1735</v>
      </c>
      <c r="C30070" t="s">
        <v>33477</v>
      </c>
      <c r="D30070" t="s">
        <v>33476</v>
      </c>
      <c r="E30070"/>
      <c r="F30070"/>
      <c r="G30070"/>
      <c r="H30070"/>
      <c r="I30070"/>
      <c r="J30070"/>
      <c r="U30070" s="43"/>
      <c r="AE30070"/>
    </row>
    <row r="30071" spans="1:31">
      <c r="A30071">
        <v>69220</v>
      </c>
      <c r="B30071" t="s">
        <v>25825</v>
      </c>
      <c r="C30071" t="s">
        <v>33477</v>
      </c>
      <c r="D30071" t="s">
        <v>33476</v>
      </c>
      <c r="E30071"/>
      <c r="F30071"/>
      <c r="G30071"/>
      <c r="H30071"/>
      <c r="I30071"/>
      <c r="J30071"/>
      <c r="U30071" s="43"/>
      <c r="AE30071"/>
    </row>
    <row r="30072" spans="1:31">
      <c r="A30072">
        <v>69220</v>
      </c>
      <c r="B30072" t="s">
        <v>25825</v>
      </c>
      <c r="C30072" t="s">
        <v>33477</v>
      </c>
      <c r="D30072" t="s">
        <v>33476</v>
      </c>
      <c r="E30072"/>
      <c r="F30072"/>
      <c r="G30072"/>
      <c r="H30072"/>
      <c r="I30072"/>
      <c r="J30072"/>
      <c r="U30072" s="43"/>
      <c r="AE30072"/>
    </row>
    <row r="30073" spans="1:31">
      <c r="A30073">
        <v>69380</v>
      </c>
      <c r="B30073" t="s">
        <v>25826</v>
      </c>
      <c r="C30073" t="s">
        <v>33477</v>
      </c>
      <c r="D30073" t="s">
        <v>33476</v>
      </c>
      <c r="E30073"/>
      <c r="F30073"/>
      <c r="G30073"/>
      <c r="H30073"/>
      <c r="I30073"/>
      <c r="J30073"/>
      <c r="U30073" s="43"/>
      <c r="AE30073"/>
    </row>
    <row r="30074" spans="1:31">
      <c r="A30074">
        <v>69690</v>
      </c>
      <c r="B30074" t="s">
        <v>25827</v>
      </c>
      <c r="C30074" t="s">
        <v>33477</v>
      </c>
      <c r="D30074" t="s">
        <v>33476</v>
      </c>
      <c r="E30074"/>
      <c r="F30074"/>
      <c r="G30074"/>
      <c r="H30074"/>
      <c r="I30074"/>
      <c r="J30074"/>
      <c r="U30074" s="43"/>
      <c r="AE30074"/>
    </row>
    <row r="30075" spans="1:31">
      <c r="A30075">
        <v>69690</v>
      </c>
      <c r="B30075" t="s">
        <v>25827</v>
      </c>
      <c r="C30075" t="s">
        <v>33477</v>
      </c>
      <c r="D30075" t="s">
        <v>33476</v>
      </c>
      <c r="E30075"/>
      <c r="F30075"/>
      <c r="G30075"/>
      <c r="H30075"/>
      <c r="I30075"/>
      <c r="J30075"/>
      <c r="U30075" s="43"/>
      <c r="AE30075"/>
    </row>
    <row r="30076" spans="1:31">
      <c r="A30076">
        <v>69690</v>
      </c>
      <c r="B30076" t="s">
        <v>25827</v>
      </c>
      <c r="C30076" t="s">
        <v>33477</v>
      </c>
      <c r="D30076" t="s">
        <v>33476</v>
      </c>
      <c r="E30076"/>
      <c r="F30076"/>
      <c r="G30076"/>
      <c r="H30076"/>
      <c r="I30076"/>
      <c r="J30076"/>
      <c r="U30076" s="43"/>
      <c r="AE30076"/>
    </row>
    <row r="30077" spans="1:31">
      <c r="A30077">
        <v>69690</v>
      </c>
      <c r="B30077" t="s">
        <v>25827</v>
      </c>
      <c r="C30077" t="s">
        <v>33477</v>
      </c>
      <c r="D30077" t="s">
        <v>33476</v>
      </c>
      <c r="E30077"/>
      <c r="F30077"/>
      <c r="G30077"/>
      <c r="H30077"/>
      <c r="I30077"/>
      <c r="J30077"/>
      <c r="U30077" s="43"/>
      <c r="AE30077"/>
    </row>
    <row r="30078" spans="1:31">
      <c r="A30078">
        <v>69690</v>
      </c>
      <c r="B30078" t="s">
        <v>25827</v>
      </c>
      <c r="C30078" t="s">
        <v>33477</v>
      </c>
      <c r="D30078" t="s">
        <v>33476</v>
      </c>
      <c r="E30078"/>
      <c r="F30078"/>
      <c r="G30078"/>
      <c r="H30078"/>
      <c r="I30078"/>
      <c r="J30078"/>
      <c r="U30078" s="43"/>
      <c r="AE30078"/>
    </row>
    <row r="30079" spans="1:31">
      <c r="A30079">
        <v>69690</v>
      </c>
      <c r="B30079" t="s">
        <v>25827</v>
      </c>
      <c r="C30079" t="s">
        <v>33477</v>
      </c>
      <c r="D30079" t="s">
        <v>33476</v>
      </c>
      <c r="E30079"/>
      <c r="F30079"/>
      <c r="G30079"/>
      <c r="H30079"/>
      <c r="I30079"/>
      <c r="J30079"/>
      <c r="U30079" s="43"/>
      <c r="AE30079"/>
    </row>
    <row r="30080" spans="1:31">
      <c r="A30080">
        <v>69690</v>
      </c>
      <c r="B30080" t="s">
        <v>25828</v>
      </c>
      <c r="C30080" t="s">
        <v>33477</v>
      </c>
      <c r="D30080" t="s">
        <v>33476</v>
      </c>
      <c r="E30080"/>
      <c r="F30080"/>
      <c r="G30080"/>
      <c r="H30080"/>
      <c r="I30080"/>
      <c r="J30080"/>
      <c r="U30080" s="43"/>
      <c r="AE30080"/>
    </row>
    <row r="30081" spans="1:31">
      <c r="A30081">
        <v>69690</v>
      </c>
      <c r="B30081" t="s">
        <v>25828</v>
      </c>
      <c r="C30081" t="s">
        <v>33477</v>
      </c>
      <c r="D30081" t="s">
        <v>33476</v>
      </c>
      <c r="E30081"/>
      <c r="F30081"/>
      <c r="G30081"/>
      <c r="H30081"/>
      <c r="I30081"/>
      <c r="J30081"/>
      <c r="U30081" s="43"/>
      <c r="AE30081"/>
    </row>
    <row r="30082" spans="1:31">
      <c r="A30082">
        <v>69460</v>
      </c>
      <c r="B30082" t="s">
        <v>25829</v>
      </c>
      <c r="C30082" t="s">
        <v>33477</v>
      </c>
      <c r="D30082" t="s">
        <v>33476</v>
      </c>
      <c r="E30082"/>
      <c r="F30082"/>
      <c r="G30082"/>
      <c r="H30082"/>
      <c r="I30082"/>
      <c r="J30082"/>
      <c r="U30082" s="43"/>
      <c r="AE30082"/>
    </row>
    <row r="30083" spans="1:31">
      <c r="A30083">
        <v>69620</v>
      </c>
      <c r="B30083" t="s">
        <v>25830</v>
      </c>
      <c r="C30083" t="s">
        <v>33477</v>
      </c>
      <c r="D30083" t="s">
        <v>33476</v>
      </c>
      <c r="E30083"/>
      <c r="F30083"/>
      <c r="G30083"/>
      <c r="H30083"/>
      <c r="I30083"/>
      <c r="J30083"/>
      <c r="U30083" s="43"/>
      <c r="AE30083"/>
    </row>
    <row r="30084" spans="1:31">
      <c r="A30084">
        <v>69620</v>
      </c>
      <c r="B30084" t="s">
        <v>25830</v>
      </c>
      <c r="C30084" t="s">
        <v>33477</v>
      </c>
      <c r="D30084" t="s">
        <v>33476</v>
      </c>
      <c r="E30084"/>
      <c r="F30084"/>
      <c r="G30084"/>
      <c r="H30084"/>
      <c r="I30084"/>
      <c r="J30084"/>
      <c r="U30084" s="43"/>
      <c r="AE30084"/>
    </row>
    <row r="30085" spans="1:31">
      <c r="A30085">
        <v>69620</v>
      </c>
      <c r="B30085" t="s">
        <v>25830</v>
      </c>
      <c r="C30085" t="s">
        <v>33477</v>
      </c>
      <c r="D30085" t="s">
        <v>33476</v>
      </c>
      <c r="E30085"/>
      <c r="F30085"/>
      <c r="G30085"/>
      <c r="H30085"/>
      <c r="I30085"/>
      <c r="J30085"/>
      <c r="U30085" s="43"/>
      <c r="AE30085"/>
    </row>
    <row r="30086" spans="1:31">
      <c r="A30086">
        <v>69620</v>
      </c>
      <c r="B30086" t="s">
        <v>1445</v>
      </c>
      <c r="C30086" t="s">
        <v>33477</v>
      </c>
      <c r="D30086" t="s">
        <v>33476</v>
      </c>
      <c r="E30086"/>
      <c r="F30086"/>
      <c r="G30086"/>
      <c r="H30086"/>
      <c r="I30086"/>
      <c r="J30086"/>
      <c r="U30086" s="43"/>
      <c r="AE30086"/>
    </row>
    <row r="30087" spans="1:31">
      <c r="A30087">
        <v>69530</v>
      </c>
      <c r="B30087" t="s">
        <v>25831</v>
      </c>
      <c r="C30087" t="s">
        <v>33477</v>
      </c>
      <c r="D30087" t="e">
        <v>#N/A</v>
      </c>
      <c r="E30087"/>
      <c r="F30087"/>
      <c r="G30087"/>
      <c r="H30087"/>
      <c r="I30087"/>
      <c r="J30087"/>
      <c r="U30087" s="43"/>
      <c r="AE30087"/>
    </row>
    <row r="30088" spans="1:31">
      <c r="A30088">
        <v>69530</v>
      </c>
      <c r="B30088" t="s">
        <v>25831</v>
      </c>
      <c r="C30088" t="s">
        <v>33477</v>
      </c>
      <c r="D30088" t="e">
        <v>#N/A</v>
      </c>
      <c r="E30088"/>
      <c r="F30088"/>
      <c r="G30088"/>
      <c r="H30088"/>
      <c r="I30088"/>
      <c r="J30088"/>
      <c r="U30088" s="43"/>
      <c r="AE30088"/>
    </row>
    <row r="30089" spans="1:31">
      <c r="A30089">
        <v>69126</v>
      </c>
      <c r="B30089" t="s">
        <v>25832</v>
      </c>
      <c r="C30089" t="s">
        <v>33477</v>
      </c>
      <c r="D30089" t="s">
        <v>33476</v>
      </c>
      <c r="E30089"/>
      <c r="F30089"/>
      <c r="G30089"/>
      <c r="H30089"/>
      <c r="I30089"/>
      <c r="J30089"/>
      <c r="U30089" s="43"/>
      <c r="AE30089"/>
    </row>
    <row r="30090" spans="1:31">
      <c r="A30090">
        <v>69500</v>
      </c>
      <c r="B30090" t="s">
        <v>25833</v>
      </c>
      <c r="C30090" t="s">
        <v>33477</v>
      </c>
      <c r="D30090" t="e">
        <v>#N/A</v>
      </c>
      <c r="E30090"/>
      <c r="F30090"/>
      <c r="G30090"/>
      <c r="H30090"/>
      <c r="I30090"/>
      <c r="J30090"/>
      <c r="U30090" s="43"/>
      <c r="AE30090"/>
    </row>
    <row r="30091" spans="1:31">
      <c r="A30091">
        <v>69690</v>
      </c>
      <c r="B30091" t="s">
        <v>25834</v>
      </c>
      <c r="C30091" t="s">
        <v>33477</v>
      </c>
      <c r="D30091" t="s">
        <v>33476</v>
      </c>
      <c r="E30091"/>
      <c r="F30091"/>
      <c r="G30091"/>
      <c r="H30091"/>
      <c r="I30091"/>
      <c r="J30091"/>
      <c r="U30091" s="43"/>
      <c r="AE30091"/>
    </row>
    <row r="30092" spans="1:31">
      <c r="A30092">
        <v>69690</v>
      </c>
      <c r="B30092" t="s">
        <v>25835</v>
      </c>
      <c r="C30092" t="s">
        <v>33477</v>
      </c>
      <c r="D30092" t="s">
        <v>33476</v>
      </c>
      <c r="E30092"/>
      <c r="F30092"/>
      <c r="G30092"/>
      <c r="H30092"/>
      <c r="I30092"/>
      <c r="J30092"/>
      <c r="U30092" s="43"/>
      <c r="AE30092"/>
    </row>
    <row r="30093" spans="1:31">
      <c r="A30093">
        <v>69210</v>
      </c>
      <c r="B30093" t="s">
        <v>15204</v>
      </c>
      <c r="C30093" t="s">
        <v>33477</v>
      </c>
      <c r="D30093" t="s">
        <v>33476</v>
      </c>
      <c r="E30093"/>
      <c r="F30093"/>
      <c r="G30093"/>
      <c r="H30093"/>
      <c r="I30093"/>
      <c r="J30093"/>
      <c r="U30093" s="43"/>
      <c r="AE30093"/>
    </row>
    <row r="30094" spans="1:31">
      <c r="A30094">
        <v>69270</v>
      </c>
      <c r="B30094" t="s">
        <v>25836</v>
      </c>
      <c r="C30094" t="s">
        <v>33477</v>
      </c>
      <c r="D30094" t="e">
        <v>#N/A</v>
      </c>
      <c r="E30094"/>
      <c r="F30094"/>
      <c r="G30094"/>
      <c r="H30094"/>
      <c r="I30094"/>
      <c r="J30094"/>
      <c r="U30094" s="43"/>
      <c r="AE30094"/>
    </row>
    <row r="30095" spans="1:31">
      <c r="A30095">
        <v>69300</v>
      </c>
      <c r="B30095" t="s">
        <v>25837</v>
      </c>
      <c r="C30095" t="s">
        <v>33477</v>
      </c>
      <c r="D30095" t="e">
        <v>#N/A</v>
      </c>
      <c r="E30095"/>
      <c r="F30095"/>
      <c r="G30095"/>
      <c r="H30095"/>
      <c r="I30095"/>
      <c r="J30095"/>
      <c r="U30095" s="43"/>
      <c r="AE30095"/>
    </row>
    <row r="30096" spans="1:31">
      <c r="A30096">
        <v>69840</v>
      </c>
      <c r="B30096" t="s">
        <v>25838</v>
      </c>
      <c r="C30096" t="s">
        <v>33477</v>
      </c>
      <c r="D30096" t="s">
        <v>33476</v>
      </c>
      <c r="E30096"/>
      <c r="F30096"/>
      <c r="G30096"/>
      <c r="H30096"/>
      <c r="I30096"/>
      <c r="J30096"/>
      <c r="U30096" s="43"/>
      <c r="AE30096"/>
    </row>
    <row r="30097" spans="1:31">
      <c r="A30097">
        <v>69220</v>
      </c>
      <c r="B30097" t="s">
        <v>25839</v>
      </c>
      <c r="C30097" t="s">
        <v>33477</v>
      </c>
      <c r="D30097" t="s">
        <v>33476</v>
      </c>
      <c r="E30097"/>
      <c r="F30097"/>
      <c r="G30097"/>
      <c r="H30097"/>
      <c r="I30097"/>
      <c r="J30097"/>
      <c r="U30097" s="43"/>
      <c r="AE30097"/>
    </row>
    <row r="30098" spans="1:31">
      <c r="A30098">
        <v>69870</v>
      </c>
      <c r="B30098" t="s">
        <v>25840</v>
      </c>
      <c r="C30098" t="s">
        <v>33478</v>
      </c>
      <c r="D30098" t="s">
        <v>33476</v>
      </c>
      <c r="E30098"/>
      <c r="F30098"/>
      <c r="G30098"/>
      <c r="H30098"/>
      <c r="I30098"/>
      <c r="J30098"/>
      <c r="U30098" s="43"/>
      <c r="AE30098"/>
    </row>
    <row r="30099" spans="1:31">
      <c r="A30099">
        <v>69770</v>
      </c>
      <c r="B30099" t="s">
        <v>25841</v>
      </c>
      <c r="C30099" t="s">
        <v>33478</v>
      </c>
      <c r="D30099" t="s">
        <v>33476</v>
      </c>
      <c r="E30099"/>
      <c r="F30099"/>
      <c r="G30099"/>
      <c r="H30099"/>
      <c r="I30099"/>
      <c r="J30099"/>
      <c r="U30099" s="43"/>
      <c r="AE30099"/>
    </row>
    <row r="30100" spans="1:31">
      <c r="A30100">
        <v>69620</v>
      </c>
      <c r="B30100" t="s">
        <v>25842</v>
      </c>
      <c r="C30100" t="s">
        <v>33477</v>
      </c>
      <c r="D30100" t="s">
        <v>33476</v>
      </c>
      <c r="E30100"/>
      <c r="F30100"/>
      <c r="G30100"/>
      <c r="H30100"/>
      <c r="I30100"/>
      <c r="J30100"/>
      <c r="U30100" s="43"/>
      <c r="AE30100"/>
    </row>
    <row r="30101" spans="1:31">
      <c r="A30101">
        <v>69410</v>
      </c>
      <c r="B30101" t="s">
        <v>25843</v>
      </c>
      <c r="C30101" t="s">
        <v>33477</v>
      </c>
      <c r="D30101" t="s">
        <v>33476</v>
      </c>
      <c r="E30101"/>
      <c r="F30101"/>
      <c r="G30101"/>
      <c r="H30101"/>
      <c r="I30101"/>
      <c r="J30101"/>
      <c r="U30101" s="43"/>
      <c r="AE30101"/>
    </row>
    <row r="30102" spans="1:31">
      <c r="A30102">
        <v>69590</v>
      </c>
      <c r="B30102" t="s">
        <v>25844</v>
      </c>
      <c r="C30102" t="s">
        <v>33478</v>
      </c>
      <c r="D30102" t="s">
        <v>33476</v>
      </c>
      <c r="E30102"/>
      <c r="F30102"/>
      <c r="G30102"/>
      <c r="H30102"/>
      <c r="I30102"/>
      <c r="J30102"/>
      <c r="U30102" s="43"/>
      <c r="AE30102"/>
    </row>
    <row r="30103" spans="1:31">
      <c r="A30103">
        <v>69630</v>
      </c>
      <c r="B30103" t="s">
        <v>25845</v>
      </c>
      <c r="C30103" t="s">
        <v>33477</v>
      </c>
      <c r="D30103" t="e">
        <v>#N/A</v>
      </c>
      <c r="E30103"/>
      <c r="F30103"/>
      <c r="G30103"/>
      <c r="H30103"/>
      <c r="I30103"/>
      <c r="J30103"/>
      <c r="U30103" s="43"/>
      <c r="AE30103"/>
    </row>
    <row r="30104" spans="1:31">
      <c r="A30104">
        <v>69260</v>
      </c>
      <c r="B30104" t="s">
        <v>25846</v>
      </c>
      <c r="C30104" t="s">
        <v>33477</v>
      </c>
      <c r="D30104" t="e">
        <v>#N/A</v>
      </c>
      <c r="E30104"/>
      <c r="F30104"/>
      <c r="G30104"/>
      <c r="H30104"/>
      <c r="I30104"/>
      <c r="J30104"/>
      <c r="U30104" s="43"/>
      <c r="AE30104"/>
    </row>
    <row r="30105" spans="1:31">
      <c r="A30105">
        <v>69220</v>
      </c>
      <c r="B30105" t="s">
        <v>25847</v>
      </c>
      <c r="C30105" t="s">
        <v>33477</v>
      </c>
      <c r="D30105" t="s">
        <v>33476</v>
      </c>
      <c r="E30105"/>
      <c r="F30105"/>
      <c r="G30105"/>
      <c r="H30105"/>
      <c r="I30105"/>
      <c r="J30105"/>
      <c r="U30105" s="43"/>
      <c r="AE30105"/>
    </row>
    <row r="30106" spans="1:31">
      <c r="A30106">
        <v>69390</v>
      </c>
      <c r="B30106" t="s">
        <v>6128</v>
      </c>
      <c r="C30106" t="s">
        <v>33477</v>
      </c>
      <c r="D30106" t="s">
        <v>33476</v>
      </c>
      <c r="E30106"/>
      <c r="F30106"/>
      <c r="G30106"/>
      <c r="H30106"/>
      <c r="I30106"/>
      <c r="J30106"/>
      <c r="U30106" s="43"/>
      <c r="AE30106"/>
    </row>
    <row r="30107" spans="1:31">
      <c r="A30107">
        <v>69380</v>
      </c>
      <c r="B30107" t="s">
        <v>8453</v>
      </c>
      <c r="C30107" t="s">
        <v>33477</v>
      </c>
      <c r="D30107" t="s">
        <v>33476</v>
      </c>
      <c r="E30107"/>
      <c r="F30107"/>
      <c r="G30107"/>
      <c r="H30107"/>
      <c r="I30107"/>
      <c r="J30107"/>
      <c r="U30107" s="43"/>
      <c r="AE30107"/>
    </row>
    <row r="30108" spans="1:31">
      <c r="A30108">
        <v>69380</v>
      </c>
      <c r="B30108" t="s">
        <v>13758</v>
      </c>
      <c r="C30108" t="s">
        <v>33477</v>
      </c>
      <c r="D30108" t="s">
        <v>33476</v>
      </c>
      <c r="E30108"/>
      <c r="F30108"/>
      <c r="G30108"/>
      <c r="H30108"/>
      <c r="I30108"/>
      <c r="J30108"/>
      <c r="U30108" s="43"/>
      <c r="AE30108"/>
    </row>
    <row r="30109" spans="1:31">
      <c r="A30109">
        <v>69380</v>
      </c>
      <c r="B30109" t="s">
        <v>1471</v>
      </c>
      <c r="C30109" t="s">
        <v>33477</v>
      </c>
      <c r="D30109" t="s">
        <v>33476</v>
      </c>
      <c r="E30109"/>
      <c r="F30109"/>
      <c r="G30109"/>
      <c r="H30109"/>
      <c r="I30109"/>
      <c r="J30109"/>
      <c r="U30109" s="43"/>
      <c r="AE30109"/>
    </row>
    <row r="30110" spans="1:31">
      <c r="A30110">
        <v>69440</v>
      </c>
      <c r="B30110" t="s">
        <v>25848</v>
      </c>
      <c r="C30110" t="s">
        <v>33477</v>
      </c>
      <c r="D30110" t="s">
        <v>33476</v>
      </c>
      <c r="E30110"/>
      <c r="F30110"/>
      <c r="G30110"/>
      <c r="H30110"/>
      <c r="I30110"/>
      <c r="J30110"/>
      <c r="U30110" s="43"/>
      <c r="AE30110"/>
    </row>
    <row r="30111" spans="1:31">
      <c r="A30111">
        <v>69440</v>
      </c>
      <c r="B30111" t="s">
        <v>25848</v>
      </c>
      <c r="C30111" t="s">
        <v>33477</v>
      </c>
      <c r="D30111" t="s">
        <v>33476</v>
      </c>
      <c r="E30111"/>
      <c r="F30111"/>
      <c r="G30111"/>
      <c r="H30111"/>
      <c r="I30111"/>
      <c r="J30111"/>
      <c r="U30111" s="43"/>
      <c r="AE30111"/>
    </row>
    <row r="30112" spans="1:31">
      <c r="A30112">
        <v>69380</v>
      </c>
      <c r="B30112" t="s">
        <v>25849</v>
      </c>
      <c r="C30112" t="s">
        <v>33477</v>
      </c>
      <c r="D30112" t="s">
        <v>33476</v>
      </c>
      <c r="E30112"/>
      <c r="F30112"/>
      <c r="G30112"/>
      <c r="H30112"/>
      <c r="I30112"/>
      <c r="J30112"/>
      <c r="U30112" s="43"/>
      <c r="AE30112"/>
    </row>
    <row r="30113" spans="1:31">
      <c r="A30113">
        <v>69840</v>
      </c>
      <c r="B30113" t="s">
        <v>25850</v>
      </c>
      <c r="C30113" t="s">
        <v>33477</v>
      </c>
      <c r="D30113" t="s">
        <v>33476</v>
      </c>
      <c r="E30113"/>
      <c r="F30113"/>
      <c r="G30113"/>
      <c r="H30113"/>
      <c r="I30113"/>
      <c r="J30113"/>
      <c r="U30113" s="43"/>
      <c r="AE30113"/>
    </row>
    <row r="30114" spans="1:31">
      <c r="A30114">
        <v>69430</v>
      </c>
      <c r="B30114" t="s">
        <v>25851</v>
      </c>
      <c r="C30114" t="s">
        <v>33477</v>
      </c>
      <c r="D30114" t="s">
        <v>33476</v>
      </c>
      <c r="E30114"/>
      <c r="F30114"/>
      <c r="G30114"/>
      <c r="H30114"/>
      <c r="I30114"/>
      <c r="J30114"/>
      <c r="U30114" s="43"/>
      <c r="AE30114"/>
    </row>
    <row r="30115" spans="1:31">
      <c r="A30115">
        <v>69380</v>
      </c>
      <c r="B30115" t="s">
        <v>25852</v>
      </c>
      <c r="C30115" t="s">
        <v>33477</v>
      </c>
      <c r="D30115" t="s">
        <v>33476</v>
      </c>
      <c r="E30115"/>
      <c r="F30115"/>
      <c r="G30115"/>
      <c r="H30115"/>
      <c r="I30115"/>
      <c r="J30115"/>
      <c r="U30115" s="43"/>
      <c r="AE30115"/>
    </row>
    <row r="30116" spans="1:31">
      <c r="A30116">
        <v>69380</v>
      </c>
      <c r="B30116" t="s">
        <v>25853</v>
      </c>
      <c r="C30116" t="s">
        <v>33477</v>
      </c>
      <c r="D30116" t="s">
        <v>33476</v>
      </c>
      <c r="E30116"/>
      <c r="F30116"/>
      <c r="G30116"/>
      <c r="H30116"/>
      <c r="I30116"/>
      <c r="J30116"/>
      <c r="U30116" s="43"/>
      <c r="AE30116"/>
    </row>
    <row r="30117" spans="1:31">
      <c r="A30117">
        <v>69210</v>
      </c>
      <c r="B30117" t="s">
        <v>25854</v>
      </c>
      <c r="C30117" t="s">
        <v>33477</v>
      </c>
      <c r="D30117" t="s">
        <v>33476</v>
      </c>
      <c r="E30117"/>
      <c r="F30117"/>
      <c r="G30117"/>
      <c r="H30117"/>
      <c r="I30117"/>
      <c r="J30117"/>
      <c r="U30117" s="43"/>
      <c r="AE30117"/>
    </row>
    <row r="30118" spans="1:31">
      <c r="A30118">
        <v>69115</v>
      </c>
      <c r="B30118" t="s">
        <v>25855</v>
      </c>
      <c r="C30118" t="s">
        <v>33477</v>
      </c>
      <c r="D30118" t="e">
        <v>#N/A</v>
      </c>
      <c r="E30118"/>
      <c r="F30118"/>
      <c r="G30118"/>
      <c r="H30118"/>
      <c r="I30118"/>
      <c r="J30118"/>
      <c r="U30118" s="43"/>
      <c r="AE30118"/>
    </row>
    <row r="30119" spans="1:31">
      <c r="A30119">
        <v>69380</v>
      </c>
      <c r="B30119" t="s">
        <v>25856</v>
      </c>
      <c r="C30119" t="s">
        <v>33477</v>
      </c>
      <c r="D30119" t="s">
        <v>33476</v>
      </c>
      <c r="E30119"/>
      <c r="F30119"/>
      <c r="G30119"/>
      <c r="H30119"/>
      <c r="I30119"/>
      <c r="J30119"/>
      <c r="U30119" s="43"/>
      <c r="AE30119"/>
    </row>
    <row r="30120" spans="1:31">
      <c r="A30120">
        <v>69870</v>
      </c>
      <c r="B30120" t="s">
        <v>25857</v>
      </c>
      <c r="C30120" t="s">
        <v>33478</v>
      </c>
      <c r="D30120" t="s">
        <v>33476</v>
      </c>
      <c r="E30120"/>
      <c r="F30120"/>
      <c r="G30120"/>
      <c r="H30120"/>
      <c r="I30120"/>
      <c r="J30120"/>
      <c r="U30120" s="43"/>
      <c r="AE30120"/>
    </row>
    <row r="30121" spans="1:31">
      <c r="A30121">
        <v>69640</v>
      </c>
      <c r="B30121" t="s">
        <v>6142</v>
      </c>
      <c r="C30121" t="s">
        <v>33477</v>
      </c>
      <c r="D30121" t="e">
        <v>#N/A</v>
      </c>
      <c r="E30121"/>
      <c r="F30121"/>
      <c r="G30121"/>
      <c r="H30121"/>
      <c r="I30121"/>
      <c r="J30121"/>
      <c r="U30121" s="43"/>
      <c r="AE30121"/>
    </row>
    <row r="30122" spans="1:31">
      <c r="A30122">
        <v>69590</v>
      </c>
      <c r="B30122" t="s">
        <v>25858</v>
      </c>
      <c r="C30122" t="s">
        <v>33478</v>
      </c>
      <c r="D30122" t="s">
        <v>33476</v>
      </c>
      <c r="E30122"/>
      <c r="F30122"/>
      <c r="G30122"/>
      <c r="H30122"/>
      <c r="I30122"/>
      <c r="J30122"/>
      <c r="U30122" s="43"/>
      <c r="AE30122"/>
    </row>
    <row r="30123" spans="1:31">
      <c r="A30123">
        <v>69660</v>
      </c>
      <c r="B30123" t="s">
        <v>25859</v>
      </c>
      <c r="C30123" t="s">
        <v>33477</v>
      </c>
      <c r="D30123" t="e">
        <v>#N/A</v>
      </c>
      <c r="E30123"/>
      <c r="F30123"/>
      <c r="G30123"/>
      <c r="H30123"/>
      <c r="I30123"/>
      <c r="J30123"/>
      <c r="U30123" s="43"/>
      <c r="AE30123"/>
    </row>
    <row r="30124" spans="1:31">
      <c r="A30124">
        <v>69420</v>
      </c>
      <c r="B30124" t="s">
        <v>25860</v>
      </c>
      <c r="C30124" t="s">
        <v>33477</v>
      </c>
      <c r="D30124" t="e">
        <v>#N/A</v>
      </c>
      <c r="E30124"/>
      <c r="F30124"/>
      <c r="G30124"/>
      <c r="H30124"/>
      <c r="I30124"/>
      <c r="J30124"/>
      <c r="U30124" s="43"/>
      <c r="AE30124"/>
    </row>
    <row r="30125" spans="1:31">
      <c r="A30125">
        <v>69220</v>
      </c>
      <c r="B30125" t="s">
        <v>25861</v>
      </c>
      <c r="C30125" t="s">
        <v>33477</v>
      </c>
      <c r="D30125" t="s">
        <v>33476</v>
      </c>
      <c r="E30125"/>
      <c r="F30125"/>
      <c r="G30125"/>
      <c r="H30125"/>
      <c r="I30125"/>
      <c r="J30125"/>
      <c r="U30125" s="43"/>
      <c r="AE30125"/>
    </row>
    <row r="30126" spans="1:31">
      <c r="A30126">
        <v>69470</v>
      </c>
      <c r="B30126" t="s">
        <v>16547</v>
      </c>
      <c r="C30126" t="s">
        <v>33478</v>
      </c>
      <c r="D30126" t="s">
        <v>33476</v>
      </c>
      <c r="E30126"/>
      <c r="F30126"/>
      <c r="G30126"/>
      <c r="H30126"/>
      <c r="I30126"/>
      <c r="J30126"/>
      <c r="U30126" s="43"/>
      <c r="AE30126"/>
    </row>
    <row r="30127" spans="1:31">
      <c r="A30127">
        <v>69470</v>
      </c>
      <c r="B30127" t="s">
        <v>16547</v>
      </c>
      <c r="C30127" t="s">
        <v>33478</v>
      </c>
      <c r="D30127" t="s">
        <v>33476</v>
      </c>
      <c r="E30127"/>
      <c r="F30127"/>
      <c r="G30127"/>
      <c r="H30127"/>
      <c r="I30127"/>
      <c r="J30127"/>
      <c r="U30127" s="43"/>
      <c r="AE30127"/>
    </row>
    <row r="30128" spans="1:31">
      <c r="A30128">
        <v>69470</v>
      </c>
      <c r="B30128" t="s">
        <v>16547</v>
      </c>
      <c r="C30128" t="s">
        <v>33478</v>
      </c>
      <c r="D30128" t="s">
        <v>33476</v>
      </c>
      <c r="E30128"/>
      <c r="F30128"/>
      <c r="G30128"/>
      <c r="H30128"/>
      <c r="I30128"/>
      <c r="J30128"/>
      <c r="U30128" s="43"/>
      <c r="AE30128"/>
    </row>
    <row r="30129" spans="1:31">
      <c r="A30129">
        <v>69470</v>
      </c>
      <c r="B30129" t="s">
        <v>16547</v>
      </c>
      <c r="C30129" t="s">
        <v>33478</v>
      </c>
      <c r="D30129" t="s">
        <v>33476</v>
      </c>
      <c r="E30129"/>
      <c r="F30129"/>
      <c r="G30129"/>
      <c r="H30129"/>
      <c r="I30129"/>
      <c r="J30129"/>
      <c r="U30129" s="43"/>
      <c r="AE30129"/>
    </row>
    <row r="30130" spans="1:31">
      <c r="A30130">
        <v>69690</v>
      </c>
      <c r="B30130" t="s">
        <v>25862</v>
      </c>
      <c r="C30130" t="s">
        <v>33477</v>
      </c>
      <c r="D30130" t="s">
        <v>33476</v>
      </c>
      <c r="E30130"/>
      <c r="F30130"/>
      <c r="G30130"/>
      <c r="H30130"/>
      <c r="I30130"/>
      <c r="J30130"/>
      <c r="U30130" s="43"/>
      <c r="AE30130"/>
    </row>
    <row r="30131" spans="1:31">
      <c r="A30131">
        <v>69270</v>
      </c>
      <c r="B30131" t="s">
        <v>25863</v>
      </c>
      <c r="C30131" t="s">
        <v>33477</v>
      </c>
      <c r="D30131" t="e">
        <v>#N/A</v>
      </c>
      <c r="E30131"/>
      <c r="F30131"/>
      <c r="G30131"/>
      <c r="H30131"/>
      <c r="I30131"/>
      <c r="J30131"/>
      <c r="U30131" s="43"/>
      <c r="AE30131"/>
    </row>
    <row r="30132" spans="1:31">
      <c r="A30132">
        <v>69290</v>
      </c>
      <c r="B30132" t="s">
        <v>25864</v>
      </c>
      <c r="C30132" t="s">
        <v>33477</v>
      </c>
      <c r="D30132" t="e">
        <v>#N/A</v>
      </c>
      <c r="E30132"/>
      <c r="F30132"/>
      <c r="G30132"/>
      <c r="H30132"/>
      <c r="I30132"/>
      <c r="J30132"/>
      <c r="U30132" s="43"/>
      <c r="AE30132"/>
    </row>
    <row r="30133" spans="1:31">
      <c r="A30133">
        <v>69550</v>
      </c>
      <c r="B30133" t="s">
        <v>25865</v>
      </c>
      <c r="C30133" t="s">
        <v>33478</v>
      </c>
      <c r="D30133" t="s">
        <v>33476</v>
      </c>
      <c r="E30133"/>
      <c r="F30133"/>
      <c r="G30133"/>
      <c r="H30133"/>
      <c r="I30133"/>
      <c r="J30133"/>
      <c r="U30133" s="43"/>
      <c r="AE30133"/>
    </row>
    <row r="30134" spans="1:31">
      <c r="A30134">
        <v>69250</v>
      </c>
      <c r="B30134" t="s">
        <v>25866</v>
      </c>
      <c r="C30134" t="s">
        <v>33477</v>
      </c>
      <c r="D30134" t="s">
        <v>33476</v>
      </c>
      <c r="E30134"/>
      <c r="F30134"/>
      <c r="G30134"/>
      <c r="H30134"/>
      <c r="I30134"/>
      <c r="J30134"/>
      <c r="U30134" s="43"/>
      <c r="AE30134"/>
    </row>
    <row r="30135" spans="1:31">
      <c r="A30135">
        <v>69570</v>
      </c>
      <c r="B30135" t="s">
        <v>25867</v>
      </c>
      <c r="C30135" t="s">
        <v>33477</v>
      </c>
      <c r="D30135" t="e">
        <v>#N/A</v>
      </c>
      <c r="E30135"/>
      <c r="F30135"/>
      <c r="G30135"/>
      <c r="H30135"/>
      <c r="I30135"/>
      <c r="J30135"/>
      <c r="U30135" s="43"/>
      <c r="AE30135"/>
    </row>
    <row r="30136" spans="1:31">
      <c r="A30136">
        <v>69640</v>
      </c>
      <c r="B30136" t="s">
        <v>25868</v>
      </c>
      <c r="C30136" t="s">
        <v>33477</v>
      </c>
      <c r="D30136" t="e">
        <v>#N/A</v>
      </c>
      <c r="E30136"/>
      <c r="F30136"/>
      <c r="G30136"/>
      <c r="H30136"/>
      <c r="I30136"/>
      <c r="J30136"/>
      <c r="U30136" s="43"/>
      <c r="AE30136"/>
    </row>
    <row r="30137" spans="1:31">
      <c r="A30137">
        <v>69170</v>
      </c>
      <c r="B30137" t="s">
        <v>25869</v>
      </c>
      <c r="C30137" t="s">
        <v>33478</v>
      </c>
      <c r="D30137" t="s">
        <v>33476</v>
      </c>
      <c r="E30137"/>
      <c r="F30137"/>
      <c r="G30137"/>
      <c r="H30137"/>
      <c r="I30137"/>
      <c r="J30137"/>
      <c r="U30137" s="43"/>
      <c r="AE30137"/>
    </row>
    <row r="30138" spans="1:31">
      <c r="A30138">
        <v>69380</v>
      </c>
      <c r="B30138" t="s">
        <v>8515</v>
      </c>
      <c r="C30138" t="s">
        <v>33477</v>
      </c>
      <c r="D30138" t="s">
        <v>33476</v>
      </c>
      <c r="E30138"/>
      <c r="F30138"/>
      <c r="G30138"/>
      <c r="H30138"/>
      <c r="I30138"/>
      <c r="J30138"/>
      <c r="U30138" s="43"/>
      <c r="AE30138"/>
    </row>
    <row r="30139" spans="1:31">
      <c r="A30139">
        <v>69220</v>
      </c>
      <c r="B30139" t="s">
        <v>25870</v>
      </c>
      <c r="C30139" t="s">
        <v>33477</v>
      </c>
      <c r="D30139" t="s">
        <v>33476</v>
      </c>
      <c r="E30139"/>
      <c r="F30139"/>
      <c r="G30139"/>
      <c r="H30139"/>
      <c r="I30139"/>
      <c r="J30139"/>
      <c r="U30139" s="43"/>
      <c r="AE30139"/>
    </row>
    <row r="30140" spans="1:31">
      <c r="A30140">
        <v>69850</v>
      </c>
      <c r="B30140" t="s">
        <v>25871</v>
      </c>
      <c r="C30140" t="s">
        <v>33478</v>
      </c>
      <c r="D30140" t="e">
        <v>#N/A</v>
      </c>
      <c r="E30140"/>
      <c r="F30140"/>
      <c r="G30140"/>
      <c r="H30140"/>
      <c r="I30140"/>
      <c r="J30140"/>
      <c r="U30140" s="43"/>
      <c r="AE30140"/>
    </row>
    <row r="30141" spans="1:31">
      <c r="A30141">
        <v>69700</v>
      </c>
      <c r="B30141" t="s">
        <v>25872</v>
      </c>
      <c r="C30141" t="s">
        <v>33477</v>
      </c>
      <c r="D30141" t="s">
        <v>33476</v>
      </c>
      <c r="E30141"/>
      <c r="F30141"/>
      <c r="G30141"/>
      <c r="H30141"/>
      <c r="I30141"/>
      <c r="J30141"/>
      <c r="U30141" s="43"/>
      <c r="AE30141"/>
    </row>
    <row r="30142" spans="1:31">
      <c r="A30142">
        <v>69700</v>
      </c>
      <c r="B30142" t="s">
        <v>25872</v>
      </c>
      <c r="C30142" t="s">
        <v>33477</v>
      </c>
      <c r="D30142" t="s">
        <v>33476</v>
      </c>
      <c r="E30142"/>
      <c r="F30142"/>
      <c r="G30142"/>
      <c r="H30142"/>
      <c r="I30142"/>
      <c r="J30142"/>
      <c r="U30142" s="43"/>
      <c r="AE30142"/>
    </row>
    <row r="30143" spans="1:31">
      <c r="A30143">
        <v>69130</v>
      </c>
      <c r="B30143" t="s">
        <v>25873</v>
      </c>
      <c r="C30143" t="s">
        <v>33477</v>
      </c>
      <c r="D30143" t="e">
        <v>#N/A</v>
      </c>
      <c r="E30143"/>
      <c r="F30143"/>
      <c r="G30143"/>
      <c r="H30143"/>
      <c r="I30143"/>
      <c r="J30143"/>
      <c r="U30143" s="43"/>
      <c r="AE30143"/>
    </row>
    <row r="30144" spans="1:31">
      <c r="A30144">
        <v>69840</v>
      </c>
      <c r="B30144" t="s">
        <v>25874</v>
      </c>
      <c r="C30144" t="s">
        <v>33477</v>
      </c>
      <c r="D30144" t="s">
        <v>33476</v>
      </c>
      <c r="E30144"/>
      <c r="F30144"/>
      <c r="G30144"/>
      <c r="H30144"/>
      <c r="I30144"/>
      <c r="J30144"/>
      <c r="U30144" s="43"/>
      <c r="AE30144"/>
    </row>
    <row r="30145" spans="1:31">
      <c r="A30145">
        <v>69210</v>
      </c>
      <c r="B30145" t="s">
        <v>25875</v>
      </c>
      <c r="C30145" t="s">
        <v>33477</v>
      </c>
      <c r="D30145" t="s">
        <v>33476</v>
      </c>
      <c r="E30145"/>
      <c r="F30145"/>
      <c r="G30145"/>
      <c r="H30145"/>
      <c r="I30145"/>
      <c r="J30145"/>
      <c r="U30145" s="43"/>
      <c r="AE30145"/>
    </row>
    <row r="30146" spans="1:31">
      <c r="A30146">
        <v>69820</v>
      </c>
      <c r="B30146" t="s">
        <v>25876</v>
      </c>
      <c r="C30146" t="s">
        <v>33478</v>
      </c>
      <c r="D30146" t="s">
        <v>33476</v>
      </c>
      <c r="E30146"/>
      <c r="F30146"/>
      <c r="G30146"/>
      <c r="H30146"/>
      <c r="I30146"/>
      <c r="J30146"/>
      <c r="U30146" s="43"/>
      <c r="AE30146"/>
    </row>
    <row r="30147" spans="1:31">
      <c r="A30147">
        <v>69250</v>
      </c>
      <c r="B30147" t="s">
        <v>25877</v>
      </c>
      <c r="C30147" t="s">
        <v>33477</v>
      </c>
      <c r="D30147" t="s">
        <v>33476</v>
      </c>
      <c r="E30147"/>
      <c r="F30147"/>
      <c r="G30147"/>
      <c r="H30147"/>
      <c r="I30147"/>
      <c r="J30147"/>
      <c r="U30147" s="43"/>
      <c r="AE30147"/>
    </row>
    <row r="30148" spans="1:31">
      <c r="A30148">
        <v>69210</v>
      </c>
      <c r="B30148" t="s">
        <v>25878</v>
      </c>
      <c r="C30148" t="s">
        <v>33477</v>
      </c>
      <c r="D30148" t="s">
        <v>33476</v>
      </c>
      <c r="E30148"/>
      <c r="F30148"/>
      <c r="G30148"/>
      <c r="H30148"/>
      <c r="I30148"/>
      <c r="J30148"/>
      <c r="U30148" s="43"/>
      <c r="AE30148"/>
    </row>
    <row r="30149" spans="1:31">
      <c r="A30149">
        <v>69270</v>
      </c>
      <c r="B30149" t="s">
        <v>25879</v>
      </c>
      <c r="C30149" t="s">
        <v>33477</v>
      </c>
      <c r="D30149" t="e">
        <v>#N/A</v>
      </c>
      <c r="E30149"/>
      <c r="F30149"/>
      <c r="G30149"/>
      <c r="H30149"/>
      <c r="I30149"/>
      <c r="J30149"/>
      <c r="U30149" s="43"/>
      <c r="AE30149"/>
    </row>
    <row r="30150" spans="1:31">
      <c r="A30150">
        <v>69270</v>
      </c>
      <c r="B30150" t="s">
        <v>25880</v>
      </c>
      <c r="C30150" t="s">
        <v>33477</v>
      </c>
      <c r="D30150" t="e">
        <v>#N/A</v>
      </c>
      <c r="E30150"/>
      <c r="F30150"/>
      <c r="G30150"/>
      <c r="H30150"/>
      <c r="I30150"/>
      <c r="J30150"/>
      <c r="U30150" s="43"/>
      <c r="AE30150"/>
    </row>
    <row r="30151" spans="1:31">
      <c r="A30151">
        <v>69340</v>
      </c>
      <c r="B30151" t="s">
        <v>6883</v>
      </c>
      <c r="C30151" t="s">
        <v>33477</v>
      </c>
      <c r="D30151" t="e">
        <v>#N/A</v>
      </c>
      <c r="E30151"/>
      <c r="F30151"/>
      <c r="G30151"/>
      <c r="H30151"/>
      <c r="I30151"/>
      <c r="J30151"/>
      <c r="U30151" s="43"/>
      <c r="AE30151"/>
    </row>
    <row r="30152" spans="1:31">
      <c r="A30152">
        <v>69620</v>
      </c>
      <c r="B30152" t="s">
        <v>25881</v>
      </c>
      <c r="C30152" t="s">
        <v>33477</v>
      </c>
      <c r="D30152" t="s">
        <v>33476</v>
      </c>
      <c r="E30152"/>
      <c r="F30152"/>
      <c r="G30152"/>
      <c r="H30152"/>
      <c r="I30152"/>
      <c r="J30152"/>
      <c r="U30152" s="43"/>
      <c r="AE30152"/>
    </row>
    <row r="30153" spans="1:31">
      <c r="A30153">
        <v>69700</v>
      </c>
      <c r="B30153" t="s">
        <v>25882</v>
      </c>
      <c r="C30153" t="s">
        <v>33477</v>
      </c>
      <c r="D30153" t="s">
        <v>33476</v>
      </c>
      <c r="E30153"/>
      <c r="F30153"/>
      <c r="G30153"/>
      <c r="H30153"/>
      <c r="I30153"/>
      <c r="J30153"/>
      <c r="U30153" s="43"/>
      <c r="AE30153"/>
    </row>
    <row r="30154" spans="1:31">
      <c r="A30154">
        <v>69700</v>
      </c>
      <c r="B30154" t="s">
        <v>25882</v>
      </c>
      <c r="C30154" t="s">
        <v>33477</v>
      </c>
      <c r="D30154" t="s">
        <v>33476</v>
      </c>
      <c r="E30154"/>
      <c r="F30154"/>
      <c r="G30154"/>
      <c r="H30154"/>
      <c r="I30154"/>
      <c r="J30154"/>
      <c r="U30154" s="43"/>
      <c r="AE30154"/>
    </row>
    <row r="30155" spans="1:31">
      <c r="A30155">
        <v>69400</v>
      </c>
      <c r="B30155" t="s">
        <v>25883</v>
      </c>
      <c r="C30155" t="s">
        <v>33477</v>
      </c>
      <c r="D30155" t="s">
        <v>33476</v>
      </c>
      <c r="E30155"/>
      <c r="F30155"/>
      <c r="G30155"/>
      <c r="H30155"/>
      <c r="I30155"/>
      <c r="J30155"/>
      <c r="U30155" s="43"/>
      <c r="AE30155"/>
    </row>
    <row r="30156" spans="1:31">
      <c r="A30156">
        <v>69870</v>
      </c>
      <c r="B30156" t="s">
        <v>25884</v>
      </c>
      <c r="C30156" t="s">
        <v>33478</v>
      </c>
      <c r="D30156" t="s">
        <v>33476</v>
      </c>
      <c r="E30156"/>
      <c r="F30156"/>
      <c r="G30156"/>
      <c r="H30156"/>
      <c r="I30156"/>
      <c r="J30156"/>
      <c r="U30156" s="43"/>
      <c r="AE30156"/>
    </row>
    <row r="30157" spans="1:31">
      <c r="A30157">
        <v>69290</v>
      </c>
      <c r="B30157" t="s">
        <v>25885</v>
      </c>
      <c r="C30157" t="s">
        <v>33477</v>
      </c>
      <c r="D30157" t="e">
        <v>#N/A</v>
      </c>
      <c r="E30157"/>
      <c r="F30157"/>
      <c r="G30157"/>
      <c r="H30157"/>
      <c r="I30157"/>
      <c r="J30157"/>
      <c r="U30157" s="43"/>
      <c r="AE30157"/>
    </row>
    <row r="30158" spans="1:31">
      <c r="A30158">
        <v>69610</v>
      </c>
      <c r="B30158" t="s">
        <v>25886</v>
      </c>
      <c r="C30158" t="s">
        <v>33478</v>
      </c>
      <c r="D30158" t="s">
        <v>33476</v>
      </c>
      <c r="E30158"/>
      <c r="F30158"/>
      <c r="G30158"/>
      <c r="H30158"/>
      <c r="I30158"/>
      <c r="J30158"/>
      <c r="U30158" s="43"/>
      <c r="AE30158"/>
    </row>
    <row r="30159" spans="1:31">
      <c r="A30159">
        <v>69520</v>
      </c>
      <c r="B30159" t="s">
        <v>22898</v>
      </c>
      <c r="C30159" t="s">
        <v>33477</v>
      </c>
      <c r="D30159" t="e">
        <v>#N/A</v>
      </c>
      <c r="E30159"/>
      <c r="F30159"/>
      <c r="G30159"/>
      <c r="H30159"/>
      <c r="I30159"/>
      <c r="J30159"/>
      <c r="U30159" s="43"/>
      <c r="AE30159"/>
    </row>
    <row r="30160" spans="1:31">
      <c r="A30160">
        <v>69420</v>
      </c>
      <c r="B30160" t="s">
        <v>25887</v>
      </c>
      <c r="C30160" t="s">
        <v>33477</v>
      </c>
      <c r="D30160" t="e">
        <v>#N/A</v>
      </c>
      <c r="E30160"/>
      <c r="F30160"/>
      <c r="G30160"/>
      <c r="H30160"/>
      <c r="I30160"/>
      <c r="J30160"/>
      <c r="U30160" s="43"/>
      <c r="AE30160"/>
    </row>
    <row r="30161" spans="1:31">
      <c r="A30161">
        <v>69610</v>
      </c>
      <c r="B30161" t="s">
        <v>25888</v>
      </c>
      <c r="C30161" t="s">
        <v>33478</v>
      </c>
      <c r="D30161" t="s">
        <v>33476</v>
      </c>
      <c r="E30161"/>
      <c r="F30161"/>
      <c r="G30161"/>
      <c r="H30161"/>
      <c r="I30161"/>
      <c r="J30161"/>
      <c r="U30161" s="43"/>
      <c r="AE30161"/>
    </row>
    <row r="30162" spans="1:31">
      <c r="A30162">
        <v>69610</v>
      </c>
      <c r="B30162" t="s">
        <v>25889</v>
      </c>
      <c r="C30162" t="s">
        <v>33478</v>
      </c>
      <c r="D30162" t="s">
        <v>33476</v>
      </c>
      <c r="E30162"/>
      <c r="F30162"/>
      <c r="G30162"/>
      <c r="H30162"/>
      <c r="I30162"/>
      <c r="J30162"/>
      <c r="U30162" s="43"/>
      <c r="AE30162"/>
    </row>
    <row r="30163" spans="1:31">
      <c r="A30163">
        <v>69540</v>
      </c>
      <c r="B30163" t="s">
        <v>25890</v>
      </c>
      <c r="C30163" t="s">
        <v>33477</v>
      </c>
      <c r="D30163" t="e">
        <v>#N/A</v>
      </c>
      <c r="E30163"/>
      <c r="F30163"/>
      <c r="G30163"/>
      <c r="H30163"/>
      <c r="I30163"/>
      <c r="J30163"/>
      <c r="U30163" s="43"/>
      <c r="AE30163"/>
    </row>
    <row r="30164" spans="1:31">
      <c r="A30164">
        <v>69170</v>
      </c>
      <c r="B30164" t="s">
        <v>25891</v>
      </c>
      <c r="C30164" t="s">
        <v>33478</v>
      </c>
      <c r="D30164" t="s">
        <v>33476</v>
      </c>
      <c r="E30164"/>
      <c r="F30164"/>
      <c r="G30164"/>
      <c r="H30164"/>
      <c r="I30164"/>
      <c r="J30164"/>
      <c r="U30164" s="43"/>
      <c r="AE30164"/>
    </row>
    <row r="30165" spans="1:31">
      <c r="A30165">
        <v>69840</v>
      </c>
      <c r="B30165" t="s">
        <v>25892</v>
      </c>
      <c r="C30165" t="s">
        <v>33477</v>
      </c>
      <c r="D30165" t="s">
        <v>33476</v>
      </c>
      <c r="E30165"/>
      <c r="F30165"/>
      <c r="G30165"/>
      <c r="H30165"/>
      <c r="I30165"/>
      <c r="J30165"/>
      <c r="U30165" s="43"/>
      <c r="AE30165"/>
    </row>
    <row r="30166" spans="1:31">
      <c r="A30166">
        <v>69840</v>
      </c>
      <c r="B30166" t="s">
        <v>25893</v>
      </c>
      <c r="C30166" t="s">
        <v>33477</v>
      </c>
      <c r="D30166" t="s">
        <v>33476</v>
      </c>
      <c r="E30166"/>
      <c r="F30166"/>
      <c r="G30166"/>
      <c r="H30166"/>
      <c r="I30166"/>
      <c r="J30166"/>
      <c r="U30166" s="43"/>
      <c r="AE30166"/>
    </row>
    <row r="30167" spans="1:31">
      <c r="A30167">
        <v>69640</v>
      </c>
      <c r="B30167" t="s">
        <v>25894</v>
      </c>
      <c r="C30167" t="s">
        <v>33477</v>
      </c>
      <c r="D30167" t="e">
        <v>#N/A</v>
      </c>
      <c r="E30167"/>
      <c r="F30167"/>
      <c r="G30167"/>
      <c r="H30167"/>
      <c r="I30167"/>
      <c r="J30167"/>
      <c r="U30167" s="43"/>
      <c r="AE30167"/>
    </row>
    <row r="30168" spans="1:31">
      <c r="A30168">
        <v>69480</v>
      </c>
      <c r="B30168" t="s">
        <v>25895</v>
      </c>
      <c r="C30168" t="s">
        <v>33477</v>
      </c>
      <c r="D30168" t="s">
        <v>33476</v>
      </c>
      <c r="E30168"/>
      <c r="F30168"/>
      <c r="G30168"/>
      <c r="H30168"/>
      <c r="I30168"/>
      <c r="J30168"/>
      <c r="U30168" s="43"/>
      <c r="AE30168"/>
    </row>
    <row r="30169" spans="1:31">
      <c r="A30169">
        <v>69870</v>
      </c>
      <c r="B30169" t="s">
        <v>25896</v>
      </c>
      <c r="C30169" t="s">
        <v>33478</v>
      </c>
      <c r="D30169" t="s">
        <v>33476</v>
      </c>
      <c r="E30169"/>
      <c r="F30169"/>
      <c r="G30169"/>
      <c r="H30169"/>
      <c r="I30169"/>
      <c r="J30169"/>
      <c r="U30169" s="43"/>
      <c r="AE30169"/>
    </row>
    <row r="30170" spans="1:31">
      <c r="A30170">
        <v>69220</v>
      </c>
      <c r="B30170" t="s">
        <v>25897</v>
      </c>
      <c r="C30170" t="s">
        <v>33477</v>
      </c>
      <c r="D30170" t="s">
        <v>33476</v>
      </c>
      <c r="E30170"/>
      <c r="F30170"/>
      <c r="G30170"/>
      <c r="H30170"/>
      <c r="I30170"/>
      <c r="J30170"/>
      <c r="U30170" s="43"/>
      <c r="AE30170"/>
    </row>
    <row r="30171" spans="1:31">
      <c r="A30171">
        <v>69430</v>
      </c>
      <c r="B30171" t="s">
        <v>25898</v>
      </c>
      <c r="C30171" t="s">
        <v>33477</v>
      </c>
      <c r="D30171" t="s">
        <v>33476</v>
      </c>
      <c r="E30171"/>
      <c r="F30171"/>
      <c r="G30171"/>
      <c r="H30171"/>
      <c r="I30171"/>
      <c r="J30171"/>
      <c r="U30171" s="43"/>
      <c r="AE30171"/>
    </row>
    <row r="30172" spans="1:31">
      <c r="A30172">
        <v>69590</v>
      </c>
      <c r="B30172" t="s">
        <v>25899</v>
      </c>
      <c r="C30172" t="s">
        <v>33478</v>
      </c>
      <c r="D30172" t="s">
        <v>33476</v>
      </c>
      <c r="E30172"/>
      <c r="F30172"/>
      <c r="G30172"/>
      <c r="H30172"/>
      <c r="I30172"/>
      <c r="J30172"/>
      <c r="U30172" s="43"/>
      <c r="AE30172"/>
    </row>
    <row r="30173" spans="1:31">
      <c r="A30173">
        <v>69590</v>
      </c>
      <c r="B30173" t="s">
        <v>25899</v>
      </c>
      <c r="C30173" t="s">
        <v>33478</v>
      </c>
      <c r="D30173" t="s">
        <v>33476</v>
      </c>
      <c r="E30173"/>
      <c r="F30173"/>
      <c r="G30173"/>
      <c r="H30173"/>
      <c r="I30173"/>
      <c r="J30173"/>
      <c r="U30173" s="43"/>
      <c r="AE30173"/>
    </row>
    <row r="30174" spans="1:31">
      <c r="A30174">
        <v>69620</v>
      </c>
      <c r="B30174" t="s">
        <v>25900</v>
      </c>
      <c r="C30174" t="s">
        <v>33477</v>
      </c>
      <c r="D30174" t="s">
        <v>33476</v>
      </c>
      <c r="E30174"/>
      <c r="F30174"/>
      <c r="G30174"/>
      <c r="H30174"/>
      <c r="I30174"/>
      <c r="J30174"/>
      <c r="U30174" s="43"/>
      <c r="AE30174"/>
    </row>
    <row r="30175" spans="1:31">
      <c r="A30175">
        <v>69210</v>
      </c>
      <c r="B30175" t="s">
        <v>25901</v>
      </c>
      <c r="C30175" t="s">
        <v>33477</v>
      </c>
      <c r="D30175" t="s">
        <v>33476</v>
      </c>
      <c r="E30175"/>
      <c r="F30175"/>
      <c r="G30175"/>
      <c r="H30175"/>
      <c r="I30175"/>
      <c r="J30175"/>
      <c r="U30175" s="43"/>
      <c r="AE30175"/>
    </row>
    <row r="30176" spans="1:31">
      <c r="A30176">
        <v>69620</v>
      </c>
      <c r="B30176" t="s">
        <v>25902</v>
      </c>
      <c r="C30176" t="s">
        <v>33477</v>
      </c>
      <c r="D30176" t="s">
        <v>33476</v>
      </c>
      <c r="E30176"/>
      <c r="F30176"/>
      <c r="G30176"/>
      <c r="H30176"/>
      <c r="I30176"/>
      <c r="J30176"/>
      <c r="U30176" s="43"/>
      <c r="AE30176"/>
    </row>
    <row r="30177" spans="1:31">
      <c r="A30177">
        <v>69620</v>
      </c>
      <c r="B30177" t="s">
        <v>25902</v>
      </c>
      <c r="C30177" t="s">
        <v>33477</v>
      </c>
      <c r="D30177" t="s">
        <v>33476</v>
      </c>
      <c r="E30177"/>
      <c r="F30177"/>
      <c r="G30177"/>
      <c r="H30177"/>
      <c r="I30177"/>
      <c r="J30177"/>
      <c r="U30177" s="43"/>
      <c r="AE30177"/>
    </row>
    <row r="30178" spans="1:31">
      <c r="A30178">
        <v>69400</v>
      </c>
      <c r="B30178" t="s">
        <v>25903</v>
      </c>
      <c r="C30178" t="s">
        <v>33477</v>
      </c>
      <c r="D30178" t="s">
        <v>33476</v>
      </c>
      <c r="E30178"/>
      <c r="F30178"/>
      <c r="G30178"/>
      <c r="H30178"/>
      <c r="I30178"/>
      <c r="J30178"/>
      <c r="U30178" s="43"/>
      <c r="AE30178"/>
    </row>
    <row r="30179" spans="1:31">
      <c r="A30179">
        <v>69760</v>
      </c>
      <c r="B30179" t="s">
        <v>25904</v>
      </c>
      <c r="C30179" t="s">
        <v>33477</v>
      </c>
      <c r="D30179" t="e">
        <v>#N/A</v>
      </c>
      <c r="E30179"/>
      <c r="F30179"/>
      <c r="G30179"/>
      <c r="H30179"/>
      <c r="I30179"/>
      <c r="J30179"/>
      <c r="U30179" s="43"/>
      <c r="AE30179"/>
    </row>
    <row r="30180" spans="1:31">
      <c r="A30180">
        <v>69380</v>
      </c>
      <c r="B30180" t="s">
        <v>25905</v>
      </c>
      <c r="C30180" t="s">
        <v>33477</v>
      </c>
      <c r="D30180" t="s">
        <v>33476</v>
      </c>
      <c r="E30180"/>
      <c r="F30180"/>
      <c r="G30180"/>
      <c r="H30180"/>
      <c r="I30180"/>
      <c r="J30180"/>
      <c r="U30180" s="43"/>
      <c r="AE30180"/>
    </row>
    <row r="30181" spans="1:31">
      <c r="A30181">
        <v>69700</v>
      </c>
      <c r="B30181" t="s">
        <v>25906</v>
      </c>
      <c r="C30181" t="s">
        <v>33477</v>
      </c>
      <c r="D30181" t="s">
        <v>33476</v>
      </c>
      <c r="E30181"/>
      <c r="F30181"/>
      <c r="G30181"/>
      <c r="H30181"/>
      <c r="I30181"/>
      <c r="J30181"/>
      <c r="U30181" s="43"/>
      <c r="AE30181"/>
    </row>
    <row r="30182" spans="1:31">
      <c r="A30182">
        <v>69420</v>
      </c>
      <c r="B30182" t="s">
        <v>25907</v>
      </c>
      <c r="C30182" t="s">
        <v>33477</v>
      </c>
      <c r="D30182" t="e">
        <v>#N/A</v>
      </c>
      <c r="E30182"/>
      <c r="F30182"/>
      <c r="G30182"/>
      <c r="H30182"/>
      <c r="I30182"/>
      <c r="J30182"/>
      <c r="U30182" s="43"/>
      <c r="AE30182"/>
    </row>
    <row r="30183" spans="1:31">
      <c r="A30183">
        <v>69770</v>
      </c>
      <c r="B30183" t="s">
        <v>25908</v>
      </c>
      <c r="C30183" t="s">
        <v>33478</v>
      </c>
      <c r="D30183" t="s">
        <v>33476</v>
      </c>
      <c r="E30183"/>
      <c r="F30183"/>
      <c r="G30183"/>
      <c r="H30183"/>
      <c r="I30183"/>
      <c r="J30183"/>
      <c r="U30183" s="43"/>
      <c r="AE30183"/>
    </row>
    <row r="30184" spans="1:31">
      <c r="A30184">
        <v>69380</v>
      </c>
      <c r="B30184" t="s">
        <v>25909</v>
      </c>
      <c r="C30184" t="s">
        <v>33477</v>
      </c>
      <c r="D30184" t="s">
        <v>33476</v>
      </c>
      <c r="E30184"/>
      <c r="F30184"/>
      <c r="G30184"/>
      <c r="H30184"/>
      <c r="I30184"/>
      <c r="J30184"/>
      <c r="U30184" s="43"/>
      <c r="AE30184"/>
    </row>
    <row r="30185" spans="1:31">
      <c r="A30185">
        <v>69480</v>
      </c>
      <c r="B30185" t="s">
        <v>25910</v>
      </c>
      <c r="C30185" t="s">
        <v>33477</v>
      </c>
      <c r="D30185" t="s">
        <v>33476</v>
      </c>
      <c r="E30185"/>
      <c r="F30185"/>
      <c r="G30185"/>
      <c r="H30185"/>
      <c r="I30185"/>
      <c r="J30185"/>
      <c r="U30185" s="43"/>
      <c r="AE30185"/>
    </row>
    <row r="30186" spans="1:31">
      <c r="A30186">
        <v>69430</v>
      </c>
      <c r="B30186" t="s">
        <v>25911</v>
      </c>
      <c r="C30186" t="s">
        <v>33477</v>
      </c>
      <c r="D30186" t="s">
        <v>33476</v>
      </c>
      <c r="E30186"/>
      <c r="F30186"/>
      <c r="G30186"/>
      <c r="H30186"/>
      <c r="I30186"/>
      <c r="J30186"/>
      <c r="U30186" s="43"/>
      <c r="AE30186"/>
    </row>
    <row r="30187" spans="1:31">
      <c r="A30187">
        <v>69380</v>
      </c>
      <c r="B30187" t="s">
        <v>25912</v>
      </c>
      <c r="C30187" t="s">
        <v>33477</v>
      </c>
      <c r="D30187" t="s">
        <v>33476</v>
      </c>
      <c r="E30187"/>
      <c r="F30187"/>
      <c r="G30187"/>
      <c r="H30187"/>
      <c r="I30187"/>
      <c r="J30187"/>
      <c r="U30187" s="43"/>
      <c r="AE30187"/>
    </row>
    <row r="30188" spans="1:31">
      <c r="A30188">
        <v>69480</v>
      </c>
      <c r="B30188" t="s">
        <v>1047</v>
      </c>
      <c r="C30188" t="s">
        <v>33477</v>
      </c>
      <c r="D30188" t="s">
        <v>33476</v>
      </c>
      <c r="E30188"/>
      <c r="F30188"/>
      <c r="G30188"/>
      <c r="H30188"/>
      <c r="I30188"/>
      <c r="J30188"/>
      <c r="U30188" s="43"/>
      <c r="AE30188"/>
    </row>
    <row r="30189" spans="1:31">
      <c r="A30189">
        <v>69280</v>
      </c>
      <c r="B30189" t="s">
        <v>25913</v>
      </c>
      <c r="C30189" t="s">
        <v>33477</v>
      </c>
      <c r="D30189" t="s">
        <v>33476</v>
      </c>
      <c r="E30189"/>
      <c r="F30189"/>
      <c r="G30189"/>
      <c r="H30189"/>
      <c r="I30189"/>
      <c r="J30189"/>
      <c r="U30189" s="43"/>
      <c r="AE30189"/>
    </row>
    <row r="30190" spans="1:31">
      <c r="A30190">
        <v>69550</v>
      </c>
      <c r="B30190" t="s">
        <v>25914</v>
      </c>
      <c r="C30190" t="s">
        <v>33478</v>
      </c>
      <c r="D30190" t="s">
        <v>33476</v>
      </c>
      <c r="E30190"/>
      <c r="F30190"/>
      <c r="G30190"/>
      <c r="H30190"/>
      <c r="I30190"/>
      <c r="J30190"/>
      <c r="U30190" s="43"/>
      <c r="AE30190"/>
    </row>
    <row r="30191" spans="1:31">
      <c r="A30191">
        <v>69510</v>
      </c>
      <c r="B30191" t="s">
        <v>25915</v>
      </c>
      <c r="C30191" t="s">
        <v>33477</v>
      </c>
      <c r="D30191" t="e">
        <v>#N/A</v>
      </c>
      <c r="E30191"/>
      <c r="F30191"/>
      <c r="G30191"/>
      <c r="H30191"/>
      <c r="I30191"/>
      <c r="J30191"/>
      <c r="U30191" s="43"/>
      <c r="AE30191"/>
    </row>
    <row r="30192" spans="1:31">
      <c r="A30192">
        <v>69610</v>
      </c>
      <c r="B30192" t="s">
        <v>25916</v>
      </c>
      <c r="C30192" t="s">
        <v>33478</v>
      </c>
      <c r="D30192" t="s">
        <v>33476</v>
      </c>
      <c r="E30192"/>
      <c r="F30192"/>
      <c r="G30192"/>
      <c r="H30192"/>
      <c r="I30192"/>
      <c r="J30192"/>
      <c r="U30192" s="43"/>
      <c r="AE30192"/>
    </row>
    <row r="30193" spans="1:31">
      <c r="A30193">
        <v>69390</v>
      </c>
      <c r="B30193" t="s">
        <v>7007</v>
      </c>
      <c r="C30193" t="s">
        <v>33477</v>
      </c>
      <c r="D30193" t="s">
        <v>33476</v>
      </c>
      <c r="E30193"/>
      <c r="F30193"/>
      <c r="G30193"/>
      <c r="H30193"/>
      <c r="I30193"/>
      <c r="J30193"/>
      <c r="U30193" s="43"/>
      <c r="AE30193"/>
    </row>
    <row r="30194" spans="1:31">
      <c r="A30194">
        <v>69620</v>
      </c>
      <c r="B30194" t="s">
        <v>25917</v>
      </c>
      <c r="C30194" t="s">
        <v>33477</v>
      </c>
      <c r="D30194" t="s">
        <v>33476</v>
      </c>
      <c r="E30194"/>
      <c r="F30194"/>
      <c r="G30194"/>
      <c r="H30194"/>
      <c r="I30194"/>
      <c r="J30194"/>
      <c r="U30194" s="43"/>
      <c r="AE30194"/>
    </row>
    <row r="30195" spans="1:31">
      <c r="A30195">
        <v>69430</v>
      </c>
      <c r="B30195" t="s">
        <v>25918</v>
      </c>
      <c r="C30195" t="s">
        <v>33477</v>
      </c>
      <c r="D30195" t="s">
        <v>33476</v>
      </c>
      <c r="E30195"/>
      <c r="F30195"/>
      <c r="G30195"/>
      <c r="H30195"/>
      <c r="I30195"/>
      <c r="J30195"/>
      <c r="U30195" s="43"/>
      <c r="AE30195"/>
    </row>
    <row r="30196" spans="1:31">
      <c r="A30196">
        <v>69860</v>
      </c>
      <c r="B30196" t="s">
        <v>25918</v>
      </c>
      <c r="C30196" t="s">
        <v>33478</v>
      </c>
      <c r="D30196" t="e">
        <v>#N/A</v>
      </c>
      <c r="E30196"/>
      <c r="F30196"/>
      <c r="G30196"/>
      <c r="H30196"/>
      <c r="I30196"/>
      <c r="J30196"/>
      <c r="U30196" s="43"/>
      <c r="AE30196"/>
    </row>
    <row r="30197" spans="1:31">
      <c r="A30197">
        <v>69860</v>
      </c>
      <c r="B30197" t="s">
        <v>25918</v>
      </c>
      <c r="C30197" t="s">
        <v>33478</v>
      </c>
      <c r="D30197" t="e">
        <v>#N/A</v>
      </c>
      <c r="E30197"/>
      <c r="F30197"/>
      <c r="G30197"/>
      <c r="H30197"/>
      <c r="I30197"/>
      <c r="J30197"/>
      <c r="U30197" s="43"/>
      <c r="AE30197"/>
    </row>
    <row r="30198" spans="1:31">
      <c r="A30198">
        <v>69860</v>
      </c>
      <c r="B30198" t="s">
        <v>25918</v>
      </c>
      <c r="C30198" t="s">
        <v>33478</v>
      </c>
      <c r="D30198" t="e">
        <v>#N/A</v>
      </c>
      <c r="E30198"/>
      <c r="F30198"/>
      <c r="G30198"/>
      <c r="H30198"/>
      <c r="I30198"/>
      <c r="J30198"/>
      <c r="U30198" s="43"/>
      <c r="AE30198"/>
    </row>
    <row r="30199" spans="1:31">
      <c r="A30199">
        <v>69860</v>
      </c>
      <c r="B30199" t="s">
        <v>25918</v>
      </c>
      <c r="C30199" t="s">
        <v>33478</v>
      </c>
      <c r="D30199" t="e">
        <v>#N/A</v>
      </c>
      <c r="E30199"/>
      <c r="F30199"/>
      <c r="G30199"/>
      <c r="H30199"/>
      <c r="I30199"/>
      <c r="J30199"/>
      <c r="U30199" s="43"/>
      <c r="AE30199"/>
    </row>
    <row r="30200" spans="1:31">
      <c r="A30200">
        <v>69860</v>
      </c>
      <c r="B30200" t="s">
        <v>25918</v>
      </c>
      <c r="C30200" t="s">
        <v>33478</v>
      </c>
      <c r="D30200" t="e">
        <v>#N/A</v>
      </c>
      <c r="E30200"/>
      <c r="F30200"/>
      <c r="G30200"/>
      <c r="H30200"/>
      <c r="I30200"/>
      <c r="J30200"/>
      <c r="U30200" s="43"/>
      <c r="AE30200"/>
    </row>
    <row r="30201" spans="1:31">
      <c r="A30201">
        <v>69860</v>
      </c>
      <c r="B30201" t="s">
        <v>25918</v>
      </c>
      <c r="C30201" t="s">
        <v>33478</v>
      </c>
      <c r="D30201" t="e">
        <v>#N/A</v>
      </c>
      <c r="E30201"/>
      <c r="F30201"/>
      <c r="G30201"/>
      <c r="H30201"/>
      <c r="I30201"/>
      <c r="J30201"/>
      <c r="U30201" s="43"/>
      <c r="AE30201"/>
    </row>
    <row r="30202" spans="1:31">
      <c r="A30202">
        <v>69700</v>
      </c>
      <c r="B30202" t="s">
        <v>15303</v>
      </c>
      <c r="C30202" t="s">
        <v>33477</v>
      </c>
      <c r="D30202" t="s">
        <v>33476</v>
      </c>
      <c r="E30202"/>
      <c r="F30202"/>
      <c r="G30202"/>
      <c r="H30202"/>
      <c r="I30202"/>
      <c r="J30202"/>
      <c r="U30202" s="43"/>
      <c r="AE30202"/>
    </row>
    <row r="30203" spans="1:31">
      <c r="A30203">
        <v>69700</v>
      </c>
      <c r="B30203" t="s">
        <v>15303</v>
      </c>
      <c r="C30203" t="s">
        <v>33477</v>
      </c>
      <c r="D30203" t="s">
        <v>33476</v>
      </c>
      <c r="E30203"/>
      <c r="F30203"/>
      <c r="G30203"/>
      <c r="H30203"/>
      <c r="I30203"/>
      <c r="J30203"/>
      <c r="U30203" s="43"/>
      <c r="AE30203"/>
    </row>
    <row r="30204" spans="1:31">
      <c r="A30204">
        <v>69640</v>
      </c>
      <c r="B30204" t="s">
        <v>25919</v>
      </c>
      <c r="C30204" t="s">
        <v>33477</v>
      </c>
      <c r="D30204" t="e">
        <v>#N/A</v>
      </c>
      <c r="E30204"/>
      <c r="F30204"/>
      <c r="G30204"/>
      <c r="H30204"/>
      <c r="I30204"/>
      <c r="J30204"/>
      <c r="U30204" s="43"/>
      <c r="AE30204"/>
    </row>
    <row r="30205" spans="1:31">
      <c r="A30205">
        <v>69610</v>
      </c>
      <c r="B30205" t="s">
        <v>25920</v>
      </c>
      <c r="C30205" t="s">
        <v>33478</v>
      </c>
      <c r="D30205" t="s">
        <v>33476</v>
      </c>
      <c r="E30205"/>
      <c r="F30205"/>
      <c r="G30205"/>
      <c r="H30205"/>
      <c r="I30205"/>
      <c r="J30205"/>
      <c r="U30205" s="43"/>
      <c r="AE30205"/>
    </row>
    <row r="30206" spans="1:31">
      <c r="A30206">
        <v>69770</v>
      </c>
      <c r="B30206" t="s">
        <v>25921</v>
      </c>
      <c r="C30206" t="s">
        <v>33478</v>
      </c>
      <c r="D30206" t="s">
        <v>33476</v>
      </c>
      <c r="E30206"/>
      <c r="F30206"/>
      <c r="G30206"/>
      <c r="H30206"/>
      <c r="I30206"/>
      <c r="J30206"/>
      <c r="U30206" s="43"/>
      <c r="AE30206"/>
    </row>
    <row r="30207" spans="1:31">
      <c r="A30207">
        <v>69480</v>
      </c>
      <c r="B30207" t="s">
        <v>25922</v>
      </c>
      <c r="C30207" t="s">
        <v>33477</v>
      </c>
      <c r="D30207" t="s">
        <v>33476</v>
      </c>
      <c r="E30207"/>
      <c r="F30207"/>
      <c r="G30207"/>
      <c r="H30207"/>
      <c r="I30207"/>
      <c r="J30207"/>
      <c r="U30207" s="43"/>
      <c r="AE30207"/>
    </row>
    <row r="30208" spans="1:31">
      <c r="A30208">
        <v>69480</v>
      </c>
      <c r="B30208" t="s">
        <v>25922</v>
      </c>
      <c r="C30208" t="s">
        <v>33477</v>
      </c>
      <c r="D30208" t="s">
        <v>33476</v>
      </c>
      <c r="E30208"/>
      <c r="F30208"/>
      <c r="G30208"/>
      <c r="H30208"/>
      <c r="I30208"/>
      <c r="J30208"/>
      <c r="U30208" s="43"/>
      <c r="AE30208"/>
    </row>
    <row r="30209" spans="1:31">
      <c r="A30209">
        <v>69440</v>
      </c>
      <c r="B30209" t="s">
        <v>25923</v>
      </c>
      <c r="C30209" t="s">
        <v>33477</v>
      </c>
      <c r="D30209" t="s">
        <v>33476</v>
      </c>
      <c r="E30209"/>
      <c r="F30209"/>
      <c r="G30209"/>
      <c r="H30209"/>
      <c r="I30209"/>
      <c r="J30209"/>
      <c r="U30209" s="43"/>
      <c r="AE30209"/>
    </row>
    <row r="30210" spans="1:31">
      <c r="A30210">
        <v>69440</v>
      </c>
      <c r="B30210" t="s">
        <v>25923</v>
      </c>
      <c r="C30210" t="s">
        <v>33477</v>
      </c>
      <c r="D30210" t="s">
        <v>33476</v>
      </c>
      <c r="E30210"/>
      <c r="F30210"/>
      <c r="G30210"/>
      <c r="H30210"/>
      <c r="I30210"/>
      <c r="J30210"/>
      <c r="U30210" s="43"/>
      <c r="AE30210"/>
    </row>
    <row r="30211" spans="1:31">
      <c r="A30211">
        <v>69350</v>
      </c>
      <c r="B30211" t="s">
        <v>25924</v>
      </c>
      <c r="C30211" t="s">
        <v>33477</v>
      </c>
      <c r="D30211" t="e">
        <v>#N/A</v>
      </c>
      <c r="E30211"/>
      <c r="F30211"/>
      <c r="G30211"/>
      <c r="H30211"/>
      <c r="I30211"/>
      <c r="J30211"/>
      <c r="U30211" s="43"/>
      <c r="AE30211"/>
    </row>
    <row r="30212" spans="1:31">
      <c r="A30212">
        <v>69250</v>
      </c>
      <c r="B30212" t="s">
        <v>25925</v>
      </c>
      <c r="C30212" t="s">
        <v>33477</v>
      </c>
      <c r="D30212" t="s">
        <v>33476</v>
      </c>
      <c r="E30212"/>
      <c r="F30212"/>
      <c r="G30212"/>
      <c r="H30212"/>
      <c r="I30212"/>
      <c r="J30212"/>
      <c r="U30212" s="43"/>
      <c r="AE30212"/>
    </row>
    <row r="30213" spans="1:31">
      <c r="A30213">
        <v>69460</v>
      </c>
      <c r="B30213" t="s">
        <v>25926</v>
      </c>
      <c r="C30213" t="s">
        <v>33477</v>
      </c>
      <c r="D30213" t="s">
        <v>33476</v>
      </c>
      <c r="E30213"/>
      <c r="F30213"/>
      <c r="G30213"/>
      <c r="H30213"/>
      <c r="I30213"/>
      <c r="J30213"/>
      <c r="U30213" s="43"/>
      <c r="AE30213"/>
    </row>
    <row r="30214" spans="1:31">
      <c r="A30214">
        <v>69530</v>
      </c>
      <c r="B30214" t="s">
        <v>25927</v>
      </c>
      <c r="C30214" t="s">
        <v>33477</v>
      </c>
      <c r="D30214" t="e">
        <v>#N/A</v>
      </c>
      <c r="E30214"/>
      <c r="F30214"/>
      <c r="G30214"/>
      <c r="H30214"/>
      <c r="I30214"/>
      <c r="J30214"/>
      <c r="U30214" s="43"/>
      <c r="AE30214"/>
    </row>
    <row r="30215" spans="1:31">
      <c r="A30215">
        <v>69530</v>
      </c>
      <c r="B30215" t="s">
        <v>25927</v>
      </c>
      <c r="C30215" t="s">
        <v>33477</v>
      </c>
      <c r="D30215" t="e">
        <v>#N/A</v>
      </c>
      <c r="E30215"/>
      <c r="F30215"/>
      <c r="G30215"/>
      <c r="H30215"/>
      <c r="I30215"/>
      <c r="J30215"/>
      <c r="U30215" s="43"/>
      <c r="AE30215"/>
    </row>
    <row r="30216" spans="1:31">
      <c r="A30216">
        <v>69310</v>
      </c>
      <c r="B30216" t="s">
        <v>25928</v>
      </c>
      <c r="C30216" t="s">
        <v>33477</v>
      </c>
      <c r="D30216" t="e">
        <v>#N/A</v>
      </c>
      <c r="E30216"/>
      <c r="F30216"/>
      <c r="G30216"/>
      <c r="H30216"/>
      <c r="I30216"/>
      <c r="J30216"/>
      <c r="U30216" s="43"/>
      <c r="AE30216"/>
    </row>
    <row r="30217" spans="1:31">
      <c r="A30217">
        <v>69600</v>
      </c>
      <c r="B30217" t="s">
        <v>25928</v>
      </c>
      <c r="C30217" t="s">
        <v>33477</v>
      </c>
      <c r="D30217" t="e">
        <v>#N/A</v>
      </c>
      <c r="E30217"/>
      <c r="F30217"/>
      <c r="G30217"/>
      <c r="H30217"/>
      <c r="I30217"/>
      <c r="J30217"/>
      <c r="U30217" s="43"/>
      <c r="AE30217"/>
    </row>
    <row r="30218" spans="1:31">
      <c r="A30218">
        <v>69460</v>
      </c>
      <c r="B30218" t="s">
        <v>25929</v>
      </c>
      <c r="C30218" t="s">
        <v>33477</v>
      </c>
      <c r="D30218" t="s">
        <v>33476</v>
      </c>
      <c r="E30218"/>
      <c r="F30218"/>
      <c r="G30218"/>
      <c r="H30218"/>
      <c r="I30218"/>
      <c r="J30218"/>
      <c r="U30218" s="43"/>
      <c r="AE30218"/>
    </row>
    <row r="30219" spans="1:31">
      <c r="A30219">
        <v>69250</v>
      </c>
      <c r="B30219" t="s">
        <v>25930</v>
      </c>
      <c r="C30219" t="s">
        <v>33477</v>
      </c>
      <c r="D30219" t="s">
        <v>33476</v>
      </c>
      <c r="E30219"/>
      <c r="F30219"/>
      <c r="G30219"/>
      <c r="H30219"/>
      <c r="I30219"/>
      <c r="J30219"/>
      <c r="U30219" s="43"/>
      <c r="AE30219"/>
    </row>
    <row r="30220" spans="1:31">
      <c r="A30220">
        <v>69290</v>
      </c>
      <c r="B30220" t="s">
        <v>25931</v>
      </c>
      <c r="C30220" t="s">
        <v>33477</v>
      </c>
      <c r="D30220" t="e">
        <v>#N/A</v>
      </c>
      <c r="E30220"/>
      <c r="F30220"/>
      <c r="G30220"/>
      <c r="H30220"/>
      <c r="I30220"/>
      <c r="J30220"/>
      <c r="U30220" s="43"/>
      <c r="AE30220"/>
    </row>
    <row r="30221" spans="1:31">
      <c r="A30221">
        <v>69590</v>
      </c>
      <c r="B30221" t="s">
        <v>25932</v>
      </c>
      <c r="C30221" t="s">
        <v>33478</v>
      </c>
      <c r="D30221" t="s">
        <v>33476</v>
      </c>
      <c r="E30221"/>
      <c r="F30221"/>
      <c r="G30221"/>
      <c r="H30221"/>
      <c r="I30221"/>
      <c r="J30221"/>
      <c r="U30221" s="43"/>
      <c r="AE30221"/>
    </row>
    <row r="30222" spans="1:31">
      <c r="A30222">
        <v>69480</v>
      </c>
      <c r="B30222" t="s">
        <v>1194</v>
      </c>
      <c r="C30222" t="s">
        <v>33477</v>
      </c>
      <c r="D30222" t="s">
        <v>33476</v>
      </c>
      <c r="E30222"/>
      <c r="F30222"/>
      <c r="G30222"/>
      <c r="H30222"/>
      <c r="I30222"/>
      <c r="J30222"/>
      <c r="U30222" s="43"/>
      <c r="AE30222"/>
    </row>
    <row r="30223" spans="1:31">
      <c r="A30223">
        <v>69490</v>
      </c>
      <c r="B30223" t="s">
        <v>25933</v>
      </c>
      <c r="C30223" t="s">
        <v>33477</v>
      </c>
      <c r="D30223" t="s">
        <v>33476</v>
      </c>
      <c r="E30223"/>
      <c r="F30223"/>
      <c r="G30223"/>
      <c r="H30223"/>
      <c r="I30223"/>
      <c r="J30223"/>
      <c r="U30223" s="43"/>
      <c r="AE30223"/>
    </row>
    <row r="30224" spans="1:31">
      <c r="A30224">
        <v>69490</v>
      </c>
      <c r="B30224" t="s">
        <v>25933</v>
      </c>
      <c r="C30224" t="s">
        <v>33477</v>
      </c>
      <c r="D30224" t="s">
        <v>33476</v>
      </c>
      <c r="E30224"/>
      <c r="F30224"/>
      <c r="G30224"/>
      <c r="H30224"/>
      <c r="I30224"/>
      <c r="J30224"/>
      <c r="U30224" s="43"/>
      <c r="AE30224"/>
    </row>
    <row r="30225" spans="1:31">
      <c r="A30225">
        <v>69490</v>
      </c>
      <c r="B30225" t="s">
        <v>25933</v>
      </c>
      <c r="C30225" t="s">
        <v>33477</v>
      </c>
      <c r="D30225" t="s">
        <v>33476</v>
      </c>
      <c r="E30225"/>
      <c r="F30225"/>
      <c r="G30225"/>
      <c r="H30225"/>
      <c r="I30225"/>
      <c r="J30225"/>
      <c r="U30225" s="43"/>
      <c r="AE30225"/>
    </row>
    <row r="30226" spans="1:31">
      <c r="A30226">
        <v>69490</v>
      </c>
      <c r="B30226" t="s">
        <v>25933</v>
      </c>
      <c r="C30226" t="s">
        <v>33477</v>
      </c>
      <c r="D30226" t="s">
        <v>33476</v>
      </c>
      <c r="E30226"/>
      <c r="F30226"/>
      <c r="G30226"/>
      <c r="H30226"/>
      <c r="I30226"/>
      <c r="J30226"/>
      <c r="U30226" s="43"/>
      <c r="AE30226"/>
    </row>
    <row r="30227" spans="1:31">
      <c r="A30227">
        <v>69400</v>
      </c>
      <c r="B30227" t="s">
        <v>25934</v>
      </c>
      <c r="C30227" t="s">
        <v>33477</v>
      </c>
      <c r="D30227" t="s">
        <v>33476</v>
      </c>
      <c r="E30227"/>
      <c r="F30227"/>
      <c r="G30227"/>
      <c r="H30227"/>
      <c r="I30227"/>
      <c r="J30227"/>
      <c r="U30227" s="43"/>
      <c r="AE30227"/>
    </row>
    <row r="30228" spans="1:31">
      <c r="A30228">
        <v>69400</v>
      </c>
      <c r="B30228" t="s">
        <v>25934</v>
      </c>
      <c r="C30228" t="s">
        <v>33477</v>
      </c>
      <c r="D30228" t="s">
        <v>33476</v>
      </c>
      <c r="E30228"/>
      <c r="F30228"/>
      <c r="G30228"/>
      <c r="H30228"/>
      <c r="I30228"/>
      <c r="J30228"/>
      <c r="U30228" s="43"/>
      <c r="AE30228"/>
    </row>
    <row r="30229" spans="1:31">
      <c r="A30229">
        <v>69400</v>
      </c>
      <c r="B30229" t="s">
        <v>25934</v>
      </c>
      <c r="C30229" t="s">
        <v>33477</v>
      </c>
      <c r="D30229" t="s">
        <v>33476</v>
      </c>
      <c r="E30229"/>
      <c r="F30229"/>
      <c r="G30229"/>
      <c r="H30229"/>
      <c r="I30229"/>
      <c r="J30229"/>
      <c r="U30229" s="43"/>
      <c r="AE30229"/>
    </row>
    <row r="30230" spans="1:31">
      <c r="A30230">
        <v>69640</v>
      </c>
      <c r="B30230" t="s">
        <v>25934</v>
      </c>
      <c r="C30230" t="s">
        <v>33477</v>
      </c>
      <c r="D30230" t="e">
        <v>#N/A</v>
      </c>
      <c r="E30230"/>
      <c r="F30230"/>
      <c r="G30230"/>
      <c r="H30230"/>
      <c r="I30230"/>
      <c r="J30230"/>
      <c r="U30230" s="43"/>
      <c r="AE30230"/>
    </row>
    <row r="30231" spans="1:31">
      <c r="A30231">
        <v>69870</v>
      </c>
      <c r="B30231" t="s">
        <v>25935</v>
      </c>
      <c r="C30231" t="s">
        <v>33478</v>
      </c>
      <c r="D30231" t="s">
        <v>33476</v>
      </c>
      <c r="E30231"/>
      <c r="F30231"/>
      <c r="G30231"/>
      <c r="H30231"/>
      <c r="I30231"/>
      <c r="J30231"/>
      <c r="U30231" s="43"/>
      <c r="AE30231"/>
    </row>
    <row r="30232" spans="1:31">
      <c r="A30232">
        <v>69870</v>
      </c>
      <c r="B30232" t="s">
        <v>25935</v>
      </c>
      <c r="C30232" t="s">
        <v>33478</v>
      </c>
      <c r="D30232" t="s">
        <v>33476</v>
      </c>
      <c r="E30232"/>
      <c r="F30232"/>
      <c r="G30232"/>
      <c r="H30232"/>
      <c r="I30232"/>
      <c r="J30232"/>
      <c r="U30232" s="43"/>
      <c r="AE30232"/>
    </row>
    <row r="30233" spans="1:31">
      <c r="A30233">
        <v>69790</v>
      </c>
      <c r="B30233" t="s">
        <v>25936</v>
      </c>
      <c r="C30233" t="s">
        <v>33478</v>
      </c>
      <c r="D30233" t="s">
        <v>33476</v>
      </c>
      <c r="E30233"/>
      <c r="F30233"/>
      <c r="G30233"/>
      <c r="H30233"/>
      <c r="I30233"/>
      <c r="J30233"/>
      <c r="U30233" s="43"/>
      <c r="AE30233"/>
    </row>
    <row r="30234" spans="1:31">
      <c r="A30234">
        <v>69430</v>
      </c>
      <c r="B30234" t="s">
        <v>25937</v>
      </c>
      <c r="C30234" t="s">
        <v>33477</v>
      </c>
      <c r="D30234" t="s">
        <v>33476</v>
      </c>
      <c r="E30234"/>
      <c r="F30234"/>
      <c r="G30234"/>
      <c r="H30234"/>
      <c r="I30234"/>
      <c r="J30234"/>
      <c r="U30234" s="43"/>
      <c r="AE30234"/>
    </row>
    <row r="30235" spans="1:31">
      <c r="A30235">
        <v>69650</v>
      </c>
      <c r="B30235" t="s">
        <v>25938</v>
      </c>
      <c r="C30235" t="s">
        <v>33477</v>
      </c>
      <c r="D30235" t="s">
        <v>33476</v>
      </c>
      <c r="E30235"/>
      <c r="F30235"/>
      <c r="G30235"/>
      <c r="H30235"/>
      <c r="I30235"/>
      <c r="J30235"/>
      <c r="U30235" s="43"/>
      <c r="AE30235"/>
    </row>
    <row r="30236" spans="1:31">
      <c r="A30236">
        <v>69650</v>
      </c>
      <c r="B30236" t="s">
        <v>25938</v>
      </c>
      <c r="C30236" t="s">
        <v>33477</v>
      </c>
      <c r="D30236" t="s">
        <v>33476</v>
      </c>
      <c r="E30236"/>
      <c r="F30236"/>
      <c r="G30236"/>
      <c r="H30236"/>
      <c r="I30236"/>
      <c r="J30236"/>
      <c r="U30236" s="43"/>
      <c r="AE30236"/>
    </row>
    <row r="30237" spans="1:31">
      <c r="A30237">
        <v>69470</v>
      </c>
      <c r="B30237" t="s">
        <v>25939</v>
      </c>
      <c r="C30237" t="s">
        <v>33478</v>
      </c>
      <c r="D30237" t="s">
        <v>33476</v>
      </c>
      <c r="E30237"/>
      <c r="F30237"/>
      <c r="G30237"/>
      <c r="H30237"/>
      <c r="I30237"/>
      <c r="J30237"/>
      <c r="U30237" s="43"/>
      <c r="AE30237"/>
    </row>
    <row r="30238" spans="1:31">
      <c r="A30238">
        <v>69430</v>
      </c>
      <c r="B30238" t="s">
        <v>25940</v>
      </c>
      <c r="C30238" t="s">
        <v>33477</v>
      </c>
      <c r="D30238" t="s">
        <v>33476</v>
      </c>
      <c r="E30238"/>
      <c r="F30238"/>
      <c r="G30238"/>
      <c r="H30238"/>
      <c r="I30238"/>
      <c r="J30238"/>
      <c r="U30238" s="43"/>
      <c r="AE30238"/>
    </row>
    <row r="30239" spans="1:31">
      <c r="A30239">
        <v>69430</v>
      </c>
      <c r="B30239" t="s">
        <v>25940</v>
      </c>
      <c r="C30239" t="s">
        <v>33477</v>
      </c>
      <c r="D30239" t="s">
        <v>33476</v>
      </c>
      <c r="E30239"/>
      <c r="F30239"/>
      <c r="G30239"/>
      <c r="H30239"/>
      <c r="I30239"/>
      <c r="J30239"/>
      <c r="U30239" s="43"/>
      <c r="AE30239"/>
    </row>
    <row r="30240" spans="1:31">
      <c r="A30240">
        <v>69440</v>
      </c>
      <c r="B30240" t="s">
        <v>25941</v>
      </c>
      <c r="C30240" t="s">
        <v>33477</v>
      </c>
      <c r="D30240" t="s">
        <v>33476</v>
      </c>
      <c r="E30240"/>
      <c r="F30240"/>
      <c r="G30240"/>
      <c r="H30240"/>
      <c r="I30240"/>
      <c r="J30240"/>
      <c r="U30240" s="43"/>
      <c r="AE30240"/>
    </row>
    <row r="30241" spans="1:31">
      <c r="A30241">
        <v>69640</v>
      </c>
      <c r="B30241" t="s">
        <v>25942</v>
      </c>
      <c r="C30241" t="s">
        <v>33477</v>
      </c>
      <c r="D30241" t="e">
        <v>#N/A</v>
      </c>
      <c r="E30241"/>
      <c r="F30241"/>
      <c r="G30241"/>
      <c r="H30241"/>
      <c r="I30241"/>
      <c r="J30241"/>
      <c r="U30241" s="43"/>
      <c r="AE30241"/>
    </row>
    <row r="30242" spans="1:31">
      <c r="A30242">
        <v>69640</v>
      </c>
      <c r="B30242" t="s">
        <v>25942</v>
      </c>
      <c r="C30242" t="s">
        <v>33477</v>
      </c>
      <c r="D30242" t="e">
        <v>#N/A</v>
      </c>
      <c r="E30242"/>
      <c r="F30242"/>
      <c r="G30242"/>
      <c r="H30242"/>
      <c r="I30242"/>
      <c r="J30242"/>
      <c r="U30242" s="43"/>
      <c r="AE30242"/>
    </row>
    <row r="30243" spans="1:31">
      <c r="A30243">
        <v>69270</v>
      </c>
      <c r="B30243" t="s">
        <v>25943</v>
      </c>
      <c r="C30243" t="s">
        <v>33477</v>
      </c>
      <c r="D30243" t="e">
        <v>#N/A</v>
      </c>
      <c r="E30243"/>
      <c r="F30243"/>
      <c r="G30243"/>
      <c r="H30243"/>
      <c r="I30243"/>
      <c r="J30243"/>
      <c r="U30243" s="43"/>
      <c r="AE30243"/>
    </row>
    <row r="30244" spans="1:31">
      <c r="A30244">
        <v>69550</v>
      </c>
      <c r="B30244" t="s">
        <v>25944</v>
      </c>
      <c r="C30244" t="s">
        <v>33478</v>
      </c>
      <c r="D30244" t="s">
        <v>33476</v>
      </c>
      <c r="E30244"/>
      <c r="F30244"/>
      <c r="G30244"/>
      <c r="H30244"/>
      <c r="I30244"/>
      <c r="J30244"/>
      <c r="U30244" s="43"/>
      <c r="AE30244"/>
    </row>
    <row r="30245" spans="1:31">
      <c r="A30245">
        <v>69510</v>
      </c>
      <c r="B30245" t="s">
        <v>25945</v>
      </c>
      <c r="C30245" t="s">
        <v>33477</v>
      </c>
      <c r="D30245" t="e">
        <v>#N/A</v>
      </c>
      <c r="E30245"/>
      <c r="F30245"/>
      <c r="G30245"/>
      <c r="H30245"/>
      <c r="I30245"/>
      <c r="J30245"/>
      <c r="U30245" s="43"/>
      <c r="AE30245"/>
    </row>
    <row r="30246" spans="1:31">
      <c r="A30246">
        <v>69210</v>
      </c>
      <c r="B30246" t="s">
        <v>25946</v>
      </c>
      <c r="C30246" t="s">
        <v>33477</v>
      </c>
      <c r="D30246" t="s">
        <v>33476</v>
      </c>
      <c r="E30246"/>
      <c r="F30246"/>
      <c r="G30246"/>
      <c r="H30246"/>
      <c r="I30246"/>
      <c r="J30246"/>
      <c r="U30246" s="43"/>
      <c r="AE30246"/>
    </row>
    <row r="30247" spans="1:31">
      <c r="A30247">
        <v>69460</v>
      </c>
      <c r="B30247" t="s">
        <v>25947</v>
      </c>
      <c r="C30247" t="s">
        <v>33477</v>
      </c>
      <c r="D30247" t="s">
        <v>33476</v>
      </c>
      <c r="E30247"/>
      <c r="F30247"/>
      <c r="G30247"/>
      <c r="H30247"/>
      <c r="I30247"/>
      <c r="J30247"/>
      <c r="U30247" s="43"/>
      <c r="AE30247"/>
    </row>
    <row r="30248" spans="1:31">
      <c r="A30248">
        <v>69460</v>
      </c>
      <c r="B30248" t="s">
        <v>25947</v>
      </c>
      <c r="C30248" t="s">
        <v>33477</v>
      </c>
      <c r="D30248" t="s">
        <v>33476</v>
      </c>
      <c r="E30248"/>
      <c r="F30248"/>
      <c r="G30248"/>
      <c r="H30248"/>
      <c r="I30248"/>
      <c r="J30248"/>
      <c r="U30248" s="43"/>
      <c r="AE30248"/>
    </row>
    <row r="30249" spans="1:31">
      <c r="A30249">
        <v>69490</v>
      </c>
      <c r="B30249" t="s">
        <v>18374</v>
      </c>
      <c r="C30249" t="s">
        <v>33477</v>
      </c>
      <c r="D30249" t="s">
        <v>33476</v>
      </c>
      <c r="E30249"/>
      <c r="F30249"/>
      <c r="G30249"/>
      <c r="H30249"/>
      <c r="I30249"/>
      <c r="J30249"/>
      <c r="U30249" s="43"/>
      <c r="AE30249"/>
    </row>
    <row r="30250" spans="1:31">
      <c r="A30250">
        <v>69170</v>
      </c>
      <c r="B30250" t="s">
        <v>25948</v>
      </c>
      <c r="C30250" t="s">
        <v>33478</v>
      </c>
      <c r="D30250" t="s">
        <v>33476</v>
      </c>
      <c r="E30250"/>
      <c r="F30250"/>
      <c r="G30250"/>
      <c r="H30250"/>
      <c r="I30250"/>
      <c r="J30250"/>
      <c r="U30250" s="43"/>
      <c r="AE30250"/>
    </row>
    <row r="30251" spans="1:31">
      <c r="A30251">
        <v>69210</v>
      </c>
      <c r="B30251" t="s">
        <v>17433</v>
      </c>
      <c r="C30251" t="s">
        <v>33477</v>
      </c>
      <c r="D30251" t="s">
        <v>33476</v>
      </c>
      <c r="E30251"/>
      <c r="F30251"/>
      <c r="G30251"/>
      <c r="H30251"/>
      <c r="I30251"/>
      <c r="J30251"/>
      <c r="U30251" s="43"/>
      <c r="AE30251"/>
    </row>
    <row r="30252" spans="1:31">
      <c r="A30252">
        <v>69510</v>
      </c>
      <c r="B30252" t="s">
        <v>25949</v>
      </c>
      <c r="C30252" t="s">
        <v>33477</v>
      </c>
      <c r="D30252" t="e">
        <v>#N/A</v>
      </c>
      <c r="E30252"/>
      <c r="F30252"/>
      <c r="G30252"/>
      <c r="H30252"/>
      <c r="I30252"/>
      <c r="J30252"/>
      <c r="U30252" s="43"/>
      <c r="AE30252"/>
    </row>
    <row r="30253" spans="1:31">
      <c r="A30253">
        <v>69210</v>
      </c>
      <c r="B30253" t="s">
        <v>25950</v>
      </c>
      <c r="C30253" t="s">
        <v>33477</v>
      </c>
      <c r="D30253" t="s">
        <v>33476</v>
      </c>
      <c r="E30253"/>
      <c r="F30253"/>
      <c r="G30253"/>
      <c r="H30253"/>
      <c r="I30253"/>
      <c r="J30253"/>
      <c r="U30253" s="43"/>
      <c r="AE30253"/>
    </row>
    <row r="30254" spans="1:31">
      <c r="A30254">
        <v>69610</v>
      </c>
      <c r="B30254" t="s">
        <v>25951</v>
      </c>
      <c r="C30254" t="s">
        <v>33478</v>
      </c>
      <c r="D30254" t="s">
        <v>33476</v>
      </c>
      <c r="E30254"/>
      <c r="F30254"/>
      <c r="G30254"/>
      <c r="H30254"/>
      <c r="I30254"/>
      <c r="J30254"/>
      <c r="U30254" s="43"/>
      <c r="AE30254"/>
    </row>
    <row r="30255" spans="1:31">
      <c r="A30255">
        <v>69700</v>
      </c>
      <c r="B30255" t="s">
        <v>8940</v>
      </c>
      <c r="C30255" t="s">
        <v>33477</v>
      </c>
      <c r="D30255" t="s">
        <v>33476</v>
      </c>
      <c r="E30255"/>
      <c r="F30255"/>
      <c r="G30255"/>
      <c r="H30255"/>
      <c r="I30255"/>
      <c r="J30255"/>
      <c r="U30255" s="43"/>
      <c r="AE30255"/>
    </row>
    <row r="30256" spans="1:31">
      <c r="A30256">
        <v>69700</v>
      </c>
      <c r="B30256" t="s">
        <v>8940</v>
      </c>
      <c r="C30256" t="s">
        <v>33477</v>
      </c>
      <c r="D30256" t="s">
        <v>33476</v>
      </c>
      <c r="E30256"/>
      <c r="F30256"/>
      <c r="G30256"/>
      <c r="H30256"/>
      <c r="I30256"/>
      <c r="J30256"/>
      <c r="U30256" s="43"/>
      <c r="AE30256"/>
    </row>
    <row r="30257" spans="1:31">
      <c r="A30257">
        <v>69700</v>
      </c>
      <c r="B30257" t="s">
        <v>8940</v>
      </c>
      <c r="C30257" t="s">
        <v>33477</v>
      </c>
      <c r="D30257" t="s">
        <v>33476</v>
      </c>
      <c r="E30257"/>
      <c r="F30257"/>
      <c r="G30257"/>
      <c r="H30257"/>
      <c r="I30257"/>
      <c r="J30257"/>
      <c r="U30257" s="43"/>
      <c r="AE30257"/>
    </row>
    <row r="30258" spans="1:31">
      <c r="A30258">
        <v>69440</v>
      </c>
      <c r="B30258" t="s">
        <v>25952</v>
      </c>
      <c r="C30258" t="s">
        <v>33477</v>
      </c>
      <c r="D30258" t="s">
        <v>33476</v>
      </c>
      <c r="E30258"/>
      <c r="F30258"/>
      <c r="G30258"/>
      <c r="H30258"/>
      <c r="I30258"/>
      <c r="J30258"/>
      <c r="U30258" s="43"/>
      <c r="AE30258"/>
    </row>
    <row r="30259" spans="1:31">
      <c r="A30259">
        <v>69170</v>
      </c>
      <c r="B30259" t="s">
        <v>25953</v>
      </c>
      <c r="C30259" t="s">
        <v>33478</v>
      </c>
      <c r="D30259" t="s">
        <v>33476</v>
      </c>
      <c r="E30259"/>
      <c r="F30259"/>
      <c r="G30259"/>
      <c r="H30259"/>
      <c r="I30259"/>
      <c r="J30259"/>
      <c r="U30259" s="43"/>
      <c r="AE30259"/>
    </row>
    <row r="30260" spans="1:31">
      <c r="A30260">
        <v>69790</v>
      </c>
      <c r="B30260" t="s">
        <v>25954</v>
      </c>
      <c r="C30260" t="s">
        <v>33478</v>
      </c>
      <c r="D30260" t="s">
        <v>33476</v>
      </c>
      <c r="E30260"/>
      <c r="F30260"/>
      <c r="G30260"/>
      <c r="H30260"/>
      <c r="I30260"/>
      <c r="J30260"/>
      <c r="U30260" s="43"/>
      <c r="AE30260"/>
    </row>
    <row r="30261" spans="1:31">
      <c r="A30261">
        <v>69870</v>
      </c>
      <c r="B30261" t="s">
        <v>25955</v>
      </c>
      <c r="C30261" t="s">
        <v>33478</v>
      </c>
      <c r="D30261" t="s">
        <v>33476</v>
      </c>
      <c r="E30261"/>
      <c r="F30261"/>
      <c r="G30261"/>
      <c r="H30261"/>
      <c r="I30261"/>
      <c r="J30261"/>
      <c r="U30261" s="43"/>
      <c r="AE30261"/>
    </row>
    <row r="30262" spans="1:31">
      <c r="A30262">
        <v>69440</v>
      </c>
      <c r="B30262" t="s">
        <v>23230</v>
      </c>
      <c r="C30262" t="s">
        <v>33477</v>
      </c>
      <c r="D30262" t="s">
        <v>33476</v>
      </c>
      <c r="E30262"/>
      <c r="F30262"/>
      <c r="G30262"/>
      <c r="H30262"/>
      <c r="I30262"/>
      <c r="J30262"/>
      <c r="U30262" s="43"/>
      <c r="AE30262"/>
    </row>
    <row r="30263" spans="1:31">
      <c r="A30263">
        <v>69440</v>
      </c>
      <c r="B30263" t="s">
        <v>23230</v>
      </c>
      <c r="C30263" t="s">
        <v>33477</v>
      </c>
      <c r="D30263" t="s">
        <v>33476</v>
      </c>
      <c r="E30263"/>
      <c r="F30263"/>
      <c r="G30263"/>
      <c r="H30263"/>
      <c r="I30263"/>
      <c r="J30263"/>
      <c r="U30263" s="43"/>
      <c r="AE30263"/>
    </row>
    <row r="30264" spans="1:31">
      <c r="A30264">
        <v>69440</v>
      </c>
      <c r="B30264" t="s">
        <v>23230</v>
      </c>
      <c r="C30264" t="s">
        <v>33477</v>
      </c>
      <c r="D30264" t="s">
        <v>33476</v>
      </c>
      <c r="E30264"/>
      <c r="F30264"/>
      <c r="G30264"/>
      <c r="H30264"/>
      <c r="I30264"/>
      <c r="J30264"/>
      <c r="U30264" s="43"/>
      <c r="AE30264"/>
    </row>
    <row r="30265" spans="1:31">
      <c r="A30265">
        <v>69790</v>
      </c>
      <c r="B30265" t="s">
        <v>25956</v>
      </c>
      <c r="C30265" t="s">
        <v>33478</v>
      </c>
      <c r="D30265" t="s">
        <v>33476</v>
      </c>
      <c r="E30265"/>
      <c r="F30265"/>
      <c r="G30265"/>
      <c r="H30265"/>
      <c r="I30265"/>
      <c r="J30265"/>
      <c r="U30265" s="43"/>
      <c r="AE30265"/>
    </row>
    <row r="30266" spans="1:31">
      <c r="A30266">
        <v>69930</v>
      </c>
      <c r="B30266" t="s">
        <v>25957</v>
      </c>
      <c r="C30266" t="s">
        <v>33478</v>
      </c>
      <c r="D30266" t="e">
        <v>#N/A</v>
      </c>
      <c r="E30266"/>
      <c r="F30266"/>
      <c r="G30266"/>
      <c r="H30266"/>
      <c r="I30266"/>
      <c r="J30266"/>
      <c r="U30266" s="43"/>
      <c r="AE30266"/>
    </row>
    <row r="30267" spans="1:31">
      <c r="A30267">
        <v>69170</v>
      </c>
      <c r="B30267" t="s">
        <v>25958</v>
      </c>
      <c r="C30267" t="s">
        <v>33478</v>
      </c>
      <c r="D30267" t="s">
        <v>33476</v>
      </c>
      <c r="E30267"/>
      <c r="F30267"/>
      <c r="G30267"/>
      <c r="H30267"/>
      <c r="I30267"/>
      <c r="J30267"/>
      <c r="U30267" s="43"/>
      <c r="AE30267"/>
    </row>
    <row r="30268" spans="1:31">
      <c r="A30268">
        <v>69560</v>
      </c>
      <c r="B30268" t="s">
        <v>2031</v>
      </c>
      <c r="C30268" t="s">
        <v>33477</v>
      </c>
      <c r="D30268" t="e">
        <v>#N/A</v>
      </c>
      <c r="E30268"/>
      <c r="F30268"/>
      <c r="G30268"/>
      <c r="H30268"/>
      <c r="I30268"/>
      <c r="J30268"/>
      <c r="U30268" s="43"/>
      <c r="AE30268"/>
    </row>
    <row r="30269" spans="1:31">
      <c r="A30269">
        <v>69280</v>
      </c>
      <c r="B30269" t="s">
        <v>25959</v>
      </c>
      <c r="C30269" t="s">
        <v>33477</v>
      </c>
      <c r="D30269" t="s">
        <v>33476</v>
      </c>
      <c r="E30269"/>
      <c r="F30269"/>
      <c r="G30269"/>
      <c r="H30269"/>
      <c r="I30269"/>
      <c r="J30269"/>
      <c r="U30269" s="43"/>
      <c r="AE30269"/>
    </row>
    <row r="30270" spans="1:31">
      <c r="A30270">
        <v>69450</v>
      </c>
      <c r="B30270" t="s">
        <v>25960</v>
      </c>
      <c r="C30270" t="s">
        <v>33477</v>
      </c>
      <c r="D30270" t="e">
        <v>#N/A</v>
      </c>
      <c r="E30270"/>
      <c r="F30270"/>
      <c r="G30270"/>
      <c r="H30270"/>
      <c r="I30270"/>
      <c r="J30270"/>
      <c r="U30270" s="43"/>
      <c r="AE30270"/>
    </row>
    <row r="30271" spans="1:31">
      <c r="A30271">
        <v>69870</v>
      </c>
      <c r="B30271" t="s">
        <v>25961</v>
      </c>
      <c r="C30271" t="s">
        <v>33478</v>
      </c>
      <c r="D30271" t="s">
        <v>33476</v>
      </c>
      <c r="E30271"/>
      <c r="F30271"/>
      <c r="G30271"/>
      <c r="H30271"/>
      <c r="I30271"/>
      <c r="J30271"/>
      <c r="U30271" s="43"/>
      <c r="AE30271"/>
    </row>
    <row r="30272" spans="1:31">
      <c r="A30272">
        <v>69560</v>
      </c>
      <c r="B30272" t="s">
        <v>25962</v>
      </c>
      <c r="C30272" t="s">
        <v>33477</v>
      </c>
      <c r="D30272" t="e">
        <v>#N/A</v>
      </c>
      <c r="E30272"/>
      <c r="F30272"/>
      <c r="G30272"/>
      <c r="H30272"/>
      <c r="I30272"/>
      <c r="J30272"/>
      <c r="U30272" s="43"/>
      <c r="AE30272"/>
    </row>
    <row r="30273" spans="1:31">
      <c r="A30273">
        <v>69370</v>
      </c>
      <c r="B30273" t="s">
        <v>25963</v>
      </c>
      <c r="C30273" t="s">
        <v>33477</v>
      </c>
      <c r="D30273" t="e">
        <v>#N/A</v>
      </c>
      <c r="E30273"/>
      <c r="F30273"/>
      <c r="G30273"/>
      <c r="H30273"/>
      <c r="I30273"/>
      <c r="J30273"/>
      <c r="U30273" s="43"/>
      <c r="AE30273"/>
    </row>
    <row r="30274" spans="1:31">
      <c r="A30274">
        <v>69430</v>
      </c>
      <c r="B30274" t="s">
        <v>25964</v>
      </c>
      <c r="C30274" t="s">
        <v>33477</v>
      </c>
      <c r="D30274" t="s">
        <v>33476</v>
      </c>
      <c r="E30274"/>
      <c r="F30274"/>
      <c r="G30274"/>
      <c r="H30274"/>
      <c r="I30274"/>
      <c r="J30274"/>
      <c r="U30274" s="43"/>
      <c r="AE30274"/>
    </row>
    <row r="30275" spans="1:31">
      <c r="A30275">
        <v>69460</v>
      </c>
      <c r="B30275" t="s">
        <v>25965</v>
      </c>
      <c r="C30275" t="s">
        <v>33477</v>
      </c>
      <c r="D30275" t="s">
        <v>33476</v>
      </c>
      <c r="E30275"/>
      <c r="F30275"/>
      <c r="G30275"/>
      <c r="H30275"/>
      <c r="I30275"/>
      <c r="J30275"/>
      <c r="U30275" s="43"/>
      <c r="AE30275"/>
    </row>
    <row r="30276" spans="1:31">
      <c r="A30276">
        <v>69460</v>
      </c>
      <c r="B30276" t="s">
        <v>25966</v>
      </c>
      <c r="C30276" t="s">
        <v>33477</v>
      </c>
      <c r="D30276" t="s">
        <v>33476</v>
      </c>
      <c r="E30276"/>
      <c r="F30276"/>
      <c r="G30276"/>
      <c r="H30276"/>
      <c r="I30276"/>
      <c r="J30276"/>
      <c r="U30276" s="43"/>
      <c r="AE30276"/>
    </row>
    <row r="30277" spans="1:31">
      <c r="A30277">
        <v>69190</v>
      </c>
      <c r="B30277" t="s">
        <v>25967</v>
      </c>
      <c r="C30277" t="s">
        <v>33477</v>
      </c>
      <c r="D30277" t="e">
        <v>#N/A</v>
      </c>
      <c r="E30277"/>
      <c r="F30277"/>
      <c r="G30277"/>
      <c r="H30277"/>
      <c r="I30277"/>
      <c r="J30277"/>
      <c r="U30277" s="43"/>
      <c r="AE30277"/>
    </row>
    <row r="30278" spans="1:31">
      <c r="A30278">
        <v>69490</v>
      </c>
      <c r="B30278" t="s">
        <v>25968</v>
      </c>
      <c r="C30278" t="s">
        <v>33477</v>
      </c>
      <c r="D30278" t="s">
        <v>33476</v>
      </c>
      <c r="E30278"/>
      <c r="F30278"/>
      <c r="G30278"/>
      <c r="H30278"/>
      <c r="I30278"/>
      <c r="J30278"/>
      <c r="U30278" s="43"/>
      <c r="AE30278"/>
    </row>
    <row r="30279" spans="1:31">
      <c r="A30279">
        <v>69610</v>
      </c>
      <c r="B30279" t="s">
        <v>25969</v>
      </c>
      <c r="C30279" t="s">
        <v>33478</v>
      </c>
      <c r="D30279" t="s">
        <v>33476</v>
      </c>
      <c r="E30279"/>
      <c r="F30279"/>
      <c r="G30279"/>
      <c r="H30279"/>
      <c r="I30279"/>
      <c r="J30279"/>
      <c r="U30279" s="43"/>
      <c r="AE30279"/>
    </row>
    <row r="30280" spans="1:31">
      <c r="A30280">
        <v>69110</v>
      </c>
      <c r="B30280" t="s">
        <v>25970</v>
      </c>
      <c r="C30280" t="s">
        <v>33477</v>
      </c>
      <c r="D30280" t="e">
        <v>#N/A</v>
      </c>
      <c r="E30280"/>
      <c r="F30280"/>
      <c r="G30280"/>
      <c r="H30280"/>
      <c r="I30280"/>
      <c r="J30280"/>
      <c r="U30280" s="43"/>
      <c r="AE30280"/>
    </row>
    <row r="30281" spans="1:31">
      <c r="A30281">
        <v>69610</v>
      </c>
      <c r="B30281" t="s">
        <v>25971</v>
      </c>
      <c r="C30281" t="s">
        <v>33478</v>
      </c>
      <c r="D30281" t="s">
        <v>33476</v>
      </c>
      <c r="E30281"/>
      <c r="F30281"/>
      <c r="G30281"/>
      <c r="H30281"/>
      <c r="I30281"/>
      <c r="J30281"/>
      <c r="U30281" s="43"/>
      <c r="AE30281"/>
    </row>
    <row r="30282" spans="1:31">
      <c r="A30282">
        <v>69230</v>
      </c>
      <c r="B30282" t="s">
        <v>25972</v>
      </c>
      <c r="C30282" t="s">
        <v>33477</v>
      </c>
      <c r="D30282" t="s">
        <v>33476</v>
      </c>
      <c r="E30282"/>
      <c r="F30282"/>
      <c r="G30282"/>
      <c r="H30282"/>
      <c r="I30282"/>
      <c r="J30282"/>
      <c r="U30282" s="43"/>
      <c r="AE30282"/>
    </row>
    <row r="30283" spans="1:31">
      <c r="A30283">
        <v>69290</v>
      </c>
      <c r="B30283" t="s">
        <v>25973</v>
      </c>
      <c r="C30283" t="s">
        <v>33477</v>
      </c>
      <c r="D30283" t="e">
        <v>#N/A</v>
      </c>
      <c r="E30283"/>
      <c r="F30283"/>
      <c r="G30283"/>
      <c r="H30283"/>
      <c r="I30283"/>
      <c r="J30283"/>
      <c r="U30283" s="43"/>
      <c r="AE30283"/>
    </row>
    <row r="30284" spans="1:31">
      <c r="A30284">
        <v>69830</v>
      </c>
      <c r="B30284" t="s">
        <v>25974</v>
      </c>
      <c r="C30284" t="s">
        <v>33477</v>
      </c>
      <c r="D30284" t="s">
        <v>33476</v>
      </c>
      <c r="E30284"/>
      <c r="F30284"/>
      <c r="G30284"/>
      <c r="H30284"/>
      <c r="I30284"/>
      <c r="J30284"/>
      <c r="U30284" s="43"/>
      <c r="AE30284"/>
    </row>
    <row r="30285" spans="1:31">
      <c r="A30285">
        <v>69650</v>
      </c>
      <c r="B30285" t="s">
        <v>25975</v>
      </c>
      <c r="C30285" t="s">
        <v>33477</v>
      </c>
      <c r="D30285" t="s">
        <v>33476</v>
      </c>
      <c r="E30285"/>
      <c r="F30285"/>
      <c r="G30285"/>
      <c r="H30285"/>
      <c r="I30285"/>
      <c r="J30285"/>
      <c r="U30285" s="43"/>
      <c r="AE30285"/>
    </row>
    <row r="30286" spans="1:31">
      <c r="A30286">
        <v>69210</v>
      </c>
      <c r="B30286" t="s">
        <v>25976</v>
      </c>
      <c r="C30286" t="s">
        <v>33477</v>
      </c>
      <c r="D30286" t="s">
        <v>33476</v>
      </c>
      <c r="E30286"/>
      <c r="F30286"/>
      <c r="G30286"/>
      <c r="H30286"/>
      <c r="I30286"/>
      <c r="J30286"/>
      <c r="U30286" s="43"/>
      <c r="AE30286"/>
    </row>
    <row r="30287" spans="1:31">
      <c r="A30287">
        <v>69210</v>
      </c>
      <c r="B30287" t="s">
        <v>25976</v>
      </c>
      <c r="C30287" t="s">
        <v>33477</v>
      </c>
      <c r="D30287" t="s">
        <v>33476</v>
      </c>
      <c r="E30287"/>
      <c r="F30287"/>
      <c r="G30287"/>
      <c r="H30287"/>
      <c r="I30287"/>
      <c r="J30287"/>
      <c r="U30287" s="43"/>
      <c r="AE30287"/>
    </row>
    <row r="30288" spans="1:31">
      <c r="A30288">
        <v>69790</v>
      </c>
      <c r="B30288" t="s">
        <v>25977</v>
      </c>
      <c r="C30288" t="s">
        <v>33478</v>
      </c>
      <c r="D30288" t="s">
        <v>33476</v>
      </c>
      <c r="E30288"/>
      <c r="F30288"/>
      <c r="G30288"/>
      <c r="H30288"/>
      <c r="I30288"/>
      <c r="J30288"/>
      <c r="U30288" s="43"/>
      <c r="AE30288"/>
    </row>
    <row r="30289" spans="1:31">
      <c r="A30289">
        <v>69380</v>
      </c>
      <c r="B30289" t="s">
        <v>25978</v>
      </c>
      <c r="C30289" t="s">
        <v>33477</v>
      </c>
      <c r="D30289" t="s">
        <v>33476</v>
      </c>
      <c r="E30289"/>
      <c r="F30289"/>
      <c r="G30289"/>
      <c r="H30289"/>
      <c r="I30289"/>
      <c r="J30289"/>
      <c r="U30289" s="43"/>
      <c r="AE30289"/>
    </row>
    <row r="30290" spans="1:31">
      <c r="A30290">
        <v>69550</v>
      </c>
      <c r="B30290" t="s">
        <v>25979</v>
      </c>
      <c r="C30290" t="s">
        <v>33478</v>
      </c>
      <c r="D30290" t="s">
        <v>33476</v>
      </c>
      <c r="E30290"/>
      <c r="F30290"/>
      <c r="G30290"/>
      <c r="H30290"/>
      <c r="I30290"/>
      <c r="J30290"/>
      <c r="U30290" s="43"/>
      <c r="AE30290"/>
    </row>
    <row r="30291" spans="1:31">
      <c r="A30291">
        <v>69640</v>
      </c>
      <c r="B30291" t="s">
        <v>7138</v>
      </c>
      <c r="C30291" t="s">
        <v>33477</v>
      </c>
      <c r="D30291" t="e">
        <v>#N/A</v>
      </c>
      <c r="E30291"/>
      <c r="F30291"/>
      <c r="G30291"/>
      <c r="H30291"/>
      <c r="I30291"/>
      <c r="J30291"/>
      <c r="U30291" s="43"/>
      <c r="AE30291"/>
    </row>
    <row r="30292" spans="1:31">
      <c r="A30292">
        <v>69640</v>
      </c>
      <c r="B30292" t="s">
        <v>7138</v>
      </c>
      <c r="C30292" t="s">
        <v>33477</v>
      </c>
      <c r="D30292" t="e">
        <v>#N/A</v>
      </c>
      <c r="E30292"/>
      <c r="F30292"/>
      <c r="G30292"/>
      <c r="H30292"/>
      <c r="I30292"/>
      <c r="J30292"/>
      <c r="U30292" s="43"/>
      <c r="AE30292"/>
    </row>
    <row r="30293" spans="1:31">
      <c r="A30293">
        <v>69690</v>
      </c>
      <c r="B30293" t="s">
        <v>25980</v>
      </c>
      <c r="C30293" t="s">
        <v>33477</v>
      </c>
      <c r="D30293" t="s">
        <v>33476</v>
      </c>
      <c r="E30293"/>
      <c r="F30293"/>
      <c r="G30293"/>
      <c r="H30293"/>
      <c r="I30293"/>
      <c r="J30293"/>
      <c r="U30293" s="43"/>
      <c r="AE30293"/>
    </row>
    <row r="30294" spans="1:31">
      <c r="A30294">
        <v>69870</v>
      </c>
      <c r="B30294" t="s">
        <v>25981</v>
      </c>
      <c r="C30294" t="s">
        <v>33478</v>
      </c>
      <c r="D30294" t="s">
        <v>33476</v>
      </c>
      <c r="E30294"/>
      <c r="F30294"/>
      <c r="G30294"/>
      <c r="H30294"/>
      <c r="I30294"/>
      <c r="J30294"/>
      <c r="U30294" s="43"/>
      <c r="AE30294"/>
    </row>
    <row r="30295" spans="1:31">
      <c r="A30295">
        <v>69220</v>
      </c>
      <c r="B30295" t="s">
        <v>25982</v>
      </c>
      <c r="C30295" t="s">
        <v>33477</v>
      </c>
      <c r="D30295" t="s">
        <v>33476</v>
      </c>
      <c r="E30295"/>
      <c r="F30295"/>
      <c r="G30295"/>
      <c r="H30295"/>
      <c r="I30295"/>
      <c r="J30295"/>
      <c r="U30295" s="43"/>
      <c r="AE30295"/>
    </row>
    <row r="30296" spans="1:31">
      <c r="A30296">
        <v>69440</v>
      </c>
      <c r="B30296" t="s">
        <v>25983</v>
      </c>
      <c r="C30296" t="s">
        <v>33477</v>
      </c>
      <c r="D30296" t="s">
        <v>33476</v>
      </c>
      <c r="E30296"/>
      <c r="F30296"/>
      <c r="G30296"/>
      <c r="H30296"/>
      <c r="I30296"/>
      <c r="J30296"/>
      <c r="U30296" s="43"/>
      <c r="AE30296"/>
    </row>
    <row r="30297" spans="1:31">
      <c r="A30297">
        <v>69440</v>
      </c>
      <c r="B30297" t="s">
        <v>25983</v>
      </c>
      <c r="C30297" t="s">
        <v>33477</v>
      </c>
      <c r="D30297" t="s">
        <v>33476</v>
      </c>
      <c r="E30297"/>
      <c r="F30297"/>
      <c r="G30297"/>
      <c r="H30297"/>
      <c r="I30297"/>
      <c r="J30297"/>
      <c r="U30297" s="43"/>
      <c r="AE30297"/>
    </row>
    <row r="30298" spans="1:31">
      <c r="A30298">
        <v>69930</v>
      </c>
      <c r="B30298" t="s">
        <v>25984</v>
      </c>
      <c r="C30298" t="s">
        <v>33478</v>
      </c>
      <c r="D30298" t="e">
        <v>#N/A</v>
      </c>
      <c r="E30298"/>
      <c r="F30298"/>
      <c r="G30298"/>
      <c r="H30298"/>
      <c r="I30298"/>
      <c r="J30298"/>
      <c r="U30298" s="43"/>
      <c r="AE30298"/>
    </row>
    <row r="30299" spans="1:31">
      <c r="A30299">
        <v>69170</v>
      </c>
      <c r="B30299" t="s">
        <v>25985</v>
      </c>
      <c r="C30299" t="s">
        <v>33478</v>
      </c>
      <c r="D30299" t="s">
        <v>33476</v>
      </c>
      <c r="E30299"/>
      <c r="F30299"/>
      <c r="G30299"/>
      <c r="H30299"/>
      <c r="I30299"/>
      <c r="J30299"/>
      <c r="U30299" s="43"/>
      <c r="AE30299"/>
    </row>
    <row r="30300" spans="1:31">
      <c r="A30300">
        <v>69850</v>
      </c>
      <c r="B30300" t="s">
        <v>25986</v>
      </c>
      <c r="C30300" t="s">
        <v>33478</v>
      </c>
      <c r="D30300" t="e">
        <v>#N/A</v>
      </c>
      <c r="E30300"/>
      <c r="F30300"/>
      <c r="G30300"/>
      <c r="H30300"/>
      <c r="I30300"/>
      <c r="J30300"/>
      <c r="U30300" s="43"/>
      <c r="AE30300"/>
    </row>
    <row r="30301" spans="1:31">
      <c r="A30301">
        <v>69850</v>
      </c>
      <c r="B30301" t="s">
        <v>25986</v>
      </c>
      <c r="C30301" t="s">
        <v>33478</v>
      </c>
      <c r="D30301" t="e">
        <v>#N/A</v>
      </c>
      <c r="E30301"/>
      <c r="F30301"/>
      <c r="G30301"/>
      <c r="H30301"/>
      <c r="I30301"/>
      <c r="J30301"/>
      <c r="U30301" s="43"/>
      <c r="AE30301"/>
    </row>
    <row r="30302" spans="1:31">
      <c r="A30302">
        <v>69440</v>
      </c>
      <c r="B30302" t="s">
        <v>25987</v>
      </c>
      <c r="C30302" t="s">
        <v>33477</v>
      </c>
      <c r="D30302" t="s">
        <v>33476</v>
      </c>
      <c r="E30302"/>
      <c r="F30302"/>
      <c r="G30302"/>
      <c r="H30302"/>
      <c r="I30302"/>
      <c r="J30302"/>
      <c r="U30302" s="43"/>
      <c r="AE30302"/>
    </row>
    <row r="30303" spans="1:31">
      <c r="A30303">
        <v>69440</v>
      </c>
      <c r="B30303" t="s">
        <v>25987</v>
      </c>
      <c r="C30303" t="s">
        <v>33477</v>
      </c>
      <c r="D30303" t="s">
        <v>33476</v>
      </c>
      <c r="E30303"/>
      <c r="F30303"/>
      <c r="G30303"/>
      <c r="H30303"/>
      <c r="I30303"/>
      <c r="J30303"/>
      <c r="U30303" s="43"/>
      <c r="AE30303"/>
    </row>
    <row r="30304" spans="1:31">
      <c r="A30304">
        <v>69440</v>
      </c>
      <c r="B30304" t="s">
        <v>25987</v>
      </c>
      <c r="C30304" t="s">
        <v>33477</v>
      </c>
      <c r="D30304" t="s">
        <v>33476</v>
      </c>
      <c r="E30304"/>
      <c r="F30304"/>
      <c r="G30304"/>
      <c r="H30304"/>
      <c r="I30304"/>
      <c r="J30304"/>
      <c r="U30304" s="43"/>
      <c r="AE30304"/>
    </row>
    <row r="30305" spans="1:31">
      <c r="A30305">
        <v>69440</v>
      </c>
      <c r="B30305" t="s">
        <v>25987</v>
      </c>
      <c r="C30305" t="s">
        <v>33477</v>
      </c>
      <c r="D30305" t="s">
        <v>33476</v>
      </c>
      <c r="E30305"/>
      <c r="F30305"/>
      <c r="G30305"/>
      <c r="H30305"/>
      <c r="I30305"/>
      <c r="J30305"/>
      <c r="U30305" s="43"/>
      <c r="AE30305"/>
    </row>
    <row r="30306" spans="1:31">
      <c r="A30306">
        <v>69440</v>
      </c>
      <c r="B30306" t="s">
        <v>25987</v>
      </c>
      <c r="C30306" t="s">
        <v>33477</v>
      </c>
      <c r="D30306" t="s">
        <v>33476</v>
      </c>
      <c r="E30306"/>
      <c r="F30306"/>
      <c r="G30306"/>
      <c r="H30306"/>
      <c r="I30306"/>
      <c r="J30306"/>
      <c r="U30306" s="43"/>
      <c r="AE30306"/>
    </row>
    <row r="30307" spans="1:31">
      <c r="A30307">
        <v>69870</v>
      </c>
      <c r="B30307" t="s">
        <v>25988</v>
      </c>
      <c r="C30307" t="s">
        <v>33478</v>
      </c>
      <c r="D30307" t="s">
        <v>33476</v>
      </c>
      <c r="E30307"/>
      <c r="F30307"/>
      <c r="G30307"/>
      <c r="H30307"/>
      <c r="I30307"/>
      <c r="J30307"/>
      <c r="U30307" s="43"/>
      <c r="AE30307"/>
    </row>
    <row r="30308" spans="1:31">
      <c r="A30308">
        <v>69620</v>
      </c>
      <c r="B30308" t="s">
        <v>25989</v>
      </c>
      <c r="C30308" t="s">
        <v>33477</v>
      </c>
      <c r="D30308" t="s">
        <v>33476</v>
      </c>
      <c r="E30308"/>
      <c r="F30308"/>
      <c r="G30308"/>
      <c r="H30308"/>
      <c r="I30308"/>
      <c r="J30308"/>
      <c r="U30308" s="43"/>
      <c r="AE30308"/>
    </row>
    <row r="30309" spans="1:31">
      <c r="A30309">
        <v>69210</v>
      </c>
      <c r="B30309" t="s">
        <v>25990</v>
      </c>
      <c r="C30309" t="s">
        <v>33477</v>
      </c>
      <c r="D30309" t="s">
        <v>33476</v>
      </c>
      <c r="E30309"/>
      <c r="F30309"/>
      <c r="G30309"/>
      <c r="H30309"/>
      <c r="I30309"/>
      <c r="J30309"/>
      <c r="U30309" s="43"/>
      <c r="AE30309"/>
    </row>
    <row r="30310" spans="1:31">
      <c r="A30310">
        <v>69270</v>
      </c>
      <c r="B30310" t="s">
        <v>25991</v>
      </c>
      <c r="C30310" t="s">
        <v>33477</v>
      </c>
      <c r="D30310" t="e">
        <v>#N/A</v>
      </c>
      <c r="E30310"/>
      <c r="F30310"/>
      <c r="G30310"/>
      <c r="H30310"/>
      <c r="I30310"/>
      <c r="J30310"/>
      <c r="U30310" s="43"/>
      <c r="AE30310"/>
    </row>
    <row r="30311" spans="1:31">
      <c r="A30311">
        <v>69490</v>
      </c>
      <c r="B30311" t="s">
        <v>25992</v>
      </c>
      <c r="C30311" t="s">
        <v>33477</v>
      </c>
      <c r="D30311" t="s">
        <v>33476</v>
      </c>
      <c r="E30311"/>
      <c r="F30311"/>
      <c r="G30311"/>
      <c r="H30311"/>
      <c r="I30311"/>
      <c r="J30311"/>
      <c r="U30311" s="43"/>
      <c r="AE30311"/>
    </row>
    <row r="30312" spans="1:31">
      <c r="A30312">
        <v>69560</v>
      </c>
      <c r="B30312" t="s">
        <v>25993</v>
      </c>
      <c r="C30312" t="s">
        <v>33477</v>
      </c>
      <c r="D30312" t="e">
        <v>#N/A</v>
      </c>
      <c r="E30312"/>
      <c r="F30312"/>
      <c r="G30312"/>
      <c r="H30312"/>
      <c r="I30312"/>
      <c r="J30312"/>
      <c r="U30312" s="43"/>
      <c r="AE30312"/>
    </row>
    <row r="30313" spans="1:31">
      <c r="A30313">
        <v>69560</v>
      </c>
      <c r="B30313" t="s">
        <v>25993</v>
      </c>
      <c r="C30313" t="s">
        <v>33477</v>
      </c>
      <c r="D30313" t="e">
        <v>#N/A</v>
      </c>
      <c r="E30313"/>
      <c r="F30313"/>
      <c r="G30313"/>
      <c r="H30313"/>
      <c r="I30313"/>
      <c r="J30313"/>
      <c r="U30313" s="43"/>
      <c r="AE30313"/>
    </row>
    <row r="30314" spans="1:31">
      <c r="A30314">
        <v>69700</v>
      </c>
      <c r="B30314" t="s">
        <v>25994</v>
      </c>
      <c r="C30314" t="s">
        <v>33477</v>
      </c>
      <c r="D30314" t="s">
        <v>33476</v>
      </c>
      <c r="E30314"/>
      <c r="F30314"/>
      <c r="G30314"/>
      <c r="H30314"/>
      <c r="I30314"/>
      <c r="J30314"/>
      <c r="U30314" s="43"/>
      <c r="AE30314"/>
    </row>
    <row r="30315" spans="1:31">
      <c r="A30315">
        <v>69590</v>
      </c>
      <c r="B30315" t="s">
        <v>25995</v>
      </c>
      <c r="C30315" t="s">
        <v>33478</v>
      </c>
      <c r="D30315" t="s">
        <v>33476</v>
      </c>
      <c r="E30315"/>
      <c r="F30315"/>
      <c r="G30315"/>
      <c r="H30315"/>
      <c r="I30315"/>
      <c r="J30315"/>
      <c r="U30315" s="43"/>
      <c r="AE30315"/>
    </row>
    <row r="30316" spans="1:31">
      <c r="A30316">
        <v>69620</v>
      </c>
      <c r="B30316" t="s">
        <v>14076</v>
      </c>
      <c r="C30316" t="s">
        <v>33477</v>
      </c>
      <c r="D30316" t="s">
        <v>33476</v>
      </c>
      <c r="E30316"/>
      <c r="F30316"/>
      <c r="G30316"/>
      <c r="H30316"/>
      <c r="I30316"/>
      <c r="J30316"/>
      <c r="U30316" s="43"/>
      <c r="AE30316"/>
    </row>
    <row r="30317" spans="1:31">
      <c r="A30317">
        <v>69240</v>
      </c>
      <c r="B30317" t="s">
        <v>25996</v>
      </c>
      <c r="C30317" t="s">
        <v>33478</v>
      </c>
      <c r="D30317" t="s">
        <v>33476</v>
      </c>
      <c r="E30317"/>
      <c r="F30317"/>
      <c r="G30317"/>
      <c r="H30317"/>
      <c r="I30317"/>
      <c r="J30317"/>
      <c r="U30317" s="43"/>
      <c r="AE30317"/>
    </row>
    <row r="30318" spans="1:31">
      <c r="A30318">
        <v>69440</v>
      </c>
      <c r="B30318" t="s">
        <v>25997</v>
      </c>
      <c r="C30318" t="s">
        <v>33477</v>
      </c>
      <c r="D30318" t="s">
        <v>33476</v>
      </c>
      <c r="E30318"/>
      <c r="F30318"/>
      <c r="G30318"/>
      <c r="H30318"/>
      <c r="I30318"/>
      <c r="J30318"/>
      <c r="U30318" s="43"/>
      <c r="AE30318"/>
    </row>
    <row r="30319" spans="1:31">
      <c r="A30319">
        <v>69440</v>
      </c>
      <c r="B30319" t="s">
        <v>25997</v>
      </c>
      <c r="C30319" t="s">
        <v>33477</v>
      </c>
      <c r="D30319" t="s">
        <v>33476</v>
      </c>
      <c r="E30319"/>
      <c r="F30319"/>
      <c r="G30319"/>
      <c r="H30319"/>
      <c r="I30319"/>
      <c r="J30319"/>
      <c r="U30319" s="43"/>
      <c r="AE30319"/>
    </row>
    <row r="30320" spans="1:31">
      <c r="A30320">
        <v>69220</v>
      </c>
      <c r="B30320" t="s">
        <v>25998</v>
      </c>
      <c r="C30320" t="s">
        <v>33477</v>
      </c>
      <c r="D30320" t="s">
        <v>33476</v>
      </c>
      <c r="E30320"/>
      <c r="F30320"/>
      <c r="G30320"/>
      <c r="H30320"/>
      <c r="I30320"/>
      <c r="J30320"/>
      <c r="U30320" s="43"/>
      <c r="AE30320"/>
    </row>
    <row r="30321" spans="1:31">
      <c r="A30321">
        <v>69170</v>
      </c>
      <c r="B30321" t="s">
        <v>25999</v>
      </c>
      <c r="C30321" t="s">
        <v>33478</v>
      </c>
      <c r="D30321" t="s">
        <v>33476</v>
      </c>
      <c r="E30321"/>
      <c r="F30321"/>
      <c r="G30321"/>
      <c r="H30321"/>
      <c r="I30321"/>
      <c r="J30321"/>
      <c r="U30321" s="43"/>
      <c r="AE30321"/>
    </row>
    <row r="30322" spans="1:31">
      <c r="A30322">
        <v>69160</v>
      </c>
      <c r="B30322" t="s">
        <v>26000</v>
      </c>
      <c r="C30322" t="s">
        <v>33477</v>
      </c>
      <c r="D30322" t="e">
        <v>#N/A</v>
      </c>
      <c r="E30322"/>
      <c r="F30322"/>
      <c r="G30322"/>
      <c r="H30322"/>
      <c r="I30322"/>
      <c r="J30322"/>
      <c r="U30322" s="43"/>
      <c r="AE30322"/>
    </row>
    <row r="30323" spans="1:31">
      <c r="A30323">
        <v>69620</v>
      </c>
      <c r="B30323" t="s">
        <v>26001</v>
      </c>
      <c r="C30323" t="s">
        <v>33477</v>
      </c>
      <c r="D30323" t="s">
        <v>33476</v>
      </c>
      <c r="E30323"/>
      <c r="F30323"/>
      <c r="G30323"/>
      <c r="H30323"/>
      <c r="I30323"/>
      <c r="J30323"/>
      <c r="U30323" s="43"/>
      <c r="AE30323"/>
    </row>
    <row r="30324" spans="1:31">
      <c r="A30324">
        <v>69620</v>
      </c>
      <c r="B30324" t="s">
        <v>26002</v>
      </c>
      <c r="C30324" t="s">
        <v>33477</v>
      </c>
      <c r="D30324" t="s">
        <v>33476</v>
      </c>
      <c r="E30324"/>
      <c r="F30324"/>
      <c r="G30324"/>
      <c r="H30324"/>
      <c r="I30324"/>
      <c r="J30324"/>
      <c r="U30324" s="43"/>
      <c r="AE30324"/>
    </row>
    <row r="30325" spans="1:31">
      <c r="A30325">
        <v>69240</v>
      </c>
      <c r="B30325" t="s">
        <v>26003</v>
      </c>
      <c r="C30325" t="s">
        <v>33478</v>
      </c>
      <c r="D30325" t="s">
        <v>33476</v>
      </c>
      <c r="E30325"/>
      <c r="F30325"/>
      <c r="G30325"/>
      <c r="H30325"/>
      <c r="I30325"/>
      <c r="J30325"/>
      <c r="U30325" s="43"/>
      <c r="AE30325"/>
    </row>
    <row r="30326" spans="1:31">
      <c r="A30326">
        <v>69240</v>
      </c>
      <c r="B30326" t="s">
        <v>26003</v>
      </c>
      <c r="C30326" t="s">
        <v>33478</v>
      </c>
      <c r="D30326" t="s">
        <v>33476</v>
      </c>
      <c r="E30326"/>
      <c r="F30326"/>
      <c r="G30326"/>
      <c r="H30326"/>
      <c r="I30326"/>
      <c r="J30326"/>
      <c r="U30326" s="43"/>
      <c r="AE30326"/>
    </row>
    <row r="30327" spans="1:31">
      <c r="A30327">
        <v>69240</v>
      </c>
      <c r="B30327" t="s">
        <v>26003</v>
      </c>
      <c r="C30327" t="s">
        <v>33478</v>
      </c>
      <c r="D30327" t="s">
        <v>33476</v>
      </c>
      <c r="E30327"/>
      <c r="F30327"/>
      <c r="G30327"/>
      <c r="H30327"/>
      <c r="I30327"/>
      <c r="J30327"/>
      <c r="U30327" s="43"/>
      <c r="AE30327"/>
    </row>
    <row r="30328" spans="1:31">
      <c r="A30328">
        <v>69240</v>
      </c>
      <c r="B30328" t="s">
        <v>26003</v>
      </c>
      <c r="C30328" t="s">
        <v>33478</v>
      </c>
      <c r="D30328" t="s">
        <v>33476</v>
      </c>
      <c r="E30328"/>
      <c r="F30328"/>
      <c r="G30328"/>
      <c r="H30328"/>
      <c r="I30328"/>
      <c r="J30328"/>
      <c r="U30328" s="43"/>
      <c r="AE30328"/>
    </row>
    <row r="30329" spans="1:31">
      <c r="A30329">
        <v>69240</v>
      </c>
      <c r="B30329" t="s">
        <v>26003</v>
      </c>
      <c r="C30329" t="s">
        <v>33478</v>
      </c>
      <c r="D30329" t="s">
        <v>33476</v>
      </c>
      <c r="E30329"/>
      <c r="F30329"/>
      <c r="G30329"/>
      <c r="H30329"/>
      <c r="I30329"/>
      <c r="J30329"/>
      <c r="U30329" s="43"/>
      <c r="AE30329"/>
    </row>
    <row r="30330" spans="1:31">
      <c r="A30330">
        <v>69510</v>
      </c>
      <c r="B30330" t="s">
        <v>26004</v>
      </c>
      <c r="C30330" t="s">
        <v>33477</v>
      </c>
      <c r="D30330" t="e">
        <v>#N/A</v>
      </c>
      <c r="E30330"/>
      <c r="F30330"/>
      <c r="G30330"/>
      <c r="H30330"/>
      <c r="I30330"/>
      <c r="J30330"/>
      <c r="U30330" s="43"/>
      <c r="AE30330"/>
    </row>
    <row r="30331" spans="1:31">
      <c r="A30331">
        <v>69890</v>
      </c>
      <c r="B30331" t="s">
        <v>26005</v>
      </c>
      <c r="C30331" t="s">
        <v>33477</v>
      </c>
      <c r="D30331" t="e">
        <v>#N/A</v>
      </c>
      <c r="E30331"/>
      <c r="F30331"/>
      <c r="G30331"/>
      <c r="H30331"/>
      <c r="I30331"/>
      <c r="J30331"/>
      <c r="U30331" s="43"/>
      <c r="AE30331"/>
    </row>
    <row r="30332" spans="1:31">
      <c r="A30332">
        <v>69420</v>
      </c>
      <c r="B30332" t="s">
        <v>11097</v>
      </c>
      <c r="C30332" t="s">
        <v>33477</v>
      </c>
      <c r="D30332" t="e">
        <v>#N/A</v>
      </c>
      <c r="E30332"/>
      <c r="F30332"/>
      <c r="G30332"/>
      <c r="H30332"/>
      <c r="I30332"/>
      <c r="J30332"/>
      <c r="U30332" s="43"/>
      <c r="AE30332"/>
    </row>
    <row r="30333" spans="1:31">
      <c r="A30333">
        <v>69420</v>
      </c>
      <c r="B30333" t="s">
        <v>26006</v>
      </c>
      <c r="C30333" t="s">
        <v>33477</v>
      </c>
      <c r="D30333" t="e">
        <v>#N/A</v>
      </c>
      <c r="E30333"/>
      <c r="F30333"/>
      <c r="G30333"/>
      <c r="H30333"/>
      <c r="I30333"/>
      <c r="J30333"/>
      <c r="U30333" s="43"/>
      <c r="AE30333"/>
    </row>
    <row r="30334" spans="1:31">
      <c r="A30334">
        <v>69170</v>
      </c>
      <c r="B30334" t="s">
        <v>26007</v>
      </c>
      <c r="C30334" t="s">
        <v>33478</v>
      </c>
      <c r="D30334" t="s">
        <v>33476</v>
      </c>
      <c r="E30334"/>
      <c r="F30334"/>
      <c r="G30334"/>
      <c r="H30334"/>
      <c r="I30334"/>
      <c r="J30334"/>
      <c r="U30334" s="43"/>
      <c r="AE30334"/>
    </row>
    <row r="30335" spans="1:31">
      <c r="A30335">
        <v>69670</v>
      </c>
      <c r="B30335" t="s">
        <v>26008</v>
      </c>
      <c r="C30335" t="s">
        <v>33478</v>
      </c>
      <c r="D30335" t="s">
        <v>33476</v>
      </c>
      <c r="E30335"/>
      <c r="F30335"/>
      <c r="G30335"/>
      <c r="H30335"/>
      <c r="I30335"/>
      <c r="J30335"/>
      <c r="U30335" s="43"/>
      <c r="AE30335"/>
    </row>
    <row r="30336" spans="1:31">
      <c r="A30336">
        <v>69670</v>
      </c>
      <c r="B30336" t="s">
        <v>26008</v>
      </c>
      <c r="C30336" t="s">
        <v>33478</v>
      </c>
      <c r="D30336" t="s">
        <v>33476</v>
      </c>
      <c r="E30336"/>
      <c r="F30336"/>
      <c r="G30336"/>
      <c r="H30336"/>
      <c r="I30336"/>
      <c r="J30336"/>
      <c r="U30336" s="43"/>
      <c r="AE30336"/>
    </row>
    <row r="30337" spans="1:31">
      <c r="A30337">
        <v>69120</v>
      </c>
      <c r="B30337" t="s">
        <v>26009</v>
      </c>
      <c r="C30337" t="s">
        <v>33477</v>
      </c>
      <c r="D30337" t="e">
        <v>#N/A</v>
      </c>
      <c r="E30337"/>
      <c r="F30337"/>
      <c r="G30337"/>
      <c r="H30337"/>
      <c r="I30337"/>
      <c r="J30337"/>
      <c r="U30337" s="43"/>
      <c r="AE30337"/>
    </row>
    <row r="30338" spans="1:31">
      <c r="A30338">
        <v>69460</v>
      </c>
      <c r="B30338" t="s">
        <v>26010</v>
      </c>
      <c r="C30338" t="s">
        <v>33477</v>
      </c>
      <c r="D30338" t="s">
        <v>33476</v>
      </c>
      <c r="E30338"/>
      <c r="F30338"/>
      <c r="G30338"/>
      <c r="H30338"/>
      <c r="I30338"/>
      <c r="J30338"/>
      <c r="U30338" s="43"/>
      <c r="AE30338"/>
    </row>
    <row r="30339" spans="1:31">
      <c r="A30339">
        <v>69820</v>
      </c>
      <c r="B30339" t="s">
        <v>26011</v>
      </c>
      <c r="C30339" t="s">
        <v>33478</v>
      </c>
      <c r="D30339" t="s">
        <v>33476</v>
      </c>
      <c r="E30339"/>
      <c r="F30339"/>
      <c r="G30339"/>
      <c r="H30339"/>
      <c r="I30339"/>
      <c r="J30339"/>
      <c r="U30339" s="43"/>
      <c r="AE30339"/>
    </row>
    <row r="30340" spans="1:31">
      <c r="A30340">
        <v>69200</v>
      </c>
      <c r="B30340" t="s">
        <v>26012</v>
      </c>
      <c r="C30340" t="s">
        <v>33477</v>
      </c>
      <c r="D30340" t="s">
        <v>33476</v>
      </c>
      <c r="E30340"/>
      <c r="F30340"/>
      <c r="G30340"/>
      <c r="H30340"/>
      <c r="I30340"/>
      <c r="J30340"/>
      <c r="U30340" s="43"/>
      <c r="AE30340"/>
    </row>
    <row r="30341" spans="1:31">
      <c r="A30341">
        <v>69390</v>
      </c>
      <c r="B30341" t="s">
        <v>26013</v>
      </c>
      <c r="C30341" t="s">
        <v>33477</v>
      </c>
      <c r="D30341" t="s">
        <v>33476</v>
      </c>
      <c r="E30341"/>
      <c r="F30341"/>
      <c r="G30341"/>
      <c r="H30341"/>
      <c r="I30341"/>
      <c r="J30341"/>
      <c r="U30341" s="43"/>
      <c r="AE30341"/>
    </row>
    <row r="30342" spans="1:31">
      <c r="A30342">
        <v>69430</v>
      </c>
      <c r="B30342" t="s">
        <v>26014</v>
      </c>
      <c r="C30342" t="s">
        <v>33477</v>
      </c>
      <c r="D30342" t="s">
        <v>33476</v>
      </c>
      <c r="E30342"/>
      <c r="F30342"/>
      <c r="G30342"/>
      <c r="H30342"/>
      <c r="I30342"/>
      <c r="J30342"/>
      <c r="U30342" s="43"/>
      <c r="AE30342"/>
    </row>
    <row r="30343" spans="1:31">
      <c r="A30343">
        <v>69770</v>
      </c>
      <c r="B30343" t="s">
        <v>26015</v>
      </c>
      <c r="C30343" t="s">
        <v>33478</v>
      </c>
      <c r="D30343" t="s">
        <v>33476</v>
      </c>
      <c r="E30343"/>
      <c r="F30343"/>
      <c r="G30343"/>
      <c r="H30343"/>
      <c r="I30343"/>
      <c r="J30343"/>
      <c r="U30343" s="43"/>
      <c r="AE30343"/>
    </row>
    <row r="30344" spans="1:31">
      <c r="A30344">
        <v>69400</v>
      </c>
      <c r="B30344" t="s">
        <v>26016</v>
      </c>
      <c r="C30344" t="s">
        <v>33477</v>
      </c>
      <c r="D30344" t="s">
        <v>33476</v>
      </c>
      <c r="E30344"/>
      <c r="F30344"/>
      <c r="G30344"/>
      <c r="H30344"/>
      <c r="I30344"/>
      <c r="J30344"/>
      <c r="U30344" s="43"/>
      <c r="AE30344"/>
    </row>
    <row r="30345" spans="1:31">
      <c r="A30345">
        <v>69640</v>
      </c>
      <c r="B30345" t="s">
        <v>26017</v>
      </c>
      <c r="C30345" t="s">
        <v>33477</v>
      </c>
      <c r="D30345" t="e">
        <v>#N/A</v>
      </c>
      <c r="E30345"/>
      <c r="F30345"/>
      <c r="G30345"/>
      <c r="H30345"/>
      <c r="I30345"/>
      <c r="J30345"/>
      <c r="U30345" s="43"/>
      <c r="AE30345"/>
    </row>
    <row r="30346" spans="1:31">
      <c r="A30346">
        <v>69100</v>
      </c>
      <c r="B30346" t="s">
        <v>26018</v>
      </c>
      <c r="C30346" t="s">
        <v>33477</v>
      </c>
      <c r="D30346" t="s">
        <v>33476</v>
      </c>
      <c r="E30346"/>
      <c r="F30346"/>
      <c r="G30346"/>
      <c r="H30346"/>
      <c r="I30346"/>
      <c r="J30346"/>
      <c r="U30346" s="43"/>
      <c r="AE30346"/>
    </row>
    <row r="30347" spans="1:31">
      <c r="A30347">
        <v>69910</v>
      </c>
      <c r="B30347" t="s">
        <v>26019</v>
      </c>
      <c r="C30347" t="s">
        <v>33477</v>
      </c>
      <c r="D30347" t="e">
        <v>#N/A</v>
      </c>
      <c r="E30347"/>
      <c r="F30347"/>
      <c r="G30347"/>
      <c r="H30347"/>
      <c r="I30347"/>
      <c r="J30347"/>
      <c r="U30347" s="43"/>
      <c r="AE30347"/>
    </row>
    <row r="30348" spans="1:31">
      <c r="A30348">
        <v>69390</v>
      </c>
      <c r="B30348" t="s">
        <v>26020</v>
      </c>
      <c r="C30348" t="s">
        <v>33477</v>
      </c>
      <c r="D30348" t="s">
        <v>33476</v>
      </c>
      <c r="E30348"/>
      <c r="F30348"/>
      <c r="G30348"/>
      <c r="H30348"/>
      <c r="I30348"/>
      <c r="J30348"/>
      <c r="U30348" s="43"/>
      <c r="AE30348"/>
    </row>
    <row r="30349" spans="1:31">
      <c r="A30349">
        <v>69390</v>
      </c>
      <c r="B30349" t="s">
        <v>26020</v>
      </c>
      <c r="C30349" t="s">
        <v>33477</v>
      </c>
      <c r="D30349" t="s">
        <v>33476</v>
      </c>
      <c r="E30349"/>
      <c r="F30349"/>
      <c r="G30349"/>
      <c r="H30349"/>
      <c r="I30349"/>
      <c r="J30349"/>
      <c r="U30349" s="43"/>
      <c r="AE30349"/>
    </row>
    <row r="30350" spans="1:31">
      <c r="A30350">
        <v>69510</v>
      </c>
      <c r="B30350" t="s">
        <v>26021</v>
      </c>
      <c r="C30350" t="s">
        <v>33477</v>
      </c>
      <c r="D30350" t="e">
        <v>#N/A</v>
      </c>
      <c r="E30350"/>
      <c r="F30350"/>
      <c r="G30350"/>
      <c r="H30350"/>
      <c r="I30350"/>
      <c r="J30350"/>
      <c r="U30350" s="43"/>
      <c r="AE30350"/>
    </row>
    <row r="30351" spans="1:31">
      <c r="A30351">
        <v>69970</v>
      </c>
      <c r="B30351" t="s">
        <v>26022</v>
      </c>
      <c r="C30351" t="s">
        <v>33477</v>
      </c>
      <c r="D30351" t="s">
        <v>33476</v>
      </c>
      <c r="E30351"/>
      <c r="F30351"/>
      <c r="G30351"/>
      <c r="H30351"/>
      <c r="I30351"/>
      <c r="J30351"/>
      <c r="U30351" s="43"/>
      <c r="AE30351"/>
    </row>
    <row r="30352" spans="1:31">
      <c r="A30352">
        <v>69680</v>
      </c>
      <c r="B30352" t="s">
        <v>26023</v>
      </c>
      <c r="C30352" t="s">
        <v>33477</v>
      </c>
      <c r="D30352" t="e">
        <v>#N/A</v>
      </c>
      <c r="E30352"/>
      <c r="F30352"/>
      <c r="G30352"/>
      <c r="H30352"/>
      <c r="I30352"/>
      <c r="J30352"/>
      <c r="U30352" s="43"/>
      <c r="AE30352"/>
    </row>
    <row r="30353" spans="1:31">
      <c r="A30353">
        <v>69360</v>
      </c>
      <c r="B30353" t="s">
        <v>26024</v>
      </c>
      <c r="C30353" t="s">
        <v>33477</v>
      </c>
      <c r="D30353" t="s">
        <v>33476</v>
      </c>
      <c r="E30353"/>
      <c r="F30353"/>
      <c r="G30353"/>
      <c r="H30353"/>
      <c r="I30353"/>
      <c r="J30353"/>
      <c r="U30353" s="43"/>
      <c r="AE30353"/>
    </row>
    <row r="30354" spans="1:31">
      <c r="A30354">
        <v>69960</v>
      </c>
      <c r="B30354" t="s">
        <v>26025</v>
      </c>
      <c r="C30354" t="s">
        <v>33477</v>
      </c>
      <c r="D30354" t="e">
        <v>#N/A</v>
      </c>
      <c r="E30354"/>
      <c r="F30354"/>
      <c r="G30354"/>
      <c r="H30354"/>
      <c r="I30354"/>
      <c r="J30354"/>
      <c r="U30354" s="43"/>
      <c r="AE30354"/>
    </row>
    <row r="30355" spans="1:31">
      <c r="A30355">
        <v>69150</v>
      </c>
      <c r="B30355" t="s">
        <v>26026</v>
      </c>
      <c r="C30355" t="s">
        <v>33477</v>
      </c>
      <c r="D30355" t="s">
        <v>33476</v>
      </c>
      <c r="E30355"/>
      <c r="F30355"/>
      <c r="G30355"/>
      <c r="H30355"/>
      <c r="I30355"/>
      <c r="J30355"/>
      <c r="U30355" s="43"/>
      <c r="AE30355"/>
    </row>
    <row r="30356" spans="1:31">
      <c r="A30356">
        <v>69150</v>
      </c>
      <c r="B30356" t="s">
        <v>26026</v>
      </c>
      <c r="C30356" t="s">
        <v>33477</v>
      </c>
      <c r="D30356" t="s">
        <v>33476</v>
      </c>
      <c r="E30356"/>
      <c r="F30356"/>
      <c r="G30356"/>
      <c r="H30356"/>
      <c r="I30356"/>
      <c r="J30356"/>
      <c r="U30356" s="43"/>
      <c r="AE30356"/>
    </row>
    <row r="30357" spans="1:31">
      <c r="A30357">
        <v>69320</v>
      </c>
      <c r="B30357" t="s">
        <v>26027</v>
      </c>
      <c r="C30357" t="s">
        <v>33477</v>
      </c>
      <c r="D30357" t="e">
        <v>#N/A</v>
      </c>
      <c r="E30357"/>
      <c r="F30357"/>
      <c r="G30357"/>
      <c r="H30357"/>
      <c r="I30357"/>
      <c r="J30357"/>
      <c r="U30357" s="43"/>
      <c r="AE30357"/>
    </row>
    <row r="30358" spans="1:31">
      <c r="A30358">
        <v>69740</v>
      </c>
      <c r="B30358" t="s">
        <v>26028</v>
      </c>
      <c r="C30358" t="s">
        <v>33477</v>
      </c>
      <c r="D30358" t="e">
        <v>#N/A</v>
      </c>
      <c r="E30358"/>
      <c r="F30358"/>
      <c r="G30358"/>
      <c r="H30358"/>
      <c r="I30358"/>
      <c r="J30358"/>
      <c r="U30358" s="43"/>
      <c r="AE30358"/>
    </row>
    <row r="30359" spans="1:31">
      <c r="A30359">
        <v>69730</v>
      </c>
      <c r="B30359" t="s">
        <v>6890</v>
      </c>
      <c r="C30359" t="s">
        <v>33477</v>
      </c>
      <c r="D30359" t="e">
        <v>#N/A</v>
      </c>
      <c r="E30359"/>
      <c r="F30359"/>
      <c r="G30359"/>
      <c r="H30359"/>
      <c r="I30359"/>
      <c r="J30359"/>
      <c r="U30359" s="43"/>
      <c r="AE30359"/>
    </row>
    <row r="30360" spans="1:31">
      <c r="A30360">
        <v>69330</v>
      </c>
      <c r="B30360" t="s">
        <v>26029</v>
      </c>
      <c r="C30360" t="s">
        <v>33477</v>
      </c>
      <c r="D30360" t="s">
        <v>33476</v>
      </c>
      <c r="E30360"/>
      <c r="F30360"/>
      <c r="G30360"/>
      <c r="H30360"/>
      <c r="I30360"/>
      <c r="J30360"/>
      <c r="U30360" s="43"/>
      <c r="AE30360"/>
    </row>
    <row r="30361" spans="1:31">
      <c r="A30361">
        <v>69330</v>
      </c>
      <c r="B30361" t="s">
        <v>26030</v>
      </c>
      <c r="C30361" t="s">
        <v>33477</v>
      </c>
      <c r="D30361" t="s">
        <v>33476</v>
      </c>
      <c r="E30361"/>
      <c r="F30361"/>
      <c r="G30361"/>
      <c r="H30361"/>
      <c r="I30361"/>
      <c r="J30361"/>
      <c r="U30361" s="43"/>
      <c r="AE30361"/>
    </row>
    <row r="30362" spans="1:31">
      <c r="A30362">
        <v>69970</v>
      </c>
      <c r="B30362" t="s">
        <v>26031</v>
      </c>
      <c r="C30362" t="s">
        <v>33477</v>
      </c>
      <c r="D30362" t="s">
        <v>33476</v>
      </c>
      <c r="E30362"/>
      <c r="F30362"/>
      <c r="G30362"/>
      <c r="H30362"/>
      <c r="I30362"/>
      <c r="J30362"/>
      <c r="U30362" s="43"/>
      <c r="AE30362"/>
    </row>
    <row r="30363" spans="1:31">
      <c r="A30363">
        <v>69330</v>
      </c>
      <c r="B30363" t="s">
        <v>26032</v>
      </c>
      <c r="C30363" t="s">
        <v>33477</v>
      </c>
      <c r="D30363" t="s">
        <v>33476</v>
      </c>
      <c r="E30363"/>
      <c r="F30363"/>
      <c r="G30363"/>
      <c r="H30363"/>
      <c r="I30363"/>
      <c r="J30363"/>
      <c r="U30363" s="43"/>
      <c r="AE30363"/>
    </row>
    <row r="30364" spans="1:31">
      <c r="A30364">
        <v>69780</v>
      </c>
      <c r="B30364" t="s">
        <v>26033</v>
      </c>
      <c r="C30364" t="s">
        <v>33477</v>
      </c>
      <c r="D30364" t="e">
        <v>#N/A</v>
      </c>
      <c r="E30364"/>
      <c r="F30364"/>
      <c r="G30364"/>
      <c r="H30364"/>
      <c r="I30364"/>
      <c r="J30364"/>
      <c r="U30364" s="43"/>
      <c r="AE30364"/>
    </row>
    <row r="30365" spans="1:31">
      <c r="A30365">
        <v>69250</v>
      </c>
      <c r="B30365" t="s">
        <v>26034</v>
      </c>
      <c r="C30365" t="s">
        <v>33477</v>
      </c>
      <c r="D30365" t="s">
        <v>33476</v>
      </c>
      <c r="E30365"/>
      <c r="F30365"/>
      <c r="G30365"/>
      <c r="H30365"/>
      <c r="I30365"/>
      <c r="J30365"/>
      <c r="U30365" s="43"/>
      <c r="AE30365"/>
    </row>
    <row r="30366" spans="1:31">
      <c r="A30366">
        <v>69330</v>
      </c>
      <c r="B30366" t="s">
        <v>26035</v>
      </c>
      <c r="C30366" t="s">
        <v>33477</v>
      </c>
      <c r="D30366" t="s">
        <v>33476</v>
      </c>
      <c r="E30366"/>
      <c r="F30366"/>
      <c r="G30366"/>
      <c r="H30366"/>
      <c r="I30366"/>
      <c r="J30366"/>
      <c r="U30366" s="43"/>
      <c r="AE30366"/>
    </row>
    <row r="30367" spans="1:31">
      <c r="A30367">
        <v>69140</v>
      </c>
      <c r="B30367" t="s">
        <v>26036</v>
      </c>
      <c r="C30367" t="s">
        <v>33477</v>
      </c>
      <c r="D30367" t="e">
        <v>#N/A</v>
      </c>
      <c r="E30367"/>
      <c r="F30367"/>
      <c r="G30367"/>
      <c r="H30367"/>
      <c r="I30367"/>
      <c r="J30367"/>
      <c r="U30367" s="43"/>
      <c r="AE30367"/>
    </row>
    <row r="30368" spans="1:31">
      <c r="A30368">
        <v>69140</v>
      </c>
      <c r="B30368" t="s">
        <v>26036</v>
      </c>
      <c r="C30368" t="s">
        <v>33477</v>
      </c>
      <c r="D30368" t="e">
        <v>#N/A</v>
      </c>
      <c r="E30368"/>
      <c r="F30368"/>
      <c r="G30368"/>
      <c r="H30368"/>
      <c r="I30368"/>
      <c r="J30368"/>
      <c r="U30368" s="43"/>
      <c r="AE30368"/>
    </row>
    <row r="30369" spans="1:31">
      <c r="A30369">
        <v>69720</v>
      </c>
      <c r="B30369" t="s">
        <v>26037</v>
      </c>
      <c r="C30369" t="s">
        <v>33477</v>
      </c>
      <c r="D30369" t="s">
        <v>33476</v>
      </c>
      <c r="E30369"/>
      <c r="F30369"/>
      <c r="G30369"/>
      <c r="H30369"/>
      <c r="I30369"/>
      <c r="J30369"/>
      <c r="U30369" s="43"/>
      <c r="AE30369"/>
    </row>
    <row r="30370" spans="1:31">
      <c r="A30370">
        <v>69720</v>
      </c>
      <c r="B30370" t="s">
        <v>26038</v>
      </c>
      <c r="C30370" t="s">
        <v>33477</v>
      </c>
      <c r="D30370" t="s">
        <v>33476</v>
      </c>
      <c r="E30370"/>
      <c r="F30370"/>
      <c r="G30370"/>
      <c r="H30370"/>
      <c r="I30370"/>
      <c r="J30370"/>
      <c r="U30370" s="43"/>
      <c r="AE30370"/>
    </row>
    <row r="30371" spans="1:31">
      <c r="A30371">
        <v>69780</v>
      </c>
      <c r="B30371" t="s">
        <v>26039</v>
      </c>
      <c r="C30371" t="s">
        <v>33477</v>
      </c>
      <c r="D30371" t="e">
        <v>#N/A</v>
      </c>
      <c r="E30371"/>
      <c r="F30371"/>
      <c r="G30371"/>
      <c r="H30371"/>
      <c r="I30371"/>
      <c r="J30371"/>
      <c r="U30371" s="43"/>
      <c r="AE30371"/>
    </row>
    <row r="30372" spans="1:31">
      <c r="A30372">
        <v>69800</v>
      </c>
      <c r="B30372" t="s">
        <v>2503</v>
      </c>
      <c r="C30372" t="s">
        <v>33477</v>
      </c>
      <c r="D30372" t="s">
        <v>33476</v>
      </c>
      <c r="E30372"/>
      <c r="F30372"/>
      <c r="G30372"/>
      <c r="H30372"/>
      <c r="I30372"/>
      <c r="J30372"/>
      <c r="U30372" s="43"/>
      <c r="AE30372"/>
    </row>
    <row r="30373" spans="1:31">
      <c r="A30373">
        <v>69360</v>
      </c>
      <c r="B30373" t="s">
        <v>26040</v>
      </c>
      <c r="C30373" t="s">
        <v>33477</v>
      </c>
      <c r="D30373" t="s">
        <v>33476</v>
      </c>
      <c r="E30373"/>
      <c r="F30373"/>
      <c r="G30373"/>
      <c r="H30373"/>
      <c r="I30373"/>
      <c r="J30373"/>
      <c r="U30373" s="43"/>
      <c r="AE30373"/>
    </row>
    <row r="30374" spans="1:31">
      <c r="A30374">
        <v>69580</v>
      </c>
      <c r="B30374" t="s">
        <v>26041</v>
      </c>
      <c r="C30374" t="s">
        <v>33477</v>
      </c>
      <c r="D30374" t="e">
        <v>#N/A</v>
      </c>
      <c r="E30374"/>
      <c r="F30374"/>
      <c r="G30374"/>
      <c r="H30374"/>
      <c r="I30374"/>
      <c r="J30374"/>
      <c r="U30374" s="43"/>
      <c r="AE30374"/>
    </row>
    <row r="30375" spans="1:31">
      <c r="A30375">
        <v>69580</v>
      </c>
      <c r="B30375" t="s">
        <v>26042</v>
      </c>
      <c r="C30375" t="s">
        <v>33477</v>
      </c>
      <c r="D30375" t="e">
        <v>#N/A</v>
      </c>
      <c r="E30375"/>
      <c r="F30375"/>
      <c r="G30375"/>
      <c r="H30375"/>
      <c r="I30375"/>
      <c r="J30375"/>
      <c r="U30375" s="43"/>
      <c r="AE30375"/>
    </row>
    <row r="30376" spans="1:31">
      <c r="A30376">
        <v>69360</v>
      </c>
      <c r="B30376" t="s">
        <v>26043</v>
      </c>
      <c r="C30376" t="s">
        <v>33477</v>
      </c>
      <c r="D30376" t="s">
        <v>33476</v>
      </c>
      <c r="E30376"/>
      <c r="F30376"/>
      <c r="G30376"/>
      <c r="H30376"/>
      <c r="I30376"/>
      <c r="J30376"/>
      <c r="U30376" s="43"/>
      <c r="AE30376"/>
    </row>
    <row r="30377" spans="1:31">
      <c r="A30377">
        <v>69360</v>
      </c>
      <c r="B30377" t="s">
        <v>26044</v>
      </c>
      <c r="C30377" t="s">
        <v>33477</v>
      </c>
      <c r="D30377" t="s">
        <v>33476</v>
      </c>
      <c r="E30377"/>
      <c r="F30377"/>
      <c r="G30377"/>
      <c r="H30377"/>
      <c r="I30377"/>
      <c r="J30377"/>
      <c r="U30377" s="43"/>
      <c r="AE30377"/>
    </row>
    <row r="30378" spans="1:31">
      <c r="A30378">
        <v>69360</v>
      </c>
      <c r="B30378" t="s">
        <v>26045</v>
      </c>
      <c r="C30378" t="s">
        <v>33477</v>
      </c>
      <c r="D30378" t="s">
        <v>33476</v>
      </c>
      <c r="E30378"/>
      <c r="F30378"/>
      <c r="G30378"/>
      <c r="H30378"/>
      <c r="I30378"/>
      <c r="J30378"/>
      <c r="U30378" s="43"/>
      <c r="AE30378"/>
    </row>
    <row r="30379" spans="1:31">
      <c r="A30379">
        <v>69360</v>
      </c>
      <c r="B30379" t="s">
        <v>15145</v>
      </c>
      <c r="C30379" t="s">
        <v>33477</v>
      </c>
      <c r="D30379" t="s">
        <v>33476</v>
      </c>
      <c r="E30379"/>
      <c r="F30379"/>
      <c r="G30379"/>
      <c r="H30379"/>
      <c r="I30379"/>
      <c r="J30379"/>
      <c r="U30379" s="43"/>
      <c r="AE30379"/>
    </row>
    <row r="30380" spans="1:31">
      <c r="A30380">
        <v>69780</v>
      </c>
      <c r="B30380" t="s">
        <v>26046</v>
      </c>
      <c r="C30380" t="s">
        <v>33477</v>
      </c>
      <c r="D30380" t="e">
        <v>#N/A</v>
      </c>
      <c r="E30380"/>
      <c r="F30380"/>
      <c r="G30380"/>
      <c r="H30380"/>
      <c r="I30380"/>
      <c r="J30380"/>
      <c r="U30380" s="43"/>
      <c r="AE30380"/>
    </row>
    <row r="30381" spans="1:31">
      <c r="A30381">
        <v>69124</v>
      </c>
      <c r="B30381" t="s">
        <v>26047</v>
      </c>
      <c r="C30381" t="s">
        <v>33477</v>
      </c>
      <c r="D30381" t="s">
        <v>33476</v>
      </c>
      <c r="E30381"/>
      <c r="F30381"/>
      <c r="G30381"/>
      <c r="H30381"/>
      <c r="I30381"/>
      <c r="J30381"/>
      <c r="U30381" s="43"/>
      <c r="AE30381"/>
    </row>
    <row r="30382" spans="1:31">
      <c r="A30382">
        <v>69124</v>
      </c>
      <c r="B30382" t="s">
        <v>26047</v>
      </c>
      <c r="C30382" t="s">
        <v>33477</v>
      </c>
      <c r="D30382" t="s">
        <v>33476</v>
      </c>
      <c r="E30382"/>
      <c r="F30382"/>
      <c r="G30382"/>
      <c r="H30382"/>
      <c r="I30382"/>
      <c r="J30382"/>
      <c r="U30382" s="43"/>
      <c r="AE30382"/>
    </row>
    <row r="30383" spans="1:31">
      <c r="A30383">
        <v>69125</v>
      </c>
      <c r="B30383" t="s">
        <v>26047</v>
      </c>
      <c r="C30383" t="s">
        <v>33477</v>
      </c>
      <c r="D30383" t="e">
        <v>#N/A</v>
      </c>
      <c r="E30383"/>
      <c r="F30383"/>
      <c r="G30383"/>
      <c r="H30383"/>
      <c r="I30383"/>
      <c r="J30383"/>
      <c r="U30383" s="43"/>
      <c r="AE30383"/>
    </row>
    <row r="30384" spans="1:31">
      <c r="A30384">
        <v>69125</v>
      </c>
      <c r="B30384" t="s">
        <v>26047</v>
      </c>
      <c r="C30384" t="s">
        <v>33477</v>
      </c>
      <c r="D30384" t="e">
        <v>#N/A</v>
      </c>
      <c r="E30384"/>
      <c r="F30384"/>
      <c r="G30384"/>
      <c r="H30384"/>
      <c r="I30384"/>
      <c r="J30384"/>
      <c r="U30384" s="43"/>
      <c r="AE30384"/>
    </row>
    <row r="30385" spans="1:31">
      <c r="A30385">
        <v>69001</v>
      </c>
      <c r="B30385" t="s">
        <v>26048</v>
      </c>
      <c r="C30385" t="s">
        <v>33477</v>
      </c>
      <c r="D30385" t="e">
        <v>#N/A</v>
      </c>
      <c r="E30385"/>
      <c r="F30385"/>
      <c r="G30385"/>
      <c r="H30385"/>
      <c r="I30385"/>
      <c r="J30385"/>
      <c r="U30385" s="43"/>
      <c r="AE30385"/>
    </row>
    <row r="30386" spans="1:31">
      <c r="A30386">
        <v>69002</v>
      </c>
      <c r="B30386" t="s">
        <v>26048</v>
      </c>
      <c r="C30386" t="s">
        <v>33477</v>
      </c>
      <c r="D30386" t="e">
        <v>#N/A</v>
      </c>
      <c r="E30386"/>
      <c r="F30386"/>
      <c r="G30386"/>
      <c r="H30386"/>
      <c r="I30386"/>
      <c r="J30386"/>
      <c r="U30386" s="43"/>
      <c r="AE30386"/>
    </row>
    <row r="30387" spans="1:31">
      <c r="A30387">
        <v>69003</v>
      </c>
      <c r="B30387" t="s">
        <v>26048</v>
      </c>
      <c r="C30387" t="s">
        <v>33477</v>
      </c>
      <c r="D30387" t="e">
        <v>#N/A</v>
      </c>
      <c r="E30387"/>
      <c r="F30387"/>
      <c r="G30387"/>
      <c r="H30387"/>
      <c r="I30387"/>
      <c r="J30387"/>
      <c r="U30387" s="43"/>
      <c r="AE30387"/>
    </row>
    <row r="30388" spans="1:31">
      <c r="A30388">
        <v>69004</v>
      </c>
      <c r="B30388" t="s">
        <v>26048</v>
      </c>
      <c r="C30388" t="s">
        <v>33477</v>
      </c>
      <c r="D30388" t="e">
        <v>#N/A</v>
      </c>
      <c r="E30388"/>
      <c r="F30388"/>
      <c r="G30388"/>
      <c r="H30388"/>
      <c r="I30388"/>
      <c r="J30388"/>
      <c r="U30388" s="43"/>
      <c r="AE30388"/>
    </row>
    <row r="30389" spans="1:31">
      <c r="A30389">
        <v>69005</v>
      </c>
      <c r="B30389" t="s">
        <v>26048</v>
      </c>
      <c r="C30389" t="s">
        <v>33477</v>
      </c>
      <c r="D30389" t="e">
        <v>#N/A</v>
      </c>
      <c r="E30389"/>
      <c r="F30389"/>
      <c r="G30389"/>
      <c r="H30389"/>
      <c r="I30389"/>
      <c r="J30389"/>
      <c r="U30389" s="43"/>
      <c r="AE30389"/>
    </row>
    <row r="30390" spans="1:31">
      <c r="A30390">
        <v>69006</v>
      </c>
      <c r="B30390" t="s">
        <v>26048</v>
      </c>
      <c r="C30390" t="s">
        <v>33477</v>
      </c>
      <c r="D30390" t="e">
        <v>#N/A</v>
      </c>
      <c r="E30390"/>
      <c r="F30390"/>
      <c r="G30390"/>
      <c r="H30390"/>
      <c r="I30390"/>
      <c r="J30390"/>
      <c r="U30390" s="43"/>
      <c r="AE30390"/>
    </row>
    <row r="30391" spans="1:31">
      <c r="A30391">
        <v>69007</v>
      </c>
      <c r="B30391" t="s">
        <v>26048</v>
      </c>
      <c r="C30391" t="s">
        <v>33477</v>
      </c>
      <c r="D30391" t="e">
        <v>#N/A</v>
      </c>
      <c r="E30391"/>
      <c r="F30391"/>
      <c r="G30391"/>
      <c r="H30391"/>
      <c r="I30391"/>
      <c r="J30391"/>
      <c r="U30391" s="43"/>
      <c r="AE30391"/>
    </row>
    <row r="30392" spans="1:31">
      <c r="A30392">
        <v>69008</v>
      </c>
      <c r="B30392" t="s">
        <v>26048</v>
      </c>
      <c r="C30392" t="s">
        <v>33477</v>
      </c>
      <c r="D30392" t="e">
        <v>#N/A</v>
      </c>
      <c r="E30392"/>
      <c r="F30392"/>
      <c r="G30392"/>
      <c r="H30392"/>
      <c r="I30392"/>
      <c r="J30392"/>
      <c r="U30392" s="43"/>
      <c r="AE30392"/>
    </row>
    <row r="30393" spans="1:31">
      <c r="A30393">
        <v>69009</v>
      </c>
      <c r="B30393" t="s">
        <v>26048</v>
      </c>
      <c r="C30393" t="s">
        <v>33477</v>
      </c>
      <c r="D30393" t="e">
        <v>#N/A</v>
      </c>
      <c r="E30393"/>
      <c r="F30393"/>
      <c r="G30393"/>
      <c r="H30393"/>
      <c r="I30393"/>
      <c r="J30393"/>
      <c r="U30393" s="43"/>
      <c r="AE30393"/>
    </row>
    <row r="30394" spans="1:31">
      <c r="A30394">
        <v>70300</v>
      </c>
      <c r="B30394" t="s">
        <v>26049</v>
      </c>
      <c r="C30394" t="s">
        <v>33478</v>
      </c>
      <c r="D30394" t="s">
        <v>33476</v>
      </c>
      <c r="E30394"/>
      <c r="F30394"/>
      <c r="G30394"/>
      <c r="H30394"/>
      <c r="I30394"/>
      <c r="J30394"/>
      <c r="U30394" s="43"/>
      <c r="AE30394"/>
    </row>
    <row r="30395" spans="1:31">
      <c r="A30395">
        <v>70500</v>
      </c>
      <c r="B30395" t="s">
        <v>26050</v>
      </c>
      <c r="C30395" t="s">
        <v>33478</v>
      </c>
      <c r="D30395" t="s">
        <v>33476</v>
      </c>
      <c r="E30395"/>
      <c r="F30395"/>
      <c r="G30395"/>
      <c r="H30395"/>
      <c r="I30395"/>
      <c r="J30395"/>
      <c r="U30395" s="43"/>
      <c r="AE30395"/>
    </row>
    <row r="30396" spans="1:31">
      <c r="A30396">
        <v>70180</v>
      </c>
      <c r="B30396" t="s">
        <v>26051</v>
      </c>
      <c r="C30396" t="s">
        <v>33477</v>
      </c>
      <c r="D30396" t="s">
        <v>33476</v>
      </c>
      <c r="E30396"/>
      <c r="F30396"/>
      <c r="G30396"/>
      <c r="H30396"/>
      <c r="I30396"/>
      <c r="J30396"/>
      <c r="U30396" s="43"/>
      <c r="AE30396"/>
    </row>
    <row r="30397" spans="1:31">
      <c r="A30397">
        <v>70200</v>
      </c>
      <c r="B30397" t="s">
        <v>26052</v>
      </c>
      <c r="C30397" t="s">
        <v>33478</v>
      </c>
      <c r="D30397" t="s">
        <v>33476</v>
      </c>
      <c r="E30397"/>
      <c r="F30397"/>
      <c r="G30397"/>
      <c r="H30397"/>
      <c r="I30397"/>
      <c r="J30397"/>
      <c r="U30397" s="43"/>
      <c r="AE30397"/>
    </row>
    <row r="30398" spans="1:31">
      <c r="A30398">
        <v>70110</v>
      </c>
      <c r="B30398" t="s">
        <v>26053</v>
      </c>
      <c r="C30398" t="s">
        <v>33478</v>
      </c>
      <c r="D30398" t="s">
        <v>33476</v>
      </c>
      <c r="E30398"/>
      <c r="F30398"/>
      <c r="G30398"/>
      <c r="H30398"/>
      <c r="I30398"/>
      <c r="J30398"/>
      <c r="U30398" s="43"/>
      <c r="AE30398"/>
    </row>
    <row r="30399" spans="1:31">
      <c r="A30399">
        <v>70320</v>
      </c>
      <c r="B30399" t="s">
        <v>26054</v>
      </c>
      <c r="C30399" t="s">
        <v>33478</v>
      </c>
      <c r="D30399" t="s">
        <v>33476</v>
      </c>
      <c r="E30399"/>
      <c r="F30399"/>
      <c r="G30399"/>
      <c r="H30399"/>
      <c r="I30399"/>
      <c r="J30399"/>
      <c r="U30399" s="43"/>
      <c r="AE30399"/>
    </row>
    <row r="30400" spans="1:31">
      <c r="A30400">
        <v>70300</v>
      </c>
      <c r="B30400" t="s">
        <v>26055</v>
      </c>
      <c r="C30400" t="s">
        <v>33478</v>
      </c>
      <c r="D30400" t="s">
        <v>33476</v>
      </c>
      <c r="E30400"/>
      <c r="F30400"/>
      <c r="G30400"/>
      <c r="H30400"/>
      <c r="I30400"/>
      <c r="J30400"/>
      <c r="U30400" s="43"/>
      <c r="AE30400"/>
    </row>
    <row r="30401" spans="1:31">
      <c r="A30401">
        <v>70800</v>
      </c>
      <c r="B30401" t="s">
        <v>26056</v>
      </c>
      <c r="C30401" t="s">
        <v>33478</v>
      </c>
      <c r="D30401" t="s">
        <v>33476</v>
      </c>
      <c r="E30401"/>
      <c r="F30401"/>
      <c r="G30401"/>
      <c r="H30401"/>
      <c r="I30401"/>
      <c r="J30401"/>
      <c r="U30401" s="43"/>
      <c r="AE30401"/>
    </row>
    <row r="30402" spans="1:31">
      <c r="A30402">
        <v>70500</v>
      </c>
      <c r="B30402" t="s">
        <v>26057</v>
      </c>
      <c r="C30402" t="s">
        <v>33478</v>
      </c>
      <c r="D30402" t="s">
        <v>33476</v>
      </c>
      <c r="E30402"/>
      <c r="F30402"/>
      <c r="G30402"/>
      <c r="H30402"/>
      <c r="I30402"/>
      <c r="J30402"/>
      <c r="U30402" s="43"/>
      <c r="AE30402"/>
    </row>
    <row r="30403" spans="1:31">
      <c r="A30403">
        <v>70210</v>
      </c>
      <c r="B30403" t="s">
        <v>618</v>
      </c>
      <c r="C30403" t="s">
        <v>33478</v>
      </c>
      <c r="D30403" t="s">
        <v>33476</v>
      </c>
      <c r="E30403"/>
      <c r="F30403"/>
      <c r="G30403"/>
      <c r="H30403"/>
      <c r="I30403"/>
      <c r="J30403"/>
      <c r="U30403" s="43"/>
      <c r="AE30403"/>
    </row>
    <row r="30404" spans="1:31">
      <c r="A30404">
        <v>70280</v>
      </c>
      <c r="B30404" t="s">
        <v>26058</v>
      </c>
      <c r="C30404" t="s">
        <v>33478</v>
      </c>
      <c r="D30404" t="s">
        <v>33476</v>
      </c>
      <c r="E30404"/>
      <c r="F30404"/>
      <c r="G30404"/>
      <c r="H30404"/>
      <c r="I30404"/>
      <c r="J30404"/>
      <c r="U30404" s="43"/>
      <c r="AE30404"/>
    </row>
    <row r="30405" spans="1:31">
      <c r="A30405">
        <v>70160</v>
      </c>
      <c r="B30405" t="s">
        <v>3318</v>
      </c>
      <c r="C30405" t="s">
        <v>33478</v>
      </c>
      <c r="D30405" t="s">
        <v>33476</v>
      </c>
      <c r="E30405"/>
      <c r="F30405"/>
      <c r="G30405"/>
      <c r="H30405"/>
      <c r="I30405"/>
      <c r="J30405"/>
      <c r="U30405" s="43"/>
      <c r="AE30405"/>
    </row>
    <row r="30406" spans="1:31">
      <c r="A30406">
        <v>70210</v>
      </c>
      <c r="B30406" t="s">
        <v>26059</v>
      </c>
      <c r="C30406" t="s">
        <v>33478</v>
      </c>
      <c r="D30406" t="s">
        <v>33476</v>
      </c>
      <c r="E30406"/>
      <c r="F30406"/>
      <c r="G30406"/>
      <c r="H30406"/>
      <c r="I30406"/>
      <c r="J30406"/>
      <c r="U30406" s="43"/>
      <c r="AE30406"/>
    </row>
    <row r="30407" spans="1:31">
      <c r="A30407">
        <v>70200</v>
      </c>
      <c r="B30407" t="s">
        <v>26060</v>
      </c>
      <c r="C30407" t="s">
        <v>33478</v>
      </c>
      <c r="D30407" t="s">
        <v>33476</v>
      </c>
      <c r="E30407"/>
      <c r="F30407"/>
      <c r="G30407"/>
      <c r="H30407"/>
      <c r="I30407"/>
      <c r="J30407"/>
      <c r="U30407" s="43"/>
      <c r="AE30407"/>
    </row>
    <row r="30408" spans="1:31">
      <c r="A30408">
        <v>70170</v>
      </c>
      <c r="B30408" t="s">
        <v>26061</v>
      </c>
      <c r="C30408" t="s">
        <v>33478</v>
      </c>
      <c r="D30408" t="s">
        <v>33476</v>
      </c>
      <c r="E30408"/>
      <c r="F30408"/>
      <c r="G30408"/>
      <c r="H30408"/>
      <c r="I30408"/>
      <c r="J30408"/>
      <c r="U30408" s="43"/>
      <c r="AE30408"/>
    </row>
    <row r="30409" spans="1:31">
      <c r="A30409">
        <v>70310</v>
      </c>
      <c r="B30409" t="s">
        <v>26062</v>
      </c>
      <c r="C30409" t="s">
        <v>33478</v>
      </c>
      <c r="D30409" t="s">
        <v>33476</v>
      </c>
      <c r="E30409"/>
      <c r="F30409"/>
      <c r="G30409"/>
      <c r="H30409"/>
      <c r="I30409"/>
      <c r="J30409"/>
      <c r="U30409" s="43"/>
      <c r="AE30409"/>
    </row>
    <row r="30410" spans="1:31">
      <c r="A30410">
        <v>70210</v>
      </c>
      <c r="B30410" t="s">
        <v>26063</v>
      </c>
      <c r="C30410" t="s">
        <v>33478</v>
      </c>
      <c r="D30410" t="s">
        <v>33476</v>
      </c>
      <c r="E30410"/>
      <c r="F30410"/>
      <c r="G30410"/>
      <c r="H30410"/>
      <c r="I30410"/>
      <c r="J30410"/>
      <c r="U30410" s="43"/>
      <c r="AE30410"/>
    </row>
    <row r="30411" spans="1:31">
      <c r="A30411">
        <v>70100</v>
      </c>
      <c r="B30411" t="s">
        <v>26064</v>
      </c>
      <c r="C30411" t="s">
        <v>33477</v>
      </c>
      <c r="D30411" t="s">
        <v>33476</v>
      </c>
      <c r="E30411"/>
      <c r="F30411"/>
      <c r="G30411"/>
      <c r="H30411"/>
      <c r="I30411"/>
      <c r="J30411"/>
      <c r="U30411" s="43"/>
      <c r="AE30411"/>
    </row>
    <row r="30412" spans="1:31">
      <c r="A30412">
        <v>70000</v>
      </c>
      <c r="B30412" t="s">
        <v>26065</v>
      </c>
      <c r="C30412" t="s">
        <v>33478</v>
      </c>
      <c r="D30412" t="s">
        <v>33476</v>
      </c>
      <c r="E30412"/>
      <c r="F30412"/>
      <c r="G30412"/>
      <c r="H30412"/>
      <c r="I30412"/>
      <c r="J30412"/>
      <c r="U30412" s="43"/>
      <c r="AE30412"/>
    </row>
    <row r="30413" spans="1:31">
      <c r="A30413">
        <v>70000</v>
      </c>
      <c r="B30413" t="s">
        <v>26066</v>
      </c>
      <c r="C30413" t="s">
        <v>33478</v>
      </c>
      <c r="D30413" t="s">
        <v>33476</v>
      </c>
      <c r="E30413"/>
      <c r="F30413"/>
      <c r="G30413"/>
      <c r="H30413"/>
      <c r="I30413"/>
      <c r="J30413"/>
      <c r="U30413" s="43"/>
      <c r="AE30413"/>
    </row>
    <row r="30414" spans="1:31">
      <c r="A30414">
        <v>70200</v>
      </c>
      <c r="B30414" t="s">
        <v>26067</v>
      </c>
      <c r="C30414" t="s">
        <v>33478</v>
      </c>
      <c r="D30414" t="s">
        <v>33476</v>
      </c>
      <c r="E30414"/>
      <c r="F30414"/>
      <c r="G30414"/>
      <c r="H30414"/>
      <c r="I30414"/>
      <c r="J30414"/>
      <c r="U30414" s="43"/>
      <c r="AE30414"/>
    </row>
    <row r="30415" spans="1:31">
      <c r="A30415">
        <v>70700</v>
      </c>
      <c r="B30415" t="s">
        <v>26068</v>
      </c>
      <c r="C30415" t="s">
        <v>33477</v>
      </c>
      <c r="D30415" t="s">
        <v>33476</v>
      </c>
      <c r="E30415"/>
      <c r="F30415"/>
      <c r="G30415"/>
      <c r="H30415"/>
      <c r="I30415"/>
      <c r="J30415"/>
      <c r="U30415" s="43"/>
      <c r="AE30415"/>
    </row>
    <row r="30416" spans="1:31">
      <c r="A30416">
        <v>70800</v>
      </c>
      <c r="B30416" t="s">
        <v>26069</v>
      </c>
      <c r="C30416" t="s">
        <v>33478</v>
      </c>
      <c r="D30416" t="s">
        <v>33476</v>
      </c>
      <c r="E30416"/>
      <c r="F30416"/>
      <c r="G30416"/>
      <c r="H30416"/>
      <c r="I30416"/>
      <c r="J30416"/>
      <c r="U30416" s="43"/>
      <c r="AE30416"/>
    </row>
    <row r="30417" spans="1:31">
      <c r="A30417">
        <v>70100</v>
      </c>
      <c r="B30417" t="s">
        <v>227</v>
      </c>
      <c r="C30417" t="s">
        <v>33477</v>
      </c>
      <c r="D30417" t="s">
        <v>33476</v>
      </c>
      <c r="E30417"/>
      <c r="F30417"/>
      <c r="G30417"/>
      <c r="H30417"/>
      <c r="I30417"/>
      <c r="J30417"/>
      <c r="U30417" s="43"/>
      <c r="AE30417"/>
    </row>
    <row r="30418" spans="1:31">
      <c r="A30418">
        <v>70120</v>
      </c>
      <c r="B30418" t="s">
        <v>26070</v>
      </c>
      <c r="C30418" t="s">
        <v>33477</v>
      </c>
      <c r="D30418" t="s">
        <v>33476</v>
      </c>
      <c r="E30418"/>
      <c r="F30418"/>
      <c r="G30418"/>
      <c r="H30418"/>
      <c r="I30418"/>
      <c r="J30418"/>
      <c r="U30418" s="43"/>
      <c r="AE30418"/>
    </row>
    <row r="30419" spans="1:31">
      <c r="A30419">
        <v>70100</v>
      </c>
      <c r="B30419" t="s">
        <v>26071</v>
      </c>
      <c r="C30419" t="s">
        <v>33477</v>
      </c>
      <c r="D30419" t="s">
        <v>33476</v>
      </c>
      <c r="E30419"/>
      <c r="F30419"/>
      <c r="G30419"/>
      <c r="H30419"/>
      <c r="I30419"/>
      <c r="J30419"/>
      <c r="U30419" s="43"/>
      <c r="AE30419"/>
    </row>
    <row r="30420" spans="1:31">
      <c r="A30420">
        <v>70600</v>
      </c>
      <c r="B30420" t="s">
        <v>26072</v>
      </c>
      <c r="C30420" t="s">
        <v>33477</v>
      </c>
      <c r="D30420" t="s">
        <v>33476</v>
      </c>
      <c r="E30420"/>
      <c r="F30420"/>
      <c r="G30420"/>
      <c r="H30420"/>
      <c r="I30420"/>
      <c r="J30420"/>
      <c r="U30420" s="43"/>
      <c r="AE30420"/>
    </row>
    <row r="30421" spans="1:31">
      <c r="A30421">
        <v>70360</v>
      </c>
      <c r="B30421" t="s">
        <v>26073</v>
      </c>
      <c r="C30421" t="s">
        <v>33477</v>
      </c>
      <c r="D30421" t="s">
        <v>33476</v>
      </c>
      <c r="E30421"/>
      <c r="F30421"/>
      <c r="G30421"/>
      <c r="H30421"/>
      <c r="I30421"/>
      <c r="J30421"/>
      <c r="U30421" s="43"/>
      <c r="AE30421"/>
    </row>
    <row r="30422" spans="1:31">
      <c r="A30422">
        <v>70200</v>
      </c>
      <c r="B30422" t="s">
        <v>26074</v>
      </c>
      <c r="C30422" t="s">
        <v>33478</v>
      </c>
      <c r="D30422" t="s">
        <v>33476</v>
      </c>
      <c r="E30422"/>
      <c r="F30422"/>
      <c r="G30422"/>
      <c r="H30422"/>
      <c r="I30422"/>
      <c r="J30422"/>
      <c r="U30422" s="43"/>
      <c r="AE30422"/>
    </row>
    <row r="30423" spans="1:31">
      <c r="A30423">
        <v>70100</v>
      </c>
      <c r="B30423" t="s">
        <v>26075</v>
      </c>
      <c r="C30423" t="s">
        <v>33477</v>
      </c>
      <c r="D30423" t="s">
        <v>33476</v>
      </c>
      <c r="E30423"/>
      <c r="F30423"/>
      <c r="G30423"/>
      <c r="H30423"/>
      <c r="I30423"/>
      <c r="J30423"/>
      <c r="U30423" s="43"/>
      <c r="AE30423"/>
    </row>
    <row r="30424" spans="1:31">
      <c r="A30424">
        <v>70110</v>
      </c>
      <c r="B30424" t="s">
        <v>26076</v>
      </c>
      <c r="C30424" t="s">
        <v>33478</v>
      </c>
      <c r="D30424" t="s">
        <v>33476</v>
      </c>
      <c r="E30424"/>
      <c r="F30424"/>
      <c r="G30424"/>
      <c r="H30424"/>
      <c r="I30424"/>
      <c r="J30424"/>
      <c r="U30424" s="43"/>
      <c r="AE30424"/>
    </row>
    <row r="30425" spans="1:31">
      <c r="A30425">
        <v>70110</v>
      </c>
      <c r="B30425" t="s">
        <v>26076</v>
      </c>
      <c r="C30425" t="s">
        <v>33478</v>
      </c>
      <c r="D30425" t="s">
        <v>33476</v>
      </c>
      <c r="E30425"/>
      <c r="F30425"/>
      <c r="G30425"/>
      <c r="H30425"/>
      <c r="I30425"/>
      <c r="J30425"/>
      <c r="U30425" s="43"/>
      <c r="AE30425"/>
    </row>
    <row r="30426" spans="1:31">
      <c r="A30426">
        <v>70100</v>
      </c>
      <c r="B30426" t="s">
        <v>26077</v>
      </c>
      <c r="C30426" t="s">
        <v>33477</v>
      </c>
      <c r="D30426" t="s">
        <v>33476</v>
      </c>
      <c r="E30426"/>
      <c r="F30426"/>
      <c r="G30426"/>
      <c r="H30426"/>
      <c r="I30426"/>
      <c r="J30426"/>
      <c r="U30426" s="43"/>
      <c r="AE30426"/>
    </row>
    <row r="30427" spans="1:31">
      <c r="A30427">
        <v>70500</v>
      </c>
      <c r="B30427" t="s">
        <v>26078</v>
      </c>
      <c r="C30427" t="s">
        <v>33478</v>
      </c>
      <c r="D30427" t="s">
        <v>33476</v>
      </c>
      <c r="E30427"/>
      <c r="F30427"/>
      <c r="G30427"/>
      <c r="H30427"/>
      <c r="I30427"/>
      <c r="J30427"/>
      <c r="U30427" s="43"/>
      <c r="AE30427"/>
    </row>
    <row r="30428" spans="1:31">
      <c r="A30428">
        <v>70190</v>
      </c>
      <c r="B30428" t="s">
        <v>26079</v>
      </c>
      <c r="C30428" t="s">
        <v>33477</v>
      </c>
      <c r="D30428" t="s">
        <v>33476</v>
      </c>
      <c r="E30428"/>
      <c r="F30428"/>
      <c r="G30428"/>
      <c r="H30428"/>
      <c r="I30428"/>
      <c r="J30428"/>
      <c r="U30428" s="43"/>
      <c r="AE30428"/>
    </row>
    <row r="30429" spans="1:31">
      <c r="A30429">
        <v>70180</v>
      </c>
      <c r="B30429" t="s">
        <v>26080</v>
      </c>
      <c r="C30429" t="s">
        <v>33477</v>
      </c>
      <c r="D30429" t="s">
        <v>33476</v>
      </c>
      <c r="E30429"/>
      <c r="F30429"/>
      <c r="G30429"/>
      <c r="H30429"/>
      <c r="I30429"/>
      <c r="J30429"/>
      <c r="U30429" s="43"/>
      <c r="AE30429"/>
    </row>
    <row r="30430" spans="1:31">
      <c r="A30430">
        <v>70190</v>
      </c>
      <c r="B30430" t="s">
        <v>26081</v>
      </c>
      <c r="C30430" t="s">
        <v>33477</v>
      </c>
      <c r="D30430" t="s">
        <v>33476</v>
      </c>
      <c r="E30430"/>
      <c r="F30430"/>
      <c r="G30430"/>
      <c r="H30430"/>
      <c r="I30430"/>
      <c r="J30430"/>
      <c r="U30430" s="43"/>
      <c r="AE30430"/>
    </row>
    <row r="30431" spans="1:31">
      <c r="A30431">
        <v>70700</v>
      </c>
      <c r="B30431" t="s">
        <v>26082</v>
      </c>
      <c r="C30431" t="s">
        <v>33477</v>
      </c>
      <c r="D30431" t="s">
        <v>33476</v>
      </c>
      <c r="E30431"/>
      <c r="F30431"/>
      <c r="G30431"/>
      <c r="H30431"/>
      <c r="I30431"/>
      <c r="J30431"/>
      <c r="U30431" s="43"/>
      <c r="AE30431"/>
    </row>
    <row r="30432" spans="1:31">
      <c r="A30432">
        <v>70110</v>
      </c>
      <c r="B30432" t="s">
        <v>26083</v>
      </c>
      <c r="C30432" t="s">
        <v>33478</v>
      </c>
      <c r="D30432" t="s">
        <v>33476</v>
      </c>
      <c r="E30432"/>
      <c r="F30432"/>
      <c r="G30432"/>
      <c r="H30432"/>
      <c r="I30432"/>
      <c r="J30432"/>
      <c r="U30432" s="43"/>
      <c r="AE30432"/>
    </row>
    <row r="30433" spans="1:31">
      <c r="A30433">
        <v>70100</v>
      </c>
      <c r="B30433" t="s">
        <v>26084</v>
      </c>
      <c r="C30433" t="s">
        <v>33477</v>
      </c>
      <c r="D30433" t="s">
        <v>33476</v>
      </c>
      <c r="E30433"/>
      <c r="F30433"/>
      <c r="G30433"/>
      <c r="H30433"/>
      <c r="I30433"/>
      <c r="J30433"/>
      <c r="U30433" s="43"/>
      <c r="AE30433"/>
    </row>
    <row r="30434" spans="1:31">
      <c r="A30434">
        <v>70110</v>
      </c>
      <c r="B30434" t="s">
        <v>26085</v>
      </c>
      <c r="C30434" t="s">
        <v>33478</v>
      </c>
      <c r="D30434" t="s">
        <v>33476</v>
      </c>
      <c r="E30434"/>
      <c r="F30434"/>
      <c r="G30434"/>
      <c r="H30434"/>
      <c r="I30434"/>
      <c r="J30434"/>
      <c r="U30434" s="43"/>
      <c r="AE30434"/>
    </row>
    <row r="30435" spans="1:31">
      <c r="A30435">
        <v>70100</v>
      </c>
      <c r="B30435" t="s">
        <v>26086</v>
      </c>
      <c r="C30435" t="s">
        <v>33477</v>
      </c>
      <c r="D30435" t="s">
        <v>33476</v>
      </c>
      <c r="E30435"/>
      <c r="F30435"/>
      <c r="G30435"/>
      <c r="H30435"/>
      <c r="I30435"/>
      <c r="J30435"/>
      <c r="U30435" s="43"/>
      <c r="AE30435"/>
    </row>
    <row r="30436" spans="1:31">
      <c r="A30436">
        <v>70000</v>
      </c>
      <c r="B30436" t="s">
        <v>3330</v>
      </c>
      <c r="C30436" t="s">
        <v>33478</v>
      </c>
      <c r="D30436" t="s">
        <v>33476</v>
      </c>
      <c r="E30436"/>
      <c r="F30436"/>
      <c r="G30436"/>
      <c r="H30436"/>
      <c r="I30436"/>
      <c r="J30436"/>
      <c r="U30436" s="43"/>
      <c r="AE30436"/>
    </row>
    <row r="30437" spans="1:31">
      <c r="A30437">
        <v>70150</v>
      </c>
      <c r="B30437" t="s">
        <v>26087</v>
      </c>
      <c r="C30437" t="s">
        <v>33477</v>
      </c>
      <c r="D30437" t="s">
        <v>33476</v>
      </c>
      <c r="E30437"/>
      <c r="F30437"/>
      <c r="G30437"/>
      <c r="H30437"/>
      <c r="I30437"/>
      <c r="J30437"/>
      <c r="U30437" s="43"/>
      <c r="AE30437"/>
    </row>
    <row r="30438" spans="1:31">
      <c r="A30438">
        <v>70150</v>
      </c>
      <c r="B30438" t="s">
        <v>26087</v>
      </c>
      <c r="C30438" t="s">
        <v>33477</v>
      </c>
      <c r="D30438" t="s">
        <v>33476</v>
      </c>
      <c r="E30438"/>
      <c r="F30438"/>
      <c r="G30438"/>
      <c r="H30438"/>
      <c r="I30438"/>
      <c r="J30438"/>
      <c r="U30438" s="43"/>
      <c r="AE30438"/>
    </row>
    <row r="30439" spans="1:31">
      <c r="A30439">
        <v>70200</v>
      </c>
      <c r="B30439" t="s">
        <v>26088</v>
      </c>
      <c r="C30439" t="s">
        <v>33478</v>
      </c>
      <c r="D30439" t="s">
        <v>33476</v>
      </c>
      <c r="E30439"/>
      <c r="F30439"/>
      <c r="G30439"/>
      <c r="H30439"/>
      <c r="I30439"/>
      <c r="J30439"/>
      <c r="U30439" s="43"/>
      <c r="AE30439"/>
    </row>
    <row r="30440" spans="1:31">
      <c r="A30440">
        <v>70000</v>
      </c>
      <c r="B30440" t="s">
        <v>26089</v>
      </c>
      <c r="C30440" t="s">
        <v>33478</v>
      </c>
      <c r="D30440" t="s">
        <v>33476</v>
      </c>
      <c r="E30440"/>
      <c r="F30440"/>
      <c r="G30440"/>
      <c r="H30440"/>
      <c r="I30440"/>
      <c r="J30440"/>
      <c r="U30440" s="43"/>
      <c r="AE30440"/>
    </row>
    <row r="30441" spans="1:31">
      <c r="A30441">
        <v>70140</v>
      </c>
      <c r="B30441" t="s">
        <v>26090</v>
      </c>
      <c r="C30441" t="s">
        <v>33477</v>
      </c>
      <c r="D30441" t="s">
        <v>33476</v>
      </c>
      <c r="E30441"/>
      <c r="F30441"/>
      <c r="G30441"/>
      <c r="H30441"/>
      <c r="I30441"/>
      <c r="J30441"/>
      <c r="U30441" s="43"/>
      <c r="AE30441"/>
    </row>
    <row r="30442" spans="1:31">
      <c r="A30442">
        <v>70500</v>
      </c>
      <c r="B30442" t="s">
        <v>6661</v>
      </c>
      <c r="C30442" t="s">
        <v>33478</v>
      </c>
      <c r="D30442" t="s">
        <v>33476</v>
      </c>
      <c r="E30442"/>
      <c r="F30442"/>
      <c r="G30442"/>
      <c r="H30442"/>
      <c r="I30442"/>
      <c r="J30442"/>
      <c r="U30442" s="43"/>
      <c r="AE30442"/>
    </row>
    <row r="30443" spans="1:31">
      <c r="A30443">
        <v>70190</v>
      </c>
      <c r="B30443" t="s">
        <v>14204</v>
      </c>
      <c r="C30443" t="s">
        <v>33477</v>
      </c>
      <c r="D30443" t="s">
        <v>33476</v>
      </c>
      <c r="E30443"/>
      <c r="F30443"/>
      <c r="G30443"/>
      <c r="H30443"/>
      <c r="I30443"/>
      <c r="J30443"/>
      <c r="U30443" s="43"/>
      <c r="AE30443"/>
    </row>
    <row r="30444" spans="1:31">
      <c r="A30444">
        <v>70210</v>
      </c>
      <c r="B30444" t="s">
        <v>26091</v>
      </c>
      <c r="C30444" t="s">
        <v>33478</v>
      </c>
      <c r="D30444" t="s">
        <v>33476</v>
      </c>
      <c r="E30444"/>
      <c r="F30444"/>
      <c r="G30444"/>
      <c r="H30444"/>
      <c r="I30444"/>
      <c r="J30444"/>
      <c r="U30444" s="43"/>
      <c r="AE30444"/>
    </row>
    <row r="30445" spans="1:31">
      <c r="A30445">
        <v>70800</v>
      </c>
      <c r="B30445" t="s">
        <v>26092</v>
      </c>
      <c r="C30445" t="s">
        <v>33478</v>
      </c>
      <c r="D30445" t="s">
        <v>33476</v>
      </c>
      <c r="E30445"/>
      <c r="F30445"/>
      <c r="G30445"/>
      <c r="H30445"/>
      <c r="I30445"/>
      <c r="J30445"/>
      <c r="U30445" s="43"/>
      <c r="AE30445"/>
    </row>
    <row r="30446" spans="1:31">
      <c r="A30446">
        <v>70130</v>
      </c>
      <c r="B30446" t="s">
        <v>26093</v>
      </c>
      <c r="C30446" t="s">
        <v>33477</v>
      </c>
      <c r="D30446" t="s">
        <v>33476</v>
      </c>
      <c r="E30446"/>
      <c r="F30446"/>
      <c r="G30446"/>
      <c r="H30446"/>
      <c r="I30446"/>
      <c r="J30446"/>
      <c r="U30446" s="43"/>
      <c r="AE30446"/>
    </row>
    <row r="30447" spans="1:31">
      <c r="A30447">
        <v>70100</v>
      </c>
      <c r="B30447" t="s">
        <v>26094</v>
      </c>
      <c r="C30447" t="s">
        <v>33477</v>
      </c>
      <c r="D30447" t="s">
        <v>33476</v>
      </c>
      <c r="E30447"/>
      <c r="F30447"/>
      <c r="G30447"/>
      <c r="H30447"/>
      <c r="I30447"/>
      <c r="J30447"/>
      <c r="U30447" s="43"/>
      <c r="AE30447"/>
    </row>
    <row r="30448" spans="1:31">
      <c r="A30448">
        <v>70300</v>
      </c>
      <c r="B30448" t="s">
        <v>26095</v>
      </c>
      <c r="C30448" t="s">
        <v>33478</v>
      </c>
      <c r="D30448" t="s">
        <v>33476</v>
      </c>
      <c r="E30448"/>
      <c r="F30448"/>
      <c r="G30448"/>
      <c r="H30448"/>
      <c r="I30448"/>
      <c r="J30448"/>
      <c r="U30448" s="43"/>
      <c r="AE30448"/>
    </row>
    <row r="30449" spans="1:31">
      <c r="A30449">
        <v>70160</v>
      </c>
      <c r="B30449" t="s">
        <v>26096</v>
      </c>
      <c r="C30449" t="s">
        <v>33478</v>
      </c>
      <c r="D30449" t="s">
        <v>33476</v>
      </c>
      <c r="E30449"/>
      <c r="F30449"/>
      <c r="G30449"/>
      <c r="H30449"/>
      <c r="I30449"/>
      <c r="J30449"/>
      <c r="U30449" s="43"/>
      <c r="AE30449"/>
    </row>
    <row r="30450" spans="1:31">
      <c r="A30450">
        <v>70150</v>
      </c>
      <c r="B30450" t="s">
        <v>26097</v>
      </c>
      <c r="C30450" t="s">
        <v>33477</v>
      </c>
      <c r="D30450" t="s">
        <v>33476</v>
      </c>
      <c r="E30450"/>
      <c r="F30450"/>
      <c r="G30450"/>
      <c r="H30450"/>
      <c r="I30450"/>
      <c r="J30450"/>
      <c r="U30450" s="43"/>
      <c r="AE30450"/>
    </row>
    <row r="30451" spans="1:31">
      <c r="A30451">
        <v>70100</v>
      </c>
      <c r="B30451" t="s">
        <v>26098</v>
      </c>
      <c r="C30451" t="s">
        <v>33477</v>
      </c>
      <c r="D30451" t="s">
        <v>33476</v>
      </c>
      <c r="E30451"/>
      <c r="F30451"/>
      <c r="G30451"/>
      <c r="H30451"/>
      <c r="I30451"/>
      <c r="J30451"/>
      <c r="U30451" s="43"/>
      <c r="AE30451"/>
    </row>
    <row r="30452" spans="1:31">
      <c r="A30452">
        <v>70100</v>
      </c>
      <c r="B30452" t="s">
        <v>26098</v>
      </c>
      <c r="C30452" t="s">
        <v>33477</v>
      </c>
      <c r="D30452" t="s">
        <v>33476</v>
      </c>
      <c r="E30452"/>
      <c r="F30452"/>
      <c r="G30452"/>
      <c r="H30452"/>
      <c r="I30452"/>
      <c r="J30452"/>
      <c r="U30452" s="43"/>
      <c r="AE30452"/>
    </row>
    <row r="30453" spans="1:31">
      <c r="A30453">
        <v>70190</v>
      </c>
      <c r="B30453" t="s">
        <v>26099</v>
      </c>
      <c r="C30453" t="s">
        <v>33477</v>
      </c>
      <c r="D30453" t="s">
        <v>33476</v>
      </c>
      <c r="E30453"/>
      <c r="F30453"/>
      <c r="G30453"/>
      <c r="H30453"/>
      <c r="I30453"/>
      <c r="J30453"/>
      <c r="U30453" s="43"/>
      <c r="AE30453"/>
    </row>
    <row r="30454" spans="1:31">
      <c r="A30454">
        <v>70190</v>
      </c>
      <c r="B30454" t="s">
        <v>26099</v>
      </c>
      <c r="C30454" t="s">
        <v>33477</v>
      </c>
      <c r="D30454" t="s">
        <v>33476</v>
      </c>
      <c r="E30454"/>
      <c r="F30454"/>
      <c r="G30454"/>
      <c r="H30454"/>
      <c r="I30454"/>
      <c r="J30454"/>
      <c r="U30454" s="43"/>
      <c r="AE30454"/>
    </row>
    <row r="30455" spans="1:31">
      <c r="A30455">
        <v>70150</v>
      </c>
      <c r="B30455" t="s">
        <v>26100</v>
      </c>
      <c r="C30455" t="s">
        <v>33477</v>
      </c>
      <c r="D30455" t="s">
        <v>33476</v>
      </c>
      <c r="E30455"/>
      <c r="F30455"/>
      <c r="G30455"/>
      <c r="H30455"/>
      <c r="I30455"/>
      <c r="J30455"/>
      <c r="U30455" s="43"/>
      <c r="AE30455"/>
    </row>
    <row r="30456" spans="1:31">
      <c r="A30456">
        <v>70290</v>
      </c>
      <c r="B30456" t="s">
        <v>26101</v>
      </c>
      <c r="C30456" t="s">
        <v>33478</v>
      </c>
      <c r="D30456" t="s">
        <v>33476</v>
      </c>
      <c r="E30456"/>
      <c r="F30456"/>
      <c r="G30456"/>
      <c r="H30456"/>
      <c r="I30456"/>
      <c r="J30456"/>
      <c r="U30456" s="43"/>
      <c r="AE30456"/>
    </row>
    <row r="30457" spans="1:31">
      <c r="A30457">
        <v>70270</v>
      </c>
      <c r="B30457" t="s">
        <v>8387</v>
      </c>
      <c r="C30457" t="s">
        <v>33478</v>
      </c>
      <c r="D30457" t="s">
        <v>33476</v>
      </c>
      <c r="E30457"/>
      <c r="F30457"/>
      <c r="G30457"/>
      <c r="H30457"/>
      <c r="I30457"/>
      <c r="J30457"/>
      <c r="U30457" s="43"/>
      <c r="AE30457"/>
    </row>
    <row r="30458" spans="1:31">
      <c r="A30458">
        <v>70270</v>
      </c>
      <c r="B30458" t="s">
        <v>26102</v>
      </c>
      <c r="C30458" t="s">
        <v>33478</v>
      </c>
      <c r="D30458" t="s">
        <v>33476</v>
      </c>
      <c r="E30458"/>
      <c r="F30458"/>
      <c r="G30458"/>
      <c r="H30458"/>
      <c r="I30458"/>
      <c r="J30458"/>
      <c r="U30458" s="43"/>
      <c r="AE30458"/>
    </row>
    <row r="30459" spans="1:31">
      <c r="A30459">
        <v>70400</v>
      </c>
      <c r="B30459" t="s">
        <v>26103</v>
      </c>
      <c r="C30459" t="s">
        <v>33478</v>
      </c>
      <c r="D30459" t="s">
        <v>33476</v>
      </c>
      <c r="E30459"/>
      <c r="F30459"/>
      <c r="G30459"/>
      <c r="H30459"/>
      <c r="I30459"/>
      <c r="J30459"/>
      <c r="U30459" s="43"/>
      <c r="AE30459"/>
    </row>
    <row r="30460" spans="1:31">
      <c r="A30460">
        <v>70230</v>
      </c>
      <c r="B30460" t="s">
        <v>26104</v>
      </c>
      <c r="C30460" t="s">
        <v>33478</v>
      </c>
      <c r="D30460" t="s">
        <v>33476</v>
      </c>
      <c r="E30460"/>
      <c r="F30460"/>
      <c r="G30460"/>
      <c r="H30460"/>
      <c r="I30460"/>
      <c r="J30460"/>
      <c r="U30460" s="43"/>
      <c r="AE30460"/>
    </row>
    <row r="30461" spans="1:31">
      <c r="A30461">
        <v>70500</v>
      </c>
      <c r="B30461" t="s">
        <v>26105</v>
      </c>
      <c r="C30461" t="s">
        <v>33478</v>
      </c>
      <c r="D30461" t="s">
        <v>33476</v>
      </c>
      <c r="E30461"/>
      <c r="F30461"/>
      <c r="G30461"/>
      <c r="H30461"/>
      <c r="I30461"/>
      <c r="J30461"/>
      <c r="U30461" s="43"/>
      <c r="AE30461"/>
    </row>
    <row r="30462" spans="1:31">
      <c r="A30462">
        <v>70300</v>
      </c>
      <c r="B30462" t="s">
        <v>26106</v>
      </c>
      <c r="C30462" t="s">
        <v>33478</v>
      </c>
      <c r="D30462" t="s">
        <v>33476</v>
      </c>
      <c r="E30462"/>
      <c r="F30462"/>
      <c r="G30462"/>
      <c r="H30462"/>
      <c r="I30462"/>
      <c r="J30462"/>
      <c r="U30462" s="43"/>
      <c r="AE30462"/>
    </row>
    <row r="30463" spans="1:31">
      <c r="A30463">
        <v>70210</v>
      </c>
      <c r="B30463" t="s">
        <v>26107</v>
      </c>
      <c r="C30463" t="s">
        <v>33478</v>
      </c>
      <c r="D30463" t="s">
        <v>33476</v>
      </c>
      <c r="E30463"/>
      <c r="F30463"/>
      <c r="G30463"/>
      <c r="H30463"/>
      <c r="I30463"/>
      <c r="J30463"/>
      <c r="U30463" s="43"/>
      <c r="AE30463"/>
    </row>
    <row r="30464" spans="1:31">
      <c r="A30464">
        <v>70500</v>
      </c>
      <c r="B30464" t="s">
        <v>26108</v>
      </c>
      <c r="C30464" t="s">
        <v>33478</v>
      </c>
      <c r="D30464" t="s">
        <v>33476</v>
      </c>
      <c r="E30464"/>
      <c r="F30464"/>
      <c r="G30464"/>
      <c r="H30464"/>
      <c r="I30464"/>
      <c r="J30464"/>
      <c r="U30464" s="43"/>
      <c r="AE30464"/>
    </row>
    <row r="30465" spans="1:31">
      <c r="A30465">
        <v>70310</v>
      </c>
      <c r="B30465" t="s">
        <v>26109</v>
      </c>
      <c r="C30465" t="s">
        <v>33478</v>
      </c>
      <c r="D30465" t="s">
        <v>33476</v>
      </c>
      <c r="E30465"/>
      <c r="F30465"/>
      <c r="G30465"/>
      <c r="H30465"/>
      <c r="I30465"/>
      <c r="J30465"/>
      <c r="U30465" s="43"/>
      <c r="AE30465"/>
    </row>
    <row r="30466" spans="1:31">
      <c r="A30466">
        <v>70110</v>
      </c>
      <c r="B30466" t="s">
        <v>26110</v>
      </c>
      <c r="C30466" t="s">
        <v>33478</v>
      </c>
      <c r="D30466" t="s">
        <v>33476</v>
      </c>
      <c r="E30466"/>
      <c r="F30466"/>
      <c r="G30466"/>
      <c r="H30466"/>
      <c r="I30466"/>
      <c r="J30466"/>
      <c r="U30466" s="43"/>
      <c r="AE30466"/>
    </row>
    <row r="30467" spans="1:31">
      <c r="A30467">
        <v>70500</v>
      </c>
      <c r="B30467" t="s">
        <v>26111</v>
      </c>
      <c r="C30467" t="s">
        <v>33478</v>
      </c>
      <c r="D30467" t="s">
        <v>33476</v>
      </c>
      <c r="E30467"/>
      <c r="F30467"/>
      <c r="G30467"/>
      <c r="H30467"/>
      <c r="I30467"/>
      <c r="J30467"/>
      <c r="U30467" s="43"/>
      <c r="AE30467"/>
    </row>
    <row r="30468" spans="1:31">
      <c r="A30468">
        <v>70150</v>
      </c>
      <c r="B30468" t="s">
        <v>26112</v>
      </c>
      <c r="C30468" t="s">
        <v>33477</v>
      </c>
      <c r="D30468" t="s">
        <v>33476</v>
      </c>
      <c r="E30468"/>
      <c r="F30468"/>
      <c r="G30468"/>
      <c r="H30468"/>
      <c r="I30468"/>
      <c r="J30468"/>
      <c r="U30468" s="43"/>
      <c r="AE30468"/>
    </row>
    <row r="30469" spans="1:31">
      <c r="A30469">
        <v>70700</v>
      </c>
      <c r="B30469" t="s">
        <v>26113</v>
      </c>
      <c r="C30469" t="s">
        <v>33477</v>
      </c>
      <c r="D30469" t="s">
        <v>33476</v>
      </c>
      <c r="E30469"/>
      <c r="F30469"/>
      <c r="G30469"/>
      <c r="H30469"/>
      <c r="I30469"/>
      <c r="J30469"/>
      <c r="U30469" s="43"/>
      <c r="AE30469"/>
    </row>
    <row r="30470" spans="1:31">
      <c r="A30470">
        <v>70110</v>
      </c>
      <c r="B30470" t="s">
        <v>26114</v>
      </c>
      <c r="C30470" t="s">
        <v>33478</v>
      </c>
      <c r="D30470" t="s">
        <v>33476</v>
      </c>
      <c r="E30470"/>
      <c r="F30470"/>
      <c r="G30470"/>
      <c r="H30470"/>
      <c r="I30470"/>
      <c r="J30470"/>
      <c r="U30470" s="43"/>
      <c r="AE30470"/>
    </row>
    <row r="30471" spans="1:31">
      <c r="A30471">
        <v>70500</v>
      </c>
      <c r="B30471" t="s">
        <v>26115</v>
      </c>
      <c r="C30471" t="s">
        <v>33478</v>
      </c>
      <c r="D30471" t="s">
        <v>33476</v>
      </c>
      <c r="E30471"/>
      <c r="F30471"/>
      <c r="G30471"/>
      <c r="H30471"/>
      <c r="I30471"/>
      <c r="J30471"/>
      <c r="U30471" s="43"/>
      <c r="AE30471"/>
    </row>
    <row r="30472" spans="1:31">
      <c r="A30472">
        <v>70170</v>
      </c>
      <c r="B30472" t="s">
        <v>26116</v>
      </c>
      <c r="C30472" t="s">
        <v>33478</v>
      </c>
      <c r="D30472" t="s">
        <v>33476</v>
      </c>
      <c r="E30472"/>
      <c r="F30472"/>
      <c r="G30472"/>
      <c r="H30472"/>
      <c r="I30472"/>
      <c r="J30472"/>
      <c r="U30472" s="43"/>
      <c r="AE30472"/>
    </row>
    <row r="30473" spans="1:31">
      <c r="A30473">
        <v>70100</v>
      </c>
      <c r="B30473" t="s">
        <v>26117</v>
      </c>
      <c r="C30473" t="s">
        <v>33477</v>
      </c>
      <c r="D30473" t="s">
        <v>33476</v>
      </c>
      <c r="E30473"/>
      <c r="F30473"/>
      <c r="G30473"/>
      <c r="H30473"/>
      <c r="I30473"/>
      <c r="J30473"/>
      <c r="U30473" s="43"/>
      <c r="AE30473"/>
    </row>
    <row r="30474" spans="1:31">
      <c r="A30474">
        <v>70200</v>
      </c>
      <c r="B30474" t="s">
        <v>26118</v>
      </c>
      <c r="C30474" t="s">
        <v>33478</v>
      </c>
      <c r="D30474" t="s">
        <v>33476</v>
      </c>
      <c r="E30474"/>
      <c r="F30474"/>
      <c r="G30474"/>
      <c r="H30474"/>
      <c r="I30474"/>
      <c r="J30474"/>
      <c r="U30474" s="43"/>
      <c r="AE30474"/>
    </row>
    <row r="30475" spans="1:31">
      <c r="A30475">
        <v>70230</v>
      </c>
      <c r="B30475" t="s">
        <v>26119</v>
      </c>
      <c r="C30475" t="s">
        <v>33478</v>
      </c>
      <c r="D30475" t="s">
        <v>33476</v>
      </c>
      <c r="E30475"/>
      <c r="F30475"/>
      <c r="G30475"/>
      <c r="H30475"/>
      <c r="I30475"/>
      <c r="J30475"/>
      <c r="U30475" s="43"/>
      <c r="AE30475"/>
    </row>
    <row r="30476" spans="1:31">
      <c r="A30476">
        <v>70800</v>
      </c>
      <c r="B30476" t="s">
        <v>26120</v>
      </c>
      <c r="C30476" t="s">
        <v>33478</v>
      </c>
      <c r="D30476" t="s">
        <v>33476</v>
      </c>
      <c r="E30476"/>
      <c r="F30476"/>
      <c r="G30476"/>
      <c r="H30476"/>
      <c r="I30476"/>
      <c r="J30476"/>
      <c r="U30476" s="43"/>
      <c r="AE30476"/>
    </row>
    <row r="30477" spans="1:31">
      <c r="A30477">
        <v>70190</v>
      </c>
      <c r="B30477" t="s">
        <v>26121</v>
      </c>
      <c r="C30477" t="s">
        <v>33477</v>
      </c>
      <c r="D30477" t="s">
        <v>33476</v>
      </c>
      <c r="E30477"/>
      <c r="F30477"/>
      <c r="G30477"/>
      <c r="H30477"/>
      <c r="I30477"/>
      <c r="J30477"/>
      <c r="U30477" s="43"/>
      <c r="AE30477"/>
    </row>
    <row r="30478" spans="1:31">
      <c r="A30478">
        <v>70190</v>
      </c>
      <c r="B30478" t="s">
        <v>26122</v>
      </c>
      <c r="C30478" t="s">
        <v>33477</v>
      </c>
      <c r="D30478" t="s">
        <v>33476</v>
      </c>
      <c r="E30478"/>
      <c r="F30478"/>
      <c r="G30478"/>
      <c r="H30478"/>
      <c r="I30478"/>
      <c r="J30478"/>
      <c r="U30478" s="43"/>
      <c r="AE30478"/>
    </row>
    <row r="30479" spans="1:31">
      <c r="A30479">
        <v>70500</v>
      </c>
      <c r="B30479" t="s">
        <v>26123</v>
      </c>
      <c r="C30479" t="s">
        <v>33478</v>
      </c>
      <c r="D30479" t="s">
        <v>33476</v>
      </c>
      <c r="E30479"/>
      <c r="F30479"/>
      <c r="G30479"/>
      <c r="H30479"/>
      <c r="I30479"/>
      <c r="J30479"/>
      <c r="U30479" s="43"/>
      <c r="AE30479"/>
    </row>
    <row r="30480" spans="1:31">
      <c r="A30480">
        <v>70800</v>
      </c>
      <c r="B30480" t="s">
        <v>26124</v>
      </c>
      <c r="C30480" t="s">
        <v>33478</v>
      </c>
      <c r="D30480" t="s">
        <v>33476</v>
      </c>
      <c r="E30480"/>
      <c r="F30480"/>
      <c r="G30480"/>
      <c r="H30480"/>
      <c r="I30480"/>
      <c r="J30480"/>
      <c r="U30480" s="43"/>
      <c r="AE30480"/>
    </row>
    <row r="30481" spans="1:31">
      <c r="A30481">
        <v>70190</v>
      </c>
      <c r="B30481" t="s">
        <v>26125</v>
      </c>
      <c r="C30481" t="s">
        <v>33477</v>
      </c>
      <c r="D30481" t="s">
        <v>33476</v>
      </c>
      <c r="E30481"/>
      <c r="F30481"/>
      <c r="G30481"/>
      <c r="H30481"/>
      <c r="I30481"/>
      <c r="J30481"/>
      <c r="U30481" s="43"/>
      <c r="AE30481"/>
    </row>
    <row r="30482" spans="1:31">
      <c r="A30482">
        <v>70120</v>
      </c>
      <c r="B30482" t="s">
        <v>26126</v>
      </c>
      <c r="C30482" t="s">
        <v>33477</v>
      </c>
      <c r="D30482" t="s">
        <v>33476</v>
      </c>
      <c r="E30482"/>
      <c r="F30482"/>
      <c r="G30482"/>
      <c r="H30482"/>
      <c r="I30482"/>
      <c r="J30482"/>
      <c r="U30482" s="43"/>
      <c r="AE30482"/>
    </row>
    <row r="30483" spans="1:31">
      <c r="A30483">
        <v>70000</v>
      </c>
      <c r="B30483" t="s">
        <v>26127</v>
      </c>
      <c r="C30483" t="s">
        <v>33478</v>
      </c>
      <c r="D30483" t="s">
        <v>33476</v>
      </c>
      <c r="E30483"/>
      <c r="F30483"/>
      <c r="G30483"/>
      <c r="H30483"/>
      <c r="I30483"/>
      <c r="J30483"/>
      <c r="U30483" s="43"/>
      <c r="AE30483"/>
    </row>
    <row r="30484" spans="1:31">
      <c r="A30484">
        <v>70500</v>
      </c>
      <c r="B30484" t="s">
        <v>26128</v>
      </c>
      <c r="C30484" t="s">
        <v>33478</v>
      </c>
      <c r="D30484" t="s">
        <v>33476</v>
      </c>
      <c r="E30484"/>
      <c r="F30484"/>
      <c r="G30484"/>
      <c r="H30484"/>
      <c r="I30484"/>
      <c r="J30484"/>
      <c r="U30484" s="43"/>
      <c r="AE30484"/>
    </row>
    <row r="30485" spans="1:31">
      <c r="A30485">
        <v>70140</v>
      </c>
      <c r="B30485" t="s">
        <v>26129</v>
      </c>
      <c r="C30485" t="s">
        <v>33477</v>
      </c>
      <c r="D30485" t="s">
        <v>33476</v>
      </c>
      <c r="E30485"/>
      <c r="F30485"/>
      <c r="G30485"/>
      <c r="H30485"/>
      <c r="I30485"/>
      <c r="J30485"/>
      <c r="U30485" s="43"/>
      <c r="AE30485"/>
    </row>
    <row r="30486" spans="1:31">
      <c r="A30486">
        <v>70300</v>
      </c>
      <c r="B30486" t="s">
        <v>26130</v>
      </c>
      <c r="C30486" t="s">
        <v>33478</v>
      </c>
      <c r="D30486" t="s">
        <v>33476</v>
      </c>
      <c r="E30486"/>
      <c r="F30486"/>
      <c r="G30486"/>
      <c r="H30486"/>
      <c r="I30486"/>
      <c r="J30486"/>
      <c r="U30486" s="43"/>
      <c r="AE30486"/>
    </row>
    <row r="30487" spans="1:31">
      <c r="A30487">
        <v>70280</v>
      </c>
      <c r="B30487" t="s">
        <v>26131</v>
      </c>
      <c r="C30487" t="s">
        <v>33478</v>
      </c>
      <c r="D30487" t="s">
        <v>33476</v>
      </c>
      <c r="E30487"/>
      <c r="F30487"/>
      <c r="G30487"/>
      <c r="H30487"/>
      <c r="I30487"/>
      <c r="J30487"/>
      <c r="U30487" s="43"/>
      <c r="AE30487"/>
    </row>
    <row r="30488" spans="1:31">
      <c r="A30488">
        <v>70160</v>
      </c>
      <c r="B30488" t="s">
        <v>26132</v>
      </c>
      <c r="C30488" t="s">
        <v>33478</v>
      </c>
      <c r="D30488" t="s">
        <v>33476</v>
      </c>
      <c r="E30488"/>
      <c r="F30488"/>
      <c r="G30488"/>
      <c r="H30488"/>
      <c r="I30488"/>
      <c r="J30488"/>
      <c r="U30488" s="43"/>
      <c r="AE30488"/>
    </row>
    <row r="30489" spans="1:31">
      <c r="A30489">
        <v>70400</v>
      </c>
      <c r="B30489" t="s">
        <v>26133</v>
      </c>
      <c r="C30489" t="s">
        <v>33478</v>
      </c>
      <c r="D30489" t="s">
        <v>33476</v>
      </c>
      <c r="E30489"/>
      <c r="F30489"/>
      <c r="G30489"/>
      <c r="H30489"/>
      <c r="I30489"/>
      <c r="J30489"/>
      <c r="U30489" s="43"/>
      <c r="AE30489"/>
    </row>
    <row r="30490" spans="1:31">
      <c r="A30490">
        <v>70800</v>
      </c>
      <c r="B30490" t="s">
        <v>18096</v>
      </c>
      <c r="C30490" t="s">
        <v>33478</v>
      </c>
      <c r="D30490" t="s">
        <v>33476</v>
      </c>
      <c r="E30490"/>
      <c r="F30490"/>
      <c r="G30490"/>
      <c r="H30490"/>
      <c r="I30490"/>
      <c r="J30490"/>
      <c r="U30490" s="43"/>
      <c r="AE30490"/>
    </row>
    <row r="30491" spans="1:31">
      <c r="A30491">
        <v>70300</v>
      </c>
      <c r="B30491" t="s">
        <v>26134</v>
      </c>
      <c r="C30491" t="s">
        <v>33478</v>
      </c>
      <c r="D30491" t="s">
        <v>33476</v>
      </c>
      <c r="E30491"/>
      <c r="F30491"/>
      <c r="G30491"/>
      <c r="H30491"/>
      <c r="I30491"/>
      <c r="J30491"/>
      <c r="U30491" s="43"/>
      <c r="AE30491"/>
    </row>
    <row r="30492" spans="1:31">
      <c r="A30492">
        <v>70180</v>
      </c>
      <c r="B30492" t="s">
        <v>26135</v>
      </c>
      <c r="C30492" t="s">
        <v>33477</v>
      </c>
      <c r="D30492" t="s">
        <v>33476</v>
      </c>
      <c r="E30492"/>
      <c r="F30492"/>
      <c r="G30492"/>
      <c r="H30492"/>
      <c r="I30492"/>
      <c r="J30492"/>
      <c r="U30492" s="43"/>
      <c r="AE30492"/>
    </row>
    <row r="30493" spans="1:31">
      <c r="A30493">
        <v>70100</v>
      </c>
      <c r="B30493" t="s">
        <v>26136</v>
      </c>
      <c r="C30493" t="s">
        <v>33477</v>
      </c>
      <c r="D30493" t="s">
        <v>33476</v>
      </c>
      <c r="E30493"/>
      <c r="F30493"/>
      <c r="G30493"/>
      <c r="H30493"/>
      <c r="I30493"/>
      <c r="J30493"/>
      <c r="U30493" s="43"/>
      <c r="AE30493"/>
    </row>
    <row r="30494" spans="1:31">
      <c r="A30494">
        <v>70140</v>
      </c>
      <c r="B30494" t="s">
        <v>26137</v>
      </c>
      <c r="C30494" t="s">
        <v>33477</v>
      </c>
      <c r="D30494" t="s">
        <v>33476</v>
      </c>
      <c r="E30494"/>
      <c r="F30494"/>
      <c r="G30494"/>
      <c r="H30494"/>
      <c r="I30494"/>
      <c r="J30494"/>
      <c r="U30494" s="43"/>
      <c r="AE30494"/>
    </row>
    <row r="30495" spans="1:31">
      <c r="A30495">
        <v>70140</v>
      </c>
      <c r="B30495" t="s">
        <v>26137</v>
      </c>
      <c r="C30495" t="s">
        <v>33477</v>
      </c>
      <c r="D30495" t="s">
        <v>33476</v>
      </c>
      <c r="E30495"/>
      <c r="F30495"/>
      <c r="G30495"/>
      <c r="H30495"/>
      <c r="I30495"/>
      <c r="J30495"/>
      <c r="U30495" s="43"/>
      <c r="AE30495"/>
    </row>
    <row r="30496" spans="1:31">
      <c r="A30496">
        <v>70140</v>
      </c>
      <c r="B30496" t="s">
        <v>26137</v>
      </c>
      <c r="C30496" t="s">
        <v>33477</v>
      </c>
      <c r="D30496" t="s">
        <v>33476</v>
      </c>
      <c r="E30496"/>
      <c r="F30496"/>
      <c r="G30496"/>
      <c r="H30496"/>
      <c r="I30496"/>
      <c r="J30496"/>
      <c r="U30496" s="43"/>
      <c r="AE30496"/>
    </row>
    <row r="30497" spans="1:31">
      <c r="A30497">
        <v>70150</v>
      </c>
      <c r="B30497" t="s">
        <v>26138</v>
      </c>
      <c r="C30497" t="s">
        <v>33477</v>
      </c>
      <c r="D30497" t="s">
        <v>33476</v>
      </c>
      <c r="E30497"/>
      <c r="F30497"/>
      <c r="G30497"/>
      <c r="H30497"/>
      <c r="I30497"/>
      <c r="J30497"/>
      <c r="U30497" s="43"/>
      <c r="AE30497"/>
    </row>
    <row r="30498" spans="1:31">
      <c r="A30498">
        <v>70280</v>
      </c>
      <c r="B30498" t="s">
        <v>26139</v>
      </c>
      <c r="C30498" t="s">
        <v>33478</v>
      </c>
      <c r="D30498" t="s">
        <v>33476</v>
      </c>
      <c r="E30498"/>
      <c r="F30498"/>
      <c r="G30498"/>
      <c r="H30498"/>
      <c r="I30498"/>
      <c r="J30498"/>
      <c r="U30498" s="43"/>
      <c r="AE30498"/>
    </row>
    <row r="30499" spans="1:31">
      <c r="A30499">
        <v>70700</v>
      </c>
      <c r="B30499" t="s">
        <v>26140</v>
      </c>
      <c r="C30499" t="s">
        <v>33477</v>
      </c>
      <c r="D30499" t="s">
        <v>33476</v>
      </c>
      <c r="E30499"/>
      <c r="F30499"/>
      <c r="G30499"/>
      <c r="H30499"/>
      <c r="I30499"/>
      <c r="J30499"/>
      <c r="U30499" s="43"/>
      <c r="AE30499"/>
    </row>
    <row r="30500" spans="1:31">
      <c r="A30500">
        <v>70360</v>
      </c>
      <c r="B30500" t="s">
        <v>26141</v>
      </c>
      <c r="C30500" t="s">
        <v>33477</v>
      </c>
      <c r="D30500" t="s">
        <v>33476</v>
      </c>
      <c r="E30500"/>
      <c r="F30500"/>
      <c r="G30500"/>
      <c r="H30500"/>
      <c r="I30500"/>
      <c r="J30500"/>
      <c r="U30500" s="43"/>
      <c r="AE30500"/>
    </row>
    <row r="30501" spans="1:31">
      <c r="A30501">
        <v>70500</v>
      </c>
      <c r="B30501" t="s">
        <v>26142</v>
      </c>
      <c r="C30501" t="s">
        <v>33478</v>
      </c>
      <c r="D30501" t="s">
        <v>33476</v>
      </c>
      <c r="E30501"/>
      <c r="F30501"/>
      <c r="G30501"/>
      <c r="H30501"/>
      <c r="I30501"/>
      <c r="J30501"/>
      <c r="U30501" s="43"/>
      <c r="AE30501"/>
    </row>
    <row r="30502" spans="1:31">
      <c r="A30502">
        <v>70190</v>
      </c>
      <c r="B30502" t="s">
        <v>6728</v>
      </c>
      <c r="C30502" t="s">
        <v>33477</v>
      </c>
      <c r="D30502" t="s">
        <v>33476</v>
      </c>
      <c r="E30502"/>
      <c r="F30502"/>
      <c r="G30502"/>
      <c r="H30502"/>
      <c r="I30502"/>
      <c r="J30502"/>
      <c r="U30502" s="43"/>
      <c r="AE30502"/>
    </row>
    <row r="30503" spans="1:31">
      <c r="A30503">
        <v>70190</v>
      </c>
      <c r="B30503" t="s">
        <v>26143</v>
      </c>
      <c r="C30503" t="s">
        <v>33477</v>
      </c>
      <c r="D30503" t="s">
        <v>33476</v>
      </c>
      <c r="E30503"/>
      <c r="F30503"/>
      <c r="G30503"/>
      <c r="H30503"/>
      <c r="I30503"/>
      <c r="J30503"/>
      <c r="U30503" s="43"/>
      <c r="AE30503"/>
    </row>
    <row r="30504" spans="1:31">
      <c r="A30504">
        <v>70240</v>
      </c>
      <c r="B30504" t="s">
        <v>26144</v>
      </c>
      <c r="C30504" t="s">
        <v>33478</v>
      </c>
      <c r="D30504" t="s">
        <v>33476</v>
      </c>
      <c r="E30504"/>
      <c r="F30504"/>
      <c r="G30504"/>
      <c r="H30504"/>
      <c r="I30504"/>
      <c r="J30504"/>
      <c r="U30504" s="43"/>
      <c r="AE30504"/>
    </row>
    <row r="30505" spans="1:31">
      <c r="A30505">
        <v>70500</v>
      </c>
      <c r="B30505" t="s">
        <v>26145</v>
      </c>
      <c r="C30505" t="s">
        <v>33478</v>
      </c>
      <c r="D30505" t="s">
        <v>33476</v>
      </c>
      <c r="E30505"/>
      <c r="F30505"/>
      <c r="G30505"/>
      <c r="H30505"/>
      <c r="I30505"/>
      <c r="J30505"/>
      <c r="U30505" s="43"/>
      <c r="AE30505"/>
    </row>
    <row r="30506" spans="1:31">
      <c r="A30506">
        <v>70230</v>
      </c>
      <c r="B30506" t="s">
        <v>26146</v>
      </c>
      <c r="C30506" t="s">
        <v>33478</v>
      </c>
      <c r="D30506" t="s">
        <v>33476</v>
      </c>
      <c r="E30506"/>
      <c r="F30506"/>
      <c r="G30506"/>
      <c r="H30506"/>
      <c r="I30506"/>
      <c r="J30506"/>
      <c r="U30506" s="43"/>
      <c r="AE30506"/>
    </row>
    <row r="30507" spans="1:31">
      <c r="A30507">
        <v>70500</v>
      </c>
      <c r="B30507" t="s">
        <v>26147</v>
      </c>
      <c r="C30507" t="s">
        <v>33478</v>
      </c>
      <c r="D30507" t="s">
        <v>33476</v>
      </c>
      <c r="E30507"/>
      <c r="F30507"/>
      <c r="G30507"/>
      <c r="H30507"/>
      <c r="I30507"/>
      <c r="J30507"/>
      <c r="U30507" s="43"/>
      <c r="AE30507"/>
    </row>
    <row r="30508" spans="1:31">
      <c r="A30508">
        <v>70000</v>
      </c>
      <c r="B30508" t="s">
        <v>26148</v>
      </c>
      <c r="C30508" t="s">
        <v>33478</v>
      </c>
      <c r="D30508" t="s">
        <v>33476</v>
      </c>
      <c r="E30508"/>
      <c r="F30508"/>
      <c r="G30508"/>
      <c r="H30508"/>
      <c r="I30508"/>
      <c r="J30508"/>
      <c r="U30508" s="43"/>
      <c r="AE30508"/>
    </row>
    <row r="30509" spans="1:31">
      <c r="A30509">
        <v>70400</v>
      </c>
      <c r="B30509" t="s">
        <v>26149</v>
      </c>
      <c r="C30509" t="s">
        <v>33478</v>
      </c>
      <c r="D30509" t="s">
        <v>33476</v>
      </c>
      <c r="E30509"/>
      <c r="F30509"/>
      <c r="G30509"/>
      <c r="H30509"/>
      <c r="I30509"/>
      <c r="J30509"/>
      <c r="U30509" s="43"/>
      <c r="AE30509"/>
    </row>
    <row r="30510" spans="1:31">
      <c r="A30510">
        <v>70400</v>
      </c>
      <c r="B30510" t="s">
        <v>26150</v>
      </c>
      <c r="C30510" t="s">
        <v>33478</v>
      </c>
      <c r="D30510" t="s">
        <v>33476</v>
      </c>
      <c r="E30510"/>
      <c r="F30510"/>
      <c r="G30510"/>
      <c r="H30510"/>
      <c r="I30510"/>
      <c r="J30510"/>
      <c r="U30510" s="43"/>
      <c r="AE30510"/>
    </row>
    <row r="30511" spans="1:31">
      <c r="A30511">
        <v>70190</v>
      </c>
      <c r="B30511" t="s">
        <v>26151</v>
      </c>
      <c r="C30511" t="s">
        <v>33477</v>
      </c>
      <c r="D30511" t="s">
        <v>33476</v>
      </c>
      <c r="E30511"/>
      <c r="F30511"/>
      <c r="G30511"/>
      <c r="H30511"/>
      <c r="I30511"/>
      <c r="J30511"/>
      <c r="U30511" s="43"/>
      <c r="AE30511"/>
    </row>
    <row r="30512" spans="1:31">
      <c r="A30512">
        <v>70150</v>
      </c>
      <c r="B30512" t="s">
        <v>26152</v>
      </c>
      <c r="C30512" t="s">
        <v>33477</v>
      </c>
      <c r="D30512" t="s">
        <v>33476</v>
      </c>
      <c r="E30512"/>
      <c r="F30512"/>
      <c r="G30512"/>
      <c r="H30512"/>
      <c r="I30512"/>
      <c r="J30512"/>
      <c r="U30512" s="43"/>
      <c r="AE30512"/>
    </row>
    <row r="30513" spans="1:31">
      <c r="A30513">
        <v>70290</v>
      </c>
      <c r="B30513" t="s">
        <v>8444</v>
      </c>
      <c r="C30513" t="s">
        <v>33478</v>
      </c>
      <c r="D30513" t="s">
        <v>33476</v>
      </c>
      <c r="E30513"/>
      <c r="F30513"/>
      <c r="G30513"/>
      <c r="H30513"/>
      <c r="I30513"/>
      <c r="J30513"/>
      <c r="U30513" s="43"/>
      <c r="AE30513"/>
    </row>
    <row r="30514" spans="1:31">
      <c r="A30514">
        <v>70400</v>
      </c>
      <c r="B30514" t="s">
        <v>26153</v>
      </c>
      <c r="C30514" t="s">
        <v>33478</v>
      </c>
      <c r="D30514" t="s">
        <v>33476</v>
      </c>
      <c r="E30514"/>
      <c r="F30514"/>
      <c r="G30514"/>
      <c r="H30514"/>
      <c r="I30514"/>
      <c r="J30514"/>
      <c r="U30514" s="43"/>
      <c r="AE30514"/>
    </row>
    <row r="30515" spans="1:31">
      <c r="A30515">
        <v>70600</v>
      </c>
      <c r="B30515" t="s">
        <v>26154</v>
      </c>
      <c r="C30515" t="s">
        <v>33477</v>
      </c>
      <c r="D30515" t="s">
        <v>33476</v>
      </c>
      <c r="E30515"/>
      <c r="F30515"/>
      <c r="G30515"/>
      <c r="H30515"/>
      <c r="I30515"/>
      <c r="J30515"/>
      <c r="U30515" s="43"/>
      <c r="AE30515"/>
    </row>
    <row r="30516" spans="1:31">
      <c r="A30516">
        <v>70600</v>
      </c>
      <c r="B30516" t="s">
        <v>26154</v>
      </c>
      <c r="C30516" t="s">
        <v>33477</v>
      </c>
      <c r="D30516" t="s">
        <v>33476</v>
      </c>
      <c r="E30516"/>
      <c r="F30516"/>
      <c r="G30516"/>
      <c r="H30516"/>
      <c r="I30516"/>
      <c r="J30516"/>
      <c r="U30516" s="43"/>
      <c r="AE30516"/>
    </row>
    <row r="30517" spans="1:31">
      <c r="A30517">
        <v>70600</v>
      </c>
      <c r="B30517" t="s">
        <v>26154</v>
      </c>
      <c r="C30517" t="s">
        <v>33477</v>
      </c>
      <c r="D30517" t="s">
        <v>33476</v>
      </c>
      <c r="E30517"/>
      <c r="F30517"/>
      <c r="G30517"/>
      <c r="H30517"/>
      <c r="I30517"/>
      <c r="J30517"/>
      <c r="U30517" s="43"/>
      <c r="AE30517"/>
    </row>
    <row r="30518" spans="1:31">
      <c r="A30518">
        <v>70600</v>
      </c>
      <c r="B30518" t="s">
        <v>26154</v>
      </c>
      <c r="C30518" t="s">
        <v>33477</v>
      </c>
      <c r="D30518" t="s">
        <v>33476</v>
      </c>
      <c r="E30518"/>
      <c r="F30518"/>
      <c r="G30518"/>
      <c r="H30518"/>
      <c r="I30518"/>
      <c r="J30518"/>
      <c r="U30518" s="43"/>
      <c r="AE30518"/>
    </row>
    <row r="30519" spans="1:31">
      <c r="A30519">
        <v>70600</v>
      </c>
      <c r="B30519" t="s">
        <v>26154</v>
      </c>
      <c r="C30519" t="s">
        <v>33477</v>
      </c>
      <c r="D30519" t="s">
        <v>33476</v>
      </c>
      <c r="E30519"/>
      <c r="F30519"/>
      <c r="G30519"/>
      <c r="H30519"/>
      <c r="I30519"/>
      <c r="J30519"/>
      <c r="U30519" s="43"/>
      <c r="AE30519"/>
    </row>
    <row r="30520" spans="1:31">
      <c r="A30520">
        <v>70600</v>
      </c>
      <c r="B30520" t="s">
        <v>26154</v>
      </c>
      <c r="C30520" t="s">
        <v>33477</v>
      </c>
      <c r="D30520" t="s">
        <v>33476</v>
      </c>
      <c r="E30520"/>
      <c r="F30520"/>
      <c r="G30520"/>
      <c r="H30520"/>
      <c r="I30520"/>
      <c r="J30520"/>
      <c r="U30520" s="43"/>
      <c r="AE30520"/>
    </row>
    <row r="30521" spans="1:31">
      <c r="A30521">
        <v>70100</v>
      </c>
      <c r="B30521" t="s">
        <v>26155</v>
      </c>
      <c r="C30521" t="s">
        <v>33477</v>
      </c>
      <c r="D30521" t="s">
        <v>33476</v>
      </c>
      <c r="E30521"/>
      <c r="F30521"/>
      <c r="G30521"/>
      <c r="H30521"/>
      <c r="I30521"/>
      <c r="J30521"/>
      <c r="U30521" s="43"/>
      <c r="AE30521"/>
    </row>
    <row r="30522" spans="1:31">
      <c r="A30522">
        <v>70100</v>
      </c>
      <c r="B30522" t="s">
        <v>14252</v>
      </c>
      <c r="C30522" t="s">
        <v>33477</v>
      </c>
      <c r="D30522" t="s">
        <v>33476</v>
      </c>
      <c r="E30522"/>
      <c r="F30522"/>
      <c r="G30522"/>
      <c r="H30522"/>
      <c r="I30522"/>
      <c r="J30522"/>
      <c r="U30522" s="43"/>
      <c r="AE30522"/>
    </row>
    <row r="30523" spans="1:31">
      <c r="A30523">
        <v>70140</v>
      </c>
      <c r="B30523" t="s">
        <v>26156</v>
      </c>
      <c r="C30523" t="s">
        <v>33477</v>
      </c>
      <c r="D30523" t="s">
        <v>33476</v>
      </c>
      <c r="E30523"/>
      <c r="F30523"/>
      <c r="G30523"/>
      <c r="H30523"/>
      <c r="I30523"/>
      <c r="J30523"/>
      <c r="U30523" s="43"/>
      <c r="AE30523"/>
    </row>
    <row r="30524" spans="1:31">
      <c r="A30524">
        <v>70360</v>
      </c>
      <c r="B30524" t="s">
        <v>26157</v>
      </c>
      <c r="C30524" t="s">
        <v>33477</v>
      </c>
      <c r="D30524" t="s">
        <v>33476</v>
      </c>
      <c r="E30524"/>
      <c r="F30524"/>
      <c r="G30524"/>
      <c r="H30524"/>
      <c r="I30524"/>
      <c r="J30524"/>
      <c r="U30524" s="43"/>
      <c r="AE30524"/>
    </row>
    <row r="30525" spans="1:31">
      <c r="A30525">
        <v>70300</v>
      </c>
      <c r="B30525" t="s">
        <v>26158</v>
      </c>
      <c r="C30525" t="s">
        <v>33478</v>
      </c>
      <c r="D30525" t="s">
        <v>33476</v>
      </c>
      <c r="E30525"/>
      <c r="F30525"/>
      <c r="G30525"/>
      <c r="H30525"/>
      <c r="I30525"/>
      <c r="J30525"/>
      <c r="U30525" s="43"/>
      <c r="AE30525"/>
    </row>
    <row r="30526" spans="1:31">
      <c r="A30526">
        <v>70700</v>
      </c>
      <c r="B30526" t="s">
        <v>26159</v>
      </c>
      <c r="C30526" t="s">
        <v>33477</v>
      </c>
      <c r="D30526" t="s">
        <v>33476</v>
      </c>
      <c r="E30526"/>
      <c r="F30526"/>
      <c r="G30526"/>
      <c r="H30526"/>
      <c r="I30526"/>
      <c r="J30526"/>
      <c r="U30526" s="43"/>
      <c r="AE30526"/>
    </row>
    <row r="30527" spans="1:31">
      <c r="A30527">
        <v>70700</v>
      </c>
      <c r="B30527" t="s">
        <v>26160</v>
      </c>
      <c r="C30527" t="s">
        <v>33477</v>
      </c>
      <c r="D30527" t="s">
        <v>33476</v>
      </c>
      <c r="E30527"/>
      <c r="F30527"/>
      <c r="G30527"/>
      <c r="H30527"/>
      <c r="I30527"/>
      <c r="J30527"/>
      <c r="U30527" s="43"/>
      <c r="AE30527"/>
    </row>
    <row r="30528" spans="1:31">
      <c r="A30528">
        <v>70100</v>
      </c>
      <c r="B30528" t="s">
        <v>26161</v>
      </c>
      <c r="C30528" t="s">
        <v>33477</v>
      </c>
      <c r="D30528" t="s">
        <v>33476</v>
      </c>
      <c r="E30528"/>
      <c r="F30528"/>
      <c r="G30528"/>
      <c r="H30528"/>
      <c r="I30528"/>
      <c r="J30528"/>
      <c r="U30528" s="43"/>
      <c r="AE30528"/>
    </row>
    <row r="30529" spans="1:31">
      <c r="A30529">
        <v>70170</v>
      </c>
      <c r="B30529" t="s">
        <v>26162</v>
      </c>
      <c r="C30529" t="s">
        <v>33478</v>
      </c>
      <c r="D30529" t="s">
        <v>33476</v>
      </c>
      <c r="E30529"/>
      <c r="F30529"/>
      <c r="G30529"/>
      <c r="H30529"/>
      <c r="I30529"/>
      <c r="J30529"/>
      <c r="U30529" s="43"/>
      <c r="AE30529"/>
    </row>
    <row r="30530" spans="1:31">
      <c r="A30530">
        <v>70000</v>
      </c>
      <c r="B30530" t="s">
        <v>26163</v>
      </c>
      <c r="C30530" t="s">
        <v>33478</v>
      </c>
      <c r="D30530" t="s">
        <v>33476</v>
      </c>
      <c r="E30530"/>
      <c r="F30530"/>
      <c r="G30530"/>
      <c r="H30530"/>
      <c r="I30530"/>
      <c r="J30530"/>
      <c r="U30530" s="43"/>
      <c r="AE30530"/>
    </row>
    <row r="30531" spans="1:31">
      <c r="A30531">
        <v>70120</v>
      </c>
      <c r="B30531" t="s">
        <v>26164</v>
      </c>
      <c r="C30531" t="s">
        <v>33477</v>
      </c>
      <c r="D30531" t="s">
        <v>33476</v>
      </c>
      <c r="E30531"/>
      <c r="F30531"/>
      <c r="G30531"/>
      <c r="H30531"/>
      <c r="I30531"/>
      <c r="J30531"/>
      <c r="U30531" s="43"/>
      <c r="AE30531"/>
    </row>
    <row r="30532" spans="1:31">
      <c r="A30532">
        <v>70000</v>
      </c>
      <c r="B30532" t="s">
        <v>8452</v>
      </c>
      <c r="C30532" t="s">
        <v>33478</v>
      </c>
      <c r="D30532" t="s">
        <v>33476</v>
      </c>
      <c r="E30532"/>
      <c r="F30532"/>
      <c r="G30532"/>
      <c r="H30532"/>
      <c r="I30532"/>
      <c r="J30532"/>
      <c r="U30532" s="43"/>
      <c r="AE30532"/>
    </row>
    <row r="30533" spans="1:31">
      <c r="A30533">
        <v>70230</v>
      </c>
      <c r="B30533" t="s">
        <v>26165</v>
      </c>
      <c r="C30533" t="s">
        <v>33478</v>
      </c>
      <c r="D30533" t="s">
        <v>33476</v>
      </c>
      <c r="E30533"/>
      <c r="F30533"/>
      <c r="G30533"/>
      <c r="H30533"/>
      <c r="I30533"/>
      <c r="J30533"/>
      <c r="U30533" s="43"/>
      <c r="AE30533"/>
    </row>
    <row r="30534" spans="1:31">
      <c r="A30534">
        <v>70360</v>
      </c>
      <c r="B30534" t="s">
        <v>26166</v>
      </c>
      <c r="C30534" t="s">
        <v>33477</v>
      </c>
      <c r="D30534" t="s">
        <v>33476</v>
      </c>
      <c r="E30534"/>
      <c r="F30534"/>
      <c r="G30534"/>
      <c r="H30534"/>
      <c r="I30534"/>
      <c r="J30534"/>
      <c r="U30534" s="43"/>
      <c r="AE30534"/>
    </row>
    <row r="30535" spans="1:31">
      <c r="A30535">
        <v>70240</v>
      </c>
      <c r="B30535" t="s">
        <v>26167</v>
      </c>
      <c r="C30535" t="s">
        <v>33478</v>
      </c>
      <c r="D30535" t="s">
        <v>33476</v>
      </c>
      <c r="E30535"/>
      <c r="F30535"/>
      <c r="G30535"/>
      <c r="H30535"/>
      <c r="I30535"/>
      <c r="J30535"/>
      <c r="U30535" s="43"/>
      <c r="AE30535"/>
    </row>
    <row r="30536" spans="1:31">
      <c r="A30536">
        <v>70240</v>
      </c>
      <c r="B30536" t="s">
        <v>14270</v>
      </c>
      <c r="C30536" t="s">
        <v>33478</v>
      </c>
      <c r="D30536" t="s">
        <v>33476</v>
      </c>
      <c r="E30536"/>
      <c r="F30536"/>
      <c r="G30536"/>
      <c r="H30536"/>
      <c r="I30536"/>
      <c r="J30536"/>
      <c r="U30536" s="43"/>
      <c r="AE30536"/>
    </row>
    <row r="30537" spans="1:31">
      <c r="A30537">
        <v>70140</v>
      </c>
      <c r="B30537" t="s">
        <v>26168</v>
      </c>
      <c r="C30537" t="s">
        <v>33477</v>
      </c>
      <c r="D30537" t="s">
        <v>33476</v>
      </c>
      <c r="E30537"/>
      <c r="F30537"/>
      <c r="G30537"/>
      <c r="H30537"/>
      <c r="I30537"/>
      <c r="J30537"/>
      <c r="U30537" s="43"/>
      <c r="AE30537"/>
    </row>
    <row r="30538" spans="1:31">
      <c r="A30538">
        <v>70500</v>
      </c>
      <c r="B30538" t="s">
        <v>26169</v>
      </c>
      <c r="C30538" t="s">
        <v>33478</v>
      </c>
      <c r="D30538" t="s">
        <v>33476</v>
      </c>
      <c r="E30538"/>
      <c r="F30538"/>
      <c r="G30538"/>
      <c r="H30538"/>
      <c r="I30538"/>
      <c r="J30538"/>
      <c r="U30538" s="43"/>
      <c r="AE30538"/>
    </row>
    <row r="30539" spans="1:31">
      <c r="A30539">
        <v>70500</v>
      </c>
      <c r="B30539" t="s">
        <v>26170</v>
      </c>
      <c r="C30539" t="s">
        <v>33478</v>
      </c>
      <c r="D30539" t="s">
        <v>33476</v>
      </c>
      <c r="E30539"/>
      <c r="F30539"/>
      <c r="G30539"/>
      <c r="H30539"/>
      <c r="I30539"/>
      <c r="J30539"/>
      <c r="U30539" s="43"/>
      <c r="AE30539"/>
    </row>
    <row r="30540" spans="1:31">
      <c r="A30540">
        <v>70190</v>
      </c>
      <c r="B30540" t="s">
        <v>26171</v>
      </c>
      <c r="C30540" t="s">
        <v>33477</v>
      </c>
      <c r="D30540" t="s">
        <v>33476</v>
      </c>
      <c r="E30540"/>
      <c r="F30540"/>
      <c r="G30540"/>
      <c r="H30540"/>
      <c r="I30540"/>
      <c r="J30540"/>
      <c r="U30540" s="43"/>
      <c r="AE30540"/>
    </row>
    <row r="30541" spans="1:31">
      <c r="A30541">
        <v>70170</v>
      </c>
      <c r="B30541" t="s">
        <v>26172</v>
      </c>
      <c r="C30541" t="s">
        <v>33478</v>
      </c>
      <c r="D30541" t="s">
        <v>33476</v>
      </c>
      <c r="E30541"/>
      <c r="F30541"/>
      <c r="G30541"/>
      <c r="H30541"/>
      <c r="I30541"/>
      <c r="J30541"/>
      <c r="U30541" s="43"/>
      <c r="AE30541"/>
    </row>
    <row r="30542" spans="1:31">
      <c r="A30542">
        <v>70400</v>
      </c>
      <c r="B30542" t="s">
        <v>26173</v>
      </c>
      <c r="C30542" t="s">
        <v>33478</v>
      </c>
      <c r="D30542" t="s">
        <v>33476</v>
      </c>
      <c r="E30542"/>
      <c r="F30542"/>
      <c r="G30542"/>
      <c r="H30542"/>
      <c r="I30542"/>
      <c r="J30542"/>
      <c r="U30542" s="43"/>
      <c r="AE30542"/>
    </row>
    <row r="30543" spans="1:31">
      <c r="A30543">
        <v>70360</v>
      </c>
      <c r="B30543" t="s">
        <v>1475</v>
      </c>
      <c r="C30543" t="s">
        <v>33477</v>
      </c>
      <c r="D30543" t="s">
        <v>33476</v>
      </c>
      <c r="E30543"/>
      <c r="F30543"/>
      <c r="G30543"/>
      <c r="H30543"/>
      <c r="I30543"/>
      <c r="J30543"/>
      <c r="U30543" s="43"/>
      <c r="AE30543"/>
    </row>
    <row r="30544" spans="1:31">
      <c r="A30544">
        <v>70400</v>
      </c>
      <c r="B30544" t="s">
        <v>26174</v>
      </c>
      <c r="C30544" t="s">
        <v>33478</v>
      </c>
      <c r="D30544" t="s">
        <v>33476</v>
      </c>
      <c r="E30544"/>
      <c r="F30544"/>
      <c r="G30544"/>
      <c r="H30544"/>
      <c r="I30544"/>
      <c r="J30544"/>
      <c r="U30544" s="43"/>
      <c r="AE30544"/>
    </row>
    <row r="30545" spans="1:31">
      <c r="A30545">
        <v>70150</v>
      </c>
      <c r="B30545" t="s">
        <v>26175</v>
      </c>
      <c r="C30545" t="s">
        <v>33477</v>
      </c>
      <c r="D30545" t="s">
        <v>33476</v>
      </c>
      <c r="E30545"/>
      <c r="F30545"/>
      <c r="G30545"/>
      <c r="H30545"/>
      <c r="I30545"/>
      <c r="J30545"/>
      <c r="U30545" s="43"/>
      <c r="AE30545"/>
    </row>
    <row r="30546" spans="1:31">
      <c r="A30546">
        <v>70140</v>
      </c>
      <c r="B30546" t="s">
        <v>26176</v>
      </c>
      <c r="C30546" t="s">
        <v>33477</v>
      </c>
      <c r="D30546" t="s">
        <v>33476</v>
      </c>
      <c r="E30546"/>
      <c r="F30546"/>
      <c r="G30546"/>
      <c r="H30546"/>
      <c r="I30546"/>
      <c r="J30546"/>
      <c r="U30546" s="43"/>
      <c r="AE30546"/>
    </row>
    <row r="30547" spans="1:31">
      <c r="A30547">
        <v>70700</v>
      </c>
      <c r="B30547" t="s">
        <v>26177</v>
      </c>
      <c r="C30547" t="s">
        <v>33477</v>
      </c>
      <c r="D30547" t="s">
        <v>33476</v>
      </c>
      <c r="E30547"/>
      <c r="F30547"/>
      <c r="G30547"/>
      <c r="H30547"/>
      <c r="I30547"/>
      <c r="J30547"/>
      <c r="U30547" s="43"/>
      <c r="AE30547"/>
    </row>
    <row r="30548" spans="1:31">
      <c r="A30548">
        <v>70120</v>
      </c>
      <c r="B30548" t="s">
        <v>26178</v>
      </c>
      <c r="C30548" t="s">
        <v>33477</v>
      </c>
      <c r="D30548" t="s">
        <v>33476</v>
      </c>
      <c r="E30548"/>
      <c r="F30548"/>
      <c r="G30548"/>
      <c r="H30548"/>
      <c r="I30548"/>
      <c r="J30548"/>
      <c r="U30548" s="43"/>
      <c r="AE30548"/>
    </row>
    <row r="30549" spans="1:31">
      <c r="A30549">
        <v>70190</v>
      </c>
      <c r="B30549" t="s">
        <v>26179</v>
      </c>
      <c r="C30549" t="s">
        <v>33477</v>
      </c>
      <c r="D30549" t="s">
        <v>33476</v>
      </c>
      <c r="E30549"/>
      <c r="F30549"/>
      <c r="G30549"/>
      <c r="H30549"/>
      <c r="I30549"/>
      <c r="J30549"/>
      <c r="U30549" s="43"/>
      <c r="AE30549"/>
    </row>
    <row r="30550" spans="1:31">
      <c r="A30550">
        <v>70300</v>
      </c>
      <c r="B30550" t="s">
        <v>26180</v>
      </c>
      <c r="C30550" t="s">
        <v>33478</v>
      </c>
      <c r="D30550" t="s">
        <v>33476</v>
      </c>
      <c r="E30550"/>
      <c r="F30550"/>
      <c r="G30550"/>
      <c r="H30550"/>
      <c r="I30550"/>
      <c r="J30550"/>
      <c r="U30550" s="43"/>
      <c r="AE30550"/>
    </row>
    <row r="30551" spans="1:31">
      <c r="A30551">
        <v>70700</v>
      </c>
      <c r="B30551" t="s">
        <v>26181</v>
      </c>
      <c r="C30551" t="s">
        <v>33477</v>
      </c>
      <c r="D30551" t="s">
        <v>33476</v>
      </c>
      <c r="E30551"/>
      <c r="F30551"/>
      <c r="G30551"/>
      <c r="H30551"/>
      <c r="I30551"/>
      <c r="J30551"/>
      <c r="U30551" s="43"/>
      <c r="AE30551"/>
    </row>
    <row r="30552" spans="1:31">
      <c r="A30552">
        <v>70200</v>
      </c>
      <c r="B30552" t="s">
        <v>26182</v>
      </c>
      <c r="C30552" t="s">
        <v>33478</v>
      </c>
      <c r="D30552" t="s">
        <v>33476</v>
      </c>
      <c r="E30552"/>
      <c r="F30552"/>
      <c r="G30552"/>
      <c r="H30552"/>
      <c r="I30552"/>
      <c r="J30552"/>
      <c r="U30552" s="43"/>
      <c r="AE30552"/>
    </row>
    <row r="30553" spans="1:31">
      <c r="A30553">
        <v>70000</v>
      </c>
      <c r="B30553" t="s">
        <v>2114</v>
      </c>
      <c r="C30553" t="s">
        <v>33478</v>
      </c>
      <c r="D30553" t="s">
        <v>33476</v>
      </c>
      <c r="E30553"/>
      <c r="F30553"/>
      <c r="G30553"/>
      <c r="H30553"/>
      <c r="I30553"/>
      <c r="J30553"/>
      <c r="U30553" s="43"/>
      <c r="AE30553"/>
    </row>
    <row r="30554" spans="1:31">
      <c r="A30554">
        <v>70230</v>
      </c>
      <c r="B30554" t="s">
        <v>26183</v>
      </c>
      <c r="C30554" t="s">
        <v>33478</v>
      </c>
      <c r="D30554" t="s">
        <v>33476</v>
      </c>
      <c r="E30554"/>
      <c r="F30554"/>
      <c r="G30554"/>
      <c r="H30554"/>
      <c r="I30554"/>
      <c r="J30554"/>
      <c r="U30554" s="43"/>
      <c r="AE30554"/>
    </row>
    <row r="30555" spans="1:31">
      <c r="A30555">
        <v>70400</v>
      </c>
      <c r="B30555" t="s">
        <v>26184</v>
      </c>
      <c r="C30555" t="s">
        <v>33478</v>
      </c>
      <c r="D30555" t="s">
        <v>33476</v>
      </c>
      <c r="E30555"/>
      <c r="F30555"/>
      <c r="G30555"/>
      <c r="H30555"/>
      <c r="I30555"/>
      <c r="J30555"/>
      <c r="U30555" s="43"/>
      <c r="AE30555"/>
    </row>
    <row r="30556" spans="1:31">
      <c r="A30556">
        <v>70000</v>
      </c>
      <c r="B30556" t="s">
        <v>26185</v>
      </c>
      <c r="C30556" t="s">
        <v>33478</v>
      </c>
      <c r="D30556" t="s">
        <v>33476</v>
      </c>
      <c r="E30556"/>
      <c r="F30556"/>
      <c r="G30556"/>
      <c r="H30556"/>
      <c r="I30556"/>
      <c r="J30556"/>
      <c r="U30556" s="43"/>
      <c r="AE30556"/>
    </row>
    <row r="30557" spans="1:31">
      <c r="A30557">
        <v>70000</v>
      </c>
      <c r="B30557" t="s">
        <v>1483</v>
      </c>
      <c r="C30557" t="s">
        <v>33478</v>
      </c>
      <c r="D30557" t="s">
        <v>33476</v>
      </c>
      <c r="E30557"/>
      <c r="F30557"/>
      <c r="G30557"/>
      <c r="H30557"/>
      <c r="I30557"/>
      <c r="J30557"/>
      <c r="U30557" s="43"/>
      <c r="AE30557"/>
    </row>
    <row r="30558" spans="1:31">
      <c r="A30558">
        <v>70240</v>
      </c>
      <c r="B30558" t="s">
        <v>26186</v>
      </c>
      <c r="C30558" t="s">
        <v>33478</v>
      </c>
      <c r="D30558" t="s">
        <v>33476</v>
      </c>
      <c r="E30558"/>
      <c r="F30558"/>
      <c r="G30558"/>
      <c r="H30558"/>
      <c r="I30558"/>
      <c r="J30558"/>
      <c r="U30558" s="43"/>
      <c r="AE30558"/>
    </row>
    <row r="30559" spans="1:31">
      <c r="A30559">
        <v>70120</v>
      </c>
      <c r="B30559" t="s">
        <v>26187</v>
      </c>
      <c r="C30559" t="s">
        <v>33477</v>
      </c>
      <c r="D30559" t="s">
        <v>33476</v>
      </c>
      <c r="E30559"/>
      <c r="F30559"/>
      <c r="G30559"/>
      <c r="H30559"/>
      <c r="I30559"/>
      <c r="J30559"/>
      <c r="U30559" s="43"/>
      <c r="AE30559"/>
    </row>
    <row r="30560" spans="1:31">
      <c r="A30560">
        <v>70000</v>
      </c>
      <c r="B30560" t="s">
        <v>26188</v>
      </c>
      <c r="C30560" t="s">
        <v>33478</v>
      </c>
      <c r="D30560" t="s">
        <v>33476</v>
      </c>
      <c r="E30560"/>
      <c r="F30560"/>
      <c r="G30560"/>
      <c r="H30560"/>
      <c r="I30560"/>
      <c r="J30560"/>
      <c r="U30560" s="43"/>
      <c r="AE30560"/>
    </row>
    <row r="30561" spans="1:31">
      <c r="A30561">
        <v>70170</v>
      </c>
      <c r="B30561" t="s">
        <v>26189</v>
      </c>
      <c r="C30561" t="s">
        <v>33478</v>
      </c>
      <c r="D30561" t="s">
        <v>33476</v>
      </c>
      <c r="E30561"/>
      <c r="F30561"/>
      <c r="G30561"/>
      <c r="H30561"/>
      <c r="I30561"/>
      <c r="J30561"/>
      <c r="U30561" s="43"/>
      <c r="AE30561"/>
    </row>
    <row r="30562" spans="1:31">
      <c r="A30562">
        <v>70800</v>
      </c>
      <c r="B30562" t="s">
        <v>26190</v>
      </c>
      <c r="C30562" t="s">
        <v>33478</v>
      </c>
      <c r="D30562" t="s">
        <v>33476</v>
      </c>
      <c r="E30562"/>
      <c r="F30562"/>
      <c r="G30562"/>
      <c r="H30562"/>
      <c r="I30562"/>
      <c r="J30562"/>
      <c r="U30562" s="43"/>
      <c r="AE30562"/>
    </row>
    <row r="30563" spans="1:31">
      <c r="A30563">
        <v>70120</v>
      </c>
      <c r="B30563" t="s">
        <v>26191</v>
      </c>
      <c r="C30563" t="s">
        <v>33477</v>
      </c>
      <c r="D30563" t="s">
        <v>33476</v>
      </c>
      <c r="E30563"/>
      <c r="F30563"/>
      <c r="G30563"/>
      <c r="H30563"/>
      <c r="I30563"/>
      <c r="J30563"/>
      <c r="U30563" s="43"/>
      <c r="AE30563"/>
    </row>
    <row r="30564" spans="1:31">
      <c r="A30564">
        <v>70160</v>
      </c>
      <c r="B30564" t="s">
        <v>26192</v>
      </c>
      <c r="C30564" t="s">
        <v>33478</v>
      </c>
      <c r="D30564" t="s">
        <v>33476</v>
      </c>
      <c r="E30564"/>
      <c r="F30564"/>
      <c r="G30564"/>
      <c r="H30564"/>
      <c r="I30564"/>
      <c r="J30564"/>
      <c r="U30564" s="43"/>
      <c r="AE30564"/>
    </row>
    <row r="30565" spans="1:31">
      <c r="A30565">
        <v>70320</v>
      </c>
      <c r="B30565" t="s">
        <v>26193</v>
      </c>
      <c r="C30565" t="s">
        <v>33478</v>
      </c>
      <c r="D30565" t="s">
        <v>33476</v>
      </c>
      <c r="E30565"/>
      <c r="F30565"/>
      <c r="G30565"/>
      <c r="H30565"/>
      <c r="I30565"/>
      <c r="J30565"/>
      <c r="U30565" s="43"/>
      <c r="AE30565"/>
    </row>
    <row r="30566" spans="1:31">
      <c r="A30566">
        <v>70300</v>
      </c>
      <c r="B30566" t="s">
        <v>26194</v>
      </c>
      <c r="C30566" t="s">
        <v>33478</v>
      </c>
      <c r="D30566" t="s">
        <v>33476</v>
      </c>
      <c r="E30566"/>
      <c r="F30566"/>
      <c r="G30566"/>
      <c r="H30566"/>
      <c r="I30566"/>
      <c r="J30566"/>
      <c r="U30566" s="43"/>
      <c r="AE30566"/>
    </row>
    <row r="30567" spans="1:31">
      <c r="A30567">
        <v>70190</v>
      </c>
      <c r="B30567" t="s">
        <v>26195</v>
      </c>
      <c r="C30567" t="s">
        <v>33477</v>
      </c>
      <c r="D30567" t="s">
        <v>33476</v>
      </c>
      <c r="E30567"/>
      <c r="F30567"/>
      <c r="G30567"/>
      <c r="H30567"/>
      <c r="I30567"/>
      <c r="J30567"/>
      <c r="U30567" s="43"/>
      <c r="AE30567"/>
    </row>
    <row r="30568" spans="1:31">
      <c r="A30568">
        <v>70120</v>
      </c>
      <c r="B30568" t="s">
        <v>26196</v>
      </c>
      <c r="C30568" t="s">
        <v>33477</v>
      </c>
      <c r="D30568" t="s">
        <v>33476</v>
      </c>
      <c r="E30568"/>
      <c r="F30568"/>
      <c r="G30568"/>
      <c r="H30568"/>
      <c r="I30568"/>
      <c r="J30568"/>
      <c r="U30568" s="43"/>
      <c r="AE30568"/>
    </row>
    <row r="30569" spans="1:31">
      <c r="A30569">
        <v>70310</v>
      </c>
      <c r="B30569" t="s">
        <v>26197</v>
      </c>
      <c r="C30569" t="s">
        <v>33478</v>
      </c>
      <c r="D30569" t="s">
        <v>33476</v>
      </c>
      <c r="E30569"/>
      <c r="F30569"/>
      <c r="G30569"/>
      <c r="H30569"/>
      <c r="I30569"/>
      <c r="J30569"/>
      <c r="U30569" s="43"/>
      <c r="AE30569"/>
    </row>
    <row r="30570" spans="1:31">
      <c r="A30570">
        <v>70500</v>
      </c>
      <c r="B30570" t="s">
        <v>26198</v>
      </c>
      <c r="C30570" t="s">
        <v>33478</v>
      </c>
      <c r="D30570" t="s">
        <v>33476</v>
      </c>
      <c r="E30570"/>
      <c r="F30570"/>
      <c r="G30570"/>
      <c r="H30570"/>
      <c r="I30570"/>
      <c r="J30570"/>
      <c r="U30570" s="43"/>
      <c r="AE30570"/>
    </row>
    <row r="30571" spans="1:31">
      <c r="A30571">
        <v>70200</v>
      </c>
      <c r="B30571" t="s">
        <v>26199</v>
      </c>
      <c r="C30571" t="s">
        <v>33478</v>
      </c>
      <c r="D30571" t="s">
        <v>33476</v>
      </c>
      <c r="E30571"/>
      <c r="F30571"/>
      <c r="G30571"/>
      <c r="H30571"/>
      <c r="I30571"/>
      <c r="J30571"/>
      <c r="U30571" s="43"/>
      <c r="AE30571"/>
    </row>
    <row r="30572" spans="1:31">
      <c r="A30572">
        <v>70000</v>
      </c>
      <c r="B30572" t="s">
        <v>26200</v>
      </c>
      <c r="C30572" t="s">
        <v>33478</v>
      </c>
      <c r="D30572" t="s">
        <v>33476</v>
      </c>
      <c r="E30572"/>
      <c r="F30572"/>
      <c r="G30572"/>
      <c r="H30572"/>
      <c r="I30572"/>
      <c r="J30572"/>
      <c r="U30572" s="43"/>
      <c r="AE30572"/>
    </row>
    <row r="30573" spans="1:31">
      <c r="A30573">
        <v>70110</v>
      </c>
      <c r="B30573" t="s">
        <v>26201</v>
      </c>
      <c r="C30573" t="s">
        <v>33478</v>
      </c>
      <c r="D30573" t="s">
        <v>33476</v>
      </c>
      <c r="E30573"/>
      <c r="F30573"/>
      <c r="G30573"/>
      <c r="H30573"/>
      <c r="I30573"/>
      <c r="J30573"/>
      <c r="U30573" s="43"/>
      <c r="AE30573"/>
    </row>
    <row r="30574" spans="1:31">
      <c r="A30574">
        <v>70150</v>
      </c>
      <c r="B30574" t="s">
        <v>26202</v>
      </c>
      <c r="C30574" t="s">
        <v>33477</v>
      </c>
      <c r="D30574" t="s">
        <v>33476</v>
      </c>
      <c r="E30574"/>
      <c r="F30574"/>
      <c r="G30574"/>
      <c r="H30574"/>
      <c r="I30574"/>
      <c r="J30574"/>
      <c r="U30574" s="43"/>
      <c r="AE30574"/>
    </row>
    <row r="30575" spans="1:31">
      <c r="A30575">
        <v>70400</v>
      </c>
      <c r="B30575" t="s">
        <v>828</v>
      </c>
      <c r="C30575" t="s">
        <v>33478</v>
      </c>
      <c r="D30575" t="s">
        <v>33476</v>
      </c>
      <c r="E30575"/>
      <c r="F30575"/>
      <c r="G30575"/>
      <c r="H30575"/>
      <c r="I30575"/>
      <c r="J30575"/>
      <c r="U30575" s="43"/>
      <c r="AE30575"/>
    </row>
    <row r="30576" spans="1:31">
      <c r="A30576">
        <v>70600</v>
      </c>
      <c r="B30576" t="s">
        <v>26203</v>
      </c>
      <c r="C30576" t="s">
        <v>33477</v>
      </c>
      <c r="D30576" t="s">
        <v>33476</v>
      </c>
      <c r="E30576"/>
      <c r="F30576"/>
      <c r="G30576"/>
      <c r="H30576"/>
      <c r="I30576"/>
      <c r="J30576"/>
      <c r="U30576" s="43"/>
      <c r="AE30576"/>
    </row>
    <row r="30577" spans="1:31">
      <c r="A30577">
        <v>70400</v>
      </c>
      <c r="B30577" t="s">
        <v>26204</v>
      </c>
      <c r="C30577" t="s">
        <v>33478</v>
      </c>
      <c r="D30577" t="s">
        <v>33476</v>
      </c>
      <c r="E30577"/>
      <c r="F30577"/>
      <c r="G30577"/>
      <c r="H30577"/>
      <c r="I30577"/>
      <c r="J30577"/>
      <c r="U30577" s="43"/>
      <c r="AE30577"/>
    </row>
    <row r="30578" spans="1:31">
      <c r="A30578">
        <v>70100</v>
      </c>
      <c r="B30578" t="s">
        <v>26205</v>
      </c>
      <c r="C30578" t="s">
        <v>33477</v>
      </c>
      <c r="D30578" t="s">
        <v>33476</v>
      </c>
      <c r="E30578"/>
      <c r="F30578"/>
      <c r="G30578"/>
      <c r="H30578"/>
      <c r="I30578"/>
      <c r="J30578"/>
      <c r="U30578" s="43"/>
      <c r="AE30578"/>
    </row>
    <row r="30579" spans="1:31">
      <c r="A30579">
        <v>70240</v>
      </c>
      <c r="B30579" t="s">
        <v>26206</v>
      </c>
      <c r="C30579" t="s">
        <v>33478</v>
      </c>
      <c r="D30579" t="s">
        <v>33476</v>
      </c>
      <c r="E30579"/>
      <c r="F30579"/>
      <c r="G30579"/>
      <c r="H30579"/>
      <c r="I30579"/>
      <c r="J30579"/>
      <c r="U30579" s="43"/>
      <c r="AE30579"/>
    </row>
    <row r="30580" spans="1:31">
      <c r="A30580">
        <v>70400</v>
      </c>
      <c r="B30580" t="s">
        <v>26207</v>
      </c>
      <c r="C30580" t="s">
        <v>33478</v>
      </c>
      <c r="D30580" t="s">
        <v>33476</v>
      </c>
      <c r="E30580"/>
      <c r="F30580"/>
      <c r="G30580"/>
      <c r="H30580"/>
      <c r="I30580"/>
      <c r="J30580"/>
      <c r="U30580" s="43"/>
      <c r="AE30580"/>
    </row>
    <row r="30581" spans="1:31">
      <c r="A30581">
        <v>70240</v>
      </c>
      <c r="B30581" t="s">
        <v>26208</v>
      </c>
      <c r="C30581" t="s">
        <v>33478</v>
      </c>
      <c r="D30581" t="s">
        <v>33476</v>
      </c>
      <c r="E30581"/>
      <c r="F30581"/>
      <c r="G30581"/>
      <c r="H30581"/>
      <c r="I30581"/>
      <c r="J30581"/>
      <c r="U30581" s="43"/>
      <c r="AE30581"/>
    </row>
    <row r="30582" spans="1:31">
      <c r="A30582">
        <v>70190</v>
      </c>
      <c r="B30582" t="s">
        <v>26209</v>
      </c>
      <c r="C30582" t="s">
        <v>33477</v>
      </c>
      <c r="D30582" t="s">
        <v>33476</v>
      </c>
      <c r="E30582"/>
      <c r="F30582"/>
      <c r="G30582"/>
      <c r="H30582"/>
      <c r="I30582"/>
      <c r="J30582"/>
      <c r="U30582" s="43"/>
      <c r="AE30582"/>
    </row>
    <row r="30583" spans="1:31">
      <c r="A30583">
        <v>70160</v>
      </c>
      <c r="B30583" t="s">
        <v>26210</v>
      </c>
      <c r="C30583" t="s">
        <v>33478</v>
      </c>
      <c r="D30583" t="s">
        <v>33476</v>
      </c>
      <c r="E30583"/>
      <c r="F30583"/>
      <c r="G30583"/>
      <c r="H30583"/>
      <c r="I30583"/>
      <c r="J30583"/>
      <c r="U30583" s="43"/>
      <c r="AE30583"/>
    </row>
    <row r="30584" spans="1:31">
      <c r="A30584">
        <v>70700</v>
      </c>
      <c r="B30584" t="s">
        <v>26211</v>
      </c>
      <c r="C30584" t="s">
        <v>33477</v>
      </c>
      <c r="D30584" t="s">
        <v>33476</v>
      </c>
      <c r="E30584"/>
      <c r="F30584"/>
      <c r="G30584"/>
      <c r="H30584"/>
      <c r="I30584"/>
      <c r="J30584"/>
      <c r="U30584" s="43"/>
      <c r="AE30584"/>
    </row>
    <row r="30585" spans="1:31">
      <c r="A30585">
        <v>70150</v>
      </c>
      <c r="B30585" t="s">
        <v>26212</v>
      </c>
      <c r="C30585" t="s">
        <v>33477</v>
      </c>
      <c r="D30585" t="s">
        <v>33476</v>
      </c>
      <c r="E30585"/>
      <c r="F30585"/>
      <c r="G30585"/>
      <c r="H30585"/>
      <c r="I30585"/>
      <c r="J30585"/>
      <c r="U30585" s="43"/>
      <c r="AE30585"/>
    </row>
    <row r="30586" spans="1:31">
      <c r="A30586">
        <v>70800</v>
      </c>
      <c r="B30586" t="s">
        <v>26213</v>
      </c>
      <c r="C30586" t="s">
        <v>33478</v>
      </c>
      <c r="D30586" t="s">
        <v>33476</v>
      </c>
      <c r="E30586"/>
      <c r="F30586"/>
      <c r="G30586"/>
      <c r="H30586"/>
      <c r="I30586"/>
      <c r="J30586"/>
      <c r="U30586" s="43"/>
      <c r="AE30586"/>
    </row>
    <row r="30587" spans="1:31">
      <c r="A30587">
        <v>70200</v>
      </c>
      <c r="B30587" t="s">
        <v>26214</v>
      </c>
      <c r="C30587" t="s">
        <v>33478</v>
      </c>
      <c r="D30587" t="s">
        <v>33476</v>
      </c>
      <c r="E30587"/>
      <c r="F30587"/>
      <c r="G30587"/>
      <c r="H30587"/>
      <c r="I30587"/>
      <c r="J30587"/>
      <c r="U30587" s="43"/>
      <c r="AE30587"/>
    </row>
    <row r="30588" spans="1:31">
      <c r="A30588">
        <v>70200</v>
      </c>
      <c r="B30588" t="s">
        <v>26214</v>
      </c>
      <c r="C30588" t="s">
        <v>33478</v>
      </c>
      <c r="D30588" t="s">
        <v>33476</v>
      </c>
      <c r="E30588"/>
      <c r="F30588"/>
      <c r="G30588"/>
      <c r="H30588"/>
      <c r="I30588"/>
      <c r="J30588"/>
      <c r="U30588" s="43"/>
      <c r="AE30588"/>
    </row>
    <row r="30589" spans="1:31">
      <c r="A30589">
        <v>70800</v>
      </c>
      <c r="B30589" t="s">
        <v>26215</v>
      </c>
      <c r="C30589" t="s">
        <v>33478</v>
      </c>
      <c r="D30589" t="s">
        <v>33476</v>
      </c>
      <c r="E30589"/>
      <c r="F30589"/>
      <c r="G30589"/>
      <c r="H30589"/>
      <c r="I30589"/>
      <c r="J30589"/>
      <c r="U30589" s="43"/>
      <c r="AE30589"/>
    </row>
    <row r="30590" spans="1:31">
      <c r="A30590">
        <v>70230</v>
      </c>
      <c r="B30590" t="s">
        <v>26216</v>
      </c>
      <c r="C30590" t="s">
        <v>33478</v>
      </c>
      <c r="D30590" t="s">
        <v>33476</v>
      </c>
      <c r="E30590"/>
      <c r="F30590"/>
      <c r="G30590"/>
      <c r="H30590"/>
      <c r="I30590"/>
      <c r="J30590"/>
      <c r="U30590" s="43"/>
      <c r="AE30590"/>
    </row>
    <row r="30591" spans="1:31">
      <c r="A30591">
        <v>70230</v>
      </c>
      <c r="B30591" t="s">
        <v>26216</v>
      </c>
      <c r="C30591" t="s">
        <v>33478</v>
      </c>
      <c r="D30591" t="s">
        <v>33476</v>
      </c>
      <c r="E30591"/>
      <c r="F30591"/>
      <c r="G30591"/>
      <c r="H30591"/>
      <c r="I30591"/>
      <c r="J30591"/>
      <c r="U30591" s="43"/>
      <c r="AE30591"/>
    </row>
    <row r="30592" spans="1:31">
      <c r="A30592">
        <v>70230</v>
      </c>
      <c r="B30592" t="s">
        <v>26216</v>
      </c>
      <c r="C30592" t="s">
        <v>33478</v>
      </c>
      <c r="D30592" t="s">
        <v>33476</v>
      </c>
      <c r="E30592"/>
      <c r="F30592"/>
      <c r="G30592"/>
      <c r="H30592"/>
      <c r="I30592"/>
      <c r="J30592"/>
      <c r="U30592" s="43"/>
      <c r="AE30592"/>
    </row>
    <row r="30593" spans="1:31">
      <c r="A30593">
        <v>70180</v>
      </c>
      <c r="B30593" t="s">
        <v>26217</v>
      </c>
      <c r="C30593" t="s">
        <v>33477</v>
      </c>
      <c r="D30593" t="s">
        <v>33476</v>
      </c>
      <c r="E30593"/>
      <c r="F30593"/>
      <c r="G30593"/>
      <c r="H30593"/>
      <c r="I30593"/>
      <c r="J30593"/>
      <c r="U30593" s="43"/>
      <c r="AE30593"/>
    </row>
    <row r="30594" spans="1:31">
      <c r="A30594">
        <v>70000</v>
      </c>
      <c r="B30594" t="s">
        <v>26218</v>
      </c>
      <c r="C30594" t="s">
        <v>33478</v>
      </c>
      <c r="D30594" t="s">
        <v>33476</v>
      </c>
      <c r="E30594"/>
      <c r="F30594"/>
      <c r="G30594"/>
      <c r="H30594"/>
      <c r="I30594"/>
      <c r="J30594"/>
      <c r="U30594" s="43"/>
      <c r="AE30594"/>
    </row>
    <row r="30595" spans="1:31">
      <c r="A30595">
        <v>70210</v>
      </c>
      <c r="B30595" t="s">
        <v>26219</v>
      </c>
      <c r="C30595" t="s">
        <v>33478</v>
      </c>
      <c r="D30595" t="s">
        <v>33476</v>
      </c>
      <c r="E30595"/>
      <c r="F30595"/>
      <c r="G30595"/>
      <c r="H30595"/>
      <c r="I30595"/>
      <c r="J30595"/>
      <c r="U30595" s="43"/>
      <c r="AE30595"/>
    </row>
    <row r="30596" spans="1:31">
      <c r="A30596">
        <v>70180</v>
      </c>
      <c r="B30596" t="s">
        <v>26220</v>
      </c>
      <c r="C30596" t="s">
        <v>33477</v>
      </c>
      <c r="D30596" t="s">
        <v>33476</v>
      </c>
      <c r="E30596"/>
      <c r="F30596"/>
      <c r="G30596"/>
      <c r="H30596"/>
      <c r="I30596"/>
      <c r="J30596"/>
      <c r="U30596" s="43"/>
      <c r="AE30596"/>
    </row>
    <row r="30597" spans="1:31">
      <c r="A30597">
        <v>70210</v>
      </c>
      <c r="B30597" t="s">
        <v>26221</v>
      </c>
      <c r="C30597" t="s">
        <v>33478</v>
      </c>
      <c r="D30597" t="s">
        <v>33476</v>
      </c>
      <c r="E30597"/>
      <c r="F30597"/>
      <c r="G30597"/>
      <c r="H30597"/>
      <c r="I30597"/>
      <c r="J30597"/>
      <c r="U30597" s="43"/>
      <c r="AE30597"/>
    </row>
    <row r="30598" spans="1:31">
      <c r="A30598">
        <v>70000</v>
      </c>
      <c r="B30598" t="s">
        <v>26222</v>
      </c>
      <c r="C30598" t="s">
        <v>33478</v>
      </c>
      <c r="D30598" t="s">
        <v>33476</v>
      </c>
      <c r="E30598"/>
      <c r="F30598"/>
      <c r="G30598"/>
      <c r="H30598"/>
      <c r="I30598"/>
      <c r="J30598"/>
      <c r="U30598" s="43"/>
      <c r="AE30598"/>
    </row>
    <row r="30599" spans="1:31">
      <c r="A30599">
        <v>70180</v>
      </c>
      <c r="B30599" t="s">
        <v>26223</v>
      </c>
      <c r="C30599" t="s">
        <v>33477</v>
      </c>
      <c r="D30599" t="s">
        <v>33476</v>
      </c>
      <c r="E30599"/>
      <c r="F30599"/>
      <c r="G30599"/>
      <c r="H30599"/>
      <c r="I30599"/>
      <c r="J30599"/>
      <c r="U30599" s="43"/>
      <c r="AE30599"/>
    </row>
    <row r="30600" spans="1:31">
      <c r="A30600">
        <v>70400</v>
      </c>
      <c r="B30600" t="s">
        <v>26224</v>
      </c>
      <c r="C30600" t="s">
        <v>33478</v>
      </c>
      <c r="D30600" t="s">
        <v>33476</v>
      </c>
      <c r="E30600"/>
      <c r="F30600"/>
      <c r="G30600"/>
      <c r="H30600"/>
      <c r="I30600"/>
      <c r="J30600"/>
      <c r="U30600" s="43"/>
      <c r="AE30600"/>
    </row>
    <row r="30601" spans="1:31">
      <c r="A30601">
        <v>70400</v>
      </c>
      <c r="B30601" t="s">
        <v>26225</v>
      </c>
      <c r="C30601" t="s">
        <v>33478</v>
      </c>
      <c r="D30601" t="s">
        <v>33476</v>
      </c>
      <c r="E30601"/>
      <c r="F30601"/>
      <c r="G30601"/>
      <c r="H30601"/>
      <c r="I30601"/>
      <c r="J30601"/>
      <c r="U30601" s="43"/>
      <c r="AE30601"/>
    </row>
    <row r="30602" spans="1:31">
      <c r="A30602">
        <v>70000</v>
      </c>
      <c r="B30602" t="s">
        <v>26226</v>
      </c>
      <c r="C30602" t="s">
        <v>33478</v>
      </c>
      <c r="D30602" t="s">
        <v>33476</v>
      </c>
      <c r="E30602"/>
      <c r="F30602"/>
      <c r="G30602"/>
      <c r="H30602"/>
      <c r="I30602"/>
      <c r="J30602"/>
      <c r="U30602" s="43"/>
      <c r="AE30602"/>
    </row>
    <row r="30603" spans="1:31">
      <c r="A30603">
        <v>70000</v>
      </c>
      <c r="B30603" t="s">
        <v>26227</v>
      </c>
      <c r="C30603" t="s">
        <v>33478</v>
      </c>
      <c r="D30603" t="s">
        <v>33476</v>
      </c>
      <c r="E30603"/>
      <c r="F30603"/>
      <c r="G30603"/>
      <c r="H30603"/>
      <c r="I30603"/>
      <c r="J30603"/>
      <c r="U30603" s="43"/>
      <c r="AE30603"/>
    </row>
    <row r="30604" spans="1:31">
      <c r="A30604">
        <v>70270</v>
      </c>
      <c r="B30604" t="s">
        <v>26228</v>
      </c>
      <c r="C30604" t="s">
        <v>33478</v>
      </c>
      <c r="D30604" t="s">
        <v>33476</v>
      </c>
      <c r="E30604"/>
      <c r="F30604"/>
      <c r="G30604"/>
      <c r="H30604"/>
      <c r="I30604"/>
      <c r="J30604"/>
      <c r="U30604" s="43"/>
      <c r="AE30604"/>
    </row>
    <row r="30605" spans="1:31">
      <c r="A30605">
        <v>70600</v>
      </c>
      <c r="B30605" t="s">
        <v>26229</v>
      </c>
      <c r="C30605" t="s">
        <v>33477</v>
      </c>
      <c r="D30605" t="s">
        <v>33476</v>
      </c>
      <c r="E30605"/>
      <c r="F30605"/>
      <c r="G30605"/>
      <c r="H30605"/>
      <c r="I30605"/>
      <c r="J30605"/>
      <c r="U30605" s="43"/>
      <c r="AE30605"/>
    </row>
    <row r="30606" spans="1:31">
      <c r="A30606">
        <v>70300</v>
      </c>
      <c r="B30606" t="s">
        <v>26230</v>
      </c>
      <c r="C30606" t="s">
        <v>33478</v>
      </c>
      <c r="D30606" t="s">
        <v>33476</v>
      </c>
      <c r="E30606"/>
      <c r="F30606"/>
      <c r="G30606"/>
      <c r="H30606"/>
      <c r="I30606"/>
      <c r="J30606"/>
      <c r="U30606" s="43"/>
      <c r="AE30606"/>
    </row>
    <row r="30607" spans="1:31">
      <c r="A30607">
        <v>70160</v>
      </c>
      <c r="B30607" t="s">
        <v>26231</v>
      </c>
      <c r="C30607" t="s">
        <v>33478</v>
      </c>
      <c r="D30607" t="s">
        <v>33476</v>
      </c>
      <c r="E30607"/>
      <c r="F30607"/>
      <c r="G30607"/>
      <c r="H30607"/>
      <c r="I30607"/>
      <c r="J30607"/>
      <c r="U30607" s="43"/>
      <c r="AE30607"/>
    </row>
    <row r="30608" spans="1:31">
      <c r="A30608">
        <v>70400</v>
      </c>
      <c r="B30608" t="s">
        <v>26232</v>
      </c>
      <c r="C30608" t="s">
        <v>33478</v>
      </c>
      <c r="D30608" t="s">
        <v>33476</v>
      </c>
      <c r="E30608"/>
      <c r="F30608"/>
      <c r="G30608"/>
      <c r="H30608"/>
      <c r="I30608"/>
      <c r="J30608"/>
      <c r="U30608" s="43"/>
      <c r="AE30608"/>
    </row>
    <row r="30609" spans="1:31">
      <c r="A30609">
        <v>70300</v>
      </c>
      <c r="B30609" t="s">
        <v>26233</v>
      </c>
      <c r="C30609" t="s">
        <v>33478</v>
      </c>
      <c r="D30609" t="s">
        <v>33476</v>
      </c>
      <c r="E30609"/>
      <c r="F30609"/>
      <c r="G30609"/>
      <c r="H30609"/>
      <c r="I30609"/>
      <c r="J30609"/>
      <c r="U30609" s="43"/>
      <c r="AE30609"/>
    </row>
    <row r="30610" spans="1:31">
      <c r="A30610">
        <v>70310</v>
      </c>
      <c r="B30610" t="s">
        <v>26234</v>
      </c>
      <c r="C30610" t="s">
        <v>33478</v>
      </c>
      <c r="D30610" t="s">
        <v>33476</v>
      </c>
      <c r="E30610"/>
      <c r="F30610"/>
      <c r="G30610"/>
      <c r="H30610"/>
      <c r="I30610"/>
      <c r="J30610"/>
      <c r="U30610" s="43"/>
      <c r="AE30610"/>
    </row>
    <row r="30611" spans="1:31">
      <c r="A30611">
        <v>70100</v>
      </c>
      <c r="B30611" t="s">
        <v>26235</v>
      </c>
      <c r="C30611" t="s">
        <v>33477</v>
      </c>
      <c r="D30611" t="s">
        <v>33476</v>
      </c>
      <c r="E30611"/>
      <c r="F30611"/>
      <c r="G30611"/>
      <c r="H30611"/>
      <c r="I30611"/>
      <c r="J30611"/>
      <c r="U30611" s="43"/>
      <c r="AE30611"/>
    </row>
    <row r="30612" spans="1:31">
      <c r="A30612">
        <v>70110</v>
      </c>
      <c r="B30612" t="s">
        <v>26236</v>
      </c>
      <c r="C30612" t="s">
        <v>33478</v>
      </c>
      <c r="D30612" t="s">
        <v>33476</v>
      </c>
      <c r="E30612"/>
      <c r="F30612"/>
      <c r="G30612"/>
      <c r="H30612"/>
      <c r="I30612"/>
      <c r="J30612"/>
      <c r="U30612" s="43"/>
      <c r="AE30612"/>
    </row>
    <row r="30613" spans="1:31">
      <c r="A30613">
        <v>70100</v>
      </c>
      <c r="B30613" t="s">
        <v>26237</v>
      </c>
      <c r="C30613" t="s">
        <v>33477</v>
      </c>
      <c r="D30613" t="s">
        <v>33476</v>
      </c>
      <c r="E30613"/>
      <c r="F30613"/>
      <c r="G30613"/>
      <c r="H30613"/>
      <c r="I30613"/>
      <c r="J30613"/>
      <c r="U30613" s="43"/>
      <c r="AE30613"/>
    </row>
    <row r="30614" spans="1:31">
      <c r="A30614">
        <v>70400</v>
      </c>
      <c r="B30614" t="s">
        <v>26238</v>
      </c>
      <c r="C30614" t="s">
        <v>33478</v>
      </c>
      <c r="D30614" t="s">
        <v>33476</v>
      </c>
      <c r="E30614"/>
      <c r="F30614"/>
      <c r="G30614"/>
      <c r="H30614"/>
      <c r="I30614"/>
      <c r="J30614"/>
      <c r="U30614" s="43"/>
      <c r="AE30614"/>
    </row>
    <row r="30615" spans="1:31">
      <c r="A30615">
        <v>70700</v>
      </c>
      <c r="B30615" t="s">
        <v>26239</v>
      </c>
      <c r="C30615" t="s">
        <v>33477</v>
      </c>
      <c r="D30615" t="s">
        <v>33476</v>
      </c>
      <c r="E30615"/>
      <c r="F30615"/>
      <c r="G30615"/>
      <c r="H30615"/>
      <c r="I30615"/>
      <c r="J30615"/>
      <c r="U30615" s="43"/>
      <c r="AE30615"/>
    </row>
    <row r="30616" spans="1:31">
      <c r="A30616">
        <v>70150</v>
      </c>
      <c r="B30616" t="s">
        <v>26240</v>
      </c>
      <c r="C30616" t="s">
        <v>33477</v>
      </c>
      <c r="D30616" t="s">
        <v>33476</v>
      </c>
      <c r="E30616"/>
      <c r="F30616"/>
      <c r="G30616"/>
      <c r="H30616"/>
      <c r="I30616"/>
      <c r="J30616"/>
      <c r="U30616" s="43"/>
      <c r="AE30616"/>
    </row>
    <row r="30617" spans="1:31">
      <c r="A30617">
        <v>70100</v>
      </c>
      <c r="B30617" t="s">
        <v>26241</v>
      </c>
      <c r="C30617" t="s">
        <v>33477</v>
      </c>
      <c r="D30617" t="s">
        <v>33476</v>
      </c>
      <c r="E30617"/>
      <c r="F30617"/>
      <c r="G30617"/>
      <c r="H30617"/>
      <c r="I30617"/>
      <c r="J30617"/>
      <c r="U30617" s="43"/>
      <c r="AE30617"/>
    </row>
    <row r="30618" spans="1:31">
      <c r="A30618">
        <v>70110</v>
      </c>
      <c r="B30618" t="s">
        <v>26242</v>
      </c>
      <c r="C30618" t="s">
        <v>33478</v>
      </c>
      <c r="D30618" t="s">
        <v>33476</v>
      </c>
      <c r="E30618"/>
      <c r="F30618"/>
      <c r="G30618"/>
      <c r="H30618"/>
      <c r="I30618"/>
      <c r="J30618"/>
      <c r="U30618" s="43"/>
      <c r="AE30618"/>
    </row>
    <row r="30619" spans="1:31">
      <c r="A30619">
        <v>70310</v>
      </c>
      <c r="B30619" t="s">
        <v>26243</v>
      </c>
      <c r="C30619" t="s">
        <v>33478</v>
      </c>
      <c r="D30619" t="s">
        <v>33476</v>
      </c>
      <c r="E30619"/>
      <c r="F30619"/>
      <c r="G30619"/>
      <c r="H30619"/>
      <c r="I30619"/>
      <c r="J30619"/>
      <c r="U30619" s="43"/>
      <c r="AE30619"/>
    </row>
    <row r="30620" spans="1:31">
      <c r="A30620">
        <v>70160</v>
      </c>
      <c r="B30620" t="s">
        <v>26244</v>
      </c>
      <c r="C30620" t="s">
        <v>33478</v>
      </c>
      <c r="D30620" t="s">
        <v>33476</v>
      </c>
      <c r="E30620"/>
      <c r="F30620"/>
      <c r="G30620"/>
      <c r="H30620"/>
      <c r="I30620"/>
      <c r="J30620"/>
      <c r="U30620" s="43"/>
      <c r="AE30620"/>
    </row>
    <row r="30621" spans="1:31">
      <c r="A30621">
        <v>70160</v>
      </c>
      <c r="B30621" t="s">
        <v>26244</v>
      </c>
      <c r="C30621" t="s">
        <v>33478</v>
      </c>
      <c r="D30621" t="s">
        <v>33476</v>
      </c>
      <c r="E30621"/>
      <c r="F30621"/>
      <c r="G30621"/>
      <c r="H30621"/>
      <c r="I30621"/>
      <c r="J30621"/>
      <c r="U30621" s="43"/>
      <c r="AE30621"/>
    </row>
    <row r="30622" spans="1:31">
      <c r="A30622">
        <v>70200</v>
      </c>
      <c r="B30622" t="s">
        <v>26245</v>
      </c>
      <c r="C30622" t="s">
        <v>33478</v>
      </c>
      <c r="D30622" t="s">
        <v>33476</v>
      </c>
      <c r="E30622"/>
      <c r="F30622"/>
      <c r="G30622"/>
      <c r="H30622"/>
      <c r="I30622"/>
      <c r="J30622"/>
      <c r="U30622" s="43"/>
      <c r="AE30622"/>
    </row>
    <row r="30623" spans="1:31">
      <c r="A30623">
        <v>70120</v>
      </c>
      <c r="B30623" t="s">
        <v>26246</v>
      </c>
      <c r="C30623" t="s">
        <v>33477</v>
      </c>
      <c r="D30623" t="s">
        <v>33476</v>
      </c>
      <c r="E30623"/>
      <c r="F30623"/>
      <c r="G30623"/>
      <c r="H30623"/>
      <c r="I30623"/>
      <c r="J30623"/>
      <c r="U30623" s="43"/>
      <c r="AE30623"/>
    </row>
    <row r="30624" spans="1:31">
      <c r="A30624">
        <v>70130</v>
      </c>
      <c r="B30624" t="s">
        <v>26247</v>
      </c>
      <c r="C30624" t="s">
        <v>33477</v>
      </c>
      <c r="D30624" t="s">
        <v>33476</v>
      </c>
      <c r="E30624"/>
      <c r="F30624"/>
      <c r="G30624"/>
      <c r="H30624"/>
      <c r="I30624"/>
      <c r="J30624"/>
      <c r="U30624" s="43"/>
      <c r="AE30624"/>
    </row>
    <row r="30625" spans="1:31">
      <c r="A30625">
        <v>70360</v>
      </c>
      <c r="B30625" t="s">
        <v>26248</v>
      </c>
      <c r="C30625" t="s">
        <v>33477</v>
      </c>
      <c r="D30625" t="s">
        <v>33476</v>
      </c>
      <c r="E30625"/>
      <c r="F30625"/>
      <c r="G30625"/>
      <c r="H30625"/>
      <c r="I30625"/>
      <c r="J30625"/>
      <c r="U30625" s="43"/>
      <c r="AE30625"/>
    </row>
    <row r="30626" spans="1:31">
      <c r="A30626">
        <v>70310</v>
      </c>
      <c r="B30626" t="s">
        <v>26249</v>
      </c>
      <c r="C30626" t="s">
        <v>33478</v>
      </c>
      <c r="D30626" t="s">
        <v>33476</v>
      </c>
      <c r="E30626"/>
      <c r="F30626"/>
      <c r="G30626"/>
      <c r="H30626"/>
      <c r="I30626"/>
      <c r="J30626"/>
      <c r="U30626" s="43"/>
      <c r="AE30626"/>
    </row>
    <row r="30627" spans="1:31">
      <c r="A30627">
        <v>70230</v>
      </c>
      <c r="B30627" t="s">
        <v>908</v>
      </c>
      <c r="C30627" t="s">
        <v>33478</v>
      </c>
      <c r="D30627" t="s">
        <v>33476</v>
      </c>
      <c r="E30627"/>
      <c r="F30627"/>
      <c r="G30627"/>
      <c r="H30627"/>
      <c r="I30627"/>
      <c r="J30627"/>
      <c r="U30627" s="43"/>
      <c r="AE30627"/>
    </row>
    <row r="30628" spans="1:31">
      <c r="A30628">
        <v>70000</v>
      </c>
      <c r="B30628" t="s">
        <v>26250</v>
      </c>
      <c r="C30628" t="s">
        <v>33478</v>
      </c>
      <c r="D30628" t="s">
        <v>33476</v>
      </c>
      <c r="E30628"/>
      <c r="F30628"/>
      <c r="G30628"/>
      <c r="H30628"/>
      <c r="I30628"/>
      <c r="J30628"/>
      <c r="U30628" s="43"/>
      <c r="AE30628"/>
    </row>
    <row r="30629" spans="1:31">
      <c r="A30629">
        <v>70160</v>
      </c>
      <c r="B30629" t="s">
        <v>26251</v>
      </c>
      <c r="C30629" t="s">
        <v>33478</v>
      </c>
      <c r="D30629" t="s">
        <v>33476</v>
      </c>
      <c r="E30629"/>
      <c r="F30629"/>
      <c r="G30629"/>
      <c r="H30629"/>
      <c r="I30629"/>
      <c r="J30629"/>
      <c r="U30629" s="43"/>
      <c r="AE30629"/>
    </row>
    <row r="30630" spans="1:31">
      <c r="A30630">
        <v>70120</v>
      </c>
      <c r="B30630" t="s">
        <v>26252</v>
      </c>
      <c r="C30630" t="s">
        <v>33477</v>
      </c>
      <c r="D30630" t="s">
        <v>33476</v>
      </c>
      <c r="E30630"/>
      <c r="F30630"/>
      <c r="G30630"/>
      <c r="H30630"/>
      <c r="I30630"/>
      <c r="J30630"/>
      <c r="U30630" s="43"/>
      <c r="AE30630"/>
    </row>
    <row r="30631" spans="1:31">
      <c r="A30631">
        <v>70800</v>
      </c>
      <c r="B30631" t="s">
        <v>26253</v>
      </c>
      <c r="C30631" t="s">
        <v>33478</v>
      </c>
      <c r="D30631" t="s">
        <v>33476</v>
      </c>
      <c r="E30631"/>
      <c r="F30631"/>
      <c r="G30631"/>
      <c r="H30631"/>
      <c r="I30631"/>
      <c r="J30631"/>
      <c r="U30631" s="43"/>
      <c r="AE30631"/>
    </row>
    <row r="30632" spans="1:31">
      <c r="A30632">
        <v>70190</v>
      </c>
      <c r="B30632" t="s">
        <v>26254</v>
      </c>
      <c r="C30632" t="s">
        <v>33477</v>
      </c>
      <c r="D30632" t="s">
        <v>33476</v>
      </c>
      <c r="E30632"/>
      <c r="F30632"/>
      <c r="G30632"/>
      <c r="H30632"/>
      <c r="I30632"/>
      <c r="J30632"/>
      <c r="U30632" s="43"/>
      <c r="AE30632"/>
    </row>
    <row r="30633" spans="1:31">
      <c r="A30633">
        <v>70800</v>
      </c>
      <c r="B30633" t="s">
        <v>26255</v>
      </c>
      <c r="C30633" t="s">
        <v>33478</v>
      </c>
      <c r="D30633" t="s">
        <v>33476</v>
      </c>
      <c r="E30633"/>
      <c r="F30633"/>
      <c r="G30633"/>
      <c r="H30633"/>
      <c r="I30633"/>
      <c r="J30633"/>
      <c r="U30633" s="43"/>
      <c r="AE30633"/>
    </row>
    <row r="30634" spans="1:31">
      <c r="A30634">
        <v>70210</v>
      </c>
      <c r="B30634" t="s">
        <v>26256</v>
      </c>
      <c r="C30634" t="s">
        <v>33478</v>
      </c>
      <c r="D30634" t="s">
        <v>33476</v>
      </c>
      <c r="E30634"/>
      <c r="F30634"/>
      <c r="G30634"/>
      <c r="H30634"/>
      <c r="I30634"/>
      <c r="J30634"/>
      <c r="U30634" s="43"/>
      <c r="AE30634"/>
    </row>
    <row r="30635" spans="1:31">
      <c r="A30635">
        <v>70230</v>
      </c>
      <c r="B30635" t="s">
        <v>26257</v>
      </c>
      <c r="C30635" t="s">
        <v>33478</v>
      </c>
      <c r="D30635" t="s">
        <v>33476</v>
      </c>
      <c r="E30635"/>
      <c r="F30635"/>
      <c r="G30635"/>
      <c r="H30635"/>
      <c r="I30635"/>
      <c r="J30635"/>
      <c r="U30635" s="43"/>
      <c r="AE30635"/>
    </row>
    <row r="30636" spans="1:31">
      <c r="A30636">
        <v>70160</v>
      </c>
      <c r="B30636" t="s">
        <v>26258</v>
      </c>
      <c r="C30636" t="s">
        <v>33478</v>
      </c>
      <c r="D30636" t="s">
        <v>33476</v>
      </c>
      <c r="E30636"/>
      <c r="F30636"/>
      <c r="G30636"/>
      <c r="H30636"/>
      <c r="I30636"/>
      <c r="J30636"/>
      <c r="U30636" s="43"/>
      <c r="AE30636"/>
    </row>
    <row r="30637" spans="1:31">
      <c r="A30637">
        <v>70220</v>
      </c>
      <c r="B30637" t="s">
        <v>26259</v>
      </c>
      <c r="C30637" t="s">
        <v>33478</v>
      </c>
      <c r="D30637" t="s">
        <v>33476</v>
      </c>
      <c r="E30637"/>
      <c r="F30637"/>
      <c r="G30637"/>
      <c r="H30637"/>
      <c r="I30637"/>
      <c r="J30637"/>
      <c r="U30637" s="43"/>
      <c r="AE30637"/>
    </row>
    <row r="30638" spans="1:31">
      <c r="A30638">
        <v>70300</v>
      </c>
      <c r="B30638" t="s">
        <v>26259</v>
      </c>
      <c r="C30638" t="s">
        <v>33478</v>
      </c>
      <c r="D30638" t="s">
        <v>33476</v>
      </c>
      <c r="E30638"/>
      <c r="F30638"/>
      <c r="G30638"/>
      <c r="H30638"/>
      <c r="I30638"/>
      <c r="J30638"/>
      <c r="U30638" s="43"/>
      <c r="AE30638"/>
    </row>
    <row r="30639" spans="1:31">
      <c r="A30639">
        <v>70600</v>
      </c>
      <c r="B30639" t="s">
        <v>26260</v>
      </c>
      <c r="C30639" t="s">
        <v>33477</v>
      </c>
      <c r="D30639" t="s">
        <v>33476</v>
      </c>
      <c r="E30639"/>
      <c r="F30639"/>
      <c r="G30639"/>
      <c r="H30639"/>
      <c r="I30639"/>
      <c r="J30639"/>
      <c r="U30639" s="43"/>
      <c r="AE30639"/>
    </row>
    <row r="30640" spans="1:31">
      <c r="A30640">
        <v>70600</v>
      </c>
      <c r="B30640" t="s">
        <v>26260</v>
      </c>
      <c r="C30640" t="s">
        <v>33477</v>
      </c>
      <c r="D30640" t="s">
        <v>33476</v>
      </c>
      <c r="E30640"/>
      <c r="F30640"/>
      <c r="G30640"/>
      <c r="H30640"/>
      <c r="I30640"/>
      <c r="J30640"/>
      <c r="U30640" s="43"/>
      <c r="AE30640"/>
    </row>
    <row r="30641" spans="1:31">
      <c r="A30641">
        <v>70600</v>
      </c>
      <c r="B30641" t="s">
        <v>26260</v>
      </c>
      <c r="C30641" t="s">
        <v>33477</v>
      </c>
      <c r="D30641" t="s">
        <v>33476</v>
      </c>
      <c r="E30641"/>
      <c r="F30641"/>
      <c r="G30641"/>
      <c r="H30641"/>
      <c r="I30641"/>
      <c r="J30641"/>
      <c r="U30641" s="43"/>
      <c r="AE30641"/>
    </row>
    <row r="30642" spans="1:31">
      <c r="A30642">
        <v>70400</v>
      </c>
      <c r="B30642" t="s">
        <v>26261</v>
      </c>
      <c r="C30642" t="s">
        <v>33478</v>
      </c>
      <c r="D30642" t="s">
        <v>33476</v>
      </c>
      <c r="E30642"/>
      <c r="F30642"/>
      <c r="G30642"/>
      <c r="H30642"/>
      <c r="I30642"/>
      <c r="J30642"/>
      <c r="U30642" s="43"/>
      <c r="AE30642"/>
    </row>
    <row r="30643" spans="1:31">
      <c r="A30643">
        <v>70800</v>
      </c>
      <c r="B30643" t="s">
        <v>26262</v>
      </c>
      <c r="C30643" t="s">
        <v>33478</v>
      </c>
      <c r="D30643" t="s">
        <v>33476</v>
      </c>
      <c r="E30643"/>
      <c r="F30643"/>
      <c r="G30643"/>
      <c r="H30643"/>
      <c r="I30643"/>
      <c r="J30643"/>
      <c r="U30643" s="43"/>
      <c r="AE30643"/>
    </row>
    <row r="30644" spans="1:31">
      <c r="A30644">
        <v>70200</v>
      </c>
      <c r="B30644" t="s">
        <v>26263</v>
      </c>
      <c r="C30644" t="s">
        <v>33478</v>
      </c>
      <c r="D30644" t="s">
        <v>33476</v>
      </c>
      <c r="E30644"/>
      <c r="F30644"/>
      <c r="G30644"/>
      <c r="H30644"/>
      <c r="I30644"/>
      <c r="J30644"/>
      <c r="U30644" s="43"/>
      <c r="AE30644"/>
    </row>
    <row r="30645" spans="1:31">
      <c r="A30645">
        <v>70180</v>
      </c>
      <c r="B30645" t="s">
        <v>26264</v>
      </c>
      <c r="C30645" t="s">
        <v>33477</v>
      </c>
      <c r="D30645" t="s">
        <v>33476</v>
      </c>
      <c r="E30645"/>
      <c r="F30645"/>
      <c r="G30645"/>
      <c r="H30645"/>
      <c r="I30645"/>
      <c r="J30645"/>
      <c r="U30645" s="43"/>
      <c r="AE30645"/>
    </row>
    <row r="30646" spans="1:31">
      <c r="A30646">
        <v>70600</v>
      </c>
      <c r="B30646" t="s">
        <v>26265</v>
      </c>
      <c r="C30646" t="s">
        <v>33477</v>
      </c>
      <c r="D30646" t="s">
        <v>33476</v>
      </c>
      <c r="E30646"/>
      <c r="F30646"/>
      <c r="G30646"/>
      <c r="H30646"/>
      <c r="I30646"/>
      <c r="J30646"/>
      <c r="U30646" s="43"/>
      <c r="AE30646"/>
    </row>
    <row r="30647" spans="1:31">
      <c r="A30647">
        <v>70600</v>
      </c>
      <c r="B30647" t="s">
        <v>26265</v>
      </c>
      <c r="C30647" t="s">
        <v>33477</v>
      </c>
      <c r="D30647" t="s">
        <v>33476</v>
      </c>
      <c r="E30647"/>
      <c r="F30647"/>
      <c r="G30647"/>
      <c r="H30647"/>
      <c r="I30647"/>
      <c r="J30647"/>
      <c r="U30647" s="43"/>
      <c r="AE30647"/>
    </row>
    <row r="30648" spans="1:31">
      <c r="A30648">
        <v>70700</v>
      </c>
      <c r="B30648" t="s">
        <v>26266</v>
      </c>
      <c r="C30648" t="s">
        <v>33477</v>
      </c>
      <c r="D30648" t="s">
        <v>33476</v>
      </c>
      <c r="E30648"/>
      <c r="F30648"/>
      <c r="G30648"/>
      <c r="H30648"/>
      <c r="I30648"/>
      <c r="J30648"/>
      <c r="U30648" s="43"/>
      <c r="AE30648"/>
    </row>
    <row r="30649" spans="1:31">
      <c r="A30649">
        <v>70200</v>
      </c>
      <c r="B30649" t="s">
        <v>26267</v>
      </c>
      <c r="C30649" t="s">
        <v>33478</v>
      </c>
      <c r="D30649" t="s">
        <v>33476</v>
      </c>
      <c r="E30649"/>
      <c r="F30649"/>
      <c r="G30649"/>
      <c r="H30649"/>
      <c r="I30649"/>
      <c r="J30649"/>
      <c r="U30649" s="43"/>
      <c r="AE30649"/>
    </row>
    <row r="30650" spans="1:31">
      <c r="A30650">
        <v>70130</v>
      </c>
      <c r="B30650" t="s">
        <v>26268</v>
      </c>
      <c r="C30650" t="s">
        <v>33477</v>
      </c>
      <c r="D30650" t="s">
        <v>33476</v>
      </c>
      <c r="E30650"/>
      <c r="F30650"/>
      <c r="G30650"/>
      <c r="H30650"/>
      <c r="I30650"/>
      <c r="J30650"/>
      <c r="U30650" s="43"/>
      <c r="AE30650"/>
    </row>
    <row r="30651" spans="1:31">
      <c r="A30651">
        <v>70270</v>
      </c>
      <c r="B30651" t="s">
        <v>26269</v>
      </c>
      <c r="C30651" t="s">
        <v>33478</v>
      </c>
      <c r="D30651" t="s">
        <v>33476</v>
      </c>
      <c r="E30651"/>
      <c r="F30651"/>
      <c r="G30651"/>
      <c r="H30651"/>
      <c r="I30651"/>
      <c r="J30651"/>
      <c r="U30651" s="43"/>
      <c r="AE30651"/>
    </row>
    <row r="30652" spans="1:31">
      <c r="A30652">
        <v>70130</v>
      </c>
      <c r="B30652" t="s">
        <v>26270</v>
      </c>
      <c r="C30652" t="s">
        <v>33477</v>
      </c>
      <c r="D30652" t="s">
        <v>33476</v>
      </c>
      <c r="E30652"/>
      <c r="F30652"/>
      <c r="G30652"/>
      <c r="H30652"/>
      <c r="I30652"/>
      <c r="J30652"/>
      <c r="U30652" s="43"/>
      <c r="AE30652"/>
    </row>
    <row r="30653" spans="1:31">
      <c r="A30653">
        <v>70300</v>
      </c>
      <c r="B30653" t="s">
        <v>26271</v>
      </c>
      <c r="C30653" t="s">
        <v>33478</v>
      </c>
      <c r="D30653" t="s">
        <v>33476</v>
      </c>
      <c r="E30653"/>
      <c r="F30653"/>
      <c r="G30653"/>
      <c r="H30653"/>
      <c r="I30653"/>
      <c r="J30653"/>
      <c r="U30653" s="43"/>
      <c r="AE30653"/>
    </row>
    <row r="30654" spans="1:31">
      <c r="A30654">
        <v>70200</v>
      </c>
      <c r="B30654" t="s">
        <v>26272</v>
      </c>
      <c r="C30654" t="s">
        <v>33478</v>
      </c>
      <c r="D30654" t="s">
        <v>33476</v>
      </c>
      <c r="E30654"/>
      <c r="F30654"/>
      <c r="G30654"/>
      <c r="H30654"/>
      <c r="I30654"/>
      <c r="J30654"/>
      <c r="U30654" s="43"/>
      <c r="AE30654"/>
    </row>
    <row r="30655" spans="1:31">
      <c r="A30655">
        <v>70200</v>
      </c>
      <c r="B30655" t="s">
        <v>26273</v>
      </c>
      <c r="C30655" t="s">
        <v>33478</v>
      </c>
      <c r="D30655" t="s">
        <v>33476</v>
      </c>
      <c r="E30655"/>
      <c r="F30655"/>
      <c r="G30655"/>
      <c r="H30655"/>
      <c r="I30655"/>
      <c r="J30655"/>
      <c r="U30655" s="43"/>
      <c r="AE30655"/>
    </row>
    <row r="30656" spans="1:31">
      <c r="A30656">
        <v>70000</v>
      </c>
      <c r="B30656" t="s">
        <v>26274</v>
      </c>
      <c r="C30656" t="s">
        <v>33478</v>
      </c>
      <c r="D30656" t="s">
        <v>33476</v>
      </c>
      <c r="E30656"/>
      <c r="F30656"/>
      <c r="G30656"/>
      <c r="H30656"/>
      <c r="I30656"/>
      <c r="J30656"/>
      <c r="U30656" s="43"/>
      <c r="AE30656"/>
    </row>
    <row r="30657" spans="1:31">
      <c r="A30657">
        <v>70240</v>
      </c>
      <c r="B30657" t="s">
        <v>26275</v>
      </c>
      <c r="C30657" t="s">
        <v>33478</v>
      </c>
      <c r="D30657" t="s">
        <v>33476</v>
      </c>
      <c r="E30657"/>
      <c r="F30657"/>
      <c r="G30657"/>
      <c r="H30657"/>
      <c r="I30657"/>
      <c r="J30657"/>
      <c r="U30657" s="43"/>
      <c r="AE30657"/>
    </row>
    <row r="30658" spans="1:31">
      <c r="A30658">
        <v>70240</v>
      </c>
      <c r="B30658" t="s">
        <v>26276</v>
      </c>
      <c r="C30658" t="s">
        <v>33478</v>
      </c>
      <c r="D30658" t="s">
        <v>33476</v>
      </c>
      <c r="E30658"/>
      <c r="F30658"/>
      <c r="G30658"/>
      <c r="H30658"/>
      <c r="I30658"/>
      <c r="J30658"/>
      <c r="U30658" s="43"/>
      <c r="AE30658"/>
    </row>
    <row r="30659" spans="1:31">
      <c r="A30659">
        <v>70110</v>
      </c>
      <c r="B30659" t="s">
        <v>26277</v>
      </c>
      <c r="C30659" t="s">
        <v>33478</v>
      </c>
      <c r="D30659" t="s">
        <v>33476</v>
      </c>
      <c r="E30659"/>
      <c r="F30659"/>
      <c r="G30659"/>
      <c r="H30659"/>
      <c r="I30659"/>
      <c r="J30659"/>
      <c r="U30659" s="43"/>
      <c r="AE30659"/>
    </row>
    <row r="30660" spans="1:31">
      <c r="A30660">
        <v>70100</v>
      </c>
      <c r="B30660" t="s">
        <v>14371</v>
      </c>
      <c r="C30660" t="s">
        <v>33477</v>
      </c>
      <c r="D30660" t="s">
        <v>33476</v>
      </c>
      <c r="E30660"/>
      <c r="F30660"/>
      <c r="G30660"/>
      <c r="H30660"/>
      <c r="I30660"/>
      <c r="J30660"/>
      <c r="U30660" s="43"/>
      <c r="AE30660"/>
    </row>
    <row r="30661" spans="1:31">
      <c r="A30661">
        <v>70500</v>
      </c>
      <c r="B30661" t="s">
        <v>26278</v>
      </c>
      <c r="C30661" t="s">
        <v>33478</v>
      </c>
      <c r="D30661" t="s">
        <v>33476</v>
      </c>
      <c r="E30661"/>
      <c r="F30661"/>
      <c r="G30661"/>
      <c r="H30661"/>
      <c r="I30661"/>
      <c r="J30661"/>
      <c r="U30661" s="43"/>
      <c r="AE30661"/>
    </row>
    <row r="30662" spans="1:31">
      <c r="A30662">
        <v>70700</v>
      </c>
      <c r="B30662" t="s">
        <v>26279</v>
      </c>
      <c r="C30662" t="s">
        <v>33477</v>
      </c>
      <c r="D30662" t="s">
        <v>33476</v>
      </c>
      <c r="E30662"/>
      <c r="F30662"/>
      <c r="G30662"/>
      <c r="H30662"/>
      <c r="I30662"/>
      <c r="J30662"/>
      <c r="U30662" s="43"/>
      <c r="AE30662"/>
    </row>
    <row r="30663" spans="1:31">
      <c r="A30663">
        <v>70210</v>
      </c>
      <c r="B30663" t="s">
        <v>26280</v>
      </c>
      <c r="C30663" t="s">
        <v>33478</v>
      </c>
      <c r="D30663" t="s">
        <v>33476</v>
      </c>
      <c r="E30663"/>
      <c r="F30663"/>
      <c r="G30663"/>
      <c r="H30663"/>
      <c r="I30663"/>
      <c r="J30663"/>
      <c r="U30663" s="43"/>
      <c r="AE30663"/>
    </row>
    <row r="30664" spans="1:31">
      <c r="A30664">
        <v>70110</v>
      </c>
      <c r="B30664" t="s">
        <v>26281</v>
      </c>
      <c r="C30664" t="s">
        <v>33478</v>
      </c>
      <c r="D30664" t="s">
        <v>33476</v>
      </c>
      <c r="E30664"/>
      <c r="F30664"/>
      <c r="G30664"/>
      <c r="H30664"/>
      <c r="I30664"/>
      <c r="J30664"/>
      <c r="U30664" s="43"/>
      <c r="AE30664"/>
    </row>
    <row r="30665" spans="1:31">
      <c r="A30665">
        <v>70120</v>
      </c>
      <c r="B30665" t="s">
        <v>26282</v>
      </c>
      <c r="C30665" t="s">
        <v>33477</v>
      </c>
      <c r="D30665" t="s">
        <v>33476</v>
      </c>
      <c r="E30665"/>
      <c r="F30665"/>
      <c r="G30665"/>
      <c r="H30665"/>
      <c r="I30665"/>
      <c r="J30665"/>
      <c r="U30665" s="43"/>
      <c r="AE30665"/>
    </row>
    <row r="30666" spans="1:31">
      <c r="A30666">
        <v>70110</v>
      </c>
      <c r="B30666" t="s">
        <v>26283</v>
      </c>
      <c r="C30666" t="s">
        <v>33478</v>
      </c>
      <c r="D30666" t="s">
        <v>33476</v>
      </c>
      <c r="E30666"/>
      <c r="F30666"/>
      <c r="G30666"/>
      <c r="H30666"/>
      <c r="I30666"/>
      <c r="J30666"/>
      <c r="U30666" s="43"/>
      <c r="AE30666"/>
    </row>
    <row r="30667" spans="1:31">
      <c r="A30667">
        <v>70120</v>
      </c>
      <c r="B30667" t="s">
        <v>26284</v>
      </c>
      <c r="C30667" t="s">
        <v>33477</v>
      </c>
      <c r="D30667" t="s">
        <v>33476</v>
      </c>
      <c r="E30667"/>
      <c r="F30667"/>
      <c r="G30667"/>
      <c r="H30667"/>
      <c r="I30667"/>
      <c r="J30667"/>
      <c r="U30667" s="43"/>
      <c r="AE30667"/>
    </row>
    <row r="30668" spans="1:31">
      <c r="A30668">
        <v>70190</v>
      </c>
      <c r="B30668" t="s">
        <v>26285</v>
      </c>
      <c r="C30668" t="s">
        <v>33477</v>
      </c>
      <c r="D30668" t="s">
        <v>33476</v>
      </c>
      <c r="E30668"/>
      <c r="F30668"/>
      <c r="G30668"/>
      <c r="H30668"/>
      <c r="I30668"/>
      <c r="J30668"/>
      <c r="U30668" s="43"/>
      <c r="AE30668"/>
    </row>
    <row r="30669" spans="1:31">
      <c r="A30669">
        <v>70400</v>
      </c>
      <c r="B30669" t="s">
        <v>26286</v>
      </c>
      <c r="C30669" t="s">
        <v>33478</v>
      </c>
      <c r="D30669" t="s">
        <v>33476</v>
      </c>
      <c r="E30669"/>
      <c r="F30669"/>
      <c r="G30669"/>
      <c r="H30669"/>
      <c r="I30669"/>
      <c r="J30669"/>
      <c r="U30669" s="43"/>
      <c r="AE30669"/>
    </row>
    <row r="30670" spans="1:31">
      <c r="A30670">
        <v>70400</v>
      </c>
      <c r="B30670" t="s">
        <v>26287</v>
      </c>
      <c r="C30670" t="s">
        <v>33478</v>
      </c>
      <c r="D30670" t="s">
        <v>33476</v>
      </c>
      <c r="E30670"/>
      <c r="F30670"/>
      <c r="G30670"/>
      <c r="H30670"/>
      <c r="I30670"/>
      <c r="J30670"/>
      <c r="U30670" s="43"/>
      <c r="AE30670"/>
    </row>
    <row r="30671" spans="1:31">
      <c r="A30671">
        <v>70170</v>
      </c>
      <c r="B30671" t="s">
        <v>26288</v>
      </c>
      <c r="C30671" t="s">
        <v>33478</v>
      </c>
      <c r="D30671" t="s">
        <v>33476</v>
      </c>
      <c r="E30671"/>
      <c r="F30671"/>
      <c r="G30671"/>
      <c r="H30671"/>
      <c r="I30671"/>
      <c r="J30671"/>
      <c r="U30671" s="43"/>
      <c r="AE30671"/>
    </row>
    <row r="30672" spans="1:31">
      <c r="A30672">
        <v>70100</v>
      </c>
      <c r="B30672" t="s">
        <v>26289</v>
      </c>
      <c r="C30672" t="s">
        <v>33477</v>
      </c>
      <c r="D30672" t="s">
        <v>33476</v>
      </c>
      <c r="E30672"/>
      <c r="F30672"/>
      <c r="G30672"/>
      <c r="H30672"/>
      <c r="I30672"/>
      <c r="J30672"/>
      <c r="U30672" s="43"/>
      <c r="AE30672"/>
    </row>
    <row r="30673" spans="1:31">
      <c r="A30673">
        <v>70100</v>
      </c>
      <c r="B30673" t="s">
        <v>26290</v>
      </c>
      <c r="C30673" t="s">
        <v>33477</v>
      </c>
      <c r="D30673" t="s">
        <v>33476</v>
      </c>
      <c r="E30673"/>
      <c r="F30673"/>
      <c r="G30673"/>
      <c r="H30673"/>
      <c r="I30673"/>
      <c r="J30673"/>
      <c r="U30673" s="43"/>
      <c r="AE30673"/>
    </row>
    <row r="30674" spans="1:31">
      <c r="A30674">
        <v>70700</v>
      </c>
      <c r="B30674" t="s">
        <v>26291</v>
      </c>
      <c r="C30674" t="s">
        <v>33477</v>
      </c>
      <c r="D30674" t="s">
        <v>33476</v>
      </c>
      <c r="E30674"/>
      <c r="F30674"/>
      <c r="G30674"/>
      <c r="H30674"/>
      <c r="I30674"/>
      <c r="J30674"/>
      <c r="U30674" s="43"/>
      <c r="AE30674"/>
    </row>
    <row r="30675" spans="1:31">
      <c r="A30675">
        <v>70440</v>
      </c>
      <c r="B30675" t="s">
        <v>26292</v>
      </c>
      <c r="C30675" t="s">
        <v>33478</v>
      </c>
      <c r="D30675" t="s">
        <v>33476</v>
      </c>
      <c r="E30675"/>
      <c r="F30675"/>
      <c r="G30675"/>
      <c r="H30675"/>
      <c r="I30675"/>
      <c r="J30675"/>
      <c r="U30675" s="43"/>
      <c r="AE30675"/>
    </row>
    <row r="30676" spans="1:31">
      <c r="A30676">
        <v>70440</v>
      </c>
      <c r="B30676" t="s">
        <v>26292</v>
      </c>
      <c r="C30676" t="s">
        <v>33478</v>
      </c>
      <c r="D30676" t="s">
        <v>33476</v>
      </c>
      <c r="E30676"/>
      <c r="F30676"/>
      <c r="G30676"/>
      <c r="H30676"/>
      <c r="I30676"/>
      <c r="J30676"/>
      <c r="U30676" s="43"/>
      <c r="AE30676"/>
    </row>
    <row r="30677" spans="1:31">
      <c r="A30677">
        <v>70800</v>
      </c>
      <c r="B30677" t="s">
        <v>26293</v>
      </c>
      <c r="C30677" t="s">
        <v>33478</v>
      </c>
      <c r="D30677" t="s">
        <v>33476</v>
      </c>
      <c r="E30677"/>
      <c r="F30677"/>
      <c r="G30677"/>
      <c r="H30677"/>
      <c r="I30677"/>
      <c r="J30677"/>
      <c r="U30677" s="43"/>
      <c r="AE30677"/>
    </row>
    <row r="30678" spans="1:31">
      <c r="A30678">
        <v>70400</v>
      </c>
      <c r="B30678" t="s">
        <v>22936</v>
      </c>
      <c r="C30678" t="s">
        <v>33478</v>
      </c>
      <c r="D30678" t="s">
        <v>33476</v>
      </c>
      <c r="E30678"/>
      <c r="F30678"/>
      <c r="G30678"/>
      <c r="H30678"/>
      <c r="I30678"/>
      <c r="J30678"/>
      <c r="U30678" s="43"/>
      <c r="AE30678"/>
    </row>
    <row r="30679" spans="1:31">
      <c r="A30679">
        <v>70400</v>
      </c>
      <c r="B30679" t="s">
        <v>22936</v>
      </c>
      <c r="C30679" t="s">
        <v>33478</v>
      </c>
      <c r="D30679" t="s">
        <v>33476</v>
      </c>
      <c r="E30679"/>
      <c r="F30679"/>
      <c r="G30679"/>
      <c r="H30679"/>
      <c r="I30679"/>
      <c r="J30679"/>
      <c r="U30679" s="43"/>
      <c r="AE30679"/>
    </row>
    <row r="30680" spans="1:31">
      <c r="A30680">
        <v>70400</v>
      </c>
      <c r="B30680" t="s">
        <v>22936</v>
      </c>
      <c r="C30680" t="s">
        <v>33478</v>
      </c>
      <c r="D30680" t="s">
        <v>33476</v>
      </c>
      <c r="E30680"/>
      <c r="F30680"/>
      <c r="G30680"/>
      <c r="H30680"/>
      <c r="I30680"/>
      <c r="J30680"/>
      <c r="U30680" s="43"/>
      <c r="AE30680"/>
    </row>
    <row r="30681" spans="1:31">
      <c r="A30681">
        <v>70400</v>
      </c>
      <c r="B30681" t="s">
        <v>22936</v>
      </c>
      <c r="C30681" t="s">
        <v>33478</v>
      </c>
      <c r="D30681" t="s">
        <v>33476</v>
      </c>
      <c r="E30681"/>
      <c r="F30681"/>
      <c r="G30681"/>
      <c r="H30681"/>
      <c r="I30681"/>
      <c r="J30681"/>
      <c r="U30681" s="43"/>
      <c r="AE30681"/>
    </row>
    <row r="30682" spans="1:31">
      <c r="A30682">
        <v>70150</v>
      </c>
      <c r="B30682" t="s">
        <v>26294</v>
      </c>
      <c r="C30682" t="s">
        <v>33477</v>
      </c>
      <c r="D30682" t="s">
        <v>33476</v>
      </c>
      <c r="E30682"/>
      <c r="F30682"/>
      <c r="G30682"/>
      <c r="H30682"/>
      <c r="I30682"/>
      <c r="J30682"/>
      <c r="U30682" s="43"/>
      <c r="AE30682"/>
    </row>
    <row r="30683" spans="1:31">
      <c r="A30683">
        <v>70210</v>
      </c>
      <c r="B30683" t="s">
        <v>26295</v>
      </c>
      <c r="C30683" t="s">
        <v>33478</v>
      </c>
      <c r="D30683" t="s">
        <v>33476</v>
      </c>
      <c r="E30683"/>
      <c r="F30683"/>
      <c r="G30683"/>
      <c r="H30683"/>
      <c r="I30683"/>
      <c r="J30683"/>
      <c r="U30683" s="43"/>
      <c r="AE30683"/>
    </row>
    <row r="30684" spans="1:31">
      <c r="A30684">
        <v>70190</v>
      </c>
      <c r="B30684" t="s">
        <v>26296</v>
      </c>
      <c r="C30684" t="s">
        <v>33477</v>
      </c>
      <c r="D30684" t="s">
        <v>33476</v>
      </c>
      <c r="E30684"/>
      <c r="F30684"/>
      <c r="G30684"/>
      <c r="H30684"/>
      <c r="I30684"/>
      <c r="J30684"/>
      <c r="U30684" s="43"/>
      <c r="AE30684"/>
    </row>
    <row r="30685" spans="1:31">
      <c r="A30685">
        <v>70700</v>
      </c>
      <c r="B30685" t="s">
        <v>26297</v>
      </c>
      <c r="C30685" t="s">
        <v>33477</v>
      </c>
      <c r="D30685" t="s">
        <v>33476</v>
      </c>
      <c r="E30685"/>
      <c r="F30685"/>
      <c r="G30685"/>
      <c r="H30685"/>
      <c r="I30685"/>
      <c r="J30685"/>
      <c r="U30685" s="43"/>
      <c r="AE30685"/>
    </row>
    <row r="30686" spans="1:31">
      <c r="A30686">
        <v>70800</v>
      </c>
      <c r="B30686" t="s">
        <v>26298</v>
      </c>
      <c r="C30686" t="s">
        <v>33478</v>
      </c>
      <c r="D30686" t="s">
        <v>33476</v>
      </c>
      <c r="E30686"/>
      <c r="F30686"/>
      <c r="G30686"/>
      <c r="H30686"/>
      <c r="I30686"/>
      <c r="J30686"/>
      <c r="U30686" s="43"/>
      <c r="AE30686"/>
    </row>
    <row r="30687" spans="1:31">
      <c r="A30687">
        <v>70500</v>
      </c>
      <c r="B30687" t="s">
        <v>26299</v>
      </c>
      <c r="C30687" t="s">
        <v>33478</v>
      </c>
      <c r="D30687" t="s">
        <v>33476</v>
      </c>
      <c r="E30687"/>
      <c r="F30687"/>
      <c r="G30687"/>
      <c r="H30687"/>
      <c r="I30687"/>
      <c r="J30687"/>
      <c r="U30687" s="43"/>
      <c r="AE30687"/>
    </row>
    <row r="30688" spans="1:31">
      <c r="A30688">
        <v>70500</v>
      </c>
      <c r="B30688" t="s">
        <v>26300</v>
      </c>
      <c r="C30688" t="s">
        <v>33478</v>
      </c>
      <c r="D30688" t="s">
        <v>33476</v>
      </c>
      <c r="E30688"/>
      <c r="F30688"/>
      <c r="G30688"/>
      <c r="H30688"/>
      <c r="I30688"/>
      <c r="J30688"/>
      <c r="U30688" s="43"/>
      <c r="AE30688"/>
    </row>
    <row r="30689" spans="1:31">
      <c r="A30689">
        <v>70500</v>
      </c>
      <c r="B30689" t="s">
        <v>26300</v>
      </c>
      <c r="C30689" t="s">
        <v>33478</v>
      </c>
      <c r="D30689" t="s">
        <v>33476</v>
      </c>
      <c r="E30689"/>
      <c r="F30689"/>
      <c r="G30689"/>
      <c r="H30689"/>
      <c r="I30689"/>
      <c r="J30689"/>
      <c r="U30689" s="43"/>
      <c r="AE30689"/>
    </row>
    <row r="30690" spans="1:31">
      <c r="A30690">
        <v>70500</v>
      </c>
      <c r="B30690" t="s">
        <v>26301</v>
      </c>
      <c r="C30690" t="s">
        <v>33478</v>
      </c>
      <c r="D30690" t="s">
        <v>33476</v>
      </c>
      <c r="E30690"/>
      <c r="F30690"/>
      <c r="G30690"/>
      <c r="H30690"/>
      <c r="I30690"/>
      <c r="J30690"/>
      <c r="U30690" s="43"/>
      <c r="AE30690"/>
    </row>
    <row r="30691" spans="1:31">
      <c r="A30691">
        <v>70200</v>
      </c>
      <c r="B30691" t="s">
        <v>26302</v>
      </c>
      <c r="C30691" t="s">
        <v>33478</v>
      </c>
      <c r="D30691" t="s">
        <v>33476</v>
      </c>
      <c r="E30691"/>
      <c r="F30691"/>
      <c r="G30691"/>
      <c r="H30691"/>
      <c r="I30691"/>
      <c r="J30691"/>
      <c r="U30691" s="43"/>
      <c r="AE30691"/>
    </row>
    <row r="30692" spans="1:31">
      <c r="A30692">
        <v>70270</v>
      </c>
      <c r="B30692" t="s">
        <v>26303</v>
      </c>
      <c r="C30692" t="s">
        <v>33478</v>
      </c>
      <c r="D30692" t="s">
        <v>33476</v>
      </c>
      <c r="E30692"/>
      <c r="F30692"/>
      <c r="G30692"/>
      <c r="H30692"/>
      <c r="I30692"/>
      <c r="J30692"/>
      <c r="U30692" s="43"/>
      <c r="AE30692"/>
    </row>
    <row r="30693" spans="1:31">
      <c r="A30693">
        <v>70230</v>
      </c>
      <c r="B30693" t="s">
        <v>26304</v>
      </c>
      <c r="C30693" t="s">
        <v>33478</v>
      </c>
      <c r="D30693" t="s">
        <v>33476</v>
      </c>
      <c r="E30693"/>
      <c r="F30693"/>
      <c r="G30693"/>
      <c r="H30693"/>
      <c r="I30693"/>
      <c r="J30693"/>
      <c r="U30693" s="43"/>
      <c r="AE30693"/>
    </row>
    <row r="30694" spans="1:31">
      <c r="A30694">
        <v>70600</v>
      </c>
      <c r="B30694" t="s">
        <v>26305</v>
      </c>
      <c r="C30694" t="s">
        <v>33477</v>
      </c>
      <c r="D30694" t="s">
        <v>33476</v>
      </c>
      <c r="E30694"/>
      <c r="F30694"/>
      <c r="G30694"/>
      <c r="H30694"/>
      <c r="I30694"/>
      <c r="J30694"/>
      <c r="U30694" s="43"/>
      <c r="AE30694"/>
    </row>
    <row r="30695" spans="1:31">
      <c r="A30695">
        <v>70120</v>
      </c>
      <c r="B30695" t="s">
        <v>26306</v>
      </c>
      <c r="C30695" t="s">
        <v>33477</v>
      </c>
      <c r="D30695" t="s">
        <v>33476</v>
      </c>
      <c r="E30695"/>
      <c r="F30695"/>
      <c r="G30695"/>
      <c r="H30695"/>
      <c r="I30695"/>
      <c r="J30695"/>
      <c r="U30695" s="43"/>
      <c r="AE30695"/>
    </row>
    <row r="30696" spans="1:31">
      <c r="A30696">
        <v>70120</v>
      </c>
      <c r="B30696" t="s">
        <v>26307</v>
      </c>
      <c r="C30696" t="s">
        <v>33477</v>
      </c>
      <c r="D30696" t="s">
        <v>33476</v>
      </c>
      <c r="E30696"/>
      <c r="F30696"/>
      <c r="G30696"/>
      <c r="H30696"/>
      <c r="I30696"/>
      <c r="J30696"/>
      <c r="U30696" s="43"/>
      <c r="AE30696"/>
    </row>
    <row r="30697" spans="1:31">
      <c r="A30697">
        <v>70190</v>
      </c>
      <c r="B30697" t="s">
        <v>26308</v>
      </c>
      <c r="C30697" t="s">
        <v>33477</v>
      </c>
      <c r="D30697" t="s">
        <v>33476</v>
      </c>
      <c r="E30697"/>
      <c r="F30697"/>
      <c r="G30697"/>
      <c r="H30697"/>
      <c r="I30697"/>
      <c r="J30697"/>
      <c r="U30697" s="43"/>
      <c r="AE30697"/>
    </row>
    <row r="30698" spans="1:31">
      <c r="A30698">
        <v>70140</v>
      </c>
      <c r="B30698" t="s">
        <v>26309</v>
      </c>
      <c r="C30698" t="s">
        <v>33477</v>
      </c>
      <c r="D30698" t="s">
        <v>33476</v>
      </c>
      <c r="E30698"/>
      <c r="F30698"/>
      <c r="G30698"/>
      <c r="H30698"/>
      <c r="I30698"/>
      <c r="J30698"/>
      <c r="U30698" s="43"/>
      <c r="AE30698"/>
    </row>
    <row r="30699" spans="1:31">
      <c r="A30699">
        <v>70240</v>
      </c>
      <c r="B30699" t="s">
        <v>26310</v>
      </c>
      <c r="C30699" t="s">
        <v>33478</v>
      </c>
      <c r="D30699" t="s">
        <v>33476</v>
      </c>
      <c r="E30699"/>
      <c r="F30699"/>
      <c r="G30699"/>
      <c r="H30699"/>
      <c r="I30699"/>
      <c r="J30699"/>
      <c r="U30699" s="43"/>
      <c r="AE30699"/>
    </row>
    <row r="30700" spans="1:31">
      <c r="A30700">
        <v>70200</v>
      </c>
      <c r="B30700" t="s">
        <v>26311</v>
      </c>
      <c r="C30700" t="s">
        <v>33478</v>
      </c>
      <c r="D30700" t="s">
        <v>33476</v>
      </c>
      <c r="E30700"/>
      <c r="F30700"/>
      <c r="G30700"/>
      <c r="H30700"/>
      <c r="I30700"/>
      <c r="J30700"/>
      <c r="U30700" s="43"/>
      <c r="AE30700"/>
    </row>
    <row r="30701" spans="1:31">
      <c r="A30701">
        <v>70100</v>
      </c>
      <c r="B30701" t="s">
        <v>26312</v>
      </c>
      <c r="C30701" t="s">
        <v>33477</v>
      </c>
      <c r="D30701" t="s">
        <v>33476</v>
      </c>
      <c r="E30701"/>
      <c r="F30701"/>
      <c r="G30701"/>
      <c r="H30701"/>
      <c r="I30701"/>
      <c r="J30701"/>
      <c r="U30701" s="43"/>
      <c r="AE30701"/>
    </row>
    <row r="30702" spans="1:31">
      <c r="A30702">
        <v>70200</v>
      </c>
      <c r="B30702" t="s">
        <v>26313</v>
      </c>
      <c r="C30702" t="s">
        <v>33478</v>
      </c>
      <c r="D30702" t="s">
        <v>33476</v>
      </c>
      <c r="E30702"/>
      <c r="F30702"/>
      <c r="G30702"/>
      <c r="H30702"/>
      <c r="I30702"/>
      <c r="J30702"/>
      <c r="U30702" s="43"/>
      <c r="AE30702"/>
    </row>
    <row r="30703" spans="1:31">
      <c r="A30703">
        <v>70110</v>
      </c>
      <c r="B30703" t="s">
        <v>26314</v>
      </c>
      <c r="C30703" t="s">
        <v>33478</v>
      </c>
      <c r="D30703" t="s">
        <v>33476</v>
      </c>
      <c r="E30703"/>
      <c r="F30703"/>
      <c r="G30703"/>
      <c r="H30703"/>
      <c r="I30703"/>
      <c r="J30703"/>
      <c r="U30703" s="43"/>
      <c r="AE30703"/>
    </row>
    <row r="30704" spans="1:31">
      <c r="A30704">
        <v>70310</v>
      </c>
      <c r="B30704" t="s">
        <v>26315</v>
      </c>
      <c r="C30704" t="s">
        <v>33478</v>
      </c>
      <c r="D30704" t="s">
        <v>33476</v>
      </c>
      <c r="E30704"/>
      <c r="F30704"/>
      <c r="G30704"/>
      <c r="H30704"/>
      <c r="I30704"/>
      <c r="J30704"/>
      <c r="U30704" s="43"/>
      <c r="AE30704"/>
    </row>
    <row r="30705" spans="1:31">
      <c r="A30705">
        <v>70230</v>
      </c>
      <c r="B30705" t="s">
        <v>26316</v>
      </c>
      <c r="C30705" t="s">
        <v>33478</v>
      </c>
      <c r="D30705" t="s">
        <v>33476</v>
      </c>
      <c r="E30705"/>
      <c r="F30705"/>
      <c r="G30705"/>
      <c r="H30705"/>
      <c r="I30705"/>
      <c r="J30705"/>
      <c r="U30705" s="43"/>
      <c r="AE30705"/>
    </row>
    <row r="30706" spans="1:31">
      <c r="A30706">
        <v>70230</v>
      </c>
      <c r="B30706" t="s">
        <v>26316</v>
      </c>
      <c r="C30706" t="s">
        <v>33478</v>
      </c>
      <c r="D30706" t="s">
        <v>33476</v>
      </c>
      <c r="E30706"/>
      <c r="F30706"/>
      <c r="G30706"/>
      <c r="H30706"/>
      <c r="I30706"/>
      <c r="J30706"/>
      <c r="U30706" s="43"/>
      <c r="AE30706"/>
    </row>
    <row r="30707" spans="1:31">
      <c r="A30707">
        <v>70200</v>
      </c>
      <c r="B30707" t="s">
        <v>15286</v>
      </c>
      <c r="C30707" t="s">
        <v>33478</v>
      </c>
      <c r="D30707" t="s">
        <v>33476</v>
      </c>
      <c r="E30707"/>
      <c r="F30707"/>
      <c r="G30707"/>
      <c r="H30707"/>
      <c r="I30707"/>
      <c r="J30707"/>
      <c r="U30707" s="43"/>
      <c r="AE30707"/>
    </row>
    <row r="30708" spans="1:31">
      <c r="A30708">
        <v>70300</v>
      </c>
      <c r="B30708" t="s">
        <v>26317</v>
      </c>
      <c r="C30708" t="s">
        <v>33478</v>
      </c>
      <c r="D30708" t="s">
        <v>33476</v>
      </c>
      <c r="E30708"/>
      <c r="F30708"/>
      <c r="G30708"/>
      <c r="H30708"/>
      <c r="I30708"/>
      <c r="J30708"/>
      <c r="U30708" s="43"/>
      <c r="AE30708"/>
    </row>
    <row r="30709" spans="1:31">
      <c r="A30709">
        <v>70400</v>
      </c>
      <c r="B30709" t="s">
        <v>13556</v>
      </c>
      <c r="C30709" t="s">
        <v>33478</v>
      </c>
      <c r="D30709" t="s">
        <v>33476</v>
      </c>
      <c r="E30709"/>
      <c r="F30709"/>
      <c r="G30709"/>
      <c r="H30709"/>
      <c r="I30709"/>
      <c r="J30709"/>
      <c r="U30709" s="43"/>
      <c r="AE30709"/>
    </row>
    <row r="30710" spans="1:31">
      <c r="A30710">
        <v>70200</v>
      </c>
      <c r="B30710" t="s">
        <v>26318</v>
      </c>
      <c r="C30710" t="s">
        <v>33478</v>
      </c>
      <c r="D30710" t="s">
        <v>33476</v>
      </c>
      <c r="E30710"/>
      <c r="F30710"/>
      <c r="G30710"/>
      <c r="H30710"/>
      <c r="I30710"/>
      <c r="J30710"/>
      <c r="U30710" s="43"/>
      <c r="AE30710"/>
    </row>
    <row r="30711" spans="1:31">
      <c r="A30711">
        <v>70300</v>
      </c>
      <c r="B30711" t="s">
        <v>26319</v>
      </c>
      <c r="C30711" t="s">
        <v>33478</v>
      </c>
      <c r="D30711" t="s">
        <v>33476</v>
      </c>
      <c r="E30711"/>
      <c r="F30711"/>
      <c r="G30711"/>
      <c r="H30711"/>
      <c r="I30711"/>
      <c r="J30711"/>
      <c r="U30711" s="43"/>
      <c r="AE30711"/>
    </row>
    <row r="30712" spans="1:31">
      <c r="A30712">
        <v>70800</v>
      </c>
      <c r="B30712" t="s">
        <v>26320</v>
      </c>
      <c r="C30712" t="s">
        <v>33478</v>
      </c>
      <c r="D30712" t="s">
        <v>33476</v>
      </c>
      <c r="E30712"/>
      <c r="F30712"/>
      <c r="G30712"/>
      <c r="H30712"/>
      <c r="I30712"/>
      <c r="J30712"/>
      <c r="U30712" s="43"/>
      <c r="AE30712"/>
    </row>
    <row r="30713" spans="1:31">
      <c r="A30713">
        <v>70000</v>
      </c>
      <c r="B30713" t="s">
        <v>26321</v>
      </c>
      <c r="C30713" t="s">
        <v>33478</v>
      </c>
      <c r="D30713" t="s">
        <v>33476</v>
      </c>
      <c r="E30713"/>
      <c r="F30713"/>
      <c r="G30713"/>
      <c r="H30713"/>
      <c r="I30713"/>
      <c r="J30713"/>
      <c r="U30713" s="43"/>
      <c r="AE30713"/>
    </row>
    <row r="30714" spans="1:31">
      <c r="A30714">
        <v>70110</v>
      </c>
      <c r="B30714" t="s">
        <v>26322</v>
      </c>
      <c r="C30714" t="s">
        <v>33478</v>
      </c>
      <c r="D30714" t="s">
        <v>33476</v>
      </c>
      <c r="E30714"/>
      <c r="F30714"/>
      <c r="G30714"/>
      <c r="H30714"/>
      <c r="I30714"/>
      <c r="J30714"/>
      <c r="U30714" s="43"/>
      <c r="AE30714"/>
    </row>
    <row r="30715" spans="1:31">
      <c r="A30715">
        <v>70200</v>
      </c>
      <c r="B30715" t="s">
        <v>26323</v>
      </c>
      <c r="C30715" t="s">
        <v>33478</v>
      </c>
      <c r="D30715" t="s">
        <v>33476</v>
      </c>
      <c r="E30715"/>
      <c r="F30715"/>
      <c r="G30715"/>
      <c r="H30715"/>
      <c r="I30715"/>
      <c r="J30715"/>
      <c r="U30715" s="43"/>
      <c r="AE30715"/>
    </row>
    <row r="30716" spans="1:31">
      <c r="A30716">
        <v>70200</v>
      </c>
      <c r="B30716" t="s">
        <v>26324</v>
      </c>
      <c r="C30716" t="s">
        <v>33478</v>
      </c>
      <c r="D30716" t="s">
        <v>33476</v>
      </c>
      <c r="E30716"/>
      <c r="F30716"/>
      <c r="G30716"/>
      <c r="H30716"/>
      <c r="I30716"/>
      <c r="J30716"/>
      <c r="U30716" s="43"/>
      <c r="AE30716"/>
    </row>
    <row r="30717" spans="1:31">
      <c r="A30717">
        <v>70500</v>
      </c>
      <c r="B30717" t="s">
        <v>26325</v>
      </c>
      <c r="C30717" t="s">
        <v>33478</v>
      </c>
      <c r="D30717" t="s">
        <v>33476</v>
      </c>
      <c r="E30717"/>
      <c r="F30717"/>
      <c r="G30717"/>
      <c r="H30717"/>
      <c r="I30717"/>
      <c r="J30717"/>
      <c r="U30717" s="43"/>
      <c r="AE30717"/>
    </row>
    <row r="30718" spans="1:31">
      <c r="A30718">
        <v>70200</v>
      </c>
      <c r="B30718" t="s">
        <v>26326</v>
      </c>
      <c r="C30718" t="s">
        <v>33478</v>
      </c>
      <c r="D30718" t="s">
        <v>33476</v>
      </c>
      <c r="E30718"/>
      <c r="F30718"/>
      <c r="G30718"/>
      <c r="H30718"/>
      <c r="I30718"/>
      <c r="J30718"/>
      <c r="U30718" s="43"/>
      <c r="AE30718"/>
    </row>
    <row r="30719" spans="1:31">
      <c r="A30719">
        <v>70240</v>
      </c>
      <c r="B30719" t="s">
        <v>26327</v>
      </c>
      <c r="C30719" t="s">
        <v>33478</v>
      </c>
      <c r="D30719" t="s">
        <v>33476</v>
      </c>
      <c r="E30719"/>
      <c r="F30719"/>
      <c r="G30719"/>
      <c r="H30719"/>
      <c r="I30719"/>
      <c r="J30719"/>
      <c r="U30719" s="43"/>
      <c r="AE30719"/>
    </row>
    <row r="30720" spans="1:31">
      <c r="A30720">
        <v>70210</v>
      </c>
      <c r="B30720" t="s">
        <v>26328</v>
      </c>
      <c r="C30720" t="s">
        <v>33478</v>
      </c>
      <c r="D30720" t="s">
        <v>33476</v>
      </c>
      <c r="E30720"/>
      <c r="F30720"/>
      <c r="G30720"/>
      <c r="H30720"/>
      <c r="I30720"/>
      <c r="J30720"/>
      <c r="U30720" s="43"/>
      <c r="AE30720"/>
    </row>
    <row r="30721" spans="1:31">
      <c r="A30721">
        <v>70000</v>
      </c>
      <c r="B30721" t="s">
        <v>26329</v>
      </c>
      <c r="C30721" t="s">
        <v>33478</v>
      </c>
      <c r="D30721" t="s">
        <v>33476</v>
      </c>
      <c r="E30721"/>
      <c r="F30721"/>
      <c r="G30721"/>
      <c r="H30721"/>
      <c r="I30721"/>
      <c r="J30721"/>
      <c r="U30721" s="43"/>
      <c r="AE30721"/>
    </row>
    <row r="30722" spans="1:31">
      <c r="A30722">
        <v>70190</v>
      </c>
      <c r="B30722" t="s">
        <v>4833</v>
      </c>
      <c r="C30722" t="s">
        <v>33477</v>
      </c>
      <c r="D30722" t="s">
        <v>33476</v>
      </c>
      <c r="E30722"/>
      <c r="F30722"/>
      <c r="G30722"/>
      <c r="H30722"/>
      <c r="I30722"/>
      <c r="J30722"/>
      <c r="U30722" s="43"/>
      <c r="AE30722"/>
    </row>
    <row r="30723" spans="1:31">
      <c r="A30723">
        <v>70190</v>
      </c>
      <c r="B30723" t="s">
        <v>26330</v>
      </c>
      <c r="C30723" t="s">
        <v>33477</v>
      </c>
      <c r="D30723" t="s">
        <v>33476</v>
      </c>
      <c r="E30723"/>
      <c r="F30723"/>
      <c r="G30723"/>
      <c r="H30723"/>
      <c r="I30723"/>
      <c r="J30723"/>
      <c r="U30723" s="43"/>
      <c r="AE30723"/>
    </row>
    <row r="30724" spans="1:31">
      <c r="A30724">
        <v>70140</v>
      </c>
      <c r="B30724" t="s">
        <v>8657</v>
      </c>
      <c r="C30724" t="s">
        <v>33477</v>
      </c>
      <c r="D30724" t="s">
        <v>33476</v>
      </c>
      <c r="E30724"/>
      <c r="F30724"/>
      <c r="G30724"/>
      <c r="H30724"/>
      <c r="I30724"/>
      <c r="J30724"/>
      <c r="U30724" s="43"/>
      <c r="AE30724"/>
    </row>
    <row r="30725" spans="1:31">
      <c r="A30725">
        <v>70200</v>
      </c>
      <c r="B30725" t="s">
        <v>26331</v>
      </c>
      <c r="C30725" t="s">
        <v>33478</v>
      </c>
      <c r="D30725" t="s">
        <v>33476</v>
      </c>
      <c r="E30725"/>
      <c r="F30725"/>
      <c r="G30725"/>
      <c r="H30725"/>
      <c r="I30725"/>
      <c r="J30725"/>
      <c r="U30725" s="43"/>
      <c r="AE30725"/>
    </row>
    <row r="30726" spans="1:31">
      <c r="A30726">
        <v>70120</v>
      </c>
      <c r="B30726" t="s">
        <v>26332</v>
      </c>
      <c r="C30726" t="s">
        <v>33477</v>
      </c>
      <c r="D30726" t="s">
        <v>33476</v>
      </c>
      <c r="E30726"/>
      <c r="F30726"/>
      <c r="G30726"/>
      <c r="H30726"/>
      <c r="I30726"/>
      <c r="J30726"/>
      <c r="U30726" s="43"/>
      <c r="AE30726"/>
    </row>
    <row r="30727" spans="1:31">
      <c r="A30727">
        <v>70400</v>
      </c>
      <c r="B30727" t="s">
        <v>26333</v>
      </c>
      <c r="C30727" t="s">
        <v>33478</v>
      </c>
      <c r="D30727" t="s">
        <v>33476</v>
      </c>
      <c r="E30727"/>
      <c r="F30727"/>
      <c r="G30727"/>
      <c r="H30727"/>
      <c r="I30727"/>
      <c r="J30727"/>
      <c r="U30727" s="43"/>
      <c r="AE30727"/>
    </row>
    <row r="30728" spans="1:31">
      <c r="A30728">
        <v>70100</v>
      </c>
      <c r="B30728" t="s">
        <v>26334</v>
      </c>
      <c r="C30728" t="s">
        <v>33477</v>
      </c>
      <c r="D30728" t="s">
        <v>33476</v>
      </c>
      <c r="E30728"/>
      <c r="F30728"/>
      <c r="G30728"/>
      <c r="H30728"/>
      <c r="I30728"/>
      <c r="J30728"/>
      <c r="U30728" s="43"/>
      <c r="AE30728"/>
    </row>
    <row r="30729" spans="1:31">
      <c r="A30729">
        <v>70110</v>
      </c>
      <c r="B30729" t="s">
        <v>26335</v>
      </c>
      <c r="C30729" t="s">
        <v>33478</v>
      </c>
      <c r="D30729" t="s">
        <v>33476</v>
      </c>
      <c r="E30729"/>
      <c r="F30729"/>
      <c r="G30729"/>
      <c r="H30729"/>
      <c r="I30729"/>
      <c r="J30729"/>
      <c r="U30729" s="43"/>
      <c r="AE30729"/>
    </row>
    <row r="30730" spans="1:31">
      <c r="A30730">
        <v>70150</v>
      </c>
      <c r="B30730" t="s">
        <v>26336</v>
      </c>
      <c r="C30730" t="s">
        <v>33477</v>
      </c>
      <c r="D30730" t="s">
        <v>33476</v>
      </c>
      <c r="E30730"/>
      <c r="F30730"/>
      <c r="G30730"/>
      <c r="H30730"/>
      <c r="I30730"/>
      <c r="J30730"/>
      <c r="U30730" s="43"/>
      <c r="AE30730"/>
    </row>
    <row r="30731" spans="1:31">
      <c r="A30731">
        <v>70230</v>
      </c>
      <c r="B30731" t="s">
        <v>26337</v>
      </c>
      <c r="C30731" t="s">
        <v>33478</v>
      </c>
      <c r="D30731" t="s">
        <v>33476</v>
      </c>
      <c r="E30731"/>
      <c r="F30731"/>
      <c r="G30731"/>
      <c r="H30731"/>
      <c r="I30731"/>
      <c r="J30731"/>
      <c r="U30731" s="43"/>
      <c r="AE30731"/>
    </row>
    <row r="30732" spans="1:31">
      <c r="A30732">
        <v>70110</v>
      </c>
      <c r="B30732" t="s">
        <v>26338</v>
      </c>
      <c r="C30732" t="s">
        <v>33478</v>
      </c>
      <c r="D30732" t="s">
        <v>33476</v>
      </c>
      <c r="E30732"/>
      <c r="F30732"/>
      <c r="G30732"/>
      <c r="H30732"/>
      <c r="I30732"/>
      <c r="J30732"/>
      <c r="U30732" s="43"/>
      <c r="AE30732"/>
    </row>
    <row r="30733" spans="1:31">
      <c r="A30733">
        <v>70120</v>
      </c>
      <c r="B30733" t="s">
        <v>26339</v>
      </c>
      <c r="C30733" t="s">
        <v>33477</v>
      </c>
      <c r="D30733" t="s">
        <v>33476</v>
      </c>
      <c r="E30733"/>
      <c r="F30733"/>
      <c r="G30733"/>
      <c r="H30733"/>
      <c r="I30733"/>
      <c r="J30733"/>
      <c r="U30733" s="43"/>
      <c r="AE30733"/>
    </row>
    <row r="30734" spans="1:31">
      <c r="A30734">
        <v>70210</v>
      </c>
      <c r="B30734" t="s">
        <v>26340</v>
      </c>
      <c r="C30734" t="s">
        <v>33478</v>
      </c>
      <c r="D30734" t="s">
        <v>33476</v>
      </c>
      <c r="E30734"/>
      <c r="F30734"/>
      <c r="G30734"/>
      <c r="H30734"/>
      <c r="I30734"/>
      <c r="J30734"/>
      <c r="U30734" s="43"/>
      <c r="AE30734"/>
    </row>
    <row r="30735" spans="1:31">
      <c r="A30735">
        <v>70270</v>
      </c>
      <c r="B30735" t="s">
        <v>26341</v>
      </c>
      <c r="C30735" t="s">
        <v>33478</v>
      </c>
      <c r="D30735" t="s">
        <v>33476</v>
      </c>
      <c r="E30735"/>
      <c r="F30735"/>
      <c r="G30735"/>
      <c r="H30735"/>
      <c r="I30735"/>
      <c r="J30735"/>
      <c r="U30735" s="43"/>
      <c r="AE30735"/>
    </row>
    <row r="30736" spans="1:31">
      <c r="A30736">
        <v>70180</v>
      </c>
      <c r="B30736" t="s">
        <v>26342</v>
      </c>
      <c r="C30736" t="s">
        <v>33477</v>
      </c>
      <c r="D30736" t="s">
        <v>33476</v>
      </c>
      <c r="E30736"/>
      <c r="F30736"/>
      <c r="G30736"/>
      <c r="H30736"/>
      <c r="I30736"/>
      <c r="J30736"/>
      <c r="U30736" s="43"/>
      <c r="AE30736"/>
    </row>
    <row r="30737" spans="1:31">
      <c r="A30737">
        <v>70160</v>
      </c>
      <c r="B30737" t="s">
        <v>26343</v>
      </c>
      <c r="C30737" t="s">
        <v>33478</v>
      </c>
      <c r="D30737" t="s">
        <v>33476</v>
      </c>
      <c r="E30737"/>
      <c r="F30737"/>
      <c r="G30737"/>
      <c r="H30737"/>
      <c r="I30737"/>
      <c r="J30737"/>
      <c r="U30737" s="43"/>
      <c r="AE30737"/>
    </row>
    <row r="30738" spans="1:31">
      <c r="A30738">
        <v>70130</v>
      </c>
      <c r="B30738" t="s">
        <v>26344</v>
      </c>
      <c r="C30738" t="s">
        <v>33477</v>
      </c>
      <c r="D30738" t="s">
        <v>33476</v>
      </c>
      <c r="E30738"/>
      <c r="F30738"/>
      <c r="G30738"/>
      <c r="H30738"/>
      <c r="I30738"/>
      <c r="J30738"/>
      <c r="U30738" s="43"/>
      <c r="AE30738"/>
    </row>
    <row r="30739" spans="1:31">
      <c r="A30739">
        <v>70160</v>
      </c>
      <c r="B30739" t="s">
        <v>26345</v>
      </c>
      <c r="C30739" t="s">
        <v>33478</v>
      </c>
      <c r="D30739" t="s">
        <v>33476</v>
      </c>
      <c r="E30739"/>
      <c r="F30739"/>
      <c r="G30739"/>
      <c r="H30739"/>
      <c r="I30739"/>
      <c r="J30739"/>
      <c r="U30739" s="43"/>
      <c r="AE30739"/>
    </row>
    <row r="30740" spans="1:31">
      <c r="A30740">
        <v>70300</v>
      </c>
      <c r="B30740" t="s">
        <v>26346</v>
      </c>
      <c r="C30740" t="s">
        <v>33478</v>
      </c>
      <c r="D30740" t="s">
        <v>33476</v>
      </c>
      <c r="E30740"/>
      <c r="F30740"/>
      <c r="G30740"/>
      <c r="H30740"/>
      <c r="I30740"/>
      <c r="J30740"/>
      <c r="U30740" s="43"/>
      <c r="AE30740"/>
    </row>
    <row r="30741" spans="1:31">
      <c r="A30741">
        <v>70400</v>
      </c>
      <c r="B30741" t="s">
        <v>26347</v>
      </c>
      <c r="C30741" t="s">
        <v>33478</v>
      </c>
      <c r="D30741" t="s">
        <v>33476</v>
      </c>
      <c r="E30741"/>
      <c r="F30741"/>
      <c r="G30741"/>
      <c r="H30741"/>
      <c r="I30741"/>
      <c r="J30741"/>
      <c r="U30741" s="43"/>
      <c r="AE30741"/>
    </row>
    <row r="30742" spans="1:31">
      <c r="A30742">
        <v>70200</v>
      </c>
      <c r="B30742" t="s">
        <v>26348</v>
      </c>
      <c r="C30742" t="s">
        <v>33478</v>
      </c>
      <c r="D30742" t="s">
        <v>33476</v>
      </c>
      <c r="E30742"/>
      <c r="F30742"/>
      <c r="G30742"/>
      <c r="H30742"/>
      <c r="I30742"/>
      <c r="J30742"/>
      <c r="U30742" s="43"/>
      <c r="AE30742"/>
    </row>
    <row r="30743" spans="1:31">
      <c r="A30743">
        <v>70110</v>
      </c>
      <c r="B30743" t="s">
        <v>26349</v>
      </c>
      <c r="C30743" t="s">
        <v>33478</v>
      </c>
      <c r="D30743" t="s">
        <v>33476</v>
      </c>
      <c r="E30743"/>
      <c r="F30743"/>
      <c r="G30743"/>
      <c r="H30743"/>
      <c r="I30743"/>
      <c r="J30743"/>
      <c r="U30743" s="43"/>
      <c r="AE30743"/>
    </row>
    <row r="30744" spans="1:31">
      <c r="A30744">
        <v>70120</v>
      </c>
      <c r="B30744" t="s">
        <v>14444</v>
      </c>
      <c r="C30744" t="s">
        <v>33477</v>
      </c>
      <c r="D30744" t="s">
        <v>33476</v>
      </c>
      <c r="E30744"/>
      <c r="F30744"/>
      <c r="G30744"/>
      <c r="H30744"/>
      <c r="I30744"/>
      <c r="J30744"/>
      <c r="U30744" s="43"/>
      <c r="AE30744"/>
    </row>
    <row r="30745" spans="1:31">
      <c r="A30745">
        <v>70240</v>
      </c>
      <c r="B30745" t="s">
        <v>26350</v>
      </c>
      <c r="C30745" t="s">
        <v>33478</v>
      </c>
      <c r="D30745" t="s">
        <v>33476</v>
      </c>
      <c r="E30745"/>
      <c r="F30745"/>
      <c r="G30745"/>
      <c r="H30745"/>
      <c r="I30745"/>
      <c r="J30745"/>
      <c r="U30745" s="43"/>
      <c r="AE30745"/>
    </row>
    <row r="30746" spans="1:31">
      <c r="A30746">
        <v>70310</v>
      </c>
      <c r="B30746" t="s">
        <v>15798</v>
      </c>
      <c r="C30746" t="s">
        <v>33478</v>
      </c>
      <c r="D30746" t="s">
        <v>33476</v>
      </c>
      <c r="E30746"/>
      <c r="F30746"/>
      <c r="G30746"/>
      <c r="H30746"/>
      <c r="I30746"/>
      <c r="J30746"/>
      <c r="U30746" s="43"/>
      <c r="AE30746"/>
    </row>
    <row r="30747" spans="1:31">
      <c r="A30747">
        <v>70140</v>
      </c>
      <c r="B30747" t="s">
        <v>26351</v>
      </c>
      <c r="C30747" t="s">
        <v>33477</v>
      </c>
      <c r="D30747" t="s">
        <v>33476</v>
      </c>
      <c r="E30747"/>
      <c r="F30747"/>
      <c r="G30747"/>
      <c r="H30747"/>
      <c r="I30747"/>
      <c r="J30747"/>
      <c r="U30747" s="43"/>
      <c r="AE30747"/>
    </row>
    <row r="30748" spans="1:31">
      <c r="A30748">
        <v>70190</v>
      </c>
      <c r="B30748" t="s">
        <v>26352</v>
      </c>
      <c r="C30748" t="s">
        <v>33477</v>
      </c>
      <c r="D30748" t="s">
        <v>33476</v>
      </c>
      <c r="E30748"/>
      <c r="F30748"/>
      <c r="G30748"/>
      <c r="H30748"/>
      <c r="I30748"/>
      <c r="J30748"/>
      <c r="U30748" s="43"/>
      <c r="AE30748"/>
    </row>
    <row r="30749" spans="1:31">
      <c r="A30749">
        <v>70700</v>
      </c>
      <c r="B30749" t="s">
        <v>26353</v>
      </c>
      <c r="C30749" t="s">
        <v>33477</v>
      </c>
      <c r="D30749" t="s">
        <v>33476</v>
      </c>
      <c r="E30749"/>
      <c r="F30749"/>
      <c r="G30749"/>
      <c r="H30749"/>
      <c r="I30749"/>
      <c r="J30749"/>
      <c r="U30749" s="43"/>
      <c r="AE30749"/>
    </row>
    <row r="30750" spans="1:31">
      <c r="A30750">
        <v>70230</v>
      </c>
      <c r="B30750" t="s">
        <v>26354</v>
      </c>
      <c r="C30750" t="s">
        <v>33478</v>
      </c>
      <c r="D30750" t="s">
        <v>33476</v>
      </c>
      <c r="E30750"/>
      <c r="F30750"/>
      <c r="G30750"/>
      <c r="H30750"/>
      <c r="I30750"/>
      <c r="J30750"/>
      <c r="U30750" s="43"/>
      <c r="AE30750"/>
    </row>
    <row r="30751" spans="1:31">
      <c r="A30751">
        <v>70000</v>
      </c>
      <c r="B30751" t="s">
        <v>26355</v>
      </c>
      <c r="C30751" t="s">
        <v>33478</v>
      </c>
      <c r="D30751" t="s">
        <v>33476</v>
      </c>
      <c r="E30751"/>
      <c r="F30751"/>
      <c r="G30751"/>
      <c r="H30751"/>
      <c r="I30751"/>
      <c r="J30751"/>
      <c r="U30751" s="43"/>
      <c r="AE30751"/>
    </row>
    <row r="30752" spans="1:31">
      <c r="A30752">
        <v>70500</v>
      </c>
      <c r="B30752" t="s">
        <v>26356</v>
      </c>
      <c r="C30752" t="s">
        <v>33478</v>
      </c>
      <c r="D30752" t="s">
        <v>33476</v>
      </c>
      <c r="E30752"/>
      <c r="F30752"/>
      <c r="G30752"/>
      <c r="H30752"/>
      <c r="I30752"/>
      <c r="J30752"/>
      <c r="U30752" s="43"/>
      <c r="AE30752"/>
    </row>
    <row r="30753" spans="1:31">
      <c r="A30753">
        <v>70210</v>
      </c>
      <c r="B30753" t="s">
        <v>26357</v>
      </c>
      <c r="C30753" t="s">
        <v>33478</v>
      </c>
      <c r="D30753" t="s">
        <v>33476</v>
      </c>
      <c r="E30753"/>
      <c r="F30753"/>
      <c r="G30753"/>
      <c r="H30753"/>
      <c r="I30753"/>
      <c r="J30753"/>
      <c r="U30753" s="43"/>
      <c r="AE30753"/>
    </row>
    <row r="30754" spans="1:31">
      <c r="A30754">
        <v>70270</v>
      </c>
      <c r="B30754" t="s">
        <v>26358</v>
      </c>
      <c r="C30754" t="s">
        <v>33478</v>
      </c>
      <c r="D30754" t="s">
        <v>33476</v>
      </c>
      <c r="E30754"/>
      <c r="F30754"/>
      <c r="G30754"/>
      <c r="H30754"/>
      <c r="I30754"/>
      <c r="J30754"/>
      <c r="U30754" s="43"/>
      <c r="AE30754"/>
    </row>
    <row r="30755" spans="1:31">
      <c r="A30755">
        <v>70500</v>
      </c>
      <c r="B30755" t="s">
        <v>26359</v>
      </c>
      <c r="C30755" t="s">
        <v>33478</v>
      </c>
      <c r="D30755" t="s">
        <v>33476</v>
      </c>
      <c r="E30755"/>
      <c r="F30755"/>
      <c r="G30755"/>
      <c r="H30755"/>
      <c r="I30755"/>
      <c r="J30755"/>
      <c r="U30755" s="43"/>
      <c r="AE30755"/>
    </row>
    <row r="30756" spans="1:31">
      <c r="A30756">
        <v>70000</v>
      </c>
      <c r="B30756" t="s">
        <v>26360</v>
      </c>
      <c r="C30756" t="s">
        <v>33478</v>
      </c>
      <c r="D30756" t="s">
        <v>33476</v>
      </c>
      <c r="E30756"/>
      <c r="F30756"/>
      <c r="G30756"/>
      <c r="H30756"/>
      <c r="I30756"/>
      <c r="J30756"/>
      <c r="U30756" s="43"/>
      <c r="AE30756"/>
    </row>
    <row r="30757" spans="1:31">
      <c r="A30757">
        <v>70110</v>
      </c>
      <c r="B30757" t="s">
        <v>26361</v>
      </c>
      <c r="C30757" t="s">
        <v>33478</v>
      </c>
      <c r="D30757" t="s">
        <v>33476</v>
      </c>
      <c r="E30757"/>
      <c r="F30757"/>
      <c r="G30757"/>
      <c r="H30757"/>
      <c r="I30757"/>
      <c r="J30757"/>
      <c r="U30757" s="43"/>
      <c r="AE30757"/>
    </row>
    <row r="30758" spans="1:31">
      <c r="A30758">
        <v>70700</v>
      </c>
      <c r="B30758" t="s">
        <v>26362</v>
      </c>
      <c r="C30758" t="s">
        <v>33477</v>
      </c>
      <c r="D30758" t="s">
        <v>33476</v>
      </c>
      <c r="E30758"/>
      <c r="F30758"/>
      <c r="G30758"/>
      <c r="H30758"/>
      <c r="I30758"/>
      <c r="J30758"/>
      <c r="U30758" s="43"/>
      <c r="AE30758"/>
    </row>
    <row r="30759" spans="1:31">
      <c r="A30759">
        <v>70000</v>
      </c>
      <c r="B30759" t="s">
        <v>26363</v>
      </c>
      <c r="C30759" t="s">
        <v>33478</v>
      </c>
      <c r="D30759" t="s">
        <v>33476</v>
      </c>
      <c r="E30759"/>
      <c r="F30759"/>
      <c r="G30759"/>
      <c r="H30759"/>
      <c r="I30759"/>
      <c r="J30759"/>
      <c r="U30759" s="43"/>
      <c r="AE30759"/>
    </row>
    <row r="30760" spans="1:31">
      <c r="A30760">
        <v>70180</v>
      </c>
      <c r="B30760" t="s">
        <v>7034</v>
      </c>
      <c r="C30760" t="s">
        <v>33477</v>
      </c>
      <c r="D30760" t="s">
        <v>33476</v>
      </c>
      <c r="E30760"/>
      <c r="F30760"/>
      <c r="G30760"/>
      <c r="H30760"/>
      <c r="I30760"/>
      <c r="J30760"/>
      <c r="U30760" s="43"/>
      <c r="AE30760"/>
    </row>
    <row r="30761" spans="1:31">
      <c r="A30761">
        <v>70120</v>
      </c>
      <c r="B30761" t="s">
        <v>26364</v>
      </c>
      <c r="C30761" t="s">
        <v>33477</v>
      </c>
      <c r="D30761" t="s">
        <v>33476</v>
      </c>
      <c r="E30761"/>
      <c r="F30761"/>
      <c r="G30761"/>
      <c r="H30761"/>
      <c r="I30761"/>
      <c r="J30761"/>
      <c r="U30761" s="43"/>
      <c r="AE30761"/>
    </row>
    <row r="30762" spans="1:31">
      <c r="A30762">
        <v>70100</v>
      </c>
      <c r="B30762" t="s">
        <v>26365</v>
      </c>
      <c r="C30762" t="s">
        <v>33477</v>
      </c>
      <c r="D30762" t="s">
        <v>33476</v>
      </c>
      <c r="E30762"/>
      <c r="F30762"/>
      <c r="G30762"/>
      <c r="H30762"/>
      <c r="I30762"/>
      <c r="J30762"/>
      <c r="U30762" s="43"/>
      <c r="AE30762"/>
    </row>
    <row r="30763" spans="1:31">
      <c r="A30763">
        <v>70500</v>
      </c>
      <c r="B30763" t="s">
        <v>26366</v>
      </c>
      <c r="C30763" t="s">
        <v>33478</v>
      </c>
      <c r="D30763" t="s">
        <v>33476</v>
      </c>
      <c r="E30763"/>
      <c r="F30763"/>
      <c r="G30763"/>
      <c r="H30763"/>
      <c r="I30763"/>
      <c r="J30763"/>
      <c r="U30763" s="43"/>
      <c r="AE30763"/>
    </row>
    <row r="30764" spans="1:31">
      <c r="A30764">
        <v>70120</v>
      </c>
      <c r="B30764" t="s">
        <v>26367</v>
      </c>
      <c r="C30764" t="s">
        <v>33477</v>
      </c>
      <c r="D30764" t="s">
        <v>33476</v>
      </c>
      <c r="E30764"/>
      <c r="F30764"/>
      <c r="G30764"/>
      <c r="H30764"/>
      <c r="I30764"/>
      <c r="J30764"/>
      <c r="U30764" s="43"/>
      <c r="AE30764"/>
    </row>
    <row r="30765" spans="1:31">
      <c r="A30765">
        <v>70120</v>
      </c>
      <c r="B30765" t="s">
        <v>26367</v>
      </c>
      <c r="C30765" t="s">
        <v>33477</v>
      </c>
      <c r="D30765" t="s">
        <v>33476</v>
      </c>
      <c r="E30765"/>
      <c r="F30765"/>
      <c r="G30765"/>
      <c r="H30765"/>
      <c r="I30765"/>
      <c r="J30765"/>
      <c r="U30765" s="43"/>
      <c r="AE30765"/>
    </row>
    <row r="30766" spans="1:31">
      <c r="A30766">
        <v>70120</v>
      </c>
      <c r="B30766" t="s">
        <v>26367</v>
      </c>
      <c r="C30766" t="s">
        <v>33477</v>
      </c>
      <c r="D30766" t="s">
        <v>33476</v>
      </c>
      <c r="E30766"/>
      <c r="F30766"/>
      <c r="G30766"/>
      <c r="H30766"/>
      <c r="I30766"/>
      <c r="J30766"/>
      <c r="U30766" s="43"/>
      <c r="AE30766"/>
    </row>
    <row r="30767" spans="1:31">
      <c r="A30767">
        <v>70120</v>
      </c>
      <c r="B30767" t="s">
        <v>26367</v>
      </c>
      <c r="C30767" t="s">
        <v>33477</v>
      </c>
      <c r="D30767" t="s">
        <v>33476</v>
      </c>
      <c r="E30767"/>
      <c r="F30767"/>
      <c r="G30767"/>
      <c r="H30767"/>
      <c r="I30767"/>
      <c r="J30767"/>
      <c r="U30767" s="43"/>
      <c r="AE30767"/>
    </row>
    <row r="30768" spans="1:31">
      <c r="A30768">
        <v>70140</v>
      </c>
      <c r="B30768" t="s">
        <v>26368</v>
      </c>
      <c r="C30768" t="s">
        <v>33477</v>
      </c>
      <c r="D30768" t="s">
        <v>33476</v>
      </c>
      <c r="E30768"/>
      <c r="F30768"/>
      <c r="G30768"/>
      <c r="H30768"/>
      <c r="I30768"/>
      <c r="J30768"/>
      <c r="U30768" s="43"/>
      <c r="AE30768"/>
    </row>
    <row r="30769" spans="1:31">
      <c r="A30769">
        <v>70100</v>
      </c>
      <c r="B30769" t="s">
        <v>26369</v>
      </c>
      <c r="C30769" t="s">
        <v>33477</v>
      </c>
      <c r="D30769" t="s">
        <v>33476</v>
      </c>
      <c r="E30769"/>
      <c r="F30769"/>
      <c r="G30769"/>
      <c r="H30769"/>
      <c r="I30769"/>
      <c r="J30769"/>
      <c r="U30769" s="43"/>
      <c r="AE30769"/>
    </row>
    <row r="30770" spans="1:31">
      <c r="A30770">
        <v>70000</v>
      </c>
      <c r="B30770" t="s">
        <v>26370</v>
      </c>
      <c r="C30770" t="s">
        <v>33478</v>
      </c>
      <c r="D30770" t="s">
        <v>33476</v>
      </c>
      <c r="E30770"/>
      <c r="F30770"/>
      <c r="G30770"/>
      <c r="H30770"/>
      <c r="I30770"/>
      <c r="J30770"/>
      <c r="U30770" s="43"/>
      <c r="AE30770"/>
    </row>
    <row r="30771" spans="1:31">
      <c r="A30771">
        <v>70160</v>
      </c>
      <c r="B30771" t="s">
        <v>26371</v>
      </c>
      <c r="C30771" t="s">
        <v>33478</v>
      </c>
      <c r="D30771" t="s">
        <v>33476</v>
      </c>
      <c r="E30771"/>
      <c r="F30771"/>
      <c r="G30771"/>
      <c r="H30771"/>
      <c r="I30771"/>
      <c r="J30771"/>
      <c r="U30771" s="43"/>
      <c r="AE30771"/>
    </row>
    <row r="30772" spans="1:31">
      <c r="A30772">
        <v>70000</v>
      </c>
      <c r="B30772" t="s">
        <v>26372</v>
      </c>
      <c r="C30772" t="s">
        <v>33478</v>
      </c>
      <c r="D30772" t="s">
        <v>33476</v>
      </c>
      <c r="E30772"/>
      <c r="F30772"/>
      <c r="G30772"/>
      <c r="H30772"/>
      <c r="I30772"/>
      <c r="J30772"/>
      <c r="U30772" s="43"/>
      <c r="AE30772"/>
    </row>
    <row r="30773" spans="1:31">
      <c r="A30773">
        <v>70190</v>
      </c>
      <c r="B30773" t="s">
        <v>26373</v>
      </c>
      <c r="C30773" t="s">
        <v>33477</v>
      </c>
      <c r="D30773" t="s">
        <v>33476</v>
      </c>
      <c r="E30773"/>
      <c r="F30773"/>
      <c r="G30773"/>
      <c r="H30773"/>
      <c r="I30773"/>
      <c r="J30773"/>
      <c r="U30773" s="43"/>
      <c r="AE30773"/>
    </row>
    <row r="30774" spans="1:31">
      <c r="A30774">
        <v>70130</v>
      </c>
      <c r="B30774" t="s">
        <v>26374</v>
      </c>
      <c r="C30774" t="s">
        <v>33477</v>
      </c>
      <c r="D30774" t="s">
        <v>33476</v>
      </c>
      <c r="E30774"/>
      <c r="F30774"/>
      <c r="G30774"/>
      <c r="H30774"/>
      <c r="I30774"/>
      <c r="J30774"/>
      <c r="U30774" s="43"/>
      <c r="AE30774"/>
    </row>
    <row r="30775" spans="1:31">
      <c r="A30775">
        <v>70200</v>
      </c>
      <c r="B30775" t="s">
        <v>26375</v>
      </c>
      <c r="C30775" t="s">
        <v>33478</v>
      </c>
      <c r="D30775" t="s">
        <v>33476</v>
      </c>
      <c r="E30775"/>
      <c r="F30775"/>
      <c r="G30775"/>
      <c r="H30775"/>
      <c r="I30775"/>
      <c r="J30775"/>
      <c r="U30775" s="43"/>
      <c r="AE30775"/>
    </row>
    <row r="30776" spans="1:31">
      <c r="A30776">
        <v>70360</v>
      </c>
      <c r="B30776" t="s">
        <v>26376</v>
      </c>
      <c r="C30776" t="s">
        <v>33477</v>
      </c>
      <c r="D30776" t="s">
        <v>33476</v>
      </c>
      <c r="E30776"/>
      <c r="F30776"/>
      <c r="G30776"/>
      <c r="H30776"/>
      <c r="I30776"/>
      <c r="J30776"/>
      <c r="U30776" s="43"/>
      <c r="AE30776"/>
    </row>
    <row r="30777" spans="1:31">
      <c r="A30777">
        <v>70130</v>
      </c>
      <c r="B30777" t="s">
        <v>26377</v>
      </c>
      <c r="C30777" t="s">
        <v>33477</v>
      </c>
      <c r="D30777" t="s">
        <v>33476</v>
      </c>
      <c r="E30777"/>
      <c r="F30777"/>
      <c r="G30777"/>
      <c r="H30777"/>
      <c r="I30777"/>
      <c r="J30777"/>
      <c r="U30777" s="43"/>
      <c r="AE30777"/>
    </row>
    <row r="30778" spans="1:31">
      <c r="A30778">
        <v>70000</v>
      </c>
      <c r="B30778" t="s">
        <v>26378</v>
      </c>
      <c r="C30778" t="s">
        <v>33478</v>
      </c>
      <c r="D30778" t="s">
        <v>33476</v>
      </c>
      <c r="E30778"/>
      <c r="F30778"/>
      <c r="G30778"/>
      <c r="H30778"/>
      <c r="I30778"/>
      <c r="J30778"/>
      <c r="U30778" s="43"/>
      <c r="AE30778"/>
    </row>
    <row r="30779" spans="1:31">
      <c r="A30779">
        <v>70100</v>
      </c>
      <c r="B30779" t="s">
        <v>26379</v>
      </c>
      <c r="C30779" t="s">
        <v>33477</v>
      </c>
      <c r="D30779" t="s">
        <v>33476</v>
      </c>
      <c r="E30779"/>
      <c r="F30779"/>
      <c r="G30779"/>
      <c r="H30779"/>
      <c r="I30779"/>
      <c r="J30779"/>
      <c r="U30779" s="43"/>
      <c r="AE30779"/>
    </row>
    <row r="30780" spans="1:31">
      <c r="A30780">
        <v>70000</v>
      </c>
      <c r="B30780" t="s">
        <v>26380</v>
      </c>
      <c r="C30780" t="s">
        <v>33478</v>
      </c>
      <c r="D30780" t="s">
        <v>33476</v>
      </c>
      <c r="E30780"/>
      <c r="F30780"/>
      <c r="G30780"/>
      <c r="H30780"/>
      <c r="I30780"/>
      <c r="J30780"/>
      <c r="U30780" s="43"/>
      <c r="AE30780"/>
    </row>
    <row r="30781" spans="1:31">
      <c r="A30781">
        <v>70120</v>
      </c>
      <c r="B30781" t="s">
        <v>26381</v>
      </c>
      <c r="C30781" t="s">
        <v>33477</v>
      </c>
      <c r="D30781" t="s">
        <v>33476</v>
      </c>
      <c r="E30781"/>
      <c r="F30781"/>
      <c r="G30781"/>
      <c r="H30781"/>
      <c r="I30781"/>
      <c r="J30781"/>
      <c r="U30781" s="43"/>
      <c r="AE30781"/>
    </row>
    <row r="30782" spans="1:31">
      <c r="A30782">
        <v>70700</v>
      </c>
      <c r="B30782" t="s">
        <v>26382</v>
      </c>
      <c r="C30782" t="s">
        <v>33477</v>
      </c>
      <c r="D30782" t="s">
        <v>33476</v>
      </c>
      <c r="E30782"/>
      <c r="F30782"/>
      <c r="G30782"/>
      <c r="H30782"/>
      <c r="I30782"/>
      <c r="J30782"/>
      <c r="U30782" s="43"/>
      <c r="AE30782"/>
    </row>
    <row r="30783" spans="1:31">
      <c r="A30783">
        <v>70100</v>
      </c>
      <c r="B30783" t="s">
        <v>26383</v>
      </c>
      <c r="C30783" t="s">
        <v>33477</v>
      </c>
      <c r="D30783" t="s">
        <v>33476</v>
      </c>
      <c r="E30783"/>
      <c r="F30783"/>
      <c r="G30783"/>
      <c r="H30783"/>
      <c r="I30783"/>
      <c r="J30783"/>
      <c r="U30783" s="43"/>
      <c r="AE30783"/>
    </row>
    <row r="30784" spans="1:31">
      <c r="A30784">
        <v>70110</v>
      </c>
      <c r="B30784" t="s">
        <v>26384</v>
      </c>
      <c r="C30784" t="s">
        <v>33478</v>
      </c>
      <c r="D30784" t="s">
        <v>33476</v>
      </c>
      <c r="E30784"/>
      <c r="F30784"/>
      <c r="G30784"/>
      <c r="H30784"/>
      <c r="I30784"/>
      <c r="J30784"/>
      <c r="U30784" s="43"/>
      <c r="AE30784"/>
    </row>
    <row r="30785" spans="1:31">
      <c r="A30785">
        <v>70110</v>
      </c>
      <c r="B30785" t="s">
        <v>26385</v>
      </c>
      <c r="C30785" t="s">
        <v>33478</v>
      </c>
      <c r="D30785" t="s">
        <v>33476</v>
      </c>
      <c r="E30785"/>
      <c r="F30785"/>
      <c r="G30785"/>
      <c r="H30785"/>
      <c r="I30785"/>
      <c r="J30785"/>
      <c r="U30785" s="43"/>
      <c r="AE30785"/>
    </row>
    <row r="30786" spans="1:31">
      <c r="A30786">
        <v>70230</v>
      </c>
      <c r="B30786" t="s">
        <v>26386</v>
      </c>
      <c r="C30786" t="s">
        <v>33478</v>
      </c>
      <c r="D30786" t="s">
        <v>33476</v>
      </c>
      <c r="E30786"/>
      <c r="F30786"/>
      <c r="G30786"/>
      <c r="H30786"/>
      <c r="I30786"/>
      <c r="J30786"/>
      <c r="U30786" s="43"/>
      <c r="AE30786"/>
    </row>
    <row r="30787" spans="1:31">
      <c r="A30787">
        <v>70300</v>
      </c>
      <c r="B30787" t="s">
        <v>26387</v>
      </c>
      <c r="C30787" t="s">
        <v>33478</v>
      </c>
      <c r="D30787" t="s">
        <v>33476</v>
      </c>
      <c r="E30787"/>
      <c r="F30787"/>
      <c r="G30787"/>
      <c r="H30787"/>
      <c r="I30787"/>
      <c r="J30787"/>
      <c r="U30787" s="43"/>
      <c r="AE30787"/>
    </row>
    <row r="30788" spans="1:31">
      <c r="A30788">
        <v>70500</v>
      </c>
      <c r="B30788" t="s">
        <v>10054</v>
      </c>
      <c r="C30788" t="s">
        <v>33478</v>
      </c>
      <c r="D30788" t="s">
        <v>33476</v>
      </c>
      <c r="E30788"/>
      <c r="F30788"/>
      <c r="G30788"/>
      <c r="H30788"/>
      <c r="I30788"/>
      <c r="J30788"/>
      <c r="U30788" s="43"/>
      <c r="AE30788"/>
    </row>
    <row r="30789" spans="1:31">
      <c r="A30789">
        <v>70500</v>
      </c>
      <c r="B30789" t="s">
        <v>26388</v>
      </c>
      <c r="C30789" t="s">
        <v>33478</v>
      </c>
      <c r="D30789" t="s">
        <v>33476</v>
      </c>
      <c r="E30789"/>
      <c r="F30789"/>
      <c r="G30789"/>
      <c r="H30789"/>
      <c r="I30789"/>
      <c r="J30789"/>
      <c r="U30789" s="43"/>
      <c r="AE30789"/>
    </row>
    <row r="30790" spans="1:31">
      <c r="A30790">
        <v>70360</v>
      </c>
      <c r="B30790" t="s">
        <v>26389</v>
      </c>
      <c r="C30790" t="s">
        <v>33477</v>
      </c>
      <c r="D30790" t="s">
        <v>33476</v>
      </c>
      <c r="E30790"/>
      <c r="F30790"/>
      <c r="G30790"/>
      <c r="H30790"/>
      <c r="I30790"/>
      <c r="J30790"/>
      <c r="U30790" s="43"/>
      <c r="AE30790"/>
    </row>
    <row r="30791" spans="1:31">
      <c r="A30791">
        <v>70600</v>
      </c>
      <c r="B30791" t="s">
        <v>26390</v>
      </c>
      <c r="C30791" t="s">
        <v>33477</v>
      </c>
      <c r="D30791" t="s">
        <v>33476</v>
      </c>
      <c r="E30791"/>
      <c r="F30791"/>
      <c r="G30791"/>
      <c r="H30791"/>
      <c r="I30791"/>
      <c r="J30791"/>
      <c r="U30791" s="43"/>
      <c r="AE30791"/>
    </row>
    <row r="30792" spans="1:31">
      <c r="A30792">
        <v>70200</v>
      </c>
      <c r="B30792" t="s">
        <v>26391</v>
      </c>
      <c r="C30792" t="s">
        <v>33478</v>
      </c>
      <c r="D30792" t="s">
        <v>33476</v>
      </c>
      <c r="E30792"/>
      <c r="F30792"/>
      <c r="G30792"/>
      <c r="H30792"/>
      <c r="I30792"/>
      <c r="J30792"/>
      <c r="U30792" s="43"/>
      <c r="AE30792"/>
    </row>
    <row r="30793" spans="1:31">
      <c r="A30793">
        <v>70210</v>
      </c>
      <c r="B30793" t="s">
        <v>26392</v>
      </c>
      <c r="C30793" t="s">
        <v>33478</v>
      </c>
      <c r="D30793" t="s">
        <v>33476</v>
      </c>
      <c r="E30793"/>
      <c r="F30793"/>
      <c r="G30793"/>
      <c r="H30793"/>
      <c r="I30793"/>
      <c r="J30793"/>
      <c r="U30793" s="43"/>
      <c r="AE30793"/>
    </row>
    <row r="30794" spans="1:31">
      <c r="A30794">
        <v>70190</v>
      </c>
      <c r="B30794" t="s">
        <v>26393</v>
      </c>
      <c r="C30794" t="s">
        <v>33477</v>
      </c>
      <c r="D30794" t="s">
        <v>33476</v>
      </c>
      <c r="E30794"/>
      <c r="F30794"/>
      <c r="G30794"/>
      <c r="H30794"/>
      <c r="I30794"/>
      <c r="J30794"/>
      <c r="U30794" s="43"/>
      <c r="AE30794"/>
    </row>
    <row r="30795" spans="1:31">
      <c r="A30795">
        <v>70600</v>
      </c>
      <c r="B30795" t="s">
        <v>26394</v>
      </c>
      <c r="C30795" t="s">
        <v>33477</v>
      </c>
      <c r="D30795" t="s">
        <v>33476</v>
      </c>
      <c r="E30795"/>
      <c r="F30795"/>
      <c r="G30795"/>
      <c r="H30795"/>
      <c r="I30795"/>
      <c r="J30795"/>
      <c r="U30795" s="43"/>
      <c r="AE30795"/>
    </row>
    <row r="30796" spans="1:31">
      <c r="A30796">
        <v>70190</v>
      </c>
      <c r="B30796" t="s">
        <v>26395</v>
      </c>
      <c r="C30796" t="s">
        <v>33477</v>
      </c>
      <c r="D30796" t="s">
        <v>33476</v>
      </c>
      <c r="E30796"/>
      <c r="F30796"/>
      <c r="G30796"/>
      <c r="H30796"/>
      <c r="I30796"/>
      <c r="J30796"/>
      <c r="U30796" s="43"/>
      <c r="AE30796"/>
    </row>
    <row r="30797" spans="1:31">
      <c r="A30797">
        <v>70140</v>
      </c>
      <c r="B30797" t="s">
        <v>26396</v>
      </c>
      <c r="C30797" t="s">
        <v>33477</v>
      </c>
      <c r="D30797" t="s">
        <v>33476</v>
      </c>
      <c r="E30797"/>
      <c r="F30797"/>
      <c r="G30797"/>
      <c r="H30797"/>
      <c r="I30797"/>
      <c r="J30797"/>
      <c r="U30797" s="43"/>
      <c r="AE30797"/>
    </row>
    <row r="30798" spans="1:31">
      <c r="A30798">
        <v>70600</v>
      </c>
      <c r="B30798" t="s">
        <v>26397</v>
      </c>
      <c r="C30798" t="s">
        <v>33477</v>
      </c>
      <c r="D30798" t="s">
        <v>33476</v>
      </c>
      <c r="E30798"/>
      <c r="F30798"/>
      <c r="G30798"/>
      <c r="H30798"/>
      <c r="I30798"/>
      <c r="J30798"/>
      <c r="U30798" s="43"/>
      <c r="AE30798"/>
    </row>
    <row r="30799" spans="1:31">
      <c r="A30799">
        <v>70150</v>
      </c>
      <c r="B30799" t="s">
        <v>26398</v>
      </c>
      <c r="C30799" t="s">
        <v>33477</v>
      </c>
      <c r="D30799" t="s">
        <v>33476</v>
      </c>
      <c r="E30799"/>
      <c r="F30799"/>
      <c r="G30799"/>
      <c r="H30799"/>
      <c r="I30799"/>
      <c r="J30799"/>
      <c r="U30799" s="43"/>
      <c r="AE30799"/>
    </row>
    <row r="30800" spans="1:31">
      <c r="A30800">
        <v>70800</v>
      </c>
      <c r="B30800" t="s">
        <v>26399</v>
      </c>
      <c r="C30800" t="s">
        <v>33478</v>
      </c>
      <c r="D30800" t="s">
        <v>33476</v>
      </c>
      <c r="E30800"/>
      <c r="F30800"/>
      <c r="G30800"/>
      <c r="H30800"/>
      <c r="I30800"/>
      <c r="J30800"/>
      <c r="U30800" s="43"/>
      <c r="AE30800"/>
    </row>
    <row r="30801" spans="1:31">
      <c r="A30801">
        <v>70800</v>
      </c>
      <c r="B30801" t="s">
        <v>26400</v>
      </c>
      <c r="C30801" t="s">
        <v>33478</v>
      </c>
      <c r="D30801" t="s">
        <v>33476</v>
      </c>
      <c r="E30801"/>
      <c r="F30801"/>
      <c r="G30801"/>
      <c r="H30801"/>
      <c r="I30801"/>
      <c r="J30801"/>
      <c r="U30801" s="43"/>
      <c r="AE30801"/>
    </row>
    <row r="30802" spans="1:31">
      <c r="A30802">
        <v>70290</v>
      </c>
      <c r="B30802" t="s">
        <v>26401</v>
      </c>
      <c r="C30802" t="s">
        <v>33478</v>
      </c>
      <c r="D30802" t="s">
        <v>33476</v>
      </c>
      <c r="E30802"/>
      <c r="F30802"/>
      <c r="G30802"/>
      <c r="H30802"/>
      <c r="I30802"/>
      <c r="J30802"/>
      <c r="U30802" s="43"/>
      <c r="AE30802"/>
    </row>
    <row r="30803" spans="1:31">
      <c r="A30803">
        <v>70290</v>
      </c>
      <c r="B30803" t="s">
        <v>26402</v>
      </c>
      <c r="C30803" t="s">
        <v>33478</v>
      </c>
      <c r="D30803" t="s">
        <v>33476</v>
      </c>
      <c r="E30803"/>
      <c r="F30803"/>
      <c r="G30803"/>
      <c r="H30803"/>
      <c r="I30803"/>
      <c r="J30803"/>
      <c r="U30803" s="43"/>
      <c r="AE30803"/>
    </row>
    <row r="30804" spans="1:31">
      <c r="A30804">
        <v>70210</v>
      </c>
      <c r="B30804" t="s">
        <v>26403</v>
      </c>
      <c r="C30804" t="s">
        <v>33478</v>
      </c>
      <c r="D30804" t="s">
        <v>33476</v>
      </c>
      <c r="E30804"/>
      <c r="F30804"/>
      <c r="G30804"/>
      <c r="H30804"/>
      <c r="I30804"/>
      <c r="J30804"/>
      <c r="U30804" s="43"/>
      <c r="AE30804"/>
    </row>
    <row r="30805" spans="1:31">
      <c r="A30805">
        <v>70240</v>
      </c>
      <c r="B30805" t="s">
        <v>26404</v>
      </c>
      <c r="C30805" t="s">
        <v>33478</v>
      </c>
      <c r="D30805" t="s">
        <v>33476</v>
      </c>
      <c r="E30805"/>
      <c r="F30805"/>
      <c r="G30805"/>
      <c r="H30805"/>
      <c r="I30805"/>
      <c r="J30805"/>
      <c r="U30805" s="43"/>
      <c r="AE30805"/>
    </row>
    <row r="30806" spans="1:31">
      <c r="A30806">
        <v>70360</v>
      </c>
      <c r="B30806" t="s">
        <v>26405</v>
      </c>
      <c r="C30806" t="s">
        <v>33477</v>
      </c>
      <c r="D30806" t="s">
        <v>33476</v>
      </c>
      <c r="E30806"/>
      <c r="F30806"/>
      <c r="G30806"/>
      <c r="H30806"/>
      <c r="I30806"/>
      <c r="J30806"/>
      <c r="U30806" s="43"/>
      <c r="AE30806"/>
    </row>
    <row r="30807" spans="1:31">
      <c r="A30807">
        <v>70130</v>
      </c>
      <c r="B30807" t="s">
        <v>26406</v>
      </c>
      <c r="C30807" t="s">
        <v>33477</v>
      </c>
      <c r="D30807" t="s">
        <v>33476</v>
      </c>
      <c r="E30807"/>
      <c r="F30807"/>
      <c r="G30807"/>
      <c r="H30807"/>
      <c r="I30807"/>
      <c r="J30807"/>
      <c r="U30807" s="43"/>
      <c r="AE30807"/>
    </row>
    <row r="30808" spans="1:31">
      <c r="A30808">
        <v>70130</v>
      </c>
      <c r="B30808" t="s">
        <v>26406</v>
      </c>
      <c r="C30808" t="s">
        <v>33477</v>
      </c>
      <c r="D30808" t="s">
        <v>33476</v>
      </c>
      <c r="E30808"/>
      <c r="F30808"/>
      <c r="G30808"/>
      <c r="H30808"/>
      <c r="I30808"/>
      <c r="J30808"/>
      <c r="U30808" s="43"/>
      <c r="AE30808"/>
    </row>
    <row r="30809" spans="1:31">
      <c r="A30809">
        <v>70130</v>
      </c>
      <c r="B30809" t="s">
        <v>26406</v>
      </c>
      <c r="C30809" t="s">
        <v>33477</v>
      </c>
      <c r="D30809" t="s">
        <v>33476</v>
      </c>
      <c r="E30809"/>
      <c r="F30809"/>
      <c r="G30809"/>
      <c r="H30809"/>
      <c r="I30809"/>
      <c r="J30809"/>
      <c r="U30809" s="43"/>
      <c r="AE30809"/>
    </row>
    <row r="30810" spans="1:31">
      <c r="A30810">
        <v>70210</v>
      </c>
      <c r="B30810" t="s">
        <v>26407</v>
      </c>
      <c r="C30810" t="s">
        <v>33478</v>
      </c>
      <c r="D30810" t="s">
        <v>33476</v>
      </c>
      <c r="E30810"/>
      <c r="F30810"/>
      <c r="G30810"/>
      <c r="H30810"/>
      <c r="I30810"/>
      <c r="J30810"/>
      <c r="U30810" s="43"/>
      <c r="AE30810"/>
    </row>
    <row r="30811" spans="1:31">
      <c r="A30811">
        <v>70110</v>
      </c>
      <c r="B30811" t="s">
        <v>26408</v>
      </c>
      <c r="C30811" t="s">
        <v>33478</v>
      </c>
      <c r="D30811" t="s">
        <v>33476</v>
      </c>
      <c r="E30811"/>
      <c r="F30811"/>
      <c r="G30811"/>
      <c r="H30811"/>
      <c r="I30811"/>
      <c r="J30811"/>
      <c r="U30811" s="43"/>
      <c r="AE30811"/>
    </row>
    <row r="30812" spans="1:31">
      <c r="A30812">
        <v>70170</v>
      </c>
      <c r="B30812" t="s">
        <v>26409</v>
      </c>
      <c r="C30812" t="s">
        <v>33478</v>
      </c>
      <c r="D30812" t="s">
        <v>33476</v>
      </c>
      <c r="E30812"/>
      <c r="F30812"/>
      <c r="G30812"/>
      <c r="H30812"/>
      <c r="I30812"/>
      <c r="J30812"/>
      <c r="U30812" s="43"/>
      <c r="AE30812"/>
    </row>
    <row r="30813" spans="1:31">
      <c r="A30813">
        <v>70100</v>
      </c>
      <c r="B30813" t="s">
        <v>26410</v>
      </c>
      <c r="C30813" t="s">
        <v>33477</v>
      </c>
      <c r="D30813" t="s">
        <v>33476</v>
      </c>
      <c r="E30813"/>
      <c r="F30813"/>
      <c r="G30813"/>
      <c r="H30813"/>
      <c r="I30813"/>
      <c r="J30813"/>
      <c r="U30813" s="43"/>
      <c r="AE30813"/>
    </row>
    <row r="30814" spans="1:31">
      <c r="A30814">
        <v>70120</v>
      </c>
      <c r="B30814" t="s">
        <v>26411</v>
      </c>
      <c r="C30814" t="s">
        <v>33477</v>
      </c>
      <c r="D30814" t="s">
        <v>33476</v>
      </c>
      <c r="E30814"/>
      <c r="F30814"/>
      <c r="G30814"/>
      <c r="H30814"/>
      <c r="I30814"/>
      <c r="J30814"/>
      <c r="U30814" s="43"/>
      <c r="AE30814"/>
    </row>
    <row r="30815" spans="1:31">
      <c r="A30815">
        <v>70310</v>
      </c>
      <c r="B30815" t="s">
        <v>26412</v>
      </c>
      <c r="C30815" t="s">
        <v>33478</v>
      </c>
      <c r="D30815" t="s">
        <v>33476</v>
      </c>
      <c r="E30815"/>
      <c r="F30815"/>
      <c r="G30815"/>
      <c r="H30815"/>
      <c r="I30815"/>
      <c r="J30815"/>
      <c r="U30815" s="43"/>
      <c r="AE30815"/>
    </row>
    <row r="30816" spans="1:31">
      <c r="A30816">
        <v>70170</v>
      </c>
      <c r="B30816" t="s">
        <v>8760</v>
      </c>
      <c r="C30816" t="s">
        <v>33478</v>
      </c>
      <c r="D30816" t="s">
        <v>33476</v>
      </c>
      <c r="E30816"/>
      <c r="F30816"/>
      <c r="G30816"/>
      <c r="H30816"/>
      <c r="I30816"/>
      <c r="J30816"/>
      <c r="U30816" s="43"/>
      <c r="AE30816"/>
    </row>
    <row r="30817" spans="1:31">
      <c r="A30817">
        <v>70160</v>
      </c>
      <c r="B30817" t="s">
        <v>26413</v>
      </c>
      <c r="C30817" t="s">
        <v>33478</v>
      </c>
      <c r="D30817" t="s">
        <v>33476</v>
      </c>
      <c r="E30817"/>
      <c r="F30817"/>
      <c r="G30817"/>
      <c r="H30817"/>
      <c r="I30817"/>
      <c r="J30817"/>
      <c r="U30817" s="43"/>
      <c r="AE30817"/>
    </row>
    <row r="30818" spans="1:31">
      <c r="A30818">
        <v>70000</v>
      </c>
      <c r="B30818" t="s">
        <v>26414</v>
      </c>
      <c r="C30818" t="s">
        <v>33478</v>
      </c>
      <c r="D30818" t="s">
        <v>33476</v>
      </c>
      <c r="E30818"/>
      <c r="F30818"/>
      <c r="G30818"/>
      <c r="H30818"/>
      <c r="I30818"/>
      <c r="J30818"/>
      <c r="U30818" s="43"/>
      <c r="AE30818"/>
    </row>
    <row r="30819" spans="1:31">
      <c r="A30819">
        <v>70000</v>
      </c>
      <c r="B30819" t="s">
        <v>26415</v>
      </c>
      <c r="C30819" t="s">
        <v>33478</v>
      </c>
      <c r="D30819" t="s">
        <v>33476</v>
      </c>
      <c r="E30819"/>
      <c r="F30819"/>
      <c r="G30819"/>
      <c r="H30819"/>
      <c r="I30819"/>
      <c r="J30819"/>
      <c r="U30819" s="43"/>
      <c r="AE30819"/>
    </row>
    <row r="30820" spans="1:31">
      <c r="A30820">
        <v>70120</v>
      </c>
      <c r="B30820" t="s">
        <v>26416</v>
      </c>
      <c r="C30820" t="s">
        <v>33477</v>
      </c>
      <c r="D30820" t="s">
        <v>33476</v>
      </c>
      <c r="E30820"/>
      <c r="F30820"/>
      <c r="G30820"/>
      <c r="H30820"/>
      <c r="I30820"/>
      <c r="J30820"/>
      <c r="U30820" s="43"/>
      <c r="AE30820"/>
    </row>
    <row r="30821" spans="1:31">
      <c r="A30821">
        <v>70190</v>
      </c>
      <c r="B30821" t="s">
        <v>26417</v>
      </c>
      <c r="C30821" t="s">
        <v>33477</v>
      </c>
      <c r="D30821" t="s">
        <v>33476</v>
      </c>
      <c r="E30821"/>
      <c r="F30821"/>
      <c r="G30821"/>
      <c r="H30821"/>
      <c r="I30821"/>
      <c r="J30821"/>
      <c r="U30821" s="43"/>
      <c r="AE30821"/>
    </row>
    <row r="30822" spans="1:31">
      <c r="A30822">
        <v>70200</v>
      </c>
      <c r="B30822" t="s">
        <v>26418</v>
      </c>
      <c r="C30822" t="s">
        <v>33478</v>
      </c>
      <c r="D30822" t="s">
        <v>33476</v>
      </c>
      <c r="E30822"/>
      <c r="F30822"/>
      <c r="G30822"/>
      <c r="H30822"/>
      <c r="I30822"/>
      <c r="J30822"/>
      <c r="U30822" s="43"/>
      <c r="AE30822"/>
    </row>
    <row r="30823" spans="1:31">
      <c r="A30823">
        <v>70000</v>
      </c>
      <c r="B30823" t="s">
        <v>7104</v>
      </c>
      <c r="C30823" t="s">
        <v>33478</v>
      </c>
      <c r="D30823" t="s">
        <v>33476</v>
      </c>
      <c r="E30823"/>
      <c r="F30823"/>
      <c r="G30823"/>
      <c r="H30823"/>
      <c r="I30823"/>
      <c r="J30823"/>
      <c r="U30823" s="43"/>
      <c r="AE30823"/>
    </row>
    <row r="30824" spans="1:31">
      <c r="A30824">
        <v>70280</v>
      </c>
      <c r="B30824" t="s">
        <v>26419</v>
      </c>
      <c r="C30824" t="s">
        <v>33478</v>
      </c>
      <c r="D30824" t="s">
        <v>33476</v>
      </c>
      <c r="E30824"/>
      <c r="F30824"/>
      <c r="G30824"/>
      <c r="H30824"/>
      <c r="I30824"/>
      <c r="J30824"/>
      <c r="U30824" s="43"/>
      <c r="AE30824"/>
    </row>
    <row r="30825" spans="1:31">
      <c r="A30825">
        <v>70500</v>
      </c>
      <c r="B30825" t="s">
        <v>26420</v>
      </c>
      <c r="C30825" t="s">
        <v>33478</v>
      </c>
      <c r="D30825" t="s">
        <v>33476</v>
      </c>
      <c r="E30825"/>
      <c r="F30825"/>
      <c r="G30825"/>
      <c r="H30825"/>
      <c r="I30825"/>
      <c r="J30825"/>
      <c r="U30825" s="43"/>
      <c r="AE30825"/>
    </row>
    <row r="30826" spans="1:31">
      <c r="A30826">
        <v>70500</v>
      </c>
      <c r="B30826" t="s">
        <v>26421</v>
      </c>
      <c r="C30826" t="s">
        <v>33478</v>
      </c>
      <c r="D30826" t="s">
        <v>33476</v>
      </c>
      <c r="E30826"/>
      <c r="F30826"/>
      <c r="G30826"/>
      <c r="H30826"/>
      <c r="I30826"/>
      <c r="J30826"/>
      <c r="U30826" s="43"/>
      <c r="AE30826"/>
    </row>
    <row r="30827" spans="1:31">
      <c r="A30827">
        <v>70130</v>
      </c>
      <c r="B30827" t="s">
        <v>26422</v>
      </c>
      <c r="C30827" t="s">
        <v>33477</v>
      </c>
      <c r="D30827" t="s">
        <v>33476</v>
      </c>
      <c r="E30827"/>
      <c r="F30827"/>
      <c r="G30827"/>
      <c r="H30827"/>
      <c r="I30827"/>
      <c r="J30827"/>
      <c r="U30827" s="43"/>
      <c r="AE30827"/>
    </row>
    <row r="30828" spans="1:31">
      <c r="A30828">
        <v>70000</v>
      </c>
      <c r="B30828" t="s">
        <v>26423</v>
      </c>
      <c r="C30828" t="s">
        <v>33478</v>
      </c>
      <c r="D30828" t="s">
        <v>33476</v>
      </c>
      <c r="E30828"/>
      <c r="F30828"/>
      <c r="G30828"/>
      <c r="H30828"/>
      <c r="I30828"/>
      <c r="J30828"/>
      <c r="U30828" s="43"/>
      <c r="AE30828"/>
    </row>
    <row r="30829" spans="1:31">
      <c r="A30829">
        <v>70130</v>
      </c>
      <c r="B30829" t="s">
        <v>26424</v>
      </c>
      <c r="C30829" t="s">
        <v>33477</v>
      </c>
      <c r="D30829" t="s">
        <v>33476</v>
      </c>
      <c r="E30829"/>
      <c r="F30829"/>
      <c r="G30829"/>
      <c r="H30829"/>
      <c r="I30829"/>
      <c r="J30829"/>
      <c r="U30829" s="43"/>
      <c r="AE30829"/>
    </row>
    <row r="30830" spans="1:31">
      <c r="A30830">
        <v>70190</v>
      </c>
      <c r="B30830" t="s">
        <v>26425</v>
      </c>
      <c r="C30830" t="s">
        <v>33477</v>
      </c>
      <c r="D30830" t="s">
        <v>33476</v>
      </c>
      <c r="E30830"/>
      <c r="F30830"/>
      <c r="G30830"/>
      <c r="H30830"/>
      <c r="I30830"/>
      <c r="J30830"/>
      <c r="U30830" s="43"/>
      <c r="AE30830"/>
    </row>
    <row r="30831" spans="1:31">
      <c r="A30831">
        <v>70120</v>
      </c>
      <c r="B30831" t="s">
        <v>26426</v>
      </c>
      <c r="C30831" t="s">
        <v>33477</v>
      </c>
      <c r="D30831" t="s">
        <v>33476</v>
      </c>
      <c r="E30831"/>
      <c r="F30831"/>
      <c r="G30831"/>
      <c r="H30831"/>
      <c r="I30831"/>
      <c r="J30831"/>
      <c r="U30831" s="43"/>
      <c r="AE30831"/>
    </row>
    <row r="30832" spans="1:31">
      <c r="A30832">
        <v>70140</v>
      </c>
      <c r="B30832" t="s">
        <v>26427</v>
      </c>
      <c r="C30832" t="s">
        <v>33477</v>
      </c>
      <c r="D30832" t="s">
        <v>33476</v>
      </c>
      <c r="E30832"/>
      <c r="F30832"/>
      <c r="G30832"/>
      <c r="H30832"/>
      <c r="I30832"/>
      <c r="J30832"/>
      <c r="U30832" s="43"/>
      <c r="AE30832"/>
    </row>
    <row r="30833" spans="1:31">
      <c r="A30833">
        <v>70140</v>
      </c>
      <c r="B30833" t="s">
        <v>26428</v>
      </c>
      <c r="C30833" t="s">
        <v>33477</v>
      </c>
      <c r="D30833" t="s">
        <v>33476</v>
      </c>
      <c r="E30833"/>
      <c r="F30833"/>
      <c r="G30833"/>
      <c r="H30833"/>
      <c r="I30833"/>
      <c r="J30833"/>
      <c r="U30833" s="43"/>
      <c r="AE30833"/>
    </row>
    <row r="30834" spans="1:31">
      <c r="A30834">
        <v>70200</v>
      </c>
      <c r="B30834" t="s">
        <v>26429</v>
      </c>
      <c r="C30834" t="s">
        <v>33478</v>
      </c>
      <c r="D30834" t="s">
        <v>33476</v>
      </c>
      <c r="E30834"/>
      <c r="F30834"/>
      <c r="G30834"/>
      <c r="H30834"/>
      <c r="I30834"/>
      <c r="J30834"/>
      <c r="U30834" s="43"/>
      <c r="AE30834"/>
    </row>
    <row r="30835" spans="1:31">
      <c r="A30835">
        <v>70100</v>
      </c>
      <c r="B30835" t="s">
        <v>26430</v>
      </c>
      <c r="C30835" t="s">
        <v>33477</v>
      </c>
      <c r="D30835" t="s">
        <v>33476</v>
      </c>
      <c r="E30835"/>
      <c r="F30835"/>
      <c r="G30835"/>
      <c r="H30835"/>
      <c r="I30835"/>
      <c r="J30835"/>
      <c r="U30835" s="43"/>
      <c r="AE30835"/>
    </row>
    <row r="30836" spans="1:31">
      <c r="A30836">
        <v>70190</v>
      </c>
      <c r="B30836" t="s">
        <v>26431</v>
      </c>
      <c r="C30836" t="s">
        <v>33477</v>
      </c>
      <c r="D30836" t="s">
        <v>33476</v>
      </c>
      <c r="E30836"/>
      <c r="F30836"/>
      <c r="G30836"/>
      <c r="H30836"/>
      <c r="I30836"/>
      <c r="J30836"/>
      <c r="U30836" s="43"/>
      <c r="AE30836"/>
    </row>
    <row r="30837" spans="1:31">
      <c r="A30837">
        <v>70190</v>
      </c>
      <c r="B30837" t="s">
        <v>26431</v>
      </c>
      <c r="C30837" t="s">
        <v>33477</v>
      </c>
      <c r="D30837" t="s">
        <v>33476</v>
      </c>
      <c r="E30837"/>
      <c r="F30837"/>
      <c r="G30837"/>
      <c r="H30837"/>
      <c r="I30837"/>
      <c r="J30837"/>
      <c r="U30837" s="43"/>
      <c r="AE30837"/>
    </row>
    <row r="30838" spans="1:31">
      <c r="A30838">
        <v>70180</v>
      </c>
      <c r="B30838" t="s">
        <v>26432</v>
      </c>
      <c r="C30838" t="s">
        <v>33477</v>
      </c>
      <c r="D30838" t="s">
        <v>33476</v>
      </c>
      <c r="E30838"/>
      <c r="F30838"/>
      <c r="G30838"/>
      <c r="H30838"/>
      <c r="I30838"/>
      <c r="J30838"/>
      <c r="U30838" s="43"/>
      <c r="AE30838"/>
    </row>
    <row r="30839" spans="1:31">
      <c r="A30839">
        <v>70230</v>
      </c>
      <c r="B30839" t="s">
        <v>26433</v>
      </c>
      <c r="C30839" t="s">
        <v>33478</v>
      </c>
      <c r="D30839" t="s">
        <v>33476</v>
      </c>
      <c r="E30839"/>
      <c r="F30839"/>
      <c r="G30839"/>
      <c r="H30839"/>
      <c r="I30839"/>
      <c r="J30839"/>
      <c r="U30839" s="43"/>
      <c r="AE30839"/>
    </row>
    <row r="30840" spans="1:31">
      <c r="A30840">
        <v>70120</v>
      </c>
      <c r="B30840" t="s">
        <v>5918</v>
      </c>
      <c r="C30840" t="s">
        <v>33477</v>
      </c>
      <c r="D30840" t="s">
        <v>33476</v>
      </c>
      <c r="E30840"/>
      <c r="F30840"/>
      <c r="G30840"/>
      <c r="H30840"/>
      <c r="I30840"/>
      <c r="J30840"/>
      <c r="U30840" s="43"/>
      <c r="AE30840"/>
    </row>
    <row r="30841" spans="1:31">
      <c r="A30841">
        <v>70250</v>
      </c>
      <c r="B30841" t="s">
        <v>26434</v>
      </c>
      <c r="C30841" t="s">
        <v>33478</v>
      </c>
      <c r="D30841" t="s">
        <v>33476</v>
      </c>
      <c r="E30841"/>
      <c r="F30841"/>
      <c r="G30841"/>
      <c r="H30841"/>
      <c r="I30841"/>
      <c r="J30841"/>
      <c r="U30841" s="43"/>
      <c r="AE30841"/>
    </row>
    <row r="30842" spans="1:31">
      <c r="A30842">
        <v>70000</v>
      </c>
      <c r="B30842" t="s">
        <v>26435</v>
      </c>
      <c r="C30842" t="s">
        <v>33478</v>
      </c>
      <c r="D30842" t="s">
        <v>33476</v>
      </c>
      <c r="E30842"/>
      <c r="F30842"/>
      <c r="G30842"/>
      <c r="H30842"/>
      <c r="I30842"/>
      <c r="J30842"/>
      <c r="U30842" s="43"/>
      <c r="AE30842"/>
    </row>
    <row r="30843" spans="1:31">
      <c r="A30843">
        <v>70310</v>
      </c>
      <c r="B30843" t="s">
        <v>26436</v>
      </c>
      <c r="C30843" t="s">
        <v>33478</v>
      </c>
      <c r="D30843" t="s">
        <v>33476</v>
      </c>
      <c r="E30843"/>
      <c r="F30843"/>
      <c r="G30843"/>
      <c r="H30843"/>
      <c r="I30843"/>
      <c r="J30843"/>
      <c r="U30843" s="43"/>
      <c r="AE30843"/>
    </row>
    <row r="30844" spans="1:31">
      <c r="A30844">
        <v>70500</v>
      </c>
      <c r="B30844" t="s">
        <v>26437</v>
      </c>
      <c r="C30844" t="s">
        <v>33478</v>
      </c>
      <c r="D30844" t="s">
        <v>33476</v>
      </c>
      <c r="E30844"/>
      <c r="F30844"/>
      <c r="G30844"/>
      <c r="H30844"/>
      <c r="I30844"/>
      <c r="J30844"/>
      <c r="U30844" s="43"/>
      <c r="AE30844"/>
    </row>
    <row r="30845" spans="1:31">
      <c r="A30845">
        <v>70200</v>
      </c>
      <c r="B30845" t="s">
        <v>26438</v>
      </c>
      <c r="C30845" t="s">
        <v>33478</v>
      </c>
      <c r="D30845" t="s">
        <v>33476</v>
      </c>
      <c r="E30845"/>
      <c r="F30845"/>
      <c r="G30845"/>
      <c r="H30845"/>
      <c r="I30845"/>
      <c r="J30845"/>
      <c r="U30845" s="43"/>
      <c r="AE30845"/>
    </row>
    <row r="30846" spans="1:31">
      <c r="A30846">
        <v>70190</v>
      </c>
      <c r="B30846" t="s">
        <v>26439</v>
      </c>
      <c r="C30846" t="s">
        <v>33477</v>
      </c>
      <c r="D30846" t="s">
        <v>33476</v>
      </c>
      <c r="E30846"/>
      <c r="F30846"/>
      <c r="G30846"/>
      <c r="H30846"/>
      <c r="I30846"/>
      <c r="J30846"/>
      <c r="U30846" s="43"/>
      <c r="AE30846"/>
    </row>
    <row r="30847" spans="1:31">
      <c r="A30847">
        <v>70360</v>
      </c>
      <c r="B30847" t="s">
        <v>26440</v>
      </c>
      <c r="C30847" t="s">
        <v>33477</v>
      </c>
      <c r="D30847" t="s">
        <v>33476</v>
      </c>
      <c r="E30847"/>
      <c r="F30847"/>
      <c r="G30847"/>
      <c r="H30847"/>
      <c r="I30847"/>
      <c r="J30847"/>
      <c r="U30847" s="43"/>
      <c r="AE30847"/>
    </row>
    <row r="30848" spans="1:31">
      <c r="A30848">
        <v>70270</v>
      </c>
      <c r="B30848" t="s">
        <v>13989</v>
      </c>
      <c r="C30848" t="s">
        <v>33478</v>
      </c>
      <c r="D30848" t="s">
        <v>33476</v>
      </c>
      <c r="E30848"/>
      <c r="F30848"/>
      <c r="G30848"/>
      <c r="H30848"/>
      <c r="I30848"/>
      <c r="J30848"/>
      <c r="U30848" s="43"/>
      <c r="AE30848"/>
    </row>
    <row r="30849" spans="1:31">
      <c r="A30849">
        <v>70280</v>
      </c>
      <c r="B30849" t="s">
        <v>11009</v>
      </c>
      <c r="C30849" t="s">
        <v>33478</v>
      </c>
      <c r="D30849" t="s">
        <v>33476</v>
      </c>
      <c r="E30849"/>
      <c r="F30849"/>
      <c r="G30849"/>
      <c r="H30849"/>
      <c r="I30849"/>
      <c r="J30849"/>
      <c r="U30849" s="43"/>
      <c r="AE30849"/>
    </row>
    <row r="30850" spans="1:31">
      <c r="A30850">
        <v>70100</v>
      </c>
      <c r="B30850" t="s">
        <v>26441</v>
      </c>
      <c r="C30850" t="s">
        <v>33477</v>
      </c>
      <c r="D30850" t="s">
        <v>33476</v>
      </c>
      <c r="E30850"/>
      <c r="F30850"/>
      <c r="G30850"/>
      <c r="H30850"/>
      <c r="I30850"/>
      <c r="J30850"/>
      <c r="U30850" s="43"/>
      <c r="AE30850"/>
    </row>
    <row r="30851" spans="1:31">
      <c r="A30851">
        <v>70110</v>
      </c>
      <c r="B30851" t="s">
        <v>26442</v>
      </c>
      <c r="C30851" t="s">
        <v>33478</v>
      </c>
      <c r="D30851" t="s">
        <v>33476</v>
      </c>
      <c r="E30851"/>
      <c r="F30851"/>
      <c r="G30851"/>
      <c r="H30851"/>
      <c r="I30851"/>
      <c r="J30851"/>
      <c r="U30851" s="43"/>
      <c r="AE30851"/>
    </row>
    <row r="30852" spans="1:31">
      <c r="A30852">
        <v>70130</v>
      </c>
      <c r="B30852" t="s">
        <v>26443</v>
      </c>
      <c r="C30852" t="s">
        <v>33477</v>
      </c>
      <c r="D30852" t="s">
        <v>33476</v>
      </c>
      <c r="E30852"/>
      <c r="F30852"/>
      <c r="G30852"/>
      <c r="H30852"/>
      <c r="I30852"/>
      <c r="J30852"/>
      <c r="U30852" s="43"/>
      <c r="AE30852"/>
    </row>
    <row r="30853" spans="1:31">
      <c r="A30853">
        <v>70200</v>
      </c>
      <c r="B30853" t="s">
        <v>2461</v>
      </c>
      <c r="C30853" t="s">
        <v>33478</v>
      </c>
      <c r="D30853" t="s">
        <v>33476</v>
      </c>
      <c r="E30853"/>
      <c r="F30853"/>
      <c r="G30853"/>
      <c r="H30853"/>
      <c r="I30853"/>
      <c r="J30853"/>
      <c r="U30853" s="43"/>
      <c r="AE30853"/>
    </row>
    <row r="30854" spans="1:31">
      <c r="A30854">
        <v>70100</v>
      </c>
      <c r="B30854" t="s">
        <v>26444</v>
      </c>
      <c r="C30854" t="s">
        <v>33477</v>
      </c>
      <c r="D30854" t="s">
        <v>33476</v>
      </c>
      <c r="E30854"/>
      <c r="F30854"/>
      <c r="G30854"/>
      <c r="H30854"/>
      <c r="I30854"/>
      <c r="J30854"/>
      <c r="U30854" s="43"/>
      <c r="AE30854"/>
    </row>
    <row r="30855" spans="1:31">
      <c r="A30855">
        <v>70100</v>
      </c>
      <c r="B30855" t="s">
        <v>26444</v>
      </c>
      <c r="C30855" t="s">
        <v>33477</v>
      </c>
      <c r="D30855" t="s">
        <v>33476</v>
      </c>
      <c r="E30855"/>
      <c r="F30855"/>
      <c r="G30855"/>
      <c r="H30855"/>
      <c r="I30855"/>
      <c r="J30855"/>
      <c r="U30855" s="43"/>
      <c r="AE30855"/>
    </row>
    <row r="30856" spans="1:31">
      <c r="A30856">
        <v>70800</v>
      </c>
      <c r="B30856" t="s">
        <v>26445</v>
      </c>
      <c r="C30856" t="s">
        <v>33478</v>
      </c>
      <c r="D30856" t="s">
        <v>33476</v>
      </c>
      <c r="E30856"/>
      <c r="F30856"/>
      <c r="G30856"/>
      <c r="H30856"/>
      <c r="I30856"/>
      <c r="J30856"/>
      <c r="U30856" s="43"/>
      <c r="AE30856"/>
    </row>
    <row r="30857" spans="1:31">
      <c r="A30857">
        <v>70500</v>
      </c>
      <c r="B30857" t="s">
        <v>534</v>
      </c>
      <c r="C30857" t="s">
        <v>33478</v>
      </c>
      <c r="D30857" t="s">
        <v>33476</v>
      </c>
      <c r="E30857"/>
      <c r="F30857"/>
      <c r="G30857"/>
      <c r="H30857"/>
      <c r="I30857"/>
      <c r="J30857"/>
      <c r="U30857" s="43"/>
      <c r="AE30857"/>
    </row>
    <row r="30858" spans="1:31">
      <c r="A30858">
        <v>70310</v>
      </c>
      <c r="B30858" t="s">
        <v>26446</v>
      </c>
      <c r="C30858" t="s">
        <v>33478</v>
      </c>
      <c r="D30858" t="s">
        <v>33476</v>
      </c>
      <c r="E30858"/>
      <c r="F30858"/>
      <c r="G30858"/>
      <c r="H30858"/>
      <c r="I30858"/>
      <c r="J30858"/>
      <c r="U30858" s="43"/>
      <c r="AE30858"/>
    </row>
    <row r="30859" spans="1:31">
      <c r="A30859">
        <v>70300</v>
      </c>
      <c r="B30859" t="s">
        <v>26447</v>
      </c>
      <c r="C30859" t="s">
        <v>33478</v>
      </c>
      <c r="D30859" t="s">
        <v>33476</v>
      </c>
      <c r="E30859"/>
      <c r="F30859"/>
      <c r="G30859"/>
      <c r="H30859"/>
      <c r="I30859"/>
      <c r="J30859"/>
      <c r="U30859" s="43"/>
      <c r="AE30859"/>
    </row>
    <row r="30860" spans="1:31">
      <c r="A30860">
        <v>70700</v>
      </c>
      <c r="B30860" t="s">
        <v>26448</v>
      </c>
      <c r="C30860" t="s">
        <v>33477</v>
      </c>
      <c r="D30860" t="s">
        <v>33476</v>
      </c>
      <c r="E30860"/>
      <c r="F30860"/>
      <c r="G30860"/>
      <c r="H30860"/>
      <c r="I30860"/>
      <c r="J30860"/>
      <c r="U30860" s="43"/>
      <c r="AE30860"/>
    </row>
    <row r="30861" spans="1:31">
      <c r="A30861">
        <v>70160</v>
      </c>
      <c r="B30861" t="s">
        <v>26449</v>
      </c>
      <c r="C30861" t="s">
        <v>33478</v>
      </c>
      <c r="D30861" t="s">
        <v>33476</v>
      </c>
      <c r="E30861"/>
      <c r="F30861"/>
      <c r="G30861"/>
      <c r="H30861"/>
      <c r="I30861"/>
      <c r="J30861"/>
      <c r="U30861" s="43"/>
      <c r="AE30861"/>
    </row>
    <row r="30862" spans="1:31">
      <c r="A30862">
        <v>70300</v>
      </c>
      <c r="B30862" t="s">
        <v>2048</v>
      </c>
      <c r="C30862" t="s">
        <v>33478</v>
      </c>
      <c r="D30862" t="s">
        <v>33476</v>
      </c>
      <c r="E30862"/>
      <c r="F30862"/>
      <c r="G30862"/>
      <c r="H30862"/>
      <c r="I30862"/>
      <c r="J30862"/>
      <c r="U30862" s="43"/>
      <c r="AE30862"/>
    </row>
    <row r="30863" spans="1:31">
      <c r="A30863">
        <v>70110</v>
      </c>
      <c r="B30863" t="s">
        <v>549</v>
      </c>
      <c r="C30863" t="s">
        <v>33478</v>
      </c>
      <c r="D30863" t="s">
        <v>33476</v>
      </c>
      <c r="E30863"/>
      <c r="F30863"/>
      <c r="G30863"/>
      <c r="H30863"/>
      <c r="I30863"/>
      <c r="J30863"/>
      <c r="U30863" s="43"/>
      <c r="AE30863"/>
    </row>
    <row r="30864" spans="1:31">
      <c r="A30864">
        <v>70210</v>
      </c>
      <c r="B30864" t="s">
        <v>26450</v>
      </c>
      <c r="C30864" t="s">
        <v>33478</v>
      </c>
      <c r="D30864" t="s">
        <v>33476</v>
      </c>
      <c r="E30864"/>
      <c r="F30864"/>
      <c r="G30864"/>
      <c r="H30864"/>
      <c r="I30864"/>
      <c r="J30864"/>
      <c r="U30864" s="43"/>
      <c r="AE30864"/>
    </row>
    <row r="30865" spans="1:31">
      <c r="A30865">
        <v>70400</v>
      </c>
      <c r="B30865" t="s">
        <v>26451</v>
      </c>
      <c r="C30865" t="s">
        <v>33478</v>
      </c>
      <c r="D30865" t="s">
        <v>33476</v>
      </c>
      <c r="E30865"/>
      <c r="F30865"/>
      <c r="G30865"/>
      <c r="H30865"/>
      <c r="I30865"/>
      <c r="J30865"/>
      <c r="U30865" s="43"/>
      <c r="AE30865"/>
    </row>
    <row r="30866" spans="1:31">
      <c r="A30866">
        <v>70400</v>
      </c>
      <c r="B30866" t="s">
        <v>26451</v>
      </c>
      <c r="C30866" t="s">
        <v>33478</v>
      </c>
      <c r="D30866" t="s">
        <v>33476</v>
      </c>
      <c r="E30866"/>
      <c r="F30866"/>
      <c r="G30866"/>
      <c r="H30866"/>
      <c r="I30866"/>
      <c r="J30866"/>
      <c r="U30866" s="43"/>
      <c r="AE30866"/>
    </row>
    <row r="30867" spans="1:31">
      <c r="A30867">
        <v>70400</v>
      </c>
      <c r="B30867" t="s">
        <v>26451</v>
      </c>
      <c r="C30867" t="s">
        <v>33478</v>
      </c>
      <c r="D30867" t="s">
        <v>33476</v>
      </c>
      <c r="E30867"/>
      <c r="F30867"/>
      <c r="G30867"/>
      <c r="H30867"/>
      <c r="I30867"/>
      <c r="J30867"/>
      <c r="U30867" s="43"/>
      <c r="AE30867"/>
    </row>
    <row r="30868" spans="1:31">
      <c r="A30868">
        <v>70240</v>
      </c>
      <c r="B30868" t="s">
        <v>26452</v>
      </c>
      <c r="C30868" t="s">
        <v>33478</v>
      </c>
      <c r="D30868" t="s">
        <v>33476</v>
      </c>
      <c r="E30868"/>
      <c r="F30868"/>
      <c r="G30868"/>
      <c r="H30868"/>
      <c r="I30868"/>
      <c r="J30868"/>
      <c r="U30868" s="43"/>
      <c r="AE30868"/>
    </row>
    <row r="30869" spans="1:31">
      <c r="A30869">
        <v>70100</v>
      </c>
      <c r="B30869" t="s">
        <v>26453</v>
      </c>
      <c r="C30869" t="s">
        <v>33477</v>
      </c>
      <c r="D30869" t="s">
        <v>33476</v>
      </c>
      <c r="E30869"/>
      <c r="F30869"/>
      <c r="G30869"/>
      <c r="H30869"/>
      <c r="I30869"/>
      <c r="J30869"/>
      <c r="U30869" s="43"/>
      <c r="AE30869"/>
    </row>
    <row r="30870" spans="1:31">
      <c r="A30870">
        <v>70140</v>
      </c>
      <c r="B30870" t="s">
        <v>26454</v>
      </c>
      <c r="C30870" t="s">
        <v>33477</v>
      </c>
      <c r="D30870" t="s">
        <v>33476</v>
      </c>
      <c r="E30870"/>
      <c r="F30870"/>
      <c r="G30870"/>
      <c r="H30870"/>
      <c r="I30870"/>
      <c r="J30870"/>
      <c r="U30870" s="43"/>
      <c r="AE30870"/>
    </row>
    <row r="30871" spans="1:31">
      <c r="A30871">
        <v>70130</v>
      </c>
      <c r="B30871" t="s">
        <v>26455</v>
      </c>
      <c r="C30871" t="s">
        <v>33477</v>
      </c>
      <c r="D30871" t="s">
        <v>33476</v>
      </c>
      <c r="E30871"/>
      <c r="F30871"/>
      <c r="G30871"/>
      <c r="H30871"/>
      <c r="I30871"/>
      <c r="J30871"/>
      <c r="U30871" s="43"/>
      <c r="AE30871"/>
    </row>
    <row r="30872" spans="1:31">
      <c r="A30872">
        <v>70360</v>
      </c>
      <c r="B30872" t="s">
        <v>26456</v>
      </c>
      <c r="C30872" t="s">
        <v>33477</v>
      </c>
      <c r="D30872" t="s">
        <v>33476</v>
      </c>
      <c r="E30872"/>
      <c r="F30872"/>
      <c r="G30872"/>
      <c r="H30872"/>
      <c r="I30872"/>
      <c r="J30872"/>
      <c r="U30872" s="43"/>
      <c r="AE30872"/>
    </row>
    <row r="30873" spans="1:31">
      <c r="A30873">
        <v>70170</v>
      </c>
      <c r="B30873" t="s">
        <v>26457</v>
      </c>
      <c r="C30873" t="s">
        <v>33478</v>
      </c>
      <c r="D30873" t="s">
        <v>33476</v>
      </c>
      <c r="E30873"/>
      <c r="F30873"/>
      <c r="G30873"/>
      <c r="H30873"/>
      <c r="I30873"/>
      <c r="J30873"/>
      <c r="U30873" s="43"/>
      <c r="AE30873"/>
    </row>
    <row r="30874" spans="1:31">
      <c r="A30874">
        <v>70400</v>
      </c>
      <c r="B30874" t="s">
        <v>26458</v>
      </c>
      <c r="C30874" t="s">
        <v>33478</v>
      </c>
      <c r="D30874" t="s">
        <v>33476</v>
      </c>
      <c r="E30874"/>
      <c r="F30874"/>
      <c r="G30874"/>
      <c r="H30874"/>
      <c r="I30874"/>
      <c r="J30874"/>
      <c r="U30874" s="43"/>
      <c r="AE30874"/>
    </row>
    <row r="30875" spans="1:31">
      <c r="A30875">
        <v>70210</v>
      </c>
      <c r="B30875" t="s">
        <v>9755</v>
      </c>
      <c r="C30875" t="s">
        <v>33478</v>
      </c>
      <c r="D30875" t="s">
        <v>33476</v>
      </c>
      <c r="E30875"/>
      <c r="F30875"/>
      <c r="G30875"/>
      <c r="H30875"/>
      <c r="I30875"/>
      <c r="J30875"/>
      <c r="U30875" s="43"/>
      <c r="AE30875"/>
    </row>
    <row r="30876" spans="1:31">
      <c r="A30876">
        <v>70120</v>
      </c>
      <c r="B30876" t="s">
        <v>26459</v>
      </c>
      <c r="C30876" t="s">
        <v>33477</v>
      </c>
      <c r="D30876" t="s">
        <v>33476</v>
      </c>
      <c r="E30876"/>
      <c r="F30876"/>
      <c r="G30876"/>
      <c r="H30876"/>
      <c r="I30876"/>
      <c r="J30876"/>
      <c r="U30876" s="43"/>
      <c r="AE30876"/>
    </row>
    <row r="30877" spans="1:31">
      <c r="A30877">
        <v>70110</v>
      </c>
      <c r="B30877" t="s">
        <v>26460</v>
      </c>
      <c r="C30877" t="s">
        <v>33478</v>
      </c>
      <c r="D30877" t="s">
        <v>33476</v>
      </c>
      <c r="E30877"/>
      <c r="F30877"/>
      <c r="G30877"/>
      <c r="H30877"/>
      <c r="I30877"/>
      <c r="J30877"/>
      <c r="U30877" s="43"/>
      <c r="AE30877"/>
    </row>
    <row r="30878" spans="1:31">
      <c r="A30878">
        <v>70110</v>
      </c>
      <c r="B30878" t="s">
        <v>26460</v>
      </c>
      <c r="C30878" t="s">
        <v>33478</v>
      </c>
      <c r="D30878" t="s">
        <v>33476</v>
      </c>
      <c r="E30878"/>
      <c r="F30878"/>
      <c r="G30878"/>
      <c r="H30878"/>
      <c r="I30878"/>
      <c r="J30878"/>
      <c r="U30878" s="43"/>
      <c r="AE30878"/>
    </row>
    <row r="30879" spans="1:31">
      <c r="A30879">
        <v>70160</v>
      </c>
      <c r="B30879" t="s">
        <v>26461</v>
      </c>
      <c r="C30879" t="s">
        <v>33478</v>
      </c>
      <c r="D30879" t="s">
        <v>33476</v>
      </c>
      <c r="E30879"/>
      <c r="F30879"/>
      <c r="G30879"/>
      <c r="H30879"/>
      <c r="I30879"/>
      <c r="J30879"/>
      <c r="U30879" s="43"/>
      <c r="AE30879"/>
    </row>
    <row r="30880" spans="1:31">
      <c r="A30880">
        <v>70440</v>
      </c>
      <c r="B30880" t="s">
        <v>26462</v>
      </c>
      <c r="C30880" t="s">
        <v>33478</v>
      </c>
      <c r="D30880" t="s">
        <v>33476</v>
      </c>
      <c r="E30880"/>
      <c r="F30880"/>
      <c r="G30880"/>
      <c r="H30880"/>
      <c r="I30880"/>
      <c r="J30880"/>
      <c r="U30880" s="43"/>
      <c r="AE30880"/>
    </row>
    <row r="30881" spans="1:31">
      <c r="A30881">
        <v>70440</v>
      </c>
      <c r="B30881" t="s">
        <v>26462</v>
      </c>
      <c r="C30881" t="s">
        <v>33478</v>
      </c>
      <c r="D30881" t="s">
        <v>33476</v>
      </c>
      <c r="E30881"/>
      <c r="F30881"/>
      <c r="G30881"/>
      <c r="H30881"/>
      <c r="I30881"/>
      <c r="J30881"/>
      <c r="U30881" s="43"/>
      <c r="AE30881"/>
    </row>
    <row r="30882" spans="1:31">
      <c r="A30882">
        <v>70240</v>
      </c>
      <c r="B30882" t="s">
        <v>26463</v>
      </c>
      <c r="C30882" t="s">
        <v>33478</v>
      </c>
      <c r="D30882" t="s">
        <v>33476</v>
      </c>
      <c r="E30882"/>
      <c r="F30882"/>
      <c r="G30882"/>
      <c r="H30882"/>
      <c r="I30882"/>
      <c r="J30882"/>
      <c r="U30882" s="43"/>
      <c r="AE30882"/>
    </row>
    <row r="30883" spans="1:31">
      <c r="A30883">
        <v>70130</v>
      </c>
      <c r="B30883" t="s">
        <v>26464</v>
      </c>
      <c r="C30883" t="s">
        <v>33477</v>
      </c>
      <c r="D30883" t="s">
        <v>33476</v>
      </c>
      <c r="E30883"/>
      <c r="F30883"/>
      <c r="G30883"/>
      <c r="H30883"/>
      <c r="I30883"/>
      <c r="J30883"/>
      <c r="U30883" s="43"/>
      <c r="AE30883"/>
    </row>
    <row r="30884" spans="1:31">
      <c r="A30884">
        <v>70130</v>
      </c>
      <c r="B30884" t="s">
        <v>26464</v>
      </c>
      <c r="C30884" t="s">
        <v>33477</v>
      </c>
      <c r="D30884" t="s">
        <v>33476</v>
      </c>
      <c r="E30884"/>
      <c r="F30884"/>
      <c r="G30884"/>
      <c r="H30884"/>
      <c r="I30884"/>
      <c r="J30884"/>
      <c r="U30884" s="43"/>
      <c r="AE30884"/>
    </row>
    <row r="30885" spans="1:31">
      <c r="A30885">
        <v>70130</v>
      </c>
      <c r="B30885" t="s">
        <v>26465</v>
      </c>
      <c r="C30885" t="s">
        <v>33477</v>
      </c>
      <c r="D30885" t="s">
        <v>33476</v>
      </c>
      <c r="E30885"/>
      <c r="F30885"/>
      <c r="G30885"/>
      <c r="H30885"/>
      <c r="I30885"/>
      <c r="J30885"/>
      <c r="U30885" s="43"/>
      <c r="AE30885"/>
    </row>
    <row r="30886" spans="1:31">
      <c r="A30886">
        <v>70130</v>
      </c>
      <c r="B30886" t="s">
        <v>26465</v>
      </c>
      <c r="C30886" t="s">
        <v>33477</v>
      </c>
      <c r="D30886" t="s">
        <v>33476</v>
      </c>
      <c r="E30886"/>
      <c r="F30886"/>
      <c r="G30886"/>
      <c r="H30886"/>
      <c r="I30886"/>
      <c r="J30886"/>
      <c r="U30886" s="43"/>
      <c r="AE30886"/>
    </row>
    <row r="30887" spans="1:31">
      <c r="A30887">
        <v>70130</v>
      </c>
      <c r="B30887" t="s">
        <v>26465</v>
      </c>
      <c r="C30887" t="s">
        <v>33477</v>
      </c>
      <c r="D30887" t="s">
        <v>33476</v>
      </c>
      <c r="E30887"/>
      <c r="F30887"/>
      <c r="G30887"/>
      <c r="H30887"/>
      <c r="I30887"/>
      <c r="J30887"/>
      <c r="U30887" s="43"/>
      <c r="AE30887"/>
    </row>
    <row r="30888" spans="1:31">
      <c r="A30888">
        <v>70190</v>
      </c>
      <c r="B30888" t="s">
        <v>26466</v>
      </c>
      <c r="C30888" t="s">
        <v>33477</v>
      </c>
      <c r="D30888" t="s">
        <v>33476</v>
      </c>
      <c r="E30888"/>
      <c r="F30888"/>
      <c r="G30888"/>
      <c r="H30888"/>
      <c r="I30888"/>
      <c r="J30888"/>
      <c r="U30888" s="43"/>
      <c r="AE30888"/>
    </row>
    <row r="30889" spans="1:31">
      <c r="A30889">
        <v>70150</v>
      </c>
      <c r="B30889" t="s">
        <v>26467</v>
      </c>
      <c r="C30889" t="s">
        <v>33477</v>
      </c>
      <c r="D30889" t="s">
        <v>33476</v>
      </c>
      <c r="E30889"/>
      <c r="F30889"/>
      <c r="G30889"/>
      <c r="H30889"/>
      <c r="I30889"/>
      <c r="J30889"/>
      <c r="U30889" s="43"/>
      <c r="AE30889"/>
    </row>
    <row r="30890" spans="1:31">
      <c r="A30890">
        <v>70500</v>
      </c>
      <c r="B30890" t="s">
        <v>26468</v>
      </c>
      <c r="C30890" t="s">
        <v>33478</v>
      </c>
      <c r="D30890" t="s">
        <v>33476</v>
      </c>
      <c r="E30890"/>
      <c r="F30890"/>
      <c r="G30890"/>
      <c r="H30890"/>
      <c r="I30890"/>
      <c r="J30890"/>
      <c r="U30890" s="43"/>
      <c r="AE30890"/>
    </row>
    <row r="30891" spans="1:31">
      <c r="A30891">
        <v>70270</v>
      </c>
      <c r="B30891" t="s">
        <v>26469</v>
      </c>
      <c r="C30891" t="s">
        <v>33478</v>
      </c>
      <c r="D30891" t="s">
        <v>33476</v>
      </c>
      <c r="E30891"/>
      <c r="F30891"/>
      <c r="G30891"/>
      <c r="H30891"/>
      <c r="I30891"/>
      <c r="J30891"/>
      <c r="U30891" s="43"/>
      <c r="AE30891"/>
    </row>
    <row r="30892" spans="1:31">
      <c r="A30892">
        <v>70120</v>
      </c>
      <c r="B30892" t="s">
        <v>26470</v>
      </c>
      <c r="C30892" t="s">
        <v>33477</v>
      </c>
      <c r="D30892" t="s">
        <v>33476</v>
      </c>
      <c r="E30892"/>
      <c r="F30892"/>
      <c r="G30892"/>
      <c r="H30892"/>
      <c r="I30892"/>
      <c r="J30892"/>
      <c r="U30892" s="43"/>
      <c r="AE30892"/>
    </row>
    <row r="30893" spans="1:31">
      <c r="A30893">
        <v>70230</v>
      </c>
      <c r="B30893" t="s">
        <v>26471</v>
      </c>
      <c r="C30893" t="s">
        <v>33478</v>
      </c>
      <c r="D30893" t="s">
        <v>33476</v>
      </c>
      <c r="E30893"/>
      <c r="F30893"/>
      <c r="G30893"/>
      <c r="H30893"/>
      <c r="I30893"/>
      <c r="J30893"/>
      <c r="U30893" s="43"/>
      <c r="AE30893"/>
    </row>
    <row r="30894" spans="1:31">
      <c r="A30894">
        <v>70230</v>
      </c>
      <c r="B30894" t="s">
        <v>26472</v>
      </c>
      <c r="C30894" t="s">
        <v>33478</v>
      </c>
      <c r="D30894" t="s">
        <v>33476</v>
      </c>
      <c r="E30894"/>
      <c r="F30894"/>
      <c r="G30894"/>
      <c r="H30894"/>
      <c r="I30894"/>
      <c r="J30894"/>
      <c r="U30894" s="43"/>
      <c r="AE30894"/>
    </row>
    <row r="30895" spans="1:31">
      <c r="A30895">
        <v>70120</v>
      </c>
      <c r="B30895" t="s">
        <v>26473</v>
      </c>
      <c r="C30895" t="s">
        <v>33477</v>
      </c>
      <c r="D30895" t="s">
        <v>33476</v>
      </c>
      <c r="E30895"/>
      <c r="F30895"/>
      <c r="G30895"/>
      <c r="H30895"/>
      <c r="I30895"/>
      <c r="J30895"/>
      <c r="U30895" s="43"/>
      <c r="AE30895"/>
    </row>
    <row r="30896" spans="1:31">
      <c r="A30896">
        <v>70190</v>
      </c>
      <c r="B30896" t="s">
        <v>26474</v>
      </c>
      <c r="C30896" t="s">
        <v>33477</v>
      </c>
      <c r="D30896" t="s">
        <v>33476</v>
      </c>
      <c r="E30896"/>
      <c r="F30896"/>
      <c r="G30896"/>
      <c r="H30896"/>
      <c r="I30896"/>
      <c r="J30896"/>
      <c r="U30896" s="43"/>
      <c r="AE30896"/>
    </row>
    <row r="30897" spans="1:31">
      <c r="A30897">
        <v>70360</v>
      </c>
      <c r="B30897" t="s">
        <v>26475</v>
      </c>
      <c r="C30897" t="s">
        <v>33477</v>
      </c>
      <c r="D30897" t="s">
        <v>33476</v>
      </c>
      <c r="E30897"/>
      <c r="F30897"/>
      <c r="G30897"/>
      <c r="H30897"/>
      <c r="I30897"/>
      <c r="J30897"/>
      <c r="U30897" s="43"/>
      <c r="AE30897"/>
    </row>
    <row r="30898" spans="1:31">
      <c r="A30898">
        <v>70100</v>
      </c>
      <c r="B30898" t="s">
        <v>26476</v>
      </c>
      <c r="C30898" t="s">
        <v>33477</v>
      </c>
      <c r="D30898" t="s">
        <v>33476</v>
      </c>
      <c r="E30898"/>
      <c r="F30898"/>
      <c r="G30898"/>
      <c r="H30898"/>
      <c r="I30898"/>
      <c r="J30898"/>
      <c r="U30898" s="43"/>
      <c r="AE30898"/>
    </row>
    <row r="30899" spans="1:31">
      <c r="A30899">
        <v>70400</v>
      </c>
      <c r="B30899" t="s">
        <v>26477</v>
      </c>
      <c r="C30899" t="s">
        <v>33478</v>
      </c>
      <c r="D30899" t="s">
        <v>33476</v>
      </c>
      <c r="E30899"/>
      <c r="F30899"/>
      <c r="G30899"/>
      <c r="H30899"/>
      <c r="I30899"/>
      <c r="J30899"/>
      <c r="U30899" s="43"/>
      <c r="AE30899"/>
    </row>
    <row r="30900" spans="1:31">
      <c r="A30900">
        <v>70190</v>
      </c>
      <c r="B30900" t="s">
        <v>26478</v>
      </c>
      <c r="C30900" t="s">
        <v>33477</v>
      </c>
      <c r="D30900" t="s">
        <v>33476</v>
      </c>
      <c r="E30900"/>
      <c r="F30900"/>
      <c r="G30900"/>
      <c r="H30900"/>
      <c r="I30900"/>
      <c r="J30900"/>
      <c r="U30900" s="43"/>
      <c r="AE30900"/>
    </row>
    <row r="30901" spans="1:31">
      <c r="A30901">
        <v>70150</v>
      </c>
      <c r="B30901" t="s">
        <v>26479</v>
      </c>
      <c r="C30901" t="s">
        <v>33477</v>
      </c>
      <c r="D30901" t="s">
        <v>33476</v>
      </c>
      <c r="E30901"/>
      <c r="F30901"/>
      <c r="G30901"/>
      <c r="H30901"/>
      <c r="I30901"/>
      <c r="J30901"/>
      <c r="U30901" s="43"/>
      <c r="AE30901"/>
    </row>
    <row r="30902" spans="1:31">
      <c r="A30902">
        <v>70140</v>
      </c>
      <c r="B30902" t="s">
        <v>14597</v>
      </c>
      <c r="C30902" t="s">
        <v>33477</v>
      </c>
      <c r="D30902" t="s">
        <v>33476</v>
      </c>
      <c r="E30902"/>
      <c r="F30902"/>
      <c r="G30902"/>
      <c r="H30902"/>
      <c r="I30902"/>
      <c r="J30902"/>
      <c r="U30902" s="43"/>
      <c r="AE30902"/>
    </row>
    <row r="30903" spans="1:31">
      <c r="A30903">
        <v>70180</v>
      </c>
      <c r="B30903" t="s">
        <v>26480</v>
      </c>
      <c r="C30903" t="s">
        <v>33477</v>
      </c>
      <c r="D30903" t="s">
        <v>33476</v>
      </c>
      <c r="E30903"/>
      <c r="F30903"/>
      <c r="G30903"/>
      <c r="H30903"/>
      <c r="I30903"/>
      <c r="J30903"/>
      <c r="U30903" s="43"/>
      <c r="AE30903"/>
    </row>
    <row r="30904" spans="1:31">
      <c r="A30904">
        <v>70320</v>
      </c>
      <c r="B30904" t="s">
        <v>26481</v>
      </c>
      <c r="C30904" t="s">
        <v>33478</v>
      </c>
      <c r="D30904" t="s">
        <v>33476</v>
      </c>
      <c r="E30904"/>
      <c r="F30904"/>
      <c r="G30904"/>
      <c r="H30904"/>
      <c r="I30904"/>
      <c r="J30904"/>
      <c r="U30904" s="43"/>
      <c r="AE30904"/>
    </row>
    <row r="30905" spans="1:31">
      <c r="A30905">
        <v>70000</v>
      </c>
      <c r="B30905" t="s">
        <v>26482</v>
      </c>
      <c r="C30905" t="s">
        <v>33478</v>
      </c>
      <c r="D30905" t="s">
        <v>33476</v>
      </c>
      <c r="E30905"/>
      <c r="F30905"/>
      <c r="G30905"/>
      <c r="H30905"/>
      <c r="I30905"/>
      <c r="J30905"/>
      <c r="U30905" s="43"/>
      <c r="AE30905"/>
    </row>
    <row r="30906" spans="1:31">
      <c r="A30906">
        <v>70140</v>
      </c>
      <c r="B30906" t="s">
        <v>26483</v>
      </c>
      <c r="C30906" t="s">
        <v>33477</v>
      </c>
      <c r="D30906" t="s">
        <v>33476</v>
      </c>
      <c r="E30906"/>
      <c r="F30906"/>
      <c r="G30906"/>
      <c r="H30906"/>
      <c r="I30906"/>
      <c r="J30906"/>
      <c r="U30906" s="43"/>
      <c r="AE30906"/>
    </row>
    <row r="30907" spans="1:31">
      <c r="A30907">
        <v>70200</v>
      </c>
      <c r="B30907" t="s">
        <v>26484</v>
      </c>
      <c r="C30907" t="s">
        <v>33478</v>
      </c>
      <c r="D30907" t="s">
        <v>33476</v>
      </c>
      <c r="E30907"/>
      <c r="F30907"/>
      <c r="G30907"/>
      <c r="H30907"/>
      <c r="I30907"/>
      <c r="J30907"/>
      <c r="U30907" s="43"/>
      <c r="AE30907"/>
    </row>
    <row r="30908" spans="1:31">
      <c r="A30908">
        <v>70000</v>
      </c>
      <c r="B30908" t="s">
        <v>26485</v>
      </c>
      <c r="C30908" t="s">
        <v>33478</v>
      </c>
      <c r="D30908" t="s">
        <v>33476</v>
      </c>
      <c r="E30908"/>
      <c r="F30908"/>
      <c r="G30908"/>
      <c r="H30908"/>
      <c r="I30908"/>
      <c r="J30908"/>
      <c r="U30908" s="43"/>
      <c r="AE30908"/>
    </row>
    <row r="30909" spans="1:31">
      <c r="A30909">
        <v>70000</v>
      </c>
      <c r="B30909" t="s">
        <v>26486</v>
      </c>
      <c r="C30909" t="s">
        <v>33478</v>
      </c>
      <c r="D30909" t="s">
        <v>33476</v>
      </c>
      <c r="E30909"/>
      <c r="F30909"/>
      <c r="G30909"/>
      <c r="H30909"/>
      <c r="I30909"/>
      <c r="J30909"/>
      <c r="U30909" s="43"/>
      <c r="AE30909"/>
    </row>
    <row r="30910" spans="1:31">
      <c r="A30910">
        <v>70160</v>
      </c>
      <c r="B30910" t="s">
        <v>26487</v>
      </c>
      <c r="C30910" t="s">
        <v>33478</v>
      </c>
      <c r="D30910" t="s">
        <v>33476</v>
      </c>
      <c r="E30910"/>
      <c r="F30910"/>
      <c r="G30910"/>
      <c r="H30910"/>
      <c r="I30910"/>
      <c r="J30910"/>
      <c r="U30910" s="43"/>
      <c r="AE30910"/>
    </row>
    <row r="30911" spans="1:31">
      <c r="A30911">
        <v>70190</v>
      </c>
      <c r="B30911" t="s">
        <v>26488</v>
      </c>
      <c r="C30911" t="s">
        <v>33477</v>
      </c>
      <c r="D30911" t="s">
        <v>33476</v>
      </c>
      <c r="E30911"/>
      <c r="F30911"/>
      <c r="G30911"/>
      <c r="H30911"/>
      <c r="I30911"/>
      <c r="J30911"/>
      <c r="U30911" s="43"/>
      <c r="AE30911"/>
    </row>
    <row r="30912" spans="1:31">
      <c r="A30912">
        <v>70130</v>
      </c>
      <c r="B30912" t="s">
        <v>26489</v>
      </c>
      <c r="C30912" t="s">
        <v>33477</v>
      </c>
      <c r="D30912" t="s">
        <v>33476</v>
      </c>
      <c r="E30912"/>
      <c r="F30912"/>
      <c r="G30912"/>
      <c r="H30912"/>
      <c r="I30912"/>
      <c r="J30912"/>
      <c r="U30912" s="43"/>
      <c r="AE30912"/>
    </row>
    <row r="30913" spans="1:31">
      <c r="A30913">
        <v>70700</v>
      </c>
      <c r="B30913" t="s">
        <v>26490</v>
      </c>
      <c r="C30913" t="s">
        <v>33477</v>
      </c>
      <c r="D30913" t="s">
        <v>33476</v>
      </c>
      <c r="E30913"/>
      <c r="F30913"/>
      <c r="G30913"/>
      <c r="H30913"/>
      <c r="I30913"/>
      <c r="J30913"/>
      <c r="U30913" s="43"/>
      <c r="AE30913"/>
    </row>
    <row r="30914" spans="1:31">
      <c r="A30914">
        <v>70240</v>
      </c>
      <c r="B30914" t="s">
        <v>26491</v>
      </c>
      <c r="C30914" t="s">
        <v>33478</v>
      </c>
      <c r="D30914" t="s">
        <v>33476</v>
      </c>
      <c r="E30914"/>
      <c r="F30914"/>
      <c r="G30914"/>
      <c r="H30914"/>
      <c r="I30914"/>
      <c r="J30914"/>
      <c r="U30914" s="43"/>
      <c r="AE30914"/>
    </row>
    <row r="30915" spans="1:31">
      <c r="A30915">
        <v>70600</v>
      </c>
      <c r="B30915" t="s">
        <v>2067</v>
      </c>
      <c r="C30915" t="s">
        <v>33477</v>
      </c>
      <c r="D30915" t="s">
        <v>33476</v>
      </c>
      <c r="E30915"/>
      <c r="F30915"/>
      <c r="G30915"/>
      <c r="H30915"/>
      <c r="I30915"/>
      <c r="J30915"/>
      <c r="U30915" s="43"/>
      <c r="AE30915"/>
    </row>
    <row r="30916" spans="1:31">
      <c r="A30916">
        <v>70170</v>
      </c>
      <c r="B30916" t="s">
        <v>26492</v>
      </c>
      <c r="C30916" t="s">
        <v>33478</v>
      </c>
      <c r="D30916" t="s">
        <v>33476</v>
      </c>
      <c r="E30916"/>
      <c r="F30916"/>
      <c r="G30916"/>
      <c r="H30916"/>
      <c r="I30916"/>
      <c r="J30916"/>
      <c r="U30916" s="43"/>
      <c r="AE30916"/>
    </row>
    <row r="30917" spans="1:31">
      <c r="A30917">
        <v>70120</v>
      </c>
      <c r="B30917" t="s">
        <v>26493</v>
      </c>
      <c r="C30917" t="s">
        <v>33477</v>
      </c>
      <c r="D30917" t="s">
        <v>33476</v>
      </c>
      <c r="E30917"/>
      <c r="F30917"/>
      <c r="G30917"/>
      <c r="H30917"/>
      <c r="I30917"/>
      <c r="J30917"/>
      <c r="U30917" s="43"/>
      <c r="AE30917"/>
    </row>
    <row r="30918" spans="1:31">
      <c r="A30918">
        <v>70210</v>
      </c>
      <c r="B30918" t="s">
        <v>26494</v>
      </c>
      <c r="C30918" t="s">
        <v>33478</v>
      </c>
      <c r="D30918" t="s">
        <v>33476</v>
      </c>
      <c r="E30918"/>
      <c r="F30918"/>
      <c r="G30918"/>
      <c r="H30918"/>
      <c r="I30918"/>
      <c r="J30918"/>
      <c r="U30918" s="43"/>
      <c r="AE30918"/>
    </row>
    <row r="30919" spans="1:31">
      <c r="A30919">
        <v>70700</v>
      </c>
      <c r="B30919" t="s">
        <v>26495</v>
      </c>
      <c r="C30919" t="s">
        <v>33477</v>
      </c>
      <c r="D30919" t="s">
        <v>33476</v>
      </c>
      <c r="E30919"/>
      <c r="F30919"/>
      <c r="G30919"/>
      <c r="H30919"/>
      <c r="I30919"/>
      <c r="J30919"/>
      <c r="U30919" s="43"/>
      <c r="AE30919"/>
    </row>
    <row r="30920" spans="1:31">
      <c r="A30920">
        <v>70100</v>
      </c>
      <c r="B30920" t="s">
        <v>26496</v>
      </c>
      <c r="C30920" t="s">
        <v>33477</v>
      </c>
      <c r="D30920" t="s">
        <v>33476</v>
      </c>
      <c r="E30920"/>
      <c r="F30920"/>
      <c r="G30920"/>
      <c r="H30920"/>
      <c r="I30920"/>
      <c r="J30920"/>
      <c r="U30920" s="43"/>
      <c r="AE30920"/>
    </row>
    <row r="30921" spans="1:31">
      <c r="A30921">
        <v>70100</v>
      </c>
      <c r="B30921" t="s">
        <v>26496</v>
      </c>
      <c r="C30921" t="s">
        <v>33477</v>
      </c>
      <c r="D30921" t="s">
        <v>33476</v>
      </c>
      <c r="E30921"/>
      <c r="F30921"/>
      <c r="G30921"/>
      <c r="H30921"/>
      <c r="I30921"/>
      <c r="J30921"/>
      <c r="U30921" s="43"/>
      <c r="AE30921"/>
    </row>
    <row r="30922" spans="1:31">
      <c r="A30922">
        <v>70100</v>
      </c>
      <c r="B30922" t="s">
        <v>26497</v>
      </c>
      <c r="C30922" t="s">
        <v>33477</v>
      </c>
      <c r="D30922" t="s">
        <v>33476</v>
      </c>
      <c r="E30922"/>
      <c r="F30922"/>
      <c r="G30922"/>
      <c r="H30922"/>
      <c r="I30922"/>
      <c r="J30922"/>
      <c r="U30922" s="43"/>
      <c r="AE30922"/>
    </row>
    <row r="30923" spans="1:31">
      <c r="A30923">
        <v>70110</v>
      </c>
      <c r="B30923" t="s">
        <v>26498</v>
      </c>
      <c r="C30923" t="s">
        <v>33478</v>
      </c>
      <c r="D30923" t="s">
        <v>33476</v>
      </c>
      <c r="E30923"/>
      <c r="F30923"/>
      <c r="G30923"/>
      <c r="H30923"/>
      <c r="I30923"/>
      <c r="J30923"/>
      <c r="U30923" s="43"/>
      <c r="AE30923"/>
    </row>
    <row r="30924" spans="1:31">
      <c r="A30924">
        <v>70700</v>
      </c>
      <c r="B30924" t="s">
        <v>26499</v>
      </c>
      <c r="C30924" t="s">
        <v>33477</v>
      </c>
      <c r="D30924" t="s">
        <v>33476</v>
      </c>
      <c r="E30924"/>
      <c r="F30924"/>
      <c r="G30924"/>
      <c r="H30924"/>
      <c r="I30924"/>
      <c r="J30924"/>
      <c r="U30924" s="43"/>
      <c r="AE30924"/>
    </row>
    <row r="30925" spans="1:31">
      <c r="A30925">
        <v>70000</v>
      </c>
      <c r="B30925" t="s">
        <v>26500</v>
      </c>
      <c r="C30925" t="s">
        <v>33478</v>
      </c>
      <c r="D30925" t="s">
        <v>33476</v>
      </c>
      <c r="E30925"/>
      <c r="F30925"/>
      <c r="G30925"/>
      <c r="H30925"/>
      <c r="I30925"/>
      <c r="J30925"/>
      <c r="U30925" s="43"/>
      <c r="AE30925"/>
    </row>
    <row r="30926" spans="1:31">
      <c r="A30926">
        <v>70700</v>
      </c>
      <c r="B30926" t="s">
        <v>26501</v>
      </c>
      <c r="C30926" t="s">
        <v>33477</v>
      </c>
      <c r="D30926" t="s">
        <v>33476</v>
      </c>
      <c r="E30926"/>
      <c r="F30926"/>
      <c r="G30926"/>
      <c r="H30926"/>
      <c r="I30926"/>
      <c r="J30926"/>
      <c r="U30926" s="43"/>
      <c r="AE30926"/>
    </row>
    <row r="30927" spans="1:31">
      <c r="A30927">
        <v>70240</v>
      </c>
      <c r="B30927" t="s">
        <v>26502</v>
      </c>
      <c r="C30927" t="s">
        <v>33478</v>
      </c>
      <c r="D30927" t="s">
        <v>33476</v>
      </c>
      <c r="E30927"/>
      <c r="F30927"/>
      <c r="G30927"/>
      <c r="H30927"/>
      <c r="I30927"/>
      <c r="J30927"/>
      <c r="U30927" s="43"/>
      <c r="AE30927"/>
    </row>
    <row r="30928" spans="1:31">
      <c r="A30928">
        <v>70000</v>
      </c>
      <c r="B30928" t="s">
        <v>26503</v>
      </c>
      <c r="C30928" t="s">
        <v>33478</v>
      </c>
      <c r="D30928" t="s">
        <v>33476</v>
      </c>
      <c r="E30928"/>
      <c r="F30928"/>
      <c r="G30928"/>
      <c r="H30928"/>
      <c r="I30928"/>
      <c r="J30928"/>
      <c r="U30928" s="43"/>
      <c r="AE30928"/>
    </row>
    <row r="30929" spans="1:31">
      <c r="A30929">
        <v>70000</v>
      </c>
      <c r="B30929" t="s">
        <v>26504</v>
      </c>
      <c r="C30929" t="s">
        <v>33478</v>
      </c>
      <c r="D30929" t="s">
        <v>33476</v>
      </c>
      <c r="E30929"/>
      <c r="F30929"/>
      <c r="G30929"/>
      <c r="H30929"/>
      <c r="I30929"/>
      <c r="J30929"/>
      <c r="U30929" s="43"/>
      <c r="AE30929"/>
    </row>
    <row r="30930" spans="1:31">
      <c r="A30930">
        <v>70240</v>
      </c>
      <c r="B30930" t="s">
        <v>26505</v>
      </c>
      <c r="C30930" t="s">
        <v>33478</v>
      </c>
      <c r="D30930" t="s">
        <v>33476</v>
      </c>
      <c r="E30930"/>
      <c r="F30930"/>
      <c r="G30930"/>
      <c r="H30930"/>
      <c r="I30930"/>
      <c r="J30930"/>
      <c r="U30930" s="43"/>
      <c r="AE30930"/>
    </row>
    <row r="30931" spans="1:31">
      <c r="A30931">
        <v>70700</v>
      </c>
      <c r="B30931" t="s">
        <v>26506</v>
      </c>
      <c r="C30931" t="s">
        <v>33477</v>
      </c>
      <c r="D30931" t="s">
        <v>33476</v>
      </c>
      <c r="E30931"/>
      <c r="F30931"/>
      <c r="G30931"/>
      <c r="H30931"/>
      <c r="I30931"/>
      <c r="J30931"/>
      <c r="U30931" s="43"/>
      <c r="AE30931"/>
    </row>
    <row r="30932" spans="1:31">
      <c r="A30932">
        <v>70130</v>
      </c>
      <c r="B30932" t="s">
        <v>26507</v>
      </c>
      <c r="C30932" t="s">
        <v>33477</v>
      </c>
      <c r="D30932" t="s">
        <v>33476</v>
      </c>
      <c r="E30932"/>
      <c r="F30932"/>
      <c r="G30932"/>
      <c r="H30932"/>
      <c r="I30932"/>
      <c r="J30932"/>
      <c r="U30932" s="43"/>
      <c r="AE30932"/>
    </row>
    <row r="30933" spans="1:31">
      <c r="A30933">
        <v>70700</v>
      </c>
      <c r="B30933" t="s">
        <v>26508</v>
      </c>
      <c r="C30933" t="s">
        <v>33477</v>
      </c>
      <c r="D30933" t="s">
        <v>33476</v>
      </c>
      <c r="E30933"/>
      <c r="F30933"/>
      <c r="G30933"/>
      <c r="H30933"/>
      <c r="I30933"/>
      <c r="J30933"/>
      <c r="U30933" s="43"/>
      <c r="AE30933"/>
    </row>
    <row r="30934" spans="1:31">
      <c r="A30934">
        <v>70300</v>
      </c>
      <c r="B30934" t="s">
        <v>26509</v>
      </c>
      <c r="C30934" t="s">
        <v>33478</v>
      </c>
      <c r="D30934" t="s">
        <v>33476</v>
      </c>
      <c r="E30934"/>
      <c r="F30934"/>
      <c r="G30934"/>
      <c r="H30934"/>
      <c r="I30934"/>
      <c r="J30934"/>
      <c r="U30934" s="43"/>
      <c r="AE30934"/>
    </row>
    <row r="30935" spans="1:31">
      <c r="A30935">
        <v>70100</v>
      </c>
      <c r="B30935" t="s">
        <v>26510</v>
      </c>
      <c r="C30935" t="s">
        <v>33477</v>
      </c>
      <c r="D30935" t="s">
        <v>33476</v>
      </c>
      <c r="E30935"/>
      <c r="F30935"/>
      <c r="G30935"/>
      <c r="H30935"/>
      <c r="I30935"/>
      <c r="J30935"/>
      <c r="U30935" s="43"/>
      <c r="AE30935"/>
    </row>
    <row r="30936" spans="1:31">
      <c r="A30936">
        <v>70200</v>
      </c>
      <c r="B30936" t="s">
        <v>26511</v>
      </c>
      <c r="C30936" t="s">
        <v>33478</v>
      </c>
      <c r="D30936" t="s">
        <v>33476</v>
      </c>
      <c r="E30936"/>
      <c r="F30936"/>
      <c r="G30936"/>
      <c r="H30936"/>
      <c r="I30936"/>
      <c r="J30936"/>
      <c r="U30936" s="43"/>
      <c r="AE30936"/>
    </row>
    <row r="30937" spans="1:31">
      <c r="A30937">
        <v>70500</v>
      </c>
      <c r="B30937" t="s">
        <v>26512</v>
      </c>
      <c r="C30937" t="s">
        <v>33478</v>
      </c>
      <c r="D30937" t="s">
        <v>33476</v>
      </c>
      <c r="E30937"/>
      <c r="F30937"/>
      <c r="G30937"/>
      <c r="H30937"/>
      <c r="I30937"/>
      <c r="J30937"/>
      <c r="U30937" s="43"/>
      <c r="AE30937"/>
    </row>
    <row r="30938" spans="1:31">
      <c r="A30938">
        <v>70180</v>
      </c>
      <c r="B30938" t="s">
        <v>26513</v>
      </c>
      <c r="C30938" t="s">
        <v>33477</v>
      </c>
      <c r="D30938" t="s">
        <v>33476</v>
      </c>
      <c r="E30938"/>
      <c r="F30938"/>
      <c r="G30938"/>
      <c r="H30938"/>
      <c r="I30938"/>
      <c r="J30938"/>
      <c r="U30938" s="43"/>
      <c r="AE30938"/>
    </row>
    <row r="30939" spans="1:31">
      <c r="A30939">
        <v>70400</v>
      </c>
      <c r="B30939" t="s">
        <v>26514</v>
      </c>
      <c r="C30939" t="s">
        <v>33478</v>
      </c>
      <c r="D30939" t="s">
        <v>33476</v>
      </c>
      <c r="E30939"/>
      <c r="F30939"/>
      <c r="G30939"/>
      <c r="H30939"/>
      <c r="I30939"/>
      <c r="J30939"/>
      <c r="U30939" s="43"/>
      <c r="AE30939"/>
    </row>
    <row r="30940" spans="1:31">
      <c r="A30940">
        <v>70500</v>
      </c>
      <c r="B30940" t="s">
        <v>26515</v>
      </c>
      <c r="C30940" t="s">
        <v>33478</v>
      </c>
      <c r="D30940" t="s">
        <v>33476</v>
      </c>
      <c r="E30940"/>
      <c r="F30940"/>
      <c r="G30940"/>
      <c r="H30940"/>
      <c r="I30940"/>
      <c r="J30940"/>
      <c r="U30940" s="43"/>
      <c r="AE30940"/>
    </row>
    <row r="30941" spans="1:31">
      <c r="A30941">
        <v>70130</v>
      </c>
      <c r="B30941" t="s">
        <v>26516</v>
      </c>
      <c r="C30941" t="s">
        <v>33477</v>
      </c>
      <c r="D30941" t="s">
        <v>33476</v>
      </c>
      <c r="E30941"/>
      <c r="F30941"/>
      <c r="G30941"/>
      <c r="H30941"/>
      <c r="I30941"/>
      <c r="J30941"/>
      <c r="U30941" s="43"/>
      <c r="AE30941"/>
    </row>
    <row r="30942" spans="1:31">
      <c r="A30942">
        <v>70000</v>
      </c>
      <c r="B30942" t="s">
        <v>26517</v>
      </c>
      <c r="C30942" t="s">
        <v>33478</v>
      </c>
      <c r="D30942" t="s">
        <v>33476</v>
      </c>
      <c r="E30942"/>
      <c r="F30942"/>
      <c r="G30942"/>
      <c r="H30942"/>
      <c r="I30942"/>
      <c r="J30942"/>
      <c r="U30942" s="43"/>
      <c r="AE30942"/>
    </row>
    <row r="30943" spans="1:31">
      <c r="A30943">
        <v>70110</v>
      </c>
      <c r="B30943" t="s">
        <v>26518</v>
      </c>
      <c r="C30943" t="s">
        <v>33478</v>
      </c>
      <c r="D30943" t="s">
        <v>33476</v>
      </c>
      <c r="E30943"/>
      <c r="F30943"/>
      <c r="G30943"/>
      <c r="H30943"/>
      <c r="I30943"/>
      <c r="J30943"/>
      <c r="U30943" s="43"/>
      <c r="AE30943"/>
    </row>
    <row r="30944" spans="1:31">
      <c r="A30944">
        <v>70110</v>
      </c>
      <c r="B30944" t="s">
        <v>26519</v>
      </c>
      <c r="C30944" t="s">
        <v>33478</v>
      </c>
      <c r="D30944" t="s">
        <v>33476</v>
      </c>
      <c r="E30944"/>
      <c r="F30944"/>
      <c r="G30944"/>
      <c r="H30944"/>
      <c r="I30944"/>
      <c r="J30944"/>
      <c r="U30944" s="43"/>
      <c r="AE30944"/>
    </row>
    <row r="30945" spans="1:31">
      <c r="A30945">
        <v>70500</v>
      </c>
      <c r="B30945" t="s">
        <v>26520</v>
      </c>
      <c r="C30945" t="s">
        <v>33478</v>
      </c>
      <c r="D30945" t="s">
        <v>33476</v>
      </c>
      <c r="E30945"/>
      <c r="F30945"/>
      <c r="G30945"/>
      <c r="H30945"/>
      <c r="I30945"/>
      <c r="J30945"/>
      <c r="U30945" s="43"/>
      <c r="AE30945"/>
    </row>
    <row r="30946" spans="1:31">
      <c r="A30946">
        <v>70160</v>
      </c>
      <c r="B30946" t="s">
        <v>26521</v>
      </c>
      <c r="C30946" t="s">
        <v>33478</v>
      </c>
      <c r="D30946" t="s">
        <v>33476</v>
      </c>
      <c r="E30946"/>
      <c r="F30946"/>
      <c r="G30946"/>
      <c r="H30946"/>
      <c r="I30946"/>
      <c r="J30946"/>
      <c r="U30946" s="43"/>
      <c r="AE30946"/>
    </row>
    <row r="30947" spans="1:31">
      <c r="A30947">
        <v>70700</v>
      </c>
      <c r="B30947" t="s">
        <v>26522</v>
      </c>
      <c r="C30947" t="s">
        <v>33477</v>
      </c>
      <c r="D30947" t="s">
        <v>33476</v>
      </c>
      <c r="E30947"/>
      <c r="F30947"/>
      <c r="G30947"/>
      <c r="H30947"/>
      <c r="I30947"/>
      <c r="J30947"/>
      <c r="U30947" s="43"/>
      <c r="AE30947"/>
    </row>
    <row r="30948" spans="1:31">
      <c r="A30948">
        <v>70240</v>
      </c>
      <c r="B30948" t="s">
        <v>26523</v>
      </c>
      <c r="C30948" t="s">
        <v>33478</v>
      </c>
      <c r="D30948" t="s">
        <v>33476</v>
      </c>
      <c r="E30948"/>
      <c r="F30948"/>
      <c r="G30948"/>
      <c r="H30948"/>
      <c r="I30948"/>
      <c r="J30948"/>
      <c r="U30948" s="43"/>
      <c r="AE30948"/>
    </row>
    <row r="30949" spans="1:31">
      <c r="A30949">
        <v>70000</v>
      </c>
      <c r="B30949" t="s">
        <v>26524</v>
      </c>
      <c r="C30949" t="s">
        <v>33478</v>
      </c>
      <c r="D30949" t="s">
        <v>33476</v>
      </c>
      <c r="E30949"/>
      <c r="F30949"/>
      <c r="G30949"/>
      <c r="H30949"/>
      <c r="I30949"/>
      <c r="J30949"/>
      <c r="U30949" s="43"/>
      <c r="AE30949"/>
    </row>
    <row r="30950" spans="1:31">
      <c r="A30950">
        <v>70190</v>
      </c>
      <c r="B30950" t="s">
        <v>26525</v>
      </c>
      <c r="C30950" t="s">
        <v>33477</v>
      </c>
      <c r="D30950" t="s">
        <v>33476</v>
      </c>
      <c r="E30950"/>
      <c r="F30950"/>
      <c r="G30950"/>
      <c r="H30950"/>
      <c r="I30950"/>
      <c r="J30950"/>
      <c r="U30950" s="43"/>
      <c r="AE30950"/>
    </row>
    <row r="30951" spans="1:31">
      <c r="A30951">
        <v>70110</v>
      </c>
      <c r="B30951" t="s">
        <v>26526</v>
      </c>
      <c r="C30951" t="s">
        <v>33478</v>
      </c>
      <c r="D30951" t="s">
        <v>33476</v>
      </c>
      <c r="E30951"/>
      <c r="F30951"/>
      <c r="G30951"/>
      <c r="H30951"/>
      <c r="I30951"/>
      <c r="J30951"/>
      <c r="U30951" s="43"/>
      <c r="AE30951"/>
    </row>
    <row r="30952" spans="1:31">
      <c r="A30952">
        <v>70110</v>
      </c>
      <c r="B30952" t="s">
        <v>26527</v>
      </c>
      <c r="C30952" t="s">
        <v>33478</v>
      </c>
      <c r="D30952" t="s">
        <v>33476</v>
      </c>
      <c r="E30952"/>
      <c r="F30952"/>
      <c r="G30952"/>
      <c r="H30952"/>
      <c r="I30952"/>
      <c r="J30952"/>
      <c r="U30952" s="43"/>
      <c r="AE30952"/>
    </row>
    <row r="30953" spans="1:31">
      <c r="A30953">
        <v>70000</v>
      </c>
      <c r="B30953" t="s">
        <v>1385</v>
      </c>
      <c r="C30953" t="s">
        <v>33478</v>
      </c>
      <c r="D30953" t="s">
        <v>33476</v>
      </c>
      <c r="E30953"/>
      <c r="F30953"/>
      <c r="G30953"/>
      <c r="H30953"/>
      <c r="I30953"/>
      <c r="J30953"/>
      <c r="U30953" s="43"/>
      <c r="AE30953"/>
    </row>
    <row r="30954" spans="1:31">
      <c r="A30954">
        <v>70300</v>
      </c>
      <c r="B30954" t="s">
        <v>26528</v>
      </c>
      <c r="C30954" t="s">
        <v>33478</v>
      </c>
      <c r="D30954" t="s">
        <v>33476</v>
      </c>
      <c r="E30954"/>
      <c r="F30954"/>
      <c r="G30954"/>
      <c r="H30954"/>
      <c r="I30954"/>
      <c r="J30954"/>
      <c r="U30954" s="43"/>
      <c r="AE30954"/>
    </row>
    <row r="30955" spans="1:31">
      <c r="A30955">
        <v>70190</v>
      </c>
      <c r="B30955" t="s">
        <v>26529</v>
      </c>
      <c r="C30955" t="s">
        <v>33477</v>
      </c>
      <c r="D30955" t="s">
        <v>33476</v>
      </c>
      <c r="E30955"/>
      <c r="F30955"/>
      <c r="G30955"/>
      <c r="H30955"/>
      <c r="I30955"/>
      <c r="J30955"/>
      <c r="U30955" s="43"/>
      <c r="AE30955"/>
    </row>
    <row r="30956" spans="1:31">
      <c r="A30956">
        <v>70170</v>
      </c>
      <c r="B30956" t="s">
        <v>26530</v>
      </c>
      <c r="C30956" t="s">
        <v>33478</v>
      </c>
      <c r="D30956" t="s">
        <v>33476</v>
      </c>
      <c r="E30956"/>
      <c r="F30956"/>
      <c r="G30956"/>
      <c r="H30956"/>
      <c r="I30956"/>
      <c r="J30956"/>
      <c r="U30956" s="43"/>
      <c r="AE30956"/>
    </row>
    <row r="30957" spans="1:31">
      <c r="A30957">
        <v>70400</v>
      </c>
      <c r="B30957" t="s">
        <v>26531</v>
      </c>
      <c r="C30957" t="s">
        <v>33478</v>
      </c>
      <c r="D30957" t="s">
        <v>33476</v>
      </c>
      <c r="E30957"/>
      <c r="F30957"/>
      <c r="G30957"/>
      <c r="H30957"/>
      <c r="I30957"/>
      <c r="J30957"/>
      <c r="U30957" s="43"/>
      <c r="AE30957"/>
    </row>
    <row r="30958" spans="1:31">
      <c r="A30958">
        <v>70120</v>
      </c>
      <c r="B30958" t="s">
        <v>26532</v>
      </c>
      <c r="C30958" t="s">
        <v>33477</v>
      </c>
      <c r="D30958" t="s">
        <v>33476</v>
      </c>
      <c r="E30958"/>
      <c r="F30958"/>
      <c r="G30958"/>
      <c r="H30958"/>
      <c r="I30958"/>
      <c r="J30958"/>
      <c r="U30958" s="43"/>
      <c r="AE30958"/>
    </row>
    <row r="30959" spans="1:31">
      <c r="A30959">
        <v>70240</v>
      </c>
      <c r="B30959" t="s">
        <v>26533</v>
      </c>
      <c r="C30959" t="s">
        <v>33478</v>
      </c>
      <c r="D30959" t="s">
        <v>33476</v>
      </c>
      <c r="E30959"/>
      <c r="F30959"/>
      <c r="G30959"/>
      <c r="H30959"/>
      <c r="I30959"/>
      <c r="J30959"/>
      <c r="U30959" s="43"/>
      <c r="AE30959"/>
    </row>
    <row r="30960" spans="1:31">
      <c r="A30960">
        <v>70300</v>
      </c>
      <c r="B30960" t="s">
        <v>26534</v>
      </c>
      <c r="C30960" t="s">
        <v>33478</v>
      </c>
      <c r="D30960" t="s">
        <v>33476</v>
      </c>
      <c r="E30960"/>
      <c r="F30960"/>
      <c r="G30960"/>
      <c r="H30960"/>
      <c r="I30960"/>
      <c r="J30960"/>
      <c r="U30960" s="43"/>
      <c r="AE30960"/>
    </row>
    <row r="30961" spans="1:31">
      <c r="A30961">
        <v>70500</v>
      </c>
      <c r="B30961" t="s">
        <v>26535</v>
      </c>
      <c r="C30961" t="s">
        <v>33478</v>
      </c>
      <c r="D30961" t="s">
        <v>33476</v>
      </c>
      <c r="E30961"/>
      <c r="F30961"/>
      <c r="G30961"/>
      <c r="H30961"/>
      <c r="I30961"/>
      <c r="J30961"/>
      <c r="U30961" s="43"/>
      <c r="AE30961"/>
    </row>
    <row r="30962" spans="1:31">
      <c r="A30962">
        <v>70310</v>
      </c>
      <c r="B30962" t="s">
        <v>26536</v>
      </c>
      <c r="C30962" t="s">
        <v>33478</v>
      </c>
      <c r="D30962" t="s">
        <v>33476</v>
      </c>
      <c r="E30962"/>
      <c r="F30962"/>
      <c r="G30962"/>
      <c r="H30962"/>
      <c r="I30962"/>
      <c r="J30962"/>
      <c r="U30962" s="43"/>
      <c r="AE30962"/>
    </row>
    <row r="30963" spans="1:31">
      <c r="A30963">
        <v>70180</v>
      </c>
      <c r="B30963" t="s">
        <v>26537</v>
      </c>
      <c r="C30963" t="s">
        <v>33477</v>
      </c>
      <c r="D30963" t="s">
        <v>33476</v>
      </c>
      <c r="E30963"/>
      <c r="F30963"/>
      <c r="G30963"/>
      <c r="H30963"/>
      <c r="I30963"/>
      <c r="J30963"/>
      <c r="U30963" s="43"/>
      <c r="AE30963"/>
    </row>
    <row r="30964" spans="1:31">
      <c r="A30964">
        <v>70190</v>
      </c>
      <c r="B30964" t="s">
        <v>26538</v>
      </c>
      <c r="C30964" t="s">
        <v>33477</v>
      </c>
      <c r="D30964" t="s">
        <v>33476</v>
      </c>
      <c r="E30964"/>
      <c r="F30964"/>
      <c r="G30964"/>
      <c r="H30964"/>
      <c r="I30964"/>
      <c r="J30964"/>
      <c r="U30964" s="43"/>
      <c r="AE30964"/>
    </row>
    <row r="30965" spans="1:31">
      <c r="A30965">
        <v>70500</v>
      </c>
      <c r="B30965" t="s">
        <v>26539</v>
      </c>
      <c r="C30965" t="s">
        <v>33478</v>
      </c>
      <c r="D30965" t="s">
        <v>33476</v>
      </c>
      <c r="E30965"/>
      <c r="F30965"/>
      <c r="G30965"/>
      <c r="H30965"/>
      <c r="I30965"/>
      <c r="J30965"/>
      <c r="U30965" s="43"/>
      <c r="AE30965"/>
    </row>
    <row r="30966" spans="1:31">
      <c r="A30966">
        <v>70200</v>
      </c>
      <c r="B30966" t="s">
        <v>26540</v>
      </c>
      <c r="C30966" t="s">
        <v>33478</v>
      </c>
      <c r="D30966" t="s">
        <v>33476</v>
      </c>
      <c r="E30966"/>
      <c r="F30966"/>
      <c r="G30966"/>
      <c r="H30966"/>
      <c r="I30966"/>
      <c r="J30966"/>
      <c r="U30966" s="43"/>
      <c r="AE30966"/>
    </row>
    <row r="30967" spans="1:31">
      <c r="A30967">
        <v>70150</v>
      </c>
      <c r="B30967" t="s">
        <v>26541</v>
      </c>
      <c r="C30967" t="s">
        <v>33477</v>
      </c>
      <c r="D30967" t="s">
        <v>33476</v>
      </c>
      <c r="E30967"/>
      <c r="F30967"/>
      <c r="G30967"/>
      <c r="H30967"/>
      <c r="I30967"/>
      <c r="J30967"/>
      <c r="U30967" s="43"/>
      <c r="AE30967"/>
    </row>
    <row r="30968" spans="1:31">
      <c r="A30968">
        <v>70400</v>
      </c>
      <c r="B30968" t="s">
        <v>26542</v>
      </c>
      <c r="C30968" t="s">
        <v>33478</v>
      </c>
      <c r="D30968" t="s">
        <v>33476</v>
      </c>
      <c r="E30968"/>
      <c r="F30968"/>
      <c r="G30968"/>
      <c r="H30968"/>
      <c r="I30968"/>
      <c r="J30968"/>
      <c r="U30968" s="43"/>
      <c r="AE30968"/>
    </row>
    <row r="30969" spans="1:31">
      <c r="A30969">
        <v>70130</v>
      </c>
      <c r="B30969" t="s">
        <v>26543</v>
      </c>
      <c r="C30969" t="s">
        <v>33477</v>
      </c>
      <c r="D30969" t="s">
        <v>33476</v>
      </c>
      <c r="E30969"/>
      <c r="F30969"/>
      <c r="G30969"/>
      <c r="H30969"/>
      <c r="I30969"/>
      <c r="J30969"/>
      <c r="U30969" s="43"/>
      <c r="AE30969"/>
    </row>
    <row r="30970" spans="1:31">
      <c r="A30970">
        <v>70200</v>
      </c>
      <c r="B30970" t="s">
        <v>26544</v>
      </c>
      <c r="C30970" t="s">
        <v>33478</v>
      </c>
      <c r="D30970" t="s">
        <v>33476</v>
      </c>
      <c r="E30970"/>
      <c r="F30970"/>
      <c r="G30970"/>
      <c r="H30970"/>
      <c r="I30970"/>
      <c r="J30970"/>
      <c r="U30970" s="43"/>
      <c r="AE30970"/>
    </row>
    <row r="30971" spans="1:31">
      <c r="A30971">
        <v>70120</v>
      </c>
      <c r="B30971" t="s">
        <v>26545</v>
      </c>
      <c r="C30971" t="s">
        <v>33477</v>
      </c>
      <c r="D30971" t="s">
        <v>33476</v>
      </c>
      <c r="E30971"/>
      <c r="F30971"/>
      <c r="G30971"/>
      <c r="H30971"/>
      <c r="I30971"/>
      <c r="J30971"/>
      <c r="U30971" s="43"/>
      <c r="AE30971"/>
    </row>
    <row r="30972" spans="1:31">
      <c r="A30972">
        <v>70230</v>
      </c>
      <c r="B30972" t="s">
        <v>26546</v>
      </c>
      <c r="C30972" t="s">
        <v>33478</v>
      </c>
      <c r="D30972" t="s">
        <v>33476</v>
      </c>
      <c r="E30972"/>
      <c r="F30972"/>
      <c r="G30972"/>
      <c r="H30972"/>
      <c r="I30972"/>
      <c r="J30972"/>
      <c r="U30972" s="43"/>
      <c r="AE30972"/>
    </row>
    <row r="30973" spans="1:31">
      <c r="A30973">
        <v>71290</v>
      </c>
      <c r="B30973" t="s">
        <v>26547</v>
      </c>
      <c r="C30973" t="s">
        <v>33477</v>
      </c>
      <c r="D30973" t="s">
        <v>33476</v>
      </c>
      <c r="E30973"/>
      <c r="F30973"/>
      <c r="G30973"/>
      <c r="H30973"/>
      <c r="I30973"/>
      <c r="J30973"/>
      <c r="U30973" s="43"/>
      <c r="AE30973"/>
    </row>
    <row r="30974" spans="1:31">
      <c r="A30974">
        <v>71370</v>
      </c>
      <c r="B30974" t="s">
        <v>26548</v>
      </c>
      <c r="C30974" t="s">
        <v>33477</v>
      </c>
      <c r="D30974" t="s">
        <v>33476</v>
      </c>
      <c r="E30974"/>
      <c r="F30974"/>
      <c r="G30974"/>
      <c r="H30974"/>
      <c r="I30974"/>
      <c r="J30974"/>
      <c r="U30974" s="43"/>
      <c r="AE30974"/>
    </row>
    <row r="30975" spans="1:31">
      <c r="A30975">
        <v>71350</v>
      </c>
      <c r="B30975" t="s">
        <v>26549</v>
      </c>
      <c r="C30975" t="s">
        <v>33477</v>
      </c>
      <c r="D30975" t="s">
        <v>33476</v>
      </c>
      <c r="E30975"/>
      <c r="F30975"/>
      <c r="G30975"/>
      <c r="H30975"/>
      <c r="I30975"/>
      <c r="J30975"/>
      <c r="U30975" s="43"/>
      <c r="AE30975"/>
    </row>
    <row r="30976" spans="1:31">
      <c r="A30976">
        <v>71380</v>
      </c>
      <c r="B30976" t="s">
        <v>26550</v>
      </c>
      <c r="C30976" t="s">
        <v>33477</v>
      </c>
      <c r="D30976" t="s">
        <v>33476</v>
      </c>
      <c r="E30976"/>
      <c r="F30976"/>
      <c r="G30976"/>
      <c r="H30976"/>
      <c r="I30976"/>
      <c r="J30976"/>
      <c r="U30976" s="43"/>
      <c r="AE30976"/>
    </row>
    <row r="30977" spans="1:31">
      <c r="A30977">
        <v>71510</v>
      </c>
      <c r="B30977" t="s">
        <v>26551</v>
      </c>
      <c r="C30977" t="s">
        <v>33477</v>
      </c>
      <c r="D30977" t="s">
        <v>33476</v>
      </c>
      <c r="E30977"/>
      <c r="F30977"/>
      <c r="G30977"/>
      <c r="H30977"/>
      <c r="I30977"/>
      <c r="J30977"/>
      <c r="U30977" s="43"/>
      <c r="AE30977"/>
    </row>
    <row r="30978" spans="1:31">
      <c r="A30978">
        <v>71800</v>
      </c>
      <c r="B30978" t="s">
        <v>26552</v>
      </c>
      <c r="C30978" t="s">
        <v>33477</v>
      </c>
      <c r="D30978" t="s">
        <v>33476</v>
      </c>
      <c r="E30978"/>
      <c r="F30978"/>
      <c r="G30978"/>
      <c r="H30978"/>
      <c r="I30978"/>
      <c r="J30978"/>
      <c r="U30978" s="43"/>
      <c r="AE30978"/>
    </row>
    <row r="30979" spans="1:31">
      <c r="A30979">
        <v>71460</v>
      </c>
      <c r="B30979" t="s">
        <v>26553</v>
      </c>
      <c r="C30979" t="s">
        <v>33477</v>
      </c>
      <c r="D30979" t="s">
        <v>33476</v>
      </c>
      <c r="E30979"/>
      <c r="F30979"/>
      <c r="G30979"/>
      <c r="H30979"/>
      <c r="I30979"/>
      <c r="J30979"/>
      <c r="U30979" s="43"/>
      <c r="AE30979"/>
    </row>
    <row r="30980" spans="1:31">
      <c r="A30980">
        <v>71170</v>
      </c>
      <c r="B30980" t="s">
        <v>26554</v>
      </c>
      <c r="C30980" t="s">
        <v>33477</v>
      </c>
      <c r="D30980" t="e">
        <v>#N/A</v>
      </c>
      <c r="E30980"/>
      <c r="F30980"/>
      <c r="G30980"/>
      <c r="H30980"/>
      <c r="I30980"/>
      <c r="J30980"/>
      <c r="U30980" s="43"/>
      <c r="AE30980"/>
    </row>
    <row r="30981" spans="1:31">
      <c r="A30981">
        <v>71550</v>
      </c>
      <c r="B30981" t="s">
        <v>26555</v>
      </c>
      <c r="C30981" t="s">
        <v>33478</v>
      </c>
      <c r="D30981" t="s">
        <v>33476</v>
      </c>
      <c r="E30981"/>
      <c r="F30981"/>
      <c r="G30981"/>
      <c r="H30981"/>
      <c r="I30981"/>
      <c r="J30981"/>
      <c r="U30981" s="43"/>
      <c r="AE30981"/>
    </row>
    <row r="30982" spans="1:31">
      <c r="A30982">
        <v>71400</v>
      </c>
      <c r="B30982" t="s">
        <v>26556</v>
      </c>
      <c r="C30982" t="s">
        <v>33477</v>
      </c>
      <c r="D30982" t="s">
        <v>33476</v>
      </c>
      <c r="E30982"/>
      <c r="F30982"/>
      <c r="G30982"/>
      <c r="H30982"/>
      <c r="I30982"/>
      <c r="J30982"/>
      <c r="U30982" s="43"/>
      <c r="AE30982"/>
    </row>
    <row r="30983" spans="1:31">
      <c r="A30983">
        <v>71110</v>
      </c>
      <c r="B30983" t="s">
        <v>26557</v>
      </c>
      <c r="C30983" t="s">
        <v>33477</v>
      </c>
      <c r="D30983" t="s">
        <v>33476</v>
      </c>
      <c r="E30983"/>
      <c r="F30983"/>
      <c r="G30983"/>
      <c r="H30983"/>
      <c r="I30983"/>
      <c r="J30983"/>
      <c r="U30983" s="43"/>
      <c r="AE30983"/>
    </row>
    <row r="30984" spans="1:31">
      <c r="A30984">
        <v>71110</v>
      </c>
      <c r="B30984" t="s">
        <v>26558</v>
      </c>
      <c r="C30984" t="s">
        <v>33477</v>
      </c>
      <c r="D30984" t="s">
        <v>33476</v>
      </c>
      <c r="E30984"/>
      <c r="F30984"/>
      <c r="G30984"/>
      <c r="H30984"/>
      <c r="I30984"/>
      <c r="J30984"/>
      <c r="U30984" s="43"/>
      <c r="AE30984"/>
    </row>
    <row r="30985" spans="1:31">
      <c r="A30985">
        <v>71270</v>
      </c>
      <c r="B30985" t="s">
        <v>26559</v>
      </c>
      <c r="C30985" t="s">
        <v>33477</v>
      </c>
      <c r="D30985" t="s">
        <v>33476</v>
      </c>
      <c r="E30985"/>
      <c r="F30985"/>
      <c r="G30985"/>
      <c r="H30985"/>
      <c r="I30985"/>
      <c r="J30985"/>
      <c r="U30985" s="43"/>
      <c r="AE30985"/>
    </row>
    <row r="30986" spans="1:31">
      <c r="A30986">
        <v>71400</v>
      </c>
      <c r="B30986" t="s">
        <v>26560</v>
      </c>
      <c r="C30986" t="s">
        <v>33477</v>
      </c>
      <c r="D30986" t="s">
        <v>33476</v>
      </c>
      <c r="E30986"/>
      <c r="F30986"/>
      <c r="G30986"/>
      <c r="H30986"/>
      <c r="I30986"/>
      <c r="J30986"/>
      <c r="U30986" s="43"/>
      <c r="AE30986"/>
    </row>
    <row r="30987" spans="1:31">
      <c r="A30987">
        <v>71400</v>
      </c>
      <c r="B30987" t="s">
        <v>26560</v>
      </c>
      <c r="C30987" t="s">
        <v>33477</v>
      </c>
      <c r="D30987" t="s">
        <v>33476</v>
      </c>
      <c r="E30987"/>
      <c r="F30987"/>
      <c r="G30987"/>
      <c r="H30987"/>
      <c r="I30987"/>
      <c r="J30987"/>
      <c r="U30987" s="43"/>
      <c r="AE30987"/>
    </row>
    <row r="30988" spans="1:31">
      <c r="A30988">
        <v>71400</v>
      </c>
      <c r="B30988" t="s">
        <v>15922</v>
      </c>
      <c r="C30988" t="s">
        <v>33477</v>
      </c>
      <c r="D30988" t="s">
        <v>33476</v>
      </c>
      <c r="E30988"/>
      <c r="F30988"/>
      <c r="G30988"/>
      <c r="H30988"/>
      <c r="I30988"/>
      <c r="J30988"/>
      <c r="U30988" s="43"/>
      <c r="AE30988"/>
    </row>
    <row r="30989" spans="1:31">
      <c r="A30989">
        <v>71260</v>
      </c>
      <c r="B30989" t="s">
        <v>14946</v>
      </c>
      <c r="C30989" t="s">
        <v>33477</v>
      </c>
      <c r="D30989" t="s">
        <v>33476</v>
      </c>
      <c r="E30989"/>
      <c r="F30989"/>
      <c r="G30989"/>
      <c r="H30989"/>
      <c r="I30989"/>
      <c r="J30989"/>
      <c r="U30989" s="43"/>
      <c r="AE30989"/>
    </row>
    <row r="30990" spans="1:31">
      <c r="A30990">
        <v>71220</v>
      </c>
      <c r="B30990" t="s">
        <v>26561</v>
      </c>
      <c r="C30990" t="s">
        <v>33477</v>
      </c>
      <c r="D30990" t="s">
        <v>33476</v>
      </c>
      <c r="E30990"/>
      <c r="F30990"/>
      <c r="G30990"/>
      <c r="H30990"/>
      <c r="I30990"/>
      <c r="J30990"/>
      <c r="U30990" s="43"/>
      <c r="AE30990"/>
    </row>
    <row r="30991" spans="1:31">
      <c r="A30991">
        <v>71500</v>
      </c>
      <c r="B30991" t="s">
        <v>26562</v>
      </c>
      <c r="C30991" t="s">
        <v>33477</v>
      </c>
      <c r="D30991" t="s">
        <v>33476</v>
      </c>
      <c r="E30991"/>
      <c r="F30991"/>
      <c r="G30991"/>
      <c r="H30991"/>
      <c r="I30991"/>
      <c r="J30991"/>
      <c r="U30991" s="43"/>
      <c r="AE30991"/>
    </row>
    <row r="30992" spans="1:31">
      <c r="A30992">
        <v>71640</v>
      </c>
      <c r="B30992" t="s">
        <v>26563</v>
      </c>
      <c r="C30992" t="s">
        <v>33477</v>
      </c>
      <c r="D30992" t="s">
        <v>33476</v>
      </c>
      <c r="E30992"/>
      <c r="F30992"/>
      <c r="G30992"/>
      <c r="H30992"/>
      <c r="I30992"/>
      <c r="J30992"/>
      <c r="U30992" s="43"/>
      <c r="AE30992"/>
    </row>
    <row r="30993" spans="1:31">
      <c r="A30993">
        <v>71540</v>
      </c>
      <c r="B30993" t="s">
        <v>26564</v>
      </c>
      <c r="C30993" t="s">
        <v>33477</v>
      </c>
      <c r="D30993" t="s">
        <v>33476</v>
      </c>
      <c r="E30993"/>
      <c r="F30993"/>
      <c r="G30993"/>
      <c r="H30993"/>
      <c r="I30993"/>
      <c r="J30993"/>
      <c r="U30993" s="43"/>
      <c r="AE30993"/>
    </row>
    <row r="30994" spans="1:31">
      <c r="A30994">
        <v>71120</v>
      </c>
      <c r="B30994" t="s">
        <v>10825</v>
      </c>
      <c r="C30994" t="s">
        <v>33477</v>
      </c>
      <c r="D30994" t="s">
        <v>33476</v>
      </c>
      <c r="E30994"/>
      <c r="F30994"/>
      <c r="G30994"/>
      <c r="H30994"/>
      <c r="I30994"/>
      <c r="J30994"/>
      <c r="U30994" s="43"/>
      <c r="AE30994"/>
    </row>
    <row r="30995" spans="1:31">
      <c r="A30995">
        <v>71800</v>
      </c>
      <c r="B30995" t="s">
        <v>26565</v>
      </c>
      <c r="C30995" t="s">
        <v>33477</v>
      </c>
      <c r="D30995" t="s">
        <v>33476</v>
      </c>
      <c r="E30995"/>
      <c r="F30995"/>
      <c r="G30995"/>
      <c r="H30995"/>
      <c r="I30995"/>
      <c r="J30995"/>
      <c r="U30995" s="43"/>
      <c r="AE30995"/>
    </row>
    <row r="30996" spans="1:31">
      <c r="A30996">
        <v>71370</v>
      </c>
      <c r="B30996" t="s">
        <v>26566</v>
      </c>
      <c r="C30996" t="s">
        <v>33477</v>
      </c>
      <c r="D30996" t="s">
        <v>33476</v>
      </c>
      <c r="E30996"/>
      <c r="F30996"/>
      <c r="G30996"/>
      <c r="H30996"/>
      <c r="I30996"/>
      <c r="J30996"/>
      <c r="U30996" s="43"/>
      <c r="AE30996"/>
    </row>
    <row r="30997" spans="1:31">
      <c r="A30997">
        <v>71110</v>
      </c>
      <c r="B30997" t="s">
        <v>6100</v>
      </c>
      <c r="C30997" t="s">
        <v>33477</v>
      </c>
      <c r="D30997" t="s">
        <v>33476</v>
      </c>
      <c r="E30997"/>
      <c r="F30997"/>
      <c r="G30997"/>
      <c r="H30997"/>
      <c r="I30997"/>
      <c r="J30997"/>
      <c r="U30997" s="43"/>
      <c r="AE30997"/>
    </row>
    <row r="30998" spans="1:31">
      <c r="A30998">
        <v>71220</v>
      </c>
      <c r="B30998" t="s">
        <v>26567</v>
      </c>
      <c r="C30998" t="s">
        <v>33477</v>
      </c>
      <c r="D30998" t="s">
        <v>33476</v>
      </c>
      <c r="E30998"/>
      <c r="F30998"/>
      <c r="G30998"/>
      <c r="H30998"/>
      <c r="I30998"/>
      <c r="J30998"/>
      <c r="U30998" s="43"/>
      <c r="AE30998"/>
    </row>
    <row r="30999" spans="1:31">
      <c r="A30999">
        <v>71240</v>
      </c>
      <c r="B30999" t="s">
        <v>26568</v>
      </c>
      <c r="C30999" t="s">
        <v>33477</v>
      </c>
      <c r="D30999" t="s">
        <v>33476</v>
      </c>
      <c r="E30999"/>
      <c r="F30999"/>
      <c r="G30999"/>
      <c r="H30999"/>
      <c r="I30999"/>
      <c r="J30999"/>
      <c r="U30999" s="43"/>
      <c r="AE30999"/>
    </row>
    <row r="31000" spans="1:31">
      <c r="A31000">
        <v>71580</v>
      </c>
      <c r="B31000" t="s">
        <v>26569</v>
      </c>
      <c r="C31000" t="s">
        <v>33477</v>
      </c>
      <c r="D31000" t="s">
        <v>33476</v>
      </c>
      <c r="E31000"/>
      <c r="F31000"/>
      <c r="G31000"/>
      <c r="H31000"/>
      <c r="I31000"/>
      <c r="J31000"/>
      <c r="U31000" s="43"/>
      <c r="AE31000"/>
    </row>
    <row r="31001" spans="1:31">
      <c r="A31001">
        <v>71270</v>
      </c>
      <c r="B31001" t="s">
        <v>26570</v>
      </c>
      <c r="C31001" t="s">
        <v>33477</v>
      </c>
      <c r="D31001" t="s">
        <v>33476</v>
      </c>
      <c r="E31001"/>
      <c r="F31001"/>
      <c r="G31001"/>
      <c r="H31001"/>
      <c r="I31001"/>
      <c r="J31001"/>
      <c r="U31001" s="43"/>
      <c r="AE31001"/>
    </row>
    <row r="31002" spans="1:31">
      <c r="A31002">
        <v>71270</v>
      </c>
      <c r="B31002" t="s">
        <v>26571</v>
      </c>
      <c r="C31002" t="s">
        <v>33477</v>
      </c>
      <c r="D31002" t="s">
        <v>33476</v>
      </c>
      <c r="E31002"/>
      <c r="F31002"/>
      <c r="G31002"/>
      <c r="H31002"/>
      <c r="I31002"/>
      <c r="J31002"/>
      <c r="U31002" s="43"/>
      <c r="AE31002"/>
    </row>
    <row r="31003" spans="1:31">
      <c r="A31003">
        <v>71250</v>
      </c>
      <c r="B31003" t="s">
        <v>26572</v>
      </c>
      <c r="C31003" t="s">
        <v>33477</v>
      </c>
      <c r="D31003" t="s">
        <v>33476</v>
      </c>
      <c r="E31003"/>
      <c r="F31003"/>
      <c r="G31003"/>
      <c r="H31003"/>
      <c r="I31003"/>
      <c r="J31003"/>
      <c r="U31003" s="43"/>
      <c r="AE31003"/>
    </row>
    <row r="31004" spans="1:31">
      <c r="A31004">
        <v>71250</v>
      </c>
      <c r="B31004" t="s">
        <v>26572</v>
      </c>
      <c r="C31004" t="s">
        <v>33477</v>
      </c>
      <c r="D31004" t="s">
        <v>33476</v>
      </c>
      <c r="E31004"/>
      <c r="F31004"/>
      <c r="G31004"/>
      <c r="H31004"/>
      <c r="I31004"/>
      <c r="J31004"/>
      <c r="U31004" s="43"/>
      <c r="AE31004"/>
    </row>
    <row r="31005" spans="1:31">
      <c r="A31005">
        <v>71960</v>
      </c>
      <c r="B31005" t="s">
        <v>26573</v>
      </c>
      <c r="C31005" t="s">
        <v>33477</v>
      </c>
      <c r="D31005" t="s">
        <v>33476</v>
      </c>
      <c r="E31005"/>
      <c r="F31005"/>
      <c r="G31005"/>
      <c r="H31005"/>
      <c r="I31005"/>
      <c r="J31005"/>
      <c r="U31005" s="43"/>
      <c r="AE31005"/>
    </row>
    <row r="31006" spans="1:31">
      <c r="A31006">
        <v>71960</v>
      </c>
      <c r="B31006" t="s">
        <v>26574</v>
      </c>
      <c r="C31006" t="s">
        <v>33477</v>
      </c>
      <c r="D31006" t="s">
        <v>33476</v>
      </c>
      <c r="E31006"/>
      <c r="F31006"/>
      <c r="G31006"/>
      <c r="H31006"/>
      <c r="I31006"/>
      <c r="J31006"/>
      <c r="U31006" s="43"/>
      <c r="AE31006"/>
    </row>
    <row r="31007" spans="1:31">
      <c r="A31007">
        <v>71620</v>
      </c>
      <c r="B31007" t="s">
        <v>255</v>
      </c>
      <c r="C31007" t="s">
        <v>33477</v>
      </c>
      <c r="D31007" t="s">
        <v>33476</v>
      </c>
      <c r="E31007"/>
      <c r="F31007"/>
      <c r="G31007"/>
      <c r="H31007"/>
      <c r="I31007"/>
      <c r="J31007"/>
      <c r="U31007" s="43"/>
      <c r="AE31007"/>
    </row>
    <row r="31008" spans="1:31">
      <c r="A31008">
        <v>71390</v>
      </c>
      <c r="B31008" t="s">
        <v>26575</v>
      </c>
      <c r="C31008" t="s">
        <v>33477</v>
      </c>
      <c r="D31008" t="s">
        <v>33476</v>
      </c>
      <c r="E31008"/>
      <c r="F31008"/>
      <c r="G31008"/>
      <c r="H31008"/>
      <c r="I31008"/>
      <c r="J31008"/>
      <c r="U31008" s="43"/>
      <c r="AE31008"/>
    </row>
    <row r="31009" spans="1:31">
      <c r="A31009">
        <v>71260</v>
      </c>
      <c r="B31009" t="s">
        <v>26576</v>
      </c>
      <c r="C31009" t="s">
        <v>33477</v>
      </c>
      <c r="D31009" t="s">
        <v>33476</v>
      </c>
      <c r="E31009"/>
      <c r="F31009"/>
      <c r="G31009"/>
      <c r="H31009"/>
      <c r="I31009"/>
      <c r="J31009"/>
      <c r="U31009" s="43"/>
      <c r="AE31009"/>
    </row>
    <row r="31010" spans="1:31">
      <c r="A31010">
        <v>71460</v>
      </c>
      <c r="B31010" t="s">
        <v>26577</v>
      </c>
      <c r="C31010" t="s">
        <v>33477</v>
      </c>
      <c r="D31010" t="s">
        <v>33476</v>
      </c>
      <c r="E31010"/>
      <c r="F31010"/>
      <c r="G31010"/>
      <c r="H31010"/>
      <c r="I31010"/>
      <c r="J31010"/>
      <c r="U31010" s="43"/>
      <c r="AE31010"/>
    </row>
    <row r="31011" spans="1:31">
      <c r="A31011">
        <v>71460</v>
      </c>
      <c r="B31011" t="s">
        <v>26578</v>
      </c>
      <c r="C31011" t="s">
        <v>33477</v>
      </c>
      <c r="D31011" t="s">
        <v>33476</v>
      </c>
      <c r="E31011"/>
      <c r="F31011"/>
      <c r="G31011"/>
      <c r="H31011"/>
      <c r="I31011"/>
      <c r="J31011"/>
      <c r="U31011" s="43"/>
      <c r="AE31011"/>
    </row>
    <row r="31012" spans="1:31">
      <c r="A31012">
        <v>71710</v>
      </c>
      <c r="B31012" t="s">
        <v>26579</v>
      </c>
      <c r="C31012" t="s">
        <v>33477</v>
      </c>
      <c r="D31012" t="s">
        <v>33476</v>
      </c>
      <c r="E31012"/>
      <c r="F31012"/>
      <c r="G31012"/>
      <c r="H31012"/>
      <c r="I31012"/>
      <c r="J31012"/>
      <c r="U31012" s="43"/>
      <c r="AE31012"/>
    </row>
    <row r="31013" spans="1:31">
      <c r="A31013">
        <v>71250</v>
      </c>
      <c r="B31013" t="s">
        <v>6694</v>
      </c>
      <c r="C31013" t="s">
        <v>33477</v>
      </c>
      <c r="D31013" t="s">
        <v>33476</v>
      </c>
      <c r="E31013"/>
      <c r="F31013"/>
      <c r="G31013"/>
      <c r="H31013"/>
      <c r="I31013"/>
      <c r="J31013"/>
      <c r="U31013" s="43"/>
      <c r="AE31013"/>
    </row>
    <row r="31014" spans="1:31">
      <c r="A31014">
        <v>71450</v>
      </c>
      <c r="B31014" t="s">
        <v>26580</v>
      </c>
      <c r="C31014" t="s">
        <v>33477</v>
      </c>
      <c r="D31014" t="s">
        <v>33476</v>
      </c>
      <c r="E31014"/>
      <c r="F31014"/>
      <c r="G31014"/>
      <c r="H31014"/>
      <c r="I31014"/>
      <c r="J31014"/>
      <c r="U31014" s="43"/>
      <c r="AE31014"/>
    </row>
    <row r="31015" spans="1:31">
      <c r="A31015">
        <v>71800</v>
      </c>
      <c r="B31015" t="s">
        <v>26581</v>
      </c>
      <c r="C31015" t="s">
        <v>33477</v>
      </c>
      <c r="D31015" t="s">
        <v>33476</v>
      </c>
      <c r="E31015"/>
      <c r="F31015"/>
      <c r="G31015"/>
      <c r="H31015"/>
      <c r="I31015"/>
      <c r="J31015"/>
      <c r="U31015" s="43"/>
      <c r="AE31015"/>
    </row>
    <row r="31016" spans="1:31">
      <c r="A31016">
        <v>71460</v>
      </c>
      <c r="B31016" t="s">
        <v>26582</v>
      </c>
      <c r="C31016" t="s">
        <v>33477</v>
      </c>
      <c r="D31016" t="s">
        <v>33476</v>
      </c>
      <c r="E31016"/>
      <c r="F31016"/>
      <c r="G31016"/>
      <c r="H31016"/>
      <c r="I31016"/>
      <c r="J31016"/>
      <c r="U31016" s="43"/>
      <c r="AE31016"/>
    </row>
    <row r="31017" spans="1:31">
      <c r="A31017">
        <v>71460</v>
      </c>
      <c r="B31017" t="s">
        <v>26582</v>
      </c>
      <c r="C31017" t="s">
        <v>33477</v>
      </c>
      <c r="D31017" t="s">
        <v>33476</v>
      </c>
      <c r="E31017"/>
      <c r="F31017"/>
      <c r="G31017"/>
      <c r="H31017"/>
      <c r="I31017"/>
      <c r="J31017"/>
      <c r="U31017" s="43"/>
      <c r="AE31017"/>
    </row>
    <row r="31018" spans="1:31">
      <c r="A31018">
        <v>71350</v>
      </c>
      <c r="B31018" t="s">
        <v>13221</v>
      </c>
      <c r="C31018" t="s">
        <v>33477</v>
      </c>
      <c r="D31018" t="s">
        <v>33476</v>
      </c>
      <c r="E31018"/>
      <c r="F31018"/>
      <c r="G31018"/>
      <c r="H31018"/>
      <c r="I31018"/>
      <c r="J31018"/>
      <c r="U31018" s="43"/>
      <c r="AE31018"/>
    </row>
    <row r="31019" spans="1:31">
      <c r="A31019">
        <v>71330</v>
      </c>
      <c r="B31019" t="s">
        <v>26583</v>
      </c>
      <c r="C31019" t="s">
        <v>33477</v>
      </c>
      <c r="D31019" t="s">
        <v>33476</v>
      </c>
      <c r="E31019"/>
      <c r="F31019"/>
      <c r="G31019"/>
      <c r="H31019"/>
      <c r="I31019"/>
      <c r="J31019"/>
      <c r="U31019" s="43"/>
      <c r="AE31019"/>
    </row>
    <row r="31020" spans="1:31">
      <c r="A31020">
        <v>71330</v>
      </c>
      <c r="B31020" t="s">
        <v>26584</v>
      </c>
      <c r="C31020" t="s">
        <v>33477</v>
      </c>
      <c r="D31020" t="s">
        <v>33476</v>
      </c>
      <c r="E31020"/>
      <c r="F31020"/>
      <c r="G31020"/>
      <c r="H31020"/>
      <c r="I31020"/>
      <c r="J31020"/>
      <c r="U31020" s="43"/>
      <c r="AE31020"/>
    </row>
    <row r="31021" spans="1:31">
      <c r="A31021">
        <v>71320</v>
      </c>
      <c r="B31021" t="s">
        <v>26585</v>
      </c>
      <c r="C31021" t="s">
        <v>33477</v>
      </c>
      <c r="D31021" t="s">
        <v>33476</v>
      </c>
      <c r="E31021"/>
      <c r="F31021"/>
      <c r="G31021"/>
      <c r="H31021"/>
      <c r="I31021"/>
      <c r="J31021"/>
      <c r="U31021" s="43"/>
      <c r="AE31021"/>
    </row>
    <row r="31022" spans="1:31">
      <c r="A31022">
        <v>71140</v>
      </c>
      <c r="B31022" t="s">
        <v>26586</v>
      </c>
      <c r="C31022" t="s">
        <v>33477</v>
      </c>
      <c r="D31022" t="s">
        <v>33476</v>
      </c>
      <c r="E31022"/>
      <c r="F31022"/>
      <c r="G31022"/>
      <c r="H31022"/>
      <c r="I31022"/>
      <c r="J31022"/>
      <c r="U31022" s="43"/>
      <c r="AE31022"/>
    </row>
    <row r="31023" spans="1:31">
      <c r="A31023">
        <v>71110</v>
      </c>
      <c r="B31023" t="s">
        <v>26587</v>
      </c>
      <c r="C31023" t="s">
        <v>33477</v>
      </c>
      <c r="D31023" t="s">
        <v>33476</v>
      </c>
      <c r="E31023"/>
      <c r="F31023"/>
      <c r="G31023"/>
      <c r="H31023"/>
      <c r="I31023"/>
      <c r="J31023"/>
      <c r="U31023" s="43"/>
      <c r="AE31023"/>
    </row>
    <row r="31024" spans="1:31">
      <c r="A31024">
        <v>71520</v>
      </c>
      <c r="B31024" t="s">
        <v>26588</v>
      </c>
      <c r="C31024" t="s">
        <v>33477</v>
      </c>
      <c r="D31024" t="s">
        <v>33476</v>
      </c>
      <c r="E31024"/>
      <c r="F31024"/>
      <c r="G31024"/>
      <c r="H31024"/>
      <c r="I31024"/>
      <c r="J31024"/>
      <c r="U31024" s="43"/>
      <c r="AE31024"/>
    </row>
    <row r="31025" spans="1:31">
      <c r="A31025">
        <v>71150</v>
      </c>
      <c r="B31025" t="s">
        <v>26589</v>
      </c>
      <c r="C31025" t="s">
        <v>33477</v>
      </c>
      <c r="D31025" t="s">
        <v>33476</v>
      </c>
      <c r="E31025"/>
      <c r="F31025"/>
      <c r="G31025"/>
      <c r="H31025"/>
      <c r="I31025"/>
      <c r="J31025"/>
      <c r="U31025" s="43"/>
      <c r="AE31025"/>
    </row>
    <row r="31026" spans="1:31">
      <c r="A31026">
        <v>71700</v>
      </c>
      <c r="B31026" t="s">
        <v>15202</v>
      </c>
      <c r="C31026" t="s">
        <v>33477</v>
      </c>
      <c r="D31026" t="s">
        <v>33476</v>
      </c>
      <c r="E31026"/>
      <c r="F31026"/>
      <c r="G31026"/>
      <c r="H31026"/>
      <c r="I31026"/>
      <c r="J31026"/>
      <c r="U31026" s="43"/>
      <c r="AE31026"/>
    </row>
    <row r="31027" spans="1:31">
      <c r="A31027">
        <v>71350</v>
      </c>
      <c r="B31027" t="s">
        <v>26590</v>
      </c>
      <c r="C31027" t="s">
        <v>33477</v>
      </c>
      <c r="D31027" t="s">
        <v>33476</v>
      </c>
      <c r="E31027"/>
      <c r="F31027"/>
      <c r="G31027"/>
      <c r="H31027"/>
      <c r="I31027"/>
      <c r="J31027"/>
      <c r="U31027" s="43"/>
      <c r="AE31027"/>
    </row>
    <row r="31028" spans="1:31">
      <c r="A31028">
        <v>71500</v>
      </c>
      <c r="B31028" t="s">
        <v>26591</v>
      </c>
      <c r="C31028" t="s">
        <v>33477</v>
      </c>
      <c r="D31028" t="s">
        <v>33476</v>
      </c>
      <c r="E31028"/>
      <c r="F31028"/>
      <c r="G31028"/>
      <c r="H31028"/>
      <c r="I31028"/>
      <c r="J31028"/>
      <c r="U31028" s="43"/>
      <c r="AE31028"/>
    </row>
    <row r="31029" spans="1:31">
      <c r="A31029">
        <v>71250</v>
      </c>
      <c r="B31029" t="s">
        <v>9348</v>
      </c>
      <c r="C31029" t="s">
        <v>33477</v>
      </c>
      <c r="D31029" t="s">
        <v>33476</v>
      </c>
      <c r="E31029"/>
      <c r="F31029"/>
      <c r="G31029"/>
      <c r="H31029"/>
      <c r="I31029"/>
      <c r="J31029"/>
      <c r="U31029" s="43"/>
      <c r="AE31029"/>
    </row>
    <row r="31030" spans="1:31">
      <c r="A31030">
        <v>71460</v>
      </c>
      <c r="B31030" t="s">
        <v>26592</v>
      </c>
      <c r="C31030" t="s">
        <v>33477</v>
      </c>
      <c r="D31030" t="s">
        <v>33476</v>
      </c>
      <c r="E31030"/>
      <c r="F31030"/>
      <c r="G31030"/>
      <c r="H31030"/>
      <c r="I31030"/>
      <c r="J31030"/>
      <c r="U31030" s="43"/>
      <c r="AE31030"/>
    </row>
    <row r="31031" spans="1:31">
      <c r="A31031">
        <v>71670</v>
      </c>
      <c r="B31031" t="s">
        <v>1445</v>
      </c>
      <c r="C31031" t="s">
        <v>33477</v>
      </c>
      <c r="D31031" t="s">
        <v>33476</v>
      </c>
      <c r="E31031"/>
      <c r="F31031"/>
      <c r="G31031"/>
      <c r="H31031"/>
      <c r="I31031"/>
      <c r="J31031"/>
      <c r="U31031" s="43"/>
      <c r="AE31031"/>
    </row>
    <row r="31032" spans="1:31">
      <c r="A31032">
        <v>71110</v>
      </c>
      <c r="B31032" t="s">
        <v>26593</v>
      </c>
      <c r="C31032" t="s">
        <v>33477</v>
      </c>
      <c r="D31032" t="s">
        <v>33476</v>
      </c>
      <c r="E31032"/>
      <c r="F31032"/>
      <c r="G31032"/>
      <c r="H31032"/>
      <c r="I31032"/>
      <c r="J31032"/>
      <c r="U31032" s="43"/>
      <c r="AE31032"/>
    </row>
    <row r="31033" spans="1:31">
      <c r="A31033">
        <v>71290</v>
      </c>
      <c r="B31033" t="s">
        <v>26594</v>
      </c>
      <c r="C31033" t="s">
        <v>33477</v>
      </c>
      <c r="D31033" t="s">
        <v>33476</v>
      </c>
      <c r="E31033"/>
      <c r="F31033"/>
      <c r="G31033"/>
      <c r="H31033"/>
      <c r="I31033"/>
      <c r="J31033"/>
      <c r="U31033" s="43"/>
      <c r="AE31033"/>
    </row>
    <row r="31034" spans="1:31">
      <c r="A31034">
        <v>71190</v>
      </c>
      <c r="B31034" t="s">
        <v>273</v>
      </c>
      <c r="C31034" t="s">
        <v>33477</v>
      </c>
      <c r="D31034" t="s">
        <v>33476</v>
      </c>
      <c r="E31034"/>
      <c r="F31034"/>
      <c r="G31034"/>
      <c r="H31034"/>
      <c r="I31034"/>
      <c r="J31034"/>
      <c r="U31034" s="43"/>
      <c r="AE31034"/>
    </row>
    <row r="31035" spans="1:31">
      <c r="A31035">
        <v>71190</v>
      </c>
      <c r="B31035" t="s">
        <v>26595</v>
      </c>
      <c r="C31035" t="s">
        <v>33477</v>
      </c>
      <c r="D31035" t="s">
        <v>33476</v>
      </c>
      <c r="E31035"/>
      <c r="F31035"/>
      <c r="G31035"/>
      <c r="H31035"/>
      <c r="I31035"/>
      <c r="J31035"/>
      <c r="U31035" s="43"/>
      <c r="AE31035"/>
    </row>
    <row r="31036" spans="1:31">
      <c r="A31036">
        <v>71500</v>
      </c>
      <c r="B31036" t="s">
        <v>26596</v>
      </c>
      <c r="C31036" t="s">
        <v>33477</v>
      </c>
      <c r="D31036" t="s">
        <v>33476</v>
      </c>
      <c r="E31036"/>
      <c r="F31036"/>
      <c r="G31036"/>
      <c r="H31036"/>
      <c r="I31036"/>
      <c r="J31036"/>
      <c r="U31036" s="43"/>
      <c r="AE31036"/>
    </row>
    <row r="31037" spans="1:31">
      <c r="A31037">
        <v>71250</v>
      </c>
      <c r="B31037" t="s">
        <v>26597</v>
      </c>
      <c r="C31037" t="s">
        <v>33477</v>
      </c>
      <c r="D31037" t="s">
        <v>33476</v>
      </c>
      <c r="E31037"/>
      <c r="F31037"/>
      <c r="G31037"/>
      <c r="H31037"/>
      <c r="I31037"/>
      <c r="J31037"/>
      <c r="U31037" s="43"/>
      <c r="AE31037"/>
    </row>
    <row r="31038" spans="1:31">
      <c r="A31038">
        <v>71260</v>
      </c>
      <c r="B31038" t="s">
        <v>26598</v>
      </c>
      <c r="C31038" t="s">
        <v>33477</v>
      </c>
      <c r="D31038" t="s">
        <v>33476</v>
      </c>
      <c r="E31038"/>
      <c r="F31038"/>
      <c r="G31038"/>
      <c r="H31038"/>
      <c r="I31038"/>
      <c r="J31038"/>
      <c r="U31038" s="43"/>
      <c r="AE31038"/>
    </row>
    <row r="31039" spans="1:31">
      <c r="A31039">
        <v>71460</v>
      </c>
      <c r="B31039" t="s">
        <v>26599</v>
      </c>
      <c r="C31039" t="s">
        <v>33477</v>
      </c>
      <c r="D31039" t="s">
        <v>33476</v>
      </c>
      <c r="E31039"/>
      <c r="F31039"/>
      <c r="G31039"/>
      <c r="H31039"/>
      <c r="I31039"/>
      <c r="J31039"/>
      <c r="U31039" s="43"/>
      <c r="AE31039"/>
    </row>
    <row r="31040" spans="1:31">
      <c r="A31040">
        <v>71460</v>
      </c>
      <c r="B31040" t="s">
        <v>26600</v>
      </c>
      <c r="C31040" t="s">
        <v>33477</v>
      </c>
      <c r="D31040" t="s">
        <v>33476</v>
      </c>
      <c r="E31040"/>
      <c r="F31040"/>
      <c r="G31040"/>
      <c r="H31040"/>
      <c r="I31040"/>
      <c r="J31040"/>
      <c r="U31040" s="43"/>
      <c r="AE31040"/>
    </row>
    <row r="31041" spans="1:31">
      <c r="A31041">
        <v>71960</v>
      </c>
      <c r="B31041" t="s">
        <v>6728</v>
      </c>
      <c r="C31041" t="s">
        <v>33477</v>
      </c>
      <c r="D31041" t="s">
        <v>33476</v>
      </c>
      <c r="E31041"/>
      <c r="F31041"/>
      <c r="G31041"/>
      <c r="H31041"/>
      <c r="I31041"/>
      <c r="J31041"/>
      <c r="U31041" s="43"/>
      <c r="AE31041"/>
    </row>
    <row r="31042" spans="1:31">
      <c r="A31042">
        <v>71390</v>
      </c>
      <c r="B31042" t="s">
        <v>26601</v>
      </c>
      <c r="C31042" t="s">
        <v>33477</v>
      </c>
      <c r="D31042" t="s">
        <v>33476</v>
      </c>
      <c r="E31042"/>
      <c r="F31042"/>
      <c r="G31042"/>
      <c r="H31042"/>
      <c r="I31042"/>
      <c r="J31042"/>
      <c r="U31042" s="43"/>
      <c r="AE31042"/>
    </row>
    <row r="31043" spans="1:31">
      <c r="A31043">
        <v>71110</v>
      </c>
      <c r="B31043" t="s">
        <v>26602</v>
      </c>
      <c r="C31043" t="s">
        <v>33477</v>
      </c>
      <c r="D31043" t="s">
        <v>33476</v>
      </c>
      <c r="E31043"/>
      <c r="F31043"/>
      <c r="G31043"/>
      <c r="H31043"/>
      <c r="I31043"/>
      <c r="J31043"/>
      <c r="U31043" s="43"/>
      <c r="AE31043"/>
    </row>
    <row r="31044" spans="1:31">
      <c r="A31044">
        <v>71390</v>
      </c>
      <c r="B31044" t="s">
        <v>26603</v>
      </c>
      <c r="C31044" t="s">
        <v>33477</v>
      </c>
      <c r="D31044" t="s">
        <v>33476</v>
      </c>
      <c r="E31044"/>
      <c r="F31044"/>
      <c r="G31044"/>
      <c r="H31044"/>
      <c r="I31044"/>
      <c r="J31044"/>
      <c r="U31044" s="43"/>
      <c r="AE31044"/>
    </row>
    <row r="31045" spans="1:31">
      <c r="A31045">
        <v>71150</v>
      </c>
      <c r="B31045" t="s">
        <v>2638</v>
      </c>
      <c r="C31045" t="s">
        <v>33477</v>
      </c>
      <c r="D31045" t="s">
        <v>33476</v>
      </c>
      <c r="E31045"/>
      <c r="F31045"/>
      <c r="G31045"/>
      <c r="H31045"/>
      <c r="I31045"/>
      <c r="J31045"/>
      <c r="U31045" s="43"/>
      <c r="AE31045"/>
    </row>
    <row r="31046" spans="1:31">
      <c r="A31046">
        <v>71570</v>
      </c>
      <c r="B31046" t="s">
        <v>26604</v>
      </c>
      <c r="C31046" t="s">
        <v>33477</v>
      </c>
      <c r="D31046" t="s">
        <v>33476</v>
      </c>
      <c r="E31046"/>
      <c r="F31046"/>
      <c r="G31046"/>
      <c r="H31046"/>
      <c r="I31046"/>
      <c r="J31046"/>
      <c r="U31046" s="43"/>
      <c r="AE31046"/>
    </row>
    <row r="31047" spans="1:31">
      <c r="A31047">
        <v>71140</v>
      </c>
      <c r="B31047" t="s">
        <v>26605</v>
      </c>
      <c r="C31047" t="s">
        <v>33477</v>
      </c>
      <c r="D31047" t="s">
        <v>33476</v>
      </c>
      <c r="E31047"/>
      <c r="F31047"/>
      <c r="G31047"/>
      <c r="H31047"/>
      <c r="I31047"/>
      <c r="J31047"/>
      <c r="U31047" s="43"/>
      <c r="AE31047"/>
    </row>
    <row r="31048" spans="1:31">
      <c r="A31048">
        <v>71100</v>
      </c>
      <c r="B31048" t="s">
        <v>26606</v>
      </c>
      <c r="C31048" t="s">
        <v>33477</v>
      </c>
      <c r="D31048" t="s">
        <v>33476</v>
      </c>
      <c r="E31048"/>
      <c r="F31048"/>
      <c r="G31048"/>
      <c r="H31048"/>
      <c r="I31048"/>
      <c r="J31048"/>
      <c r="U31048" s="43"/>
      <c r="AE31048"/>
    </row>
    <row r="31049" spans="1:31">
      <c r="A31049">
        <v>71110</v>
      </c>
      <c r="B31049" t="s">
        <v>26607</v>
      </c>
      <c r="C31049" t="s">
        <v>33477</v>
      </c>
      <c r="D31049" t="s">
        <v>33476</v>
      </c>
      <c r="E31049"/>
      <c r="F31049"/>
      <c r="G31049"/>
      <c r="H31049"/>
      <c r="I31049"/>
      <c r="J31049"/>
      <c r="U31049" s="43"/>
      <c r="AE31049"/>
    </row>
    <row r="31050" spans="1:31">
      <c r="A31050">
        <v>71510</v>
      </c>
      <c r="B31050" t="s">
        <v>26608</v>
      </c>
      <c r="C31050" t="s">
        <v>33477</v>
      </c>
      <c r="D31050" t="s">
        <v>33476</v>
      </c>
      <c r="E31050"/>
      <c r="F31050"/>
      <c r="G31050"/>
      <c r="H31050"/>
      <c r="I31050"/>
      <c r="J31050"/>
      <c r="U31050" s="43"/>
      <c r="AE31050"/>
    </row>
    <row r="31051" spans="1:31">
      <c r="A31051">
        <v>71480</v>
      </c>
      <c r="B31051" t="s">
        <v>7673</v>
      </c>
      <c r="C31051" t="s">
        <v>33477</v>
      </c>
      <c r="D31051" t="s">
        <v>33476</v>
      </c>
      <c r="E31051"/>
      <c r="F31051"/>
      <c r="G31051"/>
      <c r="H31051"/>
      <c r="I31051"/>
      <c r="J31051"/>
      <c r="U31051" s="43"/>
      <c r="AE31051"/>
    </row>
    <row r="31052" spans="1:31">
      <c r="A31052">
        <v>71460</v>
      </c>
      <c r="B31052" t="s">
        <v>26609</v>
      </c>
      <c r="C31052" t="s">
        <v>33477</v>
      </c>
      <c r="D31052" t="s">
        <v>33476</v>
      </c>
      <c r="E31052"/>
      <c r="F31052"/>
      <c r="G31052"/>
      <c r="H31052"/>
      <c r="I31052"/>
      <c r="J31052"/>
      <c r="U31052" s="43"/>
      <c r="AE31052"/>
    </row>
    <row r="31053" spans="1:31">
      <c r="A31053">
        <v>71530</v>
      </c>
      <c r="B31053" t="s">
        <v>26610</v>
      </c>
      <c r="C31053" t="s">
        <v>33477</v>
      </c>
      <c r="D31053" t="s">
        <v>33476</v>
      </c>
      <c r="E31053"/>
      <c r="F31053"/>
      <c r="G31053"/>
      <c r="H31053"/>
      <c r="I31053"/>
      <c r="J31053"/>
      <c r="U31053" s="43"/>
      <c r="AE31053"/>
    </row>
    <row r="31054" spans="1:31">
      <c r="A31054">
        <v>71120</v>
      </c>
      <c r="B31054" t="s">
        <v>26611</v>
      </c>
      <c r="C31054" t="s">
        <v>33477</v>
      </c>
      <c r="D31054" t="s">
        <v>33476</v>
      </c>
      <c r="E31054"/>
      <c r="F31054"/>
      <c r="G31054"/>
      <c r="H31054"/>
      <c r="I31054"/>
      <c r="J31054"/>
      <c r="U31054" s="43"/>
      <c r="AE31054"/>
    </row>
    <row r="31055" spans="1:31">
      <c r="A31055">
        <v>71570</v>
      </c>
      <c r="B31055" t="s">
        <v>26612</v>
      </c>
      <c r="C31055" t="s">
        <v>33477</v>
      </c>
      <c r="D31055" t="s">
        <v>33476</v>
      </c>
      <c r="E31055"/>
      <c r="F31055"/>
      <c r="G31055"/>
      <c r="H31055"/>
      <c r="I31055"/>
      <c r="J31055"/>
      <c r="U31055" s="43"/>
      <c r="AE31055"/>
    </row>
    <row r="31056" spans="1:31">
      <c r="A31056">
        <v>21340</v>
      </c>
      <c r="B31056" t="s">
        <v>18482</v>
      </c>
      <c r="C31056" t="s">
        <v>33477</v>
      </c>
      <c r="D31056" t="s">
        <v>33476</v>
      </c>
      <c r="E31056"/>
      <c r="F31056"/>
      <c r="G31056"/>
      <c r="H31056"/>
      <c r="I31056"/>
      <c r="J31056"/>
      <c r="U31056" s="43"/>
      <c r="AE31056"/>
    </row>
    <row r="31057" spans="1:31">
      <c r="A31057">
        <v>71120</v>
      </c>
      <c r="B31057" t="s">
        <v>15223</v>
      </c>
      <c r="C31057" t="s">
        <v>33477</v>
      </c>
      <c r="D31057" t="s">
        <v>33476</v>
      </c>
      <c r="E31057"/>
      <c r="F31057"/>
      <c r="G31057"/>
      <c r="H31057"/>
      <c r="I31057"/>
      <c r="J31057"/>
      <c r="U31057" s="43"/>
      <c r="AE31057"/>
    </row>
    <row r="31058" spans="1:31">
      <c r="A31058">
        <v>71460</v>
      </c>
      <c r="B31058" t="s">
        <v>26613</v>
      </c>
      <c r="C31058" t="s">
        <v>33477</v>
      </c>
      <c r="D31058" t="s">
        <v>33476</v>
      </c>
      <c r="E31058"/>
      <c r="F31058"/>
      <c r="G31058"/>
      <c r="H31058"/>
      <c r="I31058"/>
      <c r="J31058"/>
      <c r="U31058" s="43"/>
      <c r="AE31058"/>
    </row>
    <row r="31059" spans="1:31">
      <c r="A31059">
        <v>71130</v>
      </c>
      <c r="B31059" t="s">
        <v>26614</v>
      </c>
      <c r="C31059" t="s">
        <v>33477</v>
      </c>
      <c r="D31059" t="s">
        <v>33482</v>
      </c>
      <c r="E31059"/>
      <c r="F31059"/>
      <c r="G31059"/>
      <c r="H31059"/>
      <c r="I31059"/>
      <c r="J31059"/>
      <c r="U31059" s="43"/>
      <c r="AE31059"/>
    </row>
    <row r="31060" spans="1:31">
      <c r="A31060">
        <v>71240</v>
      </c>
      <c r="B31060" t="s">
        <v>26615</v>
      </c>
      <c r="C31060" t="s">
        <v>33477</v>
      </c>
      <c r="D31060" t="s">
        <v>33476</v>
      </c>
      <c r="E31060"/>
      <c r="F31060"/>
      <c r="G31060"/>
      <c r="H31060"/>
      <c r="I31060"/>
      <c r="J31060"/>
      <c r="U31060" s="43"/>
      <c r="AE31060"/>
    </row>
    <row r="31061" spans="1:31">
      <c r="A31061">
        <v>71570</v>
      </c>
      <c r="B31061" t="s">
        <v>26616</v>
      </c>
      <c r="C31061" t="s">
        <v>33477</v>
      </c>
      <c r="D31061" t="s">
        <v>33476</v>
      </c>
      <c r="E31061"/>
      <c r="F31061"/>
      <c r="G31061"/>
      <c r="H31061"/>
      <c r="I31061"/>
      <c r="J31061"/>
      <c r="U31061" s="43"/>
      <c r="AE31061"/>
    </row>
    <row r="31062" spans="1:31">
      <c r="A31062">
        <v>71570</v>
      </c>
      <c r="B31062" t="s">
        <v>26616</v>
      </c>
      <c r="C31062" t="s">
        <v>33477</v>
      </c>
      <c r="D31062" t="s">
        <v>33476</v>
      </c>
      <c r="E31062"/>
      <c r="F31062"/>
      <c r="G31062"/>
      <c r="H31062"/>
      <c r="I31062"/>
      <c r="J31062"/>
      <c r="U31062" s="43"/>
      <c r="AE31062"/>
    </row>
    <row r="31063" spans="1:31">
      <c r="A31063">
        <v>71570</v>
      </c>
      <c r="B31063" t="s">
        <v>26616</v>
      </c>
      <c r="C31063" t="s">
        <v>33477</v>
      </c>
      <c r="D31063" t="s">
        <v>33476</v>
      </c>
      <c r="E31063"/>
      <c r="F31063"/>
      <c r="G31063"/>
      <c r="H31063"/>
      <c r="I31063"/>
      <c r="J31063"/>
      <c r="U31063" s="43"/>
      <c r="AE31063"/>
    </row>
    <row r="31064" spans="1:31">
      <c r="A31064">
        <v>71520</v>
      </c>
      <c r="B31064" t="s">
        <v>26617</v>
      </c>
      <c r="C31064" t="s">
        <v>33477</v>
      </c>
      <c r="D31064" t="s">
        <v>33476</v>
      </c>
      <c r="E31064"/>
      <c r="F31064"/>
      <c r="G31064"/>
      <c r="H31064"/>
      <c r="I31064"/>
      <c r="J31064"/>
      <c r="U31064" s="43"/>
      <c r="AE31064"/>
    </row>
    <row r="31065" spans="1:31">
      <c r="A31065">
        <v>71500</v>
      </c>
      <c r="B31065" t="s">
        <v>26618</v>
      </c>
      <c r="C31065" t="s">
        <v>33477</v>
      </c>
      <c r="D31065" t="s">
        <v>33476</v>
      </c>
      <c r="E31065"/>
      <c r="F31065"/>
      <c r="G31065"/>
      <c r="H31065"/>
      <c r="I31065"/>
      <c r="J31065"/>
      <c r="U31065" s="43"/>
      <c r="AE31065"/>
    </row>
    <row r="31066" spans="1:31">
      <c r="A31066">
        <v>71310</v>
      </c>
      <c r="B31066" t="s">
        <v>26619</v>
      </c>
      <c r="C31066" t="s">
        <v>33477</v>
      </c>
      <c r="D31066" t="s">
        <v>33476</v>
      </c>
      <c r="E31066"/>
      <c r="F31066"/>
      <c r="G31066"/>
      <c r="H31066"/>
      <c r="I31066"/>
      <c r="J31066"/>
      <c r="U31066" s="43"/>
      <c r="AE31066"/>
    </row>
    <row r="31067" spans="1:31">
      <c r="A31067">
        <v>71700</v>
      </c>
      <c r="B31067" t="s">
        <v>26620</v>
      </c>
      <c r="C31067" t="s">
        <v>33477</v>
      </c>
      <c r="D31067" t="s">
        <v>33476</v>
      </c>
      <c r="E31067"/>
      <c r="F31067"/>
      <c r="G31067"/>
      <c r="H31067"/>
      <c r="I31067"/>
      <c r="J31067"/>
      <c r="U31067" s="43"/>
      <c r="AE31067"/>
    </row>
    <row r="31068" spans="1:31">
      <c r="A31068">
        <v>71800</v>
      </c>
      <c r="B31068" t="s">
        <v>26621</v>
      </c>
      <c r="C31068" t="s">
        <v>33477</v>
      </c>
      <c r="D31068" t="s">
        <v>33476</v>
      </c>
      <c r="E31068"/>
      <c r="F31068"/>
      <c r="G31068"/>
      <c r="H31068"/>
      <c r="I31068"/>
      <c r="J31068"/>
      <c r="U31068" s="43"/>
      <c r="AE31068"/>
    </row>
    <row r="31069" spans="1:31">
      <c r="A31069">
        <v>71190</v>
      </c>
      <c r="B31069" t="s">
        <v>26622</v>
      </c>
      <c r="C31069" t="s">
        <v>33477</v>
      </c>
      <c r="D31069" t="s">
        <v>33476</v>
      </c>
      <c r="E31069"/>
      <c r="F31069"/>
      <c r="G31069"/>
      <c r="H31069"/>
      <c r="I31069"/>
      <c r="J31069"/>
      <c r="U31069" s="43"/>
      <c r="AE31069"/>
    </row>
    <row r="31070" spans="1:31">
      <c r="A31070">
        <v>71470</v>
      </c>
      <c r="B31070" t="s">
        <v>26623</v>
      </c>
      <c r="C31070" t="s">
        <v>33477</v>
      </c>
      <c r="D31070" t="s">
        <v>203</v>
      </c>
      <c r="E31070"/>
      <c r="F31070"/>
      <c r="G31070"/>
      <c r="H31070"/>
      <c r="I31070"/>
      <c r="J31070"/>
      <c r="U31070" s="43"/>
      <c r="AE31070"/>
    </row>
    <row r="31071" spans="1:31">
      <c r="A31071">
        <v>71320</v>
      </c>
      <c r="B31071" t="s">
        <v>26624</v>
      </c>
      <c r="C31071" t="s">
        <v>33477</v>
      </c>
      <c r="D31071" t="s">
        <v>33476</v>
      </c>
      <c r="E31071"/>
      <c r="F31071"/>
      <c r="G31071"/>
      <c r="H31071"/>
      <c r="I31071"/>
      <c r="J31071"/>
      <c r="U31071" s="43"/>
      <c r="AE31071"/>
    </row>
    <row r="31072" spans="1:31">
      <c r="A31072">
        <v>71260</v>
      </c>
      <c r="B31072" t="s">
        <v>9883</v>
      </c>
      <c r="C31072" t="s">
        <v>33477</v>
      </c>
      <c r="D31072" t="s">
        <v>33476</v>
      </c>
      <c r="E31072"/>
      <c r="F31072"/>
      <c r="G31072"/>
      <c r="H31072"/>
      <c r="I31072"/>
      <c r="J31072"/>
      <c r="U31072" s="43"/>
      <c r="AE31072"/>
    </row>
    <row r="31073" spans="1:31">
      <c r="A31073">
        <v>71700</v>
      </c>
      <c r="B31073" t="s">
        <v>26625</v>
      </c>
      <c r="C31073" t="s">
        <v>33477</v>
      </c>
      <c r="D31073" t="s">
        <v>33476</v>
      </c>
      <c r="E31073"/>
      <c r="F31073"/>
      <c r="G31073"/>
      <c r="H31073"/>
      <c r="I31073"/>
      <c r="J31073"/>
      <c r="U31073" s="43"/>
      <c r="AE31073"/>
    </row>
    <row r="31074" spans="1:31">
      <c r="A31074">
        <v>71270</v>
      </c>
      <c r="B31074" t="s">
        <v>26626</v>
      </c>
      <c r="C31074" t="s">
        <v>33477</v>
      </c>
      <c r="D31074" t="s">
        <v>33476</v>
      </c>
      <c r="E31074"/>
      <c r="F31074"/>
      <c r="G31074"/>
      <c r="H31074"/>
      <c r="I31074"/>
      <c r="J31074"/>
      <c r="U31074" s="43"/>
      <c r="AE31074"/>
    </row>
    <row r="31075" spans="1:31">
      <c r="A31075">
        <v>71270</v>
      </c>
      <c r="B31075" t="s">
        <v>26626</v>
      </c>
      <c r="C31075" t="s">
        <v>33477</v>
      </c>
      <c r="D31075" t="s">
        <v>33476</v>
      </c>
      <c r="E31075"/>
      <c r="F31075"/>
      <c r="G31075"/>
      <c r="H31075"/>
      <c r="I31075"/>
      <c r="J31075"/>
      <c r="U31075" s="43"/>
      <c r="AE31075"/>
    </row>
    <row r="31076" spans="1:31">
      <c r="A31076">
        <v>71100</v>
      </c>
      <c r="B31076" t="s">
        <v>26627</v>
      </c>
      <c r="C31076" t="s">
        <v>33477</v>
      </c>
      <c r="D31076" t="s">
        <v>33476</v>
      </c>
      <c r="E31076"/>
      <c r="F31076"/>
      <c r="G31076"/>
      <c r="H31076"/>
      <c r="I31076"/>
      <c r="J31076"/>
      <c r="U31076" s="43"/>
      <c r="AE31076"/>
    </row>
    <row r="31077" spans="1:31">
      <c r="A31077">
        <v>71710</v>
      </c>
      <c r="B31077" t="s">
        <v>3394</v>
      </c>
      <c r="C31077" t="s">
        <v>33477</v>
      </c>
      <c r="D31077" t="s">
        <v>33476</v>
      </c>
      <c r="E31077"/>
      <c r="F31077"/>
      <c r="G31077"/>
      <c r="H31077"/>
      <c r="I31077"/>
      <c r="J31077"/>
      <c r="U31077" s="43"/>
      <c r="AE31077"/>
    </row>
    <row r="31078" spans="1:31">
      <c r="A31078">
        <v>71350</v>
      </c>
      <c r="B31078" t="s">
        <v>26628</v>
      </c>
      <c r="C31078" t="s">
        <v>33477</v>
      </c>
      <c r="D31078" t="s">
        <v>33476</v>
      </c>
      <c r="E31078"/>
      <c r="F31078"/>
      <c r="G31078"/>
      <c r="H31078"/>
      <c r="I31078"/>
      <c r="J31078"/>
      <c r="U31078" s="43"/>
      <c r="AE31078"/>
    </row>
    <row r="31079" spans="1:31">
      <c r="A31079">
        <v>71850</v>
      </c>
      <c r="B31079" t="s">
        <v>26629</v>
      </c>
      <c r="C31079" t="s">
        <v>33477</v>
      </c>
      <c r="D31079" t="s">
        <v>33476</v>
      </c>
      <c r="E31079"/>
      <c r="F31079"/>
      <c r="G31079"/>
      <c r="H31079"/>
      <c r="I31079"/>
      <c r="J31079"/>
      <c r="U31079" s="43"/>
      <c r="AE31079"/>
    </row>
    <row r="31080" spans="1:31">
      <c r="A31080">
        <v>71120</v>
      </c>
      <c r="B31080" t="s">
        <v>26630</v>
      </c>
      <c r="C31080" t="s">
        <v>33477</v>
      </c>
      <c r="D31080" t="s">
        <v>33476</v>
      </c>
      <c r="E31080"/>
      <c r="F31080"/>
      <c r="G31080"/>
      <c r="H31080"/>
      <c r="I31080"/>
      <c r="J31080"/>
      <c r="U31080" s="43"/>
      <c r="AE31080"/>
    </row>
    <row r="31081" spans="1:31">
      <c r="A31081">
        <v>71510</v>
      </c>
      <c r="B31081" t="s">
        <v>26631</v>
      </c>
      <c r="C31081" t="s">
        <v>33477</v>
      </c>
      <c r="D31081" t="s">
        <v>33476</v>
      </c>
      <c r="E31081"/>
      <c r="F31081"/>
      <c r="G31081"/>
      <c r="H31081"/>
      <c r="I31081"/>
      <c r="J31081"/>
      <c r="U31081" s="43"/>
      <c r="AE31081"/>
    </row>
    <row r="31082" spans="1:31">
      <c r="A31082">
        <v>71570</v>
      </c>
      <c r="B31082" t="s">
        <v>26632</v>
      </c>
      <c r="C31082" t="s">
        <v>33477</v>
      </c>
      <c r="D31082" t="s">
        <v>33476</v>
      </c>
      <c r="E31082"/>
      <c r="F31082"/>
      <c r="G31082"/>
      <c r="H31082"/>
      <c r="I31082"/>
      <c r="J31082"/>
      <c r="U31082" s="43"/>
      <c r="AE31082"/>
    </row>
    <row r="31083" spans="1:31">
      <c r="A31083">
        <v>71150</v>
      </c>
      <c r="B31083" t="s">
        <v>26633</v>
      </c>
      <c r="C31083" t="s">
        <v>33477</v>
      </c>
      <c r="D31083" t="s">
        <v>33476</v>
      </c>
      <c r="E31083"/>
      <c r="F31083"/>
      <c r="G31083"/>
      <c r="H31083"/>
      <c r="I31083"/>
      <c r="J31083"/>
      <c r="U31083" s="43"/>
      <c r="AE31083"/>
    </row>
    <row r="31084" spans="1:31">
      <c r="A31084">
        <v>71170</v>
      </c>
      <c r="B31084" t="s">
        <v>26634</v>
      </c>
      <c r="C31084" t="s">
        <v>33477</v>
      </c>
      <c r="D31084" t="e">
        <v>#N/A</v>
      </c>
      <c r="E31084"/>
      <c r="F31084"/>
      <c r="G31084"/>
      <c r="H31084"/>
      <c r="I31084"/>
      <c r="J31084"/>
      <c r="U31084" s="43"/>
      <c r="AE31084"/>
    </row>
    <row r="31085" spans="1:31">
      <c r="A31085">
        <v>71130</v>
      </c>
      <c r="B31085" t="s">
        <v>6130</v>
      </c>
      <c r="C31085" t="s">
        <v>33477</v>
      </c>
      <c r="D31085" t="s">
        <v>33482</v>
      </c>
      <c r="E31085"/>
      <c r="F31085"/>
      <c r="G31085"/>
      <c r="H31085"/>
      <c r="I31085"/>
      <c r="J31085"/>
      <c r="U31085" s="43"/>
      <c r="AE31085"/>
    </row>
    <row r="31086" spans="1:31">
      <c r="A31086">
        <v>71250</v>
      </c>
      <c r="B31086" t="s">
        <v>26635</v>
      </c>
      <c r="C31086" t="s">
        <v>33477</v>
      </c>
      <c r="D31086" t="s">
        <v>33476</v>
      </c>
      <c r="E31086"/>
      <c r="F31086"/>
      <c r="G31086"/>
      <c r="H31086"/>
      <c r="I31086"/>
      <c r="J31086"/>
      <c r="U31086" s="43"/>
      <c r="AE31086"/>
    </row>
    <row r="31087" spans="1:31">
      <c r="A31087">
        <v>71740</v>
      </c>
      <c r="B31087" t="s">
        <v>6759</v>
      </c>
      <c r="C31087" t="s">
        <v>33477</v>
      </c>
      <c r="D31087" t="s">
        <v>33476</v>
      </c>
      <c r="E31087"/>
      <c r="F31087"/>
      <c r="G31087"/>
      <c r="H31087"/>
      <c r="I31087"/>
      <c r="J31087"/>
      <c r="U31087" s="43"/>
      <c r="AE31087"/>
    </row>
    <row r="31088" spans="1:31">
      <c r="A31088">
        <v>71510</v>
      </c>
      <c r="B31088" t="s">
        <v>26636</v>
      </c>
      <c r="C31088" t="s">
        <v>33477</v>
      </c>
      <c r="D31088" t="s">
        <v>33476</v>
      </c>
      <c r="E31088"/>
      <c r="F31088"/>
      <c r="G31088"/>
      <c r="H31088"/>
      <c r="I31088"/>
      <c r="J31088"/>
      <c r="U31088" s="43"/>
      <c r="AE31088"/>
    </row>
    <row r="31089" spans="1:31">
      <c r="A31089">
        <v>71800</v>
      </c>
      <c r="B31089" t="s">
        <v>298</v>
      </c>
      <c r="C31089" t="s">
        <v>33477</v>
      </c>
      <c r="D31089" t="s">
        <v>33476</v>
      </c>
      <c r="E31089"/>
      <c r="F31089"/>
      <c r="G31089"/>
      <c r="H31089"/>
      <c r="I31089"/>
      <c r="J31089"/>
      <c r="U31089" s="43"/>
      <c r="AE31089"/>
    </row>
    <row r="31090" spans="1:31">
      <c r="A31090">
        <v>71380</v>
      </c>
      <c r="B31090" t="s">
        <v>26637</v>
      </c>
      <c r="C31090" t="s">
        <v>33477</v>
      </c>
      <c r="D31090" t="s">
        <v>33476</v>
      </c>
      <c r="E31090"/>
      <c r="F31090"/>
      <c r="G31090"/>
      <c r="H31090"/>
      <c r="I31090"/>
      <c r="J31090"/>
      <c r="U31090" s="43"/>
      <c r="AE31090"/>
    </row>
    <row r="31091" spans="1:31">
      <c r="A31091">
        <v>71880</v>
      </c>
      <c r="B31091" t="s">
        <v>26638</v>
      </c>
      <c r="C31091" t="s">
        <v>33477</v>
      </c>
      <c r="D31091" t="e">
        <v>#N/A</v>
      </c>
      <c r="E31091"/>
      <c r="F31091"/>
      <c r="G31091"/>
      <c r="H31091"/>
      <c r="I31091"/>
      <c r="J31091"/>
      <c r="U31091" s="43"/>
      <c r="AE31091"/>
    </row>
    <row r="31092" spans="1:31">
      <c r="A31092">
        <v>71150</v>
      </c>
      <c r="B31092" t="s">
        <v>18128</v>
      </c>
      <c r="C31092" t="s">
        <v>33477</v>
      </c>
      <c r="D31092" t="s">
        <v>33476</v>
      </c>
      <c r="E31092"/>
      <c r="F31092"/>
      <c r="G31092"/>
      <c r="H31092"/>
      <c r="I31092"/>
      <c r="J31092"/>
      <c r="U31092" s="43"/>
      <c r="AE31092"/>
    </row>
    <row r="31093" spans="1:31">
      <c r="A31093">
        <v>71170</v>
      </c>
      <c r="B31093" t="s">
        <v>26639</v>
      </c>
      <c r="C31093" t="s">
        <v>33477</v>
      </c>
      <c r="D31093" t="e">
        <v>#N/A</v>
      </c>
      <c r="E31093"/>
      <c r="F31093"/>
      <c r="G31093"/>
      <c r="H31093"/>
      <c r="I31093"/>
      <c r="J31093"/>
      <c r="U31093" s="43"/>
      <c r="AE31093"/>
    </row>
    <row r="31094" spans="1:31">
      <c r="A31094">
        <v>71310</v>
      </c>
      <c r="B31094" t="s">
        <v>8462</v>
      </c>
      <c r="C31094" t="s">
        <v>33477</v>
      </c>
      <c r="D31094" t="s">
        <v>33476</v>
      </c>
      <c r="E31094"/>
      <c r="F31094"/>
      <c r="G31094"/>
      <c r="H31094"/>
      <c r="I31094"/>
      <c r="J31094"/>
      <c r="U31094" s="43"/>
      <c r="AE31094"/>
    </row>
    <row r="31095" spans="1:31">
      <c r="A31095">
        <v>71150</v>
      </c>
      <c r="B31095" t="s">
        <v>26640</v>
      </c>
      <c r="C31095" t="s">
        <v>33477</v>
      </c>
      <c r="D31095" t="s">
        <v>33476</v>
      </c>
      <c r="E31095"/>
      <c r="F31095"/>
      <c r="G31095"/>
      <c r="H31095"/>
      <c r="I31095"/>
      <c r="J31095"/>
      <c r="U31095" s="43"/>
      <c r="AE31095"/>
    </row>
    <row r="31096" spans="1:31">
      <c r="A31096">
        <v>71340</v>
      </c>
      <c r="B31096" t="s">
        <v>26641</v>
      </c>
      <c r="C31096" t="s">
        <v>33477</v>
      </c>
      <c r="D31096" t="s">
        <v>33476</v>
      </c>
      <c r="E31096"/>
      <c r="F31096"/>
      <c r="G31096"/>
      <c r="H31096"/>
      <c r="I31096"/>
      <c r="J31096"/>
      <c r="U31096" s="43"/>
      <c r="AE31096"/>
    </row>
    <row r="31097" spans="1:31">
      <c r="A31097">
        <v>71390</v>
      </c>
      <c r="B31097" t="s">
        <v>26642</v>
      </c>
      <c r="C31097" t="s">
        <v>33477</v>
      </c>
      <c r="D31097" t="s">
        <v>33476</v>
      </c>
      <c r="E31097"/>
      <c r="F31097"/>
      <c r="G31097"/>
      <c r="H31097"/>
      <c r="I31097"/>
      <c r="J31097"/>
      <c r="U31097" s="43"/>
      <c r="AE31097"/>
    </row>
    <row r="31098" spans="1:31">
      <c r="A31098">
        <v>71250</v>
      </c>
      <c r="B31098" t="s">
        <v>26643</v>
      </c>
      <c r="C31098" t="s">
        <v>33477</v>
      </c>
      <c r="D31098" t="s">
        <v>33476</v>
      </c>
      <c r="E31098"/>
      <c r="F31098"/>
      <c r="G31098"/>
      <c r="H31098"/>
      <c r="I31098"/>
      <c r="J31098"/>
      <c r="U31098" s="43"/>
      <c r="AE31098"/>
    </row>
    <row r="31099" spans="1:31">
      <c r="A31099">
        <v>71960</v>
      </c>
      <c r="B31099" t="s">
        <v>26644</v>
      </c>
      <c r="C31099" t="s">
        <v>33477</v>
      </c>
      <c r="D31099" t="s">
        <v>33476</v>
      </c>
      <c r="E31099"/>
      <c r="F31099"/>
      <c r="G31099"/>
      <c r="H31099"/>
      <c r="I31099"/>
      <c r="J31099"/>
      <c r="U31099" s="43"/>
      <c r="AE31099"/>
    </row>
    <row r="31100" spans="1:31">
      <c r="A31100">
        <v>71220</v>
      </c>
      <c r="B31100" t="s">
        <v>26645</v>
      </c>
      <c r="C31100" t="s">
        <v>33477</v>
      </c>
      <c r="D31100" t="s">
        <v>33476</v>
      </c>
      <c r="E31100"/>
      <c r="F31100"/>
      <c r="G31100"/>
      <c r="H31100"/>
      <c r="I31100"/>
      <c r="J31100"/>
      <c r="U31100" s="43"/>
      <c r="AE31100"/>
    </row>
    <row r="31101" spans="1:31">
      <c r="A31101">
        <v>71220</v>
      </c>
      <c r="B31101" t="s">
        <v>20715</v>
      </c>
      <c r="C31101" t="s">
        <v>33477</v>
      </c>
      <c r="D31101" t="s">
        <v>33476</v>
      </c>
      <c r="E31101"/>
      <c r="F31101"/>
      <c r="G31101"/>
      <c r="H31101"/>
      <c r="I31101"/>
      <c r="J31101"/>
      <c r="U31101" s="43"/>
      <c r="AE31101"/>
    </row>
    <row r="31102" spans="1:31">
      <c r="A31102">
        <v>71540</v>
      </c>
      <c r="B31102" t="s">
        <v>26646</v>
      </c>
      <c r="C31102" t="s">
        <v>33477</v>
      </c>
      <c r="D31102" t="s">
        <v>33476</v>
      </c>
      <c r="E31102"/>
      <c r="F31102"/>
      <c r="G31102"/>
      <c r="H31102"/>
      <c r="I31102"/>
      <c r="J31102"/>
      <c r="U31102" s="43"/>
      <c r="AE31102"/>
    </row>
    <row r="31103" spans="1:31">
      <c r="A31103">
        <v>71460</v>
      </c>
      <c r="B31103" t="s">
        <v>26647</v>
      </c>
      <c r="C31103" t="s">
        <v>33477</v>
      </c>
      <c r="D31103" t="s">
        <v>33476</v>
      </c>
      <c r="E31103"/>
      <c r="F31103"/>
      <c r="G31103"/>
      <c r="H31103"/>
      <c r="I31103"/>
      <c r="J31103"/>
      <c r="U31103" s="43"/>
      <c r="AE31103"/>
    </row>
    <row r="31104" spans="1:31">
      <c r="A31104">
        <v>71350</v>
      </c>
      <c r="B31104" t="s">
        <v>26648</v>
      </c>
      <c r="C31104" t="s">
        <v>33477</v>
      </c>
      <c r="D31104" t="s">
        <v>33476</v>
      </c>
      <c r="E31104"/>
      <c r="F31104"/>
      <c r="G31104"/>
      <c r="H31104"/>
      <c r="I31104"/>
      <c r="J31104"/>
      <c r="U31104" s="43"/>
      <c r="AE31104"/>
    </row>
    <row r="31105" spans="1:31">
      <c r="A31105">
        <v>71420</v>
      </c>
      <c r="B31105" t="s">
        <v>26649</v>
      </c>
      <c r="C31105" t="s">
        <v>33477</v>
      </c>
      <c r="D31105" t="s">
        <v>33476</v>
      </c>
      <c r="E31105"/>
      <c r="F31105"/>
      <c r="G31105"/>
      <c r="H31105"/>
      <c r="I31105"/>
      <c r="J31105"/>
      <c r="U31105" s="43"/>
      <c r="AE31105"/>
    </row>
    <row r="31106" spans="1:31">
      <c r="A31106">
        <v>71800</v>
      </c>
      <c r="B31106" t="s">
        <v>26650</v>
      </c>
      <c r="C31106" t="s">
        <v>33477</v>
      </c>
      <c r="D31106" t="s">
        <v>33476</v>
      </c>
      <c r="E31106"/>
      <c r="F31106"/>
      <c r="G31106"/>
      <c r="H31106"/>
      <c r="I31106"/>
      <c r="J31106"/>
      <c r="U31106" s="43"/>
      <c r="AE31106"/>
    </row>
    <row r="31107" spans="1:31">
      <c r="A31107">
        <v>71520</v>
      </c>
      <c r="B31107" t="s">
        <v>26651</v>
      </c>
      <c r="C31107" t="s">
        <v>33477</v>
      </c>
      <c r="D31107" t="s">
        <v>33476</v>
      </c>
      <c r="E31107"/>
      <c r="F31107"/>
      <c r="G31107"/>
      <c r="H31107"/>
      <c r="I31107"/>
      <c r="J31107"/>
      <c r="U31107" s="43"/>
      <c r="AE31107"/>
    </row>
    <row r="31108" spans="1:31">
      <c r="A31108">
        <v>71520</v>
      </c>
      <c r="B31108" t="s">
        <v>26651</v>
      </c>
      <c r="C31108" t="s">
        <v>33477</v>
      </c>
      <c r="D31108" t="s">
        <v>33476</v>
      </c>
      <c r="E31108"/>
      <c r="F31108"/>
      <c r="G31108"/>
      <c r="H31108"/>
      <c r="I31108"/>
      <c r="J31108"/>
      <c r="U31108" s="43"/>
      <c r="AE31108"/>
    </row>
    <row r="31109" spans="1:31">
      <c r="A31109">
        <v>71520</v>
      </c>
      <c r="B31109" t="s">
        <v>26651</v>
      </c>
      <c r="C31109" t="s">
        <v>33477</v>
      </c>
      <c r="D31109" t="s">
        <v>33476</v>
      </c>
      <c r="E31109"/>
      <c r="F31109"/>
      <c r="G31109"/>
      <c r="H31109"/>
      <c r="I31109"/>
      <c r="J31109"/>
      <c r="U31109" s="43"/>
      <c r="AE31109"/>
    </row>
    <row r="31110" spans="1:31">
      <c r="A31110">
        <v>71260</v>
      </c>
      <c r="B31110" t="s">
        <v>26652</v>
      </c>
      <c r="C31110" t="s">
        <v>33477</v>
      </c>
      <c r="D31110" t="s">
        <v>33476</v>
      </c>
      <c r="E31110"/>
      <c r="F31110"/>
      <c r="G31110"/>
      <c r="H31110"/>
      <c r="I31110"/>
      <c r="J31110"/>
      <c r="U31110" s="43"/>
      <c r="AE31110"/>
    </row>
    <row r="31111" spans="1:31">
      <c r="A31111">
        <v>71130</v>
      </c>
      <c r="B31111" t="s">
        <v>26653</v>
      </c>
      <c r="C31111" t="s">
        <v>33477</v>
      </c>
      <c r="D31111" t="s">
        <v>33482</v>
      </c>
      <c r="E31111"/>
      <c r="F31111"/>
      <c r="G31111"/>
      <c r="H31111"/>
      <c r="I31111"/>
      <c r="J31111"/>
      <c r="U31111" s="43"/>
      <c r="AE31111"/>
    </row>
    <row r="31112" spans="1:31">
      <c r="A31112">
        <v>71250</v>
      </c>
      <c r="B31112" t="s">
        <v>26654</v>
      </c>
      <c r="C31112" t="s">
        <v>33477</v>
      </c>
      <c r="D31112" t="s">
        <v>33476</v>
      </c>
      <c r="E31112"/>
      <c r="F31112"/>
      <c r="G31112"/>
      <c r="H31112"/>
      <c r="I31112"/>
      <c r="J31112"/>
      <c r="U31112" s="43"/>
      <c r="AE31112"/>
    </row>
    <row r="31113" spans="1:31">
      <c r="A31113">
        <v>71460</v>
      </c>
      <c r="B31113" t="s">
        <v>26655</v>
      </c>
      <c r="C31113" t="s">
        <v>33477</v>
      </c>
      <c r="D31113" t="s">
        <v>33476</v>
      </c>
      <c r="E31113"/>
      <c r="F31113"/>
      <c r="G31113"/>
      <c r="H31113"/>
      <c r="I31113"/>
      <c r="J31113"/>
      <c r="U31113" s="43"/>
      <c r="AE31113"/>
    </row>
    <row r="31114" spans="1:31">
      <c r="A31114">
        <v>71360</v>
      </c>
      <c r="B31114" t="s">
        <v>26656</v>
      </c>
      <c r="C31114" t="s">
        <v>33477</v>
      </c>
      <c r="D31114" t="s">
        <v>33476</v>
      </c>
      <c r="E31114"/>
      <c r="F31114"/>
      <c r="G31114"/>
      <c r="H31114"/>
      <c r="I31114"/>
      <c r="J31114"/>
      <c r="U31114" s="43"/>
      <c r="AE31114"/>
    </row>
    <row r="31115" spans="1:31">
      <c r="A31115">
        <v>71800</v>
      </c>
      <c r="B31115" t="s">
        <v>26657</v>
      </c>
      <c r="C31115" t="s">
        <v>33477</v>
      </c>
      <c r="D31115" t="s">
        <v>33476</v>
      </c>
      <c r="E31115"/>
      <c r="F31115"/>
      <c r="G31115"/>
      <c r="H31115"/>
      <c r="I31115"/>
      <c r="J31115"/>
      <c r="U31115" s="43"/>
      <c r="AE31115"/>
    </row>
    <row r="31116" spans="1:31">
      <c r="A31116">
        <v>71990</v>
      </c>
      <c r="B31116" t="s">
        <v>26658</v>
      </c>
      <c r="C31116" t="s">
        <v>33477</v>
      </c>
      <c r="D31116" t="s">
        <v>33476</v>
      </c>
      <c r="E31116"/>
      <c r="F31116"/>
      <c r="G31116"/>
      <c r="H31116"/>
      <c r="I31116"/>
      <c r="J31116"/>
      <c r="U31116" s="43"/>
      <c r="AE31116"/>
    </row>
    <row r="31117" spans="1:31">
      <c r="A31117">
        <v>71480</v>
      </c>
      <c r="B31117" t="s">
        <v>26659</v>
      </c>
      <c r="C31117" t="s">
        <v>33477</v>
      </c>
      <c r="D31117" t="s">
        <v>33476</v>
      </c>
      <c r="E31117"/>
      <c r="F31117"/>
      <c r="G31117"/>
      <c r="H31117"/>
      <c r="I31117"/>
      <c r="J31117"/>
      <c r="U31117" s="43"/>
      <c r="AE31117"/>
    </row>
    <row r="31118" spans="1:31">
      <c r="A31118">
        <v>71540</v>
      </c>
      <c r="B31118" t="s">
        <v>26660</v>
      </c>
      <c r="C31118" t="s">
        <v>33477</v>
      </c>
      <c r="D31118" t="s">
        <v>33476</v>
      </c>
      <c r="E31118"/>
      <c r="F31118"/>
      <c r="G31118"/>
      <c r="H31118"/>
      <c r="I31118"/>
      <c r="J31118"/>
      <c r="U31118" s="43"/>
      <c r="AE31118"/>
    </row>
    <row r="31119" spans="1:31">
      <c r="A31119">
        <v>71460</v>
      </c>
      <c r="B31119" t="s">
        <v>26661</v>
      </c>
      <c r="C31119" t="s">
        <v>33477</v>
      </c>
      <c r="D31119" t="s">
        <v>33476</v>
      </c>
      <c r="E31119"/>
      <c r="F31119"/>
      <c r="G31119"/>
      <c r="H31119"/>
      <c r="I31119"/>
      <c r="J31119"/>
      <c r="U31119" s="43"/>
      <c r="AE31119"/>
    </row>
    <row r="31120" spans="1:31">
      <c r="A31120">
        <v>71250</v>
      </c>
      <c r="B31120" t="s">
        <v>26662</v>
      </c>
      <c r="C31120" t="s">
        <v>33477</v>
      </c>
      <c r="D31120" t="s">
        <v>33476</v>
      </c>
      <c r="E31120"/>
      <c r="F31120"/>
      <c r="G31120"/>
      <c r="H31120"/>
      <c r="I31120"/>
      <c r="J31120"/>
      <c r="U31120" s="43"/>
      <c r="AE31120"/>
    </row>
    <row r="31121" spans="1:31">
      <c r="A31121">
        <v>71460</v>
      </c>
      <c r="B31121" t="s">
        <v>26663</v>
      </c>
      <c r="C31121" t="s">
        <v>33477</v>
      </c>
      <c r="D31121" t="s">
        <v>33476</v>
      </c>
      <c r="E31121"/>
      <c r="F31121"/>
      <c r="G31121"/>
      <c r="H31121"/>
      <c r="I31121"/>
      <c r="J31121"/>
      <c r="U31121" s="43"/>
      <c r="AE31121"/>
    </row>
    <row r="31122" spans="1:31">
      <c r="A31122">
        <v>71170</v>
      </c>
      <c r="B31122" t="s">
        <v>18149</v>
      </c>
      <c r="C31122" t="s">
        <v>33477</v>
      </c>
      <c r="D31122" t="e">
        <v>#N/A</v>
      </c>
      <c r="E31122"/>
      <c r="F31122"/>
      <c r="G31122"/>
      <c r="H31122"/>
      <c r="I31122"/>
      <c r="J31122"/>
      <c r="U31122" s="43"/>
      <c r="AE31122"/>
    </row>
    <row r="31123" spans="1:31">
      <c r="A31123">
        <v>71490</v>
      </c>
      <c r="B31123" t="s">
        <v>26664</v>
      </c>
      <c r="C31123" t="s">
        <v>33477</v>
      </c>
      <c r="D31123" t="s">
        <v>33476</v>
      </c>
      <c r="E31123"/>
      <c r="F31123"/>
      <c r="G31123"/>
      <c r="H31123"/>
      <c r="I31123"/>
      <c r="J31123"/>
      <c r="U31123" s="43"/>
      <c r="AE31123"/>
    </row>
    <row r="31124" spans="1:31">
      <c r="A31124">
        <v>71680</v>
      </c>
      <c r="B31124" t="s">
        <v>26665</v>
      </c>
      <c r="C31124" t="s">
        <v>33477</v>
      </c>
      <c r="D31124" t="e">
        <v>#N/A</v>
      </c>
      <c r="E31124"/>
      <c r="F31124"/>
      <c r="G31124"/>
      <c r="H31124"/>
      <c r="I31124"/>
      <c r="J31124"/>
      <c r="U31124" s="43"/>
      <c r="AE31124"/>
    </row>
    <row r="31125" spans="1:31">
      <c r="A31125">
        <v>71490</v>
      </c>
      <c r="B31125" t="s">
        <v>26666</v>
      </c>
      <c r="C31125" t="s">
        <v>33477</v>
      </c>
      <c r="D31125" t="s">
        <v>33476</v>
      </c>
      <c r="E31125"/>
      <c r="F31125"/>
      <c r="G31125"/>
      <c r="H31125"/>
      <c r="I31125"/>
      <c r="J31125"/>
      <c r="U31125" s="43"/>
      <c r="AE31125"/>
    </row>
    <row r="31126" spans="1:31">
      <c r="A31126">
        <v>71760</v>
      </c>
      <c r="B31126" t="s">
        <v>26667</v>
      </c>
      <c r="C31126" t="s">
        <v>33477</v>
      </c>
      <c r="D31126" t="s">
        <v>33476</v>
      </c>
      <c r="E31126"/>
      <c r="F31126"/>
      <c r="G31126"/>
      <c r="H31126"/>
      <c r="I31126"/>
      <c r="J31126"/>
      <c r="U31126" s="43"/>
      <c r="AE31126"/>
    </row>
    <row r="31127" spans="1:31">
      <c r="A31127">
        <v>71200</v>
      </c>
      <c r="B31127" t="s">
        <v>26668</v>
      </c>
      <c r="C31127" t="s">
        <v>33477</v>
      </c>
      <c r="D31127" t="e">
        <v>#N/A</v>
      </c>
      <c r="E31127"/>
      <c r="F31127"/>
      <c r="G31127"/>
      <c r="H31127"/>
      <c r="I31127"/>
      <c r="J31127"/>
      <c r="U31127" s="43"/>
      <c r="AE31127"/>
    </row>
    <row r="31128" spans="1:31">
      <c r="A31128">
        <v>71530</v>
      </c>
      <c r="B31128" t="s">
        <v>14316</v>
      </c>
      <c r="C31128" t="s">
        <v>33477</v>
      </c>
      <c r="D31128" t="s">
        <v>33476</v>
      </c>
      <c r="E31128"/>
      <c r="F31128"/>
      <c r="G31128"/>
      <c r="H31128"/>
      <c r="I31128"/>
      <c r="J31128"/>
      <c r="U31128" s="43"/>
      <c r="AE31128"/>
    </row>
    <row r="31129" spans="1:31">
      <c r="A31129">
        <v>71140</v>
      </c>
      <c r="B31129" t="s">
        <v>26669</v>
      </c>
      <c r="C31129" t="s">
        <v>33477</v>
      </c>
      <c r="D31129" t="s">
        <v>33476</v>
      </c>
      <c r="E31129"/>
      <c r="F31129"/>
      <c r="G31129"/>
      <c r="H31129"/>
      <c r="I31129"/>
      <c r="J31129"/>
      <c r="U31129" s="43"/>
      <c r="AE31129"/>
    </row>
    <row r="31130" spans="1:31">
      <c r="A31130">
        <v>71260</v>
      </c>
      <c r="B31130" t="s">
        <v>26670</v>
      </c>
      <c r="C31130" t="s">
        <v>33477</v>
      </c>
      <c r="D31130" t="s">
        <v>33476</v>
      </c>
      <c r="E31130"/>
      <c r="F31130"/>
      <c r="G31130"/>
      <c r="H31130"/>
      <c r="I31130"/>
      <c r="J31130"/>
      <c r="U31130" s="43"/>
      <c r="AE31130"/>
    </row>
    <row r="31131" spans="1:31">
      <c r="A31131">
        <v>71480</v>
      </c>
      <c r="B31131" t="s">
        <v>26671</v>
      </c>
      <c r="C31131" t="s">
        <v>33477</v>
      </c>
      <c r="D31131" t="s">
        <v>33476</v>
      </c>
      <c r="E31131"/>
      <c r="F31131"/>
      <c r="G31131"/>
      <c r="H31131"/>
      <c r="I31131"/>
      <c r="J31131"/>
      <c r="U31131" s="43"/>
      <c r="AE31131"/>
    </row>
    <row r="31132" spans="1:31">
      <c r="A31132">
        <v>71290</v>
      </c>
      <c r="B31132" t="s">
        <v>26672</v>
      </c>
      <c r="C31132" t="s">
        <v>33477</v>
      </c>
      <c r="D31132" t="s">
        <v>33476</v>
      </c>
      <c r="E31132"/>
      <c r="F31132"/>
      <c r="G31132"/>
      <c r="H31132"/>
      <c r="I31132"/>
      <c r="J31132"/>
      <c r="U31132" s="43"/>
      <c r="AE31132"/>
    </row>
    <row r="31133" spans="1:31">
      <c r="A31133">
        <v>71460</v>
      </c>
      <c r="B31133" t="s">
        <v>26673</v>
      </c>
      <c r="C31133" t="s">
        <v>33477</v>
      </c>
      <c r="D31133" t="s">
        <v>33476</v>
      </c>
      <c r="E31133"/>
      <c r="F31133"/>
      <c r="G31133"/>
      <c r="H31133"/>
      <c r="I31133"/>
      <c r="J31133"/>
      <c r="U31133" s="43"/>
      <c r="AE31133"/>
    </row>
    <row r="31134" spans="1:31">
      <c r="A31134">
        <v>71800</v>
      </c>
      <c r="B31134" t="s">
        <v>26674</v>
      </c>
      <c r="C31134" t="s">
        <v>33477</v>
      </c>
      <c r="D31134" t="s">
        <v>33476</v>
      </c>
      <c r="E31134"/>
      <c r="F31134"/>
      <c r="G31134"/>
      <c r="H31134"/>
      <c r="I31134"/>
      <c r="J31134"/>
      <c r="U31134" s="43"/>
      <c r="AE31134"/>
    </row>
    <row r="31135" spans="1:31">
      <c r="A31135">
        <v>71130</v>
      </c>
      <c r="B31135" t="s">
        <v>26675</v>
      </c>
      <c r="C31135" t="s">
        <v>33477</v>
      </c>
      <c r="D31135" t="s">
        <v>33482</v>
      </c>
      <c r="E31135"/>
      <c r="F31135"/>
      <c r="G31135"/>
      <c r="H31135"/>
      <c r="I31135"/>
      <c r="J31135"/>
      <c r="U31135" s="43"/>
      <c r="AE31135"/>
    </row>
    <row r="31136" spans="1:31">
      <c r="A31136">
        <v>71400</v>
      </c>
      <c r="B31136" t="s">
        <v>26676</v>
      </c>
      <c r="C31136" t="s">
        <v>33477</v>
      </c>
      <c r="D31136" t="s">
        <v>33476</v>
      </c>
      <c r="E31136"/>
      <c r="F31136"/>
      <c r="G31136"/>
      <c r="H31136"/>
      <c r="I31136"/>
      <c r="J31136"/>
      <c r="U31136" s="43"/>
      <c r="AE31136"/>
    </row>
    <row r="31137" spans="1:31">
      <c r="A31137">
        <v>71520</v>
      </c>
      <c r="B31137" t="s">
        <v>26677</v>
      </c>
      <c r="C31137" t="s">
        <v>33477</v>
      </c>
      <c r="D31137" t="s">
        <v>33476</v>
      </c>
      <c r="E31137"/>
      <c r="F31137"/>
      <c r="G31137"/>
      <c r="H31137"/>
      <c r="I31137"/>
      <c r="J31137"/>
      <c r="U31137" s="43"/>
      <c r="AE31137"/>
    </row>
    <row r="31138" spans="1:31">
      <c r="A31138">
        <v>71460</v>
      </c>
      <c r="B31138" t="s">
        <v>26678</v>
      </c>
      <c r="C31138" t="s">
        <v>33477</v>
      </c>
      <c r="D31138" t="s">
        <v>33476</v>
      </c>
      <c r="E31138"/>
      <c r="F31138"/>
      <c r="G31138"/>
      <c r="H31138"/>
      <c r="I31138"/>
      <c r="J31138"/>
      <c r="U31138" s="43"/>
      <c r="AE31138"/>
    </row>
    <row r="31139" spans="1:31">
      <c r="A31139">
        <v>71550</v>
      </c>
      <c r="B31139" t="s">
        <v>26679</v>
      </c>
      <c r="C31139" t="s">
        <v>33478</v>
      </c>
      <c r="D31139" t="s">
        <v>33476</v>
      </c>
      <c r="E31139"/>
      <c r="F31139"/>
      <c r="G31139"/>
      <c r="H31139"/>
      <c r="I31139"/>
      <c r="J31139"/>
      <c r="U31139" s="43"/>
      <c r="AE31139"/>
    </row>
    <row r="31140" spans="1:31">
      <c r="A31140">
        <v>71320</v>
      </c>
      <c r="B31140" t="s">
        <v>26680</v>
      </c>
      <c r="C31140" t="s">
        <v>33477</v>
      </c>
      <c r="D31140" t="s">
        <v>33476</v>
      </c>
      <c r="E31140"/>
      <c r="F31140"/>
      <c r="G31140"/>
      <c r="H31140"/>
      <c r="I31140"/>
      <c r="J31140"/>
      <c r="U31140" s="43"/>
      <c r="AE31140"/>
    </row>
    <row r="31141" spans="1:31">
      <c r="A31141">
        <v>71620</v>
      </c>
      <c r="B31141" t="s">
        <v>26681</v>
      </c>
      <c r="C31141" t="s">
        <v>33477</v>
      </c>
      <c r="D31141" t="s">
        <v>33476</v>
      </c>
      <c r="E31141"/>
      <c r="F31141"/>
      <c r="G31141"/>
      <c r="H31141"/>
      <c r="I31141"/>
      <c r="J31141"/>
      <c r="U31141" s="43"/>
      <c r="AE31141"/>
    </row>
    <row r="31142" spans="1:31">
      <c r="A31142">
        <v>71310</v>
      </c>
      <c r="B31142" t="s">
        <v>26682</v>
      </c>
      <c r="C31142" t="s">
        <v>33477</v>
      </c>
      <c r="D31142" t="s">
        <v>33476</v>
      </c>
      <c r="E31142"/>
      <c r="F31142"/>
      <c r="G31142"/>
      <c r="H31142"/>
      <c r="I31142"/>
      <c r="J31142"/>
      <c r="U31142" s="43"/>
      <c r="AE31142"/>
    </row>
    <row r="31143" spans="1:31">
      <c r="A31143">
        <v>71960</v>
      </c>
      <c r="B31143" t="s">
        <v>26683</v>
      </c>
      <c r="C31143" t="s">
        <v>33477</v>
      </c>
      <c r="D31143" t="s">
        <v>33476</v>
      </c>
      <c r="E31143"/>
      <c r="F31143"/>
      <c r="G31143"/>
      <c r="H31143"/>
      <c r="I31143"/>
      <c r="J31143"/>
      <c r="U31143" s="43"/>
      <c r="AE31143"/>
    </row>
    <row r="31144" spans="1:31">
      <c r="A31144">
        <v>71150</v>
      </c>
      <c r="B31144" t="s">
        <v>26684</v>
      </c>
      <c r="C31144" t="s">
        <v>33477</v>
      </c>
      <c r="D31144" t="s">
        <v>33476</v>
      </c>
      <c r="E31144"/>
      <c r="F31144"/>
      <c r="G31144"/>
      <c r="H31144"/>
      <c r="I31144"/>
      <c r="J31144"/>
      <c r="U31144" s="43"/>
      <c r="AE31144"/>
    </row>
    <row r="31145" spans="1:31">
      <c r="A31145">
        <v>71510</v>
      </c>
      <c r="B31145" t="s">
        <v>26685</v>
      </c>
      <c r="C31145" t="s">
        <v>33477</v>
      </c>
      <c r="D31145" t="s">
        <v>33476</v>
      </c>
      <c r="E31145"/>
      <c r="F31145"/>
      <c r="G31145"/>
      <c r="H31145"/>
      <c r="I31145"/>
      <c r="J31145"/>
      <c r="U31145" s="43"/>
      <c r="AE31145"/>
    </row>
    <row r="31146" spans="1:31">
      <c r="A31146">
        <v>71190</v>
      </c>
      <c r="B31146" t="s">
        <v>26686</v>
      </c>
      <c r="C31146" t="s">
        <v>33477</v>
      </c>
      <c r="D31146" t="s">
        <v>33476</v>
      </c>
      <c r="E31146"/>
      <c r="F31146"/>
      <c r="G31146"/>
      <c r="H31146"/>
      <c r="I31146"/>
      <c r="J31146"/>
      <c r="U31146" s="43"/>
      <c r="AE31146"/>
    </row>
    <row r="31147" spans="1:31">
      <c r="A31147">
        <v>71330</v>
      </c>
      <c r="B31147" t="s">
        <v>26687</v>
      </c>
      <c r="C31147" t="s">
        <v>33477</v>
      </c>
      <c r="D31147" t="s">
        <v>33476</v>
      </c>
      <c r="E31147"/>
      <c r="F31147"/>
      <c r="G31147"/>
      <c r="H31147"/>
      <c r="I31147"/>
      <c r="J31147"/>
      <c r="U31147" s="43"/>
      <c r="AE31147"/>
    </row>
    <row r="31148" spans="1:31">
      <c r="A31148">
        <v>71150</v>
      </c>
      <c r="B31148" t="s">
        <v>26688</v>
      </c>
      <c r="C31148" t="s">
        <v>33477</v>
      </c>
      <c r="D31148" t="s">
        <v>33476</v>
      </c>
      <c r="E31148"/>
      <c r="F31148"/>
      <c r="G31148"/>
      <c r="H31148"/>
      <c r="I31148"/>
      <c r="J31148"/>
      <c r="U31148" s="43"/>
      <c r="AE31148"/>
    </row>
    <row r="31149" spans="1:31">
      <c r="A31149">
        <v>71330</v>
      </c>
      <c r="B31149" t="s">
        <v>26689</v>
      </c>
      <c r="C31149" t="s">
        <v>33477</v>
      </c>
      <c r="D31149" t="s">
        <v>33476</v>
      </c>
      <c r="E31149"/>
      <c r="F31149"/>
      <c r="G31149"/>
      <c r="H31149"/>
      <c r="I31149"/>
      <c r="J31149"/>
      <c r="U31149" s="43"/>
      <c r="AE31149"/>
    </row>
    <row r="31150" spans="1:31">
      <c r="A31150">
        <v>71160</v>
      </c>
      <c r="B31150" t="s">
        <v>26690</v>
      </c>
      <c r="C31150" t="s">
        <v>33477</v>
      </c>
      <c r="D31150" t="s">
        <v>33476</v>
      </c>
      <c r="E31150"/>
      <c r="F31150"/>
      <c r="G31150"/>
      <c r="H31150"/>
      <c r="I31150"/>
      <c r="J31150"/>
      <c r="U31150" s="43"/>
      <c r="AE31150"/>
    </row>
    <row r="31151" spans="1:31">
      <c r="A31151">
        <v>71160</v>
      </c>
      <c r="B31151" t="s">
        <v>26690</v>
      </c>
      <c r="C31151" t="s">
        <v>33477</v>
      </c>
      <c r="D31151" t="s">
        <v>33476</v>
      </c>
      <c r="E31151"/>
      <c r="F31151"/>
      <c r="G31151"/>
      <c r="H31151"/>
      <c r="I31151"/>
      <c r="J31151"/>
      <c r="U31151" s="43"/>
      <c r="AE31151"/>
    </row>
    <row r="31152" spans="1:31">
      <c r="A31152">
        <v>71480</v>
      </c>
      <c r="B31152" t="s">
        <v>26691</v>
      </c>
      <c r="C31152" t="s">
        <v>33477</v>
      </c>
      <c r="D31152" t="s">
        <v>33476</v>
      </c>
      <c r="E31152"/>
      <c r="F31152"/>
      <c r="G31152"/>
      <c r="H31152"/>
      <c r="I31152"/>
      <c r="J31152"/>
      <c r="U31152" s="43"/>
      <c r="AE31152"/>
    </row>
    <row r="31153" spans="1:31">
      <c r="A31153">
        <v>71520</v>
      </c>
      <c r="B31153" t="s">
        <v>26692</v>
      </c>
      <c r="C31153" t="s">
        <v>33477</v>
      </c>
      <c r="D31153" t="s">
        <v>33476</v>
      </c>
      <c r="E31153"/>
      <c r="F31153"/>
      <c r="G31153"/>
      <c r="H31153"/>
      <c r="I31153"/>
      <c r="J31153"/>
      <c r="U31153" s="43"/>
      <c r="AE31153"/>
    </row>
    <row r="31154" spans="1:31">
      <c r="A31154">
        <v>71520</v>
      </c>
      <c r="B31154" t="s">
        <v>26692</v>
      </c>
      <c r="C31154" t="s">
        <v>33477</v>
      </c>
      <c r="D31154" t="s">
        <v>33476</v>
      </c>
      <c r="E31154"/>
      <c r="F31154"/>
      <c r="G31154"/>
      <c r="H31154"/>
      <c r="I31154"/>
      <c r="J31154"/>
      <c r="U31154" s="43"/>
      <c r="AE31154"/>
    </row>
    <row r="31155" spans="1:31">
      <c r="A31155">
        <v>71420</v>
      </c>
      <c r="B31155" t="s">
        <v>26693</v>
      </c>
      <c r="C31155" t="s">
        <v>33477</v>
      </c>
      <c r="D31155" t="s">
        <v>33476</v>
      </c>
      <c r="E31155"/>
      <c r="F31155"/>
      <c r="G31155"/>
      <c r="H31155"/>
      <c r="I31155"/>
      <c r="J31155"/>
      <c r="U31155" s="43"/>
      <c r="AE31155"/>
    </row>
    <row r="31156" spans="1:31">
      <c r="A31156">
        <v>71250</v>
      </c>
      <c r="B31156" t="s">
        <v>26694</v>
      </c>
      <c r="C31156" t="s">
        <v>33477</v>
      </c>
      <c r="D31156" t="s">
        <v>33476</v>
      </c>
      <c r="E31156"/>
      <c r="F31156"/>
      <c r="G31156"/>
      <c r="H31156"/>
      <c r="I31156"/>
      <c r="J31156"/>
      <c r="U31156" s="43"/>
      <c r="AE31156"/>
    </row>
    <row r="31157" spans="1:31">
      <c r="A31157">
        <v>71640</v>
      </c>
      <c r="B31157" t="s">
        <v>26695</v>
      </c>
      <c r="C31157" t="s">
        <v>33477</v>
      </c>
      <c r="D31157" t="s">
        <v>33476</v>
      </c>
      <c r="E31157"/>
      <c r="F31157"/>
      <c r="G31157"/>
      <c r="H31157"/>
      <c r="I31157"/>
      <c r="J31157"/>
      <c r="U31157" s="43"/>
      <c r="AE31157"/>
    </row>
    <row r="31158" spans="1:31">
      <c r="A31158">
        <v>71490</v>
      </c>
      <c r="B31158" t="s">
        <v>26696</v>
      </c>
      <c r="C31158" t="s">
        <v>33477</v>
      </c>
      <c r="D31158" t="s">
        <v>33476</v>
      </c>
      <c r="E31158"/>
      <c r="F31158"/>
      <c r="G31158"/>
      <c r="H31158"/>
      <c r="I31158"/>
      <c r="J31158"/>
      <c r="U31158" s="43"/>
      <c r="AE31158"/>
    </row>
    <row r="31159" spans="1:31">
      <c r="A31159">
        <v>71400</v>
      </c>
      <c r="B31159" t="s">
        <v>26697</v>
      </c>
      <c r="C31159" t="s">
        <v>33477</v>
      </c>
      <c r="D31159" t="s">
        <v>33476</v>
      </c>
      <c r="E31159"/>
      <c r="F31159"/>
      <c r="G31159"/>
      <c r="H31159"/>
      <c r="I31159"/>
      <c r="J31159"/>
      <c r="U31159" s="43"/>
      <c r="AE31159"/>
    </row>
    <row r="31160" spans="1:31">
      <c r="A31160">
        <v>71800</v>
      </c>
      <c r="B31160" t="s">
        <v>26698</v>
      </c>
      <c r="C31160" t="s">
        <v>33477</v>
      </c>
      <c r="D31160" t="s">
        <v>33476</v>
      </c>
      <c r="E31160"/>
      <c r="F31160"/>
      <c r="G31160"/>
      <c r="H31160"/>
      <c r="I31160"/>
      <c r="J31160"/>
      <c r="U31160" s="43"/>
      <c r="AE31160"/>
    </row>
    <row r="31161" spans="1:31">
      <c r="A31161">
        <v>71350</v>
      </c>
      <c r="B31161" t="s">
        <v>26699</v>
      </c>
      <c r="C31161" t="s">
        <v>33477</v>
      </c>
      <c r="D31161" t="s">
        <v>33476</v>
      </c>
      <c r="E31161"/>
      <c r="F31161"/>
      <c r="G31161"/>
      <c r="H31161"/>
      <c r="I31161"/>
      <c r="J31161"/>
      <c r="U31161" s="43"/>
      <c r="AE31161"/>
    </row>
    <row r="31162" spans="1:31">
      <c r="A31162">
        <v>71210</v>
      </c>
      <c r="B31162" t="s">
        <v>26700</v>
      </c>
      <c r="C31162" t="s">
        <v>33477</v>
      </c>
      <c r="D31162" t="s">
        <v>33476</v>
      </c>
      <c r="E31162"/>
      <c r="F31162"/>
      <c r="G31162"/>
      <c r="H31162"/>
      <c r="I31162"/>
      <c r="J31162"/>
      <c r="U31162" s="43"/>
      <c r="AE31162"/>
    </row>
    <row r="31163" spans="1:31">
      <c r="A31163">
        <v>71360</v>
      </c>
      <c r="B31163" t="s">
        <v>26701</v>
      </c>
      <c r="C31163" t="s">
        <v>33477</v>
      </c>
      <c r="D31163" t="s">
        <v>33476</v>
      </c>
      <c r="E31163"/>
      <c r="F31163"/>
      <c r="G31163"/>
      <c r="H31163"/>
      <c r="I31163"/>
      <c r="J31163"/>
      <c r="U31163" s="43"/>
      <c r="AE31163"/>
    </row>
    <row r="31164" spans="1:31">
      <c r="A31164">
        <v>71380</v>
      </c>
      <c r="B31164" t="s">
        <v>26702</v>
      </c>
      <c r="C31164" t="s">
        <v>33477</v>
      </c>
      <c r="D31164" t="s">
        <v>33476</v>
      </c>
      <c r="E31164"/>
      <c r="F31164"/>
      <c r="G31164"/>
      <c r="H31164"/>
      <c r="I31164"/>
      <c r="J31164"/>
      <c r="U31164" s="43"/>
      <c r="AE31164"/>
    </row>
    <row r="31165" spans="1:31">
      <c r="A31165">
        <v>71360</v>
      </c>
      <c r="B31165" t="s">
        <v>26703</v>
      </c>
      <c r="C31165" t="s">
        <v>33477</v>
      </c>
      <c r="D31165" t="s">
        <v>33476</v>
      </c>
      <c r="E31165"/>
      <c r="F31165"/>
      <c r="G31165"/>
      <c r="H31165"/>
      <c r="I31165"/>
      <c r="J31165"/>
      <c r="U31165" s="43"/>
      <c r="AE31165"/>
    </row>
    <row r="31166" spans="1:31">
      <c r="A31166">
        <v>71510</v>
      </c>
      <c r="B31166" t="s">
        <v>26704</v>
      </c>
      <c r="C31166" t="s">
        <v>33477</v>
      </c>
      <c r="D31166" t="s">
        <v>33476</v>
      </c>
      <c r="E31166"/>
      <c r="F31166"/>
      <c r="G31166"/>
      <c r="H31166"/>
      <c r="I31166"/>
      <c r="J31166"/>
      <c r="U31166" s="43"/>
      <c r="AE31166"/>
    </row>
    <row r="31167" spans="1:31">
      <c r="A31167">
        <v>71190</v>
      </c>
      <c r="B31167" t="s">
        <v>26705</v>
      </c>
      <c r="C31167" t="s">
        <v>33477</v>
      </c>
      <c r="D31167" t="s">
        <v>33476</v>
      </c>
      <c r="E31167"/>
      <c r="F31167"/>
      <c r="G31167"/>
      <c r="H31167"/>
      <c r="I31167"/>
      <c r="J31167"/>
      <c r="U31167" s="43"/>
      <c r="AE31167"/>
    </row>
    <row r="31168" spans="1:31">
      <c r="A31168">
        <v>71240</v>
      </c>
      <c r="B31168" t="s">
        <v>26706</v>
      </c>
      <c r="C31168" t="s">
        <v>33477</v>
      </c>
      <c r="D31168" t="s">
        <v>33476</v>
      </c>
      <c r="E31168"/>
      <c r="F31168"/>
      <c r="G31168"/>
      <c r="H31168"/>
      <c r="I31168"/>
      <c r="J31168"/>
      <c r="U31168" s="43"/>
      <c r="AE31168"/>
    </row>
    <row r="31169" spans="1:31">
      <c r="A31169">
        <v>71240</v>
      </c>
      <c r="B31169" t="s">
        <v>26706</v>
      </c>
      <c r="C31169" t="s">
        <v>33477</v>
      </c>
      <c r="D31169" t="s">
        <v>33476</v>
      </c>
      <c r="E31169"/>
      <c r="F31169"/>
      <c r="G31169"/>
      <c r="H31169"/>
      <c r="I31169"/>
      <c r="J31169"/>
      <c r="U31169" s="43"/>
      <c r="AE31169"/>
    </row>
    <row r="31170" spans="1:31">
      <c r="A31170">
        <v>71150</v>
      </c>
      <c r="B31170" t="s">
        <v>26707</v>
      </c>
      <c r="C31170" t="s">
        <v>33477</v>
      </c>
      <c r="D31170" t="s">
        <v>33476</v>
      </c>
      <c r="E31170"/>
      <c r="F31170"/>
      <c r="G31170"/>
      <c r="H31170"/>
      <c r="I31170"/>
      <c r="J31170"/>
      <c r="U31170" s="43"/>
      <c r="AE31170"/>
    </row>
    <row r="31171" spans="1:31">
      <c r="A31171">
        <v>71700</v>
      </c>
      <c r="B31171" t="s">
        <v>26708</v>
      </c>
      <c r="C31171" t="s">
        <v>33477</v>
      </c>
      <c r="D31171" t="s">
        <v>33476</v>
      </c>
      <c r="E31171"/>
      <c r="F31171"/>
      <c r="G31171"/>
      <c r="H31171"/>
      <c r="I31171"/>
      <c r="J31171"/>
      <c r="U31171" s="43"/>
      <c r="AE31171"/>
    </row>
    <row r="31172" spans="1:31">
      <c r="A31172">
        <v>71580</v>
      </c>
      <c r="B31172" t="s">
        <v>26709</v>
      </c>
      <c r="C31172" t="s">
        <v>33477</v>
      </c>
      <c r="D31172" t="s">
        <v>33476</v>
      </c>
      <c r="E31172"/>
      <c r="F31172"/>
      <c r="G31172"/>
      <c r="H31172"/>
      <c r="I31172"/>
      <c r="J31172"/>
      <c r="U31172" s="43"/>
      <c r="AE31172"/>
    </row>
    <row r="31173" spans="1:31">
      <c r="A31173">
        <v>71580</v>
      </c>
      <c r="B31173" t="s">
        <v>26710</v>
      </c>
      <c r="C31173" t="s">
        <v>33477</v>
      </c>
      <c r="D31173" t="s">
        <v>33476</v>
      </c>
      <c r="E31173"/>
      <c r="F31173"/>
      <c r="G31173"/>
      <c r="H31173"/>
      <c r="I31173"/>
      <c r="J31173"/>
      <c r="U31173" s="43"/>
      <c r="AE31173"/>
    </row>
    <row r="31174" spans="1:31">
      <c r="A31174">
        <v>71250</v>
      </c>
      <c r="B31174" t="s">
        <v>26250</v>
      </c>
      <c r="C31174" t="s">
        <v>33477</v>
      </c>
      <c r="D31174" t="s">
        <v>33476</v>
      </c>
      <c r="E31174"/>
      <c r="F31174"/>
      <c r="G31174"/>
      <c r="H31174"/>
      <c r="I31174"/>
      <c r="J31174"/>
      <c r="U31174" s="43"/>
      <c r="AE31174"/>
    </row>
    <row r="31175" spans="1:31">
      <c r="A31175">
        <v>71340</v>
      </c>
      <c r="B31175" t="s">
        <v>26711</v>
      </c>
      <c r="C31175" t="s">
        <v>33477</v>
      </c>
      <c r="D31175" t="s">
        <v>33476</v>
      </c>
      <c r="E31175"/>
      <c r="F31175"/>
      <c r="G31175"/>
      <c r="H31175"/>
      <c r="I31175"/>
      <c r="J31175"/>
      <c r="U31175" s="43"/>
      <c r="AE31175"/>
    </row>
    <row r="31176" spans="1:31">
      <c r="A31176">
        <v>71390</v>
      </c>
      <c r="B31176" t="s">
        <v>26712</v>
      </c>
      <c r="C31176" t="s">
        <v>33477</v>
      </c>
      <c r="D31176" t="s">
        <v>33476</v>
      </c>
      <c r="E31176"/>
      <c r="F31176"/>
      <c r="G31176"/>
      <c r="H31176"/>
      <c r="I31176"/>
      <c r="J31176"/>
      <c r="U31176" s="43"/>
      <c r="AE31176"/>
    </row>
    <row r="31177" spans="1:31">
      <c r="A31177">
        <v>71150</v>
      </c>
      <c r="B31177" t="s">
        <v>26713</v>
      </c>
      <c r="C31177" t="s">
        <v>33477</v>
      </c>
      <c r="D31177" t="s">
        <v>33476</v>
      </c>
      <c r="E31177"/>
      <c r="F31177"/>
      <c r="G31177"/>
      <c r="H31177"/>
      <c r="I31177"/>
      <c r="J31177"/>
      <c r="U31177" s="43"/>
      <c r="AE31177"/>
    </row>
    <row r="31178" spans="1:31">
      <c r="A31178">
        <v>71120</v>
      </c>
      <c r="B31178" t="s">
        <v>13268</v>
      </c>
      <c r="C31178" t="s">
        <v>33477</v>
      </c>
      <c r="D31178" t="s">
        <v>33476</v>
      </c>
      <c r="E31178"/>
      <c r="F31178"/>
      <c r="G31178"/>
      <c r="H31178"/>
      <c r="I31178"/>
      <c r="J31178"/>
      <c r="U31178" s="43"/>
      <c r="AE31178"/>
    </row>
    <row r="31179" spans="1:31">
      <c r="A31179">
        <v>71530</v>
      </c>
      <c r="B31179" t="s">
        <v>26714</v>
      </c>
      <c r="C31179" t="s">
        <v>33477</v>
      </c>
      <c r="D31179" t="s">
        <v>33476</v>
      </c>
      <c r="E31179"/>
      <c r="F31179"/>
      <c r="G31179"/>
      <c r="H31179"/>
      <c r="I31179"/>
      <c r="J31179"/>
      <c r="U31179" s="43"/>
      <c r="AE31179"/>
    </row>
    <row r="31180" spans="1:31">
      <c r="A31180">
        <v>71530</v>
      </c>
      <c r="B31180" t="s">
        <v>26714</v>
      </c>
      <c r="C31180" t="s">
        <v>33477</v>
      </c>
      <c r="D31180" t="s">
        <v>33476</v>
      </c>
      <c r="E31180"/>
      <c r="F31180"/>
      <c r="G31180"/>
      <c r="H31180"/>
      <c r="I31180"/>
      <c r="J31180"/>
      <c r="U31180" s="43"/>
      <c r="AE31180"/>
    </row>
    <row r="31181" spans="1:31">
      <c r="A31181">
        <v>71330</v>
      </c>
      <c r="B31181" t="s">
        <v>26715</v>
      </c>
      <c r="C31181" t="s">
        <v>33477</v>
      </c>
      <c r="D31181" t="s">
        <v>33476</v>
      </c>
      <c r="E31181"/>
      <c r="F31181"/>
      <c r="G31181"/>
      <c r="H31181"/>
      <c r="I31181"/>
      <c r="J31181"/>
      <c r="U31181" s="43"/>
      <c r="AE31181"/>
    </row>
    <row r="31182" spans="1:31">
      <c r="A31182">
        <v>71440</v>
      </c>
      <c r="B31182" t="s">
        <v>13828</v>
      </c>
      <c r="C31182" t="s">
        <v>33477</v>
      </c>
      <c r="D31182" t="s">
        <v>33476</v>
      </c>
      <c r="E31182"/>
      <c r="F31182"/>
      <c r="G31182"/>
      <c r="H31182"/>
      <c r="I31182"/>
      <c r="J31182"/>
      <c r="U31182" s="43"/>
      <c r="AE31182"/>
    </row>
    <row r="31183" spans="1:31">
      <c r="A31183">
        <v>71270</v>
      </c>
      <c r="B31183" t="s">
        <v>26716</v>
      </c>
      <c r="C31183" t="s">
        <v>33477</v>
      </c>
      <c r="D31183" t="s">
        <v>33476</v>
      </c>
      <c r="E31183"/>
      <c r="F31183"/>
      <c r="G31183"/>
      <c r="H31183"/>
      <c r="I31183"/>
      <c r="J31183"/>
      <c r="U31183" s="43"/>
      <c r="AE31183"/>
    </row>
    <row r="31184" spans="1:31">
      <c r="A31184">
        <v>71270</v>
      </c>
      <c r="B31184" t="s">
        <v>26717</v>
      </c>
      <c r="C31184" t="s">
        <v>33477</v>
      </c>
      <c r="D31184" t="s">
        <v>33476</v>
      </c>
      <c r="E31184"/>
      <c r="F31184"/>
      <c r="G31184"/>
      <c r="H31184"/>
      <c r="I31184"/>
      <c r="J31184"/>
      <c r="U31184" s="43"/>
      <c r="AE31184"/>
    </row>
    <row r="31185" spans="1:31">
      <c r="A31185">
        <v>71580</v>
      </c>
      <c r="B31185" t="s">
        <v>26718</v>
      </c>
      <c r="C31185" t="s">
        <v>33477</v>
      </c>
      <c r="D31185" t="s">
        <v>33476</v>
      </c>
      <c r="E31185"/>
      <c r="F31185"/>
      <c r="G31185"/>
      <c r="H31185"/>
      <c r="I31185"/>
      <c r="J31185"/>
      <c r="U31185" s="43"/>
      <c r="AE31185"/>
    </row>
    <row r="31186" spans="1:31">
      <c r="A31186">
        <v>71960</v>
      </c>
      <c r="B31186" t="s">
        <v>26719</v>
      </c>
      <c r="C31186" t="s">
        <v>33477</v>
      </c>
      <c r="D31186" t="s">
        <v>33476</v>
      </c>
      <c r="E31186"/>
      <c r="F31186"/>
      <c r="G31186"/>
      <c r="H31186"/>
      <c r="I31186"/>
      <c r="J31186"/>
      <c r="U31186" s="43"/>
      <c r="AE31186"/>
    </row>
    <row r="31187" spans="1:31">
      <c r="A31187">
        <v>71420</v>
      </c>
      <c r="B31187" t="s">
        <v>26720</v>
      </c>
      <c r="C31187" t="s">
        <v>33477</v>
      </c>
      <c r="D31187" t="s">
        <v>33476</v>
      </c>
      <c r="E31187"/>
      <c r="F31187"/>
      <c r="G31187"/>
      <c r="H31187"/>
      <c r="I31187"/>
      <c r="J31187"/>
      <c r="U31187" s="43"/>
      <c r="AE31187"/>
    </row>
    <row r="31188" spans="1:31">
      <c r="A31188">
        <v>71290</v>
      </c>
      <c r="B31188" t="s">
        <v>26721</v>
      </c>
      <c r="C31188" t="s">
        <v>33477</v>
      </c>
      <c r="D31188" t="s">
        <v>33476</v>
      </c>
      <c r="E31188"/>
      <c r="F31188"/>
      <c r="G31188"/>
      <c r="H31188"/>
      <c r="I31188"/>
      <c r="J31188"/>
      <c r="U31188" s="43"/>
      <c r="AE31188"/>
    </row>
    <row r="31189" spans="1:31">
      <c r="A31189">
        <v>71460</v>
      </c>
      <c r="B31189" t="s">
        <v>6173</v>
      </c>
      <c r="C31189" t="s">
        <v>33477</v>
      </c>
      <c r="D31189" t="s">
        <v>33476</v>
      </c>
      <c r="E31189"/>
      <c r="F31189"/>
      <c r="G31189"/>
      <c r="H31189"/>
      <c r="I31189"/>
      <c r="J31189"/>
      <c r="U31189" s="43"/>
      <c r="AE31189"/>
    </row>
    <row r="31190" spans="1:31">
      <c r="A31190">
        <v>71590</v>
      </c>
      <c r="B31190" t="s">
        <v>26722</v>
      </c>
      <c r="C31190" t="s">
        <v>33477</v>
      </c>
      <c r="D31190" t="s">
        <v>33476</v>
      </c>
      <c r="E31190"/>
      <c r="F31190"/>
      <c r="G31190"/>
      <c r="H31190"/>
      <c r="I31190"/>
      <c r="J31190"/>
      <c r="U31190" s="43"/>
      <c r="AE31190"/>
    </row>
    <row r="31191" spans="1:31">
      <c r="A31191">
        <v>71460</v>
      </c>
      <c r="B31191" t="s">
        <v>26723</v>
      </c>
      <c r="C31191" t="s">
        <v>33477</v>
      </c>
      <c r="D31191" t="s">
        <v>33476</v>
      </c>
      <c r="E31191"/>
      <c r="F31191"/>
      <c r="G31191"/>
      <c r="H31191"/>
      <c r="I31191"/>
      <c r="J31191"/>
      <c r="U31191" s="43"/>
      <c r="AE31191"/>
    </row>
    <row r="31192" spans="1:31">
      <c r="A31192">
        <v>71520</v>
      </c>
      <c r="B31192" t="s">
        <v>26724</v>
      </c>
      <c r="C31192" t="s">
        <v>33477</v>
      </c>
      <c r="D31192" t="s">
        <v>33476</v>
      </c>
      <c r="E31192"/>
      <c r="F31192"/>
      <c r="G31192"/>
      <c r="H31192"/>
      <c r="I31192"/>
      <c r="J31192"/>
      <c r="U31192" s="43"/>
      <c r="AE31192"/>
    </row>
    <row r="31193" spans="1:31">
      <c r="A31193">
        <v>71800</v>
      </c>
      <c r="B31193" t="s">
        <v>26725</v>
      </c>
      <c r="C31193" t="s">
        <v>33477</v>
      </c>
      <c r="D31193" t="s">
        <v>33476</v>
      </c>
      <c r="E31193"/>
      <c r="F31193"/>
      <c r="G31193"/>
      <c r="H31193"/>
      <c r="I31193"/>
      <c r="J31193"/>
      <c r="U31193" s="43"/>
      <c r="AE31193"/>
    </row>
    <row r="31194" spans="1:31">
      <c r="A31194">
        <v>71240</v>
      </c>
      <c r="B31194" t="s">
        <v>26726</v>
      </c>
      <c r="C31194" t="s">
        <v>33477</v>
      </c>
      <c r="D31194" t="s">
        <v>33476</v>
      </c>
      <c r="E31194"/>
      <c r="F31194"/>
      <c r="G31194"/>
      <c r="H31194"/>
      <c r="I31194"/>
      <c r="J31194"/>
      <c r="U31194" s="43"/>
      <c r="AE31194"/>
    </row>
    <row r="31195" spans="1:31">
      <c r="A31195">
        <v>71160</v>
      </c>
      <c r="B31195" t="s">
        <v>26727</v>
      </c>
      <c r="C31195" t="s">
        <v>33477</v>
      </c>
      <c r="D31195" t="s">
        <v>33476</v>
      </c>
      <c r="E31195"/>
      <c r="F31195"/>
      <c r="G31195"/>
      <c r="H31195"/>
      <c r="I31195"/>
      <c r="J31195"/>
      <c r="U31195" s="43"/>
      <c r="AE31195"/>
    </row>
    <row r="31196" spans="1:31">
      <c r="A31196">
        <v>71640</v>
      </c>
      <c r="B31196" t="s">
        <v>2723</v>
      </c>
      <c r="C31196" t="s">
        <v>33477</v>
      </c>
      <c r="D31196" t="s">
        <v>33476</v>
      </c>
      <c r="E31196"/>
      <c r="F31196"/>
      <c r="G31196"/>
      <c r="H31196"/>
      <c r="I31196"/>
      <c r="J31196"/>
      <c r="U31196" s="43"/>
      <c r="AE31196"/>
    </row>
    <row r="31197" spans="1:31">
      <c r="A31197">
        <v>71300</v>
      </c>
      <c r="B31197" t="s">
        <v>2140</v>
      </c>
      <c r="C31197" t="s">
        <v>33477</v>
      </c>
      <c r="D31197" t="s">
        <v>33476</v>
      </c>
      <c r="E31197"/>
      <c r="F31197"/>
      <c r="G31197"/>
      <c r="H31197"/>
      <c r="I31197"/>
      <c r="J31197"/>
      <c r="U31197" s="43"/>
      <c r="AE31197"/>
    </row>
    <row r="31198" spans="1:31">
      <c r="A31198">
        <v>71990</v>
      </c>
      <c r="B31198" t="s">
        <v>26728</v>
      </c>
      <c r="C31198" t="s">
        <v>33477</v>
      </c>
      <c r="D31198" t="s">
        <v>33476</v>
      </c>
      <c r="E31198"/>
      <c r="F31198"/>
      <c r="G31198"/>
      <c r="H31198"/>
      <c r="I31198"/>
      <c r="J31198"/>
      <c r="U31198" s="43"/>
      <c r="AE31198"/>
    </row>
    <row r="31199" spans="1:31">
      <c r="A31199">
        <v>71430</v>
      </c>
      <c r="B31199" t="s">
        <v>26729</v>
      </c>
      <c r="C31199" t="s">
        <v>33477</v>
      </c>
      <c r="D31199" t="s">
        <v>33476</v>
      </c>
      <c r="E31199"/>
      <c r="F31199"/>
      <c r="G31199"/>
      <c r="H31199"/>
      <c r="I31199"/>
      <c r="J31199"/>
      <c r="U31199" s="43"/>
      <c r="AE31199"/>
    </row>
    <row r="31200" spans="1:31">
      <c r="A31200">
        <v>71390</v>
      </c>
      <c r="B31200" t="s">
        <v>26730</v>
      </c>
      <c r="C31200" t="s">
        <v>33477</v>
      </c>
      <c r="D31200" t="s">
        <v>33476</v>
      </c>
      <c r="E31200"/>
      <c r="F31200"/>
      <c r="G31200"/>
      <c r="H31200"/>
      <c r="I31200"/>
      <c r="J31200"/>
      <c r="U31200" s="43"/>
      <c r="AE31200"/>
    </row>
    <row r="31201" spans="1:31">
      <c r="A31201">
        <v>71700</v>
      </c>
      <c r="B31201" t="s">
        <v>26731</v>
      </c>
      <c r="C31201" t="s">
        <v>33477</v>
      </c>
      <c r="D31201" t="s">
        <v>33476</v>
      </c>
      <c r="E31201"/>
      <c r="F31201"/>
      <c r="G31201"/>
      <c r="H31201"/>
      <c r="I31201"/>
      <c r="J31201"/>
      <c r="U31201" s="43"/>
      <c r="AE31201"/>
    </row>
    <row r="31202" spans="1:31">
      <c r="A31202">
        <v>71760</v>
      </c>
      <c r="B31202" t="s">
        <v>26732</v>
      </c>
      <c r="C31202" t="s">
        <v>33477</v>
      </c>
      <c r="D31202" t="s">
        <v>33476</v>
      </c>
      <c r="E31202"/>
      <c r="F31202"/>
      <c r="G31202"/>
      <c r="H31202"/>
      <c r="I31202"/>
      <c r="J31202"/>
      <c r="U31202" s="43"/>
      <c r="AE31202"/>
    </row>
    <row r="31203" spans="1:31">
      <c r="A31203">
        <v>71620</v>
      </c>
      <c r="B31203" t="s">
        <v>26733</v>
      </c>
      <c r="C31203" t="s">
        <v>33477</v>
      </c>
      <c r="D31203" t="s">
        <v>33476</v>
      </c>
      <c r="E31203"/>
      <c r="F31203"/>
      <c r="G31203"/>
      <c r="H31203"/>
      <c r="I31203"/>
      <c r="J31203"/>
      <c r="U31203" s="43"/>
      <c r="AE31203"/>
    </row>
    <row r="31204" spans="1:31">
      <c r="A31204">
        <v>71160</v>
      </c>
      <c r="B31204" t="s">
        <v>26734</v>
      </c>
      <c r="C31204" t="s">
        <v>33477</v>
      </c>
      <c r="D31204" t="s">
        <v>33476</v>
      </c>
      <c r="E31204"/>
      <c r="F31204"/>
      <c r="G31204"/>
      <c r="H31204"/>
      <c r="I31204"/>
      <c r="J31204"/>
      <c r="U31204" s="43"/>
      <c r="AE31204"/>
    </row>
    <row r="31205" spans="1:31">
      <c r="A31205">
        <v>71130</v>
      </c>
      <c r="B31205" t="s">
        <v>26735</v>
      </c>
      <c r="C31205" t="s">
        <v>33477</v>
      </c>
      <c r="D31205" t="s">
        <v>33482</v>
      </c>
      <c r="E31205"/>
      <c r="F31205"/>
      <c r="G31205"/>
      <c r="H31205"/>
      <c r="I31205"/>
      <c r="J31205"/>
      <c r="U31205" s="43"/>
      <c r="AE31205"/>
    </row>
    <row r="31206" spans="1:31">
      <c r="A31206">
        <v>71220</v>
      </c>
      <c r="B31206" t="s">
        <v>26736</v>
      </c>
      <c r="C31206" t="s">
        <v>33477</v>
      </c>
      <c r="D31206" t="s">
        <v>33476</v>
      </c>
      <c r="E31206"/>
      <c r="F31206"/>
      <c r="G31206"/>
      <c r="H31206"/>
      <c r="I31206"/>
      <c r="J31206"/>
      <c r="U31206" s="43"/>
      <c r="AE31206"/>
    </row>
    <row r="31207" spans="1:31">
      <c r="A31207">
        <v>71600</v>
      </c>
      <c r="B31207" t="s">
        <v>26737</v>
      </c>
      <c r="C31207" t="s">
        <v>33477</v>
      </c>
      <c r="D31207" t="s">
        <v>33476</v>
      </c>
      <c r="E31207"/>
      <c r="F31207"/>
      <c r="G31207"/>
      <c r="H31207"/>
      <c r="I31207"/>
      <c r="J31207"/>
      <c r="U31207" s="43"/>
      <c r="AE31207"/>
    </row>
    <row r="31208" spans="1:31">
      <c r="A31208">
        <v>71600</v>
      </c>
      <c r="B31208" t="s">
        <v>26738</v>
      </c>
      <c r="C31208" t="s">
        <v>33477</v>
      </c>
      <c r="D31208" t="s">
        <v>33476</v>
      </c>
      <c r="E31208"/>
      <c r="F31208"/>
      <c r="G31208"/>
      <c r="H31208"/>
      <c r="I31208"/>
      <c r="J31208"/>
      <c r="U31208" s="43"/>
      <c r="AE31208"/>
    </row>
    <row r="31209" spans="1:31">
      <c r="A31209">
        <v>71290</v>
      </c>
      <c r="B31209" t="s">
        <v>26739</v>
      </c>
      <c r="C31209" t="s">
        <v>33477</v>
      </c>
      <c r="D31209" t="s">
        <v>33476</v>
      </c>
      <c r="E31209"/>
      <c r="F31209"/>
      <c r="G31209"/>
      <c r="H31209"/>
      <c r="I31209"/>
      <c r="J31209"/>
      <c r="U31209" s="43"/>
      <c r="AE31209"/>
    </row>
    <row r="31210" spans="1:31">
      <c r="A31210">
        <v>71870</v>
      </c>
      <c r="B31210" t="s">
        <v>26740</v>
      </c>
      <c r="C31210" t="s">
        <v>33477</v>
      </c>
      <c r="D31210" t="s">
        <v>33476</v>
      </c>
      <c r="E31210"/>
      <c r="F31210"/>
      <c r="G31210"/>
      <c r="H31210"/>
      <c r="I31210"/>
      <c r="J31210"/>
      <c r="U31210" s="43"/>
      <c r="AE31210"/>
    </row>
    <row r="31211" spans="1:31">
      <c r="A31211">
        <v>71960</v>
      </c>
      <c r="B31211" t="s">
        <v>22310</v>
      </c>
      <c r="C31211" t="s">
        <v>33477</v>
      </c>
      <c r="D31211" t="s">
        <v>33476</v>
      </c>
      <c r="E31211"/>
      <c r="F31211"/>
      <c r="G31211"/>
      <c r="H31211"/>
      <c r="I31211"/>
      <c r="J31211"/>
      <c r="U31211" s="43"/>
      <c r="AE31211"/>
    </row>
    <row r="31212" spans="1:31">
      <c r="A31212">
        <v>71540</v>
      </c>
      <c r="B31212" t="s">
        <v>26741</v>
      </c>
      <c r="C31212" t="s">
        <v>33477</v>
      </c>
      <c r="D31212" t="s">
        <v>33476</v>
      </c>
      <c r="E31212"/>
      <c r="F31212"/>
      <c r="G31212"/>
      <c r="H31212"/>
      <c r="I31212"/>
      <c r="J31212"/>
      <c r="U31212" s="43"/>
      <c r="AE31212"/>
    </row>
    <row r="31213" spans="1:31">
      <c r="A31213">
        <v>71340</v>
      </c>
      <c r="B31213" t="s">
        <v>26742</v>
      </c>
      <c r="C31213" t="s">
        <v>33477</v>
      </c>
      <c r="D31213" t="s">
        <v>33476</v>
      </c>
      <c r="E31213"/>
      <c r="F31213"/>
      <c r="G31213"/>
      <c r="H31213"/>
      <c r="I31213"/>
      <c r="J31213"/>
      <c r="U31213" s="43"/>
      <c r="AE31213"/>
    </row>
    <row r="31214" spans="1:31">
      <c r="A31214">
        <v>71760</v>
      </c>
      <c r="B31214" t="s">
        <v>26743</v>
      </c>
      <c r="C31214" t="s">
        <v>33477</v>
      </c>
      <c r="D31214" t="s">
        <v>33476</v>
      </c>
      <c r="E31214"/>
      <c r="F31214"/>
      <c r="G31214"/>
      <c r="H31214"/>
      <c r="I31214"/>
      <c r="J31214"/>
      <c r="U31214" s="43"/>
      <c r="AE31214"/>
    </row>
    <row r="31215" spans="1:31">
      <c r="A31215">
        <v>71250</v>
      </c>
      <c r="B31215" t="s">
        <v>26744</v>
      </c>
      <c r="C31215" t="s">
        <v>33477</v>
      </c>
      <c r="D31215" t="s">
        <v>33476</v>
      </c>
      <c r="E31215"/>
      <c r="F31215"/>
      <c r="G31215"/>
      <c r="H31215"/>
      <c r="I31215"/>
      <c r="J31215"/>
      <c r="U31215" s="43"/>
      <c r="AE31215"/>
    </row>
    <row r="31216" spans="1:31">
      <c r="A31216">
        <v>71640</v>
      </c>
      <c r="B31216" t="s">
        <v>26745</v>
      </c>
      <c r="C31216" t="s">
        <v>33477</v>
      </c>
      <c r="D31216" t="s">
        <v>33476</v>
      </c>
      <c r="E31216"/>
      <c r="F31216"/>
      <c r="G31216"/>
      <c r="H31216"/>
      <c r="I31216"/>
      <c r="J31216"/>
      <c r="U31216" s="43"/>
      <c r="AE31216"/>
    </row>
    <row r="31217" spans="1:31">
      <c r="A31217">
        <v>71460</v>
      </c>
      <c r="B31217" t="s">
        <v>26746</v>
      </c>
      <c r="C31217" t="s">
        <v>33477</v>
      </c>
      <c r="D31217" t="s">
        <v>33476</v>
      </c>
      <c r="E31217"/>
      <c r="F31217"/>
      <c r="G31217"/>
      <c r="H31217"/>
      <c r="I31217"/>
      <c r="J31217"/>
      <c r="U31217" s="43"/>
      <c r="AE31217"/>
    </row>
    <row r="31218" spans="1:31">
      <c r="A31218">
        <v>71480</v>
      </c>
      <c r="B31218" t="s">
        <v>26747</v>
      </c>
      <c r="C31218" t="s">
        <v>33477</v>
      </c>
      <c r="D31218" t="s">
        <v>33476</v>
      </c>
      <c r="E31218"/>
      <c r="F31218"/>
      <c r="G31218"/>
      <c r="H31218"/>
      <c r="I31218"/>
      <c r="J31218"/>
      <c r="U31218" s="43"/>
      <c r="AE31218"/>
    </row>
    <row r="31219" spans="1:31">
      <c r="A31219">
        <v>71290</v>
      </c>
      <c r="B31219" t="s">
        <v>26748</v>
      </c>
      <c r="C31219" t="s">
        <v>33477</v>
      </c>
      <c r="D31219" t="s">
        <v>33476</v>
      </c>
      <c r="E31219"/>
      <c r="F31219"/>
      <c r="G31219"/>
      <c r="H31219"/>
      <c r="I31219"/>
      <c r="J31219"/>
      <c r="U31219" s="43"/>
      <c r="AE31219"/>
    </row>
    <row r="31220" spans="1:31">
      <c r="A31220">
        <v>71240</v>
      </c>
      <c r="B31220" t="s">
        <v>26749</v>
      </c>
      <c r="C31220" t="s">
        <v>33477</v>
      </c>
      <c r="D31220" t="s">
        <v>33476</v>
      </c>
      <c r="E31220"/>
      <c r="F31220"/>
      <c r="G31220"/>
      <c r="H31220"/>
      <c r="I31220"/>
      <c r="J31220"/>
      <c r="U31220" s="43"/>
      <c r="AE31220"/>
    </row>
    <row r="31221" spans="1:31">
      <c r="A31221">
        <v>71440</v>
      </c>
      <c r="B31221" t="s">
        <v>26750</v>
      </c>
      <c r="C31221" t="s">
        <v>33477</v>
      </c>
      <c r="D31221" t="s">
        <v>33476</v>
      </c>
      <c r="E31221"/>
      <c r="F31221"/>
      <c r="G31221"/>
      <c r="H31221"/>
      <c r="I31221"/>
      <c r="J31221"/>
      <c r="U31221" s="43"/>
      <c r="AE31221"/>
    </row>
    <row r="31222" spans="1:31">
      <c r="A31222">
        <v>71390</v>
      </c>
      <c r="B31222" t="s">
        <v>26751</v>
      </c>
      <c r="C31222" t="s">
        <v>33477</v>
      </c>
      <c r="D31222" t="s">
        <v>33476</v>
      </c>
      <c r="E31222"/>
      <c r="F31222"/>
      <c r="G31222"/>
      <c r="H31222"/>
      <c r="I31222"/>
      <c r="J31222"/>
      <c r="U31222" s="43"/>
      <c r="AE31222"/>
    </row>
    <row r="31223" spans="1:31">
      <c r="A31223">
        <v>71700</v>
      </c>
      <c r="B31223" t="s">
        <v>26752</v>
      </c>
      <c r="C31223" t="s">
        <v>33477</v>
      </c>
      <c r="D31223" t="s">
        <v>33476</v>
      </c>
      <c r="E31223"/>
      <c r="F31223"/>
      <c r="G31223"/>
      <c r="H31223"/>
      <c r="I31223"/>
      <c r="J31223"/>
      <c r="U31223" s="43"/>
      <c r="AE31223"/>
    </row>
    <row r="31224" spans="1:31">
      <c r="A31224">
        <v>71240</v>
      </c>
      <c r="B31224" t="s">
        <v>26753</v>
      </c>
      <c r="C31224" t="s">
        <v>33477</v>
      </c>
      <c r="D31224" t="s">
        <v>33476</v>
      </c>
      <c r="E31224"/>
      <c r="F31224"/>
      <c r="G31224"/>
      <c r="H31224"/>
      <c r="I31224"/>
      <c r="J31224"/>
      <c r="U31224" s="43"/>
      <c r="AE31224"/>
    </row>
    <row r="31225" spans="1:31">
      <c r="A31225">
        <v>71870</v>
      </c>
      <c r="B31225" t="s">
        <v>26754</v>
      </c>
      <c r="C31225" t="s">
        <v>33477</v>
      </c>
      <c r="D31225" t="s">
        <v>33476</v>
      </c>
      <c r="E31225"/>
      <c r="F31225"/>
      <c r="G31225"/>
      <c r="H31225"/>
      <c r="I31225"/>
      <c r="J31225"/>
      <c r="U31225" s="43"/>
      <c r="AE31225"/>
    </row>
    <row r="31226" spans="1:31">
      <c r="A31226">
        <v>71190</v>
      </c>
      <c r="B31226" t="s">
        <v>26755</v>
      </c>
      <c r="C31226" t="s">
        <v>33477</v>
      </c>
      <c r="D31226" t="s">
        <v>33476</v>
      </c>
      <c r="E31226"/>
      <c r="F31226"/>
      <c r="G31226"/>
      <c r="H31226"/>
      <c r="I31226"/>
      <c r="J31226"/>
      <c r="U31226" s="43"/>
      <c r="AE31226"/>
    </row>
    <row r="31227" spans="1:31">
      <c r="A31227">
        <v>71240</v>
      </c>
      <c r="B31227" t="s">
        <v>26756</v>
      </c>
      <c r="C31227" t="s">
        <v>33477</v>
      </c>
      <c r="D31227" t="s">
        <v>33476</v>
      </c>
      <c r="E31227"/>
      <c r="F31227"/>
      <c r="G31227"/>
      <c r="H31227"/>
      <c r="I31227"/>
      <c r="J31227"/>
      <c r="U31227" s="43"/>
      <c r="AE31227"/>
    </row>
    <row r="31228" spans="1:31">
      <c r="A31228">
        <v>71380</v>
      </c>
      <c r="B31228" t="s">
        <v>26757</v>
      </c>
      <c r="C31228" t="s">
        <v>33477</v>
      </c>
      <c r="D31228" t="s">
        <v>33476</v>
      </c>
      <c r="E31228"/>
      <c r="F31228"/>
      <c r="G31228"/>
      <c r="H31228"/>
      <c r="I31228"/>
      <c r="J31228"/>
      <c r="U31228" s="43"/>
      <c r="AE31228"/>
    </row>
    <row r="31229" spans="1:31">
      <c r="A31229">
        <v>71270</v>
      </c>
      <c r="B31229" t="s">
        <v>26758</v>
      </c>
      <c r="C31229" t="s">
        <v>33477</v>
      </c>
      <c r="D31229" t="s">
        <v>33476</v>
      </c>
      <c r="E31229"/>
      <c r="F31229"/>
      <c r="G31229"/>
      <c r="H31229"/>
      <c r="I31229"/>
      <c r="J31229"/>
      <c r="U31229" s="43"/>
      <c r="AE31229"/>
    </row>
    <row r="31230" spans="1:31">
      <c r="A31230">
        <v>71140</v>
      </c>
      <c r="B31230" t="s">
        <v>26759</v>
      </c>
      <c r="C31230" t="s">
        <v>33477</v>
      </c>
      <c r="D31230" t="s">
        <v>33476</v>
      </c>
      <c r="E31230"/>
      <c r="F31230"/>
      <c r="G31230"/>
      <c r="H31230"/>
      <c r="I31230"/>
      <c r="J31230"/>
      <c r="U31230" s="43"/>
      <c r="AE31230"/>
    </row>
    <row r="31231" spans="1:31">
      <c r="A31231">
        <v>71440</v>
      </c>
      <c r="B31231" t="s">
        <v>26760</v>
      </c>
      <c r="C31231" t="s">
        <v>33477</v>
      </c>
      <c r="D31231" t="s">
        <v>33476</v>
      </c>
      <c r="E31231"/>
      <c r="F31231"/>
      <c r="G31231"/>
      <c r="H31231"/>
      <c r="I31231"/>
      <c r="J31231"/>
      <c r="U31231" s="43"/>
      <c r="AE31231"/>
    </row>
    <row r="31232" spans="1:31">
      <c r="A31232">
        <v>71530</v>
      </c>
      <c r="B31232" t="s">
        <v>26761</v>
      </c>
      <c r="C31232" t="s">
        <v>33477</v>
      </c>
      <c r="D31232" t="s">
        <v>33476</v>
      </c>
      <c r="E31232"/>
      <c r="F31232"/>
      <c r="G31232"/>
      <c r="H31232"/>
      <c r="I31232"/>
      <c r="J31232"/>
      <c r="U31232" s="43"/>
      <c r="AE31232"/>
    </row>
    <row r="31233" spans="1:31">
      <c r="A31233">
        <v>71570</v>
      </c>
      <c r="B31233" t="s">
        <v>26762</v>
      </c>
      <c r="C31233" t="s">
        <v>33477</v>
      </c>
      <c r="D31233" t="s">
        <v>33476</v>
      </c>
      <c r="E31233"/>
      <c r="F31233"/>
      <c r="G31233"/>
      <c r="H31233"/>
      <c r="I31233"/>
      <c r="J31233"/>
      <c r="U31233" s="43"/>
      <c r="AE31233"/>
    </row>
    <row r="31234" spans="1:31">
      <c r="A31234">
        <v>71110</v>
      </c>
      <c r="B31234" t="s">
        <v>26763</v>
      </c>
      <c r="C31234" t="s">
        <v>33477</v>
      </c>
      <c r="D31234" t="s">
        <v>33476</v>
      </c>
      <c r="E31234"/>
      <c r="F31234"/>
      <c r="G31234"/>
      <c r="H31234"/>
      <c r="I31234"/>
      <c r="J31234"/>
      <c r="U31234" s="43"/>
      <c r="AE31234"/>
    </row>
    <row r="31235" spans="1:31">
      <c r="A31235">
        <v>71290</v>
      </c>
      <c r="B31235" t="s">
        <v>18960</v>
      </c>
      <c r="C31235" t="s">
        <v>33477</v>
      </c>
      <c r="D31235" t="s">
        <v>33476</v>
      </c>
      <c r="E31235"/>
      <c r="F31235"/>
      <c r="G31235"/>
      <c r="H31235"/>
      <c r="I31235"/>
      <c r="J31235"/>
      <c r="U31235" s="43"/>
      <c r="AE31235"/>
    </row>
    <row r="31236" spans="1:31">
      <c r="A31236">
        <v>71270</v>
      </c>
      <c r="B31236" t="s">
        <v>26764</v>
      </c>
      <c r="C31236" t="s">
        <v>33477</v>
      </c>
      <c r="D31236" t="s">
        <v>33476</v>
      </c>
      <c r="E31236"/>
      <c r="F31236"/>
      <c r="G31236"/>
      <c r="H31236"/>
      <c r="I31236"/>
      <c r="J31236"/>
      <c r="U31236" s="43"/>
      <c r="AE31236"/>
    </row>
    <row r="31237" spans="1:31">
      <c r="A31237">
        <v>71500</v>
      </c>
      <c r="B31237" t="s">
        <v>26765</v>
      </c>
      <c r="C31237" t="s">
        <v>33477</v>
      </c>
      <c r="D31237" t="s">
        <v>33476</v>
      </c>
      <c r="E31237"/>
      <c r="F31237"/>
      <c r="G31237"/>
      <c r="H31237"/>
      <c r="I31237"/>
      <c r="J31237"/>
      <c r="U31237" s="43"/>
      <c r="AE31237"/>
    </row>
    <row r="31238" spans="1:31">
      <c r="A31238">
        <v>71500</v>
      </c>
      <c r="B31238" t="s">
        <v>26765</v>
      </c>
      <c r="C31238" t="s">
        <v>33477</v>
      </c>
      <c r="D31238" t="s">
        <v>33476</v>
      </c>
      <c r="E31238"/>
      <c r="F31238"/>
      <c r="G31238"/>
      <c r="H31238"/>
      <c r="I31238"/>
      <c r="J31238"/>
      <c r="U31238" s="43"/>
      <c r="AE31238"/>
    </row>
    <row r="31239" spans="1:31">
      <c r="A31239">
        <v>71250</v>
      </c>
      <c r="B31239" t="s">
        <v>26766</v>
      </c>
      <c r="C31239" t="s">
        <v>33477</v>
      </c>
      <c r="D31239" t="s">
        <v>33476</v>
      </c>
      <c r="E31239"/>
      <c r="F31239"/>
      <c r="G31239"/>
      <c r="H31239"/>
      <c r="I31239"/>
      <c r="J31239"/>
      <c r="U31239" s="43"/>
      <c r="AE31239"/>
    </row>
    <row r="31240" spans="1:31">
      <c r="A31240">
        <v>71540</v>
      </c>
      <c r="B31240" t="s">
        <v>26767</v>
      </c>
      <c r="C31240" t="s">
        <v>33477</v>
      </c>
      <c r="D31240" t="s">
        <v>33476</v>
      </c>
      <c r="E31240"/>
      <c r="F31240"/>
      <c r="G31240"/>
      <c r="H31240"/>
      <c r="I31240"/>
      <c r="J31240"/>
      <c r="U31240" s="43"/>
      <c r="AE31240"/>
    </row>
    <row r="31241" spans="1:31">
      <c r="A31241">
        <v>71260</v>
      </c>
      <c r="B31241" t="s">
        <v>1032</v>
      </c>
      <c r="C31241" t="s">
        <v>33477</v>
      </c>
      <c r="D31241" t="s">
        <v>33476</v>
      </c>
      <c r="E31241"/>
      <c r="F31241"/>
      <c r="G31241"/>
      <c r="H31241"/>
      <c r="I31241"/>
      <c r="J31241"/>
      <c r="U31241" s="43"/>
      <c r="AE31241"/>
    </row>
    <row r="31242" spans="1:31">
      <c r="A31242">
        <v>71120</v>
      </c>
      <c r="B31242" t="s">
        <v>26768</v>
      </c>
      <c r="C31242" t="s">
        <v>33477</v>
      </c>
      <c r="D31242" t="s">
        <v>33476</v>
      </c>
      <c r="E31242"/>
      <c r="F31242"/>
      <c r="G31242"/>
      <c r="H31242"/>
      <c r="I31242"/>
      <c r="J31242"/>
      <c r="U31242" s="43"/>
      <c r="AE31242"/>
    </row>
    <row r="31243" spans="1:31">
      <c r="A31243">
        <v>71100</v>
      </c>
      <c r="B31243" t="s">
        <v>6957</v>
      </c>
      <c r="C31243" t="s">
        <v>33477</v>
      </c>
      <c r="D31243" t="s">
        <v>33476</v>
      </c>
      <c r="E31243"/>
      <c r="F31243"/>
      <c r="G31243"/>
      <c r="H31243"/>
      <c r="I31243"/>
      <c r="J31243"/>
      <c r="U31243" s="43"/>
      <c r="AE31243"/>
    </row>
    <row r="31244" spans="1:31">
      <c r="A31244">
        <v>71000</v>
      </c>
      <c r="B31244" t="s">
        <v>26769</v>
      </c>
      <c r="C31244" t="s">
        <v>33477</v>
      </c>
      <c r="D31244" t="e">
        <v>#N/A</v>
      </c>
      <c r="E31244"/>
      <c r="F31244"/>
      <c r="G31244"/>
      <c r="H31244"/>
      <c r="I31244"/>
      <c r="J31244"/>
      <c r="U31244" s="43"/>
      <c r="AE31244"/>
    </row>
    <row r="31245" spans="1:31">
      <c r="A31245">
        <v>71000</v>
      </c>
      <c r="B31245" t="s">
        <v>26769</v>
      </c>
      <c r="C31245" t="s">
        <v>33477</v>
      </c>
      <c r="D31245" t="e">
        <v>#N/A</v>
      </c>
      <c r="E31245"/>
      <c r="F31245"/>
      <c r="G31245"/>
      <c r="H31245"/>
      <c r="I31245"/>
      <c r="J31245"/>
      <c r="U31245" s="43"/>
      <c r="AE31245"/>
    </row>
    <row r="31246" spans="1:31">
      <c r="A31246">
        <v>71000</v>
      </c>
      <c r="B31246" t="s">
        <v>26769</v>
      </c>
      <c r="C31246" t="s">
        <v>33477</v>
      </c>
      <c r="D31246" t="e">
        <v>#N/A</v>
      </c>
      <c r="E31246"/>
      <c r="F31246"/>
      <c r="G31246"/>
      <c r="H31246"/>
      <c r="I31246"/>
      <c r="J31246"/>
      <c r="U31246" s="43"/>
      <c r="AE31246"/>
    </row>
    <row r="31247" spans="1:31">
      <c r="A31247">
        <v>71000</v>
      </c>
      <c r="B31247" t="s">
        <v>26769</v>
      </c>
      <c r="C31247" t="s">
        <v>33477</v>
      </c>
      <c r="D31247" t="e">
        <v>#N/A</v>
      </c>
      <c r="E31247"/>
      <c r="F31247"/>
      <c r="G31247"/>
      <c r="H31247"/>
      <c r="I31247"/>
      <c r="J31247"/>
      <c r="U31247" s="43"/>
      <c r="AE31247"/>
    </row>
    <row r="31248" spans="1:31">
      <c r="A31248">
        <v>71000</v>
      </c>
      <c r="B31248" t="s">
        <v>26769</v>
      </c>
      <c r="C31248" t="s">
        <v>33477</v>
      </c>
      <c r="D31248" t="e">
        <v>#N/A</v>
      </c>
      <c r="E31248"/>
      <c r="F31248"/>
      <c r="G31248"/>
      <c r="H31248"/>
      <c r="I31248"/>
      <c r="J31248"/>
      <c r="U31248" s="43"/>
      <c r="AE31248"/>
    </row>
    <row r="31249" spans="1:31">
      <c r="A31249">
        <v>71340</v>
      </c>
      <c r="B31249" t="s">
        <v>26770</v>
      </c>
      <c r="C31249" t="s">
        <v>33477</v>
      </c>
      <c r="D31249" t="s">
        <v>33476</v>
      </c>
      <c r="E31249"/>
      <c r="F31249"/>
      <c r="G31249"/>
      <c r="H31249"/>
      <c r="I31249"/>
      <c r="J31249"/>
      <c r="U31249" s="43"/>
      <c r="AE31249"/>
    </row>
    <row r="31250" spans="1:31">
      <c r="A31250">
        <v>71460</v>
      </c>
      <c r="B31250" t="s">
        <v>26771</v>
      </c>
      <c r="C31250" t="s">
        <v>33477</v>
      </c>
      <c r="D31250" t="s">
        <v>33476</v>
      </c>
      <c r="E31250"/>
      <c r="F31250"/>
      <c r="G31250"/>
      <c r="H31250"/>
      <c r="I31250"/>
      <c r="J31250"/>
      <c r="U31250" s="43"/>
      <c r="AE31250"/>
    </row>
    <row r="31251" spans="1:31">
      <c r="A31251">
        <v>71140</v>
      </c>
      <c r="B31251" t="s">
        <v>26772</v>
      </c>
      <c r="C31251" t="s">
        <v>33477</v>
      </c>
      <c r="D31251" t="s">
        <v>33476</v>
      </c>
      <c r="E31251"/>
      <c r="F31251"/>
      <c r="G31251"/>
      <c r="H31251"/>
      <c r="I31251"/>
      <c r="J31251"/>
      <c r="U31251" s="43"/>
      <c r="AE31251"/>
    </row>
    <row r="31252" spans="1:31">
      <c r="A31252">
        <v>71240</v>
      </c>
      <c r="B31252" t="s">
        <v>26773</v>
      </c>
      <c r="C31252" t="s">
        <v>33477</v>
      </c>
      <c r="D31252" t="s">
        <v>33476</v>
      </c>
      <c r="E31252"/>
      <c r="F31252"/>
      <c r="G31252"/>
      <c r="H31252"/>
      <c r="I31252"/>
      <c r="J31252"/>
      <c r="U31252" s="43"/>
      <c r="AE31252"/>
    </row>
    <row r="31253" spans="1:31">
      <c r="A31253">
        <v>71110</v>
      </c>
      <c r="B31253" t="s">
        <v>26774</v>
      </c>
      <c r="C31253" t="s">
        <v>33477</v>
      </c>
      <c r="D31253" t="s">
        <v>33476</v>
      </c>
      <c r="E31253"/>
      <c r="F31253"/>
      <c r="G31253"/>
      <c r="H31253"/>
      <c r="I31253"/>
      <c r="J31253"/>
      <c r="U31253" s="43"/>
      <c r="AE31253"/>
    </row>
    <row r="31254" spans="1:31">
      <c r="A31254">
        <v>71120</v>
      </c>
      <c r="B31254" t="s">
        <v>26775</v>
      </c>
      <c r="C31254" t="s">
        <v>33477</v>
      </c>
      <c r="D31254" t="s">
        <v>33476</v>
      </c>
      <c r="E31254"/>
      <c r="F31254"/>
      <c r="G31254"/>
      <c r="H31254"/>
      <c r="I31254"/>
      <c r="J31254"/>
      <c r="U31254" s="43"/>
      <c r="AE31254"/>
    </row>
    <row r="31255" spans="1:31">
      <c r="A31255">
        <v>71390</v>
      </c>
      <c r="B31255" t="s">
        <v>26776</v>
      </c>
      <c r="C31255" t="s">
        <v>33477</v>
      </c>
      <c r="D31255" t="s">
        <v>33476</v>
      </c>
      <c r="E31255"/>
      <c r="F31255"/>
      <c r="G31255"/>
      <c r="H31255"/>
      <c r="I31255"/>
      <c r="J31255"/>
      <c r="U31255" s="43"/>
      <c r="AE31255"/>
    </row>
    <row r="31256" spans="1:31">
      <c r="A31256">
        <v>71300</v>
      </c>
      <c r="B31256" t="s">
        <v>1562</v>
      </c>
      <c r="C31256" t="s">
        <v>33477</v>
      </c>
      <c r="D31256" t="s">
        <v>33476</v>
      </c>
      <c r="E31256"/>
      <c r="F31256"/>
      <c r="G31256"/>
      <c r="H31256"/>
      <c r="I31256"/>
      <c r="J31256"/>
      <c r="U31256" s="43"/>
      <c r="AE31256"/>
    </row>
    <row r="31257" spans="1:31">
      <c r="A31257">
        <v>71220</v>
      </c>
      <c r="B31257" t="s">
        <v>26777</v>
      </c>
      <c r="C31257" t="s">
        <v>33477</v>
      </c>
      <c r="D31257" t="s">
        <v>33476</v>
      </c>
      <c r="E31257"/>
      <c r="F31257"/>
      <c r="G31257"/>
      <c r="H31257"/>
      <c r="I31257"/>
      <c r="J31257"/>
      <c r="U31257" s="43"/>
      <c r="AE31257"/>
    </row>
    <row r="31258" spans="1:31">
      <c r="A31258">
        <v>71220</v>
      </c>
      <c r="B31258" t="s">
        <v>26777</v>
      </c>
      <c r="C31258" t="s">
        <v>33477</v>
      </c>
      <c r="D31258" t="s">
        <v>33476</v>
      </c>
      <c r="E31258"/>
      <c r="F31258"/>
      <c r="G31258"/>
      <c r="H31258"/>
      <c r="I31258"/>
      <c r="J31258"/>
      <c r="U31258" s="43"/>
      <c r="AE31258"/>
    </row>
    <row r="31259" spans="1:31">
      <c r="A31259">
        <v>71760</v>
      </c>
      <c r="B31259" t="s">
        <v>26778</v>
      </c>
      <c r="C31259" t="s">
        <v>33477</v>
      </c>
      <c r="D31259" t="s">
        <v>33476</v>
      </c>
      <c r="E31259"/>
      <c r="F31259"/>
      <c r="G31259"/>
      <c r="H31259"/>
      <c r="I31259"/>
      <c r="J31259"/>
      <c r="U31259" s="43"/>
      <c r="AE31259"/>
    </row>
    <row r="31260" spans="1:31">
      <c r="A31260">
        <v>71420</v>
      </c>
      <c r="B31260" t="s">
        <v>26779</v>
      </c>
      <c r="C31260" t="s">
        <v>33477</v>
      </c>
      <c r="D31260" t="s">
        <v>33476</v>
      </c>
      <c r="E31260"/>
      <c r="F31260"/>
      <c r="G31260"/>
      <c r="H31260"/>
      <c r="I31260"/>
      <c r="J31260"/>
      <c r="U31260" s="43"/>
      <c r="AE31260"/>
    </row>
    <row r="31261" spans="1:31">
      <c r="A31261">
        <v>71710</v>
      </c>
      <c r="B31261" t="s">
        <v>6208</v>
      </c>
      <c r="C31261" t="s">
        <v>33477</v>
      </c>
      <c r="D31261" t="s">
        <v>33476</v>
      </c>
      <c r="E31261"/>
      <c r="F31261"/>
      <c r="G31261"/>
      <c r="H31261"/>
      <c r="I31261"/>
      <c r="J31261"/>
      <c r="U31261" s="43"/>
      <c r="AE31261"/>
    </row>
    <row r="31262" spans="1:31">
      <c r="A31262">
        <v>71240</v>
      </c>
      <c r="B31262" t="s">
        <v>26336</v>
      </c>
      <c r="C31262" t="s">
        <v>33477</v>
      </c>
      <c r="D31262" t="s">
        <v>33476</v>
      </c>
      <c r="E31262"/>
      <c r="F31262"/>
      <c r="G31262"/>
      <c r="H31262"/>
      <c r="I31262"/>
      <c r="J31262"/>
      <c r="U31262" s="43"/>
      <c r="AE31262"/>
    </row>
    <row r="31263" spans="1:31">
      <c r="A31263">
        <v>71700</v>
      </c>
      <c r="B31263" t="s">
        <v>26780</v>
      </c>
      <c r="C31263" t="s">
        <v>33477</v>
      </c>
      <c r="D31263" t="s">
        <v>33476</v>
      </c>
      <c r="E31263"/>
      <c r="F31263"/>
      <c r="G31263"/>
      <c r="H31263"/>
      <c r="I31263"/>
      <c r="J31263"/>
      <c r="U31263" s="43"/>
      <c r="AE31263"/>
    </row>
    <row r="31264" spans="1:31">
      <c r="A31264">
        <v>71220</v>
      </c>
      <c r="B31264" t="s">
        <v>26781</v>
      </c>
      <c r="C31264" t="s">
        <v>33477</v>
      </c>
      <c r="D31264" t="s">
        <v>33476</v>
      </c>
      <c r="E31264"/>
      <c r="F31264"/>
      <c r="G31264"/>
      <c r="H31264"/>
      <c r="I31264"/>
      <c r="J31264"/>
      <c r="U31264" s="43"/>
      <c r="AE31264"/>
    </row>
    <row r="31265" spans="1:31">
      <c r="A31265">
        <v>71300</v>
      </c>
      <c r="B31265" t="s">
        <v>26782</v>
      </c>
      <c r="C31265" t="s">
        <v>33477</v>
      </c>
      <c r="D31265" t="s">
        <v>33476</v>
      </c>
      <c r="E31265"/>
      <c r="F31265"/>
      <c r="G31265"/>
      <c r="H31265"/>
      <c r="I31265"/>
      <c r="J31265"/>
      <c r="U31265" s="43"/>
      <c r="AE31265"/>
    </row>
    <row r="31266" spans="1:31">
      <c r="A31266">
        <v>71250</v>
      </c>
      <c r="B31266" t="s">
        <v>26783</v>
      </c>
      <c r="C31266" t="s">
        <v>33477</v>
      </c>
      <c r="D31266" t="s">
        <v>33476</v>
      </c>
      <c r="E31266"/>
      <c r="F31266"/>
      <c r="G31266"/>
      <c r="H31266"/>
      <c r="I31266"/>
      <c r="J31266"/>
      <c r="U31266" s="43"/>
      <c r="AE31266"/>
    </row>
    <row r="31267" spans="1:31">
      <c r="A31267">
        <v>71520</v>
      </c>
      <c r="B31267" t="s">
        <v>26784</v>
      </c>
      <c r="C31267" t="s">
        <v>33477</v>
      </c>
      <c r="D31267" t="s">
        <v>33476</v>
      </c>
      <c r="E31267"/>
      <c r="F31267"/>
      <c r="G31267"/>
      <c r="H31267"/>
      <c r="I31267"/>
      <c r="J31267"/>
      <c r="U31267" s="43"/>
      <c r="AE31267"/>
    </row>
    <row r="31268" spans="1:31">
      <c r="A31268">
        <v>71250</v>
      </c>
      <c r="B31268" t="s">
        <v>26785</v>
      </c>
      <c r="C31268" t="s">
        <v>33477</v>
      </c>
      <c r="D31268" t="s">
        <v>33476</v>
      </c>
      <c r="E31268"/>
      <c r="F31268"/>
      <c r="G31268"/>
      <c r="H31268"/>
      <c r="I31268"/>
      <c r="J31268"/>
      <c r="U31268" s="43"/>
      <c r="AE31268"/>
    </row>
    <row r="31269" spans="1:31">
      <c r="A31269">
        <v>71340</v>
      </c>
      <c r="B31269" t="s">
        <v>18271</v>
      </c>
      <c r="C31269" t="s">
        <v>33477</v>
      </c>
      <c r="D31269" t="s">
        <v>33476</v>
      </c>
      <c r="E31269"/>
      <c r="F31269"/>
      <c r="G31269"/>
      <c r="H31269"/>
      <c r="I31269"/>
      <c r="J31269"/>
      <c r="U31269" s="43"/>
      <c r="AE31269"/>
    </row>
    <row r="31270" spans="1:31">
      <c r="A31270">
        <v>71640</v>
      </c>
      <c r="B31270" t="s">
        <v>26786</v>
      </c>
      <c r="C31270" t="s">
        <v>33477</v>
      </c>
      <c r="D31270" t="s">
        <v>33476</v>
      </c>
      <c r="E31270"/>
      <c r="F31270"/>
      <c r="G31270"/>
      <c r="H31270"/>
      <c r="I31270"/>
      <c r="J31270"/>
      <c r="U31270" s="43"/>
      <c r="AE31270"/>
    </row>
    <row r="31271" spans="1:31">
      <c r="A31271">
        <v>71640</v>
      </c>
      <c r="B31271" t="s">
        <v>26786</v>
      </c>
      <c r="C31271" t="s">
        <v>33477</v>
      </c>
      <c r="D31271" t="s">
        <v>33476</v>
      </c>
      <c r="E31271"/>
      <c r="F31271"/>
      <c r="G31271"/>
      <c r="H31271"/>
      <c r="I31271"/>
      <c r="J31271"/>
      <c r="U31271" s="43"/>
      <c r="AE31271"/>
    </row>
    <row r="31272" spans="1:31">
      <c r="A31272">
        <v>71470</v>
      </c>
      <c r="B31272" t="s">
        <v>26787</v>
      </c>
      <c r="C31272" t="s">
        <v>33477</v>
      </c>
      <c r="D31272" t="s">
        <v>203</v>
      </c>
      <c r="E31272"/>
      <c r="F31272"/>
      <c r="G31272"/>
      <c r="H31272"/>
      <c r="I31272"/>
      <c r="J31272"/>
      <c r="U31272" s="43"/>
      <c r="AE31272"/>
    </row>
    <row r="31273" spans="1:31">
      <c r="A31273">
        <v>71640</v>
      </c>
      <c r="B31273" t="s">
        <v>26788</v>
      </c>
      <c r="C31273" t="s">
        <v>33477</v>
      </c>
      <c r="D31273" t="s">
        <v>33476</v>
      </c>
      <c r="E31273"/>
      <c r="F31273"/>
      <c r="G31273"/>
      <c r="H31273"/>
      <c r="I31273"/>
      <c r="J31273"/>
      <c r="U31273" s="43"/>
      <c r="AE31273"/>
    </row>
    <row r="31274" spans="1:31">
      <c r="A31274">
        <v>71640</v>
      </c>
      <c r="B31274" t="s">
        <v>26788</v>
      </c>
      <c r="C31274" t="s">
        <v>33477</v>
      </c>
      <c r="D31274" t="s">
        <v>33476</v>
      </c>
      <c r="E31274"/>
      <c r="F31274"/>
      <c r="G31274"/>
      <c r="H31274"/>
      <c r="I31274"/>
      <c r="J31274"/>
      <c r="U31274" s="43"/>
      <c r="AE31274"/>
    </row>
    <row r="31275" spans="1:31">
      <c r="A31275">
        <v>71310</v>
      </c>
      <c r="B31275" t="s">
        <v>26789</v>
      </c>
      <c r="C31275" t="s">
        <v>33477</v>
      </c>
      <c r="D31275" t="s">
        <v>33476</v>
      </c>
      <c r="E31275"/>
      <c r="F31275"/>
      <c r="G31275"/>
      <c r="H31275"/>
      <c r="I31275"/>
      <c r="J31275"/>
      <c r="U31275" s="43"/>
      <c r="AE31275"/>
    </row>
    <row r="31276" spans="1:31">
      <c r="A31276">
        <v>71390</v>
      </c>
      <c r="B31276" t="s">
        <v>26790</v>
      </c>
      <c r="C31276" t="s">
        <v>33477</v>
      </c>
      <c r="D31276" t="s">
        <v>33476</v>
      </c>
      <c r="E31276"/>
      <c r="F31276"/>
      <c r="G31276"/>
      <c r="H31276"/>
      <c r="I31276"/>
      <c r="J31276"/>
      <c r="U31276" s="43"/>
      <c r="AE31276"/>
    </row>
    <row r="31277" spans="1:31">
      <c r="A31277">
        <v>71190</v>
      </c>
      <c r="B31277" t="s">
        <v>26791</v>
      </c>
      <c r="C31277" t="s">
        <v>33477</v>
      </c>
      <c r="D31277" t="s">
        <v>33476</v>
      </c>
      <c r="E31277"/>
      <c r="F31277"/>
      <c r="G31277"/>
      <c r="H31277"/>
      <c r="I31277"/>
      <c r="J31277"/>
      <c r="U31277" s="43"/>
      <c r="AE31277"/>
    </row>
    <row r="31278" spans="1:31">
      <c r="A31278">
        <v>71960</v>
      </c>
      <c r="B31278" t="s">
        <v>26792</v>
      </c>
      <c r="C31278" t="s">
        <v>33477</v>
      </c>
      <c r="D31278" t="s">
        <v>33476</v>
      </c>
      <c r="E31278"/>
      <c r="F31278"/>
      <c r="G31278"/>
      <c r="H31278"/>
      <c r="I31278"/>
      <c r="J31278"/>
      <c r="U31278" s="43"/>
      <c r="AE31278"/>
    </row>
    <row r="31279" spans="1:31">
      <c r="A31279">
        <v>71480</v>
      </c>
      <c r="B31279" t="s">
        <v>26793</v>
      </c>
      <c r="C31279" t="s">
        <v>33477</v>
      </c>
      <c r="D31279" t="s">
        <v>33476</v>
      </c>
      <c r="E31279"/>
      <c r="F31279"/>
      <c r="G31279"/>
      <c r="H31279"/>
      <c r="I31279"/>
      <c r="J31279"/>
      <c r="U31279" s="43"/>
      <c r="AE31279"/>
    </row>
    <row r="31280" spans="1:31">
      <c r="A31280">
        <v>71140</v>
      </c>
      <c r="B31280" t="s">
        <v>24179</v>
      </c>
      <c r="C31280" t="s">
        <v>33477</v>
      </c>
      <c r="D31280" t="s">
        <v>33476</v>
      </c>
      <c r="E31280"/>
      <c r="F31280"/>
      <c r="G31280"/>
      <c r="H31280"/>
      <c r="I31280"/>
      <c r="J31280"/>
      <c r="U31280" s="43"/>
      <c r="AE31280"/>
    </row>
    <row r="31281" spans="1:31">
      <c r="A31281">
        <v>71390</v>
      </c>
      <c r="B31281" t="s">
        <v>26794</v>
      </c>
      <c r="C31281" t="s">
        <v>33477</v>
      </c>
      <c r="D31281" t="s">
        <v>33476</v>
      </c>
      <c r="E31281"/>
      <c r="F31281"/>
      <c r="G31281"/>
      <c r="H31281"/>
      <c r="I31281"/>
      <c r="J31281"/>
      <c r="U31281" s="43"/>
      <c r="AE31281"/>
    </row>
    <row r="31282" spans="1:31">
      <c r="A31282">
        <v>71500</v>
      </c>
      <c r="B31282" t="s">
        <v>26795</v>
      </c>
      <c r="C31282" t="s">
        <v>33477</v>
      </c>
      <c r="D31282" t="s">
        <v>33476</v>
      </c>
      <c r="E31282"/>
      <c r="F31282"/>
      <c r="G31282"/>
      <c r="H31282"/>
      <c r="I31282"/>
      <c r="J31282"/>
      <c r="U31282" s="43"/>
      <c r="AE31282"/>
    </row>
    <row r="31283" spans="1:31">
      <c r="A31283">
        <v>71260</v>
      </c>
      <c r="B31283" t="s">
        <v>26796</v>
      </c>
      <c r="C31283" t="s">
        <v>33477</v>
      </c>
      <c r="D31283" t="s">
        <v>33476</v>
      </c>
      <c r="E31283"/>
      <c r="F31283"/>
      <c r="G31283"/>
      <c r="H31283"/>
      <c r="I31283"/>
      <c r="J31283"/>
      <c r="U31283" s="43"/>
      <c r="AE31283"/>
    </row>
    <row r="31284" spans="1:31">
      <c r="A31284">
        <v>71300</v>
      </c>
      <c r="B31284" t="s">
        <v>26797</v>
      </c>
      <c r="C31284" t="s">
        <v>33477</v>
      </c>
      <c r="D31284" t="s">
        <v>33476</v>
      </c>
      <c r="E31284"/>
      <c r="F31284"/>
      <c r="G31284"/>
      <c r="H31284"/>
      <c r="I31284"/>
      <c r="J31284"/>
      <c r="U31284" s="43"/>
      <c r="AE31284"/>
    </row>
    <row r="31285" spans="1:31">
      <c r="A31285">
        <v>71110</v>
      </c>
      <c r="B31285" t="s">
        <v>26798</v>
      </c>
      <c r="C31285" t="s">
        <v>33477</v>
      </c>
      <c r="D31285" t="s">
        <v>33476</v>
      </c>
      <c r="E31285"/>
      <c r="F31285"/>
      <c r="G31285"/>
      <c r="H31285"/>
      <c r="I31285"/>
      <c r="J31285"/>
      <c r="U31285" s="43"/>
      <c r="AE31285"/>
    </row>
    <row r="31286" spans="1:31">
      <c r="A31286">
        <v>71240</v>
      </c>
      <c r="B31286" t="s">
        <v>26799</v>
      </c>
      <c r="C31286" t="s">
        <v>33477</v>
      </c>
      <c r="D31286" t="s">
        <v>33476</v>
      </c>
      <c r="E31286"/>
      <c r="F31286"/>
      <c r="G31286"/>
      <c r="H31286"/>
      <c r="I31286"/>
      <c r="J31286"/>
      <c r="U31286" s="43"/>
      <c r="AE31286"/>
    </row>
    <row r="31287" spans="1:31">
      <c r="A31287">
        <v>71710</v>
      </c>
      <c r="B31287" t="s">
        <v>26800</v>
      </c>
      <c r="C31287" t="s">
        <v>33477</v>
      </c>
      <c r="D31287" t="s">
        <v>33476</v>
      </c>
      <c r="E31287"/>
      <c r="F31287"/>
      <c r="G31287"/>
      <c r="H31287"/>
      <c r="I31287"/>
      <c r="J31287"/>
      <c r="U31287" s="43"/>
      <c r="AE31287"/>
    </row>
    <row r="31288" spans="1:31">
      <c r="A31288">
        <v>71210</v>
      </c>
      <c r="B31288" t="s">
        <v>26801</v>
      </c>
      <c r="C31288" t="s">
        <v>33477</v>
      </c>
      <c r="D31288" t="s">
        <v>33476</v>
      </c>
      <c r="E31288"/>
      <c r="F31288"/>
      <c r="G31288"/>
      <c r="H31288"/>
      <c r="I31288"/>
      <c r="J31288"/>
      <c r="U31288" s="43"/>
      <c r="AE31288"/>
    </row>
    <row r="31289" spans="1:31">
      <c r="A31289">
        <v>71500</v>
      </c>
      <c r="B31289" t="s">
        <v>26802</v>
      </c>
      <c r="C31289" t="s">
        <v>33477</v>
      </c>
      <c r="D31289" t="s">
        <v>33476</v>
      </c>
      <c r="E31289"/>
      <c r="F31289"/>
      <c r="G31289"/>
      <c r="H31289"/>
      <c r="I31289"/>
      <c r="J31289"/>
      <c r="U31289" s="43"/>
      <c r="AE31289"/>
    </row>
    <row r="31290" spans="1:31">
      <c r="A31290">
        <v>71620</v>
      </c>
      <c r="B31290" t="s">
        <v>26803</v>
      </c>
      <c r="C31290" t="s">
        <v>33477</v>
      </c>
      <c r="D31290" t="s">
        <v>33476</v>
      </c>
      <c r="E31290"/>
      <c r="F31290"/>
      <c r="G31290"/>
      <c r="H31290"/>
      <c r="I31290"/>
      <c r="J31290"/>
      <c r="U31290" s="43"/>
      <c r="AE31290"/>
    </row>
    <row r="31291" spans="1:31">
      <c r="A31291">
        <v>71400</v>
      </c>
      <c r="B31291" t="s">
        <v>17804</v>
      </c>
      <c r="C31291" t="s">
        <v>33477</v>
      </c>
      <c r="D31291" t="s">
        <v>33476</v>
      </c>
      <c r="E31291"/>
      <c r="F31291"/>
      <c r="G31291"/>
      <c r="H31291"/>
      <c r="I31291"/>
      <c r="J31291"/>
      <c r="U31291" s="43"/>
      <c r="AE31291"/>
    </row>
    <row r="31292" spans="1:31">
      <c r="A31292">
        <v>71310</v>
      </c>
      <c r="B31292" t="s">
        <v>1987</v>
      </c>
      <c r="C31292" t="s">
        <v>33477</v>
      </c>
      <c r="D31292" t="s">
        <v>33476</v>
      </c>
      <c r="E31292"/>
      <c r="F31292"/>
      <c r="G31292"/>
      <c r="H31292"/>
      <c r="I31292"/>
      <c r="J31292"/>
      <c r="U31292" s="43"/>
      <c r="AE31292"/>
    </row>
    <row r="31293" spans="1:31">
      <c r="A31293">
        <v>71270</v>
      </c>
      <c r="B31293" t="s">
        <v>26804</v>
      </c>
      <c r="C31293" t="s">
        <v>33477</v>
      </c>
      <c r="D31293" t="s">
        <v>33476</v>
      </c>
      <c r="E31293"/>
      <c r="F31293"/>
      <c r="G31293"/>
      <c r="H31293"/>
      <c r="I31293"/>
      <c r="J31293"/>
      <c r="U31293" s="43"/>
      <c r="AE31293"/>
    </row>
    <row r="31294" spans="1:31">
      <c r="A31294">
        <v>71520</v>
      </c>
      <c r="B31294" t="s">
        <v>26805</v>
      </c>
      <c r="C31294" t="s">
        <v>33477</v>
      </c>
      <c r="D31294" t="s">
        <v>33476</v>
      </c>
      <c r="E31294"/>
      <c r="F31294"/>
      <c r="G31294"/>
      <c r="H31294"/>
      <c r="I31294"/>
      <c r="J31294"/>
      <c r="U31294" s="43"/>
      <c r="AE31294"/>
    </row>
    <row r="31295" spans="1:31">
      <c r="A31295">
        <v>71320</v>
      </c>
      <c r="B31295" t="s">
        <v>26806</v>
      </c>
      <c r="C31295" t="s">
        <v>33477</v>
      </c>
      <c r="D31295" t="s">
        <v>33476</v>
      </c>
      <c r="E31295"/>
      <c r="F31295"/>
      <c r="G31295"/>
      <c r="H31295"/>
      <c r="I31295"/>
      <c r="J31295"/>
      <c r="U31295" s="43"/>
      <c r="AE31295"/>
    </row>
    <row r="31296" spans="1:31">
      <c r="A31296">
        <v>71470</v>
      </c>
      <c r="B31296" t="s">
        <v>26807</v>
      </c>
      <c r="C31296" t="s">
        <v>33477</v>
      </c>
      <c r="D31296" t="s">
        <v>203</v>
      </c>
      <c r="E31296"/>
      <c r="F31296"/>
      <c r="G31296"/>
      <c r="H31296"/>
      <c r="I31296"/>
      <c r="J31296"/>
      <c r="U31296" s="43"/>
      <c r="AE31296"/>
    </row>
    <row r="31297" spans="1:31">
      <c r="A31297">
        <v>71440</v>
      </c>
      <c r="B31297" t="s">
        <v>26808</v>
      </c>
      <c r="C31297" t="s">
        <v>33477</v>
      </c>
      <c r="D31297" t="s">
        <v>33476</v>
      </c>
      <c r="E31297"/>
      <c r="F31297"/>
      <c r="G31297"/>
      <c r="H31297"/>
      <c r="I31297"/>
      <c r="J31297"/>
      <c r="U31297" s="43"/>
      <c r="AE31297"/>
    </row>
    <row r="31298" spans="1:31">
      <c r="A31298">
        <v>71300</v>
      </c>
      <c r="B31298" t="s">
        <v>26809</v>
      </c>
      <c r="C31298" t="s">
        <v>33477</v>
      </c>
      <c r="D31298" t="s">
        <v>33476</v>
      </c>
      <c r="E31298"/>
      <c r="F31298"/>
      <c r="G31298"/>
      <c r="H31298"/>
      <c r="I31298"/>
      <c r="J31298"/>
      <c r="U31298" s="43"/>
      <c r="AE31298"/>
    </row>
    <row r="31299" spans="1:31">
      <c r="A31299">
        <v>71510</v>
      </c>
      <c r="B31299" t="s">
        <v>26810</v>
      </c>
      <c r="C31299" t="s">
        <v>33477</v>
      </c>
      <c r="D31299" t="s">
        <v>33476</v>
      </c>
      <c r="E31299"/>
      <c r="F31299"/>
      <c r="G31299"/>
      <c r="H31299"/>
      <c r="I31299"/>
      <c r="J31299"/>
      <c r="U31299" s="43"/>
      <c r="AE31299"/>
    </row>
    <row r="31300" spans="1:31">
      <c r="A31300">
        <v>71360</v>
      </c>
      <c r="B31300" t="s">
        <v>26811</v>
      </c>
      <c r="C31300" t="s">
        <v>33477</v>
      </c>
      <c r="D31300" t="s">
        <v>33476</v>
      </c>
      <c r="E31300"/>
      <c r="F31300"/>
      <c r="G31300"/>
      <c r="H31300"/>
      <c r="I31300"/>
      <c r="J31300"/>
      <c r="U31300" s="43"/>
      <c r="AE31300"/>
    </row>
    <row r="31301" spans="1:31">
      <c r="A31301">
        <v>71220</v>
      </c>
      <c r="B31301" t="s">
        <v>26812</v>
      </c>
      <c r="C31301" t="s">
        <v>33477</v>
      </c>
      <c r="D31301" t="s">
        <v>33476</v>
      </c>
      <c r="E31301"/>
      <c r="F31301"/>
      <c r="G31301"/>
      <c r="H31301"/>
      <c r="I31301"/>
      <c r="J31301"/>
      <c r="U31301" s="43"/>
      <c r="AE31301"/>
    </row>
    <row r="31302" spans="1:31">
      <c r="A31302">
        <v>71390</v>
      </c>
      <c r="B31302" t="s">
        <v>26813</v>
      </c>
      <c r="C31302" t="s">
        <v>33477</v>
      </c>
      <c r="D31302" t="s">
        <v>33476</v>
      </c>
      <c r="E31302"/>
      <c r="F31302"/>
      <c r="G31302"/>
      <c r="H31302"/>
      <c r="I31302"/>
      <c r="J31302"/>
      <c r="U31302" s="43"/>
      <c r="AE31302"/>
    </row>
    <row r="31303" spans="1:31">
      <c r="A31303">
        <v>71160</v>
      </c>
      <c r="B31303" t="s">
        <v>26814</v>
      </c>
      <c r="C31303" t="s">
        <v>33477</v>
      </c>
      <c r="D31303" t="s">
        <v>33476</v>
      </c>
      <c r="E31303"/>
      <c r="F31303"/>
      <c r="G31303"/>
      <c r="H31303"/>
      <c r="I31303"/>
      <c r="J31303"/>
      <c r="U31303" s="43"/>
      <c r="AE31303"/>
    </row>
    <row r="31304" spans="1:31">
      <c r="A31304">
        <v>71270</v>
      </c>
      <c r="B31304" t="s">
        <v>26815</v>
      </c>
      <c r="C31304" t="s">
        <v>33477</v>
      </c>
      <c r="D31304" t="s">
        <v>33476</v>
      </c>
      <c r="E31304"/>
      <c r="F31304"/>
      <c r="G31304"/>
      <c r="H31304"/>
      <c r="I31304"/>
      <c r="J31304"/>
      <c r="U31304" s="43"/>
      <c r="AE31304"/>
    </row>
    <row r="31305" spans="1:31">
      <c r="A31305">
        <v>71170</v>
      </c>
      <c r="B31305" t="s">
        <v>26816</v>
      </c>
      <c r="C31305" t="s">
        <v>33477</v>
      </c>
      <c r="D31305" t="e">
        <v>#N/A</v>
      </c>
      <c r="E31305"/>
      <c r="F31305"/>
      <c r="G31305"/>
      <c r="H31305"/>
      <c r="I31305"/>
      <c r="J31305"/>
      <c r="U31305" s="43"/>
      <c r="AE31305"/>
    </row>
    <row r="31306" spans="1:31">
      <c r="A31306">
        <v>71240</v>
      </c>
      <c r="B31306" t="s">
        <v>26817</v>
      </c>
      <c r="C31306" t="s">
        <v>33477</v>
      </c>
      <c r="D31306" t="s">
        <v>33476</v>
      </c>
      <c r="E31306"/>
      <c r="F31306"/>
      <c r="G31306"/>
      <c r="H31306"/>
      <c r="I31306"/>
      <c r="J31306"/>
      <c r="U31306" s="43"/>
      <c r="AE31306"/>
    </row>
    <row r="31307" spans="1:31">
      <c r="A31307">
        <v>71270</v>
      </c>
      <c r="B31307" t="s">
        <v>26818</v>
      </c>
      <c r="C31307" t="s">
        <v>33477</v>
      </c>
      <c r="D31307" t="s">
        <v>33476</v>
      </c>
      <c r="E31307"/>
      <c r="F31307"/>
      <c r="G31307"/>
      <c r="H31307"/>
      <c r="I31307"/>
      <c r="J31307"/>
      <c r="U31307" s="43"/>
      <c r="AE31307"/>
    </row>
    <row r="31308" spans="1:31">
      <c r="A31308">
        <v>71130</v>
      </c>
      <c r="B31308" t="s">
        <v>26819</v>
      </c>
      <c r="C31308" t="s">
        <v>33477</v>
      </c>
      <c r="D31308" t="s">
        <v>33482</v>
      </c>
      <c r="E31308"/>
      <c r="F31308"/>
      <c r="G31308"/>
      <c r="H31308"/>
      <c r="I31308"/>
      <c r="J31308"/>
      <c r="U31308" s="43"/>
      <c r="AE31308"/>
    </row>
    <row r="31309" spans="1:31">
      <c r="A31309">
        <v>71600</v>
      </c>
      <c r="B31309" t="s">
        <v>26820</v>
      </c>
      <c r="C31309" t="s">
        <v>33477</v>
      </c>
      <c r="D31309" t="s">
        <v>33476</v>
      </c>
      <c r="E31309"/>
      <c r="F31309"/>
      <c r="G31309"/>
      <c r="H31309"/>
      <c r="I31309"/>
      <c r="J31309"/>
      <c r="U31309" s="43"/>
      <c r="AE31309"/>
    </row>
    <row r="31310" spans="1:31">
      <c r="A31310">
        <v>71290</v>
      </c>
      <c r="B31310" t="s">
        <v>3578</v>
      </c>
      <c r="C31310" t="s">
        <v>33477</v>
      </c>
      <c r="D31310" t="s">
        <v>33476</v>
      </c>
      <c r="E31310"/>
      <c r="F31310"/>
      <c r="G31310"/>
      <c r="H31310"/>
      <c r="I31310"/>
      <c r="J31310"/>
      <c r="U31310" s="43"/>
      <c r="AE31310"/>
    </row>
    <row r="31311" spans="1:31">
      <c r="A31311">
        <v>71380</v>
      </c>
      <c r="B31311" t="s">
        <v>26821</v>
      </c>
      <c r="C31311" t="s">
        <v>33477</v>
      </c>
      <c r="D31311" t="s">
        <v>33476</v>
      </c>
      <c r="E31311"/>
      <c r="F31311"/>
      <c r="G31311"/>
      <c r="H31311"/>
      <c r="I31311"/>
      <c r="J31311"/>
      <c r="U31311" s="43"/>
      <c r="AE31311"/>
    </row>
    <row r="31312" spans="1:31">
      <c r="A31312">
        <v>71420</v>
      </c>
      <c r="B31312" t="s">
        <v>26822</v>
      </c>
      <c r="C31312" t="s">
        <v>33477</v>
      </c>
      <c r="D31312" t="s">
        <v>33476</v>
      </c>
      <c r="E31312"/>
      <c r="F31312"/>
      <c r="G31312"/>
      <c r="H31312"/>
      <c r="I31312"/>
      <c r="J31312"/>
      <c r="U31312" s="43"/>
      <c r="AE31312"/>
    </row>
    <row r="31313" spans="1:31">
      <c r="A31313">
        <v>71800</v>
      </c>
      <c r="B31313" t="s">
        <v>26823</v>
      </c>
      <c r="C31313" t="s">
        <v>33477</v>
      </c>
      <c r="D31313" t="s">
        <v>33476</v>
      </c>
      <c r="E31313"/>
      <c r="F31313"/>
      <c r="G31313"/>
      <c r="H31313"/>
      <c r="I31313"/>
      <c r="J31313"/>
      <c r="U31313" s="43"/>
      <c r="AE31313"/>
    </row>
    <row r="31314" spans="1:31">
      <c r="A31314">
        <v>71370</v>
      </c>
      <c r="B31314" t="s">
        <v>26824</v>
      </c>
      <c r="C31314" t="s">
        <v>33477</v>
      </c>
      <c r="D31314" t="s">
        <v>33476</v>
      </c>
      <c r="E31314"/>
      <c r="F31314"/>
      <c r="G31314"/>
      <c r="H31314"/>
      <c r="I31314"/>
      <c r="J31314"/>
      <c r="U31314" s="43"/>
      <c r="AE31314"/>
    </row>
    <row r="31315" spans="1:31">
      <c r="A31315">
        <v>71800</v>
      </c>
      <c r="B31315" t="s">
        <v>26825</v>
      </c>
      <c r="C31315" t="s">
        <v>33477</v>
      </c>
      <c r="D31315" t="s">
        <v>33476</v>
      </c>
      <c r="E31315"/>
      <c r="F31315"/>
      <c r="G31315"/>
      <c r="H31315"/>
      <c r="I31315"/>
      <c r="J31315"/>
      <c r="U31315" s="43"/>
      <c r="AE31315"/>
    </row>
    <row r="31316" spans="1:31">
      <c r="A31316">
        <v>71700</v>
      </c>
      <c r="B31316" t="s">
        <v>26826</v>
      </c>
      <c r="C31316" t="s">
        <v>33477</v>
      </c>
      <c r="D31316" t="s">
        <v>33476</v>
      </c>
      <c r="E31316"/>
      <c r="F31316"/>
      <c r="G31316"/>
      <c r="H31316"/>
      <c r="I31316"/>
      <c r="J31316"/>
      <c r="U31316" s="43"/>
      <c r="AE31316"/>
    </row>
    <row r="31317" spans="1:31">
      <c r="A31317">
        <v>71120</v>
      </c>
      <c r="B31317" t="s">
        <v>26827</v>
      </c>
      <c r="C31317" t="s">
        <v>33477</v>
      </c>
      <c r="D31317" t="s">
        <v>33476</v>
      </c>
      <c r="E31317"/>
      <c r="F31317"/>
      <c r="G31317"/>
      <c r="H31317"/>
      <c r="I31317"/>
      <c r="J31317"/>
      <c r="U31317" s="43"/>
      <c r="AE31317"/>
    </row>
    <row r="31318" spans="1:31">
      <c r="A31318">
        <v>71430</v>
      </c>
      <c r="B31318" t="s">
        <v>26828</v>
      </c>
      <c r="C31318" t="s">
        <v>33477</v>
      </c>
      <c r="D31318" t="s">
        <v>33476</v>
      </c>
      <c r="E31318"/>
      <c r="F31318"/>
      <c r="G31318"/>
      <c r="H31318"/>
      <c r="I31318"/>
      <c r="J31318"/>
      <c r="U31318" s="43"/>
      <c r="AE31318"/>
    </row>
    <row r="31319" spans="1:31">
      <c r="A31319">
        <v>71350</v>
      </c>
      <c r="B31319" t="s">
        <v>26829</v>
      </c>
      <c r="C31319" t="s">
        <v>33477</v>
      </c>
      <c r="D31319" t="s">
        <v>33476</v>
      </c>
      <c r="E31319"/>
      <c r="F31319"/>
      <c r="G31319"/>
      <c r="H31319"/>
      <c r="I31319"/>
      <c r="J31319"/>
      <c r="U31319" s="43"/>
      <c r="AE31319"/>
    </row>
    <row r="31320" spans="1:31">
      <c r="A31320">
        <v>71600</v>
      </c>
      <c r="B31320" t="s">
        <v>26830</v>
      </c>
      <c r="C31320" t="s">
        <v>33477</v>
      </c>
      <c r="D31320" t="s">
        <v>33476</v>
      </c>
      <c r="E31320"/>
      <c r="F31320"/>
      <c r="G31320"/>
      <c r="H31320"/>
      <c r="I31320"/>
      <c r="J31320"/>
      <c r="U31320" s="43"/>
      <c r="AE31320"/>
    </row>
    <row r="31321" spans="1:31">
      <c r="A31321">
        <v>71150</v>
      </c>
      <c r="B31321" t="s">
        <v>26831</v>
      </c>
      <c r="C31321" t="s">
        <v>33477</v>
      </c>
      <c r="D31321" t="s">
        <v>33476</v>
      </c>
      <c r="E31321"/>
      <c r="F31321"/>
      <c r="G31321"/>
      <c r="H31321"/>
      <c r="I31321"/>
      <c r="J31321"/>
      <c r="U31321" s="43"/>
      <c r="AE31321"/>
    </row>
    <row r="31322" spans="1:31">
      <c r="A31322">
        <v>71220</v>
      </c>
      <c r="B31322" t="s">
        <v>26832</v>
      </c>
      <c r="C31322" t="s">
        <v>33477</v>
      </c>
      <c r="D31322" t="s">
        <v>33476</v>
      </c>
      <c r="E31322"/>
      <c r="F31322"/>
      <c r="G31322"/>
      <c r="H31322"/>
      <c r="I31322"/>
      <c r="J31322"/>
      <c r="U31322" s="43"/>
      <c r="AE31322"/>
    </row>
    <row r="31323" spans="1:31">
      <c r="A31323">
        <v>71260</v>
      </c>
      <c r="B31323" t="s">
        <v>26833</v>
      </c>
      <c r="C31323" t="s">
        <v>33477</v>
      </c>
      <c r="D31323" t="s">
        <v>33476</v>
      </c>
      <c r="E31323"/>
      <c r="F31323"/>
      <c r="G31323"/>
      <c r="H31323"/>
      <c r="I31323"/>
      <c r="J31323"/>
      <c r="U31323" s="43"/>
      <c r="AE31323"/>
    </row>
    <row r="31324" spans="1:31">
      <c r="A31324">
        <v>71420</v>
      </c>
      <c r="B31324" t="s">
        <v>26834</v>
      </c>
      <c r="C31324" t="s">
        <v>33477</v>
      </c>
      <c r="D31324" t="s">
        <v>33476</v>
      </c>
      <c r="E31324"/>
      <c r="F31324"/>
      <c r="G31324"/>
      <c r="H31324"/>
      <c r="I31324"/>
      <c r="J31324"/>
      <c r="U31324" s="43"/>
      <c r="AE31324"/>
    </row>
    <row r="31325" spans="1:31">
      <c r="A31325">
        <v>71510</v>
      </c>
      <c r="B31325" t="s">
        <v>26835</v>
      </c>
      <c r="C31325" t="s">
        <v>33477</v>
      </c>
      <c r="D31325" t="s">
        <v>33476</v>
      </c>
      <c r="E31325"/>
      <c r="F31325"/>
      <c r="G31325"/>
      <c r="H31325"/>
      <c r="I31325"/>
      <c r="J31325"/>
      <c r="U31325" s="43"/>
      <c r="AE31325"/>
    </row>
    <row r="31326" spans="1:31">
      <c r="A31326">
        <v>71160</v>
      </c>
      <c r="B31326" t="s">
        <v>26836</v>
      </c>
      <c r="C31326" t="s">
        <v>33477</v>
      </c>
      <c r="D31326" t="s">
        <v>33476</v>
      </c>
      <c r="E31326"/>
      <c r="F31326"/>
      <c r="G31326"/>
      <c r="H31326"/>
      <c r="I31326"/>
      <c r="J31326"/>
      <c r="U31326" s="43"/>
      <c r="AE31326"/>
    </row>
    <row r="31327" spans="1:31">
      <c r="A31327">
        <v>71400</v>
      </c>
      <c r="B31327" t="s">
        <v>26837</v>
      </c>
      <c r="C31327" t="s">
        <v>33477</v>
      </c>
      <c r="D31327" t="s">
        <v>33476</v>
      </c>
      <c r="E31327"/>
      <c r="F31327"/>
      <c r="G31327"/>
      <c r="H31327"/>
      <c r="I31327"/>
      <c r="J31327"/>
      <c r="U31327" s="43"/>
      <c r="AE31327"/>
    </row>
    <row r="31328" spans="1:31">
      <c r="A31328">
        <v>71960</v>
      </c>
      <c r="B31328" t="s">
        <v>26838</v>
      </c>
      <c r="C31328" t="s">
        <v>33477</v>
      </c>
      <c r="D31328" t="s">
        <v>33476</v>
      </c>
      <c r="E31328"/>
      <c r="F31328"/>
      <c r="G31328"/>
      <c r="H31328"/>
      <c r="I31328"/>
      <c r="J31328"/>
      <c r="U31328" s="43"/>
      <c r="AE31328"/>
    </row>
    <row r="31329" spans="1:31">
      <c r="A31329">
        <v>71270</v>
      </c>
      <c r="B31329" t="s">
        <v>26839</v>
      </c>
      <c r="C31329" t="s">
        <v>33477</v>
      </c>
      <c r="D31329" t="s">
        <v>33476</v>
      </c>
      <c r="E31329"/>
      <c r="F31329"/>
      <c r="G31329"/>
      <c r="H31329"/>
      <c r="I31329"/>
      <c r="J31329"/>
      <c r="U31329" s="43"/>
      <c r="AE31329"/>
    </row>
    <row r="31330" spans="1:31">
      <c r="A31330">
        <v>71270</v>
      </c>
      <c r="B31330" t="s">
        <v>26839</v>
      </c>
      <c r="C31330" t="s">
        <v>33477</v>
      </c>
      <c r="D31330" t="s">
        <v>33476</v>
      </c>
      <c r="E31330"/>
      <c r="F31330"/>
      <c r="G31330"/>
      <c r="H31330"/>
      <c r="I31330"/>
      <c r="J31330"/>
      <c r="U31330" s="43"/>
      <c r="AE31330"/>
    </row>
    <row r="31331" spans="1:31">
      <c r="A31331">
        <v>71330</v>
      </c>
      <c r="B31331" t="s">
        <v>26840</v>
      </c>
      <c r="C31331" t="s">
        <v>33477</v>
      </c>
      <c r="D31331" t="s">
        <v>33476</v>
      </c>
      <c r="E31331"/>
      <c r="F31331"/>
      <c r="G31331"/>
      <c r="H31331"/>
      <c r="I31331"/>
      <c r="J31331"/>
      <c r="U31331" s="43"/>
      <c r="AE31331"/>
    </row>
    <row r="31332" spans="1:31">
      <c r="A31332">
        <v>71700</v>
      </c>
      <c r="B31332" t="s">
        <v>26841</v>
      </c>
      <c r="C31332" t="s">
        <v>33477</v>
      </c>
      <c r="D31332" t="s">
        <v>33476</v>
      </c>
      <c r="E31332"/>
      <c r="F31332"/>
      <c r="G31332"/>
      <c r="H31332"/>
      <c r="I31332"/>
      <c r="J31332"/>
      <c r="U31332" s="43"/>
      <c r="AE31332"/>
    </row>
    <row r="31333" spans="1:31">
      <c r="A31333">
        <v>71600</v>
      </c>
      <c r="B31333" t="s">
        <v>26842</v>
      </c>
      <c r="C31333" t="s">
        <v>33477</v>
      </c>
      <c r="D31333" t="s">
        <v>33476</v>
      </c>
      <c r="E31333"/>
      <c r="F31333"/>
      <c r="G31333"/>
      <c r="H31333"/>
      <c r="I31333"/>
      <c r="J31333"/>
      <c r="U31333" s="43"/>
      <c r="AE31333"/>
    </row>
    <row r="31334" spans="1:31">
      <c r="A31334">
        <v>71270</v>
      </c>
      <c r="B31334" t="s">
        <v>26843</v>
      </c>
      <c r="C31334" t="s">
        <v>33477</v>
      </c>
      <c r="D31334" t="s">
        <v>33476</v>
      </c>
      <c r="E31334"/>
      <c r="F31334"/>
      <c r="G31334"/>
      <c r="H31334"/>
      <c r="I31334"/>
      <c r="J31334"/>
      <c r="U31334" s="43"/>
      <c r="AE31334"/>
    </row>
    <row r="31335" spans="1:31">
      <c r="A31335">
        <v>71230</v>
      </c>
      <c r="B31335" t="s">
        <v>26844</v>
      </c>
      <c r="C31335" t="s">
        <v>33477</v>
      </c>
      <c r="D31335" t="s">
        <v>33476</v>
      </c>
      <c r="E31335"/>
      <c r="F31335"/>
      <c r="G31335"/>
      <c r="H31335"/>
      <c r="I31335"/>
      <c r="J31335"/>
      <c r="U31335" s="43"/>
      <c r="AE31335"/>
    </row>
    <row r="31336" spans="1:31">
      <c r="A31336">
        <v>71270</v>
      </c>
      <c r="B31336" t="s">
        <v>26845</v>
      </c>
      <c r="C31336" t="s">
        <v>33477</v>
      </c>
      <c r="D31336" t="s">
        <v>33476</v>
      </c>
      <c r="E31336"/>
      <c r="F31336"/>
      <c r="G31336"/>
      <c r="H31336"/>
      <c r="I31336"/>
      <c r="J31336"/>
      <c r="U31336" s="43"/>
      <c r="AE31336"/>
    </row>
    <row r="31337" spans="1:31">
      <c r="A31337">
        <v>71220</v>
      </c>
      <c r="B31337" t="s">
        <v>26846</v>
      </c>
      <c r="C31337" t="s">
        <v>33477</v>
      </c>
      <c r="D31337" t="s">
        <v>33476</v>
      </c>
      <c r="E31337"/>
      <c r="F31337"/>
      <c r="G31337"/>
      <c r="H31337"/>
      <c r="I31337"/>
      <c r="J31337"/>
      <c r="U31337" s="43"/>
      <c r="AE31337"/>
    </row>
    <row r="31338" spans="1:31">
      <c r="A31338">
        <v>71290</v>
      </c>
      <c r="B31338" t="s">
        <v>26847</v>
      </c>
      <c r="C31338" t="s">
        <v>33477</v>
      </c>
      <c r="D31338" t="s">
        <v>33476</v>
      </c>
      <c r="E31338"/>
      <c r="F31338"/>
      <c r="G31338"/>
      <c r="H31338"/>
      <c r="I31338"/>
      <c r="J31338"/>
      <c r="U31338" s="43"/>
      <c r="AE31338"/>
    </row>
    <row r="31339" spans="1:31">
      <c r="A31339">
        <v>71960</v>
      </c>
      <c r="B31339" t="s">
        <v>26848</v>
      </c>
      <c r="C31339" t="s">
        <v>33477</v>
      </c>
      <c r="D31339" t="s">
        <v>33476</v>
      </c>
      <c r="E31339"/>
      <c r="F31339"/>
      <c r="G31339"/>
      <c r="H31339"/>
      <c r="I31339"/>
      <c r="J31339"/>
      <c r="U31339" s="43"/>
      <c r="AE31339"/>
    </row>
    <row r="31340" spans="1:31">
      <c r="A31340">
        <v>71800</v>
      </c>
      <c r="B31340" t="s">
        <v>26849</v>
      </c>
      <c r="C31340" t="s">
        <v>33477</v>
      </c>
      <c r="D31340" t="s">
        <v>33476</v>
      </c>
      <c r="E31340"/>
      <c r="F31340"/>
      <c r="G31340"/>
      <c r="H31340"/>
      <c r="I31340"/>
      <c r="J31340"/>
      <c r="U31340" s="43"/>
      <c r="AE31340"/>
    </row>
    <row r="31341" spans="1:31">
      <c r="A31341">
        <v>71570</v>
      </c>
      <c r="B31341" t="s">
        <v>26850</v>
      </c>
      <c r="C31341" t="s">
        <v>33477</v>
      </c>
      <c r="D31341" t="s">
        <v>33476</v>
      </c>
      <c r="E31341"/>
      <c r="F31341"/>
      <c r="G31341"/>
      <c r="H31341"/>
      <c r="I31341"/>
      <c r="J31341"/>
      <c r="U31341" s="43"/>
      <c r="AE31341"/>
    </row>
    <row r="31342" spans="1:31">
      <c r="A31342">
        <v>71460</v>
      </c>
      <c r="B31342" t="s">
        <v>26851</v>
      </c>
      <c r="C31342" t="s">
        <v>33477</v>
      </c>
      <c r="D31342" t="s">
        <v>33476</v>
      </c>
      <c r="E31342"/>
      <c r="F31342"/>
      <c r="G31342"/>
      <c r="H31342"/>
      <c r="I31342"/>
      <c r="J31342"/>
      <c r="U31342" s="43"/>
      <c r="AE31342"/>
    </row>
    <row r="31343" spans="1:31">
      <c r="A31343">
        <v>71310</v>
      </c>
      <c r="B31343" t="s">
        <v>26852</v>
      </c>
      <c r="C31343" t="s">
        <v>33477</v>
      </c>
      <c r="D31343" t="s">
        <v>33476</v>
      </c>
      <c r="E31343"/>
      <c r="F31343"/>
      <c r="G31343"/>
      <c r="H31343"/>
      <c r="I31343"/>
      <c r="J31343"/>
      <c r="U31343" s="43"/>
      <c r="AE31343"/>
    </row>
    <row r="31344" spans="1:31">
      <c r="A31344">
        <v>71290</v>
      </c>
      <c r="B31344" t="s">
        <v>26853</v>
      </c>
      <c r="C31344" t="s">
        <v>33477</v>
      </c>
      <c r="D31344" t="s">
        <v>33476</v>
      </c>
      <c r="E31344"/>
      <c r="F31344"/>
      <c r="G31344"/>
      <c r="H31344"/>
      <c r="I31344"/>
      <c r="J31344"/>
      <c r="U31344" s="43"/>
      <c r="AE31344"/>
    </row>
    <row r="31345" spans="1:31">
      <c r="A31345">
        <v>71290</v>
      </c>
      <c r="B31345" t="s">
        <v>26854</v>
      </c>
      <c r="C31345" t="s">
        <v>33477</v>
      </c>
      <c r="D31345" t="s">
        <v>33476</v>
      </c>
      <c r="E31345"/>
      <c r="F31345"/>
      <c r="G31345"/>
      <c r="H31345"/>
      <c r="I31345"/>
      <c r="J31345"/>
      <c r="U31345" s="43"/>
      <c r="AE31345"/>
    </row>
    <row r="31346" spans="1:31">
      <c r="A31346">
        <v>71500</v>
      </c>
      <c r="B31346" t="s">
        <v>26855</v>
      </c>
      <c r="C31346" t="s">
        <v>33477</v>
      </c>
      <c r="D31346" t="s">
        <v>33476</v>
      </c>
      <c r="E31346"/>
      <c r="F31346"/>
      <c r="G31346"/>
      <c r="H31346"/>
      <c r="I31346"/>
      <c r="J31346"/>
      <c r="U31346" s="43"/>
      <c r="AE31346"/>
    </row>
    <row r="31347" spans="1:31">
      <c r="A31347">
        <v>71540</v>
      </c>
      <c r="B31347" t="s">
        <v>26856</v>
      </c>
      <c r="C31347" t="s">
        <v>33477</v>
      </c>
      <c r="D31347" t="s">
        <v>33476</v>
      </c>
      <c r="E31347"/>
      <c r="F31347"/>
      <c r="G31347"/>
      <c r="H31347"/>
      <c r="I31347"/>
      <c r="J31347"/>
      <c r="U31347" s="43"/>
      <c r="AE31347"/>
    </row>
    <row r="31348" spans="1:31">
      <c r="A31348">
        <v>71150</v>
      </c>
      <c r="B31348" t="s">
        <v>1221</v>
      </c>
      <c r="C31348" t="s">
        <v>33477</v>
      </c>
      <c r="D31348" t="s">
        <v>33476</v>
      </c>
      <c r="E31348"/>
      <c r="F31348"/>
      <c r="G31348"/>
      <c r="H31348"/>
      <c r="I31348"/>
      <c r="J31348"/>
      <c r="U31348" s="43"/>
      <c r="AE31348"/>
    </row>
    <row r="31349" spans="1:31">
      <c r="A31349">
        <v>71160</v>
      </c>
      <c r="B31349" t="s">
        <v>26857</v>
      </c>
      <c r="C31349" t="s">
        <v>33477</v>
      </c>
      <c r="D31349" t="s">
        <v>33476</v>
      </c>
      <c r="E31349"/>
      <c r="F31349"/>
      <c r="G31349"/>
      <c r="H31349"/>
      <c r="I31349"/>
      <c r="J31349"/>
      <c r="U31349" s="43"/>
      <c r="AE31349"/>
    </row>
    <row r="31350" spans="1:31">
      <c r="A31350">
        <v>71960</v>
      </c>
      <c r="B31350" t="s">
        <v>26858</v>
      </c>
      <c r="C31350" t="s">
        <v>33477</v>
      </c>
      <c r="D31350" t="s">
        <v>33476</v>
      </c>
      <c r="E31350"/>
      <c r="F31350"/>
      <c r="G31350"/>
      <c r="H31350"/>
      <c r="I31350"/>
      <c r="J31350"/>
      <c r="U31350" s="43"/>
      <c r="AE31350"/>
    </row>
    <row r="31351" spans="1:31">
      <c r="A31351">
        <v>71570</v>
      </c>
      <c r="B31351" t="s">
        <v>26859</v>
      </c>
      <c r="C31351" t="s">
        <v>33477</v>
      </c>
      <c r="D31351" t="s">
        <v>33476</v>
      </c>
      <c r="E31351"/>
      <c r="F31351"/>
      <c r="G31351"/>
      <c r="H31351"/>
      <c r="I31351"/>
      <c r="J31351"/>
      <c r="U31351" s="43"/>
      <c r="AE31351"/>
    </row>
    <row r="31352" spans="1:31">
      <c r="A31352">
        <v>71470</v>
      </c>
      <c r="B31352" t="s">
        <v>26860</v>
      </c>
      <c r="C31352" t="s">
        <v>33477</v>
      </c>
      <c r="D31352" t="s">
        <v>203</v>
      </c>
      <c r="E31352"/>
      <c r="F31352"/>
      <c r="G31352"/>
      <c r="H31352"/>
      <c r="I31352"/>
      <c r="J31352"/>
      <c r="U31352" s="43"/>
      <c r="AE31352"/>
    </row>
    <row r="31353" spans="1:31">
      <c r="A31353">
        <v>71390</v>
      </c>
      <c r="B31353" t="s">
        <v>26435</v>
      </c>
      <c r="C31353" t="s">
        <v>33477</v>
      </c>
      <c r="D31353" t="s">
        <v>33476</v>
      </c>
      <c r="E31353"/>
      <c r="F31353"/>
      <c r="G31353"/>
      <c r="H31353"/>
      <c r="I31353"/>
      <c r="J31353"/>
      <c r="U31353" s="43"/>
      <c r="AE31353"/>
    </row>
    <row r="31354" spans="1:31">
      <c r="A31354">
        <v>71550</v>
      </c>
      <c r="B31354" t="s">
        <v>26861</v>
      </c>
      <c r="C31354" t="s">
        <v>33478</v>
      </c>
      <c r="D31354" t="s">
        <v>33476</v>
      </c>
      <c r="E31354"/>
      <c r="F31354"/>
      <c r="G31354"/>
      <c r="H31354"/>
      <c r="I31354"/>
      <c r="J31354"/>
      <c r="U31354" s="43"/>
      <c r="AE31354"/>
    </row>
    <row r="31355" spans="1:31">
      <c r="A31355">
        <v>71700</v>
      </c>
      <c r="B31355" t="s">
        <v>26862</v>
      </c>
      <c r="C31355" t="s">
        <v>33477</v>
      </c>
      <c r="D31355" t="s">
        <v>33476</v>
      </c>
      <c r="E31355"/>
      <c r="F31355"/>
      <c r="G31355"/>
      <c r="H31355"/>
      <c r="I31355"/>
      <c r="J31355"/>
      <c r="U31355" s="43"/>
      <c r="AE31355"/>
    </row>
    <row r="31356" spans="1:31">
      <c r="A31356">
        <v>71150</v>
      </c>
      <c r="B31356" t="s">
        <v>22055</v>
      </c>
      <c r="C31356" t="s">
        <v>33477</v>
      </c>
      <c r="D31356" t="s">
        <v>33476</v>
      </c>
      <c r="E31356"/>
      <c r="F31356"/>
      <c r="G31356"/>
      <c r="H31356"/>
      <c r="I31356"/>
      <c r="J31356"/>
      <c r="U31356" s="43"/>
      <c r="AE31356"/>
    </row>
    <row r="31357" spans="1:31">
      <c r="A31357">
        <v>71580</v>
      </c>
      <c r="B31357" t="s">
        <v>26863</v>
      </c>
      <c r="C31357" t="s">
        <v>33477</v>
      </c>
      <c r="D31357" t="s">
        <v>33476</v>
      </c>
      <c r="E31357"/>
      <c r="F31357"/>
      <c r="G31357"/>
      <c r="H31357"/>
      <c r="I31357"/>
      <c r="J31357"/>
      <c r="U31357" s="43"/>
      <c r="AE31357"/>
    </row>
    <row r="31358" spans="1:31">
      <c r="A31358">
        <v>71580</v>
      </c>
      <c r="B31358" t="s">
        <v>26864</v>
      </c>
      <c r="C31358" t="s">
        <v>33477</v>
      </c>
      <c r="D31358" t="s">
        <v>33476</v>
      </c>
      <c r="E31358"/>
      <c r="F31358"/>
      <c r="G31358"/>
      <c r="H31358"/>
      <c r="I31358"/>
      <c r="J31358"/>
      <c r="U31358" s="43"/>
      <c r="AE31358"/>
    </row>
    <row r="31359" spans="1:31">
      <c r="A31359">
        <v>71250</v>
      </c>
      <c r="B31359" t="s">
        <v>2879</v>
      </c>
      <c r="C31359" t="s">
        <v>33477</v>
      </c>
      <c r="D31359" t="s">
        <v>33476</v>
      </c>
      <c r="E31359"/>
      <c r="F31359"/>
      <c r="G31359"/>
      <c r="H31359"/>
      <c r="I31359"/>
      <c r="J31359"/>
      <c r="U31359" s="43"/>
      <c r="AE31359"/>
    </row>
    <row r="31360" spans="1:31">
      <c r="A31360">
        <v>71160</v>
      </c>
      <c r="B31360" t="s">
        <v>20851</v>
      </c>
      <c r="C31360" t="s">
        <v>33477</v>
      </c>
      <c r="D31360" t="s">
        <v>33476</v>
      </c>
      <c r="E31360"/>
      <c r="F31360"/>
      <c r="G31360"/>
      <c r="H31360"/>
      <c r="I31360"/>
      <c r="J31360"/>
      <c r="U31360" s="43"/>
      <c r="AE31360"/>
    </row>
    <row r="31361" spans="1:31">
      <c r="A31361">
        <v>71260</v>
      </c>
      <c r="B31361" t="s">
        <v>26865</v>
      </c>
      <c r="C31361" t="s">
        <v>33477</v>
      </c>
      <c r="D31361" t="s">
        <v>33476</v>
      </c>
      <c r="E31361"/>
      <c r="F31361"/>
      <c r="G31361"/>
      <c r="H31361"/>
      <c r="I31361"/>
      <c r="J31361"/>
      <c r="U31361" s="43"/>
      <c r="AE31361"/>
    </row>
    <row r="31362" spans="1:31">
      <c r="A31362">
        <v>71240</v>
      </c>
      <c r="B31362" t="s">
        <v>26866</v>
      </c>
      <c r="C31362" t="s">
        <v>33477</v>
      </c>
      <c r="D31362" t="s">
        <v>33476</v>
      </c>
      <c r="E31362"/>
      <c r="F31362"/>
      <c r="G31362"/>
      <c r="H31362"/>
      <c r="I31362"/>
      <c r="J31362"/>
      <c r="U31362" s="43"/>
      <c r="AE31362"/>
    </row>
    <row r="31363" spans="1:31">
      <c r="A31363">
        <v>71570</v>
      </c>
      <c r="B31363" t="s">
        <v>26867</v>
      </c>
      <c r="C31363" t="s">
        <v>33477</v>
      </c>
      <c r="D31363" t="s">
        <v>33476</v>
      </c>
      <c r="E31363"/>
      <c r="F31363"/>
      <c r="G31363"/>
      <c r="H31363"/>
      <c r="I31363"/>
      <c r="J31363"/>
      <c r="U31363" s="43"/>
      <c r="AE31363"/>
    </row>
    <row r="31364" spans="1:31">
      <c r="A31364">
        <v>71440</v>
      </c>
      <c r="B31364" t="s">
        <v>26868</v>
      </c>
      <c r="C31364" t="s">
        <v>33477</v>
      </c>
      <c r="D31364" t="s">
        <v>33476</v>
      </c>
      <c r="E31364"/>
      <c r="F31364"/>
      <c r="G31364"/>
      <c r="H31364"/>
      <c r="I31364"/>
      <c r="J31364"/>
      <c r="U31364" s="43"/>
      <c r="AE31364"/>
    </row>
    <row r="31365" spans="1:31">
      <c r="A31365">
        <v>71220</v>
      </c>
      <c r="B31365" t="s">
        <v>26869</v>
      </c>
      <c r="C31365" t="s">
        <v>33477</v>
      </c>
      <c r="D31365" t="s">
        <v>33476</v>
      </c>
      <c r="E31365"/>
      <c r="F31365"/>
      <c r="G31365"/>
      <c r="H31365"/>
      <c r="I31365"/>
      <c r="J31365"/>
      <c r="U31365" s="43"/>
      <c r="AE31365"/>
    </row>
    <row r="31366" spans="1:31">
      <c r="A31366">
        <v>71430</v>
      </c>
      <c r="B31366" t="s">
        <v>26870</v>
      </c>
      <c r="C31366" t="s">
        <v>33477</v>
      </c>
      <c r="D31366" t="s">
        <v>33476</v>
      </c>
      <c r="E31366"/>
      <c r="F31366"/>
      <c r="G31366"/>
      <c r="H31366"/>
      <c r="I31366"/>
      <c r="J31366"/>
      <c r="U31366" s="43"/>
      <c r="AE31366"/>
    </row>
    <row r="31367" spans="1:31">
      <c r="A31367">
        <v>71140</v>
      </c>
      <c r="B31367" t="s">
        <v>26871</v>
      </c>
      <c r="C31367" t="s">
        <v>33477</v>
      </c>
      <c r="D31367" t="s">
        <v>33476</v>
      </c>
      <c r="E31367"/>
      <c r="F31367"/>
      <c r="G31367"/>
      <c r="H31367"/>
      <c r="I31367"/>
      <c r="J31367"/>
      <c r="U31367" s="43"/>
      <c r="AE31367"/>
    </row>
    <row r="31368" spans="1:31">
      <c r="A31368">
        <v>71300</v>
      </c>
      <c r="B31368" t="s">
        <v>26872</v>
      </c>
      <c r="C31368" t="s">
        <v>33477</v>
      </c>
      <c r="D31368" t="s">
        <v>33476</v>
      </c>
      <c r="E31368"/>
      <c r="F31368"/>
      <c r="G31368"/>
      <c r="H31368"/>
      <c r="I31368"/>
      <c r="J31368"/>
      <c r="U31368" s="43"/>
      <c r="AE31368"/>
    </row>
    <row r="31369" spans="1:31">
      <c r="A31369">
        <v>71510</v>
      </c>
      <c r="B31369" t="s">
        <v>26873</v>
      </c>
      <c r="C31369" t="s">
        <v>33477</v>
      </c>
      <c r="D31369" t="s">
        <v>33476</v>
      </c>
      <c r="E31369"/>
      <c r="F31369"/>
      <c r="G31369"/>
      <c r="H31369"/>
      <c r="I31369"/>
      <c r="J31369"/>
      <c r="U31369" s="43"/>
      <c r="AE31369"/>
    </row>
    <row r="31370" spans="1:31">
      <c r="A31370">
        <v>71390</v>
      </c>
      <c r="B31370" t="s">
        <v>26874</v>
      </c>
      <c r="C31370" t="s">
        <v>33477</v>
      </c>
      <c r="D31370" t="s">
        <v>33476</v>
      </c>
      <c r="E31370"/>
      <c r="F31370"/>
      <c r="G31370"/>
      <c r="H31370"/>
      <c r="I31370"/>
      <c r="J31370"/>
      <c r="U31370" s="43"/>
      <c r="AE31370"/>
    </row>
    <row r="31371" spans="1:31">
      <c r="A31371">
        <v>71340</v>
      </c>
      <c r="B31371" t="s">
        <v>26875</v>
      </c>
      <c r="C31371" t="s">
        <v>33477</v>
      </c>
      <c r="D31371" t="s">
        <v>33476</v>
      </c>
      <c r="E31371"/>
      <c r="F31371"/>
      <c r="G31371"/>
      <c r="H31371"/>
      <c r="I31371"/>
      <c r="J31371"/>
      <c r="U31371" s="43"/>
      <c r="AE31371"/>
    </row>
    <row r="31372" spans="1:31">
      <c r="A31372">
        <v>71220</v>
      </c>
      <c r="B31372" t="s">
        <v>26876</v>
      </c>
      <c r="C31372" t="s">
        <v>33477</v>
      </c>
      <c r="D31372" t="s">
        <v>33476</v>
      </c>
      <c r="E31372"/>
      <c r="F31372"/>
      <c r="G31372"/>
      <c r="H31372"/>
      <c r="I31372"/>
      <c r="J31372"/>
      <c r="U31372" s="43"/>
      <c r="AE31372"/>
    </row>
    <row r="31373" spans="1:31">
      <c r="A31373">
        <v>71430</v>
      </c>
      <c r="B31373" t="s">
        <v>26877</v>
      </c>
      <c r="C31373" t="s">
        <v>33477</v>
      </c>
      <c r="D31373" t="s">
        <v>33476</v>
      </c>
      <c r="E31373"/>
      <c r="F31373"/>
      <c r="G31373"/>
      <c r="H31373"/>
      <c r="I31373"/>
      <c r="J31373"/>
      <c r="U31373" s="43"/>
      <c r="AE31373"/>
    </row>
    <row r="31374" spans="1:31">
      <c r="A31374">
        <v>71310</v>
      </c>
      <c r="B31374" t="s">
        <v>26878</v>
      </c>
      <c r="C31374" t="s">
        <v>33477</v>
      </c>
      <c r="D31374" t="s">
        <v>33476</v>
      </c>
      <c r="E31374"/>
      <c r="F31374"/>
      <c r="G31374"/>
      <c r="H31374"/>
      <c r="I31374"/>
      <c r="J31374"/>
      <c r="U31374" s="43"/>
      <c r="AE31374"/>
    </row>
    <row r="31375" spans="1:31">
      <c r="A31375">
        <v>71250</v>
      </c>
      <c r="B31375" t="s">
        <v>17358</v>
      </c>
      <c r="C31375" t="s">
        <v>33477</v>
      </c>
      <c r="D31375" t="s">
        <v>33476</v>
      </c>
      <c r="E31375"/>
      <c r="F31375"/>
      <c r="G31375"/>
      <c r="H31375"/>
      <c r="I31375"/>
      <c r="J31375"/>
      <c r="U31375" s="43"/>
      <c r="AE31375"/>
    </row>
    <row r="31376" spans="1:31">
      <c r="A31376">
        <v>71370</v>
      </c>
      <c r="B31376" t="s">
        <v>26879</v>
      </c>
      <c r="C31376" t="s">
        <v>33477</v>
      </c>
      <c r="D31376" t="s">
        <v>33476</v>
      </c>
      <c r="E31376"/>
      <c r="F31376"/>
      <c r="G31376"/>
      <c r="H31376"/>
      <c r="I31376"/>
      <c r="J31376"/>
      <c r="U31376" s="43"/>
      <c r="AE31376"/>
    </row>
    <row r="31377" spans="1:31">
      <c r="A31377">
        <v>71800</v>
      </c>
      <c r="B31377" t="s">
        <v>26880</v>
      </c>
      <c r="C31377" t="s">
        <v>33477</v>
      </c>
      <c r="D31377" t="s">
        <v>33476</v>
      </c>
      <c r="E31377"/>
      <c r="F31377"/>
      <c r="G31377"/>
      <c r="H31377"/>
      <c r="I31377"/>
      <c r="J31377"/>
      <c r="U31377" s="43"/>
      <c r="AE31377"/>
    </row>
    <row r="31378" spans="1:31">
      <c r="A31378">
        <v>71460</v>
      </c>
      <c r="B31378" t="s">
        <v>26881</v>
      </c>
      <c r="C31378" t="s">
        <v>33477</v>
      </c>
      <c r="D31378" t="s">
        <v>33476</v>
      </c>
      <c r="E31378"/>
      <c r="F31378"/>
      <c r="G31378"/>
      <c r="H31378"/>
      <c r="I31378"/>
      <c r="J31378"/>
      <c r="U31378" s="43"/>
      <c r="AE31378"/>
    </row>
    <row r="31379" spans="1:31">
      <c r="A31379">
        <v>71470</v>
      </c>
      <c r="B31379" t="s">
        <v>26882</v>
      </c>
      <c r="C31379" t="s">
        <v>33477</v>
      </c>
      <c r="D31379" t="s">
        <v>203</v>
      </c>
      <c r="E31379"/>
      <c r="F31379"/>
      <c r="G31379"/>
      <c r="H31379"/>
      <c r="I31379"/>
      <c r="J31379"/>
      <c r="U31379" s="43"/>
      <c r="AE31379"/>
    </row>
    <row r="31380" spans="1:31">
      <c r="A31380">
        <v>71240</v>
      </c>
      <c r="B31380" t="s">
        <v>2447</v>
      </c>
      <c r="C31380" t="s">
        <v>33477</v>
      </c>
      <c r="D31380" t="s">
        <v>33476</v>
      </c>
      <c r="E31380"/>
      <c r="F31380"/>
      <c r="G31380"/>
      <c r="H31380"/>
      <c r="I31380"/>
      <c r="J31380"/>
      <c r="U31380" s="43"/>
      <c r="AE31380"/>
    </row>
    <row r="31381" spans="1:31">
      <c r="A31381">
        <v>71640</v>
      </c>
      <c r="B31381" t="s">
        <v>26883</v>
      </c>
      <c r="C31381" t="s">
        <v>33477</v>
      </c>
      <c r="D31381" t="s">
        <v>33476</v>
      </c>
      <c r="E31381"/>
      <c r="F31381"/>
      <c r="G31381"/>
      <c r="H31381"/>
      <c r="I31381"/>
      <c r="J31381"/>
      <c r="U31381" s="43"/>
      <c r="AE31381"/>
    </row>
    <row r="31382" spans="1:31">
      <c r="A31382">
        <v>71390</v>
      </c>
      <c r="B31382" t="s">
        <v>26884</v>
      </c>
      <c r="C31382" t="s">
        <v>33477</v>
      </c>
      <c r="D31382" t="s">
        <v>33476</v>
      </c>
      <c r="E31382"/>
      <c r="F31382"/>
      <c r="G31382"/>
      <c r="H31382"/>
      <c r="I31382"/>
      <c r="J31382"/>
      <c r="U31382" s="43"/>
      <c r="AE31382"/>
    </row>
    <row r="31383" spans="1:31">
      <c r="A31383">
        <v>71620</v>
      </c>
      <c r="B31383" t="s">
        <v>26885</v>
      </c>
      <c r="C31383" t="s">
        <v>33477</v>
      </c>
      <c r="D31383" t="s">
        <v>33476</v>
      </c>
      <c r="E31383"/>
      <c r="F31383"/>
      <c r="G31383"/>
      <c r="H31383"/>
      <c r="I31383"/>
      <c r="J31383"/>
      <c r="U31383" s="43"/>
      <c r="AE31383"/>
    </row>
    <row r="31384" spans="1:31">
      <c r="A31384">
        <v>71110</v>
      </c>
      <c r="B31384" t="s">
        <v>26886</v>
      </c>
      <c r="C31384" t="s">
        <v>33477</v>
      </c>
      <c r="D31384" t="s">
        <v>33476</v>
      </c>
      <c r="E31384"/>
      <c r="F31384"/>
      <c r="G31384"/>
      <c r="H31384"/>
      <c r="I31384"/>
      <c r="J31384"/>
      <c r="U31384" s="43"/>
      <c r="AE31384"/>
    </row>
    <row r="31385" spans="1:31">
      <c r="A31385">
        <v>71190</v>
      </c>
      <c r="B31385" t="s">
        <v>26887</v>
      </c>
      <c r="C31385" t="s">
        <v>33477</v>
      </c>
      <c r="D31385" t="s">
        <v>33476</v>
      </c>
      <c r="E31385"/>
      <c r="F31385"/>
      <c r="G31385"/>
      <c r="H31385"/>
      <c r="I31385"/>
      <c r="J31385"/>
      <c r="U31385" s="43"/>
      <c r="AE31385"/>
    </row>
    <row r="31386" spans="1:31">
      <c r="A31386">
        <v>71740</v>
      </c>
      <c r="B31386" t="s">
        <v>26888</v>
      </c>
      <c r="C31386" t="s">
        <v>33477</v>
      </c>
      <c r="D31386" t="s">
        <v>33476</v>
      </c>
      <c r="E31386"/>
      <c r="F31386"/>
      <c r="G31386"/>
      <c r="H31386"/>
      <c r="I31386"/>
      <c r="J31386"/>
      <c r="U31386" s="43"/>
      <c r="AE31386"/>
    </row>
    <row r="31387" spans="1:31">
      <c r="A31387">
        <v>71490</v>
      </c>
      <c r="B31387" t="s">
        <v>26889</v>
      </c>
      <c r="C31387" t="s">
        <v>33477</v>
      </c>
      <c r="D31387" t="s">
        <v>33476</v>
      </c>
      <c r="E31387"/>
      <c r="F31387"/>
      <c r="G31387"/>
      <c r="H31387"/>
      <c r="I31387"/>
      <c r="J31387"/>
      <c r="U31387" s="43"/>
      <c r="AE31387"/>
    </row>
    <row r="31388" spans="1:31">
      <c r="A31388">
        <v>71370</v>
      </c>
      <c r="B31388" t="s">
        <v>26890</v>
      </c>
      <c r="C31388" t="s">
        <v>33477</v>
      </c>
      <c r="D31388" t="s">
        <v>33476</v>
      </c>
      <c r="E31388"/>
      <c r="F31388"/>
      <c r="G31388"/>
      <c r="H31388"/>
      <c r="I31388"/>
      <c r="J31388"/>
      <c r="U31388" s="43"/>
      <c r="AE31388"/>
    </row>
    <row r="31389" spans="1:31">
      <c r="A31389">
        <v>71320</v>
      </c>
      <c r="B31389" t="s">
        <v>1256</v>
      </c>
      <c r="C31389" t="s">
        <v>33477</v>
      </c>
      <c r="D31389" t="s">
        <v>33476</v>
      </c>
      <c r="E31389"/>
      <c r="F31389"/>
      <c r="G31389"/>
      <c r="H31389"/>
      <c r="I31389"/>
      <c r="J31389"/>
      <c r="U31389" s="43"/>
      <c r="AE31389"/>
    </row>
    <row r="31390" spans="1:31">
      <c r="A31390">
        <v>71210</v>
      </c>
      <c r="B31390" t="s">
        <v>26891</v>
      </c>
      <c r="C31390" t="s">
        <v>33477</v>
      </c>
      <c r="D31390" t="s">
        <v>33476</v>
      </c>
      <c r="E31390"/>
      <c r="F31390"/>
      <c r="G31390"/>
      <c r="H31390"/>
      <c r="I31390"/>
      <c r="J31390"/>
      <c r="U31390" s="43"/>
      <c r="AE31390"/>
    </row>
    <row r="31391" spans="1:31">
      <c r="A31391">
        <v>71670</v>
      </c>
      <c r="B31391" t="s">
        <v>2035</v>
      </c>
      <c r="C31391" t="s">
        <v>33477</v>
      </c>
      <c r="D31391" t="s">
        <v>33476</v>
      </c>
      <c r="E31391"/>
      <c r="F31391"/>
      <c r="G31391"/>
      <c r="H31391"/>
      <c r="I31391"/>
      <c r="J31391"/>
      <c r="U31391" s="43"/>
      <c r="AE31391"/>
    </row>
    <row r="31392" spans="1:31">
      <c r="A31392">
        <v>71400</v>
      </c>
      <c r="B31392" t="s">
        <v>26892</v>
      </c>
      <c r="C31392" t="s">
        <v>33477</v>
      </c>
      <c r="D31392" t="s">
        <v>33476</v>
      </c>
      <c r="E31392"/>
      <c r="F31392"/>
      <c r="G31392"/>
      <c r="H31392"/>
      <c r="I31392"/>
      <c r="J31392"/>
      <c r="U31392" s="43"/>
      <c r="AE31392"/>
    </row>
    <row r="31393" spans="1:31">
      <c r="A31393">
        <v>71110</v>
      </c>
      <c r="B31393" t="s">
        <v>14867</v>
      </c>
      <c r="C31393" t="s">
        <v>33477</v>
      </c>
      <c r="D31393" t="s">
        <v>33476</v>
      </c>
      <c r="E31393"/>
      <c r="F31393"/>
      <c r="G31393"/>
      <c r="H31393"/>
      <c r="I31393"/>
      <c r="J31393"/>
      <c r="U31393" s="43"/>
      <c r="AE31393"/>
    </row>
    <row r="31394" spans="1:31">
      <c r="A31394">
        <v>71260</v>
      </c>
      <c r="B31394" t="s">
        <v>26893</v>
      </c>
      <c r="C31394" t="s">
        <v>33477</v>
      </c>
      <c r="D31394" t="s">
        <v>33476</v>
      </c>
      <c r="E31394"/>
      <c r="F31394"/>
      <c r="G31394"/>
      <c r="H31394"/>
      <c r="I31394"/>
      <c r="J31394"/>
      <c r="U31394" s="43"/>
      <c r="AE31394"/>
    </row>
    <row r="31395" spans="1:31">
      <c r="A31395">
        <v>71460</v>
      </c>
      <c r="B31395" t="s">
        <v>26894</v>
      </c>
      <c r="C31395" t="s">
        <v>33477</v>
      </c>
      <c r="D31395" t="s">
        <v>33476</v>
      </c>
      <c r="E31395"/>
      <c r="F31395"/>
      <c r="G31395"/>
      <c r="H31395"/>
      <c r="I31395"/>
      <c r="J31395"/>
      <c r="U31395" s="43"/>
      <c r="AE31395"/>
    </row>
    <row r="31396" spans="1:31">
      <c r="A31396">
        <v>71330</v>
      </c>
      <c r="B31396" t="s">
        <v>26895</v>
      </c>
      <c r="C31396" t="s">
        <v>33477</v>
      </c>
      <c r="D31396" t="s">
        <v>33476</v>
      </c>
      <c r="E31396"/>
      <c r="F31396"/>
      <c r="G31396"/>
      <c r="H31396"/>
      <c r="I31396"/>
      <c r="J31396"/>
      <c r="U31396" s="43"/>
      <c r="AE31396"/>
    </row>
    <row r="31397" spans="1:31">
      <c r="A31397">
        <v>71370</v>
      </c>
      <c r="B31397" t="s">
        <v>26896</v>
      </c>
      <c r="C31397" t="s">
        <v>33477</v>
      </c>
      <c r="D31397" t="s">
        <v>33476</v>
      </c>
      <c r="E31397"/>
      <c r="F31397"/>
      <c r="G31397"/>
      <c r="H31397"/>
      <c r="I31397"/>
      <c r="J31397"/>
      <c r="U31397" s="43"/>
      <c r="AE31397"/>
    </row>
    <row r="31398" spans="1:31">
      <c r="A31398">
        <v>71800</v>
      </c>
      <c r="B31398" t="s">
        <v>26897</v>
      </c>
      <c r="C31398" t="s">
        <v>33477</v>
      </c>
      <c r="D31398" t="s">
        <v>33476</v>
      </c>
      <c r="E31398"/>
      <c r="F31398"/>
      <c r="G31398"/>
      <c r="H31398"/>
      <c r="I31398"/>
      <c r="J31398"/>
      <c r="U31398" s="43"/>
      <c r="AE31398"/>
    </row>
    <row r="31399" spans="1:31">
      <c r="A31399">
        <v>71390</v>
      </c>
      <c r="B31399" t="s">
        <v>26898</v>
      </c>
      <c r="C31399" t="s">
        <v>33477</v>
      </c>
      <c r="D31399" t="s">
        <v>33476</v>
      </c>
      <c r="E31399"/>
      <c r="F31399"/>
      <c r="G31399"/>
      <c r="H31399"/>
      <c r="I31399"/>
      <c r="J31399"/>
      <c r="U31399" s="43"/>
      <c r="AE31399"/>
    </row>
    <row r="31400" spans="1:31">
      <c r="A31400">
        <v>71350</v>
      </c>
      <c r="B31400" t="s">
        <v>26899</v>
      </c>
      <c r="C31400" t="s">
        <v>33477</v>
      </c>
      <c r="D31400" t="s">
        <v>33476</v>
      </c>
      <c r="E31400"/>
      <c r="F31400"/>
      <c r="G31400"/>
      <c r="H31400"/>
      <c r="I31400"/>
      <c r="J31400"/>
      <c r="U31400" s="43"/>
      <c r="AE31400"/>
    </row>
    <row r="31401" spans="1:31">
      <c r="A31401">
        <v>71490</v>
      </c>
      <c r="B31401" t="s">
        <v>26900</v>
      </c>
      <c r="C31401" t="s">
        <v>33477</v>
      </c>
      <c r="D31401" t="s">
        <v>33476</v>
      </c>
      <c r="E31401"/>
      <c r="F31401"/>
      <c r="G31401"/>
      <c r="H31401"/>
      <c r="I31401"/>
      <c r="J31401"/>
      <c r="U31401" s="43"/>
      <c r="AE31401"/>
    </row>
    <row r="31402" spans="1:31">
      <c r="A31402">
        <v>71510</v>
      </c>
      <c r="B31402" t="s">
        <v>11027</v>
      </c>
      <c r="C31402" t="s">
        <v>33477</v>
      </c>
      <c r="D31402" t="s">
        <v>33476</v>
      </c>
      <c r="E31402"/>
      <c r="F31402"/>
      <c r="G31402"/>
      <c r="H31402"/>
      <c r="I31402"/>
      <c r="J31402"/>
      <c r="U31402" s="43"/>
      <c r="AE31402"/>
    </row>
    <row r="31403" spans="1:31">
      <c r="A31403">
        <v>71390</v>
      </c>
      <c r="B31403" t="s">
        <v>12463</v>
      </c>
      <c r="C31403" t="s">
        <v>33477</v>
      </c>
      <c r="D31403" t="s">
        <v>33476</v>
      </c>
      <c r="E31403"/>
      <c r="F31403"/>
      <c r="G31403"/>
      <c r="H31403"/>
      <c r="I31403"/>
      <c r="J31403"/>
      <c r="U31403" s="43"/>
      <c r="AE31403"/>
    </row>
    <row r="31404" spans="1:31">
      <c r="A31404">
        <v>71460</v>
      </c>
      <c r="B31404" t="s">
        <v>26901</v>
      </c>
      <c r="C31404" t="s">
        <v>33477</v>
      </c>
      <c r="D31404" t="s">
        <v>33476</v>
      </c>
      <c r="E31404"/>
      <c r="F31404"/>
      <c r="G31404"/>
      <c r="H31404"/>
      <c r="I31404"/>
      <c r="J31404"/>
      <c r="U31404" s="43"/>
      <c r="AE31404"/>
    </row>
    <row r="31405" spans="1:31">
      <c r="A31405">
        <v>71170</v>
      </c>
      <c r="B31405" t="s">
        <v>26902</v>
      </c>
      <c r="C31405" t="s">
        <v>33477</v>
      </c>
      <c r="D31405" t="e">
        <v>#N/A</v>
      </c>
      <c r="E31405"/>
      <c r="F31405"/>
      <c r="G31405"/>
      <c r="H31405"/>
      <c r="I31405"/>
      <c r="J31405"/>
      <c r="U31405" s="43"/>
      <c r="AE31405"/>
    </row>
    <row r="31406" spans="1:31">
      <c r="A31406">
        <v>71640</v>
      </c>
      <c r="B31406" t="s">
        <v>26903</v>
      </c>
      <c r="C31406" t="s">
        <v>33477</v>
      </c>
      <c r="D31406" t="s">
        <v>33476</v>
      </c>
      <c r="E31406"/>
      <c r="F31406"/>
      <c r="G31406"/>
      <c r="H31406"/>
      <c r="I31406"/>
      <c r="J31406"/>
      <c r="U31406" s="43"/>
      <c r="AE31406"/>
    </row>
    <row r="31407" spans="1:31">
      <c r="A31407">
        <v>71490</v>
      </c>
      <c r="B31407" t="s">
        <v>26904</v>
      </c>
      <c r="C31407" t="s">
        <v>33477</v>
      </c>
      <c r="D31407" t="s">
        <v>33476</v>
      </c>
      <c r="E31407"/>
      <c r="F31407"/>
      <c r="G31407"/>
      <c r="H31407"/>
      <c r="I31407"/>
      <c r="J31407"/>
      <c r="U31407" s="43"/>
      <c r="AE31407"/>
    </row>
    <row r="31408" spans="1:31">
      <c r="A31408">
        <v>71800</v>
      </c>
      <c r="B31408" t="s">
        <v>26905</v>
      </c>
      <c r="C31408" t="s">
        <v>33477</v>
      </c>
      <c r="D31408" t="s">
        <v>33476</v>
      </c>
      <c r="E31408"/>
      <c r="F31408"/>
      <c r="G31408"/>
      <c r="H31408"/>
      <c r="I31408"/>
      <c r="J31408"/>
      <c r="U31408" s="43"/>
      <c r="AE31408"/>
    </row>
    <row r="31409" spans="1:31">
      <c r="A31409">
        <v>71110</v>
      </c>
      <c r="B31409" t="s">
        <v>26906</v>
      </c>
      <c r="C31409" t="s">
        <v>33477</v>
      </c>
      <c r="D31409" t="s">
        <v>33476</v>
      </c>
      <c r="E31409"/>
      <c r="F31409"/>
      <c r="G31409"/>
      <c r="H31409"/>
      <c r="I31409"/>
      <c r="J31409"/>
      <c r="U31409" s="43"/>
      <c r="AE31409"/>
    </row>
    <row r="31410" spans="1:31">
      <c r="A31410">
        <v>71210</v>
      </c>
      <c r="B31410" t="s">
        <v>26907</v>
      </c>
      <c r="C31410" t="s">
        <v>33477</v>
      </c>
      <c r="D31410" t="s">
        <v>33476</v>
      </c>
      <c r="E31410"/>
      <c r="F31410"/>
      <c r="G31410"/>
      <c r="H31410"/>
      <c r="I31410"/>
      <c r="J31410"/>
      <c r="U31410" s="43"/>
      <c r="AE31410"/>
    </row>
    <row r="31411" spans="1:31">
      <c r="A31411">
        <v>71210</v>
      </c>
      <c r="B31411" t="s">
        <v>26908</v>
      </c>
      <c r="C31411" t="s">
        <v>33477</v>
      </c>
      <c r="D31411" t="s">
        <v>33476</v>
      </c>
      <c r="E31411"/>
      <c r="F31411"/>
      <c r="G31411"/>
      <c r="H31411"/>
      <c r="I31411"/>
      <c r="J31411"/>
      <c r="U31411" s="43"/>
      <c r="AE31411"/>
    </row>
    <row r="31412" spans="1:31">
      <c r="A31412">
        <v>71800</v>
      </c>
      <c r="B31412" t="s">
        <v>26909</v>
      </c>
      <c r="C31412" t="s">
        <v>33477</v>
      </c>
      <c r="D31412" t="s">
        <v>33476</v>
      </c>
      <c r="E31412"/>
      <c r="F31412"/>
      <c r="G31412"/>
      <c r="H31412"/>
      <c r="I31412"/>
      <c r="J31412"/>
      <c r="U31412" s="43"/>
      <c r="AE31412"/>
    </row>
    <row r="31413" spans="1:31">
      <c r="A31413">
        <v>71360</v>
      </c>
      <c r="B31413" t="s">
        <v>26910</v>
      </c>
      <c r="C31413" t="s">
        <v>33477</v>
      </c>
      <c r="D31413" t="s">
        <v>33476</v>
      </c>
      <c r="E31413"/>
      <c r="F31413"/>
      <c r="G31413"/>
      <c r="H31413"/>
      <c r="I31413"/>
      <c r="J31413"/>
      <c r="U31413" s="43"/>
      <c r="AE31413"/>
    </row>
    <row r="31414" spans="1:31">
      <c r="A31414">
        <v>71600</v>
      </c>
      <c r="B31414" t="s">
        <v>26911</v>
      </c>
      <c r="C31414" t="s">
        <v>33477</v>
      </c>
      <c r="D31414" t="s">
        <v>33476</v>
      </c>
      <c r="E31414"/>
      <c r="F31414"/>
      <c r="G31414"/>
      <c r="H31414"/>
      <c r="I31414"/>
      <c r="J31414"/>
      <c r="U31414" s="43"/>
      <c r="AE31414"/>
    </row>
    <row r="31415" spans="1:31">
      <c r="A31415">
        <v>71990</v>
      </c>
      <c r="B31415" t="s">
        <v>26912</v>
      </c>
      <c r="C31415" t="s">
        <v>33477</v>
      </c>
      <c r="D31415" t="s">
        <v>33476</v>
      </c>
      <c r="E31415"/>
      <c r="F31415"/>
      <c r="G31415"/>
      <c r="H31415"/>
      <c r="I31415"/>
      <c r="J31415"/>
      <c r="U31415" s="43"/>
      <c r="AE31415"/>
    </row>
    <row r="31416" spans="1:31">
      <c r="A31416">
        <v>71520</v>
      </c>
      <c r="B31416" t="s">
        <v>26913</v>
      </c>
      <c r="C31416" t="s">
        <v>33477</v>
      </c>
      <c r="D31416" t="s">
        <v>33476</v>
      </c>
      <c r="E31416"/>
      <c r="F31416"/>
      <c r="G31416"/>
      <c r="H31416"/>
      <c r="I31416"/>
      <c r="J31416"/>
      <c r="U31416" s="43"/>
      <c r="AE31416"/>
    </row>
    <row r="31417" spans="1:31">
      <c r="A31417">
        <v>71510</v>
      </c>
      <c r="B31417" t="s">
        <v>26914</v>
      </c>
      <c r="C31417" t="s">
        <v>33477</v>
      </c>
      <c r="D31417" t="s">
        <v>33476</v>
      </c>
      <c r="E31417"/>
      <c r="F31417"/>
      <c r="G31417"/>
      <c r="H31417"/>
      <c r="I31417"/>
      <c r="J31417"/>
      <c r="U31417" s="43"/>
      <c r="AE31417"/>
    </row>
    <row r="31418" spans="1:31">
      <c r="A31418">
        <v>71350</v>
      </c>
      <c r="B31418" t="s">
        <v>26915</v>
      </c>
      <c r="C31418" t="s">
        <v>33477</v>
      </c>
      <c r="D31418" t="s">
        <v>33476</v>
      </c>
      <c r="E31418"/>
      <c r="F31418"/>
      <c r="G31418"/>
      <c r="H31418"/>
      <c r="I31418"/>
      <c r="J31418"/>
      <c r="U31418" s="43"/>
      <c r="AE31418"/>
    </row>
    <row r="31419" spans="1:31">
      <c r="A31419">
        <v>71350</v>
      </c>
      <c r="B31419" t="s">
        <v>26915</v>
      </c>
      <c r="C31419" t="s">
        <v>33477</v>
      </c>
      <c r="D31419" t="s">
        <v>33476</v>
      </c>
      <c r="E31419"/>
      <c r="F31419"/>
      <c r="G31419"/>
      <c r="H31419"/>
      <c r="I31419"/>
      <c r="J31419"/>
      <c r="U31419" s="43"/>
      <c r="AE31419"/>
    </row>
    <row r="31420" spans="1:31">
      <c r="A31420">
        <v>71240</v>
      </c>
      <c r="B31420" t="s">
        <v>26916</v>
      </c>
      <c r="C31420" t="s">
        <v>33477</v>
      </c>
      <c r="D31420" t="s">
        <v>33476</v>
      </c>
      <c r="E31420"/>
      <c r="F31420"/>
      <c r="G31420"/>
      <c r="H31420"/>
      <c r="I31420"/>
      <c r="J31420"/>
      <c r="U31420" s="43"/>
      <c r="AE31420"/>
    </row>
    <row r="31421" spans="1:31">
      <c r="A31421">
        <v>71380</v>
      </c>
      <c r="B31421" t="s">
        <v>534</v>
      </c>
      <c r="C31421" t="s">
        <v>33477</v>
      </c>
      <c r="D31421" t="s">
        <v>33476</v>
      </c>
      <c r="E31421"/>
      <c r="F31421"/>
      <c r="G31421"/>
      <c r="H31421"/>
      <c r="I31421"/>
      <c r="J31421"/>
      <c r="U31421" s="43"/>
      <c r="AE31421"/>
    </row>
    <row r="31422" spans="1:31">
      <c r="A31422">
        <v>71460</v>
      </c>
      <c r="B31422" t="s">
        <v>26917</v>
      </c>
      <c r="C31422" t="s">
        <v>33477</v>
      </c>
      <c r="D31422" t="s">
        <v>33476</v>
      </c>
      <c r="E31422"/>
      <c r="F31422"/>
      <c r="G31422"/>
      <c r="H31422"/>
      <c r="I31422"/>
      <c r="J31422"/>
      <c r="U31422" s="43"/>
      <c r="AE31422"/>
    </row>
    <row r="31423" spans="1:31">
      <c r="A31423">
        <v>71640</v>
      </c>
      <c r="B31423" t="s">
        <v>26918</v>
      </c>
      <c r="C31423" t="s">
        <v>33477</v>
      </c>
      <c r="D31423" t="s">
        <v>33476</v>
      </c>
      <c r="E31423"/>
      <c r="F31423"/>
      <c r="G31423"/>
      <c r="H31423"/>
      <c r="I31423"/>
      <c r="J31423"/>
      <c r="U31423" s="43"/>
      <c r="AE31423"/>
    </row>
    <row r="31424" spans="1:31">
      <c r="A31424">
        <v>71118</v>
      </c>
      <c r="B31424" t="s">
        <v>26919</v>
      </c>
      <c r="C31424" t="s">
        <v>33477</v>
      </c>
      <c r="D31424" t="e">
        <v>#N/A</v>
      </c>
      <c r="E31424"/>
      <c r="F31424"/>
      <c r="G31424"/>
      <c r="H31424"/>
      <c r="I31424"/>
      <c r="J31424"/>
      <c r="U31424" s="43"/>
      <c r="AE31424"/>
    </row>
    <row r="31425" spans="1:31">
      <c r="A31425">
        <v>71390</v>
      </c>
      <c r="B31425" t="s">
        <v>26920</v>
      </c>
      <c r="C31425" t="s">
        <v>33477</v>
      </c>
      <c r="D31425" t="s">
        <v>33476</v>
      </c>
      <c r="E31425"/>
      <c r="F31425"/>
      <c r="G31425"/>
      <c r="H31425"/>
      <c r="I31425"/>
      <c r="J31425"/>
      <c r="U31425" s="43"/>
      <c r="AE31425"/>
    </row>
    <row r="31426" spans="1:31">
      <c r="A31426">
        <v>71490</v>
      </c>
      <c r="B31426" t="s">
        <v>26921</v>
      </c>
      <c r="C31426" t="s">
        <v>33477</v>
      </c>
      <c r="D31426" t="s">
        <v>33476</v>
      </c>
      <c r="E31426"/>
      <c r="F31426"/>
      <c r="G31426"/>
      <c r="H31426"/>
      <c r="I31426"/>
      <c r="J31426"/>
      <c r="U31426" s="43"/>
      <c r="AE31426"/>
    </row>
    <row r="31427" spans="1:31">
      <c r="A31427">
        <v>71740</v>
      </c>
      <c r="B31427" t="s">
        <v>26922</v>
      </c>
      <c r="C31427" t="s">
        <v>33477</v>
      </c>
      <c r="D31427" t="s">
        <v>33476</v>
      </c>
      <c r="E31427"/>
      <c r="F31427"/>
      <c r="G31427"/>
      <c r="H31427"/>
      <c r="I31427"/>
      <c r="J31427"/>
      <c r="U31427" s="43"/>
      <c r="AE31427"/>
    </row>
    <row r="31428" spans="1:31">
      <c r="A31428">
        <v>71220</v>
      </c>
      <c r="B31428" t="s">
        <v>26923</v>
      </c>
      <c r="C31428" t="s">
        <v>33477</v>
      </c>
      <c r="D31428" t="s">
        <v>33476</v>
      </c>
      <c r="E31428"/>
      <c r="F31428"/>
      <c r="G31428"/>
      <c r="H31428"/>
      <c r="I31428"/>
      <c r="J31428"/>
      <c r="U31428" s="43"/>
      <c r="AE31428"/>
    </row>
    <row r="31429" spans="1:31">
      <c r="A31429">
        <v>71110</v>
      </c>
      <c r="B31429" t="s">
        <v>26924</v>
      </c>
      <c r="C31429" t="s">
        <v>33477</v>
      </c>
      <c r="D31429" t="s">
        <v>33476</v>
      </c>
      <c r="E31429"/>
      <c r="F31429"/>
      <c r="G31429"/>
      <c r="H31429"/>
      <c r="I31429"/>
      <c r="J31429"/>
      <c r="U31429" s="43"/>
      <c r="AE31429"/>
    </row>
    <row r="31430" spans="1:31">
      <c r="A31430">
        <v>71580</v>
      </c>
      <c r="B31430" t="s">
        <v>537</v>
      </c>
      <c r="C31430" t="s">
        <v>33477</v>
      </c>
      <c r="D31430" t="s">
        <v>33476</v>
      </c>
      <c r="E31430"/>
      <c r="F31430"/>
      <c r="G31430"/>
      <c r="H31430"/>
      <c r="I31430"/>
      <c r="J31430"/>
      <c r="U31430" s="43"/>
      <c r="AE31430"/>
    </row>
    <row r="31431" spans="1:31">
      <c r="A31431">
        <v>71460</v>
      </c>
      <c r="B31431" t="s">
        <v>26925</v>
      </c>
      <c r="C31431" t="s">
        <v>33477</v>
      </c>
      <c r="D31431" t="s">
        <v>33476</v>
      </c>
      <c r="E31431"/>
      <c r="F31431"/>
      <c r="G31431"/>
      <c r="H31431"/>
      <c r="I31431"/>
      <c r="J31431"/>
      <c r="U31431" s="43"/>
      <c r="AE31431"/>
    </row>
    <row r="31432" spans="1:31">
      <c r="A31432">
        <v>71620</v>
      </c>
      <c r="B31432" t="s">
        <v>26926</v>
      </c>
      <c r="C31432" t="s">
        <v>33477</v>
      </c>
      <c r="D31432" t="s">
        <v>33476</v>
      </c>
      <c r="E31432"/>
      <c r="F31432"/>
      <c r="G31432"/>
      <c r="H31432"/>
      <c r="I31432"/>
      <c r="J31432"/>
      <c r="U31432" s="43"/>
      <c r="AE31432"/>
    </row>
    <row r="31433" spans="1:31">
      <c r="A31433">
        <v>71350</v>
      </c>
      <c r="B31433" t="s">
        <v>26927</v>
      </c>
      <c r="C31433" t="s">
        <v>33477</v>
      </c>
      <c r="D31433" t="s">
        <v>33476</v>
      </c>
      <c r="E31433"/>
      <c r="F31433"/>
      <c r="G31433"/>
      <c r="H31433"/>
      <c r="I31433"/>
      <c r="J31433"/>
      <c r="U31433" s="43"/>
      <c r="AE31433"/>
    </row>
    <row r="31434" spans="1:31">
      <c r="A31434">
        <v>71460</v>
      </c>
      <c r="B31434" t="s">
        <v>26928</v>
      </c>
      <c r="C31434" t="s">
        <v>33477</v>
      </c>
      <c r="D31434" t="s">
        <v>33476</v>
      </c>
      <c r="E31434"/>
      <c r="F31434"/>
      <c r="G31434"/>
      <c r="H31434"/>
      <c r="I31434"/>
      <c r="J31434"/>
      <c r="U31434" s="43"/>
      <c r="AE31434"/>
    </row>
    <row r="31435" spans="1:31">
      <c r="A31435">
        <v>71640</v>
      </c>
      <c r="B31435" t="s">
        <v>26929</v>
      </c>
      <c r="C31435" t="s">
        <v>33477</v>
      </c>
      <c r="D31435" t="s">
        <v>33476</v>
      </c>
      <c r="E31435"/>
      <c r="F31435"/>
      <c r="G31435"/>
      <c r="H31435"/>
      <c r="I31435"/>
      <c r="J31435"/>
      <c r="U31435" s="43"/>
      <c r="AE31435"/>
    </row>
    <row r="31436" spans="1:31">
      <c r="A31436">
        <v>71260</v>
      </c>
      <c r="B31436" t="s">
        <v>26930</v>
      </c>
      <c r="C31436" t="s">
        <v>33477</v>
      </c>
      <c r="D31436" t="s">
        <v>33476</v>
      </c>
      <c r="E31436"/>
      <c r="F31436"/>
      <c r="G31436"/>
      <c r="H31436"/>
      <c r="I31436"/>
      <c r="J31436"/>
      <c r="U31436" s="43"/>
      <c r="AE31436"/>
    </row>
    <row r="31437" spans="1:31">
      <c r="A31437">
        <v>71460</v>
      </c>
      <c r="B31437" t="s">
        <v>26931</v>
      </c>
      <c r="C31437" t="s">
        <v>33477</v>
      </c>
      <c r="D31437" t="s">
        <v>33476</v>
      </c>
      <c r="E31437"/>
      <c r="F31437"/>
      <c r="G31437"/>
      <c r="H31437"/>
      <c r="I31437"/>
      <c r="J31437"/>
      <c r="U31437" s="43"/>
      <c r="AE31437"/>
    </row>
    <row r="31438" spans="1:31">
      <c r="A31438">
        <v>71620</v>
      </c>
      <c r="B31438" t="s">
        <v>26932</v>
      </c>
      <c r="C31438" t="s">
        <v>33477</v>
      </c>
      <c r="D31438" t="s">
        <v>33476</v>
      </c>
      <c r="E31438"/>
      <c r="F31438"/>
      <c r="G31438"/>
      <c r="H31438"/>
      <c r="I31438"/>
      <c r="J31438"/>
      <c r="U31438" s="43"/>
      <c r="AE31438"/>
    </row>
    <row r="31439" spans="1:31">
      <c r="A31439">
        <v>71740</v>
      </c>
      <c r="B31439" t="s">
        <v>26933</v>
      </c>
      <c r="C31439" t="s">
        <v>33477</v>
      </c>
      <c r="D31439" t="s">
        <v>33476</v>
      </c>
      <c r="E31439"/>
      <c r="F31439"/>
      <c r="G31439"/>
      <c r="H31439"/>
      <c r="I31439"/>
      <c r="J31439"/>
      <c r="U31439" s="43"/>
      <c r="AE31439"/>
    </row>
    <row r="31440" spans="1:31">
      <c r="A31440">
        <v>71490</v>
      </c>
      <c r="B31440" t="s">
        <v>26934</v>
      </c>
      <c r="C31440" t="s">
        <v>33477</v>
      </c>
      <c r="D31440" t="s">
        <v>33476</v>
      </c>
      <c r="E31440"/>
      <c r="F31440"/>
      <c r="G31440"/>
      <c r="H31440"/>
      <c r="I31440"/>
      <c r="J31440"/>
      <c r="U31440" s="43"/>
      <c r="AE31440"/>
    </row>
    <row r="31441" spans="1:31">
      <c r="A31441">
        <v>71460</v>
      </c>
      <c r="B31441" t="s">
        <v>26935</v>
      </c>
      <c r="C31441" t="s">
        <v>33477</v>
      </c>
      <c r="D31441" t="s">
        <v>33476</v>
      </c>
      <c r="E31441"/>
      <c r="F31441"/>
      <c r="G31441"/>
      <c r="H31441"/>
      <c r="I31441"/>
      <c r="J31441"/>
      <c r="U31441" s="43"/>
      <c r="AE31441"/>
    </row>
    <row r="31442" spans="1:31">
      <c r="A31442">
        <v>71190</v>
      </c>
      <c r="B31442" t="s">
        <v>26936</v>
      </c>
      <c r="C31442" t="s">
        <v>33477</v>
      </c>
      <c r="D31442" t="s">
        <v>33476</v>
      </c>
      <c r="E31442"/>
      <c r="F31442"/>
      <c r="G31442"/>
      <c r="H31442"/>
      <c r="I31442"/>
      <c r="J31442"/>
      <c r="U31442" s="43"/>
      <c r="AE31442"/>
    </row>
    <row r="31443" spans="1:31">
      <c r="A31443">
        <v>71670</v>
      </c>
      <c r="B31443" t="s">
        <v>26937</v>
      </c>
      <c r="C31443" t="s">
        <v>33477</v>
      </c>
      <c r="D31443" t="s">
        <v>33476</v>
      </c>
      <c r="E31443"/>
      <c r="F31443"/>
      <c r="G31443"/>
      <c r="H31443"/>
      <c r="I31443"/>
      <c r="J31443"/>
      <c r="U31443" s="43"/>
      <c r="AE31443"/>
    </row>
    <row r="31444" spans="1:31">
      <c r="A31444">
        <v>71520</v>
      </c>
      <c r="B31444" t="s">
        <v>16887</v>
      </c>
      <c r="C31444" t="s">
        <v>33477</v>
      </c>
      <c r="D31444" t="s">
        <v>33476</v>
      </c>
      <c r="E31444"/>
      <c r="F31444"/>
      <c r="G31444"/>
      <c r="H31444"/>
      <c r="I31444"/>
      <c r="J31444"/>
      <c r="U31444" s="43"/>
      <c r="AE31444"/>
    </row>
    <row r="31445" spans="1:31">
      <c r="A31445">
        <v>71520</v>
      </c>
      <c r="B31445" t="s">
        <v>26938</v>
      </c>
      <c r="C31445" t="s">
        <v>33477</v>
      </c>
      <c r="D31445" t="s">
        <v>33476</v>
      </c>
      <c r="E31445"/>
      <c r="F31445"/>
      <c r="G31445"/>
      <c r="H31445"/>
      <c r="I31445"/>
      <c r="J31445"/>
      <c r="U31445" s="43"/>
      <c r="AE31445"/>
    </row>
    <row r="31446" spans="1:31">
      <c r="A31446">
        <v>71390</v>
      </c>
      <c r="B31446" t="s">
        <v>26939</v>
      </c>
      <c r="C31446" t="s">
        <v>33477</v>
      </c>
      <c r="D31446" t="s">
        <v>33476</v>
      </c>
      <c r="E31446"/>
      <c r="F31446"/>
      <c r="G31446"/>
      <c r="H31446"/>
      <c r="I31446"/>
      <c r="J31446"/>
      <c r="U31446" s="43"/>
      <c r="AE31446"/>
    </row>
    <row r="31447" spans="1:31">
      <c r="A31447">
        <v>71990</v>
      </c>
      <c r="B31447" t="s">
        <v>1654</v>
      </c>
      <c r="C31447" t="s">
        <v>33477</v>
      </c>
      <c r="D31447" t="s">
        <v>33476</v>
      </c>
      <c r="E31447"/>
      <c r="F31447"/>
      <c r="G31447"/>
      <c r="H31447"/>
      <c r="I31447"/>
      <c r="J31447"/>
      <c r="U31447" s="43"/>
      <c r="AE31447"/>
    </row>
    <row r="31448" spans="1:31">
      <c r="A31448">
        <v>71800</v>
      </c>
      <c r="B31448" t="s">
        <v>26940</v>
      </c>
      <c r="C31448" t="s">
        <v>33477</v>
      </c>
      <c r="D31448" t="s">
        <v>33476</v>
      </c>
      <c r="E31448"/>
      <c r="F31448"/>
      <c r="G31448"/>
      <c r="H31448"/>
      <c r="I31448"/>
      <c r="J31448"/>
      <c r="U31448" s="43"/>
      <c r="AE31448"/>
    </row>
    <row r="31449" spans="1:31">
      <c r="A31449">
        <v>71320</v>
      </c>
      <c r="B31449" t="s">
        <v>4382</v>
      </c>
      <c r="C31449" t="s">
        <v>33477</v>
      </c>
      <c r="D31449" t="s">
        <v>33476</v>
      </c>
      <c r="E31449"/>
      <c r="F31449"/>
      <c r="G31449"/>
      <c r="H31449"/>
      <c r="I31449"/>
      <c r="J31449"/>
      <c r="U31449" s="43"/>
      <c r="AE31449"/>
    </row>
    <row r="31450" spans="1:31">
      <c r="A31450">
        <v>71100</v>
      </c>
      <c r="B31450" t="s">
        <v>547</v>
      </c>
      <c r="C31450" t="s">
        <v>33477</v>
      </c>
      <c r="D31450" t="s">
        <v>33476</v>
      </c>
      <c r="E31450"/>
      <c r="F31450"/>
      <c r="G31450"/>
      <c r="H31450"/>
      <c r="I31450"/>
      <c r="J31450"/>
      <c r="U31450" s="43"/>
      <c r="AE31450"/>
    </row>
    <row r="31451" spans="1:31">
      <c r="A31451">
        <v>71230</v>
      </c>
      <c r="B31451" t="s">
        <v>26941</v>
      </c>
      <c r="C31451" t="s">
        <v>33477</v>
      </c>
      <c r="D31451" t="s">
        <v>33476</v>
      </c>
      <c r="E31451"/>
      <c r="F31451"/>
      <c r="G31451"/>
      <c r="H31451"/>
      <c r="I31451"/>
      <c r="J31451"/>
      <c r="U31451" s="43"/>
      <c r="AE31451"/>
    </row>
    <row r="31452" spans="1:31">
      <c r="A31452">
        <v>71420</v>
      </c>
      <c r="B31452" t="s">
        <v>26942</v>
      </c>
      <c r="C31452" t="s">
        <v>33477</v>
      </c>
      <c r="D31452" t="s">
        <v>33476</v>
      </c>
      <c r="E31452"/>
      <c r="F31452"/>
      <c r="G31452"/>
      <c r="H31452"/>
      <c r="I31452"/>
      <c r="J31452"/>
      <c r="U31452" s="43"/>
      <c r="AE31452"/>
    </row>
    <row r="31453" spans="1:31">
      <c r="A31453">
        <v>71200</v>
      </c>
      <c r="B31453" t="s">
        <v>26943</v>
      </c>
      <c r="C31453" t="s">
        <v>33477</v>
      </c>
      <c r="D31453" t="e">
        <v>#N/A</v>
      </c>
      <c r="E31453"/>
      <c r="F31453"/>
      <c r="G31453"/>
      <c r="H31453"/>
      <c r="I31453"/>
      <c r="J31453"/>
      <c r="U31453" s="43"/>
      <c r="AE31453"/>
    </row>
    <row r="31454" spans="1:31">
      <c r="A31454">
        <v>71510</v>
      </c>
      <c r="B31454" t="s">
        <v>26944</v>
      </c>
      <c r="C31454" t="s">
        <v>33477</v>
      </c>
      <c r="D31454" t="s">
        <v>33476</v>
      </c>
      <c r="E31454"/>
      <c r="F31454"/>
      <c r="G31454"/>
      <c r="H31454"/>
      <c r="I31454"/>
      <c r="J31454"/>
      <c r="U31454" s="43"/>
      <c r="AE31454"/>
    </row>
    <row r="31455" spans="1:31">
      <c r="A31455">
        <v>71570</v>
      </c>
      <c r="B31455" t="s">
        <v>26945</v>
      </c>
      <c r="C31455" t="s">
        <v>33477</v>
      </c>
      <c r="D31455" t="s">
        <v>33476</v>
      </c>
      <c r="E31455"/>
      <c r="F31455"/>
      <c r="G31455"/>
      <c r="H31455"/>
      <c r="I31455"/>
      <c r="J31455"/>
      <c r="U31455" s="43"/>
      <c r="AE31455"/>
    </row>
    <row r="31456" spans="1:31">
      <c r="A31456">
        <v>71570</v>
      </c>
      <c r="B31456" t="s">
        <v>26945</v>
      </c>
      <c r="C31456" t="s">
        <v>33477</v>
      </c>
      <c r="D31456" t="s">
        <v>33476</v>
      </c>
      <c r="E31456"/>
      <c r="F31456"/>
      <c r="G31456"/>
      <c r="H31456"/>
      <c r="I31456"/>
      <c r="J31456"/>
      <c r="U31456" s="43"/>
      <c r="AE31456"/>
    </row>
    <row r="31457" spans="1:31">
      <c r="A31457">
        <v>71710</v>
      </c>
      <c r="B31457" t="s">
        <v>26946</v>
      </c>
      <c r="C31457" t="s">
        <v>33477</v>
      </c>
      <c r="D31457" t="s">
        <v>33476</v>
      </c>
      <c r="E31457"/>
      <c r="F31457"/>
      <c r="G31457"/>
      <c r="H31457"/>
      <c r="I31457"/>
      <c r="J31457"/>
      <c r="U31457" s="43"/>
      <c r="AE31457"/>
    </row>
    <row r="31458" spans="1:31">
      <c r="A31458">
        <v>71800</v>
      </c>
      <c r="B31458" t="s">
        <v>26947</v>
      </c>
      <c r="C31458" t="s">
        <v>33477</v>
      </c>
      <c r="D31458" t="s">
        <v>33476</v>
      </c>
      <c r="E31458"/>
      <c r="F31458"/>
      <c r="G31458"/>
      <c r="H31458"/>
      <c r="I31458"/>
      <c r="J31458"/>
      <c r="U31458" s="43"/>
      <c r="AE31458"/>
    </row>
    <row r="31459" spans="1:31">
      <c r="A31459">
        <v>71500</v>
      </c>
      <c r="B31459" t="s">
        <v>26948</v>
      </c>
      <c r="C31459" t="s">
        <v>33477</v>
      </c>
      <c r="D31459" t="s">
        <v>33476</v>
      </c>
      <c r="E31459"/>
      <c r="F31459"/>
      <c r="G31459"/>
      <c r="H31459"/>
      <c r="I31459"/>
      <c r="J31459"/>
      <c r="U31459" s="43"/>
      <c r="AE31459"/>
    </row>
    <row r="31460" spans="1:31">
      <c r="A31460">
        <v>71390</v>
      </c>
      <c r="B31460" t="s">
        <v>26949</v>
      </c>
      <c r="C31460" t="s">
        <v>33477</v>
      </c>
      <c r="D31460" t="s">
        <v>33476</v>
      </c>
      <c r="E31460"/>
      <c r="F31460"/>
      <c r="G31460"/>
      <c r="H31460"/>
      <c r="I31460"/>
      <c r="J31460"/>
      <c r="U31460" s="43"/>
      <c r="AE31460"/>
    </row>
    <row r="31461" spans="1:31">
      <c r="A31461">
        <v>71230</v>
      </c>
      <c r="B31461" t="s">
        <v>5594</v>
      </c>
      <c r="C31461" t="s">
        <v>33477</v>
      </c>
      <c r="D31461" t="s">
        <v>33476</v>
      </c>
      <c r="E31461"/>
      <c r="F31461"/>
      <c r="G31461"/>
      <c r="H31461"/>
      <c r="I31461"/>
      <c r="J31461"/>
      <c r="U31461" s="43"/>
      <c r="AE31461"/>
    </row>
    <row r="31462" spans="1:31">
      <c r="A31462">
        <v>71230</v>
      </c>
      <c r="B31462" t="s">
        <v>5594</v>
      </c>
      <c r="C31462" t="s">
        <v>33477</v>
      </c>
      <c r="D31462" t="s">
        <v>33476</v>
      </c>
      <c r="E31462"/>
      <c r="F31462"/>
      <c r="G31462"/>
      <c r="H31462"/>
      <c r="I31462"/>
      <c r="J31462"/>
      <c r="U31462" s="43"/>
      <c r="AE31462"/>
    </row>
    <row r="31463" spans="1:31">
      <c r="A31463">
        <v>71570</v>
      </c>
      <c r="B31463" t="s">
        <v>14076</v>
      </c>
      <c r="C31463" t="s">
        <v>33477</v>
      </c>
      <c r="D31463" t="s">
        <v>33476</v>
      </c>
      <c r="E31463"/>
      <c r="F31463"/>
      <c r="G31463"/>
      <c r="H31463"/>
      <c r="I31463"/>
      <c r="J31463"/>
      <c r="U31463" s="43"/>
      <c r="AE31463"/>
    </row>
    <row r="31464" spans="1:31">
      <c r="A31464">
        <v>71250</v>
      </c>
      <c r="B31464" t="s">
        <v>26950</v>
      </c>
      <c r="C31464" t="s">
        <v>33477</v>
      </c>
      <c r="D31464" t="s">
        <v>33476</v>
      </c>
      <c r="E31464"/>
      <c r="F31464"/>
      <c r="G31464"/>
      <c r="H31464"/>
      <c r="I31464"/>
      <c r="J31464"/>
      <c r="U31464" s="43"/>
      <c r="AE31464"/>
    </row>
    <row r="31465" spans="1:31">
      <c r="A31465">
        <v>71440</v>
      </c>
      <c r="B31465" t="s">
        <v>26951</v>
      </c>
      <c r="C31465" t="s">
        <v>33477</v>
      </c>
      <c r="D31465" t="s">
        <v>33476</v>
      </c>
      <c r="E31465"/>
      <c r="F31465"/>
      <c r="G31465"/>
      <c r="H31465"/>
      <c r="I31465"/>
      <c r="J31465"/>
      <c r="U31465" s="43"/>
      <c r="AE31465"/>
    </row>
    <row r="31466" spans="1:31">
      <c r="A31466">
        <v>71430</v>
      </c>
      <c r="B31466" t="s">
        <v>26952</v>
      </c>
      <c r="C31466" t="s">
        <v>33477</v>
      </c>
      <c r="D31466" t="s">
        <v>33476</v>
      </c>
      <c r="E31466"/>
      <c r="F31466"/>
      <c r="G31466"/>
      <c r="H31466"/>
      <c r="I31466"/>
      <c r="J31466"/>
      <c r="U31466" s="43"/>
      <c r="AE31466"/>
    </row>
    <row r="31467" spans="1:31">
      <c r="A31467">
        <v>71430</v>
      </c>
      <c r="B31467" t="s">
        <v>26952</v>
      </c>
      <c r="C31467" t="s">
        <v>33477</v>
      </c>
      <c r="D31467" t="s">
        <v>33476</v>
      </c>
      <c r="E31467"/>
      <c r="F31467"/>
      <c r="G31467"/>
      <c r="H31467"/>
      <c r="I31467"/>
      <c r="J31467"/>
      <c r="U31467" s="43"/>
      <c r="AE31467"/>
    </row>
    <row r="31468" spans="1:31">
      <c r="A31468">
        <v>71600</v>
      </c>
      <c r="B31468" t="s">
        <v>26953</v>
      </c>
      <c r="C31468" t="s">
        <v>33477</v>
      </c>
      <c r="D31468" t="s">
        <v>33476</v>
      </c>
      <c r="E31468"/>
      <c r="F31468"/>
      <c r="G31468"/>
      <c r="H31468"/>
      <c r="I31468"/>
      <c r="J31468"/>
      <c r="U31468" s="43"/>
      <c r="AE31468"/>
    </row>
    <row r="31469" spans="1:31">
      <c r="A31469">
        <v>71360</v>
      </c>
      <c r="B31469" t="s">
        <v>26954</v>
      </c>
      <c r="C31469" t="s">
        <v>33477</v>
      </c>
      <c r="D31469" t="s">
        <v>33476</v>
      </c>
      <c r="E31469"/>
      <c r="F31469"/>
      <c r="G31469"/>
      <c r="H31469"/>
      <c r="I31469"/>
      <c r="J31469"/>
      <c r="U31469" s="43"/>
      <c r="AE31469"/>
    </row>
    <row r="31470" spans="1:31">
      <c r="A31470">
        <v>71260</v>
      </c>
      <c r="B31470" t="s">
        <v>26955</v>
      </c>
      <c r="C31470" t="s">
        <v>33477</v>
      </c>
      <c r="D31470" t="s">
        <v>33476</v>
      </c>
      <c r="E31470"/>
      <c r="F31470"/>
      <c r="G31470"/>
      <c r="H31470"/>
      <c r="I31470"/>
      <c r="J31470"/>
      <c r="U31470" s="43"/>
      <c r="AE31470"/>
    </row>
    <row r="31471" spans="1:31">
      <c r="A31471">
        <v>71250</v>
      </c>
      <c r="B31471" t="s">
        <v>26956</v>
      </c>
      <c r="C31471" t="s">
        <v>33477</v>
      </c>
      <c r="D31471" t="s">
        <v>33476</v>
      </c>
      <c r="E31471"/>
      <c r="F31471"/>
      <c r="G31471"/>
      <c r="H31471"/>
      <c r="I31471"/>
      <c r="J31471"/>
      <c r="U31471" s="43"/>
      <c r="AE31471"/>
    </row>
    <row r="31472" spans="1:31">
      <c r="A31472">
        <v>71150</v>
      </c>
      <c r="B31472" t="s">
        <v>26957</v>
      </c>
      <c r="C31472" t="s">
        <v>33477</v>
      </c>
      <c r="D31472" t="s">
        <v>33476</v>
      </c>
      <c r="E31472"/>
      <c r="F31472"/>
      <c r="G31472"/>
      <c r="H31472"/>
      <c r="I31472"/>
      <c r="J31472"/>
      <c r="U31472" s="43"/>
      <c r="AE31472"/>
    </row>
    <row r="31473" spans="1:31">
      <c r="A31473">
        <v>71000</v>
      </c>
      <c r="B31473" t="s">
        <v>26958</v>
      </c>
      <c r="C31473" t="s">
        <v>33477</v>
      </c>
      <c r="D31473" t="e">
        <v>#N/A</v>
      </c>
      <c r="E31473"/>
      <c r="F31473"/>
      <c r="G31473"/>
      <c r="H31473"/>
      <c r="I31473"/>
      <c r="J31473"/>
      <c r="U31473" s="43"/>
      <c r="AE31473"/>
    </row>
    <row r="31474" spans="1:31">
      <c r="A31474">
        <v>71460</v>
      </c>
      <c r="B31474" t="s">
        <v>10116</v>
      </c>
      <c r="C31474" t="s">
        <v>33477</v>
      </c>
      <c r="D31474" t="s">
        <v>33476</v>
      </c>
      <c r="E31474"/>
      <c r="F31474"/>
      <c r="G31474"/>
      <c r="H31474"/>
      <c r="I31474"/>
      <c r="J31474"/>
      <c r="U31474" s="43"/>
      <c r="AE31474"/>
    </row>
    <row r="31475" spans="1:31">
      <c r="A31475">
        <v>71410</v>
      </c>
      <c r="B31475" t="s">
        <v>26959</v>
      </c>
      <c r="C31475" t="s">
        <v>33477</v>
      </c>
      <c r="D31475" t="e">
        <v>#N/A</v>
      </c>
      <c r="E31475"/>
      <c r="F31475"/>
      <c r="G31475"/>
      <c r="H31475"/>
      <c r="I31475"/>
      <c r="J31475"/>
      <c r="U31475" s="43"/>
      <c r="AE31475"/>
    </row>
    <row r="31476" spans="1:31">
      <c r="A31476">
        <v>71110</v>
      </c>
      <c r="B31476" t="s">
        <v>17924</v>
      </c>
      <c r="C31476" t="s">
        <v>33477</v>
      </c>
      <c r="D31476" t="s">
        <v>33476</v>
      </c>
      <c r="E31476"/>
      <c r="F31476"/>
      <c r="G31476"/>
      <c r="H31476"/>
      <c r="I31476"/>
      <c r="J31476"/>
      <c r="U31476" s="43"/>
      <c r="AE31476"/>
    </row>
    <row r="31477" spans="1:31">
      <c r="A31477">
        <v>71390</v>
      </c>
      <c r="B31477" t="s">
        <v>26960</v>
      </c>
      <c r="C31477" t="s">
        <v>33477</v>
      </c>
      <c r="D31477" t="s">
        <v>33476</v>
      </c>
      <c r="E31477"/>
      <c r="F31477"/>
      <c r="G31477"/>
      <c r="H31477"/>
      <c r="I31477"/>
      <c r="J31477"/>
      <c r="U31477" s="43"/>
      <c r="AE31477"/>
    </row>
    <row r="31478" spans="1:31">
      <c r="A31478">
        <v>71530</v>
      </c>
      <c r="B31478" t="s">
        <v>26961</v>
      </c>
      <c r="C31478" t="s">
        <v>33477</v>
      </c>
      <c r="D31478" t="s">
        <v>33476</v>
      </c>
      <c r="E31478"/>
      <c r="F31478"/>
      <c r="G31478"/>
      <c r="H31478"/>
      <c r="I31478"/>
      <c r="J31478"/>
      <c r="U31478" s="43"/>
      <c r="AE31478"/>
    </row>
    <row r="31479" spans="1:31">
      <c r="A31479">
        <v>71390</v>
      </c>
      <c r="B31479" t="s">
        <v>8812</v>
      </c>
      <c r="C31479" t="s">
        <v>33477</v>
      </c>
      <c r="D31479" t="s">
        <v>33476</v>
      </c>
      <c r="E31479"/>
      <c r="F31479"/>
      <c r="G31479"/>
      <c r="H31479"/>
      <c r="I31479"/>
      <c r="J31479"/>
      <c r="U31479" s="43"/>
      <c r="AE31479"/>
    </row>
    <row r="31480" spans="1:31">
      <c r="A31480">
        <v>71350</v>
      </c>
      <c r="B31480" t="s">
        <v>26962</v>
      </c>
      <c r="C31480" t="s">
        <v>33477</v>
      </c>
      <c r="D31480" t="s">
        <v>33476</v>
      </c>
      <c r="E31480"/>
      <c r="F31480"/>
      <c r="G31480"/>
      <c r="H31480"/>
      <c r="I31480"/>
      <c r="J31480"/>
      <c r="U31480" s="43"/>
      <c r="AE31480"/>
    </row>
    <row r="31481" spans="1:31">
      <c r="A31481">
        <v>71460</v>
      </c>
      <c r="B31481" t="s">
        <v>26963</v>
      </c>
      <c r="C31481" t="s">
        <v>33477</v>
      </c>
      <c r="D31481" t="s">
        <v>33476</v>
      </c>
      <c r="E31481"/>
      <c r="F31481"/>
      <c r="G31481"/>
      <c r="H31481"/>
      <c r="I31481"/>
      <c r="J31481"/>
      <c r="U31481" s="43"/>
      <c r="AE31481"/>
    </row>
    <row r="31482" spans="1:31">
      <c r="A31482">
        <v>71580</v>
      </c>
      <c r="B31482" t="s">
        <v>26964</v>
      </c>
      <c r="C31482" t="s">
        <v>33477</v>
      </c>
      <c r="D31482" t="s">
        <v>33476</v>
      </c>
      <c r="E31482"/>
      <c r="F31482"/>
      <c r="G31482"/>
      <c r="H31482"/>
      <c r="I31482"/>
      <c r="J31482"/>
      <c r="U31482" s="43"/>
      <c r="AE31482"/>
    </row>
    <row r="31483" spans="1:31">
      <c r="A31483">
        <v>71460</v>
      </c>
      <c r="B31483" t="s">
        <v>26965</v>
      </c>
      <c r="C31483" t="s">
        <v>33477</v>
      </c>
      <c r="D31483" t="s">
        <v>33476</v>
      </c>
      <c r="E31483"/>
      <c r="F31483"/>
      <c r="G31483"/>
      <c r="H31483"/>
      <c r="I31483"/>
      <c r="J31483"/>
      <c r="U31483" s="43"/>
      <c r="AE31483"/>
    </row>
    <row r="31484" spans="1:31">
      <c r="A31484">
        <v>71440</v>
      </c>
      <c r="B31484" t="s">
        <v>26966</v>
      </c>
      <c r="C31484" t="s">
        <v>33477</v>
      </c>
      <c r="D31484" t="s">
        <v>33476</v>
      </c>
      <c r="E31484"/>
      <c r="F31484"/>
      <c r="G31484"/>
      <c r="H31484"/>
      <c r="I31484"/>
      <c r="J31484"/>
      <c r="U31484" s="43"/>
      <c r="AE31484"/>
    </row>
    <row r="31485" spans="1:31">
      <c r="A31485">
        <v>71400</v>
      </c>
      <c r="B31485" t="s">
        <v>26967</v>
      </c>
      <c r="C31485" t="s">
        <v>33477</v>
      </c>
      <c r="D31485" t="s">
        <v>33476</v>
      </c>
      <c r="E31485"/>
      <c r="F31485"/>
      <c r="G31485"/>
      <c r="H31485"/>
      <c r="I31485"/>
      <c r="J31485"/>
      <c r="U31485" s="43"/>
      <c r="AE31485"/>
    </row>
    <row r="31486" spans="1:31">
      <c r="A31486">
        <v>71110</v>
      </c>
      <c r="B31486" t="s">
        <v>26968</v>
      </c>
      <c r="C31486" t="s">
        <v>33477</v>
      </c>
      <c r="D31486" t="s">
        <v>33476</v>
      </c>
      <c r="E31486"/>
      <c r="F31486"/>
      <c r="G31486"/>
      <c r="H31486"/>
      <c r="I31486"/>
      <c r="J31486"/>
      <c r="U31486" s="43"/>
      <c r="AE31486"/>
    </row>
    <row r="31487" spans="1:31">
      <c r="A31487">
        <v>71240</v>
      </c>
      <c r="B31487" t="s">
        <v>26969</v>
      </c>
      <c r="C31487" t="s">
        <v>33477</v>
      </c>
      <c r="D31487" t="s">
        <v>33476</v>
      </c>
      <c r="E31487"/>
      <c r="F31487"/>
      <c r="G31487"/>
      <c r="H31487"/>
      <c r="I31487"/>
      <c r="J31487"/>
      <c r="U31487" s="43"/>
      <c r="AE31487"/>
    </row>
    <row r="31488" spans="1:31">
      <c r="A31488">
        <v>71260</v>
      </c>
      <c r="B31488" t="s">
        <v>26970</v>
      </c>
      <c r="C31488" t="s">
        <v>33477</v>
      </c>
      <c r="D31488" t="s">
        <v>33476</v>
      </c>
      <c r="E31488"/>
      <c r="F31488"/>
      <c r="G31488"/>
      <c r="H31488"/>
      <c r="I31488"/>
      <c r="J31488"/>
      <c r="U31488" s="43"/>
      <c r="AE31488"/>
    </row>
    <row r="31489" spans="1:31">
      <c r="A31489">
        <v>71330</v>
      </c>
      <c r="B31489" t="s">
        <v>26971</v>
      </c>
      <c r="C31489" t="s">
        <v>33477</v>
      </c>
      <c r="D31489" t="s">
        <v>33476</v>
      </c>
      <c r="E31489"/>
      <c r="F31489"/>
      <c r="G31489"/>
      <c r="H31489"/>
      <c r="I31489"/>
      <c r="J31489"/>
      <c r="U31489" s="43"/>
      <c r="AE31489"/>
    </row>
    <row r="31490" spans="1:31">
      <c r="A31490">
        <v>71460</v>
      </c>
      <c r="B31490" t="s">
        <v>26972</v>
      </c>
      <c r="C31490" t="s">
        <v>33477</v>
      </c>
      <c r="D31490" t="s">
        <v>33476</v>
      </c>
      <c r="E31490"/>
      <c r="F31490"/>
      <c r="G31490"/>
      <c r="H31490"/>
      <c r="I31490"/>
      <c r="J31490"/>
      <c r="U31490" s="43"/>
      <c r="AE31490"/>
    </row>
    <row r="31491" spans="1:31">
      <c r="A31491">
        <v>71310</v>
      </c>
      <c r="B31491" t="s">
        <v>26973</v>
      </c>
      <c r="C31491" t="s">
        <v>33477</v>
      </c>
      <c r="D31491" t="s">
        <v>33476</v>
      </c>
      <c r="E31491"/>
      <c r="F31491"/>
      <c r="G31491"/>
      <c r="H31491"/>
      <c r="I31491"/>
      <c r="J31491"/>
      <c r="U31491" s="43"/>
      <c r="AE31491"/>
    </row>
    <row r="31492" spans="1:31">
      <c r="A31492">
        <v>71350</v>
      </c>
      <c r="B31492" t="s">
        <v>26974</v>
      </c>
      <c r="C31492" t="s">
        <v>33477</v>
      </c>
      <c r="D31492" t="s">
        <v>33476</v>
      </c>
      <c r="E31492"/>
      <c r="F31492"/>
      <c r="G31492"/>
      <c r="H31492"/>
      <c r="I31492"/>
      <c r="J31492"/>
      <c r="U31492" s="43"/>
      <c r="AE31492"/>
    </row>
    <row r="31493" spans="1:31">
      <c r="A31493">
        <v>71960</v>
      </c>
      <c r="B31493" t="s">
        <v>2526</v>
      </c>
      <c r="C31493" t="s">
        <v>33477</v>
      </c>
      <c r="D31493" t="s">
        <v>33476</v>
      </c>
      <c r="E31493"/>
      <c r="F31493"/>
      <c r="G31493"/>
      <c r="H31493"/>
      <c r="I31493"/>
      <c r="J31493"/>
      <c r="U31493" s="43"/>
      <c r="AE31493"/>
    </row>
    <row r="31494" spans="1:31">
      <c r="A31494">
        <v>71310</v>
      </c>
      <c r="B31494" t="s">
        <v>26975</v>
      </c>
      <c r="C31494" t="s">
        <v>33477</v>
      </c>
      <c r="D31494" t="s">
        <v>33476</v>
      </c>
      <c r="E31494"/>
      <c r="F31494"/>
      <c r="G31494"/>
      <c r="H31494"/>
      <c r="I31494"/>
      <c r="J31494"/>
      <c r="U31494" s="43"/>
      <c r="AE31494"/>
    </row>
    <row r="31495" spans="1:31">
      <c r="A31495">
        <v>71100</v>
      </c>
      <c r="B31495" t="s">
        <v>26976</v>
      </c>
      <c r="C31495" t="s">
        <v>33477</v>
      </c>
      <c r="D31495" t="s">
        <v>33476</v>
      </c>
      <c r="E31495"/>
      <c r="F31495"/>
      <c r="G31495"/>
      <c r="H31495"/>
      <c r="I31495"/>
      <c r="J31495"/>
      <c r="U31495" s="43"/>
      <c r="AE31495"/>
    </row>
    <row r="31496" spans="1:31">
      <c r="A31496">
        <v>71250</v>
      </c>
      <c r="B31496" t="s">
        <v>26977</v>
      </c>
      <c r="C31496" t="s">
        <v>33477</v>
      </c>
      <c r="D31496" t="s">
        <v>33476</v>
      </c>
      <c r="E31496"/>
      <c r="F31496"/>
      <c r="G31496"/>
      <c r="H31496"/>
      <c r="I31496"/>
      <c r="J31496"/>
      <c r="U31496" s="43"/>
      <c r="AE31496"/>
    </row>
    <row r="31497" spans="1:31">
      <c r="A31497">
        <v>71290</v>
      </c>
      <c r="B31497" t="s">
        <v>26978</v>
      </c>
      <c r="C31497" t="s">
        <v>33477</v>
      </c>
      <c r="D31497" t="s">
        <v>33476</v>
      </c>
      <c r="E31497"/>
      <c r="F31497"/>
      <c r="G31497"/>
      <c r="H31497"/>
      <c r="I31497"/>
      <c r="J31497"/>
      <c r="U31497" s="43"/>
      <c r="AE31497"/>
    </row>
    <row r="31498" spans="1:31">
      <c r="A31498">
        <v>71330</v>
      </c>
      <c r="B31498" t="s">
        <v>26979</v>
      </c>
      <c r="C31498" t="s">
        <v>33477</v>
      </c>
      <c r="D31498" t="s">
        <v>33476</v>
      </c>
      <c r="E31498"/>
      <c r="F31498"/>
      <c r="G31498"/>
      <c r="H31498"/>
      <c r="I31498"/>
      <c r="J31498"/>
      <c r="U31498" s="43"/>
      <c r="AE31498"/>
    </row>
    <row r="31499" spans="1:31">
      <c r="A31499">
        <v>71220</v>
      </c>
      <c r="B31499" t="s">
        <v>26980</v>
      </c>
      <c r="C31499" t="s">
        <v>33477</v>
      </c>
      <c r="D31499" t="s">
        <v>33476</v>
      </c>
      <c r="E31499"/>
      <c r="F31499"/>
      <c r="G31499"/>
      <c r="H31499"/>
      <c r="I31499"/>
      <c r="J31499"/>
      <c r="U31499" s="43"/>
      <c r="AE31499"/>
    </row>
    <row r="31500" spans="1:31">
      <c r="A31500">
        <v>71960</v>
      </c>
      <c r="B31500" t="s">
        <v>26981</v>
      </c>
      <c r="C31500" t="s">
        <v>33477</v>
      </c>
      <c r="D31500" t="s">
        <v>33476</v>
      </c>
      <c r="E31500"/>
      <c r="F31500"/>
      <c r="G31500"/>
      <c r="H31500"/>
      <c r="I31500"/>
      <c r="J31500"/>
      <c r="U31500" s="43"/>
      <c r="AE31500"/>
    </row>
    <row r="31501" spans="1:31">
      <c r="A31501">
        <v>71960</v>
      </c>
      <c r="B31501" t="s">
        <v>26982</v>
      </c>
      <c r="C31501" t="s">
        <v>33477</v>
      </c>
      <c r="D31501" t="s">
        <v>33476</v>
      </c>
      <c r="E31501"/>
      <c r="F31501"/>
      <c r="G31501"/>
      <c r="H31501"/>
      <c r="I31501"/>
      <c r="J31501"/>
      <c r="U31501" s="43"/>
      <c r="AE31501"/>
    </row>
    <row r="31502" spans="1:31">
      <c r="A31502">
        <v>71540</v>
      </c>
      <c r="B31502" t="s">
        <v>26983</v>
      </c>
      <c r="C31502" t="s">
        <v>33477</v>
      </c>
      <c r="D31502" t="s">
        <v>33476</v>
      </c>
      <c r="E31502"/>
      <c r="F31502"/>
      <c r="G31502"/>
      <c r="H31502"/>
      <c r="I31502"/>
      <c r="J31502"/>
      <c r="U31502" s="43"/>
      <c r="AE31502"/>
    </row>
    <row r="31503" spans="1:31">
      <c r="A31503">
        <v>71500</v>
      </c>
      <c r="B31503" t="s">
        <v>26467</v>
      </c>
      <c r="C31503" t="s">
        <v>33477</v>
      </c>
      <c r="D31503" t="s">
        <v>33476</v>
      </c>
      <c r="E31503"/>
      <c r="F31503"/>
      <c r="G31503"/>
      <c r="H31503"/>
      <c r="I31503"/>
      <c r="J31503"/>
      <c r="U31503" s="43"/>
      <c r="AE31503"/>
    </row>
    <row r="31504" spans="1:31">
      <c r="A31504">
        <v>71220</v>
      </c>
      <c r="B31504" t="s">
        <v>26984</v>
      </c>
      <c r="C31504" t="s">
        <v>33477</v>
      </c>
      <c r="D31504" t="s">
        <v>33476</v>
      </c>
      <c r="E31504"/>
      <c r="F31504"/>
      <c r="G31504"/>
      <c r="H31504"/>
      <c r="I31504"/>
      <c r="J31504"/>
      <c r="U31504" s="43"/>
      <c r="AE31504"/>
    </row>
    <row r="31505" spans="1:31">
      <c r="A31505">
        <v>71360</v>
      </c>
      <c r="B31505" t="s">
        <v>5015</v>
      </c>
      <c r="C31505" t="s">
        <v>33477</v>
      </c>
      <c r="D31505" t="s">
        <v>33476</v>
      </c>
      <c r="E31505"/>
      <c r="F31505"/>
      <c r="G31505"/>
      <c r="H31505"/>
      <c r="I31505"/>
      <c r="J31505"/>
      <c r="U31505" s="43"/>
      <c r="AE31505"/>
    </row>
    <row r="31506" spans="1:31">
      <c r="A31506">
        <v>71190</v>
      </c>
      <c r="B31506" t="s">
        <v>26985</v>
      </c>
      <c r="C31506" t="s">
        <v>33477</v>
      </c>
      <c r="D31506" t="s">
        <v>33476</v>
      </c>
      <c r="E31506"/>
      <c r="F31506"/>
      <c r="G31506"/>
      <c r="H31506"/>
      <c r="I31506"/>
      <c r="J31506"/>
      <c r="U31506" s="43"/>
      <c r="AE31506"/>
    </row>
    <row r="31507" spans="1:31">
      <c r="A31507">
        <v>71250</v>
      </c>
      <c r="B31507" t="s">
        <v>26986</v>
      </c>
      <c r="C31507" t="s">
        <v>33477</v>
      </c>
      <c r="D31507" t="s">
        <v>33476</v>
      </c>
      <c r="E31507"/>
      <c r="F31507"/>
      <c r="G31507"/>
      <c r="H31507"/>
      <c r="I31507"/>
      <c r="J31507"/>
      <c r="U31507" s="43"/>
      <c r="AE31507"/>
    </row>
    <row r="31508" spans="1:31">
      <c r="A31508">
        <v>71250</v>
      </c>
      <c r="B31508" t="s">
        <v>26986</v>
      </c>
      <c r="C31508" t="s">
        <v>33477</v>
      </c>
      <c r="D31508" t="s">
        <v>33476</v>
      </c>
      <c r="E31508"/>
      <c r="F31508"/>
      <c r="G31508"/>
      <c r="H31508"/>
      <c r="I31508"/>
      <c r="J31508"/>
      <c r="U31508" s="43"/>
      <c r="AE31508"/>
    </row>
    <row r="31509" spans="1:31">
      <c r="A31509">
        <v>71740</v>
      </c>
      <c r="B31509" t="s">
        <v>26987</v>
      </c>
      <c r="C31509" t="s">
        <v>33477</v>
      </c>
      <c r="D31509" t="s">
        <v>33476</v>
      </c>
      <c r="E31509"/>
      <c r="F31509"/>
      <c r="G31509"/>
      <c r="H31509"/>
      <c r="I31509"/>
      <c r="J31509"/>
      <c r="U31509" s="43"/>
      <c r="AE31509"/>
    </row>
    <row r="31510" spans="1:31">
      <c r="A31510">
        <v>71330</v>
      </c>
      <c r="B31510" t="s">
        <v>26988</v>
      </c>
      <c r="C31510" t="s">
        <v>33477</v>
      </c>
      <c r="D31510" t="s">
        <v>33476</v>
      </c>
      <c r="E31510"/>
      <c r="F31510"/>
      <c r="G31510"/>
      <c r="H31510"/>
      <c r="I31510"/>
      <c r="J31510"/>
      <c r="U31510" s="43"/>
      <c r="AE31510"/>
    </row>
    <row r="31511" spans="1:31">
      <c r="A31511">
        <v>71400</v>
      </c>
      <c r="B31511" t="s">
        <v>26989</v>
      </c>
      <c r="C31511" t="s">
        <v>33477</v>
      </c>
      <c r="D31511" t="s">
        <v>33476</v>
      </c>
      <c r="E31511"/>
      <c r="F31511"/>
      <c r="G31511"/>
      <c r="H31511"/>
      <c r="I31511"/>
      <c r="J31511"/>
      <c r="U31511" s="43"/>
      <c r="AE31511"/>
    </row>
    <row r="31512" spans="1:31">
      <c r="A31512">
        <v>71190</v>
      </c>
      <c r="B31512" t="s">
        <v>26990</v>
      </c>
      <c r="C31512" t="s">
        <v>33477</v>
      </c>
      <c r="D31512" t="s">
        <v>33476</v>
      </c>
      <c r="E31512"/>
      <c r="F31512"/>
      <c r="G31512"/>
      <c r="H31512"/>
      <c r="I31512"/>
      <c r="J31512"/>
      <c r="U31512" s="43"/>
      <c r="AE31512"/>
    </row>
    <row r="31513" spans="1:31">
      <c r="A31513">
        <v>71440</v>
      </c>
      <c r="B31513" t="s">
        <v>26991</v>
      </c>
      <c r="C31513" t="s">
        <v>33477</v>
      </c>
      <c r="D31513" t="s">
        <v>33476</v>
      </c>
      <c r="E31513"/>
      <c r="F31513"/>
      <c r="G31513"/>
      <c r="H31513"/>
      <c r="I31513"/>
      <c r="J31513"/>
      <c r="U31513" s="43"/>
      <c r="AE31513"/>
    </row>
    <row r="31514" spans="1:31">
      <c r="A31514">
        <v>71490</v>
      </c>
      <c r="B31514" t="s">
        <v>26992</v>
      </c>
      <c r="C31514" t="s">
        <v>33477</v>
      </c>
      <c r="D31514" t="s">
        <v>33476</v>
      </c>
      <c r="E31514"/>
      <c r="F31514"/>
      <c r="G31514"/>
      <c r="H31514"/>
      <c r="I31514"/>
      <c r="J31514"/>
      <c r="U31514" s="43"/>
      <c r="AE31514"/>
    </row>
    <row r="31515" spans="1:31">
      <c r="A31515">
        <v>71210</v>
      </c>
      <c r="B31515" t="s">
        <v>23302</v>
      </c>
      <c r="C31515" t="s">
        <v>33477</v>
      </c>
      <c r="D31515" t="s">
        <v>33476</v>
      </c>
      <c r="E31515"/>
      <c r="F31515"/>
      <c r="G31515"/>
      <c r="H31515"/>
      <c r="I31515"/>
      <c r="J31515"/>
      <c r="U31515" s="43"/>
      <c r="AE31515"/>
    </row>
    <row r="31516" spans="1:31">
      <c r="A31516">
        <v>71270</v>
      </c>
      <c r="B31516" t="s">
        <v>8839</v>
      </c>
      <c r="C31516" t="s">
        <v>33477</v>
      </c>
      <c r="D31516" t="s">
        <v>33476</v>
      </c>
      <c r="E31516"/>
      <c r="F31516"/>
      <c r="G31516"/>
      <c r="H31516"/>
      <c r="I31516"/>
      <c r="J31516"/>
      <c r="U31516" s="43"/>
      <c r="AE31516"/>
    </row>
    <row r="31517" spans="1:31">
      <c r="A31517">
        <v>71320</v>
      </c>
      <c r="B31517" t="s">
        <v>26993</v>
      </c>
      <c r="C31517" t="s">
        <v>33477</v>
      </c>
      <c r="D31517" t="s">
        <v>33476</v>
      </c>
      <c r="E31517"/>
      <c r="F31517"/>
      <c r="G31517"/>
      <c r="H31517"/>
      <c r="I31517"/>
      <c r="J31517"/>
      <c r="U31517" s="43"/>
      <c r="AE31517"/>
    </row>
    <row r="31518" spans="1:31">
      <c r="A31518">
        <v>71700</v>
      </c>
      <c r="B31518" t="s">
        <v>26994</v>
      </c>
      <c r="C31518" t="s">
        <v>33477</v>
      </c>
      <c r="D31518" t="s">
        <v>33476</v>
      </c>
      <c r="E31518"/>
      <c r="F31518"/>
      <c r="G31518"/>
      <c r="H31518"/>
      <c r="I31518"/>
      <c r="J31518"/>
      <c r="U31518" s="43"/>
      <c r="AE31518"/>
    </row>
    <row r="31519" spans="1:31">
      <c r="A31519">
        <v>71350</v>
      </c>
      <c r="B31519" t="s">
        <v>26995</v>
      </c>
      <c r="C31519" t="s">
        <v>33477</v>
      </c>
      <c r="D31519" t="s">
        <v>33476</v>
      </c>
      <c r="E31519"/>
      <c r="F31519"/>
      <c r="G31519"/>
      <c r="H31519"/>
      <c r="I31519"/>
      <c r="J31519"/>
      <c r="U31519" s="43"/>
      <c r="AE31519"/>
    </row>
    <row r="31520" spans="1:31">
      <c r="A31520">
        <v>71520</v>
      </c>
      <c r="B31520" t="s">
        <v>26996</v>
      </c>
      <c r="C31520" t="s">
        <v>33477</v>
      </c>
      <c r="D31520" t="s">
        <v>33476</v>
      </c>
      <c r="E31520"/>
      <c r="F31520"/>
      <c r="G31520"/>
      <c r="H31520"/>
      <c r="I31520"/>
      <c r="J31520"/>
      <c r="U31520" s="43"/>
      <c r="AE31520"/>
    </row>
    <row r="31521" spans="1:31">
      <c r="A31521">
        <v>71520</v>
      </c>
      <c r="B31521" t="s">
        <v>26997</v>
      </c>
      <c r="C31521" t="s">
        <v>33477</v>
      </c>
      <c r="D31521" t="s">
        <v>33476</v>
      </c>
      <c r="E31521"/>
      <c r="F31521"/>
      <c r="G31521"/>
      <c r="H31521"/>
      <c r="I31521"/>
      <c r="J31521"/>
      <c r="U31521" s="43"/>
      <c r="AE31521"/>
    </row>
    <row r="31522" spans="1:31">
      <c r="A31522">
        <v>71520</v>
      </c>
      <c r="B31522" t="s">
        <v>26998</v>
      </c>
      <c r="C31522" t="s">
        <v>33477</v>
      </c>
      <c r="D31522" t="s">
        <v>33476</v>
      </c>
      <c r="E31522"/>
      <c r="F31522"/>
      <c r="G31522"/>
      <c r="H31522"/>
      <c r="I31522"/>
      <c r="J31522"/>
      <c r="U31522" s="43"/>
      <c r="AE31522"/>
    </row>
    <row r="31523" spans="1:31">
      <c r="A31523">
        <v>71440</v>
      </c>
      <c r="B31523" t="s">
        <v>26999</v>
      </c>
      <c r="C31523" t="s">
        <v>33477</v>
      </c>
      <c r="D31523" t="s">
        <v>33476</v>
      </c>
      <c r="E31523"/>
      <c r="F31523"/>
      <c r="G31523"/>
      <c r="H31523"/>
      <c r="I31523"/>
      <c r="J31523"/>
      <c r="U31523" s="43"/>
      <c r="AE31523"/>
    </row>
    <row r="31524" spans="1:31">
      <c r="A31524">
        <v>71290</v>
      </c>
      <c r="B31524" t="s">
        <v>27000</v>
      </c>
      <c r="C31524" t="s">
        <v>33477</v>
      </c>
      <c r="D31524" t="s">
        <v>33476</v>
      </c>
      <c r="E31524"/>
      <c r="F31524"/>
      <c r="G31524"/>
      <c r="H31524"/>
      <c r="I31524"/>
      <c r="J31524"/>
      <c r="U31524" s="43"/>
      <c r="AE31524"/>
    </row>
    <row r="31525" spans="1:31">
      <c r="A31525">
        <v>71700</v>
      </c>
      <c r="B31525" t="s">
        <v>27001</v>
      </c>
      <c r="C31525" t="s">
        <v>33477</v>
      </c>
      <c r="D31525" t="s">
        <v>33476</v>
      </c>
      <c r="E31525"/>
      <c r="F31525"/>
      <c r="G31525"/>
      <c r="H31525"/>
      <c r="I31525"/>
      <c r="J31525"/>
      <c r="U31525" s="43"/>
      <c r="AE31525"/>
    </row>
    <row r="31526" spans="1:31">
      <c r="A31526">
        <v>71190</v>
      </c>
      <c r="B31526" t="s">
        <v>27002</v>
      </c>
      <c r="C31526" t="s">
        <v>33477</v>
      </c>
      <c r="D31526" t="s">
        <v>33476</v>
      </c>
      <c r="E31526"/>
      <c r="F31526"/>
      <c r="G31526"/>
      <c r="H31526"/>
      <c r="I31526"/>
      <c r="J31526"/>
      <c r="U31526" s="43"/>
      <c r="AE31526"/>
    </row>
    <row r="31527" spans="1:31">
      <c r="A31527">
        <v>71130</v>
      </c>
      <c r="B31527" t="s">
        <v>27003</v>
      </c>
      <c r="C31527" t="s">
        <v>33477</v>
      </c>
      <c r="D31527" t="s">
        <v>33482</v>
      </c>
      <c r="E31527"/>
      <c r="F31527"/>
      <c r="G31527"/>
      <c r="H31527"/>
      <c r="I31527"/>
      <c r="J31527"/>
      <c r="U31527" s="43"/>
      <c r="AE31527"/>
    </row>
    <row r="31528" spans="1:31">
      <c r="A31528">
        <v>71800</v>
      </c>
      <c r="B31528" t="s">
        <v>7864</v>
      </c>
      <c r="C31528" t="s">
        <v>33477</v>
      </c>
      <c r="D31528" t="s">
        <v>33476</v>
      </c>
      <c r="E31528"/>
      <c r="F31528"/>
      <c r="G31528"/>
      <c r="H31528"/>
      <c r="I31528"/>
      <c r="J31528"/>
      <c r="U31528" s="43"/>
      <c r="AE31528"/>
    </row>
    <row r="31529" spans="1:31">
      <c r="A31529">
        <v>71110</v>
      </c>
      <c r="B31529" t="s">
        <v>27004</v>
      </c>
      <c r="C31529" t="s">
        <v>33477</v>
      </c>
      <c r="D31529" t="s">
        <v>33476</v>
      </c>
      <c r="E31529"/>
      <c r="F31529"/>
      <c r="G31529"/>
      <c r="H31529"/>
      <c r="I31529"/>
      <c r="J31529"/>
      <c r="U31529" s="43"/>
      <c r="AE31529"/>
    </row>
    <row r="31530" spans="1:31">
      <c r="A31530">
        <v>71240</v>
      </c>
      <c r="B31530" t="s">
        <v>27005</v>
      </c>
      <c r="C31530" t="s">
        <v>33477</v>
      </c>
      <c r="D31530" t="s">
        <v>33476</v>
      </c>
      <c r="E31530"/>
      <c r="F31530"/>
      <c r="G31530"/>
      <c r="H31530"/>
      <c r="I31530"/>
      <c r="J31530"/>
      <c r="U31530" s="43"/>
      <c r="AE31530"/>
    </row>
    <row r="31531" spans="1:31">
      <c r="A31531">
        <v>71000</v>
      </c>
      <c r="B31531" t="s">
        <v>27006</v>
      </c>
      <c r="C31531" t="s">
        <v>33477</v>
      </c>
      <c r="D31531" t="e">
        <v>#N/A</v>
      </c>
      <c r="E31531"/>
      <c r="F31531"/>
      <c r="G31531"/>
      <c r="H31531"/>
      <c r="I31531"/>
      <c r="J31531"/>
      <c r="U31531" s="43"/>
      <c r="AE31531"/>
    </row>
    <row r="31532" spans="1:31">
      <c r="A31532">
        <v>71600</v>
      </c>
      <c r="B31532" t="s">
        <v>27007</v>
      </c>
      <c r="C31532" t="s">
        <v>33477</v>
      </c>
      <c r="D31532" t="s">
        <v>33476</v>
      </c>
      <c r="E31532"/>
      <c r="F31532"/>
      <c r="G31532"/>
      <c r="H31532"/>
      <c r="I31532"/>
      <c r="J31532"/>
      <c r="U31532" s="43"/>
      <c r="AE31532"/>
    </row>
    <row r="31533" spans="1:31">
      <c r="A31533">
        <v>71600</v>
      </c>
      <c r="B31533" t="s">
        <v>27007</v>
      </c>
      <c r="C31533" t="s">
        <v>33477</v>
      </c>
      <c r="D31533" t="s">
        <v>33476</v>
      </c>
      <c r="E31533"/>
      <c r="F31533"/>
      <c r="G31533"/>
      <c r="H31533"/>
      <c r="I31533"/>
      <c r="J31533"/>
      <c r="U31533" s="43"/>
      <c r="AE31533"/>
    </row>
    <row r="31534" spans="1:31">
      <c r="A31534">
        <v>71480</v>
      </c>
      <c r="B31534" t="s">
        <v>27008</v>
      </c>
      <c r="C31534" t="s">
        <v>33477</v>
      </c>
      <c r="D31534" t="s">
        <v>33476</v>
      </c>
      <c r="E31534"/>
      <c r="F31534"/>
      <c r="G31534"/>
      <c r="H31534"/>
      <c r="I31534"/>
      <c r="J31534"/>
      <c r="U31534" s="43"/>
      <c r="AE31534"/>
    </row>
    <row r="31535" spans="1:31">
      <c r="A31535">
        <v>71800</v>
      </c>
      <c r="B31535" t="s">
        <v>27009</v>
      </c>
      <c r="C31535" t="s">
        <v>33477</v>
      </c>
      <c r="D31535" t="s">
        <v>33476</v>
      </c>
      <c r="E31535"/>
      <c r="F31535"/>
      <c r="G31535"/>
      <c r="H31535"/>
      <c r="I31535"/>
      <c r="J31535"/>
      <c r="U31535" s="43"/>
      <c r="AE31535"/>
    </row>
    <row r="31536" spans="1:31">
      <c r="A31536">
        <v>71800</v>
      </c>
      <c r="B31536" t="s">
        <v>27010</v>
      </c>
      <c r="C31536" t="s">
        <v>33477</v>
      </c>
      <c r="D31536" t="s">
        <v>33476</v>
      </c>
      <c r="E31536"/>
      <c r="F31536"/>
      <c r="G31536"/>
      <c r="H31536"/>
      <c r="I31536"/>
      <c r="J31536"/>
      <c r="U31536" s="43"/>
      <c r="AE31536"/>
    </row>
    <row r="31537" spans="1:31">
      <c r="A31537">
        <v>71120</v>
      </c>
      <c r="B31537" t="s">
        <v>27011</v>
      </c>
      <c r="C31537" t="s">
        <v>33477</v>
      </c>
      <c r="D31537" t="s">
        <v>33476</v>
      </c>
      <c r="E31537"/>
      <c r="F31537"/>
      <c r="G31537"/>
      <c r="H31537"/>
      <c r="I31537"/>
      <c r="J31537"/>
      <c r="U31537" s="43"/>
      <c r="AE31537"/>
    </row>
    <row r="31538" spans="1:31">
      <c r="A31538">
        <v>71460</v>
      </c>
      <c r="B31538" t="s">
        <v>27012</v>
      </c>
      <c r="C31538" t="s">
        <v>33477</v>
      </c>
      <c r="D31538" t="s">
        <v>33476</v>
      </c>
      <c r="E31538"/>
      <c r="F31538"/>
      <c r="G31538"/>
      <c r="H31538"/>
      <c r="I31538"/>
      <c r="J31538"/>
      <c r="U31538" s="43"/>
      <c r="AE31538"/>
    </row>
    <row r="31539" spans="1:31">
      <c r="A31539">
        <v>71120</v>
      </c>
      <c r="B31539" t="s">
        <v>27013</v>
      </c>
      <c r="C31539" t="s">
        <v>33477</v>
      </c>
      <c r="D31539" t="s">
        <v>33476</v>
      </c>
      <c r="E31539"/>
      <c r="F31539"/>
      <c r="G31539"/>
      <c r="H31539"/>
      <c r="I31539"/>
      <c r="J31539"/>
      <c r="U31539" s="43"/>
      <c r="AE31539"/>
    </row>
    <row r="31540" spans="1:31">
      <c r="A31540">
        <v>71130</v>
      </c>
      <c r="B31540" t="s">
        <v>27014</v>
      </c>
      <c r="C31540" t="s">
        <v>33477</v>
      </c>
      <c r="D31540" t="s">
        <v>33482</v>
      </c>
      <c r="E31540"/>
      <c r="F31540"/>
      <c r="G31540"/>
      <c r="H31540"/>
      <c r="I31540"/>
      <c r="J31540"/>
      <c r="U31540" s="43"/>
      <c r="AE31540"/>
    </row>
    <row r="31541" spans="1:31">
      <c r="A31541">
        <v>71350</v>
      </c>
      <c r="B31541" t="s">
        <v>27015</v>
      </c>
      <c r="C31541" t="s">
        <v>33477</v>
      </c>
      <c r="D31541" t="s">
        <v>33476</v>
      </c>
      <c r="E31541"/>
      <c r="F31541"/>
      <c r="G31541"/>
      <c r="H31541"/>
      <c r="I31541"/>
      <c r="J31541"/>
      <c r="U31541" s="43"/>
      <c r="AE31541"/>
    </row>
    <row r="31542" spans="1:31">
      <c r="A31542">
        <v>71960</v>
      </c>
      <c r="B31542" t="s">
        <v>27016</v>
      </c>
      <c r="C31542" t="s">
        <v>33477</v>
      </c>
      <c r="D31542" t="s">
        <v>33476</v>
      </c>
      <c r="E31542"/>
      <c r="F31542"/>
      <c r="G31542"/>
      <c r="H31542"/>
      <c r="I31542"/>
      <c r="J31542"/>
      <c r="U31542" s="43"/>
      <c r="AE31542"/>
    </row>
    <row r="31543" spans="1:31">
      <c r="A31543">
        <v>71440</v>
      </c>
      <c r="B31543" t="s">
        <v>27017</v>
      </c>
      <c r="C31543" t="s">
        <v>33477</v>
      </c>
      <c r="D31543" t="s">
        <v>33476</v>
      </c>
      <c r="E31543"/>
      <c r="F31543"/>
      <c r="G31543"/>
      <c r="H31543"/>
      <c r="I31543"/>
      <c r="J31543"/>
      <c r="U31543" s="43"/>
      <c r="AE31543"/>
    </row>
    <row r="31544" spans="1:31">
      <c r="A31544">
        <v>71590</v>
      </c>
      <c r="B31544" t="s">
        <v>27018</v>
      </c>
      <c r="C31544" t="s">
        <v>33477</v>
      </c>
      <c r="D31544" t="s">
        <v>33476</v>
      </c>
      <c r="E31544"/>
      <c r="F31544"/>
      <c r="G31544"/>
      <c r="H31544"/>
      <c r="I31544"/>
      <c r="J31544"/>
      <c r="U31544" s="43"/>
      <c r="AE31544"/>
    </row>
    <row r="31545" spans="1:31">
      <c r="A31545">
        <v>71220</v>
      </c>
      <c r="B31545" t="s">
        <v>27019</v>
      </c>
      <c r="C31545" t="s">
        <v>33477</v>
      </c>
      <c r="D31545" t="s">
        <v>33476</v>
      </c>
      <c r="E31545"/>
      <c r="F31545"/>
      <c r="G31545"/>
      <c r="H31545"/>
      <c r="I31545"/>
      <c r="J31545"/>
      <c r="U31545" s="43"/>
      <c r="AE31545"/>
    </row>
    <row r="31546" spans="1:31">
      <c r="A31546">
        <v>71240</v>
      </c>
      <c r="B31546" t="s">
        <v>27020</v>
      </c>
      <c r="C31546" t="s">
        <v>33477</v>
      </c>
      <c r="D31546" t="s">
        <v>33476</v>
      </c>
      <c r="E31546"/>
      <c r="F31546"/>
      <c r="G31546"/>
      <c r="H31546"/>
      <c r="I31546"/>
      <c r="J31546"/>
      <c r="U31546" s="43"/>
      <c r="AE31546"/>
    </row>
    <row r="31547" spans="1:31">
      <c r="A31547">
        <v>71110</v>
      </c>
      <c r="B31547" t="s">
        <v>27021</v>
      </c>
      <c r="C31547" t="s">
        <v>33477</v>
      </c>
      <c r="D31547" t="s">
        <v>33476</v>
      </c>
      <c r="E31547"/>
      <c r="F31547"/>
      <c r="G31547"/>
      <c r="H31547"/>
      <c r="I31547"/>
      <c r="J31547"/>
      <c r="U31547" s="43"/>
      <c r="AE31547"/>
    </row>
    <row r="31548" spans="1:31">
      <c r="A31548">
        <v>71960</v>
      </c>
      <c r="B31548" t="s">
        <v>27022</v>
      </c>
      <c r="C31548" t="s">
        <v>33477</v>
      </c>
      <c r="D31548" t="s">
        <v>33476</v>
      </c>
      <c r="E31548"/>
      <c r="F31548"/>
      <c r="G31548"/>
      <c r="H31548"/>
      <c r="I31548"/>
      <c r="J31548"/>
      <c r="U31548" s="43"/>
      <c r="AE31548"/>
    </row>
    <row r="31549" spans="1:31">
      <c r="A31549">
        <v>71700</v>
      </c>
      <c r="B31549" t="s">
        <v>27023</v>
      </c>
      <c r="C31549" t="s">
        <v>33477</v>
      </c>
      <c r="D31549" t="s">
        <v>33476</v>
      </c>
      <c r="E31549"/>
      <c r="F31549"/>
      <c r="G31549"/>
      <c r="H31549"/>
      <c r="I31549"/>
      <c r="J31549"/>
      <c r="U31549" s="43"/>
      <c r="AE31549"/>
    </row>
    <row r="31550" spans="1:31">
      <c r="A31550">
        <v>71620</v>
      </c>
      <c r="B31550" t="s">
        <v>27024</v>
      </c>
      <c r="C31550" t="s">
        <v>33477</v>
      </c>
      <c r="D31550" t="s">
        <v>33476</v>
      </c>
      <c r="E31550"/>
      <c r="F31550"/>
      <c r="G31550"/>
      <c r="H31550"/>
      <c r="I31550"/>
      <c r="J31550"/>
      <c r="U31550" s="43"/>
      <c r="AE31550"/>
    </row>
    <row r="31551" spans="1:31">
      <c r="A31551">
        <v>71270</v>
      </c>
      <c r="B31551" t="s">
        <v>27025</v>
      </c>
      <c r="C31551" t="s">
        <v>33477</v>
      </c>
      <c r="D31551" t="s">
        <v>33476</v>
      </c>
      <c r="E31551"/>
      <c r="F31551"/>
      <c r="G31551"/>
      <c r="H31551"/>
      <c r="I31551"/>
      <c r="J31551"/>
      <c r="U31551" s="43"/>
      <c r="AE31551"/>
    </row>
    <row r="31552" spans="1:31">
      <c r="A31552">
        <v>71270</v>
      </c>
      <c r="B31552" t="s">
        <v>27025</v>
      </c>
      <c r="C31552" t="s">
        <v>33477</v>
      </c>
      <c r="D31552" t="s">
        <v>33476</v>
      </c>
      <c r="E31552"/>
      <c r="F31552"/>
      <c r="G31552"/>
      <c r="H31552"/>
      <c r="I31552"/>
      <c r="J31552"/>
      <c r="U31552" s="43"/>
      <c r="AE31552"/>
    </row>
    <row r="31553" spans="1:31">
      <c r="A31553">
        <v>71390</v>
      </c>
      <c r="B31553" t="s">
        <v>27026</v>
      </c>
      <c r="C31553" t="s">
        <v>33477</v>
      </c>
      <c r="D31553" t="s">
        <v>33476</v>
      </c>
      <c r="E31553"/>
      <c r="F31553"/>
      <c r="G31553"/>
      <c r="H31553"/>
      <c r="I31553"/>
      <c r="J31553"/>
      <c r="U31553" s="43"/>
      <c r="AE31553"/>
    </row>
    <row r="31554" spans="1:31">
      <c r="A31554">
        <v>71500</v>
      </c>
      <c r="B31554" t="s">
        <v>18027</v>
      </c>
      <c r="C31554" t="s">
        <v>33477</v>
      </c>
      <c r="D31554" t="s">
        <v>33476</v>
      </c>
      <c r="E31554"/>
      <c r="F31554"/>
      <c r="G31554"/>
      <c r="H31554"/>
      <c r="I31554"/>
      <c r="J31554"/>
      <c r="U31554" s="43"/>
      <c r="AE31554"/>
    </row>
    <row r="31555" spans="1:31">
      <c r="A31555">
        <v>71110</v>
      </c>
      <c r="B31555" t="s">
        <v>27027</v>
      </c>
      <c r="C31555" t="s">
        <v>33477</v>
      </c>
      <c r="D31555" t="s">
        <v>33476</v>
      </c>
      <c r="E31555"/>
      <c r="F31555"/>
      <c r="G31555"/>
      <c r="H31555"/>
      <c r="I31555"/>
      <c r="J31555"/>
      <c r="U31555" s="43"/>
      <c r="AE31555"/>
    </row>
    <row r="31556" spans="1:31">
      <c r="A31556">
        <v>71250</v>
      </c>
      <c r="B31556" t="s">
        <v>27028</v>
      </c>
      <c r="C31556" t="s">
        <v>33477</v>
      </c>
      <c r="D31556" t="s">
        <v>33476</v>
      </c>
      <c r="E31556"/>
      <c r="F31556"/>
      <c r="G31556"/>
      <c r="H31556"/>
      <c r="I31556"/>
      <c r="J31556"/>
      <c r="U31556" s="43"/>
      <c r="AE31556"/>
    </row>
    <row r="31557" spans="1:31">
      <c r="A31557">
        <v>71250</v>
      </c>
      <c r="B31557" t="s">
        <v>27028</v>
      </c>
      <c r="C31557" t="s">
        <v>33477</v>
      </c>
      <c r="D31557" t="s">
        <v>33476</v>
      </c>
      <c r="E31557"/>
      <c r="F31557"/>
      <c r="G31557"/>
      <c r="H31557"/>
      <c r="I31557"/>
      <c r="J31557"/>
      <c r="U31557" s="43"/>
      <c r="AE31557"/>
    </row>
    <row r="31558" spans="1:31">
      <c r="A31558">
        <v>71250</v>
      </c>
      <c r="B31558" t="s">
        <v>27028</v>
      </c>
      <c r="C31558" t="s">
        <v>33477</v>
      </c>
      <c r="D31558" t="s">
        <v>33476</v>
      </c>
      <c r="E31558"/>
      <c r="F31558"/>
      <c r="G31558"/>
      <c r="H31558"/>
      <c r="I31558"/>
      <c r="J31558"/>
      <c r="U31558" s="43"/>
      <c r="AE31558"/>
    </row>
    <row r="31559" spans="1:31">
      <c r="A31559">
        <v>71250</v>
      </c>
      <c r="B31559" t="s">
        <v>27028</v>
      </c>
      <c r="C31559" t="s">
        <v>33477</v>
      </c>
      <c r="D31559" t="s">
        <v>33476</v>
      </c>
      <c r="E31559"/>
      <c r="F31559"/>
      <c r="G31559"/>
      <c r="H31559"/>
      <c r="I31559"/>
      <c r="J31559"/>
      <c r="U31559" s="43"/>
      <c r="AE31559"/>
    </row>
    <row r="31560" spans="1:31">
      <c r="A31560">
        <v>71680</v>
      </c>
      <c r="B31560" t="s">
        <v>23802</v>
      </c>
      <c r="C31560" t="s">
        <v>33477</v>
      </c>
      <c r="D31560" t="e">
        <v>#N/A</v>
      </c>
      <c r="E31560"/>
      <c r="F31560"/>
      <c r="G31560"/>
      <c r="H31560"/>
      <c r="I31560"/>
      <c r="J31560"/>
      <c r="U31560" s="43"/>
      <c r="AE31560"/>
    </row>
    <row r="31561" spans="1:31">
      <c r="A31561">
        <v>71260</v>
      </c>
      <c r="B31561" t="s">
        <v>27029</v>
      </c>
      <c r="C31561" t="s">
        <v>33477</v>
      </c>
      <c r="D31561" t="s">
        <v>33476</v>
      </c>
      <c r="E31561"/>
      <c r="F31561"/>
      <c r="G31561"/>
      <c r="H31561"/>
      <c r="I31561"/>
      <c r="J31561"/>
      <c r="U31561" s="43"/>
      <c r="AE31561"/>
    </row>
    <row r="31562" spans="1:31">
      <c r="A31562">
        <v>71260</v>
      </c>
      <c r="B31562" t="s">
        <v>27029</v>
      </c>
      <c r="C31562" t="s">
        <v>33477</v>
      </c>
      <c r="D31562" t="s">
        <v>33476</v>
      </c>
      <c r="E31562"/>
      <c r="F31562"/>
      <c r="G31562"/>
      <c r="H31562"/>
      <c r="I31562"/>
      <c r="J31562"/>
      <c r="U31562" s="43"/>
      <c r="AE31562"/>
    </row>
    <row r="31563" spans="1:31">
      <c r="A31563">
        <v>71530</v>
      </c>
      <c r="B31563" t="s">
        <v>27030</v>
      </c>
      <c r="C31563" t="s">
        <v>33477</v>
      </c>
      <c r="D31563" t="s">
        <v>33476</v>
      </c>
      <c r="E31563"/>
      <c r="F31563"/>
      <c r="G31563"/>
      <c r="H31563"/>
      <c r="I31563"/>
      <c r="J31563"/>
      <c r="U31563" s="43"/>
      <c r="AE31563"/>
    </row>
    <row r="31564" spans="1:31">
      <c r="A31564">
        <v>71120</v>
      </c>
      <c r="B31564" t="s">
        <v>14628</v>
      </c>
      <c r="C31564" t="s">
        <v>33477</v>
      </c>
      <c r="D31564" t="s">
        <v>33476</v>
      </c>
      <c r="E31564"/>
      <c r="F31564"/>
      <c r="G31564"/>
      <c r="H31564"/>
      <c r="I31564"/>
      <c r="J31564"/>
      <c r="U31564" s="43"/>
      <c r="AE31564"/>
    </row>
    <row r="31565" spans="1:31">
      <c r="A31565">
        <v>71600</v>
      </c>
      <c r="B31565" t="s">
        <v>27031</v>
      </c>
      <c r="C31565" t="s">
        <v>33477</v>
      </c>
      <c r="D31565" t="s">
        <v>33476</v>
      </c>
      <c r="E31565"/>
      <c r="F31565"/>
      <c r="G31565"/>
      <c r="H31565"/>
      <c r="I31565"/>
      <c r="J31565"/>
      <c r="U31565" s="43"/>
      <c r="AE31565"/>
    </row>
    <row r="31566" spans="1:31">
      <c r="A31566">
        <v>71140</v>
      </c>
      <c r="B31566" t="s">
        <v>27032</v>
      </c>
      <c r="C31566" t="s">
        <v>33477</v>
      </c>
      <c r="D31566" t="s">
        <v>33476</v>
      </c>
      <c r="E31566"/>
      <c r="F31566"/>
      <c r="G31566"/>
      <c r="H31566"/>
      <c r="I31566"/>
      <c r="J31566"/>
      <c r="U31566" s="43"/>
      <c r="AE31566"/>
    </row>
    <row r="31567" spans="1:31">
      <c r="A31567">
        <v>71600</v>
      </c>
      <c r="B31567" t="s">
        <v>27033</v>
      </c>
      <c r="C31567" t="s">
        <v>33477</v>
      </c>
      <c r="D31567" t="s">
        <v>33476</v>
      </c>
      <c r="E31567"/>
      <c r="F31567"/>
      <c r="G31567"/>
      <c r="H31567"/>
      <c r="I31567"/>
      <c r="J31567"/>
      <c r="U31567" s="43"/>
      <c r="AE31567"/>
    </row>
    <row r="31568" spans="1:31">
      <c r="A31568">
        <v>71260</v>
      </c>
      <c r="B31568" t="s">
        <v>27034</v>
      </c>
      <c r="C31568" t="s">
        <v>33477</v>
      </c>
      <c r="D31568" t="s">
        <v>33476</v>
      </c>
      <c r="E31568"/>
      <c r="F31568"/>
      <c r="G31568"/>
      <c r="H31568"/>
      <c r="I31568"/>
      <c r="J31568"/>
      <c r="U31568" s="43"/>
      <c r="AE31568"/>
    </row>
    <row r="31569" spans="1:31">
      <c r="A31569">
        <v>72650</v>
      </c>
      <c r="B31569" t="s">
        <v>12588</v>
      </c>
      <c r="C31569" t="s">
        <v>33477</v>
      </c>
      <c r="D31569" t="s">
        <v>33476</v>
      </c>
      <c r="E31569"/>
      <c r="F31569"/>
      <c r="G31569"/>
      <c r="H31569"/>
      <c r="I31569"/>
      <c r="J31569"/>
      <c r="U31569" s="43"/>
      <c r="AE31569"/>
    </row>
    <row r="31570" spans="1:31">
      <c r="A31570">
        <v>72600</v>
      </c>
      <c r="B31570" t="s">
        <v>27035</v>
      </c>
      <c r="C31570" t="s">
        <v>33477</v>
      </c>
      <c r="D31570" t="s">
        <v>33476</v>
      </c>
      <c r="E31570"/>
      <c r="F31570"/>
      <c r="G31570"/>
      <c r="H31570"/>
      <c r="I31570"/>
      <c r="J31570"/>
      <c r="U31570" s="43"/>
      <c r="AE31570"/>
    </row>
    <row r="31571" spans="1:31">
      <c r="A31571">
        <v>72700</v>
      </c>
      <c r="B31571" t="s">
        <v>9818</v>
      </c>
      <c r="C31571" t="s">
        <v>33477</v>
      </c>
      <c r="D31571" t="s">
        <v>33476</v>
      </c>
      <c r="E31571"/>
      <c r="F31571"/>
      <c r="G31571"/>
      <c r="H31571"/>
      <c r="I31571"/>
      <c r="J31571"/>
      <c r="U31571" s="43"/>
      <c r="AE31571"/>
    </row>
    <row r="31572" spans="1:31">
      <c r="A31572">
        <v>72540</v>
      </c>
      <c r="B31572" t="s">
        <v>27036</v>
      </c>
      <c r="C31572" t="s">
        <v>33477</v>
      </c>
      <c r="D31572" t="s">
        <v>33476</v>
      </c>
      <c r="E31572"/>
      <c r="F31572"/>
      <c r="G31572"/>
      <c r="H31572"/>
      <c r="I31572"/>
      <c r="J31572"/>
      <c r="U31572" s="43"/>
      <c r="AE31572"/>
    </row>
    <row r="31573" spans="1:31">
      <c r="A31573">
        <v>72610</v>
      </c>
      <c r="B31573" t="s">
        <v>27037</v>
      </c>
      <c r="C31573" t="s">
        <v>33477</v>
      </c>
      <c r="D31573" t="s">
        <v>33476</v>
      </c>
      <c r="E31573"/>
      <c r="F31573"/>
      <c r="G31573"/>
      <c r="H31573"/>
      <c r="I31573"/>
      <c r="J31573"/>
      <c r="U31573" s="43"/>
      <c r="AE31573"/>
    </row>
    <row r="31574" spans="1:31">
      <c r="A31574">
        <v>72610</v>
      </c>
      <c r="B31574" t="s">
        <v>27038</v>
      </c>
      <c r="C31574" t="s">
        <v>33477</v>
      </c>
      <c r="D31574" t="s">
        <v>33476</v>
      </c>
      <c r="E31574"/>
      <c r="F31574"/>
      <c r="G31574"/>
      <c r="H31574"/>
      <c r="I31574"/>
      <c r="J31574"/>
      <c r="U31574" s="43"/>
      <c r="AE31574"/>
    </row>
    <row r="31575" spans="1:31">
      <c r="A31575">
        <v>72370</v>
      </c>
      <c r="B31575" t="s">
        <v>27039</v>
      </c>
      <c r="C31575" t="s">
        <v>33480</v>
      </c>
      <c r="D31575" t="e">
        <v>#N/A</v>
      </c>
      <c r="E31575"/>
      <c r="F31575"/>
      <c r="G31575"/>
      <c r="H31575"/>
      <c r="I31575"/>
      <c r="J31575"/>
      <c r="U31575" s="43"/>
      <c r="AE31575"/>
    </row>
    <row r="31576" spans="1:31">
      <c r="A31576">
        <v>72230</v>
      </c>
      <c r="B31576" t="s">
        <v>27040</v>
      </c>
      <c r="C31576" t="s">
        <v>33480</v>
      </c>
      <c r="D31576" t="s">
        <v>33476</v>
      </c>
      <c r="E31576"/>
      <c r="F31576"/>
      <c r="G31576"/>
      <c r="H31576"/>
      <c r="I31576"/>
      <c r="J31576"/>
      <c r="U31576" s="43"/>
      <c r="AE31576"/>
    </row>
    <row r="31577" spans="1:31">
      <c r="A31577">
        <v>72270</v>
      </c>
      <c r="B31577" t="s">
        <v>27041</v>
      </c>
      <c r="C31577" t="s">
        <v>33477</v>
      </c>
      <c r="D31577" t="s">
        <v>33476</v>
      </c>
      <c r="E31577"/>
      <c r="F31577"/>
      <c r="G31577"/>
      <c r="H31577"/>
      <c r="I31577"/>
      <c r="J31577"/>
      <c r="U31577" s="43"/>
      <c r="AE31577"/>
    </row>
    <row r="31578" spans="1:31">
      <c r="A31578">
        <v>72430</v>
      </c>
      <c r="B31578" t="s">
        <v>27042</v>
      </c>
      <c r="C31578" t="s">
        <v>33477</v>
      </c>
      <c r="D31578" t="s">
        <v>33476</v>
      </c>
      <c r="E31578"/>
      <c r="F31578"/>
      <c r="G31578"/>
      <c r="H31578"/>
      <c r="I31578"/>
      <c r="J31578"/>
      <c r="U31578" s="43"/>
      <c r="AE31578"/>
    </row>
    <row r="31579" spans="1:31">
      <c r="A31579">
        <v>72130</v>
      </c>
      <c r="B31579" t="s">
        <v>27043</v>
      </c>
      <c r="C31579" t="s">
        <v>33477</v>
      </c>
      <c r="D31579" t="s">
        <v>33476</v>
      </c>
      <c r="E31579"/>
      <c r="F31579"/>
      <c r="G31579"/>
      <c r="H31579"/>
      <c r="I31579"/>
      <c r="J31579"/>
      <c r="U31579" s="43"/>
      <c r="AE31579"/>
    </row>
    <row r="31580" spans="1:31">
      <c r="A31580">
        <v>72170</v>
      </c>
      <c r="B31580" t="s">
        <v>27044</v>
      </c>
      <c r="C31580" t="s">
        <v>33477</v>
      </c>
      <c r="D31580" t="s">
        <v>33476</v>
      </c>
      <c r="E31580"/>
      <c r="F31580"/>
      <c r="G31580"/>
      <c r="H31580"/>
      <c r="I31580"/>
      <c r="J31580"/>
      <c r="U31580" s="43"/>
      <c r="AE31580"/>
    </row>
    <row r="31581" spans="1:31">
      <c r="A31581">
        <v>72800</v>
      </c>
      <c r="B31581" t="s">
        <v>27045</v>
      </c>
      <c r="C31581" t="s">
        <v>33480</v>
      </c>
      <c r="D31581" t="s">
        <v>33476</v>
      </c>
      <c r="E31581"/>
      <c r="F31581"/>
      <c r="G31581"/>
      <c r="H31581"/>
      <c r="I31581"/>
      <c r="J31581"/>
      <c r="U31581" s="43"/>
      <c r="AE31581"/>
    </row>
    <row r="31582" spans="1:31">
      <c r="A31582">
        <v>72600</v>
      </c>
      <c r="B31582" t="s">
        <v>27046</v>
      </c>
      <c r="C31582" t="s">
        <v>33477</v>
      </c>
      <c r="D31582" t="s">
        <v>33476</v>
      </c>
      <c r="E31582"/>
      <c r="F31582"/>
      <c r="G31582"/>
      <c r="H31582"/>
      <c r="I31582"/>
      <c r="J31582"/>
      <c r="U31582" s="43"/>
      <c r="AE31582"/>
    </row>
    <row r="31583" spans="1:31">
      <c r="A31583">
        <v>72300</v>
      </c>
      <c r="B31583" t="s">
        <v>27047</v>
      </c>
      <c r="C31583" t="s">
        <v>33480</v>
      </c>
      <c r="D31583" t="s">
        <v>33476</v>
      </c>
      <c r="E31583"/>
      <c r="F31583"/>
      <c r="G31583"/>
      <c r="H31583"/>
      <c r="I31583"/>
      <c r="J31583"/>
      <c r="U31583" s="43"/>
      <c r="AE31583"/>
    </row>
    <row r="31584" spans="1:31">
      <c r="A31584">
        <v>72540</v>
      </c>
      <c r="B31584" t="s">
        <v>27048</v>
      </c>
      <c r="C31584" t="s">
        <v>33477</v>
      </c>
      <c r="D31584" t="s">
        <v>33476</v>
      </c>
      <c r="E31584"/>
      <c r="F31584"/>
      <c r="G31584"/>
      <c r="H31584"/>
      <c r="I31584"/>
      <c r="J31584"/>
      <c r="U31584" s="43"/>
      <c r="AE31584"/>
    </row>
    <row r="31585" spans="1:31">
      <c r="A31585">
        <v>72260</v>
      </c>
      <c r="B31585" t="s">
        <v>27049</v>
      </c>
      <c r="C31585" t="s">
        <v>33477</v>
      </c>
      <c r="D31585" t="s">
        <v>33476</v>
      </c>
      <c r="E31585"/>
      <c r="F31585"/>
      <c r="G31585"/>
      <c r="H31585"/>
      <c r="I31585"/>
      <c r="J31585"/>
      <c r="U31585" s="43"/>
      <c r="AE31585"/>
    </row>
    <row r="31586" spans="1:31">
      <c r="A31586">
        <v>72350</v>
      </c>
      <c r="B31586" t="s">
        <v>27050</v>
      </c>
      <c r="C31586" t="s">
        <v>33477</v>
      </c>
      <c r="D31586" t="s">
        <v>33476</v>
      </c>
      <c r="E31586"/>
      <c r="F31586"/>
      <c r="G31586"/>
      <c r="H31586"/>
      <c r="I31586"/>
      <c r="J31586"/>
      <c r="U31586" s="43"/>
      <c r="AE31586"/>
    </row>
    <row r="31587" spans="1:31">
      <c r="A31587">
        <v>72400</v>
      </c>
      <c r="B31587" t="s">
        <v>10822</v>
      </c>
      <c r="C31587" t="s">
        <v>33480</v>
      </c>
      <c r="D31587" t="s">
        <v>203</v>
      </c>
      <c r="E31587"/>
      <c r="F31587"/>
      <c r="G31587"/>
      <c r="H31587"/>
      <c r="I31587"/>
      <c r="J31587"/>
      <c r="U31587" s="43"/>
      <c r="AE31587"/>
    </row>
    <row r="31588" spans="1:31">
      <c r="A31588">
        <v>72430</v>
      </c>
      <c r="B31588" t="s">
        <v>27051</v>
      </c>
      <c r="C31588" t="s">
        <v>33477</v>
      </c>
      <c r="D31588" t="s">
        <v>33476</v>
      </c>
      <c r="E31588"/>
      <c r="F31588"/>
      <c r="G31588"/>
      <c r="H31588"/>
      <c r="I31588"/>
      <c r="J31588"/>
      <c r="U31588" s="43"/>
      <c r="AE31588"/>
    </row>
    <row r="31589" spans="1:31">
      <c r="A31589">
        <v>72200</v>
      </c>
      <c r="B31589" t="s">
        <v>27052</v>
      </c>
      <c r="C31589" t="s">
        <v>33480</v>
      </c>
      <c r="D31589" t="s">
        <v>33476</v>
      </c>
      <c r="E31589"/>
      <c r="F31589"/>
      <c r="G31589"/>
      <c r="H31589"/>
      <c r="I31589"/>
      <c r="J31589"/>
      <c r="U31589" s="43"/>
      <c r="AE31589"/>
    </row>
    <row r="31590" spans="1:31">
      <c r="A31590">
        <v>72290</v>
      </c>
      <c r="B31590" t="s">
        <v>27053</v>
      </c>
      <c r="C31590" t="s">
        <v>33477</v>
      </c>
      <c r="D31590" t="s">
        <v>203</v>
      </c>
      <c r="E31590"/>
      <c r="F31590"/>
      <c r="G31590"/>
      <c r="H31590"/>
      <c r="I31590"/>
      <c r="J31590"/>
      <c r="U31590" s="43"/>
      <c r="AE31590"/>
    </row>
    <row r="31591" spans="1:31">
      <c r="A31591">
        <v>72290</v>
      </c>
      <c r="B31591" t="s">
        <v>27053</v>
      </c>
      <c r="C31591" t="s">
        <v>33477</v>
      </c>
      <c r="D31591" t="s">
        <v>203</v>
      </c>
      <c r="E31591"/>
      <c r="F31591"/>
      <c r="G31591"/>
      <c r="H31591"/>
      <c r="I31591"/>
      <c r="J31591"/>
      <c r="U31591" s="43"/>
      <c r="AE31591"/>
    </row>
    <row r="31592" spans="1:31">
      <c r="A31592">
        <v>72650</v>
      </c>
      <c r="B31592" t="s">
        <v>27054</v>
      </c>
      <c r="C31592" t="s">
        <v>33477</v>
      </c>
      <c r="D31592" t="s">
        <v>33476</v>
      </c>
      <c r="E31592"/>
      <c r="F31592"/>
      <c r="G31592"/>
      <c r="H31592"/>
      <c r="I31592"/>
      <c r="J31592"/>
      <c r="U31592" s="43"/>
      <c r="AE31592"/>
    </row>
    <row r="31593" spans="1:31">
      <c r="A31593">
        <v>72200</v>
      </c>
      <c r="B31593" t="s">
        <v>27055</v>
      </c>
      <c r="C31593" t="s">
        <v>33480</v>
      </c>
      <c r="D31593" t="s">
        <v>33476</v>
      </c>
      <c r="E31593"/>
      <c r="F31593"/>
      <c r="G31593"/>
      <c r="H31593"/>
      <c r="I31593"/>
      <c r="J31593"/>
      <c r="U31593" s="43"/>
      <c r="AE31593"/>
    </row>
    <row r="31594" spans="1:31">
      <c r="A31594">
        <v>72200</v>
      </c>
      <c r="B31594" t="s">
        <v>27055</v>
      </c>
      <c r="C31594" t="s">
        <v>33480</v>
      </c>
      <c r="D31594" t="s">
        <v>33476</v>
      </c>
      <c r="E31594"/>
      <c r="F31594"/>
      <c r="G31594"/>
      <c r="H31594"/>
      <c r="I31594"/>
      <c r="J31594"/>
      <c r="U31594" s="43"/>
      <c r="AE31594"/>
    </row>
    <row r="31595" spans="1:31">
      <c r="A31595">
        <v>72110</v>
      </c>
      <c r="B31595" t="s">
        <v>27056</v>
      </c>
      <c r="C31595" t="s">
        <v>33477</v>
      </c>
      <c r="D31595" t="s">
        <v>203</v>
      </c>
      <c r="E31595"/>
      <c r="F31595"/>
      <c r="G31595"/>
      <c r="H31595"/>
      <c r="I31595"/>
      <c r="J31595"/>
      <c r="U31595" s="43"/>
      <c r="AE31595"/>
    </row>
    <row r="31596" spans="1:31">
      <c r="A31596">
        <v>72340</v>
      </c>
      <c r="B31596" t="s">
        <v>27057</v>
      </c>
      <c r="C31596" t="s">
        <v>33480</v>
      </c>
      <c r="D31596" t="s">
        <v>33476</v>
      </c>
      <c r="E31596"/>
      <c r="F31596"/>
      <c r="G31596"/>
      <c r="H31596"/>
      <c r="I31596"/>
      <c r="J31596"/>
      <c r="U31596" s="43"/>
      <c r="AE31596"/>
    </row>
    <row r="31597" spans="1:31">
      <c r="A31597">
        <v>72500</v>
      </c>
      <c r="B31597" t="s">
        <v>18460</v>
      </c>
      <c r="C31597" t="s">
        <v>33480</v>
      </c>
      <c r="D31597" t="s">
        <v>33476</v>
      </c>
      <c r="E31597"/>
      <c r="F31597"/>
      <c r="G31597"/>
      <c r="H31597"/>
      <c r="I31597"/>
      <c r="J31597"/>
      <c r="U31597" s="43"/>
      <c r="AE31597"/>
    </row>
    <row r="31598" spans="1:31">
      <c r="A31598">
        <v>72170</v>
      </c>
      <c r="B31598" t="s">
        <v>27058</v>
      </c>
      <c r="C31598" t="s">
        <v>33477</v>
      </c>
      <c r="D31598" t="s">
        <v>33476</v>
      </c>
      <c r="E31598"/>
      <c r="F31598"/>
      <c r="G31598"/>
      <c r="H31598"/>
      <c r="I31598"/>
      <c r="J31598"/>
      <c r="U31598" s="43"/>
      <c r="AE31598"/>
    </row>
    <row r="31599" spans="1:31">
      <c r="A31599">
        <v>72160</v>
      </c>
      <c r="B31599" t="s">
        <v>27059</v>
      </c>
      <c r="C31599" t="s">
        <v>33477</v>
      </c>
      <c r="D31599" t="s">
        <v>203</v>
      </c>
      <c r="E31599"/>
      <c r="F31599"/>
      <c r="G31599"/>
      <c r="H31599"/>
      <c r="I31599"/>
      <c r="J31599"/>
      <c r="U31599" s="43"/>
      <c r="AE31599"/>
    </row>
    <row r="31600" spans="1:31">
      <c r="A31600">
        <v>72320</v>
      </c>
      <c r="B31600" t="s">
        <v>27060</v>
      </c>
      <c r="C31600" t="s">
        <v>33477</v>
      </c>
      <c r="D31600" t="s">
        <v>33476</v>
      </c>
      <c r="E31600"/>
      <c r="F31600"/>
      <c r="G31600"/>
      <c r="H31600"/>
      <c r="I31600"/>
      <c r="J31600"/>
      <c r="U31600" s="43"/>
      <c r="AE31600"/>
    </row>
    <row r="31601" spans="1:31">
      <c r="A31601">
        <v>72610</v>
      </c>
      <c r="B31601" t="s">
        <v>27061</v>
      </c>
      <c r="C31601" t="s">
        <v>33477</v>
      </c>
      <c r="D31601" t="s">
        <v>33476</v>
      </c>
      <c r="E31601"/>
      <c r="F31601"/>
      <c r="G31601"/>
      <c r="H31601"/>
      <c r="I31601"/>
      <c r="J31601"/>
      <c r="U31601" s="43"/>
      <c r="AE31601"/>
    </row>
    <row r="31602" spans="1:31">
      <c r="A31602">
        <v>72310</v>
      </c>
      <c r="B31602" t="s">
        <v>27062</v>
      </c>
      <c r="C31602" t="s">
        <v>33480</v>
      </c>
      <c r="D31602" t="s">
        <v>33476</v>
      </c>
      <c r="E31602"/>
      <c r="F31602"/>
      <c r="G31602"/>
      <c r="H31602"/>
      <c r="I31602"/>
      <c r="J31602"/>
      <c r="U31602" s="43"/>
      <c r="AE31602"/>
    </row>
    <row r="31603" spans="1:31">
      <c r="A31603">
        <v>72610</v>
      </c>
      <c r="B31603" t="s">
        <v>17527</v>
      </c>
      <c r="C31603" t="s">
        <v>33477</v>
      </c>
      <c r="D31603" t="s">
        <v>33476</v>
      </c>
      <c r="E31603"/>
      <c r="F31603"/>
      <c r="G31603"/>
      <c r="H31603"/>
      <c r="I31603"/>
      <c r="J31603"/>
      <c r="U31603" s="43"/>
      <c r="AE31603"/>
    </row>
    <row r="31604" spans="1:31">
      <c r="A31604">
        <v>72600</v>
      </c>
      <c r="B31604" t="s">
        <v>27063</v>
      </c>
      <c r="C31604" t="s">
        <v>33477</v>
      </c>
      <c r="D31604" t="s">
        <v>33476</v>
      </c>
      <c r="E31604"/>
      <c r="F31604"/>
      <c r="G31604"/>
      <c r="H31604"/>
      <c r="I31604"/>
      <c r="J31604"/>
      <c r="U31604" s="43"/>
      <c r="AE31604"/>
    </row>
    <row r="31605" spans="1:31">
      <c r="A31605">
        <v>72400</v>
      </c>
      <c r="B31605" t="s">
        <v>27064</v>
      </c>
      <c r="C31605" t="s">
        <v>33480</v>
      </c>
      <c r="D31605" t="s">
        <v>203</v>
      </c>
      <c r="E31605"/>
      <c r="F31605"/>
      <c r="G31605"/>
      <c r="H31605"/>
      <c r="I31605"/>
      <c r="J31605"/>
      <c r="U31605" s="43"/>
      <c r="AE31605"/>
    </row>
    <row r="31606" spans="1:31">
      <c r="A31606">
        <v>72110</v>
      </c>
      <c r="B31606" t="s">
        <v>27065</v>
      </c>
      <c r="C31606" t="s">
        <v>33477</v>
      </c>
      <c r="D31606" t="s">
        <v>203</v>
      </c>
      <c r="E31606"/>
      <c r="F31606"/>
      <c r="G31606"/>
      <c r="H31606"/>
      <c r="I31606"/>
      <c r="J31606"/>
      <c r="U31606" s="43"/>
      <c r="AE31606"/>
    </row>
    <row r="31607" spans="1:31">
      <c r="A31607">
        <v>72400</v>
      </c>
      <c r="B31607" t="s">
        <v>8408</v>
      </c>
      <c r="C31607" t="s">
        <v>33480</v>
      </c>
      <c r="D31607" t="s">
        <v>203</v>
      </c>
      <c r="E31607"/>
      <c r="F31607"/>
      <c r="G31607"/>
      <c r="H31607"/>
      <c r="I31607"/>
      <c r="J31607"/>
      <c r="U31607" s="43"/>
      <c r="AE31607"/>
    </row>
    <row r="31608" spans="1:31">
      <c r="A31608">
        <v>72390</v>
      </c>
      <c r="B31608" t="s">
        <v>27066</v>
      </c>
      <c r="C31608" t="s">
        <v>33480</v>
      </c>
      <c r="D31608" t="s">
        <v>33482</v>
      </c>
      <c r="E31608"/>
      <c r="F31608"/>
      <c r="G31608"/>
      <c r="H31608"/>
      <c r="I31608"/>
      <c r="J31608"/>
      <c r="U31608" s="43"/>
      <c r="AE31608"/>
    </row>
    <row r="31609" spans="1:31">
      <c r="A31609">
        <v>72440</v>
      </c>
      <c r="B31609" t="s">
        <v>27067</v>
      </c>
      <c r="C31609" t="s">
        <v>33477</v>
      </c>
      <c r="D31609" t="s">
        <v>33482</v>
      </c>
      <c r="E31609"/>
      <c r="F31609"/>
      <c r="G31609"/>
      <c r="H31609"/>
      <c r="I31609"/>
      <c r="J31609"/>
      <c r="U31609" s="43"/>
      <c r="AE31609"/>
    </row>
    <row r="31610" spans="1:31">
      <c r="A31610">
        <v>72610</v>
      </c>
      <c r="B31610" t="s">
        <v>27068</v>
      </c>
      <c r="C31610" t="s">
        <v>33477</v>
      </c>
      <c r="D31610" t="s">
        <v>33476</v>
      </c>
      <c r="E31610"/>
      <c r="F31610"/>
      <c r="G31610"/>
      <c r="H31610"/>
      <c r="I31610"/>
      <c r="J31610"/>
      <c r="U31610" s="43"/>
      <c r="AE31610"/>
    </row>
    <row r="31611" spans="1:31">
      <c r="A31611">
        <v>72270</v>
      </c>
      <c r="B31611" t="s">
        <v>20033</v>
      </c>
      <c r="C31611" t="s">
        <v>33477</v>
      </c>
      <c r="D31611" t="s">
        <v>33476</v>
      </c>
      <c r="E31611"/>
      <c r="F31611"/>
      <c r="G31611"/>
      <c r="H31611"/>
      <c r="I31611"/>
      <c r="J31611"/>
      <c r="U31611" s="43"/>
      <c r="AE31611"/>
    </row>
    <row r="31612" spans="1:31">
      <c r="A31612">
        <v>72550</v>
      </c>
      <c r="B31612" t="s">
        <v>27069</v>
      </c>
      <c r="C31612" t="s">
        <v>33477</v>
      </c>
      <c r="D31612" t="s">
        <v>33476</v>
      </c>
      <c r="E31612"/>
      <c r="F31612"/>
      <c r="G31612"/>
      <c r="H31612"/>
      <c r="I31612"/>
      <c r="J31612"/>
      <c r="U31612" s="43"/>
      <c r="AE31612"/>
    </row>
    <row r="31613" spans="1:31">
      <c r="A31613">
        <v>72370</v>
      </c>
      <c r="B31613" t="s">
        <v>27070</v>
      </c>
      <c r="C31613" t="s">
        <v>33480</v>
      </c>
      <c r="D31613" t="e">
        <v>#N/A</v>
      </c>
      <c r="E31613"/>
      <c r="F31613"/>
      <c r="G31613"/>
      <c r="H31613"/>
      <c r="I31613"/>
      <c r="J31613"/>
      <c r="U31613" s="43"/>
      <c r="AE31613"/>
    </row>
    <row r="31614" spans="1:31">
      <c r="A31614">
        <v>72250</v>
      </c>
      <c r="B31614" t="s">
        <v>27071</v>
      </c>
      <c r="C31614" t="s">
        <v>33477</v>
      </c>
      <c r="D31614" t="s">
        <v>33482</v>
      </c>
      <c r="E31614"/>
      <c r="F31614"/>
      <c r="G31614"/>
      <c r="H31614"/>
      <c r="I31614"/>
      <c r="J31614"/>
      <c r="U31614" s="43"/>
      <c r="AE31614"/>
    </row>
    <row r="31615" spans="1:31">
      <c r="A31615">
        <v>72110</v>
      </c>
      <c r="B31615" t="s">
        <v>27072</v>
      </c>
      <c r="C31615" t="s">
        <v>33477</v>
      </c>
      <c r="D31615" t="s">
        <v>203</v>
      </c>
      <c r="E31615"/>
      <c r="F31615"/>
      <c r="G31615"/>
      <c r="H31615"/>
      <c r="I31615"/>
      <c r="J31615"/>
      <c r="U31615" s="43"/>
      <c r="AE31615"/>
    </row>
    <row r="31616" spans="1:31">
      <c r="A31616">
        <v>72500</v>
      </c>
      <c r="B31616" t="s">
        <v>27073</v>
      </c>
      <c r="C31616" t="s">
        <v>33480</v>
      </c>
      <c r="D31616" t="s">
        <v>33476</v>
      </c>
      <c r="E31616"/>
      <c r="F31616"/>
      <c r="G31616"/>
      <c r="H31616"/>
      <c r="I31616"/>
      <c r="J31616"/>
      <c r="U31616" s="43"/>
      <c r="AE31616"/>
    </row>
    <row r="31617" spans="1:31">
      <c r="A31617">
        <v>72350</v>
      </c>
      <c r="B31617" t="s">
        <v>27074</v>
      </c>
      <c r="C31617" t="s">
        <v>33477</v>
      </c>
      <c r="D31617" t="s">
        <v>33476</v>
      </c>
      <c r="E31617"/>
      <c r="F31617"/>
      <c r="G31617"/>
      <c r="H31617"/>
      <c r="I31617"/>
      <c r="J31617"/>
      <c r="U31617" s="43"/>
      <c r="AE31617"/>
    </row>
    <row r="31618" spans="1:31">
      <c r="A31618">
        <v>72330</v>
      </c>
      <c r="B31618" t="s">
        <v>27075</v>
      </c>
      <c r="C31618" t="s">
        <v>33477</v>
      </c>
      <c r="D31618" t="s">
        <v>33476</v>
      </c>
      <c r="E31618"/>
      <c r="F31618"/>
      <c r="G31618"/>
      <c r="H31618"/>
      <c r="I31618"/>
      <c r="J31618"/>
      <c r="U31618" s="43"/>
      <c r="AE31618"/>
    </row>
    <row r="31619" spans="1:31">
      <c r="A31619">
        <v>72340</v>
      </c>
      <c r="B31619" t="s">
        <v>27076</v>
      </c>
      <c r="C31619" t="s">
        <v>33480</v>
      </c>
      <c r="D31619" t="s">
        <v>33476</v>
      </c>
      <c r="E31619"/>
      <c r="F31619"/>
      <c r="G31619"/>
      <c r="H31619"/>
      <c r="I31619"/>
      <c r="J31619"/>
      <c r="U31619" s="43"/>
      <c r="AE31619"/>
    </row>
    <row r="31620" spans="1:31">
      <c r="A31620">
        <v>72250</v>
      </c>
      <c r="B31620" t="s">
        <v>27077</v>
      </c>
      <c r="C31620" t="s">
        <v>33477</v>
      </c>
      <c r="D31620" t="s">
        <v>33482</v>
      </c>
      <c r="E31620"/>
      <c r="F31620"/>
      <c r="G31620"/>
      <c r="H31620"/>
      <c r="I31620"/>
      <c r="J31620"/>
      <c r="U31620" s="43"/>
      <c r="AE31620"/>
    </row>
    <row r="31621" spans="1:31">
      <c r="A31621">
        <v>72470</v>
      </c>
      <c r="B31621" t="s">
        <v>2281</v>
      </c>
      <c r="C31621" t="s">
        <v>33480</v>
      </c>
      <c r="D31621" t="s">
        <v>33476</v>
      </c>
      <c r="E31621"/>
      <c r="F31621"/>
      <c r="G31621"/>
      <c r="H31621"/>
      <c r="I31621"/>
      <c r="J31621"/>
      <c r="U31621" s="43"/>
      <c r="AE31621"/>
    </row>
    <row r="31622" spans="1:31">
      <c r="A31622">
        <v>72610</v>
      </c>
      <c r="B31622" t="s">
        <v>27078</v>
      </c>
      <c r="C31622" t="s">
        <v>33477</v>
      </c>
      <c r="D31622" t="s">
        <v>33476</v>
      </c>
      <c r="E31622"/>
      <c r="F31622"/>
      <c r="G31622"/>
      <c r="H31622"/>
      <c r="I31622"/>
      <c r="J31622"/>
      <c r="U31622" s="43"/>
      <c r="AE31622"/>
    </row>
    <row r="31623" spans="1:31">
      <c r="A31623">
        <v>72320</v>
      </c>
      <c r="B31623" t="s">
        <v>27079</v>
      </c>
      <c r="C31623" t="s">
        <v>33477</v>
      </c>
      <c r="D31623" t="s">
        <v>33476</v>
      </c>
      <c r="E31623"/>
      <c r="F31623"/>
      <c r="G31623"/>
      <c r="H31623"/>
      <c r="I31623"/>
      <c r="J31623"/>
      <c r="U31623" s="43"/>
      <c r="AE31623"/>
    </row>
    <row r="31624" spans="1:31">
      <c r="A31624">
        <v>72560</v>
      </c>
      <c r="B31624" t="s">
        <v>18482</v>
      </c>
      <c r="C31624" t="s">
        <v>33480</v>
      </c>
      <c r="D31624" t="s">
        <v>33482</v>
      </c>
      <c r="E31624"/>
      <c r="F31624"/>
      <c r="G31624"/>
      <c r="H31624"/>
      <c r="I31624"/>
      <c r="J31624"/>
      <c r="U31624" s="43"/>
      <c r="AE31624"/>
    </row>
    <row r="31625" spans="1:31">
      <c r="A31625">
        <v>72430</v>
      </c>
      <c r="B31625" t="s">
        <v>27080</v>
      </c>
      <c r="C31625" t="s">
        <v>33477</v>
      </c>
      <c r="D31625" t="s">
        <v>33476</v>
      </c>
      <c r="E31625"/>
      <c r="F31625"/>
      <c r="G31625"/>
      <c r="H31625"/>
      <c r="I31625"/>
      <c r="J31625"/>
      <c r="U31625" s="43"/>
      <c r="AE31625"/>
    </row>
    <row r="31626" spans="1:31">
      <c r="A31626">
        <v>72800</v>
      </c>
      <c r="B31626" t="s">
        <v>27081</v>
      </c>
      <c r="C31626" t="s">
        <v>33480</v>
      </c>
      <c r="D31626" t="s">
        <v>33476</v>
      </c>
      <c r="E31626"/>
      <c r="F31626"/>
      <c r="G31626"/>
      <c r="H31626"/>
      <c r="I31626"/>
      <c r="J31626"/>
      <c r="U31626" s="43"/>
      <c r="AE31626"/>
    </row>
    <row r="31627" spans="1:31">
      <c r="A31627">
        <v>72300</v>
      </c>
      <c r="B31627" t="s">
        <v>27082</v>
      </c>
      <c r="C31627" t="s">
        <v>33480</v>
      </c>
      <c r="D31627" t="s">
        <v>33476</v>
      </c>
      <c r="E31627"/>
      <c r="F31627"/>
      <c r="G31627"/>
      <c r="H31627"/>
      <c r="I31627"/>
      <c r="J31627"/>
      <c r="U31627" s="43"/>
      <c r="AE31627"/>
    </row>
    <row r="31628" spans="1:31">
      <c r="A31628">
        <v>72400</v>
      </c>
      <c r="B31628" t="s">
        <v>27083</v>
      </c>
      <c r="C31628" t="s">
        <v>33480</v>
      </c>
      <c r="D31628" t="s">
        <v>203</v>
      </c>
      <c r="E31628"/>
      <c r="F31628"/>
      <c r="G31628"/>
      <c r="H31628"/>
      <c r="I31628"/>
      <c r="J31628"/>
      <c r="U31628" s="43"/>
      <c r="AE31628"/>
    </row>
    <row r="31629" spans="1:31">
      <c r="A31629">
        <v>72310</v>
      </c>
      <c r="B31629" t="s">
        <v>27084</v>
      </c>
      <c r="C31629" t="s">
        <v>33480</v>
      </c>
      <c r="D31629" t="s">
        <v>33476</v>
      </c>
      <c r="E31629"/>
      <c r="F31629"/>
      <c r="G31629"/>
      <c r="H31629"/>
      <c r="I31629"/>
      <c r="J31629"/>
      <c r="U31629" s="43"/>
      <c r="AE31629"/>
    </row>
    <row r="31630" spans="1:31">
      <c r="A31630">
        <v>72650</v>
      </c>
      <c r="B31630" t="s">
        <v>27085</v>
      </c>
      <c r="C31630" t="s">
        <v>33477</v>
      </c>
      <c r="D31630" t="s">
        <v>33476</v>
      </c>
      <c r="E31630"/>
      <c r="F31630"/>
      <c r="G31630"/>
      <c r="H31630"/>
      <c r="I31630"/>
      <c r="J31630"/>
      <c r="U31630" s="43"/>
      <c r="AE31630"/>
    </row>
    <row r="31631" spans="1:31">
      <c r="A31631">
        <v>72240</v>
      </c>
      <c r="B31631" t="s">
        <v>27086</v>
      </c>
      <c r="C31631" t="s">
        <v>33477</v>
      </c>
      <c r="D31631" t="s">
        <v>33476</v>
      </c>
      <c r="E31631"/>
      <c r="F31631"/>
      <c r="G31631"/>
      <c r="H31631"/>
      <c r="I31631"/>
      <c r="J31631"/>
      <c r="U31631" s="43"/>
      <c r="AE31631"/>
    </row>
    <row r="31632" spans="1:31">
      <c r="A31632">
        <v>72160</v>
      </c>
      <c r="B31632" t="s">
        <v>27087</v>
      </c>
      <c r="C31632" t="s">
        <v>33477</v>
      </c>
      <c r="D31632" t="s">
        <v>203</v>
      </c>
      <c r="E31632"/>
      <c r="F31632"/>
      <c r="G31632"/>
      <c r="H31632"/>
      <c r="I31632"/>
      <c r="J31632"/>
      <c r="U31632" s="43"/>
      <c r="AE31632"/>
    </row>
    <row r="31633" spans="1:31">
      <c r="A31633">
        <v>72340</v>
      </c>
      <c r="B31633" t="s">
        <v>27088</v>
      </c>
      <c r="C31633" t="s">
        <v>33480</v>
      </c>
      <c r="D31633" t="s">
        <v>33476</v>
      </c>
      <c r="E31633"/>
      <c r="F31633"/>
      <c r="G31633"/>
      <c r="H31633"/>
      <c r="I31633"/>
      <c r="J31633"/>
      <c r="U31633" s="43"/>
      <c r="AE31633"/>
    </row>
    <row r="31634" spans="1:31">
      <c r="A31634">
        <v>72540</v>
      </c>
      <c r="B31634" t="s">
        <v>27089</v>
      </c>
      <c r="C31634" t="s">
        <v>33477</v>
      </c>
      <c r="D31634" t="s">
        <v>33476</v>
      </c>
      <c r="E31634"/>
      <c r="F31634"/>
      <c r="G31634"/>
      <c r="H31634"/>
      <c r="I31634"/>
      <c r="J31634"/>
      <c r="U31634" s="43"/>
      <c r="AE31634"/>
    </row>
    <row r="31635" spans="1:31">
      <c r="A31635">
        <v>72500</v>
      </c>
      <c r="B31635" t="s">
        <v>27090</v>
      </c>
      <c r="C31635" t="s">
        <v>33480</v>
      </c>
      <c r="D31635" t="s">
        <v>33476</v>
      </c>
      <c r="E31635"/>
      <c r="F31635"/>
      <c r="G31635"/>
      <c r="H31635"/>
      <c r="I31635"/>
      <c r="J31635"/>
      <c r="U31635" s="43"/>
      <c r="AE31635"/>
    </row>
    <row r="31636" spans="1:31">
      <c r="A31636">
        <v>72500</v>
      </c>
      <c r="B31636" t="s">
        <v>27090</v>
      </c>
      <c r="C31636" t="s">
        <v>33480</v>
      </c>
      <c r="D31636" t="s">
        <v>33476</v>
      </c>
      <c r="E31636"/>
      <c r="F31636"/>
      <c r="G31636"/>
      <c r="H31636"/>
      <c r="I31636"/>
      <c r="J31636"/>
      <c r="U31636" s="43"/>
      <c r="AE31636"/>
    </row>
    <row r="31637" spans="1:31">
      <c r="A31637">
        <v>72500</v>
      </c>
      <c r="B31637" t="s">
        <v>27090</v>
      </c>
      <c r="C31637" t="s">
        <v>33480</v>
      </c>
      <c r="D31637" t="s">
        <v>33476</v>
      </c>
      <c r="E31637"/>
      <c r="F31637"/>
      <c r="G31637"/>
      <c r="H31637"/>
      <c r="I31637"/>
      <c r="J31637"/>
      <c r="U31637" s="43"/>
      <c r="AE31637"/>
    </row>
    <row r="31638" spans="1:31">
      <c r="A31638">
        <v>72500</v>
      </c>
      <c r="B31638" t="s">
        <v>27090</v>
      </c>
      <c r="C31638" t="s">
        <v>33480</v>
      </c>
      <c r="D31638" t="s">
        <v>33476</v>
      </c>
      <c r="E31638"/>
      <c r="F31638"/>
      <c r="G31638"/>
      <c r="H31638"/>
      <c r="I31638"/>
      <c r="J31638"/>
      <c r="U31638" s="43"/>
      <c r="AE31638"/>
    </row>
    <row r="31639" spans="1:31">
      <c r="A31639">
        <v>72510</v>
      </c>
      <c r="B31639" t="s">
        <v>27091</v>
      </c>
      <c r="C31639" t="s">
        <v>33480</v>
      </c>
      <c r="D31639" t="s">
        <v>33476</v>
      </c>
      <c r="E31639"/>
      <c r="F31639"/>
      <c r="G31639"/>
      <c r="H31639"/>
      <c r="I31639"/>
      <c r="J31639"/>
      <c r="U31639" s="43"/>
      <c r="AE31639"/>
    </row>
    <row r="31640" spans="1:31">
      <c r="A31640">
        <v>72550</v>
      </c>
      <c r="B31640" t="s">
        <v>27092</v>
      </c>
      <c r="C31640" t="s">
        <v>33477</v>
      </c>
      <c r="D31640" t="s">
        <v>33476</v>
      </c>
      <c r="E31640"/>
      <c r="F31640"/>
      <c r="G31640"/>
      <c r="H31640"/>
      <c r="I31640"/>
      <c r="J31640"/>
      <c r="U31640" s="43"/>
      <c r="AE31640"/>
    </row>
    <row r="31641" spans="1:31">
      <c r="A31641">
        <v>72540</v>
      </c>
      <c r="B31641" t="s">
        <v>27093</v>
      </c>
      <c r="C31641" t="s">
        <v>33477</v>
      </c>
      <c r="D31641" t="s">
        <v>33476</v>
      </c>
      <c r="E31641"/>
      <c r="F31641"/>
      <c r="G31641"/>
      <c r="H31641"/>
      <c r="I31641"/>
      <c r="J31641"/>
      <c r="U31641" s="43"/>
      <c r="AE31641"/>
    </row>
    <row r="31642" spans="1:31">
      <c r="A31642">
        <v>72210</v>
      </c>
      <c r="B31642" t="s">
        <v>27094</v>
      </c>
      <c r="C31642" t="s">
        <v>33477</v>
      </c>
      <c r="D31642" t="s">
        <v>33476</v>
      </c>
      <c r="E31642"/>
      <c r="F31642"/>
      <c r="G31642"/>
      <c r="H31642"/>
      <c r="I31642"/>
      <c r="J31642"/>
      <c r="U31642" s="43"/>
      <c r="AE31642"/>
    </row>
    <row r="31643" spans="1:31">
      <c r="A31643">
        <v>72610</v>
      </c>
      <c r="B31643" t="s">
        <v>17601</v>
      </c>
      <c r="C31643" t="s">
        <v>33477</v>
      </c>
      <c r="D31643" t="s">
        <v>33476</v>
      </c>
      <c r="E31643"/>
      <c r="F31643"/>
      <c r="G31643"/>
      <c r="H31643"/>
      <c r="I31643"/>
      <c r="J31643"/>
      <c r="U31643" s="43"/>
      <c r="AE31643"/>
    </row>
    <row r="31644" spans="1:31">
      <c r="A31644">
        <v>72500</v>
      </c>
      <c r="B31644" t="s">
        <v>27095</v>
      </c>
      <c r="C31644" t="s">
        <v>33480</v>
      </c>
      <c r="D31644" t="s">
        <v>33476</v>
      </c>
      <c r="E31644"/>
      <c r="F31644"/>
      <c r="G31644"/>
      <c r="H31644"/>
      <c r="I31644"/>
      <c r="J31644"/>
      <c r="U31644" s="43"/>
      <c r="AE31644"/>
    </row>
    <row r="31645" spans="1:31">
      <c r="A31645">
        <v>72170</v>
      </c>
      <c r="B31645" t="s">
        <v>18494</v>
      </c>
      <c r="C31645" t="s">
        <v>33477</v>
      </c>
      <c r="D31645" t="s">
        <v>33476</v>
      </c>
      <c r="E31645"/>
      <c r="F31645"/>
      <c r="G31645"/>
      <c r="H31645"/>
      <c r="I31645"/>
      <c r="J31645"/>
      <c r="U31645" s="43"/>
      <c r="AE31645"/>
    </row>
    <row r="31646" spans="1:31">
      <c r="A31646">
        <v>72610</v>
      </c>
      <c r="B31646" t="s">
        <v>27096</v>
      </c>
      <c r="C31646" t="s">
        <v>33477</v>
      </c>
      <c r="D31646" t="s">
        <v>33476</v>
      </c>
      <c r="E31646"/>
      <c r="F31646"/>
      <c r="G31646"/>
      <c r="H31646"/>
      <c r="I31646"/>
      <c r="J31646"/>
      <c r="U31646" s="43"/>
      <c r="AE31646"/>
    </row>
    <row r="31647" spans="1:31">
      <c r="A31647">
        <v>72400</v>
      </c>
      <c r="B31647" t="s">
        <v>27097</v>
      </c>
      <c r="C31647" t="s">
        <v>33480</v>
      </c>
      <c r="D31647" t="s">
        <v>203</v>
      </c>
      <c r="E31647"/>
      <c r="F31647"/>
      <c r="G31647"/>
      <c r="H31647"/>
      <c r="I31647"/>
      <c r="J31647"/>
      <c r="U31647" s="43"/>
      <c r="AE31647"/>
    </row>
    <row r="31648" spans="1:31">
      <c r="A31648">
        <v>72400</v>
      </c>
      <c r="B31648" t="s">
        <v>27097</v>
      </c>
      <c r="C31648" t="s">
        <v>33480</v>
      </c>
      <c r="D31648" t="s">
        <v>203</v>
      </c>
      <c r="E31648"/>
      <c r="F31648"/>
      <c r="G31648"/>
      <c r="H31648"/>
      <c r="I31648"/>
      <c r="J31648"/>
      <c r="U31648" s="43"/>
      <c r="AE31648"/>
    </row>
    <row r="31649" spans="1:31">
      <c r="A31649">
        <v>72350</v>
      </c>
      <c r="B31649" t="s">
        <v>27098</v>
      </c>
      <c r="C31649" t="s">
        <v>33477</v>
      </c>
      <c r="D31649" t="s">
        <v>33476</v>
      </c>
      <c r="E31649"/>
      <c r="F31649"/>
      <c r="G31649"/>
      <c r="H31649"/>
      <c r="I31649"/>
      <c r="J31649"/>
      <c r="U31649" s="43"/>
      <c r="AE31649"/>
    </row>
    <row r="31650" spans="1:31">
      <c r="A31650">
        <v>72200</v>
      </c>
      <c r="B31650" t="s">
        <v>27099</v>
      </c>
      <c r="C31650" t="s">
        <v>33480</v>
      </c>
      <c r="D31650" t="s">
        <v>33476</v>
      </c>
      <c r="E31650"/>
      <c r="F31650"/>
      <c r="G31650"/>
      <c r="H31650"/>
      <c r="I31650"/>
      <c r="J31650"/>
      <c r="U31650" s="43"/>
      <c r="AE31650"/>
    </row>
    <row r="31651" spans="1:31">
      <c r="A31651">
        <v>72310</v>
      </c>
      <c r="B31651" t="s">
        <v>27100</v>
      </c>
      <c r="C31651" t="s">
        <v>33480</v>
      </c>
      <c r="D31651" t="s">
        <v>33476</v>
      </c>
      <c r="E31651"/>
      <c r="F31651"/>
      <c r="G31651"/>
      <c r="H31651"/>
      <c r="I31651"/>
      <c r="J31651"/>
      <c r="U31651" s="43"/>
      <c r="AE31651"/>
    </row>
    <row r="31652" spans="1:31">
      <c r="A31652">
        <v>72600</v>
      </c>
      <c r="B31652" t="s">
        <v>27101</v>
      </c>
      <c r="C31652" t="s">
        <v>33477</v>
      </c>
      <c r="D31652" t="s">
        <v>33476</v>
      </c>
      <c r="E31652"/>
      <c r="F31652"/>
      <c r="G31652"/>
      <c r="H31652"/>
      <c r="I31652"/>
      <c r="J31652"/>
      <c r="U31652" s="43"/>
      <c r="AE31652"/>
    </row>
    <row r="31653" spans="1:31">
      <c r="A31653">
        <v>72120</v>
      </c>
      <c r="B31653" t="s">
        <v>27102</v>
      </c>
      <c r="C31653" t="s">
        <v>33480</v>
      </c>
      <c r="D31653" t="s">
        <v>33476</v>
      </c>
      <c r="E31653"/>
      <c r="F31653"/>
      <c r="G31653"/>
      <c r="H31653"/>
      <c r="I31653"/>
      <c r="J31653"/>
      <c r="U31653" s="43"/>
      <c r="AE31653"/>
    </row>
    <row r="31654" spans="1:31">
      <c r="A31654">
        <v>72290</v>
      </c>
      <c r="B31654" t="s">
        <v>27103</v>
      </c>
      <c r="C31654" t="s">
        <v>33477</v>
      </c>
      <c r="D31654" t="s">
        <v>203</v>
      </c>
      <c r="E31654"/>
      <c r="F31654"/>
      <c r="G31654"/>
      <c r="H31654"/>
      <c r="I31654"/>
      <c r="J31654"/>
      <c r="U31654" s="43"/>
      <c r="AE31654"/>
    </row>
    <row r="31655" spans="1:31">
      <c r="A31655">
        <v>72240</v>
      </c>
      <c r="B31655" t="s">
        <v>27104</v>
      </c>
      <c r="C31655" t="s">
        <v>33477</v>
      </c>
      <c r="D31655" t="s">
        <v>33476</v>
      </c>
      <c r="E31655"/>
      <c r="F31655"/>
      <c r="G31655"/>
      <c r="H31655"/>
      <c r="I31655"/>
      <c r="J31655"/>
      <c r="U31655" s="43"/>
      <c r="AE31655"/>
    </row>
    <row r="31656" spans="1:31">
      <c r="A31656">
        <v>72160</v>
      </c>
      <c r="B31656" t="s">
        <v>27105</v>
      </c>
      <c r="C31656" t="s">
        <v>33477</v>
      </c>
      <c r="D31656" t="s">
        <v>203</v>
      </c>
      <c r="E31656"/>
      <c r="F31656"/>
      <c r="G31656"/>
      <c r="H31656"/>
      <c r="I31656"/>
      <c r="J31656"/>
      <c r="U31656" s="43"/>
      <c r="AE31656"/>
    </row>
    <row r="31657" spans="1:31">
      <c r="A31657">
        <v>72600</v>
      </c>
      <c r="B31657" t="s">
        <v>27106</v>
      </c>
      <c r="C31657" t="s">
        <v>33477</v>
      </c>
      <c r="D31657" t="s">
        <v>33476</v>
      </c>
      <c r="E31657"/>
      <c r="F31657"/>
      <c r="G31657"/>
      <c r="H31657"/>
      <c r="I31657"/>
      <c r="J31657"/>
      <c r="U31657" s="43"/>
      <c r="AE31657"/>
    </row>
    <row r="31658" spans="1:31">
      <c r="A31658">
        <v>72400</v>
      </c>
      <c r="B31658" t="s">
        <v>27107</v>
      </c>
      <c r="C31658" t="s">
        <v>33480</v>
      </c>
      <c r="D31658" t="s">
        <v>203</v>
      </c>
      <c r="E31658"/>
      <c r="F31658"/>
      <c r="G31658"/>
      <c r="H31658"/>
      <c r="I31658"/>
      <c r="J31658"/>
      <c r="U31658" s="43"/>
      <c r="AE31658"/>
    </row>
    <row r="31659" spans="1:31">
      <c r="A31659">
        <v>72440</v>
      </c>
      <c r="B31659" t="s">
        <v>27108</v>
      </c>
      <c r="C31659" t="s">
        <v>33477</v>
      </c>
      <c r="D31659" t="s">
        <v>33482</v>
      </c>
      <c r="E31659"/>
      <c r="F31659"/>
      <c r="G31659"/>
      <c r="H31659"/>
      <c r="I31659"/>
      <c r="J31659"/>
      <c r="U31659" s="43"/>
      <c r="AE31659"/>
    </row>
    <row r="31660" spans="1:31">
      <c r="A31660">
        <v>72190</v>
      </c>
      <c r="B31660" t="s">
        <v>27109</v>
      </c>
      <c r="C31660" t="s">
        <v>33477</v>
      </c>
      <c r="D31660" t="s">
        <v>33476</v>
      </c>
      <c r="E31660"/>
      <c r="F31660"/>
      <c r="G31660"/>
      <c r="H31660"/>
      <c r="I31660"/>
      <c r="J31660"/>
      <c r="U31660" s="43"/>
      <c r="AE31660"/>
    </row>
    <row r="31661" spans="1:31">
      <c r="A31661">
        <v>72550</v>
      </c>
      <c r="B31661" t="s">
        <v>27110</v>
      </c>
      <c r="C31661" t="s">
        <v>33477</v>
      </c>
      <c r="D31661" t="s">
        <v>33476</v>
      </c>
      <c r="E31661"/>
      <c r="F31661"/>
      <c r="G31661"/>
      <c r="H31661"/>
      <c r="I31661"/>
      <c r="J31661"/>
      <c r="U31661" s="43"/>
      <c r="AE31661"/>
    </row>
    <row r="31662" spans="1:31">
      <c r="A31662">
        <v>72800</v>
      </c>
      <c r="B31662" t="s">
        <v>27111</v>
      </c>
      <c r="C31662" t="s">
        <v>33480</v>
      </c>
      <c r="D31662" t="s">
        <v>33476</v>
      </c>
      <c r="E31662"/>
      <c r="F31662"/>
      <c r="G31662"/>
      <c r="H31662"/>
      <c r="I31662"/>
      <c r="J31662"/>
      <c r="U31662" s="43"/>
      <c r="AE31662"/>
    </row>
    <row r="31663" spans="1:31">
      <c r="A31663">
        <v>72290</v>
      </c>
      <c r="B31663" t="s">
        <v>27112</v>
      </c>
      <c r="C31663" t="s">
        <v>33477</v>
      </c>
      <c r="D31663" t="s">
        <v>203</v>
      </c>
      <c r="E31663"/>
      <c r="F31663"/>
      <c r="G31663"/>
      <c r="H31663"/>
      <c r="I31663"/>
      <c r="J31663"/>
      <c r="U31663" s="43"/>
      <c r="AE31663"/>
    </row>
    <row r="31664" spans="1:31">
      <c r="A31664">
        <v>72270</v>
      </c>
      <c r="B31664" t="s">
        <v>27113</v>
      </c>
      <c r="C31664" t="s">
        <v>33477</v>
      </c>
      <c r="D31664" t="s">
        <v>33476</v>
      </c>
      <c r="E31664"/>
      <c r="F31664"/>
      <c r="G31664"/>
      <c r="H31664"/>
      <c r="I31664"/>
      <c r="J31664"/>
      <c r="U31664" s="43"/>
      <c r="AE31664"/>
    </row>
    <row r="31665" spans="1:31">
      <c r="A31665">
        <v>72110</v>
      </c>
      <c r="B31665" t="s">
        <v>27114</v>
      </c>
      <c r="C31665" t="s">
        <v>33477</v>
      </c>
      <c r="D31665" t="s">
        <v>203</v>
      </c>
      <c r="E31665"/>
      <c r="F31665"/>
      <c r="G31665"/>
      <c r="H31665"/>
      <c r="I31665"/>
      <c r="J31665"/>
      <c r="U31665" s="43"/>
      <c r="AE31665"/>
    </row>
    <row r="31666" spans="1:31">
      <c r="A31666">
        <v>72110</v>
      </c>
      <c r="B31666" t="s">
        <v>27115</v>
      </c>
      <c r="C31666" t="s">
        <v>33477</v>
      </c>
      <c r="D31666" t="s">
        <v>203</v>
      </c>
      <c r="E31666"/>
      <c r="F31666"/>
      <c r="G31666"/>
      <c r="H31666"/>
      <c r="I31666"/>
      <c r="J31666"/>
      <c r="U31666" s="43"/>
      <c r="AE31666"/>
    </row>
    <row r="31667" spans="1:31">
      <c r="A31667">
        <v>72150</v>
      </c>
      <c r="B31667" t="s">
        <v>9403</v>
      </c>
      <c r="C31667" t="s">
        <v>33480</v>
      </c>
      <c r="D31667" t="s">
        <v>33476</v>
      </c>
      <c r="E31667"/>
      <c r="F31667"/>
      <c r="G31667"/>
      <c r="H31667"/>
      <c r="I31667"/>
      <c r="J31667"/>
      <c r="U31667" s="43"/>
      <c r="AE31667"/>
    </row>
    <row r="31668" spans="1:31">
      <c r="A31668">
        <v>72150</v>
      </c>
      <c r="B31668" t="s">
        <v>9403</v>
      </c>
      <c r="C31668" t="s">
        <v>33480</v>
      </c>
      <c r="D31668" t="s">
        <v>33476</v>
      </c>
      <c r="E31668"/>
      <c r="F31668"/>
      <c r="G31668"/>
      <c r="H31668"/>
      <c r="I31668"/>
      <c r="J31668"/>
      <c r="U31668" s="43"/>
      <c r="AE31668"/>
    </row>
    <row r="31669" spans="1:31">
      <c r="A31669">
        <v>72260</v>
      </c>
      <c r="B31669" t="s">
        <v>27116</v>
      </c>
      <c r="C31669" t="s">
        <v>33477</v>
      </c>
      <c r="D31669" t="s">
        <v>33476</v>
      </c>
      <c r="E31669"/>
      <c r="F31669"/>
      <c r="G31669"/>
      <c r="H31669"/>
      <c r="I31669"/>
      <c r="J31669"/>
      <c r="U31669" s="43"/>
      <c r="AE31669"/>
    </row>
    <row r="31670" spans="1:31">
      <c r="A31670">
        <v>72320</v>
      </c>
      <c r="B31670" t="s">
        <v>27117</v>
      </c>
      <c r="C31670" t="s">
        <v>33477</v>
      </c>
      <c r="D31670" t="s">
        <v>33476</v>
      </c>
      <c r="E31670"/>
      <c r="F31670"/>
      <c r="G31670"/>
      <c r="H31670"/>
      <c r="I31670"/>
      <c r="J31670"/>
      <c r="U31670" s="43"/>
      <c r="AE31670"/>
    </row>
    <row r="31671" spans="1:31">
      <c r="A31671">
        <v>72300</v>
      </c>
      <c r="B31671" t="s">
        <v>27118</v>
      </c>
      <c r="C31671" t="s">
        <v>33480</v>
      </c>
      <c r="D31671" t="s">
        <v>33476</v>
      </c>
      <c r="E31671"/>
      <c r="F31671"/>
      <c r="G31671"/>
      <c r="H31671"/>
      <c r="I31671"/>
      <c r="J31671"/>
      <c r="U31671" s="43"/>
      <c r="AE31671"/>
    </row>
    <row r="31672" spans="1:31">
      <c r="A31672">
        <v>72540</v>
      </c>
      <c r="B31672" t="s">
        <v>27119</v>
      </c>
      <c r="C31672" t="s">
        <v>33477</v>
      </c>
      <c r="D31672" t="s">
        <v>33476</v>
      </c>
      <c r="E31672"/>
      <c r="F31672"/>
      <c r="G31672"/>
      <c r="H31672"/>
      <c r="I31672"/>
      <c r="J31672"/>
      <c r="U31672" s="43"/>
      <c r="AE31672"/>
    </row>
    <row r="31673" spans="1:31">
      <c r="A31673">
        <v>72140</v>
      </c>
      <c r="B31673" t="s">
        <v>27120</v>
      </c>
      <c r="C31673" t="s">
        <v>33477</v>
      </c>
      <c r="D31673" t="s">
        <v>33476</v>
      </c>
      <c r="E31673"/>
      <c r="F31673"/>
      <c r="G31673"/>
      <c r="H31673"/>
      <c r="I31673"/>
      <c r="J31673"/>
      <c r="U31673" s="43"/>
      <c r="AE31673"/>
    </row>
    <row r="31674" spans="1:31">
      <c r="A31674">
        <v>72200</v>
      </c>
      <c r="B31674" t="s">
        <v>27121</v>
      </c>
      <c r="C31674" t="s">
        <v>33480</v>
      </c>
      <c r="D31674" t="s">
        <v>33476</v>
      </c>
      <c r="E31674"/>
      <c r="F31674"/>
      <c r="G31674"/>
      <c r="H31674"/>
      <c r="I31674"/>
      <c r="J31674"/>
      <c r="U31674" s="43"/>
      <c r="AE31674"/>
    </row>
    <row r="31675" spans="1:31">
      <c r="A31675">
        <v>72240</v>
      </c>
      <c r="B31675" t="s">
        <v>27122</v>
      </c>
      <c r="C31675" t="s">
        <v>33477</v>
      </c>
      <c r="D31675" t="s">
        <v>33476</v>
      </c>
      <c r="E31675"/>
      <c r="F31675"/>
      <c r="G31675"/>
      <c r="H31675"/>
      <c r="I31675"/>
      <c r="J31675"/>
      <c r="U31675" s="43"/>
      <c r="AE31675"/>
    </row>
    <row r="31676" spans="1:31">
      <c r="A31676">
        <v>72260</v>
      </c>
      <c r="B31676" t="s">
        <v>27123</v>
      </c>
      <c r="C31676" t="s">
        <v>33477</v>
      </c>
      <c r="D31676" t="s">
        <v>33476</v>
      </c>
      <c r="E31676"/>
      <c r="F31676"/>
      <c r="G31676"/>
      <c r="H31676"/>
      <c r="I31676"/>
      <c r="J31676"/>
      <c r="U31676" s="43"/>
      <c r="AE31676"/>
    </row>
    <row r="31677" spans="1:31">
      <c r="A31677">
        <v>72550</v>
      </c>
      <c r="B31677" t="s">
        <v>27124</v>
      </c>
      <c r="C31677" t="s">
        <v>33477</v>
      </c>
      <c r="D31677" t="s">
        <v>33476</v>
      </c>
      <c r="E31677"/>
      <c r="F31677"/>
      <c r="G31677"/>
      <c r="H31677"/>
      <c r="I31677"/>
      <c r="J31677"/>
      <c r="U31677" s="43"/>
      <c r="AE31677"/>
    </row>
    <row r="31678" spans="1:31">
      <c r="A31678">
        <v>72400</v>
      </c>
      <c r="B31678" t="s">
        <v>27125</v>
      </c>
      <c r="C31678" t="s">
        <v>33480</v>
      </c>
      <c r="D31678" t="s">
        <v>203</v>
      </c>
      <c r="E31678"/>
      <c r="F31678"/>
      <c r="G31678"/>
      <c r="H31678"/>
      <c r="I31678"/>
      <c r="J31678"/>
      <c r="U31678" s="43"/>
      <c r="AE31678"/>
    </row>
    <row r="31679" spans="1:31">
      <c r="A31679">
        <v>72500</v>
      </c>
      <c r="B31679" t="s">
        <v>27126</v>
      </c>
      <c r="C31679" t="s">
        <v>33480</v>
      </c>
      <c r="D31679" t="s">
        <v>33476</v>
      </c>
      <c r="E31679"/>
      <c r="F31679"/>
      <c r="G31679"/>
      <c r="H31679"/>
      <c r="I31679"/>
      <c r="J31679"/>
      <c r="U31679" s="43"/>
      <c r="AE31679"/>
    </row>
    <row r="31680" spans="1:31">
      <c r="A31680">
        <v>72390</v>
      </c>
      <c r="B31680" t="s">
        <v>27127</v>
      </c>
      <c r="C31680" t="s">
        <v>33480</v>
      </c>
      <c r="D31680" t="s">
        <v>33482</v>
      </c>
      <c r="E31680"/>
      <c r="F31680"/>
      <c r="G31680"/>
      <c r="H31680"/>
      <c r="I31680"/>
      <c r="J31680"/>
      <c r="U31680" s="43"/>
      <c r="AE31680"/>
    </row>
    <row r="31681" spans="1:31">
      <c r="A31681">
        <v>72240</v>
      </c>
      <c r="B31681" t="s">
        <v>27128</v>
      </c>
      <c r="C31681" t="s">
        <v>33477</v>
      </c>
      <c r="D31681" t="s">
        <v>33476</v>
      </c>
      <c r="E31681"/>
      <c r="F31681"/>
      <c r="G31681"/>
      <c r="H31681"/>
      <c r="I31681"/>
      <c r="J31681"/>
      <c r="U31681" s="43"/>
      <c r="AE31681"/>
    </row>
    <row r="31682" spans="1:31">
      <c r="A31682">
        <v>72170</v>
      </c>
      <c r="B31682" t="s">
        <v>27129</v>
      </c>
      <c r="C31682" t="s">
        <v>33477</v>
      </c>
      <c r="D31682" t="s">
        <v>33476</v>
      </c>
      <c r="E31682"/>
      <c r="F31682"/>
      <c r="G31682"/>
      <c r="H31682"/>
      <c r="I31682"/>
      <c r="J31682"/>
      <c r="U31682" s="43"/>
      <c r="AE31682"/>
    </row>
    <row r="31683" spans="1:31">
      <c r="A31683">
        <v>72130</v>
      </c>
      <c r="B31683" t="s">
        <v>27130</v>
      </c>
      <c r="C31683" t="s">
        <v>33477</v>
      </c>
      <c r="D31683" t="s">
        <v>33476</v>
      </c>
      <c r="E31683"/>
      <c r="F31683"/>
      <c r="G31683"/>
      <c r="H31683"/>
      <c r="I31683"/>
      <c r="J31683"/>
      <c r="U31683" s="43"/>
      <c r="AE31683"/>
    </row>
    <row r="31684" spans="1:31">
      <c r="A31684">
        <v>72160</v>
      </c>
      <c r="B31684" t="s">
        <v>27131</v>
      </c>
      <c r="C31684" t="s">
        <v>33477</v>
      </c>
      <c r="D31684" t="s">
        <v>203</v>
      </c>
      <c r="E31684"/>
      <c r="F31684"/>
      <c r="G31684"/>
      <c r="H31684"/>
      <c r="I31684"/>
      <c r="J31684"/>
      <c r="U31684" s="43"/>
      <c r="AE31684"/>
    </row>
    <row r="31685" spans="1:31">
      <c r="A31685">
        <v>72270</v>
      </c>
      <c r="B31685" t="s">
        <v>27132</v>
      </c>
      <c r="C31685" t="s">
        <v>33477</v>
      </c>
      <c r="D31685" t="s">
        <v>33476</v>
      </c>
      <c r="E31685"/>
      <c r="F31685"/>
      <c r="G31685"/>
      <c r="H31685"/>
      <c r="I31685"/>
      <c r="J31685"/>
      <c r="U31685" s="43"/>
      <c r="AE31685"/>
    </row>
    <row r="31686" spans="1:31">
      <c r="A31686">
        <v>72220</v>
      </c>
      <c r="B31686" t="s">
        <v>27133</v>
      </c>
      <c r="C31686" t="s">
        <v>33480</v>
      </c>
      <c r="D31686" t="s">
        <v>33482</v>
      </c>
      <c r="E31686"/>
      <c r="F31686"/>
      <c r="G31686"/>
      <c r="H31686"/>
      <c r="I31686"/>
      <c r="J31686"/>
      <c r="U31686" s="43"/>
      <c r="AE31686"/>
    </row>
    <row r="31687" spans="1:31">
      <c r="A31687">
        <v>72120</v>
      </c>
      <c r="B31687" t="s">
        <v>27134</v>
      </c>
      <c r="C31687" t="s">
        <v>33480</v>
      </c>
      <c r="D31687" t="s">
        <v>33476</v>
      </c>
      <c r="E31687"/>
      <c r="F31687"/>
      <c r="G31687"/>
      <c r="H31687"/>
      <c r="I31687"/>
      <c r="J31687"/>
      <c r="U31687" s="43"/>
      <c r="AE31687"/>
    </row>
    <row r="31688" spans="1:31">
      <c r="A31688">
        <v>72540</v>
      </c>
      <c r="B31688" t="s">
        <v>27135</v>
      </c>
      <c r="C31688" t="s">
        <v>33477</v>
      </c>
      <c r="D31688" t="s">
        <v>33476</v>
      </c>
      <c r="E31688"/>
      <c r="F31688"/>
      <c r="G31688"/>
      <c r="H31688"/>
      <c r="I31688"/>
      <c r="J31688"/>
      <c r="U31688" s="43"/>
      <c r="AE31688"/>
    </row>
    <row r="31689" spans="1:31">
      <c r="A31689">
        <v>72700</v>
      </c>
      <c r="B31689" t="s">
        <v>27136</v>
      </c>
      <c r="C31689" t="s">
        <v>33477</v>
      </c>
      <c r="D31689" t="s">
        <v>33476</v>
      </c>
      <c r="E31689"/>
      <c r="F31689"/>
      <c r="G31689"/>
      <c r="H31689"/>
      <c r="I31689"/>
      <c r="J31689"/>
      <c r="U31689" s="43"/>
      <c r="AE31689"/>
    </row>
    <row r="31690" spans="1:31">
      <c r="A31690">
        <v>72120</v>
      </c>
      <c r="B31690" t="s">
        <v>27137</v>
      </c>
      <c r="C31690" t="s">
        <v>33480</v>
      </c>
      <c r="D31690" t="s">
        <v>33476</v>
      </c>
      <c r="E31690"/>
      <c r="F31690"/>
      <c r="G31690"/>
      <c r="H31690"/>
      <c r="I31690"/>
      <c r="J31690"/>
      <c r="U31690" s="43"/>
      <c r="AE31690"/>
    </row>
    <row r="31691" spans="1:31">
      <c r="A31691">
        <v>72120</v>
      </c>
      <c r="B31691" t="s">
        <v>27137</v>
      </c>
      <c r="C31691" t="s">
        <v>33480</v>
      </c>
      <c r="D31691" t="s">
        <v>33476</v>
      </c>
      <c r="E31691"/>
      <c r="F31691"/>
      <c r="G31691"/>
      <c r="H31691"/>
      <c r="I31691"/>
      <c r="J31691"/>
      <c r="U31691" s="43"/>
      <c r="AE31691"/>
    </row>
    <row r="31692" spans="1:31">
      <c r="A31692">
        <v>72470</v>
      </c>
      <c r="B31692" t="s">
        <v>27138</v>
      </c>
      <c r="C31692" t="s">
        <v>33480</v>
      </c>
      <c r="D31692" t="s">
        <v>33476</v>
      </c>
      <c r="E31692"/>
      <c r="F31692"/>
      <c r="G31692"/>
      <c r="H31692"/>
      <c r="I31692"/>
      <c r="J31692"/>
      <c r="U31692" s="43"/>
      <c r="AE31692"/>
    </row>
    <row r="31693" spans="1:31">
      <c r="A31693">
        <v>72550</v>
      </c>
      <c r="B31693" t="s">
        <v>22279</v>
      </c>
      <c r="C31693" t="s">
        <v>33477</v>
      </c>
      <c r="D31693" t="s">
        <v>33476</v>
      </c>
      <c r="E31693"/>
      <c r="F31693"/>
      <c r="G31693"/>
      <c r="H31693"/>
      <c r="I31693"/>
      <c r="J31693"/>
      <c r="U31693" s="43"/>
      <c r="AE31693"/>
    </row>
    <row r="31694" spans="1:31">
      <c r="A31694">
        <v>72430</v>
      </c>
      <c r="B31694" t="s">
        <v>27139</v>
      </c>
      <c r="C31694" t="s">
        <v>33477</v>
      </c>
      <c r="D31694" t="s">
        <v>33476</v>
      </c>
      <c r="E31694"/>
      <c r="F31694"/>
      <c r="G31694"/>
      <c r="H31694"/>
      <c r="I31694"/>
      <c r="J31694"/>
      <c r="U31694" s="43"/>
      <c r="AE31694"/>
    </row>
    <row r="31695" spans="1:31">
      <c r="A31695">
        <v>72400</v>
      </c>
      <c r="B31695" t="s">
        <v>27140</v>
      </c>
      <c r="C31695" t="s">
        <v>33480</v>
      </c>
      <c r="D31695" t="s">
        <v>203</v>
      </c>
      <c r="E31695"/>
      <c r="F31695"/>
      <c r="G31695"/>
      <c r="H31695"/>
      <c r="I31695"/>
      <c r="J31695"/>
      <c r="U31695" s="43"/>
      <c r="AE31695"/>
    </row>
    <row r="31696" spans="1:31">
      <c r="A31696">
        <v>72210</v>
      </c>
      <c r="B31696" t="s">
        <v>27141</v>
      </c>
      <c r="C31696" t="s">
        <v>33477</v>
      </c>
      <c r="D31696" t="s">
        <v>33476</v>
      </c>
      <c r="E31696"/>
      <c r="F31696"/>
      <c r="G31696"/>
      <c r="H31696"/>
      <c r="I31696"/>
      <c r="J31696"/>
      <c r="U31696" s="43"/>
      <c r="AE31696"/>
    </row>
    <row r="31697" spans="1:31">
      <c r="A31697">
        <v>72500</v>
      </c>
      <c r="B31697" t="s">
        <v>27142</v>
      </c>
      <c r="C31697" t="s">
        <v>33480</v>
      </c>
      <c r="D31697" t="s">
        <v>33476</v>
      </c>
      <c r="E31697"/>
      <c r="F31697"/>
      <c r="G31697"/>
      <c r="H31697"/>
      <c r="I31697"/>
      <c r="J31697"/>
      <c r="U31697" s="43"/>
      <c r="AE31697"/>
    </row>
    <row r="31698" spans="1:31">
      <c r="A31698">
        <v>72330</v>
      </c>
      <c r="B31698" t="s">
        <v>27143</v>
      </c>
      <c r="C31698" t="s">
        <v>33477</v>
      </c>
      <c r="D31698" t="s">
        <v>33476</v>
      </c>
      <c r="E31698"/>
      <c r="F31698"/>
      <c r="G31698"/>
      <c r="H31698"/>
      <c r="I31698"/>
      <c r="J31698"/>
      <c r="U31698" s="43"/>
      <c r="AE31698"/>
    </row>
    <row r="31699" spans="1:31">
      <c r="A31699">
        <v>72350</v>
      </c>
      <c r="B31699" t="s">
        <v>27144</v>
      </c>
      <c r="C31699" t="s">
        <v>33477</v>
      </c>
      <c r="D31699" t="s">
        <v>33476</v>
      </c>
      <c r="E31699"/>
      <c r="F31699"/>
      <c r="G31699"/>
      <c r="H31699"/>
      <c r="I31699"/>
      <c r="J31699"/>
      <c r="U31699" s="43"/>
      <c r="AE31699"/>
    </row>
    <row r="31700" spans="1:31">
      <c r="A31700">
        <v>72600</v>
      </c>
      <c r="B31700" t="s">
        <v>27145</v>
      </c>
      <c r="C31700" t="s">
        <v>33477</v>
      </c>
      <c r="D31700" t="s">
        <v>33476</v>
      </c>
      <c r="E31700"/>
      <c r="F31700"/>
      <c r="G31700"/>
      <c r="H31700"/>
      <c r="I31700"/>
      <c r="J31700"/>
      <c r="U31700" s="43"/>
      <c r="AE31700"/>
    </row>
    <row r="31701" spans="1:31">
      <c r="A31701">
        <v>72600</v>
      </c>
      <c r="B31701" t="s">
        <v>27145</v>
      </c>
      <c r="C31701" t="s">
        <v>33477</v>
      </c>
      <c r="D31701" t="s">
        <v>33476</v>
      </c>
      <c r="E31701"/>
      <c r="F31701"/>
      <c r="G31701"/>
      <c r="H31701"/>
      <c r="I31701"/>
      <c r="J31701"/>
      <c r="U31701" s="43"/>
      <c r="AE31701"/>
    </row>
    <row r="31702" spans="1:31">
      <c r="A31702">
        <v>72600</v>
      </c>
      <c r="B31702" t="s">
        <v>27145</v>
      </c>
      <c r="C31702" t="s">
        <v>33477</v>
      </c>
      <c r="D31702" t="s">
        <v>33476</v>
      </c>
      <c r="E31702"/>
      <c r="F31702"/>
      <c r="G31702"/>
      <c r="H31702"/>
      <c r="I31702"/>
      <c r="J31702"/>
      <c r="U31702" s="43"/>
      <c r="AE31702"/>
    </row>
    <row r="31703" spans="1:31">
      <c r="A31703">
        <v>72600</v>
      </c>
      <c r="B31703" t="s">
        <v>27145</v>
      </c>
      <c r="C31703" t="s">
        <v>33477</v>
      </c>
      <c r="D31703" t="s">
        <v>33476</v>
      </c>
      <c r="E31703"/>
      <c r="F31703"/>
      <c r="G31703"/>
      <c r="H31703"/>
      <c r="I31703"/>
      <c r="J31703"/>
      <c r="U31703" s="43"/>
      <c r="AE31703"/>
    </row>
    <row r="31704" spans="1:31">
      <c r="A31704">
        <v>72610</v>
      </c>
      <c r="B31704" t="s">
        <v>27145</v>
      </c>
      <c r="C31704" t="s">
        <v>33477</v>
      </c>
      <c r="D31704" t="s">
        <v>33476</v>
      </c>
      <c r="E31704"/>
      <c r="F31704"/>
      <c r="G31704"/>
      <c r="H31704"/>
      <c r="I31704"/>
      <c r="J31704"/>
      <c r="U31704" s="43"/>
      <c r="AE31704"/>
    </row>
    <row r="31705" spans="1:31">
      <c r="A31705">
        <v>72610</v>
      </c>
      <c r="B31705" t="s">
        <v>27145</v>
      </c>
      <c r="C31705" t="s">
        <v>33477</v>
      </c>
      <c r="D31705" t="s">
        <v>33476</v>
      </c>
      <c r="E31705"/>
      <c r="F31705"/>
      <c r="G31705"/>
      <c r="H31705"/>
      <c r="I31705"/>
      <c r="J31705"/>
      <c r="U31705" s="43"/>
      <c r="AE31705"/>
    </row>
    <row r="31706" spans="1:31">
      <c r="A31706">
        <v>72610</v>
      </c>
      <c r="B31706" t="s">
        <v>27145</v>
      </c>
      <c r="C31706" t="s">
        <v>33477</v>
      </c>
      <c r="D31706" t="s">
        <v>33476</v>
      </c>
      <c r="E31706"/>
      <c r="F31706"/>
      <c r="G31706"/>
      <c r="H31706"/>
      <c r="I31706"/>
      <c r="J31706"/>
      <c r="U31706" s="43"/>
      <c r="AE31706"/>
    </row>
    <row r="31707" spans="1:31">
      <c r="A31707">
        <v>72130</v>
      </c>
      <c r="B31707" t="s">
        <v>27146</v>
      </c>
      <c r="C31707" t="s">
        <v>33477</v>
      </c>
      <c r="D31707" t="s">
        <v>33476</v>
      </c>
      <c r="E31707"/>
      <c r="F31707"/>
      <c r="G31707"/>
      <c r="H31707"/>
      <c r="I31707"/>
      <c r="J31707"/>
      <c r="U31707" s="43"/>
      <c r="AE31707"/>
    </row>
    <row r="31708" spans="1:31">
      <c r="A31708">
        <v>72130</v>
      </c>
      <c r="B31708" t="s">
        <v>27146</v>
      </c>
      <c r="C31708" t="s">
        <v>33477</v>
      </c>
      <c r="D31708" t="s">
        <v>33476</v>
      </c>
      <c r="E31708"/>
      <c r="F31708"/>
      <c r="G31708"/>
      <c r="H31708"/>
      <c r="I31708"/>
      <c r="J31708"/>
      <c r="U31708" s="43"/>
      <c r="AE31708"/>
    </row>
    <row r="31709" spans="1:31">
      <c r="A31709">
        <v>72130</v>
      </c>
      <c r="B31709" t="s">
        <v>27146</v>
      </c>
      <c r="C31709" t="s">
        <v>33477</v>
      </c>
      <c r="D31709" t="s">
        <v>33476</v>
      </c>
      <c r="E31709"/>
      <c r="F31709"/>
      <c r="G31709"/>
      <c r="H31709"/>
      <c r="I31709"/>
      <c r="J31709"/>
      <c r="U31709" s="43"/>
      <c r="AE31709"/>
    </row>
    <row r="31710" spans="1:31">
      <c r="A31710">
        <v>72130</v>
      </c>
      <c r="B31710" t="s">
        <v>27146</v>
      </c>
      <c r="C31710" t="s">
        <v>33477</v>
      </c>
      <c r="D31710" t="s">
        <v>33476</v>
      </c>
      <c r="E31710"/>
      <c r="F31710"/>
      <c r="G31710"/>
      <c r="H31710"/>
      <c r="I31710"/>
      <c r="J31710"/>
      <c r="U31710" s="43"/>
      <c r="AE31710"/>
    </row>
    <row r="31711" spans="1:31">
      <c r="A31711">
        <v>72610</v>
      </c>
      <c r="B31711" t="s">
        <v>27147</v>
      </c>
      <c r="C31711" t="s">
        <v>33477</v>
      </c>
      <c r="D31711" t="s">
        <v>33476</v>
      </c>
      <c r="E31711"/>
      <c r="F31711"/>
      <c r="G31711"/>
      <c r="H31711"/>
      <c r="I31711"/>
      <c r="J31711"/>
      <c r="U31711" s="43"/>
      <c r="AE31711"/>
    </row>
    <row r="31712" spans="1:31">
      <c r="A31712">
        <v>72130</v>
      </c>
      <c r="B31712" t="s">
        <v>27148</v>
      </c>
      <c r="C31712" t="s">
        <v>33477</v>
      </c>
      <c r="D31712" t="s">
        <v>33476</v>
      </c>
      <c r="E31712"/>
      <c r="F31712"/>
      <c r="G31712"/>
      <c r="H31712"/>
      <c r="I31712"/>
      <c r="J31712"/>
      <c r="U31712" s="43"/>
      <c r="AE31712"/>
    </row>
    <row r="31713" spans="1:31">
      <c r="A31713">
        <v>72610</v>
      </c>
      <c r="B31713" t="s">
        <v>2726</v>
      </c>
      <c r="C31713" t="s">
        <v>33477</v>
      </c>
      <c r="D31713" t="s">
        <v>33476</v>
      </c>
      <c r="E31713"/>
      <c r="F31713"/>
      <c r="G31713"/>
      <c r="H31713"/>
      <c r="I31713"/>
      <c r="J31713"/>
      <c r="U31713" s="43"/>
      <c r="AE31713"/>
    </row>
    <row r="31714" spans="1:31">
      <c r="A31714">
        <v>72150</v>
      </c>
      <c r="B31714" t="s">
        <v>27149</v>
      </c>
      <c r="C31714" t="s">
        <v>33480</v>
      </c>
      <c r="D31714" t="s">
        <v>33476</v>
      </c>
      <c r="E31714"/>
      <c r="F31714"/>
      <c r="G31714"/>
      <c r="H31714"/>
      <c r="I31714"/>
      <c r="J31714"/>
      <c r="U31714" s="43"/>
      <c r="AE31714"/>
    </row>
    <row r="31715" spans="1:31">
      <c r="A31715">
        <v>72320</v>
      </c>
      <c r="B31715" t="s">
        <v>27150</v>
      </c>
      <c r="C31715" t="s">
        <v>33477</v>
      </c>
      <c r="D31715" t="s">
        <v>33476</v>
      </c>
      <c r="E31715"/>
      <c r="F31715"/>
      <c r="G31715"/>
      <c r="H31715"/>
      <c r="I31715"/>
      <c r="J31715"/>
      <c r="U31715" s="43"/>
      <c r="AE31715"/>
    </row>
    <row r="31716" spans="1:31">
      <c r="A31716">
        <v>72140</v>
      </c>
      <c r="B31716" t="s">
        <v>27151</v>
      </c>
      <c r="C31716" t="s">
        <v>33477</v>
      </c>
      <c r="D31716" t="s">
        <v>33476</v>
      </c>
      <c r="E31716"/>
      <c r="F31716"/>
      <c r="G31716"/>
      <c r="H31716"/>
      <c r="I31716"/>
      <c r="J31716"/>
      <c r="U31716" s="43"/>
      <c r="AE31716"/>
    </row>
    <row r="31717" spans="1:31">
      <c r="A31717">
        <v>72230</v>
      </c>
      <c r="B31717" t="s">
        <v>27152</v>
      </c>
      <c r="C31717" t="s">
        <v>33480</v>
      </c>
      <c r="D31717" t="s">
        <v>33476</v>
      </c>
      <c r="E31717"/>
      <c r="F31717"/>
      <c r="G31717"/>
      <c r="H31717"/>
      <c r="I31717"/>
      <c r="J31717"/>
      <c r="U31717" s="43"/>
      <c r="AE31717"/>
    </row>
    <row r="31718" spans="1:31">
      <c r="A31718">
        <v>72380</v>
      </c>
      <c r="B31718" t="s">
        <v>27153</v>
      </c>
      <c r="C31718" t="s">
        <v>33477</v>
      </c>
      <c r="D31718" t="s">
        <v>33476</v>
      </c>
      <c r="E31718"/>
      <c r="F31718"/>
      <c r="G31718"/>
      <c r="H31718"/>
      <c r="I31718"/>
      <c r="J31718"/>
      <c r="U31718" s="43"/>
      <c r="AE31718"/>
    </row>
    <row r="31719" spans="1:31">
      <c r="A31719">
        <v>72110</v>
      </c>
      <c r="B31719" t="s">
        <v>27154</v>
      </c>
      <c r="C31719" t="s">
        <v>33477</v>
      </c>
      <c r="D31719" t="s">
        <v>203</v>
      </c>
      <c r="E31719"/>
      <c r="F31719"/>
      <c r="G31719"/>
      <c r="H31719"/>
      <c r="I31719"/>
      <c r="J31719"/>
      <c r="U31719" s="43"/>
      <c r="AE31719"/>
    </row>
    <row r="31720" spans="1:31">
      <c r="A31720">
        <v>72540</v>
      </c>
      <c r="B31720" t="s">
        <v>27155</v>
      </c>
      <c r="C31720" t="s">
        <v>33477</v>
      </c>
      <c r="D31720" t="s">
        <v>33476</v>
      </c>
      <c r="E31720"/>
      <c r="F31720"/>
      <c r="G31720"/>
      <c r="H31720"/>
      <c r="I31720"/>
      <c r="J31720"/>
      <c r="U31720" s="43"/>
      <c r="AE31720"/>
    </row>
    <row r="31721" spans="1:31">
      <c r="A31721">
        <v>72380</v>
      </c>
      <c r="B31721" t="s">
        <v>27156</v>
      </c>
      <c r="C31721" t="s">
        <v>33477</v>
      </c>
      <c r="D31721" t="s">
        <v>33476</v>
      </c>
      <c r="E31721"/>
      <c r="F31721"/>
      <c r="G31721"/>
      <c r="H31721"/>
      <c r="I31721"/>
      <c r="J31721"/>
      <c r="U31721" s="43"/>
      <c r="AE31721"/>
    </row>
    <row r="31722" spans="1:31">
      <c r="A31722">
        <v>72300</v>
      </c>
      <c r="B31722" t="s">
        <v>27157</v>
      </c>
      <c r="C31722" t="s">
        <v>33480</v>
      </c>
      <c r="D31722" t="s">
        <v>33476</v>
      </c>
      <c r="E31722"/>
      <c r="F31722"/>
      <c r="G31722"/>
      <c r="H31722"/>
      <c r="I31722"/>
      <c r="J31722"/>
      <c r="U31722" s="43"/>
      <c r="AE31722"/>
    </row>
    <row r="31723" spans="1:31">
      <c r="A31723">
        <v>72170</v>
      </c>
      <c r="B31723" t="s">
        <v>5454</v>
      </c>
      <c r="C31723" t="s">
        <v>33477</v>
      </c>
      <c r="D31723" t="s">
        <v>33476</v>
      </c>
      <c r="E31723"/>
      <c r="F31723"/>
      <c r="G31723"/>
      <c r="H31723"/>
      <c r="I31723"/>
      <c r="J31723"/>
      <c r="U31723" s="43"/>
      <c r="AE31723"/>
    </row>
    <row r="31724" spans="1:31">
      <c r="A31724">
        <v>72500</v>
      </c>
      <c r="B31724" t="s">
        <v>27158</v>
      </c>
      <c r="C31724" t="s">
        <v>33480</v>
      </c>
      <c r="D31724" t="s">
        <v>33476</v>
      </c>
      <c r="E31724"/>
      <c r="F31724"/>
      <c r="G31724"/>
      <c r="H31724"/>
      <c r="I31724"/>
      <c r="J31724"/>
      <c r="U31724" s="43"/>
      <c r="AE31724"/>
    </row>
    <row r="31725" spans="1:31">
      <c r="A31725">
        <v>72200</v>
      </c>
      <c r="B31725" t="s">
        <v>27159</v>
      </c>
      <c r="C31725" t="s">
        <v>33480</v>
      </c>
      <c r="D31725" t="s">
        <v>33476</v>
      </c>
      <c r="E31725"/>
      <c r="F31725"/>
      <c r="G31725"/>
      <c r="H31725"/>
      <c r="I31725"/>
      <c r="J31725"/>
      <c r="U31725" s="43"/>
      <c r="AE31725"/>
    </row>
    <row r="31726" spans="1:31">
      <c r="A31726">
        <v>72220</v>
      </c>
      <c r="B31726" t="s">
        <v>27160</v>
      </c>
      <c r="C31726" t="s">
        <v>33480</v>
      </c>
      <c r="D31726" t="s">
        <v>33482</v>
      </c>
      <c r="E31726"/>
      <c r="F31726"/>
      <c r="G31726"/>
      <c r="H31726"/>
      <c r="I31726"/>
      <c r="J31726"/>
      <c r="U31726" s="43"/>
      <c r="AE31726"/>
    </row>
    <row r="31727" spans="1:31">
      <c r="A31727">
        <v>72320</v>
      </c>
      <c r="B31727" t="s">
        <v>27161</v>
      </c>
      <c r="C31727" t="s">
        <v>33477</v>
      </c>
      <c r="D31727" t="s">
        <v>33476</v>
      </c>
      <c r="E31727"/>
      <c r="F31727"/>
      <c r="G31727"/>
      <c r="H31727"/>
      <c r="I31727"/>
      <c r="J31727"/>
      <c r="U31727" s="43"/>
      <c r="AE31727"/>
    </row>
    <row r="31728" spans="1:31">
      <c r="A31728">
        <v>72240</v>
      </c>
      <c r="B31728" t="s">
        <v>15031</v>
      </c>
      <c r="C31728" t="s">
        <v>33477</v>
      </c>
      <c r="D31728" t="s">
        <v>33476</v>
      </c>
      <c r="E31728"/>
      <c r="F31728"/>
      <c r="G31728"/>
      <c r="H31728"/>
      <c r="I31728"/>
      <c r="J31728"/>
      <c r="U31728" s="43"/>
      <c r="AE31728"/>
    </row>
    <row r="31729" spans="1:31">
      <c r="A31729">
        <v>72390</v>
      </c>
      <c r="B31729" t="s">
        <v>27162</v>
      </c>
      <c r="C31729" t="s">
        <v>33480</v>
      </c>
      <c r="D31729" t="s">
        <v>33482</v>
      </c>
      <c r="E31729"/>
      <c r="F31729"/>
      <c r="G31729"/>
      <c r="H31729"/>
      <c r="I31729"/>
      <c r="J31729"/>
      <c r="U31729" s="43"/>
      <c r="AE31729"/>
    </row>
    <row r="31730" spans="1:31">
      <c r="A31730">
        <v>72500</v>
      </c>
      <c r="B31730" t="s">
        <v>27163</v>
      </c>
      <c r="C31730" t="s">
        <v>33480</v>
      </c>
      <c r="D31730" t="s">
        <v>33476</v>
      </c>
      <c r="E31730"/>
      <c r="F31730"/>
      <c r="G31730"/>
      <c r="H31730"/>
      <c r="I31730"/>
      <c r="J31730"/>
      <c r="U31730" s="43"/>
      <c r="AE31730"/>
    </row>
    <row r="31731" spans="1:31">
      <c r="A31731">
        <v>72340</v>
      </c>
      <c r="B31731" t="s">
        <v>27164</v>
      </c>
      <c r="C31731" t="s">
        <v>33480</v>
      </c>
      <c r="D31731" t="s">
        <v>33476</v>
      </c>
      <c r="E31731"/>
      <c r="F31731"/>
      <c r="G31731"/>
      <c r="H31731"/>
      <c r="I31731"/>
      <c r="J31731"/>
      <c r="U31731" s="43"/>
      <c r="AE31731"/>
    </row>
    <row r="31732" spans="1:31">
      <c r="A31732">
        <v>72270</v>
      </c>
      <c r="B31732" t="s">
        <v>27165</v>
      </c>
      <c r="C31732" t="s">
        <v>33477</v>
      </c>
      <c r="D31732" t="s">
        <v>33476</v>
      </c>
      <c r="E31732"/>
      <c r="F31732"/>
      <c r="G31732"/>
      <c r="H31732"/>
      <c r="I31732"/>
      <c r="J31732"/>
      <c r="U31732" s="43"/>
      <c r="AE31732"/>
    </row>
    <row r="31733" spans="1:31">
      <c r="A31733">
        <v>72610</v>
      </c>
      <c r="B31733" t="s">
        <v>27166</v>
      </c>
      <c r="C31733" t="s">
        <v>33477</v>
      </c>
      <c r="D31733" t="s">
        <v>33476</v>
      </c>
      <c r="E31733"/>
      <c r="F31733"/>
      <c r="G31733"/>
      <c r="H31733"/>
      <c r="I31733"/>
      <c r="J31733"/>
      <c r="U31733" s="43"/>
      <c r="AE31733"/>
    </row>
    <row r="31734" spans="1:31">
      <c r="A31734">
        <v>72450</v>
      </c>
      <c r="B31734" t="s">
        <v>27167</v>
      </c>
      <c r="C31734" t="s">
        <v>33480</v>
      </c>
      <c r="D31734" t="e">
        <v>#N/A</v>
      </c>
      <c r="E31734"/>
      <c r="F31734"/>
      <c r="G31734"/>
      <c r="H31734"/>
      <c r="I31734"/>
      <c r="J31734"/>
      <c r="U31734" s="43"/>
      <c r="AE31734"/>
    </row>
    <row r="31735" spans="1:31">
      <c r="A31735">
        <v>72540</v>
      </c>
      <c r="B31735" t="s">
        <v>27168</v>
      </c>
      <c r="C31735" t="s">
        <v>33477</v>
      </c>
      <c r="D31735" t="s">
        <v>33476</v>
      </c>
      <c r="E31735"/>
      <c r="F31735"/>
      <c r="G31735"/>
      <c r="H31735"/>
      <c r="I31735"/>
      <c r="J31735"/>
      <c r="U31735" s="43"/>
      <c r="AE31735"/>
    </row>
    <row r="31736" spans="1:31">
      <c r="A31736">
        <v>72300</v>
      </c>
      <c r="B31736" t="s">
        <v>27169</v>
      </c>
      <c r="C31736" t="s">
        <v>33480</v>
      </c>
      <c r="D31736" t="s">
        <v>33476</v>
      </c>
      <c r="E31736"/>
      <c r="F31736"/>
      <c r="G31736"/>
      <c r="H31736"/>
      <c r="I31736"/>
      <c r="J31736"/>
      <c r="U31736" s="43"/>
      <c r="AE31736"/>
    </row>
    <row r="31737" spans="1:31">
      <c r="A31737">
        <v>72540</v>
      </c>
      <c r="B31737" t="s">
        <v>27170</v>
      </c>
      <c r="C31737" t="s">
        <v>33477</v>
      </c>
      <c r="D31737" t="s">
        <v>33476</v>
      </c>
      <c r="E31737"/>
      <c r="F31737"/>
      <c r="G31737"/>
      <c r="H31737"/>
      <c r="I31737"/>
      <c r="J31737"/>
      <c r="U31737" s="43"/>
      <c r="AE31737"/>
    </row>
    <row r="31738" spans="1:31">
      <c r="A31738">
        <v>72210</v>
      </c>
      <c r="B31738" t="s">
        <v>27171</v>
      </c>
      <c r="C31738" t="s">
        <v>33477</v>
      </c>
      <c r="D31738" t="s">
        <v>33476</v>
      </c>
      <c r="E31738"/>
      <c r="F31738"/>
      <c r="G31738"/>
      <c r="H31738"/>
      <c r="I31738"/>
      <c r="J31738"/>
      <c r="U31738" s="43"/>
      <c r="AE31738"/>
    </row>
    <row r="31739" spans="1:31">
      <c r="A31739">
        <v>72600</v>
      </c>
      <c r="B31739" t="s">
        <v>4827</v>
      </c>
      <c r="C31739" t="s">
        <v>33477</v>
      </c>
      <c r="D31739" t="s">
        <v>33476</v>
      </c>
      <c r="E31739"/>
      <c r="F31739"/>
      <c r="G31739"/>
      <c r="H31739"/>
      <c r="I31739"/>
      <c r="J31739"/>
      <c r="U31739" s="43"/>
      <c r="AE31739"/>
    </row>
    <row r="31740" spans="1:31">
      <c r="A31740">
        <v>72600</v>
      </c>
      <c r="B31740" t="s">
        <v>27172</v>
      </c>
      <c r="C31740" t="s">
        <v>33477</v>
      </c>
      <c r="D31740" t="s">
        <v>33476</v>
      </c>
      <c r="E31740"/>
      <c r="F31740"/>
      <c r="G31740"/>
      <c r="H31740"/>
      <c r="I31740"/>
      <c r="J31740"/>
      <c r="U31740" s="43"/>
      <c r="AE31740"/>
    </row>
    <row r="31741" spans="1:31">
      <c r="A31741">
        <v>72390</v>
      </c>
      <c r="B31741" t="s">
        <v>27173</v>
      </c>
      <c r="C31741" t="s">
        <v>33480</v>
      </c>
      <c r="D31741" t="s">
        <v>33482</v>
      </c>
      <c r="E31741"/>
      <c r="F31741"/>
      <c r="G31741"/>
      <c r="H31741"/>
      <c r="I31741"/>
      <c r="J31741"/>
      <c r="U31741" s="43"/>
      <c r="AE31741"/>
    </row>
    <row r="31742" spans="1:31">
      <c r="A31742">
        <v>72500</v>
      </c>
      <c r="B31742" t="s">
        <v>27174</v>
      </c>
      <c r="C31742" t="s">
        <v>33480</v>
      </c>
      <c r="D31742" t="s">
        <v>33476</v>
      </c>
      <c r="E31742"/>
      <c r="F31742"/>
      <c r="G31742"/>
      <c r="H31742"/>
      <c r="I31742"/>
      <c r="J31742"/>
      <c r="U31742" s="43"/>
      <c r="AE31742"/>
    </row>
    <row r="31743" spans="1:31">
      <c r="A31743">
        <v>72290</v>
      </c>
      <c r="B31743" t="s">
        <v>27175</v>
      </c>
      <c r="C31743" t="s">
        <v>33477</v>
      </c>
      <c r="D31743" t="s">
        <v>203</v>
      </c>
      <c r="E31743"/>
      <c r="F31743"/>
      <c r="G31743"/>
      <c r="H31743"/>
      <c r="I31743"/>
      <c r="J31743"/>
      <c r="U31743" s="43"/>
      <c r="AE31743"/>
    </row>
    <row r="31744" spans="1:31">
      <c r="A31744">
        <v>72800</v>
      </c>
      <c r="B31744" t="s">
        <v>27176</v>
      </c>
      <c r="C31744" t="s">
        <v>33480</v>
      </c>
      <c r="D31744" t="s">
        <v>33476</v>
      </c>
      <c r="E31744"/>
      <c r="F31744"/>
      <c r="G31744"/>
      <c r="H31744"/>
      <c r="I31744"/>
      <c r="J31744"/>
      <c r="U31744" s="43"/>
      <c r="AE31744"/>
    </row>
    <row r="31745" spans="1:31">
      <c r="A31745">
        <v>72800</v>
      </c>
      <c r="B31745" t="s">
        <v>27177</v>
      </c>
      <c r="C31745" t="s">
        <v>33480</v>
      </c>
      <c r="D31745" t="s">
        <v>33476</v>
      </c>
      <c r="E31745"/>
      <c r="F31745"/>
      <c r="G31745"/>
      <c r="H31745"/>
      <c r="I31745"/>
      <c r="J31745"/>
      <c r="U31745" s="43"/>
      <c r="AE31745"/>
    </row>
    <row r="31746" spans="1:31">
      <c r="A31746">
        <v>72800</v>
      </c>
      <c r="B31746" t="s">
        <v>27177</v>
      </c>
      <c r="C31746" t="s">
        <v>33480</v>
      </c>
      <c r="D31746" t="s">
        <v>33476</v>
      </c>
      <c r="E31746"/>
      <c r="F31746"/>
      <c r="G31746"/>
      <c r="H31746"/>
      <c r="I31746"/>
      <c r="J31746"/>
      <c r="U31746" s="43"/>
      <c r="AE31746"/>
    </row>
    <row r="31747" spans="1:31">
      <c r="A31747">
        <v>72210</v>
      </c>
      <c r="B31747" t="s">
        <v>27178</v>
      </c>
      <c r="C31747" t="s">
        <v>33477</v>
      </c>
      <c r="D31747" t="s">
        <v>33476</v>
      </c>
      <c r="E31747"/>
      <c r="F31747"/>
      <c r="G31747"/>
      <c r="H31747"/>
      <c r="I31747"/>
      <c r="J31747"/>
      <c r="U31747" s="43"/>
      <c r="AE31747"/>
    </row>
    <row r="31748" spans="1:31">
      <c r="A31748">
        <v>72440</v>
      </c>
      <c r="B31748" t="s">
        <v>18258</v>
      </c>
      <c r="C31748" t="s">
        <v>33477</v>
      </c>
      <c r="D31748" t="s">
        <v>33482</v>
      </c>
      <c r="E31748"/>
      <c r="F31748"/>
      <c r="G31748"/>
      <c r="H31748"/>
      <c r="I31748"/>
      <c r="J31748"/>
      <c r="U31748" s="43"/>
      <c r="AE31748"/>
    </row>
    <row r="31749" spans="1:31">
      <c r="A31749">
        <v>72270</v>
      </c>
      <c r="B31749" t="s">
        <v>27179</v>
      </c>
      <c r="C31749" t="s">
        <v>33477</v>
      </c>
      <c r="D31749" t="s">
        <v>33476</v>
      </c>
      <c r="E31749"/>
      <c r="F31749"/>
      <c r="G31749"/>
      <c r="H31749"/>
      <c r="I31749"/>
      <c r="J31749"/>
      <c r="U31749" s="43"/>
      <c r="AE31749"/>
    </row>
    <row r="31750" spans="1:31">
      <c r="A31750">
        <v>72600</v>
      </c>
      <c r="B31750" t="s">
        <v>27180</v>
      </c>
      <c r="C31750" t="s">
        <v>33477</v>
      </c>
      <c r="D31750" t="s">
        <v>33476</v>
      </c>
      <c r="E31750"/>
      <c r="F31750"/>
      <c r="G31750"/>
      <c r="H31750"/>
      <c r="I31750"/>
      <c r="J31750"/>
      <c r="U31750" s="43"/>
      <c r="AE31750"/>
    </row>
    <row r="31751" spans="1:31">
      <c r="A31751">
        <v>72000</v>
      </c>
      <c r="B31751" t="s">
        <v>27181</v>
      </c>
      <c r="C31751" t="s">
        <v>33480</v>
      </c>
      <c r="D31751" t="s">
        <v>33476</v>
      </c>
      <c r="E31751"/>
      <c r="F31751"/>
      <c r="G31751"/>
      <c r="H31751"/>
      <c r="I31751"/>
      <c r="J31751"/>
      <c r="U31751" s="43"/>
      <c r="AE31751"/>
    </row>
    <row r="31752" spans="1:31">
      <c r="A31752">
        <v>72100</v>
      </c>
      <c r="B31752" t="s">
        <v>27181</v>
      </c>
      <c r="C31752" t="s">
        <v>33480</v>
      </c>
      <c r="D31752" t="e">
        <v>#N/A</v>
      </c>
      <c r="E31752"/>
      <c r="F31752"/>
      <c r="G31752"/>
      <c r="H31752"/>
      <c r="I31752"/>
      <c r="J31752"/>
      <c r="U31752" s="43"/>
      <c r="AE31752"/>
    </row>
    <row r="31753" spans="1:31">
      <c r="A31753">
        <v>72510</v>
      </c>
      <c r="B31753" t="s">
        <v>27182</v>
      </c>
      <c r="C31753" t="s">
        <v>33480</v>
      </c>
      <c r="D31753" t="s">
        <v>33476</v>
      </c>
      <c r="E31753"/>
      <c r="F31753"/>
      <c r="G31753"/>
      <c r="H31753"/>
      <c r="I31753"/>
      <c r="J31753"/>
      <c r="U31753" s="43"/>
      <c r="AE31753"/>
    </row>
    <row r="31754" spans="1:31">
      <c r="A31754">
        <v>72340</v>
      </c>
      <c r="B31754" t="s">
        <v>27183</v>
      </c>
      <c r="C31754" t="s">
        <v>33480</v>
      </c>
      <c r="D31754" t="s">
        <v>33476</v>
      </c>
      <c r="E31754"/>
      <c r="F31754"/>
      <c r="G31754"/>
      <c r="H31754"/>
      <c r="I31754"/>
      <c r="J31754"/>
      <c r="U31754" s="43"/>
      <c r="AE31754"/>
    </row>
    <row r="31755" spans="1:31">
      <c r="A31755">
        <v>72540</v>
      </c>
      <c r="B31755" t="s">
        <v>27184</v>
      </c>
      <c r="C31755" t="s">
        <v>33477</v>
      </c>
      <c r="D31755" t="s">
        <v>33476</v>
      </c>
      <c r="E31755"/>
      <c r="F31755"/>
      <c r="G31755"/>
      <c r="H31755"/>
      <c r="I31755"/>
      <c r="J31755"/>
      <c r="U31755" s="43"/>
      <c r="AE31755"/>
    </row>
    <row r="31756" spans="1:31">
      <c r="A31756">
        <v>72200</v>
      </c>
      <c r="B31756" t="s">
        <v>27185</v>
      </c>
      <c r="C31756" t="s">
        <v>33480</v>
      </c>
      <c r="D31756" t="s">
        <v>33476</v>
      </c>
      <c r="E31756"/>
      <c r="F31756"/>
      <c r="G31756"/>
      <c r="H31756"/>
      <c r="I31756"/>
      <c r="J31756"/>
      <c r="U31756" s="43"/>
      <c r="AE31756"/>
    </row>
    <row r="31757" spans="1:31">
      <c r="A31757">
        <v>72170</v>
      </c>
      <c r="B31757" t="s">
        <v>27186</v>
      </c>
      <c r="C31757" t="s">
        <v>33477</v>
      </c>
      <c r="D31757" t="s">
        <v>33476</v>
      </c>
      <c r="E31757"/>
      <c r="F31757"/>
      <c r="G31757"/>
      <c r="H31757"/>
      <c r="I31757"/>
      <c r="J31757"/>
      <c r="U31757" s="43"/>
      <c r="AE31757"/>
    </row>
    <row r="31758" spans="1:31">
      <c r="A31758">
        <v>72220</v>
      </c>
      <c r="B31758" t="s">
        <v>27187</v>
      </c>
      <c r="C31758" t="s">
        <v>33480</v>
      </c>
      <c r="D31758" t="s">
        <v>33482</v>
      </c>
      <c r="E31758"/>
      <c r="F31758"/>
      <c r="G31758"/>
      <c r="H31758"/>
      <c r="I31758"/>
      <c r="J31758"/>
      <c r="U31758" s="43"/>
      <c r="AE31758"/>
    </row>
    <row r="31759" spans="1:31">
      <c r="A31759">
        <v>72600</v>
      </c>
      <c r="B31759" t="s">
        <v>27188</v>
      </c>
      <c r="C31759" t="s">
        <v>33477</v>
      </c>
      <c r="D31759" t="s">
        <v>33476</v>
      </c>
      <c r="E31759"/>
      <c r="F31759"/>
      <c r="G31759"/>
      <c r="H31759"/>
      <c r="I31759"/>
      <c r="J31759"/>
      <c r="U31759" s="43"/>
      <c r="AE31759"/>
    </row>
    <row r="31760" spans="1:31">
      <c r="A31760">
        <v>72260</v>
      </c>
      <c r="B31760" t="s">
        <v>27189</v>
      </c>
      <c r="C31760" t="s">
        <v>33477</v>
      </c>
      <c r="D31760" t="s">
        <v>33476</v>
      </c>
      <c r="E31760"/>
      <c r="F31760"/>
      <c r="G31760"/>
      <c r="H31760"/>
      <c r="I31760"/>
      <c r="J31760"/>
      <c r="U31760" s="43"/>
      <c r="AE31760"/>
    </row>
    <row r="31761" spans="1:31">
      <c r="A31761">
        <v>72260</v>
      </c>
      <c r="B31761" t="s">
        <v>27189</v>
      </c>
      <c r="C31761" t="s">
        <v>33477</v>
      </c>
      <c r="D31761" t="s">
        <v>33476</v>
      </c>
      <c r="E31761"/>
      <c r="F31761"/>
      <c r="G31761"/>
      <c r="H31761"/>
      <c r="I31761"/>
      <c r="J31761"/>
      <c r="U31761" s="43"/>
      <c r="AE31761"/>
    </row>
    <row r="31762" spans="1:31">
      <c r="A31762">
        <v>72120</v>
      </c>
      <c r="B31762" t="s">
        <v>27190</v>
      </c>
      <c r="C31762" t="s">
        <v>33480</v>
      </c>
      <c r="D31762" t="s">
        <v>33476</v>
      </c>
      <c r="E31762"/>
      <c r="F31762"/>
      <c r="G31762"/>
      <c r="H31762"/>
      <c r="I31762"/>
      <c r="J31762"/>
      <c r="U31762" s="43"/>
      <c r="AE31762"/>
    </row>
    <row r="31763" spans="1:31">
      <c r="A31763">
        <v>72360</v>
      </c>
      <c r="B31763" t="s">
        <v>27191</v>
      </c>
      <c r="C31763" t="s">
        <v>33480</v>
      </c>
      <c r="D31763" t="s">
        <v>33476</v>
      </c>
      <c r="E31763"/>
      <c r="F31763"/>
      <c r="G31763"/>
      <c r="H31763"/>
      <c r="I31763"/>
      <c r="J31763"/>
      <c r="U31763" s="43"/>
      <c r="AE31763"/>
    </row>
    <row r="31764" spans="1:31">
      <c r="A31764">
        <v>72260</v>
      </c>
      <c r="B31764" t="s">
        <v>1808</v>
      </c>
      <c r="C31764" t="s">
        <v>33477</v>
      </c>
      <c r="D31764" t="s">
        <v>33476</v>
      </c>
      <c r="E31764"/>
      <c r="F31764"/>
      <c r="G31764"/>
      <c r="H31764"/>
      <c r="I31764"/>
      <c r="J31764"/>
      <c r="U31764" s="43"/>
      <c r="AE31764"/>
    </row>
    <row r="31765" spans="1:31">
      <c r="A31765">
        <v>72320</v>
      </c>
      <c r="B31765" t="s">
        <v>27192</v>
      </c>
      <c r="C31765" t="s">
        <v>33477</v>
      </c>
      <c r="D31765" t="s">
        <v>33476</v>
      </c>
      <c r="E31765"/>
      <c r="F31765"/>
      <c r="G31765"/>
      <c r="H31765"/>
      <c r="I31765"/>
      <c r="J31765"/>
      <c r="U31765" s="43"/>
      <c r="AE31765"/>
    </row>
    <row r="31766" spans="1:31">
      <c r="A31766">
        <v>72170</v>
      </c>
      <c r="B31766" t="s">
        <v>27193</v>
      </c>
      <c r="C31766" t="s">
        <v>33477</v>
      </c>
      <c r="D31766" t="s">
        <v>33476</v>
      </c>
      <c r="E31766"/>
      <c r="F31766"/>
      <c r="G31766"/>
      <c r="H31766"/>
      <c r="I31766"/>
      <c r="J31766"/>
      <c r="U31766" s="43"/>
      <c r="AE31766"/>
    </row>
    <row r="31767" spans="1:31">
      <c r="A31767">
        <v>72270</v>
      </c>
      <c r="B31767" t="s">
        <v>27194</v>
      </c>
      <c r="C31767" t="s">
        <v>33477</v>
      </c>
      <c r="D31767" t="s">
        <v>33476</v>
      </c>
      <c r="E31767"/>
      <c r="F31767"/>
      <c r="G31767"/>
      <c r="H31767"/>
      <c r="I31767"/>
      <c r="J31767"/>
      <c r="U31767" s="43"/>
      <c r="AE31767"/>
    </row>
    <row r="31768" spans="1:31">
      <c r="A31768">
        <v>72290</v>
      </c>
      <c r="B31768" t="s">
        <v>27195</v>
      </c>
      <c r="C31768" t="s">
        <v>33477</v>
      </c>
      <c r="D31768" t="s">
        <v>203</v>
      </c>
      <c r="E31768"/>
      <c r="F31768"/>
      <c r="G31768"/>
      <c r="H31768"/>
      <c r="I31768"/>
      <c r="J31768"/>
      <c r="U31768" s="43"/>
      <c r="AE31768"/>
    </row>
    <row r="31769" spans="1:31">
      <c r="A31769">
        <v>72240</v>
      </c>
      <c r="B31769" t="s">
        <v>27196</v>
      </c>
      <c r="C31769" t="s">
        <v>33477</v>
      </c>
      <c r="D31769" t="s">
        <v>33476</v>
      </c>
      <c r="E31769"/>
      <c r="F31769"/>
      <c r="G31769"/>
      <c r="H31769"/>
      <c r="I31769"/>
      <c r="J31769"/>
      <c r="U31769" s="43"/>
      <c r="AE31769"/>
    </row>
    <row r="31770" spans="1:31">
      <c r="A31770">
        <v>72650</v>
      </c>
      <c r="B31770" t="s">
        <v>27197</v>
      </c>
      <c r="C31770" t="s">
        <v>33477</v>
      </c>
      <c r="D31770" t="s">
        <v>33476</v>
      </c>
      <c r="E31770"/>
      <c r="F31770"/>
      <c r="G31770"/>
      <c r="H31770"/>
      <c r="I31770"/>
      <c r="J31770"/>
      <c r="U31770" s="43"/>
      <c r="AE31770"/>
    </row>
    <row r="31771" spans="1:31">
      <c r="A31771">
        <v>72170</v>
      </c>
      <c r="B31771" t="s">
        <v>27198</v>
      </c>
      <c r="C31771" t="s">
        <v>33477</v>
      </c>
      <c r="D31771" t="s">
        <v>33476</v>
      </c>
      <c r="E31771"/>
      <c r="F31771"/>
      <c r="G31771"/>
      <c r="H31771"/>
      <c r="I31771"/>
      <c r="J31771"/>
      <c r="U31771" s="43"/>
      <c r="AE31771"/>
    </row>
    <row r="31772" spans="1:31">
      <c r="A31772">
        <v>72170</v>
      </c>
      <c r="B31772" t="s">
        <v>27198</v>
      </c>
      <c r="C31772" t="s">
        <v>33477</v>
      </c>
      <c r="D31772" t="s">
        <v>33476</v>
      </c>
      <c r="E31772"/>
      <c r="F31772"/>
      <c r="G31772"/>
      <c r="H31772"/>
      <c r="I31772"/>
      <c r="J31772"/>
      <c r="U31772" s="43"/>
      <c r="AE31772"/>
    </row>
    <row r="31773" spans="1:31">
      <c r="A31773">
        <v>72230</v>
      </c>
      <c r="B31773" t="s">
        <v>27199</v>
      </c>
      <c r="C31773" t="s">
        <v>33480</v>
      </c>
      <c r="D31773" t="s">
        <v>33476</v>
      </c>
      <c r="E31773"/>
      <c r="F31773"/>
      <c r="G31773"/>
      <c r="H31773"/>
      <c r="I31773"/>
      <c r="J31773"/>
      <c r="U31773" s="43"/>
      <c r="AE31773"/>
    </row>
    <row r="31774" spans="1:31">
      <c r="A31774">
        <v>72260</v>
      </c>
      <c r="B31774" t="s">
        <v>27200</v>
      </c>
      <c r="C31774" t="s">
        <v>33477</v>
      </c>
      <c r="D31774" t="s">
        <v>33476</v>
      </c>
      <c r="E31774"/>
      <c r="F31774"/>
      <c r="G31774"/>
      <c r="H31774"/>
      <c r="I31774"/>
      <c r="J31774"/>
      <c r="U31774" s="43"/>
      <c r="AE31774"/>
    </row>
    <row r="31775" spans="1:31">
      <c r="A31775">
        <v>72260</v>
      </c>
      <c r="B31775" t="s">
        <v>27201</v>
      </c>
      <c r="C31775" t="s">
        <v>33477</v>
      </c>
      <c r="D31775" t="s">
        <v>33476</v>
      </c>
      <c r="E31775"/>
      <c r="F31775"/>
      <c r="G31775"/>
      <c r="H31775"/>
      <c r="I31775"/>
      <c r="J31775"/>
      <c r="U31775" s="43"/>
      <c r="AE31775"/>
    </row>
    <row r="31776" spans="1:31">
      <c r="A31776">
        <v>72120</v>
      </c>
      <c r="B31776" t="s">
        <v>27202</v>
      </c>
      <c r="C31776" t="s">
        <v>33480</v>
      </c>
      <c r="D31776" t="s">
        <v>33476</v>
      </c>
      <c r="E31776"/>
      <c r="F31776"/>
      <c r="G31776"/>
      <c r="H31776"/>
      <c r="I31776"/>
      <c r="J31776"/>
      <c r="U31776" s="43"/>
      <c r="AE31776"/>
    </row>
    <row r="31777" spans="1:31">
      <c r="A31777">
        <v>72380</v>
      </c>
      <c r="B31777" t="s">
        <v>27203</v>
      </c>
      <c r="C31777" t="s">
        <v>33477</v>
      </c>
      <c r="D31777" t="s">
        <v>33476</v>
      </c>
      <c r="E31777"/>
      <c r="F31777"/>
      <c r="G31777"/>
      <c r="H31777"/>
      <c r="I31777"/>
      <c r="J31777"/>
      <c r="U31777" s="43"/>
      <c r="AE31777"/>
    </row>
    <row r="31778" spans="1:31">
      <c r="A31778">
        <v>72320</v>
      </c>
      <c r="B31778" t="s">
        <v>17806</v>
      </c>
      <c r="C31778" t="s">
        <v>33477</v>
      </c>
      <c r="D31778" t="s">
        <v>33476</v>
      </c>
      <c r="E31778"/>
      <c r="F31778"/>
      <c r="G31778"/>
      <c r="H31778"/>
      <c r="I31778"/>
      <c r="J31778"/>
      <c r="U31778" s="43"/>
      <c r="AE31778"/>
    </row>
    <row r="31779" spans="1:31">
      <c r="A31779">
        <v>72130</v>
      </c>
      <c r="B31779" t="s">
        <v>27204</v>
      </c>
      <c r="C31779" t="s">
        <v>33477</v>
      </c>
      <c r="D31779" t="s">
        <v>33476</v>
      </c>
      <c r="E31779"/>
      <c r="F31779"/>
      <c r="G31779"/>
      <c r="H31779"/>
      <c r="I31779"/>
      <c r="J31779"/>
      <c r="U31779" s="43"/>
      <c r="AE31779"/>
    </row>
    <row r="31780" spans="1:31">
      <c r="A31780">
        <v>72150</v>
      </c>
      <c r="B31780" t="s">
        <v>27205</v>
      </c>
      <c r="C31780" t="s">
        <v>33480</v>
      </c>
      <c r="D31780" t="s">
        <v>33476</v>
      </c>
      <c r="E31780"/>
      <c r="F31780"/>
      <c r="G31780"/>
      <c r="H31780"/>
      <c r="I31780"/>
      <c r="J31780"/>
      <c r="U31780" s="43"/>
      <c r="AE31780"/>
    </row>
    <row r="31781" spans="1:31">
      <c r="A31781">
        <v>72140</v>
      </c>
      <c r="B31781" t="s">
        <v>1108</v>
      </c>
      <c r="C31781" t="s">
        <v>33477</v>
      </c>
      <c r="D31781" t="s">
        <v>33476</v>
      </c>
      <c r="E31781"/>
      <c r="F31781"/>
      <c r="G31781"/>
      <c r="H31781"/>
      <c r="I31781"/>
      <c r="J31781"/>
      <c r="U31781" s="43"/>
      <c r="AE31781"/>
    </row>
    <row r="31782" spans="1:31">
      <c r="A31782">
        <v>72130</v>
      </c>
      <c r="B31782" t="s">
        <v>27206</v>
      </c>
      <c r="C31782" t="s">
        <v>33477</v>
      </c>
      <c r="D31782" t="s">
        <v>33476</v>
      </c>
      <c r="E31782"/>
      <c r="F31782"/>
      <c r="G31782"/>
      <c r="H31782"/>
      <c r="I31782"/>
      <c r="J31782"/>
      <c r="U31782" s="43"/>
      <c r="AE31782"/>
    </row>
    <row r="31783" spans="1:31">
      <c r="A31783">
        <v>72230</v>
      </c>
      <c r="B31783" t="s">
        <v>27207</v>
      </c>
      <c r="C31783" t="s">
        <v>33480</v>
      </c>
      <c r="D31783" t="s">
        <v>33476</v>
      </c>
      <c r="E31783"/>
      <c r="F31783"/>
      <c r="G31783"/>
      <c r="H31783"/>
      <c r="I31783"/>
      <c r="J31783"/>
      <c r="U31783" s="43"/>
      <c r="AE31783"/>
    </row>
    <row r="31784" spans="1:31">
      <c r="A31784">
        <v>72260</v>
      </c>
      <c r="B31784" t="s">
        <v>27208</v>
      </c>
      <c r="C31784" t="s">
        <v>33477</v>
      </c>
      <c r="D31784" t="s">
        <v>33476</v>
      </c>
      <c r="E31784"/>
      <c r="F31784"/>
      <c r="G31784"/>
      <c r="H31784"/>
      <c r="I31784"/>
      <c r="J31784"/>
      <c r="U31784" s="43"/>
      <c r="AE31784"/>
    </row>
    <row r="31785" spans="1:31">
      <c r="A31785">
        <v>72600</v>
      </c>
      <c r="B31785" t="s">
        <v>27209</v>
      </c>
      <c r="C31785" t="s">
        <v>33477</v>
      </c>
      <c r="D31785" t="s">
        <v>33476</v>
      </c>
      <c r="E31785"/>
      <c r="F31785"/>
      <c r="G31785"/>
      <c r="H31785"/>
      <c r="I31785"/>
      <c r="J31785"/>
      <c r="U31785" s="43"/>
      <c r="AE31785"/>
    </row>
    <row r="31786" spans="1:31">
      <c r="A31786">
        <v>72240</v>
      </c>
      <c r="B31786" t="s">
        <v>27210</v>
      </c>
      <c r="C31786" t="s">
        <v>33477</v>
      </c>
      <c r="D31786" t="s">
        <v>33476</v>
      </c>
      <c r="E31786"/>
      <c r="F31786"/>
      <c r="G31786"/>
      <c r="H31786"/>
      <c r="I31786"/>
      <c r="J31786"/>
      <c r="U31786" s="43"/>
      <c r="AE31786"/>
    </row>
    <row r="31787" spans="1:31">
      <c r="A31787">
        <v>72190</v>
      </c>
      <c r="B31787" t="s">
        <v>27211</v>
      </c>
      <c r="C31787" t="s">
        <v>33477</v>
      </c>
      <c r="D31787" t="s">
        <v>33476</v>
      </c>
      <c r="E31787"/>
      <c r="F31787"/>
      <c r="G31787"/>
      <c r="H31787"/>
      <c r="I31787"/>
      <c r="J31787"/>
      <c r="U31787" s="43"/>
      <c r="AE31787"/>
    </row>
    <row r="31788" spans="1:31">
      <c r="A31788">
        <v>72140</v>
      </c>
      <c r="B31788" t="s">
        <v>27212</v>
      </c>
      <c r="C31788" t="s">
        <v>33477</v>
      </c>
      <c r="D31788" t="s">
        <v>33476</v>
      </c>
      <c r="E31788"/>
      <c r="F31788"/>
      <c r="G31788"/>
      <c r="H31788"/>
      <c r="I31788"/>
      <c r="J31788"/>
      <c r="U31788" s="43"/>
      <c r="AE31788"/>
    </row>
    <row r="31789" spans="1:31">
      <c r="A31789">
        <v>72240</v>
      </c>
      <c r="B31789" t="s">
        <v>27213</v>
      </c>
      <c r="C31789" t="s">
        <v>33477</v>
      </c>
      <c r="D31789" t="s">
        <v>33476</v>
      </c>
      <c r="E31789"/>
      <c r="F31789"/>
      <c r="G31789"/>
      <c r="H31789"/>
      <c r="I31789"/>
      <c r="J31789"/>
      <c r="U31789" s="43"/>
      <c r="AE31789"/>
    </row>
    <row r="31790" spans="1:31">
      <c r="A31790">
        <v>72240</v>
      </c>
      <c r="B31790" t="s">
        <v>27213</v>
      </c>
      <c r="C31790" t="s">
        <v>33477</v>
      </c>
      <c r="D31790" t="s">
        <v>33476</v>
      </c>
      <c r="E31790"/>
      <c r="F31790"/>
      <c r="G31790"/>
      <c r="H31790"/>
      <c r="I31790"/>
      <c r="J31790"/>
      <c r="U31790" s="43"/>
      <c r="AE31790"/>
    </row>
    <row r="31791" spans="1:31">
      <c r="A31791">
        <v>72110</v>
      </c>
      <c r="B31791" t="s">
        <v>27214</v>
      </c>
      <c r="C31791" t="s">
        <v>33477</v>
      </c>
      <c r="D31791" t="s">
        <v>203</v>
      </c>
      <c r="E31791"/>
      <c r="F31791"/>
      <c r="G31791"/>
      <c r="H31791"/>
      <c r="I31791"/>
      <c r="J31791"/>
      <c r="U31791" s="43"/>
      <c r="AE31791"/>
    </row>
    <row r="31792" spans="1:31">
      <c r="A31792">
        <v>72500</v>
      </c>
      <c r="B31792" t="s">
        <v>27215</v>
      </c>
      <c r="C31792" t="s">
        <v>33480</v>
      </c>
      <c r="D31792" t="s">
        <v>33476</v>
      </c>
      <c r="E31792"/>
      <c r="F31792"/>
      <c r="G31792"/>
      <c r="H31792"/>
      <c r="I31792"/>
      <c r="J31792"/>
      <c r="U31792" s="43"/>
      <c r="AE31792"/>
    </row>
    <row r="31793" spans="1:31">
      <c r="A31793">
        <v>72260</v>
      </c>
      <c r="B31793" t="s">
        <v>27216</v>
      </c>
      <c r="C31793" t="s">
        <v>33477</v>
      </c>
      <c r="D31793" t="s">
        <v>33476</v>
      </c>
      <c r="E31793"/>
      <c r="F31793"/>
      <c r="G31793"/>
      <c r="H31793"/>
      <c r="I31793"/>
      <c r="J31793"/>
      <c r="U31793" s="43"/>
      <c r="AE31793"/>
    </row>
    <row r="31794" spans="1:31">
      <c r="A31794">
        <v>72430</v>
      </c>
      <c r="B31794" t="s">
        <v>27217</v>
      </c>
      <c r="C31794" t="s">
        <v>33477</v>
      </c>
      <c r="D31794" t="s">
        <v>33476</v>
      </c>
      <c r="E31794"/>
      <c r="F31794"/>
      <c r="G31794"/>
      <c r="H31794"/>
      <c r="I31794"/>
      <c r="J31794"/>
      <c r="U31794" s="43"/>
      <c r="AE31794"/>
    </row>
    <row r="31795" spans="1:31">
      <c r="A31795">
        <v>72370</v>
      </c>
      <c r="B31795" t="s">
        <v>27218</v>
      </c>
      <c r="C31795" t="s">
        <v>33480</v>
      </c>
      <c r="D31795" t="e">
        <v>#N/A</v>
      </c>
      <c r="E31795"/>
      <c r="F31795"/>
      <c r="G31795"/>
      <c r="H31795"/>
      <c r="I31795"/>
      <c r="J31795"/>
      <c r="U31795" s="43"/>
      <c r="AE31795"/>
    </row>
    <row r="31796" spans="1:31">
      <c r="A31796">
        <v>72610</v>
      </c>
      <c r="B31796" t="s">
        <v>27219</v>
      </c>
      <c r="C31796" t="s">
        <v>33477</v>
      </c>
      <c r="D31796" t="s">
        <v>33476</v>
      </c>
      <c r="E31796"/>
      <c r="F31796"/>
      <c r="G31796"/>
      <c r="H31796"/>
      <c r="I31796"/>
      <c r="J31796"/>
      <c r="U31796" s="43"/>
      <c r="AE31796"/>
    </row>
    <row r="31797" spans="1:31">
      <c r="A31797">
        <v>72330</v>
      </c>
      <c r="B31797" t="s">
        <v>27220</v>
      </c>
      <c r="C31797" t="s">
        <v>33477</v>
      </c>
      <c r="D31797" t="s">
        <v>33476</v>
      </c>
      <c r="E31797"/>
      <c r="F31797"/>
      <c r="G31797"/>
      <c r="H31797"/>
      <c r="I31797"/>
      <c r="J31797"/>
      <c r="U31797" s="43"/>
      <c r="AE31797"/>
    </row>
    <row r="31798" spans="1:31">
      <c r="A31798">
        <v>72600</v>
      </c>
      <c r="B31798" t="s">
        <v>27221</v>
      </c>
      <c r="C31798" t="s">
        <v>33477</v>
      </c>
      <c r="D31798" t="s">
        <v>33476</v>
      </c>
      <c r="E31798"/>
      <c r="F31798"/>
      <c r="G31798"/>
      <c r="H31798"/>
      <c r="I31798"/>
      <c r="J31798"/>
      <c r="U31798" s="43"/>
      <c r="AE31798"/>
    </row>
    <row r="31799" spans="1:31">
      <c r="A31799">
        <v>72300</v>
      </c>
      <c r="B31799" t="s">
        <v>27222</v>
      </c>
      <c r="C31799" t="s">
        <v>33480</v>
      </c>
      <c r="D31799" t="s">
        <v>33476</v>
      </c>
      <c r="E31799"/>
      <c r="F31799"/>
      <c r="G31799"/>
      <c r="H31799"/>
      <c r="I31799"/>
      <c r="J31799"/>
      <c r="U31799" s="43"/>
      <c r="AE31799"/>
    </row>
    <row r="31800" spans="1:31">
      <c r="A31800">
        <v>72140</v>
      </c>
      <c r="B31800" t="s">
        <v>27223</v>
      </c>
      <c r="C31800" t="s">
        <v>33477</v>
      </c>
      <c r="D31800" t="s">
        <v>33476</v>
      </c>
      <c r="E31800"/>
      <c r="F31800"/>
      <c r="G31800"/>
      <c r="H31800"/>
      <c r="I31800"/>
      <c r="J31800"/>
      <c r="U31800" s="43"/>
      <c r="AE31800"/>
    </row>
    <row r="31801" spans="1:31">
      <c r="A31801">
        <v>72330</v>
      </c>
      <c r="B31801" t="s">
        <v>27224</v>
      </c>
      <c r="C31801" t="s">
        <v>33477</v>
      </c>
      <c r="D31801" t="s">
        <v>33476</v>
      </c>
      <c r="E31801"/>
      <c r="F31801"/>
      <c r="G31801"/>
      <c r="H31801"/>
      <c r="I31801"/>
      <c r="J31801"/>
      <c r="U31801" s="43"/>
      <c r="AE31801"/>
    </row>
    <row r="31802" spans="1:31">
      <c r="A31802">
        <v>72250</v>
      </c>
      <c r="B31802" t="s">
        <v>27225</v>
      </c>
      <c r="C31802" t="s">
        <v>33477</v>
      </c>
      <c r="D31802" t="s">
        <v>33482</v>
      </c>
      <c r="E31802"/>
      <c r="F31802"/>
      <c r="G31802"/>
      <c r="H31802"/>
      <c r="I31802"/>
      <c r="J31802"/>
      <c r="U31802" s="43"/>
      <c r="AE31802"/>
    </row>
    <row r="31803" spans="1:31">
      <c r="A31803">
        <v>72300</v>
      </c>
      <c r="B31803" t="s">
        <v>27226</v>
      </c>
      <c r="C31803" t="s">
        <v>33480</v>
      </c>
      <c r="D31803" t="s">
        <v>33476</v>
      </c>
      <c r="E31803"/>
      <c r="F31803"/>
      <c r="G31803"/>
      <c r="H31803"/>
      <c r="I31803"/>
      <c r="J31803"/>
      <c r="U31803" s="43"/>
      <c r="AE31803"/>
    </row>
    <row r="31804" spans="1:31">
      <c r="A31804">
        <v>72260</v>
      </c>
      <c r="B31804" t="s">
        <v>27227</v>
      </c>
      <c r="C31804" t="s">
        <v>33477</v>
      </c>
      <c r="D31804" t="s">
        <v>33476</v>
      </c>
      <c r="E31804"/>
      <c r="F31804"/>
      <c r="G31804"/>
      <c r="H31804"/>
      <c r="I31804"/>
      <c r="J31804"/>
      <c r="U31804" s="43"/>
      <c r="AE31804"/>
    </row>
    <row r="31805" spans="1:31">
      <c r="A31805">
        <v>72140</v>
      </c>
      <c r="B31805" t="s">
        <v>27228</v>
      </c>
      <c r="C31805" t="s">
        <v>33477</v>
      </c>
      <c r="D31805" t="s">
        <v>33476</v>
      </c>
      <c r="E31805"/>
      <c r="F31805"/>
      <c r="G31805"/>
      <c r="H31805"/>
      <c r="I31805"/>
      <c r="J31805"/>
      <c r="U31805" s="43"/>
      <c r="AE31805"/>
    </row>
    <row r="31806" spans="1:31">
      <c r="A31806">
        <v>72170</v>
      </c>
      <c r="B31806" t="s">
        <v>27229</v>
      </c>
      <c r="C31806" t="s">
        <v>33477</v>
      </c>
      <c r="D31806" t="s">
        <v>33476</v>
      </c>
      <c r="E31806"/>
      <c r="F31806"/>
      <c r="G31806"/>
      <c r="H31806"/>
      <c r="I31806"/>
      <c r="J31806"/>
      <c r="U31806" s="43"/>
      <c r="AE31806"/>
    </row>
    <row r="31807" spans="1:31">
      <c r="A31807">
        <v>72300</v>
      </c>
      <c r="B31807" t="s">
        <v>27230</v>
      </c>
      <c r="C31807" t="s">
        <v>33480</v>
      </c>
      <c r="D31807" t="s">
        <v>33476</v>
      </c>
      <c r="E31807"/>
      <c r="F31807"/>
      <c r="G31807"/>
      <c r="H31807"/>
      <c r="I31807"/>
      <c r="J31807"/>
      <c r="U31807" s="43"/>
      <c r="AE31807"/>
    </row>
    <row r="31808" spans="1:31">
      <c r="A31808">
        <v>72430</v>
      </c>
      <c r="B31808" t="s">
        <v>27231</v>
      </c>
      <c r="C31808" t="s">
        <v>33477</v>
      </c>
      <c r="D31808" t="s">
        <v>33476</v>
      </c>
      <c r="E31808"/>
      <c r="F31808"/>
      <c r="G31808"/>
      <c r="H31808"/>
      <c r="I31808"/>
      <c r="J31808"/>
      <c r="U31808" s="43"/>
      <c r="AE31808"/>
    </row>
    <row r="31809" spans="1:31">
      <c r="A31809">
        <v>72600</v>
      </c>
      <c r="B31809" t="s">
        <v>27232</v>
      </c>
      <c r="C31809" t="s">
        <v>33477</v>
      </c>
      <c r="D31809" t="s">
        <v>33476</v>
      </c>
      <c r="E31809"/>
      <c r="F31809"/>
      <c r="G31809"/>
      <c r="H31809"/>
      <c r="I31809"/>
      <c r="J31809"/>
      <c r="U31809" s="43"/>
      <c r="AE31809"/>
    </row>
    <row r="31810" spans="1:31">
      <c r="A31810">
        <v>72350</v>
      </c>
      <c r="B31810" t="s">
        <v>27233</v>
      </c>
      <c r="C31810" t="s">
        <v>33477</v>
      </c>
      <c r="D31810" t="s">
        <v>33476</v>
      </c>
      <c r="E31810"/>
      <c r="F31810"/>
      <c r="G31810"/>
      <c r="H31810"/>
      <c r="I31810"/>
      <c r="J31810"/>
      <c r="U31810" s="43"/>
      <c r="AE31810"/>
    </row>
    <row r="31811" spans="1:31">
      <c r="A31811">
        <v>72450</v>
      </c>
      <c r="B31811" t="s">
        <v>27234</v>
      </c>
      <c r="C31811" t="s">
        <v>33480</v>
      </c>
      <c r="D31811" t="e">
        <v>#N/A</v>
      </c>
      <c r="E31811"/>
      <c r="F31811"/>
      <c r="G31811"/>
      <c r="H31811"/>
      <c r="I31811"/>
      <c r="J31811"/>
      <c r="U31811" s="43"/>
      <c r="AE31811"/>
    </row>
    <row r="31812" spans="1:31">
      <c r="A31812">
        <v>72510</v>
      </c>
      <c r="B31812" t="s">
        <v>27235</v>
      </c>
      <c r="C31812" t="s">
        <v>33480</v>
      </c>
      <c r="D31812" t="s">
        <v>33476</v>
      </c>
      <c r="E31812"/>
      <c r="F31812"/>
      <c r="G31812"/>
      <c r="H31812"/>
      <c r="I31812"/>
      <c r="J31812"/>
      <c r="U31812" s="43"/>
      <c r="AE31812"/>
    </row>
    <row r="31813" spans="1:31">
      <c r="A31813">
        <v>72300</v>
      </c>
      <c r="B31813" t="s">
        <v>27236</v>
      </c>
      <c r="C31813" t="s">
        <v>33480</v>
      </c>
      <c r="D31813" t="s">
        <v>33476</v>
      </c>
      <c r="E31813"/>
      <c r="F31813"/>
      <c r="G31813"/>
      <c r="H31813"/>
      <c r="I31813"/>
      <c r="J31813"/>
      <c r="U31813" s="43"/>
      <c r="AE31813"/>
    </row>
    <row r="31814" spans="1:31">
      <c r="A31814">
        <v>72400</v>
      </c>
      <c r="B31814" t="s">
        <v>27237</v>
      </c>
      <c r="C31814" t="s">
        <v>33480</v>
      </c>
      <c r="D31814" t="s">
        <v>203</v>
      </c>
      <c r="E31814"/>
      <c r="F31814"/>
      <c r="G31814"/>
      <c r="H31814"/>
      <c r="I31814"/>
      <c r="J31814"/>
      <c r="U31814" s="43"/>
      <c r="AE31814"/>
    </row>
    <row r="31815" spans="1:31">
      <c r="A31815">
        <v>72110</v>
      </c>
      <c r="B31815" t="s">
        <v>27238</v>
      </c>
      <c r="C31815" t="s">
        <v>33477</v>
      </c>
      <c r="D31815" t="s">
        <v>203</v>
      </c>
      <c r="E31815"/>
      <c r="F31815"/>
      <c r="G31815"/>
      <c r="H31815"/>
      <c r="I31815"/>
      <c r="J31815"/>
      <c r="U31815" s="43"/>
      <c r="AE31815"/>
    </row>
    <row r="31816" spans="1:31">
      <c r="A31816">
        <v>72700</v>
      </c>
      <c r="B31816" t="s">
        <v>27239</v>
      </c>
      <c r="C31816" t="s">
        <v>33477</v>
      </c>
      <c r="D31816" t="s">
        <v>33476</v>
      </c>
      <c r="E31816"/>
      <c r="F31816"/>
      <c r="G31816"/>
      <c r="H31816"/>
      <c r="I31816"/>
      <c r="J31816"/>
      <c r="U31816" s="43"/>
      <c r="AE31816"/>
    </row>
    <row r="31817" spans="1:31">
      <c r="A31817">
        <v>72150</v>
      </c>
      <c r="B31817" t="s">
        <v>27240</v>
      </c>
      <c r="C31817" t="s">
        <v>33480</v>
      </c>
      <c r="D31817" t="s">
        <v>33476</v>
      </c>
      <c r="E31817"/>
      <c r="F31817"/>
      <c r="G31817"/>
      <c r="H31817"/>
      <c r="I31817"/>
      <c r="J31817"/>
      <c r="U31817" s="43"/>
      <c r="AE31817"/>
    </row>
    <row r="31818" spans="1:31">
      <c r="A31818">
        <v>72550</v>
      </c>
      <c r="B31818" t="s">
        <v>27241</v>
      </c>
      <c r="C31818" t="s">
        <v>33477</v>
      </c>
      <c r="D31818" t="s">
        <v>33476</v>
      </c>
      <c r="E31818"/>
      <c r="F31818"/>
      <c r="G31818"/>
      <c r="H31818"/>
      <c r="I31818"/>
      <c r="J31818"/>
      <c r="U31818" s="43"/>
      <c r="AE31818"/>
    </row>
    <row r="31819" spans="1:31">
      <c r="A31819">
        <v>72120</v>
      </c>
      <c r="B31819" t="s">
        <v>27242</v>
      </c>
      <c r="C31819" t="s">
        <v>33480</v>
      </c>
      <c r="D31819" t="s">
        <v>33476</v>
      </c>
      <c r="E31819"/>
      <c r="F31819"/>
      <c r="G31819"/>
      <c r="H31819"/>
      <c r="I31819"/>
      <c r="J31819"/>
      <c r="U31819" s="43"/>
      <c r="AE31819"/>
    </row>
    <row r="31820" spans="1:31">
      <c r="A31820">
        <v>72260</v>
      </c>
      <c r="B31820" t="s">
        <v>27243</v>
      </c>
      <c r="C31820" t="s">
        <v>33477</v>
      </c>
      <c r="D31820" t="s">
        <v>33476</v>
      </c>
      <c r="E31820"/>
      <c r="F31820"/>
      <c r="G31820"/>
      <c r="H31820"/>
      <c r="I31820"/>
      <c r="J31820"/>
      <c r="U31820" s="43"/>
      <c r="AE31820"/>
    </row>
    <row r="31821" spans="1:31">
      <c r="A31821">
        <v>72510</v>
      </c>
      <c r="B31821" t="s">
        <v>27244</v>
      </c>
      <c r="C31821" t="s">
        <v>33480</v>
      </c>
      <c r="D31821" t="s">
        <v>33476</v>
      </c>
      <c r="E31821"/>
      <c r="F31821"/>
      <c r="G31821"/>
      <c r="H31821"/>
      <c r="I31821"/>
      <c r="J31821"/>
      <c r="U31821" s="43"/>
      <c r="AE31821"/>
    </row>
    <row r="31822" spans="1:31">
      <c r="A31822">
        <v>72210</v>
      </c>
      <c r="B31822" t="s">
        <v>27245</v>
      </c>
      <c r="C31822" t="s">
        <v>33477</v>
      </c>
      <c r="D31822" t="s">
        <v>33476</v>
      </c>
      <c r="E31822"/>
      <c r="F31822"/>
      <c r="G31822"/>
      <c r="H31822"/>
      <c r="I31822"/>
      <c r="J31822"/>
      <c r="U31822" s="43"/>
      <c r="AE31822"/>
    </row>
    <row r="31823" spans="1:31">
      <c r="A31823">
        <v>72610</v>
      </c>
      <c r="B31823" t="s">
        <v>27246</v>
      </c>
      <c r="C31823" t="s">
        <v>33477</v>
      </c>
      <c r="D31823" t="s">
        <v>33476</v>
      </c>
      <c r="E31823"/>
      <c r="F31823"/>
      <c r="G31823"/>
      <c r="H31823"/>
      <c r="I31823"/>
      <c r="J31823"/>
      <c r="U31823" s="43"/>
      <c r="AE31823"/>
    </row>
    <row r="31824" spans="1:31">
      <c r="A31824">
        <v>72140</v>
      </c>
      <c r="B31824" t="s">
        <v>27247</v>
      </c>
      <c r="C31824" t="s">
        <v>33477</v>
      </c>
      <c r="D31824" t="s">
        <v>33476</v>
      </c>
      <c r="E31824"/>
      <c r="F31824"/>
      <c r="G31824"/>
      <c r="H31824"/>
      <c r="I31824"/>
      <c r="J31824"/>
      <c r="U31824" s="43"/>
      <c r="AE31824"/>
    </row>
    <row r="31825" spans="1:31">
      <c r="A31825">
        <v>72140</v>
      </c>
      <c r="B31825" t="s">
        <v>27248</v>
      </c>
      <c r="C31825" t="s">
        <v>33477</v>
      </c>
      <c r="D31825" t="s">
        <v>33476</v>
      </c>
      <c r="E31825"/>
      <c r="F31825"/>
      <c r="G31825"/>
      <c r="H31825"/>
      <c r="I31825"/>
      <c r="J31825"/>
      <c r="U31825" s="43"/>
      <c r="AE31825"/>
    </row>
    <row r="31826" spans="1:31">
      <c r="A31826">
        <v>72700</v>
      </c>
      <c r="B31826" t="s">
        <v>27249</v>
      </c>
      <c r="C31826" t="s">
        <v>33477</v>
      </c>
      <c r="D31826" t="s">
        <v>33476</v>
      </c>
      <c r="E31826"/>
      <c r="F31826"/>
      <c r="G31826"/>
      <c r="H31826"/>
      <c r="I31826"/>
      <c r="J31826"/>
      <c r="U31826" s="43"/>
      <c r="AE31826"/>
    </row>
    <row r="31827" spans="1:31">
      <c r="A31827">
        <v>72110</v>
      </c>
      <c r="B31827" t="s">
        <v>27250</v>
      </c>
      <c r="C31827" t="s">
        <v>33477</v>
      </c>
      <c r="D31827" t="s">
        <v>203</v>
      </c>
      <c r="E31827"/>
      <c r="F31827"/>
      <c r="G31827"/>
      <c r="H31827"/>
      <c r="I31827"/>
      <c r="J31827"/>
      <c r="U31827" s="43"/>
      <c r="AE31827"/>
    </row>
    <row r="31828" spans="1:31">
      <c r="A31828">
        <v>72230</v>
      </c>
      <c r="B31828" t="s">
        <v>27251</v>
      </c>
      <c r="C31828" t="s">
        <v>33480</v>
      </c>
      <c r="D31828" t="s">
        <v>33476</v>
      </c>
      <c r="E31828"/>
      <c r="F31828"/>
      <c r="G31828"/>
      <c r="H31828"/>
      <c r="I31828"/>
      <c r="J31828"/>
      <c r="U31828" s="43"/>
      <c r="AE31828"/>
    </row>
    <row r="31829" spans="1:31">
      <c r="A31829">
        <v>72240</v>
      </c>
      <c r="B31829" t="s">
        <v>27252</v>
      </c>
      <c r="C31829" t="s">
        <v>33477</v>
      </c>
      <c r="D31829" t="s">
        <v>33476</v>
      </c>
      <c r="E31829"/>
      <c r="F31829"/>
      <c r="G31829"/>
      <c r="H31829"/>
      <c r="I31829"/>
      <c r="J31829"/>
      <c r="U31829" s="43"/>
      <c r="AE31829"/>
    </row>
    <row r="31830" spans="1:31">
      <c r="A31830">
        <v>72310</v>
      </c>
      <c r="B31830" t="s">
        <v>27253</v>
      </c>
      <c r="C31830" t="s">
        <v>33480</v>
      </c>
      <c r="D31830" t="s">
        <v>33476</v>
      </c>
      <c r="E31830"/>
      <c r="F31830"/>
      <c r="G31830"/>
      <c r="H31830"/>
      <c r="I31830"/>
      <c r="J31830"/>
      <c r="U31830" s="43"/>
      <c r="AE31830"/>
    </row>
    <row r="31831" spans="1:31">
      <c r="A31831">
        <v>72310</v>
      </c>
      <c r="B31831" t="s">
        <v>27253</v>
      </c>
      <c r="C31831" t="s">
        <v>33480</v>
      </c>
      <c r="D31831" t="s">
        <v>33476</v>
      </c>
      <c r="E31831"/>
      <c r="F31831"/>
      <c r="G31831"/>
      <c r="H31831"/>
      <c r="I31831"/>
      <c r="J31831"/>
      <c r="U31831" s="43"/>
      <c r="AE31831"/>
    </row>
    <row r="31832" spans="1:31">
      <c r="A31832">
        <v>72340</v>
      </c>
      <c r="B31832" t="s">
        <v>27253</v>
      </c>
      <c r="C31832" t="s">
        <v>33480</v>
      </c>
      <c r="D31832" t="s">
        <v>33476</v>
      </c>
      <c r="E31832"/>
      <c r="F31832"/>
      <c r="G31832"/>
      <c r="H31832"/>
      <c r="I31832"/>
      <c r="J31832"/>
      <c r="U31832" s="43"/>
      <c r="AE31832"/>
    </row>
    <row r="31833" spans="1:31">
      <c r="A31833">
        <v>72340</v>
      </c>
      <c r="B31833" t="s">
        <v>27253</v>
      </c>
      <c r="C31833" t="s">
        <v>33480</v>
      </c>
      <c r="D31833" t="s">
        <v>33476</v>
      </c>
      <c r="E31833"/>
      <c r="F31833"/>
      <c r="G31833"/>
      <c r="H31833"/>
      <c r="I31833"/>
      <c r="J31833"/>
      <c r="U31833" s="43"/>
      <c r="AE31833"/>
    </row>
    <row r="31834" spans="1:31">
      <c r="A31834">
        <v>72340</v>
      </c>
      <c r="B31834" t="s">
        <v>27253</v>
      </c>
      <c r="C31834" t="s">
        <v>33480</v>
      </c>
      <c r="D31834" t="s">
        <v>33476</v>
      </c>
      <c r="E31834"/>
      <c r="F31834"/>
      <c r="G31834"/>
      <c r="H31834"/>
      <c r="I31834"/>
      <c r="J31834"/>
      <c r="U31834" s="43"/>
      <c r="AE31834"/>
    </row>
    <row r="31835" spans="1:31">
      <c r="A31835">
        <v>72300</v>
      </c>
      <c r="B31835" t="s">
        <v>27254</v>
      </c>
      <c r="C31835" t="s">
        <v>33480</v>
      </c>
      <c r="D31835" t="s">
        <v>33476</v>
      </c>
      <c r="E31835"/>
      <c r="F31835"/>
      <c r="G31835"/>
      <c r="H31835"/>
      <c r="I31835"/>
      <c r="J31835"/>
      <c r="U31835" s="43"/>
      <c r="AE31835"/>
    </row>
    <row r="31836" spans="1:31">
      <c r="A31836">
        <v>72110</v>
      </c>
      <c r="B31836" t="s">
        <v>2880</v>
      </c>
      <c r="C31836" t="s">
        <v>33477</v>
      </c>
      <c r="D31836" t="s">
        <v>203</v>
      </c>
      <c r="E31836"/>
      <c r="F31836"/>
      <c r="G31836"/>
      <c r="H31836"/>
      <c r="I31836"/>
      <c r="J31836"/>
      <c r="U31836" s="43"/>
      <c r="AE31836"/>
    </row>
    <row r="31837" spans="1:31">
      <c r="A31837">
        <v>72130</v>
      </c>
      <c r="B31837" t="s">
        <v>27255</v>
      </c>
      <c r="C31837" t="s">
        <v>33477</v>
      </c>
      <c r="D31837" t="s">
        <v>33476</v>
      </c>
      <c r="E31837"/>
      <c r="F31837"/>
      <c r="G31837"/>
      <c r="H31837"/>
      <c r="I31837"/>
      <c r="J31837"/>
      <c r="U31837" s="43"/>
      <c r="AE31837"/>
    </row>
    <row r="31838" spans="1:31">
      <c r="A31838">
        <v>72400</v>
      </c>
      <c r="B31838" t="s">
        <v>27256</v>
      </c>
      <c r="C31838" t="s">
        <v>33480</v>
      </c>
      <c r="D31838" t="s">
        <v>203</v>
      </c>
      <c r="E31838"/>
      <c r="F31838"/>
      <c r="G31838"/>
      <c r="H31838"/>
      <c r="I31838"/>
      <c r="J31838"/>
      <c r="U31838" s="43"/>
      <c r="AE31838"/>
    </row>
    <row r="31839" spans="1:31">
      <c r="A31839">
        <v>72220</v>
      </c>
      <c r="B31839" t="s">
        <v>27257</v>
      </c>
      <c r="C31839" t="s">
        <v>33480</v>
      </c>
      <c r="D31839" t="s">
        <v>33482</v>
      </c>
      <c r="E31839"/>
      <c r="F31839"/>
      <c r="G31839"/>
      <c r="H31839"/>
      <c r="I31839"/>
      <c r="J31839"/>
      <c r="U31839" s="43"/>
      <c r="AE31839"/>
    </row>
    <row r="31840" spans="1:31">
      <c r="A31840">
        <v>72120</v>
      </c>
      <c r="B31840" t="s">
        <v>27258</v>
      </c>
      <c r="C31840" t="s">
        <v>33480</v>
      </c>
      <c r="D31840" t="s">
        <v>33476</v>
      </c>
      <c r="E31840"/>
      <c r="F31840"/>
      <c r="G31840"/>
      <c r="H31840"/>
      <c r="I31840"/>
      <c r="J31840"/>
      <c r="U31840" s="43"/>
      <c r="AE31840"/>
    </row>
    <row r="31841" spans="1:31">
      <c r="A31841">
        <v>72600</v>
      </c>
      <c r="B31841" t="s">
        <v>27259</v>
      </c>
      <c r="C31841" t="s">
        <v>33477</v>
      </c>
      <c r="D31841" t="s">
        <v>33476</v>
      </c>
      <c r="E31841"/>
      <c r="F31841"/>
      <c r="G31841"/>
      <c r="H31841"/>
      <c r="I31841"/>
      <c r="J31841"/>
      <c r="U31841" s="43"/>
      <c r="AE31841"/>
    </row>
    <row r="31842" spans="1:31">
      <c r="A31842">
        <v>72110</v>
      </c>
      <c r="B31842" t="s">
        <v>27260</v>
      </c>
      <c r="C31842" t="s">
        <v>33477</v>
      </c>
      <c r="D31842" t="s">
        <v>203</v>
      </c>
      <c r="E31842"/>
      <c r="F31842"/>
      <c r="G31842"/>
      <c r="H31842"/>
      <c r="I31842"/>
      <c r="J31842"/>
      <c r="U31842" s="43"/>
      <c r="AE31842"/>
    </row>
    <row r="31843" spans="1:31">
      <c r="A31843">
        <v>72120</v>
      </c>
      <c r="B31843" t="s">
        <v>27261</v>
      </c>
      <c r="C31843" t="s">
        <v>33480</v>
      </c>
      <c r="D31843" t="s">
        <v>33476</v>
      </c>
      <c r="E31843"/>
      <c r="F31843"/>
      <c r="G31843"/>
      <c r="H31843"/>
      <c r="I31843"/>
      <c r="J31843"/>
      <c r="U31843" s="43"/>
      <c r="AE31843"/>
    </row>
    <row r="31844" spans="1:31">
      <c r="A31844">
        <v>72170</v>
      </c>
      <c r="B31844" t="s">
        <v>27262</v>
      </c>
      <c r="C31844" t="s">
        <v>33477</v>
      </c>
      <c r="D31844" t="s">
        <v>33476</v>
      </c>
      <c r="E31844"/>
      <c r="F31844"/>
      <c r="G31844"/>
      <c r="H31844"/>
      <c r="I31844"/>
      <c r="J31844"/>
      <c r="U31844" s="43"/>
      <c r="AE31844"/>
    </row>
    <row r="31845" spans="1:31">
      <c r="A31845">
        <v>72540</v>
      </c>
      <c r="B31845" t="s">
        <v>27263</v>
      </c>
      <c r="C31845" t="s">
        <v>33477</v>
      </c>
      <c r="D31845" t="s">
        <v>33476</v>
      </c>
      <c r="E31845"/>
      <c r="F31845"/>
      <c r="G31845"/>
      <c r="H31845"/>
      <c r="I31845"/>
      <c r="J31845"/>
      <c r="U31845" s="43"/>
      <c r="AE31845"/>
    </row>
    <row r="31846" spans="1:31">
      <c r="A31846">
        <v>72460</v>
      </c>
      <c r="B31846" t="s">
        <v>27264</v>
      </c>
      <c r="C31846" t="s">
        <v>33480</v>
      </c>
      <c r="D31846" t="e">
        <v>#N/A</v>
      </c>
      <c r="E31846"/>
      <c r="F31846"/>
      <c r="G31846"/>
      <c r="H31846"/>
      <c r="I31846"/>
      <c r="J31846"/>
      <c r="U31846" s="43"/>
      <c r="AE31846"/>
    </row>
    <row r="31847" spans="1:31">
      <c r="A31847">
        <v>72110</v>
      </c>
      <c r="B31847" t="s">
        <v>27265</v>
      </c>
      <c r="C31847" t="s">
        <v>33477</v>
      </c>
      <c r="D31847" t="s">
        <v>203</v>
      </c>
      <c r="E31847"/>
      <c r="F31847"/>
      <c r="G31847"/>
      <c r="H31847"/>
      <c r="I31847"/>
      <c r="J31847"/>
      <c r="U31847" s="43"/>
      <c r="AE31847"/>
    </row>
    <row r="31848" spans="1:31">
      <c r="A31848">
        <v>72110</v>
      </c>
      <c r="B31848" t="s">
        <v>27266</v>
      </c>
      <c r="C31848" t="s">
        <v>33477</v>
      </c>
      <c r="D31848" t="s">
        <v>203</v>
      </c>
      <c r="E31848"/>
      <c r="F31848"/>
      <c r="G31848"/>
      <c r="H31848"/>
      <c r="I31848"/>
      <c r="J31848"/>
      <c r="U31848" s="43"/>
      <c r="AE31848"/>
    </row>
    <row r="31849" spans="1:31">
      <c r="A31849">
        <v>72350</v>
      </c>
      <c r="B31849" t="s">
        <v>27267</v>
      </c>
      <c r="C31849" t="s">
        <v>33477</v>
      </c>
      <c r="D31849" t="s">
        <v>33476</v>
      </c>
      <c r="E31849"/>
      <c r="F31849"/>
      <c r="G31849"/>
      <c r="H31849"/>
      <c r="I31849"/>
      <c r="J31849"/>
      <c r="U31849" s="43"/>
      <c r="AE31849"/>
    </row>
    <row r="31850" spans="1:31">
      <c r="A31850">
        <v>72150</v>
      </c>
      <c r="B31850" t="s">
        <v>27268</v>
      </c>
      <c r="C31850" t="s">
        <v>33480</v>
      </c>
      <c r="D31850" t="s">
        <v>33476</v>
      </c>
      <c r="E31850"/>
      <c r="F31850"/>
      <c r="G31850"/>
      <c r="H31850"/>
      <c r="I31850"/>
      <c r="J31850"/>
      <c r="U31850" s="43"/>
      <c r="AE31850"/>
    </row>
    <row r="31851" spans="1:31">
      <c r="A31851">
        <v>72700</v>
      </c>
      <c r="B31851" t="s">
        <v>5950</v>
      </c>
      <c r="C31851" t="s">
        <v>33477</v>
      </c>
      <c r="D31851" t="s">
        <v>33476</v>
      </c>
      <c r="E31851"/>
      <c r="F31851"/>
      <c r="G31851"/>
      <c r="H31851"/>
      <c r="I31851"/>
      <c r="J31851"/>
      <c r="U31851" s="43"/>
      <c r="AE31851"/>
    </row>
    <row r="31852" spans="1:31">
      <c r="A31852">
        <v>72110</v>
      </c>
      <c r="B31852" t="s">
        <v>27269</v>
      </c>
      <c r="C31852" t="s">
        <v>33477</v>
      </c>
      <c r="D31852" t="s">
        <v>203</v>
      </c>
      <c r="E31852"/>
      <c r="F31852"/>
      <c r="G31852"/>
      <c r="H31852"/>
      <c r="I31852"/>
      <c r="J31852"/>
      <c r="U31852" s="43"/>
      <c r="AE31852"/>
    </row>
    <row r="31853" spans="1:31">
      <c r="A31853">
        <v>72130</v>
      </c>
      <c r="B31853" t="s">
        <v>27270</v>
      </c>
      <c r="C31853" t="s">
        <v>33477</v>
      </c>
      <c r="D31853" t="s">
        <v>33476</v>
      </c>
      <c r="E31853"/>
      <c r="F31853"/>
      <c r="G31853"/>
      <c r="H31853"/>
      <c r="I31853"/>
      <c r="J31853"/>
      <c r="U31853" s="43"/>
      <c r="AE31853"/>
    </row>
    <row r="31854" spans="1:31">
      <c r="A31854">
        <v>72800</v>
      </c>
      <c r="B31854" t="s">
        <v>27271</v>
      </c>
      <c r="C31854" t="s">
        <v>33480</v>
      </c>
      <c r="D31854" t="s">
        <v>33476</v>
      </c>
      <c r="E31854"/>
      <c r="F31854"/>
      <c r="G31854"/>
      <c r="H31854"/>
      <c r="I31854"/>
      <c r="J31854"/>
      <c r="U31854" s="43"/>
      <c r="AE31854"/>
    </row>
    <row r="31855" spans="1:31">
      <c r="A31855">
        <v>72120</v>
      </c>
      <c r="B31855" t="s">
        <v>27272</v>
      </c>
      <c r="C31855" t="s">
        <v>33480</v>
      </c>
      <c r="D31855" t="s">
        <v>33476</v>
      </c>
      <c r="E31855"/>
      <c r="F31855"/>
      <c r="G31855"/>
      <c r="H31855"/>
      <c r="I31855"/>
      <c r="J31855"/>
      <c r="U31855" s="43"/>
      <c r="AE31855"/>
    </row>
    <row r="31856" spans="1:31">
      <c r="A31856">
        <v>72220</v>
      </c>
      <c r="B31856" t="s">
        <v>27273</v>
      </c>
      <c r="C31856" t="s">
        <v>33480</v>
      </c>
      <c r="D31856" t="s">
        <v>33482</v>
      </c>
      <c r="E31856"/>
      <c r="F31856"/>
      <c r="G31856"/>
      <c r="H31856"/>
      <c r="I31856"/>
      <c r="J31856"/>
      <c r="U31856" s="43"/>
      <c r="AE31856"/>
    </row>
    <row r="31857" spans="1:31">
      <c r="A31857">
        <v>72380</v>
      </c>
      <c r="B31857" t="s">
        <v>27274</v>
      </c>
      <c r="C31857" t="s">
        <v>33477</v>
      </c>
      <c r="D31857" t="s">
        <v>33476</v>
      </c>
      <c r="E31857"/>
      <c r="F31857"/>
      <c r="G31857"/>
      <c r="H31857"/>
      <c r="I31857"/>
      <c r="J31857"/>
      <c r="U31857" s="43"/>
      <c r="AE31857"/>
    </row>
    <row r="31858" spans="1:31">
      <c r="A31858">
        <v>72380</v>
      </c>
      <c r="B31858" t="s">
        <v>27274</v>
      </c>
      <c r="C31858" t="s">
        <v>33477</v>
      </c>
      <c r="D31858" t="s">
        <v>33476</v>
      </c>
      <c r="E31858"/>
      <c r="F31858"/>
      <c r="G31858"/>
      <c r="H31858"/>
      <c r="I31858"/>
      <c r="J31858"/>
      <c r="U31858" s="43"/>
      <c r="AE31858"/>
    </row>
    <row r="31859" spans="1:31">
      <c r="A31859">
        <v>72380</v>
      </c>
      <c r="B31859" t="s">
        <v>27275</v>
      </c>
      <c r="C31859" t="s">
        <v>33477</v>
      </c>
      <c r="D31859" t="s">
        <v>33476</v>
      </c>
      <c r="E31859"/>
      <c r="F31859"/>
      <c r="G31859"/>
      <c r="H31859"/>
      <c r="I31859"/>
      <c r="J31859"/>
      <c r="U31859" s="43"/>
      <c r="AE31859"/>
    </row>
    <row r="31860" spans="1:31">
      <c r="A31860">
        <v>72510</v>
      </c>
      <c r="B31860" t="s">
        <v>27276</v>
      </c>
      <c r="C31860" t="s">
        <v>33480</v>
      </c>
      <c r="D31860" t="s">
        <v>33476</v>
      </c>
      <c r="E31860"/>
      <c r="F31860"/>
      <c r="G31860"/>
      <c r="H31860"/>
      <c r="I31860"/>
      <c r="J31860"/>
      <c r="U31860" s="43"/>
      <c r="AE31860"/>
    </row>
    <row r="31861" spans="1:31">
      <c r="A31861">
        <v>72320</v>
      </c>
      <c r="B31861" t="s">
        <v>27277</v>
      </c>
      <c r="C31861" t="s">
        <v>33477</v>
      </c>
      <c r="D31861" t="s">
        <v>33476</v>
      </c>
      <c r="E31861"/>
      <c r="F31861"/>
      <c r="G31861"/>
      <c r="H31861"/>
      <c r="I31861"/>
      <c r="J31861"/>
      <c r="U31861" s="43"/>
      <c r="AE31861"/>
    </row>
    <row r="31862" spans="1:31">
      <c r="A31862">
        <v>72430</v>
      </c>
      <c r="B31862" t="s">
        <v>27278</v>
      </c>
      <c r="C31862" t="s">
        <v>33477</v>
      </c>
      <c r="D31862" t="s">
        <v>33476</v>
      </c>
      <c r="E31862"/>
      <c r="F31862"/>
      <c r="G31862"/>
      <c r="H31862"/>
      <c r="I31862"/>
      <c r="J31862"/>
      <c r="U31862" s="43"/>
      <c r="AE31862"/>
    </row>
    <row r="31863" spans="1:31">
      <c r="A31863">
        <v>72130</v>
      </c>
      <c r="B31863" t="s">
        <v>27279</v>
      </c>
      <c r="C31863" t="s">
        <v>33477</v>
      </c>
      <c r="D31863" t="s">
        <v>33476</v>
      </c>
      <c r="E31863"/>
      <c r="F31863"/>
      <c r="G31863"/>
      <c r="H31863"/>
      <c r="I31863"/>
      <c r="J31863"/>
      <c r="U31863" s="43"/>
      <c r="AE31863"/>
    </row>
    <row r="31864" spans="1:31">
      <c r="A31864">
        <v>72600</v>
      </c>
      <c r="B31864" t="s">
        <v>27280</v>
      </c>
      <c r="C31864" t="s">
        <v>33477</v>
      </c>
      <c r="D31864" t="s">
        <v>33476</v>
      </c>
      <c r="E31864"/>
      <c r="F31864"/>
      <c r="G31864"/>
      <c r="H31864"/>
      <c r="I31864"/>
      <c r="J31864"/>
      <c r="U31864" s="43"/>
      <c r="AE31864"/>
    </row>
    <row r="31865" spans="1:31">
      <c r="A31865">
        <v>72320</v>
      </c>
      <c r="B31865" t="s">
        <v>27281</v>
      </c>
      <c r="C31865" t="s">
        <v>33477</v>
      </c>
      <c r="D31865" t="s">
        <v>33476</v>
      </c>
      <c r="E31865"/>
      <c r="F31865"/>
      <c r="G31865"/>
      <c r="H31865"/>
      <c r="I31865"/>
      <c r="J31865"/>
      <c r="U31865" s="43"/>
      <c r="AE31865"/>
    </row>
    <row r="31866" spans="1:31">
      <c r="A31866">
        <v>72170</v>
      </c>
      <c r="B31866" t="s">
        <v>2891</v>
      </c>
      <c r="C31866" t="s">
        <v>33477</v>
      </c>
      <c r="D31866" t="s">
        <v>33476</v>
      </c>
      <c r="E31866"/>
      <c r="F31866"/>
      <c r="G31866"/>
      <c r="H31866"/>
      <c r="I31866"/>
      <c r="J31866"/>
      <c r="U31866" s="43"/>
      <c r="AE31866"/>
    </row>
    <row r="31867" spans="1:31">
      <c r="A31867">
        <v>72440</v>
      </c>
      <c r="B31867" t="s">
        <v>27282</v>
      </c>
      <c r="C31867" t="s">
        <v>33477</v>
      </c>
      <c r="D31867" t="s">
        <v>33482</v>
      </c>
      <c r="E31867"/>
      <c r="F31867"/>
      <c r="G31867"/>
      <c r="H31867"/>
      <c r="I31867"/>
      <c r="J31867"/>
      <c r="U31867" s="43"/>
      <c r="AE31867"/>
    </row>
    <row r="31868" spans="1:31">
      <c r="A31868">
        <v>72220</v>
      </c>
      <c r="B31868" t="s">
        <v>27283</v>
      </c>
      <c r="C31868" t="s">
        <v>33480</v>
      </c>
      <c r="D31868" t="s">
        <v>33482</v>
      </c>
      <c r="E31868"/>
      <c r="F31868"/>
      <c r="G31868"/>
      <c r="H31868"/>
      <c r="I31868"/>
      <c r="J31868"/>
      <c r="U31868" s="43"/>
      <c r="AE31868"/>
    </row>
    <row r="31869" spans="1:31">
      <c r="A31869">
        <v>72470</v>
      </c>
      <c r="B31869" t="s">
        <v>27284</v>
      </c>
      <c r="C31869" t="s">
        <v>33480</v>
      </c>
      <c r="D31869" t="s">
        <v>33476</v>
      </c>
      <c r="E31869"/>
      <c r="F31869"/>
      <c r="G31869"/>
      <c r="H31869"/>
      <c r="I31869"/>
      <c r="J31869"/>
      <c r="U31869" s="43"/>
      <c r="AE31869"/>
    </row>
    <row r="31870" spans="1:31">
      <c r="A31870">
        <v>72400</v>
      </c>
      <c r="B31870" t="s">
        <v>27285</v>
      </c>
      <c r="C31870" t="s">
        <v>33480</v>
      </c>
      <c r="D31870" t="s">
        <v>203</v>
      </c>
      <c r="E31870"/>
      <c r="F31870"/>
      <c r="G31870"/>
      <c r="H31870"/>
      <c r="I31870"/>
      <c r="J31870"/>
      <c r="U31870" s="43"/>
      <c r="AE31870"/>
    </row>
    <row r="31871" spans="1:31">
      <c r="A31871">
        <v>72440</v>
      </c>
      <c r="B31871" t="s">
        <v>27286</v>
      </c>
      <c r="C31871" t="s">
        <v>33477</v>
      </c>
      <c r="D31871" t="s">
        <v>33482</v>
      </c>
      <c r="E31871"/>
      <c r="F31871"/>
      <c r="G31871"/>
      <c r="H31871"/>
      <c r="I31871"/>
      <c r="J31871"/>
      <c r="U31871" s="43"/>
      <c r="AE31871"/>
    </row>
    <row r="31872" spans="1:31">
      <c r="A31872">
        <v>72130</v>
      </c>
      <c r="B31872" t="s">
        <v>27287</v>
      </c>
      <c r="C31872" t="s">
        <v>33477</v>
      </c>
      <c r="D31872" t="s">
        <v>33476</v>
      </c>
      <c r="E31872"/>
      <c r="F31872"/>
      <c r="G31872"/>
      <c r="H31872"/>
      <c r="I31872"/>
      <c r="J31872"/>
      <c r="U31872" s="43"/>
      <c r="AE31872"/>
    </row>
    <row r="31873" spans="1:31">
      <c r="A31873">
        <v>72220</v>
      </c>
      <c r="B31873" t="s">
        <v>27288</v>
      </c>
      <c r="C31873" t="s">
        <v>33480</v>
      </c>
      <c r="D31873" t="s">
        <v>33482</v>
      </c>
      <c r="E31873"/>
      <c r="F31873"/>
      <c r="G31873"/>
      <c r="H31873"/>
      <c r="I31873"/>
      <c r="J31873"/>
      <c r="U31873" s="43"/>
      <c r="AE31873"/>
    </row>
    <row r="31874" spans="1:31">
      <c r="A31874">
        <v>72350</v>
      </c>
      <c r="B31874" t="s">
        <v>27289</v>
      </c>
      <c r="C31874" t="s">
        <v>33477</v>
      </c>
      <c r="D31874" t="s">
        <v>33476</v>
      </c>
      <c r="E31874"/>
      <c r="F31874"/>
      <c r="G31874"/>
      <c r="H31874"/>
      <c r="I31874"/>
      <c r="J31874"/>
      <c r="U31874" s="43"/>
      <c r="AE31874"/>
    </row>
    <row r="31875" spans="1:31">
      <c r="A31875">
        <v>72610</v>
      </c>
      <c r="B31875" t="s">
        <v>27290</v>
      </c>
      <c r="C31875" t="s">
        <v>33477</v>
      </c>
      <c r="D31875" t="s">
        <v>33476</v>
      </c>
      <c r="E31875"/>
      <c r="F31875"/>
      <c r="G31875"/>
      <c r="H31875"/>
      <c r="I31875"/>
      <c r="J31875"/>
      <c r="U31875" s="43"/>
      <c r="AE31875"/>
    </row>
    <row r="31876" spans="1:31">
      <c r="A31876">
        <v>72610</v>
      </c>
      <c r="B31876" t="s">
        <v>27290</v>
      </c>
      <c r="C31876" t="s">
        <v>33477</v>
      </c>
      <c r="D31876" t="s">
        <v>33476</v>
      </c>
      <c r="E31876"/>
      <c r="F31876"/>
      <c r="G31876"/>
      <c r="H31876"/>
      <c r="I31876"/>
      <c r="J31876"/>
      <c r="U31876" s="43"/>
      <c r="AE31876"/>
    </row>
    <row r="31877" spans="1:31">
      <c r="A31877">
        <v>72130</v>
      </c>
      <c r="B31877" t="s">
        <v>27291</v>
      </c>
      <c r="C31877" t="s">
        <v>33477</v>
      </c>
      <c r="D31877" t="s">
        <v>33476</v>
      </c>
      <c r="E31877"/>
      <c r="F31877"/>
      <c r="G31877"/>
      <c r="H31877"/>
      <c r="I31877"/>
      <c r="J31877"/>
      <c r="U31877" s="43"/>
      <c r="AE31877"/>
    </row>
    <row r="31878" spans="1:31">
      <c r="A31878">
        <v>72190</v>
      </c>
      <c r="B31878" t="s">
        <v>27292</v>
      </c>
      <c r="C31878" t="s">
        <v>33477</v>
      </c>
      <c r="D31878" t="s">
        <v>33476</v>
      </c>
      <c r="E31878"/>
      <c r="F31878"/>
      <c r="G31878"/>
      <c r="H31878"/>
      <c r="I31878"/>
      <c r="J31878"/>
      <c r="U31878" s="43"/>
      <c r="AE31878"/>
    </row>
    <row r="31879" spans="1:31">
      <c r="A31879">
        <v>72500</v>
      </c>
      <c r="B31879" t="s">
        <v>27293</v>
      </c>
      <c r="C31879" t="s">
        <v>33480</v>
      </c>
      <c r="D31879" t="s">
        <v>33476</v>
      </c>
      <c r="E31879"/>
      <c r="F31879"/>
      <c r="G31879"/>
      <c r="H31879"/>
      <c r="I31879"/>
      <c r="J31879"/>
      <c r="U31879" s="43"/>
      <c r="AE31879"/>
    </row>
    <row r="31880" spans="1:31">
      <c r="A31880">
        <v>72430</v>
      </c>
      <c r="B31880" t="s">
        <v>27294</v>
      </c>
      <c r="C31880" t="s">
        <v>33477</v>
      </c>
      <c r="D31880" t="s">
        <v>33476</v>
      </c>
      <c r="E31880"/>
      <c r="F31880"/>
      <c r="G31880"/>
      <c r="H31880"/>
      <c r="I31880"/>
      <c r="J31880"/>
      <c r="U31880" s="43"/>
      <c r="AE31880"/>
    </row>
    <row r="31881" spans="1:31">
      <c r="A31881">
        <v>72600</v>
      </c>
      <c r="B31881" t="s">
        <v>27295</v>
      </c>
      <c r="C31881" t="s">
        <v>33477</v>
      </c>
      <c r="D31881" t="s">
        <v>33476</v>
      </c>
      <c r="E31881"/>
      <c r="F31881"/>
      <c r="G31881"/>
      <c r="H31881"/>
      <c r="I31881"/>
      <c r="J31881"/>
      <c r="U31881" s="43"/>
      <c r="AE31881"/>
    </row>
    <row r="31882" spans="1:31">
      <c r="A31882">
        <v>72150</v>
      </c>
      <c r="B31882" t="s">
        <v>27296</v>
      </c>
      <c r="C31882" t="s">
        <v>33480</v>
      </c>
      <c r="D31882" t="s">
        <v>33476</v>
      </c>
      <c r="E31882"/>
      <c r="F31882"/>
      <c r="G31882"/>
      <c r="H31882"/>
      <c r="I31882"/>
      <c r="J31882"/>
      <c r="U31882" s="43"/>
      <c r="AE31882"/>
    </row>
    <row r="31883" spans="1:31">
      <c r="A31883">
        <v>72140</v>
      </c>
      <c r="B31883" t="s">
        <v>27297</v>
      </c>
      <c r="C31883" t="s">
        <v>33477</v>
      </c>
      <c r="D31883" t="s">
        <v>33476</v>
      </c>
      <c r="E31883"/>
      <c r="F31883"/>
      <c r="G31883"/>
      <c r="H31883"/>
      <c r="I31883"/>
      <c r="J31883"/>
      <c r="U31883" s="43"/>
      <c r="AE31883"/>
    </row>
    <row r="31884" spans="1:31">
      <c r="A31884">
        <v>72600</v>
      </c>
      <c r="B31884" t="s">
        <v>27298</v>
      </c>
      <c r="C31884" t="s">
        <v>33477</v>
      </c>
      <c r="D31884" t="s">
        <v>33476</v>
      </c>
      <c r="E31884"/>
      <c r="F31884"/>
      <c r="G31884"/>
      <c r="H31884"/>
      <c r="I31884"/>
      <c r="J31884"/>
      <c r="U31884" s="43"/>
      <c r="AE31884"/>
    </row>
    <row r="31885" spans="1:31">
      <c r="A31885">
        <v>72600</v>
      </c>
      <c r="B31885" t="s">
        <v>27299</v>
      </c>
      <c r="C31885" t="s">
        <v>33477</v>
      </c>
      <c r="D31885" t="s">
        <v>33476</v>
      </c>
      <c r="E31885"/>
      <c r="F31885"/>
      <c r="G31885"/>
      <c r="H31885"/>
      <c r="I31885"/>
      <c r="J31885"/>
      <c r="U31885" s="43"/>
      <c r="AE31885"/>
    </row>
    <row r="31886" spans="1:31">
      <c r="A31886">
        <v>72380</v>
      </c>
      <c r="B31886" t="s">
        <v>27300</v>
      </c>
      <c r="C31886" t="s">
        <v>33477</v>
      </c>
      <c r="D31886" t="s">
        <v>33476</v>
      </c>
      <c r="E31886"/>
      <c r="F31886"/>
      <c r="G31886"/>
      <c r="H31886"/>
      <c r="I31886"/>
      <c r="J31886"/>
      <c r="U31886" s="43"/>
      <c r="AE31886"/>
    </row>
    <row r="31887" spans="1:31">
      <c r="A31887">
        <v>72650</v>
      </c>
      <c r="B31887" t="s">
        <v>5254</v>
      </c>
      <c r="C31887" t="s">
        <v>33477</v>
      </c>
      <c r="D31887" t="s">
        <v>33476</v>
      </c>
      <c r="E31887"/>
      <c r="F31887"/>
      <c r="G31887"/>
      <c r="H31887"/>
      <c r="I31887"/>
      <c r="J31887"/>
      <c r="U31887" s="43"/>
      <c r="AE31887"/>
    </row>
    <row r="31888" spans="1:31">
      <c r="A31888">
        <v>72240</v>
      </c>
      <c r="B31888" t="s">
        <v>6297</v>
      </c>
      <c r="C31888" t="s">
        <v>33477</v>
      </c>
      <c r="D31888" t="s">
        <v>33476</v>
      </c>
      <c r="E31888"/>
      <c r="F31888"/>
      <c r="G31888"/>
      <c r="H31888"/>
      <c r="I31888"/>
      <c r="J31888"/>
      <c r="U31888" s="43"/>
      <c r="AE31888"/>
    </row>
    <row r="31889" spans="1:31">
      <c r="A31889">
        <v>72320</v>
      </c>
      <c r="B31889" t="s">
        <v>27301</v>
      </c>
      <c r="C31889" t="s">
        <v>33477</v>
      </c>
      <c r="D31889" t="s">
        <v>33476</v>
      </c>
      <c r="E31889"/>
      <c r="F31889"/>
      <c r="G31889"/>
      <c r="H31889"/>
      <c r="I31889"/>
      <c r="J31889"/>
      <c r="U31889" s="43"/>
      <c r="AE31889"/>
    </row>
    <row r="31890" spans="1:31">
      <c r="A31890">
        <v>72130</v>
      </c>
      <c r="B31890" t="s">
        <v>27302</v>
      </c>
      <c r="C31890" t="s">
        <v>33477</v>
      </c>
      <c r="D31890" t="s">
        <v>33476</v>
      </c>
      <c r="E31890"/>
      <c r="F31890"/>
      <c r="G31890"/>
      <c r="H31890"/>
      <c r="I31890"/>
      <c r="J31890"/>
      <c r="U31890" s="43"/>
      <c r="AE31890"/>
    </row>
    <row r="31891" spans="1:31">
      <c r="A31891">
        <v>72600</v>
      </c>
      <c r="B31891" t="s">
        <v>26950</v>
      </c>
      <c r="C31891" t="s">
        <v>33477</v>
      </c>
      <c r="D31891" t="s">
        <v>33476</v>
      </c>
      <c r="E31891"/>
      <c r="F31891"/>
      <c r="G31891"/>
      <c r="H31891"/>
      <c r="I31891"/>
      <c r="J31891"/>
      <c r="U31891" s="43"/>
      <c r="AE31891"/>
    </row>
    <row r="31892" spans="1:31">
      <c r="A31892">
        <v>72150</v>
      </c>
      <c r="B31892" t="s">
        <v>27303</v>
      </c>
      <c r="C31892" t="s">
        <v>33480</v>
      </c>
      <c r="D31892" t="s">
        <v>33476</v>
      </c>
      <c r="E31892"/>
      <c r="F31892"/>
      <c r="G31892"/>
      <c r="H31892"/>
      <c r="I31892"/>
      <c r="J31892"/>
      <c r="U31892" s="43"/>
      <c r="AE31892"/>
    </row>
    <row r="31893" spans="1:31">
      <c r="A31893">
        <v>72600</v>
      </c>
      <c r="B31893" t="s">
        <v>27304</v>
      </c>
      <c r="C31893" t="s">
        <v>33477</v>
      </c>
      <c r="D31893" t="s">
        <v>33476</v>
      </c>
      <c r="E31893"/>
      <c r="F31893"/>
      <c r="G31893"/>
      <c r="H31893"/>
      <c r="I31893"/>
      <c r="J31893"/>
      <c r="U31893" s="43"/>
      <c r="AE31893"/>
    </row>
    <row r="31894" spans="1:31">
      <c r="A31894">
        <v>72360</v>
      </c>
      <c r="B31894" t="s">
        <v>27305</v>
      </c>
      <c r="C31894" t="s">
        <v>33480</v>
      </c>
      <c r="D31894" t="s">
        <v>33476</v>
      </c>
      <c r="E31894"/>
      <c r="F31894"/>
      <c r="G31894"/>
      <c r="H31894"/>
      <c r="I31894"/>
      <c r="J31894"/>
      <c r="U31894" s="43"/>
      <c r="AE31894"/>
    </row>
    <row r="31895" spans="1:31">
      <c r="A31895">
        <v>72190</v>
      </c>
      <c r="B31895" t="s">
        <v>27306</v>
      </c>
      <c r="C31895" t="s">
        <v>33477</v>
      </c>
      <c r="D31895" t="s">
        <v>33476</v>
      </c>
      <c r="E31895"/>
      <c r="F31895"/>
      <c r="G31895"/>
      <c r="H31895"/>
      <c r="I31895"/>
      <c r="J31895"/>
      <c r="U31895" s="43"/>
      <c r="AE31895"/>
    </row>
    <row r="31896" spans="1:31">
      <c r="A31896">
        <v>72460</v>
      </c>
      <c r="B31896" t="s">
        <v>27307</v>
      </c>
      <c r="C31896" t="s">
        <v>33480</v>
      </c>
      <c r="D31896" t="e">
        <v>#N/A</v>
      </c>
      <c r="E31896"/>
      <c r="F31896"/>
      <c r="G31896"/>
      <c r="H31896"/>
      <c r="I31896"/>
      <c r="J31896"/>
      <c r="U31896" s="43"/>
      <c r="AE31896"/>
    </row>
    <row r="31897" spans="1:31">
      <c r="A31897">
        <v>72800</v>
      </c>
      <c r="B31897" t="s">
        <v>27308</v>
      </c>
      <c r="C31897" t="s">
        <v>33480</v>
      </c>
      <c r="D31897" t="s">
        <v>33476</v>
      </c>
      <c r="E31897"/>
      <c r="F31897"/>
      <c r="G31897"/>
      <c r="H31897"/>
      <c r="I31897"/>
      <c r="J31897"/>
      <c r="U31897" s="43"/>
      <c r="AE31897"/>
    </row>
    <row r="31898" spans="1:31">
      <c r="A31898">
        <v>72160</v>
      </c>
      <c r="B31898" t="s">
        <v>27309</v>
      </c>
      <c r="C31898" t="s">
        <v>33477</v>
      </c>
      <c r="D31898" t="s">
        <v>203</v>
      </c>
      <c r="E31898"/>
      <c r="F31898"/>
      <c r="G31898"/>
      <c r="H31898"/>
      <c r="I31898"/>
      <c r="J31898"/>
      <c r="U31898" s="43"/>
      <c r="AE31898"/>
    </row>
    <row r="31899" spans="1:31">
      <c r="A31899">
        <v>72170</v>
      </c>
      <c r="B31899" t="s">
        <v>27310</v>
      </c>
      <c r="C31899" t="s">
        <v>33477</v>
      </c>
      <c r="D31899" t="s">
        <v>33476</v>
      </c>
      <c r="E31899"/>
      <c r="F31899"/>
      <c r="G31899"/>
      <c r="H31899"/>
      <c r="I31899"/>
      <c r="J31899"/>
      <c r="U31899" s="43"/>
      <c r="AE31899"/>
    </row>
    <row r="31900" spans="1:31">
      <c r="A31900">
        <v>72390</v>
      </c>
      <c r="B31900" t="s">
        <v>27311</v>
      </c>
      <c r="C31900" t="s">
        <v>33480</v>
      </c>
      <c r="D31900" t="s">
        <v>33482</v>
      </c>
      <c r="E31900"/>
      <c r="F31900"/>
      <c r="G31900"/>
      <c r="H31900"/>
      <c r="I31900"/>
      <c r="J31900"/>
      <c r="U31900" s="43"/>
      <c r="AE31900"/>
    </row>
    <row r="31901" spans="1:31">
      <c r="A31901">
        <v>72140</v>
      </c>
      <c r="B31901" t="s">
        <v>27312</v>
      </c>
      <c r="C31901" t="s">
        <v>33477</v>
      </c>
      <c r="D31901" t="s">
        <v>33476</v>
      </c>
      <c r="E31901"/>
      <c r="F31901"/>
      <c r="G31901"/>
      <c r="H31901"/>
      <c r="I31901"/>
      <c r="J31901"/>
      <c r="U31901" s="43"/>
      <c r="AE31901"/>
    </row>
    <row r="31902" spans="1:31">
      <c r="A31902">
        <v>72460</v>
      </c>
      <c r="B31902" t="s">
        <v>27313</v>
      </c>
      <c r="C31902" t="s">
        <v>33480</v>
      </c>
      <c r="D31902" t="e">
        <v>#N/A</v>
      </c>
      <c r="E31902"/>
      <c r="F31902"/>
      <c r="G31902"/>
      <c r="H31902"/>
      <c r="I31902"/>
      <c r="J31902"/>
      <c r="U31902" s="43"/>
      <c r="AE31902"/>
    </row>
    <row r="31903" spans="1:31">
      <c r="A31903">
        <v>72300</v>
      </c>
      <c r="B31903" t="s">
        <v>21460</v>
      </c>
      <c r="C31903" t="s">
        <v>33480</v>
      </c>
      <c r="D31903" t="s">
        <v>33476</v>
      </c>
      <c r="E31903"/>
      <c r="F31903"/>
      <c r="G31903"/>
      <c r="H31903"/>
      <c r="I31903"/>
      <c r="J31903"/>
      <c r="U31903" s="43"/>
      <c r="AE31903"/>
    </row>
    <row r="31904" spans="1:31">
      <c r="A31904">
        <v>72130</v>
      </c>
      <c r="B31904" t="s">
        <v>27314</v>
      </c>
      <c r="C31904" t="s">
        <v>33477</v>
      </c>
      <c r="D31904" t="s">
        <v>33476</v>
      </c>
      <c r="E31904"/>
      <c r="F31904"/>
      <c r="G31904"/>
      <c r="H31904"/>
      <c r="I31904"/>
      <c r="J31904"/>
      <c r="U31904" s="43"/>
      <c r="AE31904"/>
    </row>
    <row r="31905" spans="1:31">
      <c r="A31905">
        <v>72380</v>
      </c>
      <c r="B31905" t="s">
        <v>27315</v>
      </c>
      <c r="C31905" t="s">
        <v>33477</v>
      </c>
      <c r="D31905" t="s">
        <v>33476</v>
      </c>
      <c r="E31905"/>
      <c r="F31905"/>
      <c r="G31905"/>
      <c r="H31905"/>
      <c r="I31905"/>
      <c r="J31905"/>
      <c r="U31905" s="43"/>
      <c r="AE31905"/>
    </row>
    <row r="31906" spans="1:31">
      <c r="A31906">
        <v>72210</v>
      </c>
      <c r="B31906" t="s">
        <v>27316</v>
      </c>
      <c r="C31906" t="s">
        <v>33477</v>
      </c>
      <c r="D31906" t="s">
        <v>33476</v>
      </c>
      <c r="E31906"/>
      <c r="F31906"/>
      <c r="G31906"/>
      <c r="H31906"/>
      <c r="I31906"/>
      <c r="J31906"/>
      <c r="U31906" s="43"/>
      <c r="AE31906"/>
    </row>
    <row r="31907" spans="1:31">
      <c r="A31907">
        <v>72290</v>
      </c>
      <c r="B31907" t="s">
        <v>27317</v>
      </c>
      <c r="C31907" t="s">
        <v>33477</v>
      </c>
      <c r="D31907" t="s">
        <v>203</v>
      </c>
      <c r="E31907"/>
      <c r="F31907"/>
      <c r="G31907"/>
      <c r="H31907"/>
      <c r="I31907"/>
      <c r="J31907"/>
      <c r="U31907" s="43"/>
      <c r="AE31907"/>
    </row>
    <row r="31908" spans="1:31">
      <c r="A31908">
        <v>72370</v>
      </c>
      <c r="B31908" t="s">
        <v>27318</v>
      </c>
      <c r="C31908" t="s">
        <v>33480</v>
      </c>
      <c r="D31908" t="e">
        <v>#N/A</v>
      </c>
      <c r="E31908"/>
      <c r="F31908"/>
      <c r="G31908"/>
      <c r="H31908"/>
      <c r="I31908"/>
      <c r="J31908"/>
      <c r="U31908" s="43"/>
      <c r="AE31908"/>
    </row>
    <row r="31909" spans="1:31">
      <c r="A31909">
        <v>72400</v>
      </c>
      <c r="B31909" t="s">
        <v>27319</v>
      </c>
      <c r="C31909" t="s">
        <v>33480</v>
      </c>
      <c r="D31909" t="s">
        <v>203</v>
      </c>
      <c r="E31909"/>
      <c r="F31909"/>
      <c r="G31909"/>
      <c r="H31909"/>
      <c r="I31909"/>
      <c r="J31909"/>
      <c r="U31909" s="43"/>
      <c r="AE31909"/>
    </row>
    <row r="31910" spans="1:31">
      <c r="A31910">
        <v>72300</v>
      </c>
      <c r="B31910" t="s">
        <v>27320</v>
      </c>
      <c r="C31910" t="s">
        <v>33480</v>
      </c>
      <c r="D31910" t="s">
        <v>33476</v>
      </c>
      <c r="E31910"/>
      <c r="F31910"/>
      <c r="G31910"/>
      <c r="H31910"/>
      <c r="I31910"/>
      <c r="J31910"/>
      <c r="U31910" s="43"/>
      <c r="AE31910"/>
    </row>
    <row r="31911" spans="1:31">
      <c r="A31911">
        <v>72700</v>
      </c>
      <c r="B31911" t="s">
        <v>27321</v>
      </c>
      <c r="C31911" t="s">
        <v>33477</v>
      </c>
      <c r="D31911" t="s">
        <v>33476</v>
      </c>
      <c r="E31911"/>
      <c r="F31911"/>
      <c r="G31911"/>
      <c r="H31911"/>
      <c r="I31911"/>
      <c r="J31911"/>
      <c r="U31911" s="43"/>
      <c r="AE31911"/>
    </row>
    <row r="31912" spans="1:31">
      <c r="A31912">
        <v>72370</v>
      </c>
      <c r="B31912" t="s">
        <v>27322</v>
      </c>
      <c r="C31912" t="s">
        <v>33480</v>
      </c>
      <c r="D31912" t="e">
        <v>#N/A</v>
      </c>
      <c r="E31912"/>
      <c r="F31912"/>
      <c r="G31912"/>
      <c r="H31912"/>
      <c r="I31912"/>
      <c r="J31912"/>
      <c r="U31912" s="43"/>
      <c r="AE31912"/>
    </row>
    <row r="31913" spans="1:31">
      <c r="A31913">
        <v>72210</v>
      </c>
      <c r="B31913" t="s">
        <v>27323</v>
      </c>
      <c r="C31913" t="s">
        <v>33477</v>
      </c>
      <c r="D31913" t="s">
        <v>33476</v>
      </c>
      <c r="E31913"/>
      <c r="F31913"/>
      <c r="G31913"/>
      <c r="H31913"/>
      <c r="I31913"/>
      <c r="J31913"/>
      <c r="U31913" s="43"/>
      <c r="AE31913"/>
    </row>
    <row r="31914" spans="1:31">
      <c r="A31914">
        <v>72430</v>
      </c>
      <c r="B31914" t="s">
        <v>27324</v>
      </c>
      <c r="C31914" t="s">
        <v>33477</v>
      </c>
      <c r="D31914" t="s">
        <v>33476</v>
      </c>
      <c r="E31914"/>
      <c r="F31914"/>
      <c r="G31914"/>
      <c r="H31914"/>
      <c r="I31914"/>
      <c r="J31914"/>
      <c r="U31914" s="43"/>
      <c r="AE31914"/>
    </row>
    <row r="31915" spans="1:31">
      <c r="A31915">
        <v>72540</v>
      </c>
      <c r="B31915" t="s">
        <v>27325</v>
      </c>
      <c r="C31915" t="s">
        <v>33477</v>
      </c>
      <c r="D31915" t="s">
        <v>33476</v>
      </c>
      <c r="E31915"/>
      <c r="F31915"/>
      <c r="G31915"/>
      <c r="H31915"/>
      <c r="I31915"/>
      <c r="J31915"/>
      <c r="U31915" s="43"/>
      <c r="AE31915"/>
    </row>
    <row r="31916" spans="1:31">
      <c r="A31916">
        <v>72290</v>
      </c>
      <c r="B31916" t="s">
        <v>15888</v>
      </c>
      <c r="C31916" t="s">
        <v>33477</v>
      </c>
      <c r="D31916" t="s">
        <v>203</v>
      </c>
      <c r="E31916"/>
      <c r="F31916"/>
      <c r="G31916"/>
      <c r="H31916"/>
      <c r="I31916"/>
      <c r="J31916"/>
      <c r="U31916" s="43"/>
      <c r="AE31916"/>
    </row>
    <row r="31917" spans="1:31">
      <c r="A31917">
        <v>72220</v>
      </c>
      <c r="B31917" t="s">
        <v>27326</v>
      </c>
      <c r="C31917" t="s">
        <v>33480</v>
      </c>
      <c r="D31917" t="s">
        <v>33482</v>
      </c>
      <c r="E31917"/>
      <c r="F31917"/>
      <c r="G31917"/>
      <c r="H31917"/>
      <c r="I31917"/>
      <c r="J31917"/>
      <c r="U31917" s="43"/>
      <c r="AE31917"/>
    </row>
    <row r="31918" spans="1:31">
      <c r="A31918">
        <v>72240</v>
      </c>
      <c r="B31918" t="s">
        <v>27327</v>
      </c>
      <c r="C31918" t="s">
        <v>33477</v>
      </c>
      <c r="D31918" t="s">
        <v>33476</v>
      </c>
      <c r="E31918"/>
      <c r="F31918"/>
      <c r="G31918"/>
      <c r="H31918"/>
      <c r="I31918"/>
      <c r="J31918"/>
      <c r="U31918" s="43"/>
      <c r="AE31918"/>
    </row>
    <row r="31919" spans="1:31">
      <c r="A31919">
        <v>72110</v>
      </c>
      <c r="B31919" t="s">
        <v>27328</v>
      </c>
      <c r="C31919" t="s">
        <v>33477</v>
      </c>
      <c r="D31919" t="s">
        <v>203</v>
      </c>
      <c r="E31919"/>
      <c r="F31919"/>
      <c r="G31919"/>
      <c r="H31919"/>
      <c r="I31919"/>
      <c r="J31919"/>
      <c r="U31919" s="43"/>
      <c r="AE31919"/>
    </row>
    <row r="31920" spans="1:31">
      <c r="A31920">
        <v>72320</v>
      </c>
      <c r="B31920" t="s">
        <v>27329</v>
      </c>
      <c r="C31920" t="s">
        <v>33477</v>
      </c>
      <c r="D31920" t="s">
        <v>33476</v>
      </c>
      <c r="E31920"/>
      <c r="F31920"/>
      <c r="G31920"/>
      <c r="H31920"/>
      <c r="I31920"/>
      <c r="J31920"/>
      <c r="U31920" s="43"/>
      <c r="AE31920"/>
    </row>
    <row r="31921" spans="1:31">
      <c r="A31921">
        <v>72260</v>
      </c>
      <c r="B31921" t="s">
        <v>27330</v>
      </c>
      <c r="C31921" t="s">
        <v>33477</v>
      </c>
      <c r="D31921" t="s">
        <v>33476</v>
      </c>
      <c r="E31921"/>
      <c r="F31921"/>
      <c r="G31921"/>
      <c r="H31921"/>
      <c r="I31921"/>
      <c r="J31921"/>
      <c r="U31921" s="43"/>
      <c r="AE31921"/>
    </row>
    <row r="31922" spans="1:31">
      <c r="A31922">
        <v>72610</v>
      </c>
      <c r="B31922" t="s">
        <v>27331</v>
      </c>
      <c r="C31922" t="s">
        <v>33477</v>
      </c>
      <c r="D31922" t="s">
        <v>33476</v>
      </c>
      <c r="E31922"/>
      <c r="F31922"/>
      <c r="G31922"/>
      <c r="H31922"/>
      <c r="I31922"/>
      <c r="J31922"/>
      <c r="U31922" s="43"/>
      <c r="AE31922"/>
    </row>
    <row r="31923" spans="1:31">
      <c r="A31923">
        <v>72500</v>
      </c>
      <c r="B31923" t="s">
        <v>27332</v>
      </c>
      <c r="C31923" t="s">
        <v>33480</v>
      </c>
      <c r="D31923" t="s">
        <v>33476</v>
      </c>
      <c r="E31923"/>
      <c r="F31923"/>
      <c r="G31923"/>
      <c r="H31923"/>
      <c r="I31923"/>
      <c r="J31923"/>
      <c r="U31923" s="43"/>
      <c r="AE31923"/>
    </row>
    <row r="31924" spans="1:31">
      <c r="A31924">
        <v>72800</v>
      </c>
      <c r="B31924" t="s">
        <v>27333</v>
      </c>
      <c r="C31924" t="s">
        <v>33480</v>
      </c>
      <c r="D31924" t="s">
        <v>33476</v>
      </c>
      <c r="E31924"/>
      <c r="F31924"/>
      <c r="G31924"/>
      <c r="H31924"/>
      <c r="I31924"/>
      <c r="J31924"/>
      <c r="U31924" s="43"/>
      <c r="AE31924"/>
    </row>
    <row r="31925" spans="1:31">
      <c r="A31925">
        <v>72160</v>
      </c>
      <c r="B31925" t="s">
        <v>27334</v>
      </c>
      <c r="C31925" t="s">
        <v>33477</v>
      </c>
      <c r="D31925" t="s">
        <v>203</v>
      </c>
      <c r="E31925"/>
      <c r="F31925"/>
      <c r="G31925"/>
      <c r="H31925"/>
      <c r="I31925"/>
      <c r="J31925"/>
      <c r="U31925" s="43"/>
      <c r="AE31925"/>
    </row>
    <row r="31926" spans="1:31">
      <c r="A31926">
        <v>72110</v>
      </c>
      <c r="B31926" t="s">
        <v>27335</v>
      </c>
      <c r="C31926" t="s">
        <v>33477</v>
      </c>
      <c r="D31926" t="s">
        <v>203</v>
      </c>
      <c r="E31926"/>
      <c r="F31926"/>
      <c r="G31926"/>
      <c r="H31926"/>
      <c r="I31926"/>
      <c r="J31926"/>
      <c r="U31926" s="43"/>
      <c r="AE31926"/>
    </row>
    <row r="31927" spans="1:31">
      <c r="A31927">
        <v>72650</v>
      </c>
      <c r="B31927" t="s">
        <v>27336</v>
      </c>
      <c r="C31927" t="s">
        <v>33477</v>
      </c>
      <c r="D31927" t="s">
        <v>33476</v>
      </c>
      <c r="E31927"/>
      <c r="F31927"/>
      <c r="G31927"/>
      <c r="H31927"/>
      <c r="I31927"/>
      <c r="J31927"/>
      <c r="U31927" s="43"/>
      <c r="AE31927"/>
    </row>
    <row r="31928" spans="1:31">
      <c r="A31928">
        <v>72440</v>
      </c>
      <c r="B31928" t="s">
        <v>27337</v>
      </c>
      <c r="C31928" t="s">
        <v>33477</v>
      </c>
      <c r="D31928" t="s">
        <v>33482</v>
      </c>
      <c r="E31928"/>
      <c r="F31928"/>
      <c r="G31928"/>
      <c r="H31928"/>
      <c r="I31928"/>
      <c r="J31928"/>
      <c r="U31928" s="43"/>
      <c r="AE31928"/>
    </row>
    <row r="31929" spans="1:31">
      <c r="A31929">
        <v>72170</v>
      </c>
      <c r="B31929" t="s">
        <v>13203</v>
      </c>
      <c r="C31929" t="s">
        <v>33477</v>
      </c>
      <c r="D31929" t="s">
        <v>33476</v>
      </c>
      <c r="E31929"/>
      <c r="F31929"/>
      <c r="G31929"/>
      <c r="H31929"/>
      <c r="I31929"/>
      <c r="J31929"/>
      <c r="U31929" s="43"/>
      <c r="AE31929"/>
    </row>
    <row r="31930" spans="1:31">
      <c r="A31930">
        <v>72160</v>
      </c>
      <c r="B31930" t="s">
        <v>27338</v>
      </c>
      <c r="C31930" t="s">
        <v>33477</v>
      </c>
      <c r="D31930" t="s">
        <v>203</v>
      </c>
      <c r="E31930"/>
      <c r="F31930"/>
      <c r="G31930"/>
      <c r="H31930"/>
      <c r="I31930"/>
      <c r="J31930"/>
      <c r="U31930" s="43"/>
      <c r="AE31930"/>
    </row>
    <row r="31931" spans="1:31">
      <c r="A31931">
        <v>72160</v>
      </c>
      <c r="B31931" t="s">
        <v>27338</v>
      </c>
      <c r="C31931" t="s">
        <v>33477</v>
      </c>
      <c r="D31931" t="s">
        <v>203</v>
      </c>
      <c r="E31931"/>
      <c r="F31931"/>
      <c r="G31931"/>
      <c r="H31931"/>
      <c r="I31931"/>
      <c r="J31931"/>
      <c r="U31931" s="43"/>
      <c r="AE31931"/>
    </row>
    <row r="31932" spans="1:31">
      <c r="A31932">
        <v>72500</v>
      </c>
      <c r="B31932" t="s">
        <v>27339</v>
      </c>
      <c r="C31932" t="s">
        <v>33480</v>
      </c>
      <c r="D31932" t="s">
        <v>33476</v>
      </c>
      <c r="E31932"/>
      <c r="F31932"/>
      <c r="G31932"/>
      <c r="H31932"/>
      <c r="I31932"/>
      <c r="J31932"/>
      <c r="U31932" s="43"/>
      <c r="AE31932"/>
    </row>
    <row r="31933" spans="1:31">
      <c r="A31933">
        <v>72320</v>
      </c>
      <c r="B31933" t="s">
        <v>27340</v>
      </c>
      <c r="C31933" t="s">
        <v>33477</v>
      </c>
      <c r="D31933" t="s">
        <v>33476</v>
      </c>
      <c r="E31933"/>
      <c r="F31933"/>
      <c r="G31933"/>
      <c r="H31933"/>
      <c r="I31933"/>
      <c r="J31933"/>
      <c r="U31933" s="43"/>
      <c r="AE31933"/>
    </row>
    <row r="31934" spans="1:31">
      <c r="A31934">
        <v>72540</v>
      </c>
      <c r="B31934" t="s">
        <v>27341</v>
      </c>
      <c r="C31934" t="s">
        <v>33477</v>
      </c>
      <c r="D31934" t="s">
        <v>33476</v>
      </c>
      <c r="E31934"/>
      <c r="F31934"/>
      <c r="G31934"/>
      <c r="H31934"/>
      <c r="I31934"/>
      <c r="J31934"/>
      <c r="U31934" s="43"/>
      <c r="AE31934"/>
    </row>
    <row r="31935" spans="1:31">
      <c r="A31935">
        <v>72310</v>
      </c>
      <c r="B31935" t="s">
        <v>27342</v>
      </c>
      <c r="C31935" t="s">
        <v>33480</v>
      </c>
      <c r="D31935" t="s">
        <v>33476</v>
      </c>
      <c r="E31935"/>
      <c r="F31935"/>
      <c r="G31935"/>
      <c r="H31935"/>
      <c r="I31935"/>
      <c r="J31935"/>
      <c r="U31935" s="43"/>
      <c r="AE31935"/>
    </row>
    <row r="31936" spans="1:31">
      <c r="A31936">
        <v>72360</v>
      </c>
      <c r="B31936" t="s">
        <v>27343</v>
      </c>
      <c r="C31936" t="s">
        <v>33480</v>
      </c>
      <c r="D31936" t="s">
        <v>33476</v>
      </c>
      <c r="E31936"/>
      <c r="F31936"/>
      <c r="G31936"/>
      <c r="H31936"/>
      <c r="I31936"/>
      <c r="J31936"/>
      <c r="U31936" s="43"/>
      <c r="AE31936"/>
    </row>
    <row r="31937" spans="1:31">
      <c r="A31937">
        <v>72170</v>
      </c>
      <c r="B31937" t="s">
        <v>27344</v>
      </c>
      <c r="C31937" t="s">
        <v>33477</v>
      </c>
      <c r="D31937" t="s">
        <v>33476</v>
      </c>
      <c r="E31937"/>
      <c r="F31937"/>
      <c r="G31937"/>
      <c r="H31937"/>
      <c r="I31937"/>
      <c r="J31937"/>
      <c r="U31937" s="43"/>
      <c r="AE31937"/>
    </row>
    <row r="31938" spans="1:31">
      <c r="A31938">
        <v>72600</v>
      </c>
      <c r="B31938" t="s">
        <v>27345</v>
      </c>
      <c r="C31938" t="s">
        <v>33477</v>
      </c>
      <c r="D31938" t="s">
        <v>33476</v>
      </c>
      <c r="E31938"/>
      <c r="F31938"/>
      <c r="G31938"/>
      <c r="H31938"/>
      <c r="I31938"/>
      <c r="J31938"/>
      <c r="U31938" s="43"/>
      <c r="AE31938"/>
    </row>
    <row r="31939" spans="1:31">
      <c r="A31939">
        <v>72320</v>
      </c>
      <c r="B31939" t="s">
        <v>27346</v>
      </c>
      <c r="C31939" t="s">
        <v>33477</v>
      </c>
      <c r="D31939" t="s">
        <v>33476</v>
      </c>
      <c r="E31939"/>
      <c r="F31939"/>
      <c r="G31939"/>
      <c r="H31939"/>
      <c r="I31939"/>
      <c r="J31939"/>
      <c r="U31939" s="43"/>
      <c r="AE31939"/>
    </row>
    <row r="31940" spans="1:31">
      <c r="A31940">
        <v>72600</v>
      </c>
      <c r="B31940" t="s">
        <v>27347</v>
      </c>
      <c r="C31940" t="s">
        <v>33477</v>
      </c>
      <c r="D31940" t="s">
        <v>33476</v>
      </c>
      <c r="E31940"/>
      <c r="F31940"/>
      <c r="G31940"/>
      <c r="H31940"/>
      <c r="I31940"/>
      <c r="J31940"/>
      <c r="U31940" s="43"/>
      <c r="AE31940"/>
    </row>
    <row r="31941" spans="1:31">
      <c r="A31941">
        <v>72400</v>
      </c>
      <c r="B31941" t="s">
        <v>27348</v>
      </c>
      <c r="C31941" t="s">
        <v>33480</v>
      </c>
      <c r="D31941" t="s">
        <v>203</v>
      </c>
      <c r="E31941"/>
      <c r="F31941"/>
      <c r="G31941"/>
      <c r="H31941"/>
      <c r="I31941"/>
      <c r="J31941"/>
      <c r="U31941" s="43"/>
      <c r="AE31941"/>
    </row>
    <row r="31942" spans="1:31">
      <c r="A31942">
        <v>72150</v>
      </c>
      <c r="B31942" t="s">
        <v>27349</v>
      </c>
      <c r="C31942" t="s">
        <v>33480</v>
      </c>
      <c r="D31942" t="s">
        <v>33476</v>
      </c>
      <c r="E31942"/>
      <c r="F31942"/>
      <c r="G31942"/>
      <c r="H31942"/>
      <c r="I31942"/>
      <c r="J31942"/>
      <c r="U31942" s="43"/>
      <c r="AE31942"/>
    </row>
    <row r="31943" spans="1:31">
      <c r="A31943">
        <v>72270</v>
      </c>
      <c r="B31943" t="s">
        <v>27350</v>
      </c>
      <c r="C31943" t="s">
        <v>33477</v>
      </c>
      <c r="D31943" t="s">
        <v>33476</v>
      </c>
      <c r="E31943"/>
      <c r="F31943"/>
      <c r="G31943"/>
      <c r="H31943"/>
      <c r="I31943"/>
      <c r="J31943"/>
      <c r="U31943" s="43"/>
      <c r="AE31943"/>
    </row>
    <row r="31944" spans="1:31">
      <c r="A31944">
        <v>72300</v>
      </c>
      <c r="B31944" t="s">
        <v>2557</v>
      </c>
      <c r="C31944" t="s">
        <v>33480</v>
      </c>
      <c r="D31944" t="s">
        <v>33476</v>
      </c>
      <c r="E31944"/>
      <c r="F31944"/>
      <c r="G31944"/>
      <c r="H31944"/>
      <c r="I31944"/>
      <c r="J31944"/>
      <c r="U31944" s="43"/>
      <c r="AE31944"/>
    </row>
    <row r="31945" spans="1:31">
      <c r="A31945">
        <v>72350</v>
      </c>
      <c r="B31945" t="s">
        <v>27351</v>
      </c>
      <c r="C31945" t="s">
        <v>33477</v>
      </c>
      <c r="D31945" t="s">
        <v>33476</v>
      </c>
      <c r="E31945"/>
      <c r="F31945"/>
      <c r="G31945"/>
      <c r="H31945"/>
      <c r="I31945"/>
      <c r="J31945"/>
      <c r="U31945" s="43"/>
      <c r="AE31945"/>
    </row>
    <row r="31946" spans="1:31">
      <c r="A31946">
        <v>72170</v>
      </c>
      <c r="B31946" t="s">
        <v>27352</v>
      </c>
      <c r="C31946" t="s">
        <v>33477</v>
      </c>
      <c r="D31946" t="s">
        <v>33476</v>
      </c>
      <c r="E31946"/>
      <c r="F31946"/>
      <c r="G31946"/>
      <c r="H31946"/>
      <c r="I31946"/>
      <c r="J31946"/>
      <c r="U31946" s="43"/>
      <c r="AE31946"/>
    </row>
    <row r="31947" spans="1:31">
      <c r="A31947">
        <v>72210</v>
      </c>
      <c r="B31947" t="s">
        <v>27353</v>
      </c>
      <c r="C31947" t="s">
        <v>33477</v>
      </c>
      <c r="D31947" t="s">
        <v>33476</v>
      </c>
      <c r="E31947"/>
      <c r="F31947"/>
      <c r="G31947"/>
      <c r="H31947"/>
      <c r="I31947"/>
      <c r="J31947"/>
      <c r="U31947" s="43"/>
      <c r="AE31947"/>
    </row>
    <row r="31948" spans="1:31">
      <c r="A31948">
        <v>72440</v>
      </c>
      <c r="B31948" t="s">
        <v>7279</v>
      </c>
      <c r="C31948" t="s">
        <v>33477</v>
      </c>
      <c r="D31948" t="s">
        <v>33482</v>
      </c>
      <c r="E31948"/>
      <c r="F31948"/>
      <c r="G31948"/>
      <c r="H31948"/>
      <c r="I31948"/>
      <c r="J31948"/>
      <c r="U31948" s="43"/>
      <c r="AE31948"/>
    </row>
    <row r="31949" spans="1:31">
      <c r="A31949">
        <v>72160</v>
      </c>
      <c r="B31949" t="s">
        <v>27354</v>
      </c>
      <c r="C31949" t="s">
        <v>33477</v>
      </c>
      <c r="D31949" t="s">
        <v>203</v>
      </c>
      <c r="E31949"/>
      <c r="F31949"/>
      <c r="G31949"/>
      <c r="H31949"/>
      <c r="I31949"/>
      <c r="J31949"/>
      <c r="U31949" s="43"/>
      <c r="AE31949"/>
    </row>
    <row r="31950" spans="1:31">
      <c r="A31950">
        <v>72330</v>
      </c>
      <c r="B31950" t="s">
        <v>27355</v>
      </c>
      <c r="C31950" t="s">
        <v>33477</v>
      </c>
      <c r="D31950" t="s">
        <v>33476</v>
      </c>
      <c r="E31950"/>
      <c r="F31950"/>
      <c r="G31950"/>
      <c r="H31950"/>
      <c r="I31950"/>
      <c r="J31950"/>
      <c r="U31950" s="43"/>
      <c r="AE31950"/>
    </row>
    <row r="31951" spans="1:31">
      <c r="A31951">
        <v>72530</v>
      </c>
      <c r="B31951" t="s">
        <v>27356</v>
      </c>
      <c r="C31951" t="s">
        <v>33477</v>
      </c>
      <c r="D31951" t="s">
        <v>33476</v>
      </c>
      <c r="E31951"/>
      <c r="F31951"/>
      <c r="G31951"/>
      <c r="H31951"/>
      <c r="I31951"/>
      <c r="J31951"/>
      <c r="U31951" s="43"/>
      <c r="AE31951"/>
    </row>
    <row r="31952" spans="1:31">
      <c r="A31952">
        <v>73610</v>
      </c>
      <c r="B31952" t="s">
        <v>27357</v>
      </c>
      <c r="C31952" t="s">
        <v>33478</v>
      </c>
      <c r="D31952" t="s">
        <v>33476</v>
      </c>
      <c r="E31952"/>
      <c r="F31952"/>
      <c r="G31952"/>
      <c r="H31952"/>
      <c r="I31952"/>
      <c r="J31952"/>
      <c r="U31952" s="43"/>
      <c r="AE31952"/>
    </row>
    <row r="31953" spans="1:31">
      <c r="A31953">
        <v>73260</v>
      </c>
      <c r="B31953" t="s">
        <v>27358</v>
      </c>
      <c r="C31953" t="s">
        <v>33478</v>
      </c>
      <c r="D31953" t="s">
        <v>33476</v>
      </c>
      <c r="E31953"/>
      <c r="F31953"/>
      <c r="G31953"/>
      <c r="H31953"/>
      <c r="I31953"/>
      <c r="J31953"/>
      <c r="U31953" s="43"/>
      <c r="AE31953"/>
    </row>
    <row r="31954" spans="1:31">
      <c r="A31954">
        <v>73260</v>
      </c>
      <c r="B31954" t="s">
        <v>27358</v>
      </c>
      <c r="C31954" t="s">
        <v>33478</v>
      </c>
      <c r="D31954" t="s">
        <v>33476</v>
      </c>
      <c r="E31954"/>
      <c r="F31954"/>
      <c r="G31954"/>
      <c r="H31954"/>
      <c r="I31954"/>
      <c r="J31954"/>
      <c r="U31954" s="43"/>
      <c r="AE31954"/>
    </row>
    <row r="31955" spans="1:31">
      <c r="A31955">
        <v>73260</v>
      </c>
      <c r="B31955" t="s">
        <v>27358</v>
      </c>
      <c r="C31955" t="s">
        <v>33478</v>
      </c>
      <c r="D31955" t="s">
        <v>33476</v>
      </c>
      <c r="E31955"/>
      <c r="F31955"/>
      <c r="G31955"/>
      <c r="H31955"/>
      <c r="I31955"/>
      <c r="J31955"/>
      <c r="U31955" s="43"/>
      <c r="AE31955"/>
    </row>
    <row r="31956" spans="1:31">
      <c r="A31956">
        <v>73340</v>
      </c>
      <c r="B31956" t="s">
        <v>27359</v>
      </c>
      <c r="C31956" t="s">
        <v>33478</v>
      </c>
      <c r="D31956" t="s">
        <v>33476</v>
      </c>
      <c r="E31956"/>
      <c r="F31956"/>
      <c r="G31956"/>
      <c r="H31956"/>
      <c r="I31956"/>
      <c r="J31956"/>
      <c r="U31956" s="43"/>
      <c r="AE31956"/>
    </row>
    <row r="31957" spans="1:31">
      <c r="A31957">
        <v>73340</v>
      </c>
      <c r="B31957" t="s">
        <v>27360</v>
      </c>
      <c r="C31957" t="s">
        <v>33478</v>
      </c>
      <c r="D31957" t="s">
        <v>33476</v>
      </c>
      <c r="E31957"/>
      <c r="F31957"/>
      <c r="G31957"/>
      <c r="H31957"/>
      <c r="I31957"/>
      <c r="J31957"/>
      <c r="U31957" s="43"/>
      <c r="AE31957"/>
    </row>
    <row r="31958" spans="1:31">
      <c r="A31958">
        <v>73210</v>
      </c>
      <c r="B31958" t="s">
        <v>27361</v>
      </c>
      <c r="C31958" t="s">
        <v>33478</v>
      </c>
      <c r="D31958" t="s">
        <v>33476</v>
      </c>
      <c r="E31958"/>
      <c r="F31958"/>
      <c r="G31958"/>
      <c r="H31958"/>
      <c r="I31958"/>
      <c r="J31958"/>
      <c r="U31958" s="43"/>
      <c r="AE31958"/>
    </row>
    <row r="31959" spans="1:31">
      <c r="A31959">
        <v>73210</v>
      </c>
      <c r="B31959" t="s">
        <v>27361</v>
      </c>
      <c r="C31959" t="s">
        <v>33478</v>
      </c>
      <c r="D31959" t="s">
        <v>33476</v>
      </c>
      <c r="E31959"/>
      <c r="F31959"/>
      <c r="G31959"/>
      <c r="H31959"/>
      <c r="I31959"/>
      <c r="J31959"/>
      <c r="U31959" s="43"/>
      <c r="AE31959"/>
    </row>
    <row r="31960" spans="1:31">
      <c r="A31960">
        <v>73210</v>
      </c>
      <c r="B31960" t="s">
        <v>27361</v>
      </c>
      <c r="C31960" t="s">
        <v>33478</v>
      </c>
      <c r="D31960" t="s">
        <v>33476</v>
      </c>
      <c r="E31960"/>
      <c r="F31960"/>
      <c r="G31960"/>
      <c r="H31960"/>
      <c r="I31960"/>
      <c r="J31960"/>
      <c r="U31960" s="43"/>
      <c r="AE31960"/>
    </row>
    <row r="31961" spans="1:31">
      <c r="A31961">
        <v>73210</v>
      </c>
      <c r="B31961" t="s">
        <v>27361</v>
      </c>
      <c r="C31961" t="s">
        <v>33478</v>
      </c>
      <c r="D31961" t="s">
        <v>33476</v>
      </c>
      <c r="E31961"/>
      <c r="F31961"/>
      <c r="G31961"/>
      <c r="H31961"/>
      <c r="I31961"/>
      <c r="J31961"/>
      <c r="U31961" s="43"/>
      <c r="AE31961"/>
    </row>
    <row r="31962" spans="1:31">
      <c r="A31962">
        <v>73210</v>
      </c>
      <c r="B31962" t="s">
        <v>27361</v>
      </c>
      <c r="C31962" t="s">
        <v>33478</v>
      </c>
      <c r="D31962" t="s">
        <v>33476</v>
      </c>
      <c r="E31962"/>
      <c r="F31962"/>
      <c r="G31962"/>
      <c r="H31962"/>
      <c r="I31962"/>
      <c r="J31962"/>
      <c r="U31962" s="43"/>
      <c r="AE31962"/>
    </row>
    <row r="31963" spans="1:31">
      <c r="A31963">
        <v>73210</v>
      </c>
      <c r="B31963" t="s">
        <v>27361</v>
      </c>
      <c r="C31963" t="s">
        <v>33478</v>
      </c>
      <c r="D31963" t="s">
        <v>33476</v>
      </c>
      <c r="E31963"/>
      <c r="F31963"/>
      <c r="G31963"/>
      <c r="H31963"/>
      <c r="I31963"/>
      <c r="J31963"/>
      <c r="U31963" s="43"/>
      <c r="AE31963"/>
    </row>
    <row r="31964" spans="1:31">
      <c r="A31964">
        <v>73220</v>
      </c>
      <c r="B31964" t="s">
        <v>27362</v>
      </c>
      <c r="C31964" t="s">
        <v>33478</v>
      </c>
      <c r="D31964" t="s">
        <v>33476</v>
      </c>
      <c r="E31964"/>
      <c r="F31964"/>
      <c r="G31964"/>
      <c r="H31964"/>
      <c r="I31964"/>
      <c r="J31964"/>
      <c r="U31964" s="43"/>
      <c r="AE31964"/>
    </row>
    <row r="31965" spans="1:31">
      <c r="A31965">
        <v>73100</v>
      </c>
      <c r="B31965" t="s">
        <v>27363</v>
      </c>
      <c r="C31965" t="s">
        <v>33477</v>
      </c>
      <c r="D31965" t="s">
        <v>33476</v>
      </c>
      <c r="E31965"/>
      <c r="F31965"/>
      <c r="G31965"/>
      <c r="H31965"/>
      <c r="I31965"/>
      <c r="J31965"/>
      <c r="U31965" s="43"/>
      <c r="AE31965"/>
    </row>
    <row r="31966" spans="1:31">
      <c r="A31966">
        <v>73410</v>
      </c>
      <c r="B31966" t="s">
        <v>27364</v>
      </c>
      <c r="C31966" t="s">
        <v>33477</v>
      </c>
      <c r="D31966" t="s">
        <v>33476</v>
      </c>
      <c r="E31966"/>
      <c r="F31966"/>
      <c r="G31966"/>
      <c r="H31966"/>
      <c r="I31966"/>
      <c r="J31966"/>
      <c r="U31966" s="43"/>
      <c r="AE31966"/>
    </row>
    <row r="31967" spans="1:31">
      <c r="A31967">
        <v>73410</v>
      </c>
      <c r="B31967" t="s">
        <v>27364</v>
      </c>
      <c r="C31967" t="s">
        <v>33477</v>
      </c>
      <c r="D31967" t="s">
        <v>33476</v>
      </c>
      <c r="E31967"/>
      <c r="F31967"/>
      <c r="G31967"/>
      <c r="H31967"/>
      <c r="I31967"/>
      <c r="J31967"/>
      <c r="U31967" s="43"/>
      <c r="AE31967"/>
    </row>
    <row r="31968" spans="1:31">
      <c r="A31968">
        <v>73410</v>
      </c>
      <c r="B31968" t="s">
        <v>27364</v>
      </c>
      <c r="C31968" t="s">
        <v>33477</v>
      </c>
      <c r="D31968" t="s">
        <v>33476</v>
      </c>
      <c r="E31968"/>
      <c r="F31968"/>
      <c r="G31968"/>
      <c r="H31968"/>
      <c r="I31968"/>
      <c r="J31968"/>
      <c r="U31968" s="43"/>
      <c r="AE31968"/>
    </row>
    <row r="31969" spans="1:31">
      <c r="A31969">
        <v>73410</v>
      </c>
      <c r="B31969" t="s">
        <v>27364</v>
      </c>
      <c r="C31969" t="s">
        <v>33477</v>
      </c>
      <c r="D31969" t="s">
        <v>33476</v>
      </c>
      <c r="E31969"/>
      <c r="F31969"/>
      <c r="G31969"/>
      <c r="H31969"/>
      <c r="I31969"/>
      <c r="J31969"/>
      <c r="U31969" s="43"/>
      <c r="AE31969"/>
    </row>
    <row r="31970" spans="1:31">
      <c r="A31970">
        <v>73410</v>
      </c>
      <c r="B31970" t="s">
        <v>27364</v>
      </c>
      <c r="C31970" t="s">
        <v>33477</v>
      </c>
      <c r="D31970" t="s">
        <v>33476</v>
      </c>
      <c r="E31970"/>
      <c r="F31970"/>
      <c r="G31970"/>
      <c r="H31970"/>
      <c r="I31970"/>
      <c r="J31970"/>
      <c r="U31970" s="43"/>
      <c r="AE31970"/>
    </row>
    <row r="31971" spans="1:31">
      <c r="A31971">
        <v>73410</v>
      </c>
      <c r="B31971" t="s">
        <v>27364</v>
      </c>
      <c r="C31971" t="s">
        <v>33477</v>
      </c>
      <c r="D31971" t="s">
        <v>33476</v>
      </c>
      <c r="E31971"/>
      <c r="F31971"/>
      <c r="G31971"/>
      <c r="H31971"/>
      <c r="I31971"/>
      <c r="J31971"/>
      <c r="U31971" s="43"/>
      <c r="AE31971"/>
    </row>
    <row r="31972" spans="1:31">
      <c r="A31972">
        <v>73410</v>
      </c>
      <c r="B31972" t="s">
        <v>27364</v>
      </c>
      <c r="C31972" t="s">
        <v>33477</v>
      </c>
      <c r="D31972" t="s">
        <v>33476</v>
      </c>
      <c r="E31972"/>
      <c r="F31972"/>
      <c r="G31972"/>
      <c r="H31972"/>
      <c r="I31972"/>
      <c r="J31972"/>
      <c r="U31972" s="43"/>
      <c r="AE31972"/>
    </row>
    <row r="31973" spans="1:31">
      <c r="A31973">
        <v>73200</v>
      </c>
      <c r="B31973" t="s">
        <v>27365</v>
      </c>
      <c r="C31973" t="s">
        <v>33478</v>
      </c>
      <c r="D31973" t="s">
        <v>33476</v>
      </c>
      <c r="E31973"/>
      <c r="F31973"/>
      <c r="G31973"/>
      <c r="H31973"/>
      <c r="I31973"/>
      <c r="J31973"/>
      <c r="U31973" s="43"/>
      <c r="AE31973"/>
    </row>
    <row r="31974" spans="1:31">
      <c r="A31974">
        <v>73300</v>
      </c>
      <c r="B31974" t="s">
        <v>27366</v>
      </c>
      <c r="C31974" t="s">
        <v>33478</v>
      </c>
      <c r="D31974" t="s">
        <v>33476</v>
      </c>
      <c r="E31974"/>
      <c r="F31974"/>
      <c r="G31974"/>
      <c r="H31974"/>
      <c r="I31974"/>
      <c r="J31974"/>
      <c r="U31974" s="43"/>
      <c r="AE31974"/>
    </row>
    <row r="31975" spans="1:31">
      <c r="A31975">
        <v>73300</v>
      </c>
      <c r="B31975" t="s">
        <v>27367</v>
      </c>
      <c r="C31975" t="s">
        <v>33478</v>
      </c>
      <c r="D31975" t="s">
        <v>33476</v>
      </c>
      <c r="E31975"/>
      <c r="F31975"/>
      <c r="G31975"/>
      <c r="H31975"/>
      <c r="I31975"/>
      <c r="J31975"/>
      <c r="U31975" s="43"/>
      <c r="AE31975"/>
    </row>
    <row r="31976" spans="1:31">
      <c r="A31976">
        <v>73200</v>
      </c>
      <c r="B31976" t="s">
        <v>27368</v>
      </c>
      <c r="C31976" t="s">
        <v>33478</v>
      </c>
      <c r="D31976" t="s">
        <v>33476</v>
      </c>
      <c r="E31976"/>
      <c r="F31976"/>
      <c r="G31976"/>
      <c r="H31976"/>
      <c r="I31976"/>
      <c r="J31976"/>
      <c r="U31976" s="43"/>
      <c r="AE31976"/>
    </row>
    <row r="31977" spans="1:31">
      <c r="A31977">
        <v>73550</v>
      </c>
      <c r="B31977" t="s">
        <v>27369</v>
      </c>
      <c r="C31977" t="s">
        <v>33483</v>
      </c>
      <c r="D31977" t="s">
        <v>33476</v>
      </c>
      <c r="E31977"/>
      <c r="F31977"/>
      <c r="G31977"/>
      <c r="H31977"/>
      <c r="I31977"/>
      <c r="J31977"/>
      <c r="U31977" s="43"/>
      <c r="AE31977"/>
    </row>
    <row r="31978" spans="1:31">
      <c r="A31978">
        <v>73550</v>
      </c>
      <c r="B31978" t="s">
        <v>27369</v>
      </c>
      <c r="C31978" t="s">
        <v>33483</v>
      </c>
      <c r="D31978" t="s">
        <v>33476</v>
      </c>
      <c r="E31978"/>
      <c r="F31978"/>
      <c r="G31978"/>
      <c r="H31978"/>
      <c r="I31978"/>
      <c r="J31978"/>
      <c r="U31978" s="43"/>
      <c r="AE31978"/>
    </row>
    <row r="31979" spans="1:31">
      <c r="A31979">
        <v>73190</v>
      </c>
      <c r="B31979" t="s">
        <v>227</v>
      </c>
      <c r="C31979" t="s">
        <v>33478</v>
      </c>
      <c r="D31979" t="s">
        <v>33476</v>
      </c>
      <c r="E31979"/>
      <c r="F31979"/>
      <c r="G31979"/>
      <c r="H31979"/>
      <c r="I31979"/>
      <c r="J31979"/>
      <c r="U31979" s="43"/>
      <c r="AE31979"/>
    </row>
    <row r="31980" spans="1:31">
      <c r="A31980">
        <v>73800</v>
      </c>
      <c r="B31980" t="s">
        <v>27370</v>
      </c>
      <c r="C31980" t="s">
        <v>33477</v>
      </c>
      <c r="D31980" t="s">
        <v>33476</v>
      </c>
      <c r="E31980"/>
      <c r="F31980"/>
      <c r="G31980"/>
      <c r="H31980"/>
      <c r="I31980"/>
      <c r="J31980"/>
      <c r="U31980" s="43"/>
      <c r="AE31980"/>
    </row>
    <row r="31981" spans="1:31">
      <c r="A31981">
        <v>73220</v>
      </c>
      <c r="B31981" t="s">
        <v>27371</v>
      </c>
      <c r="C31981" t="s">
        <v>33478</v>
      </c>
      <c r="D31981" t="s">
        <v>33476</v>
      </c>
      <c r="E31981"/>
      <c r="F31981"/>
      <c r="G31981"/>
      <c r="H31981"/>
      <c r="I31981"/>
      <c r="J31981"/>
      <c r="U31981" s="43"/>
      <c r="AE31981"/>
    </row>
    <row r="31982" spans="1:31">
      <c r="A31982">
        <v>73340</v>
      </c>
      <c r="B31982" t="s">
        <v>27372</v>
      </c>
      <c r="C31982" t="s">
        <v>33478</v>
      </c>
      <c r="D31982" t="s">
        <v>33476</v>
      </c>
      <c r="E31982"/>
      <c r="F31982"/>
      <c r="G31982"/>
      <c r="H31982"/>
      <c r="I31982"/>
      <c r="J31982"/>
      <c r="U31982" s="43"/>
      <c r="AE31982"/>
    </row>
    <row r="31983" spans="1:31">
      <c r="A31983">
        <v>73110</v>
      </c>
      <c r="B31983" t="s">
        <v>27373</v>
      </c>
      <c r="C31983" t="s">
        <v>33478</v>
      </c>
      <c r="D31983" t="s">
        <v>33482</v>
      </c>
      <c r="E31983"/>
      <c r="F31983"/>
      <c r="G31983"/>
      <c r="H31983"/>
      <c r="I31983"/>
      <c r="J31983"/>
      <c r="U31983" s="43"/>
      <c r="AE31983"/>
    </row>
    <row r="31984" spans="1:31">
      <c r="A31984">
        <v>73610</v>
      </c>
      <c r="B31984" t="s">
        <v>27374</v>
      </c>
      <c r="C31984" t="s">
        <v>33478</v>
      </c>
      <c r="D31984" t="s">
        <v>33476</v>
      </c>
      <c r="E31984"/>
      <c r="F31984"/>
      <c r="G31984"/>
      <c r="H31984"/>
      <c r="I31984"/>
      <c r="J31984"/>
      <c r="U31984" s="43"/>
      <c r="AE31984"/>
    </row>
    <row r="31985" spans="1:31">
      <c r="A31985">
        <v>73500</v>
      </c>
      <c r="B31985" t="s">
        <v>27375</v>
      </c>
      <c r="C31985" t="s">
        <v>33483</v>
      </c>
      <c r="D31985" t="s">
        <v>33476</v>
      </c>
      <c r="E31985"/>
      <c r="F31985"/>
      <c r="G31985"/>
      <c r="H31985"/>
      <c r="I31985"/>
      <c r="J31985"/>
      <c r="U31985" s="43"/>
      <c r="AE31985"/>
    </row>
    <row r="31986" spans="1:31">
      <c r="A31986">
        <v>73260</v>
      </c>
      <c r="B31986" t="s">
        <v>27376</v>
      </c>
      <c r="C31986" t="s">
        <v>33478</v>
      </c>
      <c r="D31986" t="s">
        <v>33476</v>
      </c>
      <c r="E31986"/>
      <c r="F31986"/>
      <c r="G31986"/>
      <c r="H31986"/>
      <c r="I31986"/>
      <c r="J31986"/>
      <c r="U31986" s="43"/>
      <c r="AE31986"/>
    </row>
    <row r="31987" spans="1:31">
      <c r="A31987">
        <v>73240</v>
      </c>
      <c r="B31987" t="s">
        <v>27377</v>
      </c>
      <c r="C31987" t="s">
        <v>33478</v>
      </c>
      <c r="D31987" t="s">
        <v>33476</v>
      </c>
      <c r="E31987"/>
      <c r="F31987"/>
      <c r="G31987"/>
      <c r="H31987"/>
      <c r="I31987"/>
      <c r="J31987"/>
      <c r="U31987" s="43"/>
      <c r="AE31987"/>
    </row>
    <row r="31988" spans="1:31">
      <c r="A31988">
        <v>73500</v>
      </c>
      <c r="B31988" t="s">
        <v>27378</v>
      </c>
      <c r="C31988" t="s">
        <v>33483</v>
      </c>
      <c r="D31988" t="s">
        <v>33476</v>
      </c>
      <c r="E31988"/>
      <c r="F31988"/>
      <c r="G31988"/>
      <c r="H31988"/>
      <c r="I31988"/>
      <c r="J31988"/>
      <c r="U31988" s="43"/>
      <c r="AE31988"/>
    </row>
    <row r="31989" spans="1:31">
      <c r="A31989">
        <v>73470</v>
      </c>
      <c r="B31989" t="s">
        <v>27379</v>
      </c>
      <c r="C31989" t="s">
        <v>33477</v>
      </c>
      <c r="D31989" t="e">
        <v>#N/A</v>
      </c>
      <c r="E31989"/>
      <c r="F31989"/>
      <c r="G31989"/>
      <c r="H31989"/>
      <c r="I31989"/>
      <c r="J31989"/>
      <c r="U31989" s="43"/>
      <c r="AE31989"/>
    </row>
    <row r="31990" spans="1:31">
      <c r="A31990">
        <v>73170</v>
      </c>
      <c r="B31990" t="s">
        <v>27380</v>
      </c>
      <c r="C31990" t="s">
        <v>33477</v>
      </c>
      <c r="D31990" t="s">
        <v>33476</v>
      </c>
      <c r="E31990"/>
      <c r="F31990"/>
      <c r="G31990"/>
      <c r="H31990"/>
      <c r="I31990"/>
      <c r="J31990"/>
      <c r="U31990" s="43"/>
      <c r="AE31990"/>
    </row>
    <row r="31991" spans="1:31">
      <c r="A31991">
        <v>73000</v>
      </c>
      <c r="B31991" t="s">
        <v>27381</v>
      </c>
      <c r="C31991" t="s">
        <v>33477</v>
      </c>
      <c r="D31991" t="e">
        <v>#N/A</v>
      </c>
      <c r="E31991"/>
      <c r="F31991"/>
      <c r="G31991"/>
      <c r="H31991"/>
      <c r="I31991"/>
      <c r="J31991"/>
      <c r="U31991" s="43"/>
      <c r="AE31991"/>
    </row>
    <row r="31992" spans="1:31">
      <c r="A31992">
        <v>73230</v>
      </c>
      <c r="B31992" t="s">
        <v>2601</v>
      </c>
      <c r="C31992" t="s">
        <v>33478</v>
      </c>
      <c r="D31992" t="s">
        <v>33476</v>
      </c>
      <c r="E31992"/>
      <c r="F31992"/>
      <c r="G31992"/>
      <c r="H31992"/>
      <c r="I31992"/>
      <c r="J31992"/>
      <c r="U31992" s="43"/>
      <c r="AE31992"/>
    </row>
    <row r="31993" spans="1:31">
      <c r="A31993">
        <v>73000</v>
      </c>
      <c r="B31993" t="s">
        <v>12126</v>
      </c>
      <c r="C31993" t="s">
        <v>33477</v>
      </c>
      <c r="D31993" t="e">
        <v>#N/A</v>
      </c>
      <c r="E31993"/>
      <c r="F31993"/>
      <c r="G31993"/>
      <c r="H31993"/>
      <c r="I31993"/>
      <c r="J31993"/>
      <c r="U31993" s="43"/>
      <c r="AE31993"/>
    </row>
    <row r="31994" spans="1:31">
      <c r="A31994">
        <v>73540</v>
      </c>
      <c r="B31994" t="s">
        <v>27382</v>
      </c>
      <c r="C31994" t="s">
        <v>33478</v>
      </c>
      <c r="D31994" t="s">
        <v>33476</v>
      </c>
      <c r="E31994"/>
      <c r="F31994"/>
      <c r="G31994"/>
      <c r="H31994"/>
      <c r="I31994"/>
      <c r="J31994"/>
      <c r="U31994" s="43"/>
      <c r="AE31994"/>
    </row>
    <row r="31995" spans="1:31">
      <c r="A31995">
        <v>73360</v>
      </c>
      <c r="B31995" t="s">
        <v>27383</v>
      </c>
      <c r="C31995" t="s">
        <v>33478</v>
      </c>
      <c r="D31995" t="s">
        <v>33476</v>
      </c>
      <c r="E31995"/>
      <c r="F31995"/>
      <c r="G31995"/>
      <c r="H31995"/>
      <c r="I31995"/>
      <c r="J31995"/>
      <c r="U31995" s="43"/>
      <c r="AE31995"/>
    </row>
    <row r="31996" spans="1:31">
      <c r="A31996">
        <v>73270</v>
      </c>
      <c r="B31996" t="s">
        <v>27384</v>
      </c>
      <c r="C31996" t="s">
        <v>33478</v>
      </c>
      <c r="D31996" t="s">
        <v>33476</v>
      </c>
      <c r="E31996"/>
      <c r="F31996"/>
      <c r="G31996"/>
      <c r="H31996"/>
      <c r="I31996"/>
      <c r="J31996"/>
      <c r="U31996" s="43"/>
      <c r="AE31996"/>
    </row>
    <row r="31997" spans="1:31">
      <c r="A31997">
        <v>73270</v>
      </c>
      <c r="B31997" t="s">
        <v>27384</v>
      </c>
      <c r="C31997" t="s">
        <v>33478</v>
      </c>
      <c r="D31997" t="s">
        <v>33476</v>
      </c>
      <c r="E31997"/>
      <c r="F31997"/>
      <c r="G31997"/>
      <c r="H31997"/>
      <c r="I31997"/>
      <c r="J31997"/>
      <c r="U31997" s="43"/>
      <c r="AE31997"/>
    </row>
    <row r="31998" spans="1:31">
      <c r="A31998">
        <v>73340</v>
      </c>
      <c r="B31998" t="s">
        <v>27385</v>
      </c>
      <c r="C31998" t="s">
        <v>33478</v>
      </c>
      <c r="D31998" t="s">
        <v>33476</v>
      </c>
      <c r="E31998"/>
      <c r="F31998"/>
      <c r="G31998"/>
      <c r="H31998"/>
      <c r="I31998"/>
      <c r="J31998"/>
      <c r="U31998" s="43"/>
      <c r="AE31998"/>
    </row>
    <row r="31999" spans="1:31">
      <c r="A31999">
        <v>73330</v>
      </c>
      <c r="B31999" t="s">
        <v>27386</v>
      </c>
      <c r="C31999" t="s">
        <v>33477</v>
      </c>
      <c r="D31999" t="s">
        <v>33476</v>
      </c>
      <c r="E31999"/>
      <c r="F31999"/>
      <c r="G31999"/>
      <c r="H31999"/>
      <c r="I31999"/>
      <c r="J31999"/>
      <c r="U31999" s="43"/>
      <c r="AE31999"/>
    </row>
    <row r="32000" spans="1:31">
      <c r="A32000">
        <v>73480</v>
      </c>
      <c r="B32000" t="s">
        <v>27387</v>
      </c>
      <c r="C32000" t="s">
        <v>33483</v>
      </c>
      <c r="D32000" t="s">
        <v>203</v>
      </c>
      <c r="E32000"/>
      <c r="F32000"/>
      <c r="G32000"/>
      <c r="H32000"/>
      <c r="I32000"/>
      <c r="J32000"/>
      <c r="U32000" s="43"/>
      <c r="AE32000"/>
    </row>
    <row r="32001" spans="1:31">
      <c r="A32001">
        <v>73390</v>
      </c>
      <c r="B32001" t="s">
        <v>27388</v>
      </c>
      <c r="C32001" t="s">
        <v>33477</v>
      </c>
      <c r="D32001" t="s">
        <v>33482</v>
      </c>
      <c r="E32001"/>
      <c r="F32001"/>
      <c r="G32001"/>
      <c r="H32001"/>
      <c r="I32001"/>
      <c r="J32001"/>
      <c r="U32001" s="43"/>
      <c r="AE32001"/>
    </row>
    <row r="32002" spans="1:31">
      <c r="A32002">
        <v>73170</v>
      </c>
      <c r="B32002" t="s">
        <v>27389</v>
      </c>
      <c r="C32002" t="s">
        <v>33477</v>
      </c>
      <c r="D32002" t="s">
        <v>33476</v>
      </c>
      <c r="E32002"/>
      <c r="F32002"/>
      <c r="G32002"/>
      <c r="H32002"/>
      <c r="I32002"/>
      <c r="J32002"/>
      <c r="U32002" s="43"/>
      <c r="AE32002"/>
    </row>
    <row r="32003" spans="1:31">
      <c r="A32003">
        <v>73410</v>
      </c>
      <c r="B32003" t="s">
        <v>27390</v>
      </c>
      <c r="C32003" t="s">
        <v>33477</v>
      </c>
      <c r="D32003" t="s">
        <v>33476</v>
      </c>
      <c r="E32003"/>
      <c r="F32003"/>
      <c r="G32003"/>
      <c r="H32003"/>
      <c r="I32003"/>
      <c r="J32003"/>
      <c r="U32003" s="43"/>
      <c r="AE32003"/>
    </row>
    <row r="32004" spans="1:31">
      <c r="A32004">
        <v>73480</v>
      </c>
      <c r="B32004" t="s">
        <v>27391</v>
      </c>
      <c r="C32004" t="s">
        <v>33483</v>
      </c>
      <c r="D32004" t="s">
        <v>203</v>
      </c>
      <c r="E32004"/>
      <c r="F32004"/>
      <c r="G32004"/>
      <c r="H32004"/>
      <c r="I32004"/>
      <c r="J32004"/>
      <c r="U32004" s="43"/>
      <c r="AE32004"/>
    </row>
    <row r="32005" spans="1:31">
      <c r="A32005">
        <v>73460</v>
      </c>
      <c r="B32005" t="s">
        <v>27392</v>
      </c>
      <c r="C32005" t="s">
        <v>33478</v>
      </c>
      <c r="D32005" t="s">
        <v>33482</v>
      </c>
      <c r="E32005"/>
      <c r="F32005"/>
      <c r="G32005"/>
      <c r="H32005"/>
      <c r="I32005"/>
      <c r="J32005"/>
      <c r="U32005" s="43"/>
      <c r="AE32005"/>
    </row>
    <row r="32006" spans="1:31">
      <c r="A32006">
        <v>73220</v>
      </c>
      <c r="B32006" t="s">
        <v>27393</v>
      </c>
      <c r="C32006" t="s">
        <v>33478</v>
      </c>
      <c r="D32006" t="s">
        <v>33476</v>
      </c>
      <c r="E32006"/>
      <c r="F32006"/>
      <c r="G32006"/>
      <c r="H32006"/>
      <c r="I32006"/>
      <c r="J32006"/>
      <c r="U32006" s="43"/>
      <c r="AE32006"/>
    </row>
    <row r="32007" spans="1:31">
      <c r="A32007">
        <v>73370</v>
      </c>
      <c r="B32007" t="s">
        <v>27394</v>
      </c>
      <c r="C32007" t="s">
        <v>33477</v>
      </c>
      <c r="D32007" t="e">
        <v>#N/A</v>
      </c>
      <c r="E32007"/>
      <c r="F32007"/>
      <c r="G32007"/>
      <c r="H32007"/>
      <c r="I32007"/>
      <c r="J32007"/>
      <c r="U32007" s="43"/>
      <c r="AE32007"/>
    </row>
    <row r="32008" spans="1:31">
      <c r="A32008">
        <v>73370</v>
      </c>
      <c r="B32008" t="s">
        <v>27395</v>
      </c>
      <c r="C32008" t="s">
        <v>33477</v>
      </c>
      <c r="D32008" t="e">
        <v>#N/A</v>
      </c>
      <c r="E32008"/>
      <c r="F32008"/>
      <c r="G32008"/>
      <c r="H32008"/>
      <c r="I32008"/>
      <c r="J32008"/>
      <c r="U32008" s="43"/>
      <c r="AE32008"/>
    </row>
    <row r="32009" spans="1:31">
      <c r="A32009">
        <v>73110</v>
      </c>
      <c r="B32009" t="s">
        <v>27396</v>
      </c>
      <c r="C32009" t="s">
        <v>33478</v>
      </c>
      <c r="D32009" t="s">
        <v>33482</v>
      </c>
      <c r="E32009"/>
      <c r="F32009"/>
      <c r="G32009"/>
      <c r="H32009"/>
      <c r="I32009"/>
      <c r="J32009"/>
      <c r="U32009" s="43"/>
      <c r="AE32009"/>
    </row>
    <row r="32010" spans="1:31">
      <c r="A32010">
        <v>73390</v>
      </c>
      <c r="B32010" t="s">
        <v>5704</v>
      </c>
      <c r="C32010" t="s">
        <v>33477</v>
      </c>
      <c r="D32010" t="s">
        <v>33482</v>
      </c>
      <c r="E32010"/>
      <c r="F32010"/>
      <c r="G32010"/>
      <c r="H32010"/>
      <c r="I32010"/>
      <c r="J32010"/>
      <c r="U32010" s="43"/>
      <c r="AE32010"/>
    </row>
    <row r="32011" spans="1:31">
      <c r="A32011">
        <v>73700</v>
      </c>
      <c r="B32011" t="s">
        <v>27397</v>
      </c>
      <c r="C32011" t="s">
        <v>33478</v>
      </c>
      <c r="D32011" t="s">
        <v>33476</v>
      </c>
      <c r="E32011"/>
      <c r="F32011"/>
      <c r="G32011"/>
      <c r="H32011"/>
      <c r="I32011"/>
      <c r="J32011"/>
      <c r="U32011" s="43"/>
      <c r="AE32011"/>
    </row>
    <row r="32012" spans="1:31">
      <c r="A32012">
        <v>73700</v>
      </c>
      <c r="B32012" t="s">
        <v>27397</v>
      </c>
      <c r="C32012" t="s">
        <v>33478</v>
      </c>
      <c r="D32012" t="s">
        <v>33476</v>
      </c>
      <c r="E32012"/>
      <c r="F32012"/>
      <c r="G32012"/>
      <c r="H32012"/>
      <c r="I32012"/>
      <c r="J32012"/>
      <c r="U32012" s="43"/>
      <c r="AE32012"/>
    </row>
    <row r="32013" spans="1:31">
      <c r="A32013">
        <v>73700</v>
      </c>
      <c r="B32013" t="s">
        <v>27397</v>
      </c>
      <c r="C32013" t="s">
        <v>33478</v>
      </c>
      <c r="D32013" t="s">
        <v>33476</v>
      </c>
      <c r="E32013"/>
      <c r="F32013"/>
      <c r="G32013"/>
      <c r="H32013"/>
      <c r="I32013"/>
      <c r="J32013"/>
      <c r="U32013" s="43"/>
      <c r="AE32013"/>
    </row>
    <row r="32014" spans="1:31">
      <c r="A32014">
        <v>73350</v>
      </c>
      <c r="B32014" t="s">
        <v>27398</v>
      </c>
      <c r="C32014" t="s">
        <v>33478</v>
      </c>
      <c r="D32014" t="s">
        <v>33476</v>
      </c>
      <c r="E32014"/>
      <c r="F32014"/>
      <c r="G32014"/>
      <c r="H32014"/>
      <c r="I32014"/>
      <c r="J32014"/>
      <c r="U32014" s="43"/>
      <c r="AE32014"/>
    </row>
    <row r="32015" spans="1:31">
      <c r="A32015">
        <v>73570</v>
      </c>
      <c r="B32015" t="s">
        <v>27399</v>
      </c>
      <c r="C32015" t="s">
        <v>33478</v>
      </c>
      <c r="D32015" t="e">
        <v>#N/A</v>
      </c>
      <c r="E32015"/>
      <c r="F32015"/>
      <c r="G32015"/>
      <c r="H32015"/>
      <c r="I32015"/>
      <c r="J32015"/>
      <c r="U32015" s="43"/>
      <c r="AE32015"/>
    </row>
    <row r="32016" spans="1:31">
      <c r="A32016">
        <v>73520</v>
      </c>
      <c r="B32016" t="s">
        <v>27400</v>
      </c>
      <c r="C32016" t="s">
        <v>33477</v>
      </c>
      <c r="D32016" t="e">
        <v>#N/A</v>
      </c>
      <c r="E32016"/>
      <c r="F32016"/>
      <c r="G32016"/>
      <c r="H32016"/>
      <c r="I32016"/>
      <c r="J32016"/>
      <c r="U32016" s="43"/>
      <c r="AE32016"/>
    </row>
    <row r="32017" spans="1:31">
      <c r="A32017">
        <v>73100</v>
      </c>
      <c r="B32017" t="s">
        <v>27401</v>
      </c>
      <c r="C32017" t="s">
        <v>33477</v>
      </c>
      <c r="D32017" t="s">
        <v>33476</v>
      </c>
      <c r="E32017"/>
      <c r="F32017"/>
      <c r="G32017"/>
      <c r="H32017"/>
      <c r="I32017"/>
      <c r="J32017"/>
      <c r="U32017" s="43"/>
      <c r="AE32017"/>
    </row>
    <row r="32018" spans="1:31">
      <c r="A32018">
        <v>73200</v>
      </c>
      <c r="B32018" t="s">
        <v>27402</v>
      </c>
      <c r="C32018" t="s">
        <v>33478</v>
      </c>
      <c r="D32018" t="s">
        <v>33476</v>
      </c>
      <c r="E32018"/>
      <c r="F32018"/>
      <c r="G32018"/>
      <c r="H32018"/>
      <c r="I32018"/>
      <c r="J32018"/>
      <c r="U32018" s="43"/>
      <c r="AE32018"/>
    </row>
    <row r="32019" spans="1:31">
      <c r="A32019">
        <v>73730</v>
      </c>
      <c r="B32019" t="s">
        <v>27403</v>
      </c>
      <c r="C32019" t="s">
        <v>33478</v>
      </c>
      <c r="D32019" t="s">
        <v>33476</v>
      </c>
      <c r="E32019"/>
      <c r="F32019"/>
      <c r="G32019"/>
      <c r="H32019"/>
      <c r="I32019"/>
      <c r="J32019"/>
      <c r="U32019" s="43"/>
      <c r="AE32019"/>
    </row>
    <row r="32020" spans="1:31">
      <c r="A32020">
        <v>73190</v>
      </c>
      <c r="B32020" t="s">
        <v>27404</v>
      </c>
      <c r="C32020" t="s">
        <v>33478</v>
      </c>
      <c r="D32020" t="s">
        <v>33476</v>
      </c>
      <c r="E32020"/>
      <c r="F32020"/>
      <c r="G32020"/>
      <c r="H32020"/>
      <c r="I32020"/>
      <c r="J32020"/>
      <c r="U32020" s="43"/>
      <c r="AE32020"/>
    </row>
    <row r="32021" spans="1:31">
      <c r="A32021">
        <v>73000</v>
      </c>
      <c r="B32021" t="s">
        <v>27405</v>
      </c>
      <c r="C32021" t="s">
        <v>33477</v>
      </c>
      <c r="D32021" t="e">
        <v>#N/A</v>
      </c>
      <c r="E32021"/>
      <c r="F32021"/>
      <c r="G32021"/>
      <c r="H32021"/>
      <c r="I32021"/>
      <c r="J32021"/>
      <c r="U32021" s="43"/>
      <c r="AE32021"/>
    </row>
    <row r="32022" spans="1:31">
      <c r="A32022">
        <v>73130</v>
      </c>
      <c r="B32022" t="s">
        <v>27406</v>
      </c>
      <c r="C32022" t="s">
        <v>33478</v>
      </c>
      <c r="D32022" t="s">
        <v>33476</v>
      </c>
      <c r="E32022"/>
      <c r="F32022"/>
      <c r="G32022"/>
      <c r="H32022"/>
      <c r="I32022"/>
      <c r="J32022"/>
      <c r="U32022" s="43"/>
      <c r="AE32022"/>
    </row>
    <row r="32023" spans="1:31">
      <c r="A32023">
        <v>73390</v>
      </c>
      <c r="B32023" t="s">
        <v>27407</v>
      </c>
      <c r="C32023" t="s">
        <v>33477</v>
      </c>
      <c r="D32023" t="s">
        <v>33482</v>
      </c>
      <c r="E32023"/>
      <c r="F32023"/>
      <c r="G32023"/>
      <c r="H32023"/>
      <c r="I32023"/>
      <c r="J32023"/>
      <c r="U32023" s="43"/>
      <c r="AE32023"/>
    </row>
    <row r="32024" spans="1:31">
      <c r="A32024">
        <v>73390</v>
      </c>
      <c r="B32024" t="s">
        <v>27408</v>
      </c>
      <c r="C32024" t="s">
        <v>33477</v>
      </c>
      <c r="D32024" t="s">
        <v>33482</v>
      </c>
      <c r="E32024"/>
      <c r="F32024"/>
      <c r="G32024"/>
      <c r="H32024"/>
      <c r="I32024"/>
      <c r="J32024"/>
      <c r="U32024" s="43"/>
      <c r="AE32024"/>
    </row>
    <row r="32025" spans="1:31">
      <c r="A32025">
        <v>73240</v>
      </c>
      <c r="B32025" t="s">
        <v>27409</v>
      </c>
      <c r="C32025" t="s">
        <v>33478</v>
      </c>
      <c r="D32025" t="s">
        <v>33476</v>
      </c>
      <c r="E32025"/>
      <c r="F32025"/>
      <c r="G32025"/>
      <c r="H32025"/>
      <c r="I32025"/>
      <c r="J32025"/>
      <c r="U32025" s="43"/>
      <c r="AE32025"/>
    </row>
    <row r="32026" spans="1:31">
      <c r="A32026">
        <v>73350</v>
      </c>
      <c r="B32026" t="s">
        <v>27410</v>
      </c>
      <c r="C32026" t="s">
        <v>33478</v>
      </c>
      <c r="D32026" t="s">
        <v>33476</v>
      </c>
      <c r="E32026"/>
      <c r="F32026"/>
      <c r="G32026"/>
      <c r="H32026"/>
      <c r="I32026"/>
      <c r="J32026"/>
      <c r="U32026" s="43"/>
      <c r="AE32026"/>
    </row>
    <row r="32027" spans="1:31">
      <c r="A32027">
        <v>73390</v>
      </c>
      <c r="B32027" t="s">
        <v>27411</v>
      </c>
      <c r="C32027" t="s">
        <v>33477</v>
      </c>
      <c r="D32027" t="s">
        <v>33482</v>
      </c>
      <c r="E32027"/>
      <c r="F32027"/>
      <c r="G32027"/>
      <c r="H32027"/>
      <c r="I32027"/>
      <c r="J32027"/>
      <c r="U32027" s="43"/>
      <c r="AE32027"/>
    </row>
    <row r="32028" spans="1:31">
      <c r="A32028">
        <v>73310</v>
      </c>
      <c r="B32028" t="s">
        <v>27412</v>
      </c>
      <c r="C32028" t="s">
        <v>33477</v>
      </c>
      <c r="D32028" t="s">
        <v>33476</v>
      </c>
      <c r="E32028"/>
      <c r="F32028"/>
      <c r="G32028"/>
      <c r="H32028"/>
      <c r="I32028"/>
      <c r="J32028"/>
      <c r="U32028" s="43"/>
      <c r="AE32028"/>
    </row>
    <row r="32029" spans="1:31">
      <c r="A32029">
        <v>73660</v>
      </c>
      <c r="B32029" t="s">
        <v>1459</v>
      </c>
      <c r="C32029" t="s">
        <v>33478</v>
      </c>
      <c r="D32029" t="s">
        <v>33476</v>
      </c>
      <c r="E32029"/>
      <c r="F32029"/>
      <c r="G32029"/>
      <c r="H32029"/>
      <c r="I32029"/>
      <c r="J32029"/>
      <c r="U32029" s="43"/>
      <c r="AE32029"/>
    </row>
    <row r="32030" spans="1:31">
      <c r="A32030">
        <v>73110</v>
      </c>
      <c r="B32030" t="s">
        <v>7316</v>
      </c>
      <c r="C32030" t="s">
        <v>33478</v>
      </c>
      <c r="D32030" t="s">
        <v>33482</v>
      </c>
      <c r="E32030"/>
      <c r="F32030"/>
      <c r="G32030"/>
      <c r="H32030"/>
      <c r="I32030"/>
      <c r="J32030"/>
      <c r="U32030" s="43"/>
      <c r="AE32030"/>
    </row>
    <row r="32031" spans="1:31">
      <c r="A32031">
        <v>73370</v>
      </c>
      <c r="B32031" t="s">
        <v>27413</v>
      </c>
      <c r="C32031" t="s">
        <v>33477</v>
      </c>
      <c r="D32031" t="e">
        <v>#N/A</v>
      </c>
      <c r="E32031"/>
      <c r="F32031"/>
      <c r="G32031"/>
      <c r="H32031"/>
      <c r="I32031"/>
      <c r="J32031"/>
      <c r="U32031" s="43"/>
      <c r="AE32031"/>
    </row>
    <row r="32032" spans="1:31">
      <c r="A32032">
        <v>73700</v>
      </c>
      <c r="B32032" t="s">
        <v>27414</v>
      </c>
      <c r="C32032" t="s">
        <v>33478</v>
      </c>
      <c r="D32032" t="s">
        <v>33476</v>
      </c>
      <c r="E32032"/>
      <c r="F32032"/>
      <c r="G32032"/>
      <c r="H32032"/>
      <c r="I32032"/>
      <c r="J32032"/>
      <c r="U32032" s="43"/>
      <c r="AE32032"/>
    </row>
    <row r="32033" spans="1:31">
      <c r="A32033">
        <v>73170</v>
      </c>
      <c r="B32033" t="s">
        <v>27415</v>
      </c>
      <c r="C32033" t="s">
        <v>33477</v>
      </c>
      <c r="D32033" t="s">
        <v>33476</v>
      </c>
      <c r="E32033"/>
      <c r="F32033"/>
      <c r="G32033"/>
      <c r="H32033"/>
      <c r="I32033"/>
      <c r="J32033"/>
      <c r="U32033" s="43"/>
      <c r="AE32033"/>
    </row>
    <row r="32034" spans="1:31">
      <c r="A32034">
        <v>73390</v>
      </c>
      <c r="B32034" t="s">
        <v>6759</v>
      </c>
      <c r="C32034" t="s">
        <v>33477</v>
      </c>
      <c r="D32034" t="s">
        <v>33482</v>
      </c>
      <c r="E32034"/>
      <c r="F32034"/>
      <c r="G32034"/>
      <c r="H32034"/>
      <c r="I32034"/>
      <c r="J32034"/>
      <c r="U32034" s="43"/>
      <c r="AE32034"/>
    </row>
    <row r="32035" spans="1:31">
      <c r="A32035">
        <v>73630</v>
      </c>
      <c r="B32035" t="s">
        <v>27416</v>
      </c>
      <c r="C32035" t="s">
        <v>33478</v>
      </c>
      <c r="D32035" t="s">
        <v>33476</v>
      </c>
      <c r="E32035"/>
      <c r="F32035"/>
      <c r="G32035"/>
      <c r="H32035"/>
      <c r="I32035"/>
      <c r="J32035"/>
      <c r="U32035" s="43"/>
      <c r="AE32035"/>
    </row>
    <row r="32036" spans="1:31">
      <c r="A32036">
        <v>73800</v>
      </c>
      <c r="B32036" t="s">
        <v>27417</v>
      </c>
      <c r="C32036" t="s">
        <v>33477</v>
      </c>
      <c r="D32036" t="s">
        <v>33476</v>
      </c>
      <c r="E32036"/>
      <c r="F32036"/>
      <c r="G32036"/>
      <c r="H32036"/>
      <c r="I32036"/>
      <c r="J32036"/>
      <c r="U32036" s="43"/>
      <c r="AE32036"/>
    </row>
    <row r="32037" spans="1:31">
      <c r="A32037">
        <v>73660</v>
      </c>
      <c r="B32037" t="s">
        <v>27418</v>
      </c>
      <c r="C32037" t="s">
        <v>33478</v>
      </c>
      <c r="D32037" t="s">
        <v>33476</v>
      </c>
      <c r="E32037"/>
      <c r="F32037"/>
      <c r="G32037"/>
      <c r="H32037"/>
      <c r="I32037"/>
      <c r="J32037"/>
      <c r="U32037" s="43"/>
      <c r="AE32037"/>
    </row>
    <row r="32038" spans="1:31">
      <c r="A32038">
        <v>73800</v>
      </c>
      <c r="B32038" t="s">
        <v>27419</v>
      </c>
      <c r="C32038" t="s">
        <v>33477</v>
      </c>
      <c r="D32038" t="s">
        <v>33476</v>
      </c>
      <c r="E32038"/>
      <c r="F32038"/>
      <c r="G32038"/>
      <c r="H32038"/>
      <c r="I32038"/>
      <c r="J32038"/>
      <c r="U32038" s="43"/>
      <c r="AE32038"/>
    </row>
    <row r="32039" spans="1:31">
      <c r="A32039">
        <v>73310</v>
      </c>
      <c r="B32039" t="s">
        <v>27420</v>
      </c>
      <c r="C32039" t="s">
        <v>33477</v>
      </c>
      <c r="D32039" t="s">
        <v>33476</v>
      </c>
      <c r="E32039"/>
      <c r="F32039"/>
      <c r="G32039"/>
      <c r="H32039"/>
      <c r="I32039"/>
      <c r="J32039"/>
      <c r="U32039" s="43"/>
      <c r="AE32039"/>
    </row>
    <row r="32040" spans="1:31">
      <c r="A32040">
        <v>73460</v>
      </c>
      <c r="B32040" t="s">
        <v>6786</v>
      </c>
      <c r="C32040" t="s">
        <v>33478</v>
      </c>
      <c r="D32040" t="s">
        <v>33482</v>
      </c>
      <c r="E32040"/>
      <c r="F32040"/>
      <c r="G32040"/>
      <c r="H32040"/>
      <c r="I32040"/>
      <c r="J32040"/>
      <c r="U32040" s="43"/>
      <c r="AE32040"/>
    </row>
    <row r="32041" spans="1:31">
      <c r="A32041">
        <v>73160</v>
      </c>
      <c r="B32041" t="s">
        <v>27421</v>
      </c>
      <c r="C32041" t="s">
        <v>33478</v>
      </c>
      <c r="D32041" t="s">
        <v>33476</v>
      </c>
      <c r="E32041"/>
      <c r="F32041"/>
      <c r="G32041"/>
      <c r="H32041"/>
      <c r="I32041"/>
      <c r="J32041"/>
      <c r="U32041" s="43"/>
      <c r="AE32041"/>
    </row>
    <row r="32042" spans="1:31">
      <c r="A32042">
        <v>73400</v>
      </c>
      <c r="B32042" t="s">
        <v>27422</v>
      </c>
      <c r="C32042" t="s">
        <v>33478</v>
      </c>
      <c r="D32042" t="s">
        <v>33476</v>
      </c>
      <c r="E32042"/>
      <c r="F32042"/>
      <c r="G32042"/>
      <c r="H32042"/>
      <c r="I32042"/>
      <c r="J32042"/>
      <c r="U32042" s="43"/>
      <c r="AE32042"/>
    </row>
    <row r="32043" spans="1:31">
      <c r="A32043">
        <v>73590</v>
      </c>
      <c r="B32043" t="s">
        <v>27422</v>
      </c>
      <c r="C32043" t="s">
        <v>33478</v>
      </c>
      <c r="D32043" t="s">
        <v>33476</v>
      </c>
      <c r="E32043"/>
      <c r="F32043"/>
      <c r="G32043"/>
      <c r="H32043"/>
      <c r="I32043"/>
      <c r="J32043"/>
      <c r="U32043" s="43"/>
      <c r="AE32043"/>
    </row>
    <row r="32044" spans="1:31">
      <c r="A32044">
        <v>73800</v>
      </c>
      <c r="B32044" t="s">
        <v>27423</v>
      </c>
      <c r="C32044" t="s">
        <v>33477</v>
      </c>
      <c r="D32044" t="s">
        <v>33476</v>
      </c>
      <c r="E32044"/>
      <c r="F32044"/>
      <c r="G32044"/>
      <c r="H32044"/>
      <c r="I32044"/>
      <c r="J32044"/>
      <c r="U32044" s="43"/>
      <c r="AE32044"/>
    </row>
    <row r="32045" spans="1:31">
      <c r="A32045">
        <v>73630</v>
      </c>
      <c r="B32045" t="s">
        <v>27424</v>
      </c>
      <c r="C32045" t="s">
        <v>33478</v>
      </c>
      <c r="D32045" t="s">
        <v>33476</v>
      </c>
      <c r="E32045"/>
      <c r="F32045"/>
      <c r="G32045"/>
      <c r="H32045"/>
      <c r="I32045"/>
      <c r="J32045"/>
      <c r="U32045" s="43"/>
      <c r="AE32045"/>
    </row>
    <row r="32046" spans="1:31">
      <c r="A32046">
        <v>73310</v>
      </c>
      <c r="B32046" t="s">
        <v>27425</v>
      </c>
      <c r="C32046" t="s">
        <v>33477</v>
      </c>
      <c r="D32046" t="s">
        <v>33476</v>
      </c>
      <c r="E32046"/>
      <c r="F32046"/>
      <c r="G32046"/>
      <c r="H32046"/>
      <c r="I32046"/>
      <c r="J32046"/>
      <c r="U32046" s="43"/>
      <c r="AE32046"/>
    </row>
    <row r="32047" spans="1:31">
      <c r="A32047">
        <v>73160</v>
      </c>
      <c r="B32047" t="s">
        <v>27426</v>
      </c>
      <c r="C32047" t="s">
        <v>33478</v>
      </c>
      <c r="D32047" t="s">
        <v>33476</v>
      </c>
      <c r="E32047"/>
      <c r="F32047"/>
      <c r="G32047"/>
      <c r="H32047"/>
      <c r="I32047"/>
      <c r="J32047"/>
      <c r="U32047" s="43"/>
      <c r="AE32047"/>
    </row>
    <row r="32048" spans="1:31">
      <c r="A32048">
        <v>73590</v>
      </c>
      <c r="B32048" t="s">
        <v>27427</v>
      </c>
      <c r="C32048" t="s">
        <v>33478</v>
      </c>
      <c r="D32048" t="s">
        <v>33476</v>
      </c>
      <c r="E32048"/>
      <c r="F32048"/>
      <c r="G32048"/>
      <c r="H32048"/>
      <c r="I32048"/>
      <c r="J32048"/>
      <c r="U32048" s="43"/>
      <c r="AE32048"/>
    </row>
    <row r="32049" spans="1:31">
      <c r="A32049">
        <v>73110</v>
      </c>
      <c r="B32049" t="s">
        <v>27428</v>
      </c>
      <c r="C32049" t="s">
        <v>33478</v>
      </c>
      <c r="D32049" t="s">
        <v>33482</v>
      </c>
      <c r="E32049"/>
      <c r="F32049"/>
      <c r="G32049"/>
      <c r="H32049"/>
      <c r="I32049"/>
      <c r="J32049"/>
      <c r="U32049" s="43"/>
      <c r="AE32049"/>
    </row>
    <row r="32050" spans="1:31">
      <c r="A32050">
        <v>73800</v>
      </c>
      <c r="B32050" t="s">
        <v>27429</v>
      </c>
      <c r="C32050" t="s">
        <v>33477</v>
      </c>
      <c r="D32050" t="s">
        <v>33476</v>
      </c>
      <c r="E32050"/>
      <c r="F32050"/>
      <c r="G32050"/>
      <c r="H32050"/>
      <c r="I32050"/>
      <c r="J32050"/>
      <c r="U32050" s="43"/>
      <c r="AE32050"/>
    </row>
    <row r="32051" spans="1:31">
      <c r="A32051">
        <v>73190</v>
      </c>
      <c r="B32051" t="s">
        <v>27430</v>
      </c>
      <c r="C32051" t="s">
        <v>33478</v>
      </c>
      <c r="D32051" t="s">
        <v>33476</v>
      </c>
      <c r="E32051"/>
      <c r="F32051"/>
      <c r="G32051"/>
      <c r="H32051"/>
      <c r="I32051"/>
      <c r="J32051"/>
      <c r="U32051" s="43"/>
      <c r="AE32051"/>
    </row>
    <row r="32052" spans="1:31">
      <c r="A32052">
        <v>73230</v>
      </c>
      <c r="B32052" t="s">
        <v>27431</v>
      </c>
      <c r="C32052" t="s">
        <v>33478</v>
      </c>
      <c r="D32052" t="s">
        <v>33476</v>
      </c>
      <c r="E32052"/>
      <c r="F32052"/>
      <c r="G32052"/>
      <c r="H32052"/>
      <c r="I32052"/>
      <c r="J32052"/>
      <c r="U32052" s="43"/>
      <c r="AE32052"/>
    </row>
    <row r="32053" spans="1:31">
      <c r="A32053">
        <v>73230</v>
      </c>
      <c r="B32053" t="s">
        <v>27431</v>
      </c>
      <c r="C32053" t="s">
        <v>33478</v>
      </c>
      <c r="D32053" t="s">
        <v>33476</v>
      </c>
      <c r="E32053"/>
      <c r="F32053"/>
      <c r="G32053"/>
      <c r="H32053"/>
      <c r="I32053"/>
      <c r="J32053"/>
      <c r="U32053" s="43"/>
      <c r="AE32053"/>
    </row>
    <row r="32054" spans="1:31">
      <c r="A32054">
        <v>73110</v>
      </c>
      <c r="B32054" t="s">
        <v>27432</v>
      </c>
      <c r="C32054" t="s">
        <v>33478</v>
      </c>
      <c r="D32054" t="s">
        <v>33482</v>
      </c>
      <c r="E32054"/>
      <c r="F32054"/>
      <c r="G32054"/>
      <c r="H32054"/>
      <c r="I32054"/>
      <c r="J32054"/>
      <c r="U32054" s="43"/>
      <c r="AE32054"/>
    </row>
    <row r="32055" spans="1:31">
      <c r="A32055">
        <v>73330</v>
      </c>
      <c r="B32055" t="s">
        <v>27433</v>
      </c>
      <c r="C32055" t="s">
        <v>33477</v>
      </c>
      <c r="D32055" t="s">
        <v>33476</v>
      </c>
      <c r="E32055"/>
      <c r="F32055"/>
      <c r="G32055"/>
      <c r="H32055"/>
      <c r="I32055"/>
      <c r="J32055"/>
      <c r="U32055" s="43"/>
      <c r="AE32055"/>
    </row>
    <row r="32056" spans="1:31">
      <c r="A32056">
        <v>73630</v>
      </c>
      <c r="B32056" t="s">
        <v>27434</v>
      </c>
      <c r="C32056" t="s">
        <v>33478</v>
      </c>
      <c r="D32056" t="s">
        <v>33476</v>
      </c>
      <c r="E32056"/>
      <c r="F32056"/>
      <c r="G32056"/>
      <c r="H32056"/>
      <c r="I32056"/>
      <c r="J32056"/>
      <c r="U32056" s="43"/>
      <c r="AE32056"/>
    </row>
    <row r="32057" spans="1:31">
      <c r="A32057">
        <v>73420</v>
      </c>
      <c r="B32057" t="s">
        <v>27435</v>
      </c>
      <c r="C32057" t="s">
        <v>33477</v>
      </c>
      <c r="D32057" t="s">
        <v>33476</v>
      </c>
      <c r="E32057"/>
      <c r="F32057"/>
      <c r="G32057"/>
      <c r="H32057"/>
      <c r="I32057"/>
      <c r="J32057"/>
      <c r="U32057" s="43"/>
      <c r="AE32057"/>
    </row>
    <row r="32058" spans="1:31">
      <c r="A32058">
        <v>73610</v>
      </c>
      <c r="B32058" t="s">
        <v>27436</v>
      </c>
      <c r="C32058" t="s">
        <v>33478</v>
      </c>
      <c r="D32058" t="s">
        <v>33476</v>
      </c>
      <c r="E32058"/>
      <c r="F32058"/>
      <c r="G32058"/>
      <c r="H32058"/>
      <c r="I32058"/>
      <c r="J32058"/>
      <c r="U32058" s="43"/>
      <c r="AE32058"/>
    </row>
    <row r="32059" spans="1:31">
      <c r="A32059">
        <v>73360</v>
      </c>
      <c r="B32059" t="s">
        <v>27437</v>
      </c>
      <c r="C32059" t="s">
        <v>33478</v>
      </c>
      <c r="D32059" t="s">
        <v>33476</v>
      </c>
      <c r="E32059"/>
      <c r="F32059"/>
      <c r="G32059"/>
      <c r="H32059"/>
      <c r="I32059"/>
      <c r="J32059"/>
      <c r="U32059" s="43"/>
      <c r="AE32059"/>
    </row>
    <row r="32060" spans="1:31">
      <c r="A32060">
        <v>73630</v>
      </c>
      <c r="B32060" t="s">
        <v>27438</v>
      </c>
      <c r="C32060" t="s">
        <v>33478</v>
      </c>
      <c r="D32060" t="s">
        <v>33476</v>
      </c>
      <c r="E32060"/>
      <c r="F32060"/>
      <c r="G32060"/>
      <c r="H32060"/>
      <c r="I32060"/>
      <c r="J32060"/>
      <c r="U32060" s="43"/>
      <c r="AE32060"/>
    </row>
    <row r="32061" spans="1:31">
      <c r="A32061">
        <v>73670</v>
      </c>
      <c r="B32061" t="s">
        <v>27439</v>
      </c>
      <c r="C32061" t="s">
        <v>33478</v>
      </c>
      <c r="D32061" t="s">
        <v>33476</v>
      </c>
      <c r="E32061"/>
      <c r="F32061"/>
      <c r="G32061"/>
      <c r="H32061"/>
      <c r="I32061"/>
      <c r="J32061"/>
      <c r="U32061" s="43"/>
      <c r="AE32061"/>
    </row>
    <row r="32062" spans="1:31">
      <c r="A32062">
        <v>73220</v>
      </c>
      <c r="B32062" t="s">
        <v>27440</v>
      </c>
      <c r="C32062" t="s">
        <v>33478</v>
      </c>
      <c r="D32062" t="s">
        <v>33476</v>
      </c>
      <c r="E32062"/>
      <c r="F32062"/>
      <c r="G32062"/>
      <c r="H32062"/>
      <c r="I32062"/>
      <c r="J32062"/>
      <c r="U32062" s="43"/>
      <c r="AE32062"/>
    </row>
    <row r="32063" spans="1:31">
      <c r="A32063">
        <v>73540</v>
      </c>
      <c r="B32063" t="s">
        <v>27441</v>
      </c>
      <c r="C32063" t="s">
        <v>33478</v>
      </c>
      <c r="D32063" t="s">
        <v>33476</v>
      </c>
      <c r="E32063"/>
      <c r="F32063"/>
      <c r="G32063"/>
      <c r="H32063"/>
      <c r="I32063"/>
      <c r="J32063"/>
      <c r="U32063" s="43"/>
      <c r="AE32063"/>
    </row>
    <row r="32064" spans="1:31">
      <c r="A32064">
        <v>73350</v>
      </c>
      <c r="B32064" t="s">
        <v>27442</v>
      </c>
      <c r="C32064" t="s">
        <v>33478</v>
      </c>
      <c r="D32064" t="s">
        <v>33476</v>
      </c>
      <c r="E32064"/>
      <c r="F32064"/>
      <c r="G32064"/>
      <c r="H32064"/>
      <c r="I32064"/>
      <c r="J32064"/>
      <c r="U32064" s="43"/>
      <c r="AE32064"/>
    </row>
    <row r="32065" spans="1:31">
      <c r="A32065">
        <v>73590</v>
      </c>
      <c r="B32065" t="s">
        <v>27443</v>
      </c>
      <c r="C32065" t="s">
        <v>33478</v>
      </c>
      <c r="D32065" t="s">
        <v>33476</v>
      </c>
      <c r="E32065"/>
      <c r="F32065"/>
      <c r="G32065"/>
      <c r="H32065"/>
      <c r="I32065"/>
      <c r="J32065"/>
      <c r="U32065" s="43"/>
      <c r="AE32065"/>
    </row>
    <row r="32066" spans="1:31">
      <c r="A32066">
        <v>73300</v>
      </c>
      <c r="B32066" t="s">
        <v>27444</v>
      </c>
      <c r="C32066" t="s">
        <v>33478</v>
      </c>
      <c r="D32066" t="s">
        <v>33476</v>
      </c>
      <c r="E32066"/>
      <c r="F32066"/>
      <c r="G32066"/>
      <c r="H32066"/>
      <c r="I32066"/>
      <c r="J32066"/>
      <c r="U32066" s="43"/>
      <c r="AE32066"/>
    </row>
    <row r="32067" spans="1:31">
      <c r="A32067">
        <v>73300</v>
      </c>
      <c r="B32067" t="s">
        <v>27444</v>
      </c>
      <c r="C32067" t="s">
        <v>33478</v>
      </c>
      <c r="D32067" t="s">
        <v>33476</v>
      </c>
      <c r="E32067"/>
      <c r="F32067"/>
      <c r="G32067"/>
      <c r="H32067"/>
      <c r="I32067"/>
      <c r="J32067"/>
      <c r="U32067" s="43"/>
      <c r="AE32067"/>
    </row>
    <row r="32068" spans="1:31">
      <c r="A32068">
        <v>73500</v>
      </c>
      <c r="B32068" t="s">
        <v>15261</v>
      </c>
      <c r="C32068" t="s">
        <v>33483</v>
      </c>
      <c r="D32068" t="s">
        <v>33476</v>
      </c>
      <c r="E32068"/>
      <c r="F32068"/>
      <c r="G32068"/>
      <c r="H32068"/>
      <c r="I32068"/>
      <c r="J32068"/>
      <c r="U32068" s="43"/>
      <c r="AE32068"/>
    </row>
    <row r="32069" spans="1:31">
      <c r="A32069">
        <v>73500</v>
      </c>
      <c r="B32069" t="s">
        <v>27445</v>
      </c>
      <c r="C32069" t="s">
        <v>33483</v>
      </c>
      <c r="D32069" t="s">
        <v>33476</v>
      </c>
      <c r="E32069"/>
      <c r="F32069"/>
      <c r="G32069"/>
      <c r="H32069"/>
      <c r="I32069"/>
      <c r="J32069"/>
      <c r="U32069" s="43"/>
      <c r="AE32069"/>
    </row>
    <row r="32070" spans="1:31">
      <c r="A32070">
        <v>73250</v>
      </c>
      <c r="B32070" t="s">
        <v>27446</v>
      </c>
      <c r="C32070" t="s">
        <v>33478</v>
      </c>
      <c r="D32070" t="s">
        <v>33476</v>
      </c>
      <c r="E32070"/>
      <c r="F32070"/>
      <c r="G32070"/>
      <c r="H32070"/>
      <c r="I32070"/>
      <c r="J32070"/>
      <c r="U32070" s="43"/>
      <c r="AE32070"/>
    </row>
    <row r="32071" spans="1:31">
      <c r="A32071">
        <v>73460</v>
      </c>
      <c r="B32071" t="s">
        <v>27447</v>
      </c>
      <c r="C32071" t="s">
        <v>33478</v>
      </c>
      <c r="D32071" t="s">
        <v>33482</v>
      </c>
      <c r="E32071"/>
      <c r="F32071"/>
      <c r="G32071"/>
      <c r="H32071"/>
      <c r="I32071"/>
      <c r="J32071"/>
      <c r="U32071" s="43"/>
      <c r="AE32071"/>
    </row>
    <row r="32072" spans="1:31">
      <c r="A32072">
        <v>73470</v>
      </c>
      <c r="B32072" t="s">
        <v>27448</v>
      </c>
      <c r="C32072" t="s">
        <v>33477</v>
      </c>
      <c r="D32072" t="e">
        <v>#N/A</v>
      </c>
      <c r="E32072"/>
      <c r="F32072"/>
      <c r="G32072"/>
      <c r="H32072"/>
      <c r="I32072"/>
      <c r="J32072"/>
      <c r="U32072" s="43"/>
      <c r="AE32072"/>
    </row>
    <row r="32073" spans="1:31">
      <c r="A32073">
        <v>73590</v>
      </c>
      <c r="B32073" t="s">
        <v>27449</v>
      </c>
      <c r="C32073" t="s">
        <v>33478</v>
      </c>
      <c r="D32073" t="s">
        <v>33476</v>
      </c>
      <c r="E32073"/>
      <c r="F32073"/>
      <c r="G32073"/>
      <c r="H32073"/>
      <c r="I32073"/>
      <c r="J32073"/>
      <c r="U32073" s="43"/>
      <c r="AE32073"/>
    </row>
    <row r="32074" spans="1:31">
      <c r="A32074">
        <v>73200</v>
      </c>
      <c r="B32074" t="s">
        <v>27450</v>
      </c>
      <c r="C32074" t="s">
        <v>33478</v>
      </c>
      <c r="D32074" t="s">
        <v>33476</v>
      </c>
      <c r="E32074"/>
      <c r="F32074"/>
      <c r="G32074"/>
      <c r="H32074"/>
      <c r="I32074"/>
      <c r="J32074"/>
      <c r="U32074" s="43"/>
      <c r="AE32074"/>
    </row>
    <row r="32075" spans="1:31">
      <c r="A32075">
        <v>73100</v>
      </c>
      <c r="B32075" t="s">
        <v>27451</v>
      </c>
      <c r="C32075" t="s">
        <v>33477</v>
      </c>
      <c r="D32075" t="s">
        <v>33476</v>
      </c>
      <c r="E32075"/>
      <c r="F32075"/>
      <c r="G32075"/>
      <c r="H32075"/>
      <c r="I32075"/>
      <c r="J32075"/>
      <c r="U32075" s="43"/>
      <c r="AE32075"/>
    </row>
    <row r="32076" spans="1:31">
      <c r="A32076">
        <v>73460</v>
      </c>
      <c r="B32076" t="s">
        <v>27452</v>
      </c>
      <c r="C32076" t="s">
        <v>33478</v>
      </c>
      <c r="D32076" t="s">
        <v>33482</v>
      </c>
      <c r="E32076"/>
      <c r="F32076"/>
      <c r="G32076"/>
      <c r="H32076"/>
      <c r="I32076"/>
      <c r="J32076"/>
      <c r="U32076" s="43"/>
      <c r="AE32076"/>
    </row>
    <row r="32077" spans="1:31">
      <c r="A32077">
        <v>73200</v>
      </c>
      <c r="B32077" t="s">
        <v>6907</v>
      </c>
      <c r="C32077" t="s">
        <v>33478</v>
      </c>
      <c r="D32077" t="s">
        <v>33476</v>
      </c>
      <c r="E32077"/>
      <c r="F32077"/>
      <c r="G32077"/>
      <c r="H32077"/>
      <c r="I32077"/>
      <c r="J32077"/>
      <c r="U32077" s="43"/>
      <c r="AE32077"/>
    </row>
    <row r="32078" spans="1:31">
      <c r="A32078">
        <v>73600</v>
      </c>
      <c r="B32078" t="s">
        <v>14383</v>
      </c>
      <c r="C32078" t="s">
        <v>33478</v>
      </c>
      <c r="D32078" t="e">
        <v>#N/A</v>
      </c>
      <c r="E32078"/>
      <c r="F32078"/>
      <c r="G32078"/>
      <c r="H32078"/>
      <c r="I32078"/>
      <c r="J32078"/>
      <c r="U32078" s="43"/>
      <c r="AE32078"/>
    </row>
    <row r="32079" spans="1:31">
      <c r="A32079">
        <v>73620</v>
      </c>
      <c r="B32079" t="s">
        <v>27453</v>
      </c>
      <c r="C32079" t="s">
        <v>33478</v>
      </c>
      <c r="D32079" t="s">
        <v>33476</v>
      </c>
      <c r="E32079"/>
      <c r="F32079"/>
      <c r="G32079"/>
      <c r="H32079"/>
      <c r="I32079"/>
      <c r="J32079"/>
      <c r="U32079" s="43"/>
      <c r="AE32079"/>
    </row>
    <row r="32080" spans="1:31">
      <c r="A32080">
        <v>73390</v>
      </c>
      <c r="B32080" t="s">
        <v>968</v>
      </c>
      <c r="C32080" t="s">
        <v>33477</v>
      </c>
      <c r="D32080" t="s">
        <v>33482</v>
      </c>
      <c r="E32080"/>
      <c r="F32080"/>
      <c r="G32080"/>
      <c r="H32080"/>
      <c r="I32080"/>
      <c r="J32080"/>
      <c r="U32080" s="43"/>
      <c r="AE32080"/>
    </row>
    <row r="32081" spans="1:31">
      <c r="A32081">
        <v>73300</v>
      </c>
      <c r="B32081" t="s">
        <v>27454</v>
      </c>
      <c r="C32081" t="s">
        <v>33478</v>
      </c>
      <c r="D32081" t="s">
        <v>33476</v>
      </c>
      <c r="E32081"/>
      <c r="F32081"/>
      <c r="G32081"/>
      <c r="H32081"/>
      <c r="I32081"/>
      <c r="J32081"/>
      <c r="U32081" s="43"/>
      <c r="AE32081"/>
    </row>
    <row r="32082" spans="1:31">
      <c r="A32082">
        <v>73300</v>
      </c>
      <c r="B32082" t="s">
        <v>27454</v>
      </c>
      <c r="C32082" t="s">
        <v>33478</v>
      </c>
      <c r="D32082" t="s">
        <v>33476</v>
      </c>
      <c r="E32082"/>
      <c r="F32082"/>
      <c r="G32082"/>
      <c r="H32082"/>
      <c r="I32082"/>
      <c r="J32082"/>
      <c r="U32082" s="43"/>
      <c r="AE32082"/>
    </row>
    <row r="32083" spans="1:31">
      <c r="A32083">
        <v>73300</v>
      </c>
      <c r="B32083" t="s">
        <v>27454</v>
      </c>
      <c r="C32083" t="s">
        <v>33478</v>
      </c>
      <c r="D32083" t="s">
        <v>33476</v>
      </c>
      <c r="E32083"/>
      <c r="F32083"/>
      <c r="G32083"/>
      <c r="H32083"/>
      <c r="I32083"/>
      <c r="J32083"/>
      <c r="U32083" s="43"/>
      <c r="AE32083"/>
    </row>
    <row r="32084" spans="1:31">
      <c r="A32084">
        <v>73300</v>
      </c>
      <c r="B32084" t="s">
        <v>27454</v>
      </c>
      <c r="C32084" t="s">
        <v>33478</v>
      </c>
      <c r="D32084" t="s">
        <v>33476</v>
      </c>
      <c r="E32084"/>
      <c r="F32084"/>
      <c r="G32084"/>
      <c r="H32084"/>
      <c r="I32084"/>
      <c r="J32084"/>
      <c r="U32084" s="43"/>
      <c r="AE32084"/>
    </row>
    <row r="32085" spans="1:31">
      <c r="A32085">
        <v>73000</v>
      </c>
      <c r="B32085" t="s">
        <v>27455</v>
      </c>
      <c r="C32085" t="s">
        <v>33477</v>
      </c>
      <c r="D32085" t="e">
        <v>#N/A</v>
      </c>
      <c r="E32085"/>
      <c r="F32085"/>
      <c r="G32085"/>
      <c r="H32085"/>
      <c r="I32085"/>
      <c r="J32085"/>
      <c r="U32085" s="43"/>
      <c r="AE32085"/>
    </row>
    <row r="32086" spans="1:31">
      <c r="A32086">
        <v>73300</v>
      </c>
      <c r="B32086" t="s">
        <v>27456</v>
      </c>
      <c r="C32086" t="s">
        <v>33478</v>
      </c>
      <c r="D32086" t="s">
        <v>33476</v>
      </c>
      <c r="E32086"/>
      <c r="F32086"/>
      <c r="G32086"/>
      <c r="H32086"/>
      <c r="I32086"/>
      <c r="J32086"/>
      <c r="U32086" s="43"/>
      <c r="AE32086"/>
    </row>
    <row r="32087" spans="1:31">
      <c r="A32087">
        <v>73630</v>
      </c>
      <c r="B32087" t="s">
        <v>27457</v>
      </c>
      <c r="C32087" t="s">
        <v>33478</v>
      </c>
      <c r="D32087" t="s">
        <v>33476</v>
      </c>
      <c r="E32087"/>
      <c r="F32087"/>
      <c r="G32087"/>
      <c r="H32087"/>
      <c r="I32087"/>
      <c r="J32087"/>
      <c r="U32087" s="43"/>
      <c r="AE32087"/>
    </row>
    <row r="32088" spans="1:31">
      <c r="A32088">
        <v>73170</v>
      </c>
      <c r="B32088" t="s">
        <v>27458</v>
      </c>
      <c r="C32088" t="s">
        <v>33477</v>
      </c>
      <c r="D32088" t="s">
        <v>33476</v>
      </c>
      <c r="E32088"/>
      <c r="F32088"/>
      <c r="G32088"/>
      <c r="H32088"/>
      <c r="I32088"/>
      <c r="J32088"/>
      <c r="U32088" s="43"/>
      <c r="AE32088"/>
    </row>
    <row r="32089" spans="1:31">
      <c r="A32089">
        <v>73800</v>
      </c>
      <c r="B32089" t="s">
        <v>27459</v>
      </c>
      <c r="C32089" t="s">
        <v>33477</v>
      </c>
      <c r="D32089" t="s">
        <v>33476</v>
      </c>
      <c r="E32089"/>
      <c r="F32089"/>
      <c r="G32089"/>
      <c r="H32089"/>
      <c r="I32089"/>
      <c r="J32089"/>
      <c r="U32089" s="43"/>
      <c r="AE32089"/>
    </row>
    <row r="32090" spans="1:31">
      <c r="A32090">
        <v>73210</v>
      </c>
      <c r="B32090" t="s">
        <v>27460</v>
      </c>
      <c r="C32090" t="s">
        <v>33478</v>
      </c>
      <c r="D32090" t="s">
        <v>33476</v>
      </c>
      <c r="E32090"/>
      <c r="F32090"/>
      <c r="G32090"/>
      <c r="H32090"/>
      <c r="I32090"/>
      <c r="J32090"/>
      <c r="U32090" s="43"/>
      <c r="AE32090"/>
    </row>
    <row r="32091" spans="1:31">
      <c r="A32091">
        <v>73610</v>
      </c>
      <c r="B32091" t="s">
        <v>27461</v>
      </c>
      <c r="C32091" t="s">
        <v>33478</v>
      </c>
      <c r="D32091" t="s">
        <v>33476</v>
      </c>
      <c r="E32091"/>
      <c r="F32091"/>
      <c r="G32091"/>
      <c r="H32091"/>
      <c r="I32091"/>
      <c r="J32091"/>
      <c r="U32091" s="43"/>
      <c r="AE32091"/>
    </row>
    <row r="32092" spans="1:31">
      <c r="A32092">
        <v>73340</v>
      </c>
      <c r="B32092" t="s">
        <v>27462</v>
      </c>
      <c r="C32092" t="s">
        <v>33478</v>
      </c>
      <c r="D32092" t="s">
        <v>33476</v>
      </c>
      <c r="E32092"/>
      <c r="F32092"/>
      <c r="G32092"/>
      <c r="H32092"/>
      <c r="I32092"/>
      <c r="J32092"/>
      <c r="U32092" s="43"/>
      <c r="AE32092"/>
    </row>
    <row r="32093" spans="1:31">
      <c r="A32093">
        <v>73170</v>
      </c>
      <c r="B32093" t="s">
        <v>27463</v>
      </c>
      <c r="C32093" t="s">
        <v>33477</v>
      </c>
      <c r="D32093" t="s">
        <v>33476</v>
      </c>
      <c r="E32093"/>
      <c r="F32093"/>
      <c r="G32093"/>
      <c r="H32093"/>
      <c r="I32093"/>
      <c r="J32093"/>
      <c r="U32093" s="43"/>
      <c r="AE32093"/>
    </row>
    <row r="32094" spans="1:31">
      <c r="A32094">
        <v>73170</v>
      </c>
      <c r="B32094" t="s">
        <v>6955</v>
      </c>
      <c r="C32094" t="s">
        <v>33477</v>
      </c>
      <c r="D32094" t="s">
        <v>33476</v>
      </c>
      <c r="E32094"/>
      <c r="F32094"/>
      <c r="G32094"/>
      <c r="H32094"/>
      <c r="I32094"/>
      <c r="J32094"/>
      <c r="U32094" s="43"/>
      <c r="AE32094"/>
    </row>
    <row r="32095" spans="1:31">
      <c r="A32095">
        <v>73210</v>
      </c>
      <c r="B32095" t="s">
        <v>27464</v>
      </c>
      <c r="C32095" t="s">
        <v>33478</v>
      </c>
      <c r="D32095" t="s">
        <v>33476</v>
      </c>
      <c r="E32095"/>
      <c r="F32095"/>
      <c r="G32095"/>
      <c r="H32095"/>
      <c r="I32095"/>
      <c r="J32095"/>
      <c r="U32095" s="43"/>
      <c r="AE32095"/>
    </row>
    <row r="32096" spans="1:31">
      <c r="A32096">
        <v>73210</v>
      </c>
      <c r="B32096" t="s">
        <v>27464</v>
      </c>
      <c r="C32096" t="s">
        <v>33478</v>
      </c>
      <c r="D32096" t="s">
        <v>33476</v>
      </c>
      <c r="E32096"/>
      <c r="F32096"/>
      <c r="G32096"/>
      <c r="H32096"/>
      <c r="I32096"/>
      <c r="J32096"/>
      <c r="U32096" s="43"/>
      <c r="AE32096"/>
    </row>
    <row r="32097" spans="1:31">
      <c r="A32097">
        <v>73210</v>
      </c>
      <c r="B32097" t="s">
        <v>27464</v>
      </c>
      <c r="C32097" t="s">
        <v>33478</v>
      </c>
      <c r="D32097" t="s">
        <v>33476</v>
      </c>
      <c r="E32097"/>
      <c r="F32097"/>
      <c r="G32097"/>
      <c r="H32097"/>
      <c r="I32097"/>
      <c r="J32097"/>
      <c r="U32097" s="43"/>
      <c r="AE32097"/>
    </row>
    <row r="32098" spans="1:31">
      <c r="A32098">
        <v>73210</v>
      </c>
      <c r="B32098" t="s">
        <v>27464</v>
      </c>
      <c r="C32098" t="s">
        <v>33478</v>
      </c>
      <c r="D32098" t="s">
        <v>33476</v>
      </c>
      <c r="E32098"/>
      <c r="F32098"/>
      <c r="G32098"/>
      <c r="H32098"/>
      <c r="I32098"/>
      <c r="J32098"/>
      <c r="U32098" s="43"/>
      <c r="AE32098"/>
    </row>
    <row r="32099" spans="1:31">
      <c r="A32099">
        <v>73210</v>
      </c>
      <c r="B32099" t="s">
        <v>27464</v>
      </c>
      <c r="C32099" t="s">
        <v>33478</v>
      </c>
      <c r="D32099" t="s">
        <v>33476</v>
      </c>
      <c r="E32099"/>
      <c r="F32099"/>
      <c r="G32099"/>
      <c r="H32099"/>
      <c r="I32099"/>
      <c r="J32099"/>
      <c r="U32099" s="43"/>
      <c r="AE32099"/>
    </row>
    <row r="32100" spans="1:31">
      <c r="A32100">
        <v>73800</v>
      </c>
      <c r="B32100" t="s">
        <v>27465</v>
      </c>
      <c r="C32100" t="s">
        <v>33477</v>
      </c>
      <c r="D32100" t="s">
        <v>33476</v>
      </c>
      <c r="E32100"/>
      <c r="F32100"/>
      <c r="G32100"/>
      <c r="H32100"/>
      <c r="I32100"/>
      <c r="J32100"/>
      <c r="U32100" s="43"/>
      <c r="AE32100"/>
    </row>
    <row r="32101" spans="1:31">
      <c r="A32101">
        <v>73800</v>
      </c>
      <c r="B32101" t="s">
        <v>27465</v>
      </c>
      <c r="C32101" t="s">
        <v>33477</v>
      </c>
      <c r="D32101" t="s">
        <v>33476</v>
      </c>
      <c r="E32101"/>
      <c r="F32101"/>
      <c r="G32101"/>
      <c r="H32101"/>
      <c r="I32101"/>
      <c r="J32101"/>
      <c r="U32101" s="43"/>
      <c r="AE32101"/>
    </row>
    <row r="32102" spans="1:31">
      <c r="A32102">
        <v>73470</v>
      </c>
      <c r="B32102" t="s">
        <v>27466</v>
      </c>
      <c r="C32102" t="s">
        <v>33477</v>
      </c>
      <c r="D32102" t="e">
        <v>#N/A</v>
      </c>
      <c r="E32102"/>
      <c r="F32102"/>
      <c r="G32102"/>
      <c r="H32102"/>
      <c r="I32102"/>
      <c r="J32102"/>
      <c r="U32102" s="43"/>
      <c r="AE32102"/>
    </row>
    <row r="32103" spans="1:31">
      <c r="A32103">
        <v>73400</v>
      </c>
      <c r="B32103" t="s">
        <v>27467</v>
      </c>
      <c r="C32103" t="s">
        <v>33478</v>
      </c>
      <c r="D32103" t="s">
        <v>33476</v>
      </c>
      <c r="E32103"/>
      <c r="F32103"/>
      <c r="G32103"/>
      <c r="H32103"/>
      <c r="I32103"/>
      <c r="J32103"/>
      <c r="U32103" s="43"/>
      <c r="AE32103"/>
    </row>
    <row r="32104" spans="1:31">
      <c r="A32104">
        <v>73200</v>
      </c>
      <c r="B32104" t="s">
        <v>27468</v>
      </c>
      <c r="C32104" t="s">
        <v>33478</v>
      </c>
      <c r="D32104" t="s">
        <v>33476</v>
      </c>
      <c r="E32104"/>
      <c r="F32104"/>
      <c r="G32104"/>
      <c r="H32104"/>
      <c r="I32104"/>
      <c r="J32104"/>
      <c r="U32104" s="43"/>
      <c r="AE32104"/>
    </row>
    <row r="32105" spans="1:31">
      <c r="A32105">
        <v>73420</v>
      </c>
      <c r="B32105" t="s">
        <v>27469</v>
      </c>
      <c r="C32105" t="s">
        <v>33477</v>
      </c>
      <c r="D32105" t="s">
        <v>33476</v>
      </c>
      <c r="E32105"/>
      <c r="F32105"/>
      <c r="G32105"/>
      <c r="H32105"/>
      <c r="I32105"/>
      <c r="J32105"/>
      <c r="U32105" s="43"/>
      <c r="AE32105"/>
    </row>
    <row r="32106" spans="1:31">
      <c r="A32106">
        <v>73170</v>
      </c>
      <c r="B32106" t="s">
        <v>27470</v>
      </c>
      <c r="C32106" t="s">
        <v>33477</v>
      </c>
      <c r="D32106" t="s">
        <v>33476</v>
      </c>
      <c r="E32106"/>
      <c r="F32106"/>
      <c r="G32106"/>
      <c r="H32106"/>
      <c r="I32106"/>
      <c r="J32106"/>
      <c r="U32106" s="43"/>
      <c r="AE32106"/>
    </row>
    <row r="32107" spans="1:31">
      <c r="A32107">
        <v>73500</v>
      </c>
      <c r="B32107" t="s">
        <v>27471</v>
      </c>
      <c r="C32107" t="s">
        <v>33483</v>
      </c>
      <c r="D32107" t="s">
        <v>33476</v>
      </c>
      <c r="E32107"/>
      <c r="F32107"/>
      <c r="G32107"/>
      <c r="H32107"/>
      <c r="I32107"/>
      <c r="J32107"/>
      <c r="U32107" s="43"/>
      <c r="AE32107"/>
    </row>
    <row r="32108" spans="1:31">
      <c r="A32108">
        <v>73800</v>
      </c>
      <c r="B32108" t="s">
        <v>27472</v>
      </c>
      <c r="C32108" t="s">
        <v>33477</v>
      </c>
      <c r="D32108" t="s">
        <v>33476</v>
      </c>
      <c r="E32108"/>
      <c r="F32108"/>
      <c r="G32108"/>
      <c r="H32108"/>
      <c r="I32108"/>
      <c r="J32108"/>
      <c r="U32108" s="43"/>
      <c r="AE32108"/>
    </row>
    <row r="32109" spans="1:31">
      <c r="A32109">
        <v>73000</v>
      </c>
      <c r="B32109" t="s">
        <v>27473</v>
      </c>
      <c r="C32109" t="s">
        <v>33477</v>
      </c>
      <c r="D32109" t="e">
        <v>#N/A</v>
      </c>
      <c r="E32109"/>
      <c r="F32109"/>
      <c r="G32109"/>
      <c r="H32109"/>
      <c r="I32109"/>
      <c r="J32109"/>
      <c r="U32109" s="43"/>
      <c r="AE32109"/>
    </row>
    <row r="32110" spans="1:31">
      <c r="A32110">
        <v>73350</v>
      </c>
      <c r="B32110" t="s">
        <v>15303</v>
      </c>
      <c r="C32110" t="s">
        <v>33478</v>
      </c>
      <c r="D32110" t="s">
        <v>33476</v>
      </c>
      <c r="E32110"/>
      <c r="F32110"/>
      <c r="G32110"/>
      <c r="H32110"/>
      <c r="I32110"/>
      <c r="J32110"/>
      <c r="U32110" s="43"/>
      <c r="AE32110"/>
    </row>
    <row r="32111" spans="1:31">
      <c r="A32111">
        <v>73460</v>
      </c>
      <c r="B32111" t="s">
        <v>27474</v>
      </c>
      <c r="C32111" t="s">
        <v>33478</v>
      </c>
      <c r="D32111" t="s">
        <v>33482</v>
      </c>
      <c r="E32111"/>
      <c r="F32111"/>
      <c r="G32111"/>
      <c r="H32111"/>
      <c r="I32111"/>
      <c r="J32111"/>
      <c r="U32111" s="43"/>
      <c r="AE32111"/>
    </row>
    <row r="32112" spans="1:31">
      <c r="A32112">
        <v>73100</v>
      </c>
      <c r="B32112" t="s">
        <v>23596</v>
      </c>
      <c r="C32112" t="s">
        <v>33477</v>
      </c>
      <c r="D32112" t="s">
        <v>33476</v>
      </c>
      <c r="E32112"/>
      <c r="F32112"/>
      <c r="G32112"/>
      <c r="H32112"/>
      <c r="I32112"/>
      <c r="J32112"/>
      <c r="U32112" s="43"/>
      <c r="AE32112"/>
    </row>
    <row r="32113" spans="1:31">
      <c r="A32113">
        <v>73390</v>
      </c>
      <c r="B32113" t="s">
        <v>27475</v>
      </c>
      <c r="C32113" t="s">
        <v>33477</v>
      </c>
      <c r="D32113" t="s">
        <v>33482</v>
      </c>
      <c r="E32113"/>
      <c r="F32113"/>
      <c r="G32113"/>
      <c r="H32113"/>
      <c r="I32113"/>
      <c r="J32113"/>
      <c r="U32113" s="43"/>
      <c r="AE32113"/>
    </row>
    <row r="32114" spans="1:31">
      <c r="A32114">
        <v>73220</v>
      </c>
      <c r="B32114" t="s">
        <v>27476</v>
      </c>
      <c r="C32114" t="s">
        <v>33478</v>
      </c>
      <c r="D32114" t="s">
        <v>33476</v>
      </c>
      <c r="E32114"/>
      <c r="F32114"/>
      <c r="G32114"/>
      <c r="H32114"/>
      <c r="I32114"/>
      <c r="J32114"/>
      <c r="U32114" s="43"/>
      <c r="AE32114"/>
    </row>
    <row r="32115" spans="1:31">
      <c r="A32115">
        <v>73200</v>
      </c>
      <c r="B32115" t="s">
        <v>27477</v>
      </c>
      <c r="C32115" t="s">
        <v>33478</v>
      </c>
      <c r="D32115" t="s">
        <v>33476</v>
      </c>
      <c r="E32115"/>
      <c r="F32115"/>
      <c r="G32115"/>
      <c r="H32115"/>
      <c r="I32115"/>
      <c r="J32115"/>
      <c r="U32115" s="43"/>
      <c r="AE32115"/>
    </row>
    <row r="32116" spans="1:31">
      <c r="A32116">
        <v>73800</v>
      </c>
      <c r="B32116" t="s">
        <v>27478</v>
      </c>
      <c r="C32116" t="s">
        <v>33477</v>
      </c>
      <c r="D32116" t="s">
        <v>33476</v>
      </c>
      <c r="E32116"/>
      <c r="F32116"/>
      <c r="G32116"/>
      <c r="H32116"/>
      <c r="I32116"/>
      <c r="J32116"/>
      <c r="U32116" s="43"/>
      <c r="AE32116"/>
    </row>
    <row r="32117" spans="1:31">
      <c r="A32117">
        <v>73870</v>
      </c>
      <c r="B32117" t="s">
        <v>27479</v>
      </c>
      <c r="C32117" t="s">
        <v>33478</v>
      </c>
      <c r="D32117" t="e">
        <v>#N/A</v>
      </c>
      <c r="E32117"/>
      <c r="F32117"/>
      <c r="G32117"/>
      <c r="H32117"/>
      <c r="I32117"/>
      <c r="J32117"/>
      <c r="U32117" s="43"/>
      <c r="AE32117"/>
    </row>
    <row r="32118" spans="1:31">
      <c r="A32118">
        <v>73870</v>
      </c>
      <c r="B32118" t="s">
        <v>27479</v>
      </c>
      <c r="C32118" t="s">
        <v>33478</v>
      </c>
      <c r="D32118" t="e">
        <v>#N/A</v>
      </c>
      <c r="E32118"/>
      <c r="F32118"/>
      <c r="G32118"/>
      <c r="H32118"/>
      <c r="I32118"/>
      <c r="J32118"/>
      <c r="U32118" s="43"/>
      <c r="AE32118"/>
    </row>
    <row r="32119" spans="1:31">
      <c r="A32119">
        <v>73220</v>
      </c>
      <c r="B32119" t="s">
        <v>27480</v>
      </c>
      <c r="C32119" t="s">
        <v>33478</v>
      </c>
      <c r="D32119" t="s">
        <v>33476</v>
      </c>
      <c r="E32119"/>
      <c r="F32119"/>
      <c r="G32119"/>
      <c r="H32119"/>
      <c r="I32119"/>
      <c r="J32119"/>
      <c r="U32119" s="43"/>
      <c r="AE32119"/>
    </row>
    <row r="32120" spans="1:31">
      <c r="A32120">
        <v>73700</v>
      </c>
      <c r="B32120" t="s">
        <v>27481</v>
      </c>
      <c r="C32120" t="s">
        <v>33478</v>
      </c>
      <c r="D32120" t="s">
        <v>33476</v>
      </c>
      <c r="E32120"/>
      <c r="F32120"/>
      <c r="G32120"/>
      <c r="H32120"/>
      <c r="I32120"/>
      <c r="J32120"/>
      <c r="U32120" s="43"/>
      <c r="AE32120"/>
    </row>
    <row r="32121" spans="1:31">
      <c r="A32121">
        <v>73300</v>
      </c>
      <c r="B32121" t="s">
        <v>27482</v>
      </c>
      <c r="C32121" t="s">
        <v>33478</v>
      </c>
      <c r="D32121" t="s">
        <v>33476</v>
      </c>
      <c r="E32121"/>
      <c r="F32121"/>
      <c r="G32121"/>
      <c r="H32121"/>
      <c r="I32121"/>
      <c r="J32121"/>
      <c r="U32121" s="43"/>
      <c r="AE32121"/>
    </row>
    <row r="32122" spans="1:31">
      <c r="A32122">
        <v>73340</v>
      </c>
      <c r="B32122" t="s">
        <v>27483</v>
      </c>
      <c r="C32122" t="s">
        <v>33478</v>
      </c>
      <c r="D32122" t="s">
        <v>33476</v>
      </c>
      <c r="E32122"/>
      <c r="F32122"/>
      <c r="G32122"/>
      <c r="H32122"/>
      <c r="I32122"/>
      <c r="J32122"/>
      <c r="U32122" s="43"/>
      <c r="AE32122"/>
    </row>
    <row r="32123" spans="1:31">
      <c r="A32123">
        <v>73290</v>
      </c>
      <c r="B32123" t="s">
        <v>27484</v>
      </c>
      <c r="C32123" t="s">
        <v>33477</v>
      </c>
      <c r="D32123" t="e">
        <v>#N/A</v>
      </c>
      <c r="E32123"/>
      <c r="F32123"/>
      <c r="G32123"/>
      <c r="H32123"/>
      <c r="I32123"/>
      <c r="J32123"/>
      <c r="U32123" s="43"/>
      <c r="AE32123"/>
    </row>
    <row r="32124" spans="1:31">
      <c r="A32124">
        <v>73310</v>
      </c>
      <c r="B32124" t="s">
        <v>27485</v>
      </c>
      <c r="C32124" t="s">
        <v>33477</v>
      </c>
      <c r="D32124" t="s">
        <v>33476</v>
      </c>
      <c r="E32124"/>
      <c r="F32124"/>
      <c r="G32124"/>
      <c r="H32124"/>
      <c r="I32124"/>
      <c r="J32124"/>
      <c r="U32124" s="43"/>
      <c r="AE32124"/>
    </row>
    <row r="32125" spans="1:31">
      <c r="A32125">
        <v>73600</v>
      </c>
      <c r="B32125" t="s">
        <v>27486</v>
      </c>
      <c r="C32125" t="s">
        <v>33478</v>
      </c>
      <c r="D32125" t="e">
        <v>#N/A</v>
      </c>
      <c r="E32125"/>
      <c r="F32125"/>
      <c r="G32125"/>
      <c r="H32125"/>
      <c r="I32125"/>
      <c r="J32125"/>
      <c r="U32125" s="43"/>
      <c r="AE32125"/>
    </row>
    <row r="32126" spans="1:31">
      <c r="A32126">
        <v>73100</v>
      </c>
      <c r="B32126" t="s">
        <v>27487</v>
      </c>
      <c r="C32126" t="s">
        <v>33477</v>
      </c>
      <c r="D32126" t="s">
        <v>33476</v>
      </c>
      <c r="E32126"/>
      <c r="F32126"/>
      <c r="G32126"/>
      <c r="H32126"/>
      <c r="I32126"/>
      <c r="J32126"/>
      <c r="U32126" s="43"/>
      <c r="AE32126"/>
    </row>
    <row r="32127" spans="1:31">
      <c r="A32127">
        <v>73800</v>
      </c>
      <c r="B32127" t="s">
        <v>27488</v>
      </c>
      <c r="C32127" t="s">
        <v>33477</v>
      </c>
      <c r="D32127" t="s">
        <v>33476</v>
      </c>
      <c r="E32127"/>
      <c r="F32127"/>
      <c r="G32127"/>
      <c r="H32127"/>
      <c r="I32127"/>
      <c r="J32127"/>
      <c r="U32127" s="43"/>
      <c r="AE32127"/>
    </row>
    <row r="32128" spans="1:31">
      <c r="A32128">
        <v>73470</v>
      </c>
      <c r="B32128" t="s">
        <v>27489</v>
      </c>
      <c r="C32128" t="s">
        <v>33477</v>
      </c>
      <c r="D32128" t="e">
        <v>#N/A</v>
      </c>
      <c r="E32128"/>
      <c r="F32128"/>
      <c r="G32128"/>
      <c r="H32128"/>
      <c r="I32128"/>
      <c r="J32128"/>
      <c r="U32128" s="43"/>
      <c r="AE32128"/>
    </row>
    <row r="32129" spans="1:31">
      <c r="A32129">
        <v>73590</v>
      </c>
      <c r="B32129" t="s">
        <v>27490</v>
      </c>
      <c r="C32129" t="s">
        <v>33478</v>
      </c>
      <c r="D32129" t="s">
        <v>33476</v>
      </c>
      <c r="E32129"/>
      <c r="F32129"/>
      <c r="G32129"/>
      <c r="H32129"/>
      <c r="I32129"/>
      <c r="J32129"/>
      <c r="U32129" s="43"/>
      <c r="AE32129"/>
    </row>
    <row r="32130" spans="1:31">
      <c r="A32130">
        <v>73260</v>
      </c>
      <c r="B32130" t="s">
        <v>27491</v>
      </c>
      <c r="C32130" t="s">
        <v>33478</v>
      </c>
      <c r="D32130" t="s">
        <v>33476</v>
      </c>
      <c r="E32130"/>
      <c r="F32130"/>
      <c r="G32130"/>
      <c r="H32130"/>
      <c r="I32130"/>
      <c r="J32130"/>
      <c r="U32130" s="43"/>
      <c r="AE32130"/>
    </row>
    <row r="32131" spans="1:31">
      <c r="A32131">
        <v>73260</v>
      </c>
      <c r="B32131" t="s">
        <v>27491</v>
      </c>
      <c r="C32131" t="s">
        <v>33478</v>
      </c>
      <c r="D32131" t="s">
        <v>33476</v>
      </c>
      <c r="E32131"/>
      <c r="F32131"/>
      <c r="G32131"/>
      <c r="H32131"/>
      <c r="I32131"/>
      <c r="J32131"/>
      <c r="U32131" s="43"/>
      <c r="AE32131"/>
    </row>
    <row r="32132" spans="1:31">
      <c r="A32132">
        <v>73260</v>
      </c>
      <c r="B32132" t="s">
        <v>27491</v>
      </c>
      <c r="C32132" t="s">
        <v>33478</v>
      </c>
      <c r="D32132" t="s">
        <v>33476</v>
      </c>
      <c r="E32132"/>
      <c r="F32132"/>
      <c r="G32132"/>
      <c r="H32132"/>
      <c r="I32132"/>
      <c r="J32132"/>
      <c r="U32132" s="43"/>
      <c r="AE32132"/>
    </row>
    <row r="32133" spans="1:31">
      <c r="A32133">
        <v>73260</v>
      </c>
      <c r="B32133" t="s">
        <v>27491</v>
      </c>
      <c r="C32133" t="s">
        <v>33478</v>
      </c>
      <c r="D32133" t="s">
        <v>33476</v>
      </c>
      <c r="E32133"/>
      <c r="F32133"/>
      <c r="G32133"/>
      <c r="H32133"/>
      <c r="I32133"/>
      <c r="J32133"/>
      <c r="U32133" s="43"/>
      <c r="AE32133"/>
    </row>
    <row r="32134" spans="1:31">
      <c r="A32134">
        <v>73260</v>
      </c>
      <c r="B32134" t="s">
        <v>27491</v>
      </c>
      <c r="C32134" t="s">
        <v>33478</v>
      </c>
      <c r="D32134" t="s">
        <v>33476</v>
      </c>
      <c r="E32134"/>
      <c r="F32134"/>
      <c r="G32134"/>
      <c r="H32134"/>
      <c r="I32134"/>
      <c r="J32134"/>
      <c r="U32134" s="43"/>
      <c r="AE32134"/>
    </row>
    <row r="32135" spans="1:31">
      <c r="A32135">
        <v>73260</v>
      </c>
      <c r="B32135" t="s">
        <v>27491</v>
      </c>
      <c r="C32135" t="s">
        <v>33478</v>
      </c>
      <c r="D32135" t="s">
        <v>33476</v>
      </c>
      <c r="E32135"/>
      <c r="F32135"/>
      <c r="G32135"/>
      <c r="H32135"/>
      <c r="I32135"/>
      <c r="J32135"/>
      <c r="U32135" s="43"/>
      <c r="AE32135"/>
    </row>
    <row r="32136" spans="1:31">
      <c r="A32136">
        <v>73260</v>
      </c>
      <c r="B32136" t="s">
        <v>27491</v>
      </c>
      <c r="C32136" t="s">
        <v>33478</v>
      </c>
      <c r="D32136" t="s">
        <v>33476</v>
      </c>
      <c r="E32136"/>
      <c r="F32136"/>
      <c r="G32136"/>
      <c r="H32136"/>
      <c r="I32136"/>
      <c r="J32136"/>
      <c r="U32136" s="43"/>
      <c r="AE32136"/>
    </row>
    <row r="32137" spans="1:31">
      <c r="A32137">
        <v>73260</v>
      </c>
      <c r="B32137" t="s">
        <v>27491</v>
      </c>
      <c r="C32137" t="s">
        <v>33478</v>
      </c>
      <c r="D32137" t="s">
        <v>33476</v>
      </c>
      <c r="E32137"/>
      <c r="F32137"/>
      <c r="G32137"/>
      <c r="H32137"/>
      <c r="I32137"/>
      <c r="J32137"/>
      <c r="U32137" s="43"/>
      <c r="AE32137"/>
    </row>
    <row r="32138" spans="1:31">
      <c r="A32138">
        <v>73460</v>
      </c>
      <c r="B32138" t="s">
        <v>27492</v>
      </c>
      <c r="C32138" t="s">
        <v>33478</v>
      </c>
      <c r="D32138" t="s">
        <v>33482</v>
      </c>
      <c r="E32138"/>
      <c r="F32138"/>
      <c r="G32138"/>
      <c r="H32138"/>
      <c r="I32138"/>
      <c r="J32138"/>
      <c r="U32138" s="43"/>
      <c r="AE32138"/>
    </row>
    <row r="32139" spans="1:31">
      <c r="A32139">
        <v>73130</v>
      </c>
      <c r="B32139" t="s">
        <v>27493</v>
      </c>
      <c r="C32139" t="s">
        <v>33478</v>
      </c>
      <c r="D32139" t="s">
        <v>33476</v>
      </c>
      <c r="E32139"/>
      <c r="F32139"/>
      <c r="G32139"/>
      <c r="H32139"/>
      <c r="I32139"/>
      <c r="J32139"/>
      <c r="U32139" s="43"/>
      <c r="AE32139"/>
    </row>
    <row r="32140" spans="1:31">
      <c r="A32140">
        <v>73600</v>
      </c>
      <c r="B32140" t="s">
        <v>27494</v>
      </c>
      <c r="C32140" t="s">
        <v>33478</v>
      </c>
      <c r="D32140" t="e">
        <v>#N/A</v>
      </c>
      <c r="E32140"/>
      <c r="F32140"/>
      <c r="G32140"/>
      <c r="H32140"/>
      <c r="I32140"/>
      <c r="J32140"/>
      <c r="U32140" s="43"/>
      <c r="AE32140"/>
    </row>
    <row r="32141" spans="1:31">
      <c r="A32141">
        <v>73470</v>
      </c>
      <c r="B32141" t="s">
        <v>27495</v>
      </c>
      <c r="C32141" t="s">
        <v>33477</v>
      </c>
      <c r="D32141" t="e">
        <v>#N/A</v>
      </c>
      <c r="E32141"/>
      <c r="F32141"/>
      <c r="G32141"/>
      <c r="H32141"/>
      <c r="I32141"/>
      <c r="J32141"/>
      <c r="U32141" s="43"/>
      <c r="AE32141"/>
    </row>
    <row r="32142" spans="1:31">
      <c r="A32142">
        <v>73340</v>
      </c>
      <c r="B32142" t="s">
        <v>1995</v>
      </c>
      <c r="C32142" t="s">
        <v>33478</v>
      </c>
      <c r="D32142" t="s">
        <v>33476</v>
      </c>
      <c r="E32142"/>
      <c r="F32142"/>
      <c r="G32142"/>
      <c r="H32142"/>
      <c r="I32142"/>
      <c r="J32142"/>
      <c r="U32142" s="43"/>
      <c r="AE32142"/>
    </row>
    <row r="32143" spans="1:31">
      <c r="A32143">
        <v>73310</v>
      </c>
      <c r="B32143" t="s">
        <v>27496</v>
      </c>
      <c r="C32143" t="s">
        <v>33477</v>
      </c>
      <c r="D32143" t="s">
        <v>33476</v>
      </c>
      <c r="E32143"/>
      <c r="F32143"/>
      <c r="G32143"/>
      <c r="H32143"/>
      <c r="I32143"/>
      <c r="J32143"/>
      <c r="U32143" s="43"/>
      <c r="AE32143"/>
    </row>
    <row r="32144" spans="1:31">
      <c r="A32144">
        <v>73140</v>
      </c>
      <c r="B32144" t="s">
        <v>27497</v>
      </c>
      <c r="C32144" t="s">
        <v>33478</v>
      </c>
      <c r="D32144" t="s">
        <v>33476</v>
      </c>
      <c r="E32144"/>
      <c r="F32144"/>
      <c r="G32144"/>
      <c r="H32144"/>
      <c r="I32144"/>
      <c r="J32144"/>
      <c r="U32144" s="43"/>
      <c r="AE32144"/>
    </row>
    <row r="32145" spans="1:31">
      <c r="A32145">
        <v>73200</v>
      </c>
      <c r="B32145" t="s">
        <v>27498</v>
      </c>
      <c r="C32145" t="s">
        <v>33478</v>
      </c>
      <c r="D32145" t="s">
        <v>33476</v>
      </c>
      <c r="E32145"/>
      <c r="F32145"/>
      <c r="G32145"/>
      <c r="H32145"/>
      <c r="I32145"/>
      <c r="J32145"/>
      <c r="U32145" s="43"/>
      <c r="AE32145"/>
    </row>
    <row r="32146" spans="1:31">
      <c r="A32146">
        <v>73210</v>
      </c>
      <c r="B32146" t="s">
        <v>27499</v>
      </c>
      <c r="C32146" t="s">
        <v>33478</v>
      </c>
      <c r="D32146" t="s">
        <v>33476</v>
      </c>
      <c r="E32146"/>
      <c r="F32146"/>
      <c r="G32146"/>
      <c r="H32146"/>
      <c r="I32146"/>
      <c r="J32146"/>
      <c r="U32146" s="43"/>
      <c r="AE32146"/>
    </row>
    <row r="32147" spans="1:31">
      <c r="A32147">
        <v>73800</v>
      </c>
      <c r="B32147" t="s">
        <v>27500</v>
      </c>
      <c r="C32147" t="s">
        <v>33477</v>
      </c>
      <c r="D32147" t="s">
        <v>33476</v>
      </c>
      <c r="E32147"/>
      <c r="F32147"/>
      <c r="G32147"/>
      <c r="H32147"/>
      <c r="I32147"/>
      <c r="J32147"/>
      <c r="U32147" s="43"/>
      <c r="AE32147"/>
    </row>
    <row r="32148" spans="1:31">
      <c r="A32148">
        <v>73350</v>
      </c>
      <c r="B32148" t="s">
        <v>7075</v>
      </c>
      <c r="C32148" t="s">
        <v>33478</v>
      </c>
      <c r="D32148" t="s">
        <v>33476</v>
      </c>
      <c r="E32148"/>
      <c r="F32148"/>
      <c r="G32148"/>
      <c r="H32148"/>
      <c r="I32148"/>
      <c r="J32148"/>
      <c r="U32148" s="43"/>
      <c r="AE32148"/>
    </row>
    <row r="32149" spans="1:31">
      <c r="A32149">
        <v>73200</v>
      </c>
      <c r="B32149" t="s">
        <v>27501</v>
      </c>
      <c r="C32149" t="s">
        <v>33478</v>
      </c>
      <c r="D32149" t="s">
        <v>33476</v>
      </c>
      <c r="E32149"/>
      <c r="F32149"/>
      <c r="G32149"/>
      <c r="H32149"/>
      <c r="I32149"/>
      <c r="J32149"/>
      <c r="U32149" s="43"/>
      <c r="AE32149"/>
    </row>
    <row r="32150" spans="1:31">
      <c r="A32150">
        <v>73330</v>
      </c>
      <c r="B32150" t="s">
        <v>13947</v>
      </c>
      <c r="C32150" t="s">
        <v>33477</v>
      </c>
      <c r="D32150" t="s">
        <v>33476</v>
      </c>
      <c r="E32150"/>
      <c r="F32150"/>
      <c r="G32150"/>
      <c r="H32150"/>
      <c r="I32150"/>
      <c r="J32150"/>
      <c r="U32150" s="43"/>
      <c r="AE32150"/>
    </row>
    <row r="32151" spans="1:31">
      <c r="A32151">
        <v>73110</v>
      </c>
      <c r="B32151" t="s">
        <v>27502</v>
      </c>
      <c r="C32151" t="s">
        <v>33478</v>
      </c>
      <c r="D32151" t="s">
        <v>33482</v>
      </c>
      <c r="E32151"/>
      <c r="F32151"/>
      <c r="G32151"/>
      <c r="H32151"/>
      <c r="I32151"/>
      <c r="J32151"/>
      <c r="U32151" s="43"/>
      <c r="AE32151"/>
    </row>
    <row r="32152" spans="1:31">
      <c r="A32152">
        <v>73710</v>
      </c>
      <c r="B32152" t="s">
        <v>27503</v>
      </c>
      <c r="C32152" t="s">
        <v>33483</v>
      </c>
      <c r="D32152" t="s">
        <v>33476</v>
      </c>
      <c r="E32152"/>
      <c r="F32152"/>
      <c r="G32152"/>
      <c r="H32152"/>
      <c r="I32152"/>
      <c r="J32152"/>
      <c r="U32152" s="43"/>
      <c r="AE32152"/>
    </row>
    <row r="32153" spans="1:31">
      <c r="A32153">
        <v>73110</v>
      </c>
      <c r="B32153" t="s">
        <v>27504</v>
      </c>
      <c r="C32153" t="s">
        <v>33478</v>
      </c>
      <c r="D32153" t="s">
        <v>33482</v>
      </c>
      <c r="E32153"/>
      <c r="F32153"/>
      <c r="G32153"/>
      <c r="H32153"/>
      <c r="I32153"/>
      <c r="J32153"/>
      <c r="U32153" s="43"/>
      <c r="AE32153"/>
    </row>
    <row r="32154" spans="1:31">
      <c r="A32154">
        <v>73100</v>
      </c>
      <c r="B32154" t="s">
        <v>27505</v>
      </c>
      <c r="C32154" t="s">
        <v>33477</v>
      </c>
      <c r="D32154" t="s">
        <v>33476</v>
      </c>
      <c r="E32154"/>
      <c r="F32154"/>
      <c r="G32154"/>
      <c r="H32154"/>
      <c r="I32154"/>
      <c r="J32154"/>
      <c r="U32154" s="43"/>
      <c r="AE32154"/>
    </row>
    <row r="32155" spans="1:31">
      <c r="A32155">
        <v>73190</v>
      </c>
      <c r="B32155" t="s">
        <v>27506</v>
      </c>
      <c r="C32155" t="s">
        <v>33478</v>
      </c>
      <c r="D32155" t="s">
        <v>33476</v>
      </c>
      <c r="E32155"/>
      <c r="F32155"/>
      <c r="G32155"/>
      <c r="H32155"/>
      <c r="I32155"/>
      <c r="J32155"/>
      <c r="U32155" s="43"/>
      <c r="AE32155"/>
    </row>
    <row r="32156" spans="1:31">
      <c r="A32156">
        <v>73720</v>
      </c>
      <c r="B32156" t="s">
        <v>27507</v>
      </c>
      <c r="C32156" t="s">
        <v>33478</v>
      </c>
      <c r="D32156" t="s">
        <v>33476</v>
      </c>
      <c r="E32156"/>
      <c r="F32156"/>
      <c r="G32156"/>
      <c r="H32156"/>
      <c r="I32156"/>
      <c r="J32156"/>
      <c r="U32156" s="43"/>
      <c r="AE32156"/>
    </row>
    <row r="32157" spans="1:31">
      <c r="A32157">
        <v>73220</v>
      </c>
      <c r="B32157" t="s">
        <v>27508</v>
      </c>
      <c r="C32157" t="s">
        <v>33478</v>
      </c>
      <c r="D32157" t="s">
        <v>33476</v>
      </c>
      <c r="E32157"/>
      <c r="F32157"/>
      <c r="G32157"/>
      <c r="H32157"/>
      <c r="I32157"/>
      <c r="J32157"/>
      <c r="U32157" s="43"/>
      <c r="AE32157"/>
    </row>
    <row r="32158" spans="1:31">
      <c r="A32158">
        <v>73220</v>
      </c>
      <c r="B32158" t="s">
        <v>27508</v>
      </c>
      <c r="C32158" t="s">
        <v>33478</v>
      </c>
      <c r="D32158" t="s">
        <v>33476</v>
      </c>
      <c r="E32158"/>
      <c r="F32158"/>
      <c r="G32158"/>
      <c r="H32158"/>
      <c r="I32158"/>
      <c r="J32158"/>
      <c r="U32158" s="43"/>
      <c r="AE32158"/>
    </row>
    <row r="32159" spans="1:31">
      <c r="A32159">
        <v>73490</v>
      </c>
      <c r="B32159" t="s">
        <v>27509</v>
      </c>
      <c r="C32159" t="s">
        <v>33477</v>
      </c>
      <c r="D32159" t="s">
        <v>33476</v>
      </c>
      <c r="E32159"/>
      <c r="F32159"/>
      <c r="G32159"/>
      <c r="H32159"/>
      <c r="I32159"/>
      <c r="J32159"/>
      <c r="U32159" s="43"/>
      <c r="AE32159"/>
    </row>
    <row r="32160" spans="1:31">
      <c r="A32160">
        <v>73240</v>
      </c>
      <c r="B32160" t="s">
        <v>5917</v>
      </c>
      <c r="C32160" t="s">
        <v>33478</v>
      </c>
      <c r="D32160" t="s">
        <v>33476</v>
      </c>
      <c r="E32160"/>
      <c r="F32160"/>
      <c r="G32160"/>
      <c r="H32160"/>
      <c r="I32160"/>
      <c r="J32160"/>
      <c r="U32160" s="43"/>
      <c r="AE32160"/>
    </row>
    <row r="32161" spans="1:31">
      <c r="A32161">
        <v>73110</v>
      </c>
      <c r="B32161" t="s">
        <v>27510</v>
      </c>
      <c r="C32161" t="s">
        <v>33478</v>
      </c>
      <c r="D32161" t="s">
        <v>33482</v>
      </c>
      <c r="E32161"/>
      <c r="F32161"/>
      <c r="G32161"/>
      <c r="H32161"/>
      <c r="I32161"/>
      <c r="J32161"/>
      <c r="U32161" s="43"/>
      <c r="AE32161"/>
    </row>
    <row r="32162" spans="1:31">
      <c r="A32162">
        <v>73110</v>
      </c>
      <c r="B32162" t="s">
        <v>27510</v>
      </c>
      <c r="C32162" t="s">
        <v>33478</v>
      </c>
      <c r="D32162" t="s">
        <v>33482</v>
      </c>
      <c r="E32162"/>
      <c r="F32162"/>
      <c r="G32162"/>
      <c r="H32162"/>
      <c r="I32162"/>
      <c r="J32162"/>
      <c r="U32162" s="43"/>
      <c r="AE32162"/>
    </row>
    <row r="32163" spans="1:31">
      <c r="A32163">
        <v>73730</v>
      </c>
      <c r="B32163" t="s">
        <v>27511</v>
      </c>
      <c r="C32163" t="s">
        <v>33478</v>
      </c>
      <c r="D32163" t="s">
        <v>33476</v>
      </c>
      <c r="E32163"/>
      <c r="F32163"/>
      <c r="G32163"/>
      <c r="H32163"/>
      <c r="I32163"/>
      <c r="J32163"/>
      <c r="U32163" s="43"/>
      <c r="AE32163"/>
    </row>
    <row r="32164" spans="1:31">
      <c r="A32164">
        <v>73110</v>
      </c>
      <c r="B32164" t="s">
        <v>27512</v>
      </c>
      <c r="C32164" t="s">
        <v>33478</v>
      </c>
      <c r="D32164" t="s">
        <v>33482</v>
      </c>
      <c r="E32164"/>
      <c r="F32164"/>
      <c r="G32164"/>
      <c r="H32164"/>
      <c r="I32164"/>
      <c r="J32164"/>
      <c r="U32164" s="43"/>
      <c r="AE32164"/>
    </row>
    <row r="32165" spans="1:31">
      <c r="A32165">
        <v>73310</v>
      </c>
      <c r="B32165" t="s">
        <v>27513</v>
      </c>
      <c r="C32165" t="s">
        <v>33477</v>
      </c>
      <c r="D32165" t="s">
        <v>33476</v>
      </c>
      <c r="E32165"/>
      <c r="F32165"/>
      <c r="G32165"/>
      <c r="H32165"/>
      <c r="I32165"/>
      <c r="J32165"/>
      <c r="U32165" s="43"/>
      <c r="AE32165"/>
    </row>
    <row r="32166" spans="1:31">
      <c r="A32166">
        <v>73610</v>
      </c>
      <c r="B32166" t="s">
        <v>27514</v>
      </c>
      <c r="C32166" t="s">
        <v>33478</v>
      </c>
      <c r="D32166" t="s">
        <v>33476</v>
      </c>
      <c r="E32166"/>
      <c r="F32166"/>
      <c r="G32166"/>
      <c r="H32166"/>
      <c r="I32166"/>
      <c r="J32166"/>
      <c r="U32166" s="43"/>
      <c r="AE32166"/>
    </row>
    <row r="32167" spans="1:31">
      <c r="A32167">
        <v>73220</v>
      </c>
      <c r="B32167" t="s">
        <v>27515</v>
      </c>
      <c r="C32167" t="s">
        <v>33478</v>
      </c>
      <c r="D32167" t="s">
        <v>33476</v>
      </c>
      <c r="E32167"/>
      <c r="F32167"/>
      <c r="G32167"/>
      <c r="H32167"/>
      <c r="I32167"/>
      <c r="J32167"/>
      <c r="U32167" s="43"/>
      <c r="AE32167"/>
    </row>
    <row r="32168" spans="1:31">
      <c r="A32168">
        <v>73130</v>
      </c>
      <c r="B32168" t="s">
        <v>27516</v>
      </c>
      <c r="C32168" t="s">
        <v>33478</v>
      </c>
      <c r="D32168" t="s">
        <v>33476</v>
      </c>
      <c r="E32168"/>
      <c r="F32168"/>
      <c r="G32168"/>
      <c r="H32168"/>
      <c r="I32168"/>
      <c r="J32168"/>
      <c r="U32168" s="43"/>
      <c r="AE32168"/>
    </row>
    <row r="32169" spans="1:31">
      <c r="A32169">
        <v>73230</v>
      </c>
      <c r="B32169" t="s">
        <v>27517</v>
      </c>
      <c r="C32169" t="s">
        <v>33478</v>
      </c>
      <c r="D32169" t="s">
        <v>33476</v>
      </c>
      <c r="E32169"/>
      <c r="F32169"/>
      <c r="G32169"/>
      <c r="H32169"/>
      <c r="I32169"/>
      <c r="J32169"/>
      <c r="U32169" s="43"/>
      <c r="AE32169"/>
    </row>
    <row r="32170" spans="1:31">
      <c r="A32170">
        <v>73500</v>
      </c>
      <c r="B32170" t="s">
        <v>11562</v>
      </c>
      <c r="C32170" t="s">
        <v>33483</v>
      </c>
      <c r="D32170" t="s">
        <v>33476</v>
      </c>
      <c r="E32170"/>
      <c r="F32170"/>
      <c r="G32170"/>
      <c r="H32170"/>
      <c r="I32170"/>
      <c r="J32170"/>
      <c r="U32170" s="43"/>
      <c r="AE32170"/>
    </row>
    <row r="32171" spans="1:31">
      <c r="A32171">
        <v>73130</v>
      </c>
      <c r="B32171" t="s">
        <v>27518</v>
      </c>
      <c r="C32171" t="s">
        <v>33478</v>
      </c>
      <c r="D32171" t="s">
        <v>33476</v>
      </c>
      <c r="E32171"/>
      <c r="F32171"/>
      <c r="G32171"/>
      <c r="H32171"/>
      <c r="I32171"/>
      <c r="J32171"/>
      <c r="U32171" s="43"/>
      <c r="AE32171"/>
    </row>
    <row r="32172" spans="1:31">
      <c r="A32172">
        <v>73190</v>
      </c>
      <c r="B32172" t="s">
        <v>27519</v>
      </c>
      <c r="C32172" t="s">
        <v>33478</v>
      </c>
      <c r="D32172" t="s">
        <v>33476</v>
      </c>
      <c r="E32172"/>
      <c r="F32172"/>
      <c r="G32172"/>
      <c r="H32172"/>
      <c r="I32172"/>
      <c r="J32172"/>
      <c r="U32172" s="43"/>
      <c r="AE32172"/>
    </row>
    <row r="32173" spans="1:31">
      <c r="A32173">
        <v>73520</v>
      </c>
      <c r="B32173" t="s">
        <v>27520</v>
      </c>
      <c r="C32173" t="s">
        <v>33477</v>
      </c>
      <c r="D32173" t="e">
        <v>#N/A</v>
      </c>
      <c r="E32173"/>
      <c r="F32173"/>
      <c r="G32173"/>
      <c r="H32173"/>
      <c r="I32173"/>
      <c r="J32173"/>
      <c r="U32173" s="43"/>
      <c r="AE32173"/>
    </row>
    <row r="32174" spans="1:31">
      <c r="A32174">
        <v>73120</v>
      </c>
      <c r="B32174" t="s">
        <v>27521</v>
      </c>
      <c r="C32174" t="s">
        <v>33478</v>
      </c>
      <c r="D32174" t="s">
        <v>33476</v>
      </c>
      <c r="E32174"/>
      <c r="F32174"/>
      <c r="G32174"/>
      <c r="H32174"/>
      <c r="I32174"/>
      <c r="J32174"/>
      <c r="U32174" s="43"/>
      <c r="AE32174"/>
    </row>
    <row r="32175" spans="1:31">
      <c r="A32175">
        <v>73120</v>
      </c>
      <c r="B32175" t="s">
        <v>27521</v>
      </c>
      <c r="C32175" t="s">
        <v>33478</v>
      </c>
      <c r="D32175" t="s">
        <v>33476</v>
      </c>
      <c r="E32175"/>
      <c r="F32175"/>
      <c r="G32175"/>
      <c r="H32175"/>
      <c r="I32175"/>
      <c r="J32175"/>
      <c r="U32175" s="43"/>
      <c r="AE32175"/>
    </row>
    <row r="32176" spans="1:31">
      <c r="A32176">
        <v>73160</v>
      </c>
      <c r="B32176" t="s">
        <v>27522</v>
      </c>
      <c r="C32176" t="s">
        <v>33478</v>
      </c>
      <c r="D32176" t="s">
        <v>33476</v>
      </c>
      <c r="E32176"/>
      <c r="F32176"/>
      <c r="G32176"/>
      <c r="H32176"/>
      <c r="I32176"/>
      <c r="J32176"/>
      <c r="U32176" s="43"/>
      <c r="AE32176"/>
    </row>
    <row r="32177" spans="1:31">
      <c r="A32177">
        <v>73360</v>
      </c>
      <c r="B32177" t="s">
        <v>5563</v>
      </c>
      <c r="C32177" t="s">
        <v>33478</v>
      </c>
      <c r="D32177" t="s">
        <v>33476</v>
      </c>
      <c r="E32177"/>
      <c r="F32177"/>
      <c r="G32177"/>
      <c r="H32177"/>
      <c r="I32177"/>
      <c r="J32177"/>
      <c r="U32177" s="43"/>
      <c r="AE32177"/>
    </row>
    <row r="32178" spans="1:31">
      <c r="A32178">
        <v>73130</v>
      </c>
      <c r="B32178" t="s">
        <v>27523</v>
      </c>
      <c r="C32178" t="s">
        <v>33478</v>
      </c>
      <c r="D32178" t="s">
        <v>33476</v>
      </c>
      <c r="E32178"/>
      <c r="F32178"/>
      <c r="G32178"/>
      <c r="H32178"/>
      <c r="I32178"/>
      <c r="J32178"/>
      <c r="U32178" s="43"/>
      <c r="AE32178"/>
    </row>
    <row r="32179" spans="1:31">
      <c r="A32179">
        <v>73130</v>
      </c>
      <c r="B32179" t="s">
        <v>27524</v>
      </c>
      <c r="C32179" t="s">
        <v>33478</v>
      </c>
      <c r="D32179" t="s">
        <v>33476</v>
      </c>
      <c r="E32179"/>
      <c r="F32179"/>
      <c r="G32179"/>
      <c r="H32179"/>
      <c r="I32179"/>
      <c r="J32179"/>
      <c r="U32179" s="43"/>
      <c r="AE32179"/>
    </row>
    <row r="32180" spans="1:31">
      <c r="A32180">
        <v>73640</v>
      </c>
      <c r="B32180" t="s">
        <v>27525</v>
      </c>
      <c r="C32180" t="s">
        <v>33483</v>
      </c>
      <c r="D32180" t="s">
        <v>33476</v>
      </c>
      <c r="E32180"/>
      <c r="F32180"/>
      <c r="G32180"/>
      <c r="H32180"/>
      <c r="I32180"/>
      <c r="J32180"/>
      <c r="U32180" s="43"/>
      <c r="AE32180"/>
    </row>
    <row r="32181" spans="1:31">
      <c r="A32181">
        <v>73360</v>
      </c>
      <c r="B32181" t="s">
        <v>27526</v>
      </c>
      <c r="C32181" t="s">
        <v>33478</v>
      </c>
      <c r="D32181" t="s">
        <v>33476</v>
      </c>
      <c r="E32181"/>
      <c r="F32181"/>
      <c r="G32181"/>
      <c r="H32181"/>
      <c r="I32181"/>
      <c r="J32181"/>
      <c r="U32181" s="43"/>
      <c r="AE32181"/>
    </row>
    <row r="32182" spans="1:31">
      <c r="A32182">
        <v>73340</v>
      </c>
      <c r="B32182" t="s">
        <v>27527</v>
      </c>
      <c r="C32182" t="s">
        <v>33478</v>
      </c>
      <c r="D32182" t="s">
        <v>33476</v>
      </c>
      <c r="E32182"/>
      <c r="F32182"/>
      <c r="G32182"/>
      <c r="H32182"/>
      <c r="I32182"/>
      <c r="J32182"/>
      <c r="U32182" s="43"/>
      <c r="AE32182"/>
    </row>
    <row r="32183" spans="1:31">
      <c r="A32183">
        <v>73130</v>
      </c>
      <c r="B32183" t="s">
        <v>27528</v>
      </c>
      <c r="C32183" t="s">
        <v>33478</v>
      </c>
      <c r="D32183" t="s">
        <v>33476</v>
      </c>
      <c r="E32183"/>
      <c r="F32183"/>
      <c r="G32183"/>
      <c r="H32183"/>
      <c r="I32183"/>
      <c r="J32183"/>
      <c r="U32183" s="43"/>
      <c r="AE32183"/>
    </row>
    <row r="32184" spans="1:31">
      <c r="A32184">
        <v>73130</v>
      </c>
      <c r="B32184" t="s">
        <v>27528</v>
      </c>
      <c r="C32184" t="s">
        <v>33478</v>
      </c>
      <c r="D32184" t="s">
        <v>33476</v>
      </c>
      <c r="E32184"/>
      <c r="F32184"/>
      <c r="G32184"/>
      <c r="H32184"/>
      <c r="I32184"/>
      <c r="J32184"/>
      <c r="U32184" s="43"/>
      <c r="AE32184"/>
    </row>
    <row r="32185" spans="1:31">
      <c r="A32185">
        <v>73130</v>
      </c>
      <c r="B32185" t="s">
        <v>27528</v>
      </c>
      <c r="C32185" t="s">
        <v>33478</v>
      </c>
      <c r="D32185" t="s">
        <v>33476</v>
      </c>
      <c r="E32185"/>
      <c r="F32185"/>
      <c r="G32185"/>
      <c r="H32185"/>
      <c r="I32185"/>
      <c r="J32185"/>
      <c r="U32185" s="43"/>
      <c r="AE32185"/>
    </row>
    <row r="32186" spans="1:31">
      <c r="A32186">
        <v>73240</v>
      </c>
      <c r="B32186" t="s">
        <v>27529</v>
      </c>
      <c r="C32186" t="s">
        <v>33478</v>
      </c>
      <c r="D32186" t="s">
        <v>33476</v>
      </c>
      <c r="E32186"/>
      <c r="F32186"/>
      <c r="G32186"/>
      <c r="H32186"/>
      <c r="I32186"/>
      <c r="J32186"/>
      <c r="U32186" s="43"/>
      <c r="AE32186"/>
    </row>
    <row r="32187" spans="1:31">
      <c r="A32187">
        <v>73240</v>
      </c>
      <c r="B32187" t="s">
        <v>27529</v>
      </c>
      <c r="C32187" t="s">
        <v>33478</v>
      </c>
      <c r="D32187" t="s">
        <v>33476</v>
      </c>
      <c r="E32187"/>
      <c r="F32187"/>
      <c r="G32187"/>
      <c r="H32187"/>
      <c r="I32187"/>
      <c r="J32187"/>
      <c r="U32187" s="43"/>
      <c r="AE32187"/>
    </row>
    <row r="32188" spans="1:31">
      <c r="A32188">
        <v>73240</v>
      </c>
      <c r="B32188" t="s">
        <v>27529</v>
      </c>
      <c r="C32188" t="s">
        <v>33478</v>
      </c>
      <c r="D32188" t="s">
        <v>33476</v>
      </c>
      <c r="E32188"/>
      <c r="F32188"/>
      <c r="G32188"/>
      <c r="H32188"/>
      <c r="I32188"/>
      <c r="J32188"/>
      <c r="U32188" s="43"/>
      <c r="AE32188"/>
    </row>
    <row r="32189" spans="1:31">
      <c r="A32189">
        <v>73220</v>
      </c>
      <c r="B32189" t="s">
        <v>27530</v>
      </c>
      <c r="C32189" t="s">
        <v>33478</v>
      </c>
      <c r="D32189" t="s">
        <v>33476</v>
      </c>
      <c r="E32189"/>
      <c r="F32189"/>
      <c r="G32189"/>
      <c r="H32189"/>
      <c r="I32189"/>
      <c r="J32189"/>
      <c r="U32189" s="43"/>
      <c r="AE32189"/>
    </row>
    <row r="32190" spans="1:31">
      <c r="A32190">
        <v>73800</v>
      </c>
      <c r="B32190" t="s">
        <v>27531</v>
      </c>
      <c r="C32190" t="s">
        <v>33477</v>
      </c>
      <c r="D32190" t="s">
        <v>33476</v>
      </c>
      <c r="E32190"/>
      <c r="F32190"/>
      <c r="G32190"/>
      <c r="H32190"/>
      <c r="I32190"/>
      <c r="J32190"/>
      <c r="U32190" s="43"/>
      <c r="AE32190"/>
    </row>
    <row r="32191" spans="1:31">
      <c r="A32191">
        <v>73460</v>
      </c>
      <c r="B32191" t="s">
        <v>27532</v>
      </c>
      <c r="C32191" t="s">
        <v>33478</v>
      </c>
      <c r="D32191" t="s">
        <v>33482</v>
      </c>
      <c r="E32191"/>
      <c r="F32191"/>
      <c r="G32191"/>
      <c r="H32191"/>
      <c r="I32191"/>
      <c r="J32191"/>
      <c r="U32191" s="43"/>
      <c r="AE32191"/>
    </row>
    <row r="32192" spans="1:31">
      <c r="A32192">
        <v>73530</v>
      </c>
      <c r="B32192" t="s">
        <v>27533</v>
      </c>
      <c r="C32192" t="s">
        <v>33478</v>
      </c>
      <c r="D32192" t="s">
        <v>33476</v>
      </c>
      <c r="E32192"/>
      <c r="F32192"/>
      <c r="G32192"/>
      <c r="H32192"/>
      <c r="I32192"/>
      <c r="J32192"/>
      <c r="U32192" s="43"/>
      <c r="AE32192"/>
    </row>
    <row r="32193" spans="1:31">
      <c r="A32193">
        <v>73230</v>
      </c>
      <c r="B32193" t="s">
        <v>27534</v>
      </c>
      <c r="C32193" t="s">
        <v>33478</v>
      </c>
      <c r="D32193" t="s">
        <v>33476</v>
      </c>
      <c r="E32193"/>
      <c r="F32193"/>
      <c r="G32193"/>
      <c r="H32193"/>
      <c r="I32193"/>
      <c r="J32193"/>
      <c r="U32193" s="43"/>
      <c r="AE32193"/>
    </row>
    <row r="32194" spans="1:31">
      <c r="A32194">
        <v>73170</v>
      </c>
      <c r="B32194" t="s">
        <v>27535</v>
      </c>
      <c r="C32194" t="s">
        <v>33477</v>
      </c>
      <c r="D32194" t="s">
        <v>33476</v>
      </c>
      <c r="E32194"/>
      <c r="F32194"/>
      <c r="G32194"/>
      <c r="H32194"/>
      <c r="I32194"/>
      <c r="J32194"/>
      <c r="U32194" s="43"/>
      <c r="AE32194"/>
    </row>
    <row r="32195" spans="1:31">
      <c r="A32195">
        <v>73160</v>
      </c>
      <c r="B32195" t="s">
        <v>27536</v>
      </c>
      <c r="C32195" t="s">
        <v>33478</v>
      </c>
      <c r="D32195" t="s">
        <v>33476</v>
      </c>
      <c r="E32195"/>
      <c r="F32195"/>
      <c r="G32195"/>
      <c r="H32195"/>
      <c r="I32195"/>
      <c r="J32195"/>
      <c r="U32195" s="43"/>
      <c r="AE32195"/>
    </row>
    <row r="32196" spans="1:31">
      <c r="A32196">
        <v>73250</v>
      </c>
      <c r="B32196" t="s">
        <v>27537</v>
      </c>
      <c r="C32196" t="s">
        <v>33478</v>
      </c>
      <c r="D32196" t="s">
        <v>33476</v>
      </c>
      <c r="E32196"/>
      <c r="F32196"/>
      <c r="G32196"/>
      <c r="H32196"/>
      <c r="I32196"/>
      <c r="J32196"/>
      <c r="U32196" s="43"/>
      <c r="AE32196"/>
    </row>
    <row r="32197" spans="1:31">
      <c r="A32197">
        <v>73300</v>
      </c>
      <c r="B32197" t="s">
        <v>27538</v>
      </c>
      <c r="C32197" t="s">
        <v>33478</v>
      </c>
      <c r="D32197" t="s">
        <v>33476</v>
      </c>
      <c r="E32197"/>
      <c r="F32197"/>
      <c r="G32197"/>
      <c r="H32197"/>
      <c r="I32197"/>
      <c r="J32197"/>
      <c r="U32197" s="43"/>
      <c r="AE32197"/>
    </row>
    <row r="32198" spans="1:31">
      <c r="A32198">
        <v>73190</v>
      </c>
      <c r="B32198" t="s">
        <v>27539</v>
      </c>
      <c r="C32198" t="s">
        <v>33478</v>
      </c>
      <c r="D32198" t="s">
        <v>33476</v>
      </c>
      <c r="E32198"/>
      <c r="F32198"/>
      <c r="G32198"/>
      <c r="H32198"/>
      <c r="I32198"/>
      <c r="J32198"/>
      <c r="U32198" s="43"/>
      <c r="AE32198"/>
    </row>
    <row r="32199" spans="1:31">
      <c r="A32199">
        <v>73870</v>
      </c>
      <c r="B32199" t="s">
        <v>27540</v>
      </c>
      <c r="C32199" t="s">
        <v>33478</v>
      </c>
      <c r="D32199" t="e">
        <v>#N/A</v>
      </c>
      <c r="E32199"/>
      <c r="F32199"/>
      <c r="G32199"/>
      <c r="H32199"/>
      <c r="I32199"/>
      <c r="J32199"/>
      <c r="U32199" s="43"/>
      <c r="AE32199"/>
    </row>
    <row r="32200" spans="1:31">
      <c r="A32200">
        <v>73220</v>
      </c>
      <c r="B32200" t="s">
        <v>2195</v>
      </c>
      <c r="C32200" t="s">
        <v>33478</v>
      </c>
      <c r="D32200" t="s">
        <v>33476</v>
      </c>
      <c r="E32200"/>
      <c r="F32200"/>
      <c r="G32200"/>
      <c r="H32200"/>
      <c r="I32200"/>
      <c r="J32200"/>
      <c r="U32200" s="43"/>
      <c r="AE32200"/>
    </row>
    <row r="32201" spans="1:31">
      <c r="A32201">
        <v>73600</v>
      </c>
      <c r="B32201" t="s">
        <v>534</v>
      </c>
      <c r="C32201" t="s">
        <v>33478</v>
      </c>
      <c r="D32201" t="e">
        <v>#N/A</v>
      </c>
      <c r="E32201"/>
      <c r="F32201"/>
      <c r="G32201"/>
      <c r="H32201"/>
      <c r="I32201"/>
      <c r="J32201"/>
      <c r="U32201" s="43"/>
      <c r="AE32201"/>
    </row>
    <row r="32202" spans="1:31">
      <c r="A32202">
        <v>73240</v>
      </c>
      <c r="B32202" t="s">
        <v>27541</v>
      </c>
      <c r="C32202" t="s">
        <v>33478</v>
      </c>
      <c r="D32202" t="s">
        <v>33476</v>
      </c>
      <c r="E32202"/>
      <c r="F32202"/>
      <c r="G32202"/>
      <c r="H32202"/>
      <c r="I32202"/>
      <c r="J32202"/>
      <c r="U32202" s="43"/>
      <c r="AE32202"/>
    </row>
    <row r="32203" spans="1:31">
      <c r="A32203">
        <v>73130</v>
      </c>
      <c r="B32203" t="s">
        <v>27542</v>
      </c>
      <c r="C32203" t="s">
        <v>33478</v>
      </c>
      <c r="D32203" t="s">
        <v>33476</v>
      </c>
      <c r="E32203"/>
      <c r="F32203"/>
      <c r="G32203"/>
      <c r="H32203"/>
      <c r="I32203"/>
      <c r="J32203"/>
      <c r="U32203" s="43"/>
      <c r="AE32203"/>
    </row>
    <row r="32204" spans="1:31">
      <c r="A32204">
        <v>73140</v>
      </c>
      <c r="B32204" t="s">
        <v>27543</v>
      </c>
      <c r="C32204" t="s">
        <v>33478</v>
      </c>
      <c r="D32204" t="s">
        <v>33476</v>
      </c>
      <c r="E32204"/>
      <c r="F32204"/>
      <c r="G32204"/>
      <c r="H32204"/>
      <c r="I32204"/>
      <c r="J32204"/>
      <c r="U32204" s="43"/>
      <c r="AE32204"/>
    </row>
    <row r="32205" spans="1:31">
      <c r="A32205">
        <v>73440</v>
      </c>
      <c r="B32205" t="s">
        <v>27544</v>
      </c>
      <c r="C32205" t="s">
        <v>33478</v>
      </c>
      <c r="D32205" t="s">
        <v>33476</v>
      </c>
      <c r="E32205"/>
      <c r="F32205"/>
      <c r="G32205"/>
      <c r="H32205"/>
      <c r="I32205"/>
      <c r="J32205"/>
      <c r="U32205" s="43"/>
      <c r="AE32205"/>
    </row>
    <row r="32206" spans="1:31">
      <c r="A32206">
        <v>73440</v>
      </c>
      <c r="B32206" t="s">
        <v>27544</v>
      </c>
      <c r="C32206" t="s">
        <v>33478</v>
      </c>
      <c r="D32206" t="s">
        <v>33476</v>
      </c>
      <c r="E32206"/>
      <c r="F32206"/>
      <c r="G32206"/>
      <c r="H32206"/>
      <c r="I32206"/>
      <c r="J32206"/>
      <c r="U32206" s="43"/>
      <c r="AE32206"/>
    </row>
    <row r="32207" spans="1:31">
      <c r="A32207">
        <v>73440</v>
      </c>
      <c r="B32207" t="s">
        <v>27544</v>
      </c>
      <c r="C32207" t="s">
        <v>33478</v>
      </c>
      <c r="D32207" t="s">
        <v>33476</v>
      </c>
      <c r="E32207"/>
      <c r="F32207"/>
      <c r="G32207"/>
      <c r="H32207"/>
      <c r="I32207"/>
      <c r="J32207"/>
      <c r="U32207" s="43"/>
      <c r="AE32207"/>
    </row>
    <row r="32208" spans="1:31">
      <c r="A32208">
        <v>73440</v>
      </c>
      <c r="B32208" t="s">
        <v>27544</v>
      </c>
      <c r="C32208" t="s">
        <v>33478</v>
      </c>
      <c r="D32208" t="s">
        <v>33476</v>
      </c>
      <c r="E32208"/>
      <c r="F32208"/>
      <c r="G32208"/>
      <c r="H32208"/>
      <c r="I32208"/>
      <c r="J32208"/>
      <c r="U32208" s="43"/>
      <c r="AE32208"/>
    </row>
    <row r="32209" spans="1:31">
      <c r="A32209">
        <v>73600</v>
      </c>
      <c r="B32209" t="s">
        <v>27544</v>
      </c>
      <c r="C32209" t="s">
        <v>33478</v>
      </c>
      <c r="D32209" t="e">
        <v>#N/A</v>
      </c>
      <c r="E32209"/>
      <c r="F32209"/>
      <c r="G32209"/>
      <c r="H32209"/>
      <c r="I32209"/>
      <c r="J32209"/>
      <c r="U32209" s="43"/>
      <c r="AE32209"/>
    </row>
    <row r="32210" spans="1:31">
      <c r="A32210">
        <v>73140</v>
      </c>
      <c r="B32210" t="s">
        <v>27545</v>
      </c>
      <c r="C32210" t="s">
        <v>33478</v>
      </c>
      <c r="D32210" t="s">
        <v>33476</v>
      </c>
      <c r="E32210"/>
      <c r="F32210"/>
      <c r="G32210"/>
      <c r="H32210"/>
      <c r="I32210"/>
      <c r="J32210"/>
      <c r="U32210" s="43"/>
      <c r="AE32210"/>
    </row>
    <row r="32211" spans="1:31">
      <c r="A32211">
        <v>73130</v>
      </c>
      <c r="B32211" t="s">
        <v>27546</v>
      </c>
      <c r="C32211" t="s">
        <v>33478</v>
      </c>
      <c r="D32211" t="s">
        <v>33476</v>
      </c>
      <c r="E32211"/>
      <c r="F32211"/>
      <c r="G32211"/>
      <c r="H32211"/>
      <c r="I32211"/>
      <c r="J32211"/>
      <c r="U32211" s="43"/>
      <c r="AE32211"/>
    </row>
    <row r="32212" spans="1:31">
      <c r="A32212">
        <v>73140</v>
      </c>
      <c r="B32212" t="s">
        <v>27547</v>
      </c>
      <c r="C32212" t="s">
        <v>33478</v>
      </c>
      <c r="D32212" t="s">
        <v>33476</v>
      </c>
      <c r="E32212"/>
      <c r="F32212"/>
      <c r="G32212"/>
      <c r="H32212"/>
      <c r="I32212"/>
      <c r="J32212"/>
      <c r="U32212" s="43"/>
      <c r="AE32212"/>
    </row>
    <row r="32213" spans="1:31">
      <c r="A32213">
        <v>73140</v>
      </c>
      <c r="B32213" t="s">
        <v>27547</v>
      </c>
      <c r="C32213" t="s">
        <v>33478</v>
      </c>
      <c r="D32213" t="s">
        <v>33476</v>
      </c>
      <c r="E32213"/>
      <c r="F32213"/>
      <c r="G32213"/>
      <c r="H32213"/>
      <c r="I32213"/>
      <c r="J32213"/>
      <c r="U32213" s="43"/>
      <c r="AE32213"/>
    </row>
    <row r="32214" spans="1:31">
      <c r="A32214">
        <v>73140</v>
      </c>
      <c r="B32214" t="s">
        <v>27547</v>
      </c>
      <c r="C32214" t="s">
        <v>33478</v>
      </c>
      <c r="D32214" t="s">
        <v>33476</v>
      </c>
      <c r="E32214"/>
      <c r="F32214"/>
      <c r="G32214"/>
      <c r="H32214"/>
      <c r="I32214"/>
      <c r="J32214"/>
      <c r="U32214" s="43"/>
      <c r="AE32214"/>
    </row>
    <row r="32215" spans="1:31">
      <c r="A32215">
        <v>73590</v>
      </c>
      <c r="B32215" t="s">
        <v>3654</v>
      </c>
      <c r="C32215" t="s">
        <v>33478</v>
      </c>
      <c r="D32215" t="s">
        <v>33476</v>
      </c>
      <c r="E32215"/>
      <c r="F32215"/>
      <c r="G32215"/>
      <c r="H32215"/>
      <c r="I32215"/>
      <c r="J32215"/>
      <c r="U32215" s="43"/>
      <c r="AE32215"/>
    </row>
    <row r="32216" spans="1:31">
      <c r="A32216">
        <v>73100</v>
      </c>
      <c r="B32216" t="s">
        <v>27548</v>
      </c>
      <c r="C32216" t="s">
        <v>33477</v>
      </c>
      <c r="D32216" t="s">
        <v>33476</v>
      </c>
      <c r="E32216"/>
      <c r="F32216"/>
      <c r="G32216"/>
      <c r="H32216"/>
      <c r="I32216"/>
      <c r="J32216"/>
      <c r="U32216" s="43"/>
      <c r="AE32216"/>
    </row>
    <row r="32217" spans="1:31">
      <c r="A32217">
        <v>73100</v>
      </c>
      <c r="B32217" t="s">
        <v>27548</v>
      </c>
      <c r="C32217" t="s">
        <v>33477</v>
      </c>
      <c r="D32217" t="s">
        <v>33476</v>
      </c>
      <c r="E32217"/>
      <c r="F32217"/>
      <c r="G32217"/>
      <c r="H32217"/>
      <c r="I32217"/>
      <c r="J32217"/>
      <c r="U32217" s="43"/>
      <c r="AE32217"/>
    </row>
    <row r="32218" spans="1:31">
      <c r="A32218">
        <v>73410</v>
      </c>
      <c r="B32218" t="s">
        <v>23731</v>
      </c>
      <c r="C32218" t="s">
        <v>33477</v>
      </c>
      <c r="D32218" t="s">
        <v>33476</v>
      </c>
      <c r="E32218"/>
      <c r="F32218"/>
      <c r="G32218"/>
      <c r="H32218"/>
      <c r="I32218"/>
      <c r="J32218"/>
      <c r="U32218" s="43"/>
      <c r="AE32218"/>
    </row>
    <row r="32219" spans="1:31">
      <c r="A32219">
        <v>73300</v>
      </c>
      <c r="B32219" t="s">
        <v>8250</v>
      </c>
      <c r="C32219" t="s">
        <v>33478</v>
      </c>
      <c r="D32219" t="s">
        <v>33476</v>
      </c>
      <c r="E32219"/>
      <c r="F32219"/>
      <c r="G32219"/>
      <c r="H32219"/>
      <c r="I32219"/>
      <c r="J32219"/>
      <c r="U32219" s="43"/>
      <c r="AE32219"/>
    </row>
    <row r="32220" spans="1:31">
      <c r="A32220">
        <v>73730</v>
      </c>
      <c r="B32220" t="s">
        <v>27549</v>
      </c>
      <c r="C32220" t="s">
        <v>33478</v>
      </c>
      <c r="D32220" t="s">
        <v>33476</v>
      </c>
      <c r="E32220"/>
      <c r="F32220"/>
      <c r="G32220"/>
      <c r="H32220"/>
      <c r="I32220"/>
      <c r="J32220"/>
      <c r="U32220" s="43"/>
      <c r="AE32220"/>
    </row>
    <row r="32221" spans="1:31">
      <c r="A32221">
        <v>73170</v>
      </c>
      <c r="B32221" t="s">
        <v>27550</v>
      </c>
      <c r="C32221" t="s">
        <v>33477</v>
      </c>
      <c r="D32221" t="s">
        <v>33476</v>
      </c>
      <c r="E32221"/>
      <c r="F32221"/>
      <c r="G32221"/>
      <c r="H32221"/>
      <c r="I32221"/>
      <c r="J32221"/>
      <c r="U32221" s="43"/>
      <c r="AE32221"/>
    </row>
    <row r="32222" spans="1:31">
      <c r="A32222">
        <v>73250</v>
      </c>
      <c r="B32222" t="s">
        <v>27551</v>
      </c>
      <c r="C32222" t="s">
        <v>33478</v>
      </c>
      <c r="D32222" t="s">
        <v>33476</v>
      </c>
      <c r="E32222"/>
      <c r="F32222"/>
      <c r="G32222"/>
      <c r="H32222"/>
      <c r="I32222"/>
      <c r="J32222"/>
      <c r="U32222" s="43"/>
      <c r="AE32222"/>
    </row>
    <row r="32223" spans="1:31">
      <c r="A32223">
        <v>73170</v>
      </c>
      <c r="B32223" t="s">
        <v>27552</v>
      </c>
      <c r="C32223" t="s">
        <v>33477</v>
      </c>
      <c r="D32223" t="s">
        <v>33476</v>
      </c>
      <c r="E32223"/>
      <c r="F32223"/>
      <c r="G32223"/>
      <c r="H32223"/>
      <c r="I32223"/>
      <c r="J32223"/>
      <c r="U32223" s="43"/>
      <c r="AE32223"/>
    </row>
    <row r="32224" spans="1:31">
      <c r="A32224">
        <v>73220</v>
      </c>
      <c r="B32224" t="s">
        <v>27553</v>
      </c>
      <c r="C32224" t="s">
        <v>33478</v>
      </c>
      <c r="D32224" t="s">
        <v>33476</v>
      </c>
      <c r="E32224"/>
      <c r="F32224"/>
      <c r="G32224"/>
      <c r="H32224"/>
      <c r="I32224"/>
      <c r="J32224"/>
      <c r="U32224" s="43"/>
      <c r="AE32224"/>
    </row>
    <row r="32225" spans="1:31">
      <c r="A32225">
        <v>73310</v>
      </c>
      <c r="B32225" t="s">
        <v>27554</v>
      </c>
      <c r="C32225" t="s">
        <v>33477</v>
      </c>
      <c r="D32225" t="s">
        <v>33476</v>
      </c>
      <c r="E32225"/>
      <c r="F32225"/>
      <c r="G32225"/>
      <c r="H32225"/>
      <c r="I32225"/>
      <c r="J32225"/>
      <c r="U32225" s="43"/>
      <c r="AE32225"/>
    </row>
    <row r="32226" spans="1:31">
      <c r="A32226">
        <v>73670</v>
      </c>
      <c r="B32226" t="s">
        <v>14063</v>
      </c>
      <c r="C32226" t="s">
        <v>33478</v>
      </c>
      <c r="D32226" t="s">
        <v>33476</v>
      </c>
      <c r="E32226"/>
      <c r="F32226"/>
      <c r="G32226"/>
      <c r="H32226"/>
      <c r="I32226"/>
      <c r="J32226"/>
      <c r="U32226" s="43"/>
      <c r="AE32226"/>
    </row>
    <row r="32227" spans="1:31">
      <c r="A32227">
        <v>73360</v>
      </c>
      <c r="B32227" t="s">
        <v>27555</v>
      </c>
      <c r="C32227" t="s">
        <v>33478</v>
      </c>
      <c r="D32227" t="s">
        <v>33476</v>
      </c>
      <c r="E32227"/>
      <c r="F32227"/>
      <c r="G32227"/>
      <c r="H32227"/>
      <c r="I32227"/>
      <c r="J32227"/>
      <c r="U32227" s="43"/>
      <c r="AE32227"/>
    </row>
    <row r="32228" spans="1:31">
      <c r="A32228">
        <v>73800</v>
      </c>
      <c r="B32228" t="s">
        <v>27556</v>
      </c>
      <c r="C32228" t="s">
        <v>33477</v>
      </c>
      <c r="D32228" t="s">
        <v>33476</v>
      </c>
      <c r="E32228"/>
      <c r="F32228"/>
      <c r="G32228"/>
      <c r="H32228"/>
      <c r="I32228"/>
      <c r="J32228"/>
      <c r="U32228" s="43"/>
      <c r="AE32228"/>
    </row>
    <row r="32229" spans="1:31">
      <c r="A32229">
        <v>73630</v>
      </c>
      <c r="B32229" t="s">
        <v>26448</v>
      </c>
      <c r="C32229" t="s">
        <v>33478</v>
      </c>
      <c r="D32229" t="s">
        <v>33476</v>
      </c>
      <c r="E32229"/>
      <c r="F32229"/>
      <c r="G32229"/>
      <c r="H32229"/>
      <c r="I32229"/>
      <c r="J32229"/>
      <c r="U32229" s="43"/>
      <c r="AE32229"/>
    </row>
    <row r="32230" spans="1:31">
      <c r="A32230">
        <v>73660</v>
      </c>
      <c r="B32230" t="s">
        <v>27557</v>
      </c>
      <c r="C32230" t="s">
        <v>33478</v>
      </c>
      <c r="D32230" t="s">
        <v>33476</v>
      </c>
      <c r="E32230"/>
      <c r="F32230"/>
      <c r="G32230"/>
      <c r="H32230"/>
      <c r="I32230"/>
      <c r="J32230"/>
      <c r="U32230" s="43"/>
      <c r="AE32230"/>
    </row>
    <row r="32231" spans="1:31">
      <c r="A32231">
        <v>73530</v>
      </c>
      <c r="B32231" t="s">
        <v>27558</v>
      </c>
      <c r="C32231" t="s">
        <v>33478</v>
      </c>
      <c r="D32231" t="s">
        <v>33476</v>
      </c>
      <c r="E32231"/>
      <c r="F32231"/>
      <c r="G32231"/>
      <c r="H32231"/>
      <c r="I32231"/>
      <c r="J32231"/>
      <c r="U32231" s="43"/>
      <c r="AE32231"/>
    </row>
    <row r="32232" spans="1:31">
      <c r="A32232">
        <v>73160</v>
      </c>
      <c r="B32232" t="s">
        <v>549</v>
      </c>
      <c r="C32232" t="s">
        <v>33478</v>
      </c>
      <c r="D32232" t="s">
        <v>33476</v>
      </c>
      <c r="E32232"/>
      <c r="F32232"/>
      <c r="G32232"/>
      <c r="H32232"/>
      <c r="I32232"/>
      <c r="J32232"/>
      <c r="U32232" s="43"/>
      <c r="AE32232"/>
    </row>
    <row r="32233" spans="1:31">
      <c r="A32233">
        <v>73160</v>
      </c>
      <c r="B32233" t="s">
        <v>27559</v>
      </c>
      <c r="C32233" t="s">
        <v>33478</v>
      </c>
      <c r="D32233" t="s">
        <v>33476</v>
      </c>
      <c r="E32233"/>
      <c r="F32233"/>
      <c r="G32233"/>
      <c r="H32233"/>
      <c r="I32233"/>
      <c r="J32233"/>
      <c r="U32233" s="43"/>
      <c r="AE32233"/>
    </row>
    <row r="32234" spans="1:31">
      <c r="A32234">
        <v>73460</v>
      </c>
      <c r="B32234" t="s">
        <v>27560</v>
      </c>
      <c r="C32234" t="s">
        <v>33478</v>
      </c>
      <c r="D32234" t="s">
        <v>33482</v>
      </c>
      <c r="E32234"/>
      <c r="F32234"/>
      <c r="G32234"/>
      <c r="H32234"/>
      <c r="I32234"/>
      <c r="J32234"/>
      <c r="U32234" s="43"/>
      <c r="AE32234"/>
    </row>
    <row r="32235" spans="1:31">
      <c r="A32235">
        <v>73600</v>
      </c>
      <c r="B32235" t="s">
        <v>27561</v>
      </c>
      <c r="C32235" t="s">
        <v>33478</v>
      </c>
      <c r="D32235" t="e">
        <v>#N/A</v>
      </c>
      <c r="E32235"/>
      <c r="F32235"/>
      <c r="G32235"/>
      <c r="H32235"/>
      <c r="I32235"/>
      <c r="J32235"/>
      <c r="U32235" s="43"/>
      <c r="AE32235"/>
    </row>
    <row r="32236" spans="1:31">
      <c r="A32236">
        <v>73600</v>
      </c>
      <c r="B32236" t="s">
        <v>27561</v>
      </c>
      <c r="C32236" t="s">
        <v>33478</v>
      </c>
      <c r="D32236" t="e">
        <v>#N/A</v>
      </c>
      <c r="E32236"/>
      <c r="F32236"/>
      <c r="G32236"/>
      <c r="H32236"/>
      <c r="I32236"/>
      <c r="J32236"/>
      <c r="U32236" s="43"/>
      <c r="AE32236"/>
    </row>
    <row r="32237" spans="1:31">
      <c r="A32237">
        <v>73700</v>
      </c>
      <c r="B32237" t="s">
        <v>27562</v>
      </c>
      <c r="C32237" t="s">
        <v>33478</v>
      </c>
      <c r="D32237" t="s">
        <v>33476</v>
      </c>
      <c r="E32237"/>
      <c r="F32237"/>
      <c r="G32237"/>
      <c r="H32237"/>
      <c r="I32237"/>
      <c r="J32237"/>
      <c r="U32237" s="43"/>
      <c r="AE32237"/>
    </row>
    <row r="32238" spans="1:31">
      <c r="A32238">
        <v>73310</v>
      </c>
      <c r="B32238" t="s">
        <v>27563</v>
      </c>
      <c r="C32238" t="s">
        <v>33477</v>
      </c>
      <c r="D32238" t="s">
        <v>33476</v>
      </c>
      <c r="E32238"/>
      <c r="F32238"/>
      <c r="G32238"/>
      <c r="H32238"/>
      <c r="I32238"/>
      <c r="J32238"/>
      <c r="U32238" s="43"/>
      <c r="AE32238"/>
    </row>
    <row r="32239" spans="1:31">
      <c r="A32239">
        <v>73000</v>
      </c>
      <c r="B32239" t="s">
        <v>27564</v>
      </c>
      <c r="C32239" t="s">
        <v>33477</v>
      </c>
      <c r="D32239" t="e">
        <v>#N/A</v>
      </c>
      <c r="E32239"/>
      <c r="F32239"/>
      <c r="G32239"/>
      <c r="H32239"/>
      <c r="I32239"/>
      <c r="J32239"/>
      <c r="U32239" s="43"/>
      <c r="AE32239"/>
    </row>
    <row r="32240" spans="1:31">
      <c r="A32240">
        <v>73110</v>
      </c>
      <c r="B32240" t="s">
        <v>27565</v>
      </c>
      <c r="C32240" t="s">
        <v>33478</v>
      </c>
      <c r="D32240" t="s">
        <v>33482</v>
      </c>
      <c r="E32240"/>
      <c r="F32240"/>
      <c r="G32240"/>
      <c r="H32240"/>
      <c r="I32240"/>
      <c r="J32240"/>
      <c r="U32240" s="43"/>
      <c r="AE32240"/>
    </row>
    <row r="32241" spans="1:31">
      <c r="A32241">
        <v>73480</v>
      </c>
      <c r="B32241" t="s">
        <v>27566</v>
      </c>
      <c r="C32241" t="s">
        <v>33483</v>
      </c>
      <c r="D32241" t="s">
        <v>203</v>
      </c>
      <c r="E32241"/>
      <c r="F32241"/>
      <c r="G32241"/>
      <c r="H32241"/>
      <c r="I32241"/>
      <c r="J32241"/>
      <c r="U32241" s="43"/>
      <c r="AE32241"/>
    </row>
    <row r="32242" spans="1:31">
      <c r="A32242">
        <v>73480</v>
      </c>
      <c r="B32242" t="s">
        <v>27566</v>
      </c>
      <c r="C32242" t="s">
        <v>33483</v>
      </c>
      <c r="D32242" t="s">
        <v>203</v>
      </c>
      <c r="E32242"/>
      <c r="F32242"/>
      <c r="G32242"/>
      <c r="H32242"/>
      <c r="I32242"/>
      <c r="J32242"/>
      <c r="U32242" s="43"/>
      <c r="AE32242"/>
    </row>
    <row r="32243" spans="1:31">
      <c r="A32243">
        <v>73500</v>
      </c>
      <c r="B32243" t="s">
        <v>27566</v>
      </c>
      <c r="C32243" t="s">
        <v>33483</v>
      </c>
      <c r="D32243" t="s">
        <v>33476</v>
      </c>
      <c r="E32243"/>
      <c r="F32243"/>
      <c r="G32243"/>
      <c r="H32243"/>
      <c r="I32243"/>
      <c r="J32243"/>
      <c r="U32243" s="43"/>
      <c r="AE32243"/>
    </row>
    <row r="32244" spans="1:31">
      <c r="A32244">
        <v>73500</v>
      </c>
      <c r="B32244" t="s">
        <v>27566</v>
      </c>
      <c r="C32244" t="s">
        <v>33483</v>
      </c>
      <c r="D32244" t="s">
        <v>33476</v>
      </c>
      <c r="E32244"/>
      <c r="F32244"/>
      <c r="G32244"/>
      <c r="H32244"/>
      <c r="I32244"/>
      <c r="J32244"/>
      <c r="U32244" s="43"/>
      <c r="AE32244"/>
    </row>
    <row r="32245" spans="1:31">
      <c r="A32245">
        <v>73500</v>
      </c>
      <c r="B32245" t="s">
        <v>27566</v>
      </c>
      <c r="C32245" t="s">
        <v>33483</v>
      </c>
      <c r="D32245" t="s">
        <v>33476</v>
      </c>
      <c r="E32245"/>
      <c r="F32245"/>
      <c r="G32245"/>
      <c r="H32245"/>
      <c r="I32245"/>
      <c r="J32245"/>
      <c r="U32245" s="43"/>
      <c r="AE32245"/>
    </row>
    <row r="32246" spans="1:31">
      <c r="A32246">
        <v>73200</v>
      </c>
      <c r="B32246" t="s">
        <v>27567</v>
      </c>
      <c r="C32246" t="s">
        <v>33478</v>
      </c>
      <c r="D32246" t="s">
        <v>33476</v>
      </c>
      <c r="E32246"/>
      <c r="F32246"/>
      <c r="G32246"/>
      <c r="H32246"/>
      <c r="I32246"/>
      <c r="J32246"/>
      <c r="U32246" s="43"/>
      <c r="AE32246"/>
    </row>
    <row r="32247" spans="1:31">
      <c r="A32247">
        <v>73230</v>
      </c>
      <c r="B32247" t="s">
        <v>575</v>
      </c>
      <c r="C32247" t="s">
        <v>33478</v>
      </c>
      <c r="D32247" t="s">
        <v>33476</v>
      </c>
      <c r="E32247"/>
      <c r="F32247"/>
      <c r="G32247"/>
      <c r="H32247"/>
      <c r="I32247"/>
      <c r="J32247"/>
      <c r="U32247" s="43"/>
      <c r="AE32247"/>
    </row>
    <row r="32248" spans="1:31">
      <c r="A32248">
        <v>73190</v>
      </c>
      <c r="B32248" t="s">
        <v>27568</v>
      </c>
      <c r="C32248" t="s">
        <v>33478</v>
      </c>
      <c r="D32248" t="s">
        <v>33476</v>
      </c>
      <c r="E32248"/>
      <c r="F32248"/>
      <c r="G32248"/>
      <c r="H32248"/>
      <c r="I32248"/>
      <c r="J32248"/>
      <c r="U32248" s="43"/>
      <c r="AE32248"/>
    </row>
    <row r="32249" spans="1:31">
      <c r="A32249">
        <v>73320</v>
      </c>
      <c r="B32249" t="s">
        <v>27569</v>
      </c>
      <c r="C32249" t="s">
        <v>33483</v>
      </c>
      <c r="D32249" t="s">
        <v>33476</v>
      </c>
      <c r="E32249"/>
      <c r="F32249"/>
      <c r="G32249"/>
      <c r="H32249"/>
      <c r="I32249"/>
      <c r="J32249"/>
      <c r="U32249" s="43"/>
      <c r="AE32249"/>
    </row>
    <row r="32250" spans="1:31">
      <c r="A32250">
        <v>73460</v>
      </c>
      <c r="B32250" t="s">
        <v>27570</v>
      </c>
      <c r="C32250" t="s">
        <v>33478</v>
      </c>
      <c r="D32250" t="s">
        <v>33482</v>
      </c>
      <c r="E32250"/>
      <c r="F32250"/>
      <c r="G32250"/>
      <c r="H32250"/>
      <c r="I32250"/>
      <c r="J32250"/>
      <c r="U32250" s="43"/>
      <c r="AE32250"/>
    </row>
    <row r="32251" spans="1:31">
      <c r="A32251">
        <v>73790</v>
      </c>
      <c r="B32251" t="s">
        <v>27571</v>
      </c>
      <c r="C32251" t="s">
        <v>33478</v>
      </c>
      <c r="D32251" t="e">
        <v>#N/A</v>
      </c>
      <c r="E32251"/>
      <c r="F32251"/>
      <c r="G32251"/>
      <c r="H32251"/>
      <c r="I32251"/>
      <c r="J32251"/>
      <c r="U32251" s="43"/>
      <c r="AE32251"/>
    </row>
    <row r="32252" spans="1:31">
      <c r="A32252">
        <v>73170</v>
      </c>
      <c r="B32252" t="s">
        <v>27572</v>
      </c>
      <c r="C32252" t="s">
        <v>33477</v>
      </c>
      <c r="D32252" t="s">
        <v>33476</v>
      </c>
      <c r="E32252"/>
      <c r="F32252"/>
      <c r="G32252"/>
      <c r="H32252"/>
      <c r="I32252"/>
      <c r="J32252"/>
      <c r="U32252" s="43"/>
      <c r="AE32252"/>
    </row>
    <row r="32253" spans="1:31">
      <c r="A32253">
        <v>73100</v>
      </c>
      <c r="B32253" t="s">
        <v>27573</v>
      </c>
      <c r="C32253" t="s">
        <v>33477</v>
      </c>
      <c r="D32253" t="s">
        <v>33476</v>
      </c>
      <c r="E32253"/>
      <c r="F32253"/>
      <c r="G32253"/>
      <c r="H32253"/>
      <c r="I32253"/>
      <c r="J32253"/>
      <c r="U32253" s="43"/>
      <c r="AE32253"/>
    </row>
    <row r="32254" spans="1:31">
      <c r="A32254">
        <v>73100</v>
      </c>
      <c r="B32254" t="s">
        <v>27574</v>
      </c>
      <c r="C32254" t="s">
        <v>33477</v>
      </c>
      <c r="D32254" t="s">
        <v>33476</v>
      </c>
      <c r="E32254"/>
      <c r="F32254"/>
      <c r="G32254"/>
      <c r="H32254"/>
      <c r="I32254"/>
      <c r="J32254"/>
      <c r="U32254" s="43"/>
      <c r="AE32254"/>
    </row>
    <row r="32255" spans="1:31">
      <c r="A32255">
        <v>73110</v>
      </c>
      <c r="B32255" t="s">
        <v>2220</v>
      </c>
      <c r="C32255" t="s">
        <v>33478</v>
      </c>
      <c r="D32255" t="s">
        <v>33482</v>
      </c>
      <c r="E32255"/>
      <c r="F32255"/>
      <c r="G32255"/>
      <c r="H32255"/>
      <c r="I32255"/>
      <c r="J32255"/>
      <c r="U32255" s="43"/>
      <c r="AE32255"/>
    </row>
    <row r="32256" spans="1:31">
      <c r="A32256">
        <v>73400</v>
      </c>
      <c r="B32256" t="s">
        <v>27575</v>
      </c>
      <c r="C32256" t="s">
        <v>33478</v>
      </c>
      <c r="D32256" t="s">
        <v>33476</v>
      </c>
      <c r="E32256"/>
      <c r="F32256"/>
      <c r="G32256"/>
      <c r="H32256"/>
      <c r="I32256"/>
      <c r="J32256"/>
      <c r="U32256" s="43"/>
      <c r="AE32256"/>
    </row>
    <row r="32257" spans="1:31">
      <c r="A32257">
        <v>73150</v>
      </c>
      <c r="B32257" t="s">
        <v>27576</v>
      </c>
      <c r="C32257" t="s">
        <v>33483</v>
      </c>
      <c r="D32257" t="s">
        <v>203</v>
      </c>
      <c r="E32257"/>
      <c r="F32257"/>
      <c r="G32257"/>
      <c r="H32257"/>
      <c r="I32257"/>
      <c r="J32257"/>
      <c r="U32257" s="43"/>
      <c r="AE32257"/>
    </row>
    <row r="32258" spans="1:31">
      <c r="A32258">
        <v>73450</v>
      </c>
      <c r="B32258" t="s">
        <v>27577</v>
      </c>
      <c r="C32258" t="s">
        <v>33483</v>
      </c>
      <c r="D32258" t="s">
        <v>33476</v>
      </c>
      <c r="E32258"/>
      <c r="F32258"/>
      <c r="G32258"/>
      <c r="H32258"/>
      <c r="I32258"/>
      <c r="J32258"/>
      <c r="U32258" s="43"/>
      <c r="AE32258"/>
    </row>
    <row r="32259" spans="1:31">
      <c r="A32259">
        <v>73450</v>
      </c>
      <c r="B32259" t="s">
        <v>27578</v>
      </c>
      <c r="C32259" t="s">
        <v>33483</v>
      </c>
      <c r="D32259" t="s">
        <v>33476</v>
      </c>
      <c r="E32259"/>
      <c r="F32259"/>
      <c r="G32259"/>
      <c r="H32259"/>
      <c r="I32259"/>
      <c r="J32259"/>
      <c r="U32259" s="43"/>
      <c r="AE32259"/>
    </row>
    <row r="32260" spans="1:31">
      <c r="A32260">
        <v>73200</v>
      </c>
      <c r="B32260" t="s">
        <v>27579</v>
      </c>
      <c r="C32260" t="s">
        <v>33478</v>
      </c>
      <c r="D32260" t="s">
        <v>33476</v>
      </c>
      <c r="E32260"/>
      <c r="F32260"/>
      <c r="G32260"/>
      <c r="H32260"/>
      <c r="I32260"/>
      <c r="J32260"/>
      <c r="U32260" s="43"/>
      <c r="AE32260"/>
    </row>
    <row r="32261" spans="1:31">
      <c r="A32261">
        <v>73330</v>
      </c>
      <c r="B32261" t="s">
        <v>27580</v>
      </c>
      <c r="C32261" t="s">
        <v>33477</v>
      </c>
      <c r="D32261" t="s">
        <v>33476</v>
      </c>
      <c r="E32261"/>
      <c r="F32261"/>
      <c r="G32261"/>
      <c r="H32261"/>
      <c r="I32261"/>
      <c r="J32261"/>
      <c r="U32261" s="43"/>
      <c r="AE32261"/>
    </row>
    <row r="32262" spans="1:31">
      <c r="A32262">
        <v>73230</v>
      </c>
      <c r="B32262" t="s">
        <v>27581</v>
      </c>
      <c r="C32262" t="s">
        <v>33478</v>
      </c>
      <c r="D32262" t="s">
        <v>33476</v>
      </c>
      <c r="E32262"/>
      <c r="F32262"/>
      <c r="G32262"/>
      <c r="H32262"/>
      <c r="I32262"/>
      <c r="J32262"/>
      <c r="U32262" s="43"/>
      <c r="AE32262"/>
    </row>
    <row r="32263" spans="1:31">
      <c r="A32263">
        <v>73110</v>
      </c>
      <c r="B32263" t="s">
        <v>27582</v>
      </c>
      <c r="C32263" t="s">
        <v>33478</v>
      </c>
      <c r="D32263" t="s">
        <v>33482</v>
      </c>
      <c r="E32263"/>
      <c r="F32263"/>
      <c r="G32263"/>
      <c r="H32263"/>
      <c r="I32263"/>
      <c r="J32263"/>
      <c r="U32263" s="43"/>
      <c r="AE32263"/>
    </row>
    <row r="32264" spans="1:31">
      <c r="A32264">
        <v>73460</v>
      </c>
      <c r="B32264" t="s">
        <v>27583</v>
      </c>
      <c r="C32264" t="s">
        <v>33478</v>
      </c>
      <c r="D32264" t="s">
        <v>33482</v>
      </c>
      <c r="E32264"/>
      <c r="F32264"/>
      <c r="G32264"/>
      <c r="H32264"/>
      <c r="I32264"/>
      <c r="J32264"/>
      <c r="U32264" s="43"/>
      <c r="AE32264"/>
    </row>
    <row r="32265" spans="1:31">
      <c r="A32265">
        <v>73170</v>
      </c>
      <c r="B32265" t="s">
        <v>27584</v>
      </c>
      <c r="C32265" t="s">
        <v>33477</v>
      </c>
      <c r="D32265" t="s">
        <v>33476</v>
      </c>
      <c r="E32265"/>
      <c r="F32265"/>
      <c r="G32265"/>
      <c r="H32265"/>
      <c r="I32265"/>
      <c r="J32265"/>
      <c r="U32265" s="43"/>
      <c r="AE32265"/>
    </row>
    <row r="32266" spans="1:31">
      <c r="A32266">
        <v>73800</v>
      </c>
      <c r="B32266" t="s">
        <v>27585</v>
      </c>
      <c r="C32266" t="s">
        <v>33477</v>
      </c>
      <c r="D32266" t="s">
        <v>33476</v>
      </c>
      <c r="E32266"/>
      <c r="F32266"/>
      <c r="G32266"/>
      <c r="H32266"/>
      <c r="I32266"/>
      <c r="J32266"/>
      <c r="U32266" s="43"/>
      <c r="AE32266"/>
    </row>
    <row r="32267" spans="1:31">
      <c r="A32267">
        <v>73390</v>
      </c>
      <c r="B32267" t="s">
        <v>27586</v>
      </c>
      <c r="C32267" t="s">
        <v>33477</v>
      </c>
      <c r="D32267" t="s">
        <v>33482</v>
      </c>
      <c r="E32267"/>
      <c r="F32267"/>
      <c r="G32267"/>
      <c r="H32267"/>
      <c r="I32267"/>
      <c r="J32267"/>
      <c r="U32267" s="43"/>
      <c r="AE32267"/>
    </row>
    <row r="32268" spans="1:31">
      <c r="A32268">
        <v>73110</v>
      </c>
      <c r="B32268" t="s">
        <v>27587</v>
      </c>
      <c r="C32268" t="s">
        <v>33478</v>
      </c>
      <c r="D32268" t="s">
        <v>33482</v>
      </c>
      <c r="E32268"/>
      <c r="F32268"/>
      <c r="G32268"/>
      <c r="H32268"/>
      <c r="I32268"/>
      <c r="J32268"/>
      <c r="U32268" s="43"/>
      <c r="AE32268"/>
    </row>
    <row r="32269" spans="1:31">
      <c r="A32269">
        <v>73270</v>
      </c>
      <c r="B32269" t="s">
        <v>27588</v>
      </c>
      <c r="C32269" t="s">
        <v>33478</v>
      </c>
      <c r="D32269" t="s">
        <v>33476</v>
      </c>
      <c r="E32269"/>
      <c r="F32269"/>
      <c r="G32269"/>
      <c r="H32269"/>
      <c r="I32269"/>
      <c r="J32269"/>
      <c r="U32269" s="43"/>
      <c r="AE32269"/>
    </row>
    <row r="32270" spans="1:31">
      <c r="A32270">
        <v>73300</v>
      </c>
      <c r="B32270" t="s">
        <v>27589</v>
      </c>
      <c r="C32270" t="s">
        <v>33478</v>
      </c>
      <c r="D32270" t="s">
        <v>33476</v>
      </c>
      <c r="E32270"/>
      <c r="F32270"/>
      <c r="G32270"/>
      <c r="H32270"/>
      <c r="I32270"/>
      <c r="J32270"/>
      <c r="U32270" s="43"/>
      <c r="AE32270"/>
    </row>
    <row r="32271" spans="1:31">
      <c r="A32271">
        <v>73300</v>
      </c>
      <c r="B32271" t="s">
        <v>27589</v>
      </c>
      <c r="C32271" t="s">
        <v>33478</v>
      </c>
      <c r="D32271" t="s">
        <v>33476</v>
      </c>
      <c r="E32271"/>
      <c r="F32271"/>
      <c r="G32271"/>
      <c r="H32271"/>
      <c r="I32271"/>
      <c r="J32271"/>
      <c r="U32271" s="43"/>
      <c r="AE32271"/>
    </row>
    <row r="32272" spans="1:31">
      <c r="A32272">
        <v>73300</v>
      </c>
      <c r="B32272" t="s">
        <v>27590</v>
      </c>
      <c r="C32272" t="s">
        <v>33478</v>
      </c>
      <c r="D32272" t="s">
        <v>33476</v>
      </c>
      <c r="E32272"/>
      <c r="F32272"/>
      <c r="G32272"/>
      <c r="H32272"/>
      <c r="I32272"/>
      <c r="J32272"/>
      <c r="U32272" s="43"/>
      <c r="AE32272"/>
    </row>
    <row r="32273" spans="1:31">
      <c r="A32273">
        <v>73500</v>
      </c>
      <c r="B32273" t="s">
        <v>27591</v>
      </c>
      <c r="C32273" t="s">
        <v>33483</v>
      </c>
      <c r="D32273" t="s">
        <v>33476</v>
      </c>
      <c r="E32273"/>
      <c r="F32273"/>
      <c r="G32273"/>
      <c r="H32273"/>
      <c r="I32273"/>
      <c r="J32273"/>
      <c r="U32273" s="43"/>
      <c r="AE32273"/>
    </row>
    <row r="32274" spans="1:31">
      <c r="A32274">
        <v>73640</v>
      </c>
      <c r="B32274" t="s">
        <v>27592</v>
      </c>
      <c r="C32274" t="s">
        <v>33483</v>
      </c>
      <c r="D32274" t="s">
        <v>33476</v>
      </c>
      <c r="E32274"/>
      <c r="F32274"/>
      <c r="G32274"/>
      <c r="H32274"/>
      <c r="I32274"/>
      <c r="J32274"/>
      <c r="U32274" s="43"/>
      <c r="AE32274"/>
    </row>
    <row r="32275" spans="1:31">
      <c r="A32275">
        <v>73110</v>
      </c>
      <c r="B32275" t="s">
        <v>27593</v>
      </c>
      <c r="C32275" t="s">
        <v>33478</v>
      </c>
      <c r="D32275" t="s">
        <v>33482</v>
      </c>
      <c r="E32275"/>
      <c r="F32275"/>
      <c r="G32275"/>
      <c r="H32275"/>
      <c r="I32275"/>
      <c r="J32275"/>
      <c r="U32275" s="43"/>
      <c r="AE32275"/>
    </row>
    <row r="32276" spans="1:31">
      <c r="A32276">
        <v>73160</v>
      </c>
      <c r="B32276" t="s">
        <v>27594</v>
      </c>
      <c r="C32276" t="s">
        <v>33478</v>
      </c>
      <c r="D32276" t="s">
        <v>33476</v>
      </c>
      <c r="E32276"/>
      <c r="F32276"/>
      <c r="G32276"/>
      <c r="H32276"/>
      <c r="I32276"/>
      <c r="J32276"/>
      <c r="U32276" s="43"/>
      <c r="AE32276"/>
    </row>
    <row r="32277" spans="1:31">
      <c r="A32277">
        <v>73310</v>
      </c>
      <c r="B32277" t="s">
        <v>27595</v>
      </c>
      <c r="C32277" t="s">
        <v>33477</v>
      </c>
      <c r="D32277" t="s">
        <v>33476</v>
      </c>
      <c r="E32277"/>
      <c r="F32277"/>
      <c r="G32277"/>
      <c r="H32277"/>
      <c r="I32277"/>
      <c r="J32277"/>
      <c r="U32277" s="43"/>
      <c r="AE32277"/>
    </row>
    <row r="32278" spans="1:31">
      <c r="A32278">
        <v>73420</v>
      </c>
      <c r="B32278" t="s">
        <v>27596</v>
      </c>
      <c r="C32278" t="s">
        <v>33477</v>
      </c>
      <c r="D32278" t="s">
        <v>33476</v>
      </c>
      <c r="E32278"/>
      <c r="F32278"/>
      <c r="G32278"/>
      <c r="H32278"/>
      <c r="I32278"/>
      <c r="J32278"/>
      <c r="U32278" s="43"/>
      <c r="AE32278"/>
    </row>
    <row r="32279" spans="1:31">
      <c r="A32279">
        <v>73420</v>
      </c>
      <c r="B32279" t="s">
        <v>27597</v>
      </c>
      <c r="C32279" t="s">
        <v>33477</v>
      </c>
      <c r="D32279" t="s">
        <v>33476</v>
      </c>
      <c r="E32279"/>
      <c r="F32279"/>
      <c r="G32279"/>
      <c r="H32279"/>
      <c r="I32279"/>
      <c r="J32279"/>
      <c r="U32279" s="43"/>
      <c r="AE32279"/>
    </row>
    <row r="32280" spans="1:31">
      <c r="A32280">
        <v>73170</v>
      </c>
      <c r="B32280" t="s">
        <v>27598</v>
      </c>
      <c r="C32280" t="s">
        <v>33477</v>
      </c>
      <c r="D32280" t="s">
        <v>33476</v>
      </c>
      <c r="E32280"/>
      <c r="F32280"/>
      <c r="G32280"/>
      <c r="H32280"/>
      <c r="I32280"/>
      <c r="J32280"/>
      <c r="U32280" s="43"/>
      <c r="AE32280"/>
    </row>
    <row r="32281" spans="1:31">
      <c r="A32281">
        <v>74360</v>
      </c>
      <c r="B32281" t="s">
        <v>27599</v>
      </c>
      <c r="C32281" t="s">
        <v>33478</v>
      </c>
      <c r="D32281" t="s">
        <v>33476</v>
      </c>
      <c r="E32281"/>
      <c r="F32281"/>
      <c r="G32281"/>
      <c r="H32281"/>
      <c r="I32281"/>
      <c r="J32281"/>
      <c r="U32281" s="43"/>
      <c r="AE32281"/>
    </row>
    <row r="32282" spans="1:31">
      <c r="A32282">
        <v>74540</v>
      </c>
      <c r="B32282" t="s">
        <v>27600</v>
      </c>
      <c r="C32282" t="s">
        <v>33478</v>
      </c>
      <c r="D32282" t="s">
        <v>33476</v>
      </c>
      <c r="E32282"/>
      <c r="F32282"/>
      <c r="G32282"/>
      <c r="H32282"/>
      <c r="I32282"/>
      <c r="J32282"/>
      <c r="U32282" s="43"/>
      <c r="AE32282"/>
    </row>
    <row r="32283" spans="1:31">
      <c r="A32283">
        <v>74290</v>
      </c>
      <c r="B32283" t="s">
        <v>27601</v>
      </c>
      <c r="C32283" t="s">
        <v>33478</v>
      </c>
      <c r="D32283" t="s">
        <v>33476</v>
      </c>
      <c r="E32283"/>
      <c r="F32283"/>
      <c r="G32283"/>
      <c r="H32283"/>
      <c r="I32283"/>
      <c r="J32283"/>
      <c r="U32283" s="43"/>
      <c r="AE32283"/>
    </row>
    <row r="32284" spans="1:31">
      <c r="A32284">
        <v>74540</v>
      </c>
      <c r="B32284" t="s">
        <v>27602</v>
      </c>
      <c r="C32284" t="s">
        <v>33478</v>
      </c>
      <c r="D32284" t="s">
        <v>33476</v>
      </c>
      <c r="E32284"/>
      <c r="F32284"/>
      <c r="G32284"/>
      <c r="H32284"/>
      <c r="I32284"/>
      <c r="J32284"/>
      <c r="U32284" s="43"/>
      <c r="AE32284"/>
    </row>
    <row r="32285" spans="1:31">
      <c r="A32285">
        <v>74200</v>
      </c>
      <c r="B32285" t="s">
        <v>27603</v>
      </c>
      <c r="C32285" t="s">
        <v>33477</v>
      </c>
      <c r="D32285" t="e">
        <v>#N/A</v>
      </c>
      <c r="E32285"/>
      <c r="F32285"/>
      <c r="G32285"/>
      <c r="H32285"/>
      <c r="I32285"/>
      <c r="J32285"/>
      <c r="U32285" s="43"/>
      <c r="AE32285"/>
    </row>
    <row r="32286" spans="1:31">
      <c r="A32286">
        <v>74350</v>
      </c>
      <c r="B32286" t="s">
        <v>27604</v>
      </c>
      <c r="C32286" t="s">
        <v>33478</v>
      </c>
      <c r="D32286" t="s">
        <v>33476</v>
      </c>
      <c r="E32286"/>
      <c r="F32286"/>
      <c r="G32286"/>
      <c r="H32286"/>
      <c r="I32286"/>
      <c r="J32286"/>
      <c r="U32286" s="43"/>
      <c r="AE32286"/>
    </row>
    <row r="32287" spans="1:31">
      <c r="A32287">
        <v>74350</v>
      </c>
      <c r="B32287" t="s">
        <v>27604</v>
      </c>
      <c r="C32287" t="s">
        <v>33478</v>
      </c>
      <c r="D32287" t="s">
        <v>33476</v>
      </c>
      <c r="E32287"/>
      <c r="F32287"/>
      <c r="G32287"/>
      <c r="H32287"/>
      <c r="I32287"/>
      <c r="J32287"/>
      <c r="U32287" s="43"/>
      <c r="AE32287"/>
    </row>
    <row r="32288" spans="1:31">
      <c r="A32288">
        <v>74800</v>
      </c>
      <c r="B32288" t="s">
        <v>27605</v>
      </c>
      <c r="C32288" t="s">
        <v>33478</v>
      </c>
      <c r="D32288" t="s">
        <v>33476</v>
      </c>
      <c r="E32288"/>
      <c r="F32288"/>
      <c r="G32288"/>
      <c r="H32288"/>
      <c r="I32288"/>
      <c r="J32288"/>
      <c r="U32288" s="43"/>
      <c r="AE32288"/>
    </row>
    <row r="32289" spans="1:31">
      <c r="A32289">
        <v>74100</v>
      </c>
      <c r="B32289" t="s">
        <v>27606</v>
      </c>
      <c r="C32289" t="s">
        <v>33477</v>
      </c>
      <c r="D32289" t="e">
        <v>#N/A</v>
      </c>
      <c r="E32289"/>
      <c r="F32289"/>
      <c r="G32289"/>
      <c r="H32289"/>
      <c r="I32289"/>
      <c r="J32289"/>
      <c r="U32289" s="43"/>
      <c r="AE32289"/>
    </row>
    <row r="32290" spans="1:31">
      <c r="A32290">
        <v>74350</v>
      </c>
      <c r="B32290" t="s">
        <v>5657</v>
      </c>
      <c r="C32290" t="s">
        <v>33478</v>
      </c>
      <c r="D32290" t="s">
        <v>33476</v>
      </c>
      <c r="E32290"/>
      <c r="F32290"/>
      <c r="G32290"/>
      <c r="H32290"/>
      <c r="I32290"/>
      <c r="J32290"/>
      <c r="U32290" s="43"/>
      <c r="AE32290"/>
    </row>
    <row r="32291" spans="1:31">
      <c r="A32291">
        <v>74350</v>
      </c>
      <c r="B32291" t="s">
        <v>5657</v>
      </c>
      <c r="C32291" t="s">
        <v>33478</v>
      </c>
      <c r="D32291" t="s">
        <v>33476</v>
      </c>
      <c r="E32291"/>
      <c r="F32291"/>
      <c r="G32291"/>
      <c r="H32291"/>
      <c r="I32291"/>
      <c r="J32291"/>
      <c r="U32291" s="43"/>
      <c r="AE32291"/>
    </row>
    <row r="32292" spans="1:31">
      <c r="A32292">
        <v>74000</v>
      </c>
      <c r="B32292" t="s">
        <v>27607</v>
      </c>
      <c r="C32292" t="s">
        <v>33478</v>
      </c>
      <c r="D32292" t="s">
        <v>33476</v>
      </c>
      <c r="E32292"/>
      <c r="F32292"/>
      <c r="G32292"/>
      <c r="H32292"/>
      <c r="I32292"/>
      <c r="J32292"/>
      <c r="U32292" s="43"/>
      <c r="AE32292"/>
    </row>
    <row r="32293" spans="1:31">
      <c r="A32293">
        <v>74370</v>
      </c>
      <c r="B32293" t="s">
        <v>27607</v>
      </c>
      <c r="C32293" t="s">
        <v>33478</v>
      </c>
      <c r="D32293" t="s">
        <v>33476</v>
      </c>
      <c r="E32293"/>
      <c r="F32293"/>
      <c r="G32293"/>
      <c r="H32293"/>
      <c r="I32293"/>
      <c r="J32293"/>
      <c r="U32293" s="43"/>
      <c r="AE32293"/>
    </row>
    <row r="32294" spans="1:31">
      <c r="A32294">
        <v>74370</v>
      </c>
      <c r="B32294" t="s">
        <v>27607</v>
      </c>
      <c r="C32294" t="s">
        <v>33478</v>
      </c>
      <c r="D32294" t="s">
        <v>33476</v>
      </c>
      <c r="E32294"/>
      <c r="F32294"/>
      <c r="G32294"/>
      <c r="H32294"/>
      <c r="I32294"/>
      <c r="J32294"/>
      <c r="U32294" s="43"/>
      <c r="AE32294"/>
    </row>
    <row r="32295" spans="1:31">
      <c r="A32295">
        <v>74600</v>
      </c>
      <c r="B32295" t="s">
        <v>27607</v>
      </c>
      <c r="C32295" t="s">
        <v>33478</v>
      </c>
      <c r="D32295" t="e">
        <v>#N/A</v>
      </c>
      <c r="E32295"/>
      <c r="F32295"/>
      <c r="G32295"/>
      <c r="H32295"/>
      <c r="I32295"/>
      <c r="J32295"/>
      <c r="U32295" s="43"/>
      <c r="AE32295"/>
    </row>
    <row r="32296" spans="1:31">
      <c r="A32296">
        <v>74600</v>
      </c>
      <c r="B32296" t="s">
        <v>27607</v>
      </c>
      <c r="C32296" t="s">
        <v>33478</v>
      </c>
      <c r="D32296" t="e">
        <v>#N/A</v>
      </c>
      <c r="E32296"/>
      <c r="F32296"/>
      <c r="G32296"/>
      <c r="H32296"/>
      <c r="I32296"/>
      <c r="J32296"/>
      <c r="U32296" s="43"/>
      <c r="AE32296"/>
    </row>
    <row r="32297" spans="1:31">
      <c r="A32297">
        <v>74600</v>
      </c>
      <c r="B32297" t="s">
        <v>27607</v>
      </c>
      <c r="C32297" t="s">
        <v>33478</v>
      </c>
      <c r="D32297" t="e">
        <v>#N/A</v>
      </c>
      <c r="E32297"/>
      <c r="F32297"/>
      <c r="G32297"/>
      <c r="H32297"/>
      <c r="I32297"/>
      <c r="J32297"/>
      <c r="U32297" s="43"/>
      <c r="AE32297"/>
    </row>
    <row r="32298" spans="1:31">
      <c r="A32298">
        <v>74940</v>
      </c>
      <c r="B32298" t="s">
        <v>27607</v>
      </c>
      <c r="C32298" t="s">
        <v>33478</v>
      </c>
      <c r="D32298" t="e">
        <v>#N/A</v>
      </c>
      <c r="E32298"/>
      <c r="F32298"/>
      <c r="G32298"/>
      <c r="H32298"/>
      <c r="I32298"/>
      <c r="J32298"/>
      <c r="U32298" s="43"/>
      <c r="AE32298"/>
    </row>
    <row r="32299" spans="1:31">
      <c r="A32299">
        <v>74960</v>
      </c>
      <c r="B32299" t="s">
        <v>27607</v>
      </c>
      <c r="C32299" t="s">
        <v>33478</v>
      </c>
      <c r="D32299" t="e">
        <v>#N/A</v>
      </c>
      <c r="E32299"/>
      <c r="F32299"/>
      <c r="G32299"/>
      <c r="H32299"/>
      <c r="I32299"/>
      <c r="J32299"/>
      <c r="U32299" s="43"/>
      <c r="AE32299"/>
    </row>
    <row r="32300" spans="1:31">
      <c r="A32300">
        <v>74960</v>
      </c>
      <c r="B32300" t="s">
        <v>27607</v>
      </c>
      <c r="C32300" t="s">
        <v>33478</v>
      </c>
      <c r="D32300" t="e">
        <v>#N/A</v>
      </c>
      <c r="E32300"/>
      <c r="F32300"/>
      <c r="G32300"/>
      <c r="H32300"/>
      <c r="I32300"/>
      <c r="J32300"/>
      <c r="U32300" s="43"/>
      <c r="AE32300"/>
    </row>
    <row r="32301" spans="1:31">
      <c r="A32301">
        <v>74100</v>
      </c>
      <c r="B32301" t="s">
        <v>27608</v>
      </c>
      <c r="C32301" t="s">
        <v>33477</v>
      </c>
      <c r="D32301" t="e">
        <v>#N/A</v>
      </c>
      <c r="E32301"/>
      <c r="F32301"/>
      <c r="G32301"/>
      <c r="H32301"/>
      <c r="I32301"/>
      <c r="J32301"/>
      <c r="U32301" s="43"/>
      <c r="AE32301"/>
    </row>
    <row r="32302" spans="1:31">
      <c r="A32302">
        <v>74200</v>
      </c>
      <c r="B32302" t="s">
        <v>27609</v>
      </c>
      <c r="C32302" t="s">
        <v>33477</v>
      </c>
      <c r="D32302" t="e">
        <v>#N/A</v>
      </c>
      <c r="E32302"/>
      <c r="F32302"/>
      <c r="G32302"/>
      <c r="H32302"/>
      <c r="I32302"/>
      <c r="J32302"/>
      <c r="U32302" s="43"/>
      <c r="AE32302"/>
    </row>
    <row r="32303" spans="1:31">
      <c r="A32303">
        <v>74300</v>
      </c>
      <c r="B32303" t="s">
        <v>27610</v>
      </c>
      <c r="C32303" t="s">
        <v>33478</v>
      </c>
      <c r="D32303" t="s">
        <v>33476</v>
      </c>
      <c r="E32303"/>
      <c r="F32303"/>
      <c r="G32303"/>
      <c r="H32303"/>
      <c r="I32303"/>
      <c r="J32303"/>
      <c r="U32303" s="43"/>
      <c r="AE32303"/>
    </row>
    <row r="32304" spans="1:31">
      <c r="A32304">
        <v>74300</v>
      </c>
      <c r="B32304" t="s">
        <v>27610</v>
      </c>
      <c r="C32304" t="s">
        <v>33478</v>
      </c>
      <c r="D32304" t="s">
        <v>33476</v>
      </c>
      <c r="E32304"/>
      <c r="F32304"/>
      <c r="G32304"/>
      <c r="H32304"/>
      <c r="I32304"/>
      <c r="J32304"/>
      <c r="U32304" s="43"/>
      <c r="AE32304"/>
    </row>
    <row r="32305" spans="1:31">
      <c r="A32305">
        <v>74300</v>
      </c>
      <c r="B32305" t="s">
        <v>27610</v>
      </c>
      <c r="C32305" t="s">
        <v>33478</v>
      </c>
      <c r="D32305" t="s">
        <v>33476</v>
      </c>
      <c r="E32305"/>
      <c r="F32305"/>
      <c r="G32305"/>
      <c r="H32305"/>
      <c r="I32305"/>
      <c r="J32305"/>
      <c r="U32305" s="43"/>
      <c r="AE32305"/>
    </row>
    <row r="32306" spans="1:31">
      <c r="A32306">
        <v>74930</v>
      </c>
      <c r="B32306" t="s">
        <v>27611</v>
      </c>
      <c r="C32306" t="s">
        <v>33478</v>
      </c>
      <c r="D32306" t="s">
        <v>33476</v>
      </c>
      <c r="E32306"/>
      <c r="F32306"/>
      <c r="G32306"/>
      <c r="H32306"/>
      <c r="I32306"/>
      <c r="J32306"/>
      <c r="U32306" s="43"/>
      <c r="AE32306"/>
    </row>
    <row r="32307" spans="1:31">
      <c r="A32307">
        <v>74160</v>
      </c>
      <c r="B32307" t="s">
        <v>27612</v>
      </c>
      <c r="C32307" t="s">
        <v>33478</v>
      </c>
      <c r="D32307" t="s">
        <v>33476</v>
      </c>
      <c r="E32307"/>
      <c r="F32307"/>
      <c r="G32307"/>
      <c r="H32307"/>
      <c r="I32307"/>
      <c r="J32307"/>
      <c r="U32307" s="43"/>
      <c r="AE32307"/>
    </row>
    <row r="32308" spans="1:31">
      <c r="A32308">
        <v>74800</v>
      </c>
      <c r="B32308" t="s">
        <v>27613</v>
      </c>
      <c r="C32308" t="s">
        <v>33478</v>
      </c>
      <c r="D32308" t="s">
        <v>33476</v>
      </c>
      <c r="E32308"/>
      <c r="F32308"/>
      <c r="G32308"/>
      <c r="H32308"/>
      <c r="I32308"/>
      <c r="J32308"/>
      <c r="U32308" s="43"/>
      <c r="AE32308"/>
    </row>
    <row r="32309" spans="1:31">
      <c r="A32309">
        <v>74370</v>
      </c>
      <c r="B32309" t="s">
        <v>27614</v>
      </c>
      <c r="C32309" t="s">
        <v>33478</v>
      </c>
      <c r="D32309" t="s">
        <v>33476</v>
      </c>
      <c r="E32309"/>
      <c r="F32309"/>
      <c r="G32309"/>
      <c r="H32309"/>
      <c r="I32309"/>
      <c r="J32309"/>
      <c r="U32309" s="43"/>
      <c r="AE32309"/>
    </row>
    <row r="32310" spans="1:31">
      <c r="A32310">
        <v>74200</v>
      </c>
      <c r="B32310" t="s">
        <v>27615</v>
      </c>
      <c r="C32310" t="s">
        <v>33477</v>
      </c>
      <c r="D32310" t="e">
        <v>#N/A</v>
      </c>
      <c r="E32310"/>
      <c r="F32310"/>
      <c r="G32310"/>
      <c r="H32310"/>
      <c r="I32310"/>
      <c r="J32310"/>
      <c r="U32310" s="43"/>
      <c r="AE32310"/>
    </row>
    <row r="32311" spans="1:31">
      <c r="A32311">
        <v>74380</v>
      </c>
      <c r="B32311" t="s">
        <v>27616</v>
      </c>
      <c r="C32311" t="s">
        <v>33478</v>
      </c>
      <c r="D32311" t="s">
        <v>33476</v>
      </c>
      <c r="E32311"/>
      <c r="F32311"/>
      <c r="G32311"/>
      <c r="H32311"/>
      <c r="I32311"/>
      <c r="J32311"/>
      <c r="U32311" s="43"/>
      <c r="AE32311"/>
    </row>
    <row r="32312" spans="1:31">
      <c r="A32312">
        <v>74130</v>
      </c>
      <c r="B32312" t="s">
        <v>27617</v>
      </c>
      <c r="C32312" t="s">
        <v>33478</v>
      </c>
      <c r="D32312" t="s">
        <v>33476</v>
      </c>
      <c r="E32312"/>
      <c r="F32312"/>
      <c r="G32312"/>
      <c r="H32312"/>
      <c r="I32312"/>
      <c r="J32312"/>
      <c r="U32312" s="43"/>
      <c r="AE32312"/>
    </row>
    <row r="32313" spans="1:31">
      <c r="A32313">
        <v>74140</v>
      </c>
      <c r="B32313" t="s">
        <v>27618</v>
      </c>
      <c r="C32313" t="s">
        <v>33478</v>
      </c>
      <c r="D32313" t="s">
        <v>33476</v>
      </c>
      <c r="E32313"/>
      <c r="F32313"/>
      <c r="G32313"/>
      <c r="H32313"/>
      <c r="I32313"/>
      <c r="J32313"/>
      <c r="U32313" s="43"/>
      <c r="AE32313"/>
    </row>
    <row r="32314" spans="1:31">
      <c r="A32314">
        <v>74330</v>
      </c>
      <c r="B32314" t="s">
        <v>27619</v>
      </c>
      <c r="C32314" t="s">
        <v>33478</v>
      </c>
      <c r="D32314" t="s">
        <v>33476</v>
      </c>
      <c r="E32314"/>
      <c r="F32314"/>
      <c r="G32314"/>
      <c r="H32314"/>
      <c r="I32314"/>
      <c r="J32314"/>
      <c r="U32314" s="43"/>
      <c r="AE32314"/>
    </row>
    <row r="32315" spans="1:31">
      <c r="A32315">
        <v>74230</v>
      </c>
      <c r="B32315" t="s">
        <v>27620</v>
      </c>
      <c r="C32315" t="s">
        <v>33478</v>
      </c>
      <c r="D32315" t="s">
        <v>33476</v>
      </c>
      <c r="E32315"/>
      <c r="F32315"/>
      <c r="G32315"/>
      <c r="H32315"/>
      <c r="I32315"/>
      <c r="J32315"/>
      <c r="U32315" s="43"/>
      <c r="AE32315"/>
    </row>
    <row r="32316" spans="1:31">
      <c r="A32316">
        <v>74910</v>
      </c>
      <c r="B32316" t="s">
        <v>27621</v>
      </c>
      <c r="C32316" t="s">
        <v>33478</v>
      </c>
      <c r="D32316" t="e">
        <v>#N/A</v>
      </c>
      <c r="E32316"/>
      <c r="F32316"/>
      <c r="G32316"/>
      <c r="H32316"/>
      <c r="I32316"/>
      <c r="J32316"/>
      <c r="U32316" s="43"/>
      <c r="AE32316"/>
    </row>
    <row r="32317" spans="1:31">
      <c r="A32317">
        <v>74430</v>
      </c>
      <c r="B32317" t="s">
        <v>27622</v>
      </c>
      <c r="C32317" t="s">
        <v>33478</v>
      </c>
      <c r="D32317" t="s">
        <v>33476</v>
      </c>
      <c r="E32317"/>
      <c r="F32317"/>
      <c r="G32317"/>
      <c r="H32317"/>
      <c r="I32317"/>
      <c r="J32317"/>
      <c r="U32317" s="43"/>
      <c r="AE32317"/>
    </row>
    <row r="32318" spans="1:31">
      <c r="A32318">
        <v>74160</v>
      </c>
      <c r="B32318" t="s">
        <v>2261</v>
      </c>
      <c r="C32318" t="s">
        <v>33478</v>
      </c>
      <c r="D32318" t="s">
        <v>33476</v>
      </c>
      <c r="E32318"/>
      <c r="F32318"/>
      <c r="G32318"/>
      <c r="H32318"/>
      <c r="I32318"/>
      <c r="J32318"/>
      <c r="U32318" s="43"/>
      <c r="AE32318"/>
    </row>
    <row r="32319" spans="1:31">
      <c r="A32319">
        <v>74470</v>
      </c>
      <c r="B32319" t="s">
        <v>27623</v>
      </c>
      <c r="C32319" t="s">
        <v>33478</v>
      </c>
      <c r="D32319" t="s">
        <v>33476</v>
      </c>
      <c r="E32319"/>
      <c r="F32319"/>
      <c r="G32319"/>
      <c r="H32319"/>
      <c r="I32319"/>
      <c r="J32319"/>
      <c r="U32319" s="43"/>
      <c r="AE32319"/>
    </row>
    <row r="32320" spans="1:31">
      <c r="A32320">
        <v>74500</v>
      </c>
      <c r="B32320" t="s">
        <v>27624</v>
      </c>
      <c r="C32320" t="s">
        <v>33478</v>
      </c>
      <c r="D32320" t="s">
        <v>33476</v>
      </c>
      <c r="E32320"/>
      <c r="F32320"/>
      <c r="G32320"/>
      <c r="H32320"/>
      <c r="I32320"/>
      <c r="J32320"/>
      <c r="U32320" s="43"/>
      <c r="AE32320"/>
    </row>
    <row r="32321" spans="1:31">
      <c r="A32321">
        <v>74430</v>
      </c>
      <c r="B32321" t="s">
        <v>27625</v>
      </c>
      <c r="C32321" t="s">
        <v>33478</v>
      </c>
      <c r="D32321" t="s">
        <v>33476</v>
      </c>
      <c r="E32321"/>
      <c r="F32321"/>
      <c r="G32321"/>
      <c r="H32321"/>
      <c r="I32321"/>
      <c r="J32321"/>
      <c r="U32321" s="43"/>
      <c r="AE32321"/>
    </row>
    <row r="32322" spans="1:31">
      <c r="A32322">
        <v>74150</v>
      </c>
      <c r="B32322" t="s">
        <v>27626</v>
      </c>
      <c r="C32322" t="s">
        <v>33477</v>
      </c>
      <c r="D32322" t="s">
        <v>33476</v>
      </c>
      <c r="E32322"/>
      <c r="F32322"/>
      <c r="G32322"/>
      <c r="H32322"/>
      <c r="I32322"/>
      <c r="J32322"/>
      <c r="U32322" s="43"/>
      <c r="AE32322"/>
    </row>
    <row r="32323" spans="1:31">
      <c r="A32323">
        <v>74290</v>
      </c>
      <c r="B32323" t="s">
        <v>27627</v>
      </c>
      <c r="C32323" t="s">
        <v>33478</v>
      </c>
      <c r="D32323" t="s">
        <v>33476</v>
      </c>
      <c r="E32323"/>
      <c r="F32323"/>
      <c r="G32323"/>
      <c r="H32323"/>
      <c r="I32323"/>
      <c r="J32323"/>
      <c r="U32323" s="43"/>
      <c r="AE32323"/>
    </row>
    <row r="32324" spans="1:31">
      <c r="A32324">
        <v>74420</v>
      </c>
      <c r="B32324" t="s">
        <v>27628</v>
      </c>
      <c r="C32324" t="s">
        <v>33478</v>
      </c>
      <c r="D32324" t="s">
        <v>33476</v>
      </c>
      <c r="E32324"/>
      <c r="F32324"/>
      <c r="G32324"/>
      <c r="H32324"/>
      <c r="I32324"/>
      <c r="J32324"/>
      <c r="U32324" s="43"/>
      <c r="AE32324"/>
    </row>
    <row r="32325" spans="1:31">
      <c r="A32325">
        <v>74250</v>
      </c>
      <c r="B32325" t="s">
        <v>27629</v>
      </c>
      <c r="C32325" t="s">
        <v>33478</v>
      </c>
      <c r="D32325" t="s">
        <v>33476</v>
      </c>
      <c r="E32325"/>
      <c r="F32325"/>
      <c r="G32325"/>
      <c r="H32325"/>
      <c r="I32325"/>
      <c r="J32325"/>
      <c r="U32325" s="43"/>
      <c r="AE32325"/>
    </row>
    <row r="32326" spans="1:31">
      <c r="A32326">
        <v>74380</v>
      </c>
      <c r="B32326" t="s">
        <v>27630</v>
      </c>
      <c r="C32326" t="s">
        <v>33478</v>
      </c>
      <c r="D32326" t="s">
        <v>33476</v>
      </c>
      <c r="E32326"/>
      <c r="F32326"/>
      <c r="G32326"/>
      <c r="H32326"/>
      <c r="I32326"/>
      <c r="J32326"/>
      <c r="U32326" s="43"/>
      <c r="AE32326"/>
    </row>
    <row r="32327" spans="1:31">
      <c r="A32327">
        <v>74380</v>
      </c>
      <c r="B32327" t="s">
        <v>27630</v>
      </c>
      <c r="C32327" t="s">
        <v>33478</v>
      </c>
      <c r="D32327" t="s">
        <v>33476</v>
      </c>
      <c r="E32327"/>
      <c r="F32327"/>
      <c r="G32327"/>
      <c r="H32327"/>
      <c r="I32327"/>
      <c r="J32327"/>
      <c r="U32327" s="43"/>
      <c r="AE32327"/>
    </row>
    <row r="32328" spans="1:31">
      <c r="A32328">
        <v>74360</v>
      </c>
      <c r="B32328" t="s">
        <v>8407</v>
      </c>
      <c r="C32328" t="s">
        <v>33478</v>
      </c>
      <c r="D32328" t="s">
        <v>33476</v>
      </c>
      <c r="E32328"/>
      <c r="F32328"/>
      <c r="G32328"/>
      <c r="H32328"/>
      <c r="I32328"/>
      <c r="J32328"/>
      <c r="U32328" s="43"/>
      <c r="AE32328"/>
    </row>
    <row r="32329" spans="1:31">
      <c r="A32329">
        <v>74130</v>
      </c>
      <c r="B32329" t="s">
        <v>27631</v>
      </c>
      <c r="C32329" t="s">
        <v>33478</v>
      </c>
      <c r="D32329" t="s">
        <v>33476</v>
      </c>
      <c r="E32329"/>
      <c r="F32329"/>
      <c r="G32329"/>
      <c r="H32329"/>
      <c r="I32329"/>
      <c r="J32329"/>
      <c r="U32329" s="43"/>
      <c r="AE32329"/>
    </row>
    <row r="32330" spans="1:31">
      <c r="A32330">
        <v>74890</v>
      </c>
      <c r="B32330" t="s">
        <v>27632</v>
      </c>
      <c r="C32330" t="s">
        <v>33478</v>
      </c>
      <c r="D32330" t="s">
        <v>33476</v>
      </c>
      <c r="E32330"/>
      <c r="F32330"/>
      <c r="G32330"/>
      <c r="H32330"/>
      <c r="I32330"/>
      <c r="J32330"/>
      <c r="U32330" s="43"/>
      <c r="AE32330"/>
    </row>
    <row r="32331" spans="1:31">
      <c r="A32331">
        <v>74160</v>
      </c>
      <c r="B32331" t="s">
        <v>27633</v>
      </c>
      <c r="C32331" t="s">
        <v>33478</v>
      </c>
      <c r="D32331" t="s">
        <v>33476</v>
      </c>
      <c r="E32331"/>
      <c r="F32331"/>
      <c r="G32331"/>
      <c r="H32331"/>
      <c r="I32331"/>
      <c r="J32331"/>
      <c r="U32331" s="43"/>
      <c r="AE32331"/>
    </row>
    <row r="32332" spans="1:31">
      <c r="A32332">
        <v>74230</v>
      </c>
      <c r="B32332" t="s">
        <v>27634</v>
      </c>
      <c r="C32332" t="s">
        <v>33478</v>
      </c>
      <c r="D32332" t="s">
        <v>33476</v>
      </c>
      <c r="E32332"/>
      <c r="F32332"/>
      <c r="G32332"/>
      <c r="H32332"/>
      <c r="I32332"/>
      <c r="J32332"/>
      <c r="U32332" s="43"/>
      <c r="AE32332"/>
    </row>
    <row r="32333" spans="1:31">
      <c r="A32333">
        <v>74150</v>
      </c>
      <c r="B32333" t="s">
        <v>27635</v>
      </c>
      <c r="C32333" t="s">
        <v>33477</v>
      </c>
      <c r="D32333" t="s">
        <v>33476</v>
      </c>
      <c r="E32333"/>
      <c r="F32333"/>
      <c r="G32333"/>
      <c r="H32333"/>
      <c r="I32333"/>
      <c r="J32333"/>
      <c r="U32333" s="43"/>
      <c r="AE32333"/>
    </row>
    <row r="32334" spans="1:31">
      <c r="A32334">
        <v>74890</v>
      </c>
      <c r="B32334" t="s">
        <v>27636</v>
      </c>
      <c r="C32334" t="s">
        <v>33478</v>
      </c>
      <c r="D32334" t="s">
        <v>33476</v>
      </c>
      <c r="E32334"/>
      <c r="F32334"/>
      <c r="G32334"/>
      <c r="H32334"/>
      <c r="I32334"/>
      <c r="J32334"/>
      <c r="U32334" s="43"/>
      <c r="AE32334"/>
    </row>
    <row r="32335" spans="1:31">
      <c r="A32335">
        <v>74130</v>
      </c>
      <c r="B32335" t="s">
        <v>27637</v>
      </c>
      <c r="C32335" t="s">
        <v>33478</v>
      </c>
      <c r="D32335" t="s">
        <v>33476</v>
      </c>
      <c r="E32335"/>
      <c r="F32335"/>
      <c r="G32335"/>
      <c r="H32335"/>
      <c r="I32335"/>
      <c r="J32335"/>
      <c r="U32335" s="43"/>
      <c r="AE32335"/>
    </row>
    <row r="32336" spans="1:31">
      <c r="A32336">
        <v>74420</v>
      </c>
      <c r="B32336" t="s">
        <v>27638</v>
      </c>
      <c r="C32336" t="s">
        <v>33478</v>
      </c>
      <c r="D32336" t="s">
        <v>33476</v>
      </c>
      <c r="E32336"/>
      <c r="F32336"/>
      <c r="G32336"/>
      <c r="H32336"/>
      <c r="I32336"/>
      <c r="J32336"/>
      <c r="U32336" s="43"/>
      <c r="AE32336"/>
    </row>
    <row r="32337" spans="1:31">
      <c r="A32337">
        <v>74350</v>
      </c>
      <c r="B32337" t="s">
        <v>27639</v>
      </c>
      <c r="C32337" t="s">
        <v>33478</v>
      </c>
      <c r="D32337" t="s">
        <v>33476</v>
      </c>
      <c r="E32337"/>
      <c r="F32337"/>
      <c r="G32337"/>
      <c r="H32337"/>
      <c r="I32337"/>
      <c r="J32337"/>
      <c r="U32337" s="43"/>
      <c r="AE32337"/>
    </row>
    <row r="32338" spans="1:31">
      <c r="A32338">
        <v>74350</v>
      </c>
      <c r="B32338" t="s">
        <v>27640</v>
      </c>
      <c r="C32338" t="s">
        <v>33478</v>
      </c>
      <c r="D32338" t="s">
        <v>33476</v>
      </c>
      <c r="E32338"/>
      <c r="F32338"/>
      <c r="G32338"/>
      <c r="H32338"/>
      <c r="I32338"/>
      <c r="J32338"/>
      <c r="U32338" s="43"/>
      <c r="AE32338"/>
    </row>
    <row r="32339" spans="1:31">
      <c r="A32339">
        <v>74550</v>
      </c>
      <c r="B32339" t="s">
        <v>27641</v>
      </c>
      <c r="C32339" t="s">
        <v>33478</v>
      </c>
      <c r="D32339" t="s">
        <v>33476</v>
      </c>
      <c r="E32339"/>
      <c r="F32339"/>
      <c r="G32339"/>
      <c r="H32339"/>
      <c r="I32339"/>
      <c r="J32339"/>
      <c r="U32339" s="43"/>
      <c r="AE32339"/>
    </row>
    <row r="32340" spans="1:31">
      <c r="A32340">
        <v>74540</v>
      </c>
      <c r="B32340" t="s">
        <v>27642</v>
      </c>
      <c r="C32340" t="s">
        <v>33478</v>
      </c>
      <c r="D32340" t="s">
        <v>33476</v>
      </c>
      <c r="E32340"/>
      <c r="F32340"/>
      <c r="G32340"/>
      <c r="H32340"/>
      <c r="I32340"/>
      <c r="J32340"/>
      <c r="U32340" s="43"/>
      <c r="AE32340"/>
    </row>
    <row r="32341" spans="1:31">
      <c r="A32341">
        <v>74910</v>
      </c>
      <c r="B32341" t="s">
        <v>27643</v>
      </c>
      <c r="C32341" t="s">
        <v>33478</v>
      </c>
      <c r="D32341" t="e">
        <v>#N/A</v>
      </c>
      <c r="E32341"/>
      <c r="F32341"/>
      <c r="G32341"/>
      <c r="H32341"/>
      <c r="I32341"/>
      <c r="J32341"/>
      <c r="U32341" s="43"/>
      <c r="AE32341"/>
    </row>
    <row r="32342" spans="1:31">
      <c r="A32342">
        <v>74400</v>
      </c>
      <c r="B32342" t="s">
        <v>27644</v>
      </c>
      <c r="C32342" t="s">
        <v>33483</v>
      </c>
      <c r="D32342" t="s">
        <v>203</v>
      </c>
      <c r="E32342"/>
      <c r="F32342"/>
      <c r="G32342"/>
      <c r="H32342"/>
      <c r="I32342"/>
      <c r="J32342"/>
      <c r="U32342" s="43"/>
      <c r="AE32342"/>
    </row>
    <row r="32343" spans="1:31">
      <c r="A32343">
        <v>74400</v>
      </c>
      <c r="B32343" t="s">
        <v>27644</v>
      </c>
      <c r="C32343" t="s">
        <v>33483</v>
      </c>
      <c r="D32343" t="s">
        <v>203</v>
      </c>
      <c r="E32343"/>
      <c r="F32343"/>
      <c r="G32343"/>
      <c r="H32343"/>
      <c r="I32343"/>
      <c r="J32343"/>
      <c r="U32343" s="43"/>
      <c r="AE32343"/>
    </row>
    <row r="32344" spans="1:31">
      <c r="A32344">
        <v>74400</v>
      </c>
      <c r="B32344" t="s">
        <v>27644</v>
      </c>
      <c r="C32344" t="s">
        <v>33483</v>
      </c>
      <c r="D32344" t="s">
        <v>203</v>
      </c>
      <c r="E32344"/>
      <c r="F32344"/>
      <c r="G32344"/>
      <c r="H32344"/>
      <c r="I32344"/>
      <c r="J32344"/>
      <c r="U32344" s="43"/>
      <c r="AE32344"/>
    </row>
    <row r="32345" spans="1:31">
      <c r="A32345">
        <v>74400</v>
      </c>
      <c r="B32345" t="s">
        <v>27644</v>
      </c>
      <c r="C32345" t="s">
        <v>33483</v>
      </c>
      <c r="D32345" t="s">
        <v>203</v>
      </c>
      <c r="E32345"/>
      <c r="F32345"/>
      <c r="G32345"/>
      <c r="H32345"/>
      <c r="I32345"/>
      <c r="J32345"/>
      <c r="U32345" s="43"/>
      <c r="AE32345"/>
    </row>
    <row r="32346" spans="1:31">
      <c r="A32346">
        <v>74500</v>
      </c>
      <c r="B32346" t="s">
        <v>27645</v>
      </c>
      <c r="C32346" t="s">
        <v>33478</v>
      </c>
      <c r="D32346" t="s">
        <v>33476</v>
      </c>
      <c r="E32346"/>
      <c r="F32346"/>
      <c r="G32346"/>
      <c r="H32346"/>
      <c r="I32346"/>
      <c r="J32346"/>
      <c r="U32346" s="43"/>
      <c r="AE32346"/>
    </row>
    <row r="32347" spans="1:31">
      <c r="A32347">
        <v>74360</v>
      </c>
      <c r="B32347" t="s">
        <v>27646</v>
      </c>
      <c r="C32347" t="s">
        <v>33478</v>
      </c>
      <c r="D32347" t="s">
        <v>33476</v>
      </c>
      <c r="E32347"/>
      <c r="F32347"/>
      <c r="G32347"/>
      <c r="H32347"/>
      <c r="I32347"/>
      <c r="J32347"/>
      <c r="U32347" s="43"/>
      <c r="AE32347"/>
    </row>
    <row r="32348" spans="1:31">
      <c r="A32348">
        <v>74800</v>
      </c>
      <c r="B32348" t="s">
        <v>27647</v>
      </c>
      <c r="C32348" t="s">
        <v>33478</v>
      </c>
      <c r="D32348" t="s">
        <v>33476</v>
      </c>
      <c r="E32348"/>
      <c r="F32348"/>
      <c r="G32348"/>
      <c r="H32348"/>
      <c r="I32348"/>
      <c r="J32348"/>
      <c r="U32348" s="43"/>
      <c r="AE32348"/>
    </row>
    <row r="32349" spans="1:31">
      <c r="A32349">
        <v>74410</v>
      </c>
      <c r="B32349" t="s">
        <v>27648</v>
      </c>
      <c r="C32349" t="s">
        <v>33478</v>
      </c>
      <c r="D32349" t="e">
        <v>#N/A</v>
      </c>
      <c r="E32349"/>
      <c r="F32349"/>
      <c r="G32349"/>
      <c r="H32349"/>
      <c r="I32349"/>
      <c r="J32349"/>
      <c r="U32349" s="43"/>
      <c r="AE32349"/>
    </row>
    <row r="32350" spans="1:31">
      <c r="A32350">
        <v>74540</v>
      </c>
      <c r="B32350" t="s">
        <v>27649</v>
      </c>
      <c r="C32350" t="s">
        <v>33478</v>
      </c>
      <c r="D32350" t="s">
        <v>33476</v>
      </c>
      <c r="E32350"/>
      <c r="F32350"/>
      <c r="G32350"/>
      <c r="H32350"/>
      <c r="I32350"/>
      <c r="J32350"/>
      <c r="U32350" s="43"/>
      <c r="AE32350"/>
    </row>
    <row r="32351" spans="1:31">
      <c r="A32351">
        <v>74370</v>
      </c>
      <c r="B32351" t="s">
        <v>27650</v>
      </c>
      <c r="C32351" t="s">
        <v>33478</v>
      </c>
      <c r="D32351" t="s">
        <v>33476</v>
      </c>
      <c r="E32351"/>
      <c r="F32351"/>
      <c r="G32351"/>
      <c r="H32351"/>
      <c r="I32351"/>
      <c r="J32351"/>
      <c r="U32351" s="43"/>
      <c r="AE32351"/>
    </row>
    <row r="32352" spans="1:31">
      <c r="A32352">
        <v>74390</v>
      </c>
      <c r="B32352" t="s">
        <v>27651</v>
      </c>
      <c r="C32352" t="s">
        <v>33478</v>
      </c>
      <c r="D32352" t="e">
        <v>#N/A</v>
      </c>
      <c r="E32352"/>
      <c r="F32352"/>
      <c r="G32352"/>
      <c r="H32352"/>
      <c r="I32352"/>
      <c r="J32352"/>
      <c r="U32352" s="43"/>
      <c r="AE32352"/>
    </row>
    <row r="32353" spans="1:31">
      <c r="A32353">
        <v>74300</v>
      </c>
      <c r="B32353" t="s">
        <v>27652</v>
      </c>
      <c r="C32353" t="s">
        <v>33478</v>
      </c>
      <c r="D32353" t="s">
        <v>33476</v>
      </c>
      <c r="E32353"/>
      <c r="F32353"/>
      <c r="G32353"/>
      <c r="H32353"/>
      <c r="I32353"/>
      <c r="J32353"/>
      <c r="U32353" s="43"/>
      <c r="AE32353"/>
    </row>
    <row r="32354" spans="1:31">
      <c r="A32354">
        <v>74270</v>
      </c>
      <c r="B32354" t="s">
        <v>6134</v>
      </c>
      <c r="C32354" t="s">
        <v>33478</v>
      </c>
      <c r="D32354" t="s">
        <v>33476</v>
      </c>
      <c r="E32354"/>
      <c r="F32354"/>
      <c r="G32354"/>
      <c r="H32354"/>
      <c r="I32354"/>
      <c r="J32354"/>
      <c r="U32354" s="43"/>
      <c r="AE32354"/>
    </row>
    <row r="32355" spans="1:31">
      <c r="A32355">
        <v>74270</v>
      </c>
      <c r="B32355" t="s">
        <v>27653</v>
      </c>
      <c r="C32355" t="s">
        <v>33478</v>
      </c>
      <c r="D32355" t="s">
        <v>33476</v>
      </c>
      <c r="E32355"/>
      <c r="F32355"/>
      <c r="G32355"/>
      <c r="H32355"/>
      <c r="I32355"/>
      <c r="J32355"/>
      <c r="U32355" s="43"/>
      <c r="AE32355"/>
    </row>
    <row r="32356" spans="1:31">
      <c r="A32356">
        <v>74650</v>
      </c>
      <c r="B32356" t="s">
        <v>27654</v>
      </c>
      <c r="C32356" t="s">
        <v>33478</v>
      </c>
      <c r="D32356" t="s">
        <v>33476</v>
      </c>
      <c r="E32356"/>
      <c r="F32356"/>
      <c r="G32356"/>
      <c r="H32356"/>
      <c r="I32356"/>
      <c r="J32356"/>
      <c r="U32356" s="43"/>
      <c r="AE32356"/>
    </row>
    <row r="32357" spans="1:31">
      <c r="A32357">
        <v>74270</v>
      </c>
      <c r="B32357" t="s">
        <v>27655</v>
      </c>
      <c r="C32357" t="s">
        <v>33478</v>
      </c>
      <c r="D32357" t="s">
        <v>33476</v>
      </c>
      <c r="E32357"/>
      <c r="F32357"/>
      <c r="G32357"/>
      <c r="H32357"/>
      <c r="I32357"/>
      <c r="J32357"/>
      <c r="U32357" s="43"/>
      <c r="AE32357"/>
    </row>
    <row r="32358" spans="1:31">
      <c r="A32358">
        <v>74520</v>
      </c>
      <c r="B32358" t="s">
        <v>27656</v>
      </c>
      <c r="C32358" t="s">
        <v>33478</v>
      </c>
      <c r="D32358" t="s">
        <v>33476</v>
      </c>
      <c r="E32358"/>
      <c r="F32358"/>
      <c r="G32358"/>
      <c r="H32358"/>
      <c r="I32358"/>
      <c r="J32358"/>
      <c r="U32358" s="43"/>
      <c r="AE32358"/>
    </row>
    <row r="32359" spans="1:31">
      <c r="A32359">
        <v>74140</v>
      </c>
      <c r="B32359" t="s">
        <v>27657</v>
      </c>
      <c r="C32359" t="s">
        <v>33478</v>
      </c>
      <c r="D32359" t="s">
        <v>33476</v>
      </c>
      <c r="E32359"/>
      <c r="F32359"/>
      <c r="G32359"/>
      <c r="H32359"/>
      <c r="I32359"/>
      <c r="J32359"/>
      <c r="U32359" s="43"/>
      <c r="AE32359"/>
    </row>
    <row r="32360" spans="1:31">
      <c r="A32360">
        <v>74270</v>
      </c>
      <c r="B32360" t="s">
        <v>27658</v>
      </c>
      <c r="C32360" t="s">
        <v>33478</v>
      </c>
      <c r="D32360" t="s">
        <v>33476</v>
      </c>
      <c r="E32360"/>
      <c r="F32360"/>
      <c r="G32360"/>
      <c r="H32360"/>
      <c r="I32360"/>
      <c r="J32360"/>
      <c r="U32360" s="43"/>
      <c r="AE32360"/>
    </row>
    <row r="32361" spans="1:31">
      <c r="A32361">
        <v>74210</v>
      </c>
      <c r="B32361" t="s">
        <v>27659</v>
      </c>
      <c r="C32361" t="s">
        <v>33478</v>
      </c>
      <c r="D32361" t="s">
        <v>33476</v>
      </c>
      <c r="E32361"/>
      <c r="F32361"/>
      <c r="G32361"/>
      <c r="H32361"/>
      <c r="I32361"/>
      <c r="J32361"/>
      <c r="U32361" s="43"/>
      <c r="AE32361"/>
    </row>
    <row r="32362" spans="1:31">
      <c r="A32362">
        <v>74500</v>
      </c>
      <c r="B32362" t="s">
        <v>27660</v>
      </c>
      <c r="C32362" t="s">
        <v>33478</v>
      </c>
      <c r="D32362" t="s">
        <v>33476</v>
      </c>
      <c r="E32362"/>
      <c r="F32362"/>
      <c r="G32362"/>
      <c r="H32362"/>
      <c r="I32362"/>
      <c r="J32362"/>
      <c r="U32362" s="43"/>
      <c r="AE32362"/>
    </row>
    <row r="32363" spans="1:31">
      <c r="A32363">
        <v>74520</v>
      </c>
      <c r="B32363" t="s">
        <v>27661</v>
      </c>
      <c r="C32363" t="s">
        <v>33478</v>
      </c>
      <c r="D32363" t="s">
        <v>33476</v>
      </c>
      <c r="E32363"/>
      <c r="F32363"/>
      <c r="G32363"/>
      <c r="H32363"/>
      <c r="I32363"/>
      <c r="J32363"/>
      <c r="U32363" s="43"/>
      <c r="AE32363"/>
    </row>
    <row r="32364" spans="1:31">
      <c r="A32364">
        <v>74270</v>
      </c>
      <c r="B32364" t="s">
        <v>2658</v>
      </c>
      <c r="C32364" t="s">
        <v>33478</v>
      </c>
      <c r="D32364" t="s">
        <v>33476</v>
      </c>
      <c r="E32364"/>
      <c r="F32364"/>
      <c r="G32364"/>
      <c r="H32364"/>
      <c r="I32364"/>
      <c r="J32364"/>
      <c r="U32364" s="43"/>
      <c r="AE32364"/>
    </row>
    <row r="32365" spans="1:31">
      <c r="A32365">
        <v>74330</v>
      </c>
      <c r="B32365" t="s">
        <v>27662</v>
      </c>
      <c r="C32365" t="s">
        <v>33478</v>
      </c>
      <c r="D32365" t="s">
        <v>33476</v>
      </c>
      <c r="E32365"/>
      <c r="F32365"/>
      <c r="G32365"/>
      <c r="H32365"/>
      <c r="I32365"/>
      <c r="J32365"/>
      <c r="U32365" s="43"/>
      <c r="AE32365"/>
    </row>
    <row r="32366" spans="1:31">
      <c r="A32366">
        <v>74270</v>
      </c>
      <c r="B32366" t="s">
        <v>27663</v>
      </c>
      <c r="C32366" t="s">
        <v>33478</v>
      </c>
      <c r="D32366" t="s">
        <v>33476</v>
      </c>
      <c r="E32366"/>
      <c r="F32366"/>
      <c r="G32366"/>
      <c r="H32366"/>
      <c r="I32366"/>
      <c r="J32366"/>
      <c r="U32366" s="43"/>
      <c r="AE32366"/>
    </row>
    <row r="32367" spans="1:31">
      <c r="A32367">
        <v>74270</v>
      </c>
      <c r="B32367" t="s">
        <v>27663</v>
      </c>
      <c r="C32367" t="s">
        <v>33478</v>
      </c>
      <c r="D32367" t="s">
        <v>33476</v>
      </c>
      <c r="E32367"/>
      <c r="F32367"/>
      <c r="G32367"/>
      <c r="H32367"/>
      <c r="I32367"/>
      <c r="J32367"/>
      <c r="U32367" s="43"/>
      <c r="AE32367"/>
    </row>
    <row r="32368" spans="1:31">
      <c r="A32368">
        <v>74270</v>
      </c>
      <c r="B32368" t="s">
        <v>3086</v>
      </c>
      <c r="C32368" t="s">
        <v>33478</v>
      </c>
      <c r="D32368" t="s">
        <v>33476</v>
      </c>
      <c r="E32368"/>
      <c r="F32368"/>
      <c r="G32368"/>
      <c r="H32368"/>
      <c r="I32368"/>
      <c r="J32368"/>
      <c r="U32368" s="43"/>
      <c r="AE32368"/>
    </row>
    <row r="32369" spans="1:31">
      <c r="A32369">
        <v>74230</v>
      </c>
      <c r="B32369" t="s">
        <v>27664</v>
      </c>
      <c r="C32369" t="s">
        <v>33478</v>
      </c>
      <c r="D32369" t="s">
        <v>33476</v>
      </c>
      <c r="E32369"/>
      <c r="F32369"/>
      <c r="G32369"/>
      <c r="H32369"/>
      <c r="I32369"/>
      <c r="J32369"/>
      <c r="U32369" s="43"/>
      <c r="AE32369"/>
    </row>
    <row r="32370" spans="1:31">
      <c r="A32370">
        <v>74220</v>
      </c>
      <c r="B32370" t="s">
        <v>27665</v>
      </c>
      <c r="C32370" t="s">
        <v>33478</v>
      </c>
      <c r="D32370" t="s">
        <v>33476</v>
      </c>
      <c r="E32370"/>
      <c r="F32370"/>
      <c r="G32370"/>
      <c r="H32370"/>
      <c r="I32370"/>
      <c r="J32370"/>
      <c r="U32370" s="43"/>
      <c r="AE32370"/>
    </row>
    <row r="32371" spans="1:31">
      <c r="A32371">
        <v>74300</v>
      </c>
      <c r="B32371" t="s">
        <v>27666</v>
      </c>
      <c r="C32371" t="s">
        <v>33478</v>
      </c>
      <c r="D32371" t="s">
        <v>33476</v>
      </c>
      <c r="E32371"/>
      <c r="F32371"/>
      <c r="G32371"/>
      <c r="H32371"/>
      <c r="I32371"/>
      <c r="J32371"/>
      <c r="U32371" s="43"/>
      <c r="AE32371"/>
    </row>
    <row r="32372" spans="1:31">
      <c r="A32372">
        <v>74160</v>
      </c>
      <c r="B32372" t="s">
        <v>27667</v>
      </c>
      <c r="C32372" t="s">
        <v>33478</v>
      </c>
      <c r="D32372" t="s">
        <v>33476</v>
      </c>
      <c r="E32372"/>
      <c r="F32372"/>
      <c r="G32372"/>
      <c r="H32372"/>
      <c r="I32372"/>
      <c r="J32372"/>
      <c r="U32372" s="43"/>
      <c r="AE32372"/>
    </row>
    <row r="32373" spans="1:31">
      <c r="A32373">
        <v>74920</v>
      </c>
      <c r="B32373" t="s">
        <v>27668</v>
      </c>
      <c r="C32373" t="s">
        <v>33478</v>
      </c>
      <c r="D32373" t="e">
        <v>#N/A</v>
      </c>
      <c r="E32373"/>
      <c r="F32373"/>
      <c r="G32373"/>
      <c r="H32373"/>
      <c r="I32373"/>
      <c r="J32373"/>
      <c r="U32373" s="43"/>
      <c r="AE32373"/>
    </row>
    <row r="32374" spans="1:31">
      <c r="A32374">
        <v>74170</v>
      </c>
      <c r="B32374" t="s">
        <v>27669</v>
      </c>
      <c r="C32374" t="s">
        <v>33483</v>
      </c>
      <c r="D32374" t="s">
        <v>33476</v>
      </c>
      <c r="E32374"/>
      <c r="F32374"/>
      <c r="G32374"/>
      <c r="H32374"/>
      <c r="I32374"/>
      <c r="J32374"/>
      <c r="U32374" s="43"/>
      <c r="AE32374"/>
    </row>
    <row r="32375" spans="1:31">
      <c r="A32375">
        <v>74270</v>
      </c>
      <c r="B32375" t="s">
        <v>27670</v>
      </c>
      <c r="C32375" t="s">
        <v>33478</v>
      </c>
      <c r="D32375" t="s">
        <v>33476</v>
      </c>
      <c r="E32375"/>
      <c r="F32375"/>
      <c r="G32375"/>
      <c r="H32375"/>
      <c r="I32375"/>
      <c r="J32375"/>
      <c r="U32375" s="43"/>
      <c r="AE32375"/>
    </row>
    <row r="32376" spans="1:31">
      <c r="A32376">
        <v>74130</v>
      </c>
      <c r="B32376" t="s">
        <v>27671</v>
      </c>
      <c r="C32376" t="s">
        <v>33478</v>
      </c>
      <c r="D32376" t="s">
        <v>33476</v>
      </c>
      <c r="E32376"/>
      <c r="F32376"/>
      <c r="G32376"/>
      <c r="H32376"/>
      <c r="I32376"/>
      <c r="J32376"/>
      <c r="U32376" s="43"/>
      <c r="AE32376"/>
    </row>
    <row r="32377" spans="1:31">
      <c r="A32377">
        <v>74350</v>
      </c>
      <c r="B32377" t="s">
        <v>27672</v>
      </c>
      <c r="C32377" t="s">
        <v>33478</v>
      </c>
      <c r="D32377" t="s">
        <v>33476</v>
      </c>
      <c r="E32377"/>
      <c r="F32377"/>
      <c r="G32377"/>
      <c r="H32377"/>
      <c r="I32377"/>
      <c r="J32377"/>
      <c r="U32377" s="43"/>
      <c r="AE32377"/>
    </row>
    <row r="32378" spans="1:31">
      <c r="A32378">
        <v>74700</v>
      </c>
      <c r="B32378" t="s">
        <v>27673</v>
      </c>
      <c r="C32378" t="s">
        <v>33478</v>
      </c>
      <c r="D32378" t="s">
        <v>33476</v>
      </c>
      <c r="E32378"/>
      <c r="F32378"/>
      <c r="G32378"/>
      <c r="H32378"/>
      <c r="I32378"/>
      <c r="J32378"/>
      <c r="U32378" s="43"/>
      <c r="AE32378"/>
    </row>
    <row r="32379" spans="1:31">
      <c r="A32379">
        <v>74800</v>
      </c>
      <c r="B32379" t="s">
        <v>27674</v>
      </c>
      <c r="C32379" t="s">
        <v>33478</v>
      </c>
      <c r="D32379" t="s">
        <v>33476</v>
      </c>
      <c r="E32379"/>
      <c r="F32379"/>
      <c r="G32379"/>
      <c r="H32379"/>
      <c r="I32379"/>
      <c r="J32379"/>
      <c r="U32379" s="43"/>
      <c r="AE32379"/>
    </row>
    <row r="32380" spans="1:31">
      <c r="A32380">
        <v>74110</v>
      </c>
      <c r="B32380" t="s">
        <v>27675</v>
      </c>
      <c r="C32380" t="s">
        <v>33478</v>
      </c>
      <c r="D32380" t="s">
        <v>33476</v>
      </c>
      <c r="E32380"/>
      <c r="F32380"/>
      <c r="G32380"/>
      <c r="H32380"/>
      <c r="I32380"/>
      <c r="J32380"/>
      <c r="U32380" s="43"/>
      <c r="AE32380"/>
    </row>
    <row r="32381" spans="1:31">
      <c r="A32381">
        <v>74380</v>
      </c>
      <c r="B32381" t="s">
        <v>27676</v>
      </c>
      <c r="C32381" t="s">
        <v>33478</v>
      </c>
      <c r="D32381" t="s">
        <v>33476</v>
      </c>
      <c r="E32381"/>
      <c r="F32381"/>
      <c r="G32381"/>
      <c r="H32381"/>
      <c r="I32381"/>
      <c r="J32381"/>
      <c r="U32381" s="43"/>
      <c r="AE32381"/>
    </row>
    <row r="32382" spans="1:31">
      <c r="A32382">
        <v>74150</v>
      </c>
      <c r="B32382" t="s">
        <v>27677</v>
      </c>
      <c r="C32382" t="s">
        <v>33477</v>
      </c>
      <c r="D32382" t="s">
        <v>33476</v>
      </c>
      <c r="E32382"/>
      <c r="F32382"/>
      <c r="G32382"/>
      <c r="H32382"/>
      <c r="I32382"/>
      <c r="J32382"/>
      <c r="U32382" s="43"/>
      <c r="AE32382"/>
    </row>
    <row r="32383" spans="1:31">
      <c r="A32383">
        <v>74150</v>
      </c>
      <c r="B32383" t="s">
        <v>27677</v>
      </c>
      <c r="C32383" t="s">
        <v>33477</v>
      </c>
      <c r="D32383" t="s">
        <v>33476</v>
      </c>
      <c r="E32383"/>
      <c r="F32383"/>
      <c r="G32383"/>
      <c r="H32383"/>
      <c r="I32383"/>
      <c r="J32383"/>
      <c r="U32383" s="43"/>
      <c r="AE32383"/>
    </row>
    <row r="32384" spans="1:31">
      <c r="A32384">
        <v>74350</v>
      </c>
      <c r="B32384" t="s">
        <v>27678</v>
      </c>
      <c r="C32384" t="s">
        <v>33478</v>
      </c>
      <c r="D32384" t="s">
        <v>33476</v>
      </c>
      <c r="E32384"/>
      <c r="F32384"/>
      <c r="G32384"/>
      <c r="H32384"/>
      <c r="I32384"/>
      <c r="J32384"/>
      <c r="U32384" s="43"/>
      <c r="AE32384"/>
    </row>
    <row r="32385" spans="1:31">
      <c r="A32385">
        <v>74540</v>
      </c>
      <c r="B32385" t="s">
        <v>27679</v>
      </c>
      <c r="C32385" t="s">
        <v>33478</v>
      </c>
      <c r="D32385" t="s">
        <v>33476</v>
      </c>
      <c r="E32385"/>
      <c r="F32385"/>
      <c r="G32385"/>
      <c r="H32385"/>
      <c r="I32385"/>
      <c r="J32385"/>
      <c r="U32385" s="43"/>
      <c r="AE32385"/>
    </row>
    <row r="32386" spans="1:31">
      <c r="A32386">
        <v>74350</v>
      </c>
      <c r="B32386" t="s">
        <v>27680</v>
      </c>
      <c r="C32386" t="s">
        <v>33478</v>
      </c>
      <c r="D32386" t="s">
        <v>33476</v>
      </c>
      <c r="E32386"/>
      <c r="F32386"/>
      <c r="G32386"/>
      <c r="H32386"/>
      <c r="I32386"/>
      <c r="J32386"/>
      <c r="U32386" s="43"/>
      <c r="AE32386"/>
    </row>
    <row r="32387" spans="1:31">
      <c r="A32387">
        <v>74120</v>
      </c>
      <c r="B32387" t="s">
        <v>27681</v>
      </c>
      <c r="C32387" t="s">
        <v>33478</v>
      </c>
      <c r="D32387" t="s">
        <v>33476</v>
      </c>
      <c r="E32387"/>
      <c r="F32387"/>
      <c r="G32387"/>
      <c r="H32387"/>
      <c r="I32387"/>
      <c r="J32387"/>
      <c r="U32387" s="43"/>
      <c r="AE32387"/>
    </row>
    <row r="32388" spans="1:31">
      <c r="A32388">
        <v>74270</v>
      </c>
      <c r="B32388" t="s">
        <v>27682</v>
      </c>
      <c r="C32388" t="s">
        <v>33478</v>
      </c>
      <c r="D32388" t="s">
        <v>33476</v>
      </c>
      <c r="E32388"/>
      <c r="F32388"/>
      <c r="G32388"/>
      <c r="H32388"/>
      <c r="I32388"/>
      <c r="J32388"/>
      <c r="U32388" s="43"/>
      <c r="AE32388"/>
    </row>
    <row r="32389" spans="1:31">
      <c r="A32389">
        <v>74520</v>
      </c>
      <c r="B32389" t="s">
        <v>27683</v>
      </c>
      <c r="C32389" t="s">
        <v>33478</v>
      </c>
      <c r="D32389" t="s">
        <v>33476</v>
      </c>
      <c r="E32389"/>
      <c r="F32389"/>
      <c r="G32389"/>
      <c r="H32389"/>
      <c r="I32389"/>
      <c r="J32389"/>
      <c r="U32389" s="43"/>
      <c r="AE32389"/>
    </row>
    <row r="32390" spans="1:31">
      <c r="A32390">
        <v>74230</v>
      </c>
      <c r="B32390" t="s">
        <v>27684</v>
      </c>
      <c r="C32390" t="s">
        <v>33478</v>
      </c>
      <c r="D32390" t="s">
        <v>33476</v>
      </c>
      <c r="E32390"/>
      <c r="F32390"/>
      <c r="G32390"/>
      <c r="H32390"/>
      <c r="I32390"/>
      <c r="J32390"/>
      <c r="U32390" s="43"/>
      <c r="AE32390"/>
    </row>
    <row r="32391" spans="1:31">
      <c r="A32391">
        <v>74700</v>
      </c>
      <c r="B32391" t="s">
        <v>27685</v>
      </c>
      <c r="C32391" t="s">
        <v>33478</v>
      </c>
      <c r="D32391" t="s">
        <v>33476</v>
      </c>
      <c r="E32391"/>
      <c r="F32391"/>
      <c r="G32391"/>
      <c r="H32391"/>
      <c r="I32391"/>
      <c r="J32391"/>
      <c r="U32391" s="43"/>
      <c r="AE32391"/>
    </row>
    <row r="32392" spans="1:31">
      <c r="A32392">
        <v>74210</v>
      </c>
      <c r="B32392" t="s">
        <v>27686</v>
      </c>
      <c r="C32392" t="s">
        <v>33478</v>
      </c>
      <c r="D32392" t="s">
        <v>33476</v>
      </c>
      <c r="E32392"/>
      <c r="F32392"/>
      <c r="G32392"/>
      <c r="H32392"/>
      <c r="I32392"/>
      <c r="J32392"/>
      <c r="U32392" s="43"/>
      <c r="AE32392"/>
    </row>
    <row r="32393" spans="1:31">
      <c r="A32393">
        <v>74140</v>
      </c>
      <c r="B32393" t="s">
        <v>27687</v>
      </c>
      <c r="C32393" t="s">
        <v>33478</v>
      </c>
      <c r="D32393" t="s">
        <v>33476</v>
      </c>
      <c r="E32393"/>
      <c r="F32393"/>
      <c r="G32393"/>
      <c r="H32393"/>
      <c r="I32393"/>
      <c r="J32393"/>
      <c r="U32393" s="43"/>
      <c r="AE32393"/>
    </row>
    <row r="32394" spans="1:31">
      <c r="A32394">
        <v>74550</v>
      </c>
      <c r="B32394" t="s">
        <v>27688</v>
      </c>
      <c r="C32394" t="s">
        <v>33478</v>
      </c>
      <c r="D32394" t="s">
        <v>33476</v>
      </c>
      <c r="E32394"/>
      <c r="F32394"/>
      <c r="G32394"/>
      <c r="H32394"/>
      <c r="I32394"/>
      <c r="J32394"/>
      <c r="U32394" s="43"/>
      <c r="AE32394"/>
    </row>
    <row r="32395" spans="1:31">
      <c r="A32395">
        <v>74270</v>
      </c>
      <c r="B32395" t="s">
        <v>9424</v>
      </c>
      <c r="C32395" t="s">
        <v>33478</v>
      </c>
      <c r="D32395" t="s">
        <v>33476</v>
      </c>
      <c r="E32395"/>
      <c r="F32395"/>
      <c r="G32395"/>
      <c r="H32395"/>
      <c r="I32395"/>
      <c r="J32395"/>
      <c r="U32395" s="43"/>
      <c r="AE32395"/>
    </row>
    <row r="32396" spans="1:31">
      <c r="A32396">
        <v>74410</v>
      </c>
      <c r="B32396" t="s">
        <v>27689</v>
      </c>
      <c r="C32396" t="s">
        <v>33478</v>
      </c>
      <c r="D32396" t="e">
        <v>#N/A</v>
      </c>
      <c r="E32396"/>
      <c r="F32396"/>
      <c r="G32396"/>
      <c r="H32396"/>
      <c r="I32396"/>
      <c r="J32396"/>
      <c r="U32396" s="43"/>
      <c r="AE32396"/>
    </row>
    <row r="32397" spans="1:31">
      <c r="A32397">
        <v>1200</v>
      </c>
      <c r="B32397" t="s">
        <v>27690</v>
      </c>
      <c r="C32397" t="s">
        <v>33478</v>
      </c>
      <c r="D32397" t="s">
        <v>33476</v>
      </c>
      <c r="E32397"/>
      <c r="F32397"/>
      <c r="G32397"/>
      <c r="H32397"/>
      <c r="I32397"/>
      <c r="J32397"/>
      <c r="U32397" s="43"/>
      <c r="AE32397"/>
    </row>
    <row r="32398" spans="1:31">
      <c r="A32398">
        <v>74410</v>
      </c>
      <c r="B32398" t="s">
        <v>27691</v>
      </c>
      <c r="C32398" t="s">
        <v>33478</v>
      </c>
      <c r="D32398" t="e">
        <v>#N/A</v>
      </c>
      <c r="E32398"/>
      <c r="F32398"/>
      <c r="G32398"/>
      <c r="H32398"/>
      <c r="I32398"/>
      <c r="J32398"/>
      <c r="U32398" s="43"/>
      <c r="AE32398"/>
    </row>
    <row r="32399" spans="1:31">
      <c r="A32399">
        <v>74330</v>
      </c>
      <c r="B32399" t="s">
        <v>27692</v>
      </c>
      <c r="C32399" t="s">
        <v>33478</v>
      </c>
      <c r="D32399" t="s">
        <v>33476</v>
      </c>
      <c r="E32399"/>
      <c r="F32399"/>
      <c r="G32399"/>
      <c r="H32399"/>
      <c r="I32399"/>
      <c r="J32399"/>
      <c r="U32399" s="43"/>
      <c r="AE32399"/>
    </row>
    <row r="32400" spans="1:31">
      <c r="A32400">
        <v>74370</v>
      </c>
      <c r="B32400" t="s">
        <v>27692</v>
      </c>
      <c r="C32400" t="s">
        <v>33478</v>
      </c>
      <c r="D32400" t="s">
        <v>33476</v>
      </c>
      <c r="E32400"/>
      <c r="F32400"/>
      <c r="G32400"/>
      <c r="H32400"/>
      <c r="I32400"/>
      <c r="J32400"/>
      <c r="U32400" s="43"/>
      <c r="AE32400"/>
    </row>
    <row r="32401" spans="1:31">
      <c r="A32401">
        <v>74110</v>
      </c>
      <c r="B32401" t="s">
        <v>27693</v>
      </c>
      <c r="C32401" t="s">
        <v>33478</v>
      </c>
      <c r="D32401" t="s">
        <v>33476</v>
      </c>
      <c r="E32401"/>
      <c r="F32401"/>
      <c r="G32401"/>
      <c r="H32401"/>
      <c r="I32401"/>
      <c r="J32401"/>
      <c r="U32401" s="43"/>
      <c r="AE32401"/>
    </row>
    <row r="32402" spans="1:31">
      <c r="A32402">
        <v>74800</v>
      </c>
      <c r="B32402" t="s">
        <v>27694</v>
      </c>
      <c r="C32402" t="s">
        <v>33478</v>
      </c>
      <c r="D32402" t="s">
        <v>33476</v>
      </c>
      <c r="E32402"/>
      <c r="F32402"/>
      <c r="G32402"/>
      <c r="H32402"/>
      <c r="I32402"/>
      <c r="J32402"/>
      <c r="U32402" s="43"/>
      <c r="AE32402"/>
    </row>
    <row r="32403" spans="1:31">
      <c r="A32403">
        <v>74150</v>
      </c>
      <c r="B32403" t="s">
        <v>27695</v>
      </c>
      <c r="C32403" t="s">
        <v>33477</v>
      </c>
      <c r="D32403" t="s">
        <v>33476</v>
      </c>
      <c r="E32403"/>
      <c r="F32403"/>
      <c r="G32403"/>
      <c r="H32403"/>
      <c r="I32403"/>
      <c r="J32403"/>
      <c r="U32403" s="43"/>
      <c r="AE32403"/>
    </row>
    <row r="32404" spans="1:31">
      <c r="A32404">
        <v>74100</v>
      </c>
      <c r="B32404" t="s">
        <v>27696</v>
      </c>
      <c r="C32404" t="s">
        <v>33477</v>
      </c>
      <c r="D32404" t="e">
        <v>#N/A</v>
      </c>
      <c r="E32404"/>
      <c r="F32404"/>
      <c r="G32404"/>
      <c r="H32404"/>
      <c r="I32404"/>
      <c r="J32404"/>
      <c r="U32404" s="43"/>
      <c r="AE32404"/>
    </row>
    <row r="32405" spans="1:31">
      <c r="A32405">
        <v>74100</v>
      </c>
      <c r="B32405" t="s">
        <v>27696</v>
      </c>
      <c r="C32405" t="s">
        <v>33477</v>
      </c>
      <c r="D32405" t="e">
        <v>#N/A</v>
      </c>
      <c r="E32405"/>
      <c r="F32405"/>
      <c r="G32405"/>
      <c r="H32405"/>
      <c r="I32405"/>
      <c r="J32405"/>
      <c r="U32405" s="43"/>
      <c r="AE32405"/>
    </row>
    <row r="32406" spans="1:31">
      <c r="A32406">
        <v>74500</v>
      </c>
      <c r="B32406" t="s">
        <v>27697</v>
      </c>
      <c r="C32406" t="s">
        <v>33478</v>
      </c>
      <c r="D32406" t="s">
        <v>33476</v>
      </c>
      <c r="E32406"/>
      <c r="F32406"/>
      <c r="G32406"/>
      <c r="H32406"/>
      <c r="I32406"/>
      <c r="J32406"/>
      <c r="U32406" s="43"/>
      <c r="AE32406"/>
    </row>
    <row r="32407" spans="1:31">
      <c r="A32407">
        <v>74140</v>
      </c>
      <c r="B32407" t="s">
        <v>27698</v>
      </c>
      <c r="C32407" t="s">
        <v>33478</v>
      </c>
      <c r="D32407" t="s">
        <v>33476</v>
      </c>
      <c r="E32407"/>
      <c r="F32407"/>
      <c r="G32407"/>
      <c r="H32407"/>
      <c r="I32407"/>
      <c r="J32407"/>
      <c r="U32407" s="43"/>
      <c r="AE32407"/>
    </row>
    <row r="32408" spans="1:31">
      <c r="A32408">
        <v>74130</v>
      </c>
      <c r="B32408" t="s">
        <v>27699</v>
      </c>
      <c r="C32408" t="s">
        <v>33478</v>
      </c>
      <c r="D32408" t="s">
        <v>33476</v>
      </c>
      <c r="E32408"/>
      <c r="F32408"/>
      <c r="G32408"/>
      <c r="H32408"/>
      <c r="I32408"/>
      <c r="J32408"/>
      <c r="U32408" s="43"/>
      <c r="AE32408"/>
    </row>
    <row r="32409" spans="1:31">
      <c r="A32409">
        <v>74210</v>
      </c>
      <c r="B32409" t="s">
        <v>27700</v>
      </c>
      <c r="C32409" t="s">
        <v>33478</v>
      </c>
      <c r="D32409" t="s">
        <v>33476</v>
      </c>
      <c r="E32409"/>
      <c r="F32409"/>
      <c r="G32409"/>
      <c r="H32409"/>
      <c r="I32409"/>
      <c r="J32409"/>
      <c r="U32409" s="43"/>
      <c r="AE32409"/>
    </row>
    <row r="32410" spans="1:31">
      <c r="A32410">
        <v>74210</v>
      </c>
      <c r="B32410" t="s">
        <v>27700</v>
      </c>
      <c r="C32410" t="s">
        <v>33478</v>
      </c>
      <c r="D32410" t="s">
        <v>33476</v>
      </c>
      <c r="E32410"/>
      <c r="F32410"/>
      <c r="G32410"/>
      <c r="H32410"/>
      <c r="I32410"/>
      <c r="J32410"/>
      <c r="U32410" s="43"/>
      <c r="AE32410"/>
    </row>
    <row r="32411" spans="1:31">
      <c r="A32411">
        <v>74160</v>
      </c>
      <c r="B32411" t="s">
        <v>27701</v>
      </c>
      <c r="C32411" t="s">
        <v>33478</v>
      </c>
      <c r="D32411" t="s">
        <v>33476</v>
      </c>
      <c r="E32411"/>
      <c r="F32411"/>
      <c r="G32411"/>
      <c r="H32411"/>
      <c r="I32411"/>
      <c r="J32411"/>
      <c r="U32411" s="43"/>
      <c r="AE32411"/>
    </row>
    <row r="32412" spans="1:31">
      <c r="A32412">
        <v>74890</v>
      </c>
      <c r="B32412" t="s">
        <v>27702</v>
      </c>
      <c r="C32412" t="s">
        <v>33478</v>
      </c>
      <c r="D32412" t="s">
        <v>33476</v>
      </c>
      <c r="E32412"/>
      <c r="F32412"/>
      <c r="G32412"/>
      <c r="H32412"/>
      <c r="I32412"/>
      <c r="J32412"/>
      <c r="U32412" s="43"/>
      <c r="AE32412"/>
    </row>
    <row r="32413" spans="1:31">
      <c r="A32413">
        <v>74500</v>
      </c>
      <c r="B32413" t="s">
        <v>27703</v>
      </c>
      <c r="C32413" t="s">
        <v>33478</v>
      </c>
      <c r="D32413" t="s">
        <v>33476</v>
      </c>
      <c r="E32413"/>
      <c r="F32413"/>
      <c r="G32413"/>
      <c r="H32413"/>
      <c r="I32413"/>
      <c r="J32413"/>
      <c r="U32413" s="43"/>
      <c r="AE32413"/>
    </row>
    <row r="32414" spans="1:31">
      <c r="A32414">
        <v>74250</v>
      </c>
      <c r="B32414" t="s">
        <v>27704</v>
      </c>
      <c r="C32414" t="s">
        <v>33478</v>
      </c>
      <c r="D32414" t="s">
        <v>33476</v>
      </c>
      <c r="E32414"/>
      <c r="F32414"/>
      <c r="G32414"/>
      <c r="H32414"/>
      <c r="I32414"/>
      <c r="J32414"/>
      <c r="U32414" s="43"/>
      <c r="AE32414"/>
    </row>
    <row r="32415" spans="1:31">
      <c r="A32415">
        <v>74200</v>
      </c>
      <c r="B32415" t="s">
        <v>27705</v>
      </c>
      <c r="C32415" t="s">
        <v>33477</v>
      </c>
      <c r="D32415" t="e">
        <v>#N/A</v>
      </c>
      <c r="E32415"/>
      <c r="F32415"/>
      <c r="G32415"/>
      <c r="H32415"/>
      <c r="I32415"/>
      <c r="J32415"/>
      <c r="U32415" s="43"/>
      <c r="AE32415"/>
    </row>
    <row r="32416" spans="1:31">
      <c r="A32416">
        <v>74910</v>
      </c>
      <c r="B32416" t="s">
        <v>27706</v>
      </c>
      <c r="C32416" t="s">
        <v>33478</v>
      </c>
      <c r="D32416" t="e">
        <v>#N/A</v>
      </c>
      <c r="E32416"/>
      <c r="F32416"/>
      <c r="G32416"/>
      <c r="H32416"/>
      <c r="I32416"/>
      <c r="J32416"/>
      <c r="U32416" s="43"/>
      <c r="AE32416"/>
    </row>
    <row r="32417" spans="1:31">
      <c r="A32417">
        <v>74270</v>
      </c>
      <c r="B32417" t="s">
        <v>27707</v>
      </c>
      <c r="C32417" t="s">
        <v>33478</v>
      </c>
      <c r="D32417" t="s">
        <v>33476</v>
      </c>
      <c r="E32417"/>
      <c r="F32417"/>
      <c r="G32417"/>
      <c r="H32417"/>
      <c r="I32417"/>
      <c r="J32417"/>
      <c r="U32417" s="43"/>
      <c r="AE32417"/>
    </row>
    <row r="32418" spans="1:31">
      <c r="A32418">
        <v>74240</v>
      </c>
      <c r="B32418" t="s">
        <v>27708</v>
      </c>
      <c r="C32418" t="s">
        <v>33477</v>
      </c>
      <c r="D32418" t="e">
        <v>#N/A</v>
      </c>
      <c r="E32418"/>
      <c r="F32418"/>
      <c r="G32418"/>
      <c r="H32418"/>
      <c r="I32418"/>
      <c r="J32418"/>
      <c r="U32418" s="43"/>
      <c r="AE32418"/>
    </row>
    <row r="32419" spans="1:31">
      <c r="A32419">
        <v>74260</v>
      </c>
      <c r="B32419" t="s">
        <v>27709</v>
      </c>
      <c r="C32419" t="s">
        <v>33478</v>
      </c>
      <c r="D32419" t="e">
        <v>#N/A</v>
      </c>
      <c r="E32419"/>
      <c r="F32419"/>
      <c r="G32419"/>
      <c r="H32419"/>
      <c r="I32419"/>
      <c r="J32419"/>
      <c r="U32419" s="43"/>
      <c r="AE32419"/>
    </row>
    <row r="32420" spans="1:31">
      <c r="A32420">
        <v>74210</v>
      </c>
      <c r="B32420" t="s">
        <v>27710</v>
      </c>
      <c r="C32420" t="s">
        <v>33478</v>
      </c>
      <c r="D32420" t="s">
        <v>33476</v>
      </c>
      <c r="E32420"/>
      <c r="F32420"/>
      <c r="G32420"/>
      <c r="H32420"/>
      <c r="I32420"/>
      <c r="J32420"/>
      <c r="U32420" s="43"/>
      <c r="AE32420"/>
    </row>
    <row r="32421" spans="1:31">
      <c r="A32421">
        <v>74450</v>
      </c>
      <c r="B32421" t="s">
        <v>27711</v>
      </c>
      <c r="C32421" t="s">
        <v>33478</v>
      </c>
      <c r="D32421" t="s">
        <v>33476</v>
      </c>
      <c r="E32421"/>
      <c r="F32421"/>
      <c r="G32421"/>
      <c r="H32421"/>
      <c r="I32421"/>
      <c r="J32421"/>
      <c r="U32421" s="43"/>
      <c r="AE32421"/>
    </row>
    <row r="32422" spans="1:31">
      <c r="A32422">
        <v>74570</v>
      </c>
      <c r="B32422" t="s">
        <v>27712</v>
      </c>
      <c r="C32422" t="s">
        <v>33478</v>
      </c>
      <c r="D32422" t="e">
        <v>#N/A</v>
      </c>
      <c r="E32422"/>
      <c r="F32422"/>
      <c r="G32422"/>
      <c r="H32422"/>
      <c r="I32422"/>
      <c r="J32422"/>
      <c r="U32422" s="43"/>
      <c r="AE32422"/>
    </row>
    <row r="32423" spans="1:31">
      <c r="A32423">
        <v>74540</v>
      </c>
      <c r="B32423" t="s">
        <v>27713</v>
      </c>
      <c r="C32423" t="s">
        <v>33478</v>
      </c>
      <c r="D32423" t="s">
        <v>33476</v>
      </c>
      <c r="E32423"/>
      <c r="F32423"/>
      <c r="G32423"/>
      <c r="H32423"/>
      <c r="I32423"/>
      <c r="J32423"/>
      <c r="U32423" s="43"/>
      <c r="AE32423"/>
    </row>
    <row r="32424" spans="1:31">
      <c r="A32424">
        <v>74420</v>
      </c>
      <c r="B32424" t="s">
        <v>27714</v>
      </c>
      <c r="C32424" t="s">
        <v>33478</v>
      </c>
      <c r="D32424" t="s">
        <v>33476</v>
      </c>
      <c r="E32424"/>
      <c r="F32424"/>
      <c r="G32424"/>
      <c r="H32424"/>
      <c r="I32424"/>
      <c r="J32424"/>
      <c r="U32424" s="43"/>
      <c r="AE32424"/>
    </row>
    <row r="32425" spans="1:31">
      <c r="A32425">
        <v>74420</v>
      </c>
      <c r="B32425" t="s">
        <v>27715</v>
      </c>
      <c r="C32425" t="s">
        <v>33478</v>
      </c>
      <c r="D32425" t="s">
        <v>33476</v>
      </c>
      <c r="E32425"/>
      <c r="F32425"/>
      <c r="G32425"/>
      <c r="H32425"/>
      <c r="I32425"/>
      <c r="J32425"/>
      <c r="U32425" s="43"/>
      <c r="AE32425"/>
    </row>
    <row r="32426" spans="1:31">
      <c r="A32426">
        <v>74150</v>
      </c>
      <c r="B32426" t="s">
        <v>27716</v>
      </c>
      <c r="C32426" t="s">
        <v>33477</v>
      </c>
      <c r="D32426" t="s">
        <v>33476</v>
      </c>
      <c r="E32426"/>
      <c r="F32426"/>
      <c r="G32426"/>
      <c r="H32426"/>
      <c r="I32426"/>
      <c r="J32426"/>
      <c r="U32426" s="43"/>
      <c r="AE32426"/>
    </row>
    <row r="32427" spans="1:31">
      <c r="A32427">
        <v>74540</v>
      </c>
      <c r="B32427" t="s">
        <v>27717</v>
      </c>
      <c r="C32427" t="s">
        <v>33478</v>
      </c>
      <c r="D32427" t="s">
        <v>33476</v>
      </c>
      <c r="E32427"/>
      <c r="F32427"/>
      <c r="G32427"/>
      <c r="H32427"/>
      <c r="I32427"/>
      <c r="J32427"/>
      <c r="U32427" s="43"/>
      <c r="AE32427"/>
    </row>
    <row r="32428" spans="1:31">
      <c r="A32428">
        <v>74310</v>
      </c>
      <c r="B32428" t="s">
        <v>27718</v>
      </c>
      <c r="C32428" t="s">
        <v>33478</v>
      </c>
      <c r="D32428" t="s">
        <v>33482</v>
      </c>
      <c r="E32428"/>
      <c r="F32428"/>
      <c r="G32428"/>
      <c r="H32428"/>
      <c r="I32428"/>
      <c r="J32428"/>
      <c r="U32428" s="43"/>
      <c r="AE32428"/>
    </row>
    <row r="32429" spans="1:31">
      <c r="A32429">
        <v>74520</v>
      </c>
      <c r="B32429" t="s">
        <v>27719</v>
      </c>
      <c r="C32429" t="s">
        <v>33478</v>
      </c>
      <c r="D32429" t="s">
        <v>33476</v>
      </c>
      <c r="E32429"/>
      <c r="F32429"/>
      <c r="G32429"/>
      <c r="H32429"/>
      <c r="I32429"/>
      <c r="J32429"/>
      <c r="U32429" s="43"/>
      <c r="AE32429"/>
    </row>
    <row r="32430" spans="1:31">
      <c r="A32430">
        <v>74100</v>
      </c>
      <c r="B32430" t="s">
        <v>989</v>
      </c>
      <c r="C32430" t="s">
        <v>33477</v>
      </c>
      <c r="D32430" t="e">
        <v>#N/A</v>
      </c>
      <c r="E32430"/>
      <c r="F32430"/>
      <c r="G32430"/>
      <c r="H32430"/>
      <c r="I32430"/>
      <c r="J32430"/>
      <c r="U32430" s="43"/>
      <c r="AE32430"/>
    </row>
    <row r="32431" spans="1:31">
      <c r="A32431">
        <v>74500</v>
      </c>
      <c r="B32431" t="s">
        <v>27720</v>
      </c>
      <c r="C32431" t="s">
        <v>33478</v>
      </c>
      <c r="D32431" t="s">
        <v>33476</v>
      </c>
      <c r="E32431"/>
      <c r="F32431"/>
      <c r="G32431"/>
      <c r="H32431"/>
      <c r="I32431"/>
      <c r="J32431"/>
      <c r="U32431" s="43"/>
      <c r="AE32431"/>
    </row>
    <row r="32432" spans="1:31">
      <c r="A32432">
        <v>74210</v>
      </c>
      <c r="B32432" t="s">
        <v>27721</v>
      </c>
      <c r="C32432" t="s">
        <v>33478</v>
      </c>
      <c r="D32432" t="s">
        <v>33476</v>
      </c>
      <c r="E32432"/>
      <c r="F32432"/>
      <c r="G32432"/>
      <c r="H32432"/>
      <c r="I32432"/>
      <c r="J32432"/>
      <c r="U32432" s="43"/>
      <c r="AE32432"/>
    </row>
    <row r="32433" spans="1:31">
      <c r="A32433">
        <v>74320</v>
      </c>
      <c r="B32433" t="s">
        <v>27722</v>
      </c>
      <c r="C32433" t="s">
        <v>33478</v>
      </c>
      <c r="D32433" t="s">
        <v>33476</v>
      </c>
      <c r="E32433"/>
      <c r="F32433"/>
      <c r="G32433"/>
      <c r="H32433"/>
      <c r="I32433"/>
      <c r="J32433"/>
      <c r="U32433" s="43"/>
      <c r="AE32433"/>
    </row>
    <row r="32434" spans="1:31">
      <c r="A32434">
        <v>74140</v>
      </c>
      <c r="B32434" t="s">
        <v>27723</v>
      </c>
      <c r="C32434" t="s">
        <v>33478</v>
      </c>
      <c r="D32434" t="s">
        <v>33476</v>
      </c>
      <c r="E32434"/>
      <c r="F32434"/>
      <c r="G32434"/>
      <c r="H32434"/>
      <c r="I32434"/>
      <c r="J32434"/>
      <c r="U32434" s="43"/>
      <c r="AE32434"/>
    </row>
    <row r="32435" spans="1:31">
      <c r="A32435">
        <v>74150</v>
      </c>
      <c r="B32435" t="s">
        <v>27724</v>
      </c>
      <c r="C32435" t="s">
        <v>33477</v>
      </c>
      <c r="D32435" t="s">
        <v>33476</v>
      </c>
      <c r="E32435"/>
      <c r="F32435"/>
      <c r="G32435"/>
      <c r="H32435"/>
      <c r="I32435"/>
      <c r="J32435"/>
      <c r="U32435" s="43"/>
      <c r="AE32435"/>
    </row>
    <row r="32436" spans="1:31">
      <c r="A32436">
        <v>74330</v>
      </c>
      <c r="B32436" t="s">
        <v>27725</v>
      </c>
      <c r="C32436" t="s">
        <v>33478</v>
      </c>
      <c r="D32436" t="s">
        <v>33476</v>
      </c>
      <c r="E32436"/>
      <c r="F32436"/>
      <c r="G32436"/>
      <c r="H32436"/>
      <c r="I32436"/>
      <c r="J32436"/>
      <c r="U32436" s="43"/>
      <c r="AE32436"/>
    </row>
    <row r="32437" spans="1:31">
      <c r="A32437">
        <v>74380</v>
      </c>
      <c r="B32437" t="s">
        <v>27726</v>
      </c>
      <c r="C32437" t="s">
        <v>33478</v>
      </c>
      <c r="D32437" t="s">
        <v>33476</v>
      </c>
      <c r="E32437"/>
      <c r="F32437"/>
      <c r="G32437"/>
      <c r="H32437"/>
      <c r="I32437"/>
      <c r="J32437"/>
      <c r="U32437" s="43"/>
      <c r="AE32437"/>
    </row>
    <row r="32438" spans="1:31">
      <c r="A32438">
        <v>74500</v>
      </c>
      <c r="B32438" t="s">
        <v>27727</v>
      </c>
      <c r="C32438" t="s">
        <v>33478</v>
      </c>
      <c r="D32438" t="s">
        <v>33476</v>
      </c>
      <c r="E32438"/>
      <c r="F32438"/>
      <c r="G32438"/>
      <c r="H32438"/>
      <c r="I32438"/>
      <c r="J32438"/>
      <c r="U32438" s="43"/>
      <c r="AE32438"/>
    </row>
    <row r="32439" spans="1:31">
      <c r="A32439">
        <v>74470</v>
      </c>
      <c r="B32439" t="s">
        <v>27728</v>
      </c>
      <c r="C32439" t="s">
        <v>33478</v>
      </c>
      <c r="D32439" t="s">
        <v>33476</v>
      </c>
      <c r="E32439"/>
      <c r="F32439"/>
      <c r="G32439"/>
      <c r="H32439"/>
      <c r="I32439"/>
      <c r="J32439"/>
      <c r="U32439" s="43"/>
      <c r="AE32439"/>
    </row>
    <row r="32440" spans="1:31">
      <c r="A32440">
        <v>74890</v>
      </c>
      <c r="B32440" t="s">
        <v>27729</v>
      </c>
      <c r="C32440" t="s">
        <v>33478</v>
      </c>
      <c r="D32440" t="s">
        <v>33476</v>
      </c>
      <c r="E32440"/>
      <c r="F32440"/>
      <c r="G32440"/>
      <c r="H32440"/>
      <c r="I32440"/>
      <c r="J32440"/>
      <c r="U32440" s="43"/>
      <c r="AE32440"/>
    </row>
    <row r="32441" spans="1:31">
      <c r="A32441">
        <v>74200</v>
      </c>
      <c r="B32441" t="s">
        <v>27730</v>
      </c>
      <c r="C32441" t="s">
        <v>33477</v>
      </c>
      <c r="D32441" t="e">
        <v>#N/A</v>
      </c>
      <c r="E32441"/>
      <c r="F32441"/>
      <c r="G32441"/>
      <c r="H32441"/>
      <c r="I32441"/>
      <c r="J32441"/>
      <c r="U32441" s="43"/>
      <c r="AE32441"/>
    </row>
    <row r="32442" spans="1:31">
      <c r="A32442">
        <v>74140</v>
      </c>
      <c r="B32442" t="s">
        <v>27731</v>
      </c>
      <c r="C32442" t="s">
        <v>33478</v>
      </c>
      <c r="D32442" t="s">
        <v>33476</v>
      </c>
      <c r="E32442"/>
      <c r="F32442"/>
      <c r="G32442"/>
      <c r="H32442"/>
      <c r="I32442"/>
      <c r="J32442"/>
      <c r="U32442" s="43"/>
      <c r="AE32442"/>
    </row>
    <row r="32443" spans="1:31">
      <c r="A32443">
        <v>74300</v>
      </c>
      <c r="B32443" t="s">
        <v>27732</v>
      </c>
      <c r="C32443" t="s">
        <v>33478</v>
      </c>
      <c r="D32443" t="s">
        <v>33476</v>
      </c>
      <c r="E32443"/>
      <c r="F32443"/>
      <c r="G32443"/>
      <c r="H32443"/>
      <c r="I32443"/>
      <c r="J32443"/>
      <c r="U32443" s="43"/>
      <c r="AE32443"/>
    </row>
    <row r="32444" spans="1:31">
      <c r="A32444">
        <v>74300</v>
      </c>
      <c r="B32444" t="s">
        <v>27732</v>
      </c>
      <c r="C32444" t="s">
        <v>33478</v>
      </c>
      <c r="D32444" t="s">
        <v>33476</v>
      </c>
      <c r="E32444"/>
      <c r="F32444"/>
      <c r="G32444"/>
      <c r="H32444"/>
      <c r="I32444"/>
      <c r="J32444"/>
      <c r="U32444" s="43"/>
      <c r="AE32444"/>
    </row>
    <row r="32445" spans="1:31">
      <c r="A32445">
        <v>74230</v>
      </c>
      <c r="B32445" t="s">
        <v>27733</v>
      </c>
      <c r="C32445" t="s">
        <v>33478</v>
      </c>
      <c r="D32445" t="s">
        <v>33476</v>
      </c>
      <c r="E32445"/>
      <c r="F32445"/>
      <c r="G32445"/>
      <c r="H32445"/>
      <c r="I32445"/>
      <c r="J32445"/>
      <c r="U32445" s="43"/>
      <c r="AE32445"/>
    </row>
    <row r="32446" spans="1:31">
      <c r="A32446">
        <v>74150</v>
      </c>
      <c r="B32446" t="s">
        <v>27734</v>
      </c>
      <c r="C32446" t="s">
        <v>33477</v>
      </c>
      <c r="D32446" t="s">
        <v>33476</v>
      </c>
      <c r="E32446"/>
      <c r="F32446"/>
      <c r="G32446"/>
      <c r="H32446"/>
      <c r="I32446"/>
      <c r="J32446"/>
      <c r="U32446" s="43"/>
      <c r="AE32446"/>
    </row>
    <row r="32447" spans="1:31">
      <c r="A32447">
        <v>74250</v>
      </c>
      <c r="B32447" t="s">
        <v>27735</v>
      </c>
      <c r="C32447" t="s">
        <v>33478</v>
      </c>
      <c r="D32447" t="s">
        <v>33476</v>
      </c>
      <c r="E32447"/>
      <c r="F32447"/>
      <c r="G32447"/>
      <c r="H32447"/>
      <c r="I32447"/>
      <c r="J32447"/>
      <c r="U32447" s="43"/>
      <c r="AE32447"/>
    </row>
    <row r="32448" spans="1:31">
      <c r="A32448">
        <v>74200</v>
      </c>
      <c r="B32448" t="s">
        <v>27736</v>
      </c>
      <c r="C32448" t="s">
        <v>33477</v>
      </c>
      <c r="D32448" t="e">
        <v>#N/A</v>
      </c>
      <c r="E32448"/>
      <c r="F32448"/>
      <c r="G32448"/>
      <c r="H32448"/>
      <c r="I32448"/>
      <c r="J32448"/>
      <c r="U32448" s="43"/>
      <c r="AE32448"/>
    </row>
    <row r="32449" spans="1:31">
      <c r="A32449">
        <v>74970</v>
      </c>
      <c r="B32449" t="s">
        <v>27737</v>
      </c>
      <c r="C32449" t="s">
        <v>33478</v>
      </c>
      <c r="D32449" t="e">
        <v>#N/A</v>
      </c>
      <c r="E32449"/>
      <c r="F32449"/>
      <c r="G32449"/>
      <c r="H32449"/>
      <c r="I32449"/>
      <c r="J32449"/>
      <c r="U32449" s="43"/>
      <c r="AE32449"/>
    </row>
    <row r="32450" spans="1:31">
      <c r="A32450">
        <v>74150</v>
      </c>
      <c r="B32450" t="s">
        <v>27738</v>
      </c>
      <c r="C32450" t="s">
        <v>33477</v>
      </c>
      <c r="D32450" t="s">
        <v>33476</v>
      </c>
      <c r="E32450"/>
      <c r="F32450"/>
      <c r="G32450"/>
      <c r="H32450"/>
      <c r="I32450"/>
      <c r="J32450"/>
      <c r="U32450" s="43"/>
      <c r="AE32450"/>
    </row>
    <row r="32451" spans="1:31">
      <c r="A32451">
        <v>74200</v>
      </c>
      <c r="B32451" t="s">
        <v>27739</v>
      </c>
      <c r="C32451" t="s">
        <v>33477</v>
      </c>
      <c r="D32451" t="e">
        <v>#N/A</v>
      </c>
      <c r="E32451"/>
      <c r="F32451"/>
      <c r="G32451"/>
      <c r="H32451"/>
      <c r="I32451"/>
      <c r="J32451"/>
      <c r="U32451" s="43"/>
      <c r="AE32451"/>
    </row>
    <row r="32452" spans="1:31">
      <c r="A32452">
        <v>74210</v>
      </c>
      <c r="B32452" t="s">
        <v>27740</v>
      </c>
      <c r="C32452" t="s">
        <v>33478</v>
      </c>
      <c r="D32452" t="s">
        <v>33476</v>
      </c>
      <c r="E32452"/>
      <c r="F32452"/>
      <c r="G32452"/>
      <c r="H32452"/>
      <c r="I32452"/>
      <c r="J32452"/>
      <c r="U32452" s="43"/>
      <c r="AE32452"/>
    </row>
    <row r="32453" spans="1:31">
      <c r="A32453">
        <v>74210</v>
      </c>
      <c r="B32453" t="s">
        <v>27740</v>
      </c>
      <c r="C32453" t="s">
        <v>33478</v>
      </c>
      <c r="D32453" t="s">
        <v>33476</v>
      </c>
      <c r="E32453"/>
      <c r="F32453"/>
      <c r="G32453"/>
      <c r="H32453"/>
      <c r="I32453"/>
      <c r="J32453"/>
      <c r="U32453" s="43"/>
      <c r="AE32453"/>
    </row>
    <row r="32454" spans="1:31">
      <c r="A32454">
        <v>74270</v>
      </c>
      <c r="B32454" t="s">
        <v>27741</v>
      </c>
      <c r="C32454" t="s">
        <v>33478</v>
      </c>
      <c r="D32454" t="s">
        <v>33476</v>
      </c>
      <c r="E32454"/>
      <c r="F32454"/>
      <c r="G32454"/>
      <c r="H32454"/>
      <c r="I32454"/>
      <c r="J32454"/>
      <c r="U32454" s="43"/>
      <c r="AE32454"/>
    </row>
    <row r="32455" spans="1:31">
      <c r="A32455">
        <v>74460</v>
      </c>
      <c r="B32455" t="s">
        <v>27742</v>
      </c>
      <c r="C32455" t="s">
        <v>33478</v>
      </c>
      <c r="D32455" t="e">
        <v>#N/A</v>
      </c>
      <c r="E32455"/>
      <c r="F32455"/>
      <c r="G32455"/>
      <c r="H32455"/>
      <c r="I32455"/>
      <c r="J32455"/>
      <c r="U32455" s="43"/>
      <c r="AE32455"/>
    </row>
    <row r="32456" spans="1:31">
      <c r="A32456">
        <v>74150</v>
      </c>
      <c r="B32456" t="s">
        <v>6988</v>
      </c>
      <c r="C32456" t="s">
        <v>33477</v>
      </c>
      <c r="D32456" t="s">
        <v>33476</v>
      </c>
      <c r="E32456"/>
      <c r="F32456"/>
      <c r="G32456"/>
      <c r="H32456"/>
      <c r="I32456"/>
      <c r="J32456"/>
      <c r="U32456" s="43"/>
      <c r="AE32456"/>
    </row>
    <row r="32457" spans="1:31">
      <c r="A32457">
        <v>74140</v>
      </c>
      <c r="B32457" t="s">
        <v>27743</v>
      </c>
      <c r="C32457" t="s">
        <v>33478</v>
      </c>
      <c r="D32457" t="s">
        <v>33476</v>
      </c>
      <c r="E32457"/>
      <c r="F32457"/>
      <c r="G32457"/>
      <c r="H32457"/>
      <c r="I32457"/>
      <c r="J32457"/>
      <c r="U32457" s="43"/>
      <c r="AE32457"/>
    </row>
    <row r="32458" spans="1:31">
      <c r="A32458">
        <v>74500</v>
      </c>
      <c r="B32458" t="s">
        <v>27744</v>
      </c>
      <c r="C32458" t="s">
        <v>33478</v>
      </c>
      <c r="D32458" t="s">
        <v>33476</v>
      </c>
      <c r="E32458"/>
      <c r="F32458"/>
      <c r="G32458"/>
      <c r="H32458"/>
      <c r="I32458"/>
      <c r="J32458"/>
      <c r="U32458" s="43"/>
      <c r="AE32458"/>
    </row>
    <row r="32459" spans="1:31">
      <c r="A32459">
        <v>74120</v>
      </c>
      <c r="B32459" t="s">
        <v>27745</v>
      </c>
      <c r="C32459" t="s">
        <v>33478</v>
      </c>
      <c r="D32459" t="s">
        <v>33476</v>
      </c>
      <c r="E32459"/>
      <c r="F32459"/>
      <c r="G32459"/>
      <c r="H32459"/>
      <c r="I32459"/>
      <c r="J32459"/>
      <c r="U32459" s="43"/>
      <c r="AE32459"/>
    </row>
    <row r="32460" spans="1:31">
      <c r="A32460">
        <v>74490</v>
      </c>
      <c r="B32460" t="s">
        <v>27746</v>
      </c>
      <c r="C32460" t="s">
        <v>33478</v>
      </c>
      <c r="D32460" t="s">
        <v>33476</v>
      </c>
      <c r="E32460"/>
      <c r="F32460"/>
      <c r="G32460"/>
      <c r="H32460"/>
      <c r="I32460"/>
      <c r="J32460"/>
      <c r="U32460" s="43"/>
      <c r="AE32460"/>
    </row>
    <row r="32461" spans="1:31">
      <c r="A32461">
        <v>74500</v>
      </c>
      <c r="B32461" t="s">
        <v>27747</v>
      </c>
      <c r="C32461" t="s">
        <v>33478</v>
      </c>
      <c r="D32461" t="s">
        <v>33476</v>
      </c>
      <c r="E32461"/>
      <c r="F32461"/>
      <c r="G32461"/>
      <c r="H32461"/>
      <c r="I32461"/>
      <c r="J32461"/>
      <c r="U32461" s="43"/>
      <c r="AE32461"/>
    </row>
    <row r="32462" spans="1:31">
      <c r="A32462">
        <v>74290</v>
      </c>
      <c r="B32462" t="s">
        <v>27748</v>
      </c>
      <c r="C32462" t="s">
        <v>33478</v>
      </c>
      <c r="D32462" t="s">
        <v>33476</v>
      </c>
      <c r="E32462"/>
      <c r="F32462"/>
      <c r="G32462"/>
      <c r="H32462"/>
      <c r="I32462"/>
      <c r="J32462"/>
      <c r="U32462" s="43"/>
      <c r="AE32462"/>
    </row>
    <row r="32463" spans="1:31">
      <c r="A32463">
        <v>74350</v>
      </c>
      <c r="B32463" t="s">
        <v>27749</v>
      </c>
      <c r="C32463" t="s">
        <v>33478</v>
      </c>
      <c r="D32463" t="s">
        <v>33476</v>
      </c>
      <c r="E32463"/>
      <c r="F32463"/>
      <c r="G32463"/>
      <c r="H32463"/>
      <c r="I32463"/>
      <c r="J32463"/>
      <c r="U32463" s="43"/>
      <c r="AE32463"/>
    </row>
    <row r="32464" spans="1:31">
      <c r="A32464">
        <v>74270</v>
      </c>
      <c r="B32464" t="s">
        <v>27750</v>
      </c>
      <c r="C32464" t="s">
        <v>33478</v>
      </c>
      <c r="D32464" t="s">
        <v>33476</v>
      </c>
      <c r="E32464"/>
      <c r="F32464"/>
      <c r="G32464"/>
      <c r="H32464"/>
      <c r="I32464"/>
      <c r="J32464"/>
      <c r="U32464" s="43"/>
      <c r="AE32464"/>
    </row>
    <row r="32465" spans="1:31">
      <c r="A32465">
        <v>74330</v>
      </c>
      <c r="B32465" t="s">
        <v>27751</v>
      </c>
      <c r="C32465" t="s">
        <v>33478</v>
      </c>
      <c r="D32465" t="s">
        <v>33476</v>
      </c>
      <c r="E32465"/>
      <c r="F32465"/>
      <c r="G32465"/>
      <c r="H32465"/>
      <c r="I32465"/>
      <c r="J32465"/>
      <c r="U32465" s="43"/>
      <c r="AE32465"/>
    </row>
    <row r="32466" spans="1:31">
      <c r="A32466">
        <v>74140</v>
      </c>
      <c r="B32466" t="s">
        <v>27752</v>
      </c>
      <c r="C32466" t="s">
        <v>33478</v>
      </c>
      <c r="D32466" t="s">
        <v>33476</v>
      </c>
      <c r="E32466"/>
      <c r="F32466"/>
      <c r="G32466"/>
      <c r="H32466"/>
      <c r="I32466"/>
      <c r="J32466"/>
      <c r="U32466" s="43"/>
      <c r="AE32466"/>
    </row>
    <row r="32467" spans="1:31">
      <c r="A32467">
        <v>74440</v>
      </c>
      <c r="B32467" t="s">
        <v>27753</v>
      </c>
      <c r="C32467" t="s">
        <v>33478</v>
      </c>
      <c r="D32467" t="s">
        <v>33476</v>
      </c>
      <c r="E32467"/>
      <c r="F32467"/>
      <c r="G32467"/>
      <c r="H32467"/>
      <c r="I32467"/>
      <c r="J32467"/>
      <c r="U32467" s="43"/>
      <c r="AE32467"/>
    </row>
    <row r="32468" spans="1:31">
      <c r="A32468">
        <v>74440</v>
      </c>
      <c r="B32468" t="s">
        <v>27753</v>
      </c>
      <c r="C32468" t="s">
        <v>33478</v>
      </c>
      <c r="D32468" t="s">
        <v>33476</v>
      </c>
      <c r="E32468"/>
      <c r="F32468"/>
      <c r="G32468"/>
      <c r="H32468"/>
      <c r="I32468"/>
      <c r="J32468"/>
      <c r="U32468" s="43"/>
      <c r="AE32468"/>
    </row>
    <row r="32469" spans="1:31">
      <c r="A32469">
        <v>74270</v>
      </c>
      <c r="B32469" t="s">
        <v>27754</v>
      </c>
      <c r="C32469" t="s">
        <v>33478</v>
      </c>
      <c r="D32469" t="s">
        <v>33476</v>
      </c>
      <c r="E32469"/>
      <c r="F32469"/>
      <c r="G32469"/>
      <c r="H32469"/>
      <c r="I32469"/>
      <c r="J32469"/>
      <c r="U32469" s="43"/>
      <c r="AE32469"/>
    </row>
    <row r="32470" spans="1:31">
      <c r="A32470">
        <v>74560</v>
      </c>
      <c r="B32470" t="s">
        <v>27755</v>
      </c>
      <c r="C32470" t="s">
        <v>33478</v>
      </c>
      <c r="D32470" t="s">
        <v>33476</v>
      </c>
      <c r="E32470"/>
      <c r="F32470"/>
      <c r="G32470"/>
      <c r="H32470"/>
      <c r="I32470"/>
      <c r="J32470"/>
      <c r="U32470" s="43"/>
      <c r="AE32470"/>
    </row>
    <row r="32471" spans="1:31">
      <c r="A32471">
        <v>74560</v>
      </c>
      <c r="B32471" t="s">
        <v>27755</v>
      </c>
      <c r="C32471" t="s">
        <v>33478</v>
      </c>
      <c r="D32471" t="s">
        <v>33476</v>
      </c>
      <c r="E32471"/>
      <c r="F32471"/>
      <c r="G32471"/>
      <c r="H32471"/>
      <c r="I32471"/>
      <c r="J32471"/>
      <c r="U32471" s="43"/>
      <c r="AE32471"/>
    </row>
    <row r="32472" spans="1:31">
      <c r="A32472">
        <v>74600</v>
      </c>
      <c r="B32472" t="s">
        <v>27756</v>
      </c>
      <c r="C32472" t="s">
        <v>33478</v>
      </c>
      <c r="D32472" t="e">
        <v>#N/A</v>
      </c>
      <c r="E32472"/>
      <c r="F32472"/>
      <c r="G32472"/>
      <c r="H32472"/>
      <c r="I32472"/>
      <c r="J32472"/>
      <c r="U32472" s="43"/>
      <c r="AE32472"/>
    </row>
    <row r="32473" spans="1:31">
      <c r="A32473">
        <v>74110</v>
      </c>
      <c r="B32473" t="s">
        <v>27757</v>
      </c>
      <c r="C32473" t="s">
        <v>33478</v>
      </c>
      <c r="D32473" t="s">
        <v>33476</v>
      </c>
      <c r="E32473"/>
      <c r="F32473"/>
      <c r="G32473"/>
      <c r="H32473"/>
      <c r="I32473"/>
      <c r="J32473"/>
      <c r="U32473" s="43"/>
      <c r="AE32473"/>
    </row>
    <row r="32474" spans="1:31">
      <c r="A32474">
        <v>74130</v>
      </c>
      <c r="B32474" t="s">
        <v>27758</v>
      </c>
      <c r="C32474" t="s">
        <v>33478</v>
      </c>
      <c r="D32474" t="s">
        <v>33476</v>
      </c>
      <c r="E32474"/>
      <c r="F32474"/>
      <c r="G32474"/>
      <c r="H32474"/>
      <c r="I32474"/>
      <c r="J32474"/>
      <c r="U32474" s="43"/>
      <c r="AE32474"/>
    </row>
    <row r="32475" spans="1:31">
      <c r="A32475">
        <v>74440</v>
      </c>
      <c r="B32475" t="s">
        <v>27759</v>
      </c>
      <c r="C32475" t="s">
        <v>33478</v>
      </c>
      <c r="D32475" t="s">
        <v>33476</v>
      </c>
      <c r="E32475"/>
      <c r="F32475"/>
      <c r="G32475"/>
      <c r="H32475"/>
      <c r="I32475"/>
      <c r="J32475"/>
      <c r="U32475" s="43"/>
      <c r="AE32475"/>
    </row>
    <row r="32476" spans="1:31">
      <c r="A32476">
        <v>74110</v>
      </c>
      <c r="B32476" t="s">
        <v>27760</v>
      </c>
      <c r="C32476" t="s">
        <v>33478</v>
      </c>
      <c r="D32476" t="s">
        <v>33476</v>
      </c>
      <c r="E32476"/>
      <c r="F32476"/>
      <c r="G32476"/>
      <c r="H32476"/>
      <c r="I32476"/>
      <c r="J32476"/>
      <c r="U32476" s="43"/>
      <c r="AE32476"/>
    </row>
    <row r="32477" spans="1:31">
      <c r="A32477">
        <v>74110</v>
      </c>
      <c r="B32477" t="s">
        <v>27760</v>
      </c>
      <c r="C32477" t="s">
        <v>33478</v>
      </c>
      <c r="D32477" t="s">
        <v>33476</v>
      </c>
      <c r="E32477"/>
      <c r="F32477"/>
      <c r="G32477"/>
      <c r="H32477"/>
      <c r="I32477"/>
      <c r="J32477"/>
      <c r="U32477" s="43"/>
      <c r="AE32477"/>
    </row>
    <row r="32478" spans="1:31">
      <c r="A32478">
        <v>74150</v>
      </c>
      <c r="B32478" t="s">
        <v>27761</v>
      </c>
      <c r="C32478" t="s">
        <v>33477</v>
      </c>
      <c r="D32478" t="s">
        <v>33476</v>
      </c>
      <c r="E32478"/>
      <c r="F32478"/>
      <c r="G32478"/>
      <c r="H32478"/>
      <c r="I32478"/>
      <c r="J32478"/>
      <c r="U32478" s="43"/>
      <c r="AE32478"/>
    </row>
    <row r="32479" spans="1:31">
      <c r="A32479">
        <v>74560</v>
      </c>
      <c r="B32479" t="s">
        <v>27762</v>
      </c>
      <c r="C32479" t="s">
        <v>33478</v>
      </c>
      <c r="D32479" t="s">
        <v>33476</v>
      </c>
      <c r="E32479"/>
      <c r="F32479"/>
      <c r="G32479"/>
      <c r="H32479"/>
      <c r="I32479"/>
      <c r="J32479"/>
      <c r="U32479" s="43"/>
      <c r="AE32479"/>
    </row>
    <row r="32480" spans="1:31">
      <c r="A32480">
        <v>74540</v>
      </c>
      <c r="B32480" t="s">
        <v>27763</v>
      </c>
      <c r="C32480" t="s">
        <v>33478</v>
      </c>
      <c r="D32480" t="s">
        <v>33476</v>
      </c>
      <c r="E32480"/>
      <c r="F32480"/>
      <c r="G32480"/>
      <c r="H32480"/>
      <c r="I32480"/>
      <c r="J32480"/>
      <c r="U32480" s="43"/>
      <c r="AE32480"/>
    </row>
    <row r="32481" spans="1:31">
      <c r="A32481">
        <v>74270</v>
      </c>
      <c r="B32481" t="s">
        <v>27764</v>
      </c>
      <c r="C32481" t="s">
        <v>33478</v>
      </c>
      <c r="D32481" t="s">
        <v>33476</v>
      </c>
      <c r="E32481"/>
      <c r="F32481"/>
      <c r="G32481"/>
      <c r="H32481"/>
      <c r="I32481"/>
      <c r="J32481"/>
      <c r="U32481" s="43"/>
      <c r="AE32481"/>
    </row>
    <row r="32482" spans="1:31">
      <c r="A32482">
        <v>74300</v>
      </c>
      <c r="B32482" t="s">
        <v>27765</v>
      </c>
      <c r="C32482" t="s">
        <v>33478</v>
      </c>
      <c r="D32482" t="s">
        <v>33476</v>
      </c>
      <c r="E32482"/>
      <c r="F32482"/>
      <c r="G32482"/>
      <c r="H32482"/>
      <c r="I32482"/>
      <c r="J32482"/>
      <c r="U32482" s="43"/>
      <c r="AE32482"/>
    </row>
    <row r="32483" spans="1:31">
      <c r="A32483">
        <v>74380</v>
      </c>
      <c r="B32483" t="s">
        <v>27766</v>
      </c>
      <c r="C32483" t="s">
        <v>33478</v>
      </c>
      <c r="D32483" t="s">
        <v>33476</v>
      </c>
      <c r="E32483"/>
      <c r="F32483"/>
      <c r="G32483"/>
      <c r="H32483"/>
      <c r="I32483"/>
      <c r="J32483"/>
      <c r="U32483" s="43"/>
      <c r="AE32483"/>
    </row>
    <row r="32484" spans="1:31">
      <c r="A32484">
        <v>74370</v>
      </c>
      <c r="B32484" t="s">
        <v>27767</v>
      </c>
      <c r="C32484" t="s">
        <v>33478</v>
      </c>
      <c r="D32484" t="s">
        <v>33476</v>
      </c>
      <c r="E32484"/>
      <c r="F32484"/>
      <c r="G32484"/>
      <c r="H32484"/>
      <c r="I32484"/>
      <c r="J32484"/>
      <c r="U32484" s="43"/>
      <c r="AE32484"/>
    </row>
    <row r="32485" spans="1:31">
      <c r="A32485">
        <v>74140</v>
      </c>
      <c r="B32485" t="s">
        <v>27768</v>
      </c>
      <c r="C32485" t="s">
        <v>33478</v>
      </c>
      <c r="D32485" t="s">
        <v>33476</v>
      </c>
      <c r="E32485"/>
      <c r="F32485"/>
      <c r="G32485"/>
      <c r="H32485"/>
      <c r="I32485"/>
      <c r="J32485"/>
      <c r="U32485" s="43"/>
      <c r="AE32485"/>
    </row>
    <row r="32486" spans="1:31">
      <c r="A32486">
        <v>74500</v>
      </c>
      <c r="B32486" t="s">
        <v>27769</v>
      </c>
      <c r="C32486" t="s">
        <v>33478</v>
      </c>
      <c r="D32486" t="s">
        <v>33476</v>
      </c>
      <c r="E32486"/>
      <c r="F32486"/>
      <c r="G32486"/>
      <c r="H32486"/>
      <c r="I32486"/>
      <c r="J32486"/>
      <c r="U32486" s="43"/>
      <c r="AE32486"/>
    </row>
    <row r="32487" spans="1:31">
      <c r="A32487">
        <v>74160</v>
      </c>
      <c r="B32487" t="s">
        <v>27770</v>
      </c>
      <c r="C32487" t="s">
        <v>33478</v>
      </c>
      <c r="D32487" t="s">
        <v>33476</v>
      </c>
      <c r="E32487"/>
      <c r="F32487"/>
      <c r="G32487"/>
      <c r="H32487"/>
      <c r="I32487"/>
      <c r="J32487"/>
      <c r="U32487" s="43"/>
      <c r="AE32487"/>
    </row>
    <row r="32488" spans="1:31">
      <c r="A32488">
        <v>74330</v>
      </c>
      <c r="B32488" t="s">
        <v>27771</v>
      </c>
      <c r="C32488" t="s">
        <v>33478</v>
      </c>
      <c r="D32488" t="s">
        <v>33476</v>
      </c>
      <c r="E32488"/>
      <c r="F32488"/>
      <c r="G32488"/>
      <c r="H32488"/>
      <c r="I32488"/>
      <c r="J32488"/>
      <c r="U32488" s="43"/>
      <c r="AE32488"/>
    </row>
    <row r="32489" spans="1:31">
      <c r="A32489">
        <v>74500</v>
      </c>
      <c r="B32489" t="s">
        <v>27772</v>
      </c>
      <c r="C32489" t="s">
        <v>33478</v>
      </c>
      <c r="D32489" t="s">
        <v>33476</v>
      </c>
      <c r="E32489"/>
      <c r="F32489"/>
      <c r="G32489"/>
      <c r="H32489"/>
      <c r="I32489"/>
      <c r="J32489"/>
      <c r="U32489" s="43"/>
      <c r="AE32489"/>
    </row>
    <row r="32490" spans="1:31">
      <c r="A32490">
        <v>74490</v>
      </c>
      <c r="B32490" t="s">
        <v>27773</v>
      </c>
      <c r="C32490" t="s">
        <v>33478</v>
      </c>
      <c r="D32490" t="s">
        <v>33476</v>
      </c>
      <c r="E32490"/>
      <c r="F32490"/>
      <c r="G32490"/>
      <c r="H32490"/>
      <c r="I32490"/>
      <c r="J32490"/>
      <c r="U32490" s="43"/>
      <c r="AE32490"/>
    </row>
    <row r="32491" spans="1:31">
      <c r="A32491">
        <v>74550</v>
      </c>
      <c r="B32491" t="s">
        <v>27774</v>
      </c>
      <c r="C32491" t="s">
        <v>33478</v>
      </c>
      <c r="D32491" t="s">
        <v>33476</v>
      </c>
      <c r="E32491"/>
      <c r="F32491"/>
      <c r="G32491"/>
      <c r="H32491"/>
      <c r="I32491"/>
      <c r="J32491"/>
      <c r="U32491" s="43"/>
      <c r="AE32491"/>
    </row>
    <row r="32492" spans="1:31">
      <c r="A32492">
        <v>74190</v>
      </c>
      <c r="B32492" t="s">
        <v>26832</v>
      </c>
      <c r="C32492" t="s">
        <v>33478</v>
      </c>
      <c r="D32492" t="s">
        <v>33476</v>
      </c>
      <c r="E32492"/>
      <c r="F32492"/>
      <c r="G32492"/>
      <c r="H32492"/>
      <c r="I32492"/>
      <c r="J32492"/>
      <c r="U32492" s="43"/>
      <c r="AE32492"/>
    </row>
    <row r="32493" spans="1:31">
      <c r="A32493">
        <v>74190</v>
      </c>
      <c r="B32493" t="s">
        <v>26832</v>
      </c>
      <c r="C32493" t="s">
        <v>33478</v>
      </c>
      <c r="D32493" t="s">
        <v>33476</v>
      </c>
      <c r="E32493"/>
      <c r="F32493"/>
      <c r="G32493"/>
      <c r="H32493"/>
      <c r="I32493"/>
      <c r="J32493"/>
      <c r="U32493" s="43"/>
      <c r="AE32493"/>
    </row>
    <row r="32494" spans="1:31">
      <c r="A32494">
        <v>74190</v>
      </c>
      <c r="B32494" t="s">
        <v>26832</v>
      </c>
      <c r="C32494" t="s">
        <v>33478</v>
      </c>
      <c r="D32494" t="s">
        <v>33476</v>
      </c>
      <c r="E32494"/>
      <c r="F32494"/>
      <c r="G32494"/>
      <c r="H32494"/>
      <c r="I32494"/>
      <c r="J32494"/>
      <c r="U32494" s="43"/>
      <c r="AE32494"/>
    </row>
    <row r="32495" spans="1:31">
      <c r="A32495">
        <v>74190</v>
      </c>
      <c r="B32495" t="s">
        <v>26832</v>
      </c>
      <c r="C32495" t="s">
        <v>33478</v>
      </c>
      <c r="D32495" t="s">
        <v>33476</v>
      </c>
      <c r="E32495"/>
      <c r="F32495"/>
      <c r="G32495"/>
      <c r="H32495"/>
      <c r="I32495"/>
      <c r="J32495"/>
      <c r="U32495" s="43"/>
      <c r="AE32495"/>
    </row>
    <row r="32496" spans="1:31">
      <c r="A32496">
        <v>74190</v>
      </c>
      <c r="B32496" t="s">
        <v>26832</v>
      </c>
      <c r="C32496" t="s">
        <v>33478</v>
      </c>
      <c r="D32496" t="s">
        <v>33476</v>
      </c>
      <c r="E32496"/>
      <c r="F32496"/>
      <c r="G32496"/>
      <c r="H32496"/>
      <c r="I32496"/>
      <c r="J32496"/>
      <c r="U32496" s="43"/>
      <c r="AE32496"/>
    </row>
    <row r="32497" spans="1:31">
      <c r="A32497">
        <v>74190</v>
      </c>
      <c r="B32497" t="s">
        <v>26832</v>
      </c>
      <c r="C32497" t="s">
        <v>33478</v>
      </c>
      <c r="D32497" t="s">
        <v>33476</v>
      </c>
      <c r="E32497"/>
      <c r="F32497"/>
      <c r="G32497"/>
      <c r="H32497"/>
      <c r="I32497"/>
      <c r="J32497"/>
      <c r="U32497" s="43"/>
      <c r="AE32497"/>
    </row>
    <row r="32498" spans="1:31">
      <c r="A32498">
        <v>74190</v>
      </c>
      <c r="B32498" t="s">
        <v>26832</v>
      </c>
      <c r="C32498" t="s">
        <v>33478</v>
      </c>
      <c r="D32498" t="s">
        <v>33476</v>
      </c>
      <c r="E32498"/>
      <c r="F32498"/>
      <c r="G32498"/>
      <c r="H32498"/>
      <c r="I32498"/>
      <c r="J32498"/>
      <c r="U32498" s="43"/>
      <c r="AE32498"/>
    </row>
    <row r="32499" spans="1:31">
      <c r="A32499">
        <v>74190</v>
      </c>
      <c r="B32499" t="s">
        <v>26832</v>
      </c>
      <c r="C32499" t="s">
        <v>33478</v>
      </c>
      <c r="D32499" t="s">
        <v>33476</v>
      </c>
      <c r="E32499"/>
      <c r="F32499"/>
      <c r="G32499"/>
      <c r="H32499"/>
      <c r="I32499"/>
      <c r="J32499"/>
      <c r="U32499" s="43"/>
      <c r="AE32499"/>
    </row>
    <row r="32500" spans="1:31">
      <c r="A32500">
        <v>74250</v>
      </c>
      <c r="B32500" t="s">
        <v>27775</v>
      </c>
      <c r="C32500" t="s">
        <v>33478</v>
      </c>
      <c r="D32500" t="s">
        <v>33476</v>
      </c>
      <c r="E32500"/>
      <c r="F32500"/>
      <c r="G32500"/>
      <c r="H32500"/>
      <c r="I32500"/>
      <c r="J32500"/>
      <c r="U32500" s="43"/>
      <c r="AE32500"/>
    </row>
    <row r="32501" spans="1:31">
      <c r="A32501">
        <v>74550</v>
      </c>
      <c r="B32501" t="s">
        <v>27776</v>
      </c>
      <c r="C32501" t="s">
        <v>33478</v>
      </c>
      <c r="D32501" t="s">
        <v>33476</v>
      </c>
      <c r="E32501"/>
      <c r="F32501"/>
      <c r="G32501"/>
      <c r="H32501"/>
      <c r="I32501"/>
      <c r="J32501"/>
      <c r="U32501" s="43"/>
      <c r="AE32501"/>
    </row>
    <row r="32502" spans="1:31">
      <c r="A32502">
        <v>74930</v>
      </c>
      <c r="B32502" t="s">
        <v>27777</v>
      </c>
      <c r="C32502" t="s">
        <v>33478</v>
      </c>
      <c r="D32502" t="s">
        <v>33476</v>
      </c>
      <c r="E32502"/>
      <c r="F32502"/>
      <c r="G32502"/>
      <c r="H32502"/>
      <c r="I32502"/>
      <c r="J32502"/>
      <c r="U32502" s="43"/>
      <c r="AE32502"/>
    </row>
    <row r="32503" spans="1:31">
      <c r="A32503">
        <v>74130</v>
      </c>
      <c r="B32503" t="s">
        <v>27778</v>
      </c>
      <c r="C32503" t="s">
        <v>33478</v>
      </c>
      <c r="D32503" t="s">
        <v>33476</v>
      </c>
      <c r="E32503"/>
      <c r="F32503"/>
      <c r="G32503"/>
      <c r="H32503"/>
      <c r="I32503"/>
      <c r="J32503"/>
      <c r="U32503" s="43"/>
      <c r="AE32503"/>
    </row>
    <row r="32504" spans="1:31">
      <c r="A32504">
        <v>74130</v>
      </c>
      <c r="B32504" t="s">
        <v>27778</v>
      </c>
      <c r="C32504" t="s">
        <v>33478</v>
      </c>
      <c r="D32504" t="s">
        <v>33476</v>
      </c>
      <c r="E32504"/>
      <c r="F32504"/>
      <c r="G32504"/>
      <c r="H32504"/>
      <c r="I32504"/>
      <c r="J32504"/>
      <c r="U32504" s="43"/>
      <c r="AE32504"/>
    </row>
    <row r="32505" spans="1:31">
      <c r="A32505">
        <v>74330</v>
      </c>
      <c r="B32505" t="s">
        <v>27779</v>
      </c>
      <c r="C32505" t="s">
        <v>33478</v>
      </c>
      <c r="D32505" t="s">
        <v>33476</v>
      </c>
      <c r="E32505"/>
      <c r="F32505"/>
      <c r="G32505"/>
      <c r="H32505"/>
      <c r="I32505"/>
      <c r="J32505"/>
      <c r="U32505" s="43"/>
      <c r="AE32505"/>
    </row>
    <row r="32506" spans="1:31">
      <c r="A32506">
        <v>74120</v>
      </c>
      <c r="B32506" t="s">
        <v>27780</v>
      </c>
      <c r="C32506" t="s">
        <v>33478</v>
      </c>
      <c r="D32506" t="s">
        <v>33476</v>
      </c>
      <c r="E32506"/>
      <c r="F32506"/>
      <c r="G32506"/>
      <c r="H32506"/>
      <c r="I32506"/>
      <c r="J32506"/>
      <c r="U32506" s="43"/>
      <c r="AE32506"/>
    </row>
    <row r="32507" spans="1:31">
      <c r="A32507">
        <v>74160</v>
      </c>
      <c r="B32507" t="s">
        <v>14523</v>
      </c>
      <c r="C32507" t="s">
        <v>33478</v>
      </c>
      <c r="D32507" t="s">
        <v>33476</v>
      </c>
      <c r="E32507"/>
      <c r="F32507"/>
      <c r="G32507"/>
      <c r="H32507"/>
      <c r="I32507"/>
      <c r="J32507"/>
      <c r="U32507" s="43"/>
      <c r="AE32507"/>
    </row>
    <row r="32508" spans="1:31">
      <c r="A32508">
        <v>74500</v>
      </c>
      <c r="B32508" t="s">
        <v>27781</v>
      </c>
      <c r="C32508" t="s">
        <v>33478</v>
      </c>
      <c r="D32508" t="s">
        <v>33476</v>
      </c>
      <c r="E32508"/>
      <c r="F32508"/>
      <c r="G32508"/>
      <c r="H32508"/>
      <c r="I32508"/>
      <c r="J32508"/>
      <c r="U32508" s="43"/>
      <c r="AE32508"/>
    </row>
    <row r="32509" spans="1:31">
      <c r="A32509">
        <v>74500</v>
      </c>
      <c r="B32509" t="s">
        <v>27781</v>
      </c>
      <c r="C32509" t="s">
        <v>33478</v>
      </c>
      <c r="D32509" t="s">
        <v>33476</v>
      </c>
      <c r="E32509"/>
      <c r="F32509"/>
      <c r="G32509"/>
      <c r="H32509"/>
      <c r="I32509"/>
      <c r="J32509"/>
      <c r="U32509" s="43"/>
      <c r="AE32509"/>
    </row>
    <row r="32510" spans="1:31">
      <c r="A32510">
        <v>74600</v>
      </c>
      <c r="B32510" t="s">
        <v>27782</v>
      </c>
      <c r="C32510" t="s">
        <v>33478</v>
      </c>
      <c r="D32510" t="e">
        <v>#N/A</v>
      </c>
      <c r="E32510"/>
      <c r="F32510"/>
      <c r="G32510"/>
      <c r="H32510"/>
      <c r="I32510"/>
      <c r="J32510"/>
      <c r="U32510" s="43"/>
      <c r="AE32510"/>
    </row>
    <row r="32511" spans="1:31">
      <c r="A32511">
        <v>74930</v>
      </c>
      <c r="B32511" t="s">
        <v>27783</v>
      </c>
      <c r="C32511" t="s">
        <v>33478</v>
      </c>
      <c r="D32511" t="s">
        <v>33476</v>
      </c>
      <c r="E32511"/>
      <c r="F32511"/>
      <c r="G32511"/>
      <c r="H32511"/>
      <c r="I32511"/>
      <c r="J32511"/>
      <c r="U32511" s="43"/>
      <c r="AE32511"/>
    </row>
    <row r="32512" spans="1:31">
      <c r="A32512">
        <v>74930</v>
      </c>
      <c r="B32512" t="s">
        <v>27783</v>
      </c>
      <c r="C32512" t="s">
        <v>33478</v>
      </c>
      <c r="D32512" t="s">
        <v>33476</v>
      </c>
      <c r="E32512"/>
      <c r="F32512"/>
      <c r="G32512"/>
      <c r="H32512"/>
      <c r="I32512"/>
      <c r="J32512"/>
      <c r="U32512" s="43"/>
      <c r="AE32512"/>
    </row>
    <row r="32513" spans="1:31">
      <c r="A32513">
        <v>74950</v>
      </c>
      <c r="B32513" t="s">
        <v>27784</v>
      </c>
      <c r="C32513" t="s">
        <v>33478</v>
      </c>
      <c r="D32513" t="s">
        <v>33476</v>
      </c>
      <c r="E32513"/>
      <c r="F32513"/>
      <c r="G32513"/>
      <c r="H32513"/>
      <c r="I32513"/>
      <c r="J32513"/>
      <c r="U32513" s="43"/>
      <c r="AE32513"/>
    </row>
    <row r="32514" spans="1:31">
      <c r="A32514">
        <v>74200</v>
      </c>
      <c r="B32514" t="s">
        <v>27785</v>
      </c>
      <c r="C32514" t="s">
        <v>33477</v>
      </c>
      <c r="D32514" t="e">
        <v>#N/A</v>
      </c>
      <c r="E32514"/>
      <c r="F32514"/>
      <c r="G32514"/>
      <c r="H32514"/>
      <c r="I32514"/>
      <c r="J32514"/>
      <c r="U32514" s="43"/>
      <c r="AE32514"/>
    </row>
    <row r="32515" spans="1:31">
      <c r="A32515">
        <v>74440</v>
      </c>
      <c r="B32515" t="s">
        <v>27786</v>
      </c>
      <c r="C32515" t="s">
        <v>33478</v>
      </c>
      <c r="D32515" t="s">
        <v>33476</v>
      </c>
      <c r="E32515"/>
      <c r="F32515"/>
      <c r="G32515"/>
      <c r="H32515"/>
      <c r="I32515"/>
      <c r="J32515"/>
      <c r="U32515" s="43"/>
      <c r="AE32515"/>
    </row>
    <row r="32516" spans="1:31">
      <c r="A32516">
        <v>74800</v>
      </c>
      <c r="B32516" t="s">
        <v>27787</v>
      </c>
      <c r="C32516" t="s">
        <v>33478</v>
      </c>
      <c r="D32516" t="s">
        <v>33476</v>
      </c>
      <c r="E32516"/>
      <c r="F32516"/>
      <c r="G32516"/>
      <c r="H32516"/>
      <c r="I32516"/>
      <c r="J32516"/>
      <c r="U32516" s="43"/>
      <c r="AE32516"/>
    </row>
    <row r="32517" spans="1:31">
      <c r="A32517">
        <v>74150</v>
      </c>
      <c r="B32517" t="s">
        <v>23217</v>
      </c>
      <c r="C32517" t="s">
        <v>33477</v>
      </c>
      <c r="D32517" t="s">
        <v>33476</v>
      </c>
      <c r="E32517"/>
      <c r="F32517"/>
      <c r="G32517"/>
      <c r="H32517"/>
      <c r="I32517"/>
      <c r="J32517"/>
      <c r="U32517" s="43"/>
      <c r="AE32517"/>
    </row>
    <row r="32518" spans="1:31">
      <c r="A32518">
        <v>74420</v>
      </c>
      <c r="B32518" t="s">
        <v>27788</v>
      </c>
      <c r="C32518" t="s">
        <v>33478</v>
      </c>
      <c r="D32518" t="s">
        <v>33476</v>
      </c>
      <c r="E32518"/>
      <c r="F32518"/>
      <c r="G32518"/>
      <c r="H32518"/>
      <c r="I32518"/>
      <c r="J32518"/>
      <c r="U32518" s="43"/>
      <c r="AE32518"/>
    </row>
    <row r="32519" spans="1:31">
      <c r="A32519">
        <v>74350</v>
      </c>
      <c r="B32519" t="s">
        <v>2189</v>
      </c>
      <c r="C32519" t="s">
        <v>33478</v>
      </c>
      <c r="D32519" t="s">
        <v>33476</v>
      </c>
      <c r="E32519"/>
      <c r="F32519"/>
      <c r="G32519"/>
      <c r="H32519"/>
      <c r="I32519"/>
      <c r="J32519"/>
      <c r="U32519" s="43"/>
      <c r="AE32519"/>
    </row>
    <row r="32520" spans="1:31">
      <c r="A32520">
        <v>74140</v>
      </c>
      <c r="B32520" t="s">
        <v>27789</v>
      </c>
      <c r="C32520" t="s">
        <v>33478</v>
      </c>
      <c r="D32520" t="s">
        <v>33476</v>
      </c>
      <c r="E32520"/>
      <c r="F32520"/>
      <c r="G32520"/>
      <c r="H32520"/>
      <c r="I32520"/>
      <c r="J32520"/>
      <c r="U32520" s="43"/>
      <c r="AE32520"/>
    </row>
    <row r="32521" spans="1:31">
      <c r="A32521">
        <v>74150</v>
      </c>
      <c r="B32521" t="s">
        <v>26891</v>
      </c>
      <c r="C32521" t="s">
        <v>33477</v>
      </c>
      <c r="D32521" t="s">
        <v>33476</v>
      </c>
      <c r="E32521"/>
      <c r="F32521"/>
      <c r="G32521"/>
      <c r="H32521"/>
      <c r="I32521"/>
      <c r="J32521"/>
      <c r="U32521" s="43"/>
      <c r="AE32521"/>
    </row>
    <row r="32522" spans="1:31">
      <c r="A32522">
        <v>74410</v>
      </c>
      <c r="B32522" t="s">
        <v>27790</v>
      </c>
      <c r="C32522" t="s">
        <v>33478</v>
      </c>
      <c r="D32522" t="e">
        <v>#N/A</v>
      </c>
      <c r="E32522"/>
      <c r="F32522"/>
      <c r="G32522"/>
      <c r="H32522"/>
      <c r="I32522"/>
      <c r="J32522"/>
      <c r="U32522" s="43"/>
      <c r="AE32522"/>
    </row>
    <row r="32523" spans="1:31">
      <c r="A32523">
        <v>74540</v>
      </c>
      <c r="B32523" t="s">
        <v>1629</v>
      </c>
      <c r="C32523" t="s">
        <v>33478</v>
      </c>
      <c r="D32523" t="s">
        <v>33476</v>
      </c>
      <c r="E32523"/>
      <c r="F32523"/>
      <c r="G32523"/>
      <c r="H32523"/>
      <c r="I32523"/>
      <c r="J32523"/>
      <c r="U32523" s="43"/>
      <c r="AE32523"/>
    </row>
    <row r="32524" spans="1:31">
      <c r="A32524">
        <v>74210</v>
      </c>
      <c r="B32524" t="s">
        <v>27791</v>
      </c>
      <c r="C32524" t="s">
        <v>33478</v>
      </c>
      <c r="D32524" t="s">
        <v>33476</v>
      </c>
      <c r="E32524"/>
      <c r="F32524"/>
      <c r="G32524"/>
      <c r="H32524"/>
      <c r="I32524"/>
      <c r="J32524"/>
      <c r="U32524" s="43"/>
      <c r="AE32524"/>
    </row>
    <row r="32525" spans="1:31">
      <c r="A32525">
        <v>74910</v>
      </c>
      <c r="B32525" t="s">
        <v>27792</v>
      </c>
      <c r="C32525" t="s">
        <v>33478</v>
      </c>
      <c r="D32525" t="e">
        <v>#N/A</v>
      </c>
      <c r="E32525"/>
      <c r="F32525"/>
      <c r="G32525"/>
      <c r="H32525"/>
      <c r="I32525"/>
      <c r="J32525"/>
      <c r="U32525" s="43"/>
      <c r="AE32525"/>
    </row>
    <row r="32526" spans="1:31">
      <c r="A32526">
        <v>74170</v>
      </c>
      <c r="B32526" t="s">
        <v>27793</v>
      </c>
      <c r="C32526" t="s">
        <v>33483</v>
      </c>
      <c r="D32526" t="s">
        <v>33476</v>
      </c>
      <c r="E32526"/>
      <c r="F32526"/>
      <c r="G32526"/>
      <c r="H32526"/>
      <c r="I32526"/>
      <c r="J32526"/>
      <c r="U32526" s="43"/>
      <c r="AE32526"/>
    </row>
    <row r="32527" spans="1:31">
      <c r="A32527">
        <v>74170</v>
      </c>
      <c r="B32527" t="s">
        <v>27793</v>
      </c>
      <c r="C32527" t="s">
        <v>33483</v>
      </c>
      <c r="D32527" t="s">
        <v>33476</v>
      </c>
      <c r="E32527"/>
      <c r="F32527"/>
      <c r="G32527"/>
      <c r="H32527"/>
      <c r="I32527"/>
      <c r="J32527"/>
      <c r="U32527" s="43"/>
      <c r="AE32527"/>
    </row>
    <row r="32528" spans="1:31">
      <c r="A32528">
        <v>74170</v>
      </c>
      <c r="B32528" t="s">
        <v>27793</v>
      </c>
      <c r="C32528" t="s">
        <v>33483</v>
      </c>
      <c r="D32528" t="s">
        <v>33476</v>
      </c>
      <c r="E32528"/>
      <c r="F32528"/>
      <c r="G32528"/>
      <c r="H32528"/>
      <c r="I32528"/>
      <c r="J32528"/>
      <c r="U32528" s="43"/>
      <c r="AE32528"/>
    </row>
    <row r="32529" spans="1:31">
      <c r="A32529">
        <v>74500</v>
      </c>
      <c r="B32529" t="s">
        <v>27794</v>
      </c>
      <c r="C32529" t="s">
        <v>33478</v>
      </c>
      <c r="D32529" t="s">
        <v>33476</v>
      </c>
      <c r="E32529"/>
      <c r="F32529"/>
      <c r="G32529"/>
      <c r="H32529"/>
      <c r="I32529"/>
      <c r="J32529"/>
      <c r="U32529" s="43"/>
      <c r="AE32529"/>
    </row>
    <row r="32530" spans="1:31">
      <c r="A32530">
        <v>74430</v>
      </c>
      <c r="B32530" t="s">
        <v>27795</v>
      </c>
      <c r="C32530" t="s">
        <v>33478</v>
      </c>
      <c r="D32530" t="s">
        <v>33476</v>
      </c>
      <c r="E32530"/>
      <c r="F32530"/>
      <c r="G32530"/>
      <c r="H32530"/>
      <c r="I32530"/>
      <c r="J32530"/>
      <c r="U32530" s="43"/>
      <c r="AE32530"/>
    </row>
    <row r="32531" spans="1:31">
      <c r="A32531">
        <v>74450</v>
      </c>
      <c r="B32531" t="s">
        <v>27796</v>
      </c>
      <c r="C32531" t="s">
        <v>33478</v>
      </c>
      <c r="D32531" t="s">
        <v>33476</v>
      </c>
      <c r="E32531"/>
      <c r="F32531"/>
      <c r="G32531"/>
      <c r="H32531"/>
      <c r="I32531"/>
      <c r="J32531"/>
      <c r="U32531" s="43"/>
      <c r="AE32531"/>
    </row>
    <row r="32532" spans="1:31">
      <c r="A32532">
        <v>74250</v>
      </c>
      <c r="B32532" t="s">
        <v>27797</v>
      </c>
      <c r="C32532" t="s">
        <v>33478</v>
      </c>
      <c r="D32532" t="s">
        <v>33476</v>
      </c>
      <c r="E32532"/>
      <c r="F32532"/>
      <c r="G32532"/>
      <c r="H32532"/>
      <c r="I32532"/>
      <c r="J32532"/>
      <c r="U32532" s="43"/>
      <c r="AE32532"/>
    </row>
    <row r="32533" spans="1:31">
      <c r="A32533">
        <v>74490</v>
      </c>
      <c r="B32533" t="s">
        <v>27798</v>
      </c>
      <c r="C32533" t="s">
        <v>33478</v>
      </c>
      <c r="D32533" t="s">
        <v>33476</v>
      </c>
      <c r="E32533"/>
      <c r="F32533"/>
      <c r="G32533"/>
      <c r="H32533"/>
      <c r="I32533"/>
      <c r="J32533"/>
      <c r="U32533" s="43"/>
      <c r="AE32533"/>
    </row>
    <row r="32534" spans="1:31">
      <c r="A32534">
        <v>74410</v>
      </c>
      <c r="B32534" t="s">
        <v>27799</v>
      </c>
      <c r="C32534" t="s">
        <v>33478</v>
      </c>
      <c r="D32534" t="e">
        <v>#N/A</v>
      </c>
      <c r="E32534"/>
      <c r="F32534"/>
      <c r="G32534"/>
      <c r="H32534"/>
      <c r="I32534"/>
      <c r="J32534"/>
      <c r="U32534" s="43"/>
      <c r="AE32534"/>
    </row>
    <row r="32535" spans="1:31">
      <c r="A32535">
        <v>74160</v>
      </c>
      <c r="B32535" t="s">
        <v>27800</v>
      </c>
      <c r="C32535" t="s">
        <v>33478</v>
      </c>
      <c r="D32535" t="s">
        <v>33476</v>
      </c>
      <c r="E32535"/>
      <c r="F32535"/>
      <c r="G32535"/>
      <c r="H32535"/>
      <c r="I32535"/>
      <c r="J32535"/>
      <c r="U32535" s="43"/>
      <c r="AE32535"/>
    </row>
    <row r="32536" spans="1:31">
      <c r="A32536">
        <v>74800</v>
      </c>
      <c r="B32536" t="s">
        <v>2888</v>
      </c>
      <c r="C32536" t="s">
        <v>33478</v>
      </c>
      <c r="D32536" t="s">
        <v>33476</v>
      </c>
      <c r="E32536"/>
      <c r="F32536"/>
      <c r="G32536"/>
      <c r="H32536"/>
      <c r="I32536"/>
      <c r="J32536"/>
      <c r="U32536" s="43"/>
      <c r="AE32536"/>
    </row>
    <row r="32537" spans="1:31">
      <c r="A32537">
        <v>74500</v>
      </c>
      <c r="B32537" t="s">
        <v>27801</v>
      </c>
      <c r="C32537" t="s">
        <v>33478</v>
      </c>
      <c r="D32537" t="s">
        <v>33476</v>
      </c>
      <c r="E32537"/>
      <c r="F32537"/>
      <c r="G32537"/>
      <c r="H32537"/>
      <c r="I32537"/>
      <c r="J32537"/>
      <c r="U32537" s="43"/>
      <c r="AE32537"/>
    </row>
    <row r="32538" spans="1:31">
      <c r="A32538">
        <v>74800</v>
      </c>
      <c r="B32538" t="s">
        <v>27802</v>
      </c>
      <c r="C32538" t="s">
        <v>33478</v>
      </c>
      <c r="D32538" t="s">
        <v>33476</v>
      </c>
      <c r="E32538"/>
      <c r="F32538"/>
      <c r="G32538"/>
      <c r="H32538"/>
      <c r="I32538"/>
      <c r="J32538"/>
      <c r="U32538" s="43"/>
      <c r="AE32538"/>
    </row>
    <row r="32539" spans="1:31">
      <c r="A32539">
        <v>74300</v>
      </c>
      <c r="B32539" t="s">
        <v>16169</v>
      </c>
      <c r="C32539" t="s">
        <v>33478</v>
      </c>
      <c r="D32539" t="s">
        <v>33476</v>
      </c>
      <c r="E32539"/>
      <c r="F32539"/>
      <c r="G32539"/>
      <c r="H32539"/>
      <c r="I32539"/>
      <c r="J32539"/>
      <c r="U32539" s="43"/>
      <c r="AE32539"/>
    </row>
    <row r="32540" spans="1:31">
      <c r="A32540">
        <v>74800</v>
      </c>
      <c r="B32540" t="s">
        <v>27803</v>
      </c>
      <c r="C32540" t="s">
        <v>33478</v>
      </c>
      <c r="D32540" t="s">
        <v>33476</v>
      </c>
      <c r="E32540"/>
      <c r="F32540"/>
      <c r="G32540"/>
      <c r="H32540"/>
      <c r="I32540"/>
      <c r="J32540"/>
      <c r="U32540" s="43"/>
      <c r="AE32540"/>
    </row>
    <row r="32541" spans="1:31">
      <c r="A32541">
        <v>74540</v>
      </c>
      <c r="B32541" t="s">
        <v>2511</v>
      </c>
      <c r="C32541" t="s">
        <v>33478</v>
      </c>
      <c r="D32541" t="s">
        <v>33476</v>
      </c>
      <c r="E32541"/>
      <c r="F32541"/>
      <c r="G32541"/>
      <c r="H32541"/>
      <c r="I32541"/>
      <c r="J32541"/>
      <c r="U32541" s="43"/>
      <c r="AE32541"/>
    </row>
    <row r="32542" spans="1:31">
      <c r="A32542">
        <v>74150</v>
      </c>
      <c r="B32542" t="s">
        <v>27804</v>
      </c>
      <c r="C32542" t="s">
        <v>33477</v>
      </c>
      <c r="D32542" t="s">
        <v>33476</v>
      </c>
      <c r="E32542"/>
      <c r="F32542"/>
      <c r="G32542"/>
      <c r="H32542"/>
      <c r="I32542"/>
      <c r="J32542"/>
      <c r="U32542" s="43"/>
      <c r="AE32542"/>
    </row>
    <row r="32543" spans="1:31">
      <c r="A32543">
        <v>74700</v>
      </c>
      <c r="B32543" t="s">
        <v>27805</v>
      </c>
      <c r="C32543" t="s">
        <v>33478</v>
      </c>
      <c r="D32543" t="s">
        <v>33476</v>
      </c>
      <c r="E32543"/>
      <c r="F32543"/>
      <c r="G32543"/>
      <c r="H32543"/>
      <c r="I32543"/>
      <c r="J32543"/>
      <c r="U32543" s="43"/>
      <c r="AE32543"/>
    </row>
    <row r="32544" spans="1:31">
      <c r="A32544">
        <v>74700</v>
      </c>
      <c r="B32544" t="s">
        <v>27805</v>
      </c>
      <c r="C32544" t="s">
        <v>33478</v>
      </c>
      <c r="D32544" t="s">
        <v>33476</v>
      </c>
      <c r="E32544"/>
      <c r="F32544"/>
      <c r="G32544"/>
      <c r="H32544"/>
      <c r="I32544"/>
      <c r="J32544"/>
      <c r="U32544" s="43"/>
      <c r="AE32544"/>
    </row>
    <row r="32545" spans="1:31">
      <c r="A32545">
        <v>74700</v>
      </c>
      <c r="B32545" t="s">
        <v>27805</v>
      </c>
      <c r="C32545" t="s">
        <v>33478</v>
      </c>
      <c r="D32545" t="s">
        <v>33476</v>
      </c>
      <c r="E32545"/>
      <c r="F32545"/>
      <c r="G32545"/>
      <c r="H32545"/>
      <c r="I32545"/>
      <c r="J32545"/>
      <c r="U32545" s="43"/>
      <c r="AE32545"/>
    </row>
    <row r="32546" spans="1:31">
      <c r="A32546">
        <v>74270</v>
      </c>
      <c r="B32546" t="s">
        <v>27806</v>
      </c>
      <c r="C32546" t="s">
        <v>33478</v>
      </c>
      <c r="D32546" t="s">
        <v>33476</v>
      </c>
      <c r="E32546"/>
      <c r="F32546"/>
      <c r="G32546"/>
      <c r="H32546"/>
      <c r="I32546"/>
      <c r="J32546"/>
      <c r="U32546" s="43"/>
      <c r="AE32546"/>
    </row>
    <row r="32547" spans="1:31">
      <c r="A32547">
        <v>74340</v>
      </c>
      <c r="B32547" t="s">
        <v>27807</v>
      </c>
      <c r="C32547" t="s">
        <v>33478</v>
      </c>
      <c r="D32547" t="s">
        <v>33476</v>
      </c>
      <c r="E32547"/>
      <c r="F32547"/>
      <c r="G32547"/>
      <c r="H32547"/>
      <c r="I32547"/>
      <c r="J32547"/>
      <c r="U32547" s="43"/>
      <c r="AE32547"/>
    </row>
    <row r="32548" spans="1:31">
      <c r="A32548">
        <v>74350</v>
      </c>
      <c r="B32548" t="s">
        <v>27808</v>
      </c>
      <c r="C32548" t="s">
        <v>33478</v>
      </c>
      <c r="D32548" t="s">
        <v>33476</v>
      </c>
      <c r="E32548"/>
      <c r="F32548"/>
      <c r="G32548"/>
      <c r="H32548"/>
      <c r="I32548"/>
      <c r="J32548"/>
      <c r="U32548" s="43"/>
      <c r="AE32548"/>
    </row>
    <row r="32549" spans="1:31">
      <c r="A32549">
        <v>74520</v>
      </c>
      <c r="B32549" t="s">
        <v>17433</v>
      </c>
      <c r="C32549" t="s">
        <v>33478</v>
      </c>
      <c r="D32549" t="s">
        <v>33476</v>
      </c>
      <c r="E32549"/>
      <c r="F32549"/>
      <c r="G32549"/>
      <c r="H32549"/>
      <c r="I32549"/>
      <c r="J32549"/>
      <c r="U32549" s="43"/>
      <c r="AE32549"/>
    </row>
    <row r="32550" spans="1:31">
      <c r="A32550">
        <v>74420</v>
      </c>
      <c r="B32550" t="s">
        <v>27809</v>
      </c>
      <c r="C32550" t="s">
        <v>33478</v>
      </c>
      <c r="D32550" t="s">
        <v>33476</v>
      </c>
      <c r="E32550"/>
      <c r="F32550"/>
      <c r="G32550"/>
      <c r="H32550"/>
      <c r="I32550"/>
      <c r="J32550"/>
      <c r="U32550" s="43"/>
      <c r="AE32550"/>
    </row>
    <row r="32551" spans="1:31">
      <c r="A32551">
        <v>74930</v>
      </c>
      <c r="B32551" t="s">
        <v>27810</v>
      </c>
      <c r="C32551" t="s">
        <v>33478</v>
      </c>
      <c r="D32551" t="s">
        <v>33476</v>
      </c>
      <c r="E32551"/>
      <c r="F32551"/>
      <c r="G32551"/>
      <c r="H32551"/>
      <c r="I32551"/>
      <c r="J32551"/>
      <c r="U32551" s="43"/>
      <c r="AE32551"/>
    </row>
    <row r="32552" spans="1:31">
      <c r="A32552">
        <v>74140</v>
      </c>
      <c r="B32552" t="s">
        <v>27811</v>
      </c>
      <c r="C32552" t="s">
        <v>33478</v>
      </c>
      <c r="D32552" t="s">
        <v>33476</v>
      </c>
      <c r="E32552"/>
      <c r="F32552"/>
      <c r="G32552"/>
      <c r="H32552"/>
      <c r="I32552"/>
      <c r="J32552"/>
      <c r="U32552" s="43"/>
      <c r="AE32552"/>
    </row>
    <row r="32553" spans="1:31">
      <c r="A32553">
        <v>74950</v>
      </c>
      <c r="B32553" t="s">
        <v>27812</v>
      </c>
      <c r="C32553" t="s">
        <v>33478</v>
      </c>
      <c r="D32553" t="s">
        <v>33476</v>
      </c>
      <c r="E32553"/>
      <c r="F32553"/>
      <c r="G32553"/>
      <c r="H32553"/>
      <c r="I32553"/>
      <c r="J32553"/>
      <c r="U32553" s="43"/>
      <c r="AE32553"/>
    </row>
    <row r="32554" spans="1:31">
      <c r="A32554">
        <v>74230</v>
      </c>
      <c r="B32554" t="s">
        <v>27813</v>
      </c>
      <c r="C32554" t="s">
        <v>33478</v>
      </c>
      <c r="D32554" t="s">
        <v>33476</v>
      </c>
      <c r="E32554"/>
      <c r="F32554"/>
      <c r="G32554"/>
      <c r="H32554"/>
      <c r="I32554"/>
      <c r="J32554"/>
      <c r="U32554" s="43"/>
      <c r="AE32554"/>
    </row>
    <row r="32555" spans="1:31">
      <c r="A32555">
        <v>74310</v>
      </c>
      <c r="B32555" t="s">
        <v>27814</v>
      </c>
      <c r="C32555" t="s">
        <v>33478</v>
      </c>
      <c r="D32555" t="s">
        <v>33482</v>
      </c>
      <c r="E32555"/>
      <c r="F32555"/>
      <c r="G32555"/>
      <c r="H32555"/>
      <c r="I32555"/>
      <c r="J32555"/>
      <c r="U32555" s="43"/>
      <c r="AE32555"/>
    </row>
    <row r="32556" spans="1:31">
      <c r="A32556">
        <v>74320</v>
      </c>
      <c r="B32556" t="s">
        <v>27815</v>
      </c>
      <c r="C32556" t="s">
        <v>33478</v>
      </c>
      <c r="D32556" t="s">
        <v>33476</v>
      </c>
      <c r="E32556"/>
      <c r="F32556"/>
      <c r="G32556"/>
      <c r="H32556"/>
      <c r="I32556"/>
      <c r="J32556"/>
      <c r="U32556" s="43"/>
      <c r="AE32556"/>
    </row>
    <row r="32557" spans="1:31">
      <c r="A32557">
        <v>74910</v>
      </c>
      <c r="B32557" t="s">
        <v>567</v>
      </c>
      <c r="C32557" t="s">
        <v>33478</v>
      </c>
      <c r="D32557" t="e">
        <v>#N/A</v>
      </c>
      <c r="E32557"/>
      <c r="F32557"/>
      <c r="G32557"/>
      <c r="H32557"/>
      <c r="I32557"/>
      <c r="J32557"/>
      <c r="U32557" s="43"/>
      <c r="AE32557"/>
    </row>
    <row r="32558" spans="1:31">
      <c r="A32558">
        <v>74430</v>
      </c>
      <c r="B32558" t="s">
        <v>27816</v>
      </c>
      <c r="C32558" t="s">
        <v>33478</v>
      </c>
      <c r="D32558" t="s">
        <v>33476</v>
      </c>
      <c r="E32558"/>
      <c r="F32558"/>
      <c r="G32558"/>
      <c r="H32558"/>
      <c r="I32558"/>
      <c r="J32558"/>
      <c r="U32558" s="43"/>
      <c r="AE32558"/>
    </row>
    <row r="32559" spans="1:31">
      <c r="A32559">
        <v>74330</v>
      </c>
      <c r="B32559" t="s">
        <v>27817</v>
      </c>
      <c r="C32559" t="s">
        <v>33478</v>
      </c>
      <c r="D32559" t="s">
        <v>33476</v>
      </c>
      <c r="E32559"/>
      <c r="F32559"/>
      <c r="G32559"/>
      <c r="H32559"/>
      <c r="I32559"/>
      <c r="J32559"/>
      <c r="U32559" s="43"/>
      <c r="AE32559"/>
    </row>
    <row r="32560" spans="1:31">
      <c r="A32560">
        <v>74740</v>
      </c>
      <c r="B32560" t="s">
        <v>27818</v>
      </c>
      <c r="C32560" t="s">
        <v>33478</v>
      </c>
      <c r="D32560" t="s">
        <v>203</v>
      </c>
      <c r="E32560"/>
      <c r="F32560"/>
      <c r="G32560"/>
      <c r="H32560"/>
      <c r="I32560"/>
      <c r="J32560"/>
      <c r="U32560" s="43"/>
      <c r="AE32560"/>
    </row>
    <row r="32561" spans="1:31">
      <c r="A32561">
        <v>74210</v>
      </c>
      <c r="B32561" t="s">
        <v>27819</v>
      </c>
      <c r="C32561" t="s">
        <v>33478</v>
      </c>
      <c r="D32561" t="s">
        <v>33476</v>
      </c>
      <c r="E32561"/>
      <c r="F32561"/>
      <c r="G32561"/>
      <c r="H32561"/>
      <c r="I32561"/>
      <c r="J32561"/>
      <c r="U32561" s="43"/>
      <c r="AE32561"/>
    </row>
    <row r="32562" spans="1:31">
      <c r="A32562">
        <v>74290</v>
      </c>
      <c r="B32562" t="s">
        <v>27819</v>
      </c>
      <c r="C32562" t="s">
        <v>33478</v>
      </c>
      <c r="D32562" t="s">
        <v>33476</v>
      </c>
      <c r="E32562"/>
      <c r="F32562"/>
      <c r="G32562"/>
      <c r="H32562"/>
      <c r="I32562"/>
      <c r="J32562"/>
      <c r="U32562" s="43"/>
      <c r="AE32562"/>
    </row>
    <row r="32563" spans="1:31">
      <c r="A32563">
        <v>74440</v>
      </c>
      <c r="B32563" t="s">
        <v>27820</v>
      </c>
      <c r="C32563" t="s">
        <v>33478</v>
      </c>
      <c r="D32563" t="s">
        <v>33476</v>
      </c>
      <c r="E32563"/>
      <c r="F32563"/>
      <c r="G32563"/>
      <c r="H32563"/>
      <c r="I32563"/>
      <c r="J32563"/>
      <c r="U32563" s="43"/>
      <c r="AE32563"/>
    </row>
    <row r="32564" spans="1:31">
      <c r="A32564">
        <v>74440</v>
      </c>
      <c r="B32564" t="s">
        <v>27820</v>
      </c>
      <c r="C32564" t="s">
        <v>33478</v>
      </c>
      <c r="D32564" t="s">
        <v>33476</v>
      </c>
      <c r="E32564"/>
      <c r="F32564"/>
      <c r="G32564"/>
      <c r="H32564"/>
      <c r="I32564"/>
      <c r="J32564"/>
      <c r="U32564" s="43"/>
      <c r="AE32564"/>
    </row>
    <row r="32565" spans="1:31">
      <c r="A32565">
        <v>74300</v>
      </c>
      <c r="B32565" t="s">
        <v>27821</v>
      </c>
      <c r="C32565" t="s">
        <v>33478</v>
      </c>
      <c r="D32565" t="s">
        <v>33476</v>
      </c>
      <c r="E32565"/>
      <c r="F32565"/>
      <c r="G32565"/>
      <c r="H32565"/>
      <c r="I32565"/>
      <c r="J32565"/>
      <c r="U32565" s="43"/>
      <c r="AE32565"/>
    </row>
    <row r="32566" spans="1:31">
      <c r="A32566">
        <v>74500</v>
      </c>
      <c r="B32566" t="s">
        <v>27822</v>
      </c>
      <c r="C32566" t="s">
        <v>33478</v>
      </c>
      <c r="D32566" t="s">
        <v>33476</v>
      </c>
      <c r="E32566"/>
      <c r="F32566"/>
      <c r="G32566"/>
      <c r="H32566"/>
      <c r="I32566"/>
      <c r="J32566"/>
      <c r="U32566" s="43"/>
      <c r="AE32566"/>
    </row>
    <row r="32567" spans="1:31">
      <c r="A32567">
        <v>74230</v>
      </c>
      <c r="B32567" t="s">
        <v>27823</v>
      </c>
      <c r="C32567" t="s">
        <v>33478</v>
      </c>
      <c r="D32567" t="s">
        <v>33476</v>
      </c>
      <c r="E32567"/>
      <c r="F32567"/>
      <c r="G32567"/>
      <c r="H32567"/>
      <c r="I32567"/>
      <c r="J32567"/>
      <c r="U32567" s="43"/>
      <c r="AE32567"/>
    </row>
    <row r="32568" spans="1:31">
      <c r="A32568">
        <v>74200</v>
      </c>
      <c r="B32568" t="s">
        <v>27824</v>
      </c>
      <c r="C32568" t="s">
        <v>33477</v>
      </c>
      <c r="D32568" t="e">
        <v>#N/A</v>
      </c>
      <c r="E32568"/>
      <c r="F32568"/>
      <c r="G32568"/>
      <c r="H32568"/>
      <c r="I32568"/>
      <c r="J32568"/>
      <c r="U32568" s="43"/>
      <c r="AE32568"/>
    </row>
    <row r="32569" spans="1:31">
      <c r="A32569">
        <v>74200</v>
      </c>
      <c r="B32569" t="s">
        <v>27824</v>
      </c>
      <c r="C32569" t="s">
        <v>33477</v>
      </c>
      <c r="D32569" t="e">
        <v>#N/A</v>
      </c>
      <c r="E32569"/>
      <c r="F32569"/>
      <c r="G32569"/>
      <c r="H32569"/>
      <c r="I32569"/>
      <c r="J32569"/>
      <c r="U32569" s="43"/>
      <c r="AE32569"/>
    </row>
    <row r="32570" spans="1:31">
      <c r="A32570">
        <v>74370</v>
      </c>
      <c r="B32570" t="s">
        <v>27825</v>
      </c>
      <c r="C32570" t="s">
        <v>33478</v>
      </c>
      <c r="D32570" t="s">
        <v>33476</v>
      </c>
      <c r="E32570"/>
      <c r="F32570"/>
      <c r="G32570"/>
      <c r="H32570"/>
      <c r="I32570"/>
      <c r="J32570"/>
      <c r="U32570" s="43"/>
      <c r="AE32570"/>
    </row>
    <row r="32571" spans="1:31">
      <c r="A32571">
        <v>74370</v>
      </c>
      <c r="B32571" t="s">
        <v>27825</v>
      </c>
      <c r="C32571" t="s">
        <v>33478</v>
      </c>
      <c r="D32571" t="s">
        <v>33476</v>
      </c>
      <c r="E32571"/>
      <c r="F32571"/>
      <c r="G32571"/>
      <c r="H32571"/>
      <c r="I32571"/>
      <c r="J32571"/>
      <c r="U32571" s="43"/>
      <c r="AE32571"/>
    </row>
    <row r="32572" spans="1:31">
      <c r="A32572">
        <v>74570</v>
      </c>
      <c r="B32572" t="s">
        <v>27825</v>
      </c>
      <c r="C32572" t="s">
        <v>33478</v>
      </c>
      <c r="D32572" t="e">
        <v>#N/A</v>
      </c>
      <c r="E32572"/>
      <c r="F32572"/>
      <c r="G32572"/>
      <c r="H32572"/>
      <c r="I32572"/>
      <c r="J32572"/>
      <c r="U32572" s="43"/>
      <c r="AE32572"/>
    </row>
    <row r="32573" spans="1:31">
      <c r="A32573">
        <v>74570</v>
      </c>
      <c r="B32573" t="s">
        <v>27825</v>
      </c>
      <c r="C32573" t="s">
        <v>33478</v>
      </c>
      <c r="D32573" t="e">
        <v>#N/A</v>
      </c>
      <c r="E32573"/>
      <c r="F32573"/>
      <c r="G32573"/>
      <c r="H32573"/>
      <c r="I32573"/>
      <c r="J32573"/>
      <c r="U32573" s="43"/>
      <c r="AE32573"/>
    </row>
    <row r="32574" spans="1:31">
      <c r="A32574">
        <v>74570</v>
      </c>
      <c r="B32574" t="s">
        <v>27825</v>
      </c>
      <c r="C32574" t="s">
        <v>33478</v>
      </c>
      <c r="D32574" t="e">
        <v>#N/A</v>
      </c>
      <c r="E32574"/>
      <c r="F32574"/>
      <c r="G32574"/>
      <c r="H32574"/>
      <c r="I32574"/>
      <c r="J32574"/>
      <c r="U32574" s="43"/>
      <c r="AE32574"/>
    </row>
    <row r="32575" spans="1:31">
      <c r="A32575">
        <v>74150</v>
      </c>
      <c r="B32575" t="s">
        <v>27826</v>
      </c>
      <c r="C32575" t="s">
        <v>33477</v>
      </c>
      <c r="D32575" t="s">
        <v>33476</v>
      </c>
      <c r="E32575"/>
      <c r="F32575"/>
      <c r="G32575"/>
      <c r="H32575"/>
      <c r="I32575"/>
      <c r="J32575"/>
      <c r="U32575" s="43"/>
      <c r="AE32575"/>
    </row>
    <row r="32576" spans="1:31">
      <c r="A32576">
        <v>74250</v>
      </c>
      <c r="B32576" t="s">
        <v>2215</v>
      </c>
      <c r="C32576" t="s">
        <v>33478</v>
      </c>
      <c r="D32576" t="s">
        <v>33476</v>
      </c>
      <c r="E32576"/>
      <c r="F32576"/>
      <c r="G32576"/>
      <c r="H32576"/>
      <c r="I32576"/>
      <c r="J32576"/>
      <c r="U32576" s="43"/>
      <c r="AE32576"/>
    </row>
    <row r="32577" spans="1:31">
      <c r="A32577">
        <v>74910</v>
      </c>
      <c r="B32577" t="s">
        <v>27827</v>
      </c>
      <c r="C32577" t="s">
        <v>33478</v>
      </c>
      <c r="D32577" t="e">
        <v>#N/A</v>
      </c>
      <c r="E32577"/>
      <c r="F32577"/>
      <c r="G32577"/>
      <c r="H32577"/>
      <c r="I32577"/>
      <c r="J32577"/>
      <c r="U32577" s="43"/>
      <c r="AE32577"/>
    </row>
    <row r="32578" spans="1:31">
      <c r="A32578">
        <v>74360</v>
      </c>
      <c r="B32578" t="s">
        <v>27828</v>
      </c>
      <c r="C32578" t="s">
        <v>33478</v>
      </c>
      <c r="D32578" t="s">
        <v>33476</v>
      </c>
      <c r="E32578"/>
      <c r="F32578"/>
      <c r="G32578"/>
      <c r="H32578"/>
      <c r="I32578"/>
      <c r="J32578"/>
      <c r="U32578" s="43"/>
      <c r="AE32578"/>
    </row>
    <row r="32579" spans="1:31">
      <c r="A32579">
        <v>74470</v>
      </c>
      <c r="B32579" t="s">
        <v>3688</v>
      </c>
      <c r="C32579" t="s">
        <v>33478</v>
      </c>
      <c r="D32579" t="s">
        <v>33476</v>
      </c>
      <c r="E32579"/>
      <c r="F32579"/>
      <c r="G32579"/>
      <c r="H32579"/>
      <c r="I32579"/>
      <c r="J32579"/>
      <c r="U32579" s="43"/>
      <c r="AE32579"/>
    </row>
    <row r="32580" spans="1:31">
      <c r="A32580">
        <v>74520</v>
      </c>
      <c r="B32580" t="s">
        <v>27829</v>
      </c>
      <c r="C32580" t="s">
        <v>33478</v>
      </c>
      <c r="D32580" t="s">
        <v>33476</v>
      </c>
      <c r="E32580"/>
      <c r="F32580"/>
      <c r="G32580"/>
      <c r="H32580"/>
      <c r="I32580"/>
      <c r="J32580"/>
      <c r="U32580" s="43"/>
      <c r="AE32580"/>
    </row>
    <row r="32581" spans="1:31">
      <c r="A32581">
        <v>74150</v>
      </c>
      <c r="B32581" t="s">
        <v>27830</v>
      </c>
      <c r="C32581" t="s">
        <v>33477</v>
      </c>
      <c r="D32581" t="s">
        <v>33476</v>
      </c>
      <c r="E32581"/>
      <c r="F32581"/>
      <c r="G32581"/>
      <c r="H32581"/>
      <c r="I32581"/>
      <c r="J32581"/>
      <c r="U32581" s="43"/>
      <c r="AE32581"/>
    </row>
    <row r="32582" spans="1:31">
      <c r="A32582">
        <v>74150</v>
      </c>
      <c r="B32582" t="s">
        <v>27830</v>
      </c>
      <c r="C32582" t="s">
        <v>33477</v>
      </c>
      <c r="D32582" t="s">
        <v>33476</v>
      </c>
      <c r="E32582"/>
      <c r="F32582"/>
      <c r="G32582"/>
      <c r="H32582"/>
      <c r="I32582"/>
      <c r="J32582"/>
      <c r="U32582" s="43"/>
      <c r="AE32582"/>
    </row>
    <row r="32583" spans="1:31">
      <c r="A32583">
        <v>74150</v>
      </c>
      <c r="B32583" t="s">
        <v>27830</v>
      </c>
      <c r="C32583" t="s">
        <v>33477</v>
      </c>
      <c r="D32583" t="s">
        <v>33476</v>
      </c>
      <c r="E32583"/>
      <c r="F32583"/>
      <c r="G32583"/>
      <c r="H32583"/>
      <c r="I32583"/>
      <c r="J32583"/>
      <c r="U32583" s="43"/>
      <c r="AE32583"/>
    </row>
    <row r="32584" spans="1:31">
      <c r="A32584">
        <v>74150</v>
      </c>
      <c r="B32584" t="s">
        <v>27830</v>
      </c>
      <c r="C32584" t="s">
        <v>33477</v>
      </c>
      <c r="D32584" t="s">
        <v>33476</v>
      </c>
      <c r="E32584"/>
      <c r="F32584"/>
      <c r="G32584"/>
      <c r="H32584"/>
      <c r="I32584"/>
      <c r="J32584"/>
      <c r="U32584" s="43"/>
      <c r="AE32584"/>
    </row>
    <row r="32585" spans="1:31">
      <c r="A32585">
        <v>74660</v>
      </c>
      <c r="B32585" t="s">
        <v>27831</v>
      </c>
      <c r="C32585" t="s">
        <v>33478</v>
      </c>
      <c r="D32585" t="s">
        <v>33482</v>
      </c>
      <c r="E32585"/>
      <c r="F32585"/>
      <c r="G32585"/>
      <c r="H32585"/>
      <c r="I32585"/>
      <c r="J32585"/>
      <c r="U32585" s="43"/>
      <c r="AE32585"/>
    </row>
    <row r="32586" spans="1:31">
      <c r="A32586">
        <v>74270</v>
      </c>
      <c r="B32586" t="s">
        <v>27832</v>
      </c>
      <c r="C32586" t="s">
        <v>33478</v>
      </c>
      <c r="D32586" t="s">
        <v>33476</v>
      </c>
      <c r="E32586"/>
      <c r="F32586"/>
      <c r="G32586"/>
      <c r="H32586"/>
      <c r="I32586"/>
      <c r="J32586"/>
      <c r="U32586" s="43"/>
      <c r="AE32586"/>
    </row>
    <row r="32587" spans="1:31">
      <c r="A32587">
        <v>74150</v>
      </c>
      <c r="B32587" t="s">
        <v>23317</v>
      </c>
      <c r="C32587" t="s">
        <v>33477</v>
      </c>
      <c r="D32587" t="s">
        <v>33476</v>
      </c>
      <c r="E32587"/>
      <c r="F32587"/>
      <c r="G32587"/>
      <c r="H32587"/>
      <c r="I32587"/>
      <c r="J32587"/>
      <c r="U32587" s="43"/>
      <c r="AE32587"/>
    </row>
    <row r="32588" spans="1:31">
      <c r="A32588">
        <v>74140</v>
      </c>
      <c r="B32588" t="s">
        <v>27833</v>
      </c>
      <c r="C32588" t="s">
        <v>33478</v>
      </c>
      <c r="D32588" t="s">
        <v>33476</v>
      </c>
      <c r="E32588"/>
      <c r="F32588"/>
      <c r="G32588"/>
      <c r="H32588"/>
      <c r="I32588"/>
      <c r="J32588"/>
      <c r="U32588" s="43"/>
      <c r="AE32588"/>
    </row>
    <row r="32589" spans="1:31">
      <c r="A32589">
        <v>74440</v>
      </c>
      <c r="B32589" t="s">
        <v>27834</v>
      </c>
      <c r="C32589" t="s">
        <v>33478</v>
      </c>
      <c r="D32589" t="s">
        <v>33476</v>
      </c>
      <c r="E32589"/>
      <c r="F32589"/>
      <c r="G32589"/>
      <c r="H32589"/>
      <c r="I32589"/>
      <c r="J32589"/>
      <c r="U32589" s="43"/>
      <c r="AE32589"/>
    </row>
    <row r="32590" spans="1:31">
      <c r="A32590">
        <v>74200</v>
      </c>
      <c r="B32590" t="s">
        <v>27835</v>
      </c>
      <c r="C32590" t="s">
        <v>33477</v>
      </c>
      <c r="D32590" t="e">
        <v>#N/A</v>
      </c>
      <c r="E32590"/>
      <c r="F32590"/>
      <c r="G32590"/>
      <c r="H32590"/>
      <c r="I32590"/>
      <c r="J32590"/>
      <c r="U32590" s="43"/>
      <c r="AE32590"/>
    </row>
    <row r="32591" spans="1:31">
      <c r="A32591">
        <v>74160</v>
      </c>
      <c r="B32591" t="s">
        <v>27020</v>
      </c>
      <c r="C32591" t="s">
        <v>33478</v>
      </c>
      <c r="D32591" t="s">
        <v>33476</v>
      </c>
      <c r="E32591"/>
      <c r="F32591"/>
      <c r="G32591"/>
      <c r="H32591"/>
      <c r="I32591"/>
      <c r="J32591"/>
      <c r="U32591" s="43"/>
      <c r="AE32591"/>
    </row>
    <row r="32592" spans="1:31">
      <c r="A32592">
        <v>74150</v>
      </c>
      <c r="B32592" t="s">
        <v>591</v>
      </c>
      <c r="C32592" t="s">
        <v>33477</v>
      </c>
      <c r="D32592" t="s">
        <v>33476</v>
      </c>
      <c r="E32592"/>
      <c r="F32592"/>
      <c r="G32592"/>
      <c r="H32592"/>
      <c r="I32592"/>
      <c r="J32592"/>
      <c r="U32592" s="43"/>
      <c r="AE32592"/>
    </row>
    <row r="32593" spans="1:31">
      <c r="A32593">
        <v>74100</v>
      </c>
      <c r="B32593" t="s">
        <v>27836</v>
      </c>
      <c r="C32593" t="s">
        <v>33477</v>
      </c>
      <c r="D32593" t="e">
        <v>#N/A</v>
      </c>
      <c r="E32593"/>
      <c r="F32593"/>
      <c r="G32593"/>
      <c r="H32593"/>
      <c r="I32593"/>
      <c r="J32593"/>
      <c r="U32593" s="43"/>
      <c r="AE32593"/>
    </row>
    <row r="32594" spans="1:31">
      <c r="A32594">
        <v>74290</v>
      </c>
      <c r="B32594" t="s">
        <v>27837</v>
      </c>
      <c r="C32594" t="s">
        <v>33478</v>
      </c>
      <c r="D32594" t="s">
        <v>33476</v>
      </c>
      <c r="E32594"/>
      <c r="F32594"/>
      <c r="G32594"/>
      <c r="H32594"/>
      <c r="I32594"/>
      <c r="J32594"/>
      <c r="U32594" s="43"/>
      <c r="AE32594"/>
    </row>
    <row r="32595" spans="1:31">
      <c r="A32595">
        <v>74420</v>
      </c>
      <c r="B32595" t="s">
        <v>7869</v>
      </c>
      <c r="C32595" t="s">
        <v>33478</v>
      </c>
      <c r="D32595" t="s">
        <v>33476</v>
      </c>
      <c r="E32595"/>
      <c r="F32595"/>
      <c r="G32595"/>
      <c r="H32595"/>
      <c r="I32595"/>
      <c r="J32595"/>
      <c r="U32595" s="43"/>
      <c r="AE32595"/>
    </row>
    <row r="32596" spans="1:31">
      <c r="A32596">
        <v>74230</v>
      </c>
      <c r="B32596" t="s">
        <v>27838</v>
      </c>
      <c r="C32596" t="s">
        <v>33478</v>
      </c>
      <c r="D32596" t="s">
        <v>33476</v>
      </c>
      <c r="E32596"/>
      <c r="F32596"/>
      <c r="G32596"/>
      <c r="H32596"/>
      <c r="I32596"/>
      <c r="J32596"/>
      <c r="U32596" s="43"/>
      <c r="AE32596"/>
    </row>
    <row r="32597" spans="1:31">
      <c r="A32597">
        <v>74370</v>
      </c>
      <c r="B32597" t="s">
        <v>27839</v>
      </c>
      <c r="C32597" t="s">
        <v>33478</v>
      </c>
      <c r="D32597" t="s">
        <v>33476</v>
      </c>
      <c r="E32597"/>
      <c r="F32597"/>
      <c r="G32597"/>
      <c r="H32597"/>
      <c r="I32597"/>
      <c r="J32597"/>
      <c r="U32597" s="43"/>
      <c r="AE32597"/>
    </row>
    <row r="32598" spans="1:31">
      <c r="A32598">
        <v>74250</v>
      </c>
      <c r="B32598" t="s">
        <v>27840</v>
      </c>
      <c r="C32598" t="s">
        <v>33478</v>
      </c>
      <c r="D32598" t="s">
        <v>33476</v>
      </c>
      <c r="E32598"/>
      <c r="F32598"/>
      <c r="G32598"/>
      <c r="H32598"/>
      <c r="I32598"/>
      <c r="J32598"/>
      <c r="U32598" s="43"/>
      <c r="AE32598"/>
    </row>
    <row r="32599" spans="1:31">
      <c r="A32599">
        <v>74100</v>
      </c>
      <c r="B32599" t="s">
        <v>27841</v>
      </c>
      <c r="C32599" t="s">
        <v>33477</v>
      </c>
      <c r="D32599" t="e">
        <v>#N/A</v>
      </c>
      <c r="E32599"/>
      <c r="F32599"/>
      <c r="G32599"/>
      <c r="H32599"/>
      <c r="I32599"/>
      <c r="J32599"/>
      <c r="U32599" s="43"/>
      <c r="AE32599"/>
    </row>
    <row r="32600" spans="1:31">
      <c r="A32600">
        <v>74350</v>
      </c>
      <c r="B32600" t="s">
        <v>27842</v>
      </c>
      <c r="C32600" t="s">
        <v>33478</v>
      </c>
      <c r="D32600" t="s">
        <v>33476</v>
      </c>
      <c r="E32600"/>
      <c r="F32600"/>
      <c r="G32600"/>
      <c r="H32600"/>
      <c r="I32600"/>
      <c r="J32600"/>
      <c r="U32600" s="43"/>
      <c r="AE32600"/>
    </row>
    <row r="32601" spans="1:31">
      <c r="A32601">
        <v>74350</v>
      </c>
      <c r="B32601" t="s">
        <v>27843</v>
      </c>
      <c r="C32601" t="s">
        <v>33478</v>
      </c>
      <c r="D32601" t="s">
        <v>33476</v>
      </c>
      <c r="E32601"/>
      <c r="F32601"/>
      <c r="G32601"/>
      <c r="H32601"/>
      <c r="I32601"/>
      <c r="J32601"/>
      <c r="U32601" s="43"/>
      <c r="AE32601"/>
    </row>
    <row r="32602" spans="1:31">
      <c r="A32602">
        <v>74500</v>
      </c>
      <c r="B32602" t="s">
        <v>27844</v>
      </c>
      <c r="C32602" t="s">
        <v>33478</v>
      </c>
      <c r="D32602" t="s">
        <v>33476</v>
      </c>
      <c r="E32602"/>
      <c r="F32602"/>
      <c r="G32602"/>
      <c r="H32602"/>
      <c r="I32602"/>
      <c r="J32602"/>
      <c r="U32602" s="43"/>
      <c r="AE32602"/>
    </row>
    <row r="32603" spans="1:31">
      <c r="A32603">
        <v>74580</v>
      </c>
      <c r="B32603" t="s">
        <v>14628</v>
      </c>
      <c r="C32603" t="s">
        <v>33478</v>
      </c>
      <c r="D32603" t="s">
        <v>33476</v>
      </c>
      <c r="E32603"/>
      <c r="F32603"/>
      <c r="G32603"/>
      <c r="H32603"/>
      <c r="I32603"/>
      <c r="J32603"/>
      <c r="U32603" s="43"/>
      <c r="AE32603"/>
    </row>
    <row r="32604" spans="1:31">
      <c r="A32604">
        <v>74540</v>
      </c>
      <c r="B32604" t="s">
        <v>27845</v>
      </c>
      <c r="C32604" t="s">
        <v>33478</v>
      </c>
      <c r="D32604" t="s">
        <v>33476</v>
      </c>
      <c r="E32604"/>
      <c r="F32604"/>
      <c r="G32604"/>
      <c r="H32604"/>
      <c r="I32604"/>
      <c r="J32604"/>
      <c r="U32604" s="43"/>
      <c r="AE32604"/>
    </row>
    <row r="32605" spans="1:31">
      <c r="A32605">
        <v>74250</v>
      </c>
      <c r="B32605" t="s">
        <v>27846</v>
      </c>
      <c r="C32605" t="s">
        <v>33478</v>
      </c>
      <c r="D32605" t="s">
        <v>33476</v>
      </c>
      <c r="E32605"/>
      <c r="F32605"/>
      <c r="G32605"/>
      <c r="H32605"/>
      <c r="I32605"/>
      <c r="J32605"/>
      <c r="U32605" s="43"/>
      <c r="AE32605"/>
    </row>
    <row r="32606" spans="1:31">
      <c r="A32606">
        <v>74130</v>
      </c>
      <c r="B32606" t="s">
        <v>15480</v>
      </c>
      <c r="C32606" t="s">
        <v>33478</v>
      </c>
      <c r="D32606" t="s">
        <v>33476</v>
      </c>
      <c r="E32606"/>
      <c r="F32606"/>
      <c r="G32606"/>
      <c r="H32606"/>
      <c r="I32606"/>
      <c r="J32606"/>
      <c r="U32606" s="43"/>
      <c r="AE32606"/>
    </row>
    <row r="32607" spans="1:31">
      <c r="A32607">
        <v>74350</v>
      </c>
      <c r="B32607" t="s">
        <v>27847</v>
      </c>
      <c r="C32607" t="s">
        <v>33478</v>
      </c>
      <c r="D32607" t="s">
        <v>33476</v>
      </c>
      <c r="E32607"/>
      <c r="F32607"/>
      <c r="G32607"/>
      <c r="H32607"/>
      <c r="I32607"/>
      <c r="J32607"/>
      <c r="U32607" s="43"/>
      <c r="AE32607"/>
    </row>
    <row r="32608" spans="1:31">
      <c r="A32608">
        <v>74520</v>
      </c>
      <c r="B32608" t="s">
        <v>27848</v>
      </c>
      <c r="C32608" t="s">
        <v>33478</v>
      </c>
      <c r="D32608" t="s">
        <v>33476</v>
      </c>
      <c r="E32608"/>
      <c r="F32608"/>
      <c r="G32608"/>
      <c r="H32608"/>
      <c r="I32608"/>
      <c r="J32608"/>
      <c r="U32608" s="43"/>
      <c r="AE32608"/>
    </row>
    <row r="32609" spans="1:31">
      <c r="A32609">
        <v>74140</v>
      </c>
      <c r="B32609" t="s">
        <v>27849</v>
      </c>
      <c r="C32609" t="s">
        <v>33478</v>
      </c>
      <c r="D32609" t="s">
        <v>33476</v>
      </c>
      <c r="E32609"/>
      <c r="F32609"/>
      <c r="G32609"/>
      <c r="H32609"/>
      <c r="I32609"/>
      <c r="J32609"/>
      <c r="U32609" s="43"/>
      <c r="AE32609"/>
    </row>
    <row r="32610" spans="1:31">
      <c r="A32610">
        <v>75001</v>
      </c>
      <c r="B32610" t="s">
        <v>27850</v>
      </c>
      <c r="C32610" t="s">
        <v>33480</v>
      </c>
      <c r="D32610" t="e">
        <v>#N/A</v>
      </c>
      <c r="E32610"/>
      <c r="F32610"/>
      <c r="G32610"/>
      <c r="H32610"/>
      <c r="I32610"/>
      <c r="J32610"/>
      <c r="U32610" s="43"/>
      <c r="AE32610"/>
    </row>
    <row r="32611" spans="1:31">
      <c r="A32611">
        <v>75002</v>
      </c>
      <c r="B32611" t="s">
        <v>27850</v>
      </c>
      <c r="C32611" t="s">
        <v>33480</v>
      </c>
      <c r="D32611" t="e">
        <v>#N/A</v>
      </c>
      <c r="E32611"/>
      <c r="F32611"/>
      <c r="G32611"/>
      <c r="H32611"/>
      <c r="I32611"/>
      <c r="J32611"/>
      <c r="U32611" s="43"/>
      <c r="AE32611"/>
    </row>
    <row r="32612" spans="1:31">
      <c r="A32612">
        <v>75003</v>
      </c>
      <c r="B32612" t="s">
        <v>27850</v>
      </c>
      <c r="C32612" t="s">
        <v>33480</v>
      </c>
      <c r="D32612" t="e">
        <v>#N/A</v>
      </c>
      <c r="E32612"/>
      <c r="F32612"/>
      <c r="G32612"/>
      <c r="H32612"/>
      <c r="I32612"/>
      <c r="J32612"/>
      <c r="U32612" s="43"/>
      <c r="AE32612"/>
    </row>
    <row r="32613" spans="1:31">
      <c r="A32613">
        <v>75004</v>
      </c>
      <c r="B32613" t="s">
        <v>27850</v>
      </c>
      <c r="C32613" t="s">
        <v>33480</v>
      </c>
      <c r="D32613" t="e">
        <v>#N/A</v>
      </c>
      <c r="E32613"/>
      <c r="F32613"/>
      <c r="G32613"/>
      <c r="H32613"/>
      <c r="I32613"/>
      <c r="J32613"/>
      <c r="U32613" s="43"/>
      <c r="AE32613"/>
    </row>
    <row r="32614" spans="1:31">
      <c r="A32614">
        <v>75005</v>
      </c>
      <c r="B32614" t="s">
        <v>27850</v>
      </c>
      <c r="C32614" t="s">
        <v>33480</v>
      </c>
      <c r="D32614" t="e">
        <v>#N/A</v>
      </c>
      <c r="E32614"/>
      <c r="F32614"/>
      <c r="G32614"/>
      <c r="H32614"/>
      <c r="I32614"/>
      <c r="J32614"/>
      <c r="U32614" s="43"/>
      <c r="AE32614"/>
    </row>
    <row r="32615" spans="1:31">
      <c r="A32615">
        <v>75006</v>
      </c>
      <c r="B32615" t="s">
        <v>27850</v>
      </c>
      <c r="C32615" t="s">
        <v>33480</v>
      </c>
      <c r="D32615" t="e">
        <v>#N/A</v>
      </c>
      <c r="E32615"/>
      <c r="F32615"/>
      <c r="G32615"/>
      <c r="H32615"/>
      <c r="I32615"/>
      <c r="J32615"/>
      <c r="U32615" s="43"/>
      <c r="AE32615"/>
    </row>
    <row r="32616" spans="1:31">
      <c r="A32616">
        <v>75007</v>
      </c>
      <c r="B32616" t="s">
        <v>27850</v>
      </c>
      <c r="C32616" t="s">
        <v>33480</v>
      </c>
      <c r="D32616" t="e">
        <v>#N/A</v>
      </c>
      <c r="E32616"/>
      <c r="F32616"/>
      <c r="G32616"/>
      <c r="H32616"/>
      <c r="I32616"/>
      <c r="J32616"/>
      <c r="U32616" s="43"/>
      <c r="AE32616"/>
    </row>
    <row r="32617" spans="1:31">
      <c r="A32617">
        <v>75008</v>
      </c>
      <c r="B32617" t="s">
        <v>27850</v>
      </c>
      <c r="C32617" t="s">
        <v>33480</v>
      </c>
      <c r="D32617" t="e">
        <v>#N/A</v>
      </c>
      <c r="E32617"/>
      <c r="F32617"/>
      <c r="G32617"/>
      <c r="H32617"/>
      <c r="I32617"/>
      <c r="J32617"/>
      <c r="U32617" s="43"/>
      <c r="AE32617"/>
    </row>
    <row r="32618" spans="1:31">
      <c r="A32618">
        <v>75009</v>
      </c>
      <c r="B32618" t="s">
        <v>27850</v>
      </c>
      <c r="C32618" t="s">
        <v>33480</v>
      </c>
      <c r="D32618" t="e">
        <v>#N/A</v>
      </c>
      <c r="E32618"/>
      <c r="F32618"/>
      <c r="G32618"/>
      <c r="H32618"/>
      <c r="I32618"/>
      <c r="J32618"/>
      <c r="U32618" s="43"/>
      <c r="AE32618"/>
    </row>
    <row r="32619" spans="1:31">
      <c r="A32619">
        <v>75010</v>
      </c>
      <c r="B32619" t="s">
        <v>27850</v>
      </c>
      <c r="C32619" t="s">
        <v>33480</v>
      </c>
      <c r="D32619" t="e">
        <v>#N/A</v>
      </c>
      <c r="E32619"/>
      <c r="F32619"/>
      <c r="G32619"/>
      <c r="H32619"/>
      <c r="I32619"/>
      <c r="J32619"/>
      <c r="U32619" s="43"/>
      <c r="AE32619"/>
    </row>
    <row r="32620" spans="1:31">
      <c r="A32620">
        <v>75011</v>
      </c>
      <c r="B32620" t="s">
        <v>27850</v>
      </c>
      <c r="C32620" t="s">
        <v>33480</v>
      </c>
      <c r="D32620" t="e">
        <v>#N/A</v>
      </c>
      <c r="E32620"/>
      <c r="F32620"/>
      <c r="G32620"/>
      <c r="H32620"/>
      <c r="I32620"/>
      <c r="J32620"/>
      <c r="U32620" s="43"/>
      <c r="AE32620"/>
    </row>
    <row r="32621" spans="1:31">
      <c r="A32621">
        <v>75012</v>
      </c>
      <c r="B32621" t="s">
        <v>27850</v>
      </c>
      <c r="C32621" t="s">
        <v>33480</v>
      </c>
      <c r="D32621" t="e">
        <v>#N/A</v>
      </c>
      <c r="E32621"/>
      <c r="F32621"/>
      <c r="G32621"/>
      <c r="H32621"/>
      <c r="I32621"/>
      <c r="J32621"/>
      <c r="U32621" s="43"/>
      <c r="AE32621"/>
    </row>
    <row r="32622" spans="1:31">
      <c r="A32622">
        <v>75013</v>
      </c>
      <c r="B32622" t="s">
        <v>27850</v>
      </c>
      <c r="C32622" t="s">
        <v>33480</v>
      </c>
      <c r="D32622" t="e">
        <v>#N/A</v>
      </c>
      <c r="E32622"/>
      <c r="F32622"/>
      <c r="G32622"/>
      <c r="H32622"/>
      <c r="I32622"/>
      <c r="J32622"/>
      <c r="U32622" s="43"/>
      <c r="AE32622"/>
    </row>
    <row r="32623" spans="1:31">
      <c r="A32623">
        <v>75014</v>
      </c>
      <c r="B32623" t="s">
        <v>27850</v>
      </c>
      <c r="C32623" t="s">
        <v>33480</v>
      </c>
      <c r="D32623" t="e">
        <v>#N/A</v>
      </c>
      <c r="E32623"/>
      <c r="F32623"/>
      <c r="G32623"/>
      <c r="H32623"/>
      <c r="I32623"/>
      <c r="J32623"/>
      <c r="U32623" s="43"/>
      <c r="AE32623"/>
    </row>
    <row r="32624" spans="1:31">
      <c r="A32624">
        <v>75015</v>
      </c>
      <c r="B32624" t="s">
        <v>27850</v>
      </c>
      <c r="C32624" t="s">
        <v>33480</v>
      </c>
      <c r="D32624" t="e">
        <v>#N/A</v>
      </c>
      <c r="E32624"/>
      <c r="F32624"/>
      <c r="G32624"/>
      <c r="H32624"/>
      <c r="I32624"/>
      <c r="J32624"/>
      <c r="U32624" s="43"/>
      <c r="AE32624"/>
    </row>
    <row r="32625" spans="1:31">
      <c r="A32625">
        <v>75016</v>
      </c>
      <c r="B32625" t="s">
        <v>27850</v>
      </c>
      <c r="C32625" t="s">
        <v>33480</v>
      </c>
      <c r="D32625" t="e">
        <v>#N/A</v>
      </c>
      <c r="E32625"/>
      <c r="F32625"/>
      <c r="G32625"/>
      <c r="H32625"/>
      <c r="I32625"/>
      <c r="J32625"/>
      <c r="U32625" s="43"/>
      <c r="AE32625"/>
    </row>
    <row r="32626" spans="1:31">
      <c r="A32626">
        <v>75016</v>
      </c>
      <c r="B32626" t="s">
        <v>27850</v>
      </c>
      <c r="C32626" t="s">
        <v>33480</v>
      </c>
      <c r="D32626" t="e">
        <v>#N/A</v>
      </c>
      <c r="E32626"/>
      <c r="F32626"/>
      <c r="G32626"/>
      <c r="H32626"/>
      <c r="I32626"/>
      <c r="J32626"/>
      <c r="U32626" s="43"/>
      <c r="AE32626"/>
    </row>
    <row r="32627" spans="1:31">
      <c r="A32627">
        <v>75017</v>
      </c>
      <c r="B32627" t="s">
        <v>27850</v>
      </c>
      <c r="C32627" t="s">
        <v>33480</v>
      </c>
      <c r="D32627" t="e">
        <v>#N/A</v>
      </c>
      <c r="E32627"/>
      <c r="F32627"/>
      <c r="G32627"/>
      <c r="H32627"/>
      <c r="I32627"/>
      <c r="J32627"/>
      <c r="U32627" s="43"/>
      <c r="AE32627"/>
    </row>
    <row r="32628" spans="1:31">
      <c r="A32628">
        <v>75018</v>
      </c>
      <c r="B32628" t="s">
        <v>27850</v>
      </c>
      <c r="C32628" t="s">
        <v>33480</v>
      </c>
      <c r="D32628" t="e">
        <v>#N/A</v>
      </c>
      <c r="E32628"/>
      <c r="F32628"/>
      <c r="G32628"/>
      <c r="H32628"/>
      <c r="I32628"/>
      <c r="J32628"/>
      <c r="U32628" s="43"/>
      <c r="AE32628"/>
    </row>
    <row r="32629" spans="1:31">
      <c r="A32629">
        <v>75019</v>
      </c>
      <c r="B32629" t="s">
        <v>27850</v>
      </c>
      <c r="C32629" t="s">
        <v>33480</v>
      </c>
      <c r="D32629" t="e">
        <v>#N/A</v>
      </c>
      <c r="E32629"/>
      <c r="F32629"/>
      <c r="G32629"/>
      <c r="H32629"/>
      <c r="I32629"/>
      <c r="J32629"/>
      <c r="U32629" s="43"/>
      <c r="AE32629"/>
    </row>
    <row r="32630" spans="1:31">
      <c r="A32630">
        <v>75020</v>
      </c>
      <c r="B32630" t="s">
        <v>27850</v>
      </c>
      <c r="C32630" t="s">
        <v>33480</v>
      </c>
      <c r="D32630" t="e">
        <v>#N/A</v>
      </c>
      <c r="E32630"/>
      <c r="F32630"/>
      <c r="G32630"/>
      <c r="H32630"/>
      <c r="I32630"/>
      <c r="J32630"/>
      <c r="U32630" s="43"/>
      <c r="AE32630"/>
    </row>
    <row r="32631" spans="1:31">
      <c r="A32631">
        <v>76190</v>
      </c>
      <c r="B32631" t="s">
        <v>27851</v>
      </c>
      <c r="C32631" t="s">
        <v>33477</v>
      </c>
      <c r="D32631" t="s">
        <v>33476</v>
      </c>
      <c r="E32631"/>
      <c r="F32631"/>
      <c r="G32631"/>
      <c r="H32631"/>
      <c r="I32631"/>
      <c r="J32631"/>
      <c r="U32631" s="43"/>
      <c r="AE32631"/>
    </row>
    <row r="32632" spans="1:31">
      <c r="A32632">
        <v>76640</v>
      </c>
      <c r="B32632" t="s">
        <v>27852</v>
      </c>
      <c r="C32632" t="s">
        <v>33477</v>
      </c>
      <c r="D32632" t="s">
        <v>33476</v>
      </c>
      <c r="E32632"/>
      <c r="F32632"/>
      <c r="G32632"/>
      <c r="H32632"/>
      <c r="I32632"/>
      <c r="J32632"/>
      <c r="U32632" s="43"/>
      <c r="AE32632"/>
    </row>
    <row r="32633" spans="1:31">
      <c r="A32633">
        <v>76550</v>
      </c>
      <c r="B32633" t="s">
        <v>27853</v>
      </c>
      <c r="C32633" t="s">
        <v>33477</v>
      </c>
      <c r="D32633" t="s">
        <v>33476</v>
      </c>
      <c r="E32633"/>
      <c r="F32633"/>
      <c r="G32633"/>
      <c r="H32633"/>
      <c r="I32633"/>
      <c r="J32633"/>
      <c r="U32633" s="43"/>
      <c r="AE32633"/>
    </row>
    <row r="32634" spans="1:31">
      <c r="A32634">
        <v>76920</v>
      </c>
      <c r="B32634" t="s">
        <v>27854</v>
      </c>
      <c r="C32634" t="s">
        <v>33477</v>
      </c>
      <c r="D32634" t="e">
        <v>#N/A</v>
      </c>
      <c r="E32634"/>
      <c r="F32634"/>
      <c r="G32634"/>
      <c r="H32634"/>
      <c r="I32634"/>
      <c r="J32634"/>
      <c r="U32634" s="43"/>
      <c r="AE32634"/>
    </row>
    <row r="32635" spans="1:31">
      <c r="A32635">
        <v>76560</v>
      </c>
      <c r="B32635" t="s">
        <v>9265</v>
      </c>
      <c r="C32635" t="s">
        <v>33477</v>
      </c>
      <c r="D32635" t="s">
        <v>33476</v>
      </c>
      <c r="E32635"/>
      <c r="F32635"/>
      <c r="G32635"/>
      <c r="H32635"/>
      <c r="I32635"/>
      <c r="J32635"/>
      <c r="U32635" s="43"/>
      <c r="AE32635"/>
    </row>
    <row r="32636" spans="1:31">
      <c r="A32636">
        <v>76710</v>
      </c>
      <c r="B32636" t="s">
        <v>27855</v>
      </c>
      <c r="C32636" t="s">
        <v>33477</v>
      </c>
      <c r="D32636" t="s">
        <v>33476</v>
      </c>
      <c r="E32636"/>
      <c r="F32636"/>
      <c r="G32636"/>
      <c r="H32636"/>
      <c r="I32636"/>
      <c r="J32636"/>
      <c r="U32636" s="43"/>
      <c r="AE32636"/>
    </row>
    <row r="32637" spans="1:31">
      <c r="A32637">
        <v>76370</v>
      </c>
      <c r="B32637" t="s">
        <v>27856</v>
      </c>
      <c r="C32637" t="s">
        <v>33477</v>
      </c>
      <c r="D32637" t="s">
        <v>33476</v>
      </c>
      <c r="E32637"/>
      <c r="F32637"/>
      <c r="G32637"/>
      <c r="H32637"/>
      <c r="I32637"/>
      <c r="J32637"/>
      <c r="U32637" s="43"/>
      <c r="AE32637"/>
    </row>
    <row r="32638" spans="1:31">
      <c r="A32638">
        <v>76560</v>
      </c>
      <c r="B32638" t="s">
        <v>27857</v>
      </c>
      <c r="C32638" t="s">
        <v>33477</v>
      </c>
      <c r="D32638" t="s">
        <v>33476</v>
      </c>
      <c r="E32638"/>
      <c r="F32638"/>
      <c r="G32638"/>
      <c r="H32638"/>
      <c r="I32638"/>
      <c r="J32638"/>
      <c r="U32638" s="43"/>
      <c r="AE32638"/>
    </row>
    <row r="32639" spans="1:31">
      <c r="A32639">
        <v>76760</v>
      </c>
      <c r="B32639" t="s">
        <v>27858</v>
      </c>
      <c r="C32639" t="s">
        <v>33477</v>
      </c>
      <c r="D32639" t="s">
        <v>33476</v>
      </c>
      <c r="E32639"/>
      <c r="F32639"/>
      <c r="G32639"/>
      <c r="H32639"/>
      <c r="I32639"/>
      <c r="J32639"/>
      <c r="U32639" s="43"/>
      <c r="AE32639"/>
    </row>
    <row r="32640" spans="1:31">
      <c r="A32640">
        <v>76540</v>
      </c>
      <c r="B32640" t="s">
        <v>27859</v>
      </c>
      <c r="C32640" t="s">
        <v>33477</v>
      </c>
      <c r="D32640" t="s">
        <v>33476</v>
      </c>
      <c r="E32640"/>
      <c r="F32640"/>
      <c r="G32640"/>
      <c r="H32640"/>
      <c r="I32640"/>
      <c r="J32640"/>
      <c r="U32640" s="43"/>
      <c r="AE32640"/>
    </row>
    <row r="32641" spans="1:31">
      <c r="A32641">
        <v>76110</v>
      </c>
      <c r="B32641" t="s">
        <v>27860</v>
      </c>
      <c r="C32641" t="s">
        <v>33477</v>
      </c>
      <c r="D32641" t="s">
        <v>33476</v>
      </c>
      <c r="E32641"/>
      <c r="F32641"/>
      <c r="G32641"/>
      <c r="H32641"/>
      <c r="I32641"/>
      <c r="J32641"/>
      <c r="U32641" s="43"/>
      <c r="AE32641"/>
    </row>
    <row r="32642" spans="1:31">
      <c r="A32642">
        <v>76540</v>
      </c>
      <c r="B32642" t="s">
        <v>27861</v>
      </c>
      <c r="C32642" t="s">
        <v>33477</v>
      </c>
      <c r="D32642" t="s">
        <v>33476</v>
      </c>
      <c r="E32642"/>
      <c r="F32642"/>
      <c r="G32642"/>
      <c r="H32642"/>
      <c r="I32642"/>
      <c r="J32642"/>
      <c r="U32642" s="43"/>
      <c r="AE32642"/>
    </row>
    <row r="32643" spans="1:31">
      <c r="A32643">
        <v>76280</v>
      </c>
      <c r="B32643" t="s">
        <v>27862</v>
      </c>
      <c r="C32643" t="s">
        <v>33477</v>
      </c>
      <c r="D32643" t="s">
        <v>33476</v>
      </c>
      <c r="E32643"/>
      <c r="F32643"/>
      <c r="G32643"/>
      <c r="H32643"/>
      <c r="I32643"/>
      <c r="J32643"/>
      <c r="U32643" s="43"/>
      <c r="AE32643"/>
    </row>
    <row r="32644" spans="1:31">
      <c r="A32644">
        <v>76740</v>
      </c>
      <c r="B32644" t="s">
        <v>27863</v>
      </c>
      <c r="C32644" t="s">
        <v>33477</v>
      </c>
      <c r="D32644" t="s">
        <v>33476</v>
      </c>
      <c r="E32644"/>
      <c r="F32644"/>
      <c r="G32644"/>
      <c r="H32644"/>
      <c r="I32644"/>
      <c r="J32644"/>
      <c r="U32644" s="43"/>
      <c r="AE32644"/>
    </row>
    <row r="32645" spans="1:31">
      <c r="A32645">
        <v>76740</v>
      </c>
      <c r="B32645" t="s">
        <v>27864</v>
      </c>
      <c r="C32645" t="s">
        <v>33477</v>
      </c>
      <c r="D32645" t="s">
        <v>33476</v>
      </c>
      <c r="E32645"/>
      <c r="F32645"/>
      <c r="G32645"/>
      <c r="H32645"/>
      <c r="I32645"/>
      <c r="J32645"/>
      <c r="U32645" s="43"/>
      <c r="AE32645"/>
    </row>
    <row r="32646" spans="1:31">
      <c r="A32646">
        <v>76280</v>
      </c>
      <c r="B32646" t="s">
        <v>27865</v>
      </c>
      <c r="C32646" t="s">
        <v>33477</v>
      </c>
      <c r="D32646" t="s">
        <v>33476</v>
      </c>
      <c r="E32646"/>
      <c r="F32646"/>
      <c r="G32646"/>
      <c r="H32646"/>
      <c r="I32646"/>
      <c r="J32646"/>
      <c r="U32646" s="43"/>
      <c r="AE32646"/>
    </row>
    <row r="32647" spans="1:31">
      <c r="A32647">
        <v>76890</v>
      </c>
      <c r="B32647" t="s">
        <v>27866</v>
      </c>
      <c r="C32647" t="s">
        <v>33477</v>
      </c>
      <c r="D32647" t="s">
        <v>33476</v>
      </c>
      <c r="E32647"/>
      <c r="F32647"/>
      <c r="G32647"/>
      <c r="H32647"/>
      <c r="I32647"/>
      <c r="J32647"/>
      <c r="U32647" s="43"/>
      <c r="AE32647"/>
    </row>
    <row r="32648" spans="1:31">
      <c r="A32648">
        <v>76590</v>
      </c>
      <c r="B32648" t="s">
        <v>27867</v>
      </c>
      <c r="C32648" t="s">
        <v>33477</v>
      </c>
      <c r="D32648" t="s">
        <v>33476</v>
      </c>
      <c r="E32648"/>
      <c r="F32648"/>
      <c r="G32648"/>
      <c r="H32648"/>
      <c r="I32648"/>
      <c r="J32648"/>
      <c r="U32648" s="43"/>
      <c r="AE32648"/>
    </row>
    <row r="32649" spans="1:31">
      <c r="A32649">
        <v>76480</v>
      </c>
      <c r="B32649" t="s">
        <v>27868</v>
      </c>
      <c r="C32649" t="s">
        <v>33477</v>
      </c>
      <c r="D32649" t="s">
        <v>33476</v>
      </c>
      <c r="E32649"/>
      <c r="F32649"/>
      <c r="G32649"/>
      <c r="H32649"/>
      <c r="I32649"/>
      <c r="J32649"/>
      <c r="U32649" s="43"/>
      <c r="AE32649"/>
    </row>
    <row r="32650" spans="1:31">
      <c r="A32650">
        <v>76480</v>
      </c>
      <c r="B32650" t="s">
        <v>27868</v>
      </c>
      <c r="C32650" t="s">
        <v>33477</v>
      </c>
      <c r="D32650" t="s">
        <v>33476</v>
      </c>
      <c r="E32650"/>
      <c r="F32650"/>
      <c r="G32650"/>
      <c r="H32650"/>
      <c r="I32650"/>
      <c r="J32650"/>
      <c r="U32650" s="43"/>
      <c r="AE32650"/>
    </row>
    <row r="32651" spans="1:31">
      <c r="A32651">
        <v>76110</v>
      </c>
      <c r="B32651" t="s">
        <v>27869</v>
      </c>
      <c r="C32651" t="s">
        <v>33477</v>
      </c>
      <c r="D32651" t="s">
        <v>33476</v>
      </c>
      <c r="E32651"/>
      <c r="F32651"/>
      <c r="G32651"/>
      <c r="H32651"/>
      <c r="I32651"/>
      <c r="J32651"/>
      <c r="U32651" s="43"/>
      <c r="AE32651"/>
    </row>
    <row r="32652" spans="1:31">
      <c r="A32652">
        <v>76490</v>
      </c>
      <c r="B32652" t="s">
        <v>27870</v>
      </c>
      <c r="C32652" t="s">
        <v>33477</v>
      </c>
      <c r="D32652" t="s">
        <v>33476</v>
      </c>
      <c r="E32652"/>
      <c r="F32652"/>
      <c r="G32652"/>
      <c r="H32652"/>
      <c r="I32652"/>
      <c r="J32652"/>
      <c r="U32652" s="43"/>
      <c r="AE32652"/>
    </row>
    <row r="32653" spans="1:31">
      <c r="A32653">
        <v>76560</v>
      </c>
      <c r="B32653" t="s">
        <v>27871</v>
      </c>
      <c r="C32653" t="s">
        <v>33477</v>
      </c>
      <c r="D32653" t="s">
        <v>33476</v>
      </c>
      <c r="E32653"/>
      <c r="F32653"/>
      <c r="G32653"/>
      <c r="H32653"/>
      <c r="I32653"/>
      <c r="J32653"/>
      <c r="U32653" s="43"/>
      <c r="AE32653"/>
    </row>
    <row r="32654" spans="1:31">
      <c r="A32654">
        <v>76680</v>
      </c>
      <c r="B32654" t="s">
        <v>27872</v>
      </c>
      <c r="C32654" t="s">
        <v>33477</v>
      </c>
      <c r="D32654" t="s">
        <v>33476</v>
      </c>
      <c r="E32654"/>
      <c r="F32654"/>
      <c r="G32654"/>
      <c r="H32654"/>
      <c r="I32654"/>
      <c r="J32654"/>
      <c r="U32654" s="43"/>
      <c r="AE32654"/>
    </row>
    <row r="32655" spans="1:31">
      <c r="A32655">
        <v>76780</v>
      </c>
      <c r="B32655" t="s">
        <v>27873</v>
      </c>
      <c r="C32655" t="s">
        <v>33477</v>
      </c>
      <c r="D32655" t="s">
        <v>33476</v>
      </c>
      <c r="E32655"/>
      <c r="F32655"/>
      <c r="G32655"/>
      <c r="H32655"/>
      <c r="I32655"/>
      <c r="J32655"/>
      <c r="U32655" s="43"/>
      <c r="AE32655"/>
    </row>
    <row r="32656" spans="1:31">
      <c r="A32656">
        <v>76880</v>
      </c>
      <c r="B32656" t="s">
        <v>27874</v>
      </c>
      <c r="C32656" t="s">
        <v>33477</v>
      </c>
      <c r="D32656" t="s">
        <v>33476</v>
      </c>
      <c r="E32656"/>
      <c r="F32656"/>
      <c r="G32656"/>
      <c r="H32656"/>
      <c r="I32656"/>
      <c r="J32656"/>
      <c r="U32656" s="43"/>
      <c r="AE32656"/>
    </row>
    <row r="32657" spans="1:31">
      <c r="A32657">
        <v>76390</v>
      </c>
      <c r="B32657" t="s">
        <v>27875</v>
      </c>
      <c r="C32657" t="s">
        <v>33478</v>
      </c>
      <c r="D32657" t="s">
        <v>33476</v>
      </c>
      <c r="E32657"/>
      <c r="F32657"/>
      <c r="G32657"/>
      <c r="H32657"/>
      <c r="I32657"/>
      <c r="J32657"/>
      <c r="U32657" s="43"/>
      <c r="AE32657"/>
    </row>
    <row r="32658" spans="1:31">
      <c r="A32658">
        <v>76340</v>
      </c>
      <c r="B32658" t="s">
        <v>27876</v>
      </c>
      <c r="C32658" t="s">
        <v>33477</v>
      </c>
      <c r="D32658" t="s">
        <v>33476</v>
      </c>
      <c r="E32658"/>
      <c r="F32658"/>
      <c r="G32658"/>
      <c r="H32658"/>
      <c r="I32658"/>
      <c r="J32658"/>
      <c r="U32658" s="43"/>
      <c r="AE32658"/>
    </row>
    <row r="32659" spans="1:31">
      <c r="A32659">
        <v>76550</v>
      </c>
      <c r="B32659" t="s">
        <v>27877</v>
      </c>
      <c r="C32659" t="s">
        <v>33477</v>
      </c>
      <c r="D32659" t="s">
        <v>33476</v>
      </c>
      <c r="E32659"/>
      <c r="F32659"/>
      <c r="G32659"/>
      <c r="H32659"/>
      <c r="I32659"/>
      <c r="J32659"/>
      <c r="U32659" s="43"/>
      <c r="AE32659"/>
    </row>
    <row r="32660" spans="1:31">
      <c r="A32660">
        <v>76450</v>
      </c>
      <c r="B32660" t="s">
        <v>27878</v>
      </c>
      <c r="C32660" t="s">
        <v>33477</v>
      </c>
      <c r="D32660" t="s">
        <v>33476</v>
      </c>
      <c r="E32660"/>
      <c r="F32660"/>
      <c r="G32660"/>
      <c r="H32660"/>
      <c r="I32660"/>
      <c r="J32660"/>
      <c r="U32660" s="43"/>
      <c r="AE32660"/>
    </row>
    <row r="32661" spans="1:31">
      <c r="A32661">
        <v>76110</v>
      </c>
      <c r="B32661" t="s">
        <v>27879</v>
      </c>
      <c r="C32661" t="s">
        <v>33477</v>
      </c>
      <c r="D32661" t="s">
        <v>33476</v>
      </c>
      <c r="E32661"/>
      <c r="F32661"/>
      <c r="G32661"/>
      <c r="H32661"/>
      <c r="I32661"/>
      <c r="J32661"/>
      <c r="U32661" s="43"/>
      <c r="AE32661"/>
    </row>
    <row r="32662" spans="1:31">
      <c r="A32662">
        <v>76720</v>
      </c>
      <c r="B32662" t="s">
        <v>27880</v>
      </c>
      <c r="C32662" t="s">
        <v>33477</v>
      </c>
      <c r="D32662" t="e">
        <v>#N/A</v>
      </c>
      <c r="E32662"/>
      <c r="F32662"/>
      <c r="G32662"/>
      <c r="H32662"/>
      <c r="I32662"/>
      <c r="J32662"/>
      <c r="U32662" s="43"/>
      <c r="AE32662"/>
    </row>
    <row r="32663" spans="1:31">
      <c r="A32663">
        <v>76720</v>
      </c>
      <c r="B32663" t="s">
        <v>27880</v>
      </c>
      <c r="C32663" t="s">
        <v>33477</v>
      </c>
      <c r="D32663" t="e">
        <v>#N/A</v>
      </c>
      <c r="E32663"/>
      <c r="F32663"/>
      <c r="G32663"/>
      <c r="H32663"/>
      <c r="I32663"/>
      <c r="J32663"/>
      <c r="U32663" s="43"/>
      <c r="AE32663"/>
    </row>
    <row r="32664" spans="1:31">
      <c r="A32664">
        <v>76850</v>
      </c>
      <c r="B32664" t="s">
        <v>27880</v>
      </c>
      <c r="C32664" t="s">
        <v>33477</v>
      </c>
      <c r="D32664" t="s">
        <v>33476</v>
      </c>
      <c r="E32664"/>
      <c r="F32664"/>
      <c r="G32664"/>
      <c r="H32664"/>
      <c r="I32664"/>
      <c r="J32664"/>
      <c r="U32664" s="43"/>
      <c r="AE32664"/>
    </row>
    <row r="32665" spans="1:31">
      <c r="A32665">
        <v>76390</v>
      </c>
      <c r="B32665" t="s">
        <v>27881</v>
      </c>
      <c r="C32665" t="s">
        <v>33478</v>
      </c>
      <c r="D32665" t="s">
        <v>33476</v>
      </c>
      <c r="E32665"/>
      <c r="F32665"/>
      <c r="G32665"/>
      <c r="H32665"/>
      <c r="I32665"/>
      <c r="J32665"/>
      <c r="U32665" s="43"/>
      <c r="AE32665"/>
    </row>
    <row r="32666" spans="1:31">
      <c r="A32666">
        <v>76730</v>
      </c>
      <c r="B32666" t="s">
        <v>27882</v>
      </c>
      <c r="C32666" t="s">
        <v>33477</v>
      </c>
      <c r="D32666" t="s">
        <v>33476</v>
      </c>
      <c r="E32666"/>
      <c r="F32666"/>
      <c r="G32666"/>
      <c r="H32666"/>
      <c r="I32666"/>
      <c r="J32666"/>
      <c r="U32666" s="43"/>
      <c r="AE32666"/>
    </row>
    <row r="32667" spans="1:31">
      <c r="A32667">
        <v>76690</v>
      </c>
      <c r="B32667" t="s">
        <v>27883</v>
      </c>
      <c r="C32667" t="s">
        <v>33477</v>
      </c>
      <c r="D32667" t="s">
        <v>33476</v>
      </c>
      <c r="E32667"/>
      <c r="F32667"/>
      <c r="G32667"/>
      <c r="H32667"/>
      <c r="I32667"/>
      <c r="J32667"/>
      <c r="U32667" s="43"/>
      <c r="AE32667"/>
    </row>
    <row r="32668" spans="1:31">
      <c r="A32668">
        <v>76520</v>
      </c>
      <c r="B32668" t="s">
        <v>27884</v>
      </c>
      <c r="C32668" t="s">
        <v>33477</v>
      </c>
      <c r="D32668" t="s">
        <v>33476</v>
      </c>
      <c r="E32668"/>
      <c r="F32668"/>
      <c r="G32668"/>
      <c r="H32668"/>
      <c r="I32668"/>
      <c r="J32668"/>
      <c r="U32668" s="43"/>
      <c r="AE32668"/>
    </row>
    <row r="32669" spans="1:31">
      <c r="A32669">
        <v>76740</v>
      </c>
      <c r="B32669" t="s">
        <v>27885</v>
      </c>
      <c r="C32669" t="s">
        <v>33477</v>
      </c>
      <c r="D32669" t="s">
        <v>33476</v>
      </c>
      <c r="E32669"/>
      <c r="F32669"/>
      <c r="G32669"/>
      <c r="H32669"/>
      <c r="I32669"/>
      <c r="J32669"/>
      <c r="U32669" s="43"/>
      <c r="AE32669"/>
    </row>
    <row r="32670" spans="1:31">
      <c r="A32670">
        <v>76190</v>
      </c>
      <c r="B32670" t="s">
        <v>27886</v>
      </c>
      <c r="C32670" t="s">
        <v>33477</v>
      </c>
      <c r="D32670" t="s">
        <v>33476</v>
      </c>
      <c r="E32670"/>
      <c r="F32670"/>
      <c r="G32670"/>
      <c r="H32670"/>
      <c r="I32670"/>
      <c r="J32670"/>
      <c r="U32670" s="43"/>
      <c r="AE32670"/>
    </row>
    <row r="32671" spans="1:31">
      <c r="A32671">
        <v>76190</v>
      </c>
      <c r="B32671" t="s">
        <v>27886</v>
      </c>
      <c r="C32671" t="s">
        <v>33477</v>
      </c>
      <c r="D32671" t="s">
        <v>33476</v>
      </c>
      <c r="E32671"/>
      <c r="F32671"/>
      <c r="G32671"/>
      <c r="H32671"/>
      <c r="I32671"/>
      <c r="J32671"/>
      <c r="U32671" s="43"/>
      <c r="AE32671"/>
    </row>
    <row r="32672" spans="1:31">
      <c r="A32672">
        <v>76270</v>
      </c>
      <c r="B32672" t="s">
        <v>27887</v>
      </c>
      <c r="C32672" t="s">
        <v>33477</v>
      </c>
      <c r="D32672" t="s">
        <v>33476</v>
      </c>
      <c r="E32672"/>
      <c r="F32672"/>
      <c r="G32672"/>
      <c r="H32672"/>
      <c r="I32672"/>
      <c r="J32672"/>
      <c r="U32672" s="43"/>
      <c r="AE32672"/>
    </row>
    <row r="32673" spans="1:31">
      <c r="A32673">
        <v>76190</v>
      </c>
      <c r="B32673" t="s">
        <v>27888</v>
      </c>
      <c r="C32673" t="s">
        <v>33477</v>
      </c>
      <c r="D32673" t="s">
        <v>33476</v>
      </c>
      <c r="E32673"/>
      <c r="F32673"/>
      <c r="G32673"/>
      <c r="H32673"/>
      <c r="I32673"/>
      <c r="J32673"/>
      <c r="U32673" s="43"/>
      <c r="AE32673"/>
    </row>
    <row r="32674" spans="1:31">
      <c r="A32674">
        <v>76760</v>
      </c>
      <c r="B32674" t="s">
        <v>27889</v>
      </c>
      <c r="C32674" t="s">
        <v>33477</v>
      </c>
      <c r="D32674" t="s">
        <v>33476</v>
      </c>
      <c r="E32674"/>
      <c r="F32674"/>
      <c r="G32674"/>
      <c r="H32674"/>
      <c r="I32674"/>
      <c r="J32674"/>
      <c r="U32674" s="43"/>
      <c r="AE32674"/>
    </row>
    <row r="32675" spans="1:31">
      <c r="A32675">
        <v>76116</v>
      </c>
      <c r="B32675" t="s">
        <v>27890</v>
      </c>
      <c r="C32675" t="s">
        <v>33477</v>
      </c>
      <c r="D32675" t="s">
        <v>33481</v>
      </c>
      <c r="E32675"/>
      <c r="F32675"/>
      <c r="G32675"/>
      <c r="H32675"/>
      <c r="I32675"/>
      <c r="J32675"/>
      <c r="U32675" s="43"/>
      <c r="AE32675"/>
    </row>
    <row r="32676" spans="1:31">
      <c r="A32676">
        <v>76730</v>
      </c>
      <c r="B32676" t="s">
        <v>27891</v>
      </c>
      <c r="C32676" t="s">
        <v>33477</v>
      </c>
      <c r="D32676" t="s">
        <v>33476</v>
      </c>
      <c r="E32676"/>
      <c r="F32676"/>
      <c r="G32676"/>
      <c r="H32676"/>
      <c r="I32676"/>
      <c r="J32676"/>
      <c r="U32676" s="43"/>
      <c r="AE32676"/>
    </row>
    <row r="32677" spans="1:31">
      <c r="A32677">
        <v>76220</v>
      </c>
      <c r="B32677" t="s">
        <v>27892</v>
      </c>
      <c r="C32677" t="s">
        <v>33477</v>
      </c>
      <c r="D32677" t="s">
        <v>33481</v>
      </c>
      <c r="E32677"/>
      <c r="F32677"/>
      <c r="G32677"/>
      <c r="H32677"/>
      <c r="I32677"/>
      <c r="J32677"/>
      <c r="U32677" s="43"/>
      <c r="AE32677"/>
    </row>
    <row r="32678" spans="1:31">
      <c r="A32678">
        <v>76630</v>
      </c>
      <c r="B32678" t="s">
        <v>27893</v>
      </c>
      <c r="C32678" t="s">
        <v>33477</v>
      </c>
      <c r="D32678" t="s">
        <v>33476</v>
      </c>
      <c r="E32678"/>
      <c r="F32678"/>
      <c r="G32678"/>
      <c r="H32678"/>
      <c r="I32678"/>
      <c r="J32678"/>
      <c r="U32678" s="43"/>
      <c r="AE32678"/>
    </row>
    <row r="32679" spans="1:31">
      <c r="A32679">
        <v>76730</v>
      </c>
      <c r="B32679" t="s">
        <v>27894</v>
      </c>
      <c r="C32679" t="s">
        <v>33477</v>
      </c>
      <c r="D32679" t="s">
        <v>33476</v>
      </c>
      <c r="E32679"/>
      <c r="F32679"/>
      <c r="G32679"/>
      <c r="H32679"/>
      <c r="I32679"/>
      <c r="J32679"/>
      <c r="U32679" s="43"/>
      <c r="AE32679"/>
    </row>
    <row r="32680" spans="1:31">
      <c r="A32680">
        <v>76730</v>
      </c>
      <c r="B32680" t="s">
        <v>27895</v>
      </c>
      <c r="C32680" t="s">
        <v>33477</v>
      </c>
      <c r="D32680" t="s">
        <v>33476</v>
      </c>
      <c r="E32680"/>
      <c r="F32680"/>
      <c r="G32680"/>
      <c r="H32680"/>
      <c r="I32680"/>
      <c r="J32680"/>
      <c r="U32680" s="43"/>
      <c r="AE32680"/>
    </row>
    <row r="32681" spans="1:31">
      <c r="A32681">
        <v>76660</v>
      </c>
      <c r="B32681" t="s">
        <v>27896</v>
      </c>
      <c r="C32681" t="s">
        <v>33477</v>
      </c>
      <c r="D32681" t="s">
        <v>33476</v>
      </c>
      <c r="E32681"/>
      <c r="F32681"/>
      <c r="G32681"/>
      <c r="H32681"/>
      <c r="I32681"/>
      <c r="J32681"/>
      <c r="U32681" s="43"/>
      <c r="AE32681"/>
    </row>
    <row r="32682" spans="1:31">
      <c r="A32682">
        <v>76660</v>
      </c>
      <c r="B32682" t="s">
        <v>27897</v>
      </c>
      <c r="C32682" t="s">
        <v>33477</v>
      </c>
      <c r="D32682" t="s">
        <v>33476</v>
      </c>
      <c r="E32682"/>
      <c r="F32682"/>
      <c r="G32682"/>
      <c r="H32682"/>
      <c r="I32682"/>
      <c r="J32682"/>
      <c r="U32682" s="43"/>
      <c r="AE32682"/>
    </row>
    <row r="32683" spans="1:31">
      <c r="A32683">
        <v>76630</v>
      </c>
      <c r="B32683" t="s">
        <v>27898</v>
      </c>
      <c r="C32683" t="s">
        <v>33477</v>
      </c>
      <c r="D32683" t="s">
        <v>33476</v>
      </c>
      <c r="E32683"/>
      <c r="F32683"/>
      <c r="G32683"/>
      <c r="H32683"/>
      <c r="I32683"/>
      <c r="J32683"/>
      <c r="U32683" s="43"/>
      <c r="AE32683"/>
    </row>
    <row r="32684" spans="1:31">
      <c r="A32684">
        <v>76190</v>
      </c>
      <c r="B32684" t="s">
        <v>27899</v>
      </c>
      <c r="C32684" t="s">
        <v>33477</v>
      </c>
      <c r="D32684" t="s">
        <v>33476</v>
      </c>
      <c r="E32684"/>
      <c r="F32684"/>
      <c r="G32684"/>
      <c r="H32684"/>
      <c r="I32684"/>
      <c r="J32684"/>
      <c r="U32684" s="43"/>
      <c r="AE32684"/>
    </row>
    <row r="32685" spans="1:31">
      <c r="A32685">
        <v>76480</v>
      </c>
      <c r="B32685" t="s">
        <v>27900</v>
      </c>
      <c r="C32685" t="s">
        <v>33477</v>
      </c>
      <c r="D32685" t="s">
        <v>33476</v>
      </c>
      <c r="E32685"/>
      <c r="F32685"/>
      <c r="G32685"/>
      <c r="H32685"/>
      <c r="I32685"/>
      <c r="J32685"/>
      <c r="U32685" s="43"/>
      <c r="AE32685"/>
    </row>
    <row r="32686" spans="1:31">
      <c r="A32686">
        <v>76360</v>
      </c>
      <c r="B32686" t="s">
        <v>27901</v>
      </c>
      <c r="C32686" t="s">
        <v>33477</v>
      </c>
      <c r="D32686" t="s">
        <v>33476</v>
      </c>
      <c r="E32686"/>
      <c r="F32686"/>
      <c r="G32686"/>
      <c r="H32686"/>
      <c r="I32686"/>
      <c r="J32686"/>
      <c r="U32686" s="43"/>
      <c r="AE32686"/>
    </row>
    <row r="32687" spans="1:31">
      <c r="A32687">
        <v>76260</v>
      </c>
      <c r="B32687" t="s">
        <v>27902</v>
      </c>
      <c r="C32687" t="s">
        <v>33477</v>
      </c>
      <c r="D32687" t="s">
        <v>33476</v>
      </c>
      <c r="E32687"/>
      <c r="F32687"/>
      <c r="G32687"/>
      <c r="H32687"/>
      <c r="I32687"/>
      <c r="J32687"/>
      <c r="U32687" s="43"/>
      <c r="AE32687"/>
    </row>
    <row r="32688" spans="1:31">
      <c r="A32688">
        <v>76340</v>
      </c>
      <c r="B32688" t="s">
        <v>27903</v>
      </c>
      <c r="C32688" t="s">
        <v>33477</v>
      </c>
      <c r="D32688" t="s">
        <v>33476</v>
      </c>
      <c r="E32688"/>
      <c r="F32688"/>
      <c r="G32688"/>
      <c r="H32688"/>
      <c r="I32688"/>
      <c r="J32688"/>
      <c r="U32688" s="43"/>
      <c r="AE32688"/>
    </row>
    <row r="32689" spans="1:31">
      <c r="A32689">
        <v>76440</v>
      </c>
      <c r="B32689" t="s">
        <v>27904</v>
      </c>
      <c r="C32689" t="s">
        <v>33477</v>
      </c>
      <c r="D32689" t="s">
        <v>33476</v>
      </c>
      <c r="E32689"/>
      <c r="F32689"/>
      <c r="G32689"/>
      <c r="H32689"/>
      <c r="I32689"/>
      <c r="J32689"/>
      <c r="U32689" s="43"/>
      <c r="AE32689"/>
    </row>
    <row r="32690" spans="1:31">
      <c r="A32690">
        <v>76850</v>
      </c>
      <c r="B32690" t="s">
        <v>27905</v>
      </c>
      <c r="C32690" t="s">
        <v>33477</v>
      </c>
      <c r="D32690" t="s">
        <v>33476</v>
      </c>
      <c r="E32690"/>
      <c r="F32690"/>
      <c r="G32690"/>
      <c r="H32690"/>
      <c r="I32690"/>
      <c r="J32690"/>
      <c r="U32690" s="43"/>
      <c r="AE32690"/>
    </row>
    <row r="32691" spans="1:31">
      <c r="A32691">
        <v>76890</v>
      </c>
      <c r="B32691" t="s">
        <v>27906</v>
      </c>
      <c r="C32691" t="s">
        <v>33477</v>
      </c>
      <c r="D32691" t="s">
        <v>33476</v>
      </c>
      <c r="E32691"/>
      <c r="F32691"/>
      <c r="G32691"/>
      <c r="H32691"/>
      <c r="I32691"/>
      <c r="J32691"/>
      <c r="U32691" s="43"/>
      <c r="AE32691"/>
    </row>
    <row r="32692" spans="1:31">
      <c r="A32692">
        <v>76280</v>
      </c>
      <c r="B32692" t="s">
        <v>13711</v>
      </c>
      <c r="C32692" t="s">
        <v>33477</v>
      </c>
      <c r="D32692" t="s">
        <v>33476</v>
      </c>
      <c r="E32692"/>
      <c r="F32692"/>
      <c r="G32692"/>
      <c r="H32692"/>
      <c r="I32692"/>
      <c r="J32692"/>
      <c r="U32692" s="43"/>
      <c r="AE32692"/>
    </row>
    <row r="32693" spans="1:31">
      <c r="A32693">
        <v>76870</v>
      </c>
      <c r="B32693" t="s">
        <v>27907</v>
      </c>
      <c r="C32693" t="s">
        <v>33477</v>
      </c>
      <c r="D32693" t="e">
        <v>#N/A</v>
      </c>
      <c r="E32693"/>
      <c r="F32693"/>
      <c r="G32693"/>
      <c r="H32693"/>
      <c r="I32693"/>
      <c r="J32693"/>
      <c r="U32693" s="43"/>
      <c r="AE32693"/>
    </row>
    <row r="32694" spans="1:31">
      <c r="A32694">
        <v>76890</v>
      </c>
      <c r="B32694" t="s">
        <v>27908</v>
      </c>
      <c r="C32694" t="s">
        <v>33477</v>
      </c>
      <c r="D32694" t="s">
        <v>33476</v>
      </c>
      <c r="E32694"/>
      <c r="F32694"/>
      <c r="G32694"/>
      <c r="H32694"/>
      <c r="I32694"/>
      <c r="J32694"/>
      <c r="U32694" s="43"/>
      <c r="AE32694"/>
    </row>
    <row r="32695" spans="1:31">
      <c r="A32695">
        <v>76220</v>
      </c>
      <c r="B32695" t="s">
        <v>27909</v>
      </c>
      <c r="C32695" t="s">
        <v>33477</v>
      </c>
      <c r="D32695" t="s">
        <v>33481</v>
      </c>
      <c r="E32695"/>
      <c r="F32695"/>
      <c r="G32695"/>
      <c r="H32695"/>
      <c r="I32695"/>
      <c r="J32695"/>
      <c r="U32695" s="43"/>
      <c r="AE32695"/>
    </row>
    <row r="32696" spans="1:31">
      <c r="A32696">
        <v>76110</v>
      </c>
      <c r="B32696" t="s">
        <v>27910</v>
      </c>
      <c r="C32696" t="s">
        <v>33477</v>
      </c>
      <c r="D32696" t="s">
        <v>33476</v>
      </c>
      <c r="E32696"/>
      <c r="F32696"/>
      <c r="G32696"/>
      <c r="H32696"/>
      <c r="I32696"/>
      <c r="J32696"/>
      <c r="U32696" s="43"/>
      <c r="AE32696"/>
    </row>
    <row r="32697" spans="1:31">
      <c r="A32697">
        <v>76240</v>
      </c>
      <c r="B32697" t="s">
        <v>27911</v>
      </c>
      <c r="C32697" t="s">
        <v>33477</v>
      </c>
      <c r="D32697" t="s">
        <v>33476</v>
      </c>
      <c r="E32697"/>
      <c r="F32697"/>
      <c r="G32697"/>
      <c r="H32697"/>
      <c r="I32697"/>
      <c r="J32697"/>
      <c r="U32697" s="43"/>
      <c r="AE32697"/>
    </row>
    <row r="32698" spans="1:31">
      <c r="A32698">
        <v>76680</v>
      </c>
      <c r="B32698" t="s">
        <v>27912</v>
      </c>
      <c r="C32698" t="s">
        <v>33477</v>
      </c>
      <c r="D32698" t="s">
        <v>33476</v>
      </c>
      <c r="E32698"/>
      <c r="F32698"/>
      <c r="G32698"/>
      <c r="H32698"/>
      <c r="I32698"/>
      <c r="J32698"/>
      <c r="U32698" s="43"/>
      <c r="AE32698"/>
    </row>
    <row r="32699" spans="1:31">
      <c r="A32699">
        <v>76630</v>
      </c>
      <c r="B32699" t="s">
        <v>4596</v>
      </c>
      <c r="C32699" t="s">
        <v>33477</v>
      </c>
      <c r="D32699" t="s">
        <v>33476</v>
      </c>
      <c r="E32699"/>
      <c r="F32699"/>
      <c r="G32699"/>
      <c r="H32699"/>
      <c r="I32699"/>
      <c r="J32699"/>
      <c r="U32699" s="43"/>
      <c r="AE32699"/>
    </row>
    <row r="32700" spans="1:31">
      <c r="A32700">
        <v>76890</v>
      </c>
      <c r="B32700" t="s">
        <v>27913</v>
      </c>
      <c r="C32700" t="s">
        <v>33477</v>
      </c>
      <c r="D32700" t="s">
        <v>33476</v>
      </c>
      <c r="E32700"/>
      <c r="F32700"/>
      <c r="G32700"/>
      <c r="H32700"/>
      <c r="I32700"/>
      <c r="J32700"/>
      <c r="U32700" s="43"/>
      <c r="AE32700"/>
    </row>
    <row r="32701" spans="1:31">
      <c r="A32701">
        <v>76440</v>
      </c>
      <c r="B32701" t="s">
        <v>22199</v>
      </c>
      <c r="C32701" t="s">
        <v>33477</v>
      </c>
      <c r="D32701" t="s">
        <v>33476</v>
      </c>
      <c r="E32701"/>
      <c r="F32701"/>
      <c r="G32701"/>
      <c r="H32701"/>
      <c r="I32701"/>
      <c r="J32701"/>
      <c r="U32701" s="43"/>
      <c r="AE32701"/>
    </row>
    <row r="32702" spans="1:31">
      <c r="A32702">
        <v>76590</v>
      </c>
      <c r="B32702" t="s">
        <v>27914</v>
      </c>
      <c r="C32702" t="s">
        <v>33477</v>
      </c>
      <c r="D32702" t="s">
        <v>33476</v>
      </c>
      <c r="E32702"/>
      <c r="F32702"/>
      <c r="G32702"/>
      <c r="H32702"/>
      <c r="I32702"/>
      <c r="J32702"/>
      <c r="U32702" s="43"/>
      <c r="AE32702"/>
    </row>
    <row r="32703" spans="1:31">
      <c r="A32703">
        <v>76110</v>
      </c>
      <c r="B32703" t="s">
        <v>27915</v>
      </c>
      <c r="C32703" t="s">
        <v>33477</v>
      </c>
      <c r="D32703" t="s">
        <v>33476</v>
      </c>
      <c r="E32703"/>
      <c r="F32703"/>
      <c r="G32703"/>
      <c r="H32703"/>
      <c r="I32703"/>
      <c r="J32703"/>
      <c r="U32703" s="43"/>
      <c r="AE32703"/>
    </row>
    <row r="32704" spans="1:31">
      <c r="A32704">
        <v>76560</v>
      </c>
      <c r="B32704" t="s">
        <v>27916</v>
      </c>
      <c r="C32704" t="s">
        <v>33477</v>
      </c>
      <c r="D32704" t="s">
        <v>33476</v>
      </c>
      <c r="E32704"/>
      <c r="F32704"/>
      <c r="G32704"/>
      <c r="H32704"/>
      <c r="I32704"/>
      <c r="J32704"/>
      <c r="U32704" s="43"/>
      <c r="AE32704"/>
    </row>
    <row r="32705" spans="1:31">
      <c r="A32705">
        <v>76790</v>
      </c>
      <c r="B32705" t="s">
        <v>4598</v>
      </c>
      <c r="C32705" t="s">
        <v>33477</v>
      </c>
      <c r="D32705" t="s">
        <v>33476</v>
      </c>
      <c r="E32705"/>
      <c r="F32705"/>
      <c r="G32705"/>
      <c r="H32705"/>
      <c r="I32705"/>
      <c r="J32705"/>
      <c r="U32705" s="43"/>
      <c r="AE32705"/>
    </row>
    <row r="32706" spans="1:31">
      <c r="A32706">
        <v>76210</v>
      </c>
      <c r="B32706" t="s">
        <v>27917</v>
      </c>
      <c r="C32706" t="s">
        <v>33477</v>
      </c>
      <c r="D32706" t="s">
        <v>33476</v>
      </c>
      <c r="E32706"/>
      <c r="F32706"/>
      <c r="G32706"/>
      <c r="H32706"/>
      <c r="I32706"/>
      <c r="J32706"/>
      <c r="U32706" s="43"/>
      <c r="AE32706"/>
    </row>
    <row r="32707" spans="1:31">
      <c r="A32707">
        <v>76450</v>
      </c>
      <c r="B32707" t="s">
        <v>27918</v>
      </c>
      <c r="C32707" t="s">
        <v>33477</v>
      </c>
      <c r="D32707" t="s">
        <v>33476</v>
      </c>
      <c r="E32707"/>
      <c r="F32707"/>
      <c r="G32707"/>
      <c r="H32707"/>
      <c r="I32707"/>
      <c r="J32707"/>
      <c r="U32707" s="43"/>
      <c r="AE32707"/>
    </row>
    <row r="32708" spans="1:31">
      <c r="A32708">
        <v>76450</v>
      </c>
      <c r="B32708" t="s">
        <v>27919</v>
      </c>
      <c r="C32708" t="s">
        <v>33477</v>
      </c>
      <c r="D32708" t="s">
        <v>33476</v>
      </c>
      <c r="E32708"/>
      <c r="F32708"/>
      <c r="G32708"/>
      <c r="H32708"/>
      <c r="I32708"/>
      <c r="J32708"/>
      <c r="U32708" s="43"/>
      <c r="AE32708"/>
    </row>
    <row r="32709" spans="1:31">
      <c r="A32709">
        <v>76590</v>
      </c>
      <c r="B32709" t="s">
        <v>27920</v>
      </c>
      <c r="C32709" t="s">
        <v>33477</v>
      </c>
      <c r="D32709" t="s">
        <v>33476</v>
      </c>
      <c r="E32709"/>
      <c r="F32709"/>
      <c r="G32709"/>
      <c r="H32709"/>
      <c r="I32709"/>
      <c r="J32709"/>
      <c r="U32709" s="43"/>
      <c r="AE32709"/>
    </row>
    <row r="32710" spans="1:31">
      <c r="A32710">
        <v>76890</v>
      </c>
      <c r="B32710" t="s">
        <v>27921</v>
      </c>
      <c r="C32710" t="s">
        <v>33477</v>
      </c>
      <c r="D32710" t="s">
        <v>33476</v>
      </c>
      <c r="E32710"/>
      <c r="F32710"/>
      <c r="G32710"/>
      <c r="H32710"/>
      <c r="I32710"/>
      <c r="J32710"/>
      <c r="U32710" s="43"/>
      <c r="AE32710"/>
    </row>
    <row r="32711" spans="1:31">
      <c r="A32711">
        <v>76560</v>
      </c>
      <c r="B32711" t="s">
        <v>27922</v>
      </c>
      <c r="C32711" t="s">
        <v>33477</v>
      </c>
      <c r="D32711" t="s">
        <v>33476</v>
      </c>
      <c r="E32711"/>
      <c r="F32711"/>
      <c r="G32711"/>
      <c r="H32711"/>
      <c r="I32711"/>
      <c r="J32711"/>
      <c r="U32711" s="43"/>
      <c r="AE32711"/>
    </row>
    <row r="32712" spans="1:31">
      <c r="A32712">
        <v>76480</v>
      </c>
      <c r="B32712" t="s">
        <v>27923</v>
      </c>
      <c r="C32712" t="s">
        <v>33477</v>
      </c>
      <c r="D32712" t="s">
        <v>33476</v>
      </c>
      <c r="E32712"/>
      <c r="F32712"/>
      <c r="G32712"/>
      <c r="H32712"/>
      <c r="I32712"/>
      <c r="J32712"/>
      <c r="U32712" s="43"/>
      <c r="AE32712"/>
    </row>
    <row r="32713" spans="1:31">
      <c r="A32713">
        <v>76210</v>
      </c>
      <c r="B32713" t="s">
        <v>27924</v>
      </c>
      <c r="C32713" t="s">
        <v>33477</v>
      </c>
      <c r="D32713" t="s">
        <v>33476</v>
      </c>
      <c r="E32713"/>
      <c r="F32713"/>
      <c r="G32713"/>
      <c r="H32713"/>
      <c r="I32713"/>
      <c r="J32713"/>
      <c r="U32713" s="43"/>
      <c r="AE32713"/>
    </row>
    <row r="32714" spans="1:31">
      <c r="A32714">
        <v>76450</v>
      </c>
      <c r="B32714" t="s">
        <v>27925</v>
      </c>
      <c r="C32714" t="s">
        <v>33477</v>
      </c>
      <c r="D32714" t="s">
        <v>33476</v>
      </c>
      <c r="E32714"/>
      <c r="F32714"/>
      <c r="G32714"/>
      <c r="H32714"/>
      <c r="I32714"/>
      <c r="J32714"/>
      <c r="U32714" s="43"/>
      <c r="AE32714"/>
    </row>
    <row r="32715" spans="1:31">
      <c r="A32715">
        <v>76210</v>
      </c>
      <c r="B32715" t="s">
        <v>27926</v>
      </c>
      <c r="C32715" t="s">
        <v>33477</v>
      </c>
      <c r="D32715" t="s">
        <v>33476</v>
      </c>
      <c r="E32715"/>
      <c r="F32715"/>
      <c r="G32715"/>
      <c r="H32715"/>
      <c r="I32715"/>
      <c r="J32715"/>
      <c r="U32715" s="43"/>
      <c r="AE32715"/>
    </row>
    <row r="32716" spans="1:31">
      <c r="A32716">
        <v>76220</v>
      </c>
      <c r="B32716" t="s">
        <v>27927</v>
      </c>
      <c r="C32716" t="s">
        <v>33477</v>
      </c>
      <c r="D32716" t="s">
        <v>33481</v>
      </c>
      <c r="E32716"/>
      <c r="F32716"/>
      <c r="G32716"/>
      <c r="H32716"/>
      <c r="I32716"/>
      <c r="J32716"/>
      <c r="U32716" s="43"/>
      <c r="AE32716"/>
    </row>
    <row r="32717" spans="1:31">
      <c r="A32717">
        <v>76750</v>
      </c>
      <c r="B32717" t="s">
        <v>27928</v>
      </c>
      <c r="C32717" t="s">
        <v>33477</v>
      </c>
      <c r="D32717" t="s">
        <v>33476</v>
      </c>
      <c r="E32717"/>
      <c r="F32717"/>
      <c r="G32717"/>
      <c r="H32717"/>
      <c r="I32717"/>
      <c r="J32717"/>
      <c r="U32717" s="43"/>
      <c r="AE32717"/>
    </row>
    <row r="32718" spans="1:31">
      <c r="A32718">
        <v>76420</v>
      </c>
      <c r="B32718" t="s">
        <v>27929</v>
      </c>
      <c r="C32718" t="e">
        <v>#N/A</v>
      </c>
      <c r="D32718" t="s">
        <v>33476</v>
      </c>
      <c r="E32718"/>
      <c r="F32718"/>
      <c r="G32718"/>
      <c r="H32718"/>
      <c r="I32718"/>
      <c r="J32718"/>
      <c r="U32718" s="43"/>
      <c r="AE32718"/>
    </row>
    <row r="32719" spans="1:31">
      <c r="A32719">
        <v>76890</v>
      </c>
      <c r="B32719" t="s">
        <v>27930</v>
      </c>
      <c r="C32719" t="s">
        <v>33477</v>
      </c>
      <c r="D32719" t="s">
        <v>33476</v>
      </c>
      <c r="E32719"/>
      <c r="F32719"/>
      <c r="G32719"/>
      <c r="H32719"/>
      <c r="I32719"/>
      <c r="J32719"/>
      <c r="U32719" s="43"/>
      <c r="AE32719"/>
    </row>
    <row r="32720" spans="1:31">
      <c r="A32720">
        <v>76730</v>
      </c>
      <c r="B32720" t="s">
        <v>27931</v>
      </c>
      <c r="C32720" t="s">
        <v>33477</v>
      </c>
      <c r="D32720" t="s">
        <v>33476</v>
      </c>
      <c r="E32720"/>
      <c r="F32720"/>
      <c r="G32720"/>
      <c r="H32720"/>
      <c r="I32720"/>
      <c r="J32720"/>
      <c r="U32720" s="43"/>
      <c r="AE32720"/>
    </row>
    <row r="32721" spans="1:31">
      <c r="A32721">
        <v>76190</v>
      </c>
      <c r="B32721" t="s">
        <v>27932</v>
      </c>
      <c r="C32721" t="s">
        <v>33477</v>
      </c>
      <c r="D32721" t="s">
        <v>33476</v>
      </c>
      <c r="E32721"/>
      <c r="F32721"/>
      <c r="G32721"/>
      <c r="H32721"/>
      <c r="I32721"/>
      <c r="J32721"/>
      <c r="U32721" s="43"/>
      <c r="AE32721"/>
    </row>
    <row r="32722" spans="1:31">
      <c r="A32722">
        <v>76116</v>
      </c>
      <c r="B32722" t="s">
        <v>27933</v>
      </c>
      <c r="C32722" t="s">
        <v>33477</v>
      </c>
      <c r="D32722" t="s">
        <v>33481</v>
      </c>
      <c r="E32722"/>
      <c r="F32722"/>
      <c r="G32722"/>
      <c r="H32722"/>
      <c r="I32722"/>
      <c r="J32722"/>
      <c r="U32722" s="43"/>
      <c r="AE32722"/>
    </row>
    <row r="32723" spans="1:31">
      <c r="A32723">
        <v>76340</v>
      </c>
      <c r="B32723" t="s">
        <v>27934</v>
      </c>
      <c r="C32723" t="s">
        <v>33477</v>
      </c>
      <c r="D32723" t="s">
        <v>33476</v>
      </c>
      <c r="E32723"/>
      <c r="F32723"/>
      <c r="G32723"/>
      <c r="H32723"/>
      <c r="I32723"/>
      <c r="J32723"/>
      <c r="U32723" s="43"/>
      <c r="AE32723"/>
    </row>
    <row r="32724" spans="1:31">
      <c r="A32724">
        <v>76240</v>
      </c>
      <c r="B32724" t="s">
        <v>27935</v>
      </c>
      <c r="C32724" t="s">
        <v>33477</v>
      </c>
      <c r="D32724" t="s">
        <v>33476</v>
      </c>
      <c r="E32724"/>
      <c r="F32724"/>
      <c r="G32724"/>
      <c r="H32724"/>
      <c r="I32724"/>
      <c r="J32724"/>
      <c r="U32724" s="43"/>
      <c r="AE32724"/>
    </row>
    <row r="32725" spans="1:31">
      <c r="A32725">
        <v>76460</v>
      </c>
      <c r="B32725" t="s">
        <v>27936</v>
      </c>
      <c r="C32725" t="s">
        <v>33477</v>
      </c>
      <c r="D32725" t="e">
        <v>#N/A</v>
      </c>
      <c r="E32725"/>
      <c r="F32725"/>
      <c r="G32725"/>
      <c r="H32725"/>
      <c r="I32725"/>
      <c r="J32725"/>
      <c r="U32725" s="43"/>
      <c r="AE32725"/>
    </row>
    <row r="32726" spans="1:31">
      <c r="A32726">
        <v>76690</v>
      </c>
      <c r="B32726" t="s">
        <v>27937</v>
      </c>
      <c r="C32726" t="s">
        <v>33477</v>
      </c>
      <c r="D32726" t="s">
        <v>33476</v>
      </c>
      <c r="E32726"/>
      <c r="F32726"/>
      <c r="G32726"/>
      <c r="H32726"/>
      <c r="I32726"/>
      <c r="J32726"/>
      <c r="U32726" s="43"/>
      <c r="AE32726"/>
    </row>
    <row r="32727" spans="1:31">
      <c r="A32727">
        <v>76160</v>
      </c>
      <c r="B32727" t="s">
        <v>27938</v>
      </c>
      <c r="C32727" t="s">
        <v>33477</v>
      </c>
      <c r="D32727" t="s">
        <v>33476</v>
      </c>
      <c r="E32727"/>
      <c r="F32727"/>
      <c r="G32727"/>
      <c r="H32727"/>
      <c r="I32727"/>
      <c r="J32727"/>
      <c r="U32727" s="43"/>
      <c r="AE32727"/>
    </row>
    <row r="32728" spans="1:31">
      <c r="A32728">
        <v>76750</v>
      </c>
      <c r="B32728" t="s">
        <v>27939</v>
      </c>
      <c r="C32728" t="s">
        <v>33477</v>
      </c>
      <c r="D32728" t="s">
        <v>33476</v>
      </c>
      <c r="E32728"/>
      <c r="F32728"/>
      <c r="G32728"/>
      <c r="H32728"/>
      <c r="I32728"/>
      <c r="J32728"/>
      <c r="U32728" s="43"/>
      <c r="AE32728"/>
    </row>
    <row r="32729" spans="1:31">
      <c r="A32729">
        <v>76230</v>
      </c>
      <c r="B32729" t="s">
        <v>27940</v>
      </c>
      <c r="C32729" t="s">
        <v>33477</v>
      </c>
      <c r="D32729" t="e">
        <v>#N/A</v>
      </c>
      <c r="E32729"/>
      <c r="F32729"/>
      <c r="G32729"/>
      <c r="H32729"/>
      <c r="I32729"/>
      <c r="J32729"/>
      <c r="U32729" s="43"/>
      <c r="AE32729"/>
    </row>
    <row r="32730" spans="1:31">
      <c r="A32730">
        <v>76750</v>
      </c>
      <c r="B32730" t="s">
        <v>27941</v>
      </c>
      <c r="C32730" t="s">
        <v>33477</v>
      </c>
      <c r="D32730" t="s">
        <v>33476</v>
      </c>
      <c r="E32730"/>
      <c r="F32730"/>
      <c r="G32730"/>
      <c r="H32730"/>
      <c r="I32730"/>
      <c r="J32730"/>
      <c r="U32730" s="43"/>
      <c r="AE32730"/>
    </row>
    <row r="32731" spans="1:31">
      <c r="A32731">
        <v>76190</v>
      </c>
      <c r="B32731" t="s">
        <v>27942</v>
      </c>
      <c r="C32731" t="s">
        <v>33477</v>
      </c>
      <c r="D32731" t="s">
        <v>33476</v>
      </c>
      <c r="E32731"/>
      <c r="F32731"/>
      <c r="G32731"/>
      <c r="H32731"/>
      <c r="I32731"/>
      <c r="J32731"/>
      <c r="U32731" s="43"/>
      <c r="AE32731"/>
    </row>
    <row r="32732" spans="1:31">
      <c r="A32732">
        <v>76160</v>
      </c>
      <c r="B32732" t="s">
        <v>27943</v>
      </c>
      <c r="C32732" t="s">
        <v>33477</v>
      </c>
      <c r="D32732" t="s">
        <v>33476</v>
      </c>
      <c r="E32732"/>
      <c r="F32732"/>
      <c r="G32732"/>
      <c r="H32732"/>
      <c r="I32732"/>
      <c r="J32732"/>
      <c r="U32732" s="43"/>
      <c r="AE32732"/>
    </row>
    <row r="32733" spans="1:31">
      <c r="A32733">
        <v>76590</v>
      </c>
      <c r="B32733" t="s">
        <v>27944</v>
      </c>
      <c r="C32733" t="s">
        <v>33477</v>
      </c>
      <c r="D32733" t="s">
        <v>33476</v>
      </c>
      <c r="E32733"/>
      <c r="F32733"/>
      <c r="G32733"/>
      <c r="H32733"/>
      <c r="I32733"/>
      <c r="J32733"/>
      <c r="U32733" s="43"/>
      <c r="AE32733"/>
    </row>
    <row r="32734" spans="1:31">
      <c r="A32734">
        <v>76750</v>
      </c>
      <c r="B32734" t="s">
        <v>27945</v>
      </c>
      <c r="C32734" t="s">
        <v>33477</v>
      </c>
      <c r="D32734" t="s">
        <v>33476</v>
      </c>
      <c r="E32734"/>
      <c r="F32734"/>
      <c r="G32734"/>
      <c r="H32734"/>
      <c r="I32734"/>
      <c r="J32734"/>
      <c r="U32734" s="43"/>
      <c r="AE32734"/>
    </row>
    <row r="32735" spans="1:31">
      <c r="A32735">
        <v>76210</v>
      </c>
      <c r="B32735" t="s">
        <v>27946</v>
      </c>
      <c r="C32735" t="s">
        <v>33477</v>
      </c>
      <c r="D32735" t="s">
        <v>33476</v>
      </c>
      <c r="E32735"/>
      <c r="F32735"/>
      <c r="G32735"/>
      <c r="H32735"/>
      <c r="I32735"/>
      <c r="J32735"/>
      <c r="U32735" s="43"/>
      <c r="AE32735"/>
    </row>
    <row r="32736" spans="1:31">
      <c r="A32736">
        <v>76210</v>
      </c>
      <c r="B32736" t="s">
        <v>27947</v>
      </c>
      <c r="C32736" t="s">
        <v>33477</v>
      </c>
      <c r="D32736" t="s">
        <v>33476</v>
      </c>
      <c r="E32736"/>
      <c r="F32736"/>
      <c r="G32736"/>
      <c r="H32736"/>
      <c r="I32736"/>
      <c r="J32736"/>
      <c r="U32736" s="43"/>
      <c r="AE32736"/>
    </row>
    <row r="32737" spans="1:31">
      <c r="A32737">
        <v>76520</v>
      </c>
      <c r="B32737" t="s">
        <v>27948</v>
      </c>
      <c r="C32737" t="s">
        <v>33477</v>
      </c>
      <c r="D32737" t="s">
        <v>33476</v>
      </c>
      <c r="E32737"/>
      <c r="F32737"/>
      <c r="G32737"/>
      <c r="H32737"/>
      <c r="I32737"/>
      <c r="J32737"/>
      <c r="U32737" s="43"/>
      <c r="AE32737"/>
    </row>
    <row r="32738" spans="1:31">
      <c r="A32738">
        <v>76790</v>
      </c>
      <c r="B32738" t="s">
        <v>27949</v>
      </c>
      <c r="C32738" t="s">
        <v>33477</v>
      </c>
      <c r="D32738" t="s">
        <v>33476</v>
      </c>
      <c r="E32738"/>
      <c r="F32738"/>
      <c r="G32738"/>
      <c r="H32738"/>
      <c r="I32738"/>
      <c r="J32738"/>
      <c r="U32738" s="43"/>
      <c r="AE32738"/>
    </row>
    <row r="32739" spans="1:31">
      <c r="A32739">
        <v>76110</v>
      </c>
      <c r="B32739" t="s">
        <v>27950</v>
      </c>
      <c r="C32739" t="s">
        <v>33477</v>
      </c>
      <c r="D32739" t="s">
        <v>33476</v>
      </c>
      <c r="E32739"/>
      <c r="F32739"/>
      <c r="G32739"/>
      <c r="H32739"/>
      <c r="I32739"/>
      <c r="J32739"/>
      <c r="U32739" s="43"/>
      <c r="AE32739"/>
    </row>
    <row r="32740" spans="1:31">
      <c r="A32740">
        <v>76680</v>
      </c>
      <c r="B32740" t="s">
        <v>27951</v>
      </c>
      <c r="C32740" t="s">
        <v>33477</v>
      </c>
      <c r="D32740" t="s">
        <v>33476</v>
      </c>
      <c r="E32740"/>
      <c r="F32740"/>
      <c r="G32740"/>
      <c r="H32740"/>
      <c r="I32740"/>
      <c r="J32740"/>
      <c r="U32740" s="43"/>
      <c r="AE32740"/>
    </row>
    <row r="32741" spans="1:31">
      <c r="A32741">
        <v>76750</v>
      </c>
      <c r="B32741" t="s">
        <v>27952</v>
      </c>
      <c r="C32741" t="s">
        <v>33477</v>
      </c>
      <c r="D32741" t="s">
        <v>33476</v>
      </c>
      <c r="E32741"/>
      <c r="F32741"/>
      <c r="G32741"/>
      <c r="H32741"/>
      <c r="I32741"/>
      <c r="J32741"/>
      <c r="U32741" s="43"/>
      <c r="AE32741"/>
    </row>
    <row r="32742" spans="1:31">
      <c r="A32742">
        <v>76750</v>
      </c>
      <c r="B32742" t="s">
        <v>27953</v>
      </c>
      <c r="C32742" t="s">
        <v>33477</v>
      </c>
      <c r="D32742" t="s">
        <v>33476</v>
      </c>
      <c r="E32742"/>
      <c r="F32742"/>
      <c r="G32742"/>
      <c r="H32742"/>
      <c r="I32742"/>
      <c r="J32742"/>
      <c r="U32742" s="43"/>
      <c r="AE32742"/>
    </row>
    <row r="32743" spans="1:31">
      <c r="A32743">
        <v>76270</v>
      </c>
      <c r="B32743" t="s">
        <v>27954</v>
      </c>
      <c r="C32743" t="s">
        <v>33477</v>
      </c>
      <c r="D32743" t="s">
        <v>33476</v>
      </c>
      <c r="E32743"/>
      <c r="F32743"/>
      <c r="G32743"/>
      <c r="H32743"/>
      <c r="I32743"/>
      <c r="J32743"/>
      <c r="U32743" s="43"/>
      <c r="AE32743"/>
    </row>
    <row r="32744" spans="1:31">
      <c r="A32744">
        <v>76270</v>
      </c>
      <c r="B32744" t="s">
        <v>27954</v>
      </c>
      <c r="C32744" t="s">
        <v>33477</v>
      </c>
      <c r="D32744" t="s">
        <v>33476</v>
      </c>
      <c r="E32744"/>
      <c r="F32744"/>
      <c r="G32744"/>
      <c r="H32744"/>
      <c r="I32744"/>
      <c r="J32744"/>
      <c r="U32744" s="43"/>
      <c r="AE32744"/>
    </row>
    <row r="32745" spans="1:31">
      <c r="A32745">
        <v>76710</v>
      </c>
      <c r="B32745" t="s">
        <v>27955</v>
      </c>
      <c r="C32745" t="s">
        <v>33477</v>
      </c>
      <c r="D32745" t="s">
        <v>33476</v>
      </c>
      <c r="E32745"/>
      <c r="F32745"/>
      <c r="G32745"/>
      <c r="H32745"/>
      <c r="I32745"/>
      <c r="J32745"/>
      <c r="U32745" s="43"/>
      <c r="AE32745"/>
    </row>
    <row r="32746" spans="1:31">
      <c r="A32746">
        <v>76220</v>
      </c>
      <c r="B32746" t="s">
        <v>27956</v>
      </c>
      <c r="C32746" t="s">
        <v>33477</v>
      </c>
      <c r="D32746" t="s">
        <v>33481</v>
      </c>
      <c r="E32746"/>
      <c r="F32746"/>
      <c r="G32746"/>
      <c r="H32746"/>
      <c r="I32746"/>
      <c r="J32746"/>
      <c r="U32746" s="43"/>
      <c r="AE32746"/>
    </row>
    <row r="32747" spans="1:31">
      <c r="A32747">
        <v>76850</v>
      </c>
      <c r="B32747" t="s">
        <v>27957</v>
      </c>
      <c r="C32747" t="s">
        <v>33477</v>
      </c>
      <c r="D32747" t="s">
        <v>33476</v>
      </c>
      <c r="E32747"/>
      <c r="F32747"/>
      <c r="G32747"/>
      <c r="H32747"/>
      <c r="I32747"/>
      <c r="J32747"/>
      <c r="U32747" s="43"/>
      <c r="AE32747"/>
    </row>
    <row r="32748" spans="1:31">
      <c r="A32748">
        <v>76680</v>
      </c>
      <c r="B32748" t="s">
        <v>27958</v>
      </c>
      <c r="C32748" t="s">
        <v>33477</v>
      </c>
      <c r="D32748" t="s">
        <v>33476</v>
      </c>
      <c r="E32748"/>
      <c r="F32748"/>
      <c r="G32748"/>
      <c r="H32748"/>
      <c r="I32748"/>
      <c r="J32748"/>
      <c r="U32748" s="43"/>
      <c r="AE32748"/>
    </row>
    <row r="32749" spans="1:31">
      <c r="A32749">
        <v>76450</v>
      </c>
      <c r="B32749" t="s">
        <v>27959</v>
      </c>
      <c r="C32749" t="s">
        <v>33477</v>
      </c>
      <c r="D32749" t="s">
        <v>33476</v>
      </c>
      <c r="E32749"/>
      <c r="F32749"/>
      <c r="G32749"/>
      <c r="H32749"/>
      <c r="I32749"/>
      <c r="J32749"/>
      <c r="U32749" s="43"/>
      <c r="AE32749"/>
    </row>
    <row r="32750" spans="1:31">
      <c r="A32750">
        <v>76560</v>
      </c>
      <c r="B32750" t="s">
        <v>27960</v>
      </c>
      <c r="C32750" t="s">
        <v>33477</v>
      </c>
      <c r="D32750" t="s">
        <v>33476</v>
      </c>
      <c r="E32750"/>
      <c r="F32750"/>
      <c r="G32750"/>
      <c r="H32750"/>
      <c r="I32750"/>
      <c r="J32750"/>
      <c r="U32750" s="43"/>
      <c r="AE32750"/>
    </row>
    <row r="32751" spans="1:31">
      <c r="A32751">
        <v>76270</v>
      </c>
      <c r="B32751" t="s">
        <v>27961</v>
      </c>
      <c r="C32751" t="s">
        <v>33477</v>
      </c>
      <c r="D32751" t="s">
        <v>33476</v>
      </c>
      <c r="E32751"/>
      <c r="F32751"/>
      <c r="G32751"/>
      <c r="H32751"/>
      <c r="I32751"/>
      <c r="J32751"/>
      <c r="U32751" s="43"/>
      <c r="AE32751"/>
    </row>
    <row r="32752" spans="1:31">
      <c r="A32752">
        <v>76530</v>
      </c>
      <c r="B32752" t="s">
        <v>27962</v>
      </c>
      <c r="C32752" t="s">
        <v>33480</v>
      </c>
      <c r="D32752" t="e">
        <v>#N/A</v>
      </c>
      <c r="E32752"/>
      <c r="F32752"/>
      <c r="G32752"/>
      <c r="H32752"/>
      <c r="I32752"/>
      <c r="J32752"/>
      <c r="U32752" s="43"/>
      <c r="AE32752"/>
    </row>
    <row r="32753" spans="1:31">
      <c r="A32753">
        <v>76760</v>
      </c>
      <c r="B32753" t="s">
        <v>27963</v>
      </c>
      <c r="C32753" t="s">
        <v>33477</v>
      </c>
      <c r="D32753" t="s">
        <v>33476</v>
      </c>
      <c r="E32753"/>
      <c r="F32753"/>
      <c r="G32753"/>
      <c r="H32753"/>
      <c r="I32753"/>
      <c r="J32753"/>
      <c r="U32753" s="43"/>
      <c r="AE32753"/>
    </row>
    <row r="32754" spans="1:31">
      <c r="A32754">
        <v>76740</v>
      </c>
      <c r="B32754" t="s">
        <v>27964</v>
      </c>
      <c r="C32754" t="s">
        <v>33477</v>
      </c>
      <c r="D32754" t="s">
        <v>33476</v>
      </c>
      <c r="E32754"/>
      <c r="F32754"/>
      <c r="G32754"/>
      <c r="H32754"/>
      <c r="I32754"/>
      <c r="J32754"/>
      <c r="U32754" s="43"/>
      <c r="AE32754"/>
    </row>
    <row r="32755" spans="1:31">
      <c r="A32755">
        <v>76740</v>
      </c>
      <c r="B32755" t="s">
        <v>27965</v>
      </c>
      <c r="C32755" t="s">
        <v>33477</v>
      </c>
      <c r="D32755" t="s">
        <v>33476</v>
      </c>
      <c r="E32755"/>
      <c r="F32755"/>
      <c r="G32755"/>
      <c r="H32755"/>
      <c r="I32755"/>
      <c r="J32755"/>
      <c r="U32755" s="43"/>
      <c r="AE32755"/>
    </row>
    <row r="32756" spans="1:31">
      <c r="A32756">
        <v>76360</v>
      </c>
      <c r="B32756" t="s">
        <v>9864</v>
      </c>
      <c r="C32756" t="s">
        <v>33477</v>
      </c>
      <c r="D32756" t="s">
        <v>33476</v>
      </c>
      <c r="E32756"/>
      <c r="F32756"/>
      <c r="G32756"/>
      <c r="H32756"/>
      <c r="I32756"/>
      <c r="J32756"/>
      <c r="U32756" s="43"/>
      <c r="AE32756"/>
    </row>
    <row r="32757" spans="1:31">
      <c r="A32757">
        <v>76730</v>
      </c>
      <c r="B32757" t="s">
        <v>27966</v>
      </c>
      <c r="C32757" t="s">
        <v>33477</v>
      </c>
      <c r="D32757" t="s">
        <v>33476</v>
      </c>
      <c r="E32757"/>
      <c r="F32757"/>
      <c r="G32757"/>
      <c r="H32757"/>
      <c r="I32757"/>
      <c r="J32757"/>
      <c r="U32757" s="43"/>
      <c r="AE32757"/>
    </row>
    <row r="32758" spans="1:31">
      <c r="A32758">
        <v>76850</v>
      </c>
      <c r="B32758" t="s">
        <v>27967</v>
      </c>
      <c r="C32758" t="s">
        <v>33477</v>
      </c>
      <c r="D32758" t="s">
        <v>33476</v>
      </c>
      <c r="E32758"/>
      <c r="F32758"/>
      <c r="G32758"/>
      <c r="H32758"/>
      <c r="I32758"/>
      <c r="J32758"/>
      <c r="U32758" s="43"/>
      <c r="AE32758"/>
    </row>
    <row r="32759" spans="1:31">
      <c r="A32759">
        <v>76680</v>
      </c>
      <c r="B32759" t="s">
        <v>27968</v>
      </c>
      <c r="C32759" t="s">
        <v>33477</v>
      </c>
      <c r="D32759" t="s">
        <v>33476</v>
      </c>
      <c r="E32759"/>
      <c r="F32759"/>
      <c r="G32759"/>
      <c r="H32759"/>
      <c r="I32759"/>
      <c r="J32759"/>
      <c r="U32759" s="43"/>
      <c r="AE32759"/>
    </row>
    <row r="32760" spans="1:31">
      <c r="A32760">
        <v>76740</v>
      </c>
      <c r="B32760" t="s">
        <v>27969</v>
      </c>
      <c r="C32760" t="s">
        <v>33477</v>
      </c>
      <c r="D32760" t="s">
        <v>33476</v>
      </c>
      <c r="E32760"/>
      <c r="F32760"/>
      <c r="G32760"/>
      <c r="H32760"/>
      <c r="I32760"/>
      <c r="J32760"/>
      <c r="U32760" s="43"/>
      <c r="AE32760"/>
    </row>
    <row r="32761" spans="1:31">
      <c r="A32761">
        <v>76110</v>
      </c>
      <c r="B32761" t="s">
        <v>27970</v>
      </c>
      <c r="C32761" t="s">
        <v>33477</v>
      </c>
      <c r="D32761" t="s">
        <v>33476</v>
      </c>
      <c r="E32761"/>
      <c r="F32761"/>
      <c r="G32761"/>
      <c r="H32761"/>
      <c r="I32761"/>
      <c r="J32761"/>
      <c r="U32761" s="43"/>
      <c r="AE32761"/>
    </row>
    <row r="32762" spans="1:31">
      <c r="A32762">
        <v>76220</v>
      </c>
      <c r="B32762" t="s">
        <v>27971</v>
      </c>
      <c r="C32762" t="s">
        <v>33477</v>
      </c>
      <c r="D32762" t="s">
        <v>33481</v>
      </c>
      <c r="E32762"/>
      <c r="F32762"/>
      <c r="G32762"/>
      <c r="H32762"/>
      <c r="I32762"/>
      <c r="J32762"/>
      <c r="U32762" s="43"/>
      <c r="AE32762"/>
    </row>
    <row r="32763" spans="1:31">
      <c r="A32763">
        <v>76110</v>
      </c>
      <c r="B32763" t="s">
        <v>27972</v>
      </c>
      <c r="C32763" t="s">
        <v>33477</v>
      </c>
      <c r="D32763" t="s">
        <v>33476</v>
      </c>
      <c r="E32763"/>
      <c r="F32763"/>
      <c r="G32763"/>
      <c r="H32763"/>
      <c r="I32763"/>
      <c r="J32763"/>
      <c r="U32763" s="43"/>
      <c r="AE32763"/>
    </row>
    <row r="32764" spans="1:31">
      <c r="A32764">
        <v>76560</v>
      </c>
      <c r="B32764" t="s">
        <v>27973</v>
      </c>
      <c r="C32764" t="s">
        <v>33477</v>
      </c>
      <c r="D32764" t="s">
        <v>33476</v>
      </c>
      <c r="E32764"/>
      <c r="F32764"/>
      <c r="G32764"/>
      <c r="H32764"/>
      <c r="I32764"/>
      <c r="J32764"/>
      <c r="U32764" s="43"/>
      <c r="AE32764"/>
    </row>
    <row r="32765" spans="1:31">
      <c r="A32765">
        <v>76750</v>
      </c>
      <c r="B32765" t="s">
        <v>20047</v>
      </c>
      <c r="C32765" t="s">
        <v>33477</v>
      </c>
      <c r="D32765" t="s">
        <v>33476</v>
      </c>
      <c r="E32765"/>
      <c r="F32765"/>
      <c r="G32765"/>
      <c r="H32765"/>
      <c r="I32765"/>
      <c r="J32765"/>
      <c r="U32765" s="43"/>
      <c r="AE32765"/>
    </row>
    <row r="32766" spans="1:31">
      <c r="A32766">
        <v>76750</v>
      </c>
      <c r="B32766" t="s">
        <v>20047</v>
      </c>
      <c r="C32766" t="s">
        <v>33477</v>
      </c>
      <c r="D32766" t="s">
        <v>33476</v>
      </c>
      <c r="E32766"/>
      <c r="F32766"/>
      <c r="G32766"/>
      <c r="H32766"/>
      <c r="I32766"/>
      <c r="J32766"/>
      <c r="U32766" s="43"/>
      <c r="AE32766"/>
    </row>
    <row r="32767" spans="1:31">
      <c r="A32767">
        <v>76750</v>
      </c>
      <c r="B32767" t="s">
        <v>20047</v>
      </c>
      <c r="C32767" t="s">
        <v>33477</v>
      </c>
      <c r="D32767" t="s">
        <v>33476</v>
      </c>
      <c r="E32767"/>
      <c r="F32767"/>
      <c r="G32767"/>
      <c r="H32767"/>
      <c r="I32767"/>
      <c r="J32767"/>
      <c r="U32767" s="43"/>
      <c r="AE32767"/>
    </row>
    <row r="32768" spans="1:31">
      <c r="A32768">
        <v>76270</v>
      </c>
      <c r="B32768" t="s">
        <v>15204</v>
      </c>
      <c r="C32768" t="s">
        <v>33477</v>
      </c>
      <c r="D32768" t="s">
        <v>33476</v>
      </c>
      <c r="E32768"/>
      <c r="F32768"/>
      <c r="G32768"/>
      <c r="H32768"/>
      <c r="I32768"/>
      <c r="J32768"/>
      <c r="U32768" s="43"/>
      <c r="AE32768"/>
    </row>
    <row r="32769" spans="1:31">
      <c r="A32769">
        <v>76660</v>
      </c>
      <c r="B32769" t="s">
        <v>27974</v>
      </c>
      <c r="C32769" t="s">
        <v>33477</v>
      </c>
      <c r="D32769" t="s">
        <v>33476</v>
      </c>
      <c r="E32769"/>
      <c r="F32769"/>
      <c r="G32769"/>
      <c r="H32769"/>
      <c r="I32769"/>
      <c r="J32769"/>
      <c r="U32769" s="43"/>
      <c r="AE32769"/>
    </row>
    <row r="32770" spans="1:31">
      <c r="A32770">
        <v>76890</v>
      </c>
      <c r="B32770" t="s">
        <v>27975</v>
      </c>
      <c r="C32770" t="s">
        <v>33477</v>
      </c>
      <c r="D32770" t="s">
        <v>33476</v>
      </c>
      <c r="E32770"/>
      <c r="F32770"/>
      <c r="G32770"/>
      <c r="H32770"/>
      <c r="I32770"/>
      <c r="J32770"/>
      <c r="U32770" s="43"/>
      <c r="AE32770"/>
    </row>
    <row r="32771" spans="1:31">
      <c r="A32771">
        <v>76460</v>
      </c>
      <c r="B32771" t="s">
        <v>27976</v>
      </c>
      <c r="C32771" t="s">
        <v>33477</v>
      </c>
      <c r="D32771" t="e">
        <v>#N/A</v>
      </c>
      <c r="E32771"/>
      <c r="F32771"/>
      <c r="G32771"/>
      <c r="H32771"/>
      <c r="I32771"/>
      <c r="J32771"/>
      <c r="U32771" s="43"/>
      <c r="AE32771"/>
    </row>
    <row r="32772" spans="1:31">
      <c r="A32772">
        <v>76690</v>
      </c>
      <c r="B32772" t="s">
        <v>27977</v>
      </c>
      <c r="C32772" t="s">
        <v>33477</v>
      </c>
      <c r="D32772" t="s">
        <v>33476</v>
      </c>
      <c r="E32772"/>
      <c r="F32772"/>
      <c r="G32772"/>
      <c r="H32772"/>
      <c r="I32772"/>
      <c r="J32772"/>
      <c r="U32772" s="43"/>
      <c r="AE32772"/>
    </row>
    <row r="32773" spans="1:31">
      <c r="A32773">
        <v>76890</v>
      </c>
      <c r="B32773" t="s">
        <v>27978</v>
      </c>
      <c r="C32773" t="s">
        <v>33477</v>
      </c>
      <c r="D32773" t="s">
        <v>33476</v>
      </c>
      <c r="E32773"/>
      <c r="F32773"/>
      <c r="G32773"/>
      <c r="H32773"/>
      <c r="I32773"/>
      <c r="J32773"/>
      <c r="U32773" s="43"/>
      <c r="AE32773"/>
    </row>
    <row r="32774" spans="1:31">
      <c r="A32774">
        <v>76340</v>
      </c>
      <c r="B32774" t="s">
        <v>27979</v>
      </c>
      <c r="C32774" t="s">
        <v>33477</v>
      </c>
      <c r="D32774" t="s">
        <v>33476</v>
      </c>
      <c r="E32774"/>
      <c r="F32774"/>
      <c r="G32774"/>
      <c r="H32774"/>
      <c r="I32774"/>
      <c r="J32774"/>
      <c r="U32774" s="43"/>
      <c r="AE32774"/>
    </row>
    <row r="32775" spans="1:31">
      <c r="A32775">
        <v>76260</v>
      </c>
      <c r="B32775" t="s">
        <v>27980</v>
      </c>
      <c r="C32775" t="s">
        <v>33477</v>
      </c>
      <c r="D32775" t="s">
        <v>33476</v>
      </c>
      <c r="E32775"/>
      <c r="F32775"/>
      <c r="G32775"/>
      <c r="H32775"/>
      <c r="I32775"/>
      <c r="J32775"/>
      <c r="U32775" s="43"/>
      <c r="AE32775"/>
    </row>
    <row r="32776" spans="1:31">
      <c r="A32776">
        <v>76450</v>
      </c>
      <c r="B32776" t="s">
        <v>27981</v>
      </c>
      <c r="C32776" t="s">
        <v>33477</v>
      </c>
      <c r="D32776" t="s">
        <v>33476</v>
      </c>
      <c r="E32776"/>
      <c r="F32776"/>
      <c r="G32776"/>
      <c r="H32776"/>
      <c r="I32776"/>
      <c r="J32776"/>
      <c r="U32776" s="43"/>
      <c r="AE32776"/>
    </row>
    <row r="32777" spans="1:31">
      <c r="A32777">
        <v>76380</v>
      </c>
      <c r="B32777" t="s">
        <v>27982</v>
      </c>
      <c r="C32777" t="s">
        <v>33477</v>
      </c>
      <c r="D32777" t="s">
        <v>33476</v>
      </c>
      <c r="E32777"/>
      <c r="F32777"/>
      <c r="G32777"/>
      <c r="H32777"/>
      <c r="I32777"/>
      <c r="J32777"/>
      <c r="U32777" s="43"/>
      <c r="AE32777"/>
    </row>
    <row r="32778" spans="1:31">
      <c r="A32778">
        <v>76380</v>
      </c>
      <c r="B32778" t="s">
        <v>27982</v>
      </c>
      <c r="C32778" t="s">
        <v>33477</v>
      </c>
      <c r="D32778" t="s">
        <v>33476</v>
      </c>
      <c r="E32778"/>
      <c r="F32778"/>
      <c r="G32778"/>
      <c r="H32778"/>
      <c r="I32778"/>
      <c r="J32778"/>
      <c r="U32778" s="43"/>
      <c r="AE32778"/>
    </row>
    <row r="32779" spans="1:31">
      <c r="A32779">
        <v>76380</v>
      </c>
      <c r="B32779" t="s">
        <v>27982</v>
      </c>
      <c r="C32779" t="s">
        <v>33477</v>
      </c>
      <c r="D32779" t="s">
        <v>33476</v>
      </c>
      <c r="E32779"/>
      <c r="F32779"/>
      <c r="G32779"/>
      <c r="H32779"/>
      <c r="I32779"/>
      <c r="J32779"/>
      <c r="U32779" s="43"/>
      <c r="AE32779"/>
    </row>
    <row r="32780" spans="1:31">
      <c r="A32780">
        <v>76560</v>
      </c>
      <c r="B32780" t="s">
        <v>27983</v>
      </c>
      <c r="C32780" t="s">
        <v>33477</v>
      </c>
      <c r="D32780" t="s">
        <v>33476</v>
      </c>
      <c r="E32780"/>
      <c r="F32780"/>
      <c r="G32780"/>
      <c r="H32780"/>
      <c r="I32780"/>
      <c r="J32780"/>
      <c r="U32780" s="43"/>
      <c r="AE32780"/>
    </row>
    <row r="32781" spans="1:31">
      <c r="A32781">
        <v>76450</v>
      </c>
      <c r="B32781" t="s">
        <v>27984</v>
      </c>
      <c r="C32781" t="s">
        <v>33477</v>
      </c>
      <c r="D32781" t="s">
        <v>33476</v>
      </c>
      <c r="E32781"/>
      <c r="F32781"/>
      <c r="G32781"/>
      <c r="H32781"/>
      <c r="I32781"/>
      <c r="J32781"/>
      <c r="U32781" s="43"/>
      <c r="AE32781"/>
    </row>
    <row r="32782" spans="1:31">
      <c r="A32782">
        <v>76190</v>
      </c>
      <c r="B32782" t="s">
        <v>27985</v>
      </c>
      <c r="C32782" t="s">
        <v>33477</v>
      </c>
      <c r="D32782" t="s">
        <v>33476</v>
      </c>
      <c r="E32782"/>
      <c r="F32782"/>
      <c r="G32782"/>
      <c r="H32782"/>
      <c r="I32782"/>
      <c r="J32782"/>
      <c r="U32782" s="43"/>
      <c r="AE32782"/>
    </row>
    <row r="32783" spans="1:31">
      <c r="A32783">
        <v>76560</v>
      </c>
      <c r="B32783" t="s">
        <v>27986</v>
      </c>
      <c r="C32783" t="s">
        <v>33477</v>
      </c>
      <c r="D32783" t="s">
        <v>33476</v>
      </c>
      <c r="E32783"/>
      <c r="F32783"/>
      <c r="G32783"/>
      <c r="H32783"/>
      <c r="I32783"/>
      <c r="J32783"/>
      <c r="U32783" s="43"/>
      <c r="AE32783"/>
    </row>
    <row r="32784" spans="1:31">
      <c r="A32784">
        <v>76590</v>
      </c>
      <c r="B32784" t="s">
        <v>27987</v>
      </c>
      <c r="C32784" t="s">
        <v>33477</v>
      </c>
      <c r="D32784" t="s">
        <v>33476</v>
      </c>
      <c r="E32784"/>
      <c r="F32784"/>
      <c r="G32784"/>
      <c r="H32784"/>
      <c r="I32784"/>
      <c r="J32784"/>
      <c r="U32784" s="43"/>
      <c r="AE32784"/>
    </row>
    <row r="32785" spans="1:31">
      <c r="A32785">
        <v>76116</v>
      </c>
      <c r="B32785" t="s">
        <v>27988</v>
      </c>
      <c r="C32785" t="s">
        <v>33477</v>
      </c>
      <c r="D32785" t="s">
        <v>33481</v>
      </c>
      <c r="E32785"/>
      <c r="F32785"/>
      <c r="G32785"/>
      <c r="H32785"/>
      <c r="I32785"/>
      <c r="J32785"/>
      <c r="U32785" s="43"/>
      <c r="AE32785"/>
    </row>
    <row r="32786" spans="1:31">
      <c r="A32786">
        <v>76490</v>
      </c>
      <c r="B32786" t="s">
        <v>27989</v>
      </c>
      <c r="C32786" t="s">
        <v>33477</v>
      </c>
      <c r="D32786" t="s">
        <v>33476</v>
      </c>
      <c r="E32786"/>
      <c r="F32786"/>
      <c r="G32786"/>
      <c r="H32786"/>
      <c r="I32786"/>
      <c r="J32786"/>
      <c r="U32786" s="43"/>
      <c r="AE32786"/>
    </row>
    <row r="32787" spans="1:31">
      <c r="A32787">
        <v>76490</v>
      </c>
      <c r="B32787" t="s">
        <v>27989</v>
      </c>
      <c r="C32787" t="s">
        <v>33477</v>
      </c>
      <c r="D32787" t="s">
        <v>33476</v>
      </c>
      <c r="E32787"/>
      <c r="F32787"/>
      <c r="G32787"/>
      <c r="H32787"/>
      <c r="I32787"/>
      <c r="J32787"/>
      <c r="U32787" s="43"/>
      <c r="AE32787"/>
    </row>
    <row r="32788" spans="1:31">
      <c r="A32788">
        <v>76490</v>
      </c>
      <c r="B32788" t="s">
        <v>27989</v>
      </c>
      <c r="C32788" t="s">
        <v>33477</v>
      </c>
      <c r="D32788" t="s">
        <v>33476</v>
      </c>
      <c r="E32788"/>
      <c r="F32788"/>
      <c r="G32788"/>
      <c r="H32788"/>
      <c r="I32788"/>
      <c r="J32788"/>
      <c r="U32788" s="43"/>
      <c r="AE32788"/>
    </row>
    <row r="32789" spans="1:31">
      <c r="A32789">
        <v>76320</v>
      </c>
      <c r="B32789" t="s">
        <v>27990</v>
      </c>
      <c r="C32789" t="s">
        <v>33480</v>
      </c>
      <c r="D32789" t="s">
        <v>33476</v>
      </c>
      <c r="E32789"/>
      <c r="F32789"/>
      <c r="G32789"/>
      <c r="H32789"/>
      <c r="I32789"/>
      <c r="J32789"/>
      <c r="U32789" s="43"/>
      <c r="AE32789"/>
    </row>
    <row r="32790" spans="1:31">
      <c r="A32790">
        <v>76390</v>
      </c>
      <c r="B32790" t="s">
        <v>27991</v>
      </c>
      <c r="C32790" t="s">
        <v>33478</v>
      </c>
      <c r="D32790" t="s">
        <v>33476</v>
      </c>
      <c r="E32790"/>
      <c r="F32790"/>
      <c r="G32790"/>
      <c r="H32790"/>
      <c r="I32790"/>
      <c r="J32790"/>
      <c r="U32790" s="43"/>
      <c r="AE32790"/>
    </row>
    <row r="32791" spans="1:31">
      <c r="A32791">
        <v>76930</v>
      </c>
      <c r="B32791" t="s">
        <v>27992</v>
      </c>
      <c r="C32791" t="s">
        <v>33477</v>
      </c>
      <c r="D32791" t="s">
        <v>33476</v>
      </c>
      <c r="E32791"/>
      <c r="F32791"/>
      <c r="G32791"/>
      <c r="H32791"/>
      <c r="I32791"/>
      <c r="J32791"/>
      <c r="U32791" s="43"/>
      <c r="AE32791"/>
    </row>
    <row r="32792" spans="1:31">
      <c r="A32792">
        <v>76590</v>
      </c>
      <c r="B32792" t="s">
        <v>27993</v>
      </c>
      <c r="C32792" t="s">
        <v>33477</v>
      </c>
      <c r="D32792" t="s">
        <v>33476</v>
      </c>
      <c r="E32792"/>
      <c r="F32792"/>
      <c r="G32792"/>
      <c r="H32792"/>
      <c r="I32792"/>
      <c r="J32792"/>
      <c r="U32792" s="43"/>
      <c r="AE32792"/>
    </row>
    <row r="32793" spans="1:31">
      <c r="A32793">
        <v>76430</v>
      </c>
      <c r="B32793" t="s">
        <v>27994</v>
      </c>
      <c r="C32793" t="s">
        <v>33477</v>
      </c>
      <c r="D32793" t="s">
        <v>33476</v>
      </c>
      <c r="E32793"/>
      <c r="F32793"/>
      <c r="G32793"/>
      <c r="H32793"/>
      <c r="I32793"/>
      <c r="J32793"/>
      <c r="U32793" s="43"/>
      <c r="AE32793"/>
    </row>
    <row r="32794" spans="1:31">
      <c r="A32794">
        <v>76590</v>
      </c>
      <c r="B32794" t="s">
        <v>27995</v>
      </c>
      <c r="C32794" t="s">
        <v>33477</v>
      </c>
      <c r="D32794" t="s">
        <v>33476</v>
      </c>
      <c r="E32794"/>
      <c r="F32794"/>
      <c r="G32794"/>
      <c r="H32794"/>
      <c r="I32794"/>
      <c r="J32794"/>
      <c r="U32794" s="43"/>
      <c r="AE32794"/>
    </row>
    <row r="32795" spans="1:31">
      <c r="A32795">
        <v>76780</v>
      </c>
      <c r="B32795" t="s">
        <v>27996</v>
      </c>
      <c r="C32795" t="s">
        <v>33477</v>
      </c>
      <c r="D32795" t="s">
        <v>33476</v>
      </c>
      <c r="E32795"/>
      <c r="F32795"/>
      <c r="G32795"/>
      <c r="H32795"/>
      <c r="I32795"/>
      <c r="J32795"/>
      <c r="U32795" s="43"/>
      <c r="AE32795"/>
    </row>
    <row r="32796" spans="1:31">
      <c r="A32796">
        <v>76740</v>
      </c>
      <c r="B32796" t="s">
        <v>27997</v>
      </c>
      <c r="C32796" t="s">
        <v>33477</v>
      </c>
      <c r="D32796" t="s">
        <v>33476</v>
      </c>
      <c r="E32796"/>
      <c r="F32796"/>
      <c r="G32796"/>
      <c r="H32796"/>
      <c r="I32796"/>
      <c r="J32796"/>
      <c r="U32796" s="43"/>
      <c r="AE32796"/>
    </row>
    <row r="32797" spans="1:31">
      <c r="A32797">
        <v>76590</v>
      </c>
      <c r="B32797" t="s">
        <v>27998</v>
      </c>
      <c r="C32797" t="s">
        <v>33477</v>
      </c>
      <c r="D32797" t="s">
        <v>33476</v>
      </c>
      <c r="E32797"/>
      <c r="F32797"/>
      <c r="G32797"/>
      <c r="H32797"/>
      <c r="I32797"/>
      <c r="J32797"/>
      <c r="U32797" s="43"/>
      <c r="AE32797"/>
    </row>
    <row r="32798" spans="1:31">
      <c r="A32798">
        <v>76570</v>
      </c>
      <c r="B32798" t="s">
        <v>27999</v>
      </c>
      <c r="C32798" t="s">
        <v>33477</v>
      </c>
      <c r="D32798" t="s">
        <v>33476</v>
      </c>
      <c r="E32798"/>
      <c r="F32798"/>
      <c r="G32798"/>
      <c r="H32798"/>
      <c r="I32798"/>
      <c r="J32798"/>
      <c r="U32798" s="43"/>
      <c r="AE32798"/>
    </row>
    <row r="32799" spans="1:31">
      <c r="A32799">
        <v>76660</v>
      </c>
      <c r="B32799" t="s">
        <v>28000</v>
      </c>
      <c r="C32799" t="s">
        <v>33477</v>
      </c>
      <c r="D32799" t="s">
        <v>33476</v>
      </c>
      <c r="E32799"/>
      <c r="F32799"/>
      <c r="G32799"/>
      <c r="H32799"/>
      <c r="I32799"/>
      <c r="J32799"/>
      <c r="U32799" s="43"/>
      <c r="AE32799"/>
    </row>
    <row r="32800" spans="1:31">
      <c r="A32800">
        <v>76450</v>
      </c>
      <c r="B32800" t="s">
        <v>28001</v>
      </c>
      <c r="C32800" t="s">
        <v>33477</v>
      </c>
      <c r="D32800" t="s">
        <v>33476</v>
      </c>
      <c r="E32800"/>
      <c r="F32800"/>
      <c r="G32800"/>
      <c r="H32800"/>
      <c r="I32800"/>
      <c r="J32800"/>
      <c r="U32800" s="43"/>
      <c r="AE32800"/>
    </row>
    <row r="32801" spans="1:31">
      <c r="A32801">
        <v>76690</v>
      </c>
      <c r="B32801" t="s">
        <v>28002</v>
      </c>
      <c r="C32801" t="s">
        <v>33477</v>
      </c>
      <c r="D32801" t="s">
        <v>33476</v>
      </c>
      <c r="E32801"/>
      <c r="F32801"/>
      <c r="G32801"/>
      <c r="H32801"/>
      <c r="I32801"/>
      <c r="J32801"/>
      <c r="U32801" s="43"/>
      <c r="AE32801"/>
    </row>
    <row r="32802" spans="1:31">
      <c r="A32802">
        <v>76410</v>
      </c>
      <c r="B32802" t="s">
        <v>28003</v>
      </c>
      <c r="C32802" t="s">
        <v>33480</v>
      </c>
      <c r="D32802" t="e">
        <v>#N/A</v>
      </c>
      <c r="E32802"/>
      <c r="F32802"/>
      <c r="G32802"/>
      <c r="H32802"/>
      <c r="I32802"/>
      <c r="J32802"/>
      <c r="U32802" s="43"/>
      <c r="AE32802"/>
    </row>
    <row r="32803" spans="1:31">
      <c r="A32803">
        <v>76690</v>
      </c>
      <c r="B32803" t="s">
        <v>28004</v>
      </c>
      <c r="C32803" t="s">
        <v>33477</v>
      </c>
      <c r="D32803" t="s">
        <v>33476</v>
      </c>
      <c r="E32803"/>
      <c r="F32803"/>
      <c r="G32803"/>
      <c r="H32803"/>
      <c r="I32803"/>
      <c r="J32803"/>
      <c r="U32803" s="43"/>
      <c r="AE32803"/>
    </row>
    <row r="32804" spans="1:31">
      <c r="A32804">
        <v>76450</v>
      </c>
      <c r="B32804" t="s">
        <v>28005</v>
      </c>
      <c r="C32804" t="s">
        <v>33477</v>
      </c>
      <c r="D32804" t="s">
        <v>33476</v>
      </c>
      <c r="E32804"/>
      <c r="F32804"/>
      <c r="G32804"/>
      <c r="H32804"/>
      <c r="I32804"/>
      <c r="J32804"/>
      <c r="U32804" s="43"/>
      <c r="AE32804"/>
    </row>
    <row r="32805" spans="1:31">
      <c r="A32805">
        <v>76640</v>
      </c>
      <c r="B32805" t="s">
        <v>4667</v>
      </c>
      <c r="C32805" t="s">
        <v>33477</v>
      </c>
      <c r="D32805" t="s">
        <v>33476</v>
      </c>
      <c r="E32805"/>
      <c r="F32805"/>
      <c r="G32805"/>
      <c r="H32805"/>
      <c r="I32805"/>
      <c r="J32805"/>
      <c r="U32805" s="43"/>
      <c r="AE32805"/>
    </row>
    <row r="32806" spans="1:31">
      <c r="A32806">
        <v>76640</v>
      </c>
      <c r="B32806" t="s">
        <v>28006</v>
      </c>
      <c r="C32806" t="s">
        <v>33477</v>
      </c>
      <c r="D32806" t="s">
        <v>33476</v>
      </c>
      <c r="E32806"/>
      <c r="F32806"/>
      <c r="G32806"/>
      <c r="H32806"/>
      <c r="I32806"/>
      <c r="J32806"/>
      <c r="U32806" s="43"/>
      <c r="AE32806"/>
    </row>
    <row r="32807" spans="1:31">
      <c r="A32807">
        <v>76400</v>
      </c>
      <c r="B32807" t="s">
        <v>28007</v>
      </c>
      <c r="C32807" t="s">
        <v>33477</v>
      </c>
      <c r="D32807" t="s">
        <v>33476</v>
      </c>
      <c r="E32807"/>
      <c r="F32807"/>
      <c r="G32807"/>
      <c r="H32807"/>
      <c r="I32807"/>
      <c r="J32807"/>
      <c r="U32807" s="43"/>
      <c r="AE32807"/>
    </row>
    <row r="32808" spans="1:31">
      <c r="A32808">
        <v>76550</v>
      </c>
      <c r="B32808" t="s">
        <v>28008</v>
      </c>
      <c r="C32808" t="s">
        <v>33477</v>
      </c>
      <c r="D32808" t="s">
        <v>33476</v>
      </c>
      <c r="E32808"/>
      <c r="F32808"/>
      <c r="G32808"/>
      <c r="H32808"/>
      <c r="I32808"/>
      <c r="J32808"/>
      <c r="U32808" s="43"/>
      <c r="AE32808"/>
    </row>
    <row r="32809" spans="1:31">
      <c r="A32809">
        <v>76440</v>
      </c>
      <c r="B32809" t="s">
        <v>28009</v>
      </c>
      <c r="C32809" t="s">
        <v>33477</v>
      </c>
      <c r="D32809" t="s">
        <v>33476</v>
      </c>
      <c r="E32809"/>
      <c r="F32809"/>
      <c r="G32809"/>
      <c r="H32809"/>
      <c r="I32809"/>
      <c r="J32809"/>
      <c r="U32809" s="43"/>
      <c r="AE32809"/>
    </row>
    <row r="32810" spans="1:31">
      <c r="A32810">
        <v>76390</v>
      </c>
      <c r="B32810" t="s">
        <v>9394</v>
      </c>
      <c r="C32810" t="s">
        <v>33478</v>
      </c>
      <c r="D32810" t="s">
        <v>33476</v>
      </c>
      <c r="E32810"/>
      <c r="F32810"/>
      <c r="G32810"/>
      <c r="H32810"/>
      <c r="I32810"/>
      <c r="J32810"/>
      <c r="U32810" s="43"/>
      <c r="AE32810"/>
    </row>
    <row r="32811" spans="1:31">
      <c r="A32811">
        <v>76400</v>
      </c>
      <c r="B32811" t="s">
        <v>28010</v>
      </c>
      <c r="C32811" t="s">
        <v>33477</v>
      </c>
      <c r="D32811" t="s">
        <v>33476</v>
      </c>
      <c r="E32811"/>
      <c r="F32811"/>
      <c r="G32811"/>
      <c r="H32811"/>
      <c r="I32811"/>
      <c r="J32811"/>
      <c r="U32811" s="43"/>
      <c r="AE32811"/>
    </row>
    <row r="32812" spans="1:31">
      <c r="A32812">
        <v>76850</v>
      </c>
      <c r="B32812" t="s">
        <v>28011</v>
      </c>
      <c r="C32812" t="s">
        <v>33477</v>
      </c>
      <c r="D32812" t="s">
        <v>33476</v>
      </c>
      <c r="E32812"/>
      <c r="F32812"/>
      <c r="G32812"/>
      <c r="H32812"/>
      <c r="I32812"/>
      <c r="J32812"/>
      <c r="U32812" s="43"/>
      <c r="AE32812"/>
    </row>
    <row r="32813" spans="1:31">
      <c r="A32813">
        <v>76450</v>
      </c>
      <c r="B32813" t="s">
        <v>28012</v>
      </c>
      <c r="C32813" t="s">
        <v>33477</v>
      </c>
      <c r="D32813" t="s">
        <v>33476</v>
      </c>
      <c r="E32813"/>
      <c r="F32813"/>
      <c r="G32813"/>
      <c r="H32813"/>
      <c r="I32813"/>
      <c r="J32813"/>
      <c r="U32813" s="43"/>
      <c r="AE32813"/>
    </row>
    <row r="32814" spans="1:31">
      <c r="A32814">
        <v>76740</v>
      </c>
      <c r="B32814" t="s">
        <v>28013</v>
      </c>
      <c r="C32814" t="s">
        <v>33477</v>
      </c>
      <c r="D32814" t="s">
        <v>33476</v>
      </c>
      <c r="E32814"/>
      <c r="F32814"/>
      <c r="G32814"/>
      <c r="H32814"/>
      <c r="I32814"/>
      <c r="J32814"/>
      <c r="U32814" s="43"/>
      <c r="AE32814"/>
    </row>
    <row r="32815" spans="1:31">
      <c r="A32815">
        <v>76910</v>
      </c>
      <c r="B32815" t="s">
        <v>28014</v>
      </c>
      <c r="C32815" t="s">
        <v>33477</v>
      </c>
      <c r="D32815" t="e">
        <v>#N/A</v>
      </c>
      <c r="E32815"/>
      <c r="F32815"/>
      <c r="G32815"/>
      <c r="H32815"/>
      <c r="I32815"/>
      <c r="J32815"/>
      <c r="U32815" s="43"/>
      <c r="AE32815"/>
    </row>
    <row r="32816" spans="1:31">
      <c r="A32816">
        <v>76910</v>
      </c>
      <c r="B32816" t="s">
        <v>28014</v>
      </c>
      <c r="C32816" t="s">
        <v>33477</v>
      </c>
      <c r="D32816" t="e">
        <v>#N/A</v>
      </c>
      <c r="E32816"/>
      <c r="F32816"/>
      <c r="G32816"/>
      <c r="H32816"/>
      <c r="I32816"/>
      <c r="J32816"/>
      <c r="U32816" s="43"/>
      <c r="AE32816"/>
    </row>
    <row r="32817" spans="1:31">
      <c r="A32817">
        <v>76850</v>
      </c>
      <c r="B32817" t="s">
        <v>28015</v>
      </c>
      <c r="C32817" t="s">
        <v>33477</v>
      </c>
      <c r="D32817" t="s">
        <v>33476</v>
      </c>
      <c r="E32817"/>
      <c r="F32817"/>
      <c r="G32817"/>
      <c r="H32817"/>
      <c r="I32817"/>
      <c r="J32817"/>
      <c r="U32817" s="43"/>
      <c r="AE32817"/>
    </row>
    <row r="32818" spans="1:31">
      <c r="A32818">
        <v>76111</v>
      </c>
      <c r="B32818" t="s">
        <v>28016</v>
      </c>
      <c r="C32818" t="s">
        <v>33477</v>
      </c>
      <c r="D32818" t="e">
        <v>#N/A</v>
      </c>
      <c r="E32818"/>
      <c r="F32818"/>
      <c r="G32818"/>
      <c r="H32818"/>
      <c r="I32818"/>
      <c r="J32818"/>
      <c r="U32818" s="43"/>
      <c r="AE32818"/>
    </row>
    <row r="32819" spans="1:31">
      <c r="A32819">
        <v>76540</v>
      </c>
      <c r="B32819" t="s">
        <v>28017</v>
      </c>
      <c r="C32819" t="s">
        <v>33477</v>
      </c>
      <c r="D32819" t="s">
        <v>33476</v>
      </c>
      <c r="E32819"/>
      <c r="F32819"/>
      <c r="G32819"/>
      <c r="H32819"/>
      <c r="I32819"/>
      <c r="J32819"/>
      <c r="U32819" s="43"/>
      <c r="AE32819"/>
    </row>
    <row r="32820" spans="1:31">
      <c r="A32820">
        <v>76280</v>
      </c>
      <c r="B32820" t="s">
        <v>28018</v>
      </c>
      <c r="C32820" t="s">
        <v>33477</v>
      </c>
      <c r="D32820" t="s">
        <v>33476</v>
      </c>
      <c r="E32820"/>
      <c r="F32820"/>
      <c r="G32820"/>
      <c r="H32820"/>
      <c r="I32820"/>
      <c r="J32820"/>
      <c r="U32820" s="43"/>
      <c r="AE32820"/>
    </row>
    <row r="32821" spans="1:31">
      <c r="A32821">
        <v>76590</v>
      </c>
      <c r="B32821" t="s">
        <v>28019</v>
      </c>
      <c r="C32821" t="s">
        <v>33477</v>
      </c>
      <c r="D32821" t="s">
        <v>33476</v>
      </c>
      <c r="E32821"/>
      <c r="F32821"/>
      <c r="G32821"/>
      <c r="H32821"/>
      <c r="I32821"/>
      <c r="J32821"/>
      <c r="U32821" s="43"/>
      <c r="AE32821"/>
    </row>
    <row r="32822" spans="1:31">
      <c r="A32822">
        <v>76760</v>
      </c>
      <c r="B32822" t="s">
        <v>28020</v>
      </c>
      <c r="C32822" t="s">
        <v>33477</v>
      </c>
      <c r="D32822" t="s">
        <v>33476</v>
      </c>
      <c r="E32822"/>
      <c r="F32822"/>
      <c r="G32822"/>
      <c r="H32822"/>
      <c r="I32822"/>
      <c r="J32822"/>
      <c r="U32822" s="43"/>
      <c r="AE32822"/>
    </row>
    <row r="32823" spans="1:31">
      <c r="A32823">
        <v>76390</v>
      </c>
      <c r="B32823" t="s">
        <v>28021</v>
      </c>
      <c r="C32823" t="s">
        <v>33478</v>
      </c>
      <c r="D32823" t="s">
        <v>33476</v>
      </c>
      <c r="E32823"/>
      <c r="F32823"/>
      <c r="G32823"/>
      <c r="H32823"/>
      <c r="I32823"/>
      <c r="J32823"/>
      <c r="U32823" s="43"/>
      <c r="AE32823"/>
    </row>
    <row r="32824" spans="1:31">
      <c r="A32824">
        <v>76680</v>
      </c>
      <c r="B32824" t="s">
        <v>28022</v>
      </c>
      <c r="C32824" t="s">
        <v>33477</v>
      </c>
      <c r="D32824" t="s">
        <v>33476</v>
      </c>
      <c r="E32824"/>
      <c r="F32824"/>
      <c r="G32824"/>
      <c r="H32824"/>
      <c r="I32824"/>
      <c r="J32824"/>
      <c r="U32824" s="43"/>
      <c r="AE32824"/>
    </row>
    <row r="32825" spans="1:31">
      <c r="A32825">
        <v>76780</v>
      </c>
      <c r="B32825" t="s">
        <v>28023</v>
      </c>
      <c r="C32825" t="s">
        <v>33477</v>
      </c>
      <c r="D32825" t="s">
        <v>33476</v>
      </c>
      <c r="E32825"/>
      <c r="F32825"/>
      <c r="G32825"/>
      <c r="H32825"/>
      <c r="I32825"/>
      <c r="J32825"/>
      <c r="U32825" s="43"/>
      <c r="AE32825"/>
    </row>
    <row r="32826" spans="1:31">
      <c r="A32826">
        <v>76660</v>
      </c>
      <c r="B32826" t="s">
        <v>28024</v>
      </c>
      <c r="C32826" t="s">
        <v>33477</v>
      </c>
      <c r="D32826" t="s">
        <v>33476</v>
      </c>
      <c r="E32826"/>
      <c r="F32826"/>
      <c r="G32826"/>
      <c r="H32826"/>
      <c r="I32826"/>
      <c r="J32826"/>
      <c r="U32826" s="43"/>
      <c r="AE32826"/>
    </row>
    <row r="32827" spans="1:31">
      <c r="A32827">
        <v>76190</v>
      </c>
      <c r="B32827" t="s">
        <v>28025</v>
      </c>
      <c r="C32827" t="s">
        <v>33477</v>
      </c>
      <c r="D32827" t="s">
        <v>33476</v>
      </c>
      <c r="E32827"/>
      <c r="F32827"/>
      <c r="G32827"/>
      <c r="H32827"/>
      <c r="I32827"/>
      <c r="J32827"/>
      <c r="U32827" s="43"/>
      <c r="AE32827"/>
    </row>
    <row r="32828" spans="1:31">
      <c r="A32828">
        <v>76720</v>
      </c>
      <c r="B32828" t="s">
        <v>28026</v>
      </c>
      <c r="C32828" t="s">
        <v>33477</v>
      </c>
      <c r="D32828" t="e">
        <v>#N/A</v>
      </c>
      <c r="E32828"/>
      <c r="F32828"/>
      <c r="G32828"/>
      <c r="H32828"/>
      <c r="I32828"/>
      <c r="J32828"/>
      <c r="U32828" s="43"/>
      <c r="AE32828"/>
    </row>
    <row r="32829" spans="1:31">
      <c r="A32829">
        <v>76590</v>
      </c>
      <c r="B32829" t="s">
        <v>28027</v>
      </c>
      <c r="C32829" t="s">
        <v>33477</v>
      </c>
      <c r="D32829" t="s">
        <v>33476</v>
      </c>
      <c r="E32829"/>
      <c r="F32829"/>
      <c r="G32829"/>
      <c r="H32829"/>
      <c r="I32829"/>
      <c r="J32829"/>
      <c r="U32829" s="43"/>
      <c r="AE32829"/>
    </row>
    <row r="32830" spans="1:31">
      <c r="A32830">
        <v>76280</v>
      </c>
      <c r="B32830" t="s">
        <v>4703</v>
      </c>
      <c r="C32830" t="s">
        <v>33477</v>
      </c>
      <c r="D32830" t="s">
        <v>33476</v>
      </c>
      <c r="E32830"/>
      <c r="F32830"/>
      <c r="G32830"/>
      <c r="H32830"/>
      <c r="I32830"/>
      <c r="J32830"/>
      <c r="U32830" s="43"/>
      <c r="AE32830"/>
    </row>
    <row r="32831" spans="1:31">
      <c r="A32831">
        <v>76260</v>
      </c>
      <c r="B32831" t="s">
        <v>28028</v>
      </c>
      <c r="C32831" t="s">
        <v>33477</v>
      </c>
      <c r="D32831" t="s">
        <v>33476</v>
      </c>
      <c r="E32831"/>
      <c r="F32831"/>
      <c r="G32831"/>
      <c r="H32831"/>
      <c r="I32831"/>
      <c r="J32831"/>
      <c r="U32831" s="43"/>
      <c r="AE32831"/>
    </row>
    <row r="32832" spans="1:31">
      <c r="A32832">
        <v>76220</v>
      </c>
      <c r="B32832" t="s">
        <v>28029</v>
      </c>
      <c r="C32832" t="s">
        <v>33477</v>
      </c>
      <c r="D32832" t="s">
        <v>33481</v>
      </c>
      <c r="E32832"/>
      <c r="F32832"/>
      <c r="G32832"/>
      <c r="H32832"/>
      <c r="I32832"/>
      <c r="J32832"/>
      <c r="U32832" s="43"/>
      <c r="AE32832"/>
    </row>
    <row r="32833" spans="1:31">
      <c r="A32833">
        <v>76220</v>
      </c>
      <c r="B32833" t="s">
        <v>28030</v>
      </c>
      <c r="C32833" t="s">
        <v>33477</v>
      </c>
      <c r="D32833" t="s">
        <v>33481</v>
      </c>
      <c r="E32833"/>
      <c r="F32833"/>
      <c r="G32833"/>
      <c r="H32833"/>
      <c r="I32833"/>
      <c r="J32833"/>
      <c r="U32833" s="43"/>
      <c r="AE32833"/>
    </row>
    <row r="32834" spans="1:31">
      <c r="A32834">
        <v>76510</v>
      </c>
      <c r="B32834" t="s">
        <v>28031</v>
      </c>
      <c r="C32834" t="s">
        <v>33477</v>
      </c>
      <c r="D32834" t="s">
        <v>33476</v>
      </c>
      <c r="E32834"/>
      <c r="F32834"/>
      <c r="G32834"/>
      <c r="H32834"/>
      <c r="I32834"/>
      <c r="J32834"/>
      <c r="U32834" s="43"/>
      <c r="AE32834"/>
    </row>
    <row r="32835" spans="1:31">
      <c r="A32835">
        <v>76340</v>
      </c>
      <c r="B32835" t="s">
        <v>28032</v>
      </c>
      <c r="C32835" t="s">
        <v>33477</v>
      </c>
      <c r="D32835" t="s">
        <v>33476</v>
      </c>
      <c r="E32835"/>
      <c r="F32835"/>
      <c r="G32835"/>
      <c r="H32835"/>
      <c r="I32835"/>
      <c r="J32835"/>
      <c r="U32835" s="43"/>
      <c r="AE32835"/>
    </row>
    <row r="32836" spans="1:31">
      <c r="A32836">
        <v>76160</v>
      </c>
      <c r="B32836" t="s">
        <v>28033</v>
      </c>
      <c r="C32836" t="s">
        <v>33477</v>
      </c>
      <c r="D32836" t="s">
        <v>33476</v>
      </c>
      <c r="E32836"/>
      <c r="F32836"/>
      <c r="G32836"/>
      <c r="H32836"/>
      <c r="I32836"/>
      <c r="J32836"/>
      <c r="U32836" s="43"/>
      <c r="AE32836"/>
    </row>
    <row r="32837" spans="1:31">
      <c r="A32837">
        <v>76110</v>
      </c>
      <c r="B32837" t="s">
        <v>28034</v>
      </c>
      <c r="C32837" t="s">
        <v>33477</v>
      </c>
      <c r="D32837" t="s">
        <v>33476</v>
      </c>
      <c r="E32837"/>
      <c r="F32837"/>
      <c r="G32837"/>
      <c r="H32837"/>
      <c r="I32837"/>
      <c r="J32837"/>
      <c r="U32837" s="43"/>
      <c r="AE32837"/>
    </row>
    <row r="32838" spans="1:31">
      <c r="A32838">
        <v>76590</v>
      </c>
      <c r="B32838" t="s">
        <v>28035</v>
      </c>
      <c r="C32838" t="s">
        <v>33477</v>
      </c>
      <c r="D32838" t="s">
        <v>33476</v>
      </c>
      <c r="E32838"/>
      <c r="F32838"/>
      <c r="G32838"/>
      <c r="H32838"/>
      <c r="I32838"/>
      <c r="J32838"/>
      <c r="U32838" s="43"/>
      <c r="AE32838"/>
    </row>
    <row r="32839" spans="1:31">
      <c r="A32839">
        <v>76250</v>
      </c>
      <c r="B32839" t="s">
        <v>28036</v>
      </c>
      <c r="C32839" t="s">
        <v>33477</v>
      </c>
      <c r="D32839" t="e">
        <v>#N/A</v>
      </c>
      <c r="E32839"/>
      <c r="F32839"/>
      <c r="G32839"/>
      <c r="H32839"/>
      <c r="I32839"/>
      <c r="J32839"/>
      <c r="U32839" s="43"/>
      <c r="AE32839"/>
    </row>
    <row r="32840" spans="1:31">
      <c r="A32840">
        <v>76200</v>
      </c>
      <c r="B32840" t="s">
        <v>28037</v>
      </c>
      <c r="C32840" t="s">
        <v>33477</v>
      </c>
      <c r="D32840" t="e">
        <v>#N/A</v>
      </c>
      <c r="E32840"/>
      <c r="F32840"/>
      <c r="G32840"/>
      <c r="H32840"/>
      <c r="I32840"/>
      <c r="J32840"/>
      <c r="U32840" s="43"/>
      <c r="AE32840"/>
    </row>
    <row r="32841" spans="1:31">
      <c r="A32841">
        <v>76370</v>
      </c>
      <c r="B32841" t="s">
        <v>28037</v>
      </c>
      <c r="C32841" t="s">
        <v>33477</v>
      </c>
      <c r="D32841" t="s">
        <v>33476</v>
      </c>
      <c r="E32841"/>
      <c r="F32841"/>
      <c r="G32841"/>
      <c r="H32841"/>
      <c r="I32841"/>
      <c r="J32841"/>
      <c r="U32841" s="43"/>
      <c r="AE32841"/>
    </row>
    <row r="32842" spans="1:31">
      <c r="A32842">
        <v>76370</v>
      </c>
      <c r="B32842" t="s">
        <v>28037</v>
      </c>
      <c r="C32842" t="s">
        <v>33477</v>
      </c>
      <c r="D32842" t="s">
        <v>33476</v>
      </c>
      <c r="E32842"/>
      <c r="F32842"/>
      <c r="G32842"/>
      <c r="H32842"/>
      <c r="I32842"/>
      <c r="J32842"/>
      <c r="U32842" s="43"/>
      <c r="AE32842"/>
    </row>
    <row r="32843" spans="1:31">
      <c r="A32843">
        <v>76220</v>
      </c>
      <c r="B32843" t="s">
        <v>22790</v>
      </c>
      <c r="C32843" t="s">
        <v>33477</v>
      </c>
      <c r="D32843" t="s">
        <v>33481</v>
      </c>
      <c r="E32843"/>
      <c r="F32843"/>
      <c r="G32843"/>
      <c r="H32843"/>
      <c r="I32843"/>
      <c r="J32843"/>
      <c r="U32843" s="43"/>
      <c r="AE32843"/>
    </row>
    <row r="32844" spans="1:31">
      <c r="A32844">
        <v>76560</v>
      </c>
      <c r="B32844" t="s">
        <v>28038</v>
      </c>
      <c r="C32844" t="s">
        <v>33477</v>
      </c>
      <c r="D32844" t="s">
        <v>33476</v>
      </c>
      <c r="E32844"/>
      <c r="F32844"/>
      <c r="G32844"/>
      <c r="H32844"/>
      <c r="I32844"/>
      <c r="J32844"/>
      <c r="U32844" s="43"/>
      <c r="AE32844"/>
    </row>
    <row r="32845" spans="1:31">
      <c r="A32845">
        <v>76630</v>
      </c>
      <c r="B32845" t="s">
        <v>28039</v>
      </c>
      <c r="C32845" t="s">
        <v>33477</v>
      </c>
      <c r="D32845" t="s">
        <v>33476</v>
      </c>
      <c r="E32845"/>
      <c r="F32845"/>
      <c r="G32845"/>
      <c r="H32845"/>
      <c r="I32845"/>
      <c r="J32845"/>
      <c r="U32845" s="43"/>
      <c r="AE32845"/>
    </row>
    <row r="32846" spans="1:31">
      <c r="A32846">
        <v>76460</v>
      </c>
      <c r="B32846" t="s">
        <v>28040</v>
      </c>
      <c r="C32846" t="s">
        <v>33477</v>
      </c>
      <c r="D32846" t="e">
        <v>#N/A</v>
      </c>
      <c r="E32846"/>
      <c r="F32846"/>
      <c r="G32846"/>
      <c r="H32846"/>
      <c r="I32846"/>
      <c r="J32846"/>
      <c r="U32846" s="43"/>
      <c r="AE32846"/>
    </row>
    <row r="32847" spans="1:31">
      <c r="A32847">
        <v>76480</v>
      </c>
      <c r="B32847" t="s">
        <v>28041</v>
      </c>
      <c r="C32847" t="s">
        <v>33477</v>
      </c>
      <c r="D32847" t="s">
        <v>33476</v>
      </c>
      <c r="E32847"/>
      <c r="F32847"/>
      <c r="G32847"/>
      <c r="H32847"/>
      <c r="I32847"/>
      <c r="J32847"/>
      <c r="U32847" s="43"/>
      <c r="AE32847"/>
    </row>
    <row r="32848" spans="1:31">
      <c r="A32848">
        <v>76190</v>
      </c>
      <c r="B32848" t="s">
        <v>28042</v>
      </c>
      <c r="C32848" t="s">
        <v>33477</v>
      </c>
      <c r="D32848" t="s">
        <v>33476</v>
      </c>
      <c r="E32848"/>
      <c r="F32848"/>
      <c r="G32848"/>
      <c r="H32848"/>
      <c r="I32848"/>
      <c r="J32848"/>
      <c r="U32848" s="43"/>
      <c r="AE32848"/>
    </row>
    <row r="32849" spans="1:31">
      <c r="A32849">
        <v>76110</v>
      </c>
      <c r="B32849" t="s">
        <v>28043</v>
      </c>
      <c r="C32849" t="s">
        <v>33477</v>
      </c>
      <c r="D32849" t="s">
        <v>33476</v>
      </c>
      <c r="E32849"/>
      <c r="F32849"/>
      <c r="G32849"/>
      <c r="H32849"/>
      <c r="I32849"/>
      <c r="J32849"/>
      <c r="U32849" s="43"/>
      <c r="AE32849"/>
    </row>
    <row r="32850" spans="1:31">
      <c r="A32850">
        <v>76190</v>
      </c>
      <c r="B32850" t="s">
        <v>28044</v>
      </c>
      <c r="C32850" t="s">
        <v>33477</v>
      </c>
      <c r="D32850" t="s">
        <v>33476</v>
      </c>
      <c r="E32850"/>
      <c r="F32850"/>
      <c r="G32850"/>
      <c r="H32850"/>
      <c r="I32850"/>
      <c r="J32850"/>
      <c r="U32850" s="43"/>
      <c r="AE32850"/>
    </row>
    <row r="32851" spans="1:31">
      <c r="A32851">
        <v>76540</v>
      </c>
      <c r="B32851" t="s">
        <v>28045</v>
      </c>
      <c r="C32851" t="s">
        <v>33477</v>
      </c>
      <c r="D32851" t="s">
        <v>33476</v>
      </c>
      <c r="E32851"/>
      <c r="F32851"/>
      <c r="G32851"/>
      <c r="H32851"/>
      <c r="I32851"/>
      <c r="J32851"/>
      <c r="U32851" s="43"/>
      <c r="AE32851"/>
    </row>
    <row r="32852" spans="1:31">
      <c r="A32852">
        <v>76760</v>
      </c>
      <c r="B32852" t="s">
        <v>28046</v>
      </c>
      <c r="C32852" t="s">
        <v>33477</v>
      </c>
      <c r="D32852" t="s">
        <v>33476</v>
      </c>
      <c r="E32852"/>
      <c r="F32852"/>
      <c r="G32852"/>
      <c r="H32852"/>
      <c r="I32852"/>
      <c r="J32852"/>
      <c r="U32852" s="43"/>
      <c r="AE32852"/>
    </row>
    <row r="32853" spans="1:31">
      <c r="A32853">
        <v>76970</v>
      </c>
      <c r="B32853" t="s">
        <v>28047</v>
      </c>
      <c r="C32853" t="s">
        <v>33477</v>
      </c>
      <c r="D32853" t="e">
        <v>#N/A</v>
      </c>
      <c r="E32853"/>
      <c r="F32853"/>
      <c r="G32853"/>
      <c r="H32853"/>
      <c r="I32853"/>
      <c r="J32853"/>
      <c r="U32853" s="43"/>
      <c r="AE32853"/>
    </row>
    <row r="32854" spans="1:31">
      <c r="A32854">
        <v>76220</v>
      </c>
      <c r="B32854" t="s">
        <v>28048</v>
      </c>
      <c r="C32854" t="s">
        <v>33477</v>
      </c>
      <c r="D32854" t="s">
        <v>33481</v>
      </c>
      <c r="E32854"/>
      <c r="F32854"/>
      <c r="G32854"/>
      <c r="H32854"/>
      <c r="I32854"/>
      <c r="J32854"/>
      <c r="U32854" s="43"/>
      <c r="AE32854"/>
    </row>
    <row r="32855" spans="1:31">
      <c r="A32855">
        <v>76780</v>
      </c>
      <c r="B32855" t="s">
        <v>28049</v>
      </c>
      <c r="C32855" t="s">
        <v>33477</v>
      </c>
      <c r="D32855" t="s">
        <v>33476</v>
      </c>
      <c r="E32855"/>
      <c r="F32855"/>
      <c r="G32855"/>
      <c r="H32855"/>
      <c r="I32855"/>
      <c r="J32855"/>
      <c r="U32855" s="43"/>
      <c r="AE32855"/>
    </row>
    <row r="32856" spans="1:31">
      <c r="A32856">
        <v>76500</v>
      </c>
      <c r="B32856" t="s">
        <v>28050</v>
      </c>
      <c r="C32856" t="s">
        <v>33480</v>
      </c>
      <c r="D32856" t="e">
        <v>#N/A</v>
      </c>
      <c r="E32856"/>
      <c r="F32856"/>
      <c r="G32856"/>
      <c r="H32856"/>
      <c r="I32856"/>
      <c r="J32856"/>
      <c r="U32856" s="43"/>
      <c r="AE32856"/>
    </row>
    <row r="32857" spans="1:31">
      <c r="A32857">
        <v>76540</v>
      </c>
      <c r="B32857" t="s">
        <v>28051</v>
      </c>
      <c r="C32857" t="s">
        <v>33477</v>
      </c>
      <c r="D32857" t="s">
        <v>33476</v>
      </c>
      <c r="E32857"/>
      <c r="F32857"/>
      <c r="G32857"/>
      <c r="H32857"/>
      <c r="I32857"/>
      <c r="J32857"/>
      <c r="U32857" s="43"/>
      <c r="AE32857"/>
    </row>
    <row r="32858" spans="1:31">
      <c r="A32858">
        <v>76390</v>
      </c>
      <c r="B32858" t="s">
        <v>28052</v>
      </c>
      <c r="C32858" t="s">
        <v>33478</v>
      </c>
      <c r="D32858" t="s">
        <v>33476</v>
      </c>
      <c r="E32858"/>
      <c r="F32858"/>
      <c r="G32858"/>
      <c r="H32858"/>
      <c r="I32858"/>
      <c r="J32858"/>
      <c r="U32858" s="43"/>
      <c r="AE32858"/>
    </row>
    <row r="32859" spans="1:31">
      <c r="A32859">
        <v>76570</v>
      </c>
      <c r="B32859" t="s">
        <v>9434</v>
      </c>
      <c r="C32859" t="s">
        <v>33477</v>
      </c>
      <c r="D32859" t="s">
        <v>33476</v>
      </c>
      <c r="E32859"/>
      <c r="F32859"/>
      <c r="G32859"/>
      <c r="H32859"/>
      <c r="I32859"/>
      <c r="J32859"/>
      <c r="U32859" s="43"/>
      <c r="AE32859"/>
    </row>
    <row r="32860" spans="1:31">
      <c r="A32860">
        <v>76630</v>
      </c>
      <c r="B32860" t="s">
        <v>28053</v>
      </c>
      <c r="C32860" t="s">
        <v>33477</v>
      </c>
      <c r="D32860" t="s">
        <v>33476</v>
      </c>
      <c r="E32860"/>
      <c r="F32860"/>
      <c r="G32860"/>
      <c r="H32860"/>
      <c r="I32860"/>
      <c r="J32860"/>
      <c r="U32860" s="43"/>
      <c r="AE32860"/>
    </row>
    <row r="32861" spans="1:31">
      <c r="A32861">
        <v>76640</v>
      </c>
      <c r="B32861" t="s">
        <v>28054</v>
      </c>
      <c r="C32861" t="s">
        <v>33477</v>
      </c>
      <c r="D32861" t="s">
        <v>33476</v>
      </c>
      <c r="E32861"/>
      <c r="F32861"/>
      <c r="G32861"/>
      <c r="H32861"/>
      <c r="I32861"/>
      <c r="J32861"/>
      <c r="U32861" s="43"/>
      <c r="AE32861"/>
    </row>
    <row r="32862" spans="1:31">
      <c r="A32862">
        <v>76480</v>
      </c>
      <c r="B32862" t="s">
        <v>28055</v>
      </c>
      <c r="C32862" t="s">
        <v>33477</v>
      </c>
      <c r="D32862" t="s">
        <v>33476</v>
      </c>
      <c r="E32862"/>
      <c r="F32862"/>
      <c r="G32862"/>
      <c r="H32862"/>
      <c r="I32862"/>
      <c r="J32862"/>
      <c r="U32862" s="43"/>
      <c r="AE32862"/>
    </row>
    <row r="32863" spans="1:31">
      <c r="A32863">
        <v>76133</v>
      </c>
      <c r="B32863" t="s">
        <v>28056</v>
      </c>
      <c r="C32863" t="s">
        <v>33477</v>
      </c>
      <c r="D32863" t="e">
        <v>#N/A</v>
      </c>
      <c r="E32863"/>
      <c r="F32863"/>
      <c r="G32863"/>
      <c r="H32863"/>
      <c r="I32863"/>
      <c r="J32863"/>
      <c r="U32863" s="43"/>
      <c r="AE32863"/>
    </row>
    <row r="32864" spans="1:31">
      <c r="A32864">
        <v>76430</v>
      </c>
      <c r="B32864" t="s">
        <v>28057</v>
      </c>
      <c r="C32864" t="s">
        <v>33477</v>
      </c>
      <c r="D32864" t="s">
        <v>33476</v>
      </c>
      <c r="E32864"/>
      <c r="F32864"/>
      <c r="G32864"/>
      <c r="H32864"/>
      <c r="I32864"/>
      <c r="J32864"/>
      <c r="U32864" s="43"/>
      <c r="AE32864"/>
    </row>
    <row r="32865" spans="1:31">
      <c r="A32865">
        <v>76400</v>
      </c>
      <c r="B32865" t="s">
        <v>28058</v>
      </c>
      <c r="C32865" t="s">
        <v>33477</v>
      </c>
      <c r="D32865" t="s">
        <v>33476</v>
      </c>
      <c r="E32865"/>
      <c r="F32865"/>
      <c r="G32865"/>
      <c r="H32865"/>
      <c r="I32865"/>
      <c r="J32865"/>
      <c r="U32865" s="43"/>
      <c r="AE32865"/>
    </row>
    <row r="32866" spans="1:31">
      <c r="A32866">
        <v>76740</v>
      </c>
      <c r="B32866" t="s">
        <v>28059</v>
      </c>
      <c r="C32866" t="s">
        <v>33477</v>
      </c>
      <c r="D32866" t="s">
        <v>33476</v>
      </c>
      <c r="E32866"/>
      <c r="F32866"/>
      <c r="G32866"/>
      <c r="H32866"/>
      <c r="I32866"/>
      <c r="J32866"/>
      <c r="U32866" s="43"/>
      <c r="AE32866"/>
    </row>
    <row r="32867" spans="1:31">
      <c r="A32867">
        <v>76220</v>
      </c>
      <c r="B32867" t="s">
        <v>28060</v>
      </c>
      <c r="C32867" t="s">
        <v>33477</v>
      </c>
      <c r="D32867" t="s">
        <v>33481</v>
      </c>
      <c r="E32867"/>
      <c r="F32867"/>
      <c r="G32867"/>
      <c r="H32867"/>
      <c r="I32867"/>
      <c r="J32867"/>
      <c r="U32867" s="43"/>
      <c r="AE32867"/>
    </row>
    <row r="32868" spans="1:31">
      <c r="A32868">
        <v>76750</v>
      </c>
      <c r="B32868" t="s">
        <v>28061</v>
      </c>
      <c r="C32868" t="s">
        <v>33477</v>
      </c>
      <c r="D32868" t="s">
        <v>33476</v>
      </c>
      <c r="E32868"/>
      <c r="F32868"/>
      <c r="G32868"/>
      <c r="H32868"/>
      <c r="I32868"/>
      <c r="J32868"/>
      <c r="U32868" s="43"/>
      <c r="AE32868"/>
    </row>
    <row r="32869" spans="1:31">
      <c r="A32869">
        <v>76270</v>
      </c>
      <c r="B32869" t="s">
        <v>28062</v>
      </c>
      <c r="C32869" t="s">
        <v>33477</v>
      </c>
      <c r="D32869" t="s">
        <v>33476</v>
      </c>
      <c r="E32869"/>
      <c r="F32869"/>
      <c r="G32869"/>
      <c r="H32869"/>
      <c r="I32869"/>
      <c r="J32869"/>
      <c r="U32869" s="43"/>
      <c r="AE32869"/>
    </row>
    <row r="32870" spans="1:31">
      <c r="A32870">
        <v>76710</v>
      </c>
      <c r="B32870" t="s">
        <v>28063</v>
      </c>
      <c r="C32870" t="s">
        <v>33477</v>
      </c>
      <c r="D32870" t="s">
        <v>33476</v>
      </c>
      <c r="E32870"/>
      <c r="F32870"/>
      <c r="G32870"/>
      <c r="H32870"/>
      <c r="I32870"/>
      <c r="J32870"/>
      <c r="U32870" s="43"/>
      <c r="AE32870"/>
    </row>
    <row r="32871" spans="1:31">
      <c r="A32871">
        <v>76690</v>
      </c>
      <c r="B32871" t="s">
        <v>28064</v>
      </c>
      <c r="C32871" t="s">
        <v>33477</v>
      </c>
      <c r="D32871" t="s">
        <v>33476</v>
      </c>
      <c r="E32871"/>
      <c r="F32871"/>
      <c r="G32871"/>
      <c r="H32871"/>
      <c r="I32871"/>
      <c r="J32871"/>
      <c r="U32871" s="43"/>
      <c r="AE32871"/>
    </row>
    <row r="32872" spans="1:31">
      <c r="A32872">
        <v>76850</v>
      </c>
      <c r="B32872" t="s">
        <v>28065</v>
      </c>
      <c r="C32872" t="s">
        <v>33477</v>
      </c>
      <c r="D32872" t="s">
        <v>33476</v>
      </c>
      <c r="E32872"/>
      <c r="F32872"/>
      <c r="G32872"/>
      <c r="H32872"/>
      <c r="I32872"/>
      <c r="J32872"/>
      <c r="U32872" s="43"/>
      <c r="AE32872"/>
    </row>
    <row r="32873" spans="1:31">
      <c r="A32873">
        <v>76430</v>
      </c>
      <c r="B32873" t="s">
        <v>28066</v>
      </c>
      <c r="C32873" t="s">
        <v>33477</v>
      </c>
      <c r="D32873" t="s">
        <v>33476</v>
      </c>
      <c r="E32873"/>
      <c r="F32873"/>
      <c r="G32873"/>
      <c r="H32873"/>
      <c r="I32873"/>
      <c r="J32873"/>
      <c r="U32873" s="43"/>
      <c r="AE32873"/>
    </row>
    <row r="32874" spans="1:31">
      <c r="A32874">
        <v>76560</v>
      </c>
      <c r="B32874" t="s">
        <v>28067</v>
      </c>
      <c r="C32874" t="s">
        <v>33477</v>
      </c>
      <c r="D32874" t="s">
        <v>33476</v>
      </c>
      <c r="E32874"/>
      <c r="F32874"/>
      <c r="G32874"/>
      <c r="H32874"/>
      <c r="I32874"/>
      <c r="J32874"/>
      <c r="U32874" s="43"/>
      <c r="AE32874"/>
    </row>
    <row r="32875" spans="1:31">
      <c r="A32875">
        <v>76260</v>
      </c>
      <c r="B32875" t="s">
        <v>28068</v>
      </c>
      <c r="C32875" t="s">
        <v>33477</v>
      </c>
      <c r="D32875" t="s">
        <v>33476</v>
      </c>
      <c r="E32875"/>
      <c r="F32875"/>
      <c r="G32875"/>
      <c r="H32875"/>
      <c r="I32875"/>
      <c r="J32875"/>
      <c r="U32875" s="43"/>
      <c r="AE32875"/>
    </row>
    <row r="32876" spans="1:31">
      <c r="A32876">
        <v>76190</v>
      </c>
      <c r="B32876" t="s">
        <v>28069</v>
      </c>
      <c r="C32876" t="s">
        <v>33477</v>
      </c>
      <c r="D32876" t="s">
        <v>33476</v>
      </c>
      <c r="E32876"/>
      <c r="F32876"/>
      <c r="G32876"/>
      <c r="H32876"/>
      <c r="I32876"/>
      <c r="J32876"/>
      <c r="U32876" s="43"/>
      <c r="AE32876"/>
    </row>
    <row r="32877" spans="1:31">
      <c r="A32877">
        <v>76790</v>
      </c>
      <c r="B32877" t="s">
        <v>28070</v>
      </c>
      <c r="C32877" t="s">
        <v>33477</v>
      </c>
      <c r="D32877" t="s">
        <v>33476</v>
      </c>
      <c r="E32877"/>
      <c r="F32877"/>
      <c r="G32877"/>
      <c r="H32877"/>
      <c r="I32877"/>
      <c r="J32877"/>
      <c r="U32877" s="43"/>
      <c r="AE32877"/>
    </row>
    <row r="32878" spans="1:31">
      <c r="A32878">
        <v>76260</v>
      </c>
      <c r="B32878" t="s">
        <v>28071</v>
      </c>
      <c r="C32878" t="s">
        <v>33477</v>
      </c>
      <c r="D32878" t="s">
        <v>33476</v>
      </c>
      <c r="E32878"/>
      <c r="F32878"/>
      <c r="G32878"/>
      <c r="H32878"/>
      <c r="I32878"/>
      <c r="J32878"/>
      <c r="U32878" s="43"/>
      <c r="AE32878"/>
    </row>
    <row r="32879" spans="1:31">
      <c r="A32879">
        <v>76340</v>
      </c>
      <c r="B32879" t="s">
        <v>28072</v>
      </c>
      <c r="C32879" t="s">
        <v>33477</v>
      </c>
      <c r="D32879" t="s">
        <v>33476</v>
      </c>
      <c r="E32879"/>
      <c r="F32879"/>
      <c r="G32879"/>
      <c r="H32879"/>
      <c r="I32879"/>
      <c r="J32879"/>
      <c r="U32879" s="43"/>
      <c r="AE32879"/>
    </row>
    <row r="32880" spans="1:31">
      <c r="A32880">
        <v>76640</v>
      </c>
      <c r="B32880" t="s">
        <v>28073</v>
      </c>
      <c r="C32880" t="s">
        <v>33477</v>
      </c>
      <c r="D32880" t="s">
        <v>33476</v>
      </c>
      <c r="E32880"/>
      <c r="F32880"/>
      <c r="G32880"/>
      <c r="H32880"/>
      <c r="I32880"/>
      <c r="J32880"/>
      <c r="U32880" s="43"/>
      <c r="AE32880"/>
    </row>
    <row r="32881" spans="1:31">
      <c r="A32881">
        <v>76640</v>
      </c>
      <c r="B32881" t="s">
        <v>28073</v>
      </c>
      <c r="C32881" t="s">
        <v>33477</v>
      </c>
      <c r="D32881" t="s">
        <v>33476</v>
      </c>
      <c r="E32881"/>
      <c r="F32881"/>
      <c r="G32881"/>
      <c r="H32881"/>
      <c r="I32881"/>
      <c r="J32881"/>
      <c r="U32881" s="43"/>
      <c r="AE32881"/>
    </row>
    <row r="32882" spans="1:31">
      <c r="A32882">
        <v>76640</v>
      </c>
      <c r="B32882" t="s">
        <v>28073</v>
      </c>
      <c r="C32882" t="s">
        <v>33477</v>
      </c>
      <c r="D32882" t="s">
        <v>33476</v>
      </c>
      <c r="E32882"/>
      <c r="F32882"/>
      <c r="G32882"/>
      <c r="H32882"/>
      <c r="I32882"/>
      <c r="J32882"/>
      <c r="U32882" s="43"/>
      <c r="AE32882"/>
    </row>
    <row r="32883" spans="1:31">
      <c r="A32883">
        <v>76640</v>
      </c>
      <c r="B32883" t="s">
        <v>28073</v>
      </c>
      <c r="C32883" t="s">
        <v>33477</v>
      </c>
      <c r="D32883" t="s">
        <v>33476</v>
      </c>
      <c r="E32883"/>
      <c r="F32883"/>
      <c r="G32883"/>
      <c r="H32883"/>
      <c r="I32883"/>
      <c r="J32883"/>
      <c r="U32883" s="43"/>
      <c r="AE32883"/>
    </row>
    <row r="32884" spans="1:31">
      <c r="A32884">
        <v>76640</v>
      </c>
      <c r="B32884" t="s">
        <v>28073</v>
      </c>
      <c r="C32884" t="s">
        <v>33477</v>
      </c>
      <c r="D32884" t="s">
        <v>33476</v>
      </c>
      <c r="E32884"/>
      <c r="F32884"/>
      <c r="G32884"/>
      <c r="H32884"/>
      <c r="I32884"/>
      <c r="J32884"/>
      <c r="U32884" s="43"/>
      <c r="AE32884"/>
    </row>
    <row r="32885" spans="1:31">
      <c r="A32885">
        <v>76640</v>
      </c>
      <c r="B32885" t="s">
        <v>28073</v>
      </c>
      <c r="C32885" t="s">
        <v>33477</v>
      </c>
      <c r="D32885" t="s">
        <v>33476</v>
      </c>
      <c r="E32885"/>
      <c r="F32885"/>
      <c r="G32885"/>
      <c r="H32885"/>
      <c r="I32885"/>
      <c r="J32885"/>
      <c r="U32885" s="43"/>
      <c r="AE32885"/>
    </row>
    <row r="32886" spans="1:31">
      <c r="A32886">
        <v>76640</v>
      </c>
      <c r="B32886" t="s">
        <v>28073</v>
      </c>
      <c r="C32886" t="s">
        <v>33477</v>
      </c>
      <c r="D32886" t="s">
        <v>33476</v>
      </c>
      <c r="E32886"/>
      <c r="F32886"/>
      <c r="G32886"/>
      <c r="H32886"/>
      <c r="I32886"/>
      <c r="J32886"/>
      <c r="U32886" s="43"/>
      <c r="AE32886"/>
    </row>
    <row r="32887" spans="1:31">
      <c r="A32887">
        <v>76400</v>
      </c>
      <c r="B32887" t="s">
        <v>28074</v>
      </c>
      <c r="C32887" t="s">
        <v>33477</v>
      </c>
      <c r="D32887" t="s">
        <v>33476</v>
      </c>
      <c r="E32887"/>
      <c r="F32887"/>
      <c r="G32887"/>
      <c r="H32887"/>
      <c r="I32887"/>
      <c r="J32887"/>
      <c r="U32887" s="43"/>
      <c r="AE32887"/>
    </row>
    <row r="32888" spans="1:31">
      <c r="A32888">
        <v>76220</v>
      </c>
      <c r="B32888" t="s">
        <v>28075</v>
      </c>
      <c r="C32888" t="s">
        <v>33477</v>
      </c>
      <c r="D32888" t="s">
        <v>33481</v>
      </c>
      <c r="E32888"/>
      <c r="F32888"/>
      <c r="G32888"/>
      <c r="H32888"/>
      <c r="I32888"/>
      <c r="J32888"/>
      <c r="U32888" s="43"/>
      <c r="AE32888"/>
    </row>
    <row r="32889" spans="1:31">
      <c r="A32889">
        <v>76440</v>
      </c>
      <c r="B32889" t="s">
        <v>28076</v>
      </c>
      <c r="C32889" t="s">
        <v>33477</v>
      </c>
      <c r="D32889" t="s">
        <v>33476</v>
      </c>
      <c r="E32889"/>
      <c r="F32889"/>
      <c r="G32889"/>
      <c r="H32889"/>
      <c r="I32889"/>
      <c r="J32889"/>
      <c r="U32889" s="43"/>
      <c r="AE32889"/>
    </row>
    <row r="32890" spans="1:31">
      <c r="A32890">
        <v>76270</v>
      </c>
      <c r="B32890" t="s">
        <v>28077</v>
      </c>
      <c r="C32890" t="s">
        <v>33477</v>
      </c>
      <c r="D32890" t="s">
        <v>33476</v>
      </c>
      <c r="E32890"/>
      <c r="F32890"/>
      <c r="G32890"/>
      <c r="H32890"/>
      <c r="I32890"/>
      <c r="J32890"/>
      <c r="U32890" s="43"/>
      <c r="AE32890"/>
    </row>
    <row r="32891" spans="1:31">
      <c r="A32891">
        <v>76220</v>
      </c>
      <c r="B32891" t="s">
        <v>17179</v>
      </c>
      <c r="C32891" t="s">
        <v>33477</v>
      </c>
      <c r="D32891" t="s">
        <v>33481</v>
      </c>
      <c r="E32891"/>
      <c r="F32891"/>
      <c r="G32891"/>
      <c r="H32891"/>
      <c r="I32891"/>
      <c r="J32891"/>
      <c r="U32891" s="43"/>
      <c r="AE32891"/>
    </row>
    <row r="32892" spans="1:31">
      <c r="A32892">
        <v>76970</v>
      </c>
      <c r="B32892" t="s">
        <v>17181</v>
      </c>
      <c r="C32892" t="s">
        <v>33477</v>
      </c>
      <c r="D32892" t="e">
        <v>#N/A</v>
      </c>
      <c r="E32892"/>
      <c r="F32892"/>
      <c r="G32892"/>
      <c r="H32892"/>
      <c r="I32892"/>
      <c r="J32892"/>
      <c r="U32892" s="43"/>
      <c r="AE32892"/>
    </row>
    <row r="32893" spans="1:31">
      <c r="A32893">
        <v>76270</v>
      </c>
      <c r="B32893" t="s">
        <v>28078</v>
      </c>
      <c r="C32893" t="s">
        <v>33477</v>
      </c>
      <c r="D32893" t="s">
        <v>33476</v>
      </c>
      <c r="E32893"/>
      <c r="F32893"/>
      <c r="G32893"/>
      <c r="H32893"/>
      <c r="I32893"/>
      <c r="J32893"/>
      <c r="U32893" s="43"/>
      <c r="AE32893"/>
    </row>
    <row r="32894" spans="1:31">
      <c r="A32894">
        <v>76260</v>
      </c>
      <c r="B32894" t="s">
        <v>28079</v>
      </c>
      <c r="C32894" t="s">
        <v>33477</v>
      </c>
      <c r="D32894" t="s">
        <v>33476</v>
      </c>
      <c r="E32894"/>
      <c r="F32894"/>
      <c r="G32894"/>
      <c r="H32894"/>
      <c r="I32894"/>
      <c r="J32894"/>
      <c r="U32894" s="43"/>
      <c r="AE32894"/>
    </row>
    <row r="32895" spans="1:31">
      <c r="A32895">
        <v>76280</v>
      </c>
      <c r="B32895" t="s">
        <v>28080</v>
      </c>
      <c r="C32895" t="s">
        <v>33477</v>
      </c>
      <c r="D32895" t="s">
        <v>33476</v>
      </c>
      <c r="E32895"/>
      <c r="F32895"/>
      <c r="G32895"/>
      <c r="H32895"/>
      <c r="I32895"/>
      <c r="J32895"/>
      <c r="U32895" s="43"/>
      <c r="AE32895"/>
    </row>
    <row r="32896" spans="1:31">
      <c r="A32896">
        <v>76440</v>
      </c>
      <c r="B32896" t="s">
        <v>28081</v>
      </c>
      <c r="C32896" t="s">
        <v>33477</v>
      </c>
      <c r="D32896" t="s">
        <v>33476</v>
      </c>
      <c r="E32896"/>
      <c r="F32896"/>
      <c r="G32896"/>
      <c r="H32896"/>
      <c r="I32896"/>
      <c r="J32896"/>
      <c r="U32896" s="43"/>
      <c r="AE32896"/>
    </row>
    <row r="32897" spans="1:31">
      <c r="A32897">
        <v>76290</v>
      </c>
      <c r="B32897" t="s">
        <v>28082</v>
      </c>
      <c r="C32897" t="s">
        <v>33477</v>
      </c>
      <c r="D32897" t="e">
        <v>#N/A</v>
      </c>
      <c r="E32897"/>
      <c r="F32897"/>
      <c r="G32897"/>
      <c r="H32897"/>
      <c r="I32897"/>
      <c r="J32897"/>
      <c r="U32897" s="43"/>
      <c r="AE32897"/>
    </row>
    <row r="32898" spans="1:31">
      <c r="A32898">
        <v>76690</v>
      </c>
      <c r="B32898" t="s">
        <v>28083</v>
      </c>
      <c r="C32898" t="s">
        <v>33477</v>
      </c>
      <c r="D32898" t="s">
        <v>33476</v>
      </c>
      <c r="E32898"/>
      <c r="F32898"/>
      <c r="G32898"/>
      <c r="H32898"/>
      <c r="I32898"/>
      <c r="J32898"/>
      <c r="U32898" s="43"/>
      <c r="AE32898"/>
    </row>
    <row r="32899" spans="1:31">
      <c r="A32899">
        <v>76740</v>
      </c>
      <c r="B32899" t="s">
        <v>28084</v>
      </c>
      <c r="C32899" t="s">
        <v>33477</v>
      </c>
      <c r="D32899" t="s">
        <v>33476</v>
      </c>
      <c r="E32899"/>
      <c r="F32899"/>
      <c r="G32899"/>
      <c r="H32899"/>
      <c r="I32899"/>
      <c r="J32899"/>
      <c r="U32899" s="43"/>
      <c r="AE32899"/>
    </row>
    <row r="32900" spans="1:31">
      <c r="A32900">
        <v>76160</v>
      </c>
      <c r="B32900" t="s">
        <v>28085</v>
      </c>
      <c r="C32900" t="s">
        <v>33477</v>
      </c>
      <c r="D32900" t="s">
        <v>33476</v>
      </c>
      <c r="E32900"/>
      <c r="F32900"/>
      <c r="G32900"/>
      <c r="H32900"/>
      <c r="I32900"/>
      <c r="J32900"/>
      <c r="U32900" s="43"/>
      <c r="AE32900"/>
    </row>
    <row r="32901" spans="1:31">
      <c r="A32901">
        <v>76890</v>
      </c>
      <c r="B32901" t="s">
        <v>28086</v>
      </c>
      <c r="C32901" t="s">
        <v>33477</v>
      </c>
      <c r="D32901" t="s">
        <v>33476</v>
      </c>
      <c r="E32901"/>
      <c r="F32901"/>
      <c r="G32901"/>
      <c r="H32901"/>
      <c r="I32901"/>
      <c r="J32901"/>
      <c r="U32901" s="43"/>
      <c r="AE32901"/>
    </row>
    <row r="32902" spans="1:31">
      <c r="A32902">
        <v>76290</v>
      </c>
      <c r="B32902" t="s">
        <v>13268</v>
      </c>
      <c r="C32902" t="s">
        <v>33477</v>
      </c>
      <c r="D32902" t="e">
        <v>#N/A</v>
      </c>
      <c r="E32902"/>
      <c r="F32902"/>
      <c r="G32902"/>
      <c r="H32902"/>
      <c r="I32902"/>
      <c r="J32902"/>
      <c r="U32902" s="43"/>
      <c r="AE32902"/>
    </row>
    <row r="32903" spans="1:31">
      <c r="A32903">
        <v>76440</v>
      </c>
      <c r="B32903" t="s">
        <v>28087</v>
      </c>
      <c r="C32903" t="s">
        <v>33477</v>
      </c>
      <c r="D32903" t="s">
        <v>33476</v>
      </c>
      <c r="E32903"/>
      <c r="F32903"/>
      <c r="G32903"/>
      <c r="H32903"/>
      <c r="I32903"/>
      <c r="J32903"/>
      <c r="U32903" s="43"/>
      <c r="AE32903"/>
    </row>
    <row r="32904" spans="1:31">
      <c r="A32904">
        <v>76440</v>
      </c>
      <c r="B32904" t="s">
        <v>28087</v>
      </c>
      <c r="C32904" t="s">
        <v>33477</v>
      </c>
      <c r="D32904" t="s">
        <v>33476</v>
      </c>
      <c r="E32904"/>
      <c r="F32904"/>
      <c r="G32904"/>
      <c r="H32904"/>
      <c r="I32904"/>
      <c r="J32904"/>
      <c r="U32904" s="43"/>
      <c r="AE32904"/>
    </row>
    <row r="32905" spans="1:31">
      <c r="A32905">
        <v>76340</v>
      </c>
      <c r="B32905" t="s">
        <v>28088</v>
      </c>
      <c r="C32905" t="s">
        <v>33477</v>
      </c>
      <c r="D32905" t="s">
        <v>33476</v>
      </c>
      <c r="E32905"/>
      <c r="F32905"/>
      <c r="G32905"/>
      <c r="H32905"/>
      <c r="I32905"/>
      <c r="J32905"/>
      <c r="U32905" s="43"/>
      <c r="AE32905"/>
    </row>
    <row r="32906" spans="1:31">
      <c r="A32906">
        <v>76640</v>
      </c>
      <c r="B32906" t="s">
        <v>28089</v>
      </c>
      <c r="C32906" t="s">
        <v>33477</v>
      </c>
      <c r="D32906" t="s">
        <v>33476</v>
      </c>
      <c r="E32906"/>
      <c r="F32906"/>
      <c r="G32906"/>
      <c r="H32906"/>
      <c r="I32906"/>
      <c r="J32906"/>
      <c r="U32906" s="43"/>
      <c r="AE32906"/>
    </row>
    <row r="32907" spans="1:31">
      <c r="A32907">
        <v>76660</v>
      </c>
      <c r="B32907" t="s">
        <v>28090</v>
      </c>
      <c r="C32907" t="s">
        <v>33477</v>
      </c>
      <c r="D32907" t="s">
        <v>33476</v>
      </c>
      <c r="E32907"/>
      <c r="F32907"/>
      <c r="G32907"/>
      <c r="H32907"/>
      <c r="I32907"/>
      <c r="J32907"/>
      <c r="U32907" s="43"/>
      <c r="AE32907"/>
    </row>
    <row r="32908" spans="1:31">
      <c r="A32908">
        <v>76170</v>
      </c>
      <c r="B32908" t="s">
        <v>28091</v>
      </c>
      <c r="C32908" t="s">
        <v>33477</v>
      </c>
      <c r="D32908" t="e">
        <v>#N/A</v>
      </c>
      <c r="E32908"/>
      <c r="F32908"/>
      <c r="G32908"/>
      <c r="H32908"/>
      <c r="I32908"/>
      <c r="J32908"/>
      <c r="U32908" s="43"/>
      <c r="AE32908"/>
    </row>
    <row r="32909" spans="1:31">
      <c r="A32909">
        <v>76410</v>
      </c>
      <c r="B32909" t="s">
        <v>28092</v>
      </c>
      <c r="C32909" t="s">
        <v>33480</v>
      </c>
      <c r="D32909" t="e">
        <v>#N/A</v>
      </c>
      <c r="E32909"/>
      <c r="F32909"/>
      <c r="G32909"/>
      <c r="H32909"/>
      <c r="I32909"/>
      <c r="J32909"/>
      <c r="U32909" s="43"/>
      <c r="AE32909"/>
    </row>
    <row r="32910" spans="1:31">
      <c r="A32910">
        <v>76270</v>
      </c>
      <c r="B32910" t="s">
        <v>28093</v>
      </c>
      <c r="C32910" t="s">
        <v>33477</v>
      </c>
      <c r="D32910" t="s">
        <v>33476</v>
      </c>
      <c r="E32910"/>
      <c r="F32910"/>
      <c r="G32910"/>
      <c r="H32910"/>
      <c r="I32910"/>
      <c r="J32910"/>
      <c r="U32910" s="43"/>
      <c r="AE32910"/>
    </row>
    <row r="32911" spans="1:31">
      <c r="A32911">
        <v>76850</v>
      </c>
      <c r="B32911" t="s">
        <v>28094</v>
      </c>
      <c r="C32911" t="s">
        <v>33477</v>
      </c>
      <c r="D32911" t="s">
        <v>33476</v>
      </c>
      <c r="E32911"/>
      <c r="F32911"/>
      <c r="G32911"/>
      <c r="H32911"/>
      <c r="I32911"/>
      <c r="J32911"/>
      <c r="U32911" s="43"/>
      <c r="AE32911"/>
    </row>
    <row r="32912" spans="1:31">
      <c r="A32912">
        <v>76520</v>
      </c>
      <c r="B32912" t="s">
        <v>28095</v>
      </c>
      <c r="C32912" t="s">
        <v>33477</v>
      </c>
      <c r="D32912" t="s">
        <v>33476</v>
      </c>
      <c r="E32912"/>
      <c r="F32912"/>
      <c r="G32912"/>
      <c r="H32912"/>
      <c r="I32912"/>
      <c r="J32912"/>
      <c r="U32912" s="43"/>
      <c r="AE32912"/>
    </row>
    <row r="32913" spans="1:31">
      <c r="A32913">
        <v>76660</v>
      </c>
      <c r="B32913" t="s">
        <v>28096</v>
      </c>
      <c r="C32913" t="s">
        <v>33477</v>
      </c>
      <c r="D32913" t="s">
        <v>33476</v>
      </c>
      <c r="E32913"/>
      <c r="F32913"/>
      <c r="G32913"/>
      <c r="H32913"/>
      <c r="I32913"/>
      <c r="J32913"/>
      <c r="U32913" s="43"/>
      <c r="AE32913"/>
    </row>
    <row r="32914" spans="1:31">
      <c r="A32914">
        <v>76570</v>
      </c>
      <c r="B32914" t="s">
        <v>28097</v>
      </c>
      <c r="C32914" t="s">
        <v>33477</v>
      </c>
      <c r="D32914" t="s">
        <v>33476</v>
      </c>
      <c r="E32914"/>
      <c r="F32914"/>
      <c r="G32914"/>
      <c r="H32914"/>
      <c r="I32914"/>
      <c r="J32914"/>
      <c r="U32914" s="43"/>
      <c r="AE32914"/>
    </row>
    <row r="32915" spans="1:31">
      <c r="A32915">
        <v>76510</v>
      </c>
      <c r="B32915" t="s">
        <v>28098</v>
      </c>
      <c r="C32915" t="s">
        <v>33477</v>
      </c>
      <c r="D32915" t="s">
        <v>33476</v>
      </c>
      <c r="E32915"/>
      <c r="F32915"/>
      <c r="G32915"/>
      <c r="H32915"/>
      <c r="I32915"/>
      <c r="J32915"/>
      <c r="U32915" s="43"/>
      <c r="AE32915"/>
    </row>
    <row r="32916" spans="1:31">
      <c r="A32916">
        <v>76190</v>
      </c>
      <c r="B32916" t="s">
        <v>28099</v>
      </c>
      <c r="C32916" t="s">
        <v>33477</v>
      </c>
      <c r="D32916" t="s">
        <v>33476</v>
      </c>
      <c r="E32916"/>
      <c r="F32916"/>
      <c r="G32916"/>
      <c r="H32916"/>
      <c r="I32916"/>
      <c r="J32916"/>
      <c r="U32916" s="43"/>
      <c r="AE32916"/>
    </row>
    <row r="32917" spans="1:31">
      <c r="A32917">
        <v>76190</v>
      </c>
      <c r="B32917" t="s">
        <v>28099</v>
      </c>
      <c r="C32917" t="s">
        <v>33477</v>
      </c>
      <c r="D32917" t="s">
        <v>33476</v>
      </c>
      <c r="E32917"/>
      <c r="F32917"/>
      <c r="G32917"/>
      <c r="H32917"/>
      <c r="I32917"/>
      <c r="J32917"/>
      <c r="U32917" s="43"/>
      <c r="AE32917"/>
    </row>
    <row r="32918" spans="1:31">
      <c r="A32918">
        <v>76190</v>
      </c>
      <c r="B32918" t="s">
        <v>28099</v>
      </c>
      <c r="C32918" t="s">
        <v>33477</v>
      </c>
      <c r="D32918" t="s">
        <v>33476</v>
      </c>
      <c r="E32918"/>
      <c r="F32918"/>
      <c r="G32918"/>
      <c r="H32918"/>
      <c r="I32918"/>
      <c r="J32918"/>
      <c r="U32918" s="43"/>
      <c r="AE32918"/>
    </row>
    <row r="32919" spans="1:31">
      <c r="A32919">
        <v>76190</v>
      </c>
      <c r="B32919" t="s">
        <v>28099</v>
      </c>
      <c r="C32919" t="s">
        <v>33477</v>
      </c>
      <c r="D32919" t="s">
        <v>33476</v>
      </c>
      <c r="E32919"/>
      <c r="F32919"/>
      <c r="G32919"/>
      <c r="H32919"/>
      <c r="I32919"/>
      <c r="J32919"/>
      <c r="U32919" s="43"/>
      <c r="AE32919"/>
    </row>
    <row r="32920" spans="1:31">
      <c r="A32920">
        <v>76690</v>
      </c>
      <c r="B32920" t="s">
        <v>28100</v>
      </c>
      <c r="C32920" t="s">
        <v>33477</v>
      </c>
      <c r="D32920" t="s">
        <v>33476</v>
      </c>
      <c r="E32920"/>
      <c r="F32920"/>
      <c r="G32920"/>
      <c r="H32920"/>
      <c r="I32920"/>
      <c r="J32920"/>
      <c r="U32920" s="43"/>
      <c r="AE32920"/>
    </row>
    <row r="32921" spans="1:31">
      <c r="A32921">
        <v>76400</v>
      </c>
      <c r="B32921" t="s">
        <v>28101</v>
      </c>
      <c r="C32921" t="s">
        <v>33477</v>
      </c>
      <c r="D32921" t="s">
        <v>33476</v>
      </c>
      <c r="E32921"/>
      <c r="F32921"/>
      <c r="G32921"/>
      <c r="H32921"/>
      <c r="I32921"/>
      <c r="J32921"/>
      <c r="U32921" s="43"/>
      <c r="AE32921"/>
    </row>
    <row r="32922" spans="1:31">
      <c r="A32922">
        <v>76780</v>
      </c>
      <c r="B32922" t="s">
        <v>28102</v>
      </c>
      <c r="C32922" t="s">
        <v>33477</v>
      </c>
      <c r="D32922" t="s">
        <v>33476</v>
      </c>
      <c r="E32922"/>
      <c r="F32922"/>
      <c r="G32922"/>
      <c r="H32922"/>
      <c r="I32922"/>
      <c r="J32922"/>
      <c r="U32922" s="43"/>
      <c r="AE32922"/>
    </row>
    <row r="32923" spans="1:31">
      <c r="A32923">
        <v>76560</v>
      </c>
      <c r="B32923" t="s">
        <v>28103</v>
      </c>
      <c r="C32923" t="s">
        <v>33477</v>
      </c>
      <c r="D32923" t="s">
        <v>33476</v>
      </c>
      <c r="E32923"/>
      <c r="F32923"/>
      <c r="G32923"/>
      <c r="H32923"/>
      <c r="I32923"/>
      <c r="J32923"/>
      <c r="U32923" s="43"/>
      <c r="AE32923"/>
    </row>
    <row r="32924" spans="1:31">
      <c r="A32924">
        <v>76740</v>
      </c>
      <c r="B32924" t="s">
        <v>28104</v>
      </c>
      <c r="C32924" t="s">
        <v>33477</v>
      </c>
      <c r="D32924" t="s">
        <v>33476</v>
      </c>
      <c r="E32924"/>
      <c r="F32924"/>
      <c r="G32924"/>
      <c r="H32924"/>
      <c r="I32924"/>
      <c r="J32924"/>
      <c r="U32924" s="43"/>
      <c r="AE32924"/>
    </row>
    <row r="32925" spans="1:31">
      <c r="A32925">
        <v>76870</v>
      </c>
      <c r="B32925" t="s">
        <v>28105</v>
      </c>
      <c r="C32925" t="s">
        <v>33477</v>
      </c>
      <c r="D32925" t="e">
        <v>#N/A</v>
      </c>
      <c r="E32925"/>
      <c r="F32925"/>
      <c r="G32925"/>
      <c r="H32925"/>
      <c r="I32925"/>
      <c r="J32925"/>
      <c r="U32925" s="43"/>
      <c r="AE32925"/>
    </row>
    <row r="32926" spans="1:31">
      <c r="A32926">
        <v>76700</v>
      </c>
      <c r="B32926" t="s">
        <v>28106</v>
      </c>
      <c r="C32926" t="s">
        <v>33477</v>
      </c>
      <c r="D32926" t="s">
        <v>33476</v>
      </c>
      <c r="E32926"/>
      <c r="F32926"/>
      <c r="G32926"/>
      <c r="H32926"/>
      <c r="I32926"/>
      <c r="J32926"/>
      <c r="U32926" s="43"/>
      <c r="AE32926"/>
    </row>
    <row r="32927" spans="1:31">
      <c r="A32927">
        <v>76220</v>
      </c>
      <c r="B32927" t="s">
        <v>28107</v>
      </c>
      <c r="C32927" t="s">
        <v>33477</v>
      </c>
      <c r="D32927" t="s">
        <v>33481</v>
      </c>
      <c r="E32927"/>
      <c r="F32927"/>
      <c r="G32927"/>
      <c r="H32927"/>
      <c r="I32927"/>
      <c r="J32927"/>
      <c r="U32927" s="43"/>
      <c r="AE32927"/>
    </row>
    <row r="32928" spans="1:31">
      <c r="A32928">
        <v>76400</v>
      </c>
      <c r="B32928" t="s">
        <v>28108</v>
      </c>
      <c r="C32928" t="s">
        <v>33477</v>
      </c>
      <c r="D32928" t="s">
        <v>33476</v>
      </c>
      <c r="E32928"/>
      <c r="F32928"/>
      <c r="G32928"/>
      <c r="H32928"/>
      <c r="I32928"/>
      <c r="J32928"/>
      <c r="U32928" s="43"/>
      <c r="AE32928"/>
    </row>
    <row r="32929" spans="1:31">
      <c r="A32929">
        <v>76540</v>
      </c>
      <c r="B32929" t="s">
        <v>28109</v>
      </c>
      <c r="C32929" t="s">
        <v>33477</v>
      </c>
      <c r="D32929" t="s">
        <v>33476</v>
      </c>
      <c r="E32929"/>
      <c r="F32929"/>
      <c r="G32929"/>
      <c r="H32929"/>
      <c r="I32929"/>
      <c r="J32929"/>
      <c r="U32929" s="43"/>
      <c r="AE32929"/>
    </row>
    <row r="32930" spans="1:31">
      <c r="A32930">
        <v>76790</v>
      </c>
      <c r="B32930" t="s">
        <v>28110</v>
      </c>
      <c r="C32930" t="s">
        <v>33477</v>
      </c>
      <c r="D32930" t="s">
        <v>33476</v>
      </c>
      <c r="E32930"/>
      <c r="F32930"/>
      <c r="G32930"/>
      <c r="H32930"/>
      <c r="I32930"/>
      <c r="J32930"/>
      <c r="U32930" s="43"/>
      <c r="AE32930"/>
    </row>
    <row r="32931" spans="1:31">
      <c r="A32931">
        <v>76110</v>
      </c>
      <c r="B32931" t="s">
        <v>28111</v>
      </c>
      <c r="C32931" t="s">
        <v>33477</v>
      </c>
      <c r="D32931" t="s">
        <v>33476</v>
      </c>
      <c r="E32931"/>
      <c r="F32931"/>
      <c r="G32931"/>
      <c r="H32931"/>
      <c r="I32931"/>
      <c r="J32931"/>
      <c r="U32931" s="43"/>
      <c r="AE32931"/>
    </row>
    <row r="32932" spans="1:31">
      <c r="A32932">
        <v>76430</v>
      </c>
      <c r="B32932" t="s">
        <v>9964</v>
      </c>
      <c r="C32932" t="s">
        <v>33477</v>
      </c>
      <c r="D32932" t="s">
        <v>33476</v>
      </c>
      <c r="E32932"/>
      <c r="F32932"/>
      <c r="G32932"/>
      <c r="H32932"/>
      <c r="I32932"/>
      <c r="J32932"/>
      <c r="U32932" s="43"/>
      <c r="AE32932"/>
    </row>
    <row r="32933" spans="1:31">
      <c r="A32933">
        <v>76110</v>
      </c>
      <c r="B32933" t="s">
        <v>28112</v>
      </c>
      <c r="C32933" t="s">
        <v>33477</v>
      </c>
      <c r="D32933" t="s">
        <v>33476</v>
      </c>
      <c r="E32933"/>
      <c r="F32933"/>
      <c r="G32933"/>
      <c r="H32933"/>
      <c r="I32933"/>
      <c r="J32933"/>
      <c r="U32933" s="43"/>
      <c r="AE32933"/>
    </row>
    <row r="32934" spans="1:31">
      <c r="A32934">
        <v>76700</v>
      </c>
      <c r="B32934" t="s">
        <v>28113</v>
      </c>
      <c r="C32934" t="s">
        <v>33477</v>
      </c>
      <c r="D32934" t="s">
        <v>33476</v>
      </c>
      <c r="E32934"/>
      <c r="F32934"/>
      <c r="G32934"/>
      <c r="H32934"/>
      <c r="I32934"/>
      <c r="J32934"/>
      <c r="U32934" s="43"/>
      <c r="AE32934"/>
    </row>
    <row r="32935" spans="1:31">
      <c r="A32935">
        <v>76700</v>
      </c>
      <c r="B32935" t="s">
        <v>28113</v>
      </c>
      <c r="C32935" t="s">
        <v>33477</v>
      </c>
      <c r="D32935" t="s">
        <v>33476</v>
      </c>
      <c r="E32935"/>
      <c r="F32935"/>
      <c r="G32935"/>
      <c r="H32935"/>
      <c r="I32935"/>
      <c r="J32935"/>
      <c r="U32935" s="43"/>
      <c r="AE32935"/>
    </row>
    <row r="32936" spans="1:31">
      <c r="A32936">
        <v>76700</v>
      </c>
      <c r="B32936" t="s">
        <v>28113</v>
      </c>
      <c r="C32936" t="s">
        <v>33477</v>
      </c>
      <c r="D32936" t="s">
        <v>33476</v>
      </c>
      <c r="E32936"/>
      <c r="F32936"/>
      <c r="G32936"/>
      <c r="H32936"/>
      <c r="I32936"/>
      <c r="J32936"/>
      <c r="U32936" s="43"/>
      <c r="AE32936"/>
    </row>
    <row r="32937" spans="1:31">
      <c r="A32937">
        <v>76730</v>
      </c>
      <c r="B32937" t="s">
        <v>28114</v>
      </c>
      <c r="C32937" t="s">
        <v>33477</v>
      </c>
      <c r="D32937" t="s">
        <v>33476</v>
      </c>
      <c r="E32937"/>
      <c r="F32937"/>
      <c r="G32937"/>
      <c r="H32937"/>
      <c r="I32937"/>
      <c r="J32937"/>
      <c r="U32937" s="43"/>
      <c r="AE32937"/>
    </row>
    <row r="32938" spans="1:31">
      <c r="A32938">
        <v>76280</v>
      </c>
      <c r="B32938" t="s">
        <v>28115</v>
      </c>
      <c r="C32938" t="s">
        <v>33477</v>
      </c>
      <c r="D32938" t="s">
        <v>33476</v>
      </c>
      <c r="E32938"/>
      <c r="F32938"/>
      <c r="G32938"/>
      <c r="H32938"/>
      <c r="I32938"/>
      <c r="J32938"/>
      <c r="U32938" s="43"/>
      <c r="AE32938"/>
    </row>
    <row r="32939" spans="1:31">
      <c r="A32939">
        <v>76590</v>
      </c>
      <c r="B32939" t="s">
        <v>28116</v>
      </c>
      <c r="C32939" t="s">
        <v>33477</v>
      </c>
      <c r="D32939" t="s">
        <v>33476</v>
      </c>
      <c r="E32939"/>
      <c r="F32939"/>
      <c r="G32939"/>
      <c r="H32939"/>
      <c r="I32939"/>
      <c r="J32939"/>
      <c r="U32939" s="43"/>
      <c r="AE32939"/>
    </row>
    <row r="32940" spans="1:31">
      <c r="A32940">
        <v>76560</v>
      </c>
      <c r="B32940" t="s">
        <v>28117</v>
      </c>
      <c r="C32940" t="s">
        <v>33477</v>
      </c>
      <c r="D32940" t="s">
        <v>33476</v>
      </c>
      <c r="E32940"/>
      <c r="F32940"/>
      <c r="G32940"/>
      <c r="H32940"/>
      <c r="I32940"/>
      <c r="J32940"/>
      <c r="U32940" s="43"/>
      <c r="AE32940"/>
    </row>
    <row r="32941" spans="1:31">
      <c r="A32941">
        <v>76570</v>
      </c>
      <c r="B32941" t="s">
        <v>28118</v>
      </c>
      <c r="C32941" t="s">
        <v>33477</v>
      </c>
      <c r="D32941" t="s">
        <v>33476</v>
      </c>
      <c r="E32941"/>
      <c r="F32941"/>
      <c r="G32941"/>
      <c r="H32941"/>
      <c r="I32941"/>
      <c r="J32941"/>
      <c r="U32941" s="43"/>
      <c r="AE32941"/>
    </row>
    <row r="32942" spans="1:31">
      <c r="A32942">
        <v>76220</v>
      </c>
      <c r="B32942" t="s">
        <v>28119</v>
      </c>
      <c r="C32942" t="s">
        <v>33477</v>
      </c>
      <c r="D32942" t="s">
        <v>33481</v>
      </c>
      <c r="E32942"/>
      <c r="F32942"/>
      <c r="G32942"/>
      <c r="H32942"/>
      <c r="I32942"/>
      <c r="J32942"/>
      <c r="U32942" s="43"/>
      <c r="AE32942"/>
    </row>
    <row r="32943" spans="1:31">
      <c r="A32943">
        <v>76520</v>
      </c>
      <c r="B32943" t="s">
        <v>945</v>
      </c>
      <c r="C32943" t="s">
        <v>33477</v>
      </c>
      <c r="D32943" t="s">
        <v>33476</v>
      </c>
      <c r="E32943"/>
      <c r="F32943"/>
      <c r="G32943"/>
      <c r="H32943"/>
      <c r="I32943"/>
      <c r="J32943"/>
      <c r="U32943" s="43"/>
      <c r="AE32943"/>
    </row>
    <row r="32944" spans="1:31">
      <c r="A32944">
        <v>76430</v>
      </c>
      <c r="B32944" t="s">
        <v>28120</v>
      </c>
      <c r="C32944" t="s">
        <v>33477</v>
      </c>
      <c r="D32944" t="s">
        <v>33476</v>
      </c>
      <c r="E32944"/>
      <c r="F32944"/>
      <c r="G32944"/>
      <c r="H32944"/>
      <c r="I32944"/>
      <c r="J32944"/>
      <c r="U32944" s="43"/>
      <c r="AE32944"/>
    </row>
    <row r="32945" spans="1:31">
      <c r="A32945">
        <v>76450</v>
      </c>
      <c r="B32945" t="s">
        <v>28121</v>
      </c>
      <c r="C32945" t="s">
        <v>33477</v>
      </c>
      <c r="D32945" t="s">
        <v>33476</v>
      </c>
      <c r="E32945"/>
      <c r="F32945"/>
      <c r="G32945"/>
      <c r="H32945"/>
      <c r="I32945"/>
      <c r="J32945"/>
      <c r="U32945" s="43"/>
      <c r="AE32945"/>
    </row>
    <row r="32946" spans="1:31">
      <c r="A32946">
        <v>76116</v>
      </c>
      <c r="B32946" t="s">
        <v>28122</v>
      </c>
      <c r="C32946" t="s">
        <v>33477</v>
      </c>
      <c r="D32946" t="s">
        <v>33481</v>
      </c>
      <c r="E32946"/>
      <c r="F32946"/>
      <c r="G32946"/>
      <c r="H32946"/>
      <c r="I32946"/>
      <c r="J32946"/>
      <c r="U32946" s="43"/>
      <c r="AE32946"/>
    </row>
    <row r="32947" spans="1:31">
      <c r="A32947">
        <v>76110</v>
      </c>
      <c r="B32947" t="s">
        <v>28123</v>
      </c>
      <c r="C32947" t="s">
        <v>33477</v>
      </c>
      <c r="D32947" t="s">
        <v>33476</v>
      </c>
      <c r="E32947"/>
      <c r="F32947"/>
      <c r="G32947"/>
      <c r="H32947"/>
      <c r="I32947"/>
      <c r="J32947"/>
      <c r="U32947" s="43"/>
      <c r="AE32947"/>
    </row>
    <row r="32948" spans="1:31">
      <c r="A32948">
        <v>76170</v>
      </c>
      <c r="B32948" t="s">
        <v>9491</v>
      </c>
      <c r="C32948" t="s">
        <v>33477</v>
      </c>
      <c r="D32948" t="e">
        <v>#N/A</v>
      </c>
      <c r="E32948"/>
      <c r="F32948"/>
      <c r="G32948"/>
      <c r="H32948"/>
      <c r="I32948"/>
      <c r="J32948"/>
      <c r="U32948" s="43"/>
      <c r="AE32948"/>
    </row>
    <row r="32949" spans="1:31">
      <c r="A32949">
        <v>76530</v>
      </c>
      <c r="B32949" t="s">
        <v>28124</v>
      </c>
      <c r="C32949" t="s">
        <v>33480</v>
      </c>
      <c r="D32949" t="e">
        <v>#N/A</v>
      </c>
      <c r="E32949"/>
      <c r="F32949"/>
      <c r="G32949"/>
      <c r="H32949"/>
      <c r="I32949"/>
      <c r="J32949"/>
      <c r="U32949" s="43"/>
      <c r="AE32949"/>
    </row>
    <row r="32950" spans="1:31">
      <c r="A32950">
        <v>76660</v>
      </c>
      <c r="B32950" t="s">
        <v>28125</v>
      </c>
      <c r="C32950" t="s">
        <v>33477</v>
      </c>
      <c r="D32950" t="s">
        <v>33476</v>
      </c>
      <c r="E32950"/>
      <c r="F32950"/>
      <c r="G32950"/>
      <c r="H32950"/>
      <c r="I32950"/>
      <c r="J32950"/>
      <c r="U32950" s="43"/>
      <c r="AE32950"/>
    </row>
    <row r="32951" spans="1:31">
      <c r="A32951">
        <v>76950</v>
      </c>
      <c r="B32951" t="s">
        <v>28126</v>
      </c>
      <c r="C32951" t="s">
        <v>33477</v>
      </c>
      <c r="D32951" t="s">
        <v>33481</v>
      </c>
      <c r="E32951"/>
      <c r="F32951"/>
      <c r="G32951"/>
      <c r="H32951"/>
      <c r="I32951"/>
      <c r="J32951"/>
      <c r="U32951" s="43"/>
      <c r="AE32951"/>
    </row>
    <row r="32952" spans="1:31">
      <c r="A32952">
        <v>76120</v>
      </c>
      <c r="B32952" t="s">
        <v>28127</v>
      </c>
      <c r="C32952" t="s">
        <v>33477</v>
      </c>
      <c r="D32952" t="e">
        <v>#N/A</v>
      </c>
      <c r="E32952"/>
      <c r="F32952"/>
      <c r="G32952"/>
      <c r="H32952"/>
      <c r="I32952"/>
      <c r="J32952"/>
      <c r="U32952" s="43"/>
      <c r="AE32952"/>
    </row>
    <row r="32953" spans="1:31">
      <c r="A32953">
        <v>76270</v>
      </c>
      <c r="B32953" t="s">
        <v>28128</v>
      </c>
      <c r="C32953" t="s">
        <v>33477</v>
      </c>
      <c r="D32953" t="s">
        <v>33476</v>
      </c>
      <c r="E32953"/>
      <c r="F32953"/>
      <c r="G32953"/>
      <c r="H32953"/>
      <c r="I32953"/>
      <c r="J32953"/>
      <c r="U32953" s="43"/>
      <c r="AE32953"/>
    </row>
    <row r="32954" spans="1:31">
      <c r="A32954">
        <v>76370</v>
      </c>
      <c r="B32954" t="s">
        <v>28129</v>
      </c>
      <c r="C32954" t="s">
        <v>33477</v>
      </c>
      <c r="D32954" t="s">
        <v>33476</v>
      </c>
      <c r="E32954"/>
      <c r="F32954"/>
      <c r="G32954"/>
      <c r="H32954"/>
      <c r="I32954"/>
      <c r="J32954"/>
      <c r="U32954" s="43"/>
      <c r="AE32954"/>
    </row>
    <row r="32955" spans="1:31">
      <c r="A32955">
        <v>76970</v>
      </c>
      <c r="B32955" t="s">
        <v>28130</v>
      </c>
      <c r="C32955" t="s">
        <v>33477</v>
      </c>
      <c r="D32955" t="e">
        <v>#N/A</v>
      </c>
      <c r="E32955"/>
      <c r="F32955"/>
      <c r="G32955"/>
      <c r="H32955"/>
      <c r="I32955"/>
      <c r="J32955"/>
      <c r="U32955" s="43"/>
      <c r="AE32955"/>
    </row>
    <row r="32956" spans="1:31">
      <c r="A32956">
        <v>76810</v>
      </c>
      <c r="B32956" t="s">
        <v>28131</v>
      </c>
      <c r="C32956" t="s">
        <v>33477</v>
      </c>
      <c r="D32956" t="e">
        <v>#N/A</v>
      </c>
      <c r="E32956"/>
      <c r="F32956"/>
      <c r="G32956"/>
      <c r="H32956"/>
      <c r="I32956"/>
      <c r="J32956"/>
      <c r="U32956" s="43"/>
      <c r="AE32956"/>
    </row>
    <row r="32957" spans="1:31">
      <c r="A32957">
        <v>76850</v>
      </c>
      <c r="B32957" t="s">
        <v>28132</v>
      </c>
      <c r="C32957" t="s">
        <v>33477</v>
      </c>
      <c r="D32957" t="s">
        <v>33476</v>
      </c>
      <c r="E32957"/>
      <c r="F32957"/>
      <c r="G32957"/>
      <c r="H32957"/>
      <c r="I32957"/>
      <c r="J32957"/>
      <c r="U32957" s="43"/>
      <c r="AE32957"/>
    </row>
    <row r="32958" spans="1:31">
      <c r="A32958">
        <v>76210</v>
      </c>
      <c r="B32958" t="s">
        <v>28133</v>
      </c>
      <c r="C32958" t="s">
        <v>33477</v>
      </c>
      <c r="D32958" t="s">
        <v>33476</v>
      </c>
      <c r="E32958"/>
      <c r="F32958"/>
      <c r="G32958"/>
      <c r="H32958"/>
      <c r="I32958"/>
      <c r="J32958"/>
      <c r="U32958" s="43"/>
      <c r="AE32958"/>
    </row>
    <row r="32959" spans="1:31">
      <c r="A32959">
        <v>76810</v>
      </c>
      <c r="B32959" t="s">
        <v>28134</v>
      </c>
      <c r="C32959" t="s">
        <v>33477</v>
      </c>
      <c r="D32959" t="e">
        <v>#N/A</v>
      </c>
      <c r="E32959"/>
      <c r="F32959"/>
      <c r="G32959"/>
      <c r="H32959"/>
      <c r="I32959"/>
      <c r="J32959"/>
      <c r="U32959" s="43"/>
      <c r="AE32959"/>
    </row>
    <row r="32960" spans="1:31">
      <c r="A32960">
        <v>76690</v>
      </c>
      <c r="B32960" t="s">
        <v>28135</v>
      </c>
      <c r="C32960" t="s">
        <v>33477</v>
      </c>
      <c r="D32960" t="s">
        <v>33476</v>
      </c>
      <c r="E32960"/>
      <c r="F32960"/>
      <c r="G32960"/>
      <c r="H32960"/>
      <c r="I32960"/>
      <c r="J32960"/>
      <c r="U32960" s="43"/>
      <c r="AE32960"/>
    </row>
    <row r="32961" spans="1:31">
      <c r="A32961">
        <v>76440</v>
      </c>
      <c r="B32961" t="s">
        <v>28136</v>
      </c>
      <c r="C32961" t="s">
        <v>33477</v>
      </c>
      <c r="D32961" t="s">
        <v>33476</v>
      </c>
      <c r="E32961"/>
      <c r="F32961"/>
      <c r="G32961"/>
      <c r="H32961"/>
      <c r="I32961"/>
      <c r="J32961"/>
      <c r="U32961" s="43"/>
      <c r="AE32961"/>
    </row>
    <row r="32962" spans="1:31">
      <c r="A32962">
        <v>76340</v>
      </c>
      <c r="B32962" t="s">
        <v>28137</v>
      </c>
      <c r="C32962" t="s">
        <v>33477</v>
      </c>
      <c r="D32962" t="s">
        <v>33476</v>
      </c>
      <c r="E32962"/>
      <c r="F32962"/>
      <c r="G32962"/>
      <c r="H32962"/>
      <c r="I32962"/>
      <c r="J32962"/>
      <c r="U32962" s="43"/>
      <c r="AE32962"/>
    </row>
    <row r="32963" spans="1:31">
      <c r="A32963">
        <v>76730</v>
      </c>
      <c r="B32963" t="s">
        <v>28138</v>
      </c>
      <c r="C32963" t="s">
        <v>33477</v>
      </c>
      <c r="D32963" t="s">
        <v>33476</v>
      </c>
      <c r="E32963"/>
      <c r="F32963"/>
      <c r="G32963"/>
      <c r="H32963"/>
      <c r="I32963"/>
      <c r="J32963"/>
      <c r="U32963" s="43"/>
      <c r="AE32963"/>
    </row>
    <row r="32964" spans="1:31">
      <c r="A32964">
        <v>76890</v>
      </c>
      <c r="B32964" t="s">
        <v>28139</v>
      </c>
      <c r="C32964" t="s">
        <v>33477</v>
      </c>
      <c r="D32964" t="s">
        <v>33476</v>
      </c>
      <c r="E32964"/>
      <c r="F32964"/>
      <c r="G32964"/>
      <c r="H32964"/>
      <c r="I32964"/>
      <c r="J32964"/>
      <c r="U32964" s="43"/>
      <c r="AE32964"/>
    </row>
    <row r="32965" spans="1:31">
      <c r="A32965">
        <v>76460</v>
      </c>
      <c r="B32965" t="s">
        <v>28140</v>
      </c>
      <c r="C32965" t="s">
        <v>33477</v>
      </c>
      <c r="D32965" t="e">
        <v>#N/A</v>
      </c>
      <c r="E32965"/>
      <c r="F32965"/>
      <c r="G32965"/>
      <c r="H32965"/>
      <c r="I32965"/>
      <c r="J32965"/>
      <c r="U32965" s="43"/>
      <c r="AE32965"/>
    </row>
    <row r="32966" spans="1:31">
      <c r="A32966">
        <v>76780</v>
      </c>
      <c r="B32966" t="s">
        <v>28141</v>
      </c>
      <c r="C32966" t="s">
        <v>33477</v>
      </c>
      <c r="D32966" t="s">
        <v>33476</v>
      </c>
      <c r="E32966"/>
      <c r="F32966"/>
      <c r="G32966"/>
      <c r="H32966"/>
      <c r="I32966"/>
      <c r="J32966"/>
      <c r="U32966" s="43"/>
      <c r="AE32966"/>
    </row>
    <row r="32967" spans="1:31">
      <c r="A32967">
        <v>76450</v>
      </c>
      <c r="B32967" t="s">
        <v>28142</v>
      </c>
      <c r="C32967" t="s">
        <v>33477</v>
      </c>
      <c r="D32967" t="s">
        <v>33476</v>
      </c>
      <c r="E32967"/>
      <c r="F32967"/>
      <c r="G32967"/>
      <c r="H32967"/>
      <c r="I32967"/>
      <c r="J32967"/>
      <c r="U32967" s="43"/>
      <c r="AE32967"/>
    </row>
    <row r="32968" spans="1:31">
      <c r="A32968">
        <v>76560</v>
      </c>
      <c r="B32968" t="s">
        <v>28143</v>
      </c>
      <c r="C32968" t="s">
        <v>33477</v>
      </c>
      <c r="D32968" t="s">
        <v>33476</v>
      </c>
      <c r="E32968"/>
      <c r="F32968"/>
      <c r="G32968"/>
      <c r="H32968"/>
      <c r="I32968"/>
      <c r="J32968"/>
      <c r="U32968" s="43"/>
      <c r="AE32968"/>
    </row>
    <row r="32969" spans="1:31">
      <c r="A32969">
        <v>76700</v>
      </c>
      <c r="B32969" t="s">
        <v>28144</v>
      </c>
      <c r="C32969" t="s">
        <v>33477</v>
      </c>
      <c r="D32969" t="s">
        <v>33476</v>
      </c>
      <c r="E32969"/>
      <c r="F32969"/>
      <c r="G32969"/>
      <c r="H32969"/>
      <c r="I32969"/>
      <c r="J32969"/>
      <c r="U32969" s="43"/>
      <c r="AE32969"/>
    </row>
    <row r="32970" spans="1:31">
      <c r="A32970">
        <v>76640</v>
      </c>
      <c r="B32970" t="s">
        <v>28145</v>
      </c>
      <c r="C32970" t="s">
        <v>33477</v>
      </c>
      <c r="D32970" t="s">
        <v>33476</v>
      </c>
      <c r="E32970"/>
      <c r="F32970"/>
      <c r="G32970"/>
      <c r="H32970"/>
      <c r="I32970"/>
      <c r="J32970"/>
      <c r="U32970" s="43"/>
      <c r="AE32970"/>
    </row>
    <row r="32971" spans="1:31">
      <c r="A32971">
        <v>76440</v>
      </c>
      <c r="B32971" t="s">
        <v>21821</v>
      </c>
      <c r="C32971" t="s">
        <v>33477</v>
      </c>
      <c r="D32971" t="s">
        <v>33476</v>
      </c>
      <c r="E32971"/>
      <c r="F32971"/>
      <c r="G32971"/>
      <c r="H32971"/>
      <c r="I32971"/>
      <c r="J32971"/>
      <c r="U32971" s="43"/>
      <c r="AE32971"/>
    </row>
    <row r="32972" spans="1:31">
      <c r="A32972">
        <v>76390</v>
      </c>
      <c r="B32972" t="s">
        <v>28146</v>
      </c>
      <c r="C32972" t="s">
        <v>33478</v>
      </c>
      <c r="D32972" t="s">
        <v>33476</v>
      </c>
      <c r="E32972"/>
      <c r="F32972"/>
      <c r="G32972"/>
      <c r="H32972"/>
      <c r="I32972"/>
      <c r="J32972"/>
      <c r="U32972" s="43"/>
      <c r="AE32972"/>
    </row>
    <row r="32973" spans="1:31">
      <c r="A32973">
        <v>76440</v>
      </c>
      <c r="B32973" t="s">
        <v>28147</v>
      </c>
      <c r="C32973" t="s">
        <v>33477</v>
      </c>
      <c r="D32973" t="s">
        <v>33476</v>
      </c>
      <c r="E32973"/>
      <c r="F32973"/>
      <c r="G32973"/>
      <c r="H32973"/>
      <c r="I32973"/>
      <c r="J32973"/>
      <c r="U32973" s="43"/>
      <c r="AE32973"/>
    </row>
    <row r="32974" spans="1:31">
      <c r="A32974">
        <v>76450</v>
      </c>
      <c r="B32974" t="s">
        <v>28148</v>
      </c>
      <c r="C32974" t="s">
        <v>33477</v>
      </c>
      <c r="D32974" t="s">
        <v>33476</v>
      </c>
      <c r="E32974"/>
      <c r="F32974"/>
      <c r="G32974"/>
      <c r="H32974"/>
      <c r="I32974"/>
      <c r="J32974"/>
      <c r="U32974" s="43"/>
      <c r="AE32974"/>
    </row>
    <row r="32975" spans="1:31">
      <c r="A32975">
        <v>76190</v>
      </c>
      <c r="B32975" t="s">
        <v>28149</v>
      </c>
      <c r="C32975" t="s">
        <v>33477</v>
      </c>
      <c r="D32975" t="s">
        <v>33476</v>
      </c>
      <c r="E32975"/>
      <c r="F32975"/>
      <c r="G32975"/>
      <c r="H32975"/>
      <c r="I32975"/>
      <c r="J32975"/>
      <c r="U32975" s="43"/>
      <c r="AE32975"/>
    </row>
    <row r="32976" spans="1:31">
      <c r="A32976">
        <v>76190</v>
      </c>
      <c r="B32976" t="s">
        <v>28150</v>
      </c>
      <c r="C32976" t="s">
        <v>33477</v>
      </c>
      <c r="D32976" t="s">
        <v>33476</v>
      </c>
      <c r="E32976"/>
      <c r="F32976"/>
      <c r="G32976"/>
      <c r="H32976"/>
      <c r="I32976"/>
      <c r="J32976"/>
      <c r="U32976" s="43"/>
      <c r="AE32976"/>
    </row>
    <row r="32977" spans="1:31">
      <c r="A32977">
        <v>76550</v>
      </c>
      <c r="B32977" t="s">
        <v>28151</v>
      </c>
      <c r="C32977" t="s">
        <v>33477</v>
      </c>
      <c r="D32977" t="s">
        <v>33476</v>
      </c>
      <c r="E32977"/>
      <c r="F32977"/>
      <c r="G32977"/>
      <c r="H32977"/>
      <c r="I32977"/>
      <c r="J32977"/>
      <c r="U32977" s="43"/>
      <c r="AE32977"/>
    </row>
    <row r="32978" spans="1:31">
      <c r="A32978">
        <v>76550</v>
      </c>
      <c r="B32978" t="s">
        <v>28151</v>
      </c>
      <c r="C32978" t="s">
        <v>33477</v>
      </c>
      <c r="D32978" t="s">
        <v>33476</v>
      </c>
      <c r="E32978"/>
      <c r="F32978"/>
      <c r="G32978"/>
      <c r="H32978"/>
      <c r="I32978"/>
      <c r="J32978"/>
      <c r="U32978" s="43"/>
      <c r="AE32978"/>
    </row>
    <row r="32979" spans="1:31">
      <c r="A32979">
        <v>76113</v>
      </c>
      <c r="B32979" t="s">
        <v>28152</v>
      </c>
      <c r="C32979" t="s">
        <v>33477</v>
      </c>
      <c r="D32979" t="s">
        <v>33476</v>
      </c>
      <c r="E32979"/>
      <c r="F32979"/>
      <c r="G32979"/>
      <c r="H32979"/>
      <c r="I32979"/>
      <c r="J32979"/>
      <c r="U32979" s="43"/>
      <c r="AE32979"/>
    </row>
    <row r="32980" spans="1:31">
      <c r="A32980">
        <v>76600</v>
      </c>
      <c r="B32980" t="s">
        <v>28153</v>
      </c>
      <c r="C32980" t="s">
        <v>33477</v>
      </c>
      <c r="D32980" t="e">
        <v>#N/A</v>
      </c>
      <c r="E32980"/>
      <c r="F32980"/>
      <c r="G32980"/>
      <c r="H32980"/>
      <c r="I32980"/>
      <c r="J32980"/>
      <c r="U32980" s="43"/>
      <c r="AE32980"/>
    </row>
    <row r="32981" spans="1:31">
      <c r="A32981">
        <v>76610</v>
      </c>
      <c r="B32981" t="s">
        <v>28153</v>
      </c>
      <c r="C32981" t="s">
        <v>33477</v>
      </c>
      <c r="D32981" t="e">
        <v>#N/A</v>
      </c>
      <c r="E32981"/>
      <c r="F32981"/>
      <c r="G32981"/>
      <c r="H32981"/>
      <c r="I32981"/>
      <c r="J32981"/>
      <c r="U32981" s="43"/>
      <c r="AE32981"/>
    </row>
    <row r="32982" spans="1:31">
      <c r="A32982">
        <v>76610</v>
      </c>
      <c r="B32982" t="s">
        <v>28153</v>
      </c>
      <c r="C32982" t="s">
        <v>33477</v>
      </c>
      <c r="D32982" t="e">
        <v>#N/A</v>
      </c>
      <c r="E32982"/>
      <c r="F32982"/>
      <c r="G32982"/>
      <c r="H32982"/>
      <c r="I32982"/>
      <c r="J32982"/>
      <c r="U32982" s="43"/>
      <c r="AE32982"/>
    </row>
    <row r="32983" spans="1:31">
      <c r="A32983">
        <v>76620</v>
      </c>
      <c r="B32983" t="s">
        <v>28153</v>
      </c>
      <c r="C32983" t="s">
        <v>33477</v>
      </c>
      <c r="D32983" t="e">
        <v>#N/A</v>
      </c>
      <c r="E32983"/>
      <c r="F32983"/>
      <c r="G32983"/>
      <c r="H32983"/>
      <c r="I32983"/>
      <c r="J32983"/>
      <c r="U32983" s="43"/>
      <c r="AE32983"/>
    </row>
    <row r="32984" spans="1:31">
      <c r="A32984">
        <v>76780</v>
      </c>
      <c r="B32984" t="s">
        <v>17215</v>
      </c>
      <c r="C32984" t="s">
        <v>33477</v>
      </c>
      <c r="D32984" t="s">
        <v>33476</v>
      </c>
      <c r="E32984"/>
      <c r="F32984"/>
      <c r="G32984"/>
      <c r="H32984"/>
      <c r="I32984"/>
      <c r="J32984"/>
      <c r="U32984" s="43"/>
      <c r="AE32984"/>
    </row>
    <row r="32985" spans="1:31">
      <c r="A32985">
        <v>76740</v>
      </c>
      <c r="B32985" t="s">
        <v>28154</v>
      </c>
      <c r="C32985" t="s">
        <v>33477</v>
      </c>
      <c r="D32985" t="s">
        <v>33476</v>
      </c>
      <c r="E32985"/>
      <c r="F32985"/>
      <c r="G32985"/>
      <c r="H32985"/>
      <c r="I32985"/>
      <c r="J32985"/>
      <c r="U32985" s="43"/>
      <c r="AE32985"/>
    </row>
    <row r="32986" spans="1:31">
      <c r="A32986">
        <v>76840</v>
      </c>
      <c r="B32986" t="s">
        <v>28155</v>
      </c>
      <c r="C32986" t="s">
        <v>33477</v>
      </c>
      <c r="D32986" t="s">
        <v>33476</v>
      </c>
      <c r="E32986"/>
      <c r="F32986"/>
      <c r="G32986"/>
      <c r="H32986"/>
      <c r="I32986"/>
      <c r="J32986"/>
      <c r="U32986" s="43"/>
      <c r="AE32986"/>
    </row>
    <row r="32987" spans="1:31">
      <c r="A32987">
        <v>76560</v>
      </c>
      <c r="B32987" t="s">
        <v>28156</v>
      </c>
      <c r="C32987" t="s">
        <v>33477</v>
      </c>
      <c r="D32987" t="s">
        <v>33476</v>
      </c>
      <c r="E32987"/>
      <c r="F32987"/>
      <c r="G32987"/>
      <c r="H32987"/>
      <c r="I32987"/>
      <c r="J32987"/>
      <c r="U32987" s="43"/>
      <c r="AE32987"/>
    </row>
    <row r="32988" spans="1:31">
      <c r="A32988">
        <v>76730</v>
      </c>
      <c r="B32988" t="s">
        <v>28157</v>
      </c>
      <c r="C32988" t="s">
        <v>33477</v>
      </c>
      <c r="D32988" t="s">
        <v>33476</v>
      </c>
      <c r="E32988"/>
      <c r="F32988"/>
      <c r="G32988"/>
      <c r="H32988"/>
      <c r="I32988"/>
      <c r="J32988"/>
      <c r="U32988" s="43"/>
      <c r="AE32988"/>
    </row>
    <row r="32989" spans="1:31">
      <c r="A32989">
        <v>76280</v>
      </c>
      <c r="B32989" t="s">
        <v>28158</v>
      </c>
      <c r="C32989" t="s">
        <v>33477</v>
      </c>
      <c r="D32989" t="s">
        <v>33476</v>
      </c>
      <c r="E32989"/>
      <c r="F32989"/>
      <c r="G32989"/>
      <c r="H32989"/>
      <c r="I32989"/>
      <c r="J32989"/>
      <c r="U32989" s="43"/>
      <c r="AE32989"/>
    </row>
    <row r="32990" spans="1:31">
      <c r="A32990">
        <v>76780</v>
      </c>
      <c r="B32990" t="s">
        <v>28159</v>
      </c>
      <c r="C32990" t="s">
        <v>33477</v>
      </c>
      <c r="D32990" t="s">
        <v>33476</v>
      </c>
      <c r="E32990"/>
      <c r="F32990"/>
      <c r="G32990"/>
      <c r="H32990"/>
      <c r="I32990"/>
      <c r="J32990"/>
      <c r="U32990" s="43"/>
      <c r="AE32990"/>
    </row>
    <row r="32991" spans="1:31">
      <c r="A32991">
        <v>76750</v>
      </c>
      <c r="B32991" t="s">
        <v>28160</v>
      </c>
      <c r="C32991" t="s">
        <v>33477</v>
      </c>
      <c r="D32991" t="s">
        <v>33476</v>
      </c>
      <c r="E32991"/>
      <c r="F32991"/>
      <c r="G32991"/>
      <c r="H32991"/>
      <c r="I32991"/>
      <c r="J32991"/>
      <c r="U32991" s="43"/>
      <c r="AE32991"/>
    </row>
    <row r="32992" spans="1:31">
      <c r="A32992">
        <v>76720</v>
      </c>
      <c r="B32992" t="s">
        <v>28161</v>
      </c>
      <c r="C32992" t="s">
        <v>33477</v>
      </c>
      <c r="D32992" t="e">
        <v>#N/A</v>
      </c>
      <c r="E32992"/>
      <c r="F32992"/>
      <c r="G32992"/>
      <c r="H32992"/>
      <c r="I32992"/>
      <c r="J32992"/>
      <c r="U32992" s="43"/>
      <c r="AE32992"/>
    </row>
    <row r="32993" spans="1:31">
      <c r="A32993">
        <v>76280</v>
      </c>
      <c r="B32993" t="s">
        <v>9526</v>
      </c>
      <c r="C32993" t="s">
        <v>33477</v>
      </c>
      <c r="D32993" t="s">
        <v>33476</v>
      </c>
      <c r="E32993"/>
      <c r="F32993"/>
      <c r="G32993"/>
      <c r="H32993"/>
      <c r="I32993"/>
      <c r="J32993"/>
      <c r="U32993" s="43"/>
      <c r="AE32993"/>
    </row>
    <row r="32994" spans="1:31">
      <c r="A32994">
        <v>76940</v>
      </c>
      <c r="B32994" t="s">
        <v>28162</v>
      </c>
      <c r="C32994" t="s">
        <v>33477</v>
      </c>
      <c r="D32994" t="s">
        <v>33476</v>
      </c>
      <c r="E32994"/>
      <c r="F32994"/>
      <c r="G32994"/>
      <c r="H32994"/>
      <c r="I32994"/>
      <c r="J32994"/>
      <c r="U32994" s="43"/>
      <c r="AE32994"/>
    </row>
    <row r="32995" spans="1:31">
      <c r="A32995">
        <v>76340</v>
      </c>
      <c r="B32995" t="s">
        <v>28163</v>
      </c>
      <c r="C32995" t="s">
        <v>33477</v>
      </c>
      <c r="D32995" t="s">
        <v>33476</v>
      </c>
      <c r="E32995"/>
      <c r="F32995"/>
      <c r="G32995"/>
      <c r="H32995"/>
      <c r="I32995"/>
      <c r="J32995"/>
      <c r="U32995" s="43"/>
      <c r="AE32995"/>
    </row>
    <row r="32996" spans="1:31">
      <c r="A32996">
        <v>76780</v>
      </c>
      <c r="B32996" t="s">
        <v>28164</v>
      </c>
      <c r="C32996" t="s">
        <v>33477</v>
      </c>
      <c r="D32996" t="s">
        <v>33476</v>
      </c>
      <c r="E32996"/>
      <c r="F32996"/>
      <c r="G32996"/>
      <c r="H32996"/>
      <c r="I32996"/>
      <c r="J32996"/>
      <c r="U32996" s="43"/>
      <c r="AE32996"/>
    </row>
    <row r="32997" spans="1:31">
      <c r="A32997">
        <v>76740</v>
      </c>
      <c r="B32997" t="s">
        <v>28165</v>
      </c>
      <c r="C32997" t="s">
        <v>33477</v>
      </c>
      <c r="D32997" t="s">
        <v>33476</v>
      </c>
      <c r="E32997"/>
      <c r="F32997"/>
      <c r="G32997"/>
      <c r="H32997"/>
      <c r="I32997"/>
      <c r="J32997"/>
      <c r="U32997" s="43"/>
      <c r="AE32997"/>
    </row>
    <row r="32998" spans="1:31">
      <c r="A32998">
        <v>76770</v>
      </c>
      <c r="B32998" t="s">
        <v>28166</v>
      </c>
      <c r="C32998" t="s">
        <v>33477</v>
      </c>
      <c r="D32998" t="e">
        <v>#N/A</v>
      </c>
      <c r="E32998"/>
      <c r="F32998"/>
      <c r="G32998"/>
      <c r="H32998"/>
      <c r="I32998"/>
      <c r="J32998"/>
      <c r="U32998" s="43"/>
      <c r="AE32998"/>
    </row>
    <row r="32999" spans="1:31">
      <c r="A32999">
        <v>76770</v>
      </c>
      <c r="B32999" t="s">
        <v>28167</v>
      </c>
      <c r="C32999" t="s">
        <v>33477</v>
      </c>
      <c r="D32999" t="e">
        <v>#N/A</v>
      </c>
      <c r="E32999"/>
      <c r="F32999"/>
      <c r="G32999"/>
      <c r="H32999"/>
      <c r="I32999"/>
      <c r="J32999"/>
      <c r="U32999" s="43"/>
      <c r="AE32999"/>
    </row>
    <row r="33000" spans="1:31">
      <c r="A33000">
        <v>76110</v>
      </c>
      <c r="B33000" t="s">
        <v>28168</v>
      </c>
      <c r="C33000" t="s">
        <v>33477</v>
      </c>
      <c r="D33000" t="s">
        <v>33476</v>
      </c>
      <c r="E33000"/>
      <c r="F33000"/>
      <c r="G33000"/>
      <c r="H33000"/>
      <c r="I33000"/>
      <c r="J33000"/>
      <c r="U33000" s="43"/>
      <c r="AE33000"/>
    </row>
    <row r="33001" spans="1:31">
      <c r="A33001">
        <v>76690</v>
      </c>
      <c r="B33001" t="s">
        <v>28169</v>
      </c>
      <c r="C33001" t="s">
        <v>33477</v>
      </c>
      <c r="D33001" t="s">
        <v>33476</v>
      </c>
      <c r="E33001"/>
      <c r="F33001"/>
      <c r="G33001"/>
      <c r="H33001"/>
      <c r="I33001"/>
      <c r="J33001"/>
      <c r="U33001" s="43"/>
      <c r="AE33001"/>
    </row>
    <row r="33002" spans="1:31">
      <c r="A33002">
        <v>76570</v>
      </c>
      <c r="B33002" t="s">
        <v>28170</v>
      </c>
      <c r="C33002" t="s">
        <v>33477</v>
      </c>
      <c r="D33002" t="s">
        <v>33476</v>
      </c>
      <c r="E33002"/>
      <c r="F33002"/>
      <c r="G33002"/>
      <c r="H33002"/>
      <c r="I33002"/>
      <c r="J33002"/>
      <c r="U33002" s="43"/>
      <c r="AE33002"/>
    </row>
    <row r="33003" spans="1:31">
      <c r="A33003">
        <v>76630</v>
      </c>
      <c r="B33003" t="s">
        <v>28171</v>
      </c>
      <c r="C33003" t="s">
        <v>33477</v>
      </c>
      <c r="D33003" t="s">
        <v>33476</v>
      </c>
      <c r="E33003"/>
      <c r="F33003"/>
      <c r="G33003"/>
      <c r="H33003"/>
      <c r="I33003"/>
      <c r="J33003"/>
      <c r="U33003" s="43"/>
      <c r="AE33003"/>
    </row>
    <row r="33004" spans="1:31">
      <c r="A33004">
        <v>76390</v>
      </c>
      <c r="B33004" t="s">
        <v>28172</v>
      </c>
      <c r="C33004" t="s">
        <v>33478</v>
      </c>
      <c r="D33004" t="s">
        <v>33476</v>
      </c>
      <c r="E33004"/>
      <c r="F33004"/>
      <c r="G33004"/>
      <c r="H33004"/>
      <c r="I33004"/>
      <c r="J33004"/>
      <c r="U33004" s="43"/>
      <c r="AE33004"/>
    </row>
    <row r="33005" spans="1:31">
      <c r="A33005">
        <v>76890</v>
      </c>
      <c r="B33005" t="s">
        <v>28173</v>
      </c>
      <c r="C33005" t="s">
        <v>33477</v>
      </c>
      <c r="D33005" t="s">
        <v>33476</v>
      </c>
      <c r="E33005"/>
      <c r="F33005"/>
      <c r="G33005"/>
      <c r="H33005"/>
      <c r="I33005"/>
      <c r="J33005"/>
      <c r="U33005" s="43"/>
      <c r="AE33005"/>
    </row>
    <row r="33006" spans="1:31">
      <c r="A33006">
        <v>76117</v>
      </c>
      <c r="B33006" t="s">
        <v>28174</v>
      </c>
      <c r="C33006" t="s">
        <v>33477</v>
      </c>
      <c r="D33006" t="e">
        <v>#N/A</v>
      </c>
      <c r="E33006"/>
      <c r="F33006"/>
      <c r="G33006"/>
      <c r="H33006"/>
      <c r="I33006"/>
      <c r="J33006"/>
      <c r="U33006" s="43"/>
      <c r="AE33006"/>
    </row>
    <row r="33007" spans="1:31">
      <c r="A33007">
        <v>76460</v>
      </c>
      <c r="B33007" t="s">
        <v>28175</v>
      </c>
      <c r="C33007" t="s">
        <v>33477</v>
      </c>
      <c r="D33007" t="e">
        <v>#N/A</v>
      </c>
      <c r="E33007"/>
      <c r="F33007"/>
      <c r="G33007"/>
      <c r="H33007"/>
      <c r="I33007"/>
      <c r="J33007"/>
      <c r="U33007" s="43"/>
      <c r="AE33007"/>
    </row>
    <row r="33008" spans="1:31">
      <c r="A33008">
        <v>76230</v>
      </c>
      <c r="B33008" t="s">
        <v>28176</v>
      </c>
      <c r="C33008" t="s">
        <v>33477</v>
      </c>
      <c r="D33008" t="e">
        <v>#N/A</v>
      </c>
      <c r="E33008"/>
      <c r="F33008"/>
      <c r="G33008"/>
      <c r="H33008"/>
      <c r="I33008"/>
      <c r="J33008"/>
      <c r="U33008" s="43"/>
      <c r="AE33008"/>
    </row>
    <row r="33009" spans="1:31">
      <c r="A33009">
        <v>76480</v>
      </c>
      <c r="B33009" t="s">
        <v>28177</v>
      </c>
      <c r="C33009" t="s">
        <v>33477</v>
      </c>
      <c r="D33009" t="s">
        <v>33476</v>
      </c>
      <c r="E33009"/>
      <c r="F33009"/>
      <c r="G33009"/>
      <c r="H33009"/>
      <c r="I33009"/>
      <c r="J33009"/>
      <c r="U33009" s="43"/>
      <c r="AE33009"/>
    </row>
    <row r="33010" spans="1:31">
      <c r="A33010">
        <v>76730</v>
      </c>
      <c r="B33010" t="s">
        <v>17231</v>
      </c>
      <c r="C33010" t="s">
        <v>33477</v>
      </c>
      <c r="D33010" t="s">
        <v>33476</v>
      </c>
      <c r="E33010"/>
      <c r="F33010"/>
      <c r="G33010"/>
      <c r="H33010"/>
      <c r="I33010"/>
      <c r="J33010"/>
      <c r="U33010" s="43"/>
      <c r="AE33010"/>
    </row>
    <row r="33011" spans="1:31">
      <c r="A33011">
        <v>76730</v>
      </c>
      <c r="B33011" t="s">
        <v>28178</v>
      </c>
      <c r="C33011" t="s">
        <v>33477</v>
      </c>
      <c r="D33011" t="s">
        <v>33476</v>
      </c>
      <c r="E33011"/>
      <c r="F33011"/>
      <c r="G33011"/>
      <c r="H33011"/>
      <c r="I33011"/>
      <c r="J33011"/>
      <c r="U33011" s="43"/>
      <c r="AE33011"/>
    </row>
    <row r="33012" spans="1:31">
      <c r="A33012">
        <v>76390</v>
      </c>
      <c r="B33012" t="s">
        <v>28179</v>
      </c>
      <c r="C33012" t="s">
        <v>33478</v>
      </c>
      <c r="D33012" t="s">
        <v>33476</v>
      </c>
      <c r="E33012"/>
      <c r="F33012"/>
      <c r="G33012"/>
      <c r="H33012"/>
      <c r="I33012"/>
      <c r="J33012"/>
      <c r="U33012" s="43"/>
      <c r="AE33012"/>
    </row>
    <row r="33013" spans="1:31">
      <c r="A33013">
        <v>76210</v>
      </c>
      <c r="B33013" t="s">
        <v>28180</v>
      </c>
      <c r="C33013" t="s">
        <v>33477</v>
      </c>
      <c r="D33013" t="s">
        <v>33476</v>
      </c>
      <c r="E33013"/>
      <c r="F33013"/>
      <c r="G33013"/>
      <c r="H33013"/>
      <c r="I33013"/>
      <c r="J33013"/>
      <c r="U33013" s="43"/>
      <c r="AE33013"/>
    </row>
    <row r="33014" spans="1:31">
      <c r="A33014">
        <v>76730</v>
      </c>
      <c r="B33014" t="s">
        <v>28181</v>
      </c>
      <c r="C33014" t="s">
        <v>33477</v>
      </c>
      <c r="D33014" t="s">
        <v>33476</v>
      </c>
      <c r="E33014"/>
      <c r="F33014"/>
      <c r="G33014"/>
      <c r="H33014"/>
      <c r="I33014"/>
      <c r="J33014"/>
      <c r="U33014" s="43"/>
      <c r="AE33014"/>
    </row>
    <row r="33015" spans="1:31">
      <c r="A33015">
        <v>76170</v>
      </c>
      <c r="B33015" t="s">
        <v>28182</v>
      </c>
      <c r="C33015" t="s">
        <v>33477</v>
      </c>
      <c r="D33015" t="e">
        <v>#N/A</v>
      </c>
      <c r="E33015"/>
      <c r="F33015"/>
      <c r="G33015"/>
      <c r="H33015"/>
      <c r="I33015"/>
      <c r="J33015"/>
      <c r="U33015" s="43"/>
      <c r="AE33015"/>
    </row>
    <row r="33016" spans="1:31">
      <c r="A33016">
        <v>76570</v>
      </c>
      <c r="B33016" t="s">
        <v>28183</v>
      </c>
      <c r="C33016" t="s">
        <v>33477</v>
      </c>
      <c r="D33016" t="s">
        <v>33476</v>
      </c>
      <c r="E33016"/>
      <c r="F33016"/>
      <c r="G33016"/>
      <c r="H33016"/>
      <c r="I33016"/>
      <c r="J33016"/>
      <c r="U33016" s="43"/>
      <c r="AE33016"/>
    </row>
    <row r="33017" spans="1:31">
      <c r="A33017">
        <v>76540</v>
      </c>
      <c r="B33017" t="s">
        <v>28184</v>
      </c>
      <c r="C33017" t="s">
        <v>33477</v>
      </c>
      <c r="D33017" t="s">
        <v>33476</v>
      </c>
      <c r="E33017"/>
      <c r="F33017"/>
      <c r="G33017"/>
      <c r="H33017"/>
      <c r="I33017"/>
      <c r="J33017"/>
      <c r="U33017" s="43"/>
      <c r="AE33017"/>
    </row>
    <row r="33018" spans="1:31">
      <c r="A33018">
        <v>76760</v>
      </c>
      <c r="B33018" t="s">
        <v>28185</v>
      </c>
      <c r="C33018" t="s">
        <v>33477</v>
      </c>
      <c r="D33018" t="s">
        <v>33476</v>
      </c>
      <c r="E33018"/>
      <c r="F33018"/>
      <c r="G33018"/>
      <c r="H33018"/>
      <c r="I33018"/>
      <c r="J33018"/>
      <c r="U33018" s="43"/>
      <c r="AE33018"/>
    </row>
    <row r="33019" spans="1:31">
      <c r="A33019">
        <v>76210</v>
      </c>
      <c r="B33019" t="s">
        <v>28186</v>
      </c>
      <c r="C33019" t="s">
        <v>33477</v>
      </c>
      <c r="D33019" t="s">
        <v>33476</v>
      </c>
      <c r="E33019"/>
      <c r="F33019"/>
      <c r="G33019"/>
      <c r="H33019"/>
      <c r="I33019"/>
      <c r="J33019"/>
      <c r="U33019" s="43"/>
      <c r="AE33019"/>
    </row>
    <row r="33020" spans="1:31">
      <c r="A33020">
        <v>76590</v>
      </c>
      <c r="B33020" t="s">
        <v>28187</v>
      </c>
      <c r="C33020" t="s">
        <v>33477</v>
      </c>
      <c r="D33020" t="s">
        <v>33476</v>
      </c>
      <c r="E33020"/>
      <c r="F33020"/>
      <c r="G33020"/>
      <c r="H33020"/>
      <c r="I33020"/>
      <c r="J33020"/>
      <c r="U33020" s="43"/>
      <c r="AE33020"/>
    </row>
    <row r="33021" spans="1:31">
      <c r="A33021">
        <v>76790</v>
      </c>
      <c r="B33021" t="s">
        <v>4820</v>
      </c>
      <c r="C33021" t="s">
        <v>33477</v>
      </c>
      <c r="D33021" t="s">
        <v>33476</v>
      </c>
      <c r="E33021"/>
      <c r="F33021"/>
      <c r="G33021"/>
      <c r="H33021"/>
      <c r="I33021"/>
      <c r="J33021"/>
      <c r="U33021" s="43"/>
      <c r="AE33021"/>
    </row>
    <row r="33022" spans="1:31">
      <c r="A33022">
        <v>76500</v>
      </c>
      <c r="B33022" t="s">
        <v>28188</v>
      </c>
      <c r="C33022" t="s">
        <v>33480</v>
      </c>
      <c r="D33022" t="e">
        <v>#N/A</v>
      </c>
      <c r="E33022"/>
      <c r="F33022"/>
      <c r="G33022"/>
      <c r="H33022"/>
      <c r="I33022"/>
      <c r="J33022"/>
      <c r="U33022" s="43"/>
      <c r="AE33022"/>
    </row>
    <row r="33023" spans="1:31">
      <c r="A33023">
        <v>76660</v>
      </c>
      <c r="B33023" t="s">
        <v>28189</v>
      </c>
      <c r="C33023" t="s">
        <v>33477</v>
      </c>
      <c r="D33023" t="s">
        <v>33476</v>
      </c>
      <c r="E33023"/>
      <c r="F33023"/>
      <c r="G33023"/>
      <c r="H33023"/>
      <c r="I33023"/>
      <c r="J33023"/>
      <c r="U33023" s="43"/>
      <c r="AE33023"/>
    </row>
    <row r="33024" spans="1:31">
      <c r="A33024">
        <v>76440</v>
      </c>
      <c r="B33024" t="s">
        <v>28190</v>
      </c>
      <c r="C33024" t="s">
        <v>33477</v>
      </c>
      <c r="D33024" t="s">
        <v>33476</v>
      </c>
      <c r="E33024"/>
      <c r="F33024"/>
      <c r="G33024"/>
      <c r="H33024"/>
      <c r="I33024"/>
      <c r="J33024"/>
      <c r="U33024" s="43"/>
      <c r="AE33024"/>
    </row>
    <row r="33025" spans="1:31">
      <c r="A33025">
        <v>76260</v>
      </c>
      <c r="B33025" t="s">
        <v>28191</v>
      </c>
      <c r="C33025" t="s">
        <v>33477</v>
      </c>
      <c r="D33025" t="s">
        <v>33476</v>
      </c>
      <c r="E33025"/>
      <c r="F33025"/>
      <c r="G33025"/>
      <c r="H33025"/>
      <c r="I33025"/>
      <c r="J33025"/>
      <c r="U33025" s="43"/>
      <c r="AE33025"/>
    </row>
    <row r="33026" spans="1:31">
      <c r="A33026">
        <v>76860</v>
      </c>
      <c r="B33026" t="s">
        <v>28192</v>
      </c>
      <c r="C33026" t="s">
        <v>33477</v>
      </c>
      <c r="D33026" t="s">
        <v>33476</v>
      </c>
      <c r="E33026"/>
      <c r="F33026"/>
      <c r="G33026"/>
      <c r="H33026"/>
      <c r="I33026"/>
      <c r="J33026"/>
      <c r="U33026" s="43"/>
      <c r="AE33026"/>
    </row>
    <row r="33027" spans="1:31">
      <c r="A33027">
        <v>76750</v>
      </c>
      <c r="B33027" t="s">
        <v>28193</v>
      </c>
      <c r="C33027" t="s">
        <v>33477</v>
      </c>
      <c r="D33027" t="s">
        <v>33476</v>
      </c>
      <c r="E33027"/>
      <c r="F33027"/>
      <c r="G33027"/>
      <c r="H33027"/>
      <c r="I33027"/>
      <c r="J33027"/>
      <c r="U33027" s="43"/>
      <c r="AE33027"/>
    </row>
    <row r="33028" spans="1:31">
      <c r="A33028">
        <v>76590</v>
      </c>
      <c r="B33028" t="s">
        <v>28194</v>
      </c>
      <c r="C33028" t="s">
        <v>33477</v>
      </c>
      <c r="D33028" t="s">
        <v>33476</v>
      </c>
      <c r="E33028"/>
      <c r="F33028"/>
      <c r="G33028"/>
      <c r="H33028"/>
      <c r="I33028"/>
      <c r="J33028"/>
      <c r="U33028" s="43"/>
      <c r="AE33028"/>
    </row>
    <row r="33029" spans="1:31">
      <c r="A33029">
        <v>76490</v>
      </c>
      <c r="B33029" t="s">
        <v>28195</v>
      </c>
      <c r="C33029" t="s">
        <v>33477</v>
      </c>
      <c r="D33029" t="s">
        <v>33476</v>
      </c>
      <c r="E33029"/>
      <c r="F33029"/>
      <c r="G33029"/>
      <c r="H33029"/>
      <c r="I33029"/>
      <c r="J33029"/>
      <c r="U33029" s="43"/>
      <c r="AE33029"/>
    </row>
    <row r="33030" spans="1:31">
      <c r="A33030">
        <v>76270</v>
      </c>
      <c r="B33030" t="s">
        <v>20333</v>
      </c>
      <c r="C33030" t="s">
        <v>33477</v>
      </c>
      <c r="D33030" t="s">
        <v>33476</v>
      </c>
      <c r="E33030"/>
      <c r="F33030"/>
      <c r="G33030"/>
      <c r="H33030"/>
      <c r="I33030"/>
      <c r="J33030"/>
      <c r="U33030" s="43"/>
      <c r="AE33030"/>
    </row>
    <row r="33031" spans="1:31">
      <c r="A33031">
        <v>76810</v>
      </c>
      <c r="B33031" t="s">
        <v>28196</v>
      </c>
      <c r="C33031" t="s">
        <v>33477</v>
      </c>
      <c r="D33031" t="e">
        <v>#N/A</v>
      </c>
      <c r="E33031"/>
      <c r="F33031"/>
      <c r="G33031"/>
      <c r="H33031"/>
      <c r="I33031"/>
      <c r="J33031"/>
      <c r="U33031" s="43"/>
      <c r="AE33031"/>
    </row>
    <row r="33032" spans="1:31">
      <c r="A33032">
        <v>76940</v>
      </c>
      <c r="B33032" t="s">
        <v>28197</v>
      </c>
      <c r="C33032" t="s">
        <v>33477</v>
      </c>
      <c r="D33032" t="s">
        <v>33476</v>
      </c>
      <c r="E33032"/>
      <c r="F33032"/>
      <c r="G33032"/>
      <c r="H33032"/>
      <c r="I33032"/>
      <c r="J33032"/>
      <c r="U33032" s="43"/>
      <c r="AE33032"/>
    </row>
    <row r="33033" spans="1:31">
      <c r="A33033">
        <v>76940</v>
      </c>
      <c r="B33033" t="s">
        <v>28197</v>
      </c>
      <c r="C33033" t="s">
        <v>33477</v>
      </c>
      <c r="D33033" t="s">
        <v>33476</v>
      </c>
      <c r="E33033"/>
      <c r="F33033"/>
      <c r="G33033"/>
      <c r="H33033"/>
      <c r="I33033"/>
      <c r="J33033"/>
      <c r="U33033" s="43"/>
      <c r="AE33033"/>
    </row>
    <row r="33034" spans="1:31">
      <c r="A33034">
        <v>76770</v>
      </c>
      <c r="B33034" t="s">
        <v>28198</v>
      </c>
      <c r="C33034" t="s">
        <v>33477</v>
      </c>
      <c r="D33034" t="e">
        <v>#N/A</v>
      </c>
      <c r="E33034"/>
      <c r="F33034"/>
      <c r="G33034"/>
      <c r="H33034"/>
      <c r="I33034"/>
      <c r="J33034"/>
      <c r="U33034" s="43"/>
      <c r="AE33034"/>
    </row>
    <row r="33035" spans="1:31">
      <c r="A33035">
        <v>76450</v>
      </c>
      <c r="B33035" t="s">
        <v>28199</v>
      </c>
      <c r="C33035" t="s">
        <v>33477</v>
      </c>
      <c r="D33035" t="s">
        <v>33476</v>
      </c>
      <c r="E33035"/>
      <c r="F33035"/>
      <c r="G33035"/>
      <c r="H33035"/>
      <c r="I33035"/>
      <c r="J33035"/>
      <c r="U33035" s="43"/>
      <c r="AE33035"/>
    </row>
    <row r="33036" spans="1:31">
      <c r="A33036">
        <v>76133</v>
      </c>
      <c r="B33036" t="s">
        <v>28200</v>
      </c>
      <c r="C33036" t="s">
        <v>33477</v>
      </c>
      <c r="D33036" t="e">
        <v>#N/A</v>
      </c>
      <c r="E33036"/>
      <c r="F33036"/>
      <c r="G33036"/>
      <c r="H33036"/>
      <c r="I33036"/>
      <c r="J33036"/>
      <c r="U33036" s="43"/>
      <c r="AE33036"/>
    </row>
    <row r="33037" spans="1:31">
      <c r="A33037">
        <v>76590</v>
      </c>
      <c r="B33037" t="s">
        <v>28201</v>
      </c>
      <c r="C33037" t="s">
        <v>33477</v>
      </c>
      <c r="D33037" t="s">
        <v>33476</v>
      </c>
      <c r="E33037"/>
      <c r="F33037"/>
      <c r="G33037"/>
      <c r="H33037"/>
      <c r="I33037"/>
      <c r="J33037"/>
      <c r="U33037" s="43"/>
      <c r="AE33037"/>
    </row>
    <row r="33038" spans="1:31">
      <c r="A33038">
        <v>76400</v>
      </c>
      <c r="B33038" t="s">
        <v>28202</v>
      </c>
      <c r="C33038" t="s">
        <v>33477</v>
      </c>
      <c r="D33038" t="s">
        <v>33476</v>
      </c>
      <c r="E33038"/>
      <c r="F33038"/>
      <c r="G33038"/>
      <c r="H33038"/>
      <c r="I33038"/>
      <c r="J33038"/>
      <c r="U33038" s="43"/>
      <c r="AE33038"/>
    </row>
    <row r="33039" spans="1:31">
      <c r="A33039">
        <v>76460</v>
      </c>
      <c r="B33039" t="s">
        <v>28203</v>
      </c>
      <c r="C33039" t="s">
        <v>33477</v>
      </c>
      <c r="D33039" t="e">
        <v>#N/A</v>
      </c>
      <c r="E33039"/>
      <c r="F33039"/>
      <c r="G33039"/>
      <c r="H33039"/>
      <c r="I33039"/>
      <c r="J33039"/>
      <c r="U33039" s="43"/>
      <c r="AE33039"/>
    </row>
    <row r="33040" spans="1:31">
      <c r="A33040">
        <v>76110</v>
      </c>
      <c r="B33040" t="s">
        <v>28204</v>
      </c>
      <c r="C33040" t="s">
        <v>33477</v>
      </c>
      <c r="D33040" t="s">
        <v>33476</v>
      </c>
      <c r="E33040"/>
      <c r="F33040"/>
      <c r="G33040"/>
      <c r="H33040"/>
      <c r="I33040"/>
      <c r="J33040"/>
      <c r="U33040" s="43"/>
      <c r="AE33040"/>
    </row>
    <row r="33041" spans="1:31">
      <c r="A33041">
        <v>76290</v>
      </c>
      <c r="B33041" t="s">
        <v>28205</v>
      </c>
      <c r="C33041" t="s">
        <v>33477</v>
      </c>
      <c r="D33041" t="e">
        <v>#N/A</v>
      </c>
      <c r="E33041"/>
      <c r="F33041"/>
      <c r="G33041"/>
      <c r="H33041"/>
      <c r="I33041"/>
      <c r="J33041"/>
      <c r="U33041" s="43"/>
      <c r="AE33041"/>
    </row>
    <row r="33042" spans="1:31">
      <c r="A33042">
        <v>76150</v>
      </c>
      <c r="B33042" t="s">
        <v>28206</v>
      </c>
      <c r="C33042" t="s">
        <v>33477</v>
      </c>
      <c r="D33042" t="e">
        <v>#N/A</v>
      </c>
      <c r="E33042"/>
      <c r="F33042"/>
      <c r="G33042"/>
      <c r="H33042"/>
      <c r="I33042"/>
      <c r="J33042"/>
      <c r="U33042" s="43"/>
      <c r="AE33042"/>
    </row>
    <row r="33043" spans="1:31">
      <c r="A33043">
        <v>76150</v>
      </c>
      <c r="B33043" t="s">
        <v>28206</v>
      </c>
      <c r="C33043" t="s">
        <v>33477</v>
      </c>
      <c r="D33043" t="e">
        <v>#N/A</v>
      </c>
      <c r="E33043"/>
      <c r="F33043"/>
      <c r="G33043"/>
      <c r="H33043"/>
      <c r="I33043"/>
      <c r="J33043"/>
      <c r="U33043" s="43"/>
      <c r="AE33043"/>
    </row>
    <row r="33044" spans="1:31">
      <c r="A33044">
        <v>76390</v>
      </c>
      <c r="B33044" t="s">
        <v>28207</v>
      </c>
      <c r="C33044" t="s">
        <v>33478</v>
      </c>
      <c r="D33044" t="s">
        <v>33476</v>
      </c>
      <c r="E33044"/>
      <c r="F33044"/>
      <c r="G33044"/>
      <c r="H33044"/>
      <c r="I33044"/>
      <c r="J33044"/>
      <c r="U33044" s="43"/>
      <c r="AE33044"/>
    </row>
    <row r="33045" spans="1:31">
      <c r="A33045">
        <v>76116</v>
      </c>
      <c r="B33045" t="s">
        <v>28208</v>
      </c>
      <c r="C33045" t="s">
        <v>33477</v>
      </c>
      <c r="D33045" t="s">
        <v>33481</v>
      </c>
      <c r="E33045"/>
      <c r="F33045"/>
      <c r="G33045"/>
      <c r="H33045"/>
      <c r="I33045"/>
      <c r="J33045"/>
      <c r="U33045" s="43"/>
      <c r="AE33045"/>
    </row>
    <row r="33046" spans="1:31">
      <c r="A33046">
        <v>76880</v>
      </c>
      <c r="B33046" t="s">
        <v>1058</v>
      </c>
      <c r="C33046" t="s">
        <v>33477</v>
      </c>
      <c r="D33046" t="s">
        <v>33476</v>
      </c>
      <c r="E33046"/>
      <c r="F33046"/>
      <c r="G33046"/>
      <c r="H33046"/>
      <c r="I33046"/>
      <c r="J33046"/>
      <c r="U33046" s="43"/>
      <c r="AE33046"/>
    </row>
    <row r="33047" spans="1:31">
      <c r="A33047">
        <v>76370</v>
      </c>
      <c r="B33047" t="s">
        <v>28209</v>
      </c>
      <c r="C33047" t="s">
        <v>33477</v>
      </c>
      <c r="D33047" t="s">
        <v>33476</v>
      </c>
      <c r="E33047"/>
      <c r="F33047"/>
      <c r="G33047"/>
      <c r="H33047"/>
      <c r="I33047"/>
      <c r="J33047"/>
      <c r="U33047" s="43"/>
      <c r="AE33047"/>
    </row>
    <row r="33048" spans="1:31">
      <c r="A33048">
        <v>76270</v>
      </c>
      <c r="B33048" t="s">
        <v>28210</v>
      </c>
      <c r="C33048" t="s">
        <v>33477</v>
      </c>
      <c r="D33048" t="s">
        <v>33476</v>
      </c>
      <c r="E33048"/>
      <c r="F33048"/>
      <c r="G33048"/>
      <c r="H33048"/>
      <c r="I33048"/>
      <c r="J33048"/>
      <c r="U33048" s="43"/>
      <c r="AE33048"/>
    </row>
    <row r="33049" spans="1:31">
      <c r="A33049">
        <v>76680</v>
      </c>
      <c r="B33049" t="s">
        <v>28211</v>
      </c>
      <c r="C33049" t="s">
        <v>33477</v>
      </c>
      <c r="D33049" t="s">
        <v>33476</v>
      </c>
      <c r="E33049"/>
      <c r="F33049"/>
      <c r="G33049"/>
      <c r="H33049"/>
      <c r="I33049"/>
      <c r="J33049"/>
      <c r="U33049" s="43"/>
      <c r="AE33049"/>
    </row>
    <row r="33050" spans="1:31">
      <c r="A33050">
        <v>76680</v>
      </c>
      <c r="B33050" t="s">
        <v>28212</v>
      </c>
      <c r="C33050" t="s">
        <v>33477</v>
      </c>
      <c r="D33050" t="s">
        <v>33476</v>
      </c>
      <c r="E33050"/>
      <c r="F33050"/>
      <c r="G33050"/>
      <c r="H33050"/>
      <c r="I33050"/>
      <c r="J33050"/>
      <c r="U33050" s="43"/>
      <c r="AE33050"/>
    </row>
    <row r="33051" spans="1:31">
      <c r="A33051">
        <v>76490</v>
      </c>
      <c r="B33051" t="s">
        <v>28213</v>
      </c>
      <c r="C33051" t="s">
        <v>33477</v>
      </c>
      <c r="D33051" t="s">
        <v>33476</v>
      </c>
      <c r="E33051"/>
      <c r="F33051"/>
      <c r="G33051"/>
      <c r="H33051"/>
      <c r="I33051"/>
      <c r="J33051"/>
      <c r="U33051" s="43"/>
      <c r="AE33051"/>
    </row>
    <row r="33052" spans="1:31">
      <c r="A33052">
        <v>76530</v>
      </c>
      <c r="B33052" t="s">
        <v>28214</v>
      </c>
      <c r="C33052" t="s">
        <v>33480</v>
      </c>
      <c r="D33052" t="e">
        <v>#N/A</v>
      </c>
      <c r="E33052"/>
      <c r="F33052"/>
      <c r="G33052"/>
      <c r="H33052"/>
      <c r="I33052"/>
      <c r="J33052"/>
      <c r="U33052" s="43"/>
      <c r="AE33052"/>
    </row>
    <row r="33053" spans="1:31">
      <c r="A33053">
        <v>76440</v>
      </c>
      <c r="B33053" t="s">
        <v>28215</v>
      </c>
      <c r="C33053" t="s">
        <v>33477</v>
      </c>
      <c r="D33053" t="s">
        <v>33476</v>
      </c>
      <c r="E33053"/>
      <c r="F33053"/>
      <c r="G33053"/>
      <c r="H33053"/>
      <c r="I33053"/>
      <c r="J33053"/>
      <c r="U33053" s="43"/>
      <c r="AE33053"/>
    </row>
    <row r="33054" spans="1:31">
      <c r="A33054">
        <v>76170</v>
      </c>
      <c r="B33054" t="s">
        <v>28216</v>
      </c>
      <c r="C33054" t="s">
        <v>33477</v>
      </c>
      <c r="D33054" t="e">
        <v>#N/A</v>
      </c>
      <c r="E33054"/>
      <c r="F33054"/>
      <c r="G33054"/>
      <c r="H33054"/>
      <c r="I33054"/>
      <c r="J33054"/>
      <c r="U33054" s="43"/>
      <c r="AE33054"/>
    </row>
    <row r="33055" spans="1:31">
      <c r="A33055">
        <v>76260</v>
      </c>
      <c r="B33055" t="s">
        <v>28217</v>
      </c>
      <c r="C33055" t="s">
        <v>33477</v>
      </c>
      <c r="D33055" t="s">
        <v>33476</v>
      </c>
      <c r="E33055"/>
      <c r="F33055"/>
      <c r="G33055"/>
      <c r="H33055"/>
      <c r="I33055"/>
      <c r="J33055"/>
      <c r="U33055" s="43"/>
      <c r="AE33055"/>
    </row>
    <row r="33056" spans="1:31">
      <c r="A33056">
        <v>76220</v>
      </c>
      <c r="B33056" t="s">
        <v>28218</v>
      </c>
      <c r="C33056" t="s">
        <v>33477</v>
      </c>
      <c r="D33056" t="s">
        <v>33481</v>
      </c>
      <c r="E33056"/>
      <c r="F33056"/>
      <c r="G33056"/>
      <c r="H33056"/>
      <c r="I33056"/>
      <c r="J33056"/>
      <c r="U33056" s="43"/>
      <c r="AE33056"/>
    </row>
    <row r="33057" spans="1:31">
      <c r="A33057">
        <v>76270</v>
      </c>
      <c r="B33057" t="s">
        <v>28219</v>
      </c>
      <c r="C33057" t="s">
        <v>33477</v>
      </c>
      <c r="D33057" t="s">
        <v>33476</v>
      </c>
      <c r="E33057"/>
      <c r="F33057"/>
      <c r="G33057"/>
      <c r="H33057"/>
      <c r="I33057"/>
      <c r="J33057"/>
      <c r="U33057" s="43"/>
      <c r="AE33057"/>
    </row>
    <row r="33058" spans="1:31">
      <c r="A33058">
        <v>76110</v>
      </c>
      <c r="B33058" t="s">
        <v>28220</v>
      </c>
      <c r="C33058" t="s">
        <v>33477</v>
      </c>
      <c r="D33058" t="s">
        <v>33476</v>
      </c>
      <c r="E33058"/>
      <c r="F33058"/>
      <c r="G33058"/>
      <c r="H33058"/>
      <c r="I33058"/>
      <c r="J33058"/>
      <c r="U33058" s="43"/>
      <c r="AE33058"/>
    </row>
    <row r="33059" spans="1:31">
      <c r="A33059">
        <v>76780</v>
      </c>
      <c r="B33059" t="s">
        <v>28221</v>
      </c>
      <c r="C33059" t="s">
        <v>33477</v>
      </c>
      <c r="D33059" t="s">
        <v>33476</v>
      </c>
      <c r="E33059"/>
      <c r="F33059"/>
      <c r="G33059"/>
      <c r="H33059"/>
      <c r="I33059"/>
      <c r="J33059"/>
      <c r="U33059" s="43"/>
      <c r="AE33059"/>
    </row>
    <row r="33060" spans="1:31">
      <c r="A33060">
        <v>76270</v>
      </c>
      <c r="B33060" t="s">
        <v>28222</v>
      </c>
      <c r="C33060" t="s">
        <v>33477</v>
      </c>
      <c r="D33060" t="s">
        <v>33476</v>
      </c>
      <c r="E33060"/>
      <c r="F33060"/>
      <c r="G33060"/>
      <c r="H33060"/>
      <c r="I33060"/>
      <c r="J33060"/>
      <c r="U33060" s="43"/>
      <c r="AE33060"/>
    </row>
    <row r="33061" spans="1:31">
      <c r="A33061">
        <v>76460</v>
      </c>
      <c r="B33061" t="s">
        <v>28223</v>
      </c>
      <c r="C33061" t="s">
        <v>33477</v>
      </c>
      <c r="D33061" t="e">
        <v>#N/A</v>
      </c>
      <c r="E33061"/>
      <c r="F33061"/>
      <c r="G33061"/>
      <c r="H33061"/>
      <c r="I33061"/>
      <c r="J33061"/>
      <c r="U33061" s="43"/>
      <c r="AE33061"/>
    </row>
    <row r="33062" spans="1:31">
      <c r="A33062">
        <v>76240</v>
      </c>
      <c r="B33062" t="s">
        <v>28224</v>
      </c>
      <c r="C33062" t="s">
        <v>33477</v>
      </c>
      <c r="D33062" t="s">
        <v>33476</v>
      </c>
      <c r="E33062"/>
      <c r="F33062"/>
      <c r="G33062"/>
      <c r="H33062"/>
      <c r="I33062"/>
      <c r="J33062"/>
      <c r="U33062" s="43"/>
      <c r="AE33062"/>
    </row>
    <row r="33063" spans="1:31">
      <c r="A33063">
        <v>76660</v>
      </c>
      <c r="B33063" t="s">
        <v>28225</v>
      </c>
      <c r="C33063" t="s">
        <v>33477</v>
      </c>
      <c r="D33063" t="s">
        <v>33476</v>
      </c>
      <c r="E33063"/>
      <c r="F33063"/>
      <c r="G33063"/>
      <c r="H33063"/>
      <c r="I33063"/>
      <c r="J33063"/>
      <c r="U33063" s="43"/>
      <c r="AE33063"/>
    </row>
    <row r="33064" spans="1:31">
      <c r="A33064">
        <v>76780</v>
      </c>
      <c r="B33064" t="s">
        <v>28226</v>
      </c>
      <c r="C33064" t="s">
        <v>33477</v>
      </c>
      <c r="D33064" t="s">
        <v>33476</v>
      </c>
      <c r="E33064"/>
      <c r="F33064"/>
      <c r="G33064"/>
      <c r="H33064"/>
      <c r="I33064"/>
      <c r="J33064"/>
      <c r="U33064" s="43"/>
      <c r="AE33064"/>
    </row>
    <row r="33065" spans="1:31">
      <c r="A33065">
        <v>76440</v>
      </c>
      <c r="B33065" t="s">
        <v>28227</v>
      </c>
      <c r="C33065" t="s">
        <v>33477</v>
      </c>
      <c r="D33065" t="s">
        <v>33476</v>
      </c>
      <c r="E33065"/>
      <c r="F33065"/>
      <c r="G33065"/>
      <c r="H33065"/>
      <c r="I33065"/>
      <c r="J33065"/>
      <c r="U33065" s="43"/>
      <c r="AE33065"/>
    </row>
    <row r="33066" spans="1:31">
      <c r="A33066">
        <v>76570</v>
      </c>
      <c r="B33066" t="s">
        <v>28228</v>
      </c>
      <c r="C33066" t="s">
        <v>33477</v>
      </c>
      <c r="D33066" t="s">
        <v>33476</v>
      </c>
      <c r="E33066"/>
      <c r="F33066"/>
      <c r="G33066"/>
      <c r="H33066"/>
      <c r="I33066"/>
      <c r="J33066"/>
      <c r="U33066" s="43"/>
      <c r="AE33066"/>
    </row>
    <row r="33067" spans="1:31">
      <c r="A33067">
        <v>76520</v>
      </c>
      <c r="B33067" t="s">
        <v>28229</v>
      </c>
      <c r="C33067" t="s">
        <v>33477</v>
      </c>
      <c r="D33067" t="s">
        <v>33476</v>
      </c>
      <c r="E33067"/>
      <c r="F33067"/>
      <c r="G33067"/>
      <c r="H33067"/>
      <c r="I33067"/>
      <c r="J33067"/>
      <c r="U33067" s="43"/>
      <c r="AE33067"/>
    </row>
    <row r="33068" spans="1:31">
      <c r="A33068">
        <v>76260</v>
      </c>
      <c r="B33068" t="s">
        <v>28230</v>
      </c>
      <c r="C33068" t="s">
        <v>33477</v>
      </c>
      <c r="D33068" t="s">
        <v>33476</v>
      </c>
      <c r="E33068"/>
      <c r="F33068"/>
      <c r="G33068"/>
      <c r="H33068"/>
      <c r="I33068"/>
      <c r="J33068"/>
      <c r="U33068" s="43"/>
      <c r="AE33068"/>
    </row>
    <row r="33069" spans="1:31">
      <c r="A33069">
        <v>76480</v>
      </c>
      <c r="B33069" t="s">
        <v>28231</v>
      </c>
      <c r="C33069" t="s">
        <v>33477</v>
      </c>
      <c r="D33069" t="s">
        <v>33476</v>
      </c>
      <c r="E33069"/>
      <c r="F33069"/>
      <c r="G33069"/>
      <c r="H33069"/>
      <c r="I33069"/>
      <c r="J33069"/>
      <c r="U33069" s="43"/>
      <c r="AE33069"/>
    </row>
    <row r="33070" spans="1:31">
      <c r="A33070">
        <v>76510</v>
      </c>
      <c r="B33070" t="s">
        <v>28232</v>
      </c>
      <c r="C33070" t="s">
        <v>33477</v>
      </c>
      <c r="D33070" t="s">
        <v>33476</v>
      </c>
      <c r="E33070"/>
      <c r="F33070"/>
      <c r="G33070"/>
      <c r="H33070"/>
      <c r="I33070"/>
      <c r="J33070"/>
      <c r="U33070" s="43"/>
      <c r="AE33070"/>
    </row>
    <row r="33071" spans="1:31">
      <c r="A33071">
        <v>76260</v>
      </c>
      <c r="B33071" t="s">
        <v>28233</v>
      </c>
      <c r="C33071" t="s">
        <v>33477</v>
      </c>
      <c r="D33071" t="s">
        <v>33476</v>
      </c>
      <c r="E33071"/>
      <c r="F33071"/>
      <c r="G33071"/>
      <c r="H33071"/>
      <c r="I33071"/>
      <c r="J33071"/>
      <c r="U33071" s="43"/>
      <c r="AE33071"/>
    </row>
    <row r="33072" spans="1:31">
      <c r="A33072">
        <v>76210</v>
      </c>
      <c r="B33072" t="s">
        <v>28234</v>
      </c>
      <c r="C33072" t="s">
        <v>33477</v>
      </c>
      <c r="D33072" t="s">
        <v>33476</v>
      </c>
      <c r="E33072"/>
      <c r="F33072"/>
      <c r="G33072"/>
      <c r="H33072"/>
      <c r="I33072"/>
      <c r="J33072"/>
      <c r="U33072" s="43"/>
      <c r="AE33072"/>
    </row>
    <row r="33073" spans="1:31">
      <c r="A33073">
        <v>76220</v>
      </c>
      <c r="B33073" t="s">
        <v>28235</v>
      </c>
      <c r="C33073" t="s">
        <v>33477</v>
      </c>
      <c r="D33073" t="s">
        <v>33481</v>
      </c>
      <c r="E33073"/>
      <c r="F33073"/>
      <c r="G33073"/>
      <c r="H33073"/>
      <c r="I33073"/>
      <c r="J33073"/>
      <c r="U33073" s="43"/>
      <c r="AE33073"/>
    </row>
    <row r="33074" spans="1:31">
      <c r="A33074">
        <v>76340</v>
      </c>
      <c r="B33074" t="s">
        <v>28236</v>
      </c>
      <c r="C33074" t="s">
        <v>33477</v>
      </c>
      <c r="D33074" t="s">
        <v>33476</v>
      </c>
      <c r="E33074"/>
      <c r="F33074"/>
      <c r="G33074"/>
      <c r="H33074"/>
      <c r="I33074"/>
      <c r="J33074"/>
      <c r="U33074" s="43"/>
      <c r="AE33074"/>
    </row>
    <row r="33075" spans="1:31">
      <c r="A33075">
        <v>76260</v>
      </c>
      <c r="B33075" t="s">
        <v>28237</v>
      </c>
      <c r="C33075" t="s">
        <v>33477</v>
      </c>
      <c r="D33075" t="s">
        <v>33476</v>
      </c>
      <c r="E33075"/>
      <c r="F33075"/>
      <c r="G33075"/>
      <c r="H33075"/>
      <c r="I33075"/>
      <c r="J33075"/>
      <c r="U33075" s="43"/>
      <c r="AE33075"/>
    </row>
    <row r="33076" spans="1:31">
      <c r="A33076">
        <v>76690</v>
      </c>
      <c r="B33076" t="s">
        <v>28238</v>
      </c>
      <c r="C33076" t="s">
        <v>33477</v>
      </c>
      <c r="D33076" t="s">
        <v>33476</v>
      </c>
      <c r="E33076"/>
      <c r="F33076"/>
      <c r="G33076"/>
      <c r="H33076"/>
      <c r="I33076"/>
      <c r="J33076"/>
      <c r="U33076" s="43"/>
      <c r="AE33076"/>
    </row>
    <row r="33077" spans="1:31">
      <c r="A33077">
        <v>76680</v>
      </c>
      <c r="B33077" t="s">
        <v>28239</v>
      </c>
      <c r="C33077" t="s">
        <v>33477</v>
      </c>
      <c r="D33077" t="s">
        <v>33476</v>
      </c>
      <c r="E33077"/>
      <c r="F33077"/>
      <c r="G33077"/>
      <c r="H33077"/>
      <c r="I33077"/>
      <c r="J33077"/>
      <c r="U33077" s="43"/>
      <c r="AE33077"/>
    </row>
    <row r="33078" spans="1:31">
      <c r="A33078">
        <v>76380</v>
      </c>
      <c r="B33078" t="s">
        <v>4865</v>
      </c>
      <c r="C33078" t="s">
        <v>33477</v>
      </c>
      <c r="D33078" t="s">
        <v>33476</v>
      </c>
      <c r="E33078"/>
      <c r="F33078"/>
      <c r="G33078"/>
      <c r="H33078"/>
      <c r="I33078"/>
      <c r="J33078"/>
      <c r="U33078" s="43"/>
      <c r="AE33078"/>
    </row>
    <row r="33079" spans="1:31">
      <c r="A33079">
        <v>76290</v>
      </c>
      <c r="B33079" t="s">
        <v>28240</v>
      </c>
      <c r="C33079" t="s">
        <v>33477</v>
      </c>
      <c r="D33079" t="e">
        <v>#N/A</v>
      </c>
      <c r="E33079"/>
      <c r="F33079"/>
      <c r="G33079"/>
      <c r="H33079"/>
      <c r="I33079"/>
      <c r="J33079"/>
      <c r="U33079" s="43"/>
      <c r="AE33079"/>
    </row>
    <row r="33080" spans="1:31">
      <c r="A33080">
        <v>76520</v>
      </c>
      <c r="B33080" t="s">
        <v>7030</v>
      </c>
      <c r="C33080" t="s">
        <v>33477</v>
      </c>
      <c r="D33080" t="s">
        <v>33476</v>
      </c>
      <c r="E33080"/>
      <c r="F33080"/>
      <c r="G33080"/>
      <c r="H33080"/>
      <c r="I33080"/>
      <c r="J33080"/>
      <c r="U33080" s="43"/>
      <c r="AE33080"/>
    </row>
    <row r="33081" spans="1:31">
      <c r="A33081">
        <v>76850</v>
      </c>
      <c r="B33081" t="s">
        <v>28241</v>
      </c>
      <c r="C33081" t="s">
        <v>33477</v>
      </c>
      <c r="D33081" t="s">
        <v>33476</v>
      </c>
      <c r="E33081"/>
      <c r="F33081"/>
      <c r="G33081"/>
      <c r="H33081"/>
      <c r="I33081"/>
      <c r="J33081"/>
      <c r="U33081" s="43"/>
      <c r="AE33081"/>
    </row>
    <row r="33082" spans="1:31">
      <c r="A33082">
        <v>76220</v>
      </c>
      <c r="B33082" t="s">
        <v>28242</v>
      </c>
      <c r="C33082" t="s">
        <v>33477</v>
      </c>
      <c r="D33082" t="s">
        <v>33481</v>
      </c>
      <c r="E33082"/>
      <c r="F33082"/>
      <c r="G33082"/>
      <c r="H33082"/>
      <c r="I33082"/>
      <c r="J33082"/>
      <c r="U33082" s="43"/>
      <c r="AE33082"/>
    </row>
    <row r="33083" spans="1:31">
      <c r="A33083">
        <v>76130</v>
      </c>
      <c r="B33083" t="s">
        <v>28243</v>
      </c>
      <c r="C33083" t="s">
        <v>33477</v>
      </c>
      <c r="D33083" t="e">
        <v>#N/A</v>
      </c>
      <c r="E33083"/>
      <c r="F33083"/>
      <c r="G33083"/>
      <c r="H33083"/>
      <c r="I33083"/>
      <c r="J33083"/>
      <c r="U33083" s="43"/>
      <c r="AE33083"/>
    </row>
    <row r="33084" spans="1:31">
      <c r="A33084">
        <v>76710</v>
      </c>
      <c r="B33084" t="s">
        <v>28244</v>
      </c>
      <c r="C33084" t="s">
        <v>33477</v>
      </c>
      <c r="D33084" t="s">
        <v>33476</v>
      </c>
      <c r="E33084"/>
      <c r="F33084"/>
      <c r="G33084"/>
      <c r="H33084"/>
      <c r="I33084"/>
      <c r="J33084"/>
      <c r="U33084" s="43"/>
      <c r="AE33084"/>
    </row>
    <row r="33085" spans="1:31">
      <c r="A33085">
        <v>76750</v>
      </c>
      <c r="B33085" t="s">
        <v>28245</v>
      </c>
      <c r="C33085" t="s">
        <v>33477</v>
      </c>
      <c r="D33085" t="s">
        <v>33476</v>
      </c>
      <c r="E33085"/>
      <c r="F33085"/>
      <c r="G33085"/>
      <c r="H33085"/>
      <c r="I33085"/>
      <c r="J33085"/>
      <c r="U33085" s="43"/>
      <c r="AE33085"/>
    </row>
    <row r="33086" spans="1:31">
      <c r="A33086">
        <v>76270</v>
      </c>
      <c r="B33086" t="s">
        <v>21941</v>
      </c>
      <c r="C33086" t="s">
        <v>33477</v>
      </c>
      <c r="D33086" t="s">
        <v>33476</v>
      </c>
      <c r="E33086"/>
      <c r="F33086"/>
      <c r="G33086"/>
      <c r="H33086"/>
      <c r="I33086"/>
      <c r="J33086"/>
      <c r="U33086" s="43"/>
      <c r="AE33086"/>
    </row>
    <row r="33087" spans="1:31">
      <c r="A33087">
        <v>76780</v>
      </c>
      <c r="B33087" t="s">
        <v>28246</v>
      </c>
      <c r="C33087" t="s">
        <v>33477</v>
      </c>
      <c r="D33087" t="s">
        <v>33476</v>
      </c>
      <c r="E33087"/>
      <c r="F33087"/>
      <c r="G33087"/>
      <c r="H33087"/>
      <c r="I33087"/>
      <c r="J33087"/>
      <c r="U33087" s="43"/>
      <c r="AE33087"/>
    </row>
    <row r="33088" spans="1:31">
      <c r="A33088">
        <v>76970</v>
      </c>
      <c r="B33088" t="s">
        <v>28247</v>
      </c>
      <c r="C33088" t="s">
        <v>33477</v>
      </c>
      <c r="D33088" t="e">
        <v>#N/A</v>
      </c>
      <c r="E33088"/>
      <c r="F33088"/>
      <c r="G33088"/>
      <c r="H33088"/>
      <c r="I33088"/>
      <c r="J33088"/>
      <c r="U33088" s="43"/>
      <c r="AE33088"/>
    </row>
    <row r="33089" spans="1:31">
      <c r="A33089">
        <v>76530</v>
      </c>
      <c r="B33089" t="s">
        <v>28248</v>
      </c>
      <c r="C33089" t="s">
        <v>33480</v>
      </c>
      <c r="D33089" t="e">
        <v>#N/A</v>
      </c>
      <c r="E33089"/>
      <c r="F33089"/>
      <c r="G33089"/>
      <c r="H33089"/>
      <c r="I33089"/>
      <c r="J33089"/>
      <c r="U33089" s="43"/>
      <c r="AE33089"/>
    </row>
    <row r="33090" spans="1:31">
      <c r="A33090">
        <v>76590</v>
      </c>
      <c r="B33090" t="s">
        <v>28249</v>
      </c>
      <c r="C33090" t="s">
        <v>33477</v>
      </c>
      <c r="D33090" t="s">
        <v>33476</v>
      </c>
      <c r="E33090"/>
      <c r="F33090"/>
      <c r="G33090"/>
      <c r="H33090"/>
      <c r="I33090"/>
      <c r="J33090"/>
      <c r="U33090" s="43"/>
      <c r="AE33090"/>
    </row>
    <row r="33091" spans="1:31">
      <c r="A33091">
        <v>76270</v>
      </c>
      <c r="B33091" t="s">
        <v>28250</v>
      </c>
      <c r="C33091" t="s">
        <v>33477</v>
      </c>
      <c r="D33091" t="s">
        <v>33476</v>
      </c>
      <c r="E33091"/>
      <c r="F33091"/>
      <c r="G33091"/>
      <c r="H33091"/>
      <c r="I33091"/>
      <c r="J33091"/>
      <c r="U33091" s="43"/>
      <c r="AE33091"/>
    </row>
    <row r="33092" spans="1:31">
      <c r="A33092">
        <v>76340</v>
      </c>
      <c r="B33092" t="s">
        <v>28251</v>
      </c>
      <c r="C33092" t="s">
        <v>33477</v>
      </c>
      <c r="D33092" t="s">
        <v>33476</v>
      </c>
      <c r="E33092"/>
      <c r="F33092"/>
      <c r="G33092"/>
      <c r="H33092"/>
      <c r="I33092"/>
      <c r="J33092"/>
      <c r="U33092" s="43"/>
      <c r="AE33092"/>
    </row>
    <row r="33093" spans="1:31">
      <c r="A33093">
        <v>76680</v>
      </c>
      <c r="B33093" t="s">
        <v>28252</v>
      </c>
      <c r="C33093" t="s">
        <v>33477</v>
      </c>
      <c r="D33093" t="s">
        <v>33476</v>
      </c>
      <c r="E33093"/>
      <c r="F33093"/>
      <c r="G33093"/>
      <c r="H33093"/>
      <c r="I33093"/>
      <c r="J33093"/>
      <c r="U33093" s="43"/>
      <c r="AE33093"/>
    </row>
    <row r="33094" spans="1:31">
      <c r="A33094">
        <v>76270</v>
      </c>
      <c r="B33094" t="s">
        <v>28253</v>
      </c>
      <c r="C33094" t="s">
        <v>33477</v>
      </c>
      <c r="D33094" t="s">
        <v>33476</v>
      </c>
      <c r="E33094"/>
      <c r="F33094"/>
      <c r="G33094"/>
      <c r="H33094"/>
      <c r="I33094"/>
      <c r="J33094"/>
      <c r="U33094" s="43"/>
      <c r="AE33094"/>
    </row>
    <row r="33095" spans="1:31">
      <c r="A33095">
        <v>76220</v>
      </c>
      <c r="B33095" t="s">
        <v>28254</v>
      </c>
      <c r="C33095" t="s">
        <v>33477</v>
      </c>
      <c r="D33095" t="s">
        <v>33481</v>
      </c>
      <c r="E33095"/>
      <c r="F33095"/>
      <c r="G33095"/>
      <c r="H33095"/>
      <c r="I33095"/>
      <c r="J33095"/>
      <c r="U33095" s="43"/>
      <c r="AE33095"/>
    </row>
    <row r="33096" spans="1:31">
      <c r="A33096">
        <v>76520</v>
      </c>
      <c r="B33096" t="s">
        <v>28255</v>
      </c>
      <c r="C33096" t="s">
        <v>33477</v>
      </c>
      <c r="D33096" t="s">
        <v>33476</v>
      </c>
      <c r="E33096"/>
      <c r="F33096"/>
      <c r="G33096"/>
      <c r="H33096"/>
      <c r="I33096"/>
      <c r="J33096"/>
      <c r="U33096" s="43"/>
      <c r="AE33096"/>
    </row>
    <row r="33097" spans="1:31">
      <c r="A33097">
        <v>76270</v>
      </c>
      <c r="B33097" t="s">
        <v>28256</v>
      </c>
      <c r="C33097" t="s">
        <v>33477</v>
      </c>
      <c r="D33097" t="s">
        <v>33476</v>
      </c>
      <c r="E33097"/>
      <c r="F33097"/>
      <c r="G33097"/>
      <c r="H33097"/>
      <c r="I33097"/>
      <c r="J33097"/>
      <c r="U33097" s="43"/>
      <c r="AE33097"/>
    </row>
    <row r="33098" spans="1:31">
      <c r="A33098">
        <v>76460</v>
      </c>
      <c r="B33098" t="s">
        <v>28257</v>
      </c>
      <c r="C33098" t="s">
        <v>33477</v>
      </c>
      <c r="D33098" t="e">
        <v>#N/A</v>
      </c>
      <c r="E33098"/>
      <c r="F33098"/>
      <c r="G33098"/>
      <c r="H33098"/>
      <c r="I33098"/>
      <c r="J33098"/>
      <c r="U33098" s="43"/>
      <c r="AE33098"/>
    </row>
    <row r="33099" spans="1:31">
      <c r="A33099">
        <v>76210</v>
      </c>
      <c r="B33099" t="s">
        <v>28258</v>
      </c>
      <c r="C33099" t="s">
        <v>33477</v>
      </c>
      <c r="D33099" t="s">
        <v>33476</v>
      </c>
      <c r="E33099"/>
      <c r="F33099"/>
      <c r="G33099"/>
      <c r="H33099"/>
      <c r="I33099"/>
      <c r="J33099"/>
      <c r="U33099" s="43"/>
      <c r="AE33099"/>
    </row>
    <row r="33100" spans="1:31">
      <c r="A33100">
        <v>76780</v>
      </c>
      <c r="B33100" t="s">
        <v>28259</v>
      </c>
      <c r="C33100" t="s">
        <v>33477</v>
      </c>
      <c r="D33100" t="s">
        <v>33476</v>
      </c>
      <c r="E33100"/>
      <c r="F33100"/>
      <c r="G33100"/>
      <c r="H33100"/>
      <c r="I33100"/>
      <c r="J33100"/>
      <c r="U33100" s="43"/>
      <c r="AE33100"/>
    </row>
    <row r="33101" spans="1:31">
      <c r="A33101">
        <v>76640</v>
      </c>
      <c r="B33101" t="s">
        <v>9615</v>
      </c>
      <c r="C33101" t="s">
        <v>33477</v>
      </c>
      <c r="D33101" t="s">
        <v>33476</v>
      </c>
      <c r="E33101"/>
      <c r="F33101"/>
      <c r="G33101"/>
      <c r="H33101"/>
      <c r="I33101"/>
      <c r="J33101"/>
      <c r="U33101" s="43"/>
      <c r="AE33101"/>
    </row>
    <row r="33102" spans="1:31">
      <c r="A33102">
        <v>76330</v>
      </c>
      <c r="B33102" t="s">
        <v>28260</v>
      </c>
      <c r="C33102" t="s">
        <v>33477</v>
      </c>
      <c r="D33102" t="s">
        <v>33476</v>
      </c>
      <c r="E33102"/>
      <c r="F33102"/>
      <c r="G33102"/>
      <c r="H33102"/>
      <c r="I33102"/>
      <c r="J33102"/>
      <c r="U33102" s="43"/>
      <c r="AE33102"/>
    </row>
    <row r="33103" spans="1:31">
      <c r="A33103">
        <v>76510</v>
      </c>
      <c r="B33103" t="s">
        <v>28261</v>
      </c>
      <c r="C33103" t="s">
        <v>33477</v>
      </c>
      <c r="D33103" t="s">
        <v>33476</v>
      </c>
      <c r="E33103"/>
      <c r="F33103"/>
      <c r="G33103"/>
      <c r="H33103"/>
      <c r="I33103"/>
      <c r="J33103"/>
      <c r="U33103" s="43"/>
      <c r="AE33103"/>
    </row>
    <row r="33104" spans="1:31">
      <c r="A33104">
        <v>76940</v>
      </c>
      <c r="B33104" t="s">
        <v>28262</v>
      </c>
      <c r="C33104" t="s">
        <v>33477</v>
      </c>
      <c r="D33104" t="s">
        <v>33476</v>
      </c>
      <c r="E33104"/>
      <c r="F33104"/>
      <c r="G33104"/>
      <c r="H33104"/>
      <c r="I33104"/>
      <c r="J33104"/>
      <c r="U33104" s="43"/>
      <c r="AE33104"/>
    </row>
    <row r="33105" spans="1:31">
      <c r="A33105">
        <v>76960</v>
      </c>
      <c r="B33105" t="s">
        <v>28263</v>
      </c>
      <c r="C33105" t="s">
        <v>33477</v>
      </c>
      <c r="D33105" t="e">
        <v>#N/A</v>
      </c>
      <c r="E33105"/>
      <c r="F33105"/>
      <c r="G33105"/>
      <c r="H33105"/>
      <c r="I33105"/>
      <c r="J33105"/>
      <c r="U33105" s="43"/>
      <c r="AE33105"/>
    </row>
    <row r="33106" spans="1:31">
      <c r="A33106">
        <v>76520</v>
      </c>
      <c r="B33106" t="s">
        <v>28264</v>
      </c>
      <c r="C33106" t="s">
        <v>33477</v>
      </c>
      <c r="D33106" t="s">
        <v>33476</v>
      </c>
      <c r="E33106"/>
      <c r="F33106"/>
      <c r="G33106"/>
      <c r="H33106"/>
      <c r="I33106"/>
      <c r="J33106"/>
      <c r="U33106" s="43"/>
      <c r="AE33106"/>
    </row>
    <row r="33107" spans="1:31">
      <c r="A33107">
        <v>76170</v>
      </c>
      <c r="B33107" t="s">
        <v>28265</v>
      </c>
      <c r="C33107" t="s">
        <v>33477</v>
      </c>
      <c r="D33107" t="e">
        <v>#N/A</v>
      </c>
      <c r="E33107"/>
      <c r="F33107"/>
      <c r="G33107"/>
      <c r="H33107"/>
      <c r="I33107"/>
      <c r="J33107"/>
      <c r="U33107" s="43"/>
      <c r="AE33107"/>
    </row>
    <row r="33108" spans="1:31">
      <c r="A33108">
        <v>76170</v>
      </c>
      <c r="B33108" t="s">
        <v>28265</v>
      </c>
      <c r="C33108" t="s">
        <v>33477</v>
      </c>
      <c r="D33108" t="e">
        <v>#N/A</v>
      </c>
      <c r="E33108"/>
      <c r="F33108"/>
      <c r="G33108"/>
      <c r="H33108"/>
      <c r="I33108"/>
      <c r="J33108"/>
      <c r="U33108" s="43"/>
      <c r="AE33108"/>
    </row>
    <row r="33109" spans="1:31">
      <c r="A33109">
        <v>76170</v>
      </c>
      <c r="B33109" t="s">
        <v>28265</v>
      </c>
      <c r="C33109" t="s">
        <v>33477</v>
      </c>
      <c r="D33109" t="e">
        <v>#N/A</v>
      </c>
      <c r="E33109"/>
      <c r="F33109"/>
      <c r="G33109"/>
      <c r="H33109"/>
      <c r="I33109"/>
      <c r="J33109"/>
      <c r="U33109" s="43"/>
      <c r="AE33109"/>
    </row>
    <row r="33110" spans="1:31">
      <c r="A33110">
        <v>76330</v>
      </c>
      <c r="B33110" t="s">
        <v>28265</v>
      </c>
      <c r="C33110" t="s">
        <v>33477</v>
      </c>
      <c r="D33110" t="s">
        <v>33476</v>
      </c>
      <c r="E33110"/>
      <c r="F33110"/>
      <c r="G33110"/>
      <c r="H33110"/>
      <c r="I33110"/>
      <c r="J33110"/>
      <c r="U33110" s="43"/>
      <c r="AE33110"/>
    </row>
    <row r="33111" spans="1:31">
      <c r="A33111">
        <v>76133</v>
      </c>
      <c r="B33111" t="s">
        <v>28266</v>
      </c>
      <c r="C33111" t="s">
        <v>33477</v>
      </c>
      <c r="D33111" t="e">
        <v>#N/A</v>
      </c>
      <c r="E33111"/>
      <c r="F33111"/>
      <c r="G33111"/>
      <c r="H33111"/>
      <c r="I33111"/>
      <c r="J33111"/>
      <c r="U33111" s="43"/>
      <c r="AE33111"/>
    </row>
    <row r="33112" spans="1:31">
      <c r="A33112">
        <v>76590</v>
      </c>
      <c r="B33112" t="s">
        <v>28267</v>
      </c>
      <c r="C33112" t="s">
        <v>33477</v>
      </c>
      <c r="D33112" t="s">
        <v>33476</v>
      </c>
      <c r="E33112"/>
      <c r="F33112"/>
      <c r="G33112"/>
      <c r="H33112"/>
      <c r="I33112"/>
      <c r="J33112"/>
      <c r="U33112" s="43"/>
      <c r="AE33112"/>
    </row>
    <row r="33113" spans="1:31">
      <c r="A33113">
        <v>76390</v>
      </c>
      <c r="B33113" t="s">
        <v>28268</v>
      </c>
      <c r="C33113" t="s">
        <v>33478</v>
      </c>
      <c r="D33113" t="s">
        <v>33476</v>
      </c>
      <c r="E33113"/>
      <c r="F33113"/>
      <c r="G33113"/>
      <c r="H33113"/>
      <c r="I33113"/>
      <c r="J33113"/>
      <c r="U33113" s="43"/>
      <c r="AE33113"/>
    </row>
    <row r="33114" spans="1:31">
      <c r="A33114">
        <v>76450</v>
      </c>
      <c r="B33114" t="s">
        <v>28269</v>
      </c>
      <c r="C33114" t="s">
        <v>33477</v>
      </c>
      <c r="D33114" t="s">
        <v>33476</v>
      </c>
      <c r="E33114"/>
      <c r="F33114"/>
      <c r="G33114"/>
      <c r="H33114"/>
      <c r="I33114"/>
      <c r="J33114"/>
      <c r="U33114" s="43"/>
      <c r="AE33114"/>
    </row>
    <row r="33115" spans="1:31">
      <c r="A33115">
        <v>76930</v>
      </c>
      <c r="B33115" t="s">
        <v>28270</v>
      </c>
      <c r="C33115" t="s">
        <v>33477</v>
      </c>
      <c r="D33115" t="s">
        <v>33476</v>
      </c>
      <c r="E33115"/>
      <c r="F33115"/>
      <c r="G33115"/>
      <c r="H33115"/>
      <c r="I33115"/>
      <c r="J33115"/>
      <c r="U33115" s="43"/>
      <c r="AE33115"/>
    </row>
    <row r="33116" spans="1:31">
      <c r="A33116">
        <v>76550</v>
      </c>
      <c r="B33116" t="s">
        <v>28271</v>
      </c>
      <c r="C33116" t="s">
        <v>33477</v>
      </c>
      <c r="D33116" t="s">
        <v>33476</v>
      </c>
      <c r="E33116"/>
      <c r="F33116"/>
      <c r="G33116"/>
      <c r="H33116"/>
      <c r="I33116"/>
      <c r="J33116"/>
      <c r="U33116" s="43"/>
      <c r="AE33116"/>
    </row>
    <row r="33117" spans="1:31">
      <c r="A33117">
        <v>76560</v>
      </c>
      <c r="B33117" t="s">
        <v>28272</v>
      </c>
      <c r="C33117" t="s">
        <v>33477</v>
      </c>
      <c r="D33117" t="s">
        <v>33476</v>
      </c>
      <c r="E33117"/>
      <c r="F33117"/>
      <c r="G33117"/>
      <c r="H33117"/>
      <c r="I33117"/>
      <c r="J33117"/>
      <c r="U33117" s="43"/>
      <c r="AE33117"/>
    </row>
    <row r="33118" spans="1:31">
      <c r="A33118">
        <v>76350</v>
      </c>
      <c r="B33118" t="s">
        <v>28273</v>
      </c>
      <c r="C33118" t="s">
        <v>33480</v>
      </c>
      <c r="D33118" t="e">
        <v>#N/A</v>
      </c>
      <c r="E33118"/>
      <c r="F33118"/>
      <c r="G33118"/>
      <c r="H33118"/>
      <c r="I33118"/>
      <c r="J33118"/>
      <c r="U33118" s="43"/>
      <c r="AE33118"/>
    </row>
    <row r="33119" spans="1:31">
      <c r="A33119">
        <v>76730</v>
      </c>
      <c r="B33119" t="s">
        <v>28274</v>
      </c>
      <c r="C33119" t="s">
        <v>33477</v>
      </c>
      <c r="D33119" t="s">
        <v>33476</v>
      </c>
      <c r="E33119"/>
      <c r="F33119"/>
      <c r="G33119"/>
      <c r="H33119"/>
      <c r="I33119"/>
      <c r="J33119"/>
      <c r="U33119" s="43"/>
      <c r="AE33119"/>
    </row>
    <row r="33120" spans="1:31">
      <c r="A33120">
        <v>76500</v>
      </c>
      <c r="B33120" t="s">
        <v>5523</v>
      </c>
      <c r="C33120" t="s">
        <v>33480</v>
      </c>
      <c r="D33120" t="e">
        <v>#N/A</v>
      </c>
      <c r="E33120"/>
      <c r="F33120"/>
      <c r="G33120"/>
      <c r="H33120"/>
      <c r="I33120"/>
      <c r="J33120"/>
      <c r="U33120" s="43"/>
      <c r="AE33120"/>
    </row>
    <row r="33121" spans="1:31">
      <c r="A33121">
        <v>76660</v>
      </c>
      <c r="B33121" t="s">
        <v>28275</v>
      </c>
      <c r="C33121" t="s">
        <v>33477</v>
      </c>
      <c r="D33121" t="s">
        <v>33476</v>
      </c>
      <c r="E33121"/>
      <c r="F33121"/>
      <c r="G33121"/>
      <c r="H33121"/>
      <c r="I33121"/>
      <c r="J33121"/>
      <c r="U33121" s="43"/>
      <c r="AE33121"/>
    </row>
    <row r="33122" spans="1:31">
      <c r="A33122">
        <v>76450</v>
      </c>
      <c r="B33122" t="s">
        <v>28276</v>
      </c>
      <c r="C33122" t="s">
        <v>33477</v>
      </c>
      <c r="D33122" t="s">
        <v>33476</v>
      </c>
      <c r="E33122"/>
      <c r="F33122"/>
      <c r="G33122"/>
      <c r="H33122"/>
      <c r="I33122"/>
      <c r="J33122"/>
      <c r="U33122" s="43"/>
      <c r="AE33122"/>
    </row>
    <row r="33123" spans="1:31">
      <c r="A33123">
        <v>76430</v>
      </c>
      <c r="B33123" t="s">
        <v>28277</v>
      </c>
      <c r="C33123" t="s">
        <v>33477</v>
      </c>
      <c r="D33123" t="s">
        <v>33476</v>
      </c>
      <c r="E33123"/>
      <c r="F33123"/>
      <c r="G33123"/>
      <c r="H33123"/>
      <c r="I33123"/>
      <c r="J33123"/>
      <c r="U33123" s="43"/>
      <c r="AE33123"/>
    </row>
    <row r="33124" spans="1:31">
      <c r="A33124">
        <v>76450</v>
      </c>
      <c r="B33124" t="s">
        <v>28278</v>
      </c>
      <c r="C33124" t="s">
        <v>33477</v>
      </c>
      <c r="D33124" t="s">
        <v>33476</v>
      </c>
      <c r="E33124"/>
      <c r="F33124"/>
      <c r="G33124"/>
      <c r="H33124"/>
      <c r="I33124"/>
      <c r="J33124"/>
      <c r="U33124" s="43"/>
      <c r="AE33124"/>
    </row>
    <row r="33125" spans="1:31">
      <c r="A33125">
        <v>76760</v>
      </c>
      <c r="B33125" t="s">
        <v>28279</v>
      </c>
      <c r="C33125" t="s">
        <v>33477</v>
      </c>
      <c r="D33125" t="s">
        <v>33476</v>
      </c>
      <c r="E33125"/>
      <c r="F33125"/>
      <c r="G33125"/>
      <c r="H33125"/>
      <c r="I33125"/>
      <c r="J33125"/>
      <c r="U33125" s="43"/>
      <c r="AE33125"/>
    </row>
    <row r="33126" spans="1:31">
      <c r="A33126">
        <v>76860</v>
      </c>
      <c r="B33126" t="s">
        <v>28280</v>
      </c>
      <c r="C33126" t="s">
        <v>33477</v>
      </c>
      <c r="D33126" t="s">
        <v>33476</v>
      </c>
      <c r="E33126"/>
      <c r="F33126"/>
      <c r="G33126"/>
      <c r="H33126"/>
      <c r="I33126"/>
      <c r="J33126"/>
      <c r="U33126" s="43"/>
      <c r="AE33126"/>
    </row>
    <row r="33127" spans="1:31">
      <c r="A33127">
        <v>76450</v>
      </c>
      <c r="B33127" t="s">
        <v>28281</v>
      </c>
      <c r="C33127" t="s">
        <v>33477</v>
      </c>
      <c r="D33127" t="s">
        <v>33476</v>
      </c>
      <c r="E33127"/>
      <c r="F33127"/>
      <c r="G33127"/>
      <c r="H33127"/>
      <c r="I33127"/>
      <c r="J33127"/>
      <c r="U33127" s="43"/>
      <c r="AE33127"/>
    </row>
    <row r="33128" spans="1:31">
      <c r="A33128">
        <v>76210</v>
      </c>
      <c r="B33128" t="s">
        <v>28282</v>
      </c>
      <c r="C33128" t="s">
        <v>33477</v>
      </c>
      <c r="D33128" t="s">
        <v>33476</v>
      </c>
      <c r="E33128"/>
      <c r="F33128"/>
      <c r="G33128"/>
      <c r="H33128"/>
      <c r="I33128"/>
      <c r="J33128"/>
      <c r="U33128" s="43"/>
      <c r="AE33128"/>
    </row>
    <row r="33129" spans="1:31">
      <c r="A33129">
        <v>76570</v>
      </c>
      <c r="B33129" t="s">
        <v>28283</v>
      </c>
      <c r="C33129" t="s">
        <v>33477</v>
      </c>
      <c r="D33129" t="s">
        <v>33476</v>
      </c>
      <c r="E33129"/>
      <c r="F33129"/>
      <c r="G33129"/>
      <c r="H33129"/>
      <c r="I33129"/>
      <c r="J33129"/>
      <c r="U33129" s="43"/>
      <c r="AE33129"/>
    </row>
    <row r="33130" spans="1:31">
      <c r="A33130">
        <v>76650</v>
      </c>
      <c r="B33130" t="s">
        <v>28284</v>
      </c>
      <c r="C33130" t="s">
        <v>33477</v>
      </c>
      <c r="D33130" t="s">
        <v>33476</v>
      </c>
      <c r="E33130"/>
      <c r="F33130"/>
      <c r="G33130"/>
      <c r="H33130"/>
      <c r="I33130"/>
      <c r="J33130"/>
      <c r="U33130" s="43"/>
      <c r="AE33130"/>
    </row>
    <row r="33131" spans="1:31">
      <c r="A33131">
        <v>76140</v>
      </c>
      <c r="B33131" t="s">
        <v>28285</v>
      </c>
      <c r="C33131" t="s">
        <v>33477</v>
      </c>
      <c r="D33131" t="e">
        <v>#N/A</v>
      </c>
      <c r="E33131"/>
      <c r="F33131"/>
      <c r="G33131"/>
      <c r="H33131"/>
      <c r="I33131"/>
      <c r="J33131"/>
      <c r="U33131" s="43"/>
      <c r="AE33131"/>
    </row>
    <row r="33132" spans="1:31">
      <c r="A33132">
        <v>76330</v>
      </c>
      <c r="B33132" t="s">
        <v>4900</v>
      </c>
      <c r="C33132" t="s">
        <v>33477</v>
      </c>
      <c r="D33132" t="s">
        <v>33476</v>
      </c>
      <c r="E33132"/>
      <c r="F33132"/>
      <c r="G33132"/>
      <c r="H33132"/>
      <c r="I33132"/>
      <c r="J33132"/>
      <c r="U33132" s="43"/>
      <c r="AE33132"/>
    </row>
    <row r="33133" spans="1:31">
      <c r="A33133">
        <v>76340</v>
      </c>
      <c r="B33133" t="s">
        <v>26397</v>
      </c>
      <c r="C33133" t="s">
        <v>33477</v>
      </c>
      <c r="D33133" t="s">
        <v>33476</v>
      </c>
      <c r="E33133"/>
      <c r="F33133"/>
      <c r="G33133"/>
      <c r="H33133"/>
      <c r="I33133"/>
      <c r="J33133"/>
      <c r="U33133" s="43"/>
      <c r="AE33133"/>
    </row>
    <row r="33134" spans="1:31">
      <c r="A33134">
        <v>76280</v>
      </c>
      <c r="B33134" t="s">
        <v>28286</v>
      </c>
      <c r="C33134" t="s">
        <v>33477</v>
      </c>
      <c r="D33134" t="s">
        <v>33476</v>
      </c>
      <c r="E33134"/>
      <c r="F33134"/>
      <c r="G33134"/>
      <c r="H33134"/>
      <c r="I33134"/>
      <c r="J33134"/>
      <c r="U33134" s="43"/>
      <c r="AE33134"/>
    </row>
    <row r="33135" spans="1:31">
      <c r="A33135">
        <v>76750</v>
      </c>
      <c r="B33135" t="s">
        <v>28287</v>
      </c>
      <c r="C33135" t="s">
        <v>33477</v>
      </c>
      <c r="D33135" t="s">
        <v>33476</v>
      </c>
      <c r="E33135"/>
      <c r="F33135"/>
      <c r="G33135"/>
      <c r="H33135"/>
      <c r="I33135"/>
      <c r="J33135"/>
      <c r="U33135" s="43"/>
      <c r="AE33135"/>
    </row>
    <row r="33136" spans="1:31">
      <c r="A33136">
        <v>76360</v>
      </c>
      <c r="B33136" t="s">
        <v>28288</v>
      </c>
      <c r="C33136" t="s">
        <v>33477</v>
      </c>
      <c r="D33136" t="s">
        <v>33476</v>
      </c>
      <c r="E33136"/>
      <c r="F33136"/>
      <c r="G33136"/>
      <c r="H33136"/>
      <c r="I33136"/>
      <c r="J33136"/>
      <c r="U33136" s="43"/>
      <c r="AE33136"/>
    </row>
    <row r="33137" spans="1:31">
      <c r="A33137">
        <v>76460</v>
      </c>
      <c r="B33137" t="s">
        <v>28289</v>
      </c>
      <c r="C33137" t="s">
        <v>33477</v>
      </c>
      <c r="D33137" t="e">
        <v>#N/A</v>
      </c>
      <c r="E33137"/>
      <c r="F33137"/>
      <c r="G33137"/>
      <c r="H33137"/>
      <c r="I33137"/>
      <c r="J33137"/>
      <c r="U33137" s="43"/>
      <c r="AE33137"/>
    </row>
    <row r="33138" spans="1:31">
      <c r="A33138">
        <v>76440</v>
      </c>
      <c r="B33138" t="s">
        <v>28290</v>
      </c>
      <c r="C33138" t="s">
        <v>33477</v>
      </c>
      <c r="D33138" t="s">
        <v>33476</v>
      </c>
      <c r="E33138"/>
      <c r="F33138"/>
      <c r="G33138"/>
      <c r="H33138"/>
      <c r="I33138"/>
      <c r="J33138"/>
      <c r="U33138" s="43"/>
      <c r="AE33138"/>
    </row>
    <row r="33139" spans="1:31">
      <c r="A33139">
        <v>76680</v>
      </c>
      <c r="B33139" t="s">
        <v>28291</v>
      </c>
      <c r="C33139" t="s">
        <v>33477</v>
      </c>
      <c r="D33139" t="s">
        <v>33476</v>
      </c>
      <c r="E33139"/>
      <c r="F33139"/>
      <c r="G33139"/>
      <c r="H33139"/>
      <c r="I33139"/>
      <c r="J33139"/>
      <c r="U33139" s="43"/>
      <c r="AE33139"/>
    </row>
    <row r="33140" spans="1:31">
      <c r="A33140">
        <v>76260</v>
      </c>
      <c r="B33140" t="s">
        <v>28292</v>
      </c>
      <c r="C33140" t="s">
        <v>33477</v>
      </c>
      <c r="D33140" t="s">
        <v>33476</v>
      </c>
      <c r="E33140"/>
      <c r="F33140"/>
      <c r="G33140"/>
      <c r="H33140"/>
      <c r="I33140"/>
      <c r="J33140"/>
      <c r="U33140" s="43"/>
      <c r="AE33140"/>
    </row>
    <row r="33141" spans="1:31">
      <c r="A33141">
        <v>76280</v>
      </c>
      <c r="B33141" t="s">
        <v>28293</v>
      </c>
      <c r="C33141" t="s">
        <v>33477</v>
      </c>
      <c r="D33141" t="s">
        <v>33476</v>
      </c>
      <c r="E33141"/>
      <c r="F33141"/>
      <c r="G33141"/>
      <c r="H33141"/>
      <c r="I33141"/>
      <c r="J33141"/>
      <c r="U33141" s="43"/>
      <c r="AE33141"/>
    </row>
    <row r="33142" spans="1:31">
      <c r="A33142">
        <v>76160</v>
      </c>
      <c r="B33142" t="s">
        <v>2408</v>
      </c>
      <c r="C33142" t="s">
        <v>33477</v>
      </c>
      <c r="D33142" t="s">
        <v>33476</v>
      </c>
      <c r="E33142"/>
      <c r="F33142"/>
      <c r="G33142"/>
      <c r="H33142"/>
      <c r="I33142"/>
      <c r="J33142"/>
      <c r="U33142" s="43"/>
      <c r="AE33142"/>
    </row>
    <row r="33143" spans="1:31">
      <c r="A33143">
        <v>76560</v>
      </c>
      <c r="B33143" t="s">
        <v>28294</v>
      </c>
      <c r="C33143" t="s">
        <v>33477</v>
      </c>
      <c r="D33143" t="s">
        <v>33476</v>
      </c>
      <c r="E33143"/>
      <c r="F33143"/>
      <c r="G33143"/>
      <c r="H33143"/>
      <c r="I33143"/>
      <c r="J33143"/>
      <c r="U33143" s="43"/>
      <c r="AE33143"/>
    </row>
    <row r="33144" spans="1:31">
      <c r="A33144">
        <v>76660</v>
      </c>
      <c r="B33144" t="s">
        <v>28295</v>
      </c>
      <c r="C33144" t="s">
        <v>33477</v>
      </c>
      <c r="D33144" t="s">
        <v>33476</v>
      </c>
      <c r="E33144"/>
      <c r="F33144"/>
      <c r="G33144"/>
      <c r="H33144"/>
      <c r="I33144"/>
      <c r="J33144"/>
      <c r="U33144" s="43"/>
      <c r="AE33144"/>
    </row>
    <row r="33145" spans="1:31">
      <c r="A33145">
        <v>76660</v>
      </c>
      <c r="B33145" t="s">
        <v>28296</v>
      </c>
      <c r="C33145" t="s">
        <v>33477</v>
      </c>
      <c r="D33145" t="s">
        <v>33476</v>
      </c>
      <c r="E33145"/>
      <c r="F33145"/>
      <c r="G33145"/>
      <c r="H33145"/>
      <c r="I33145"/>
      <c r="J33145"/>
      <c r="U33145" s="43"/>
      <c r="AE33145"/>
    </row>
    <row r="33146" spans="1:31">
      <c r="A33146">
        <v>76840</v>
      </c>
      <c r="B33146" t="s">
        <v>28297</v>
      </c>
      <c r="C33146" t="s">
        <v>33477</v>
      </c>
      <c r="D33146" t="s">
        <v>33476</v>
      </c>
      <c r="E33146"/>
      <c r="F33146"/>
      <c r="G33146"/>
      <c r="H33146"/>
      <c r="I33146"/>
      <c r="J33146"/>
      <c r="U33146" s="43"/>
      <c r="AE33146"/>
    </row>
    <row r="33147" spans="1:31">
      <c r="A33147">
        <v>76520</v>
      </c>
      <c r="B33147" t="s">
        <v>28298</v>
      </c>
      <c r="C33147" t="s">
        <v>33477</v>
      </c>
      <c r="D33147" t="s">
        <v>33476</v>
      </c>
      <c r="E33147"/>
      <c r="F33147"/>
      <c r="G33147"/>
      <c r="H33147"/>
      <c r="I33147"/>
      <c r="J33147"/>
      <c r="U33147" s="43"/>
      <c r="AE33147"/>
    </row>
    <row r="33148" spans="1:31">
      <c r="A33148">
        <v>76860</v>
      </c>
      <c r="B33148" t="s">
        <v>28299</v>
      </c>
      <c r="C33148" t="s">
        <v>33477</v>
      </c>
      <c r="D33148" t="s">
        <v>33476</v>
      </c>
      <c r="E33148"/>
      <c r="F33148"/>
      <c r="G33148"/>
      <c r="H33148"/>
      <c r="I33148"/>
      <c r="J33148"/>
      <c r="U33148" s="43"/>
      <c r="AE33148"/>
    </row>
    <row r="33149" spans="1:31">
      <c r="A33149">
        <v>76270</v>
      </c>
      <c r="B33149" t="s">
        <v>28300</v>
      </c>
      <c r="C33149" t="s">
        <v>33477</v>
      </c>
      <c r="D33149" t="s">
        <v>33476</v>
      </c>
      <c r="E33149"/>
      <c r="F33149"/>
      <c r="G33149"/>
      <c r="H33149"/>
      <c r="I33149"/>
      <c r="J33149"/>
      <c r="U33149" s="43"/>
      <c r="AE33149"/>
    </row>
    <row r="33150" spans="1:31">
      <c r="A33150">
        <v>76230</v>
      </c>
      <c r="B33150" t="s">
        <v>28301</v>
      </c>
      <c r="C33150" t="s">
        <v>33477</v>
      </c>
      <c r="D33150" t="e">
        <v>#N/A</v>
      </c>
      <c r="E33150"/>
      <c r="F33150"/>
      <c r="G33150"/>
      <c r="H33150"/>
      <c r="I33150"/>
      <c r="J33150"/>
      <c r="U33150" s="43"/>
      <c r="AE33150"/>
    </row>
    <row r="33151" spans="1:31">
      <c r="A33151">
        <v>76210</v>
      </c>
      <c r="B33151" t="s">
        <v>28302</v>
      </c>
      <c r="C33151" t="s">
        <v>33477</v>
      </c>
      <c r="D33151" t="s">
        <v>33476</v>
      </c>
      <c r="E33151"/>
      <c r="F33151"/>
      <c r="G33151"/>
      <c r="H33151"/>
      <c r="I33151"/>
      <c r="J33151"/>
      <c r="U33151" s="43"/>
      <c r="AE33151"/>
    </row>
    <row r="33152" spans="1:31">
      <c r="A33152">
        <v>76730</v>
      </c>
      <c r="B33152" t="s">
        <v>28303</v>
      </c>
      <c r="C33152" t="s">
        <v>33477</v>
      </c>
      <c r="D33152" t="s">
        <v>33476</v>
      </c>
      <c r="E33152"/>
      <c r="F33152"/>
      <c r="G33152"/>
      <c r="H33152"/>
      <c r="I33152"/>
      <c r="J33152"/>
      <c r="U33152" s="43"/>
      <c r="AE33152"/>
    </row>
    <row r="33153" spans="1:31">
      <c r="A33153">
        <v>76340</v>
      </c>
      <c r="B33153" t="s">
        <v>28304</v>
      </c>
      <c r="C33153" t="s">
        <v>33477</v>
      </c>
      <c r="D33153" t="s">
        <v>33476</v>
      </c>
      <c r="E33153"/>
      <c r="F33153"/>
      <c r="G33153"/>
      <c r="H33153"/>
      <c r="I33153"/>
      <c r="J33153"/>
      <c r="U33153" s="43"/>
      <c r="AE33153"/>
    </row>
    <row r="33154" spans="1:31">
      <c r="A33154">
        <v>76750</v>
      </c>
      <c r="B33154" t="s">
        <v>28305</v>
      </c>
      <c r="C33154" t="s">
        <v>33477</v>
      </c>
      <c r="D33154" t="s">
        <v>33476</v>
      </c>
      <c r="E33154"/>
      <c r="F33154"/>
      <c r="G33154"/>
      <c r="H33154"/>
      <c r="I33154"/>
      <c r="J33154"/>
      <c r="U33154" s="43"/>
      <c r="AE33154"/>
    </row>
    <row r="33155" spans="1:31">
      <c r="A33155">
        <v>76430</v>
      </c>
      <c r="B33155" t="s">
        <v>28306</v>
      </c>
      <c r="C33155" t="s">
        <v>33477</v>
      </c>
      <c r="D33155" t="s">
        <v>33476</v>
      </c>
      <c r="E33155"/>
      <c r="F33155"/>
      <c r="G33155"/>
      <c r="H33155"/>
      <c r="I33155"/>
      <c r="J33155"/>
      <c r="U33155" s="43"/>
      <c r="AE33155"/>
    </row>
    <row r="33156" spans="1:31">
      <c r="A33156">
        <v>76340</v>
      </c>
      <c r="B33156" t="s">
        <v>28307</v>
      </c>
      <c r="C33156" t="s">
        <v>33477</v>
      </c>
      <c r="D33156" t="s">
        <v>33476</v>
      </c>
      <c r="E33156"/>
      <c r="F33156"/>
      <c r="G33156"/>
      <c r="H33156"/>
      <c r="I33156"/>
      <c r="J33156"/>
      <c r="U33156" s="43"/>
      <c r="AE33156"/>
    </row>
    <row r="33157" spans="1:31">
      <c r="A33157">
        <v>76560</v>
      </c>
      <c r="B33157" t="s">
        <v>28308</v>
      </c>
      <c r="C33157" t="s">
        <v>33477</v>
      </c>
      <c r="D33157" t="s">
        <v>33476</v>
      </c>
      <c r="E33157"/>
      <c r="F33157"/>
      <c r="G33157"/>
      <c r="H33157"/>
      <c r="I33157"/>
      <c r="J33157"/>
      <c r="U33157" s="43"/>
      <c r="AE33157"/>
    </row>
    <row r="33158" spans="1:31">
      <c r="A33158">
        <v>76510</v>
      </c>
      <c r="B33158" t="s">
        <v>28309</v>
      </c>
      <c r="C33158" t="s">
        <v>33477</v>
      </c>
      <c r="D33158" t="s">
        <v>33476</v>
      </c>
      <c r="E33158"/>
      <c r="F33158"/>
      <c r="G33158"/>
      <c r="H33158"/>
      <c r="I33158"/>
      <c r="J33158"/>
      <c r="U33158" s="43"/>
      <c r="AE33158"/>
    </row>
    <row r="33159" spans="1:31">
      <c r="A33159">
        <v>76390</v>
      </c>
      <c r="B33159" t="s">
        <v>20480</v>
      </c>
      <c r="C33159" t="s">
        <v>33478</v>
      </c>
      <c r="D33159" t="s">
        <v>33476</v>
      </c>
      <c r="E33159"/>
      <c r="F33159"/>
      <c r="G33159"/>
      <c r="H33159"/>
      <c r="I33159"/>
      <c r="J33159"/>
      <c r="U33159" s="43"/>
      <c r="AE33159"/>
    </row>
    <row r="33160" spans="1:31">
      <c r="A33160">
        <v>76340</v>
      </c>
      <c r="B33160" t="s">
        <v>17872</v>
      </c>
      <c r="C33160" t="s">
        <v>33477</v>
      </c>
      <c r="D33160" t="s">
        <v>33476</v>
      </c>
      <c r="E33160"/>
      <c r="F33160"/>
      <c r="G33160"/>
      <c r="H33160"/>
      <c r="I33160"/>
      <c r="J33160"/>
      <c r="U33160" s="43"/>
      <c r="AE33160"/>
    </row>
    <row r="33161" spans="1:31">
      <c r="A33161">
        <v>76540</v>
      </c>
      <c r="B33161" t="s">
        <v>28310</v>
      </c>
      <c r="C33161" t="s">
        <v>33477</v>
      </c>
      <c r="D33161" t="s">
        <v>33476</v>
      </c>
      <c r="E33161"/>
      <c r="F33161"/>
      <c r="G33161"/>
      <c r="H33161"/>
      <c r="I33161"/>
      <c r="J33161"/>
      <c r="U33161" s="43"/>
      <c r="AE33161"/>
    </row>
    <row r="33162" spans="1:31">
      <c r="A33162">
        <v>76560</v>
      </c>
      <c r="B33162" t="s">
        <v>28311</v>
      </c>
      <c r="C33162" t="s">
        <v>33477</v>
      </c>
      <c r="D33162" t="s">
        <v>33476</v>
      </c>
      <c r="E33162"/>
      <c r="F33162"/>
      <c r="G33162"/>
      <c r="H33162"/>
      <c r="I33162"/>
      <c r="J33162"/>
      <c r="U33162" s="43"/>
      <c r="AE33162"/>
    </row>
    <row r="33163" spans="1:31">
      <c r="A33163">
        <v>76640</v>
      </c>
      <c r="B33163" t="s">
        <v>28312</v>
      </c>
      <c r="C33163" t="s">
        <v>33477</v>
      </c>
      <c r="D33163" t="s">
        <v>33476</v>
      </c>
      <c r="E33163"/>
      <c r="F33163"/>
      <c r="G33163"/>
      <c r="H33163"/>
      <c r="I33163"/>
      <c r="J33163"/>
      <c r="U33163" s="43"/>
      <c r="AE33163"/>
    </row>
    <row r="33164" spans="1:31">
      <c r="A33164">
        <v>76680</v>
      </c>
      <c r="B33164" t="s">
        <v>22039</v>
      </c>
      <c r="C33164" t="s">
        <v>33477</v>
      </c>
      <c r="D33164" t="s">
        <v>33476</v>
      </c>
      <c r="E33164"/>
      <c r="F33164"/>
      <c r="G33164"/>
      <c r="H33164"/>
      <c r="I33164"/>
      <c r="J33164"/>
      <c r="U33164" s="43"/>
      <c r="AE33164"/>
    </row>
    <row r="33165" spans="1:31">
      <c r="A33165">
        <v>76700</v>
      </c>
      <c r="B33165" t="s">
        <v>28313</v>
      </c>
      <c r="C33165" t="s">
        <v>33477</v>
      </c>
      <c r="D33165" t="s">
        <v>33476</v>
      </c>
      <c r="E33165"/>
      <c r="F33165"/>
      <c r="G33165"/>
      <c r="H33165"/>
      <c r="I33165"/>
      <c r="J33165"/>
      <c r="U33165" s="43"/>
      <c r="AE33165"/>
    </row>
    <row r="33166" spans="1:31">
      <c r="A33166">
        <v>76133</v>
      </c>
      <c r="B33166" t="s">
        <v>28314</v>
      </c>
      <c r="C33166" t="s">
        <v>33477</v>
      </c>
      <c r="D33166" t="e">
        <v>#N/A</v>
      </c>
      <c r="E33166"/>
      <c r="F33166"/>
      <c r="G33166"/>
      <c r="H33166"/>
      <c r="I33166"/>
      <c r="J33166"/>
      <c r="U33166" s="43"/>
      <c r="AE33166"/>
    </row>
    <row r="33167" spans="1:31">
      <c r="A33167">
        <v>76440</v>
      </c>
      <c r="B33167" t="s">
        <v>28315</v>
      </c>
      <c r="C33167" t="s">
        <v>33477</v>
      </c>
      <c r="D33167" t="s">
        <v>33476</v>
      </c>
      <c r="E33167"/>
      <c r="F33167"/>
      <c r="G33167"/>
      <c r="H33167"/>
      <c r="I33167"/>
      <c r="J33167"/>
      <c r="U33167" s="43"/>
      <c r="AE33167"/>
    </row>
    <row r="33168" spans="1:31">
      <c r="A33168">
        <v>76160</v>
      </c>
      <c r="B33168" t="s">
        <v>28316</v>
      </c>
      <c r="C33168" t="s">
        <v>33477</v>
      </c>
      <c r="D33168" t="s">
        <v>33476</v>
      </c>
      <c r="E33168"/>
      <c r="F33168"/>
      <c r="G33168"/>
      <c r="H33168"/>
      <c r="I33168"/>
      <c r="J33168"/>
      <c r="U33168" s="43"/>
      <c r="AE33168"/>
    </row>
    <row r="33169" spans="1:31">
      <c r="A33169">
        <v>76390</v>
      </c>
      <c r="B33169" t="s">
        <v>28317</v>
      </c>
      <c r="C33169" t="s">
        <v>33478</v>
      </c>
      <c r="D33169" t="s">
        <v>33476</v>
      </c>
      <c r="E33169"/>
      <c r="F33169"/>
      <c r="G33169"/>
      <c r="H33169"/>
      <c r="I33169"/>
      <c r="J33169"/>
      <c r="U33169" s="43"/>
      <c r="AE33169"/>
    </row>
    <row r="33170" spans="1:31">
      <c r="A33170">
        <v>76680</v>
      </c>
      <c r="B33170" t="s">
        <v>14542</v>
      </c>
      <c r="C33170" t="s">
        <v>33477</v>
      </c>
      <c r="D33170" t="s">
        <v>33476</v>
      </c>
      <c r="E33170"/>
      <c r="F33170"/>
      <c r="G33170"/>
      <c r="H33170"/>
      <c r="I33170"/>
      <c r="J33170"/>
      <c r="U33170" s="43"/>
      <c r="AE33170"/>
    </row>
    <row r="33171" spans="1:31">
      <c r="A33171">
        <v>76000</v>
      </c>
      <c r="B33171" t="s">
        <v>28318</v>
      </c>
      <c r="C33171" t="s">
        <v>33477</v>
      </c>
      <c r="D33171" t="e">
        <v>#N/A</v>
      </c>
      <c r="E33171"/>
      <c r="F33171"/>
      <c r="G33171"/>
      <c r="H33171"/>
      <c r="I33171"/>
      <c r="J33171"/>
      <c r="U33171" s="43"/>
      <c r="AE33171"/>
    </row>
    <row r="33172" spans="1:31">
      <c r="A33172">
        <v>76100</v>
      </c>
      <c r="B33172" t="s">
        <v>28318</v>
      </c>
      <c r="C33172" t="s">
        <v>33477</v>
      </c>
      <c r="D33172" t="e">
        <v>#N/A</v>
      </c>
      <c r="E33172"/>
      <c r="F33172"/>
      <c r="G33172"/>
      <c r="H33172"/>
      <c r="I33172"/>
      <c r="J33172"/>
      <c r="U33172" s="43"/>
      <c r="AE33172"/>
    </row>
    <row r="33173" spans="1:31">
      <c r="A33173">
        <v>76480</v>
      </c>
      <c r="B33173" t="s">
        <v>28319</v>
      </c>
      <c r="C33173" t="s">
        <v>33477</v>
      </c>
      <c r="D33173" t="s">
        <v>33476</v>
      </c>
      <c r="E33173"/>
      <c r="F33173"/>
      <c r="G33173"/>
      <c r="H33173"/>
      <c r="I33173"/>
      <c r="J33173"/>
      <c r="U33173" s="43"/>
      <c r="AE33173"/>
    </row>
    <row r="33174" spans="1:31">
      <c r="A33174">
        <v>76560</v>
      </c>
      <c r="B33174" t="s">
        <v>28320</v>
      </c>
      <c r="C33174" t="s">
        <v>33477</v>
      </c>
      <c r="D33174" t="s">
        <v>33476</v>
      </c>
      <c r="E33174"/>
      <c r="F33174"/>
      <c r="G33174"/>
      <c r="H33174"/>
      <c r="I33174"/>
      <c r="J33174"/>
      <c r="U33174" s="43"/>
      <c r="AE33174"/>
    </row>
    <row r="33175" spans="1:31">
      <c r="A33175">
        <v>76210</v>
      </c>
      <c r="B33175" t="s">
        <v>22047</v>
      </c>
      <c r="C33175" t="s">
        <v>33477</v>
      </c>
      <c r="D33175" t="s">
        <v>33476</v>
      </c>
      <c r="E33175"/>
      <c r="F33175"/>
      <c r="G33175"/>
      <c r="H33175"/>
      <c r="I33175"/>
      <c r="J33175"/>
      <c r="U33175" s="43"/>
      <c r="AE33175"/>
    </row>
    <row r="33176" spans="1:31">
      <c r="A33176">
        <v>76440</v>
      </c>
      <c r="B33176" t="s">
        <v>28321</v>
      </c>
      <c r="C33176" t="s">
        <v>33477</v>
      </c>
      <c r="D33176" t="s">
        <v>33476</v>
      </c>
      <c r="E33176"/>
      <c r="F33176"/>
      <c r="G33176"/>
      <c r="H33176"/>
      <c r="I33176"/>
      <c r="J33176"/>
      <c r="U33176" s="43"/>
      <c r="AE33176"/>
    </row>
    <row r="33177" spans="1:31">
      <c r="A33177">
        <v>76370</v>
      </c>
      <c r="B33177" t="s">
        <v>28322</v>
      </c>
      <c r="C33177" t="s">
        <v>33477</v>
      </c>
      <c r="D33177" t="s">
        <v>33476</v>
      </c>
      <c r="E33177"/>
      <c r="F33177"/>
      <c r="G33177"/>
      <c r="H33177"/>
      <c r="I33177"/>
      <c r="J33177"/>
      <c r="U33177" s="43"/>
      <c r="AE33177"/>
    </row>
    <row r="33178" spans="1:31">
      <c r="A33178">
        <v>76730</v>
      </c>
      <c r="B33178" t="s">
        <v>28323</v>
      </c>
      <c r="C33178" t="s">
        <v>33477</v>
      </c>
      <c r="D33178" t="s">
        <v>33476</v>
      </c>
      <c r="E33178"/>
      <c r="F33178"/>
      <c r="G33178"/>
      <c r="H33178"/>
      <c r="I33178"/>
      <c r="J33178"/>
      <c r="U33178" s="43"/>
      <c r="AE33178"/>
    </row>
    <row r="33179" spans="1:31">
      <c r="A33179">
        <v>76690</v>
      </c>
      <c r="B33179" t="s">
        <v>22054</v>
      </c>
      <c r="C33179" t="s">
        <v>33477</v>
      </c>
      <c r="D33179" t="s">
        <v>33476</v>
      </c>
      <c r="E33179"/>
      <c r="F33179"/>
      <c r="G33179"/>
      <c r="H33179"/>
      <c r="I33179"/>
      <c r="J33179"/>
      <c r="U33179" s="43"/>
      <c r="AE33179"/>
    </row>
    <row r="33180" spans="1:31">
      <c r="A33180">
        <v>76116</v>
      </c>
      <c r="B33180" t="s">
        <v>28324</v>
      </c>
      <c r="C33180" t="s">
        <v>33477</v>
      </c>
      <c r="D33180" t="s">
        <v>33481</v>
      </c>
      <c r="E33180"/>
      <c r="F33180"/>
      <c r="G33180"/>
      <c r="H33180"/>
      <c r="I33180"/>
      <c r="J33180"/>
      <c r="U33180" s="43"/>
      <c r="AE33180"/>
    </row>
    <row r="33181" spans="1:31">
      <c r="A33181">
        <v>76730</v>
      </c>
      <c r="B33181" t="s">
        <v>28325</v>
      </c>
      <c r="C33181" t="s">
        <v>33477</v>
      </c>
      <c r="D33181" t="s">
        <v>33476</v>
      </c>
      <c r="E33181"/>
      <c r="F33181"/>
      <c r="G33181"/>
      <c r="H33181"/>
      <c r="I33181"/>
      <c r="J33181"/>
      <c r="U33181" s="43"/>
      <c r="AE33181"/>
    </row>
    <row r="33182" spans="1:31">
      <c r="A33182">
        <v>76113</v>
      </c>
      <c r="B33182" t="s">
        <v>28326</v>
      </c>
      <c r="C33182" t="s">
        <v>33477</v>
      </c>
      <c r="D33182" t="s">
        <v>33476</v>
      </c>
      <c r="E33182"/>
      <c r="F33182"/>
      <c r="G33182"/>
      <c r="H33182"/>
      <c r="I33182"/>
      <c r="J33182"/>
      <c r="U33182" s="43"/>
      <c r="AE33182"/>
    </row>
    <row r="33183" spans="1:31">
      <c r="A33183">
        <v>76430</v>
      </c>
      <c r="B33183" t="s">
        <v>28327</v>
      </c>
      <c r="C33183" t="s">
        <v>33477</v>
      </c>
      <c r="D33183" t="s">
        <v>33476</v>
      </c>
      <c r="E33183"/>
      <c r="F33183"/>
      <c r="G33183"/>
      <c r="H33183"/>
      <c r="I33183"/>
      <c r="J33183"/>
      <c r="U33183" s="43"/>
      <c r="AE33183"/>
    </row>
    <row r="33184" spans="1:31">
      <c r="A33184">
        <v>76310</v>
      </c>
      <c r="B33184" t="s">
        <v>28328</v>
      </c>
      <c r="C33184" t="s">
        <v>33477</v>
      </c>
      <c r="D33184" t="e">
        <v>#N/A</v>
      </c>
      <c r="E33184"/>
      <c r="F33184"/>
      <c r="G33184"/>
      <c r="H33184"/>
      <c r="I33184"/>
      <c r="J33184"/>
      <c r="U33184" s="43"/>
      <c r="AE33184"/>
    </row>
    <row r="33185" spans="1:31">
      <c r="A33185">
        <v>76660</v>
      </c>
      <c r="B33185" t="s">
        <v>28329</v>
      </c>
      <c r="C33185" t="s">
        <v>33477</v>
      </c>
      <c r="D33185" t="s">
        <v>33476</v>
      </c>
      <c r="E33185"/>
      <c r="F33185"/>
      <c r="G33185"/>
      <c r="H33185"/>
      <c r="I33185"/>
      <c r="J33185"/>
      <c r="U33185" s="43"/>
      <c r="AE33185"/>
    </row>
    <row r="33186" spans="1:31">
      <c r="A33186">
        <v>76116</v>
      </c>
      <c r="B33186" t="s">
        <v>28330</v>
      </c>
      <c r="C33186" t="s">
        <v>33477</v>
      </c>
      <c r="D33186" t="s">
        <v>33481</v>
      </c>
      <c r="E33186"/>
      <c r="F33186"/>
      <c r="G33186"/>
      <c r="H33186"/>
      <c r="I33186"/>
      <c r="J33186"/>
      <c r="U33186" s="43"/>
      <c r="AE33186"/>
    </row>
    <row r="33187" spans="1:31">
      <c r="A33187">
        <v>76690</v>
      </c>
      <c r="B33187" t="s">
        <v>28331</v>
      </c>
      <c r="C33187" t="s">
        <v>33477</v>
      </c>
      <c r="D33187" t="s">
        <v>33476</v>
      </c>
      <c r="E33187"/>
      <c r="F33187"/>
      <c r="G33187"/>
      <c r="H33187"/>
      <c r="I33187"/>
      <c r="J33187"/>
      <c r="U33187" s="43"/>
      <c r="AE33187"/>
    </row>
    <row r="33188" spans="1:31">
      <c r="A33188">
        <v>76170</v>
      </c>
      <c r="B33188" t="s">
        <v>28332</v>
      </c>
      <c r="C33188" t="s">
        <v>33477</v>
      </c>
      <c r="D33188" t="e">
        <v>#N/A</v>
      </c>
      <c r="E33188"/>
      <c r="F33188"/>
      <c r="G33188"/>
      <c r="H33188"/>
      <c r="I33188"/>
      <c r="J33188"/>
      <c r="U33188" s="43"/>
      <c r="AE33188"/>
    </row>
    <row r="33189" spans="1:31">
      <c r="A33189">
        <v>76490</v>
      </c>
      <c r="B33189" t="s">
        <v>4936</v>
      </c>
      <c r="C33189" t="s">
        <v>33477</v>
      </c>
      <c r="D33189" t="s">
        <v>33476</v>
      </c>
      <c r="E33189"/>
      <c r="F33189"/>
      <c r="G33189"/>
      <c r="H33189"/>
      <c r="I33189"/>
      <c r="J33189"/>
      <c r="U33189" s="43"/>
      <c r="AE33189"/>
    </row>
    <row r="33190" spans="1:31">
      <c r="A33190">
        <v>76520</v>
      </c>
      <c r="B33190" t="s">
        <v>28333</v>
      </c>
      <c r="C33190" t="s">
        <v>33477</v>
      </c>
      <c r="D33190" t="s">
        <v>33476</v>
      </c>
      <c r="E33190"/>
      <c r="F33190"/>
      <c r="G33190"/>
      <c r="H33190"/>
      <c r="I33190"/>
      <c r="J33190"/>
      <c r="U33190" s="43"/>
      <c r="AE33190"/>
    </row>
    <row r="33191" spans="1:31">
      <c r="A33191">
        <v>76190</v>
      </c>
      <c r="B33191" t="s">
        <v>28334</v>
      </c>
      <c r="C33191" t="s">
        <v>33477</v>
      </c>
      <c r="D33191" t="s">
        <v>33476</v>
      </c>
      <c r="E33191"/>
      <c r="F33191"/>
      <c r="G33191"/>
      <c r="H33191"/>
      <c r="I33191"/>
      <c r="J33191"/>
      <c r="U33191" s="43"/>
      <c r="AE33191"/>
    </row>
    <row r="33192" spans="1:31">
      <c r="A33192">
        <v>76160</v>
      </c>
      <c r="B33192" t="s">
        <v>28335</v>
      </c>
      <c r="C33192" t="s">
        <v>33477</v>
      </c>
      <c r="D33192" t="s">
        <v>33476</v>
      </c>
      <c r="E33192"/>
      <c r="F33192"/>
      <c r="G33192"/>
      <c r="H33192"/>
      <c r="I33192"/>
      <c r="J33192"/>
      <c r="U33192" s="43"/>
      <c r="AE33192"/>
    </row>
    <row r="33193" spans="1:31">
      <c r="A33193">
        <v>76410</v>
      </c>
      <c r="B33193" t="s">
        <v>28336</v>
      </c>
      <c r="C33193" t="s">
        <v>33480</v>
      </c>
      <c r="D33193" t="e">
        <v>#N/A</v>
      </c>
      <c r="E33193"/>
      <c r="F33193"/>
      <c r="G33193"/>
      <c r="H33193"/>
      <c r="I33193"/>
      <c r="J33193"/>
      <c r="U33193" s="43"/>
      <c r="AE33193"/>
    </row>
    <row r="33194" spans="1:31">
      <c r="A33194">
        <v>76510</v>
      </c>
      <c r="B33194" t="s">
        <v>28337</v>
      </c>
      <c r="C33194" t="s">
        <v>33477</v>
      </c>
      <c r="D33194" t="s">
        <v>33476</v>
      </c>
      <c r="E33194"/>
      <c r="F33194"/>
      <c r="G33194"/>
      <c r="H33194"/>
      <c r="I33194"/>
      <c r="J33194"/>
      <c r="U33194" s="43"/>
      <c r="AE33194"/>
    </row>
    <row r="33195" spans="1:31">
      <c r="A33195">
        <v>76430</v>
      </c>
      <c r="B33195" t="s">
        <v>28338</v>
      </c>
      <c r="C33195" t="s">
        <v>33477</v>
      </c>
      <c r="D33195" t="s">
        <v>33476</v>
      </c>
      <c r="E33195"/>
      <c r="F33195"/>
      <c r="G33195"/>
      <c r="H33195"/>
      <c r="I33195"/>
      <c r="J33195"/>
      <c r="U33195" s="43"/>
      <c r="AE33195"/>
    </row>
    <row r="33196" spans="1:31">
      <c r="A33196">
        <v>76740</v>
      </c>
      <c r="B33196" t="s">
        <v>4939</v>
      </c>
      <c r="C33196" t="s">
        <v>33477</v>
      </c>
      <c r="D33196" t="s">
        <v>33476</v>
      </c>
      <c r="E33196"/>
      <c r="F33196"/>
      <c r="G33196"/>
      <c r="H33196"/>
      <c r="I33196"/>
      <c r="J33196"/>
      <c r="U33196" s="43"/>
      <c r="AE33196"/>
    </row>
    <row r="33197" spans="1:31">
      <c r="A33197">
        <v>76550</v>
      </c>
      <c r="B33197" t="s">
        <v>28339</v>
      </c>
      <c r="C33197" t="s">
        <v>33477</v>
      </c>
      <c r="D33197" t="s">
        <v>33476</v>
      </c>
      <c r="E33197"/>
      <c r="F33197"/>
      <c r="G33197"/>
      <c r="H33197"/>
      <c r="I33197"/>
      <c r="J33197"/>
      <c r="U33197" s="43"/>
      <c r="AE33197"/>
    </row>
    <row r="33198" spans="1:31">
      <c r="A33198">
        <v>76570</v>
      </c>
      <c r="B33198" t="s">
        <v>23229</v>
      </c>
      <c r="C33198" t="s">
        <v>33477</v>
      </c>
      <c r="D33198" t="s">
        <v>33476</v>
      </c>
      <c r="E33198"/>
      <c r="F33198"/>
      <c r="G33198"/>
      <c r="H33198"/>
      <c r="I33198"/>
      <c r="J33198"/>
      <c r="U33198" s="43"/>
      <c r="AE33198"/>
    </row>
    <row r="33199" spans="1:31">
      <c r="A33199">
        <v>76270</v>
      </c>
      <c r="B33199" t="s">
        <v>28340</v>
      </c>
      <c r="C33199" t="s">
        <v>33477</v>
      </c>
      <c r="D33199" t="s">
        <v>33476</v>
      </c>
      <c r="E33199"/>
      <c r="F33199"/>
      <c r="G33199"/>
      <c r="H33199"/>
      <c r="I33199"/>
      <c r="J33199"/>
      <c r="U33199" s="43"/>
      <c r="AE33199"/>
    </row>
    <row r="33200" spans="1:31">
      <c r="A33200">
        <v>76190</v>
      </c>
      <c r="B33200" t="s">
        <v>28341</v>
      </c>
      <c r="C33200" t="s">
        <v>33477</v>
      </c>
      <c r="D33200" t="s">
        <v>33476</v>
      </c>
      <c r="E33200"/>
      <c r="F33200"/>
      <c r="G33200"/>
      <c r="H33200"/>
      <c r="I33200"/>
      <c r="J33200"/>
      <c r="U33200" s="43"/>
      <c r="AE33200"/>
    </row>
    <row r="33201" spans="1:31">
      <c r="A33201">
        <v>76460</v>
      </c>
      <c r="B33201" t="s">
        <v>2031</v>
      </c>
      <c r="C33201" t="s">
        <v>33477</v>
      </c>
      <c r="D33201" t="e">
        <v>#N/A</v>
      </c>
      <c r="E33201"/>
      <c r="F33201"/>
      <c r="G33201"/>
      <c r="H33201"/>
      <c r="I33201"/>
      <c r="J33201"/>
      <c r="U33201" s="43"/>
      <c r="AE33201"/>
    </row>
    <row r="33202" spans="1:31">
      <c r="A33202">
        <v>76590</v>
      </c>
      <c r="B33202" t="s">
        <v>28342</v>
      </c>
      <c r="C33202" t="s">
        <v>33477</v>
      </c>
      <c r="D33202" t="s">
        <v>33476</v>
      </c>
      <c r="E33202"/>
      <c r="F33202"/>
      <c r="G33202"/>
      <c r="H33202"/>
      <c r="I33202"/>
      <c r="J33202"/>
      <c r="U33202" s="43"/>
      <c r="AE33202"/>
    </row>
    <row r="33203" spans="1:31">
      <c r="A33203">
        <v>76750</v>
      </c>
      <c r="B33203" t="s">
        <v>28343</v>
      </c>
      <c r="C33203" t="s">
        <v>33477</v>
      </c>
      <c r="D33203" t="s">
        <v>33476</v>
      </c>
      <c r="E33203"/>
      <c r="F33203"/>
      <c r="G33203"/>
      <c r="H33203"/>
      <c r="I33203"/>
      <c r="J33203"/>
      <c r="U33203" s="43"/>
      <c r="AE33203"/>
    </row>
    <row r="33204" spans="1:31">
      <c r="A33204">
        <v>76860</v>
      </c>
      <c r="B33204" t="s">
        <v>28344</v>
      </c>
      <c r="C33204" t="s">
        <v>33477</v>
      </c>
      <c r="D33204" t="s">
        <v>33476</v>
      </c>
      <c r="E33204"/>
      <c r="F33204"/>
      <c r="G33204"/>
      <c r="H33204"/>
      <c r="I33204"/>
      <c r="J33204"/>
      <c r="U33204" s="43"/>
      <c r="AE33204"/>
    </row>
    <row r="33205" spans="1:31">
      <c r="A33205">
        <v>76116</v>
      </c>
      <c r="B33205" t="s">
        <v>28345</v>
      </c>
      <c r="C33205" t="s">
        <v>33477</v>
      </c>
      <c r="D33205" t="s">
        <v>33481</v>
      </c>
      <c r="E33205"/>
      <c r="F33205"/>
      <c r="G33205"/>
      <c r="H33205"/>
      <c r="I33205"/>
      <c r="J33205"/>
      <c r="U33205" s="43"/>
      <c r="AE33205"/>
    </row>
    <row r="33206" spans="1:31">
      <c r="A33206">
        <v>76890</v>
      </c>
      <c r="B33206" t="s">
        <v>28346</v>
      </c>
      <c r="C33206" t="s">
        <v>33477</v>
      </c>
      <c r="D33206" t="s">
        <v>33476</v>
      </c>
      <c r="E33206"/>
      <c r="F33206"/>
      <c r="G33206"/>
      <c r="H33206"/>
      <c r="I33206"/>
      <c r="J33206"/>
      <c r="U33206" s="43"/>
      <c r="AE33206"/>
    </row>
    <row r="33207" spans="1:31">
      <c r="A33207">
        <v>76800</v>
      </c>
      <c r="B33207" t="s">
        <v>28347</v>
      </c>
      <c r="C33207" t="s">
        <v>33477</v>
      </c>
      <c r="D33207" t="e">
        <v>#N/A</v>
      </c>
      <c r="E33207"/>
      <c r="F33207"/>
      <c r="G33207"/>
      <c r="H33207"/>
      <c r="I33207"/>
      <c r="J33207"/>
      <c r="U33207" s="43"/>
      <c r="AE33207"/>
    </row>
    <row r="33208" spans="1:31">
      <c r="A33208">
        <v>76210</v>
      </c>
      <c r="B33208" t="s">
        <v>28348</v>
      </c>
      <c r="C33208" t="s">
        <v>33477</v>
      </c>
      <c r="D33208" t="s">
        <v>33476</v>
      </c>
      <c r="E33208"/>
      <c r="F33208"/>
      <c r="G33208"/>
      <c r="H33208"/>
      <c r="I33208"/>
      <c r="J33208"/>
      <c r="U33208" s="43"/>
      <c r="AE33208"/>
    </row>
    <row r="33209" spans="1:31">
      <c r="A33209">
        <v>76590</v>
      </c>
      <c r="B33209" t="s">
        <v>14867</v>
      </c>
      <c r="C33209" t="s">
        <v>33477</v>
      </c>
      <c r="D33209" t="s">
        <v>33476</v>
      </c>
      <c r="E33209"/>
      <c r="F33209"/>
      <c r="G33209"/>
      <c r="H33209"/>
      <c r="I33209"/>
      <c r="J33209"/>
      <c r="U33209" s="43"/>
      <c r="AE33209"/>
    </row>
    <row r="33210" spans="1:31">
      <c r="A33210">
        <v>76440</v>
      </c>
      <c r="B33210" t="s">
        <v>1257</v>
      </c>
      <c r="C33210" t="s">
        <v>33477</v>
      </c>
      <c r="D33210" t="s">
        <v>33476</v>
      </c>
      <c r="E33210"/>
      <c r="F33210"/>
      <c r="G33210"/>
      <c r="H33210"/>
      <c r="I33210"/>
      <c r="J33210"/>
      <c r="U33210" s="43"/>
      <c r="AE33210"/>
    </row>
    <row r="33211" spans="1:31">
      <c r="A33211">
        <v>76690</v>
      </c>
      <c r="B33211" t="s">
        <v>28349</v>
      </c>
      <c r="C33211" t="s">
        <v>33477</v>
      </c>
      <c r="D33211" t="s">
        <v>33476</v>
      </c>
      <c r="E33211"/>
      <c r="F33211"/>
      <c r="G33211"/>
      <c r="H33211"/>
      <c r="I33211"/>
      <c r="J33211"/>
      <c r="U33211" s="43"/>
      <c r="AE33211"/>
    </row>
    <row r="33212" spans="1:31">
      <c r="A33212">
        <v>76750</v>
      </c>
      <c r="B33212" t="s">
        <v>28350</v>
      </c>
      <c r="C33212" t="s">
        <v>33477</v>
      </c>
      <c r="D33212" t="s">
        <v>33476</v>
      </c>
      <c r="E33212"/>
      <c r="F33212"/>
      <c r="G33212"/>
      <c r="H33212"/>
      <c r="I33212"/>
      <c r="J33212"/>
      <c r="U33212" s="43"/>
      <c r="AE33212"/>
    </row>
    <row r="33213" spans="1:31">
      <c r="A33213">
        <v>76590</v>
      </c>
      <c r="B33213" t="s">
        <v>28351</v>
      </c>
      <c r="C33213" t="s">
        <v>33477</v>
      </c>
      <c r="D33213" t="s">
        <v>33476</v>
      </c>
      <c r="E33213"/>
      <c r="F33213"/>
      <c r="G33213"/>
      <c r="H33213"/>
      <c r="I33213"/>
      <c r="J33213"/>
      <c r="U33213" s="43"/>
      <c r="AE33213"/>
    </row>
    <row r="33214" spans="1:31">
      <c r="A33214">
        <v>76690</v>
      </c>
      <c r="B33214" t="s">
        <v>28352</v>
      </c>
      <c r="C33214" t="s">
        <v>33477</v>
      </c>
      <c r="D33214" t="s">
        <v>33476</v>
      </c>
      <c r="E33214"/>
      <c r="F33214"/>
      <c r="G33214"/>
      <c r="H33214"/>
      <c r="I33214"/>
      <c r="J33214"/>
      <c r="U33214" s="43"/>
      <c r="AE33214"/>
    </row>
    <row r="33215" spans="1:31">
      <c r="A33215">
        <v>76270</v>
      </c>
      <c r="B33215" t="s">
        <v>28353</v>
      </c>
      <c r="C33215" t="s">
        <v>33477</v>
      </c>
      <c r="D33215" t="s">
        <v>33476</v>
      </c>
      <c r="E33215"/>
      <c r="F33215"/>
      <c r="G33215"/>
      <c r="H33215"/>
      <c r="I33215"/>
      <c r="J33215"/>
      <c r="U33215" s="43"/>
      <c r="AE33215"/>
    </row>
    <row r="33216" spans="1:31">
      <c r="A33216">
        <v>76490</v>
      </c>
      <c r="B33216" t="s">
        <v>28354</v>
      </c>
      <c r="C33216" t="s">
        <v>33477</v>
      </c>
      <c r="D33216" t="s">
        <v>33476</v>
      </c>
      <c r="E33216"/>
      <c r="F33216"/>
      <c r="G33216"/>
      <c r="H33216"/>
      <c r="I33216"/>
      <c r="J33216"/>
      <c r="U33216" s="43"/>
      <c r="AE33216"/>
    </row>
    <row r="33217" spans="1:31">
      <c r="A33217">
        <v>76430</v>
      </c>
      <c r="B33217" t="s">
        <v>28355</v>
      </c>
      <c r="C33217" t="s">
        <v>33477</v>
      </c>
      <c r="D33217" t="s">
        <v>33476</v>
      </c>
      <c r="E33217"/>
      <c r="F33217"/>
      <c r="G33217"/>
      <c r="H33217"/>
      <c r="I33217"/>
      <c r="J33217"/>
      <c r="U33217" s="43"/>
      <c r="AE33217"/>
    </row>
    <row r="33218" spans="1:31">
      <c r="A33218">
        <v>76400</v>
      </c>
      <c r="B33218" t="s">
        <v>28356</v>
      </c>
      <c r="C33218" t="s">
        <v>33477</v>
      </c>
      <c r="D33218" t="s">
        <v>33476</v>
      </c>
      <c r="E33218"/>
      <c r="F33218"/>
      <c r="G33218"/>
      <c r="H33218"/>
      <c r="I33218"/>
      <c r="J33218"/>
      <c r="U33218" s="43"/>
      <c r="AE33218"/>
    </row>
    <row r="33219" spans="1:31">
      <c r="A33219">
        <v>76680</v>
      </c>
      <c r="B33219" t="s">
        <v>28357</v>
      </c>
      <c r="C33219" t="s">
        <v>33477</v>
      </c>
      <c r="D33219" t="s">
        <v>33476</v>
      </c>
      <c r="E33219"/>
      <c r="F33219"/>
      <c r="G33219"/>
      <c r="H33219"/>
      <c r="I33219"/>
      <c r="J33219"/>
      <c r="U33219" s="43"/>
      <c r="AE33219"/>
    </row>
    <row r="33220" spans="1:31">
      <c r="A33220">
        <v>76590</v>
      </c>
      <c r="B33220" t="s">
        <v>14018</v>
      </c>
      <c r="C33220" t="s">
        <v>33477</v>
      </c>
      <c r="D33220" t="s">
        <v>33476</v>
      </c>
      <c r="E33220"/>
      <c r="F33220"/>
      <c r="G33220"/>
      <c r="H33220"/>
      <c r="I33220"/>
      <c r="J33220"/>
      <c r="U33220" s="43"/>
      <c r="AE33220"/>
    </row>
    <row r="33221" spans="1:31">
      <c r="A33221">
        <v>76510</v>
      </c>
      <c r="B33221" t="s">
        <v>28358</v>
      </c>
      <c r="C33221" t="s">
        <v>33477</v>
      </c>
      <c r="D33221" t="s">
        <v>33476</v>
      </c>
      <c r="E33221"/>
      <c r="F33221"/>
      <c r="G33221"/>
      <c r="H33221"/>
      <c r="I33221"/>
      <c r="J33221"/>
      <c r="U33221" s="43"/>
      <c r="AE33221"/>
    </row>
    <row r="33222" spans="1:31">
      <c r="A33222">
        <v>76160</v>
      </c>
      <c r="B33222" t="s">
        <v>28359</v>
      </c>
      <c r="C33222" t="s">
        <v>33477</v>
      </c>
      <c r="D33222" t="s">
        <v>33476</v>
      </c>
      <c r="E33222"/>
      <c r="F33222"/>
      <c r="G33222"/>
      <c r="H33222"/>
      <c r="I33222"/>
      <c r="J33222"/>
      <c r="U33222" s="43"/>
      <c r="AE33222"/>
    </row>
    <row r="33223" spans="1:31">
      <c r="A33223">
        <v>76170</v>
      </c>
      <c r="B33223" t="s">
        <v>28360</v>
      </c>
      <c r="C33223" t="s">
        <v>33477</v>
      </c>
      <c r="D33223" t="e">
        <v>#N/A</v>
      </c>
      <c r="E33223"/>
      <c r="F33223"/>
      <c r="G33223"/>
      <c r="H33223"/>
      <c r="I33223"/>
      <c r="J33223"/>
      <c r="U33223" s="43"/>
      <c r="AE33223"/>
    </row>
    <row r="33224" spans="1:31">
      <c r="A33224">
        <v>76210</v>
      </c>
      <c r="B33224" t="s">
        <v>28361</v>
      </c>
      <c r="C33224" t="s">
        <v>33477</v>
      </c>
      <c r="D33224" t="s">
        <v>33476</v>
      </c>
      <c r="E33224"/>
      <c r="F33224"/>
      <c r="G33224"/>
      <c r="H33224"/>
      <c r="I33224"/>
      <c r="J33224"/>
      <c r="U33224" s="43"/>
      <c r="AE33224"/>
    </row>
    <row r="33225" spans="1:31">
      <c r="A33225">
        <v>76150</v>
      </c>
      <c r="B33225" t="s">
        <v>28362</v>
      </c>
      <c r="C33225" t="s">
        <v>33477</v>
      </c>
      <c r="D33225" t="e">
        <v>#N/A</v>
      </c>
      <c r="E33225"/>
      <c r="F33225"/>
      <c r="G33225"/>
      <c r="H33225"/>
      <c r="I33225"/>
      <c r="J33225"/>
      <c r="U33225" s="43"/>
      <c r="AE33225"/>
    </row>
    <row r="33226" spans="1:31">
      <c r="A33226">
        <v>76280</v>
      </c>
      <c r="B33226" t="s">
        <v>28363</v>
      </c>
      <c r="C33226" t="s">
        <v>33477</v>
      </c>
      <c r="D33226" t="s">
        <v>33476</v>
      </c>
      <c r="E33226"/>
      <c r="F33226"/>
      <c r="G33226"/>
      <c r="H33226"/>
      <c r="I33226"/>
      <c r="J33226"/>
      <c r="U33226" s="43"/>
      <c r="AE33226"/>
    </row>
    <row r="33227" spans="1:31">
      <c r="A33227">
        <v>76700</v>
      </c>
      <c r="B33227" t="s">
        <v>28364</v>
      </c>
      <c r="C33227" t="s">
        <v>33477</v>
      </c>
      <c r="D33227" t="s">
        <v>33476</v>
      </c>
      <c r="E33227"/>
      <c r="F33227"/>
      <c r="G33227"/>
      <c r="H33227"/>
      <c r="I33227"/>
      <c r="J33227"/>
      <c r="U33227" s="43"/>
      <c r="AE33227"/>
    </row>
    <row r="33228" spans="1:31">
      <c r="A33228">
        <v>76560</v>
      </c>
      <c r="B33228" t="s">
        <v>28365</v>
      </c>
      <c r="C33228" t="s">
        <v>33477</v>
      </c>
      <c r="D33228" t="s">
        <v>33476</v>
      </c>
      <c r="E33228"/>
      <c r="F33228"/>
      <c r="G33228"/>
      <c r="H33228"/>
      <c r="I33228"/>
      <c r="J33228"/>
      <c r="U33228" s="43"/>
      <c r="AE33228"/>
    </row>
    <row r="33229" spans="1:31">
      <c r="A33229">
        <v>76340</v>
      </c>
      <c r="B33229" t="s">
        <v>22072</v>
      </c>
      <c r="C33229" t="s">
        <v>33477</v>
      </c>
      <c r="D33229" t="s">
        <v>33476</v>
      </c>
      <c r="E33229"/>
      <c r="F33229"/>
      <c r="G33229"/>
      <c r="H33229"/>
      <c r="I33229"/>
      <c r="J33229"/>
      <c r="U33229" s="43"/>
      <c r="AE33229"/>
    </row>
    <row r="33230" spans="1:31">
      <c r="A33230">
        <v>76160</v>
      </c>
      <c r="B33230" t="s">
        <v>28366</v>
      </c>
      <c r="C33230" t="s">
        <v>33477</v>
      </c>
      <c r="D33230" t="s">
        <v>33476</v>
      </c>
      <c r="E33230"/>
      <c r="F33230"/>
      <c r="G33230"/>
      <c r="H33230"/>
      <c r="I33230"/>
      <c r="J33230"/>
      <c r="U33230" s="43"/>
      <c r="AE33230"/>
    </row>
    <row r="33231" spans="1:31">
      <c r="A33231">
        <v>76400</v>
      </c>
      <c r="B33231" t="s">
        <v>12022</v>
      </c>
      <c r="C33231" t="s">
        <v>33477</v>
      </c>
      <c r="D33231" t="s">
        <v>33476</v>
      </c>
      <c r="E33231"/>
      <c r="F33231"/>
      <c r="G33231"/>
      <c r="H33231"/>
      <c r="I33231"/>
      <c r="J33231"/>
      <c r="U33231" s="43"/>
      <c r="AE33231"/>
    </row>
    <row r="33232" spans="1:31">
      <c r="A33232">
        <v>76780</v>
      </c>
      <c r="B33232" t="s">
        <v>10100</v>
      </c>
      <c r="C33232" t="s">
        <v>33477</v>
      </c>
      <c r="D33232" t="s">
        <v>33476</v>
      </c>
      <c r="E33232"/>
      <c r="F33232"/>
      <c r="G33232"/>
      <c r="H33232"/>
      <c r="I33232"/>
      <c r="J33232"/>
      <c r="U33232" s="43"/>
      <c r="AE33232"/>
    </row>
    <row r="33233" spans="1:31">
      <c r="A33233">
        <v>76890</v>
      </c>
      <c r="B33233" t="s">
        <v>28367</v>
      </c>
      <c r="C33233" t="s">
        <v>33477</v>
      </c>
      <c r="D33233" t="s">
        <v>33476</v>
      </c>
      <c r="E33233"/>
      <c r="F33233"/>
      <c r="G33233"/>
      <c r="H33233"/>
      <c r="I33233"/>
      <c r="J33233"/>
      <c r="U33233" s="43"/>
      <c r="AE33233"/>
    </row>
    <row r="33234" spans="1:31">
      <c r="A33234">
        <v>76110</v>
      </c>
      <c r="B33234" t="s">
        <v>28368</v>
      </c>
      <c r="C33234" t="s">
        <v>33477</v>
      </c>
      <c r="D33234" t="s">
        <v>33476</v>
      </c>
      <c r="E33234"/>
      <c r="F33234"/>
      <c r="G33234"/>
      <c r="H33234"/>
      <c r="I33234"/>
      <c r="J33234"/>
      <c r="U33234" s="43"/>
      <c r="AE33234"/>
    </row>
    <row r="33235" spans="1:31">
      <c r="A33235">
        <v>76730</v>
      </c>
      <c r="B33235" t="s">
        <v>28369</v>
      </c>
      <c r="C33235" t="s">
        <v>33477</v>
      </c>
      <c r="D33235" t="s">
        <v>33476</v>
      </c>
      <c r="E33235"/>
      <c r="F33235"/>
      <c r="G33235"/>
      <c r="H33235"/>
      <c r="I33235"/>
      <c r="J33235"/>
      <c r="U33235" s="43"/>
      <c r="AE33235"/>
    </row>
    <row r="33236" spans="1:31">
      <c r="A33236">
        <v>76119</v>
      </c>
      <c r="B33236" t="s">
        <v>28370</v>
      </c>
      <c r="C33236" t="s">
        <v>33477</v>
      </c>
      <c r="D33236" t="e">
        <v>#N/A</v>
      </c>
      <c r="E33236"/>
      <c r="F33236"/>
      <c r="G33236"/>
      <c r="H33236"/>
      <c r="I33236"/>
      <c r="J33236"/>
      <c r="U33236" s="43"/>
      <c r="AE33236"/>
    </row>
    <row r="33237" spans="1:31">
      <c r="A33237">
        <v>76390</v>
      </c>
      <c r="B33237" t="s">
        <v>28371</v>
      </c>
      <c r="C33237" t="s">
        <v>33478</v>
      </c>
      <c r="D33237" t="s">
        <v>33476</v>
      </c>
      <c r="E33237"/>
      <c r="F33237"/>
      <c r="G33237"/>
      <c r="H33237"/>
      <c r="I33237"/>
      <c r="J33237"/>
      <c r="U33237" s="43"/>
      <c r="AE33237"/>
    </row>
    <row r="33238" spans="1:31">
      <c r="A33238">
        <v>76480</v>
      </c>
      <c r="B33238" t="s">
        <v>28372</v>
      </c>
      <c r="C33238" t="s">
        <v>33477</v>
      </c>
      <c r="D33238" t="s">
        <v>33476</v>
      </c>
      <c r="E33238"/>
      <c r="F33238"/>
      <c r="G33238"/>
      <c r="H33238"/>
      <c r="I33238"/>
      <c r="J33238"/>
      <c r="U33238" s="43"/>
      <c r="AE33238"/>
    </row>
    <row r="33239" spans="1:31">
      <c r="A33239">
        <v>76280</v>
      </c>
      <c r="B33239" t="s">
        <v>28373</v>
      </c>
      <c r="C33239" t="s">
        <v>33477</v>
      </c>
      <c r="D33239" t="s">
        <v>33476</v>
      </c>
      <c r="E33239"/>
      <c r="F33239"/>
      <c r="G33239"/>
      <c r="H33239"/>
      <c r="I33239"/>
      <c r="J33239"/>
      <c r="U33239" s="43"/>
      <c r="AE33239"/>
    </row>
    <row r="33240" spans="1:31">
      <c r="A33240">
        <v>76190</v>
      </c>
      <c r="B33240" t="s">
        <v>28374</v>
      </c>
      <c r="C33240" t="s">
        <v>33477</v>
      </c>
      <c r="D33240" t="s">
        <v>33476</v>
      </c>
      <c r="E33240"/>
      <c r="F33240"/>
      <c r="G33240"/>
      <c r="H33240"/>
      <c r="I33240"/>
      <c r="J33240"/>
      <c r="U33240" s="43"/>
      <c r="AE33240"/>
    </row>
    <row r="33241" spans="1:31">
      <c r="A33241">
        <v>76760</v>
      </c>
      <c r="B33241" t="s">
        <v>28375</v>
      </c>
      <c r="C33241" t="s">
        <v>33477</v>
      </c>
      <c r="D33241" t="s">
        <v>33476</v>
      </c>
      <c r="E33241"/>
      <c r="F33241"/>
      <c r="G33241"/>
      <c r="H33241"/>
      <c r="I33241"/>
      <c r="J33241"/>
      <c r="U33241" s="43"/>
      <c r="AE33241"/>
    </row>
    <row r="33242" spans="1:31">
      <c r="A33242">
        <v>76340</v>
      </c>
      <c r="B33242" t="s">
        <v>28376</v>
      </c>
      <c r="C33242" t="s">
        <v>33477</v>
      </c>
      <c r="D33242" t="s">
        <v>33476</v>
      </c>
      <c r="E33242"/>
      <c r="F33242"/>
      <c r="G33242"/>
      <c r="H33242"/>
      <c r="I33242"/>
      <c r="J33242"/>
      <c r="U33242" s="43"/>
      <c r="AE33242"/>
    </row>
    <row r="33243" spans="1:31">
      <c r="A33243">
        <v>76450</v>
      </c>
      <c r="B33243" t="s">
        <v>28377</v>
      </c>
      <c r="C33243" t="s">
        <v>33477</v>
      </c>
      <c r="D33243" t="s">
        <v>33476</v>
      </c>
      <c r="E33243"/>
      <c r="F33243"/>
      <c r="G33243"/>
      <c r="H33243"/>
      <c r="I33243"/>
      <c r="J33243"/>
      <c r="U33243" s="43"/>
      <c r="AE33243"/>
    </row>
    <row r="33244" spans="1:31">
      <c r="A33244">
        <v>76540</v>
      </c>
      <c r="B33244" t="s">
        <v>28377</v>
      </c>
      <c r="C33244" t="s">
        <v>33477</v>
      </c>
      <c r="D33244" t="s">
        <v>33476</v>
      </c>
      <c r="E33244"/>
      <c r="F33244"/>
      <c r="G33244"/>
      <c r="H33244"/>
      <c r="I33244"/>
      <c r="J33244"/>
      <c r="U33244" s="43"/>
      <c r="AE33244"/>
    </row>
    <row r="33245" spans="1:31">
      <c r="A33245">
        <v>76840</v>
      </c>
      <c r="B33245" t="s">
        <v>28378</v>
      </c>
      <c r="C33245" t="s">
        <v>33477</v>
      </c>
      <c r="D33245" t="s">
        <v>33476</v>
      </c>
      <c r="E33245"/>
      <c r="F33245"/>
      <c r="G33245"/>
      <c r="H33245"/>
      <c r="I33245"/>
      <c r="J33245"/>
      <c r="U33245" s="43"/>
      <c r="AE33245"/>
    </row>
    <row r="33246" spans="1:31">
      <c r="A33246">
        <v>76133</v>
      </c>
      <c r="B33246" t="s">
        <v>28379</v>
      </c>
      <c r="C33246" t="s">
        <v>33477</v>
      </c>
      <c r="D33246" t="e">
        <v>#N/A</v>
      </c>
      <c r="E33246"/>
      <c r="F33246"/>
      <c r="G33246"/>
      <c r="H33246"/>
      <c r="I33246"/>
      <c r="J33246"/>
      <c r="U33246" s="43"/>
      <c r="AE33246"/>
    </row>
    <row r="33247" spans="1:31">
      <c r="A33247">
        <v>76290</v>
      </c>
      <c r="B33247" t="s">
        <v>28380</v>
      </c>
      <c r="C33247" t="s">
        <v>33477</v>
      </c>
      <c r="D33247" t="e">
        <v>#N/A</v>
      </c>
      <c r="E33247"/>
      <c r="F33247"/>
      <c r="G33247"/>
      <c r="H33247"/>
      <c r="I33247"/>
      <c r="J33247"/>
      <c r="U33247" s="43"/>
      <c r="AE33247"/>
    </row>
    <row r="33248" spans="1:31">
      <c r="A33248">
        <v>76160</v>
      </c>
      <c r="B33248" t="s">
        <v>28381</v>
      </c>
      <c r="C33248" t="s">
        <v>33477</v>
      </c>
      <c r="D33248" t="s">
        <v>33476</v>
      </c>
      <c r="E33248"/>
      <c r="F33248"/>
      <c r="G33248"/>
      <c r="H33248"/>
      <c r="I33248"/>
      <c r="J33248"/>
      <c r="U33248" s="43"/>
      <c r="AE33248"/>
    </row>
    <row r="33249" spans="1:31">
      <c r="A33249">
        <v>76370</v>
      </c>
      <c r="B33249" t="s">
        <v>28382</v>
      </c>
      <c r="C33249" t="s">
        <v>33477</v>
      </c>
      <c r="D33249" t="s">
        <v>33476</v>
      </c>
      <c r="E33249"/>
      <c r="F33249"/>
      <c r="G33249"/>
      <c r="H33249"/>
      <c r="I33249"/>
      <c r="J33249"/>
      <c r="U33249" s="43"/>
      <c r="AE33249"/>
    </row>
    <row r="33250" spans="1:31">
      <c r="A33250">
        <v>76370</v>
      </c>
      <c r="B33250" t="s">
        <v>28382</v>
      </c>
      <c r="C33250" t="s">
        <v>33477</v>
      </c>
      <c r="D33250" t="s">
        <v>33476</v>
      </c>
      <c r="E33250"/>
      <c r="F33250"/>
      <c r="G33250"/>
      <c r="H33250"/>
      <c r="I33250"/>
      <c r="J33250"/>
      <c r="U33250" s="43"/>
      <c r="AE33250"/>
    </row>
    <row r="33251" spans="1:31">
      <c r="A33251">
        <v>76370</v>
      </c>
      <c r="B33251" t="s">
        <v>28382</v>
      </c>
      <c r="C33251" t="s">
        <v>33477</v>
      </c>
      <c r="D33251" t="s">
        <v>33476</v>
      </c>
      <c r="E33251"/>
      <c r="F33251"/>
      <c r="G33251"/>
      <c r="H33251"/>
      <c r="I33251"/>
      <c r="J33251"/>
      <c r="U33251" s="43"/>
      <c r="AE33251"/>
    </row>
    <row r="33252" spans="1:31">
      <c r="A33252">
        <v>76370</v>
      </c>
      <c r="B33252" t="s">
        <v>28382</v>
      </c>
      <c r="C33252" t="s">
        <v>33477</v>
      </c>
      <c r="D33252" t="s">
        <v>33476</v>
      </c>
      <c r="E33252"/>
      <c r="F33252"/>
      <c r="G33252"/>
      <c r="H33252"/>
      <c r="I33252"/>
      <c r="J33252"/>
      <c r="U33252" s="43"/>
      <c r="AE33252"/>
    </row>
    <row r="33253" spans="1:31">
      <c r="A33253">
        <v>76370</v>
      </c>
      <c r="B33253" t="s">
        <v>28382</v>
      </c>
      <c r="C33253" t="s">
        <v>33477</v>
      </c>
      <c r="D33253" t="s">
        <v>33476</v>
      </c>
      <c r="E33253"/>
      <c r="F33253"/>
      <c r="G33253"/>
      <c r="H33253"/>
      <c r="I33253"/>
      <c r="J33253"/>
      <c r="U33253" s="43"/>
      <c r="AE33253"/>
    </row>
    <row r="33254" spans="1:31">
      <c r="A33254">
        <v>76630</v>
      </c>
      <c r="B33254" t="s">
        <v>28382</v>
      </c>
      <c r="C33254" t="s">
        <v>33477</v>
      </c>
      <c r="D33254" t="s">
        <v>33476</v>
      </c>
      <c r="E33254"/>
      <c r="F33254"/>
      <c r="G33254"/>
      <c r="H33254"/>
      <c r="I33254"/>
      <c r="J33254"/>
      <c r="U33254" s="43"/>
      <c r="AE33254"/>
    </row>
    <row r="33255" spans="1:31">
      <c r="A33255">
        <v>76630</v>
      </c>
      <c r="B33255" t="s">
        <v>28382</v>
      </c>
      <c r="C33255" t="s">
        <v>33477</v>
      </c>
      <c r="D33255" t="s">
        <v>33476</v>
      </c>
      <c r="E33255"/>
      <c r="F33255"/>
      <c r="G33255"/>
      <c r="H33255"/>
      <c r="I33255"/>
      <c r="J33255"/>
      <c r="U33255" s="43"/>
      <c r="AE33255"/>
    </row>
    <row r="33256" spans="1:31">
      <c r="A33256">
        <v>76630</v>
      </c>
      <c r="B33256" t="s">
        <v>28382</v>
      </c>
      <c r="C33256" t="s">
        <v>33477</v>
      </c>
      <c r="D33256" t="s">
        <v>33476</v>
      </c>
      <c r="E33256"/>
      <c r="F33256"/>
      <c r="G33256"/>
      <c r="H33256"/>
      <c r="I33256"/>
      <c r="J33256"/>
      <c r="U33256" s="43"/>
      <c r="AE33256"/>
    </row>
    <row r="33257" spans="1:31">
      <c r="A33257">
        <v>76630</v>
      </c>
      <c r="B33257" t="s">
        <v>28382</v>
      </c>
      <c r="C33257" t="s">
        <v>33477</v>
      </c>
      <c r="D33257" t="s">
        <v>33476</v>
      </c>
      <c r="E33257"/>
      <c r="F33257"/>
      <c r="G33257"/>
      <c r="H33257"/>
      <c r="I33257"/>
      <c r="J33257"/>
      <c r="U33257" s="43"/>
      <c r="AE33257"/>
    </row>
    <row r="33258" spans="1:31">
      <c r="A33258">
        <v>76630</v>
      </c>
      <c r="B33258" t="s">
        <v>28382</v>
      </c>
      <c r="C33258" t="s">
        <v>33477</v>
      </c>
      <c r="D33258" t="s">
        <v>33476</v>
      </c>
      <c r="E33258"/>
      <c r="F33258"/>
      <c r="G33258"/>
      <c r="H33258"/>
      <c r="I33258"/>
      <c r="J33258"/>
      <c r="U33258" s="43"/>
      <c r="AE33258"/>
    </row>
    <row r="33259" spans="1:31">
      <c r="A33259">
        <v>76630</v>
      </c>
      <c r="B33259" t="s">
        <v>28382</v>
      </c>
      <c r="C33259" t="s">
        <v>33477</v>
      </c>
      <c r="D33259" t="s">
        <v>33476</v>
      </c>
      <c r="E33259"/>
      <c r="F33259"/>
      <c r="G33259"/>
      <c r="H33259"/>
      <c r="I33259"/>
      <c r="J33259"/>
      <c r="U33259" s="43"/>
      <c r="AE33259"/>
    </row>
    <row r="33260" spans="1:31">
      <c r="A33260">
        <v>76630</v>
      </c>
      <c r="B33260" t="s">
        <v>28382</v>
      </c>
      <c r="C33260" t="s">
        <v>33477</v>
      </c>
      <c r="D33260" t="s">
        <v>33476</v>
      </c>
      <c r="E33260"/>
      <c r="F33260"/>
      <c r="G33260"/>
      <c r="H33260"/>
      <c r="I33260"/>
      <c r="J33260"/>
      <c r="U33260" s="43"/>
      <c r="AE33260"/>
    </row>
    <row r="33261" spans="1:31">
      <c r="A33261">
        <v>76630</v>
      </c>
      <c r="B33261" t="s">
        <v>28382</v>
      </c>
      <c r="C33261" t="s">
        <v>33477</v>
      </c>
      <c r="D33261" t="s">
        <v>33476</v>
      </c>
      <c r="E33261"/>
      <c r="F33261"/>
      <c r="G33261"/>
      <c r="H33261"/>
      <c r="I33261"/>
      <c r="J33261"/>
      <c r="U33261" s="43"/>
      <c r="AE33261"/>
    </row>
    <row r="33262" spans="1:31">
      <c r="A33262">
        <v>76630</v>
      </c>
      <c r="B33262" t="s">
        <v>28382</v>
      </c>
      <c r="C33262" t="s">
        <v>33477</v>
      </c>
      <c r="D33262" t="s">
        <v>33476</v>
      </c>
      <c r="E33262"/>
      <c r="F33262"/>
      <c r="G33262"/>
      <c r="H33262"/>
      <c r="I33262"/>
      <c r="J33262"/>
      <c r="U33262" s="43"/>
      <c r="AE33262"/>
    </row>
    <row r="33263" spans="1:31">
      <c r="A33263">
        <v>76630</v>
      </c>
      <c r="B33263" t="s">
        <v>28382</v>
      </c>
      <c r="C33263" t="s">
        <v>33477</v>
      </c>
      <c r="D33263" t="s">
        <v>33476</v>
      </c>
      <c r="E33263"/>
      <c r="F33263"/>
      <c r="G33263"/>
      <c r="H33263"/>
      <c r="I33263"/>
      <c r="J33263"/>
      <c r="U33263" s="43"/>
      <c r="AE33263"/>
    </row>
    <row r="33264" spans="1:31">
      <c r="A33264">
        <v>76630</v>
      </c>
      <c r="B33264" t="s">
        <v>28382</v>
      </c>
      <c r="C33264" t="s">
        <v>33477</v>
      </c>
      <c r="D33264" t="s">
        <v>33476</v>
      </c>
      <c r="E33264"/>
      <c r="F33264"/>
      <c r="G33264"/>
      <c r="H33264"/>
      <c r="I33264"/>
      <c r="J33264"/>
      <c r="U33264" s="43"/>
      <c r="AE33264"/>
    </row>
    <row r="33265" spans="1:31">
      <c r="A33265">
        <v>76630</v>
      </c>
      <c r="B33265" t="s">
        <v>28382</v>
      </c>
      <c r="C33265" t="s">
        <v>33477</v>
      </c>
      <c r="D33265" t="s">
        <v>33476</v>
      </c>
      <c r="E33265"/>
      <c r="F33265"/>
      <c r="G33265"/>
      <c r="H33265"/>
      <c r="I33265"/>
      <c r="J33265"/>
      <c r="U33265" s="43"/>
      <c r="AE33265"/>
    </row>
    <row r="33266" spans="1:31">
      <c r="A33266">
        <v>76910</v>
      </c>
      <c r="B33266" t="s">
        <v>28382</v>
      </c>
      <c r="C33266" t="s">
        <v>33477</v>
      </c>
      <c r="D33266" t="e">
        <v>#N/A</v>
      </c>
      <c r="E33266"/>
      <c r="F33266"/>
      <c r="G33266"/>
      <c r="H33266"/>
      <c r="I33266"/>
      <c r="J33266"/>
      <c r="U33266" s="43"/>
      <c r="AE33266"/>
    </row>
    <row r="33267" spans="1:31">
      <c r="A33267">
        <v>76260</v>
      </c>
      <c r="B33267" t="s">
        <v>28383</v>
      </c>
      <c r="C33267" t="s">
        <v>33477</v>
      </c>
      <c r="D33267" t="s">
        <v>33476</v>
      </c>
      <c r="E33267"/>
      <c r="F33267"/>
      <c r="G33267"/>
      <c r="H33267"/>
      <c r="I33267"/>
      <c r="J33267"/>
      <c r="U33267" s="43"/>
      <c r="AE33267"/>
    </row>
    <row r="33268" spans="1:31">
      <c r="A33268">
        <v>76270</v>
      </c>
      <c r="B33268" t="s">
        <v>28384</v>
      </c>
      <c r="C33268" t="s">
        <v>33477</v>
      </c>
      <c r="D33268" t="s">
        <v>33476</v>
      </c>
      <c r="E33268"/>
      <c r="F33268"/>
      <c r="G33268"/>
      <c r="H33268"/>
      <c r="I33268"/>
      <c r="J33268"/>
      <c r="U33268" s="43"/>
      <c r="AE33268"/>
    </row>
    <row r="33269" spans="1:31">
      <c r="A33269">
        <v>76680</v>
      </c>
      <c r="B33269" t="s">
        <v>28385</v>
      </c>
      <c r="C33269" t="s">
        <v>33477</v>
      </c>
      <c r="D33269" t="s">
        <v>33476</v>
      </c>
      <c r="E33269"/>
      <c r="F33269"/>
      <c r="G33269"/>
      <c r="H33269"/>
      <c r="I33269"/>
      <c r="J33269"/>
      <c r="U33269" s="43"/>
      <c r="AE33269"/>
    </row>
    <row r="33270" spans="1:31">
      <c r="A33270">
        <v>76330</v>
      </c>
      <c r="B33270" t="s">
        <v>28386</v>
      </c>
      <c r="C33270" t="s">
        <v>33477</v>
      </c>
      <c r="D33270" t="s">
        <v>33476</v>
      </c>
      <c r="E33270"/>
      <c r="F33270"/>
      <c r="G33270"/>
      <c r="H33270"/>
      <c r="I33270"/>
      <c r="J33270"/>
      <c r="U33270" s="43"/>
      <c r="AE33270"/>
    </row>
    <row r="33271" spans="1:31">
      <c r="A33271">
        <v>76440</v>
      </c>
      <c r="B33271" t="s">
        <v>28387</v>
      </c>
      <c r="C33271" t="s">
        <v>33477</v>
      </c>
      <c r="D33271" t="s">
        <v>33476</v>
      </c>
      <c r="E33271"/>
      <c r="F33271"/>
      <c r="G33271"/>
      <c r="H33271"/>
      <c r="I33271"/>
      <c r="J33271"/>
      <c r="U33271" s="43"/>
      <c r="AE33271"/>
    </row>
    <row r="33272" spans="1:31">
      <c r="A33272">
        <v>76510</v>
      </c>
      <c r="B33272" t="s">
        <v>28388</v>
      </c>
      <c r="C33272" t="s">
        <v>33477</v>
      </c>
      <c r="D33272" t="s">
        <v>33476</v>
      </c>
      <c r="E33272"/>
      <c r="F33272"/>
      <c r="G33272"/>
      <c r="H33272"/>
      <c r="I33272"/>
      <c r="J33272"/>
      <c r="U33272" s="43"/>
      <c r="AE33272"/>
    </row>
    <row r="33273" spans="1:31">
      <c r="A33273">
        <v>76490</v>
      </c>
      <c r="B33273" t="s">
        <v>28389</v>
      </c>
      <c r="C33273" t="s">
        <v>33477</v>
      </c>
      <c r="D33273" t="s">
        <v>33476</v>
      </c>
      <c r="E33273"/>
      <c r="F33273"/>
      <c r="G33273"/>
      <c r="H33273"/>
      <c r="I33273"/>
      <c r="J33273"/>
      <c r="U33273" s="43"/>
      <c r="AE33273"/>
    </row>
    <row r="33274" spans="1:31">
      <c r="A33274">
        <v>76170</v>
      </c>
      <c r="B33274" t="s">
        <v>28390</v>
      </c>
      <c r="C33274" t="s">
        <v>33477</v>
      </c>
      <c r="D33274" t="e">
        <v>#N/A</v>
      </c>
      <c r="E33274"/>
      <c r="F33274"/>
      <c r="G33274"/>
      <c r="H33274"/>
      <c r="I33274"/>
      <c r="J33274"/>
      <c r="U33274" s="43"/>
      <c r="AE33274"/>
    </row>
    <row r="33275" spans="1:31">
      <c r="A33275">
        <v>76890</v>
      </c>
      <c r="B33275" t="s">
        <v>28391</v>
      </c>
      <c r="C33275" t="s">
        <v>33477</v>
      </c>
      <c r="D33275" t="s">
        <v>33476</v>
      </c>
      <c r="E33275"/>
      <c r="F33275"/>
      <c r="G33275"/>
      <c r="H33275"/>
      <c r="I33275"/>
      <c r="J33275"/>
      <c r="U33275" s="43"/>
      <c r="AE33275"/>
    </row>
    <row r="33276" spans="1:31">
      <c r="A33276">
        <v>76730</v>
      </c>
      <c r="B33276" t="s">
        <v>28392</v>
      </c>
      <c r="C33276" t="s">
        <v>33477</v>
      </c>
      <c r="D33276" t="s">
        <v>33476</v>
      </c>
      <c r="E33276"/>
      <c r="F33276"/>
      <c r="G33276"/>
      <c r="H33276"/>
      <c r="I33276"/>
      <c r="J33276"/>
      <c r="U33276" s="43"/>
      <c r="AE33276"/>
    </row>
    <row r="33277" spans="1:31">
      <c r="A33277">
        <v>76630</v>
      </c>
      <c r="B33277" t="s">
        <v>28393</v>
      </c>
      <c r="C33277" t="s">
        <v>33477</v>
      </c>
      <c r="D33277" t="s">
        <v>33476</v>
      </c>
      <c r="E33277"/>
      <c r="F33277"/>
      <c r="G33277"/>
      <c r="H33277"/>
      <c r="I33277"/>
      <c r="J33277"/>
      <c r="U33277" s="43"/>
      <c r="AE33277"/>
    </row>
    <row r="33278" spans="1:31">
      <c r="A33278">
        <v>76480</v>
      </c>
      <c r="B33278" t="s">
        <v>28394</v>
      </c>
      <c r="C33278" t="s">
        <v>33477</v>
      </c>
      <c r="D33278" t="s">
        <v>33476</v>
      </c>
      <c r="E33278"/>
      <c r="F33278"/>
      <c r="G33278"/>
      <c r="H33278"/>
      <c r="I33278"/>
      <c r="J33278"/>
      <c r="U33278" s="43"/>
      <c r="AE33278"/>
    </row>
    <row r="33279" spans="1:31">
      <c r="A33279">
        <v>76890</v>
      </c>
      <c r="B33279" t="s">
        <v>28395</v>
      </c>
      <c r="C33279" t="s">
        <v>33477</v>
      </c>
      <c r="D33279" t="s">
        <v>33476</v>
      </c>
      <c r="E33279"/>
      <c r="F33279"/>
      <c r="G33279"/>
      <c r="H33279"/>
      <c r="I33279"/>
      <c r="J33279"/>
      <c r="U33279" s="43"/>
      <c r="AE33279"/>
    </row>
    <row r="33280" spans="1:31">
      <c r="A33280">
        <v>76113</v>
      </c>
      <c r="B33280" t="s">
        <v>28396</v>
      </c>
      <c r="C33280" t="s">
        <v>33477</v>
      </c>
      <c r="D33280" t="s">
        <v>33476</v>
      </c>
      <c r="E33280"/>
      <c r="F33280"/>
      <c r="G33280"/>
      <c r="H33280"/>
      <c r="I33280"/>
      <c r="J33280"/>
      <c r="U33280" s="43"/>
      <c r="AE33280"/>
    </row>
    <row r="33281" spans="1:31">
      <c r="A33281">
        <v>76660</v>
      </c>
      <c r="B33281" t="s">
        <v>28397</v>
      </c>
      <c r="C33281" t="s">
        <v>33477</v>
      </c>
      <c r="D33281" t="s">
        <v>33476</v>
      </c>
      <c r="E33281"/>
      <c r="F33281"/>
      <c r="G33281"/>
      <c r="H33281"/>
      <c r="I33281"/>
      <c r="J33281"/>
      <c r="U33281" s="43"/>
      <c r="AE33281"/>
    </row>
    <row r="33282" spans="1:31">
      <c r="A33282">
        <v>76480</v>
      </c>
      <c r="B33282" t="s">
        <v>28398</v>
      </c>
      <c r="C33282" t="s">
        <v>33477</v>
      </c>
      <c r="D33282" t="s">
        <v>33476</v>
      </c>
      <c r="E33282"/>
      <c r="F33282"/>
      <c r="G33282"/>
      <c r="H33282"/>
      <c r="I33282"/>
      <c r="J33282"/>
      <c r="U33282" s="43"/>
      <c r="AE33282"/>
    </row>
    <row r="33283" spans="1:31">
      <c r="A33283">
        <v>76540</v>
      </c>
      <c r="B33283" t="s">
        <v>28399</v>
      </c>
      <c r="C33283" t="s">
        <v>33477</v>
      </c>
      <c r="D33283" t="s">
        <v>33476</v>
      </c>
      <c r="E33283"/>
      <c r="F33283"/>
      <c r="G33283"/>
      <c r="H33283"/>
      <c r="I33283"/>
      <c r="J33283"/>
      <c r="U33283" s="43"/>
      <c r="AE33283"/>
    </row>
    <row r="33284" spans="1:31">
      <c r="A33284">
        <v>76260</v>
      </c>
      <c r="B33284" t="s">
        <v>28400</v>
      </c>
      <c r="C33284" t="s">
        <v>33477</v>
      </c>
      <c r="D33284" t="s">
        <v>33476</v>
      </c>
      <c r="E33284"/>
      <c r="F33284"/>
      <c r="G33284"/>
      <c r="H33284"/>
      <c r="I33284"/>
      <c r="J33284"/>
      <c r="U33284" s="43"/>
      <c r="AE33284"/>
    </row>
    <row r="33285" spans="1:31">
      <c r="A33285">
        <v>76320</v>
      </c>
      <c r="B33285" t="s">
        <v>28401</v>
      </c>
      <c r="C33285" t="s">
        <v>33480</v>
      </c>
      <c r="D33285" t="s">
        <v>33476</v>
      </c>
      <c r="E33285"/>
      <c r="F33285"/>
      <c r="G33285"/>
      <c r="H33285"/>
      <c r="I33285"/>
      <c r="J33285"/>
      <c r="U33285" s="43"/>
      <c r="AE33285"/>
    </row>
    <row r="33286" spans="1:31">
      <c r="A33286">
        <v>76740</v>
      </c>
      <c r="B33286" t="s">
        <v>16887</v>
      </c>
      <c r="C33286" t="s">
        <v>33477</v>
      </c>
      <c r="D33286" t="s">
        <v>33476</v>
      </c>
      <c r="E33286"/>
      <c r="F33286"/>
      <c r="G33286"/>
      <c r="H33286"/>
      <c r="I33286"/>
      <c r="J33286"/>
      <c r="U33286" s="43"/>
      <c r="AE33286"/>
    </row>
    <row r="33287" spans="1:31">
      <c r="A33287">
        <v>76740</v>
      </c>
      <c r="B33287" t="s">
        <v>28402</v>
      </c>
      <c r="C33287" t="s">
        <v>33477</v>
      </c>
      <c r="D33287" t="s">
        <v>33476</v>
      </c>
      <c r="E33287"/>
      <c r="F33287"/>
      <c r="G33287"/>
      <c r="H33287"/>
      <c r="I33287"/>
      <c r="J33287"/>
      <c r="U33287" s="43"/>
      <c r="AE33287"/>
    </row>
    <row r="33288" spans="1:31">
      <c r="A33288">
        <v>76260</v>
      </c>
      <c r="B33288" t="s">
        <v>28403</v>
      </c>
      <c r="C33288" t="s">
        <v>33477</v>
      </c>
      <c r="D33288" t="s">
        <v>33476</v>
      </c>
      <c r="E33288"/>
      <c r="F33288"/>
      <c r="G33288"/>
      <c r="H33288"/>
      <c r="I33288"/>
      <c r="J33288"/>
      <c r="U33288" s="43"/>
      <c r="AE33288"/>
    </row>
    <row r="33289" spans="1:31">
      <c r="A33289">
        <v>76340</v>
      </c>
      <c r="B33289" t="s">
        <v>28404</v>
      </c>
      <c r="C33289" t="s">
        <v>33477</v>
      </c>
      <c r="D33289" t="s">
        <v>33476</v>
      </c>
      <c r="E33289"/>
      <c r="F33289"/>
      <c r="G33289"/>
      <c r="H33289"/>
      <c r="I33289"/>
      <c r="J33289"/>
      <c r="U33289" s="43"/>
      <c r="AE33289"/>
    </row>
    <row r="33290" spans="1:31">
      <c r="A33290">
        <v>76460</v>
      </c>
      <c r="B33290" t="s">
        <v>28405</v>
      </c>
      <c r="C33290" t="s">
        <v>33477</v>
      </c>
      <c r="D33290" t="e">
        <v>#N/A</v>
      </c>
      <c r="E33290"/>
      <c r="F33290"/>
      <c r="G33290"/>
      <c r="H33290"/>
      <c r="I33290"/>
      <c r="J33290"/>
      <c r="U33290" s="43"/>
      <c r="AE33290"/>
    </row>
    <row r="33291" spans="1:31">
      <c r="A33291">
        <v>76430</v>
      </c>
      <c r="B33291" t="s">
        <v>28406</v>
      </c>
      <c r="C33291" t="s">
        <v>33477</v>
      </c>
      <c r="D33291" t="s">
        <v>33476</v>
      </c>
      <c r="E33291"/>
      <c r="F33291"/>
      <c r="G33291"/>
      <c r="H33291"/>
      <c r="I33291"/>
      <c r="J33291"/>
      <c r="U33291" s="43"/>
      <c r="AE33291"/>
    </row>
    <row r="33292" spans="1:31">
      <c r="A33292">
        <v>76680</v>
      </c>
      <c r="B33292" t="s">
        <v>28407</v>
      </c>
      <c r="C33292" t="s">
        <v>33477</v>
      </c>
      <c r="D33292" t="s">
        <v>33476</v>
      </c>
      <c r="E33292"/>
      <c r="F33292"/>
      <c r="G33292"/>
      <c r="H33292"/>
      <c r="I33292"/>
      <c r="J33292"/>
      <c r="U33292" s="43"/>
      <c r="AE33292"/>
    </row>
    <row r="33293" spans="1:31">
      <c r="A33293">
        <v>76270</v>
      </c>
      <c r="B33293" t="s">
        <v>28408</v>
      </c>
      <c r="C33293" t="s">
        <v>33477</v>
      </c>
      <c r="D33293" t="s">
        <v>33476</v>
      </c>
      <c r="E33293"/>
      <c r="F33293"/>
      <c r="G33293"/>
      <c r="H33293"/>
      <c r="I33293"/>
      <c r="J33293"/>
      <c r="U33293" s="43"/>
      <c r="AE33293"/>
    </row>
    <row r="33294" spans="1:31">
      <c r="A33294">
        <v>76110</v>
      </c>
      <c r="B33294" t="s">
        <v>28409</v>
      </c>
      <c r="C33294" t="s">
        <v>33477</v>
      </c>
      <c r="D33294" t="s">
        <v>33476</v>
      </c>
      <c r="E33294"/>
      <c r="F33294"/>
      <c r="G33294"/>
      <c r="H33294"/>
      <c r="I33294"/>
      <c r="J33294"/>
      <c r="U33294" s="43"/>
      <c r="AE33294"/>
    </row>
    <row r="33295" spans="1:31">
      <c r="A33295">
        <v>76460</v>
      </c>
      <c r="B33295" t="s">
        <v>4998</v>
      </c>
      <c r="C33295" t="s">
        <v>33477</v>
      </c>
      <c r="D33295" t="e">
        <v>#N/A</v>
      </c>
      <c r="E33295"/>
      <c r="F33295"/>
      <c r="G33295"/>
      <c r="H33295"/>
      <c r="I33295"/>
      <c r="J33295"/>
      <c r="U33295" s="43"/>
      <c r="AE33295"/>
    </row>
    <row r="33296" spans="1:31">
      <c r="A33296">
        <v>76510</v>
      </c>
      <c r="B33296" t="s">
        <v>28410</v>
      </c>
      <c r="C33296" t="s">
        <v>33477</v>
      </c>
      <c r="D33296" t="s">
        <v>33476</v>
      </c>
      <c r="E33296"/>
      <c r="F33296"/>
      <c r="G33296"/>
      <c r="H33296"/>
      <c r="I33296"/>
      <c r="J33296"/>
      <c r="U33296" s="43"/>
      <c r="AE33296"/>
    </row>
    <row r="33297" spans="1:31">
      <c r="A33297">
        <v>76450</v>
      </c>
      <c r="B33297" t="s">
        <v>28411</v>
      </c>
      <c r="C33297" t="s">
        <v>33477</v>
      </c>
      <c r="D33297" t="s">
        <v>33476</v>
      </c>
      <c r="E33297"/>
      <c r="F33297"/>
      <c r="G33297"/>
      <c r="H33297"/>
      <c r="I33297"/>
      <c r="J33297"/>
      <c r="U33297" s="43"/>
      <c r="AE33297"/>
    </row>
    <row r="33298" spans="1:31">
      <c r="A33298">
        <v>76890</v>
      </c>
      <c r="B33298" t="s">
        <v>28412</v>
      </c>
      <c r="C33298" t="s">
        <v>33477</v>
      </c>
      <c r="D33298" t="s">
        <v>33476</v>
      </c>
      <c r="E33298"/>
      <c r="F33298"/>
      <c r="G33298"/>
      <c r="H33298"/>
      <c r="I33298"/>
      <c r="J33298"/>
      <c r="U33298" s="43"/>
      <c r="AE33298"/>
    </row>
    <row r="33299" spans="1:31">
      <c r="A33299">
        <v>76460</v>
      </c>
      <c r="B33299" t="s">
        <v>28413</v>
      </c>
      <c r="C33299" t="s">
        <v>33477</v>
      </c>
      <c r="D33299" t="e">
        <v>#N/A</v>
      </c>
      <c r="E33299"/>
      <c r="F33299"/>
      <c r="G33299"/>
      <c r="H33299"/>
      <c r="I33299"/>
      <c r="J33299"/>
      <c r="U33299" s="43"/>
      <c r="AE33299"/>
    </row>
    <row r="33300" spans="1:31">
      <c r="A33300">
        <v>76890</v>
      </c>
      <c r="B33300" t="s">
        <v>28414</v>
      </c>
      <c r="C33300" t="s">
        <v>33477</v>
      </c>
      <c r="D33300" t="s">
        <v>33476</v>
      </c>
      <c r="E33300"/>
      <c r="F33300"/>
      <c r="G33300"/>
      <c r="H33300"/>
      <c r="I33300"/>
      <c r="J33300"/>
      <c r="U33300" s="43"/>
      <c r="AE33300"/>
    </row>
    <row r="33301" spans="1:31">
      <c r="A33301">
        <v>76430</v>
      </c>
      <c r="B33301" t="s">
        <v>28415</v>
      </c>
      <c r="C33301" t="s">
        <v>33477</v>
      </c>
      <c r="D33301" t="s">
        <v>33476</v>
      </c>
      <c r="E33301"/>
      <c r="F33301"/>
      <c r="G33301"/>
      <c r="H33301"/>
      <c r="I33301"/>
      <c r="J33301"/>
      <c r="U33301" s="43"/>
      <c r="AE33301"/>
    </row>
    <row r="33302" spans="1:31">
      <c r="A33302">
        <v>76430</v>
      </c>
      <c r="B33302" t="s">
        <v>28416</v>
      </c>
      <c r="C33302" t="s">
        <v>33477</v>
      </c>
      <c r="D33302" t="s">
        <v>33476</v>
      </c>
      <c r="E33302"/>
      <c r="F33302"/>
      <c r="G33302"/>
      <c r="H33302"/>
      <c r="I33302"/>
      <c r="J33302"/>
      <c r="U33302" s="43"/>
      <c r="AE33302"/>
    </row>
    <row r="33303" spans="1:31">
      <c r="A33303">
        <v>76430</v>
      </c>
      <c r="B33303" t="s">
        <v>28417</v>
      </c>
      <c r="C33303" t="s">
        <v>33477</v>
      </c>
      <c r="D33303" t="s">
        <v>33476</v>
      </c>
      <c r="E33303"/>
      <c r="F33303"/>
      <c r="G33303"/>
      <c r="H33303"/>
      <c r="I33303"/>
      <c r="J33303"/>
      <c r="U33303" s="43"/>
      <c r="AE33303"/>
    </row>
    <row r="33304" spans="1:31">
      <c r="A33304">
        <v>76730</v>
      </c>
      <c r="B33304" t="s">
        <v>28418</v>
      </c>
      <c r="C33304" t="s">
        <v>33477</v>
      </c>
      <c r="D33304" t="s">
        <v>33476</v>
      </c>
      <c r="E33304"/>
      <c r="F33304"/>
      <c r="G33304"/>
      <c r="H33304"/>
      <c r="I33304"/>
      <c r="J33304"/>
      <c r="U33304" s="43"/>
      <c r="AE33304"/>
    </row>
    <row r="33305" spans="1:31">
      <c r="A33305">
        <v>76540</v>
      </c>
      <c r="B33305" t="s">
        <v>28419</v>
      </c>
      <c r="C33305" t="s">
        <v>33477</v>
      </c>
      <c r="D33305" t="s">
        <v>33476</v>
      </c>
      <c r="E33305"/>
      <c r="F33305"/>
      <c r="G33305"/>
      <c r="H33305"/>
      <c r="I33305"/>
      <c r="J33305"/>
      <c r="U33305" s="43"/>
      <c r="AE33305"/>
    </row>
    <row r="33306" spans="1:31">
      <c r="A33306">
        <v>76540</v>
      </c>
      <c r="B33306" t="s">
        <v>28419</v>
      </c>
      <c r="C33306" t="s">
        <v>33477</v>
      </c>
      <c r="D33306" t="s">
        <v>33476</v>
      </c>
      <c r="E33306"/>
      <c r="F33306"/>
      <c r="G33306"/>
      <c r="H33306"/>
      <c r="I33306"/>
      <c r="J33306"/>
      <c r="U33306" s="43"/>
      <c r="AE33306"/>
    </row>
    <row r="33307" spans="1:31">
      <c r="A33307">
        <v>76540</v>
      </c>
      <c r="B33307" t="s">
        <v>28419</v>
      </c>
      <c r="C33307" t="s">
        <v>33477</v>
      </c>
      <c r="D33307" t="s">
        <v>33476</v>
      </c>
      <c r="E33307"/>
      <c r="F33307"/>
      <c r="G33307"/>
      <c r="H33307"/>
      <c r="I33307"/>
      <c r="J33307"/>
      <c r="U33307" s="43"/>
      <c r="AE33307"/>
    </row>
    <row r="33308" spans="1:31">
      <c r="A33308">
        <v>76450</v>
      </c>
      <c r="B33308" t="s">
        <v>28420</v>
      </c>
      <c r="C33308" t="s">
        <v>33477</v>
      </c>
      <c r="D33308" t="s">
        <v>33476</v>
      </c>
      <c r="E33308"/>
      <c r="F33308"/>
      <c r="G33308"/>
      <c r="H33308"/>
      <c r="I33308"/>
      <c r="J33308"/>
      <c r="U33308" s="43"/>
      <c r="AE33308"/>
    </row>
    <row r="33309" spans="1:31">
      <c r="A33309">
        <v>76630</v>
      </c>
      <c r="B33309" t="s">
        <v>28421</v>
      </c>
      <c r="C33309" t="s">
        <v>33477</v>
      </c>
      <c r="D33309" t="s">
        <v>33476</v>
      </c>
      <c r="E33309"/>
      <c r="F33309"/>
      <c r="G33309"/>
      <c r="H33309"/>
      <c r="I33309"/>
      <c r="J33309"/>
      <c r="U33309" s="43"/>
      <c r="AE33309"/>
    </row>
    <row r="33310" spans="1:31">
      <c r="A33310">
        <v>76440</v>
      </c>
      <c r="B33310" t="s">
        <v>28422</v>
      </c>
      <c r="C33310" t="s">
        <v>33477</v>
      </c>
      <c r="D33310" t="s">
        <v>33476</v>
      </c>
      <c r="E33310"/>
      <c r="F33310"/>
      <c r="G33310"/>
      <c r="H33310"/>
      <c r="I33310"/>
      <c r="J33310"/>
      <c r="U33310" s="43"/>
      <c r="AE33310"/>
    </row>
    <row r="33311" spans="1:31">
      <c r="A33311">
        <v>76550</v>
      </c>
      <c r="B33311" t="s">
        <v>28423</v>
      </c>
      <c r="C33311" t="s">
        <v>33477</v>
      </c>
      <c r="D33311" t="s">
        <v>33476</v>
      </c>
      <c r="E33311"/>
      <c r="F33311"/>
      <c r="G33311"/>
      <c r="H33311"/>
      <c r="I33311"/>
      <c r="J33311"/>
      <c r="U33311" s="43"/>
      <c r="AE33311"/>
    </row>
    <row r="33312" spans="1:31">
      <c r="A33312">
        <v>76760</v>
      </c>
      <c r="B33312" t="s">
        <v>10120</v>
      </c>
      <c r="C33312" t="s">
        <v>33477</v>
      </c>
      <c r="D33312" t="s">
        <v>33476</v>
      </c>
      <c r="E33312"/>
      <c r="F33312"/>
      <c r="G33312"/>
      <c r="H33312"/>
      <c r="I33312"/>
      <c r="J33312"/>
      <c r="U33312" s="43"/>
      <c r="AE33312"/>
    </row>
    <row r="33313" spans="1:31">
      <c r="A33313">
        <v>76110</v>
      </c>
      <c r="B33313" t="s">
        <v>28424</v>
      </c>
      <c r="C33313" t="s">
        <v>33477</v>
      </c>
      <c r="D33313" t="s">
        <v>33476</v>
      </c>
      <c r="E33313"/>
      <c r="F33313"/>
      <c r="G33313"/>
      <c r="H33313"/>
      <c r="I33313"/>
      <c r="J33313"/>
      <c r="U33313" s="43"/>
      <c r="AE33313"/>
    </row>
    <row r="33314" spans="1:31">
      <c r="A33314">
        <v>76400</v>
      </c>
      <c r="B33314" t="s">
        <v>28425</v>
      </c>
      <c r="C33314" t="s">
        <v>33477</v>
      </c>
      <c r="D33314" t="s">
        <v>33476</v>
      </c>
      <c r="E33314"/>
      <c r="F33314"/>
      <c r="G33314"/>
      <c r="H33314"/>
      <c r="I33314"/>
      <c r="J33314"/>
      <c r="U33314" s="43"/>
      <c r="AE33314"/>
    </row>
    <row r="33315" spans="1:31">
      <c r="A33315">
        <v>76260</v>
      </c>
      <c r="B33315" t="s">
        <v>28426</v>
      </c>
      <c r="C33315" t="s">
        <v>33477</v>
      </c>
      <c r="D33315" t="s">
        <v>33476</v>
      </c>
      <c r="E33315"/>
      <c r="F33315"/>
      <c r="G33315"/>
      <c r="H33315"/>
      <c r="I33315"/>
      <c r="J33315"/>
      <c r="U33315" s="43"/>
      <c r="AE33315"/>
    </row>
    <row r="33316" spans="1:31">
      <c r="A33316">
        <v>76440</v>
      </c>
      <c r="B33316" t="s">
        <v>18381</v>
      </c>
      <c r="C33316" t="s">
        <v>33477</v>
      </c>
      <c r="D33316" t="s">
        <v>33476</v>
      </c>
      <c r="E33316"/>
      <c r="F33316"/>
      <c r="G33316"/>
      <c r="H33316"/>
      <c r="I33316"/>
      <c r="J33316"/>
      <c r="U33316" s="43"/>
      <c r="AE33316"/>
    </row>
    <row r="33317" spans="1:31">
      <c r="A33317">
        <v>76116</v>
      </c>
      <c r="B33317" t="s">
        <v>28427</v>
      </c>
      <c r="C33317" t="s">
        <v>33477</v>
      </c>
      <c r="D33317" t="s">
        <v>33481</v>
      </c>
      <c r="E33317"/>
      <c r="F33317"/>
      <c r="G33317"/>
      <c r="H33317"/>
      <c r="I33317"/>
      <c r="J33317"/>
      <c r="U33317" s="43"/>
      <c r="AE33317"/>
    </row>
    <row r="33318" spans="1:31">
      <c r="A33318">
        <v>76690</v>
      </c>
      <c r="B33318" t="s">
        <v>28428</v>
      </c>
      <c r="C33318" t="s">
        <v>33477</v>
      </c>
      <c r="D33318" t="s">
        <v>33476</v>
      </c>
      <c r="E33318"/>
      <c r="F33318"/>
      <c r="G33318"/>
      <c r="H33318"/>
      <c r="I33318"/>
      <c r="J33318"/>
      <c r="U33318" s="43"/>
      <c r="AE33318"/>
    </row>
    <row r="33319" spans="1:31">
      <c r="A33319">
        <v>76780</v>
      </c>
      <c r="B33319" t="s">
        <v>28429</v>
      </c>
      <c r="C33319" t="s">
        <v>33477</v>
      </c>
      <c r="D33319" t="s">
        <v>33476</v>
      </c>
      <c r="E33319"/>
      <c r="F33319"/>
      <c r="G33319"/>
      <c r="H33319"/>
      <c r="I33319"/>
      <c r="J33319"/>
      <c r="U33319" s="43"/>
      <c r="AE33319"/>
    </row>
    <row r="33320" spans="1:31">
      <c r="A33320">
        <v>76660</v>
      </c>
      <c r="B33320" t="s">
        <v>28430</v>
      </c>
      <c r="C33320" t="s">
        <v>33477</v>
      </c>
      <c r="D33320" t="s">
        <v>33476</v>
      </c>
      <c r="E33320"/>
      <c r="F33320"/>
      <c r="G33320"/>
      <c r="H33320"/>
      <c r="I33320"/>
      <c r="J33320"/>
      <c r="U33320" s="43"/>
      <c r="AE33320"/>
    </row>
    <row r="33321" spans="1:31">
      <c r="A33321">
        <v>76440</v>
      </c>
      <c r="B33321" t="s">
        <v>28431</v>
      </c>
      <c r="C33321" t="s">
        <v>33477</v>
      </c>
      <c r="D33321" t="s">
        <v>33476</v>
      </c>
      <c r="E33321"/>
      <c r="F33321"/>
      <c r="G33321"/>
      <c r="H33321"/>
      <c r="I33321"/>
      <c r="J33321"/>
      <c r="U33321" s="43"/>
      <c r="AE33321"/>
    </row>
    <row r="33322" spans="1:31">
      <c r="A33322">
        <v>76560</v>
      </c>
      <c r="B33322" t="s">
        <v>28432</v>
      </c>
      <c r="C33322" t="s">
        <v>33477</v>
      </c>
      <c r="D33322" t="s">
        <v>33476</v>
      </c>
      <c r="E33322"/>
      <c r="F33322"/>
      <c r="G33322"/>
      <c r="H33322"/>
      <c r="I33322"/>
      <c r="J33322"/>
      <c r="U33322" s="43"/>
      <c r="AE33322"/>
    </row>
    <row r="33323" spans="1:31">
      <c r="A33323">
        <v>76540</v>
      </c>
      <c r="B33323" t="s">
        <v>28433</v>
      </c>
      <c r="C33323" t="s">
        <v>33477</v>
      </c>
      <c r="D33323" t="s">
        <v>33476</v>
      </c>
      <c r="E33323"/>
      <c r="F33323"/>
      <c r="G33323"/>
      <c r="H33323"/>
      <c r="I33323"/>
      <c r="J33323"/>
      <c r="U33323" s="43"/>
      <c r="AE33323"/>
    </row>
    <row r="33324" spans="1:31">
      <c r="A33324">
        <v>76300</v>
      </c>
      <c r="B33324" t="s">
        <v>28434</v>
      </c>
      <c r="C33324" t="s">
        <v>33477</v>
      </c>
      <c r="D33324" t="e">
        <v>#N/A</v>
      </c>
      <c r="E33324"/>
      <c r="F33324"/>
      <c r="G33324"/>
      <c r="H33324"/>
      <c r="I33324"/>
      <c r="J33324"/>
      <c r="U33324" s="43"/>
      <c r="AE33324"/>
    </row>
    <row r="33325" spans="1:31">
      <c r="A33325">
        <v>76410</v>
      </c>
      <c r="B33325" t="s">
        <v>28435</v>
      </c>
      <c r="C33325" t="s">
        <v>33480</v>
      </c>
      <c r="D33325" t="e">
        <v>#N/A</v>
      </c>
      <c r="E33325"/>
      <c r="F33325"/>
      <c r="G33325"/>
      <c r="H33325"/>
      <c r="I33325"/>
      <c r="J33325"/>
      <c r="U33325" s="43"/>
      <c r="AE33325"/>
    </row>
    <row r="33326" spans="1:31">
      <c r="A33326">
        <v>76740</v>
      </c>
      <c r="B33326" t="s">
        <v>28436</v>
      </c>
      <c r="C33326" t="s">
        <v>33477</v>
      </c>
      <c r="D33326" t="s">
        <v>33476</v>
      </c>
      <c r="E33326"/>
      <c r="F33326"/>
      <c r="G33326"/>
      <c r="H33326"/>
      <c r="I33326"/>
      <c r="J33326"/>
      <c r="U33326" s="43"/>
      <c r="AE33326"/>
    </row>
    <row r="33327" spans="1:31">
      <c r="A33327">
        <v>76430</v>
      </c>
      <c r="B33327" t="s">
        <v>28437</v>
      </c>
      <c r="C33327" t="s">
        <v>33477</v>
      </c>
      <c r="D33327" t="s">
        <v>33476</v>
      </c>
      <c r="E33327"/>
      <c r="F33327"/>
      <c r="G33327"/>
      <c r="H33327"/>
      <c r="I33327"/>
      <c r="J33327"/>
      <c r="U33327" s="43"/>
      <c r="AE33327"/>
    </row>
    <row r="33328" spans="1:31">
      <c r="A33328">
        <v>76540</v>
      </c>
      <c r="B33328" t="s">
        <v>28438</v>
      </c>
      <c r="C33328" t="s">
        <v>33477</v>
      </c>
      <c r="D33328" t="s">
        <v>33476</v>
      </c>
      <c r="E33328"/>
      <c r="F33328"/>
      <c r="G33328"/>
      <c r="H33328"/>
      <c r="I33328"/>
      <c r="J33328"/>
      <c r="U33328" s="43"/>
      <c r="AE33328"/>
    </row>
    <row r="33329" spans="1:31">
      <c r="A33329">
        <v>76540</v>
      </c>
      <c r="B33329" t="s">
        <v>28439</v>
      </c>
      <c r="C33329" t="s">
        <v>33477</v>
      </c>
      <c r="D33329" t="s">
        <v>33476</v>
      </c>
      <c r="E33329"/>
      <c r="F33329"/>
      <c r="G33329"/>
      <c r="H33329"/>
      <c r="I33329"/>
      <c r="J33329"/>
      <c r="U33329" s="43"/>
      <c r="AE33329"/>
    </row>
    <row r="33330" spans="1:31">
      <c r="A33330">
        <v>76540</v>
      </c>
      <c r="B33330" t="s">
        <v>28440</v>
      </c>
      <c r="C33330" t="s">
        <v>33477</v>
      </c>
      <c r="D33330" t="s">
        <v>33476</v>
      </c>
      <c r="E33330"/>
      <c r="F33330"/>
      <c r="G33330"/>
      <c r="H33330"/>
      <c r="I33330"/>
      <c r="J33330"/>
      <c r="U33330" s="43"/>
      <c r="AE33330"/>
    </row>
    <row r="33331" spans="1:31">
      <c r="A33331">
        <v>76540</v>
      </c>
      <c r="B33331" t="s">
        <v>28441</v>
      </c>
      <c r="C33331" t="s">
        <v>33477</v>
      </c>
      <c r="D33331" t="s">
        <v>33476</v>
      </c>
      <c r="E33331"/>
      <c r="F33331"/>
      <c r="G33331"/>
      <c r="H33331"/>
      <c r="I33331"/>
      <c r="J33331"/>
      <c r="U33331" s="43"/>
      <c r="AE33331"/>
    </row>
    <row r="33332" spans="1:31">
      <c r="A33332">
        <v>76730</v>
      </c>
      <c r="B33332" t="s">
        <v>28442</v>
      </c>
      <c r="C33332" t="s">
        <v>33477</v>
      </c>
      <c r="D33332" t="s">
        <v>33476</v>
      </c>
      <c r="E33332"/>
      <c r="F33332"/>
      <c r="G33332"/>
      <c r="H33332"/>
      <c r="I33332"/>
      <c r="J33332"/>
      <c r="U33332" s="43"/>
      <c r="AE33332"/>
    </row>
    <row r="33333" spans="1:31">
      <c r="A33333">
        <v>76440</v>
      </c>
      <c r="B33333" t="s">
        <v>28443</v>
      </c>
      <c r="C33333" t="s">
        <v>33477</v>
      </c>
      <c r="D33333" t="s">
        <v>33476</v>
      </c>
      <c r="E33333"/>
      <c r="F33333"/>
      <c r="G33333"/>
      <c r="H33333"/>
      <c r="I33333"/>
      <c r="J33333"/>
      <c r="U33333" s="43"/>
      <c r="AE33333"/>
    </row>
    <row r="33334" spans="1:31">
      <c r="A33334">
        <v>76450</v>
      </c>
      <c r="B33334" t="s">
        <v>28444</v>
      </c>
      <c r="C33334" t="s">
        <v>33477</v>
      </c>
      <c r="D33334" t="s">
        <v>33476</v>
      </c>
      <c r="E33334"/>
      <c r="F33334"/>
      <c r="G33334"/>
      <c r="H33334"/>
      <c r="I33334"/>
      <c r="J33334"/>
      <c r="U33334" s="43"/>
      <c r="AE33334"/>
    </row>
    <row r="33335" spans="1:31">
      <c r="A33335">
        <v>76790</v>
      </c>
      <c r="B33335" t="s">
        <v>28445</v>
      </c>
      <c r="C33335" t="s">
        <v>33477</v>
      </c>
      <c r="D33335" t="s">
        <v>33476</v>
      </c>
      <c r="E33335"/>
      <c r="F33335"/>
      <c r="G33335"/>
      <c r="H33335"/>
      <c r="I33335"/>
      <c r="J33335"/>
      <c r="U33335" s="43"/>
      <c r="AE33335"/>
    </row>
    <row r="33336" spans="1:31">
      <c r="A33336">
        <v>76730</v>
      </c>
      <c r="B33336" t="s">
        <v>28446</v>
      </c>
      <c r="C33336" t="s">
        <v>33477</v>
      </c>
      <c r="D33336" t="s">
        <v>33476</v>
      </c>
      <c r="E33336"/>
      <c r="F33336"/>
      <c r="G33336"/>
      <c r="H33336"/>
      <c r="I33336"/>
      <c r="J33336"/>
      <c r="U33336" s="43"/>
      <c r="AE33336"/>
    </row>
    <row r="33337" spans="1:31">
      <c r="A33337">
        <v>76110</v>
      </c>
      <c r="B33337" t="s">
        <v>28447</v>
      </c>
      <c r="C33337" t="s">
        <v>33477</v>
      </c>
      <c r="D33337" t="s">
        <v>33476</v>
      </c>
      <c r="E33337"/>
      <c r="F33337"/>
      <c r="G33337"/>
      <c r="H33337"/>
      <c r="I33337"/>
      <c r="J33337"/>
      <c r="U33337" s="43"/>
      <c r="AE33337"/>
    </row>
    <row r="33338" spans="1:31">
      <c r="A33338">
        <v>76590</v>
      </c>
      <c r="B33338" t="s">
        <v>3677</v>
      </c>
      <c r="C33338" t="s">
        <v>33477</v>
      </c>
      <c r="D33338" t="s">
        <v>33476</v>
      </c>
      <c r="E33338"/>
      <c r="F33338"/>
      <c r="G33338"/>
      <c r="H33338"/>
      <c r="I33338"/>
      <c r="J33338"/>
      <c r="U33338" s="43"/>
      <c r="AE33338"/>
    </row>
    <row r="33339" spans="1:31">
      <c r="A33339">
        <v>76590</v>
      </c>
      <c r="B33339" t="s">
        <v>3678</v>
      </c>
      <c r="C33339" t="s">
        <v>33477</v>
      </c>
      <c r="D33339" t="s">
        <v>33476</v>
      </c>
      <c r="E33339"/>
      <c r="F33339"/>
      <c r="G33339"/>
      <c r="H33339"/>
      <c r="I33339"/>
      <c r="J33339"/>
      <c r="U33339" s="43"/>
      <c r="AE33339"/>
    </row>
    <row r="33340" spans="1:31">
      <c r="A33340">
        <v>76560</v>
      </c>
      <c r="B33340" t="s">
        <v>28448</v>
      </c>
      <c r="C33340" t="s">
        <v>33477</v>
      </c>
      <c r="D33340" t="s">
        <v>33476</v>
      </c>
      <c r="E33340"/>
      <c r="F33340"/>
      <c r="G33340"/>
      <c r="H33340"/>
      <c r="I33340"/>
      <c r="J33340"/>
      <c r="U33340" s="43"/>
      <c r="AE33340"/>
    </row>
    <row r="33341" spans="1:31">
      <c r="A33341">
        <v>76890</v>
      </c>
      <c r="B33341" t="s">
        <v>28449</v>
      </c>
      <c r="C33341" t="s">
        <v>33477</v>
      </c>
      <c r="D33341" t="s">
        <v>33476</v>
      </c>
      <c r="E33341"/>
      <c r="F33341"/>
      <c r="G33341"/>
      <c r="H33341"/>
      <c r="I33341"/>
      <c r="J33341"/>
      <c r="U33341" s="43"/>
      <c r="AE33341"/>
    </row>
    <row r="33342" spans="1:31">
      <c r="A33342">
        <v>76190</v>
      </c>
      <c r="B33342" t="s">
        <v>28450</v>
      </c>
      <c r="C33342" t="s">
        <v>33477</v>
      </c>
      <c r="D33342" t="s">
        <v>33476</v>
      </c>
      <c r="E33342"/>
      <c r="F33342"/>
      <c r="G33342"/>
      <c r="H33342"/>
      <c r="I33342"/>
      <c r="J33342"/>
      <c r="U33342" s="43"/>
      <c r="AE33342"/>
    </row>
    <row r="33343" spans="1:31">
      <c r="A33343">
        <v>76910</v>
      </c>
      <c r="B33343" t="s">
        <v>28451</v>
      </c>
      <c r="C33343" t="s">
        <v>33477</v>
      </c>
      <c r="D33343" t="e">
        <v>#N/A</v>
      </c>
      <c r="E33343"/>
      <c r="F33343"/>
      <c r="G33343"/>
      <c r="H33343"/>
      <c r="I33343"/>
      <c r="J33343"/>
      <c r="U33343" s="43"/>
      <c r="AE33343"/>
    </row>
    <row r="33344" spans="1:31">
      <c r="A33344">
        <v>76410</v>
      </c>
      <c r="B33344" t="s">
        <v>28452</v>
      </c>
      <c r="C33344" t="s">
        <v>33480</v>
      </c>
      <c r="D33344" t="e">
        <v>#N/A</v>
      </c>
      <c r="E33344"/>
      <c r="F33344"/>
      <c r="G33344"/>
      <c r="H33344"/>
      <c r="I33344"/>
      <c r="J33344"/>
      <c r="U33344" s="43"/>
      <c r="AE33344"/>
    </row>
    <row r="33345" spans="1:31">
      <c r="A33345">
        <v>76400</v>
      </c>
      <c r="B33345" t="s">
        <v>28453</v>
      </c>
      <c r="C33345" t="s">
        <v>33477</v>
      </c>
      <c r="D33345" t="s">
        <v>33476</v>
      </c>
      <c r="E33345"/>
      <c r="F33345"/>
      <c r="G33345"/>
      <c r="H33345"/>
      <c r="I33345"/>
      <c r="J33345"/>
      <c r="U33345" s="43"/>
      <c r="AE33345"/>
    </row>
    <row r="33346" spans="1:31">
      <c r="A33346">
        <v>76550</v>
      </c>
      <c r="B33346" t="s">
        <v>28454</v>
      </c>
      <c r="C33346" t="s">
        <v>33477</v>
      </c>
      <c r="D33346" t="s">
        <v>33476</v>
      </c>
      <c r="E33346"/>
      <c r="F33346"/>
      <c r="G33346"/>
      <c r="H33346"/>
      <c r="I33346"/>
      <c r="J33346"/>
      <c r="U33346" s="43"/>
      <c r="AE33346"/>
    </row>
    <row r="33347" spans="1:31">
      <c r="A33347">
        <v>76400</v>
      </c>
      <c r="B33347" t="s">
        <v>28455</v>
      </c>
      <c r="C33347" t="s">
        <v>33477</v>
      </c>
      <c r="D33347" t="s">
        <v>33476</v>
      </c>
      <c r="E33347"/>
      <c r="F33347"/>
      <c r="G33347"/>
      <c r="H33347"/>
      <c r="I33347"/>
      <c r="J33347"/>
      <c r="U33347" s="43"/>
      <c r="AE33347"/>
    </row>
    <row r="33348" spans="1:31">
      <c r="A33348">
        <v>76580</v>
      </c>
      <c r="B33348" t="s">
        <v>28456</v>
      </c>
      <c r="C33348" t="s">
        <v>33477</v>
      </c>
      <c r="D33348" t="e">
        <v>#N/A</v>
      </c>
      <c r="E33348"/>
      <c r="F33348"/>
      <c r="G33348"/>
      <c r="H33348"/>
      <c r="I33348"/>
      <c r="J33348"/>
      <c r="U33348" s="43"/>
      <c r="AE33348"/>
    </row>
    <row r="33349" spans="1:31">
      <c r="A33349">
        <v>76640</v>
      </c>
      <c r="B33349" t="s">
        <v>28457</v>
      </c>
      <c r="C33349" t="s">
        <v>33477</v>
      </c>
      <c r="D33349" t="s">
        <v>33476</v>
      </c>
      <c r="E33349"/>
      <c r="F33349"/>
      <c r="G33349"/>
      <c r="H33349"/>
      <c r="I33349"/>
      <c r="J33349"/>
      <c r="U33349" s="43"/>
      <c r="AE33349"/>
    </row>
    <row r="33350" spans="1:31">
      <c r="A33350">
        <v>76470</v>
      </c>
      <c r="B33350" t="s">
        <v>28458</v>
      </c>
      <c r="C33350" t="s">
        <v>33477</v>
      </c>
      <c r="D33350" t="e">
        <v>#N/A</v>
      </c>
      <c r="E33350"/>
      <c r="F33350"/>
      <c r="G33350"/>
      <c r="H33350"/>
      <c r="I33350"/>
      <c r="J33350"/>
      <c r="U33350" s="43"/>
      <c r="AE33350"/>
    </row>
    <row r="33351" spans="1:31">
      <c r="A33351">
        <v>76170</v>
      </c>
      <c r="B33351" t="s">
        <v>28459</v>
      </c>
      <c r="C33351" t="s">
        <v>33477</v>
      </c>
      <c r="D33351" t="e">
        <v>#N/A</v>
      </c>
      <c r="E33351"/>
      <c r="F33351"/>
      <c r="G33351"/>
      <c r="H33351"/>
      <c r="I33351"/>
      <c r="J33351"/>
      <c r="U33351" s="43"/>
      <c r="AE33351"/>
    </row>
    <row r="33352" spans="1:31">
      <c r="A33352">
        <v>76430</v>
      </c>
      <c r="B33352" t="s">
        <v>28460</v>
      </c>
      <c r="C33352" t="s">
        <v>33477</v>
      </c>
      <c r="D33352" t="s">
        <v>33476</v>
      </c>
      <c r="E33352"/>
      <c r="F33352"/>
      <c r="G33352"/>
      <c r="H33352"/>
      <c r="I33352"/>
      <c r="J33352"/>
      <c r="U33352" s="43"/>
      <c r="AE33352"/>
    </row>
    <row r="33353" spans="1:31">
      <c r="A33353">
        <v>76210</v>
      </c>
      <c r="B33353" t="s">
        <v>28461</v>
      </c>
      <c r="C33353" t="s">
        <v>33477</v>
      </c>
      <c r="D33353" t="s">
        <v>33476</v>
      </c>
      <c r="E33353"/>
      <c r="F33353"/>
      <c r="G33353"/>
      <c r="H33353"/>
      <c r="I33353"/>
      <c r="J33353"/>
      <c r="U33353" s="43"/>
      <c r="AE33353"/>
    </row>
    <row r="33354" spans="1:31">
      <c r="A33354">
        <v>76280</v>
      </c>
      <c r="B33354" t="s">
        <v>28462</v>
      </c>
      <c r="C33354" t="s">
        <v>33477</v>
      </c>
      <c r="D33354" t="s">
        <v>33476</v>
      </c>
      <c r="E33354"/>
      <c r="F33354"/>
      <c r="G33354"/>
      <c r="H33354"/>
      <c r="I33354"/>
      <c r="J33354"/>
      <c r="U33354" s="43"/>
      <c r="AE33354"/>
    </row>
    <row r="33355" spans="1:31">
      <c r="A33355">
        <v>76380</v>
      </c>
      <c r="B33355" t="s">
        <v>28463</v>
      </c>
      <c r="C33355" t="s">
        <v>33477</v>
      </c>
      <c r="D33355" t="s">
        <v>33476</v>
      </c>
      <c r="E33355"/>
      <c r="F33355"/>
      <c r="G33355"/>
      <c r="H33355"/>
      <c r="I33355"/>
      <c r="J33355"/>
      <c r="U33355" s="43"/>
      <c r="AE33355"/>
    </row>
    <row r="33356" spans="1:31">
      <c r="A33356">
        <v>76190</v>
      </c>
      <c r="B33356" t="s">
        <v>28464</v>
      </c>
      <c r="C33356" t="s">
        <v>33477</v>
      </c>
      <c r="D33356" t="s">
        <v>33476</v>
      </c>
      <c r="E33356"/>
      <c r="F33356"/>
      <c r="G33356"/>
      <c r="H33356"/>
      <c r="I33356"/>
      <c r="J33356"/>
      <c r="U33356" s="43"/>
      <c r="AE33356"/>
    </row>
    <row r="33357" spans="1:31">
      <c r="A33357">
        <v>76540</v>
      </c>
      <c r="B33357" t="s">
        <v>20580</v>
      </c>
      <c r="C33357" t="s">
        <v>33477</v>
      </c>
      <c r="D33357" t="s">
        <v>33476</v>
      </c>
      <c r="E33357"/>
      <c r="F33357"/>
      <c r="G33357"/>
      <c r="H33357"/>
      <c r="I33357"/>
      <c r="J33357"/>
      <c r="U33357" s="43"/>
      <c r="AE33357"/>
    </row>
    <row r="33358" spans="1:31">
      <c r="A33358">
        <v>76119</v>
      </c>
      <c r="B33358" t="s">
        <v>28465</v>
      </c>
      <c r="C33358" t="s">
        <v>33477</v>
      </c>
      <c r="D33358" t="e">
        <v>#N/A</v>
      </c>
      <c r="E33358"/>
      <c r="F33358"/>
      <c r="G33358"/>
      <c r="H33358"/>
      <c r="I33358"/>
      <c r="J33358"/>
      <c r="U33358" s="43"/>
      <c r="AE33358"/>
    </row>
    <row r="33359" spans="1:31">
      <c r="A33359">
        <v>76890</v>
      </c>
      <c r="B33359" t="s">
        <v>28466</v>
      </c>
      <c r="C33359" t="s">
        <v>33477</v>
      </c>
      <c r="D33359" t="s">
        <v>33476</v>
      </c>
      <c r="E33359"/>
      <c r="F33359"/>
      <c r="G33359"/>
      <c r="H33359"/>
      <c r="I33359"/>
      <c r="J33359"/>
      <c r="U33359" s="43"/>
      <c r="AE33359"/>
    </row>
    <row r="33360" spans="1:31">
      <c r="A33360">
        <v>76890</v>
      </c>
      <c r="B33360" t="s">
        <v>28467</v>
      </c>
      <c r="C33360" t="s">
        <v>33477</v>
      </c>
      <c r="D33360" t="s">
        <v>33476</v>
      </c>
      <c r="E33360"/>
      <c r="F33360"/>
      <c r="G33360"/>
      <c r="H33360"/>
      <c r="I33360"/>
      <c r="J33360"/>
      <c r="U33360" s="43"/>
      <c r="AE33360"/>
    </row>
    <row r="33361" spans="1:31">
      <c r="A33361">
        <v>76270</v>
      </c>
      <c r="B33361" t="s">
        <v>28468</v>
      </c>
      <c r="C33361" t="s">
        <v>33477</v>
      </c>
      <c r="D33361" t="s">
        <v>33476</v>
      </c>
      <c r="E33361"/>
      <c r="F33361"/>
      <c r="G33361"/>
      <c r="H33361"/>
      <c r="I33361"/>
      <c r="J33361"/>
      <c r="U33361" s="43"/>
      <c r="AE33361"/>
    </row>
    <row r="33362" spans="1:31">
      <c r="A33362">
        <v>76110</v>
      </c>
      <c r="B33362" t="s">
        <v>28469</v>
      </c>
      <c r="C33362" t="s">
        <v>33477</v>
      </c>
      <c r="D33362" t="s">
        <v>33476</v>
      </c>
      <c r="E33362"/>
      <c r="F33362"/>
      <c r="G33362"/>
      <c r="H33362"/>
      <c r="I33362"/>
      <c r="J33362"/>
      <c r="U33362" s="43"/>
      <c r="AE33362"/>
    </row>
    <row r="33363" spans="1:31">
      <c r="A33363">
        <v>76111</v>
      </c>
      <c r="B33363" t="s">
        <v>28470</v>
      </c>
      <c r="C33363" t="s">
        <v>33477</v>
      </c>
      <c r="D33363" t="e">
        <v>#N/A</v>
      </c>
      <c r="E33363"/>
      <c r="F33363"/>
      <c r="G33363"/>
      <c r="H33363"/>
      <c r="I33363"/>
      <c r="J33363"/>
      <c r="U33363" s="43"/>
      <c r="AE33363"/>
    </row>
    <row r="33364" spans="1:31">
      <c r="A33364">
        <v>76940</v>
      </c>
      <c r="B33364" t="s">
        <v>28471</v>
      </c>
      <c r="C33364" t="s">
        <v>33477</v>
      </c>
      <c r="D33364" t="s">
        <v>33476</v>
      </c>
      <c r="E33364"/>
      <c r="F33364"/>
      <c r="G33364"/>
      <c r="H33364"/>
      <c r="I33364"/>
      <c r="J33364"/>
      <c r="U33364" s="43"/>
      <c r="AE33364"/>
    </row>
    <row r="33365" spans="1:31">
      <c r="A33365">
        <v>76150</v>
      </c>
      <c r="B33365" t="s">
        <v>28472</v>
      </c>
      <c r="C33365" t="s">
        <v>33477</v>
      </c>
      <c r="D33365" t="e">
        <v>#N/A</v>
      </c>
      <c r="E33365"/>
      <c r="F33365"/>
      <c r="G33365"/>
      <c r="H33365"/>
      <c r="I33365"/>
      <c r="J33365"/>
      <c r="U33365" s="43"/>
      <c r="AE33365"/>
    </row>
    <row r="33366" spans="1:31">
      <c r="A33366">
        <v>76560</v>
      </c>
      <c r="B33366" t="s">
        <v>28473</v>
      </c>
      <c r="C33366" t="s">
        <v>33477</v>
      </c>
      <c r="D33366" t="s">
        <v>33476</v>
      </c>
      <c r="E33366"/>
      <c r="F33366"/>
      <c r="G33366"/>
      <c r="H33366"/>
      <c r="I33366"/>
      <c r="J33366"/>
      <c r="U33366" s="43"/>
      <c r="AE33366"/>
    </row>
    <row r="33367" spans="1:31">
      <c r="A33367">
        <v>76730</v>
      </c>
      <c r="B33367" t="s">
        <v>28474</v>
      </c>
      <c r="C33367" t="s">
        <v>33477</v>
      </c>
      <c r="D33367" t="s">
        <v>33476</v>
      </c>
      <c r="E33367"/>
      <c r="F33367"/>
      <c r="G33367"/>
      <c r="H33367"/>
      <c r="I33367"/>
      <c r="J33367"/>
      <c r="U33367" s="43"/>
      <c r="AE33367"/>
    </row>
    <row r="33368" spans="1:31">
      <c r="A33368">
        <v>76450</v>
      </c>
      <c r="B33368" t="s">
        <v>28475</v>
      </c>
      <c r="C33368" t="s">
        <v>33477</v>
      </c>
      <c r="D33368" t="s">
        <v>33476</v>
      </c>
      <c r="E33368"/>
      <c r="F33368"/>
      <c r="G33368"/>
      <c r="H33368"/>
      <c r="I33368"/>
      <c r="J33368"/>
      <c r="U33368" s="43"/>
      <c r="AE33368"/>
    </row>
    <row r="33369" spans="1:31">
      <c r="A33369">
        <v>76450</v>
      </c>
      <c r="B33369" t="s">
        <v>28475</v>
      </c>
      <c r="C33369" t="s">
        <v>33477</v>
      </c>
      <c r="D33369" t="s">
        <v>33476</v>
      </c>
      <c r="E33369"/>
      <c r="F33369"/>
      <c r="G33369"/>
      <c r="H33369"/>
      <c r="I33369"/>
      <c r="J33369"/>
      <c r="U33369" s="43"/>
      <c r="AE33369"/>
    </row>
    <row r="33370" spans="1:31">
      <c r="A33370">
        <v>76680</v>
      </c>
      <c r="B33370" t="s">
        <v>28476</v>
      </c>
      <c r="C33370" t="s">
        <v>33477</v>
      </c>
      <c r="D33370" t="s">
        <v>33476</v>
      </c>
      <c r="E33370"/>
      <c r="F33370"/>
      <c r="G33370"/>
      <c r="H33370"/>
      <c r="I33370"/>
      <c r="J33370"/>
      <c r="U33370" s="43"/>
      <c r="AE33370"/>
    </row>
    <row r="33371" spans="1:31">
      <c r="A33371">
        <v>76280</v>
      </c>
      <c r="B33371" t="s">
        <v>28477</v>
      </c>
      <c r="C33371" t="s">
        <v>33477</v>
      </c>
      <c r="D33371" t="s">
        <v>33476</v>
      </c>
      <c r="E33371"/>
      <c r="F33371"/>
      <c r="G33371"/>
      <c r="H33371"/>
      <c r="I33371"/>
      <c r="J33371"/>
      <c r="U33371" s="43"/>
      <c r="AE33371"/>
    </row>
    <row r="33372" spans="1:31">
      <c r="A33372">
        <v>76980</v>
      </c>
      <c r="B33372" t="s">
        <v>28478</v>
      </c>
      <c r="C33372" t="s">
        <v>33477</v>
      </c>
      <c r="D33372" t="s">
        <v>33476</v>
      </c>
      <c r="E33372"/>
      <c r="F33372"/>
      <c r="G33372"/>
      <c r="H33372"/>
      <c r="I33372"/>
      <c r="J33372"/>
      <c r="U33372" s="43"/>
      <c r="AE33372"/>
    </row>
    <row r="33373" spans="1:31">
      <c r="A33373">
        <v>76450</v>
      </c>
      <c r="B33373" t="s">
        <v>28479</v>
      </c>
      <c r="C33373" t="s">
        <v>33477</v>
      </c>
      <c r="D33373" t="s">
        <v>33476</v>
      </c>
      <c r="E33373"/>
      <c r="F33373"/>
      <c r="G33373"/>
      <c r="H33373"/>
      <c r="I33373"/>
      <c r="J33373"/>
      <c r="U33373" s="43"/>
      <c r="AE33373"/>
    </row>
    <row r="33374" spans="1:31">
      <c r="A33374">
        <v>76760</v>
      </c>
      <c r="B33374" t="s">
        <v>28480</v>
      </c>
      <c r="C33374" t="s">
        <v>33477</v>
      </c>
      <c r="D33374" t="s">
        <v>33476</v>
      </c>
      <c r="E33374"/>
      <c r="F33374"/>
      <c r="G33374"/>
      <c r="H33374"/>
      <c r="I33374"/>
      <c r="J33374"/>
      <c r="U33374" s="43"/>
      <c r="AE33374"/>
    </row>
    <row r="33375" spans="1:31">
      <c r="A33375">
        <v>76750</v>
      </c>
      <c r="B33375" t="s">
        <v>28481</v>
      </c>
      <c r="C33375" t="s">
        <v>33477</v>
      </c>
      <c r="D33375" t="s">
        <v>33476</v>
      </c>
      <c r="E33375"/>
      <c r="F33375"/>
      <c r="G33375"/>
      <c r="H33375"/>
      <c r="I33375"/>
      <c r="J33375"/>
      <c r="U33375" s="43"/>
      <c r="AE33375"/>
    </row>
    <row r="33376" spans="1:31">
      <c r="A33376">
        <v>76390</v>
      </c>
      <c r="B33376" t="s">
        <v>28482</v>
      </c>
      <c r="C33376" t="s">
        <v>33478</v>
      </c>
      <c r="D33376" t="s">
        <v>33476</v>
      </c>
      <c r="E33376"/>
      <c r="F33376"/>
      <c r="G33376"/>
      <c r="H33376"/>
      <c r="I33376"/>
      <c r="J33376"/>
      <c r="U33376" s="43"/>
      <c r="AE33376"/>
    </row>
    <row r="33377" spans="1:31">
      <c r="A33377">
        <v>76160</v>
      </c>
      <c r="B33377" t="s">
        <v>28483</v>
      </c>
      <c r="C33377" t="s">
        <v>33477</v>
      </c>
      <c r="D33377" t="s">
        <v>33476</v>
      </c>
      <c r="E33377"/>
      <c r="F33377"/>
      <c r="G33377"/>
      <c r="H33377"/>
      <c r="I33377"/>
      <c r="J33377"/>
      <c r="U33377" s="43"/>
      <c r="AE33377"/>
    </row>
    <row r="33378" spans="1:31">
      <c r="A33378">
        <v>76280</v>
      </c>
      <c r="B33378" t="s">
        <v>28484</v>
      </c>
      <c r="C33378" t="s">
        <v>33477</v>
      </c>
      <c r="D33378" t="s">
        <v>33476</v>
      </c>
      <c r="E33378"/>
      <c r="F33378"/>
      <c r="G33378"/>
      <c r="H33378"/>
      <c r="I33378"/>
      <c r="J33378"/>
      <c r="U33378" s="43"/>
      <c r="AE33378"/>
    </row>
    <row r="33379" spans="1:31">
      <c r="A33379">
        <v>76360</v>
      </c>
      <c r="B33379" t="s">
        <v>28485</v>
      </c>
      <c r="C33379" t="s">
        <v>33477</v>
      </c>
      <c r="D33379" t="s">
        <v>33476</v>
      </c>
      <c r="E33379"/>
      <c r="F33379"/>
      <c r="G33379"/>
      <c r="H33379"/>
      <c r="I33379"/>
      <c r="J33379"/>
      <c r="U33379" s="43"/>
      <c r="AE33379"/>
    </row>
    <row r="33380" spans="1:31">
      <c r="A33380">
        <v>76340</v>
      </c>
      <c r="B33380" t="s">
        <v>28486</v>
      </c>
      <c r="C33380" t="s">
        <v>33477</v>
      </c>
      <c r="D33380" t="s">
        <v>33476</v>
      </c>
      <c r="E33380"/>
      <c r="F33380"/>
      <c r="G33380"/>
      <c r="H33380"/>
      <c r="I33380"/>
      <c r="J33380"/>
      <c r="U33380" s="43"/>
      <c r="AE33380"/>
    </row>
    <row r="33381" spans="1:31">
      <c r="A33381">
        <v>76260</v>
      </c>
      <c r="B33381" t="s">
        <v>28487</v>
      </c>
      <c r="C33381" t="s">
        <v>33477</v>
      </c>
      <c r="D33381" t="s">
        <v>33476</v>
      </c>
      <c r="E33381"/>
      <c r="F33381"/>
      <c r="G33381"/>
      <c r="H33381"/>
      <c r="I33381"/>
      <c r="J33381"/>
      <c r="U33381" s="43"/>
      <c r="AE33381"/>
    </row>
    <row r="33382" spans="1:31">
      <c r="A33382">
        <v>76540</v>
      </c>
      <c r="B33382" t="s">
        <v>28488</v>
      </c>
      <c r="C33382" t="s">
        <v>33477</v>
      </c>
      <c r="D33382" t="s">
        <v>33476</v>
      </c>
      <c r="E33382"/>
      <c r="F33382"/>
      <c r="G33382"/>
      <c r="H33382"/>
      <c r="I33382"/>
      <c r="J33382"/>
      <c r="U33382" s="43"/>
      <c r="AE33382"/>
    </row>
    <row r="33383" spans="1:31">
      <c r="A33383">
        <v>76110</v>
      </c>
      <c r="B33383" t="s">
        <v>28489</v>
      </c>
      <c r="C33383" t="s">
        <v>33477</v>
      </c>
      <c r="D33383" t="s">
        <v>33476</v>
      </c>
      <c r="E33383"/>
      <c r="F33383"/>
      <c r="G33383"/>
      <c r="H33383"/>
      <c r="I33383"/>
      <c r="J33383"/>
      <c r="U33383" s="43"/>
      <c r="AE33383"/>
    </row>
    <row r="33384" spans="1:31">
      <c r="A33384">
        <v>76450</v>
      </c>
      <c r="B33384" t="s">
        <v>28490</v>
      </c>
      <c r="C33384" t="s">
        <v>33477</v>
      </c>
      <c r="D33384" t="s">
        <v>33476</v>
      </c>
      <c r="E33384"/>
      <c r="F33384"/>
      <c r="G33384"/>
      <c r="H33384"/>
      <c r="I33384"/>
      <c r="J33384"/>
      <c r="U33384" s="43"/>
      <c r="AE33384"/>
    </row>
    <row r="33385" spans="1:31">
      <c r="A33385">
        <v>76660</v>
      </c>
      <c r="B33385" t="s">
        <v>28491</v>
      </c>
      <c r="C33385" t="s">
        <v>33477</v>
      </c>
      <c r="D33385" t="s">
        <v>33476</v>
      </c>
      <c r="E33385"/>
      <c r="F33385"/>
      <c r="G33385"/>
      <c r="H33385"/>
      <c r="I33385"/>
      <c r="J33385"/>
      <c r="U33385" s="43"/>
      <c r="AE33385"/>
    </row>
    <row r="33386" spans="1:31">
      <c r="A33386">
        <v>76480</v>
      </c>
      <c r="B33386" t="s">
        <v>28492</v>
      </c>
      <c r="C33386" t="s">
        <v>33477</v>
      </c>
      <c r="D33386" t="s">
        <v>33476</v>
      </c>
      <c r="E33386"/>
      <c r="F33386"/>
      <c r="G33386"/>
      <c r="H33386"/>
      <c r="I33386"/>
      <c r="J33386"/>
      <c r="U33386" s="43"/>
      <c r="AE33386"/>
    </row>
    <row r="33387" spans="1:31">
      <c r="A33387">
        <v>76640</v>
      </c>
      <c r="B33387" t="s">
        <v>28493</v>
      </c>
      <c r="C33387" t="s">
        <v>33477</v>
      </c>
      <c r="D33387" t="s">
        <v>33476</v>
      </c>
      <c r="E33387"/>
      <c r="F33387"/>
      <c r="G33387"/>
      <c r="H33387"/>
      <c r="I33387"/>
      <c r="J33387"/>
      <c r="U33387" s="43"/>
      <c r="AE33387"/>
    </row>
    <row r="33388" spans="1:31">
      <c r="A33388">
        <v>76760</v>
      </c>
      <c r="B33388" t="s">
        <v>28494</v>
      </c>
      <c r="C33388" t="s">
        <v>33477</v>
      </c>
      <c r="D33388" t="s">
        <v>33476</v>
      </c>
      <c r="E33388"/>
      <c r="F33388"/>
      <c r="G33388"/>
      <c r="H33388"/>
      <c r="I33388"/>
      <c r="J33388"/>
      <c r="U33388" s="43"/>
      <c r="AE33388"/>
    </row>
    <row r="33389" spans="1:31">
      <c r="A33389">
        <v>76520</v>
      </c>
      <c r="B33389" t="s">
        <v>28495</v>
      </c>
      <c r="C33389" t="s">
        <v>33477</v>
      </c>
      <c r="D33389" t="s">
        <v>33476</v>
      </c>
      <c r="E33389"/>
      <c r="F33389"/>
      <c r="G33389"/>
      <c r="H33389"/>
      <c r="I33389"/>
      <c r="J33389"/>
      <c r="U33389" s="43"/>
      <c r="AE33389"/>
    </row>
    <row r="33390" spans="1:31">
      <c r="A33390">
        <v>76111</v>
      </c>
      <c r="B33390" t="s">
        <v>28496</v>
      </c>
      <c r="C33390" t="s">
        <v>33477</v>
      </c>
      <c r="D33390" t="e">
        <v>#N/A</v>
      </c>
      <c r="E33390"/>
      <c r="F33390"/>
      <c r="G33390"/>
      <c r="H33390"/>
      <c r="I33390"/>
      <c r="J33390"/>
      <c r="U33390" s="43"/>
      <c r="AE33390"/>
    </row>
    <row r="33391" spans="1:31">
      <c r="A33391">
        <v>76540</v>
      </c>
      <c r="B33391" t="s">
        <v>28497</v>
      </c>
      <c r="C33391" t="s">
        <v>33477</v>
      </c>
      <c r="D33391" t="s">
        <v>33476</v>
      </c>
      <c r="E33391"/>
      <c r="F33391"/>
      <c r="G33391"/>
      <c r="H33391"/>
      <c r="I33391"/>
      <c r="J33391"/>
      <c r="U33391" s="43"/>
      <c r="AE33391"/>
    </row>
    <row r="33392" spans="1:31">
      <c r="A33392">
        <v>76540</v>
      </c>
      <c r="B33392" t="s">
        <v>28497</v>
      </c>
      <c r="C33392" t="s">
        <v>33477</v>
      </c>
      <c r="D33392" t="s">
        <v>33476</v>
      </c>
      <c r="E33392"/>
      <c r="F33392"/>
      <c r="G33392"/>
      <c r="H33392"/>
      <c r="I33392"/>
      <c r="J33392"/>
      <c r="U33392" s="43"/>
      <c r="AE33392"/>
    </row>
    <row r="33393" spans="1:31">
      <c r="A33393">
        <v>76690</v>
      </c>
      <c r="B33393" t="s">
        <v>28498</v>
      </c>
      <c r="C33393" t="s">
        <v>33477</v>
      </c>
      <c r="D33393" t="s">
        <v>33476</v>
      </c>
      <c r="E33393"/>
      <c r="F33393"/>
      <c r="G33393"/>
      <c r="H33393"/>
      <c r="I33393"/>
      <c r="J33393"/>
      <c r="U33393" s="43"/>
      <c r="AE33393"/>
    </row>
    <row r="33394" spans="1:31">
      <c r="A33394">
        <v>76560</v>
      </c>
      <c r="B33394" t="s">
        <v>28499</v>
      </c>
      <c r="C33394" t="s">
        <v>33477</v>
      </c>
      <c r="D33394" t="s">
        <v>33476</v>
      </c>
      <c r="E33394"/>
      <c r="F33394"/>
      <c r="G33394"/>
      <c r="H33394"/>
      <c r="I33394"/>
      <c r="J33394"/>
      <c r="U33394" s="43"/>
      <c r="AE33394"/>
    </row>
    <row r="33395" spans="1:31">
      <c r="A33395">
        <v>76190</v>
      </c>
      <c r="B33395" t="s">
        <v>28500</v>
      </c>
      <c r="C33395" t="s">
        <v>33477</v>
      </c>
      <c r="D33395" t="s">
        <v>33476</v>
      </c>
      <c r="E33395"/>
      <c r="F33395"/>
      <c r="G33395"/>
      <c r="H33395"/>
      <c r="I33395"/>
      <c r="J33395"/>
      <c r="U33395" s="43"/>
      <c r="AE33395"/>
    </row>
    <row r="33396" spans="1:31">
      <c r="A33396">
        <v>76530</v>
      </c>
      <c r="B33396" t="s">
        <v>28501</v>
      </c>
      <c r="C33396" t="s">
        <v>33480</v>
      </c>
      <c r="D33396" t="e">
        <v>#N/A</v>
      </c>
      <c r="E33396"/>
      <c r="F33396"/>
      <c r="G33396"/>
      <c r="H33396"/>
      <c r="I33396"/>
      <c r="J33396"/>
      <c r="U33396" s="43"/>
      <c r="AE33396"/>
    </row>
    <row r="33397" spans="1:31">
      <c r="A33397">
        <v>77760</v>
      </c>
      <c r="B33397" t="s">
        <v>28502</v>
      </c>
      <c r="C33397" t="s">
        <v>33480</v>
      </c>
      <c r="D33397" t="s">
        <v>33476</v>
      </c>
      <c r="E33397"/>
      <c r="F33397"/>
      <c r="G33397"/>
      <c r="H33397"/>
      <c r="I33397"/>
      <c r="J33397"/>
      <c r="U33397" s="43"/>
      <c r="AE33397"/>
    </row>
    <row r="33398" spans="1:31">
      <c r="A33398">
        <v>77120</v>
      </c>
      <c r="B33398" t="s">
        <v>28503</v>
      </c>
      <c r="C33398" t="s">
        <v>33480</v>
      </c>
      <c r="D33398" t="s">
        <v>33476</v>
      </c>
      <c r="E33398"/>
      <c r="F33398"/>
      <c r="G33398"/>
      <c r="H33398"/>
      <c r="I33398"/>
      <c r="J33398"/>
      <c r="U33398" s="43"/>
      <c r="AE33398"/>
    </row>
    <row r="33399" spans="1:31">
      <c r="A33399">
        <v>77760</v>
      </c>
      <c r="B33399" t="s">
        <v>28504</v>
      </c>
      <c r="C33399" t="s">
        <v>33480</v>
      </c>
      <c r="D33399" t="s">
        <v>33476</v>
      </c>
      <c r="E33399"/>
      <c r="F33399"/>
      <c r="G33399"/>
      <c r="H33399"/>
      <c r="I33399"/>
      <c r="J33399"/>
      <c r="U33399" s="43"/>
      <c r="AE33399"/>
    </row>
    <row r="33400" spans="1:31">
      <c r="A33400">
        <v>77390</v>
      </c>
      <c r="B33400" t="s">
        <v>28505</v>
      </c>
      <c r="C33400" t="s">
        <v>33480</v>
      </c>
      <c r="D33400" t="s">
        <v>33476</v>
      </c>
      <c r="E33400"/>
      <c r="F33400"/>
      <c r="G33400"/>
      <c r="H33400"/>
      <c r="I33400"/>
      <c r="J33400"/>
      <c r="U33400" s="43"/>
      <c r="AE33400"/>
    </row>
    <row r="33401" spans="1:31">
      <c r="A33401">
        <v>77410</v>
      </c>
      <c r="B33401" t="s">
        <v>28506</v>
      </c>
      <c r="C33401" t="s">
        <v>33480</v>
      </c>
      <c r="D33401" t="s">
        <v>33476</v>
      </c>
      <c r="E33401"/>
      <c r="F33401"/>
      <c r="G33401"/>
      <c r="H33401"/>
      <c r="I33401"/>
      <c r="J33401"/>
      <c r="U33401" s="43"/>
      <c r="AE33401"/>
    </row>
    <row r="33402" spans="1:31">
      <c r="A33402">
        <v>77630</v>
      </c>
      <c r="B33402" t="s">
        <v>28507</v>
      </c>
      <c r="C33402" t="s">
        <v>33480</v>
      </c>
      <c r="D33402" t="s">
        <v>33482</v>
      </c>
      <c r="E33402"/>
      <c r="F33402"/>
      <c r="G33402"/>
      <c r="H33402"/>
      <c r="I33402"/>
      <c r="J33402"/>
      <c r="U33402" s="43"/>
      <c r="AE33402"/>
    </row>
    <row r="33403" spans="1:31">
      <c r="A33403">
        <v>77390</v>
      </c>
      <c r="B33403" t="s">
        <v>28508</v>
      </c>
      <c r="C33403" t="s">
        <v>33480</v>
      </c>
      <c r="D33403" t="s">
        <v>33476</v>
      </c>
      <c r="E33403"/>
      <c r="F33403"/>
      <c r="G33403"/>
      <c r="H33403"/>
      <c r="I33403"/>
      <c r="J33403"/>
      <c r="U33403" s="43"/>
      <c r="AE33403"/>
    </row>
    <row r="33404" spans="1:31">
      <c r="A33404">
        <v>77440</v>
      </c>
      <c r="B33404" t="s">
        <v>28509</v>
      </c>
      <c r="C33404" t="s">
        <v>33480</v>
      </c>
      <c r="D33404" t="s">
        <v>33476</v>
      </c>
      <c r="E33404"/>
      <c r="F33404"/>
      <c r="G33404"/>
      <c r="H33404"/>
      <c r="I33404"/>
      <c r="J33404"/>
      <c r="U33404" s="43"/>
      <c r="AE33404"/>
    </row>
    <row r="33405" spans="1:31">
      <c r="A33405">
        <v>77890</v>
      </c>
      <c r="B33405" t="s">
        <v>28510</v>
      </c>
      <c r="C33405" t="s">
        <v>33480</v>
      </c>
      <c r="D33405" t="s">
        <v>33476</v>
      </c>
      <c r="E33405"/>
      <c r="F33405"/>
      <c r="G33405"/>
      <c r="H33405"/>
      <c r="I33405"/>
      <c r="J33405"/>
      <c r="U33405" s="43"/>
      <c r="AE33405"/>
    </row>
    <row r="33406" spans="1:31">
      <c r="A33406">
        <v>77720</v>
      </c>
      <c r="B33406" t="s">
        <v>28511</v>
      </c>
      <c r="C33406" t="s">
        <v>33480</v>
      </c>
      <c r="D33406" t="s">
        <v>33476</v>
      </c>
      <c r="E33406"/>
      <c r="F33406"/>
      <c r="G33406"/>
      <c r="H33406"/>
      <c r="I33406"/>
      <c r="J33406"/>
      <c r="U33406" s="43"/>
      <c r="AE33406"/>
    </row>
    <row r="33407" spans="1:31">
      <c r="A33407">
        <v>77720</v>
      </c>
      <c r="B33407" t="s">
        <v>28511</v>
      </c>
      <c r="C33407" t="s">
        <v>33480</v>
      </c>
      <c r="D33407" t="s">
        <v>33476</v>
      </c>
      <c r="E33407"/>
      <c r="F33407"/>
      <c r="G33407"/>
      <c r="H33407"/>
      <c r="I33407"/>
      <c r="J33407"/>
      <c r="U33407" s="43"/>
      <c r="AE33407"/>
    </row>
    <row r="33408" spans="1:31">
      <c r="A33408">
        <v>77570</v>
      </c>
      <c r="B33408" t="s">
        <v>28512</v>
      </c>
      <c r="C33408" t="s">
        <v>33480</v>
      </c>
      <c r="D33408" t="s">
        <v>33476</v>
      </c>
      <c r="E33408"/>
      <c r="F33408"/>
      <c r="G33408"/>
      <c r="H33408"/>
      <c r="I33408"/>
      <c r="J33408"/>
      <c r="U33408" s="43"/>
      <c r="AE33408"/>
    </row>
    <row r="33409" spans="1:31">
      <c r="A33409">
        <v>77560</v>
      </c>
      <c r="B33409" t="s">
        <v>28513</v>
      </c>
      <c r="C33409" t="s">
        <v>33480</v>
      </c>
      <c r="D33409" t="s">
        <v>33476</v>
      </c>
      <c r="E33409"/>
      <c r="F33409"/>
      <c r="G33409"/>
      <c r="H33409"/>
      <c r="I33409"/>
      <c r="J33409"/>
      <c r="U33409" s="43"/>
      <c r="AE33409"/>
    </row>
    <row r="33410" spans="1:31">
      <c r="A33410">
        <v>77120</v>
      </c>
      <c r="B33410" t="s">
        <v>28514</v>
      </c>
      <c r="C33410" t="s">
        <v>33480</v>
      </c>
      <c r="D33410" t="s">
        <v>33476</v>
      </c>
      <c r="E33410"/>
      <c r="F33410"/>
      <c r="G33410"/>
      <c r="H33410"/>
      <c r="I33410"/>
      <c r="J33410"/>
      <c r="U33410" s="43"/>
      <c r="AE33410"/>
    </row>
    <row r="33411" spans="1:31">
      <c r="A33411">
        <v>77210</v>
      </c>
      <c r="B33411" t="s">
        <v>28515</v>
      </c>
      <c r="C33411" t="s">
        <v>33480</v>
      </c>
      <c r="D33411" t="e">
        <v>#N/A</v>
      </c>
      <c r="E33411"/>
      <c r="F33411"/>
      <c r="G33411"/>
      <c r="H33411"/>
      <c r="I33411"/>
      <c r="J33411"/>
      <c r="U33411" s="43"/>
      <c r="AE33411"/>
    </row>
    <row r="33412" spans="1:31">
      <c r="A33412">
        <v>77480</v>
      </c>
      <c r="B33412" t="s">
        <v>28516</v>
      </c>
      <c r="C33412" t="s">
        <v>33480</v>
      </c>
      <c r="D33412" t="e">
        <v>#N/A</v>
      </c>
      <c r="E33412"/>
      <c r="F33412"/>
      <c r="G33412"/>
      <c r="H33412"/>
      <c r="I33412"/>
      <c r="J33412"/>
      <c r="U33412" s="43"/>
      <c r="AE33412"/>
    </row>
    <row r="33413" spans="1:31">
      <c r="A33413">
        <v>77167</v>
      </c>
      <c r="B33413" t="s">
        <v>28517</v>
      </c>
      <c r="C33413" t="s">
        <v>33480</v>
      </c>
      <c r="D33413" t="e">
        <v>#N/A</v>
      </c>
      <c r="E33413"/>
      <c r="F33413"/>
      <c r="G33413"/>
      <c r="H33413"/>
      <c r="I33413"/>
      <c r="J33413"/>
      <c r="U33413" s="43"/>
      <c r="AE33413"/>
    </row>
    <row r="33414" spans="1:31">
      <c r="A33414">
        <v>77700</v>
      </c>
      <c r="B33414" t="s">
        <v>28518</v>
      </c>
      <c r="C33414" t="s">
        <v>33480</v>
      </c>
      <c r="D33414" t="s">
        <v>33476</v>
      </c>
      <c r="E33414"/>
      <c r="F33414"/>
      <c r="G33414"/>
      <c r="H33414"/>
      <c r="I33414"/>
      <c r="J33414"/>
      <c r="U33414" s="43"/>
      <c r="AE33414"/>
    </row>
    <row r="33415" spans="1:31">
      <c r="A33415">
        <v>77118</v>
      </c>
      <c r="B33415" t="s">
        <v>28519</v>
      </c>
      <c r="C33415" t="s">
        <v>33480</v>
      </c>
      <c r="D33415" t="s">
        <v>33476</v>
      </c>
      <c r="E33415"/>
      <c r="F33415"/>
      <c r="G33415"/>
      <c r="H33415"/>
      <c r="I33415"/>
      <c r="J33415"/>
      <c r="U33415" s="43"/>
      <c r="AE33415"/>
    </row>
    <row r="33416" spans="1:31">
      <c r="A33416">
        <v>77970</v>
      </c>
      <c r="B33416" t="s">
        <v>28520</v>
      </c>
      <c r="C33416" t="s">
        <v>33480</v>
      </c>
      <c r="D33416" t="e">
        <v>#N/A</v>
      </c>
      <c r="E33416"/>
      <c r="F33416"/>
      <c r="G33416"/>
      <c r="H33416"/>
      <c r="I33416"/>
      <c r="J33416"/>
      <c r="U33416" s="43"/>
      <c r="AE33416"/>
    </row>
    <row r="33417" spans="1:31">
      <c r="A33417">
        <v>77970</v>
      </c>
      <c r="B33417" t="s">
        <v>28520</v>
      </c>
      <c r="C33417" t="s">
        <v>33480</v>
      </c>
      <c r="D33417" t="e">
        <v>#N/A</v>
      </c>
      <c r="E33417"/>
      <c r="F33417"/>
      <c r="G33417"/>
      <c r="H33417"/>
      <c r="I33417"/>
      <c r="J33417"/>
      <c r="U33417" s="43"/>
      <c r="AE33417"/>
    </row>
    <row r="33418" spans="1:31">
      <c r="A33418">
        <v>77130</v>
      </c>
      <c r="B33418" t="s">
        <v>28521</v>
      </c>
      <c r="C33418" t="s">
        <v>33480</v>
      </c>
      <c r="D33418" t="s">
        <v>33476</v>
      </c>
      <c r="E33418"/>
      <c r="F33418"/>
      <c r="G33418"/>
      <c r="H33418"/>
      <c r="I33418"/>
      <c r="J33418"/>
      <c r="U33418" s="43"/>
      <c r="AE33418"/>
    </row>
    <row r="33419" spans="1:31">
      <c r="A33419">
        <v>77630</v>
      </c>
      <c r="B33419" t="s">
        <v>28522</v>
      </c>
      <c r="C33419" t="s">
        <v>33480</v>
      </c>
      <c r="D33419" t="s">
        <v>33482</v>
      </c>
      <c r="E33419"/>
      <c r="F33419"/>
      <c r="G33419"/>
      <c r="H33419"/>
      <c r="I33419"/>
      <c r="J33419"/>
      <c r="U33419" s="43"/>
      <c r="AE33419"/>
    </row>
    <row r="33420" spans="1:31">
      <c r="A33420">
        <v>77910</v>
      </c>
      <c r="B33420" t="s">
        <v>28523</v>
      </c>
      <c r="C33420" t="s">
        <v>33480</v>
      </c>
      <c r="D33420" t="e">
        <v>#N/A</v>
      </c>
      <c r="E33420"/>
      <c r="F33420"/>
      <c r="G33420"/>
      <c r="H33420"/>
      <c r="I33420"/>
      <c r="J33420"/>
      <c r="U33420" s="43"/>
      <c r="AE33420"/>
    </row>
    <row r="33421" spans="1:31">
      <c r="A33421">
        <v>77750</v>
      </c>
      <c r="B33421" t="s">
        <v>28524</v>
      </c>
      <c r="C33421" t="s">
        <v>33480</v>
      </c>
      <c r="D33421" t="e">
        <v>#N/A</v>
      </c>
      <c r="E33421"/>
      <c r="F33421"/>
      <c r="G33421"/>
      <c r="H33421"/>
      <c r="I33421"/>
      <c r="J33421"/>
      <c r="U33421" s="43"/>
      <c r="AE33421"/>
    </row>
    <row r="33422" spans="1:31">
      <c r="A33422">
        <v>77118</v>
      </c>
      <c r="B33422" t="s">
        <v>28525</v>
      </c>
      <c r="C33422" t="s">
        <v>33480</v>
      </c>
      <c r="D33422" t="s">
        <v>33476</v>
      </c>
      <c r="E33422"/>
      <c r="F33422"/>
      <c r="G33422"/>
      <c r="H33422"/>
      <c r="I33422"/>
      <c r="J33422"/>
      <c r="U33422" s="43"/>
      <c r="AE33422"/>
    </row>
    <row r="33423" spans="1:31">
      <c r="A33423">
        <v>77560</v>
      </c>
      <c r="B33423" t="s">
        <v>28526</v>
      </c>
      <c r="C33423" t="s">
        <v>33480</v>
      </c>
      <c r="D33423" t="s">
        <v>33476</v>
      </c>
      <c r="E33423"/>
      <c r="F33423"/>
      <c r="G33423"/>
      <c r="H33423"/>
      <c r="I33423"/>
      <c r="J33423"/>
      <c r="U33423" s="43"/>
      <c r="AE33423"/>
    </row>
    <row r="33424" spans="1:31">
      <c r="A33424">
        <v>77560</v>
      </c>
      <c r="B33424" t="s">
        <v>28526</v>
      </c>
      <c r="C33424" t="s">
        <v>33480</v>
      </c>
      <c r="D33424" t="s">
        <v>33476</v>
      </c>
      <c r="E33424"/>
      <c r="F33424"/>
      <c r="G33424"/>
      <c r="H33424"/>
      <c r="I33424"/>
      <c r="J33424"/>
      <c r="U33424" s="43"/>
      <c r="AE33424"/>
    </row>
    <row r="33425" spans="1:31">
      <c r="A33425">
        <v>77890</v>
      </c>
      <c r="B33425" t="s">
        <v>28527</v>
      </c>
      <c r="C33425" t="s">
        <v>33480</v>
      </c>
      <c r="D33425" t="s">
        <v>33476</v>
      </c>
      <c r="E33425"/>
      <c r="F33425"/>
      <c r="G33425"/>
      <c r="H33425"/>
      <c r="I33425"/>
      <c r="J33425"/>
      <c r="U33425" s="43"/>
      <c r="AE33425"/>
    </row>
    <row r="33426" spans="1:31">
      <c r="A33426">
        <v>77390</v>
      </c>
      <c r="B33426" t="s">
        <v>17092</v>
      </c>
      <c r="C33426" t="s">
        <v>33480</v>
      </c>
      <c r="D33426" t="s">
        <v>33476</v>
      </c>
      <c r="E33426"/>
      <c r="F33426"/>
      <c r="G33426"/>
      <c r="H33426"/>
      <c r="I33426"/>
      <c r="J33426"/>
      <c r="U33426" s="43"/>
      <c r="AE33426"/>
    </row>
    <row r="33427" spans="1:31">
      <c r="A33427">
        <v>77510</v>
      </c>
      <c r="B33427" t="s">
        <v>28528</v>
      </c>
      <c r="C33427" t="s">
        <v>33480</v>
      </c>
      <c r="D33427" t="s">
        <v>33476</v>
      </c>
      <c r="E33427"/>
      <c r="F33427"/>
      <c r="G33427"/>
      <c r="H33427"/>
      <c r="I33427"/>
      <c r="J33427"/>
      <c r="U33427" s="43"/>
      <c r="AE33427"/>
    </row>
    <row r="33428" spans="1:31">
      <c r="A33428">
        <v>77540</v>
      </c>
      <c r="B33428" t="s">
        <v>28529</v>
      </c>
      <c r="C33428" t="s">
        <v>33480</v>
      </c>
      <c r="D33428" t="s">
        <v>33476</v>
      </c>
      <c r="E33428"/>
      <c r="F33428"/>
      <c r="G33428"/>
      <c r="H33428"/>
      <c r="I33428"/>
      <c r="J33428"/>
      <c r="U33428" s="43"/>
      <c r="AE33428"/>
    </row>
    <row r="33429" spans="1:31">
      <c r="A33429">
        <v>77540</v>
      </c>
      <c r="B33429" t="s">
        <v>28529</v>
      </c>
      <c r="C33429" t="s">
        <v>33480</v>
      </c>
      <c r="D33429" t="s">
        <v>33476</v>
      </c>
      <c r="E33429"/>
      <c r="F33429"/>
      <c r="G33429"/>
      <c r="H33429"/>
      <c r="I33429"/>
      <c r="J33429"/>
      <c r="U33429" s="43"/>
      <c r="AE33429"/>
    </row>
    <row r="33430" spans="1:31">
      <c r="A33430">
        <v>77320</v>
      </c>
      <c r="B33430" t="s">
        <v>28530</v>
      </c>
      <c r="C33430" t="s">
        <v>33480</v>
      </c>
      <c r="D33430" t="s">
        <v>33476</v>
      </c>
      <c r="E33430"/>
      <c r="F33430"/>
      <c r="G33430"/>
      <c r="H33430"/>
      <c r="I33430"/>
      <c r="J33430"/>
      <c r="U33430" s="43"/>
      <c r="AE33430"/>
    </row>
    <row r="33431" spans="1:31">
      <c r="A33431">
        <v>77970</v>
      </c>
      <c r="B33431" t="s">
        <v>28531</v>
      </c>
      <c r="C33431" t="s">
        <v>33480</v>
      </c>
      <c r="D33431" t="e">
        <v>#N/A</v>
      </c>
      <c r="E33431"/>
      <c r="F33431"/>
      <c r="G33431"/>
      <c r="H33431"/>
      <c r="I33431"/>
      <c r="J33431"/>
      <c r="U33431" s="43"/>
      <c r="AE33431"/>
    </row>
    <row r="33432" spans="1:31">
      <c r="A33432">
        <v>77115</v>
      </c>
      <c r="B33432" t="s">
        <v>28532</v>
      </c>
      <c r="C33432" t="s">
        <v>33480</v>
      </c>
      <c r="D33432" t="s">
        <v>33482</v>
      </c>
      <c r="E33432"/>
      <c r="F33432"/>
      <c r="G33432"/>
      <c r="H33432"/>
      <c r="I33432"/>
      <c r="J33432"/>
      <c r="U33432" s="43"/>
      <c r="AE33432"/>
    </row>
    <row r="33433" spans="1:31">
      <c r="A33433">
        <v>77940</v>
      </c>
      <c r="B33433" t="s">
        <v>28533</v>
      </c>
      <c r="C33433" t="s">
        <v>33480</v>
      </c>
      <c r="D33433" t="s">
        <v>33482</v>
      </c>
      <c r="E33433"/>
      <c r="F33433"/>
      <c r="G33433"/>
      <c r="H33433"/>
      <c r="I33433"/>
      <c r="J33433"/>
      <c r="U33433" s="43"/>
      <c r="AE33433"/>
    </row>
    <row r="33434" spans="1:31">
      <c r="A33434">
        <v>77970</v>
      </c>
      <c r="B33434" t="s">
        <v>28534</v>
      </c>
      <c r="C33434" t="s">
        <v>33480</v>
      </c>
      <c r="D33434" t="e">
        <v>#N/A</v>
      </c>
      <c r="E33434"/>
      <c r="F33434"/>
      <c r="G33434"/>
      <c r="H33434"/>
      <c r="I33434"/>
      <c r="J33434"/>
      <c r="U33434" s="43"/>
      <c r="AE33434"/>
    </row>
    <row r="33435" spans="1:31">
      <c r="A33435">
        <v>77590</v>
      </c>
      <c r="B33435" t="s">
        <v>9321</v>
      </c>
      <c r="C33435" t="s">
        <v>33480</v>
      </c>
      <c r="D33435" t="e">
        <v>#N/A</v>
      </c>
      <c r="E33435"/>
      <c r="F33435"/>
      <c r="G33435"/>
      <c r="H33435"/>
      <c r="I33435"/>
      <c r="J33435"/>
      <c r="U33435" s="43"/>
      <c r="AE33435"/>
    </row>
    <row r="33436" spans="1:31">
      <c r="A33436">
        <v>77350</v>
      </c>
      <c r="B33436" t="s">
        <v>28535</v>
      </c>
      <c r="C33436" t="s">
        <v>33480</v>
      </c>
      <c r="D33436" t="s">
        <v>33476</v>
      </c>
      <c r="E33436"/>
      <c r="F33436"/>
      <c r="G33436"/>
      <c r="H33436"/>
      <c r="I33436"/>
      <c r="J33436"/>
      <c r="U33436" s="43"/>
      <c r="AE33436"/>
    </row>
    <row r="33437" spans="1:31">
      <c r="A33437">
        <v>77350</v>
      </c>
      <c r="B33437" t="s">
        <v>28536</v>
      </c>
      <c r="C33437" t="s">
        <v>33480</v>
      </c>
      <c r="D33437" t="s">
        <v>33476</v>
      </c>
      <c r="E33437"/>
      <c r="F33437"/>
      <c r="G33437"/>
      <c r="H33437"/>
      <c r="I33437"/>
      <c r="J33437"/>
      <c r="U33437" s="43"/>
      <c r="AE33437"/>
    </row>
    <row r="33438" spans="1:31">
      <c r="A33438">
        <v>77310</v>
      </c>
      <c r="B33438" t="s">
        <v>28537</v>
      </c>
      <c r="C33438" t="s">
        <v>33480</v>
      </c>
      <c r="D33438" t="e">
        <v>#N/A</v>
      </c>
      <c r="E33438"/>
      <c r="F33438"/>
      <c r="G33438"/>
      <c r="H33438"/>
      <c r="I33438"/>
      <c r="J33438"/>
      <c r="U33438" s="43"/>
      <c r="AE33438"/>
    </row>
    <row r="33439" spans="1:31">
      <c r="A33439">
        <v>77760</v>
      </c>
      <c r="B33439" t="s">
        <v>28538</v>
      </c>
      <c r="C33439" t="s">
        <v>33480</v>
      </c>
      <c r="D33439" t="s">
        <v>33476</v>
      </c>
      <c r="E33439"/>
      <c r="F33439"/>
      <c r="G33439"/>
      <c r="H33439"/>
      <c r="I33439"/>
      <c r="J33439"/>
      <c r="U33439" s="43"/>
      <c r="AE33439"/>
    </row>
    <row r="33440" spans="1:31">
      <c r="A33440">
        <v>77169</v>
      </c>
      <c r="B33440" t="s">
        <v>28539</v>
      </c>
      <c r="C33440" t="s">
        <v>33480</v>
      </c>
      <c r="D33440" t="s">
        <v>33482</v>
      </c>
      <c r="E33440"/>
      <c r="F33440"/>
      <c r="G33440"/>
      <c r="H33440"/>
      <c r="I33440"/>
      <c r="J33440"/>
      <c r="U33440" s="43"/>
      <c r="AE33440"/>
    </row>
    <row r="33441" spans="1:31">
      <c r="A33441">
        <v>77750</v>
      </c>
      <c r="B33441" t="s">
        <v>22208</v>
      </c>
      <c r="C33441" t="s">
        <v>33480</v>
      </c>
      <c r="D33441" t="e">
        <v>#N/A</v>
      </c>
      <c r="E33441"/>
      <c r="F33441"/>
      <c r="G33441"/>
      <c r="H33441"/>
      <c r="I33441"/>
      <c r="J33441"/>
      <c r="U33441" s="43"/>
      <c r="AE33441"/>
    </row>
    <row r="33442" spans="1:31">
      <c r="A33442">
        <v>77720</v>
      </c>
      <c r="B33442" t="s">
        <v>28540</v>
      </c>
      <c r="C33442" t="s">
        <v>33480</v>
      </c>
      <c r="D33442" t="s">
        <v>33476</v>
      </c>
      <c r="E33442"/>
      <c r="F33442"/>
      <c r="G33442"/>
      <c r="H33442"/>
      <c r="I33442"/>
      <c r="J33442"/>
      <c r="U33442" s="43"/>
      <c r="AE33442"/>
    </row>
    <row r="33443" spans="1:31">
      <c r="A33443">
        <v>77570</v>
      </c>
      <c r="B33443" t="s">
        <v>28541</v>
      </c>
      <c r="C33443" t="s">
        <v>33480</v>
      </c>
      <c r="D33443" t="s">
        <v>33476</v>
      </c>
      <c r="E33443"/>
      <c r="F33443"/>
      <c r="G33443"/>
      <c r="H33443"/>
      <c r="I33443"/>
      <c r="J33443"/>
      <c r="U33443" s="43"/>
      <c r="AE33443"/>
    </row>
    <row r="33444" spans="1:31">
      <c r="A33444">
        <v>77760</v>
      </c>
      <c r="B33444" t="s">
        <v>28542</v>
      </c>
      <c r="C33444" t="s">
        <v>33480</v>
      </c>
      <c r="D33444" t="s">
        <v>33476</v>
      </c>
      <c r="E33444"/>
      <c r="F33444"/>
      <c r="G33444"/>
      <c r="H33444"/>
      <c r="I33444"/>
      <c r="J33444"/>
      <c r="U33444" s="43"/>
      <c r="AE33444"/>
    </row>
    <row r="33445" spans="1:31">
      <c r="A33445">
        <v>77580</v>
      </c>
      <c r="B33445" t="s">
        <v>28543</v>
      </c>
      <c r="C33445" t="s">
        <v>33480</v>
      </c>
      <c r="D33445" t="s">
        <v>33476</v>
      </c>
      <c r="E33445"/>
      <c r="F33445"/>
      <c r="G33445"/>
      <c r="H33445"/>
      <c r="I33445"/>
      <c r="J33445"/>
      <c r="U33445" s="43"/>
      <c r="AE33445"/>
    </row>
    <row r="33446" spans="1:31">
      <c r="A33446">
        <v>77780</v>
      </c>
      <c r="B33446" t="s">
        <v>28544</v>
      </c>
      <c r="C33446" t="s">
        <v>33480</v>
      </c>
      <c r="D33446" t="e">
        <v>#N/A</v>
      </c>
      <c r="E33446"/>
      <c r="F33446"/>
      <c r="G33446"/>
      <c r="H33446"/>
      <c r="I33446"/>
      <c r="J33446"/>
      <c r="U33446" s="43"/>
      <c r="AE33446"/>
    </row>
    <row r="33447" spans="1:31">
      <c r="A33447">
        <v>77470</v>
      </c>
      <c r="B33447" t="s">
        <v>28545</v>
      </c>
      <c r="C33447" t="s">
        <v>33480</v>
      </c>
      <c r="D33447" t="s">
        <v>33482</v>
      </c>
      <c r="E33447"/>
      <c r="F33447"/>
      <c r="G33447"/>
      <c r="H33447"/>
      <c r="I33447"/>
      <c r="J33447"/>
      <c r="U33447" s="43"/>
      <c r="AE33447"/>
    </row>
    <row r="33448" spans="1:31">
      <c r="A33448">
        <v>77620</v>
      </c>
      <c r="B33448" t="s">
        <v>28546</v>
      </c>
      <c r="C33448" t="s">
        <v>33480</v>
      </c>
      <c r="D33448" t="s">
        <v>33476</v>
      </c>
      <c r="E33448"/>
      <c r="F33448"/>
      <c r="G33448"/>
      <c r="H33448"/>
      <c r="I33448"/>
      <c r="J33448"/>
      <c r="U33448" s="43"/>
      <c r="AE33448"/>
    </row>
    <row r="33449" spans="1:31">
      <c r="A33449">
        <v>77480</v>
      </c>
      <c r="B33449" t="s">
        <v>28547</v>
      </c>
      <c r="C33449" t="s">
        <v>33480</v>
      </c>
      <c r="D33449" t="e">
        <v>#N/A</v>
      </c>
      <c r="E33449"/>
      <c r="F33449"/>
      <c r="G33449"/>
      <c r="H33449"/>
      <c r="I33449"/>
      <c r="J33449"/>
      <c r="U33449" s="43"/>
      <c r="AE33449"/>
    </row>
    <row r="33450" spans="1:31">
      <c r="A33450">
        <v>77720</v>
      </c>
      <c r="B33450" t="s">
        <v>28548</v>
      </c>
      <c r="C33450" t="s">
        <v>33480</v>
      </c>
      <c r="D33450" t="s">
        <v>33476</v>
      </c>
      <c r="E33450"/>
      <c r="F33450"/>
      <c r="G33450"/>
      <c r="H33450"/>
      <c r="I33450"/>
      <c r="J33450"/>
      <c r="U33450" s="43"/>
      <c r="AE33450"/>
    </row>
    <row r="33451" spans="1:31">
      <c r="A33451">
        <v>77170</v>
      </c>
      <c r="B33451" t="s">
        <v>28549</v>
      </c>
      <c r="C33451" t="s">
        <v>33480</v>
      </c>
      <c r="D33451" t="e">
        <v>#N/A</v>
      </c>
      <c r="E33451"/>
      <c r="F33451"/>
      <c r="G33451"/>
      <c r="H33451"/>
      <c r="I33451"/>
      <c r="J33451"/>
      <c r="U33451" s="43"/>
      <c r="AE33451"/>
    </row>
    <row r="33452" spans="1:31">
      <c r="A33452">
        <v>77940</v>
      </c>
      <c r="B33452" t="s">
        <v>28550</v>
      </c>
      <c r="C33452" t="s">
        <v>33480</v>
      </c>
      <c r="D33452" t="s">
        <v>33482</v>
      </c>
      <c r="E33452"/>
      <c r="F33452"/>
      <c r="G33452"/>
      <c r="H33452"/>
      <c r="I33452"/>
      <c r="J33452"/>
      <c r="U33452" s="43"/>
      <c r="AE33452"/>
    </row>
    <row r="33453" spans="1:31">
      <c r="A33453">
        <v>77177</v>
      </c>
      <c r="B33453" t="s">
        <v>28551</v>
      </c>
      <c r="C33453" t="s">
        <v>33480</v>
      </c>
      <c r="D33453" t="s">
        <v>33476</v>
      </c>
      <c r="E33453"/>
      <c r="F33453"/>
      <c r="G33453"/>
      <c r="H33453"/>
      <c r="I33453"/>
      <c r="J33453"/>
      <c r="U33453" s="43"/>
      <c r="AE33453"/>
    </row>
    <row r="33454" spans="1:31">
      <c r="A33454">
        <v>77760</v>
      </c>
      <c r="B33454" t="s">
        <v>28552</v>
      </c>
      <c r="C33454" t="s">
        <v>33480</v>
      </c>
      <c r="D33454" t="s">
        <v>33476</v>
      </c>
      <c r="E33454"/>
      <c r="F33454"/>
      <c r="G33454"/>
      <c r="H33454"/>
      <c r="I33454"/>
      <c r="J33454"/>
      <c r="U33454" s="43"/>
      <c r="AE33454"/>
    </row>
    <row r="33455" spans="1:31">
      <c r="A33455">
        <v>77750</v>
      </c>
      <c r="B33455" t="s">
        <v>6728</v>
      </c>
      <c r="C33455" t="s">
        <v>33480</v>
      </c>
      <c r="D33455" t="e">
        <v>#N/A</v>
      </c>
      <c r="E33455"/>
      <c r="F33455"/>
      <c r="G33455"/>
      <c r="H33455"/>
      <c r="I33455"/>
      <c r="J33455"/>
      <c r="U33455" s="43"/>
      <c r="AE33455"/>
    </row>
    <row r="33456" spans="1:31">
      <c r="A33456">
        <v>77600</v>
      </c>
      <c r="B33456" t="s">
        <v>28553</v>
      </c>
      <c r="C33456" t="s">
        <v>33480</v>
      </c>
      <c r="D33456" t="e">
        <v>#N/A</v>
      </c>
      <c r="E33456"/>
      <c r="F33456"/>
      <c r="G33456"/>
      <c r="H33456"/>
      <c r="I33456"/>
      <c r="J33456"/>
      <c r="U33456" s="43"/>
      <c r="AE33456"/>
    </row>
    <row r="33457" spans="1:31">
      <c r="A33457">
        <v>77600</v>
      </c>
      <c r="B33457" t="s">
        <v>28554</v>
      </c>
      <c r="C33457" t="s">
        <v>33480</v>
      </c>
      <c r="D33457" t="e">
        <v>#N/A</v>
      </c>
      <c r="E33457"/>
      <c r="F33457"/>
      <c r="G33457"/>
      <c r="H33457"/>
      <c r="I33457"/>
      <c r="J33457"/>
      <c r="U33457" s="43"/>
      <c r="AE33457"/>
    </row>
    <row r="33458" spans="1:31">
      <c r="A33458">
        <v>77600</v>
      </c>
      <c r="B33458" t="s">
        <v>28554</v>
      </c>
      <c r="C33458" t="s">
        <v>33480</v>
      </c>
      <c r="D33458" t="e">
        <v>#N/A</v>
      </c>
      <c r="E33458"/>
      <c r="F33458"/>
      <c r="G33458"/>
      <c r="H33458"/>
      <c r="I33458"/>
      <c r="J33458"/>
      <c r="U33458" s="43"/>
      <c r="AE33458"/>
    </row>
    <row r="33459" spans="1:31">
      <c r="A33459">
        <v>77760</v>
      </c>
      <c r="B33459" t="s">
        <v>26143</v>
      </c>
      <c r="C33459" t="s">
        <v>33480</v>
      </c>
      <c r="D33459" t="s">
        <v>33476</v>
      </c>
      <c r="E33459"/>
      <c r="F33459"/>
      <c r="G33459"/>
      <c r="H33459"/>
      <c r="I33459"/>
      <c r="J33459"/>
      <c r="U33459" s="43"/>
      <c r="AE33459"/>
    </row>
    <row r="33460" spans="1:31">
      <c r="A33460">
        <v>77130</v>
      </c>
      <c r="B33460" t="s">
        <v>28555</v>
      </c>
      <c r="C33460" t="s">
        <v>33480</v>
      </c>
      <c r="D33460" t="s">
        <v>33476</v>
      </c>
      <c r="E33460"/>
      <c r="F33460"/>
      <c r="G33460"/>
      <c r="H33460"/>
      <c r="I33460"/>
      <c r="J33460"/>
      <c r="U33460" s="43"/>
      <c r="AE33460"/>
    </row>
    <row r="33461" spans="1:31">
      <c r="A33461">
        <v>77400</v>
      </c>
      <c r="B33461" t="s">
        <v>28556</v>
      </c>
      <c r="C33461" t="s">
        <v>33480</v>
      </c>
      <c r="D33461" t="s">
        <v>33476</v>
      </c>
      <c r="E33461"/>
      <c r="F33461"/>
      <c r="G33461"/>
      <c r="H33461"/>
      <c r="I33461"/>
      <c r="J33461"/>
      <c r="U33461" s="43"/>
      <c r="AE33461"/>
    </row>
    <row r="33462" spans="1:31">
      <c r="A33462">
        <v>77515</v>
      </c>
      <c r="B33462" t="s">
        <v>28557</v>
      </c>
      <c r="C33462" t="s">
        <v>33480</v>
      </c>
      <c r="D33462" t="s">
        <v>33482</v>
      </c>
      <c r="E33462"/>
      <c r="F33462"/>
      <c r="G33462"/>
      <c r="H33462"/>
      <c r="I33462"/>
      <c r="J33462"/>
      <c r="U33462" s="43"/>
      <c r="AE33462"/>
    </row>
    <row r="33463" spans="1:31">
      <c r="A33463">
        <v>77930</v>
      </c>
      <c r="B33463" t="s">
        <v>28558</v>
      </c>
      <c r="C33463" t="s">
        <v>33480</v>
      </c>
      <c r="D33463" t="s">
        <v>33482</v>
      </c>
      <c r="E33463"/>
      <c r="F33463"/>
      <c r="G33463"/>
      <c r="H33463"/>
      <c r="I33463"/>
      <c r="J33463"/>
      <c r="U33463" s="43"/>
      <c r="AE33463"/>
    </row>
    <row r="33464" spans="1:31">
      <c r="A33464">
        <v>77320</v>
      </c>
      <c r="B33464" t="s">
        <v>28559</v>
      </c>
      <c r="C33464" t="s">
        <v>33480</v>
      </c>
      <c r="D33464" t="s">
        <v>33476</v>
      </c>
      <c r="E33464"/>
      <c r="F33464"/>
      <c r="G33464"/>
      <c r="H33464"/>
      <c r="I33464"/>
      <c r="J33464"/>
      <c r="U33464" s="43"/>
      <c r="AE33464"/>
    </row>
    <row r="33465" spans="1:31">
      <c r="A33465">
        <v>77240</v>
      </c>
      <c r="B33465" t="s">
        <v>28560</v>
      </c>
      <c r="C33465" t="s">
        <v>33480</v>
      </c>
      <c r="D33465" t="s">
        <v>33476</v>
      </c>
      <c r="E33465"/>
      <c r="F33465"/>
      <c r="G33465"/>
      <c r="H33465"/>
      <c r="I33465"/>
      <c r="J33465"/>
      <c r="U33465" s="43"/>
      <c r="AE33465"/>
    </row>
    <row r="33466" spans="1:31">
      <c r="A33466">
        <v>77520</v>
      </c>
      <c r="B33466" t="s">
        <v>28561</v>
      </c>
      <c r="C33466" t="s">
        <v>33480</v>
      </c>
      <c r="D33466" t="s">
        <v>33476</v>
      </c>
      <c r="E33466"/>
      <c r="F33466"/>
      <c r="G33466"/>
      <c r="H33466"/>
      <c r="I33466"/>
      <c r="J33466"/>
      <c r="U33466" s="43"/>
      <c r="AE33466"/>
    </row>
    <row r="33467" spans="1:31">
      <c r="A33467">
        <v>77930</v>
      </c>
      <c r="B33467" t="s">
        <v>28562</v>
      </c>
      <c r="C33467" t="s">
        <v>33480</v>
      </c>
      <c r="D33467" t="s">
        <v>33482</v>
      </c>
      <c r="E33467"/>
      <c r="F33467"/>
      <c r="G33467"/>
      <c r="H33467"/>
      <c r="I33467"/>
      <c r="J33467"/>
      <c r="U33467" s="43"/>
      <c r="AE33467"/>
    </row>
    <row r="33468" spans="1:31">
      <c r="A33468">
        <v>77120</v>
      </c>
      <c r="B33468" t="s">
        <v>28563</v>
      </c>
      <c r="C33468" t="s">
        <v>33480</v>
      </c>
      <c r="D33468" t="s">
        <v>33476</v>
      </c>
      <c r="E33468"/>
      <c r="F33468"/>
      <c r="G33468"/>
      <c r="H33468"/>
      <c r="I33468"/>
      <c r="J33468"/>
      <c r="U33468" s="43"/>
      <c r="AE33468"/>
    </row>
    <row r="33469" spans="1:31">
      <c r="A33469">
        <v>77460</v>
      </c>
      <c r="B33469" t="s">
        <v>28564</v>
      </c>
      <c r="C33469" t="s">
        <v>33480</v>
      </c>
      <c r="D33469" t="s">
        <v>33476</v>
      </c>
      <c r="E33469"/>
      <c r="F33469"/>
      <c r="G33469"/>
      <c r="H33469"/>
      <c r="I33469"/>
      <c r="J33469"/>
      <c r="U33469" s="43"/>
      <c r="AE33469"/>
    </row>
    <row r="33470" spans="1:31">
      <c r="A33470">
        <v>77171</v>
      </c>
      <c r="B33470" t="s">
        <v>28565</v>
      </c>
      <c r="C33470" t="s">
        <v>33480</v>
      </c>
      <c r="D33470" t="s">
        <v>33476</v>
      </c>
      <c r="E33470"/>
      <c r="F33470"/>
      <c r="G33470"/>
      <c r="H33470"/>
      <c r="I33470"/>
      <c r="J33470"/>
      <c r="U33470" s="43"/>
      <c r="AE33470"/>
    </row>
    <row r="33471" spans="1:31">
      <c r="A33471">
        <v>77160</v>
      </c>
      <c r="B33471" t="s">
        <v>28566</v>
      </c>
      <c r="C33471" t="s">
        <v>33480</v>
      </c>
      <c r="D33471" t="s">
        <v>33476</v>
      </c>
      <c r="E33471"/>
      <c r="F33471"/>
      <c r="G33471"/>
      <c r="H33471"/>
      <c r="I33471"/>
      <c r="J33471"/>
      <c r="U33471" s="43"/>
      <c r="AE33471"/>
    </row>
    <row r="33472" spans="1:31">
      <c r="A33472">
        <v>77144</v>
      </c>
      <c r="B33472" t="s">
        <v>28567</v>
      </c>
      <c r="C33472" t="s">
        <v>33480</v>
      </c>
      <c r="D33472" t="e">
        <v>#N/A</v>
      </c>
      <c r="E33472"/>
      <c r="F33472"/>
      <c r="G33472"/>
      <c r="H33472"/>
      <c r="I33472"/>
      <c r="J33472"/>
      <c r="U33472" s="43"/>
      <c r="AE33472"/>
    </row>
    <row r="33473" spans="1:31">
      <c r="A33473">
        <v>77650</v>
      </c>
      <c r="B33473" t="s">
        <v>28568</v>
      </c>
      <c r="C33473" t="s">
        <v>33480</v>
      </c>
      <c r="D33473" t="s">
        <v>33476</v>
      </c>
      <c r="E33473"/>
      <c r="F33473"/>
      <c r="G33473"/>
      <c r="H33473"/>
      <c r="I33473"/>
      <c r="J33473"/>
      <c r="U33473" s="43"/>
      <c r="AE33473"/>
    </row>
    <row r="33474" spans="1:31">
      <c r="A33474">
        <v>77910</v>
      </c>
      <c r="B33474" t="s">
        <v>760</v>
      </c>
      <c r="C33474" t="s">
        <v>33480</v>
      </c>
      <c r="D33474" t="e">
        <v>#N/A</v>
      </c>
      <c r="E33474"/>
      <c r="F33474"/>
      <c r="G33474"/>
      <c r="H33474"/>
      <c r="I33474"/>
      <c r="J33474"/>
      <c r="U33474" s="43"/>
      <c r="AE33474"/>
    </row>
    <row r="33475" spans="1:31">
      <c r="A33475">
        <v>77260</v>
      </c>
      <c r="B33475" t="s">
        <v>28569</v>
      </c>
      <c r="C33475" t="s">
        <v>33480</v>
      </c>
      <c r="D33475" t="s">
        <v>33482</v>
      </c>
      <c r="E33475"/>
      <c r="F33475"/>
      <c r="G33475"/>
      <c r="H33475"/>
      <c r="I33475"/>
      <c r="J33475"/>
      <c r="U33475" s="43"/>
      <c r="AE33475"/>
    </row>
    <row r="33476" spans="1:31">
      <c r="A33476">
        <v>77430</v>
      </c>
      <c r="B33476" t="s">
        <v>28570</v>
      </c>
      <c r="C33476" t="s">
        <v>33480</v>
      </c>
      <c r="D33476" t="e">
        <v>#N/A</v>
      </c>
      <c r="E33476"/>
      <c r="F33476"/>
      <c r="G33476"/>
      <c r="H33476"/>
      <c r="I33476"/>
      <c r="J33476"/>
      <c r="U33476" s="43"/>
      <c r="AE33476"/>
    </row>
    <row r="33477" spans="1:31">
      <c r="A33477">
        <v>77560</v>
      </c>
      <c r="B33477" t="s">
        <v>28571</v>
      </c>
      <c r="C33477" t="s">
        <v>33480</v>
      </c>
      <c r="D33477" t="s">
        <v>33476</v>
      </c>
      <c r="E33477"/>
      <c r="F33477"/>
      <c r="G33477"/>
      <c r="H33477"/>
      <c r="I33477"/>
      <c r="J33477"/>
      <c r="U33477" s="43"/>
      <c r="AE33477"/>
    </row>
    <row r="33478" spans="1:31">
      <c r="A33478">
        <v>77390</v>
      </c>
      <c r="B33478" t="s">
        <v>28572</v>
      </c>
      <c r="C33478" t="s">
        <v>33480</v>
      </c>
      <c r="D33478" t="s">
        <v>33476</v>
      </c>
      <c r="E33478"/>
      <c r="F33478"/>
      <c r="G33478"/>
      <c r="H33478"/>
      <c r="I33478"/>
      <c r="J33478"/>
      <c r="U33478" s="43"/>
      <c r="AE33478"/>
    </row>
    <row r="33479" spans="1:31">
      <c r="A33479">
        <v>77720</v>
      </c>
      <c r="B33479" t="s">
        <v>12933</v>
      </c>
      <c r="C33479" t="s">
        <v>33480</v>
      </c>
      <c r="D33479" t="s">
        <v>33476</v>
      </c>
      <c r="E33479"/>
      <c r="F33479"/>
      <c r="G33479"/>
      <c r="H33479"/>
      <c r="I33479"/>
      <c r="J33479"/>
      <c r="U33479" s="43"/>
      <c r="AE33479"/>
    </row>
    <row r="33480" spans="1:31">
      <c r="A33480">
        <v>77420</v>
      </c>
      <c r="B33480" t="s">
        <v>28573</v>
      </c>
      <c r="C33480" t="s">
        <v>33480</v>
      </c>
      <c r="D33480" t="e">
        <v>#N/A</v>
      </c>
      <c r="E33480"/>
      <c r="F33480"/>
      <c r="G33480"/>
      <c r="H33480"/>
      <c r="I33480"/>
      <c r="J33480"/>
      <c r="U33480" s="43"/>
      <c r="AE33480"/>
    </row>
    <row r="33481" spans="1:31">
      <c r="A33481">
        <v>77660</v>
      </c>
      <c r="B33481" t="s">
        <v>28574</v>
      </c>
      <c r="C33481" t="s">
        <v>33480</v>
      </c>
      <c r="D33481" t="s">
        <v>33476</v>
      </c>
      <c r="E33481"/>
      <c r="F33481"/>
      <c r="G33481"/>
      <c r="H33481"/>
      <c r="I33481"/>
      <c r="J33481"/>
      <c r="U33481" s="43"/>
      <c r="AE33481"/>
    </row>
    <row r="33482" spans="1:31">
      <c r="A33482">
        <v>77600</v>
      </c>
      <c r="B33482" t="s">
        <v>28575</v>
      </c>
      <c r="C33482" t="s">
        <v>33480</v>
      </c>
      <c r="D33482" t="e">
        <v>#N/A</v>
      </c>
      <c r="E33482"/>
      <c r="F33482"/>
      <c r="G33482"/>
      <c r="H33482"/>
      <c r="I33482"/>
      <c r="J33482"/>
      <c r="U33482" s="43"/>
      <c r="AE33482"/>
    </row>
    <row r="33483" spans="1:31">
      <c r="A33483">
        <v>77720</v>
      </c>
      <c r="B33483" t="s">
        <v>9378</v>
      </c>
      <c r="C33483" t="s">
        <v>33480</v>
      </c>
      <c r="D33483" t="s">
        <v>33476</v>
      </c>
      <c r="E33483"/>
      <c r="F33483"/>
      <c r="G33483"/>
      <c r="H33483"/>
      <c r="I33483"/>
      <c r="J33483"/>
      <c r="U33483" s="43"/>
      <c r="AE33483"/>
    </row>
    <row r="33484" spans="1:31">
      <c r="A33484">
        <v>77540</v>
      </c>
      <c r="B33484" t="s">
        <v>28576</v>
      </c>
      <c r="C33484" t="s">
        <v>33480</v>
      </c>
      <c r="D33484" t="s">
        <v>33476</v>
      </c>
      <c r="E33484"/>
      <c r="F33484"/>
      <c r="G33484"/>
      <c r="H33484"/>
      <c r="I33484"/>
      <c r="J33484"/>
      <c r="U33484" s="43"/>
      <c r="AE33484"/>
    </row>
    <row r="33485" spans="1:31">
      <c r="A33485">
        <v>77760</v>
      </c>
      <c r="B33485" t="s">
        <v>28577</v>
      </c>
      <c r="C33485" t="s">
        <v>33480</v>
      </c>
      <c r="D33485" t="s">
        <v>33476</v>
      </c>
      <c r="E33485"/>
      <c r="F33485"/>
      <c r="G33485"/>
      <c r="H33485"/>
      <c r="I33485"/>
      <c r="J33485"/>
      <c r="U33485" s="43"/>
      <c r="AE33485"/>
    </row>
    <row r="33486" spans="1:31">
      <c r="A33486">
        <v>77370</v>
      </c>
      <c r="B33486" t="s">
        <v>28578</v>
      </c>
      <c r="C33486" t="s">
        <v>33480</v>
      </c>
      <c r="D33486" t="s">
        <v>33476</v>
      </c>
      <c r="E33486"/>
      <c r="F33486"/>
      <c r="G33486"/>
      <c r="H33486"/>
      <c r="I33486"/>
      <c r="J33486"/>
      <c r="U33486" s="43"/>
      <c r="AE33486"/>
    </row>
    <row r="33487" spans="1:31">
      <c r="A33487">
        <v>77160</v>
      </c>
      <c r="B33487" t="s">
        <v>28579</v>
      </c>
      <c r="C33487" t="s">
        <v>33480</v>
      </c>
      <c r="D33487" t="s">
        <v>33476</v>
      </c>
      <c r="E33487"/>
      <c r="F33487"/>
      <c r="G33487"/>
      <c r="H33487"/>
      <c r="I33487"/>
      <c r="J33487"/>
      <c r="U33487" s="43"/>
      <c r="AE33487"/>
    </row>
    <row r="33488" spans="1:31">
      <c r="A33488">
        <v>77610</v>
      </c>
      <c r="B33488" t="s">
        <v>28580</v>
      </c>
      <c r="C33488" t="s">
        <v>33480</v>
      </c>
      <c r="D33488" t="e">
        <v>#N/A</v>
      </c>
      <c r="E33488"/>
      <c r="F33488"/>
      <c r="G33488"/>
      <c r="H33488"/>
      <c r="I33488"/>
      <c r="J33488"/>
      <c r="U33488" s="43"/>
      <c r="AE33488"/>
    </row>
    <row r="33489" spans="1:31">
      <c r="A33489">
        <v>77320</v>
      </c>
      <c r="B33489" t="s">
        <v>28581</v>
      </c>
      <c r="C33489" t="s">
        <v>33480</v>
      </c>
      <c r="D33489" t="s">
        <v>33476</v>
      </c>
      <c r="E33489"/>
      <c r="F33489"/>
      <c r="G33489"/>
      <c r="H33489"/>
      <c r="I33489"/>
      <c r="J33489"/>
      <c r="U33489" s="43"/>
      <c r="AE33489"/>
    </row>
    <row r="33490" spans="1:31">
      <c r="A33490">
        <v>77320</v>
      </c>
      <c r="B33490" t="s">
        <v>28581</v>
      </c>
      <c r="C33490" t="s">
        <v>33480</v>
      </c>
      <c r="D33490" t="s">
        <v>33476</v>
      </c>
      <c r="E33490"/>
      <c r="F33490"/>
      <c r="G33490"/>
      <c r="H33490"/>
      <c r="I33490"/>
      <c r="J33490"/>
      <c r="U33490" s="43"/>
      <c r="AE33490"/>
    </row>
    <row r="33491" spans="1:31">
      <c r="A33491">
        <v>77410</v>
      </c>
      <c r="B33491" t="s">
        <v>28582</v>
      </c>
      <c r="C33491" t="s">
        <v>33480</v>
      </c>
      <c r="D33491" t="s">
        <v>33476</v>
      </c>
      <c r="E33491"/>
      <c r="F33491"/>
      <c r="G33491"/>
      <c r="H33491"/>
      <c r="I33491"/>
      <c r="J33491"/>
      <c r="U33491" s="43"/>
      <c r="AE33491"/>
    </row>
    <row r="33492" spans="1:31">
      <c r="A33492">
        <v>77410</v>
      </c>
      <c r="B33492" t="s">
        <v>6754</v>
      </c>
      <c r="C33492" t="s">
        <v>33480</v>
      </c>
      <c r="D33492" t="s">
        <v>33476</v>
      </c>
      <c r="E33492"/>
      <c r="F33492"/>
      <c r="G33492"/>
      <c r="H33492"/>
      <c r="I33492"/>
      <c r="J33492"/>
      <c r="U33492" s="43"/>
      <c r="AE33492"/>
    </row>
    <row r="33493" spans="1:31">
      <c r="A33493">
        <v>77590</v>
      </c>
      <c r="B33493" t="s">
        <v>28583</v>
      </c>
      <c r="C33493" t="s">
        <v>33480</v>
      </c>
      <c r="D33493" t="e">
        <v>#N/A</v>
      </c>
      <c r="E33493"/>
      <c r="F33493"/>
      <c r="G33493"/>
      <c r="H33493"/>
      <c r="I33493"/>
      <c r="J33493"/>
      <c r="U33493" s="43"/>
      <c r="AE33493"/>
    </row>
    <row r="33494" spans="1:31">
      <c r="A33494">
        <v>77320</v>
      </c>
      <c r="B33494" t="s">
        <v>28584</v>
      </c>
      <c r="C33494" t="s">
        <v>33480</v>
      </c>
      <c r="D33494" t="s">
        <v>33476</v>
      </c>
      <c r="E33494"/>
      <c r="F33494"/>
      <c r="G33494"/>
      <c r="H33494"/>
      <c r="I33494"/>
      <c r="J33494"/>
      <c r="U33494" s="43"/>
      <c r="AE33494"/>
    </row>
    <row r="33495" spans="1:31">
      <c r="A33495">
        <v>77370</v>
      </c>
      <c r="B33495" t="s">
        <v>28585</v>
      </c>
      <c r="C33495" t="s">
        <v>33480</v>
      </c>
      <c r="D33495" t="s">
        <v>33476</v>
      </c>
      <c r="E33495"/>
      <c r="F33495"/>
      <c r="G33495"/>
      <c r="H33495"/>
      <c r="I33495"/>
      <c r="J33495"/>
      <c r="U33495" s="43"/>
      <c r="AE33495"/>
    </row>
    <row r="33496" spans="1:31">
      <c r="A33496">
        <v>77570</v>
      </c>
      <c r="B33496" t="s">
        <v>28586</v>
      </c>
      <c r="C33496" t="s">
        <v>33480</v>
      </c>
      <c r="D33496" t="s">
        <v>33476</v>
      </c>
      <c r="E33496"/>
      <c r="F33496"/>
      <c r="G33496"/>
      <c r="H33496"/>
      <c r="I33496"/>
      <c r="J33496"/>
      <c r="U33496" s="43"/>
      <c r="AE33496"/>
    </row>
    <row r="33497" spans="1:31">
      <c r="A33497">
        <v>77820</v>
      </c>
      <c r="B33497" t="s">
        <v>28587</v>
      </c>
      <c r="C33497" t="s">
        <v>33480</v>
      </c>
      <c r="D33497" t="e">
        <v>#N/A</v>
      </c>
      <c r="E33497"/>
      <c r="F33497"/>
      <c r="G33497"/>
      <c r="H33497"/>
      <c r="I33497"/>
      <c r="J33497"/>
      <c r="U33497" s="43"/>
      <c r="AE33497"/>
    </row>
    <row r="33498" spans="1:31">
      <c r="A33498">
        <v>77126</v>
      </c>
      <c r="B33498" t="s">
        <v>28588</v>
      </c>
      <c r="C33498" t="s">
        <v>33480</v>
      </c>
      <c r="D33498" t="e">
        <v>#N/A</v>
      </c>
      <c r="E33498"/>
      <c r="F33498"/>
      <c r="G33498"/>
      <c r="H33498"/>
      <c r="I33498"/>
      <c r="J33498"/>
      <c r="U33498" s="43"/>
      <c r="AE33498"/>
    </row>
    <row r="33499" spans="1:31">
      <c r="A33499">
        <v>77167</v>
      </c>
      <c r="B33499" t="s">
        <v>15982</v>
      </c>
      <c r="C33499" t="s">
        <v>33480</v>
      </c>
      <c r="D33499" t="e">
        <v>#N/A</v>
      </c>
      <c r="E33499"/>
      <c r="F33499"/>
      <c r="G33499"/>
      <c r="H33499"/>
      <c r="I33499"/>
      <c r="J33499"/>
      <c r="U33499" s="43"/>
      <c r="AE33499"/>
    </row>
    <row r="33500" spans="1:31">
      <c r="A33500">
        <v>77820</v>
      </c>
      <c r="B33500" t="s">
        <v>28589</v>
      </c>
      <c r="C33500" t="s">
        <v>33480</v>
      </c>
      <c r="D33500" t="e">
        <v>#N/A</v>
      </c>
      <c r="E33500"/>
      <c r="F33500"/>
      <c r="G33500"/>
      <c r="H33500"/>
      <c r="I33500"/>
      <c r="J33500"/>
      <c r="U33500" s="43"/>
      <c r="AE33500"/>
    </row>
    <row r="33501" spans="1:31">
      <c r="A33501">
        <v>77610</v>
      </c>
      <c r="B33501" t="s">
        <v>3397</v>
      </c>
      <c r="C33501" t="s">
        <v>33480</v>
      </c>
      <c r="D33501" t="e">
        <v>#N/A</v>
      </c>
      <c r="E33501"/>
      <c r="F33501"/>
      <c r="G33501"/>
      <c r="H33501"/>
      <c r="I33501"/>
      <c r="J33501"/>
      <c r="U33501" s="43"/>
      <c r="AE33501"/>
    </row>
    <row r="33502" spans="1:31">
      <c r="A33502">
        <v>77169</v>
      </c>
      <c r="B33502" t="s">
        <v>28590</v>
      </c>
      <c r="C33502" t="s">
        <v>33480</v>
      </c>
      <c r="D33502" t="s">
        <v>33482</v>
      </c>
      <c r="E33502"/>
      <c r="F33502"/>
      <c r="G33502"/>
      <c r="H33502"/>
      <c r="I33502"/>
      <c r="J33502"/>
      <c r="U33502" s="43"/>
      <c r="AE33502"/>
    </row>
    <row r="33503" spans="1:31">
      <c r="A33503">
        <v>77390</v>
      </c>
      <c r="B33503" t="s">
        <v>28591</v>
      </c>
      <c r="C33503" t="s">
        <v>33480</v>
      </c>
      <c r="D33503" t="s">
        <v>33476</v>
      </c>
      <c r="E33503"/>
      <c r="F33503"/>
      <c r="G33503"/>
      <c r="H33503"/>
      <c r="I33503"/>
      <c r="J33503"/>
      <c r="U33503" s="43"/>
      <c r="AE33503"/>
    </row>
    <row r="33504" spans="1:31">
      <c r="A33504">
        <v>77500</v>
      </c>
      <c r="B33504" t="s">
        <v>21678</v>
      </c>
      <c r="C33504" t="s">
        <v>33480</v>
      </c>
      <c r="D33504" t="e">
        <v>#N/A</v>
      </c>
      <c r="E33504"/>
      <c r="F33504"/>
      <c r="G33504"/>
      <c r="H33504"/>
      <c r="I33504"/>
      <c r="J33504"/>
      <c r="U33504" s="43"/>
      <c r="AE33504"/>
    </row>
    <row r="33505" spans="1:31">
      <c r="A33505">
        <v>77500</v>
      </c>
      <c r="B33505" t="s">
        <v>21678</v>
      </c>
      <c r="C33505" t="s">
        <v>33480</v>
      </c>
      <c r="D33505" t="e">
        <v>#N/A</v>
      </c>
      <c r="E33505"/>
      <c r="F33505"/>
      <c r="G33505"/>
      <c r="H33505"/>
      <c r="I33505"/>
      <c r="J33505"/>
      <c r="U33505" s="43"/>
      <c r="AE33505"/>
    </row>
    <row r="33506" spans="1:31">
      <c r="A33506">
        <v>77160</v>
      </c>
      <c r="B33506" t="s">
        <v>28592</v>
      </c>
      <c r="C33506" t="s">
        <v>33480</v>
      </c>
      <c r="D33506" t="s">
        <v>33476</v>
      </c>
      <c r="E33506"/>
      <c r="F33506"/>
      <c r="G33506"/>
      <c r="H33506"/>
      <c r="I33506"/>
      <c r="J33506"/>
      <c r="U33506" s="43"/>
      <c r="AE33506"/>
    </row>
    <row r="33507" spans="1:31">
      <c r="A33507">
        <v>77160</v>
      </c>
      <c r="B33507" t="s">
        <v>28592</v>
      </c>
      <c r="C33507" t="s">
        <v>33480</v>
      </c>
      <c r="D33507" t="s">
        <v>33476</v>
      </c>
      <c r="E33507"/>
      <c r="F33507"/>
      <c r="G33507"/>
      <c r="H33507"/>
      <c r="I33507"/>
      <c r="J33507"/>
      <c r="U33507" s="43"/>
      <c r="AE33507"/>
    </row>
    <row r="33508" spans="1:31">
      <c r="A33508">
        <v>77570</v>
      </c>
      <c r="B33508" t="s">
        <v>28593</v>
      </c>
      <c r="C33508" t="s">
        <v>33480</v>
      </c>
      <c r="D33508" t="s">
        <v>33476</v>
      </c>
      <c r="E33508"/>
      <c r="F33508"/>
      <c r="G33508"/>
      <c r="H33508"/>
      <c r="I33508"/>
      <c r="J33508"/>
      <c r="U33508" s="43"/>
      <c r="AE33508"/>
    </row>
    <row r="33509" spans="1:31">
      <c r="A33509">
        <v>77700</v>
      </c>
      <c r="B33509" t="s">
        <v>25853</v>
      </c>
      <c r="C33509" t="s">
        <v>33480</v>
      </c>
      <c r="D33509" t="s">
        <v>33476</v>
      </c>
      <c r="E33509"/>
      <c r="F33509"/>
      <c r="G33509"/>
      <c r="H33509"/>
      <c r="I33509"/>
      <c r="J33509"/>
      <c r="U33509" s="43"/>
      <c r="AE33509"/>
    </row>
    <row r="33510" spans="1:31">
      <c r="A33510">
        <v>77760</v>
      </c>
      <c r="B33510" t="s">
        <v>28594</v>
      </c>
      <c r="C33510" t="s">
        <v>33480</v>
      </c>
      <c r="D33510" t="s">
        <v>33476</v>
      </c>
      <c r="E33510"/>
      <c r="F33510"/>
      <c r="G33510"/>
      <c r="H33510"/>
      <c r="I33510"/>
      <c r="J33510"/>
      <c r="U33510" s="43"/>
      <c r="AE33510"/>
    </row>
    <row r="33511" spans="1:31">
      <c r="A33511">
        <v>77320</v>
      </c>
      <c r="B33511" t="s">
        <v>28595</v>
      </c>
      <c r="C33511" t="s">
        <v>33480</v>
      </c>
      <c r="D33511" t="s">
        <v>33476</v>
      </c>
      <c r="E33511"/>
      <c r="F33511"/>
      <c r="G33511"/>
      <c r="H33511"/>
      <c r="I33511"/>
      <c r="J33511"/>
      <c r="U33511" s="43"/>
      <c r="AE33511"/>
    </row>
    <row r="33512" spans="1:31">
      <c r="A33512">
        <v>77173</v>
      </c>
      <c r="B33512" t="s">
        <v>28596</v>
      </c>
      <c r="C33512" t="s">
        <v>33480</v>
      </c>
      <c r="D33512" t="e">
        <v>#N/A</v>
      </c>
      <c r="E33512"/>
      <c r="F33512"/>
      <c r="G33512"/>
      <c r="H33512"/>
      <c r="I33512"/>
      <c r="J33512"/>
      <c r="U33512" s="43"/>
      <c r="AE33512"/>
    </row>
    <row r="33513" spans="1:31">
      <c r="A33513">
        <v>77173</v>
      </c>
      <c r="B33513" t="s">
        <v>28596</v>
      </c>
      <c r="C33513" t="s">
        <v>33480</v>
      </c>
      <c r="D33513" t="e">
        <v>#N/A</v>
      </c>
      <c r="E33513"/>
      <c r="F33513"/>
      <c r="G33513"/>
      <c r="H33513"/>
      <c r="I33513"/>
      <c r="J33513"/>
      <c r="U33513" s="43"/>
      <c r="AE33513"/>
    </row>
    <row r="33514" spans="1:31">
      <c r="A33514">
        <v>77710</v>
      </c>
      <c r="B33514" t="s">
        <v>28597</v>
      </c>
      <c r="C33514" t="s">
        <v>33480</v>
      </c>
      <c r="D33514" t="s">
        <v>33476</v>
      </c>
      <c r="E33514"/>
      <c r="F33514"/>
      <c r="G33514"/>
      <c r="H33514"/>
      <c r="I33514"/>
      <c r="J33514"/>
      <c r="U33514" s="43"/>
      <c r="AE33514"/>
    </row>
    <row r="33515" spans="1:31">
      <c r="A33515">
        <v>77320</v>
      </c>
      <c r="B33515" t="s">
        <v>28598</v>
      </c>
      <c r="C33515" t="s">
        <v>33480</v>
      </c>
      <c r="D33515" t="s">
        <v>33476</v>
      </c>
      <c r="E33515"/>
      <c r="F33515"/>
      <c r="G33515"/>
      <c r="H33515"/>
      <c r="I33515"/>
      <c r="J33515"/>
      <c r="U33515" s="43"/>
      <c r="AE33515"/>
    </row>
    <row r="33516" spans="1:31">
      <c r="A33516">
        <v>77730</v>
      </c>
      <c r="B33516" t="s">
        <v>28599</v>
      </c>
      <c r="C33516" t="s">
        <v>33480</v>
      </c>
      <c r="D33516" t="s">
        <v>33482</v>
      </c>
      <c r="E33516"/>
      <c r="F33516"/>
      <c r="G33516"/>
      <c r="H33516"/>
      <c r="I33516"/>
      <c r="J33516"/>
      <c r="U33516" s="43"/>
      <c r="AE33516"/>
    </row>
    <row r="33517" spans="1:31">
      <c r="A33517">
        <v>77410</v>
      </c>
      <c r="B33517" t="s">
        <v>28600</v>
      </c>
      <c r="C33517" t="s">
        <v>33480</v>
      </c>
      <c r="D33517" t="s">
        <v>33476</v>
      </c>
      <c r="E33517"/>
      <c r="F33517"/>
      <c r="G33517"/>
      <c r="H33517"/>
      <c r="I33517"/>
      <c r="J33517"/>
      <c r="U33517" s="43"/>
      <c r="AE33517"/>
    </row>
    <row r="33518" spans="1:31">
      <c r="A33518">
        <v>77410</v>
      </c>
      <c r="B33518" t="s">
        <v>28600</v>
      </c>
      <c r="C33518" t="s">
        <v>33480</v>
      </c>
      <c r="D33518" t="s">
        <v>33476</v>
      </c>
      <c r="E33518"/>
      <c r="F33518"/>
      <c r="G33518"/>
      <c r="H33518"/>
      <c r="I33518"/>
      <c r="J33518"/>
      <c r="U33518" s="43"/>
      <c r="AE33518"/>
    </row>
    <row r="33519" spans="1:31">
      <c r="A33519">
        <v>77370</v>
      </c>
      <c r="B33519" t="s">
        <v>28601</v>
      </c>
      <c r="C33519" t="s">
        <v>33480</v>
      </c>
      <c r="D33519" t="s">
        <v>33476</v>
      </c>
      <c r="E33519"/>
      <c r="F33519"/>
      <c r="G33519"/>
      <c r="H33519"/>
      <c r="I33519"/>
      <c r="J33519"/>
      <c r="U33519" s="43"/>
      <c r="AE33519"/>
    </row>
    <row r="33520" spans="1:31">
      <c r="A33520">
        <v>77440</v>
      </c>
      <c r="B33520" t="s">
        <v>28602</v>
      </c>
      <c r="C33520" t="s">
        <v>33480</v>
      </c>
      <c r="D33520" t="s">
        <v>33476</v>
      </c>
      <c r="E33520"/>
      <c r="F33520"/>
      <c r="G33520"/>
      <c r="H33520"/>
      <c r="I33520"/>
      <c r="J33520"/>
      <c r="U33520" s="43"/>
      <c r="AE33520"/>
    </row>
    <row r="33521" spans="1:31">
      <c r="A33521">
        <v>77090</v>
      </c>
      <c r="B33521" t="s">
        <v>28603</v>
      </c>
      <c r="C33521" t="s">
        <v>33480</v>
      </c>
      <c r="D33521" t="e">
        <v>#N/A</v>
      </c>
      <c r="E33521"/>
      <c r="F33521"/>
      <c r="G33521"/>
      <c r="H33521"/>
      <c r="I33521"/>
      <c r="J33521"/>
      <c r="U33521" s="43"/>
      <c r="AE33521"/>
    </row>
    <row r="33522" spans="1:31">
      <c r="A33522">
        <v>77380</v>
      </c>
      <c r="B33522" t="s">
        <v>28604</v>
      </c>
      <c r="C33522" t="s">
        <v>33480</v>
      </c>
      <c r="D33522" t="e">
        <v>#N/A</v>
      </c>
      <c r="E33522"/>
      <c r="F33522"/>
      <c r="G33522"/>
      <c r="H33522"/>
      <c r="I33522"/>
      <c r="J33522"/>
      <c r="U33522" s="43"/>
      <c r="AE33522"/>
    </row>
    <row r="33523" spans="1:31">
      <c r="A33523">
        <v>77290</v>
      </c>
      <c r="B33523" t="s">
        <v>28605</v>
      </c>
      <c r="C33523" t="s">
        <v>33480</v>
      </c>
      <c r="D33523" t="s">
        <v>33476</v>
      </c>
      <c r="E33523"/>
      <c r="F33523"/>
      <c r="G33523"/>
      <c r="H33523"/>
      <c r="I33523"/>
      <c r="J33523"/>
      <c r="U33523" s="43"/>
      <c r="AE33523"/>
    </row>
    <row r="33524" spans="1:31">
      <c r="A33524">
        <v>77600</v>
      </c>
      <c r="B33524" t="s">
        <v>28606</v>
      </c>
      <c r="C33524" t="s">
        <v>33480</v>
      </c>
      <c r="D33524" t="e">
        <v>#N/A</v>
      </c>
      <c r="E33524"/>
      <c r="F33524"/>
      <c r="G33524"/>
      <c r="H33524"/>
      <c r="I33524"/>
      <c r="J33524"/>
      <c r="U33524" s="43"/>
      <c r="AE33524"/>
    </row>
    <row r="33525" spans="1:31">
      <c r="A33525">
        <v>77450</v>
      </c>
      <c r="B33525" t="s">
        <v>28607</v>
      </c>
      <c r="C33525" t="s">
        <v>33480</v>
      </c>
      <c r="D33525" t="e">
        <v>#N/A</v>
      </c>
      <c r="E33525"/>
      <c r="F33525"/>
      <c r="G33525"/>
      <c r="H33525"/>
      <c r="I33525"/>
      <c r="J33525"/>
      <c r="U33525" s="43"/>
      <c r="AE33525"/>
    </row>
    <row r="33526" spans="1:31">
      <c r="A33526">
        <v>77440</v>
      </c>
      <c r="B33526" t="s">
        <v>28608</v>
      </c>
      <c r="C33526" t="s">
        <v>33480</v>
      </c>
      <c r="D33526" t="s">
        <v>33476</v>
      </c>
      <c r="E33526"/>
      <c r="F33526"/>
      <c r="G33526"/>
      <c r="H33526"/>
      <c r="I33526"/>
      <c r="J33526"/>
      <c r="U33526" s="43"/>
      <c r="AE33526"/>
    </row>
    <row r="33527" spans="1:31">
      <c r="A33527">
        <v>77170</v>
      </c>
      <c r="B33527" t="s">
        <v>28609</v>
      </c>
      <c r="C33527" t="s">
        <v>33480</v>
      </c>
      <c r="D33527" t="e">
        <v>#N/A</v>
      </c>
      <c r="E33527"/>
      <c r="F33527"/>
      <c r="G33527"/>
      <c r="H33527"/>
      <c r="I33527"/>
      <c r="J33527"/>
      <c r="U33527" s="43"/>
      <c r="AE33527"/>
    </row>
    <row r="33528" spans="1:31">
      <c r="A33528">
        <v>77860</v>
      </c>
      <c r="B33528" t="s">
        <v>28610</v>
      </c>
      <c r="C33528" t="s">
        <v>33480</v>
      </c>
      <c r="D33528" t="s">
        <v>33476</v>
      </c>
      <c r="E33528"/>
      <c r="F33528"/>
      <c r="G33528"/>
      <c r="H33528"/>
      <c r="I33528"/>
      <c r="J33528"/>
      <c r="U33528" s="43"/>
      <c r="AE33528"/>
    </row>
    <row r="33529" spans="1:31">
      <c r="A33529">
        <v>77840</v>
      </c>
      <c r="B33529" t="s">
        <v>28611</v>
      </c>
      <c r="C33529" t="s">
        <v>33480</v>
      </c>
      <c r="D33529" t="e">
        <v>#N/A</v>
      </c>
      <c r="E33529"/>
      <c r="F33529"/>
      <c r="G33529"/>
      <c r="H33529"/>
      <c r="I33529"/>
      <c r="J33529"/>
      <c r="U33529" s="43"/>
      <c r="AE33529"/>
    </row>
    <row r="33530" spans="1:31">
      <c r="A33530">
        <v>77580</v>
      </c>
      <c r="B33530" t="s">
        <v>28612</v>
      </c>
      <c r="C33530" t="s">
        <v>33480</v>
      </c>
      <c r="D33530" t="s">
        <v>33476</v>
      </c>
      <c r="E33530"/>
      <c r="F33530"/>
      <c r="G33530"/>
      <c r="H33530"/>
      <c r="I33530"/>
      <c r="J33530"/>
      <c r="U33530" s="43"/>
      <c r="AE33530"/>
    </row>
    <row r="33531" spans="1:31">
      <c r="A33531">
        <v>77120</v>
      </c>
      <c r="B33531" t="s">
        <v>28613</v>
      </c>
      <c r="C33531" t="s">
        <v>33480</v>
      </c>
      <c r="D33531" t="s">
        <v>33476</v>
      </c>
      <c r="E33531"/>
      <c r="F33531"/>
      <c r="G33531"/>
      <c r="H33531"/>
      <c r="I33531"/>
      <c r="J33531"/>
      <c r="U33531" s="43"/>
      <c r="AE33531"/>
    </row>
    <row r="33532" spans="1:31">
      <c r="A33532">
        <v>77700</v>
      </c>
      <c r="B33532" t="s">
        <v>28614</v>
      </c>
      <c r="C33532" t="s">
        <v>33480</v>
      </c>
      <c r="D33532" t="s">
        <v>33476</v>
      </c>
      <c r="E33532"/>
      <c r="F33532"/>
      <c r="G33532"/>
      <c r="H33532"/>
      <c r="I33532"/>
      <c r="J33532"/>
      <c r="U33532" s="43"/>
      <c r="AE33532"/>
    </row>
    <row r="33533" spans="1:31">
      <c r="A33533">
        <v>77126</v>
      </c>
      <c r="B33533" t="s">
        <v>28615</v>
      </c>
      <c r="C33533" t="s">
        <v>33480</v>
      </c>
      <c r="D33533" t="e">
        <v>#N/A</v>
      </c>
      <c r="E33533"/>
      <c r="F33533"/>
      <c r="G33533"/>
      <c r="H33533"/>
      <c r="I33533"/>
      <c r="J33533"/>
      <c r="U33533" s="43"/>
      <c r="AE33533"/>
    </row>
    <row r="33534" spans="1:31">
      <c r="A33534">
        <v>77560</v>
      </c>
      <c r="B33534" t="s">
        <v>28616</v>
      </c>
      <c r="C33534" t="s">
        <v>33480</v>
      </c>
      <c r="D33534" t="s">
        <v>33476</v>
      </c>
      <c r="E33534"/>
      <c r="F33534"/>
      <c r="G33534"/>
      <c r="H33534"/>
      <c r="I33534"/>
      <c r="J33534"/>
      <c r="U33534" s="43"/>
      <c r="AE33534"/>
    </row>
    <row r="33535" spans="1:31">
      <c r="A33535">
        <v>77540</v>
      </c>
      <c r="B33535" t="s">
        <v>28617</v>
      </c>
      <c r="C33535" t="s">
        <v>33480</v>
      </c>
      <c r="D33535" t="s">
        <v>33476</v>
      </c>
      <c r="E33535"/>
      <c r="F33535"/>
      <c r="G33535"/>
      <c r="H33535"/>
      <c r="I33535"/>
      <c r="J33535"/>
      <c r="U33535" s="43"/>
      <c r="AE33535"/>
    </row>
    <row r="33536" spans="1:31">
      <c r="A33536">
        <v>77390</v>
      </c>
      <c r="B33536" t="s">
        <v>28618</v>
      </c>
      <c r="C33536" t="s">
        <v>33480</v>
      </c>
      <c r="D33536" t="s">
        <v>33476</v>
      </c>
      <c r="E33536"/>
      <c r="F33536"/>
      <c r="G33536"/>
      <c r="H33536"/>
      <c r="I33536"/>
      <c r="J33536"/>
      <c r="U33536" s="43"/>
      <c r="AE33536"/>
    </row>
    <row r="33537" spans="1:31">
      <c r="A33537">
        <v>77560</v>
      </c>
      <c r="B33537" t="s">
        <v>28619</v>
      </c>
      <c r="C33537" t="s">
        <v>33480</v>
      </c>
      <c r="D33537" t="s">
        <v>33476</v>
      </c>
      <c r="E33537"/>
      <c r="F33537"/>
      <c r="G33537"/>
      <c r="H33537"/>
      <c r="I33537"/>
      <c r="J33537"/>
      <c r="U33537" s="43"/>
      <c r="AE33537"/>
    </row>
    <row r="33538" spans="1:31">
      <c r="A33538">
        <v>77390</v>
      </c>
      <c r="B33538" t="s">
        <v>22264</v>
      </c>
      <c r="C33538" t="s">
        <v>33480</v>
      </c>
      <c r="D33538" t="s">
        <v>33476</v>
      </c>
      <c r="E33538"/>
      <c r="F33538"/>
      <c r="G33538"/>
      <c r="H33538"/>
      <c r="I33538"/>
      <c r="J33538"/>
      <c r="U33538" s="43"/>
      <c r="AE33538"/>
    </row>
    <row r="33539" spans="1:31">
      <c r="A33539">
        <v>77181</v>
      </c>
      <c r="B33539" t="s">
        <v>28620</v>
      </c>
      <c r="C33539" t="s">
        <v>33480</v>
      </c>
      <c r="D33539" t="e">
        <v>#N/A</v>
      </c>
      <c r="E33539"/>
      <c r="F33539"/>
      <c r="G33539"/>
      <c r="H33539"/>
      <c r="I33539"/>
      <c r="J33539"/>
      <c r="U33539" s="43"/>
      <c r="AE33539"/>
    </row>
    <row r="33540" spans="1:31">
      <c r="A33540">
        <v>77154</v>
      </c>
      <c r="B33540" t="s">
        <v>28621</v>
      </c>
      <c r="C33540" t="s">
        <v>33480</v>
      </c>
      <c r="D33540" t="e">
        <v>#N/A</v>
      </c>
      <c r="E33540"/>
      <c r="F33540"/>
      <c r="G33540"/>
      <c r="H33540"/>
      <c r="I33540"/>
      <c r="J33540"/>
      <c r="U33540" s="43"/>
      <c r="AE33540"/>
    </row>
    <row r="33541" spans="1:31">
      <c r="A33541">
        <v>77580</v>
      </c>
      <c r="B33541" t="s">
        <v>28622</v>
      </c>
      <c r="C33541" t="s">
        <v>33480</v>
      </c>
      <c r="D33541" t="s">
        <v>33476</v>
      </c>
      <c r="E33541"/>
      <c r="F33541"/>
      <c r="G33541"/>
      <c r="H33541"/>
      <c r="I33541"/>
      <c r="J33541"/>
      <c r="U33541" s="43"/>
      <c r="AE33541"/>
    </row>
    <row r="33542" spans="1:31">
      <c r="A33542">
        <v>77580</v>
      </c>
      <c r="B33542" t="s">
        <v>28623</v>
      </c>
      <c r="C33542" t="s">
        <v>33480</v>
      </c>
      <c r="D33542" t="s">
        <v>33476</v>
      </c>
      <c r="E33542"/>
      <c r="F33542"/>
      <c r="G33542"/>
      <c r="H33542"/>
      <c r="I33542"/>
      <c r="J33542"/>
      <c r="U33542" s="43"/>
      <c r="AE33542"/>
    </row>
    <row r="33543" spans="1:31">
      <c r="A33543">
        <v>77580</v>
      </c>
      <c r="B33543" t="s">
        <v>28623</v>
      </c>
      <c r="C33543" t="s">
        <v>33480</v>
      </c>
      <c r="D33543" t="s">
        <v>33476</v>
      </c>
      <c r="E33543"/>
      <c r="F33543"/>
      <c r="G33543"/>
      <c r="H33543"/>
      <c r="I33543"/>
      <c r="J33543"/>
      <c r="U33543" s="43"/>
      <c r="AE33543"/>
    </row>
    <row r="33544" spans="1:31">
      <c r="A33544">
        <v>77124</v>
      </c>
      <c r="B33544" t="s">
        <v>28624</v>
      </c>
      <c r="C33544" t="s">
        <v>33480</v>
      </c>
      <c r="D33544" t="e">
        <v>#N/A</v>
      </c>
      <c r="E33544"/>
      <c r="F33544"/>
      <c r="G33544"/>
      <c r="H33544"/>
      <c r="I33544"/>
      <c r="J33544"/>
      <c r="U33544" s="43"/>
      <c r="AE33544"/>
    </row>
    <row r="33545" spans="1:31">
      <c r="A33545">
        <v>77610</v>
      </c>
      <c r="B33545" t="s">
        <v>28625</v>
      </c>
      <c r="C33545" t="s">
        <v>33480</v>
      </c>
      <c r="D33545" t="e">
        <v>#N/A</v>
      </c>
      <c r="E33545"/>
      <c r="F33545"/>
      <c r="G33545"/>
      <c r="H33545"/>
      <c r="I33545"/>
      <c r="J33545"/>
      <c r="U33545" s="43"/>
      <c r="AE33545"/>
    </row>
    <row r="33546" spans="1:31">
      <c r="A33546">
        <v>77390</v>
      </c>
      <c r="B33546" t="s">
        <v>28626</v>
      </c>
      <c r="C33546" t="s">
        <v>33480</v>
      </c>
      <c r="D33546" t="s">
        <v>33476</v>
      </c>
      <c r="E33546"/>
      <c r="F33546"/>
      <c r="G33546"/>
      <c r="H33546"/>
      <c r="I33546"/>
      <c r="J33546"/>
      <c r="U33546" s="43"/>
      <c r="AE33546"/>
    </row>
    <row r="33547" spans="1:31">
      <c r="A33547">
        <v>77183</v>
      </c>
      <c r="B33547" t="s">
        <v>28627</v>
      </c>
      <c r="C33547" t="s">
        <v>33480</v>
      </c>
      <c r="D33547" t="e">
        <v>#N/A</v>
      </c>
      <c r="E33547"/>
      <c r="F33547"/>
      <c r="G33547"/>
      <c r="H33547"/>
      <c r="I33547"/>
      <c r="J33547"/>
      <c r="U33547" s="43"/>
      <c r="AE33547"/>
    </row>
    <row r="33548" spans="1:31">
      <c r="A33548">
        <v>77183</v>
      </c>
      <c r="B33548" t="s">
        <v>28627</v>
      </c>
      <c r="C33548" t="s">
        <v>33480</v>
      </c>
      <c r="D33548" t="e">
        <v>#N/A</v>
      </c>
      <c r="E33548"/>
      <c r="F33548"/>
      <c r="G33548"/>
      <c r="H33548"/>
      <c r="I33548"/>
      <c r="J33548"/>
      <c r="U33548" s="43"/>
      <c r="AE33548"/>
    </row>
    <row r="33549" spans="1:31">
      <c r="A33549">
        <v>77370</v>
      </c>
      <c r="B33549" t="s">
        <v>28628</v>
      </c>
      <c r="C33549" t="s">
        <v>33480</v>
      </c>
      <c r="D33549" t="s">
        <v>33476</v>
      </c>
      <c r="E33549"/>
      <c r="F33549"/>
      <c r="G33549"/>
      <c r="H33549"/>
      <c r="I33549"/>
      <c r="J33549"/>
      <c r="U33549" s="43"/>
      <c r="AE33549"/>
    </row>
    <row r="33550" spans="1:31">
      <c r="A33550">
        <v>77840</v>
      </c>
      <c r="B33550" t="s">
        <v>28629</v>
      </c>
      <c r="C33550" t="s">
        <v>33480</v>
      </c>
      <c r="D33550" t="e">
        <v>#N/A</v>
      </c>
      <c r="E33550"/>
      <c r="F33550"/>
      <c r="G33550"/>
      <c r="H33550"/>
      <c r="I33550"/>
      <c r="J33550"/>
      <c r="U33550" s="43"/>
      <c r="AE33550"/>
    </row>
    <row r="33551" spans="1:31">
      <c r="A33551">
        <v>77165</v>
      </c>
      <c r="B33551" t="s">
        <v>19327</v>
      </c>
      <c r="C33551" t="s">
        <v>33480</v>
      </c>
      <c r="D33551" t="s">
        <v>33476</v>
      </c>
      <c r="E33551"/>
      <c r="F33551"/>
      <c r="G33551"/>
      <c r="H33551"/>
      <c r="I33551"/>
      <c r="J33551"/>
      <c r="U33551" s="43"/>
      <c r="AE33551"/>
    </row>
    <row r="33552" spans="1:31">
      <c r="A33552">
        <v>77320</v>
      </c>
      <c r="B33552" t="s">
        <v>28630</v>
      </c>
      <c r="C33552" t="s">
        <v>33480</v>
      </c>
      <c r="D33552" t="s">
        <v>33476</v>
      </c>
      <c r="E33552"/>
      <c r="F33552"/>
      <c r="G33552"/>
      <c r="H33552"/>
      <c r="I33552"/>
      <c r="J33552"/>
      <c r="U33552" s="43"/>
      <c r="AE33552"/>
    </row>
    <row r="33553" spans="1:31">
      <c r="A33553">
        <v>77190</v>
      </c>
      <c r="B33553" t="s">
        <v>28631</v>
      </c>
      <c r="C33553" t="s">
        <v>33480</v>
      </c>
      <c r="D33553" t="e">
        <v>#N/A</v>
      </c>
      <c r="E33553"/>
      <c r="F33553"/>
      <c r="G33553"/>
      <c r="H33553"/>
      <c r="I33553"/>
      <c r="J33553"/>
      <c r="U33553" s="43"/>
      <c r="AE33553"/>
    </row>
    <row r="33554" spans="1:31">
      <c r="A33554">
        <v>77230</v>
      </c>
      <c r="B33554" t="s">
        <v>28632</v>
      </c>
      <c r="C33554" t="s">
        <v>33480</v>
      </c>
      <c r="D33554" t="s">
        <v>33476</v>
      </c>
      <c r="E33554"/>
      <c r="F33554"/>
      <c r="G33554"/>
      <c r="H33554"/>
      <c r="I33554"/>
      <c r="J33554"/>
      <c r="U33554" s="43"/>
      <c r="AE33554"/>
    </row>
    <row r="33555" spans="1:31">
      <c r="A33555">
        <v>77163</v>
      </c>
      <c r="B33555" t="s">
        <v>28633</v>
      </c>
      <c r="C33555" t="s">
        <v>33480</v>
      </c>
      <c r="D33555" t="s">
        <v>33482</v>
      </c>
      <c r="E33555"/>
      <c r="F33555"/>
      <c r="G33555"/>
      <c r="H33555"/>
      <c r="I33555"/>
      <c r="J33555"/>
      <c r="U33555" s="43"/>
      <c r="AE33555"/>
    </row>
    <row r="33556" spans="1:31">
      <c r="A33556">
        <v>77400</v>
      </c>
      <c r="B33556" t="s">
        <v>28634</v>
      </c>
      <c r="C33556" t="s">
        <v>33480</v>
      </c>
      <c r="D33556" t="s">
        <v>33476</v>
      </c>
      <c r="E33556"/>
      <c r="F33556"/>
      <c r="G33556"/>
      <c r="H33556"/>
      <c r="I33556"/>
      <c r="J33556"/>
      <c r="U33556" s="43"/>
      <c r="AE33556"/>
    </row>
    <row r="33557" spans="1:31">
      <c r="A33557">
        <v>77140</v>
      </c>
      <c r="B33557" t="s">
        <v>28635</v>
      </c>
      <c r="C33557" t="s">
        <v>33480</v>
      </c>
      <c r="D33557" t="s">
        <v>33476</v>
      </c>
      <c r="E33557"/>
      <c r="F33557"/>
      <c r="G33557"/>
      <c r="H33557"/>
      <c r="I33557"/>
      <c r="J33557"/>
      <c r="U33557" s="43"/>
      <c r="AE33557"/>
    </row>
    <row r="33558" spans="1:31">
      <c r="A33558">
        <v>77440</v>
      </c>
      <c r="B33558" t="s">
        <v>28636</v>
      </c>
      <c r="C33558" t="s">
        <v>33480</v>
      </c>
      <c r="D33558" t="s">
        <v>33476</v>
      </c>
      <c r="E33558"/>
      <c r="F33558"/>
      <c r="G33558"/>
      <c r="H33558"/>
      <c r="I33558"/>
      <c r="J33558"/>
      <c r="U33558" s="43"/>
      <c r="AE33558"/>
    </row>
    <row r="33559" spans="1:31">
      <c r="A33559">
        <v>77940</v>
      </c>
      <c r="B33559" t="s">
        <v>28637</v>
      </c>
      <c r="C33559" t="s">
        <v>33480</v>
      </c>
      <c r="D33559" t="s">
        <v>33482</v>
      </c>
      <c r="E33559"/>
      <c r="F33559"/>
      <c r="G33559"/>
      <c r="H33559"/>
      <c r="I33559"/>
      <c r="J33559"/>
      <c r="U33559" s="43"/>
      <c r="AE33559"/>
    </row>
    <row r="33560" spans="1:31">
      <c r="A33560">
        <v>77520</v>
      </c>
      <c r="B33560" t="s">
        <v>28638</v>
      </c>
      <c r="C33560" t="s">
        <v>33480</v>
      </c>
      <c r="D33560" t="s">
        <v>33476</v>
      </c>
      <c r="E33560"/>
      <c r="F33560"/>
      <c r="G33560"/>
      <c r="H33560"/>
      <c r="I33560"/>
      <c r="J33560"/>
      <c r="U33560" s="43"/>
      <c r="AE33560"/>
    </row>
    <row r="33561" spans="1:31">
      <c r="A33561">
        <v>77130</v>
      </c>
      <c r="B33561" t="s">
        <v>28639</v>
      </c>
      <c r="C33561" t="s">
        <v>33480</v>
      </c>
      <c r="D33561" t="s">
        <v>33476</v>
      </c>
      <c r="E33561"/>
      <c r="F33561"/>
      <c r="G33561"/>
      <c r="H33561"/>
      <c r="I33561"/>
      <c r="J33561"/>
      <c r="U33561" s="43"/>
      <c r="AE33561"/>
    </row>
    <row r="33562" spans="1:31">
      <c r="A33562">
        <v>77510</v>
      </c>
      <c r="B33562" t="s">
        <v>28640</v>
      </c>
      <c r="C33562" t="s">
        <v>33480</v>
      </c>
      <c r="D33562" t="s">
        <v>33476</v>
      </c>
      <c r="E33562"/>
      <c r="F33562"/>
      <c r="G33562"/>
      <c r="H33562"/>
      <c r="I33562"/>
      <c r="J33562"/>
      <c r="U33562" s="43"/>
      <c r="AE33562"/>
    </row>
    <row r="33563" spans="1:31">
      <c r="A33563">
        <v>77139</v>
      </c>
      <c r="B33563" t="s">
        <v>28641</v>
      </c>
      <c r="C33563" t="s">
        <v>33480</v>
      </c>
      <c r="D33563" t="s">
        <v>33476</v>
      </c>
      <c r="E33563"/>
      <c r="F33563"/>
      <c r="G33563"/>
      <c r="H33563"/>
      <c r="I33563"/>
      <c r="J33563"/>
      <c r="U33563" s="43"/>
      <c r="AE33563"/>
    </row>
    <row r="33564" spans="1:31">
      <c r="A33564">
        <v>77830</v>
      </c>
      <c r="B33564" t="s">
        <v>28642</v>
      </c>
      <c r="C33564" t="s">
        <v>33480</v>
      </c>
      <c r="D33564" t="s">
        <v>33476</v>
      </c>
      <c r="E33564"/>
      <c r="F33564"/>
      <c r="G33564"/>
      <c r="H33564"/>
      <c r="I33564"/>
      <c r="J33564"/>
      <c r="U33564" s="43"/>
      <c r="AE33564"/>
    </row>
    <row r="33565" spans="1:31">
      <c r="A33565">
        <v>77820</v>
      </c>
      <c r="B33565" t="s">
        <v>28643</v>
      </c>
      <c r="C33565" t="s">
        <v>33480</v>
      </c>
      <c r="D33565" t="e">
        <v>#N/A</v>
      </c>
      <c r="E33565"/>
      <c r="F33565"/>
      <c r="G33565"/>
      <c r="H33565"/>
      <c r="I33565"/>
      <c r="J33565"/>
      <c r="U33565" s="43"/>
      <c r="AE33565"/>
    </row>
    <row r="33566" spans="1:31">
      <c r="A33566">
        <v>77126</v>
      </c>
      <c r="B33566" t="s">
        <v>28644</v>
      </c>
      <c r="C33566" t="s">
        <v>33480</v>
      </c>
      <c r="D33566" t="e">
        <v>#N/A</v>
      </c>
      <c r="E33566"/>
      <c r="F33566"/>
      <c r="G33566"/>
      <c r="H33566"/>
      <c r="I33566"/>
      <c r="J33566"/>
      <c r="U33566" s="43"/>
      <c r="AE33566"/>
    </row>
    <row r="33567" spans="1:31">
      <c r="A33567">
        <v>77620</v>
      </c>
      <c r="B33567" t="s">
        <v>28645</v>
      </c>
      <c r="C33567" t="s">
        <v>33480</v>
      </c>
      <c r="D33567" t="s">
        <v>33476</v>
      </c>
      <c r="E33567"/>
      <c r="F33567"/>
      <c r="G33567"/>
      <c r="H33567"/>
      <c r="I33567"/>
      <c r="J33567"/>
      <c r="U33567" s="43"/>
      <c r="AE33567"/>
    </row>
    <row r="33568" spans="1:31">
      <c r="A33568">
        <v>77184</v>
      </c>
      <c r="B33568" t="s">
        <v>28646</v>
      </c>
      <c r="C33568" t="s">
        <v>33480</v>
      </c>
      <c r="D33568" t="e">
        <v>#N/A</v>
      </c>
      <c r="E33568"/>
      <c r="F33568"/>
      <c r="G33568"/>
      <c r="H33568"/>
      <c r="I33568"/>
      <c r="J33568"/>
      <c r="U33568" s="43"/>
      <c r="AE33568"/>
    </row>
    <row r="33569" spans="1:31">
      <c r="A33569">
        <v>77184</v>
      </c>
      <c r="B33569" t="s">
        <v>28646</v>
      </c>
      <c r="C33569" t="s">
        <v>33480</v>
      </c>
      <c r="D33569" t="e">
        <v>#N/A</v>
      </c>
      <c r="E33569"/>
      <c r="F33569"/>
      <c r="G33569"/>
      <c r="H33569"/>
      <c r="I33569"/>
      <c r="J33569"/>
      <c r="U33569" s="43"/>
      <c r="AE33569"/>
    </row>
    <row r="33570" spans="1:31">
      <c r="A33570">
        <v>77450</v>
      </c>
      <c r="B33570" t="s">
        <v>28647</v>
      </c>
      <c r="C33570" t="s">
        <v>33480</v>
      </c>
      <c r="D33570" t="e">
        <v>#N/A</v>
      </c>
      <c r="E33570"/>
      <c r="F33570"/>
      <c r="G33570"/>
      <c r="H33570"/>
      <c r="I33570"/>
      <c r="J33570"/>
      <c r="U33570" s="43"/>
      <c r="AE33570"/>
    </row>
    <row r="33571" spans="1:31">
      <c r="A33571">
        <v>77940</v>
      </c>
      <c r="B33571" t="s">
        <v>28648</v>
      </c>
      <c r="C33571" t="s">
        <v>33480</v>
      </c>
      <c r="D33571" t="s">
        <v>33482</v>
      </c>
      <c r="E33571"/>
      <c r="F33571"/>
      <c r="G33571"/>
      <c r="H33571"/>
      <c r="I33571"/>
      <c r="J33571"/>
      <c r="U33571" s="43"/>
      <c r="AE33571"/>
    </row>
    <row r="33572" spans="1:31">
      <c r="A33572">
        <v>77139</v>
      </c>
      <c r="B33572" t="s">
        <v>896</v>
      </c>
      <c r="C33572" t="s">
        <v>33480</v>
      </c>
      <c r="D33572" t="s">
        <v>33476</v>
      </c>
      <c r="E33572"/>
      <c r="F33572"/>
      <c r="G33572"/>
      <c r="H33572"/>
      <c r="I33572"/>
      <c r="J33572"/>
      <c r="U33572" s="43"/>
      <c r="AE33572"/>
    </row>
    <row r="33573" spans="1:31">
      <c r="A33573">
        <v>77157</v>
      </c>
      <c r="B33573" t="s">
        <v>28649</v>
      </c>
      <c r="C33573" t="s">
        <v>33480</v>
      </c>
      <c r="D33573" t="e">
        <v>#N/A</v>
      </c>
      <c r="E33573"/>
      <c r="F33573"/>
      <c r="G33573"/>
      <c r="H33573"/>
      <c r="I33573"/>
      <c r="J33573"/>
      <c r="U33573" s="43"/>
      <c r="AE33573"/>
    </row>
    <row r="33574" spans="1:31">
      <c r="A33574">
        <v>77166</v>
      </c>
      <c r="B33574" t="s">
        <v>28650</v>
      </c>
      <c r="C33574" t="s">
        <v>33480</v>
      </c>
      <c r="D33574" t="e">
        <v>#N/A</v>
      </c>
      <c r="E33574"/>
      <c r="F33574"/>
      <c r="G33574"/>
      <c r="H33574"/>
      <c r="I33574"/>
      <c r="J33574"/>
      <c r="U33574" s="43"/>
      <c r="AE33574"/>
    </row>
    <row r="33575" spans="1:31">
      <c r="A33575">
        <v>77166</v>
      </c>
      <c r="B33575" t="s">
        <v>28650</v>
      </c>
      <c r="C33575" t="s">
        <v>33480</v>
      </c>
      <c r="D33575" t="e">
        <v>#N/A</v>
      </c>
      <c r="E33575"/>
      <c r="F33575"/>
      <c r="G33575"/>
      <c r="H33575"/>
      <c r="I33575"/>
      <c r="J33575"/>
      <c r="U33575" s="43"/>
      <c r="AE33575"/>
    </row>
    <row r="33576" spans="1:31">
      <c r="A33576">
        <v>77515</v>
      </c>
      <c r="B33576" t="s">
        <v>28651</v>
      </c>
      <c r="C33576" t="s">
        <v>33480</v>
      </c>
      <c r="D33576" t="s">
        <v>33482</v>
      </c>
      <c r="E33576"/>
      <c r="F33576"/>
      <c r="G33576"/>
      <c r="H33576"/>
      <c r="I33576"/>
      <c r="J33576"/>
      <c r="U33576" s="43"/>
      <c r="AE33576"/>
    </row>
    <row r="33577" spans="1:31">
      <c r="A33577">
        <v>77220</v>
      </c>
      <c r="B33577" t="s">
        <v>9936</v>
      </c>
      <c r="C33577" t="s">
        <v>33480</v>
      </c>
      <c r="D33577" t="s">
        <v>33476</v>
      </c>
      <c r="E33577"/>
      <c r="F33577"/>
      <c r="G33577"/>
      <c r="H33577"/>
      <c r="I33577"/>
      <c r="J33577"/>
      <c r="U33577" s="43"/>
      <c r="AE33577"/>
    </row>
    <row r="33578" spans="1:31">
      <c r="A33578">
        <v>77167</v>
      </c>
      <c r="B33578" t="s">
        <v>28652</v>
      </c>
      <c r="C33578" t="s">
        <v>33480</v>
      </c>
      <c r="D33578" t="e">
        <v>#N/A</v>
      </c>
      <c r="E33578"/>
      <c r="F33578"/>
      <c r="G33578"/>
      <c r="H33578"/>
      <c r="I33578"/>
      <c r="J33578"/>
      <c r="U33578" s="43"/>
      <c r="AE33578"/>
    </row>
    <row r="33579" spans="1:31">
      <c r="A33579">
        <v>77133</v>
      </c>
      <c r="B33579" t="s">
        <v>28653</v>
      </c>
      <c r="C33579" t="s">
        <v>33480</v>
      </c>
      <c r="D33579" t="s">
        <v>33482</v>
      </c>
      <c r="E33579"/>
      <c r="F33579"/>
      <c r="G33579"/>
      <c r="H33579"/>
      <c r="I33579"/>
      <c r="J33579"/>
      <c r="U33579" s="43"/>
      <c r="AE33579"/>
    </row>
    <row r="33580" spans="1:31">
      <c r="A33580">
        <v>77150</v>
      </c>
      <c r="B33580" t="s">
        <v>28654</v>
      </c>
      <c r="C33580" t="s">
        <v>33480</v>
      </c>
      <c r="D33580" t="e">
        <v>#N/A</v>
      </c>
      <c r="E33580"/>
      <c r="F33580"/>
      <c r="G33580"/>
      <c r="H33580"/>
      <c r="I33580"/>
      <c r="J33580"/>
      <c r="U33580" s="43"/>
      <c r="AE33580"/>
    </row>
    <row r="33581" spans="1:31">
      <c r="A33581">
        <v>77164</v>
      </c>
      <c r="B33581" t="s">
        <v>28655</v>
      </c>
      <c r="C33581" t="s">
        <v>33480</v>
      </c>
      <c r="D33581" t="e">
        <v>#N/A</v>
      </c>
      <c r="E33581"/>
      <c r="F33581"/>
      <c r="G33581"/>
      <c r="H33581"/>
      <c r="I33581"/>
      <c r="J33581"/>
      <c r="U33581" s="43"/>
      <c r="AE33581"/>
    </row>
    <row r="33582" spans="1:31">
      <c r="A33582">
        <v>77320</v>
      </c>
      <c r="B33582" t="s">
        <v>28656</v>
      </c>
      <c r="C33582" t="s">
        <v>33480</v>
      </c>
      <c r="D33582" t="s">
        <v>33476</v>
      </c>
      <c r="E33582"/>
      <c r="F33582"/>
      <c r="G33582"/>
      <c r="H33582"/>
      <c r="I33582"/>
      <c r="J33582"/>
      <c r="U33582" s="43"/>
      <c r="AE33582"/>
    </row>
    <row r="33583" spans="1:31">
      <c r="A33583">
        <v>77260</v>
      </c>
      <c r="B33583" t="s">
        <v>28657</v>
      </c>
      <c r="C33583" t="s">
        <v>33480</v>
      </c>
      <c r="D33583" t="s">
        <v>33482</v>
      </c>
      <c r="E33583"/>
      <c r="F33583"/>
      <c r="G33583"/>
      <c r="H33583"/>
      <c r="I33583"/>
      <c r="J33583"/>
      <c r="U33583" s="43"/>
      <c r="AE33583"/>
    </row>
    <row r="33584" spans="1:31">
      <c r="A33584">
        <v>77940</v>
      </c>
      <c r="B33584" t="s">
        <v>26250</v>
      </c>
      <c r="C33584" t="s">
        <v>33480</v>
      </c>
      <c r="D33584" t="s">
        <v>33482</v>
      </c>
      <c r="E33584"/>
      <c r="F33584"/>
      <c r="G33584"/>
      <c r="H33584"/>
      <c r="I33584"/>
      <c r="J33584"/>
      <c r="U33584" s="43"/>
      <c r="AE33584"/>
    </row>
    <row r="33585" spans="1:31">
      <c r="A33585">
        <v>77930</v>
      </c>
      <c r="B33585" t="s">
        <v>28658</v>
      </c>
      <c r="C33585" t="s">
        <v>33480</v>
      </c>
      <c r="D33585" t="s">
        <v>33482</v>
      </c>
      <c r="E33585"/>
      <c r="F33585"/>
      <c r="G33585"/>
      <c r="H33585"/>
      <c r="I33585"/>
      <c r="J33585"/>
      <c r="U33585" s="43"/>
      <c r="AE33585"/>
    </row>
    <row r="33586" spans="1:31">
      <c r="A33586">
        <v>77300</v>
      </c>
      <c r="B33586" t="s">
        <v>28659</v>
      </c>
      <c r="C33586" t="s">
        <v>33480</v>
      </c>
      <c r="D33586" t="s">
        <v>33476</v>
      </c>
      <c r="E33586"/>
      <c r="F33586"/>
      <c r="G33586"/>
      <c r="H33586"/>
      <c r="I33586"/>
      <c r="J33586"/>
      <c r="U33586" s="43"/>
      <c r="AE33586"/>
    </row>
    <row r="33587" spans="1:31">
      <c r="A33587">
        <v>77480</v>
      </c>
      <c r="B33587" t="s">
        <v>28660</v>
      </c>
      <c r="C33587" t="s">
        <v>33480</v>
      </c>
      <c r="D33587" t="e">
        <v>#N/A</v>
      </c>
      <c r="E33587"/>
      <c r="F33587"/>
      <c r="G33587"/>
      <c r="H33587"/>
      <c r="I33587"/>
      <c r="J33587"/>
      <c r="U33587" s="43"/>
      <c r="AE33587"/>
    </row>
    <row r="33588" spans="1:31">
      <c r="A33588">
        <v>77590</v>
      </c>
      <c r="B33588" t="s">
        <v>28661</v>
      </c>
      <c r="C33588" t="s">
        <v>33480</v>
      </c>
      <c r="D33588" t="e">
        <v>#N/A</v>
      </c>
      <c r="E33588"/>
      <c r="F33588"/>
      <c r="G33588"/>
      <c r="H33588"/>
      <c r="I33588"/>
      <c r="J33588"/>
      <c r="U33588" s="43"/>
      <c r="AE33588"/>
    </row>
    <row r="33589" spans="1:31">
      <c r="A33589">
        <v>77370</v>
      </c>
      <c r="B33589" t="s">
        <v>28662</v>
      </c>
      <c r="C33589" t="s">
        <v>33480</v>
      </c>
      <c r="D33589" t="s">
        <v>33476</v>
      </c>
      <c r="E33589"/>
      <c r="F33589"/>
      <c r="G33589"/>
      <c r="H33589"/>
      <c r="I33589"/>
      <c r="J33589"/>
      <c r="U33589" s="43"/>
      <c r="AE33589"/>
    </row>
    <row r="33590" spans="1:31">
      <c r="A33590">
        <v>77370</v>
      </c>
      <c r="B33590" t="s">
        <v>28663</v>
      </c>
      <c r="C33590" t="s">
        <v>33480</v>
      </c>
      <c r="D33590" t="s">
        <v>33476</v>
      </c>
      <c r="E33590"/>
      <c r="F33590"/>
      <c r="G33590"/>
      <c r="H33590"/>
      <c r="I33590"/>
      <c r="J33590"/>
      <c r="U33590" s="43"/>
      <c r="AE33590"/>
    </row>
    <row r="33591" spans="1:31">
      <c r="A33591">
        <v>77610</v>
      </c>
      <c r="B33591" t="s">
        <v>28664</v>
      </c>
      <c r="C33591" t="s">
        <v>33480</v>
      </c>
      <c r="D33591" t="e">
        <v>#N/A</v>
      </c>
      <c r="E33591"/>
      <c r="F33591"/>
      <c r="G33591"/>
      <c r="H33591"/>
      <c r="I33591"/>
      <c r="J33591"/>
      <c r="U33591" s="43"/>
      <c r="AE33591"/>
    </row>
    <row r="33592" spans="1:31">
      <c r="A33592">
        <v>77165</v>
      </c>
      <c r="B33592" t="s">
        <v>28665</v>
      </c>
      <c r="C33592" t="s">
        <v>33480</v>
      </c>
      <c r="D33592" t="s">
        <v>33476</v>
      </c>
      <c r="E33592"/>
      <c r="F33592"/>
      <c r="G33592"/>
      <c r="H33592"/>
      <c r="I33592"/>
      <c r="J33592"/>
      <c r="U33592" s="43"/>
      <c r="AE33592"/>
    </row>
    <row r="33593" spans="1:31">
      <c r="A33593">
        <v>77130</v>
      </c>
      <c r="B33593" t="s">
        <v>5799</v>
      </c>
      <c r="C33593" t="s">
        <v>33480</v>
      </c>
      <c r="D33593" t="s">
        <v>33476</v>
      </c>
      <c r="E33593"/>
      <c r="F33593"/>
      <c r="G33593"/>
      <c r="H33593"/>
      <c r="I33593"/>
      <c r="J33593"/>
      <c r="U33593" s="43"/>
      <c r="AE33593"/>
    </row>
    <row r="33594" spans="1:31">
      <c r="A33594">
        <v>77390</v>
      </c>
      <c r="B33594" t="s">
        <v>28666</v>
      </c>
      <c r="C33594" t="s">
        <v>33480</v>
      </c>
      <c r="D33594" t="s">
        <v>33476</v>
      </c>
      <c r="E33594"/>
      <c r="F33594"/>
      <c r="G33594"/>
      <c r="H33594"/>
      <c r="I33594"/>
      <c r="J33594"/>
      <c r="U33594" s="43"/>
      <c r="AE33594"/>
    </row>
    <row r="33595" spans="1:31">
      <c r="A33595">
        <v>77410</v>
      </c>
      <c r="B33595" t="s">
        <v>28667</v>
      </c>
      <c r="C33595" t="s">
        <v>33480</v>
      </c>
      <c r="D33595" t="s">
        <v>33476</v>
      </c>
      <c r="E33595"/>
      <c r="F33595"/>
      <c r="G33595"/>
      <c r="H33595"/>
      <c r="I33595"/>
      <c r="J33595"/>
      <c r="U33595" s="43"/>
      <c r="AE33595"/>
    </row>
    <row r="33596" spans="1:31">
      <c r="A33596">
        <v>77320</v>
      </c>
      <c r="B33596" t="s">
        <v>28668</v>
      </c>
      <c r="C33596" t="s">
        <v>33480</v>
      </c>
      <c r="D33596" t="s">
        <v>33476</v>
      </c>
      <c r="E33596"/>
      <c r="F33596"/>
      <c r="G33596"/>
      <c r="H33596"/>
      <c r="I33596"/>
      <c r="J33596"/>
      <c r="U33596" s="43"/>
      <c r="AE33596"/>
    </row>
    <row r="33597" spans="1:31">
      <c r="A33597">
        <v>77760</v>
      </c>
      <c r="B33597" t="s">
        <v>28669</v>
      </c>
      <c r="C33597" t="s">
        <v>33480</v>
      </c>
      <c r="D33597" t="s">
        <v>33476</v>
      </c>
      <c r="E33597"/>
      <c r="F33597"/>
      <c r="G33597"/>
      <c r="H33597"/>
      <c r="I33597"/>
      <c r="J33597"/>
      <c r="U33597" s="43"/>
      <c r="AE33597"/>
    </row>
    <row r="33598" spans="1:31">
      <c r="A33598">
        <v>77470</v>
      </c>
      <c r="B33598" t="s">
        <v>28670</v>
      </c>
      <c r="C33598" t="s">
        <v>33480</v>
      </c>
      <c r="D33598" t="s">
        <v>33482</v>
      </c>
      <c r="E33598"/>
      <c r="F33598"/>
      <c r="G33598"/>
      <c r="H33598"/>
      <c r="I33598"/>
      <c r="J33598"/>
      <c r="U33598" s="43"/>
      <c r="AE33598"/>
    </row>
    <row r="33599" spans="1:31">
      <c r="A33599">
        <v>77890</v>
      </c>
      <c r="B33599" t="s">
        <v>28671</v>
      </c>
      <c r="C33599" t="s">
        <v>33480</v>
      </c>
      <c r="D33599" t="s">
        <v>33476</v>
      </c>
      <c r="E33599"/>
      <c r="F33599"/>
      <c r="G33599"/>
      <c r="H33599"/>
      <c r="I33599"/>
      <c r="J33599"/>
      <c r="U33599" s="43"/>
      <c r="AE33599"/>
    </row>
    <row r="33600" spans="1:31">
      <c r="A33600">
        <v>77370</v>
      </c>
      <c r="B33600" t="s">
        <v>28672</v>
      </c>
      <c r="C33600" t="s">
        <v>33480</v>
      </c>
      <c r="D33600" t="s">
        <v>33476</v>
      </c>
      <c r="E33600"/>
      <c r="F33600"/>
      <c r="G33600"/>
      <c r="H33600"/>
      <c r="I33600"/>
      <c r="J33600"/>
      <c r="U33600" s="43"/>
      <c r="AE33600"/>
    </row>
    <row r="33601" spans="1:31">
      <c r="A33601">
        <v>77690</v>
      </c>
      <c r="B33601" t="s">
        <v>28673</v>
      </c>
      <c r="C33601" t="s">
        <v>33480</v>
      </c>
      <c r="D33601" t="e">
        <v>#N/A</v>
      </c>
      <c r="E33601"/>
      <c r="F33601"/>
      <c r="G33601"/>
      <c r="H33601"/>
      <c r="I33601"/>
      <c r="J33601"/>
      <c r="U33601" s="43"/>
      <c r="AE33601"/>
    </row>
    <row r="33602" spans="1:31">
      <c r="A33602">
        <v>77910</v>
      </c>
      <c r="B33602" t="s">
        <v>28674</v>
      </c>
      <c r="C33602" t="s">
        <v>33480</v>
      </c>
      <c r="D33602" t="e">
        <v>#N/A</v>
      </c>
      <c r="E33602"/>
      <c r="F33602"/>
      <c r="G33602"/>
      <c r="H33602"/>
      <c r="I33602"/>
      <c r="J33602"/>
      <c r="U33602" s="43"/>
      <c r="AE33602"/>
    </row>
    <row r="33603" spans="1:31">
      <c r="A33603">
        <v>77840</v>
      </c>
      <c r="B33603" t="s">
        <v>28675</v>
      </c>
      <c r="C33603" t="s">
        <v>33480</v>
      </c>
      <c r="D33603" t="e">
        <v>#N/A</v>
      </c>
      <c r="E33603"/>
      <c r="F33603"/>
      <c r="G33603"/>
      <c r="H33603"/>
      <c r="I33603"/>
      <c r="J33603"/>
      <c r="U33603" s="43"/>
      <c r="AE33603"/>
    </row>
    <row r="33604" spans="1:31">
      <c r="A33604">
        <v>77165</v>
      </c>
      <c r="B33604" t="s">
        <v>28676</v>
      </c>
      <c r="C33604" t="s">
        <v>33480</v>
      </c>
      <c r="D33604" t="s">
        <v>33476</v>
      </c>
      <c r="E33604"/>
      <c r="F33604"/>
      <c r="G33604"/>
      <c r="H33604"/>
      <c r="I33604"/>
      <c r="J33604"/>
      <c r="U33604" s="43"/>
      <c r="AE33604"/>
    </row>
    <row r="33605" spans="1:31">
      <c r="A33605">
        <v>77120</v>
      </c>
      <c r="B33605" t="s">
        <v>28677</v>
      </c>
      <c r="C33605" t="s">
        <v>33480</v>
      </c>
      <c r="D33605" t="s">
        <v>33476</v>
      </c>
      <c r="E33605"/>
      <c r="F33605"/>
      <c r="G33605"/>
      <c r="H33605"/>
      <c r="I33605"/>
      <c r="J33605"/>
      <c r="U33605" s="43"/>
      <c r="AE33605"/>
    </row>
    <row r="33606" spans="1:31">
      <c r="A33606">
        <v>77890</v>
      </c>
      <c r="B33606" t="s">
        <v>28678</v>
      </c>
      <c r="C33606" t="s">
        <v>33480</v>
      </c>
      <c r="D33606" t="s">
        <v>33476</v>
      </c>
      <c r="E33606"/>
      <c r="F33606"/>
      <c r="G33606"/>
      <c r="H33606"/>
      <c r="I33606"/>
      <c r="J33606"/>
      <c r="U33606" s="43"/>
      <c r="AE33606"/>
    </row>
    <row r="33607" spans="1:31">
      <c r="A33607">
        <v>77114</v>
      </c>
      <c r="B33607" t="s">
        <v>28679</v>
      </c>
      <c r="C33607" t="s">
        <v>33480</v>
      </c>
      <c r="D33607" t="s">
        <v>33476</v>
      </c>
      <c r="E33607"/>
      <c r="F33607"/>
      <c r="G33607"/>
      <c r="H33607"/>
      <c r="I33607"/>
      <c r="J33607"/>
      <c r="U33607" s="43"/>
      <c r="AE33607"/>
    </row>
    <row r="33608" spans="1:31">
      <c r="A33608">
        <v>77400</v>
      </c>
      <c r="B33608" t="s">
        <v>28680</v>
      </c>
      <c r="C33608" t="s">
        <v>33480</v>
      </c>
      <c r="D33608" t="s">
        <v>33476</v>
      </c>
      <c r="E33608"/>
      <c r="F33608"/>
      <c r="G33608"/>
      <c r="H33608"/>
      <c r="I33608"/>
      <c r="J33608"/>
      <c r="U33608" s="43"/>
      <c r="AE33608"/>
    </row>
    <row r="33609" spans="1:31">
      <c r="A33609">
        <v>77130</v>
      </c>
      <c r="B33609" t="s">
        <v>28681</v>
      </c>
      <c r="C33609" t="s">
        <v>33480</v>
      </c>
      <c r="D33609" t="s">
        <v>33476</v>
      </c>
      <c r="E33609"/>
      <c r="F33609"/>
      <c r="G33609"/>
      <c r="H33609"/>
      <c r="I33609"/>
      <c r="J33609"/>
      <c r="U33609" s="43"/>
      <c r="AE33609"/>
    </row>
    <row r="33610" spans="1:31">
      <c r="A33610">
        <v>77720</v>
      </c>
      <c r="B33610" t="s">
        <v>28682</v>
      </c>
      <c r="C33610" t="s">
        <v>33480</v>
      </c>
      <c r="D33610" t="s">
        <v>33476</v>
      </c>
      <c r="E33610"/>
      <c r="F33610"/>
      <c r="G33610"/>
      <c r="H33610"/>
      <c r="I33610"/>
      <c r="J33610"/>
      <c r="U33610" s="43"/>
      <c r="AE33610"/>
    </row>
    <row r="33611" spans="1:31">
      <c r="A33611">
        <v>77720</v>
      </c>
      <c r="B33611" t="s">
        <v>28682</v>
      </c>
      <c r="C33611" t="s">
        <v>33480</v>
      </c>
      <c r="D33611" t="s">
        <v>33476</v>
      </c>
      <c r="E33611"/>
      <c r="F33611"/>
      <c r="G33611"/>
      <c r="H33611"/>
      <c r="I33611"/>
      <c r="J33611"/>
      <c r="U33611" s="43"/>
      <c r="AE33611"/>
    </row>
    <row r="33612" spans="1:31">
      <c r="A33612">
        <v>77118</v>
      </c>
      <c r="B33612" t="s">
        <v>28683</v>
      </c>
      <c r="C33612" t="s">
        <v>33480</v>
      </c>
      <c r="D33612" t="s">
        <v>33476</v>
      </c>
      <c r="E33612"/>
      <c r="F33612"/>
      <c r="G33612"/>
      <c r="H33612"/>
      <c r="I33612"/>
      <c r="J33612"/>
      <c r="U33612" s="43"/>
      <c r="AE33612"/>
    </row>
    <row r="33613" spans="1:31">
      <c r="A33613">
        <v>77410</v>
      </c>
      <c r="B33613" t="s">
        <v>28684</v>
      </c>
      <c r="C33613" t="s">
        <v>33480</v>
      </c>
      <c r="D33613" t="s">
        <v>33476</v>
      </c>
      <c r="E33613"/>
      <c r="F33613"/>
      <c r="G33613"/>
      <c r="H33613"/>
      <c r="I33613"/>
      <c r="J33613"/>
      <c r="U33613" s="43"/>
      <c r="AE33613"/>
    </row>
    <row r="33614" spans="1:31">
      <c r="A33614">
        <v>77220</v>
      </c>
      <c r="B33614" t="s">
        <v>28685</v>
      </c>
      <c r="C33614" t="s">
        <v>33480</v>
      </c>
      <c r="D33614" t="s">
        <v>33476</v>
      </c>
      <c r="E33614"/>
      <c r="F33614"/>
      <c r="G33614"/>
      <c r="H33614"/>
      <c r="I33614"/>
      <c r="J33614"/>
      <c r="U33614" s="43"/>
      <c r="AE33614"/>
    </row>
    <row r="33615" spans="1:31">
      <c r="A33615">
        <v>77880</v>
      </c>
      <c r="B33615" t="s">
        <v>28686</v>
      </c>
      <c r="C33615" t="s">
        <v>33480</v>
      </c>
      <c r="D33615" t="e">
        <v>#N/A</v>
      </c>
      <c r="E33615"/>
      <c r="F33615"/>
      <c r="G33615"/>
      <c r="H33615"/>
      <c r="I33615"/>
      <c r="J33615"/>
      <c r="U33615" s="43"/>
      <c r="AE33615"/>
    </row>
    <row r="33616" spans="1:31">
      <c r="A33616">
        <v>77166</v>
      </c>
      <c r="B33616" t="s">
        <v>28687</v>
      </c>
      <c r="C33616" t="s">
        <v>33480</v>
      </c>
      <c r="D33616" t="e">
        <v>#N/A</v>
      </c>
      <c r="E33616"/>
      <c r="F33616"/>
      <c r="G33616"/>
      <c r="H33616"/>
      <c r="I33616"/>
      <c r="J33616"/>
      <c r="U33616" s="43"/>
      <c r="AE33616"/>
    </row>
    <row r="33617" spans="1:31">
      <c r="A33617">
        <v>77166</v>
      </c>
      <c r="B33617" t="s">
        <v>28687</v>
      </c>
      <c r="C33617" t="s">
        <v>33480</v>
      </c>
      <c r="D33617" t="e">
        <v>#N/A</v>
      </c>
      <c r="E33617"/>
      <c r="F33617"/>
      <c r="G33617"/>
      <c r="H33617"/>
      <c r="I33617"/>
      <c r="J33617"/>
      <c r="U33617" s="43"/>
      <c r="AE33617"/>
    </row>
    <row r="33618" spans="1:31">
      <c r="A33618">
        <v>77480</v>
      </c>
      <c r="B33618" t="s">
        <v>28688</v>
      </c>
      <c r="C33618" t="s">
        <v>33480</v>
      </c>
      <c r="D33618" t="e">
        <v>#N/A</v>
      </c>
      <c r="E33618"/>
      <c r="F33618"/>
      <c r="G33618"/>
      <c r="H33618"/>
      <c r="I33618"/>
      <c r="J33618"/>
      <c r="U33618" s="43"/>
      <c r="AE33618"/>
    </row>
    <row r="33619" spans="1:31">
      <c r="A33619">
        <v>77580</v>
      </c>
      <c r="B33619" t="s">
        <v>28689</v>
      </c>
      <c r="C33619" t="s">
        <v>33480</v>
      </c>
      <c r="D33619" t="s">
        <v>33476</v>
      </c>
      <c r="E33619"/>
      <c r="F33619"/>
      <c r="G33619"/>
      <c r="H33619"/>
      <c r="I33619"/>
      <c r="J33619"/>
      <c r="U33619" s="43"/>
      <c r="AE33619"/>
    </row>
    <row r="33620" spans="1:31">
      <c r="A33620">
        <v>77760</v>
      </c>
      <c r="B33620" t="s">
        <v>28690</v>
      </c>
      <c r="C33620" t="s">
        <v>33480</v>
      </c>
      <c r="D33620" t="s">
        <v>33476</v>
      </c>
      <c r="E33620"/>
      <c r="F33620"/>
      <c r="G33620"/>
      <c r="H33620"/>
      <c r="I33620"/>
      <c r="J33620"/>
      <c r="U33620" s="43"/>
      <c r="AE33620"/>
    </row>
    <row r="33621" spans="1:31">
      <c r="A33621">
        <v>77600</v>
      </c>
      <c r="B33621" t="s">
        <v>28691</v>
      </c>
      <c r="C33621" t="s">
        <v>33480</v>
      </c>
      <c r="D33621" t="e">
        <v>#N/A</v>
      </c>
      <c r="E33621"/>
      <c r="F33621"/>
      <c r="G33621"/>
      <c r="H33621"/>
      <c r="I33621"/>
      <c r="J33621"/>
      <c r="U33621" s="43"/>
      <c r="AE33621"/>
    </row>
    <row r="33622" spans="1:31">
      <c r="A33622">
        <v>77390</v>
      </c>
      <c r="B33622" t="s">
        <v>28692</v>
      </c>
      <c r="C33622" t="s">
        <v>33480</v>
      </c>
      <c r="D33622" t="s">
        <v>33476</v>
      </c>
      <c r="E33622"/>
      <c r="F33622"/>
      <c r="G33622"/>
      <c r="H33622"/>
      <c r="I33622"/>
      <c r="J33622"/>
      <c r="U33622" s="43"/>
      <c r="AE33622"/>
    </row>
    <row r="33623" spans="1:31">
      <c r="A33623">
        <v>77520</v>
      </c>
      <c r="B33623" t="s">
        <v>28693</v>
      </c>
      <c r="C33623" t="s">
        <v>33480</v>
      </c>
      <c r="D33623" t="s">
        <v>33476</v>
      </c>
      <c r="E33623"/>
      <c r="F33623"/>
      <c r="G33623"/>
      <c r="H33623"/>
      <c r="I33623"/>
      <c r="J33623"/>
      <c r="U33623" s="43"/>
      <c r="AE33623"/>
    </row>
    <row r="33624" spans="1:31">
      <c r="A33624">
        <v>77520</v>
      </c>
      <c r="B33624" t="s">
        <v>28693</v>
      </c>
      <c r="C33624" t="s">
        <v>33480</v>
      </c>
      <c r="D33624" t="s">
        <v>33476</v>
      </c>
      <c r="E33624"/>
      <c r="F33624"/>
      <c r="G33624"/>
      <c r="H33624"/>
      <c r="I33624"/>
      <c r="J33624"/>
      <c r="U33624" s="43"/>
      <c r="AE33624"/>
    </row>
    <row r="33625" spans="1:31">
      <c r="A33625">
        <v>77515</v>
      </c>
      <c r="B33625" t="s">
        <v>28694</v>
      </c>
      <c r="C33625" t="s">
        <v>33480</v>
      </c>
      <c r="D33625" t="s">
        <v>33482</v>
      </c>
      <c r="E33625"/>
      <c r="F33625"/>
      <c r="G33625"/>
      <c r="H33625"/>
      <c r="I33625"/>
      <c r="J33625"/>
      <c r="U33625" s="43"/>
      <c r="AE33625"/>
    </row>
    <row r="33626" spans="1:31">
      <c r="A33626">
        <v>77580</v>
      </c>
      <c r="B33626" t="s">
        <v>28695</v>
      </c>
      <c r="C33626" t="s">
        <v>33480</v>
      </c>
      <c r="D33626" t="s">
        <v>33476</v>
      </c>
      <c r="E33626"/>
      <c r="F33626"/>
      <c r="G33626"/>
      <c r="H33626"/>
      <c r="I33626"/>
      <c r="J33626"/>
      <c r="U33626" s="43"/>
      <c r="AE33626"/>
    </row>
    <row r="33627" spans="1:31">
      <c r="A33627">
        <v>77850</v>
      </c>
      <c r="B33627" t="s">
        <v>28696</v>
      </c>
      <c r="C33627" t="s">
        <v>33480</v>
      </c>
      <c r="D33627" t="e">
        <v>#N/A</v>
      </c>
      <c r="E33627"/>
      <c r="F33627"/>
      <c r="G33627"/>
      <c r="H33627"/>
      <c r="I33627"/>
      <c r="J33627"/>
      <c r="U33627" s="43"/>
      <c r="AE33627"/>
    </row>
    <row r="33628" spans="1:31">
      <c r="A33628">
        <v>77114</v>
      </c>
      <c r="B33628" t="s">
        <v>28697</v>
      </c>
      <c r="C33628" t="s">
        <v>33480</v>
      </c>
      <c r="D33628" t="s">
        <v>33476</v>
      </c>
      <c r="E33628"/>
      <c r="F33628"/>
      <c r="G33628"/>
      <c r="H33628"/>
      <c r="I33628"/>
      <c r="J33628"/>
      <c r="U33628" s="43"/>
      <c r="AE33628"/>
    </row>
    <row r="33629" spans="1:31">
      <c r="A33629">
        <v>77510</v>
      </c>
      <c r="B33629" t="s">
        <v>28698</v>
      </c>
      <c r="C33629" t="s">
        <v>33480</v>
      </c>
      <c r="D33629" t="s">
        <v>33476</v>
      </c>
      <c r="E33629"/>
      <c r="F33629"/>
      <c r="G33629"/>
      <c r="H33629"/>
      <c r="I33629"/>
      <c r="J33629"/>
      <c r="U33629" s="43"/>
      <c r="AE33629"/>
    </row>
    <row r="33630" spans="1:31">
      <c r="A33630">
        <v>77610</v>
      </c>
      <c r="B33630" t="s">
        <v>28699</v>
      </c>
      <c r="C33630" t="s">
        <v>33480</v>
      </c>
      <c r="D33630" t="e">
        <v>#N/A</v>
      </c>
      <c r="E33630"/>
      <c r="F33630"/>
      <c r="G33630"/>
      <c r="H33630"/>
      <c r="I33630"/>
      <c r="J33630"/>
      <c r="U33630" s="43"/>
      <c r="AE33630"/>
    </row>
    <row r="33631" spans="1:31">
      <c r="A33631">
        <v>77890</v>
      </c>
      <c r="B33631" t="s">
        <v>28700</v>
      </c>
      <c r="C33631" t="s">
        <v>33480</v>
      </c>
      <c r="D33631" t="s">
        <v>33476</v>
      </c>
      <c r="E33631"/>
      <c r="F33631"/>
      <c r="G33631"/>
      <c r="H33631"/>
      <c r="I33631"/>
      <c r="J33631"/>
      <c r="U33631" s="43"/>
      <c r="AE33631"/>
    </row>
    <row r="33632" spans="1:31">
      <c r="A33632">
        <v>77440</v>
      </c>
      <c r="B33632" t="s">
        <v>28701</v>
      </c>
      <c r="C33632" t="s">
        <v>33480</v>
      </c>
      <c r="D33632" t="s">
        <v>33476</v>
      </c>
      <c r="E33632"/>
      <c r="F33632"/>
      <c r="G33632"/>
      <c r="H33632"/>
      <c r="I33632"/>
      <c r="J33632"/>
      <c r="U33632" s="43"/>
      <c r="AE33632"/>
    </row>
    <row r="33633" spans="1:31">
      <c r="A33633">
        <v>77450</v>
      </c>
      <c r="B33633" t="s">
        <v>28702</v>
      </c>
      <c r="C33633" t="s">
        <v>33480</v>
      </c>
      <c r="D33633" t="e">
        <v>#N/A</v>
      </c>
      <c r="E33633"/>
      <c r="F33633"/>
      <c r="G33633"/>
      <c r="H33633"/>
      <c r="I33633"/>
      <c r="J33633"/>
      <c r="U33633" s="43"/>
      <c r="AE33633"/>
    </row>
    <row r="33634" spans="1:31">
      <c r="A33634">
        <v>77165</v>
      </c>
      <c r="B33634" t="s">
        <v>28703</v>
      </c>
      <c r="C33634" t="s">
        <v>33480</v>
      </c>
      <c r="D33634" t="s">
        <v>33476</v>
      </c>
      <c r="E33634"/>
      <c r="F33634"/>
      <c r="G33634"/>
      <c r="H33634"/>
      <c r="I33634"/>
      <c r="J33634"/>
      <c r="U33634" s="43"/>
      <c r="AE33634"/>
    </row>
    <row r="33635" spans="1:31">
      <c r="A33635">
        <v>77450</v>
      </c>
      <c r="B33635" t="s">
        <v>28704</v>
      </c>
      <c r="C33635" t="s">
        <v>33480</v>
      </c>
      <c r="D33635" t="e">
        <v>#N/A</v>
      </c>
      <c r="E33635"/>
      <c r="F33635"/>
      <c r="G33635"/>
      <c r="H33635"/>
      <c r="I33635"/>
      <c r="J33635"/>
      <c r="U33635" s="43"/>
      <c r="AE33635"/>
    </row>
    <row r="33636" spans="1:31">
      <c r="A33636">
        <v>77440</v>
      </c>
      <c r="B33636" t="s">
        <v>28705</v>
      </c>
      <c r="C33636" t="s">
        <v>33480</v>
      </c>
      <c r="D33636" t="s">
        <v>33476</v>
      </c>
      <c r="E33636"/>
      <c r="F33636"/>
      <c r="G33636"/>
      <c r="H33636"/>
      <c r="I33636"/>
      <c r="J33636"/>
      <c r="U33636" s="43"/>
      <c r="AE33636"/>
    </row>
    <row r="33637" spans="1:31">
      <c r="A33637">
        <v>77480</v>
      </c>
      <c r="B33637" t="s">
        <v>28706</v>
      </c>
      <c r="C33637" t="s">
        <v>33480</v>
      </c>
      <c r="D33637" t="e">
        <v>#N/A</v>
      </c>
      <c r="E33637"/>
      <c r="F33637"/>
      <c r="G33637"/>
      <c r="H33637"/>
      <c r="I33637"/>
      <c r="J33637"/>
      <c r="U33637" s="43"/>
      <c r="AE33637"/>
    </row>
    <row r="33638" spans="1:31">
      <c r="A33638">
        <v>77600</v>
      </c>
      <c r="B33638" t="s">
        <v>28707</v>
      </c>
      <c r="C33638" t="s">
        <v>33480</v>
      </c>
      <c r="D33638" t="e">
        <v>#N/A</v>
      </c>
      <c r="E33638"/>
      <c r="F33638"/>
      <c r="G33638"/>
      <c r="H33638"/>
      <c r="I33638"/>
      <c r="J33638"/>
      <c r="U33638" s="43"/>
      <c r="AE33638"/>
    </row>
    <row r="33639" spans="1:31">
      <c r="A33639">
        <v>77640</v>
      </c>
      <c r="B33639" t="s">
        <v>28708</v>
      </c>
      <c r="C33639" t="s">
        <v>33480</v>
      </c>
      <c r="D33639" t="e">
        <v>#N/A</v>
      </c>
      <c r="E33639"/>
      <c r="F33639"/>
      <c r="G33639"/>
      <c r="H33639"/>
      <c r="I33639"/>
      <c r="J33639"/>
      <c r="U33639" s="43"/>
      <c r="AE33639"/>
    </row>
    <row r="33640" spans="1:31">
      <c r="A33640">
        <v>77970</v>
      </c>
      <c r="B33640" t="s">
        <v>28709</v>
      </c>
      <c r="C33640" t="s">
        <v>33480</v>
      </c>
      <c r="D33640" t="e">
        <v>#N/A</v>
      </c>
      <c r="E33640"/>
      <c r="F33640"/>
      <c r="G33640"/>
      <c r="H33640"/>
      <c r="I33640"/>
      <c r="J33640"/>
      <c r="U33640" s="43"/>
      <c r="AE33640"/>
    </row>
    <row r="33641" spans="1:31">
      <c r="A33641">
        <v>77320</v>
      </c>
      <c r="B33641" t="s">
        <v>28710</v>
      </c>
      <c r="C33641" t="s">
        <v>33480</v>
      </c>
      <c r="D33641" t="s">
        <v>33476</v>
      </c>
      <c r="E33641"/>
      <c r="F33641"/>
      <c r="G33641"/>
      <c r="H33641"/>
      <c r="I33641"/>
      <c r="J33641"/>
      <c r="U33641" s="43"/>
      <c r="AE33641"/>
    </row>
    <row r="33642" spans="1:31">
      <c r="A33642">
        <v>77230</v>
      </c>
      <c r="B33642" t="s">
        <v>6927</v>
      </c>
      <c r="C33642" t="s">
        <v>33480</v>
      </c>
      <c r="D33642" t="s">
        <v>33476</v>
      </c>
      <c r="E33642"/>
      <c r="F33642"/>
      <c r="G33642"/>
      <c r="H33642"/>
      <c r="I33642"/>
      <c r="J33642"/>
      <c r="U33642" s="43"/>
      <c r="AE33642"/>
    </row>
    <row r="33643" spans="1:31">
      <c r="A33643">
        <v>77650</v>
      </c>
      <c r="B33643" t="s">
        <v>28711</v>
      </c>
      <c r="C33643" t="s">
        <v>33480</v>
      </c>
      <c r="D33643" t="s">
        <v>33476</v>
      </c>
      <c r="E33643"/>
      <c r="F33643"/>
      <c r="G33643"/>
      <c r="H33643"/>
      <c r="I33643"/>
      <c r="J33643"/>
      <c r="U33643" s="43"/>
      <c r="AE33643"/>
    </row>
    <row r="33644" spans="1:31">
      <c r="A33644">
        <v>77400</v>
      </c>
      <c r="B33644" t="s">
        <v>28712</v>
      </c>
      <c r="C33644" t="s">
        <v>33480</v>
      </c>
      <c r="D33644" t="s">
        <v>33476</v>
      </c>
      <c r="E33644"/>
      <c r="F33644"/>
      <c r="G33644"/>
      <c r="H33644"/>
      <c r="I33644"/>
      <c r="J33644"/>
      <c r="U33644" s="43"/>
      <c r="AE33644"/>
    </row>
    <row r="33645" spans="1:31">
      <c r="A33645">
        <v>77760</v>
      </c>
      <c r="B33645" t="s">
        <v>28713</v>
      </c>
      <c r="C33645" t="s">
        <v>33480</v>
      </c>
      <c r="D33645" t="s">
        <v>33476</v>
      </c>
      <c r="E33645"/>
      <c r="F33645"/>
      <c r="G33645"/>
      <c r="H33645"/>
      <c r="I33645"/>
      <c r="J33645"/>
      <c r="U33645" s="43"/>
      <c r="AE33645"/>
    </row>
    <row r="33646" spans="1:31">
      <c r="A33646">
        <v>77148</v>
      </c>
      <c r="B33646" t="s">
        <v>28714</v>
      </c>
      <c r="C33646" t="s">
        <v>33480</v>
      </c>
      <c r="D33646" t="e">
        <v>#N/A</v>
      </c>
      <c r="E33646"/>
      <c r="F33646"/>
      <c r="G33646"/>
      <c r="H33646"/>
      <c r="I33646"/>
      <c r="J33646"/>
      <c r="U33646" s="43"/>
      <c r="AE33646"/>
    </row>
    <row r="33647" spans="1:31">
      <c r="A33647">
        <v>77171</v>
      </c>
      <c r="B33647" t="s">
        <v>22996</v>
      </c>
      <c r="C33647" t="s">
        <v>33480</v>
      </c>
      <c r="D33647" t="s">
        <v>33476</v>
      </c>
      <c r="E33647"/>
      <c r="F33647"/>
      <c r="G33647"/>
      <c r="H33647"/>
      <c r="I33647"/>
      <c r="J33647"/>
      <c r="U33647" s="43"/>
      <c r="AE33647"/>
    </row>
    <row r="33648" spans="1:31">
      <c r="A33648">
        <v>77320</v>
      </c>
      <c r="B33648" t="s">
        <v>28715</v>
      </c>
      <c r="C33648" t="s">
        <v>33480</v>
      </c>
      <c r="D33648" t="s">
        <v>33476</v>
      </c>
      <c r="E33648"/>
      <c r="F33648"/>
      <c r="G33648"/>
      <c r="H33648"/>
      <c r="I33648"/>
      <c r="J33648"/>
      <c r="U33648" s="43"/>
      <c r="AE33648"/>
    </row>
    <row r="33649" spans="1:31">
      <c r="A33649">
        <v>77450</v>
      </c>
      <c r="B33649" t="s">
        <v>28716</v>
      </c>
      <c r="C33649" t="s">
        <v>33480</v>
      </c>
      <c r="D33649" t="e">
        <v>#N/A</v>
      </c>
      <c r="E33649"/>
      <c r="F33649"/>
      <c r="G33649"/>
      <c r="H33649"/>
      <c r="I33649"/>
      <c r="J33649"/>
      <c r="U33649" s="43"/>
      <c r="AE33649"/>
    </row>
    <row r="33650" spans="1:31">
      <c r="A33650">
        <v>77150</v>
      </c>
      <c r="B33650" t="s">
        <v>28717</v>
      </c>
      <c r="C33650" t="s">
        <v>33480</v>
      </c>
      <c r="D33650" t="e">
        <v>#N/A</v>
      </c>
      <c r="E33650"/>
      <c r="F33650"/>
      <c r="G33650"/>
      <c r="H33650"/>
      <c r="I33650"/>
      <c r="J33650"/>
      <c r="U33650" s="43"/>
      <c r="AE33650"/>
    </row>
    <row r="33651" spans="1:31">
      <c r="A33651">
        <v>77320</v>
      </c>
      <c r="B33651" t="s">
        <v>28718</v>
      </c>
      <c r="C33651" t="s">
        <v>33480</v>
      </c>
      <c r="D33651" t="s">
        <v>33476</v>
      </c>
      <c r="E33651"/>
      <c r="F33651"/>
      <c r="G33651"/>
      <c r="H33651"/>
      <c r="I33651"/>
      <c r="J33651"/>
      <c r="U33651" s="43"/>
      <c r="AE33651"/>
    </row>
    <row r="33652" spans="1:31">
      <c r="A33652">
        <v>77127</v>
      </c>
      <c r="B33652" t="s">
        <v>17239</v>
      </c>
      <c r="C33652" t="s">
        <v>33480</v>
      </c>
      <c r="D33652" t="s">
        <v>33476</v>
      </c>
      <c r="E33652"/>
      <c r="F33652"/>
      <c r="G33652"/>
      <c r="H33652"/>
      <c r="I33652"/>
      <c r="J33652"/>
      <c r="U33652" s="43"/>
      <c r="AE33652"/>
    </row>
    <row r="33653" spans="1:31">
      <c r="A33653">
        <v>77550</v>
      </c>
      <c r="B33653" t="s">
        <v>28719</v>
      </c>
      <c r="C33653" t="s">
        <v>33480</v>
      </c>
      <c r="D33653" t="s">
        <v>33476</v>
      </c>
      <c r="E33653"/>
      <c r="F33653"/>
      <c r="G33653"/>
      <c r="H33653"/>
      <c r="I33653"/>
      <c r="J33653"/>
      <c r="U33653" s="43"/>
      <c r="AE33653"/>
    </row>
    <row r="33654" spans="1:31">
      <c r="A33654">
        <v>77550</v>
      </c>
      <c r="B33654" t="s">
        <v>28720</v>
      </c>
      <c r="C33654" t="s">
        <v>33480</v>
      </c>
      <c r="D33654" t="s">
        <v>33476</v>
      </c>
      <c r="E33654"/>
      <c r="F33654"/>
      <c r="G33654"/>
      <c r="H33654"/>
      <c r="I33654"/>
      <c r="J33654"/>
      <c r="U33654" s="43"/>
      <c r="AE33654"/>
    </row>
    <row r="33655" spans="1:31">
      <c r="A33655">
        <v>77220</v>
      </c>
      <c r="B33655" t="s">
        <v>28721</v>
      </c>
      <c r="C33655" t="s">
        <v>33480</v>
      </c>
      <c r="D33655" t="s">
        <v>33476</v>
      </c>
      <c r="E33655"/>
      <c r="F33655"/>
      <c r="G33655"/>
      <c r="H33655"/>
      <c r="I33655"/>
      <c r="J33655"/>
      <c r="U33655" s="43"/>
      <c r="AE33655"/>
    </row>
    <row r="33656" spans="1:31">
      <c r="A33656">
        <v>77000</v>
      </c>
      <c r="B33656" t="s">
        <v>28722</v>
      </c>
      <c r="C33656" t="s">
        <v>33480</v>
      </c>
      <c r="D33656" t="e">
        <v>#N/A</v>
      </c>
      <c r="E33656"/>
      <c r="F33656"/>
      <c r="G33656"/>
      <c r="H33656"/>
      <c r="I33656"/>
      <c r="J33656"/>
      <c r="U33656" s="43"/>
      <c r="AE33656"/>
    </row>
    <row r="33657" spans="1:31">
      <c r="A33657">
        <v>77650</v>
      </c>
      <c r="B33657" t="s">
        <v>28723</v>
      </c>
      <c r="C33657" t="s">
        <v>33480</v>
      </c>
      <c r="D33657" t="s">
        <v>33476</v>
      </c>
      <c r="E33657"/>
      <c r="F33657"/>
      <c r="G33657"/>
      <c r="H33657"/>
      <c r="I33657"/>
      <c r="J33657"/>
      <c r="U33657" s="43"/>
      <c r="AE33657"/>
    </row>
    <row r="33658" spans="1:31">
      <c r="A33658">
        <v>77440</v>
      </c>
      <c r="B33658" t="s">
        <v>28724</v>
      </c>
      <c r="C33658" t="s">
        <v>33480</v>
      </c>
      <c r="D33658" t="s">
        <v>33476</v>
      </c>
      <c r="E33658"/>
      <c r="F33658"/>
      <c r="G33658"/>
      <c r="H33658"/>
      <c r="I33658"/>
      <c r="J33658"/>
      <c r="U33658" s="43"/>
      <c r="AE33658"/>
    </row>
    <row r="33659" spans="1:31">
      <c r="A33659">
        <v>77185</v>
      </c>
      <c r="B33659" t="s">
        <v>28725</v>
      </c>
      <c r="C33659" t="s">
        <v>33480</v>
      </c>
      <c r="D33659" t="e">
        <v>#N/A</v>
      </c>
      <c r="E33659"/>
      <c r="F33659"/>
      <c r="G33659"/>
      <c r="H33659"/>
      <c r="I33659"/>
      <c r="J33659"/>
      <c r="U33659" s="43"/>
      <c r="AE33659"/>
    </row>
    <row r="33660" spans="1:31">
      <c r="A33660">
        <v>77230</v>
      </c>
      <c r="B33660" t="s">
        <v>28726</v>
      </c>
      <c r="C33660" t="s">
        <v>33480</v>
      </c>
      <c r="D33660" t="s">
        <v>33476</v>
      </c>
      <c r="E33660"/>
      <c r="F33660"/>
      <c r="G33660"/>
      <c r="H33660"/>
      <c r="I33660"/>
      <c r="J33660"/>
      <c r="U33660" s="43"/>
      <c r="AE33660"/>
    </row>
    <row r="33661" spans="1:31">
      <c r="A33661">
        <v>77650</v>
      </c>
      <c r="B33661" t="s">
        <v>4823</v>
      </c>
      <c r="C33661" t="s">
        <v>33480</v>
      </c>
      <c r="D33661" t="s">
        <v>33476</v>
      </c>
      <c r="E33661"/>
      <c r="F33661"/>
      <c r="G33661"/>
      <c r="H33661"/>
      <c r="I33661"/>
      <c r="J33661"/>
      <c r="U33661" s="43"/>
      <c r="AE33661"/>
    </row>
    <row r="33662" spans="1:31">
      <c r="A33662">
        <v>77710</v>
      </c>
      <c r="B33662" t="s">
        <v>28727</v>
      </c>
      <c r="C33662" t="s">
        <v>33480</v>
      </c>
      <c r="D33662" t="s">
        <v>33476</v>
      </c>
      <c r="E33662"/>
      <c r="F33662"/>
      <c r="G33662"/>
      <c r="H33662"/>
      <c r="I33662"/>
      <c r="J33662"/>
      <c r="U33662" s="43"/>
      <c r="AE33662"/>
    </row>
    <row r="33663" spans="1:31">
      <c r="A33663">
        <v>77710</v>
      </c>
      <c r="B33663" t="s">
        <v>28727</v>
      </c>
      <c r="C33663" t="s">
        <v>33480</v>
      </c>
      <c r="D33663" t="s">
        <v>33476</v>
      </c>
      <c r="E33663"/>
      <c r="F33663"/>
      <c r="G33663"/>
      <c r="H33663"/>
      <c r="I33663"/>
      <c r="J33663"/>
      <c r="U33663" s="43"/>
      <c r="AE33663"/>
    </row>
    <row r="33664" spans="1:31">
      <c r="A33664">
        <v>77560</v>
      </c>
      <c r="B33664" t="s">
        <v>28728</v>
      </c>
      <c r="C33664" t="s">
        <v>33480</v>
      </c>
      <c r="D33664" t="s">
        <v>33476</v>
      </c>
      <c r="E33664"/>
      <c r="F33664"/>
      <c r="G33664"/>
      <c r="H33664"/>
      <c r="I33664"/>
      <c r="J33664"/>
      <c r="U33664" s="43"/>
      <c r="AE33664"/>
    </row>
    <row r="33665" spans="1:31">
      <c r="A33665">
        <v>77560</v>
      </c>
      <c r="B33665" t="s">
        <v>28728</v>
      </c>
      <c r="C33665" t="s">
        <v>33480</v>
      </c>
      <c r="D33665" t="s">
        <v>33476</v>
      </c>
      <c r="E33665"/>
      <c r="F33665"/>
      <c r="G33665"/>
      <c r="H33665"/>
      <c r="I33665"/>
      <c r="J33665"/>
      <c r="U33665" s="43"/>
      <c r="AE33665"/>
    </row>
    <row r="33666" spans="1:31">
      <c r="A33666">
        <v>77560</v>
      </c>
      <c r="B33666" t="s">
        <v>28728</v>
      </c>
      <c r="C33666" t="s">
        <v>33480</v>
      </c>
      <c r="D33666" t="s">
        <v>33476</v>
      </c>
      <c r="E33666"/>
      <c r="F33666"/>
      <c r="G33666"/>
      <c r="H33666"/>
      <c r="I33666"/>
      <c r="J33666"/>
      <c r="U33666" s="43"/>
      <c r="AE33666"/>
    </row>
    <row r="33667" spans="1:31">
      <c r="A33667">
        <v>77520</v>
      </c>
      <c r="B33667" t="s">
        <v>28729</v>
      </c>
      <c r="C33667" t="s">
        <v>33480</v>
      </c>
      <c r="D33667" t="s">
        <v>33476</v>
      </c>
      <c r="E33667"/>
      <c r="F33667"/>
      <c r="G33667"/>
      <c r="H33667"/>
      <c r="I33667"/>
      <c r="J33667"/>
      <c r="U33667" s="43"/>
      <c r="AE33667"/>
    </row>
    <row r="33668" spans="1:31">
      <c r="A33668">
        <v>77540</v>
      </c>
      <c r="B33668" t="s">
        <v>28730</v>
      </c>
      <c r="C33668" t="s">
        <v>33480</v>
      </c>
      <c r="D33668" t="s">
        <v>33476</v>
      </c>
      <c r="E33668"/>
      <c r="F33668"/>
      <c r="G33668"/>
      <c r="H33668"/>
      <c r="I33668"/>
      <c r="J33668"/>
      <c r="U33668" s="43"/>
      <c r="AE33668"/>
    </row>
    <row r="33669" spans="1:31">
      <c r="A33669">
        <v>77540</v>
      </c>
      <c r="B33669" t="s">
        <v>28730</v>
      </c>
      <c r="C33669" t="s">
        <v>33480</v>
      </c>
      <c r="D33669" t="s">
        <v>33476</v>
      </c>
      <c r="E33669"/>
      <c r="F33669"/>
      <c r="G33669"/>
      <c r="H33669"/>
      <c r="I33669"/>
      <c r="J33669"/>
      <c r="U33669" s="43"/>
      <c r="AE33669"/>
    </row>
    <row r="33670" spans="1:31">
      <c r="A33670">
        <v>77540</v>
      </c>
      <c r="B33670" t="s">
        <v>28730</v>
      </c>
      <c r="C33670" t="s">
        <v>33480</v>
      </c>
      <c r="D33670" t="s">
        <v>33476</v>
      </c>
      <c r="E33670"/>
      <c r="F33670"/>
      <c r="G33670"/>
      <c r="H33670"/>
      <c r="I33670"/>
      <c r="J33670"/>
      <c r="U33670" s="43"/>
      <c r="AE33670"/>
    </row>
    <row r="33671" spans="1:31">
      <c r="A33671">
        <v>77138</v>
      </c>
      <c r="B33671" t="s">
        <v>28731</v>
      </c>
      <c r="C33671" t="s">
        <v>33480</v>
      </c>
      <c r="D33671" t="e">
        <v>#N/A</v>
      </c>
      <c r="E33671"/>
      <c r="F33671"/>
      <c r="G33671"/>
      <c r="H33671"/>
      <c r="I33671"/>
      <c r="J33671"/>
      <c r="U33671" s="43"/>
      <c r="AE33671"/>
    </row>
    <row r="33672" spans="1:31">
      <c r="A33672">
        <v>77133</v>
      </c>
      <c r="B33672" t="s">
        <v>2784</v>
      </c>
      <c r="C33672" t="s">
        <v>33480</v>
      </c>
      <c r="D33672" t="s">
        <v>33482</v>
      </c>
      <c r="E33672"/>
      <c r="F33672"/>
      <c r="G33672"/>
      <c r="H33672"/>
      <c r="I33672"/>
      <c r="J33672"/>
      <c r="U33672" s="43"/>
      <c r="AE33672"/>
    </row>
    <row r="33673" spans="1:31">
      <c r="A33673">
        <v>77570</v>
      </c>
      <c r="B33673" t="s">
        <v>28732</v>
      </c>
      <c r="C33673" t="s">
        <v>33480</v>
      </c>
      <c r="D33673" t="s">
        <v>33476</v>
      </c>
      <c r="E33673"/>
      <c r="F33673"/>
      <c r="G33673"/>
      <c r="H33673"/>
      <c r="I33673"/>
      <c r="J33673"/>
      <c r="U33673" s="43"/>
      <c r="AE33673"/>
    </row>
    <row r="33674" spans="1:31">
      <c r="A33674">
        <v>77700</v>
      </c>
      <c r="B33674" t="s">
        <v>28733</v>
      </c>
      <c r="C33674" t="s">
        <v>33480</v>
      </c>
      <c r="D33674" t="s">
        <v>33476</v>
      </c>
      <c r="E33674"/>
      <c r="F33674"/>
      <c r="G33674"/>
      <c r="H33674"/>
      <c r="I33674"/>
      <c r="J33674"/>
      <c r="U33674" s="43"/>
      <c r="AE33674"/>
    </row>
    <row r="33675" spans="1:31">
      <c r="A33675">
        <v>77950</v>
      </c>
      <c r="B33675" t="s">
        <v>28734</v>
      </c>
      <c r="C33675" t="s">
        <v>33480</v>
      </c>
      <c r="D33675" t="s">
        <v>33476</v>
      </c>
      <c r="E33675"/>
      <c r="F33675"/>
      <c r="G33675"/>
      <c r="H33675"/>
      <c r="I33675"/>
      <c r="J33675"/>
      <c r="U33675" s="43"/>
      <c r="AE33675"/>
    </row>
    <row r="33676" spans="1:31">
      <c r="A33676">
        <v>77580</v>
      </c>
      <c r="B33676" t="s">
        <v>28735</v>
      </c>
      <c r="C33676" t="s">
        <v>33480</v>
      </c>
      <c r="D33676" t="s">
        <v>33476</v>
      </c>
      <c r="E33676"/>
      <c r="F33676"/>
      <c r="G33676"/>
      <c r="H33676"/>
      <c r="I33676"/>
      <c r="J33676"/>
      <c r="U33676" s="43"/>
      <c r="AE33676"/>
    </row>
    <row r="33677" spans="1:31">
      <c r="A33677">
        <v>77570</v>
      </c>
      <c r="B33677" t="s">
        <v>28736</v>
      </c>
      <c r="C33677" t="s">
        <v>33480</v>
      </c>
      <c r="D33677" t="s">
        <v>33476</v>
      </c>
      <c r="E33677"/>
      <c r="F33677"/>
      <c r="G33677"/>
      <c r="H33677"/>
      <c r="I33677"/>
      <c r="J33677"/>
      <c r="U33677" s="43"/>
      <c r="AE33677"/>
    </row>
    <row r="33678" spans="1:31">
      <c r="A33678">
        <v>77370</v>
      </c>
      <c r="B33678" t="s">
        <v>28737</v>
      </c>
      <c r="C33678" t="s">
        <v>33480</v>
      </c>
      <c r="D33678" t="s">
        <v>33476</v>
      </c>
      <c r="E33678"/>
      <c r="F33678"/>
      <c r="G33678"/>
      <c r="H33678"/>
      <c r="I33678"/>
      <c r="J33678"/>
      <c r="U33678" s="43"/>
      <c r="AE33678"/>
    </row>
    <row r="33679" spans="1:31">
      <c r="A33679">
        <v>77230</v>
      </c>
      <c r="B33679" t="s">
        <v>28738</v>
      </c>
      <c r="C33679" t="s">
        <v>33480</v>
      </c>
      <c r="D33679" t="s">
        <v>33476</v>
      </c>
      <c r="E33679"/>
      <c r="F33679"/>
      <c r="G33679"/>
      <c r="H33679"/>
      <c r="I33679"/>
      <c r="J33679"/>
      <c r="U33679" s="43"/>
      <c r="AE33679"/>
    </row>
    <row r="33680" spans="1:31">
      <c r="A33680">
        <v>77139</v>
      </c>
      <c r="B33680" t="s">
        <v>17254</v>
      </c>
      <c r="C33680" t="s">
        <v>33480</v>
      </c>
      <c r="D33680" t="s">
        <v>33476</v>
      </c>
      <c r="E33680"/>
      <c r="F33680"/>
      <c r="G33680"/>
      <c r="H33680"/>
      <c r="I33680"/>
      <c r="J33680"/>
      <c r="U33680" s="43"/>
      <c r="AE33680"/>
    </row>
    <row r="33681" spans="1:31">
      <c r="A33681">
        <v>77560</v>
      </c>
      <c r="B33681" t="s">
        <v>28739</v>
      </c>
      <c r="C33681" t="s">
        <v>33480</v>
      </c>
      <c r="D33681" t="s">
        <v>33476</v>
      </c>
      <c r="E33681"/>
      <c r="F33681"/>
      <c r="G33681"/>
      <c r="H33681"/>
      <c r="I33681"/>
      <c r="J33681"/>
      <c r="U33681" s="43"/>
      <c r="AE33681"/>
    </row>
    <row r="33682" spans="1:31">
      <c r="A33682">
        <v>77100</v>
      </c>
      <c r="B33682" t="s">
        <v>28740</v>
      </c>
      <c r="C33682" t="s">
        <v>33480</v>
      </c>
      <c r="D33682" t="s">
        <v>33476</v>
      </c>
      <c r="E33682"/>
      <c r="F33682"/>
      <c r="G33682"/>
      <c r="H33682"/>
      <c r="I33682"/>
      <c r="J33682"/>
      <c r="U33682" s="43"/>
      <c r="AE33682"/>
    </row>
    <row r="33683" spans="1:31">
      <c r="A33683">
        <v>77610</v>
      </c>
      <c r="B33683" t="s">
        <v>28741</v>
      </c>
      <c r="C33683" t="s">
        <v>33480</v>
      </c>
      <c r="D33683" t="e">
        <v>#N/A</v>
      </c>
      <c r="E33683"/>
      <c r="F33683"/>
      <c r="G33683"/>
      <c r="H33683"/>
      <c r="I33683"/>
      <c r="J33683"/>
      <c r="U33683" s="43"/>
      <c r="AE33683"/>
    </row>
    <row r="33684" spans="1:31">
      <c r="A33684">
        <v>77120</v>
      </c>
      <c r="B33684" t="s">
        <v>28742</v>
      </c>
      <c r="C33684" t="s">
        <v>33480</v>
      </c>
      <c r="D33684" t="s">
        <v>33476</v>
      </c>
      <c r="E33684"/>
      <c r="F33684"/>
      <c r="G33684"/>
      <c r="H33684"/>
      <c r="I33684"/>
      <c r="J33684"/>
      <c r="U33684" s="43"/>
      <c r="AE33684"/>
    </row>
    <row r="33685" spans="1:31">
      <c r="A33685">
        <v>77130</v>
      </c>
      <c r="B33685" t="s">
        <v>28743</v>
      </c>
      <c r="C33685" t="s">
        <v>33480</v>
      </c>
      <c r="D33685" t="s">
        <v>33476</v>
      </c>
      <c r="E33685"/>
      <c r="F33685"/>
      <c r="G33685"/>
      <c r="H33685"/>
      <c r="I33685"/>
      <c r="J33685"/>
      <c r="U33685" s="43"/>
      <c r="AE33685"/>
    </row>
    <row r="33686" spans="1:31">
      <c r="A33686">
        <v>77440</v>
      </c>
      <c r="B33686" t="s">
        <v>28744</v>
      </c>
      <c r="C33686" t="s">
        <v>33480</v>
      </c>
      <c r="D33686" t="s">
        <v>33476</v>
      </c>
      <c r="E33686"/>
      <c r="F33686"/>
      <c r="G33686"/>
      <c r="H33686"/>
      <c r="I33686"/>
      <c r="J33686"/>
      <c r="U33686" s="43"/>
      <c r="AE33686"/>
    </row>
    <row r="33687" spans="1:31">
      <c r="A33687">
        <v>77120</v>
      </c>
      <c r="B33687" t="s">
        <v>28745</v>
      </c>
      <c r="C33687" t="s">
        <v>33480</v>
      </c>
      <c r="D33687" t="s">
        <v>33476</v>
      </c>
      <c r="E33687"/>
      <c r="F33687"/>
      <c r="G33687"/>
      <c r="H33687"/>
      <c r="I33687"/>
      <c r="J33687"/>
      <c r="U33687" s="43"/>
      <c r="AE33687"/>
    </row>
    <row r="33688" spans="1:31">
      <c r="A33688">
        <v>77990</v>
      </c>
      <c r="B33688" t="s">
        <v>28746</v>
      </c>
      <c r="C33688" t="s">
        <v>33480</v>
      </c>
      <c r="D33688" t="e">
        <v>#N/A</v>
      </c>
      <c r="E33688"/>
      <c r="F33688"/>
      <c r="G33688"/>
      <c r="H33688"/>
      <c r="I33688"/>
      <c r="J33688"/>
      <c r="U33688" s="43"/>
      <c r="AE33688"/>
    </row>
    <row r="33689" spans="1:31">
      <c r="A33689">
        <v>77145</v>
      </c>
      <c r="B33689" t="s">
        <v>28747</v>
      </c>
      <c r="C33689" t="s">
        <v>33480</v>
      </c>
      <c r="D33689" t="e">
        <v>#N/A</v>
      </c>
      <c r="E33689"/>
      <c r="F33689"/>
      <c r="G33689"/>
      <c r="H33689"/>
      <c r="I33689"/>
      <c r="J33689"/>
      <c r="U33689" s="43"/>
      <c r="AE33689"/>
    </row>
    <row r="33690" spans="1:31">
      <c r="A33690">
        <v>77100</v>
      </c>
      <c r="B33690" t="s">
        <v>28748</v>
      </c>
      <c r="C33690" t="s">
        <v>33480</v>
      </c>
      <c r="D33690" t="s">
        <v>33476</v>
      </c>
      <c r="E33690"/>
      <c r="F33690"/>
      <c r="G33690"/>
      <c r="H33690"/>
      <c r="I33690"/>
      <c r="J33690"/>
      <c r="U33690" s="43"/>
      <c r="AE33690"/>
    </row>
    <row r="33691" spans="1:31">
      <c r="A33691">
        <v>77350</v>
      </c>
      <c r="B33691" t="s">
        <v>28749</v>
      </c>
      <c r="C33691" t="s">
        <v>33480</v>
      </c>
      <c r="D33691" t="s">
        <v>33476</v>
      </c>
      <c r="E33691"/>
      <c r="F33691"/>
      <c r="G33691"/>
      <c r="H33691"/>
      <c r="I33691"/>
      <c r="J33691"/>
      <c r="U33691" s="43"/>
      <c r="AE33691"/>
    </row>
    <row r="33692" spans="1:31">
      <c r="A33692">
        <v>77520</v>
      </c>
      <c r="B33692" t="s">
        <v>28750</v>
      </c>
      <c r="C33692" t="s">
        <v>33480</v>
      </c>
      <c r="D33692" t="s">
        <v>33476</v>
      </c>
      <c r="E33692"/>
      <c r="F33692"/>
      <c r="G33692"/>
      <c r="H33692"/>
      <c r="I33692"/>
      <c r="J33692"/>
      <c r="U33692" s="43"/>
      <c r="AE33692"/>
    </row>
    <row r="33693" spans="1:31">
      <c r="A33693">
        <v>77320</v>
      </c>
      <c r="B33693" t="s">
        <v>28751</v>
      </c>
      <c r="C33693" t="s">
        <v>33480</v>
      </c>
      <c r="D33693" t="s">
        <v>33476</v>
      </c>
      <c r="E33693"/>
      <c r="F33693"/>
      <c r="G33693"/>
      <c r="H33693"/>
      <c r="I33693"/>
      <c r="J33693"/>
      <c r="U33693" s="43"/>
      <c r="AE33693"/>
    </row>
    <row r="33694" spans="1:31">
      <c r="A33694">
        <v>77000</v>
      </c>
      <c r="B33694" t="s">
        <v>28752</v>
      </c>
      <c r="C33694" t="s">
        <v>33480</v>
      </c>
      <c r="D33694" t="e">
        <v>#N/A</v>
      </c>
      <c r="E33694"/>
      <c r="F33694"/>
      <c r="G33694"/>
      <c r="H33694"/>
      <c r="I33694"/>
      <c r="J33694"/>
      <c r="U33694" s="43"/>
      <c r="AE33694"/>
    </row>
    <row r="33695" spans="1:31">
      <c r="A33695">
        <v>77171</v>
      </c>
      <c r="B33695" t="s">
        <v>28753</v>
      </c>
      <c r="C33695" t="s">
        <v>33480</v>
      </c>
      <c r="D33695" t="s">
        <v>33476</v>
      </c>
      <c r="E33695"/>
      <c r="F33695"/>
      <c r="G33695"/>
      <c r="H33695"/>
      <c r="I33695"/>
      <c r="J33695"/>
      <c r="U33695" s="43"/>
      <c r="AE33695"/>
    </row>
    <row r="33696" spans="1:31">
      <c r="A33696">
        <v>77730</v>
      </c>
      <c r="B33696" t="s">
        <v>28754</v>
      </c>
      <c r="C33696" t="s">
        <v>33480</v>
      </c>
      <c r="D33696" t="s">
        <v>33482</v>
      </c>
      <c r="E33696"/>
      <c r="F33696"/>
      <c r="G33696"/>
      <c r="H33696"/>
      <c r="I33696"/>
      <c r="J33696"/>
      <c r="U33696" s="43"/>
      <c r="AE33696"/>
    </row>
    <row r="33697" spans="1:31">
      <c r="A33697">
        <v>77990</v>
      </c>
      <c r="B33697" t="s">
        <v>28755</v>
      </c>
      <c r="C33697" t="s">
        <v>33480</v>
      </c>
      <c r="D33697" t="e">
        <v>#N/A</v>
      </c>
      <c r="E33697"/>
      <c r="F33697"/>
      <c r="G33697"/>
      <c r="H33697"/>
      <c r="I33697"/>
      <c r="J33697"/>
      <c r="U33697" s="43"/>
      <c r="AE33697"/>
    </row>
    <row r="33698" spans="1:31">
      <c r="A33698">
        <v>77410</v>
      </c>
      <c r="B33698" t="s">
        <v>28756</v>
      </c>
      <c r="C33698" t="s">
        <v>33480</v>
      </c>
      <c r="D33698" t="s">
        <v>33476</v>
      </c>
      <c r="E33698"/>
      <c r="F33698"/>
      <c r="G33698"/>
      <c r="H33698"/>
      <c r="I33698"/>
      <c r="J33698"/>
      <c r="U33698" s="43"/>
      <c r="AE33698"/>
    </row>
    <row r="33699" spans="1:31">
      <c r="A33699">
        <v>77130</v>
      </c>
      <c r="B33699" t="s">
        <v>28757</v>
      </c>
      <c r="C33699" t="s">
        <v>33480</v>
      </c>
      <c r="D33699" t="s">
        <v>33476</v>
      </c>
      <c r="E33699"/>
      <c r="F33699"/>
      <c r="G33699"/>
      <c r="H33699"/>
      <c r="I33699"/>
      <c r="J33699"/>
      <c r="U33699" s="43"/>
      <c r="AE33699"/>
    </row>
    <row r="33700" spans="1:31">
      <c r="A33700">
        <v>77290</v>
      </c>
      <c r="B33700" t="s">
        <v>28758</v>
      </c>
      <c r="C33700" t="s">
        <v>33480</v>
      </c>
      <c r="D33700" t="s">
        <v>33476</v>
      </c>
      <c r="E33700"/>
      <c r="F33700"/>
      <c r="G33700"/>
      <c r="H33700"/>
      <c r="I33700"/>
      <c r="J33700"/>
      <c r="U33700" s="43"/>
      <c r="AE33700"/>
    </row>
    <row r="33701" spans="1:31">
      <c r="A33701">
        <v>77950</v>
      </c>
      <c r="B33701" t="s">
        <v>28759</v>
      </c>
      <c r="C33701" t="s">
        <v>33480</v>
      </c>
      <c r="D33701" t="s">
        <v>33476</v>
      </c>
      <c r="E33701"/>
      <c r="F33701"/>
      <c r="G33701"/>
      <c r="H33701"/>
      <c r="I33701"/>
      <c r="J33701"/>
      <c r="U33701" s="43"/>
      <c r="AE33701"/>
    </row>
    <row r="33702" spans="1:31">
      <c r="A33702">
        <v>77550</v>
      </c>
      <c r="B33702" t="s">
        <v>28760</v>
      </c>
      <c r="C33702" t="s">
        <v>33480</v>
      </c>
      <c r="D33702" t="s">
        <v>33476</v>
      </c>
      <c r="E33702"/>
      <c r="F33702"/>
      <c r="G33702"/>
      <c r="H33702"/>
      <c r="I33702"/>
      <c r="J33702"/>
      <c r="U33702" s="43"/>
      <c r="AE33702"/>
    </row>
    <row r="33703" spans="1:31">
      <c r="A33703">
        <v>77570</v>
      </c>
      <c r="B33703" t="s">
        <v>28761</v>
      </c>
      <c r="C33703" t="s">
        <v>33480</v>
      </c>
      <c r="D33703" t="s">
        <v>33476</v>
      </c>
      <c r="E33703"/>
      <c r="F33703"/>
      <c r="G33703"/>
      <c r="H33703"/>
      <c r="I33703"/>
      <c r="J33703"/>
      <c r="U33703" s="43"/>
      <c r="AE33703"/>
    </row>
    <row r="33704" spans="1:31">
      <c r="A33704">
        <v>77520</v>
      </c>
      <c r="B33704" t="s">
        <v>28762</v>
      </c>
      <c r="C33704" t="s">
        <v>33480</v>
      </c>
      <c r="D33704" t="s">
        <v>33476</v>
      </c>
      <c r="E33704"/>
      <c r="F33704"/>
      <c r="G33704"/>
      <c r="H33704"/>
      <c r="I33704"/>
      <c r="J33704"/>
      <c r="U33704" s="43"/>
      <c r="AE33704"/>
    </row>
    <row r="33705" spans="1:31">
      <c r="A33705">
        <v>77470</v>
      </c>
      <c r="B33705" t="s">
        <v>28763</v>
      </c>
      <c r="C33705" t="s">
        <v>33480</v>
      </c>
      <c r="D33705" t="s">
        <v>33482</v>
      </c>
      <c r="E33705"/>
      <c r="F33705"/>
      <c r="G33705"/>
      <c r="H33705"/>
      <c r="I33705"/>
      <c r="J33705"/>
      <c r="U33705" s="43"/>
      <c r="AE33705"/>
    </row>
    <row r="33706" spans="1:31">
      <c r="A33706">
        <v>77151</v>
      </c>
      <c r="B33706" t="s">
        <v>28764</v>
      </c>
      <c r="C33706" t="s">
        <v>33478</v>
      </c>
      <c r="D33706" t="s">
        <v>33476</v>
      </c>
      <c r="E33706"/>
      <c r="F33706"/>
      <c r="G33706"/>
      <c r="H33706"/>
      <c r="I33706"/>
      <c r="J33706"/>
      <c r="U33706" s="43"/>
      <c r="AE33706"/>
    </row>
    <row r="33707" spans="1:31">
      <c r="A33707">
        <v>77140</v>
      </c>
      <c r="B33707" t="s">
        <v>28765</v>
      </c>
      <c r="C33707" t="s">
        <v>33480</v>
      </c>
      <c r="D33707" t="s">
        <v>33476</v>
      </c>
      <c r="E33707"/>
      <c r="F33707"/>
      <c r="G33707"/>
      <c r="H33707"/>
      <c r="I33707"/>
      <c r="J33707"/>
      <c r="U33707" s="43"/>
      <c r="AE33707"/>
    </row>
    <row r="33708" spans="1:31">
      <c r="A33708">
        <v>77320</v>
      </c>
      <c r="B33708" t="s">
        <v>28766</v>
      </c>
      <c r="C33708" t="s">
        <v>33480</v>
      </c>
      <c r="D33708" t="s">
        <v>33476</v>
      </c>
      <c r="E33708"/>
      <c r="F33708"/>
      <c r="G33708"/>
      <c r="H33708"/>
      <c r="I33708"/>
      <c r="J33708"/>
      <c r="U33708" s="43"/>
      <c r="AE33708"/>
    </row>
    <row r="33709" spans="1:31">
      <c r="A33709">
        <v>77320</v>
      </c>
      <c r="B33709" t="s">
        <v>28767</v>
      </c>
      <c r="C33709" t="s">
        <v>33480</v>
      </c>
      <c r="D33709" t="s">
        <v>33476</v>
      </c>
      <c r="E33709"/>
      <c r="F33709"/>
      <c r="G33709"/>
      <c r="H33709"/>
      <c r="I33709"/>
      <c r="J33709"/>
      <c r="U33709" s="43"/>
      <c r="AE33709"/>
    </row>
    <row r="33710" spans="1:31">
      <c r="A33710">
        <v>77130</v>
      </c>
      <c r="B33710" t="s">
        <v>28768</v>
      </c>
      <c r="C33710" t="s">
        <v>33480</v>
      </c>
      <c r="D33710" t="s">
        <v>33476</v>
      </c>
      <c r="E33710"/>
      <c r="F33710"/>
      <c r="G33710"/>
      <c r="H33710"/>
      <c r="I33710"/>
      <c r="J33710"/>
      <c r="U33710" s="43"/>
      <c r="AE33710"/>
    </row>
    <row r="33711" spans="1:31">
      <c r="A33711">
        <v>77950</v>
      </c>
      <c r="B33711" t="s">
        <v>28769</v>
      </c>
      <c r="C33711" t="s">
        <v>33480</v>
      </c>
      <c r="D33711" t="s">
        <v>33476</v>
      </c>
      <c r="E33711"/>
      <c r="F33711"/>
      <c r="G33711"/>
      <c r="H33711"/>
      <c r="I33711"/>
      <c r="J33711"/>
      <c r="U33711" s="43"/>
      <c r="AE33711"/>
    </row>
    <row r="33712" spans="1:31">
      <c r="A33712">
        <v>77144</v>
      </c>
      <c r="B33712" t="s">
        <v>28770</v>
      </c>
      <c r="C33712" t="s">
        <v>33480</v>
      </c>
      <c r="D33712" t="e">
        <v>#N/A</v>
      </c>
      <c r="E33712"/>
      <c r="F33712"/>
      <c r="G33712"/>
      <c r="H33712"/>
      <c r="I33712"/>
      <c r="J33712"/>
      <c r="U33712" s="43"/>
      <c r="AE33712"/>
    </row>
    <row r="33713" spans="1:31">
      <c r="A33713">
        <v>77230</v>
      </c>
      <c r="B33713" t="s">
        <v>28771</v>
      </c>
      <c r="C33713" t="s">
        <v>33480</v>
      </c>
      <c r="D33713" t="s">
        <v>33476</v>
      </c>
      <c r="E33713"/>
      <c r="F33713"/>
      <c r="G33713"/>
      <c r="H33713"/>
      <c r="I33713"/>
      <c r="J33713"/>
      <c r="U33713" s="43"/>
      <c r="AE33713"/>
    </row>
    <row r="33714" spans="1:31">
      <c r="A33714">
        <v>77122</v>
      </c>
      <c r="B33714" t="s">
        <v>28772</v>
      </c>
      <c r="C33714" t="s">
        <v>33480</v>
      </c>
      <c r="D33714" t="e">
        <v>#N/A</v>
      </c>
      <c r="E33714"/>
      <c r="F33714"/>
      <c r="G33714"/>
      <c r="H33714"/>
      <c r="I33714"/>
      <c r="J33714"/>
      <c r="U33714" s="43"/>
      <c r="AE33714"/>
    </row>
    <row r="33715" spans="1:31">
      <c r="A33715">
        <v>77480</v>
      </c>
      <c r="B33715" t="s">
        <v>28773</v>
      </c>
      <c r="C33715" t="s">
        <v>33480</v>
      </c>
      <c r="D33715" t="e">
        <v>#N/A</v>
      </c>
      <c r="E33715"/>
      <c r="F33715"/>
      <c r="G33715"/>
      <c r="H33715"/>
      <c r="I33715"/>
      <c r="J33715"/>
      <c r="U33715" s="43"/>
      <c r="AE33715"/>
    </row>
    <row r="33716" spans="1:31">
      <c r="A33716">
        <v>77520</v>
      </c>
      <c r="B33716" t="s">
        <v>28774</v>
      </c>
      <c r="C33716" t="s">
        <v>33480</v>
      </c>
      <c r="D33716" t="s">
        <v>33476</v>
      </c>
      <c r="E33716"/>
      <c r="F33716"/>
      <c r="G33716"/>
      <c r="H33716"/>
      <c r="I33716"/>
      <c r="J33716"/>
      <c r="U33716" s="43"/>
      <c r="AE33716"/>
    </row>
    <row r="33717" spans="1:31">
      <c r="A33717">
        <v>77690</v>
      </c>
      <c r="B33717" t="s">
        <v>28775</v>
      </c>
      <c r="C33717" t="s">
        <v>33480</v>
      </c>
      <c r="D33717" t="e">
        <v>#N/A</v>
      </c>
      <c r="E33717"/>
      <c r="F33717"/>
      <c r="G33717"/>
      <c r="H33717"/>
      <c r="I33717"/>
      <c r="J33717"/>
      <c r="U33717" s="43"/>
      <c r="AE33717"/>
    </row>
    <row r="33718" spans="1:31">
      <c r="A33718">
        <v>77940</v>
      </c>
      <c r="B33718" t="s">
        <v>28776</v>
      </c>
      <c r="C33718" t="s">
        <v>33480</v>
      </c>
      <c r="D33718" t="s">
        <v>33482</v>
      </c>
      <c r="E33718"/>
      <c r="F33718"/>
      <c r="G33718"/>
      <c r="H33718"/>
      <c r="I33718"/>
      <c r="J33718"/>
      <c r="U33718" s="43"/>
      <c r="AE33718"/>
    </row>
    <row r="33719" spans="1:31">
      <c r="A33719">
        <v>77320</v>
      </c>
      <c r="B33719" t="s">
        <v>28777</v>
      </c>
      <c r="C33719" t="s">
        <v>33480</v>
      </c>
      <c r="D33719" t="s">
        <v>33476</v>
      </c>
      <c r="E33719"/>
      <c r="F33719"/>
      <c r="G33719"/>
      <c r="H33719"/>
      <c r="I33719"/>
      <c r="J33719"/>
      <c r="U33719" s="43"/>
      <c r="AE33719"/>
    </row>
    <row r="33720" spans="1:31">
      <c r="A33720">
        <v>77450</v>
      </c>
      <c r="B33720" t="s">
        <v>28778</v>
      </c>
      <c r="C33720" t="s">
        <v>33480</v>
      </c>
      <c r="D33720" t="e">
        <v>#N/A</v>
      </c>
      <c r="E33720"/>
      <c r="F33720"/>
      <c r="G33720"/>
      <c r="H33720"/>
      <c r="I33720"/>
      <c r="J33720"/>
      <c r="U33720" s="43"/>
      <c r="AE33720"/>
    </row>
    <row r="33721" spans="1:31">
      <c r="A33721">
        <v>77250</v>
      </c>
      <c r="B33721" t="s">
        <v>28779</v>
      </c>
      <c r="C33721" t="s">
        <v>33480</v>
      </c>
      <c r="D33721" t="s">
        <v>33476</v>
      </c>
      <c r="E33721"/>
      <c r="F33721"/>
      <c r="G33721"/>
      <c r="H33721"/>
      <c r="I33721"/>
      <c r="J33721"/>
      <c r="U33721" s="43"/>
      <c r="AE33721"/>
    </row>
    <row r="33722" spans="1:31">
      <c r="A33722">
        <v>77250</v>
      </c>
      <c r="B33722" t="s">
        <v>28779</v>
      </c>
      <c r="C33722" t="s">
        <v>33480</v>
      </c>
      <c r="D33722" t="s">
        <v>33476</v>
      </c>
      <c r="E33722"/>
      <c r="F33722"/>
      <c r="G33722"/>
      <c r="H33722"/>
      <c r="I33722"/>
      <c r="J33722"/>
      <c r="U33722" s="43"/>
      <c r="AE33722"/>
    </row>
    <row r="33723" spans="1:31">
      <c r="A33723">
        <v>77250</v>
      </c>
      <c r="B33723" t="s">
        <v>28779</v>
      </c>
      <c r="C33723" t="s">
        <v>33480</v>
      </c>
      <c r="D33723" t="s">
        <v>33476</v>
      </c>
      <c r="E33723"/>
      <c r="F33723"/>
      <c r="G33723"/>
      <c r="H33723"/>
      <c r="I33723"/>
      <c r="J33723"/>
      <c r="U33723" s="43"/>
      <c r="AE33723"/>
    </row>
    <row r="33724" spans="1:31">
      <c r="A33724">
        <v>77250</v>
      </c>
      <c r="B33724" t="s">
        <v>28779</v>
      </c>
      <c r="C33724" t="s">
        <v>33480</v>
      </c>
      <c r="D33724" t="s">
        <v>33476</v>
      </c>
      <c r="E33724"/>
      <c r="F33724"/>
      <c r="G33724"/>
      <c r="H33724"/>
      <c r="I33724"/>
      <c r="J33724"/>
      <c r="U33724" s="43"/>
      <c r="AE33724"/>
    </row>
    <row r="33725" spans="1:31">
      <c r="A33725">
        <v>77250</v>
      </c>
      <c r="B33725" t="s">
        <v>28779</v>
      </c>
      <c r="C33725" t="s">
        <v>33480</v>
      </c>
      <c r="D33725" t="s">
        <v>33476</v>
      </c>
      <c r="E33725"/>
      <c r="F33725"/>
      <c r="G33725"/>
      <c r="H33725"/>
      <c r="I33725"/>
      <c r="J33725"/>
      <c r="U33725" s="43"/>
      <c r="AE33725"/>
    </row>
    <row r="33726" spans="1:31">
      <c r="A33726">
        <v>77720</v>
      </c>
      <c r="B33726" t="s">
        <v>28780</v>
      </c>
      <c r="C33726" t="s">
        <v>33480</v>
      </c>
      <c r="D33726" t="s">
        <v>33476</v>
      </c>
      <c r="E33726"/>
      <c r="F33726"/>
      <c r="G33726"/>
      <c r="H33726"/>
      <c r="I33726"/>
      <c r="J33726"/>
      <c r="U33726" s="43"/>
      <c r="AE33726"/>
    </row>
    <row r="33727" spans="1:31">
      <c r="A33727">
        <v>77163</v>
      </c>
      <c r="B33727" t="s">
        <v>28781</v>
      </c>
      <c r="C33727" t="s">
        <v>33480</v>
      </c>
      <c r="D33727" t="s">
        <v>33482</v>
      </c>
      <c r="E33727"/>
      <c r="F33727"/>
      <c r="G33727"/>
      <c r="H33727"/>
      <c r="I33727"/>
      <c r="J33727"/>
      <c r="U33727" s="43"/>
      <c r="AE33727"/>
    </row>
    <row r="33728" spans="1:31">
      <c r="A33728">
        <v>77160</v>
      </c>
      <c r="B33728" t="s">
        <v>28782</v>
      </c>
      <c r="C33728" t="s">
        <v>33480</v>
      </c>
      <c r="D33728" t="s">
        <v>33476</v>
      </c>
      <c r="E33728"/>
      <c r="F33728"/>
      <c r="G33728"/>
      <c r="H33728"/>
      <c r="I33728"/>
      <c r="J33728"/>
      <c r="U33728" s="43"/>
      <c r="AE33728"/>
    </row>
    <row r="33729" spans="1:31">
      <c r="A33729">
        <v>77120</v>
      </c>
      <c r="B33729" t="s">
        <v>28783</v>
      </c>
      <c r="C33729" t="s">
        <v>33480</v>
      </c>
      <c r="D33729" t="s">
        <v>33476</v>
      </c>
      <c r="E33729"/>
      <c r="F33729"/>
      <c r="G33729"/>
      <c r="H33729"/>
      <c r="I33729"/>
      <c r="J33729"/>
      <c r="U33729" s="43"/>
      <c r="AE33729"/>
    </row>
    <row r="33730" spans="1:31">
      <c r="A33730">
        <v>77480</v>
      </c>
      <c r="B33730" t="s">
        <v>28784</v>
      </c>
      <c r="C33730" t="s">
        <v>33480</v>
      </c>
      <c r="D33730" t="e">
        <v>#N/A</v>
      </c>
      <c r="E33730"/>
      <c r="F33730"/>
      <c r="G33730"/>
      <c r="H33730"/>
      <c r="I33730"/>
      <c r="J33730"/>
      <c r="U33730" s="43"/>
      <c r="AE33730"/>
    </row>
    <row r="33731" spans="1:31">
      <c r="A33731">
        <v>77230</v>
      </c>
      <c r="B33731" t="s">
        <v>28785</v>
      </c>
      <c r="C33731" t="s">
        <v>33480</v>
      </c>
      <c r="D33731" t="s">
        <v>33476</v>
      </c>
      <c r="E33731"/>
      <c r="F33731"/>
      <c r="G33731"/>
      <c r="H33731"/>
      <c r="I33731"/>
      <c r="J33731"/>
      <c r="U33731" s="43"/>
      <c r="AE33731"/>
    </row>
    <row r="33732" spans="1:31">
      <c r="A33732">
        <v>77230</v>
      </c>
      <c r="B33732" t="s">
        <v>28786</v>
      </c>
      <c r="C33732" t="s">
        <v>33480</v>
      </c>
      <c r="D33732" t="s">
        <v>33476</v>
      </c>
      <c r="E33732"/>
      <c r="F33732"/>
      <c r="G33732"/>
      <c r="H33732"/>
      <c r="I33732"/>
      <c r="J33732"/>
      <c r="U33732" s="43"/>
      <c r="AE33732"/>
    </row>
    <row r="33733" spans="1:31">
      <c r="A33733">
        <v>77480</v>
      </c>
      <c r="B33733" t="s">
        <v>28787</v>
      </c>
      <c r="C33733" t="s">
        <v>33480</v>
      </c>
      <c r="D33733" t="e">
        <v>#N/A</v>
      </c>
      <c r="E33733"/>
      <c r="F33733"/>
      <c r="G33733"/>
      <c r="H33733"/>
      <c r="I33733"/>
      <c r="J33733"/>
      <c r="U33733" s="43"/>
      <c r="AE33733"/>
    </row>
    <row r="33734" spans="1:31">
      <c r="A33734">
        <v>77176</v>
      </c>
      <c r="B33734" t="s">
        <v>28788</v>
      </c>
      <c r="C33734" t="s">
        <v>33480</v>
      </c>
      <c r="D33734" t="e">
        <v>#N/A</v>
      </c>
      <c r="E33734"/>
      <c r="F33734"/>
      <c r="G33734"/>
      <c r="H33734"/>
      <c r="I33734"/>
      <c r="J33734"/>
      <c r="U33734" s="43"/>
      <c r="AE33734"/>
    </row>
    <row r="33735" spans="1:31">
      <c r="A33735">
        <v>77370</v>
      </c>
      <c r="B33735" t="s">
        <v>28789</v>
      </c>
      <c r="C33735" t="s">
        <v>33480</v>
      </c>
      <c r="D33735" t="s">
        <v>33476</v>
      </c>
      <c r="E33735"/>
      <c r="F33735"/>
      <c r="G33735"/>
      <c r="H33735"/>
      <c r="I33735"/>
      <c r="J33735"/>
      <c r="U33735" s="43"/>
      <c r="AE33735"/>
    </row>
    <row r="33736" spans="1:31">
      <c r="A33736">
        <v>77760</v>
      </c>
      <c r="B33736" t="s">
        <v>28790</v>
      </c>
      <c r="C33736" t="s">
        <v>33480</v>
      </c>
      <c r="D33736" t="s">
        <v>33476</v>
      </c>
      <c r="E33736"/>
      <c r="F33736"/>
      <c r="G33736"/>
      <c r="H33736"/>
      <c r="I33736"/>
      <c r="J33736"/>
      <c r="U33736" s="43"/>
      <c r="AE33736"/>
    </row>
    <row r="33737" spans="1:31">
      <c r="A33737">
        <v>77710</v>
      </c>
      <c r="B33737" t="s">
        <v>28791</v>
      </c>
      <c r="C33737" t="s">
        <v>33480</v>
      </c>
      <c r="D33737" t="s">
        <v>33476</v>
      </c>
      <c r="E33737"/>
      <c r="F33737"/>
      <c r="G33737"/>
      <c r="H33737"/>
      <c r="I33737"/>
      <c r="J33737"/>
      <c r="U33737" s="43"/>
      <c r="AE33737"/>
    </row>
    <row r="33738" spans="1:31">
      <c r="A33738">
        <v>77100</v>
      </c>
      <c r="B33738" t="s">
        <v>28792</v>
      </c>
      <c r="C33738" t="s">
        <v>33480</v>
      </c>
      <c r="D33738" t="s">
        <v>33476</v>
      </c>
      <c r="E33738"/>
      <c r="F33738"/>
      <c r="G33738"/>
      <c r="H33738"/>
      <c r="I33738"/>
      <c r="J33738"/>
      <c r="U33738" s="43"/>
      <c r="AE33738"/>
    </row>
    <row r="33739" spans="1:31">
      <c r="A33739">
        <v>77730</v>
      </c>
      <c r="B33739" t="s">
        <v>28793</v>
      </c>
      <c r="C33739" t="s">
        <v>33480</v>
      </c>
      <c r="D33739" t="s">
        <v>33482</v>
      </c>
      <c r="E33739"/>
      <c r="F33739"/>
      <c r="G33739"/>
      <c r="H33739"/>
      <c r="I33739"/>
      <c r="J33739"/>
      <c r="U33739" s="43"/>
      <c r="AE33739"/>
    </row>
    <row r="33740" spans="1:31">
      <c r="A33740">
        <v>77230</v>
      </c>
      <c r="B33740" t="s">
        <v>28794</v>
      </c>
      <c r="C33740" t="s">
        <v>33480</v>
      </c>
      <c r="D33740" t="s">
        <v>33476</v>
      </c>
      <c r="E33740"/>
      <c r="F33740"/>
      <c r="G33740"/>
      <c r="H33740"/>
      <c r="I33740"/>
      <c r="J33740"/>
      <c r="U33740" s="43"/>
      <c r="AE33740"/>
    </row>
    <row r="33741" spans="1:31">
      <c r="A33741">
        <v>77140</v>
      </c>
      <c r="B33741" t="s">
        <v>28795</v>
      </c>
      <c r="C33741" t="s">
        <v>33480</v>
      </c>
      <c r="D33741" t="s">
        <v>33476</v>
      </c>
      <c r="E33741"/>
      <c r="F33741"/>
      <c r="G33741"/>
      <c r="H33741"/>
      <c r="I33741"/>
      <c r="J33741"/>
      <c r="U33741" s="43"/>
      <c r="AE33741"/>
    </row>
    <row r="33742" spans="1:31">
      <c r="A33742">
        <v>77124</v>
      </c>
      <c r="B33742" t="s">
        <v>28796</v>
      </c>
      <c r="C33742" t="s">
        <v>33480</v>
      </c>
      <c r="D33742" t="e">
        <v>#N/A</v>
      </c>
      <c r="E33742"/>
      <c r="F33742"/>
      <c r="G33742"/>
      <c r="H33742"/>
      <c r="I33742"/>
      <c r="J33742"/>
      <c r="U33742" s="43"/>
      <c r="AE33742"/>
    </row>
    <row r="33743" spans="1:31">
      <c r="A33743">
        <v>77124</v>
      </c>
      <c r="B33743" t="s">
        <v>28796</v>
      </c>
      <c r="C33743" t="s">
        <v>33480</v>
      </c>
      <c r="D33743" t="e">
        <v>#N/A</v>
      </c>
      <c r="E33743"/>
      <c r="F33743"/>
      <c r="G33743"/>
      <c r="H33743"/>
      <c r="I33743"/>
      <c r="J33743"/>
      <c r="U33743" s="43"/>
      <c r="AE33743"/>
    </row>
    <row r="33744" spans="1:31">
      <c r="A33744">
        <v>77124</v>
      </c>
      <c r="B33744" t="s">
        <v>28796</v>
      </c>
      <c r="C33744" t="s">
        <v>33480</v>
      </c>
      <c r="D33744" t="e">
        <v>#N/A</v>
      </c>
      <c r="E33744"/>
      <c r="F33744"/>
      <c r="G33744"/>
      <c r="H33744"/>
      <c r="I33744"/>
      <c r="J33744"/>
      <c r="U33744" s="43"/>
      <c r="AE33744"/>
    </row>
    <row r="33745" spans="1:31">
      <c r="A33745">
        <v>77610</v>
      </c>
      <c r="B33745" t="s">
        <v>28797</v>
      </c>
      <c r="C33745" t="s">
        <v>33480</v>
      </c>
      <c r="D33745" t="e">
        <v>#N/A</v>
      </c>
      <c r="E33745"/>
      <c r="F33745"/>
      <c r="G33745"/>
      <c r="H33745"/>
      <c r="I33745"/>
      <c r="J33745"/>
      <c r="U33745" s="43"/>
      <c r="AE33745"/>
    </row>
    <row r="33746" spans="1:31">
      <c r="A33746">
        <v>77186</v>
      </c>
      <c r="B33746" t="s">
        <v>28798</v>
      </c>
      <c r="C33746" t="s">
        <v>33480</v>
      </c>
      <c r="D33746" t="e">
        <v>#N/A</v>
      </c>
      <c r="E33746"/>
      <c r="F33746"/>
      <c r="G33746"/>
      <c r="H33746"/>
      <c r="I33746"/>
      <c r="J33746"/>
      <c r="U33746" s="43"/>
      <c r="AE33746"/>
    </row>
    <row r="33747" spans="1:31">
      <c r="A33747">
        <v>77940</v>
      </c>
      <c r="B33747" t="s">
        <v>28799</v>
      </c>
      <c r="C33747" t="s">
        <v>33480</v>
      </c>
      <c r="D33747" t="s">
        <v>33482</v>
      </c>
      <c r="E33747"/>
      <c r="F33747"/>
      <c r="G33747"/>
      <c r="H33747"/>
      <c r="I33747"/>
      <c r="J33747"/>
      <c r="U33747" s="43"/>
      <c r="AE33747"/>
    </row>
    <row r="33748" spans="1:31">
      <c r="A33748">
        <v>77123</v>
      </c>
      <c r="B33748" t="s">
        <v>28800</v>
      </c>
      <c r="C33748" t="s">
        <v>33480</v>
      </c>
      <c r="D33748" t="s">
        <v>33476</v>
      </c>
      <c r="E33748"/>
      <c r="F33748"/>
      <c r="G33748"/>
      <c r="H33748"/>
      <c r="I33748"/>
      <c r="J33748"/>
      <c r="U33748" s="43"/>
      <c r="AE33748"/>
    </row>
    <row r="33749" spans="1:31">
      <c r="A33749">
        <v>77140</v>
      </c>
      <c r="B33749" t="s">
        <v>28801</v>
      </c>
      <c r="C33749" t="s">
        <v>33480</v>
      </c>
      <c r="D33749" t="s">
        <v>33476</v>
      </c>
      <c r="E33749"/>
      <c r="F33749"/>
      <c r="G33749"/>
      <c r="H33749"/>
      <c r="I33749"/>
      <c r="J33749"/>
      <c r="U33749" s="43"/>
      <c r="AE33749"/>
    </row>
    <row r="33750" spans="1:31">
      <c r="A33750">
        <v>77114</v>
      </c>
      <c r="B33750" t="s">
        <v>28802</v>
      </c>
      <c r="C33750" t="s">
        <v>33480</v>
      </c>
      <c r="D33750" t="s">
        <v>33476</v>
      </c>
      <c r="E33750"/>
      <c r="F33750"/>
      <c r="G33750"/>
      <c r="H33750"/>
      <c r="I33750"/>
      <c r="J33750"/>
      <c r="U33750" s="43"/>
      <c r="AE33750"/>
    </row>
    <row r="33751" spans="1:31">
      <c r="A33751">
        <v>77890</v>
      </c>
      <c r="B33751" t="s">
        <v>28803</v>
      </c>
      <c r="C33751" t="s">
        <v>33480</v>
      </c>
      <c r="D33751" t="s">
        <v>33476</v>
      </c>
      <c r="E33751"/>
      <c r="F33751"/>
      <c r="G33751"/>
      <c r="H33751"/>
      <c r="I33751"/>
      <c r="J33751"/>
      <c r="U33751" s="43"/>
      <c r="AE33751"/>
    </row>
    <row r="33752" spans="1:31">
      <c r="A33752">
        <v>77440</v>
      </c>
      <c r="B33752" t="s">
        <v>28804</v>
      </c>
      <c r="C33752" t="s">
        <v>33480</v>
      </c>
      <c r="D33752" t="s">
        <v>33476</v>
      </c>
      <c r="E33752"/>
      <c r="F33752"/>
      <c r="G33752"/>
      <c r="H33752"/>
      <c r="I33752"/>
      <c r="J33752"/>
      <c r="U33752" s="43"/>
      <c r="AE33752"/>
    </row>
    <row r="33753" spans="1:31">
      <c r="A33753">
        <v>77178</v>
      </c>
      <c r="B33753" t="s">
        <v>28805</v>
      </c>
      <c r="C33753" t="s">
        <v>33480</v>
      </c>
      <c r="D33753" t="e">
        <v>#N/A</v>
      </c>
      <c r="E33753"/>
      <c r="F33753"/>
      <c r="G33753"/>
      <c r="H33753"/>
      <c r="I33753"/>
      <c r="J33753"/>
      <c r="U33753" s="43"/>
      <c r="AE33753"/>
    </row>
    <row r="33754" spans="1:31">
      <c r="A33754">
        <v>77750</v>
      </c>
      <c r="B33754" t="s">
        <v>28806</v>
      </c>
      <c r="C33754" t="s">
        <v>33480</v>
      </c>
      <c r="D33754" t="e">
        <v>#N/A</v>
      </c>
      <c r="E33754"/>
      <c r="F33754"/>
      <c r="G33754"/>
      <c r="H33754"/>
      <c r="I33754"/>
      <c r="J33754"/>
      <c r="U33754" s="43"/>
      <c r="AE33754"/>
    </row>
    <row r="33755" spans="1:31">
      <c r="A33755">
        <v>77134</v>
      </c>
      <c r="B33755" t="s">
        <v>28807</v>
      </c>
      <c r="C33755" t="s">
        <v>33480</v>
      </c>
      <c r="D33755" t="s">
        <v>33476</v>
      </c>
      <c r="E33755"/>
      <c r="F33755"/>
      <c r="G33755"/>
      <c r="H33755"/>
      <c r="I33755"/>
      <c r="J33755"/>
      <c r="U33755" s="43"/>
      <c r="AE33755"/>
    </row>
    <row r="33756" spans="1:31">
      <c r="A33756">
        <v>77167</v>
      </c>
      <c r="B33756" t="s">
        <v>28808</v>
      </c>
      <c r="C33756" t="s">
        <v>33480</v>
      </c>
      <c r="D33756" t="e">
        <v>#N/A</v>
      </c>
      <c r="E33756"/>
      <c r="F33756"/>
      <c r="G33756"/>
      <c r="H33756"/>
      <c r="I33756"/>
      <c r="J33756"/>
      <c r="U33756" s="43"/>
      <c r="AE33756"/>
    </row>
    <row r="33757" spans="1:31">
      <c r="A33757">
        <v>77280</v>
      </c>
      <c r="B33757" t="s">
        <v>28809</v>
      </c>
      <c r="C33757" t="s">
        <v>33480</v>
      </c>
      <c r="D33757" t="e">
        <v>#N/A</v>
      </c>
      <c r="E33757"/>
      <c r="F33757"/>
      <c r="G33757"/>
      <c r="H33757"/>
      <c r="I33757"/>
      <c r="J33757"/>
      <c r="U33757" s="43"/>
      <c r="AE33757"/>
    </row>
    <row r="33758" spans="1:31">
      <c r="A33758">
        <v>77330</v>
      </c>
      <c r="B33758" t="s">
        <v>28810</v>
      </c>
      <c r="C33758" t="s">
        <v>33480</v>
      </c>
      <c r="D33758" t="e">
        <v>#N/A</v>
      </c>
      <c r="E33758"/>
      <c r="F33758"/>
      <c r="G33758"/>
      <c r="H33758"/>
      <c r="I33758"/>
      <c r="J33758"/>
      <c r="U33758" s="43"/>
      <c r="AE33758"/>
    </row>
    <row r="33759" spans="1:31">
      <c r="A33759">
        <v>77390</v>
      </c>
      <c r="B33759" t="s">
        <v>28811</v>
      </c>
      <c r="C33759" t="s">
        <v>33480</v>
      </c>
      <c r="D33759" t="s">
        <v>33476</v>
      </c>
      <c r="E33759"/>
      <c r="F33759"/>
      <c r="G33759"/>
      <c r="H33759"/>
      <c r="I33759"/>
      <c r="J33759"/>
      <c r="U33759" s="43"/>
      <c r="AE33759"/>
    </row>
    <row r="33760" spans="1:31">
      <c r="A33760">
        <v>77710</v>
      </c>
      <c r="B33760" t="s">
        <v>28812</v>
      </c>
      <c r="C33760" t="s">
        <v>33480</v>
      </c>
      <c r="D33760" t="s">
        <v>33476</v>
      </c>
      <c r="E33760"/>
      <c r="F33760"/>
      <c r="G33760"/>
      <c r="H33760"/>
      <c r="I33760"/>
      <c r="J33760"/>
      <c r="U33760" s="43"/>
      <c r="AE33760"/>
    </row>
    <row r="33761" spans="1:31">
      <c r="A33761">
        <v>77830</v>
      </c>
      <c r="B33761" t="s">
        <v>28813</v>
      </c>
      <c r="C33761" t="s">
        <v>33480</v>
      </c>
      <c r="D33761" t="s">
        <v>33476</v>
      </c>
      <c r="E33761"/>
      <c r="F33761"/>
      <c r="G33761"/>
      <c r="H33761"/>
      <c r="I33761"/>
      <c r="J33761"/>
      <c r="U33761" s="43"/>
      <c r="AE33761"/>
    </row>
    <row r="33762" spans="1:31">
      <c r="A33762">
        <v>77520</v>
      </c>
      <c r="B33762" t="s">
        <v>8734</v>
      </c>
      <c r="C33762" t="s">
        <v>33480</v>
      </c>
      <c r="D33762" t="s">
        <v>33476</v>
      </c>
      <c r="E33762"/>
      <c r="F33762"/>
      <c r="G33762"/>
      <c r="H33762"/>
      <c r="I33762"/>
      <c r="J33762"/>
      <c r="U33762" s="43"/>
      <c r="AE33762"/>
    </row>
    <row r="33763" spans="1:31">
      <c r="A33763">
        <v>77480</v>
      </c>
      <c r="B33763" t="s">
        <v>28814</v>
      </c>
      <c r="C33763" t="s">
        <v>33480</v>
      </c>
      <c r="D33763" t="e">
        <v>#N/A</v>
      </c>
      <c r="E33763"/>
      <c r="F33763"/>
      <c r="G33763"/>
      <c r="H33763"/>
      <c r="I33763"/>
      <c r="J33763"/>
      <c r="U33763" s="43"/>
      <c r="AE33763"/>
    </row>
    <row r="33764" spans="1:31">
      <c r="A33764">
        <v>77970</v>
      </c>
      <c r="B33764" t="s">
        <v>28815</v>
      </c>
      <c r="C33764" t="s">
        <v>33480</v>
      </c>
      <c r="D33764" t="e">
        <v>#N/A</v>
      </c>
      <c r="E33764"/>
      <c r="F33764"/>
      <c r="G33764"/>
      <c r="H33764"/>
      <c r="I33764"/>
      <c r="J33764"/>
      <c r="U33764" s="43"/>
      <c r="AE33764"/>
    </row>
    <row r="33765" spans="1:31">
      <c r="A33765">
        <v>77124</v>
      </c>
      <c r="B33765" t="s">
        <v>28816</v>
      </c>
      <c r="C33765" t="s">
        <v>33480</v>
      </c>
      <c r="D33765" t="e">
        <v>#N/A</v>
      </c>
      <c r="E33765"/>
      <c r="F33765"/>
      <c r="G33765"/>
      <c r="H33765"/>
      <c r="I33765"/>
      <c r="J33765"/>
      <c r="U33765" s="43"/>
      <c r="AE33765"/>
    </row>
    <row r="33766" spans="1:31">
      <c r="A33766">
        <v>77930</v>
      </c>
      <c r="B33766" t="s">
        <v>2847</v>
      </c>
      <c r="C33766" t="s">
        <v>33480</v>
      </c>
      <c r="D33766" t="s">
        <v>33482</v>
      </c>
      <c r="E33766"/>
      <c r="F33766"/>
      <c r="G33766"/>
      <c r="H33766"/>
      <c r="I33766"/>
      <c r="J33766"/>
      <c r="U33766" s="43"/>
      <c r="AE33766"/>
    </row>
    <row r="33767" spans="1:31">
      <c r="A33767">
        <v>77131</v>
      </c>
      <c r="B33767" t="s">
        <v>28817</v>
      </c>
      <c r="C33767" t="s">
        <v>33480</v>
      </c>
      <c r="D33767" t="e">
        <v>#N/A</v>
      </c>
      <c r="E33767"/>
      <c r="F33767"/>
      <c r="G33767"/>
      <c r="H33767"/>
      <c r="I33767"/>
      <c r="J33767"/>
      <c r="U33767" s="43"/>
      <c r="AE33767"/>
    </row>
    <row r="33768" spans="1:31">
      <c r="A33768">
        <v>77580</v>
      </c>
      <c r="B33768" t="s">
        <v>28818</v>
      </c>
      <c r="C33768" t="s">
        <v>33480</v>
      </c>
      <c r="D33768" t="s">
        <v>33476</v>
      </c>
      <c r="E33768"/>
      <c r="F33768"/>
      <c r="G33768"/>
      <c r="H33768"/>
      <c r="I33768"/>
      <c r="J33768"/>
      <c r="U33768" s="43"/>
      <c r="AE33768"/>
    </row>
    <row r="33769" spans="1:31">
      <c r="A33769">
        <v>77181</v>
      </c>
      <c r="B33769" t="s">
        <v>1606</v>
      </c>
      <c r="C33769" t="s">
        <v>33480</v>
      </c>
      <c r="D33769" t="e">
        <v>#N/A</v>
      </c>
      <c r="E33769"/>
      <c r="F33769"/>
      <c r="G33769"/>
      <c r="H33769"/>
      <c r="I33769"/>
      <c r="J33769"/>
      <c r="U33769" s="43"/>
      <c r="AE33769"/>
    </row>
    <row r="33770" spans="1:31">
      <c r="A33770">
        <v>77165</v>
      </c>
      <c r="B33770" t="s">
        <v>28819</v>
      </c>
      <c r="C33770" t="s">
        <v>33480</v>
      </c>
      <c r="D33770" t="s">
        <v>33476</v>
      </c>
      <c r="E33770"/>
      <c r="F33770"/>
      <c r="G33770"/>
      <c r="H33770"/>
      <c r="I33770"/>
      <c r="J33770"/>
      <c r="U33770" s="43"/>
      <c r="AE33770"/>
    </row>
    <row r="33771" spans="1:31">
      <c r="A33771">
        <v>77540</v>
      </c>
      <c r="B33771" t="s">
        <v>28820</v>
      </c>
      <c r="C33771" t="s">
        <v>33480</v>
      </c>
      <c r="D33771" t="s">
        <v>33476</v>
      </c>
      <c r="E33771"/>
      <c r="F33771"/>
      <c r="G33771"/>
      <c r="H33771"/>
      <c r="I33771"/>
      <c r="J33771"/>
      <c r="U33771" s="43"/>
      <c r="AE33771"/>
    </row>
    <row r="33772" spans="1:31">
      <c r="A33772">
        <v>77165</v>
      </c>
      <c r="B33772" t="s">
        <v>28821</v>
      </c>
      <c r="C33772" t="s">
        <v>33480</v>
      </c>
      <c r="D33772" t="s">
        <v>33476</v>
      </c>
      <c r="E33772"/>
      <c r="F33772"/>
      <c r="G33772"/>
      <c r="H33772"/>
      <c r="I33772"/>
      <c r="J33772"/>
      <c r="U33772" s="43"/>
      <c r="AE33772"/>
    </row>
    <row r="33773" spans="1:31">
      <c r="A33773">
        <v>77440</v>
      </c>
      <c r="B33773" t="s">
        <v>28822</v>
      </c>
      <c r="C33773" t="s">
        <v>33480</v>
      </c>
      <c r="D33773" t="s">
        <v>33476</v>
      </c>
      <c r="E33773"/>
      <c r="F33773"/>
      <c r="G33773"/>
      <c r="H33773"/>
      <c r="I33773"/>
      <c r="J33773"/>
      <c r="U33773" s="43"/>
      <c r="AE33773"/>
    </row>
    <row r="33774" spans="1:31">
      <c r="A33774">
        <v>77160</v>
      </c>
      <c r="B33774" t="s">
        <v>28823</v>
      </c>
      <c r="C33774" t="s">
        <v>33480</v>
      </c>
      <c r="D33774" t="s">
        <v>33476</v>
      </c>
      <c r="E33774"/>
      <c r="F33774"/>
      <c r="G33774"/>
      <c r="H33774"/>
      <c r="I33774"/>
      <c r="J33774"/>
      <c r="U33774" s="43"/>
      <c r="AE33774"/>
    </row>
    <row r="33775" spans="1:31">
      <c r="A33775">
        <v>77470</v>
      </c>
      <c r="B33775" t="s">
        <v>28824</v>
      </c>
      <c r="C33775" t="s">
        <v>33480</v>
      </c>
      <c r="D33775" t="s">
        <v>33482</v>
      </c>
      <c r="E33775"/>
      <c r="F33775"/>
      <c r="G33775"/>
      <c r="H33775"/>
      <c r="I33775"/>
      <c r="J33775"/>
      <c r="U33775" s="43"/>
      <c r="AE33775"/>
    </row>
    <row r="33776" spans="1:31">
      <c r="A33776">
        <v>77167</v>
      </c>
      <c r="B33776" t="s">
        <v>2004</v>
      </c>
      <c r="C33776" t="s">
        <v>33480</v>
      </c>
      <c r="D33776" t="e">
        <v>#N/A</v>
      </c>
      <c r="E33776"/>
      <c r="F33776"/>
      <c r="G33776"/>
      <c r="H33776"/>
      <c r="I33776"/>
      <c r="J33776"/>
      <c r="U33776" s="43"/>
      <c r="AE33776"/>
    </row>
    <row r="33777" spans="1:31">
      <c r="A33777">
        <v>77515</v>
      </c>
      <c r="B33777" t="s">
        <v>28825</v>
      </c>
      <c r="C33777" t="s">
        <v>33480</v>
      </c>
      <c r="D33777" t="s">
        <v>33482</v>
      </c>
      <c r="E33777"/>
      <c r="F33777"/>
      <c r="G33777"/>
      <c r="H33777"/>
      <c r="I33777"/>
      <c r="J33777"/>
      <c r="U33777" s="43"/>
      <c r="AE33777"/>
    </row>
    <row r="33778" spans="1:31">
      <c r="A33778">
        <v>77400</v>
      </c>
      <c r="B33778" t="s">
        <v>28826</v>
      </c>
      <c r="C33778" t="s">
        <v>33480</v>
      </c>
      <c r="D33778" t="s">
        <v>33476</v>
      </c>
      <c r="E33778"/>
      <c r="F33778"/>
      <c r="G33778"/>
      <c r="H33778"/>
      <c r="I33778"/>
      <c r="J33778"/>
      <c r="U33778" s="43"/>
      <c r="AE33778"/>
    </row>
    <row r="33779" spans="1:31">
      <c r="A33779">
        <v>77400</v>
      </c>
      <c r="B33779" t="s">
        <v>28826</v>
      </c>
      <c r="C33779" t="s">
        <v>33480</v>
      </c>
      <c r="D33779" t="s">
        <v>33476</v>
      </c>
      <c r="E33779"/>
      <c r="F33779"/>
      <c r="G33779"/>
      <c r="H33779"/>
      <c r="I33779"/>
      <c r="J33779"/>
      <c r="U33779" s="43"/>
      <c r="AE33779"/>
    </row>
    <row r="33780" spans="1:31">
      <c r="A33780">
        <v>77340</v>
      </c>
      <c r="B33780" t="s">
        <v>28827</v>
      </c>
      <c r="C33780" t="s">
        <v>33480</v>
      </c>
      <c r="D33780" t="e">
        <v>#N/A</v>
      </c>
      <c r="E33780"/>
      <c r="F33780"/>
      <c r="G33780"/>
      <c r="H33780"/>
      <c r="I33780"/>
      <c r="J33780"/>
      <c r="U33780" s="43"/>
      <c r="AE33780"/>
    </row>
    <row r="33781" spans="1:31">
      <c r="A33781">
        <v>77340</v>
      </c>
      <c r="B33781" t="s">
        <v>28827</v>
      </c>
      <c r="C33781" t="s">
        <v>33480</v>
      </c>
      <c r="D33781" t="e">
        <v>#N/A</v>
      </c>
      <c r="E33781"/>
      <c r="F33781"/>
      <c r="G33781"/>
      <c r="H33781"/>
      <c r="I33781"/>
      <c r="J33781"/>
      <c r="U33781" s="43"/>
      <c r="AE33781"/>
    </row>
    <row r="33782" spans="1:31">
      <c r="A33782">
        <v>77135</v>
      </c>
      <c r="B33782" t="s">
        <v>28828</v>
      </c>
      <c r="C33782" t="s">
        <v>33480</v>
      </c>
      <c r="D33782" t="s">
        <v>33482</v>
      </c>
      <c r="E33782"/>
      <c r="F33782"/>
      <c r="G33782"/>
      <c r="H33782"/>
      <c r="I33782"/>
      <c r="J33782"/>
      <c r="U33782" s="43"/>
      <c r="AE33782"/>
    </row>
    <row r="33783" spans="1:31">
      <c r="A33783">
        <v>77410</v>
      </c>
      <c r="B33783" t="s">
        <v>28829</v>
      </c>
      <c r="C33783" t="s">
        <v>33480</v>
      </c>
      <c r="D33783" t="s">
        <v>33476</v>
      </c>
      <c r="E33783"/>
      <c r="F33783"/>
      <c r="G33783"/>
      <c r="H33783"/>
      <c r="I33783"/>
      <c r="J33783"/>
      <c r="U33783" s="43"/>
      <c r="AE33783"/>
    </row>
    <row r="33784" spans="1:31">
      <c r="A33784">
        <v>77220</v>
      </c>
      <c r="B33784" t="s">
        <v>28830</v>
      </c>
      <c r="C33784" t="s">
        <v>33480</v>
      </c>
      <c r="D33784" t="s">
        <v>33476</v>
      </c>
      <c r="E33784"/>
      <c r="F33784"/>
      <c r="G33784"/>
      <c r="H33784"/>
      <c r="I33784"/>
      <c r="J33784"/>
      <c r="U33784" s="43"/>
      <c r="AE33784"/>
    </row>
    <row r="33785" spans="1:31">
      <c r="A33785">
        <v>77310</v>
      </c>
      <c r="B33785" t="s">
        <v>17858</v>
      </c>
      <c r="C33785" t="s">
        <v>33480</v>
      </c>
      <c r="D33785" t="e">
        <v>#N/A</v>
      </c>
      <c r="E33785"/>
      <c r="F33785"/>
      <c r="G33785"/>
      <c r="H33785"/>
      <c r="I33785"/>
      <c r="J33785"/>
      <c r="U33785" s="43"/>
      <c r="AE33785"/>
    </row>
    <row r="33786" spans="1:31">
      <c r="A33786">
        <v>77160</v>
      </c>
      <c r="B33786" t="s">
        <v>28831</v>
      </c>
      <c r="C33786" t="s">
        <v>33480</v>
      </c>
      <c r="D33786" t="s">
        <v>33476</v>
      </c>
      <c r="E33786"/>
      <c r="F33786"/>
      <c r="G33786"/>
      <c r="H33786"/>
      <c r="I33786"/>
      <c r="J33786"/>
      <c r="U33786" s="43"/>
      <c r="AE33786"/>
    </row>
    <row r="33787" spans="1:31">
      <c r="A33787">
        <v>77139</v>
      </c>
      <c r="B33787" t="s">
        <v>23168</v>
      </c>
      <c r="C33787" t="s">
        <v>33480</v>
      </c>
      <c r="D33787" t="s">
        <v>33476</v>
      </c>
      <c r="E33787"/>
      <c r="F33787"/>
      <c r="G33787"/>
      <c r="H33787"/>
      <c r="I33787"/>
      <c r="J33787"/>
      <c r="U33787" s="43"/>
      <c r="AE33787"/>
    </row>
    <row r="33788" spans="1:31">
      <c r="A33788">
        <v>77720</v>
      </c>
      <c r="B33788" t="s">
        <v>28832</v>
      </c>
      <c r="C33788" t="s">
        <v>33480</v>
      </c>
      <c r="D33788" t="s">
        <v>33476</v>
      </c>
      <c r="E33788"/>
      <c r="F33788"/>
      <c r="G33788"/>
      <c r="H33788"/>
      <c r="I33788"/>
      <c r="J33788"/>
      <c r="U33788" s="43"/>
      <c r="AE33788"/>
    </row>
    <row r="33789" spans="1:31">
      <c r="A33789">
        <v>77860</v>
      </c>
      <c r="B33789" t="s">
        <v>28833</v>
      </c>
      <c r="C33789" t="s">
        <v>33480</v>
      </c>
      <c r="D33789" t="s">
        <v>33476</v>
      </c>
      <c r="E33789"/>
      <c r="F33789"/>
      <c r="G33789"/>
      <c r="H33789"/>
      <c r="I33789"/>
      <c r="J33789"/>
      <c r="U33789" s="43"/>
      <c r="AE33789"/>
    </row>
    <row r="33790" spans="1:31">
      <c r="A33790">
        <v>77370</v>
      </c>
      <c r="B33790" t="s">
        <v>28834</v>
      </c>
      <c r="C33790" t="s">
        <v>33480</v>
      </c>
      <c r="D33790" t="s">
        <v>33476</v>
      </c>
      <c r="E33790"/>
      <c r="F33790"/>
      <c r="G33790"/>
      <c r="H33790"/>
      <c r="I33790"/>
      <c r="J33790"/>
      <c r="U33790" s="43"/>
      <c r="AE33790"/>
    </row>
    <row r="33791" spans="1:31">
      <c r="A33791">
        <v>77550</v>
      </c>
      <c r="B33791" t="s">
        <v>28835</v>
      </c>
      <c r="C33791" t="s">
        <v>33480</v>
      </c>
      <c r="D33791" t="s">
        <v>33476</v>
      </c>
      <c r="E33791"/>
      <c r="F33791"/>
      <c r="G33791"/>
      <c r="H33791"/>
      <c r="I33791"/>
      <c r="J33791"/>
      <c r="U33791" s="43"/>
      <c r="AE33791"/>
    </row>
    <row r="33792" spans="1:31">
      <c r="A33792">
        <v>77510</v>
      </c>
      <c r="B33792" t="s">
        <v>28836</v>
      </c>
      <c r="C33792" t="s">
        <v>33480</v>
      </c>
      <c r="D33792" t="s">
        <v>33476</v>
      </c>
      <c r="E33792"/>
      <c r="F33792"/>
      <c r="G33792"/>
      <c r="H33792"/>
      <c r="I33792"/>
      <c r="J33792"/>
      <c r="U33792" s="43"/>
      <c r="AE33792"/>
    </row>
    <row r="33793" spans="1:31">
      <c r="A33793">
        <v>77760</v>
      </c>
      <c r="B33793" t="s">
        <v>28837</v>
      </c>
      <c r="C33793" t="s">
        <v>33480</v>
      </c>
      <c r="D33793" t="s">
        <v>33476</v>
      </c>
      <c r="E33793"/>
      <c r="F33793"/>
      <c r="G33793"/>
      <c r="H33793"/>
      <c r="I33793"/>
      <c r="J33793"/>
      <c r="U33793" s="43"/>
      <c r="AE33793"/>
    </row>
    <row r="33794" spans="1:31">
      <c r="A33794">
        <v>77710</v>
      </c>
      <c r="B33794" t="s">
        <v>28838</v>
      </c>
      <c r="C33794" t="s">
        <v>33480</v>
      </c>
      <c r="D33794" t="s">
        <v>33476</v>
      </c>
      <c r="E33794"/>
      <c r="F33794"/>
      <c r="G33794"/>
      <c r="H33794"/>
      <c r="I33794"/>
      <c r="J33794"/>
      <c r="U33794" s="43"/>
      <c r="AE33794"/>
    </row>
    <row r="33795" spans="1:31">
      <c r="A33795">
        <v>77260</v>
      </c>
      <c r="B33795" t="s">
        <v>28839</v>
      </c>
      <c r="C33795" t="s">
        <v>33480</v>
      </c>
      <c r="D33795" t="s">
        <v>33482</v>
      </c>
      <c r="E33795"/>
      <c r="F33795"/>
      <c r="G33795"/>
      <c r="H33795"/>
      <c r="I33795"/>
      <c r="J33795"/>
      <c r="U33795" s="43"/>
      <c r="AE33795"/>
    </row>
    <row r="33796" spans="1:31">
      <c r="A33796">
        <v>77000</v>
      </c>
      <c r="B33796" t="s">
        <v>1853</v>
      </c>
      <c r="C33796" t="s">
        <v>33480</v>
      </c>
      <c r="D33796" t="e">
        <v>#N/A</v>
      </c>
      <c r="E33796"/>
      <c r="F33796"/>
      <c r="G33796"/>
      <c r="H33796"/>
      <c r="I33796"/>
      <c r="J33796"/>
      <c r="U33796" s="43"/>
      <c r="AE33796"/>
    </row>
    <row r="33797" spans="1:31">
      <c r="A33797">
        <v>77680</v>
      </c>
      <c r="B33797" t="s">
        <v>28840</v>
      </c>
      <c r="C33797" t="s">
        <v>33480</v>
      </c>
      <c r="D33797" t="s">
        <v>33482</v>
      </c>
      <c r="E33797"/>
      <c r="F33797"/>
      <c r="G33797"/>
      <c r="H33797"/>
      <c r="I33797"/>
      <c r="J33797"/>
      <c r="U33797" s="43"/>
      <c r="AE33797"/>
    </row>
    <row r="33798" spans="1:31">
      <c r="A33798">
        <v>77160</v>
      </c>
      <c r="B33798" t="s">
        <v>28841</v>
      </c>
      <c r="C33798" t="s">
        <v>33480</v>
      </c>
      <c r="D33798" t="s">
        <v>33476</v>
      </c>
      <c r="E33798"/>
      <c r="F33798"/>
      <c r="G33798"/>
      <c r="H33798"/>
      <c r="I33798"/>
      <c r="J33798"/>
      <c r="U33798" s="43"/>
      <c r="AE33798"/>
    </row>
    <row r="33799" spans="1:31">
      <c r="A33799">
        <v>77230</v>
      </c>
      <c r="B33799" t="s">
        <v>4929</v>
      </c>
      <c r="C33799" t="s">
        <v>33480</v>
      </c>
      <c r="D33799" t="s">
        <v>33476</v>
      </c>
      <c r="E33799"/>
      <c r="F33799"/>
      <c r="G33799"/>
      <c r="H33799"/>
      <c r="I33799"/>
      <c r="J33799"/>
      <c r="U33799" s="43"/>
      <c r="AE33799"/>
    </row>
    <row r="33800" spans="1:31">
      <c r="A33800">
        <v>77540</v>
      </c>
      <c r="B33800" t="s">
        <v>28842</v>
      </c>
      <c r="C33800" t="s">
        <v>33480</v>
      </c>
      <c r="D33800" t="s">
        <v>33476</v>
      </c>
      <c r="E33800"/>
      <c r="F33800"/>
      <c r="G33800"/>
      <c r="H33800"/>
      <c r="I33800"/>
      <c r="J33800"/>
      <c r="U33800" s="43"/>
      <c r="AE33800"/>
    </row>
    <row r="33801" spans="1:31">
      <c r="A33801">
        <v>77950</v>
      </c>
      <c r="B33801" t="s">
        <v>28843</v>
      </c>
      <c r="C33801" t="s">
        <v>33480</v>
      </c>
      <c r="D33801" t="s">
        <v>33476</v>
      </c>
      <c r="E33801"/>
      <c r="F33801"/>
      <c r="G33801"/>
      <c r="H33801"/>
      <c r="I33801"/>
      <c r="J33801"/>
      <c r="U33801" s="43"/>
      <c r="AE33801"/>
    </row>
    <row r="33802" spans="1:31">
      <c r="A33802">
        <v>77760</v>
      </c>
      <c r="B33802" t="s">
        <v>19588</v>
      </c>
      <c r="C33802" t="s">
        <v>33480</v>
      </c>
      <c r="D33802" t="s">
        <v>33476</v>
      </c>
      <c r="E33802"/>
      <c r="F33802"/>
      <c r="G33802"/>
      <c r="H33802"/>
      <c r="I33802"/>
      <c r="J33802"/>
      <c r="U33802" s="43"/>
      <c r="AE33802"/>
    </row>
    <row r="33803" spans="1:31">
      <c r="A33803">
        <v>77560</v>
      </c>
      <c r="B33803" t="s">
        <v>28844</v>
      </c>
      <c r="C33803" t="s">
        <v>33480</v>
      </c>
      <c r="D33803" t="s">
        <v>33476</v>
      </c>
      <c r="E33803"/>
      <c r="F33803"/>
      <c r="G33803"/>
      <c r="H33803"/>
      <c r="I33803"/>
      <c r="J33803"/>
      <c r="U33803" s="43"/>
      <c r="AE33803"/>
    </row>
    <row r="33804" spans="1:31">
      <c r="A33804">
        <v>77730</v>
      </c>
      <c r="B33804" t="s">
        <v>28845</v>
      </c>
      <c r="C33804" t="s">
        <v>33480</v>
      </c>
      <c r="D33804" t="s">
        <v>33482</v>
      </c>
      <c r="E33804"/>
      <c r="F33804"/>
      <c r="G33804"/>
      <c r="H33804"/>
      <c r="I33804"/>
      <c r="J33804"/>
      <c r="U33804" s="43"/>
      <c r="AE33804"/>
    </row>
    <row r="33805" spans="1:31">
      <c r="A33805">
        <v>77510</v>
      </c>
      <c r="B33805" t="s">
        <v>28846</v>
      </c>
      <c r="C33805" t="s">
        <v>33480</v>
      </c>
      <c r="D33805" t="s">
        <v>33476</v>
      </c>
      <c r="E33805"/>
      <c r="F33805"/>
      <c r="G33805"/>
      <c r="H33805"/>
      <c r="I33805"/>
      <c r="J33805"/>
      <c r="U33805" s="43"/>
      <c r="AE33805"/>
    </row>
    <row r="33806" spans="1:31">
      <c r="A33806">
        <v>77515</v>
      </c>
      <c r="B33806" t="s">
        <v>5928</v>
      </c>
      <c r="C33806" t="s">
        <v>33480</v>
      </c>
      <c r="D33806" t="s">
        <v>33482</v>
      </c>
      <c r="E33806"/>
      <c r="F33806"/>
      <c r="G33806"/>
      <c r="H33806"/>
      <c r="I33806"/>
      <c r="J33806"/>
      <c r="U33806" s="43"/>
      <c r="AE33806"/>
    </row>
    <row r="33807" spans="1:31">
      <c r="A33807">
        <v>77260</v>
      </c>
      <c r="B33807" t="s">
        <v>28847</v>
      </c>
      <c r="C33807" t="s">
        <v>33480</v>
      </c>
      <c r="D33807" t="s">
        <v>33482</v>
      </c>
      <c r="E33807"/>
      <c r="F33807"/>
      <c r="G33807"/>
      <c r="H33807"/>
      <c r="I33807"/>
      <c r="J33807"/>
      <c r="U33807" s="43"/>
      <c r="AE33807"/>
    </row>
    <row r="33808" spans="1:31">
      <c r="A33808">
        <v>77320</v>
      </c>
      <c r="B33808" t="s">
        <v>13989</v>
      </c>
      <c r="C33808" t="s">
        <v>33480</v>
      </c>
      <c r="D33808" t="s">
        <v>33476</v>
      </c>
      <c r="E33808"/>
      <c r="F33808"/>
      <c r="G33808"/>
      <c r="H33808"/>
      <c r="I33808"/>
      <c r="J33808"/>
      <c r="U33808" s="43"/>
      <c r="AE33808"/>
    </row>
    <row r="33809" spans="1:31">
      <c r="A33809">
        <v>77160</v>
      </c>
      <c r="B33809" t="s">
        <v>5562</v>
      </c>
      <c r="C33809" t="s">
        <v>33480</v>
      </c>
      <c r="D33809" t="s">
        <v>33476</v>
      </c>
      <c r="E33809"/>
      <c r="F33809"/>
      <c r="G33809"/>
      <c r="H33809"/>
      <c r="I33809"/>
      <c r="J33809"/>
      <c r="U33809" s="43"/>
      <c r="AE33809"/>
    </row>
    <row r="33810" spans="1:31">
      <c r="A33810">
        <v>77650</v>
      </c>
      <c r="B33810" t="s">
        <v>2031</v>
      </c>
      <c r="C33810" t="s">
        <v>33480</v>
      </c>
      <c r="D33810" t="s">
        <v>33476</v>
      </c>
      <c r="E33810"/>
      <c r="F33810"/>
      <c r="G33810"/>
      <c r="H33810"/>
      <c r="I33810"/>
      <c r="J33810"/>
      <c r="U33810" s="43"/>
      <c r="AE33810"/>
    </row>
    <row r="33811" spans="1:31">
      <c r="A33811">
        <v>77750</v>
      </c>
      <c r="B33811" t="s">
        <v>28848</v>
      </c>
      <c r="C33811" t="s">
        <v>33480</v>
      </c>
      <c r="D33811" t="e">
        <v>#N/A</v>
      </c>
      <c r="E33811"/>
      <c r="F33811"/>
      <c r="G33811"/>
      <c r="H33811"/>
      <c r="I33811"/>
      <c r="J33811"/>
      <c r="U33811" s="43"/>
      <c r="AE33811"/>
    </row>
    <row r="33812" spans="1:31">
      <c r="A33812">
        <v>77510</v>
      </c>
      <c r="B33812" t="s">
        <v>28849</v>
      </c>
      <c r="C33812" t="s">
        <v>33480</v>
      </c>
      <c r="D33812" t="s">
        <v>33476</v>
      </c>
      <c r="E33812"/>
      <c r="F33812"/>
      <c r="G33812"/>
      <c r="H33812"/>
      <c r="I33812"/>
      <c r="J33812"/>
      <c r="U33812" s="43"/>
      <c r="AE33812"/>
    </row>
    <row r="33813" spans="1:31">
      <c r="A33813">
        <v>77310</v>
      </c>
      <c r="B33813" t="s">
        <v>28850</v>
      </c>
      <c r="C33813" t="s">
        <v>33480</v>
      </c>
      <c r="D33813" t="e">
        <v>#N/A</v>
      </c>
      <c r="E33813"/>
      <c r="F33813"/>
      <c r="G33813"/>
      <c r="H33813"/>
      <c r="I33813"/>
      <c r="J33813"/>
      <c r="U33813" s="43"/>
      <c r="AE33813"/>
    </row>
    <row r="33814" spans="1:31">
      <c r="A33814">
        <v>77310</v>
      </c>
      <c r="B33814" t="s">
        <v>28850</v>
      </c>
      <c r="C33814" t="s">
        <v>33480</v>
      </c>
      <c r="D33814" t="e">
        <v>#N/A</v>
      </c>
      <c r="E33814"/>
      <c r="F33814"/>
      <c r="G33814"/>
      <c r="H33814"/>
      <c r="I33814"/>
      <c r="J33814"/>
      <c r="U33814" s="43"/>
      <c r="AE33814"/>
    </row>
    <row r="33815" spans="1:31">
      <c r="A33815">
        <v>77470</v>
      </c>
      <c r="B33815" t="s">
        <v>7542</v>
      </c>
      <c r="C33815" t="s">
        <v>33480</v>
      </c>
      <c r="D33815" t="s">
        <v>33482</v>
      </c>
      <c r="E33815"/>
      <c r="F33815"/>
      <c r="G33815"/>
      <c r="H33815"/>
      <c r="I33815"/>
      <c r="J33815"/>
      <c r="U33815" s="43"/>
      <c r="AE33815"/>
    </row>
    <row r="33816" spans="1:31">
      <c r="A33816">
        <v>77130</v>
      </c>
      <c r="B33816" t="s">
        <v>15382</v>
      </c>
      <c r="C33816" t="s">
        <v>33480</v>
      </c>
      <c r="D33816" t="s">
        <v>33476</v>
      </c>
      <c r="E33816"/>
      <c r="F33816"/>
      <c r="G33816"/>
      <c r="H33816"/>
      <c r="I33816"/>
      <c r="J33816"/>
      <c r="U33816" s="43"/>
      <c r="AE33816"/>
    </row>
    <row r="33817" spans="1:31">
      <c r="A33817">
        <v>77950</v>
      </c>
      <c r="B33817" t="s">
        <v>28851</v>
      </c>
      <c r="C33817" t="s">
        <v>33480</v>
      </c>
      <c r="D33817" t="s">
        <v>33476</v>
      </c>
      <c r="E33817"/>
      <c r="F33817"/>
      <c r="G33817"/>
      <c r="H33817"/>
      <c r="I33817"/>
      <c r="J33817"/>
      <c r="U33817" s="43"/>
      <c r="AE33817"/>
    </row>
    <row r="33818" spans="1:31">
      <c r="A33818">
        <v>77169</v>
      </c>
      <c r="B33818" t="s">
        <v>28852</v>
      </c>
      <c r="C33818" t="s">
        <v>33480</v>
      </c>
      <c r="D33818" t="s">
        <v>33482</v>
      </c>
      <c r="E33818"/>
      <c r="F33818"/>
      <c r="G33818"/>
      <c r="H33818"/>
      <c r="I33818"/>
      <c r="J33818"/>
      <c r="U33818" s="43"/>
      <c r="AE33818"/>
    </row>
    <row r="33819" spans="1:31">
      <c r="A33819">
        <v>77930</v>
      </c>
      <c r="B33819" t="s">
        <v>28853</v>
      </c>
      <c r="C33819" t="s">
        <v>33480</v>
      </c>
      <c r="D33819" t="s">
        <v>33482</v>
      </c>
      <c r="E33819"/>
      <c r="F33819"/>
      <c r="G33819"/>
      <c r="H33819"/>
      <c r="I33819"/>
      <c r="J33819"/>
      <c r="U33819" s="43"/>
      <c r="AE33819"/>
    </row>
    <row r="33820" spans="1:31">
      <c r="A33820">
        <v>77860</v>
      </c>
      <c r="B33820" t="s">
        <v>28854</v>
      </c>
      <c r="C33820" t="s">
        <v>33480</v>
      </c>
      <c r="D33820" t="s">
        <v>33476</v>
      </c>
      <c r="E33820"/>
      <c r="F33820"/>
      <c r="G33820"/>
      <c r="H33820"/>
      <c r="I33820"/>
      <c r="J33820"/>
      <c r="U33820" s="43"/>
      <c r="AE33820"/>
    </row>
    <row r="33821" spans="1:31">
      <c r="A33821">
        <v>77160</v>
      </c>
      <c r="B33821" t="s">
        <v>28855</v>
      </c>
      <c r="C33821" t="s">
        <v>33480</v>
      </c>
      <c r="D33821" t="s">
        <v>33476</v>
      </c>
      <c r="E33821"/>
      <c r="F33821"/>
      <c r="G33821"/>
      <c r="H33821"/>
      <c r="I33821"/>
      <c r="J33821"/>
      <c r="U33821" s="43"/>
      <c r="AE33821"/>
    </row>
    <row r="33822" spans="1:31">
      <c r="A33822">
        <v>77660</v>
      </c>
      <c r="B33822" t="s">
        <v>28856</v>
      </c>
      <c r="C33822" t="s">
        <v>33480</v>
      </c>
      <c r="D33822" t="s">
        <v>33476</v>
      </c>
      <c r="E33822"/>
      <c r="F33822"/>
      <c r="G33822"/>
      <c r="H33822"/>
      <c r="I33822"/>
      <c r="J33822"/>
      <c r="U33822" s="43"/>
      <c r="AE33822"/>
    </row>
    <row r="33823" spans="1:31">
      <c r="A33823">
        <v>77370</v>
      </c>
      <c r="B33823" t="s">
        <v>28857</v>
      </c>
      <c r="C33823" t="s">
        <v>33480</v>
      </c>
      <c r="D33823" t="s">
        <v>33476</v>
      </c>
      <c r="E33823"/>
      <c r="F33823"/>
      <c r="G33823"/>
      <c r="H33823"/>
      <c r="I33823"/>
      <c r="J33823"/>
      <c r="U33823" s="43"/>
      <c r="AE33823"/>
    </row>
    <row r="33824" spans="1:31">
      <c r="A33824">
        <v>77510</v>
      </c>
      <c r="B33824" t="s">
        <v>2195</v>
      </c>
      <c r="C33824" t="s">
        <v>33480</v>
      </c>
      <c r="D33824" t="s">
        <v>33476</v>
      </c>
      <c r="E33824"/>
      <c r="F33824"/>
      <c r="G33824"/>
      <c r="H33824"/>
      <c r="I33824"/>
      <c r="J33824"/>
      <c r="U33824" s="43"/>
      <c r="AE33824"/>
    </row>
    <row r="33825" spans="1:31">
      <c r="A33825">
        <v>77650</v>
      </c>
      <c r="B33825" t="s">
        <v>28858</v>
      </c>
      <c r="C33825" t="s">
        <v>33480</v>
      </c>
      <c r="D33825" t="s">
        <v>33476</v>
      </c>
      <c r="E33825"/>
      <c r="F33825"/>
      <c r="G33825"/>
      <c r="H33825"/>
      <c r="I33825"/>
      <c r="J33825"/>
      <c r="U33825" s="43"/>
      <c r="AE33825"/>
    </row>
    <row r="33826" spans="1:31">
      <c r="A33826">
        <v>77670</v>
      </c>
      <c r="B33826" t="s">
        <v>28859</v>
      </c>
      <c r="C33826" t="s">
        <v>33480</v>
      </c>
      <c r="D33826" t="e">
        <v>#N/A</v>
      </c>
      <c r="E33826"/>
      <c r="F33826"/>
      <c r="G33826"/>
      <c r="H33826"/>
      <c r="I33826"/>
      <c r="J33826"/>
      <c r="U33826" s="43"/>
      <c r="AE33826"/>
    </row>
    <row r="33827" spans="1:31">
      <c r="A33827">
        <v>77230</v>
      </c>
      <c r="B33827" t="s">
        <v>1261</v>
      </c>
      <c r="C33827" t="s">
        <v>33480</v>
      </c>
      <c r="D33827" t="s">
        <v>33476</v>
      </c>
      <c r="E33827"/>
      <c r="F33827"/>
      <c r="G33827"/>
      <c r="H33827"/>
      <c r="I33827"/>
      <c r="J33827"/>
      <c r="U33827" s="43"/>
      <c r="AE33827"/>
    </row>
    <row r="33828" spans="1:31">
      <c r="A33828">
        <v>77320</v>
      </c>
      <c r="B33828" t="s">
        <v>28860</v>
      </c>
      <c r="C33828" t="s">
        <v>33480</v>
      </c>
      <c r="D33828" t="s">
        <v>33476</v>
      </c>
      <c r="E33828"/>
      <c r="F33828"/>
      <c r="G33828"/>
      <c r="H33828"/>
      <c r="I33828"/>
      <c r="J33828"/>
      <c r="U33828" s="43"/>
      <c r="AE33828"/>
    </row>
    <row r="33829" spans="1:31">
      <c r="A33829">
        <v>77320</v>
      </c>
      <c r="B33829" t="s">
        <v>28860</v>
      </c>
      <c r="C33829" t="s">
        <v>33480</v>
      </c>
      <c r="D33829" t="s">
        <v>33476</v>
      </c>
      <c r="E33829"/>
      <c r="F33829"/>
      <c r="G33829"/>
      <c r="H33829"/>
      <c r="I33829"/>
      <c r="J33829"/>
      <c r="U33829" s="43"/>
      <c r="AE33829"/>
    </row>
    <row r="33830" spans="1:31">
      <c r="A33830">
        <v>77320</v>
      </c>
      <c r="B33830" t="s">
        <v>6287</v>
      </c>
      <c r="C33830" t="s">
        <v>33480</v>
      </c>
      <c r="D33830" t="s">
        <v>33476</v>
      </c>
      <c r="E33830"/>
      <c r="F33830"/>
      <c r="G33830"/>
      <c r="H33830"/>
      <c r="I33830"/>
      <c r="J33830"/>
      <c r="U33830" s="43"/>
      <c r="AE33830"/>
    </row>
    <row r="33831" spans="1:31">
      <c r="A33831">
        <v>77320</v>
      </c>
      <c r="B33831" t="s">
        <v>28861</v>
      </c>
      <c r="C33831" t="s">
        <v>33480</v>
      </c>
      <c r="D33831" t="s">
        <v>33476</v>
      </c>
      <c r="E33831"/>
      <c r="F33831"/>
      <c r="G33831"/>
      <c r="H33831"/>
      <c r="I33831"/>
      <c r="J33831"/>
      <c r="U33831" s="43"/>
      <c r="AE33831"/>
    </row>
    <row r="33832" spans="1:31">
      <c r="A33832">
        <v>77630</v>
      </c>
      <c r="B33832" t="s">
        <v>28862</v>
      </c>
      <c r="C33832" t="s">
        <v>33480</v>
      </c>
      <c r="D33832" t="s">
        <v>33482</v>
      </c>
      <c r="E33832"/>
      <c r="F33832"/>
      <c r="G33832"/>
      <c r="H33832"/>
      <c r="I33832"/>
      <c r="J33832"/>
      <c r="U33832" s="43"/>
      <c r="AE33832"/>
    </row>
    <row r="33833" spans="1:31">
      <c r="A33833">
        <v>77720</v>
      </c>
      <c r="B33833" t="s">
        <v>28863</v>
      </c>
      <c r="C33833" t="s">
        <v>33480</v>
      </c>
      <c r="D33833" t="s">
        <v>33476</v>
      </c>
      <c r="E33833"/>
      <c r="F33833"/>
      <c r="G33833"/>
      <c r="H33833"/>
      <c r="I33833"/>
      <c r="J33833"/>
      <c r="U33833" s="43"/>
      <c r="AE33833"/>
    </row>
    <row r="33834" spans="1:31">
      <c r="A33834">
        <v>77410</v>
      </c>
      <c r="B33834" t="s">
        <v>28864</v>
      </c>
      <c r="C33834" t="s">
        <v>33480</v>
      </c>
      <c r="D33834" t="s">
        <v>33476</v>
      </c>
      <c r="E33834"/>
      <c r="F33834"/>
      <c r="G33834"/>
      <c r="H33834"/>
      <c r="I33834"/>
      <c r="J33834"/>
      <c r="U33834" s="43"/>
      <c r="AE33834"/>
    </row>
    <row r="33835" spans="1:31">
      <c r="A33835">
        <v>77720</v>
      </c>
      <c r="B33835" t="s">
        <v>28865</v>
      </c>
      <c r="C33835" t="s">
        <v>33480</v>
      </c>
      <c r="D33835" t="s">
        <v>33476</v>
      </c>
      <c r="E33835"/>
      <c r="F33835"/>
      <c r="G33835"/>
      <c r="H33835"/>
      <c r="I33835"/>
      <c r="J33835"/>
      <c r="U33835" s="43"/>
      <c r="AE33835"/>
    </row>
    <row r="33836" spans="1:31">
      <c r="A33836">
        <v>77750</v>
      </c>
      <c r="B33836" t="s">
        <v>28866</v>
      </c>
      <c r="C33836" t="s">
        <v>33480</v>
      </c>
      <c r="D33836" t="e">
        <v>#N/A</v>
      </c>
      <c r="E33836"/>
      <c r="F33836"/>
      <c r="G33836"/>
      <c r="H33836"/>
      <c r="I33836"/>
      <c r="J33836"/>
      <c r="U33836" s="43"/>
      <c r="AE33836"/>
    </row>
    <row r="33837" spans="1:31">
      <c r="A33837">
        <v>77178</v>
      </c>
      <c r="B33837" t="s">
        <v>28867</v>
      </c>
      <c r="C33837" t="s">
        <v>33480</v>
      </c>
      <c r="D33837" t="e">
        <v>#N/A</v>
      </c>
      <c r="E33837"/>
      <c r="F33837"/>
      <c r="G33837"/>
      <c r="H33837"/>
      <c r="I33837"/>
      <c r="J33837"/>
      <c r="U33837" s="43"/>
      <c r="AE33837"/>
    </row>
    <row r="33838" spans="1:31">
      <c r="A33838">
        <v>77140</v>
      </c>
      <c r="B33838" t="s">
        <v>28868</v>
      </c>
      <c r="C33838" t="s">
        <v>33480</v>
      </c>
      <c r="D33838" t="s">
        <v>33476</v>
      </c>
      <c r="E33838"/>
      <c r="F33838"/>
      <c r="G33838"/>
      <c r="H33838"/>
      <c r="I33838"/>
      <c r="J33838"/>
      <c r="U33838" s="43"/>
      <c r="AE33838"/>
    </row>
    <row r="33839" spans="1:31">
      <c r="A33839">
        <v>77320</v>
      </c>
      <c r="B33839" t="s">
        <v>28869</v>
      </c>
      <c r="C33839" t="s">
        <v>33480</v>
      </c>
      <c r="D33839" t="s">
        <v>33476</v>
      </c>
      <c r="E33839"/>
      <c r="F33839"/>
      <c r="G33839"/>
      <c r="H33839"/>
      <c r="I33839"/>
      <c r="J33839"/>
      <c r="U33839" s="43"/>
      <c r="AE33839"/>
    </row>
    <row r="33840" spans="1:31">
      <c r="A33840">
        <v>77120</v>
      </c>
      <c r="B33840" t="s">
        <v>28870</v>
      </c>
      <c r="C33840" t="s">
        <v>33480</v>
      </c>
      <c r="D33840" t="s">
        <v>33476</v>
      </c>
      <c r="E33840"/>
      <c r="F33840"/>
      <c r="G33840"/>
      <c r="H33840"/>
      <c r="I33840"/>
      <c r="J33840"/>
      <c r="U33840" s="43"/>
      <c r="AE33840"/>
    </row>
    <row r="33841" spans="1:31">
      <c r="A33841">
        <v>77120</v>
      </c>
      <c r="B33841" t="s">
        <v>28870</v>
      </c>
      <c r="C33841" t="s">
        <v>33480</v>
      </c>
      <c r="D33841" t="s">
        <v>33476</v>
      </c>
      <c r="E33841"/>
      <c r="F33841"/>
      <c r="G33841"/>
      <c r="H33841"/>
      <c r="I33841"/>
      <c r="J33841"/>
      <c r="U33841" s="43"/>
      <c r="AE33841"/>
    </row>
    <row r="33842" spans="1:31">
      <c r="A33842">
        <v>77480</v>
      </c>
      <c r="B33842" t="s">
        <v>28871</v>
      </c>
      <c r="C33842" t="s">
        <v>33480</v>
      </c>
      <c r="D33842" t="e">
        <v>#N/A</v>
      </c>
      <c r="E33842"/>
      <c r="F33842"/>
      <c r="G33842"/>
      <c r="H33842"/>
      <c r="I33842"/>
      <c r="J33842"/>
      <c r="U33842" s="43"/>
      <c r="AE33842"/>
    </row>
    <row r="33843" spans="1:31">
      <c r="A33843">
        <v>77930</v>
      </c>
      <c r="B33843" t="s">
        <v>28872</v>
      </c>
      <c r="C33843" t="s">
        <v>33480</v>
      </c>
      <c r="D33843" t="s">
        <v>33482</v>
      </c>
      <c r="E33843"/>
      <c r="F33843"/>
      <c r="G33843"/>
      <c r="H33843"/>
      <c r="I33843"/>
      <c r="J33843"/>
      <c r="U33843" s="43"/>
      <c r="AE33843"/>
    </row>
    <row r="33844" spans="1:31">
      <c r="A33844">
        <v>77169</v>
      </c>
      <c r="B33844" t="s">
        <v>9741</v>
      </c>
      <c r="C33844" t="s">
        <v>33480</v>
      </c>
      <c r="D33844" t="s">
        <v>33482</v>
      </c>
      <c r="E33844"/>
      <c r="F33844"/>
      <c r="G33844"/>
      <c r="H33844"/>
      <c r="I33844"/>
      <c r="J33844"/>
      <c r="U33844" s="43"/>
      <c r="AE33844"/>
    </row>
    <row r="33845" spans="1:31">
      <c r="A33845">
        <v>77165</v>
      </c>
      <c r="B33845" t="s">
        <v>28873</v>
      </c>
      <c r="C33845" t="s">
        <v>33480</v>
      </c>
      <c r="D33845" t="s">
        <v>33476</v>
      </c>
      <c r="E33845"/>
      <c r="F33845"/>
      <c r="G33845"/>
      <c r="H33845"/>
      <c r="I33845"/>
      <c r="J33845"/>
      <c r="U33845" s="43"/>
      <c r="AE33845"/>
    </row>
    <row r="33846" spans="1:31">
      <c r="A33846">
        <v>77400</v>
      </c>
      <c r="B33846" t="s">
        <v>28874</v>
      </c>
      <c r="C33846" t="s">
        <v>33480</v>
      </c>
      <c r="D33846" t="s">
        <v>33476</v>
      </c>
      <c r="E33846"/>
      <c r="F33846"/>
      <c r="G33846"/>
      <c r="H33846"/>
      <c r="I33846"/>
      <c r="J33846"/>
      <c r="U33846" s="43"/>
      <c r="AE33846"/>
    </row>
    <row r="33847" spans="1:31">
      <c r="A33847">
        <v>77148</v>
      </c>
      <c r="B33847" t="s">
        <v>5259</v>
      </c>
      <c r="C33847" t="s">
        <v>33480</v>
      </c>
      <c r="D33847" t="e">
        <v>#N/A</v>
      </c>
      <c r="E33847"/>
      <c r="F33847"/>
      <c r="G33847"/>
      <c r="H33847"/>
      <c r="I33847"/>
      <c r="J33847"/>
      <c r="U33847" s="43"/>
      <c r="AE33847"/>
    </row>
    <row r="33848" spans="1:31">
      <c r="A33848">
        <v>77260</v>
      </c>
      <c r="B33848" t="s">
        <v>28875</v>
      </c>
      <c r="C33848" t="s">
        <v>33480</v>
      </c>
      <c r="D33848" t="s">
        <v>33482</v>
      </c>
      <c r="E33848"/>
      <c r="F33848"/>
      <c r="G33848"/>
      <c r="H33848"/>
      <c r="I33848"/>
      <c r="J33848"/>
      <c r="U33848" s="43"/>
      <c r="AE33848"/>
    </row>
    <row r="33849" spans="1:31">
      <c r="A33849">
        <v>77920</v>
      </c>
      <c r="B33849" t="s">
        <v>28876</v>
      </c>
      <c r="C33849" t="s">
        <v>33480</v>
      </c>
      <c r="D33849" t="e">
        <v>#N/A</v>
      </c>
      <c r="E33849"/>
      <c r="F33849"/>
      <c r="G33849"/>
      <c r="H33849"/>
      <c r="I33849"/>
      <c r="J33849"/>
      <c r="U33849" s="43"/>
      <c r="AE33849"/>
    </row>
    <row r="33850" spans="1:31">
      <c r="A33850">
        <v>77210</v>
      </c>
      <c r="B33850" t="s">
        <v>28877</v>
      </c>
      <c r="C33850" t="s">
        <v>33480</v>
      </c>
      <c r="D33850" t="e">
        <v>#N/A</v>
      </c>
      <c r="E33850"/>
      <c r="F33850"/>
      <c r="G33850"/>
      <c r="H33850"/>
      <c r="I33850"/>
      <c r="J33850"/>
      <c r="U33850" s="43"/>
      <c r="AE33850"/>
    </row>
    <row r="33851" spans="1:31">
      <c r="A33851">
        <v>77580</v>
      </c>
      <c r="B33851" t="s">
        <v>19105</v>
      </c>
      <c r="C33851" t="s">
        <v>33480</v>
      </c>
      <c r="D33851" t="s">
        <v>33476</v>
      </c>
      <c r="E33851"/>
      <c r="F33851"/>
      <c r="G33851"/>
      <c r="H33851"/>
      <c r="I33851"/>
      <c r="J33851"/>
      <c r="U33851" s="43"/>
      <c r="AE33851"/>
    </row>
    <row r="33852" spans="1:31">
      <c r="A33852">
        <v>77320</v>
      </c>
      <c r="B33852" t="s">
        <v>28878</v>
      </c>
      <c r="C33852" t="s">
        <v>33480</v>
      </c>
      <c r="D33852" t="s">
        <v>33476</v>
      </c>
      <c r="E33852"/>
      <c r="F33852"/>
      <c r="G33852"/>
      <c r="H33852"/>
      <c r="I33852"/>
      <c r="J33852"/>
      <c r="U33852" s="43"/>
      <c r="AE33852"/>
    </row>
    <row r="33853" spans="1:31">
      <c r="A33853">
        <v>77176</v>
      </c>
      <c r="B33853" t="s">
        <v>28879</v>
      </c>
      <c r="C33853" t="s">
        <v>33480</v>
      </c>
      <c r="D33853" t="e">
        <v>#N/A</v>
      </c>
      <c r="E33853"/>
      <c r="F33853"/>
      <c r="G33853"/>
      <c r="H33853"/>
      <c r="I33853"/>
      <c r="J33853"/>
      <c r="U33853" s="43"/>
      <c r="AE33853"/>
    </row>
    <row r="33854" spans="1:31">
      <c r="A33854">
        <v>77650</v>
      </c>
      <c r="B33854" t="s">
        <v>28880</v>
      </c>
      <c r="C33854" t="s">
        <v>33480</v>
      </c>
      <c r="D33854" t="s">
        <v>33476</v>
      </c>
      <c r="E33854"/>
      <c r="F33854"/>
      <c r="G33854"/>
      <c r="H33854"/>
      <c r="I33854"/>
      <c r="J33854"/>
      <c r="U33854" s="43"/>
      <c r="AE33854"/>
    </row>
    <row r="33855" spans="1:31">
      <c r="A33855">
        <v>77240</v>
      </c>
      <c r="B33855" t="s">
        <v>28881</v>
      </c>
      <c r="C33855" t="s">
        <v>33480</v>
      </c>
      <c r="D33855" t="s">
        <v>33476</v>
      </c>
      <c r="E33855"/>
      <c r="F33855"/>
      <c r="G33855"/>
      <c r="H33855"/>
      <c r="I33855"/>
      <c r="J33855"/>
      <c r="U33855" s="43"/>
      <c r="AE33855"/>
    </row>
    <row r="33856" spans="1:31">
      <c r="A33856">
        <v>77260</v>
      </c>
      <c r="B33856" t="s">
        <v>28882</v>
      </c>
      <c r="C33856" t="s">
        <v>33480</v>
      </c>
      <c r="D33856" t="s">
        <v>33482</v>
      </c>
      <c r="E33856"/>
      <c r="F33856"/>
      <c r="G33856"/>
      <c r="H33856"/>
      <c r="I33856"/>
      <c r="J33856"/>
      <c r="U33856" s="43"/>
      <c r="AE33856"/>
    </row>
    <row r="33857" spans="1:31">
      <c r="A33857">
        <v>77700</v>
      </c>
      <c r="B33857" t="s">
        <v>28883</v>
      </c>
      <c r="C33857" t="s">
        <v>33480</v>
      </c>
      <c r="D33857" t="s">
        <v>33476</v>
      </c>
      <c r="E33857"/>
      <c r="F33857"/>
      <c r="G33857"/>
      <c r="H33857"/>
      <c r="I33857"/>
      <c r="J33857"/>
      <c r="U33857" s="43"/>
      <c r="AE33857"/>
    </row>
    <row r="33858" spans="1:31">
      <c r="A33858">
        <v>77170</v>
      </c>
      <c r="B33858" t="s">
        <v>17437</v>
      </c>
      <c r="C33858" t="s">
        <v>33480</v>
      </c>
      <c r="D33858" t="e">
        <v>#N/A</v>
      </c>
      <c r="E33858"/>
      <c r="F33858"/>
      <c r="G33858"/>
      <c r="H33858"/>
      <c r="I33858"/>
      <c r="J33858"/>
      <c r="U33858" s="43"/>
      <c r="AE33858"/>
    </row>
    <row r="33859" spans="1:31">
      <c r="A33859">
        <v>77640</v>
      </c>
      <c r="B33859" t="s">
        <v>28884</v>
      </c>
      <c r="C33859" t="s">
        <v>33480</v>
      </c>
      <c r="D33859" t="e">
        <v>#N/A</v>
      </c>
      <c r="E33859"/>
      <c r="F33859"/>
      <c r="G33859"/>
      <c r="H33859"/>
      <c r="I33859"/>
      <c r="J33859"/>
      <c r="U33859" s="43"/>
      <c r="AE33859"/>
    </row>
    <row r="33860" spans="1:31">
      <c r="A33860">
        <v>77520</v>
      </c>
      <c r="B33860" t="s">
        <v>28885</v>
      </c>
      <c r="C33860" t="s">
        <v>33480</v>
      </c>
      <c r="D33860" t="s">
        <v>33476</v>
      </c>
      <c r="E33860"/>
      <c r="F33860"/>
      <c r="G33860"/>
      <c r="H33860"/>
      <c r="I33860"/>
      <c r="J33860"/>
      <c r="U33860" s="43"/>
      <c r="AE33860"/>
    </row>
    <row r="33861" spans="1:31">
      <c r="A33861">
        <v>77115</v>
      </c>
      <c r="B33861" t="s">
        <v>28886</v>
      </c>
      <c r="C33861" t="s">
        <v>33480</v>
      </c>
      <c r="D33861" t="s">
        <v>33482</v>
      </c>
      <c r="E33861"/>
      <c r="F33861"/>
      <c r="G33861"/>
      <c r="H33861"/>
      <c r="I33861"/>
      <c r="J33861"/>
      <c r="U33861" s="43"/>
      <c r="AE33861"/>
    </row>
    <row r="33862" spans="1:31">
      <c r="A33862">
        <v>77520</v>
      </c>
      <c r="B33862" t="s">
        <v>28887</v>
      </c>
      <c r="C33862" t="s">
        <v>33480</v>
      </c>
      <c r="D33862" t="s">
        <v>33476</v>
      </c>
      <c r="E33862"/>
      <c r="F33862"/>
      <c r="G33862"/>
      <c r="H33862"/>
      <c r="I33862"/>
      <c r="J33862"/>
      <c r="U33862" s="43"/>
      <c r="AE33862"/>
    </row>
    <row r="33863" spans="1:31">
      <c r="A33863">
        <v>77111</v>
      </c>
      <c r="B33863" t="s">
        <v>28888</v>
      </c>
      <c r="C33863" t="s">
        <v>33480</v>
      </c>
      <c r="D33863" t="e">
        <v>#N/A</v>
      </c>
      <c r="E33863"/>
      <c r="F33863"/>
      <c r="G33863"/>
      <c r="H33863"/>
      <c r="I33863"/>
      <c r="J33863"/>
      <c r="U33863" s="43"/>
      <c r="AE33863"/>
    </row>
    <row r="33864" spans="1:31">
      <c r="A33864">
        <v>77650</v>
      </c>
      <c r="B33864" t="s">
        <v>28889</v>
      </c>
      <c r="C33864" t="s">
        <v>33480</v>
      </c>
      <c r="D33864" t="s">
        <v>33476</v>
      </c>
      <c r="E33864"/>
      <c r="F33864"/>
      <c r="G33864"/>
      <c r="H33864"/>
      <c r="I33864"/>
      <c r="J33864"/>
      <c r="U33864" s="43"/>
      <c r="AE33864"/>
    </row>
    <row r="33865" spans="1:31">
      <c r="A33865">
        <v>77111</v>
      </c>
      <c r="B33865" t="s">
        <v>28890</v>
      </c>
      <c r="C33865" t="s">
        <v>33480</v>
      </c>
      <c r="D33865" t="e">
        <v>#N/A</v>
      </c>
      <c r="E33865"/>
      <c r="F33865"/>
      <c r="G33865"/>
      <c r="H33865"/>
      <c r="I33865"/>
      <c r="J33865"/>
      <c r="U33865" s="43"/>
      <c r="AE33865"/>
    </row>
    <row r="33866" spans="1:31">
      <c r="A33866">
        <v>77460</v>
      </c>
      <c r="B33866" t="s">
        <v>28891</v>
      </c>
      <c r="C33866" t="s">
        <v>33480</v>
      </c>
      <c r="D33866" t="s">
        <v>33476</v>
      </c>
      <c r="E33866"/>
      <c r="F33866"/>
      <c r="G33866"/>
      <c r="H33866"/>
      <c r="I33866"/>
      <c r="J33866"/>
      <c r="U33866" s="43"/>
      <c r="AE33866"/>
    </row>
    <row r="33867" spans="1:31">
      <c r="A33867">
        <v>77171</v>
      </c>
      <c r="B33867" t="s">
        <v>28892</v>
      </c>
      <c r="C33867" t="s">
        <v>33480</v>
      </c>
      <c r="D33867" t="s">
        <v>33476</v>
      </c>
      <c r="E33867"/>
      <c r="F33867"/>
      <c r="G33867"/>
      <c r="H33867"/>
      <c r="I33867"/>
      <c r="J33867"/>
      <c r="U33867" s="43"/>
      <c r="AE33867"/>
    </row>
    <row r="33868" spans="1:31">
      <c r="A33868">
        <v>77440</v>
      </c>
      <c r="B33868" t="s">
        <v>28893</v>
      </c>
      <c r="C33868" t="s">
        <v>33480</v>
      </c>
      <c r="D33868" t="s">
        <v>33476</v>
      </c>
      <c r="E33868"/>
      <c r="F33868"/>
      <c r="G33868"/>
      <c r="H33868"/>
      <c r="I33868"/>
      <c r="J33868"/>
      <c r="U33868" s="43"/>
      <c r="AE33868"/>
    </row>
    <row r="33869" spans="1:31">
      <c r="A33869">
        <v>77520</v>
      </c>
      <c r="B33869" t="s">
        <v>28894</v>
      </c>
      <c r="C33869" t="s">
        <v>33480</v>
      </c>
      <c r="D33869" t="s">
        <v>33476</v>
      </c>
      <c r="E33869"/>
      <c r="F33869"/>
      <c r="G33869"/>
      <c r="H33869"/>
      <c r="I33869"/>
      <c r="J33869"/>
      <c r="U33869" s="43"/>
      <c r="AE33869"/>
    </row>
    <row r="33870" spans="1:31">
      <c r="A33870">
        <v>77230</v>
      </c>
      <c r="B33870" t="s">
        <v>22114</v>
      </c>
      <c r="C33870" t="s">
        <v>33480</v>
      </c>
      <c r="D33870" t="s">
        <v>33476</v>
      </c>
      <c r="E33870"/>
      <c r="F33870"/>
      <c r="G33870"/>
      <c r="H33870"/>
      <c r="I33870"/>
      <c r="J33870"/>
      <c r="U33870" s="43"/>
      <c r="AE33870"/>
    </row>
    <row r="33871" spans="1:31">
      <c r="A33871">
        <v>77810</v>
      </c>
      <c r="B33871" t="s">
        <v>28895</v>
      </c>
      <c r="C33871" t="s">
        <v>33480</v>
      </c>
      <c r="D33871" t="e">
        <v>#N/A</v>
      </c>
      <c r="E33871"/>
      <c r="F33871"/>
      <c r="G33871"/>
      <c r="H33871"/>
      <c r="I33871"/>
      <c r="J33871"/>
      <c r="U33871" s="43"/>
      <c r="AE33871"/>
    </row>
    <row r="33872" spans="1:31">
      <c r="A33872">
        <v>77400</v>
      </c>
      <c r="B33872" t="s">
        <v>28896</v>
      </c>
      <c r="C33872" t="s">
        <v>33480</v>
      </c>
      <c r="D33872" t="s">
        <v>33476</v>
      </c>
      <c r="E33872"/>
      <c r="F33872"/>
      <c r="G33872"/>
      <c r="H33872"/>
      <c r="I33872"/>
      <c r="J33872"/>
      <c r="U33872" s="43"/>
      <c r="AE33872"/>
    </row>
    <row r="33873" spans="1:31">
      <c r="A33873">
        <v>77940</v>
      </c>
      <c r="B33873" t="s">
        <v>28897</v>
      </c>
      <c r="C33873" t="s">
        <v>33480</v>
      </c>
      <c r="D33873" t="s">
        <v>33482</v>
      </c>
      <c r="E33873"/>
      <c r="F33873"/>
      <c r="G33873"/>
      <c r="H33873"/>
      <c r="I33873"/>
      <c r="J33873"/>
      <c r="U33873" s="43"/>
      <c r="AE33873"/>
    </row>
    <row r="33874" spans="1:31">
      <c r="A33874">
        <v>77163</v>
      </c>
      <c r="B33874" t="s">
        <v>28898</v>
      </c>
      <c r="C33874" t="s">
        <v>33480</v>
      </c>
      <c r="D33874" t="s">
        <v>33482</v>
      </c>
      <c r="E33874"/>
      <c r="F33874"/>
      <c r="G33874"/>
      <c r="H33874"/>
      <c r="I33874"/>
      <c r="J33874"/>
      <c r="U33874" s="43"/>
      <c r="AE33874"/>
    </row>
    <row r="33875" spans="1:31">
      <c r="A33875">
        <v>77130</v>
      </c>
      <c r="B33875" t="s">
        <v>28899</v>
      </c>
      <c r="C33875" t="s">
        <v>33480</v>
      </c>
      <c r="D33875" t="s">
        <v>33476</v>
      </c>
      <c r="E33875"/>
      <c r="F33875"/>
      <c r="G33875"/>
      <c r="H33875"/>
      <c r="I33875"/>
      <c r="J33875"/>
      <c r="U33875" s="43"/>
      <c r="AE33875"/>
    </row>
    <row r="33876" spans="1:31">
      <c r="A33876">
        <v>77200</v>
      </c>
      <c r="B33876" t="s">
        <v>23302</v>
      </c>
      <c r="C33876" t="s">
        <v>33480</v>
      </c>
      <c r="D33876" t="e">
        <v>#N/A</v>
      </c>
      <c r="E33876"/>
      <c r="F33876"/>
      <c r="G33876"/>
      <c r="H33876"/>
      <c r="I33876"/>
      <c r="J33876"/>
      <c r="U33876" s="43"/>
      <c r="AE33876"/>
    </row>
    <row r="33877" spans="1:31">
      <c r="A33877">
        <v>77131</v>
      </c>
      <c r="B33877" t="s">
        <v>28900</v>
      </c>
      <c r="C33877" t="s">
        <v>33480</v>
      </c>
      <c r="D33877" t="e">
        <v>#N/A</v>
      </c>
      <c r="E33877"/>
      <c r="F33877"/>
      <c r="G33877"/>
      <c r="H33877"/>
      <c r="I33877"/>
      <c r="J33877"/>
      <c r="U33877" s="43"/>
      <c r="AE33877"/>
    </row>
    <row r="33878" spans="1:31">
      <c r="A33878">
        <v>77220</v>
      </c>
      <c r="B33878" t="s">
        <v>28901</v>
      </c>
      <c r="C33878" t="s">
        <v>33480</v>
      </c>
      <c r="D33878" t="s">
        <v>33476</v>
      </c>
      <c r="E33878"/>
      <c r="F33878"/>
      <c r="G33878"/>
      <c r="H33878"/>
      <c r="I33878"/>
      <c r="J33878"/>
      <c r="U33878" s="43"/>
      <c r="AE33878"/>
    </row>
    <row r="33879" spans="1:31">
      <c r="A33879">
        <v>77123</v>
      </c>
      <c r="B33879" t="s">
        <v>28902</v>
      </c>
      <c r="C33879" t="s">
        <v>33480</v>
      </c>
      <c r="D33879" t="s">
        <v>33476</v>
      </c>
      <c r="E33879"/>
      <c r="F33879"/>
      <c r="G33879"/>
      <c r="H33879"/>
      <c r="I33879"/>
      <c r="J33879"/>
      <c r="U33879" s="43"/>
      <c r="AE33879"/>
    </row>
    <row r="33880" spans="1:31">
      <c r="A33880">
        <v>77510</v>
      </c>
      <c r="B33880" t="s">
        <v>28903</v>
      </c>
      <c r="C33880" t="s">
        <v>33480</v>
      </c>
      <c r="D33880" t="s">
        <v>33476</v>
      </c>
      <c r="E33880"/>
      <c r="F33880"/>
      <c r="G33880"/>
      <c r="H33880"/>
      <c r="I33880"/>
      <c r="J33880"/>
      <c r="U33880" s="43"/>
      <c r="AE33880"/>
    </row>
    <row r="33881" spans="1:31">
      <c r="A33881">
        <v>77710</v>
      </c>
      <c r="B33881" t="s">
        <v>28904</v>
      </c>
      <c r="C33881" t="s">
        <v>33480</v>
      </c>
      <c r="D33881" t="s">
        <v>33476</v>
      </c>
      <c r="E33881"/>
      <c r="F33881"/>
      <c r="G33881"/>
      <c r="H33881"/>
      <c r="I33881"/>
      <c r="J33881"/>
      <c r="U33881" s="43"/>
      <c r="AE33881"/>
    </row>
    <row r="33882" spans="1:31">
      <c r="A33882">
        <v>77450</v>
      </c>
      <c r="B33882" t="s">
        <v>28905</v>
      </c>
      <c r="C33882" t="s">
        <v>33480</v>
      </c>
      <c r="D33882" t="e">
        <v>#N/A</v>
      </c>
      <c r="E33882"/>
      <c r="F33882"/>
      <c r="G33882"/>
      <c r="H33882"/>
      <c r="I33882"/>
      <c r="J33882"/>
      <c r="U33882" s="43"/>
      <c r="AE33882"/>
    </row>
    <row r="33883" spans="1:31">
      <c r="A33883">
        <v>77470</v>
      </c>
      <c r="B33883" t="s">
        <v>28906</v>
      </c>
      <c r="C33883" t="s">
        <v>33480</v>
      </c>
      <c r="D33883" t="s">
        <v>33482</v>
      </c>
      <c r="E33883"/>
      <c r="F33883"/>
      <c r="G33883"/>
      <c r="H33883"/>
      <c r="I33883"/>
      <c r="J33883"/>
      <c r="U33883" s="43"/>
      <c r="AE33883"/>
    </row>
    <row r="33884" spans="1:31">
      <c r="A33884">
        <v>77440</v>
      </c>
      <c r="B33884" t="s">
        <v>28907</v>
      </c>
      <c r="C33884" t="s">
        <v>33480</v>
      </c>
      <c r="D33884" t="s">
        <v>33476</v>
      </c>
      <c r="E33884"/>
      <c r="F33884"/>
      <c r="G33884"/>
      <c r="H33884"/>
      <c r="I33884"/>
      <c r="J33884"/>
      <c r="U33884" s="43"/>
      <c r="AE33884"/>
    </row>
    <row r="33885" spans="1:31">
      <c r="A33885">
        <v>77760</v>
      </c>
      <c r="B33885" t="s">
        <v>28908</v>
      </c>
      <c r="C33885" t="s">
        <v>33480</v>
      </c>
      <c r="D33885" t="s">
        <v>33476</v>
      </c>
      <c r="E33885"/>
      <c r="F33885"/>
      <c r="G33885"/>
      <c r="H33885"/>
      <c r="I33885"/>
      <c r="J33885"/>
      <c r="U33885" s="43"/>
      <c r="AE33885"/>
    </row>
    <row r="33886" spans="1:31">
      <c r="A33886">
        <v>77260</v>
      </c>
      <c r="B33886" t="s">
        <v>28909</v>
      </c>
      <c r="C33886" t="s">
        <v>33480</v>
      </c>
      <c r="D33886" t="s">
        <v>33482</v>
      </c>
      <c r="E33886"/>
      <c r="F33886"/>
      <c r="G33886"/>
      <c r="H33886"/>
      <c r="I33886"/>
      <c r="J33886"/>
      <c r="U33886" s="43"/>
      <c r="AE33886"/>
    </row>
    <row r="33887" spans="1:31">
      <c r="A33887">
        <v>77360</v>
      </c>
      <c r="B33887" t="s">
        <v>28910</v>
      </c>
      <c r="C33887" t="s">
        <v>33480</v>
      </c>
      <c r="D33887" t="e">
        <v>#N/A</v>
      </c>
      <c r="E33887"/>
      <c r="F33887"/>
      <c r="G33887"/>
      <c r="H33887"/>
      <c r="I33887"/>
      <c r="J33887"/>
      <c r="U33887" s="43"/>
      <c r="AE33887"/>
    </row>
    <row r="33888" spans="1:31">
      <c r="A33888">
        <v>77830</v>
      </c>
      <c r="B33888" t="s">
        <v>28911</v>
      </c>
      <c r="C33888" t="s">
        <v>33480</v>
      </c>
      <c r="D33888" t="s">
        <v>33476</v>
      </c>
      <c r="E33888"/>
      <c r="F33888"/>
      <c r="G33888"/>
      <c r="H33888"/>
      <c r="I33888"/>
      <c r="J33888"/>
      <c r="U33888" s="43"/>
      <c r="AE33888"/>
    </row>
    <row r="33889" spans="1:31">
      <c r="A33889">
        <v>77370</v>
      </c>
      <c r="B33889" t="s">
        <v>28912</v>
      </c>
      <c r="C33889" t="s">
        <v>33480</v>
      </c>
      <c r="D33889" t="s">
        <v>33476</v>
      </c>
      <c r="E33889"/>
      <c r="F33889"/>
      <c r="G33889"/>
      <c r="H33889"/>
      <c r="I33889"/>
      <c r="J33889"/>
      <c r="U33889" s="43"/>
      <c r="AE33889"/>
    </row>
    <row r="33890" spans="1:31">
      <c r="A33890">
        <v>77130</v>
      </c>
      <c r="B33890" t="s">
        <v>28913</v>
      </c>
      <c r="C33890" t="s">
        <v>33480</v>
      </c>
      <c r="D33890" t="s">
        <v>33476</v>
      </c>
      <c r="E33890"/>
      <c r="F33890"/>
      <c r="G33890"/>
      <c r="H33890"/>
      <c r="I33890"/>
      <c r="J33890"/>
      <c r="U33890" s="43"/>
      <c r="AE33890"/>
    </row>
    <row r="33891" spans="1:31">
      <c r="A33891">
        <v>77910</v>
      </c>
      <c r="B33891" t="s">
        <v>28914</v>
      </c>
      <c r="C33891" t="s">
        <v>33480</v>
      </c>
      <c r="D33891" t="e">
        <v>#N/A</v>
      </c>
      <c r="E33891"/>
      <c r="F33891"/>
      <c r="G33891"/>
      <c r="H33891"/>
      <c r="I33891"/>
      <c r="J33891"/>
      <c r="U33891" s="43"/>
      <c r="AE33891"/>
    </row>
    <row r="33892" spans="1:31">
      <c r="A33892">
        <v>77580</v>
      </c>
      <c r="B33892" t="s">
        <v>28915</v>
      </c>
      <c r="C33892" t="s">
        <v>33480</v>
      </c>
      <c r="D33892" t="s">
        <v>33476</v>
      </c>
      <c r="E33892"/>
      <c r="F33892"/>
      <c r="G33892"/>
      <c r="H33892"/>
      <c r="I33892"/>
      <c r="J33892"/>
      <c r="U33892" s="43"/>
      <c r="AE33892"/>
    </row>
    <row r="33893" spans="1:31">
      <c r="A33893">
        <v>77123</v>
      </c>
      <c r="B33893" t="s">
        <v>28916</v>
      </c>
      <c r="C33893" t="s">
        <v>33480</v>
      </c>
      <c r="D33893" t="s">
        <v>33476</v>
      </c>
      <c r="E33893"/>
      <c r="F33893"/>
      <c r="G33893"/>
      <c r="H33893"/>
      <c r="I33893"/>
      <c r="J33893"/>
      <c r="U33893" s="43"/>
      <c r="AE33893"/>
    </row>
    <row r="33894" spans="1:31">
      <c r="A33894">
        <v>77141</v>
      </c>
      <c r="B33894" t="s">
        <v>28917</v>
      </c>
      <c r="C33894" t="s">
        <v>33480</v>
      </c>
      <c r="D33894" t="e">
        <v>#N/A</v>
      </c>
      <c r="E33894"/>
      <c r="F33894"/>
      <c r="G33894"/>
      <c r="H33894"/>
      <c r="I33894"/>
      <c r="J33894"/>
      <c r="U33894" s="43"/>
      <c r="AE33894"/>
    </row>
    <row r="33895" spans="1:31">
      <c r="A33895">
        <v>77000</v>
      </c>
      <c r="B33895" t="s">
        <v>28918</v>
      </c>
      <c r="C33895" t="s">
        <v>33480</v>
      </c>
      <c r="D33895" t="e">
        <v>#N/A</v>
      </c>
      <c r="E33895"/>
      <c r="F33895"/>
      <c r="G33895"/>
      <c r="H33895"/>
      <c r="I33895"/>
      <c r="J33895"/>
      <c r="U33895" s="43"/>
      <c r="AE33895"/>
    </row>
    <row r="33896" spans="1:31">
      <c r="A33896">
        <v>77710</v>
      </c>
      <c r="B33896" t="s">
        <v>28919</v>
      </c>
      <c r="C33896" t="s">
        <v>33480</v>
      </c>
      <c r="D33896" t="s">
        <v>33476</v>
      </c>
      <c r="E33896"/>
      <c r="F33896"/>
      <c r="G33896"/>
      <c r="H33896"/>
      <c r="I33896"/>
      <c r="J33896"/>
      <c r="U33896" s="43"/>
      <c r="AE33896"/>
    </row>
    <row r="33897" spans="1:31">
      <c r="A33897">
        <v>77440</v>
      </c>
      <c r="B33897" t="s">
        <v>28920</v>
      </c>
      <c r="C33897" t="s">
        <v>33480</v>
      </c>
      <c r="D33897" t="s">
        <v>33476</v>
      </c>
      <c r="E33897"/>
      <c r="F33897"/>
      <c r="G33897"/>
      <c r="H33897"/>
      <c r="I33897"/>
      <c r="J33897"/>
      <c r="U33897" s="43"/>
      <c r="AE33897"/>
    </row>
    <row r="33898" spans="1:31">
      <c r="A33898">
        <v>77510</v>
      </c>
      <c r="B33898" t="s">
        <v>28921</v>
      </c>
      <c r="C33898" t="s">
        <v>33480</v>
      </c>
      <c r="D33898" t="s">
        <v>33476</v>
      </c>
      <c r="E33898"/>
      <c r="F33898"/>
      <c r="G33898"/>
      <c r="H33898"/>
      <c r="I33898"/>
      <c r="J33898"/>
      <c r="U33898" s="43"/>
      <c r="AE33898"/>
    </row>
    <row r="33899" spans="1:31">
      <c r="A33899">
        <v>77390</v>
      </c>
      <c r="B33899" t="s">
        <v>28922</v>
      </c>
      <c r="C33899" t="s">
        <v>33480</v>
      </c>
      <c r="D33899" t="s">
        <v>33476</v>
      </c>
      <c r="E33899"/>
      <c r="F33899"/>
      <c r="G33899"/>
      <c r="H33899"/>
      <c r="I33899"/>
      <c r="J33899"/>
      <c r="U33899" s="43"/>
      <c r="AE33899"/>
    </row>
    <row r="33900" spans="1:31">
      <c r="A33900">
        <v>77670</v>
      </c>
      <c r="B33900" t="s">
        <v>28923</v>
      </c>
      <c r="C33900" t="s">
        <v>33480</v>
      </c>
      <c r="D33900" t="e">
        <v>#N/A</v>
      </c>
      <c r="E33900"/>
      <c r="F33900"/>
      <c r="G33900"/>
      <c r="H33900"/>
      <c r="I33900"/>
      <c r="J33900"/>
      <c r="U33900" s="43"/>
      <c r="AE33900"/>
    </row>
    <row r="33901" spans="1:31">
      <c r="A33901">
        <v>77670</v>
      </c>
      <c r="B33901" t="s">
        <v>28923</v>
      </c>
      <c r="C33901" t="s">
        <v>33480</v>
      </c>
      <c r="D33901" t="e">
        <v>#N/A</v>
      </c>
      <c r="E33901"/>
      <c r="F33901"/>
      <c r="G33901"/>
      <c r="H33901"/>
      <c r="I33901"/>
      <c r="J33901"/>
      <c r="U33901" s="43"/>
      <c r="AE33901"/>
    </row>
    <row r="33902" spans="1:31">
      <c r="A33902">
        <v>77240</v>
      </c>
      <c r="B33902" t="s">
        <v>28924</v>
      </c>
      <c r="C33902" t="s">
        <v>33480</v>
      </c>
      <c r="D33902" t="s">
        <v>33476</v>
      </c>
      <c r="E33902"/>
      <c r="F33902"/>
      <c r="G33902"/>
      <c r="H33902"/>
      <c r="I33902"/>
      <c r="J33902"/>
      <c r="U33902" s="43"/>
      <c r="AE33902"/>
    </row>
    <row r="33903" spans="1:31">
      <c r="A33903">
        <v>77370</v>
      </c>
      <c r="B33903" t="s">
        <v>28925</v>
      </c>
      <c r="C33903" t="s">
        <v>33480</v>
      </c>
      <c r="D33903" t="s">
        <v>33476</v>
      </c>
      <c r="E33903"/>
      <c r="F33903"/>
      <c r="G33903"/>
      <c r="H33903"/>
      <c r="I33903"/>
      <c r="J33903"/>
      <c r="U33903" s="43"/>
      <c r="AE33903"/>
    </row>
    <row r="33904" spans="1:31">
      <c r="A33904">
        <v>77450</v>
      </c>
      <c r="B33904" t="s">
        <v>28926</v>
      </c>
      <c r="C33904" t="s">
        <v>33480</v>
      </c>
      <c r="D33904" t="e">
        <v>#N/A</v>
      </c>
      <c r="E33904"/>
      <c r="F33904"/>
      <c r="G33904"/>
      <c r="H33904"/>
      <c r="I33904"/>
      <c r="J33904"/>
      <c r="U33904" s="43"/>
      <c r="AE33904"/>
    </row>
    <row r="33905" spans="1:31">
      <c r="A33905">
        <v>77710</v>
      </c>
      <c r="B33905" t="s">
        <v>28927</v>
      </c>
      <c r="C33905" t="s">
        <v>33480</v>
      </c>
      <c r="D33905" t="s">
        <v>33476</v>
      </c>
      <c r="E33905"/>
      <c r="F33905"/>
      <c r="G33905"/>
      <c r="H33905"/>
      <c r="I33905"/>
      <c r="J33905"/>
      <c r="U33905" s="43"/>
      <c r="AE33905"/>
    </row>
    <row r="33906" spans="1:31">
      <c r="A33906">
        <v>77250</v>
      </c>
      <c r="B33906" t="s">
        <v>28928</v>
      </c>
      <c r="C33906" t="s">
        <v>33480</v>
      </c>
      <c r="D33906" t="s">
        <v>33476</v>
      </c>
      <c r="E33906"/>
      <c r="F33906"/>
      <c r="G33906"/>
      <c r="H33906"/>
      <c r="I33906"/>
      <c r="J33906"/>
      <c r="U33906" s="43"/>
      <c r="AE33906"/>
    </row>
    <row r="33907" spans="1:31">
      <c r="A33907">
        <v>77710</v>
      </c>
      <c r="B33907" t="s">
        <v>28929</v>
      </c>
      <c r="C33907" t="s">
        <v>33480</v>
      </c>
      <c r="D33907" t="s">
        <v>33476</v>
      </c>
      <c r="E33907"/>
      <c r="F33907"/>
      <c r="G33907"/>
      <c r="H33907"/>
      <c r="I33907"/>
      <c r="J33907"/>
      <c r="U33907" s="43"/>
      <c r="AE33907"/>
    </row>
    <row r="33908" spans="1:31">
      <c r="A33908">
        <v>77710</v>
      </c>
      <c r="B33908" t="s">
        <v>28929</v>
      </c>
      <c r="C33908" t="s">
        <v>33480</v>
      </c>
      <c r="D33908" t="s">
        <v>33476</v>
      </c>
      <c r="E33908"/>
      <c r="F33908"/>
      <c r="G33908"/>
      <c r="H33908"/>
      <c r="I33908"/>
      <c r="J33908"/>
      <c r="U33908" s="43"/>
      <c r="AE33908"/>
    </row>
    <row r="33909" spans="1:31">
      <c r="A33909">
        <v>77470</v>
      </c>
      <c r="B33909" t="s">
        <v>28930</v>
      </c>
      <c r="C33909" t="s">
        <v>33480</v>
      </c>
      <c r="D33909" t="s">
        <v>33482</v>
      </c>
      <c r="E33909"/>
      <c r="F33909"/>
      <c r="G33909"/>
      <c r="H33909"/>
      <c r="I33909"/>
      <c r="J33909"/>
      <c r="U33909" s="43"/>
      <c r="AE33909"/>
    </row>
    <row r="33910" spans="1:31">
      <c r="A33910">
        <v>77250</v>
      </c>
      <c r="B33910" t="s">
        <v>28931</v>
      </c>
      <c r="C33910" t="s">
        <v>33480</v>
      </c>
      <c r="D33910" t="s">
        <v>33476</v>
      </c>
      <c r="E33910"/>
      <c r="F33910"/>
      <c r="G33910"/>
      <c r="H33910"/>
      <c r="I33910"/>
      <c r="J33910"/>
      <c r="U33910" s="43"/>
      <c r="AE33910"/>
    </row>
    <row r="33911" spans="1:31">
      <c r="A33911">
        <v>77480</v>
      </c>
      <c r="B33911" t="s">
        <v>28932</v>
      </c>
      <c r="C33911" t="s">
        <v>33480</v>
      </c>
      <c r="D33911" t="e">
        <v>#N/A</v>
      </c>
      <c r="E33911"/>
      <c r="F33911"/>
      <c r="G33911"/>
      <c r="H33911"/>
      <c r="I33911"/>
      <c r="J33911"/>
      <c r="U33911" s="43"/>
      <c r="AE33911"/>
    </row>
    <row r="33912" spans="1:31">
      <c r="A33912">
        <v>77174</v>
      </c>
      <c r="B33912" t="s">
        <v>28933</v>
      </c>
      <c r="C33912" t="s">
        <v>33480</v>
      </c>
      <c r="D33912" t="e">
        <v>#N/A</v>
      </c>
      <c r="E33912"/>
      <c r="F33912"/>
      <c r="G33912"/>
      <c r="H33912"/>
      <c r="I33912"/>
      <c r="J33912"/>
      <c r="U33912" s="43"/>
      <c r="AE33912"/>
    </row>
    <row r="33913" spans="1:31">
      <c r="A33913">
        <v>77154</v>
      </c>
      <c r="B33913" t="s">
        <v>28934</v>
      </c>
      <c r="C33913" t="s">
        <v>33480</v>
      </c>
      <c r="D33913" t="e">
        <v>#N/A</v>
      </c>
      <c r="E33913"/>
      <c r="F33913"/>
      <c r="G33913"/>
      <c r="H33913"/>
      <c r="I33913"/>
      <c r="J33913"/>
      <c r="U33913" s="43"/>
      <c r="AE33913"/>
    </row>
    <row r="33914" spans="1:31">
      <c r="A33914">
        <v>77174</v>
      </c>
      <c r="B33914" t="s">
        <v>28935</v>
      </c>
      <c r="C33914" t="s">
        <v>33480</v>
      </c>
      <c r="D33914" t="e">
        <v>#N/A</v>
      </c>
      <c r="E33914"/>
      <c r="F33914"/>
      <c r="G33914"/>
      <c r="H33914"/>
      <c r="I33914"/>
      <c r="J33914"/>
      <c r="U33914" s="43"/>
      <c r="AE33914"/>
    </row>
    <row r="33915" spans="1:31">
      <c r="A33915">
        <v>77230</v>
      </c>
      <c r="B33915" t="s">
        <v>28936</v>
      </c>
      <c r="C33915" t="s">
        <v>33480</v>
      </c>
      <c r="D33915" t="s">
        <v>33476</v>
      </c>
      <c r="E33915"/>
      <c r="F33915"/>
      <c r="G33915"/>
      <c r="H33915"/>
      <c r="I33915"/>
      <c r="J33915"/>
      <c r="U33915" s="43"/>
      <c r="AE33915"/>
    </row>
    <row r="33916" spans="1:31">
      <c r="A33916">
        <v>77510</v>
      </c>
      <c r="B33916" t="s">
        <v>28937</v>
      </c>
      <c r="C33916" t="s">
        <v>33480</v>
      </c>
      <c r="D33916" t="s">
        <v>33476</v>
      </c>
      <c r="E33916"/>
      <c r="F33916"/>
      <c r="G33916"/>
      <c r="H33916"/>
      <c r="I33916"/>
      <c r="J33916"/>
      <c r="U33916" s="43"/>
      <c r="AE33916"/>
    </row>
    <row r="33917" spans="1:31">
      <c r="A33917">
        <v>77124</v>
      </c>
      <c r="B33917" t="s">
        <v>28938</v>
      </c>
      <c r="C33917" t="s">
        <v>33480</v>
      </c>
      <c r="D33917" t="e">
        <v>#N/A</v>
      </c>
      <c r="E33917"/>
      <c r="F33917"/>
      <c r="G33917"/>
      <c r="H33917"/>
      <c r="I33917"/>
      <c r="J33917"/>
      <c r="U33917" s="43"/>
      <c r="AE33917"/>
    </row>
    <row r="33918" spans="1:31">
      <c r="A33918">
        <v>77270</v>
      </c>
      <c r="B33918" t="s">
        <v>28939</v>
      </c>
      <c r="C33918" t="s">
        <v>33480</v>
      </c>
      <c r="D33918" t="e">
        <v>#N/A</v>
      </c>
      <c r="E33918"/>
      <c r="F33918"/>
      <c r="G33918"/>
      <c r="H33918"/>
      <c r="I33918"/>
      <c r="J33918"/>
      <c r="U33918" s="43"/>
      <c r="AE33918"/>
    </row>
    <row r="33919" spans="1:31">
      <c r="A33919">
        <v>77410</v>
      </c>
      <c r="B33919" t="s">
        <v>28940</v>
      </c>
      <c r="C33919" t="s">
        <v>33480</v>
      </c>
      <c r="D33919" t="s">
        <v>33476</v>
      </c>
      <c r="E33919"/>
      <c r="F33919"/>
      <c r="G33919"/>
      <c r="H33919"/>
      <c r="I33919"/>
      <c r="J33919"/>
      <c r="U33919" s="43"/>
      <c r="AE33919"/>
    </row>
    <row r="33920" spans="1:31">
      <c r="A33920">
        <v>77130</v>
      </c>
      <c r="B33920" t="s">
        <v>28941</v>
      </c>
      <c r="C33920" t="s">
        <v>33480</v>
      </c>
      <c r="D33920" t="s">
        <v>33476</v>
      </c>
      <c r="E33920"/>
      <c r="F33920"/>
      <c r="G33920"/>
      <c r="H33920"/>
      <c r="I33920"/>
      <c r="J33920"/>
      <c r="U33920" s="43"/>
      <c r="AE33920"/>
    </row>
    <row r="33921" spans="1:31">
      <c r="A33921">
        <v>77410</v>
      </c>
      <c r="B33921" t="s">
        <v>28942</v>
      </c>
      <c r="C33921" t="s">
        <v>33480</v>
      </c>
      <c r="D33921" t="s">
        <v>33476</v>
      </c>
      <c r="E33921"/>
      <c r="F33921"/>
      <c r="G33921"/>
      <c r="H33921"/>
      <c r="I33921"/>
      <c r="J33921"/>
      <c r="U33921" s="43"/>
      <c r="AE33921"/>
    </row>
    <row r="33922" spans="1:31">
      <c r="A33922">
        <v>77410</v>
      </c>
      <c r="B33922" t="s">
        <v>28942</v>
      </c>
      <c r="C33922" t="s">
        <v>33480</v>
      </c>
      <c r="D33922" t="s">
        <v>33476</v>
      </c>
      <c r="E33922"/>
      <c r="F33922"/>
      <c r="G33922"/>
      <c r="H33922"/>
      <c r="I33922"/>
      <c r="J33922"/>
      <c r="U33922" s="43"/>
      <c r="AE33922"/>
    </row>
    <row r="33923" spans="1:31">
      <c r="A33923">
        <v>77410</v>
      </c>
      <c r="B33923" t="s">
        <v>28942</v>
      </c>
      <c r="C33923" t="s">
        <v>33480</v>
      </c>
      <c r="D33923" t="s">
        <v>33476</v>
      </c>
      <c r="E33923"/>
      <c r="F33923"/>
      <c r="G33923"/>
      <c r="H33923"/>
      <c r="I33923"/>
      <c r="J33923"/>
      <c r="U33923" s="43"/>
      <c r="AE33923"/>
    </row>
    <row r="33924" spans="1:31">
      <c r="A33924">
        <v>77190</v>
      </c>
      <c r="B33924" t="s">
        <v>28943</v>
      </c>
      <c r="C33924" t="s">
        <v>33480</v>
      </c>
      <c r="D33924" t="e">
        <v>#N/A</v>
      </c>
      <c r="E33924"/>
      <c r="F33924"/>
      <c r="G33924"/>
      <c r="H33924"/>
      <c r="I33924"/>
      <c r="J33924"/>
      <c r="U33924" s="43"/>
      <c r="AE33924"/>
    </row>
    <row r="33925" spans="1:31">
      <c r="A33925">
        <v>77560</v>
      </c>
      <c r="B33925" t="s">
        <v>28944</v>
      </c>
      <c r="C33925" t="s">
        <v>33480</v>
      </c>
      <c r="D33925" t="s">
        <v>33476</v>
      </c>
      <c r="E33925"/>
      <c r="F33925"/>
      <c r="G33925"/>
      <c r="H33925"/>
      <c r="I33925"/>
      <c r="J33925"/>
      <c r="U33925" s="43"/>
      <c r="AE33925"/>
    </row>
    <row r="33926" spans="1:31">
      <c r="A33926">
        <v>77760</v>
      </c>
      <c r="B33926" t="s">
        <v>28945</v>
      </c>
      <c r="C33926" t="s">
        <v>33480</v>
      </c>
      <c r="D33926" t="s">
        <v>33476</v>
      </c>
      <c r="E33926"/>
      <c r="F33926"/>
      <c r="G33926"/>
      <c r="H33926"/>
      <c r="I33926"/>
      <c r="J33926"/>
      <c r="U33926" s="43"/>
      <c r="AE33926"/>
    </row>
    <row r="33927" spans="1:31">
      <c r="A33927">
        <v>77580</v>
      </c>
      <c r="B33927" t="s">
        <v>28946</v>
      </c>
      <c r="C33927" t="s">
        <v>33480</v>
      </c>
      <c r="D33927" t="s">
        <v>33476</v>
      </c>
      <c r="E33927"/>
      <c r="F33927"/>
      <c r="G33927"/>
      <c r="H33927"/>
      <c r="I33927"/>
      <c r="J33927"/>
      <c r="U33927" s="43"/>
      <c r="AE33927"/>
    </row>
    <row r="33928" spans="1:31">
      <c r="A33928">
        <v>77114</v>
      </c>
      <c r="B33928" t="s">
        <v>28947</v>
      </c>
      <c r="C33928" t="s">
        <v>33480</v>
      </c>
      <c r="D33928" t="s">
        <v>33476</v>
      </c>
      <c r="E33928"/>
      <c r="F33928"/>
      <c r="G33928"/>
      <c r="H33928"/>
      <c r="I33928"/>
      <c r="J33928"/>
      <c r="U33928" s="43"/>
      <c r="AE33928"/>
    </row>
    <row r="33929" spans="1:31">
      <c r="A33929">
        <v>77480</v>
      </c>
      <c r="B33929" t="s">
        <v>28948</v>
      </c>
      <c r="C33929" t="s">
        <v>33480</v>
      </c>
      <c r="D33929" t="e">
        <v>#N/A</v>
      </c>
      <c r="E33929"/>
      <c r="F33929"/>
      <c r="G33929"/>
      <c r="H33929"/>
      <c r="I33929"/>
      <c r="J33929"/>
      <c r="U33929" s="43"/>
      <c r="AE33929"/>
    </row>
    <row r="33930" spans="1:31">
      <c r="A33930">
        <v>77520</v>
      </c>
      <c r="B33930" t="s">
        <v>28949</v>
      </c>
      <c r="C33930" t="s">
        <v>33480</v>
      </c>
      <c r="D33930" t="s">
        <v>33476</v>
      </c>
      <c r="E33930"/>
      <c r="F33930"/>
      <c r="G33930"/>
      <c r="H33930"/>
      <c r="I33930"/>
      <c r="J33930"/>
      <c r="U33930" s="43"/>
      <c r="AE33930"/>
    </row>
    <row r="33931" spans="1:31">
      <c r="A33931">
        <v>77230</v>
      </c>
      <c r="B33931" t="s">
        <v>28950</v>
      </c>
      <c r="C33931" t="s">
        <v>33480</v>
      </c>
      <c r="D33931" t="s">
        <v>33476</v>
      </c>
      <c r="E33931"/>
      <c r="F33931"/>
      <c r="G33931"/>
      <c r="H33931"/>
      <c r="I33931"/>
      <c r="J33931"/>
      <c r="U33931" s="43"/>
      <c r="AE33931"/>
    </row>
    <row r="33932" spans="1:31">
      <c r="A33932">
        <v>77139</v>
      </c>
      <c r="B33932" t="s">
        <v>28951</v>
      </c>
      <c r="C33932" t="s">
        <v>33480</v>
      </c>
      <c r="D33932" t="s">
        <v>33476</v>
      </c>
      <c r="E33932"/>
      <c r="F33932"/>
      <c r="G33932"/>
      <c r="H33932"/>
      <c r="I33932"/>
      <c r="J33932"/>
      <c r="U33932" s="43"/>
      <c r="AE33932"/>
    </row>
    <row r="33933" spans="1:31">
      <c r="A33933">
        <v>77540</v>
      </c>
      <c r="B33933" t="s">
        <v>28952</v>
      </c>
      <c r="C33933" t="s">
        <v>33480</v>
      </c>
      <c r="D33933" t="s">
        <v>33476</v>
      </c>
      <c r="E33933"/>
      <c r="F33933"/>
      <c r="G33933"/>
      <c r="H33933"/>
      <c r="I33933"/>
      <c r="J33933"/>
      <c r="U33933" s="43"/>
      <c r="AE33933"/>
    </row>
    <row r="33934" spans="1:31">
      <c r="A33934">
        <v>77950</v>
      </c>
      <c r="B33934" t="s">
        <v>28953</v>
      </c>
      <c r="C33934" t="s">
        <v>33480</v>
      </c>
      <c r="D33934" t="s">
        <v>33476</v>
      </c>
      <c r="E33934"/>
      <c r="F33934"/>
      <c r="G33934"/>
      <c r="H33934"/>
      <c r="I33934"/>
      <c r="J33934"/>
      <c r="U33934" s="43"/>
      <c r="AE33934"/>
    </row>
    <row r="33935" spans="1:31">
      <c r="A33935">
        <v>77580</v>
      </c>
      <c r="B33935" t="s">
        <v>28954</v>
      </c>
      <c r="C33935" t="s">
        <v>33480</v>
      </c>
      <c r="D33935" t="s">
        <v>33476</v>
      </c>
      <c r="E33935"/>
      <c r="F33935"/>
      <c r="G33935"/>
      <c r="H33935"/>
      <c r="I33935"/>
      <c r="J33935"/>
      <c r="U33935" s="43"/>
      <c r="AE33935"/>
    </row>
    <row r="33936" spans="1:31">
      <c r="A33936">
        <v>77560</v>
      </c>
      <c r="B33936" t="s">
        <v>28955</v>
      </c>
      <c r="C33936" t="s">
        <v>33480</v>
      </c>
      <c r="D33936" t="s">
        <v>33476</v>
      </c>
      <c r="E33936"/>
      <c r="F33936"/>
      <c r="G33936"/>
      <c r="H33936"/>
      <c r="I33936"/>
      <c r="J33936"/>
      <c r="U33936" s="43"/>
      <c r="AE33936"/>
    </row>
    <row r="33937" spans="1:31">
      <c r="A33937">
        <v>77940</v>
      </c>
      <c r="B33937" t="s">
        <v>28956</v>
      </c>
      <c r="C33937" t="s">
        <v>33480</v>
      </c>
      <c r="D33937" t="s">
        <v>33482</v>
      </c>
      <c r="E33937"/>
      <c r="F33937"/>
      <c r="G33937"/>
      <c r="H33937"/>
      <c r="I33937"/>
      <c r="J33937"/>
      <c r="U33937" s="43"/>
      <c r="AE33937"/>
    </row>
    <row r="33938" spans="1:31">
      <c r="A33938">
        <v>77160</v>
      </c>
      <c r="B33938" t="s">
        <v>28957</v>
      </c>
      <c r="C33938" t="s">
        <v>33480</v>
      </c>
      <c r="D33938" t="s">
        <v>33476</v>
      </c>
      <c r="E33938"/>
      <c r="F33938"/>
      <c r="G33938"/>
      <c r="H33938"/>
      <c r="I33938"/>
      <c r="J33938"/>
      <c r="U33938" s="43"/>
      <c r="AE33938"/>
    </row>
    <row r="33939" spans="1:31">
      <c r="A33939">
        <v>77870</v>
      </c>
      <c r="B33939" t="s">
        <v>28958</v>
      </c>
      <c r="C33939" t="s">
        <v>33480</v>
      </c>
      <c r="D33939" t="e">
        <v>#N/A</v>
      </c>
      <c r="E33939"/>
      <c r="F33939"/>
      <c r="G33939"/>
      <c r="H33939"/>
      <c r="I33939"/>
      <c r="J33939"/>
      <c r="U33939" s="43"/>
      <c r="AE33939"/>
    </row>
    <row r="33940" spans="1:31">
      <c r="A33940">
        <v>77390</v>
      </c>
      <c r="B33940" t="s">
        <v>28959</v>
      </c>
      <c r="C33940" t="s">
        <v>33480</v>
      </c>
      <c r="D33940" t="s">
        <v>33476</v>
      </c>
      <c r="E33940"/>
      <c r="F33940"/>
      <c r="G33940"/>
      <c r="H33940"/>
      <c r="I33940"/>
      <c r="J33940"/>
      <c r="U33940" s="43"/>
      <c r="AE33940"/>
    </row>
    <row r="33941" spans="1:31">
      <c r="A33941">
        <v>78660</v>
      </c>
      <c r="B33941" t="s">
        <v>28960</v>
      </c>
      <c r="C33941" t="s">
        <v>33480</v>
      </c>
      <c r="D33941" t="s">
        <v>33481</v>
      </c>
      <c r="E33941"/>
      <c r="F33941"/>
      <c r="G33941"/>
      <c r="H33941"/>
      <c r="I33941"/>
      <c r="J33941"/>
      <c r="U33941" s="43"/>
      <c r="AE33941"/>
    </row>
    <row r="33942" spans="1:31">
      <c r="A33942">
        <v>78260</v>
      </c>
      <c r="B33942" t="s">
        <v>6078</v>
      </c>
      <c r="C33942" t="s">
        <v>33480</v>
      </c>
      <c r="D33942" t="e">
        <v>#N/A</v>
      </c>
      <c r="E33942"/>
      <c r="F33942"/>
      <c r="G33942"/>
      <c r="H33942"/>
      <c r="I33942"/>
      <c r="J33942"/>
      <c r="U33942" s="43"/>
      <c r="AE33942"/>
    </row>
    <row r="33943" spans="1:31">
      <c r="A33943">
        <v>78113</v>
      </c>
      <c r="B33943" t="s">
        <v>28961</v>
      </c>
      <c r="C33943" t="s">
        <v>33480</v>
      </c>
      <c r="D33943" t="e">
        <v>#N/A</v>
      </c>
      <c r="E33943"/>
      <c r="F33943"/>
      <c r="G33943"/>
      <c r="H33943"/>
      <c r="I33943"/>
      <c r="J33943"/>
      <c r="U33943" s="43"/>
      <c r="AE33943"/>
    </row>
    <row r="33944" spans="1:31">
      <c r="A33944">
        <v>78240</v>
      </c>
      <c r="B33944" t="s">
        <v>10800</v>
      </c>
      <c r="C33944" t="s">
        <v>33480</v>
      </c>
      <c r="D33944" t="e">
        <v>#N/A</v>
      </c>
      <c r="E33944"/>
      <c r="F33944"/>
      <c r="G33944"/>
      <c r="H33944"/>
      <c r="I33944"/>
      <c r="J33944"/>
      <c r="U33944" s="43"/>
      <c r="AE33944"/>
    </row>
    <row r="33945" spans="1:31">
      <c r="A33945">
        <v>78660</v>
      </c>
      <c r="B33945" t="s">
        <v>28962</v>
      </c>
      <c r="C33945" t="s">
        <v>33480</v>
      </c>
      <c r="D33945" t="s">
        <v>33481</v>
      </c>
      <c r="E33945"/>
      <c r="F33945"/>
      <c r="G33945"/>
      <c r="H33945"/>
      <c r="I33945"/>
      <c r="J33945"/>
      <c r="U33945" s="43"/>
      <c r="AE33945"/>
    </row>
    <row r="33946" spans="1:31">
      <c r="A33946">
        <v>78580</v>
      </c>
      <c r="B33946" t="s">
        <v>28963</v>
      </c>
      <c r="C33946" t="s">
        <v>33480</v>
      </c>
      <c r="D33946" t="e">
        <v>#N/A</v>
      </c>
      <c r="E33946"/>
      <c r="F33946"/>
      <c r="G33946"/>
      <c r="H33946"/>
      <c r="I33946"/>
      <c r="J33946"/>
      <c r="U33946" s="43"/>
      <c r="AE33946"/>
    </row>
    <row r="33947" spans="1:31">
      <c r="A33947">
        <v>78770</v>
      </c>
      <c r="B33947" t="s">
        <v>28964</v>
      </c>
      <c r="C33947" t="s">
        <v>33480</v>
      </c>
      <c r="D33947" t="s">
        <v>33476</v>
      </c>
      <c r="E33947"/>
      <c r="F33947"/>
      <c r="G33947"/>
      <c r="H33947"/>
      <c r="I33947"/>
      <c r="J33947"/>
      <c r="U33947" s="43"/>
      <c r="AE33947"/>
    </row>
    <row r="33948" spans="1:31">
      <c r="A33948">
        <v>78570</v>
      </c>
      <c r="B33948" t="s">
        <v>28965</v>
      </c>
      <c r="C33948" t="s">
        <v>33480</v>
      </c>
      <c r="D33948" t="e">
        <v>#N/A</v>
      </c>
      <c r="E33948"/>
      <c r="F33948"/>
      <c r="G33948"/>
      <c r="H33948"/>
      <c r="I33948"/>
      <c r="J33948"/>
      <c r="U33948" s="43"/>
      <c r="AE33948"/>
    </row>
    <row r="33949" spans="1:31">
      <c r="A33949">
        <v>78570</v>
      </c>
      <c r="B33949" t="s">
        <v>28965</v>
      </c>
      <c r="C33949" t="s">
        <v>33480</v>
      </c>
      <c r="D33949" t="e">
        <v>#N/A</v>
      </c>
      <c r="E33949"/>
      <c r="F33949"/>
      <c r="G33949"/>
      <c r="H33949"/>
      <c r="I33949"/>
      <c r="J33949"/>
      <c r="U33949" s="43"/>
      <c r="AE33949"/>
    </row>
    <row r="33950" spans="1:31">
      <c r="A33950">
        <v>78790</v>
      </c>
      <c r="B33950" t="s">
        <v>28966</v>
      </c>
      <c r="C33950" t="s">
        <v>33480</v>
      </c>
      <c r="D33950" t="s">
        <v>33476</v>
      </c>
      <c r="E33950"/>
      <c r="F33950"/>
      <c r="G33950"/>
      <c r="H33950"/>
      <c r="I33950"/>
      <c r="J33950"/>
      <c r="U33950" s="43"/>
      <c r="AE33950"/>
    </row>
    <row r="33951" spans="1:31">
      <c r="A33951">
        <v>78410</v>
      </c>
      <c r="B33951" t="s">
        <v>28967</v>
      </c>
      <c r="C33951" t="s">
        <v>33480</v>
      </c>
      <c r="D33951" t="s">
        <v>33482</v>
      </c>
      <c r="E33951"/>
      <c r="F33951"/>
      <c r="G33951"/>
      <c r="H33951"/>
      <c r="I33951"/>
      <c r="J33951"/>
      <c r="U33951" s="43"/>
      <c r="AE33951"/>
    </row>
    <row r="33952" spans="1:31">
      <c r="A33952">
        <v>78410</v>
      </c>
      <c r="B33952" t="s">
        <v>28967</v>
      </c>
      <c r="C33952" t="s">
        <v>33480</v>
      </c>
      <c r="D33952" t="s">
        <v>33482</v>
      </c>
      <c r="E33952"/>
      <c r="F33952"/>
      <c r="G33952"/>
      <c r="H33952"/>
      <c r="I33952"/>
      <c r="J33952"/>
      <c r="U33952" s="43"/>
      <c r="AE33952"/>
    </row>
    <row r="33953" spans="1:31">
      <c r="A33953">
        <v>78610</v>
      </c>
      <c r="B33953" t="s">
        <v>28968</v>
      </c>
      <c r="C33953" t="s">
        <v>33480</v>
      </c>
      <c r="D33953" t="s">
        <v>33482</v>
      </c>
      <c r="E33953"/>
      <c r="F33953"/>
      <c r="G33953"/>
      <c r="H33953"/>
      <c r="I33953"/>
      <c r="J33953"/>
      <c r="U33953" s="43"/>
      <c r="AE33953"/>
    </row>
    <row r="33954" spans="1:31">
      <c r="A33954">
        <v>78930</v>
      </c>
      <c r="B33954" t="s">
        <v>28969</v>
      </c>
      <c r="C33954" t="s">
        <v>33480</v>
      </c>
      <c r="D33954" t="s">
        <v>33482</v>
      </c>
      <c r="E33954"/>
      <c r="F33954"/>
      <c r="G33954"/>
      <c r="H33954"/>
      <c r="I33954"/>
      <c r="J33954"/>
      <c r="U33954" s="43"/>
      <c r="AE33954"/>
    </row>
    <row r="33955" spans="1:31">
      <c r="A33955">
        <v>78126</v>
      </c>
      <c r="B33955" t="s">
        <v>28970</v>
      </c>
      <c r="C33955" t="s">
        <v>33480</v>
      </c>
      <c r="D33955" t="e">
        <v>#N/A</v>
      </c>
      <c r="E33955"/>
      <c r="F33955"/>
      <c r="G33955"/>
      <c r="H33955"/>
      <c r="I33955"/>
      <c r="J33955"/>
      <c r="U33955" s="43"/>
      <c r="AE33955"/>
    </row>
    <row r="33956" spans="1:31">
      <c r="A33956">
        <v>78770</v>
      </c>
      <c r="B33956" t="s">
        <v>21580</v>
      </c>
      <c r="C33956" t="s">
        <v>33480</v>
      </c>
      <c r="D33956" t="s">
        <v>33476</v>
      </c>
      <c r="E33956"/>
      <c r="F33956"/>
      <c r="G33956"/>
      <c r="H33956"/>
      <c r="I33956"/>
      <c r="J33956"/>
      <c r="U33956" s="43"/>
      <c r="AE33956"/>
    </row>
    <row r="33957" spans="1:31">
      <c r="A33957">
        <v>78770</v>
      </c>
      <c r="B33957" t="s">
        <v>28971</v>
      </c>
      <c r="C33957" t="s">
        <v>33480</v>
      </c>
      <c r="D33957" t="s">
        <v>33476</v>
      </c>
      <c r="E33957"/>
      <c r="F33957"/>
      <c r="G33957"/>
      <c r="H33957"/>
      <c r="I33957"/>
      <c r="J33957"/>
      <c r="U33957" s="43"/>
      <c r="AE33957"/>
    </row>
    <row r="33958" spans="1:31">
      <c r="A33958">
        <v>78870</v>
      </c>
      <c r="B33958" t="s">
        <v>21591</v>
      </c>
      <c r="C33958" t="s">
        <v>33480</v>
      </c>
      <c r="D33958" t="e">
        <v>#N/A</v>
      </c>
      <c r="E33958"/>
      <c r="F33958"/>
      <c r="G33958"/>
      <c r="H33958"/>
      <c r="I33958"/>
      <c r="J33958"/>
      <c r="U33958" s="43"/>
      <c r="AE33958"/>
    </row>
    <row r="33959" spans="1:31">
      <c r="A33959">
        <v>78550</v>
      </c>
      <c r="B33959" t="s">
        <v>28972</v>
      </c>
      <c r="C33959" t="s">
        <v>33480</v>
      </c>
      <c r="D33959" t="s">
        <v>33482</v>
      </c>
      <c r="E33959"/>
      <c r="F33959"/>
      <c r="G33959"/>
      <c r="H33959"/>
      <c r="I33959"/>
      <c r="J33959"/>
      <c r="U33959" s="43"/>
      <c r="AE33959"/>
    </row>
    <row r="33960" spans="1:31">
      <c r="A33960">
        <v>78580</v>
      </c>
      <c r="B33960" t="s">
        <v>28973</v>
      </c>
      <c r="C33960" t="s">
        <v>33480</v>
      </c>
      <c r="D33960" t="e">
        <v>#N/A</v>
      </c>
      <c r="E33960"/>
      <c r="F33960"/>
      <c r="G33960"/>
      <c r="H33960"/>
      <c r="I33960"/>
      <c r="J33960"/>
      <c r="U33960" s="43"/>
      <c r="AE33960"/>
    </row>
    <row r="33961" spans="1:31">
      <c r="A33961">
        <v>78490</v>
      </c>
      <c r="B33961" t="s">
        <v>28974</v>
      </c>
      <c r="C33961" t="s">
        <v>33480</v>
      </c>
      <c r="D33961" t="s">
        <v>33476</v>
      </c>
      <c r="E33961"/>
      <c r="F33961"/>
      <c r="G33961"/>
      <c r="H33961"/>
      <c r="I33961"/>
      <c r="J33961"/>
      <c r="U33961" s="43"/>
      <c r="AE33961"/>
    </row>
    <row r="33962" spans="1:31">
      <c r="A33962">
        <v>78910</v>
      </c>
      <c r="B33962" t="s">
        <v>28975</v>
      </c>
      <c r="C33962" t="s">
        <v>33480</v>
      </c>
      <c r="D33962" t="s">
        <v>33482</v>
      </c>
      <c r="E33962"/>
      <c r="F33962"/>
      <c r="G33962"/>
      <c r="H33962"/>
      <c r="I33962"/>
      <c r="J33962"/>
      <c r="U33962" s="43"/>
      <c r="AE33962"/>
    </row>
    <row r="33963" spans="1:31">
      <c r="A33963">
        <v>78270</v>
      </c>
      <c r="B33963" t="s">
        <v>28976</v>
      </c>
      <c r="C33963" t="s">
        <v>33480</v>
      </c>
      <c r="D33963" t="s">
        <v>33476</v>
      </c>
      <c r="E33963"/>
      <c r="F33963"/>
      <c r="G33963"/>
      <c r="H33963"/>
      <c r="I33963"/>
      <c r="J33963"/>
      <c r="U33963" s="43"/>
      <c r="AE33963"/>
    </row>
    <row r="33964" spans="1:31">
      <c r="A33964">
        <v>78650</v>
      </c>
      <c r="B33964" t="s">
        <v>1739</v>
      </c>
      <c r="C33964" t="s">
        <v>33480</v>
      </c>
      <c r="D33964" t="e">
        <v>#N/A</v>
      </c>
      <c r="E33964"/>
      <c r="F33964"/>
      <c r="G33964"/>
      <c r="H33964"/>
      <c r="I33964"/>
      <c r="J33964"/>
      <c r="U33964" s="43"/>
      <c r="AE33964"/>
    </row>
    <row r="33965" spans="1:31">
      <c r="A33965">
        <v>78650</v>
      </c>
      <c r="B33965" t="s">
        <v>1739</v>
      </c>
      <c r="C33965" t="s">
        <v>33480</v>
      </c>
      <c r="D33965" t="e">
        <v>#N/A</v>
      </c>
      <c r="E33965"/>
      <c r="F33965"/>
      <c r="G33965"/>
      <c r="H33965"/>
      <c r="I33965"/>
      <c r="J33965"/>
      <c r="U33965" s="43"/>
      <c r="AE33965"/>
    </row>
    <row r="33966" spans="1:31">
      <c r="A33966">
        <v>78650</v>
      </c>
      <c r="B33966" t="s">
        <v>1739</v>
      </c>
      <c r="C33966" t="s">
        <v>33480</v>
      </c>
      <c r="D33966" t="e">
        <v>#N/A</v>
      </c>
      <c r="E33966"/>
      <c r="F33966"/>
      <c r="G33966"/>
      <c r="H33966"/>
      <c r="I33966"/>
      <c r="J33966"/>
      <c r="U33966" s="43"/>
      <c r="AE33966"/>
    </row>
    <row r="33967" spans="1:31">
      <c r="A33967">
        <v>78270</v>
      </c>
      <c r="B33967" t="s">
        <v>28977</v>
      </c>
      <c r="C33967" t="s">
        <v>33480</v>
      </c>
      <c r="D33967" t="s">
        <v>33476</v>
      </c>
      <c r="E33967"/>
      <c r="F33967"/>
      <c r="G33967"/>
      <c r="H33967"/>
      <c r="I33967"/>
      <c r="J33967"/>
      <c r="U33967" s="43"/>
      <c r="AE33967"/>
    </row>
    <row r="33968" spans="1:31">
      <c r="A33968">
        <v>78930</v>
      </c>
      <c r="B33968" t="s">
        <v>28978</v>
      </c>
      <c r="C33968" t="s">
        <v>33480</v>
      </c>
      <c r="D33968" t="s">
        <v>33482</v>
      </c>
      <c r="E33968"/>
      <c r="F33968"/>
      <c r="G33968"/>
      <c r="H33968"/>
      <c r="I33968"/>
      <c r="J33968"/>
      <c r="U33968" s="43"/>
      <c r="AE33968"/>
    </row>
    <row r="33969" spans="1:31">
      <c r="A33969">
        <v>78660</v>
      </c>
      <c r="B33969" t="s">
        <v>28979</v>
      </c>
      <c r="C33969" t="s">
        <v>33480</v>
      </c>
      <c r="D33969" t="s">
        <v>33481</v>
      </c>
      <c r="E33969"/>
      <c r="F33969"/>
      <c r="G33969"/>
      <c r="H33969"/>
      <c r="I33969"/>
      <c r="J33969"/>
      <c r="U33969" s="43"/>
      <c r="AE33969"/>
    </row>
    <row r="33970" spans="1:31">
      <c r="A33970">
        <v>78200</v>
      </c>
      <c r="B33970" t="s">
        <v>28980</v>
      </c>
      <c r="C33970" t="s">
        <v>33480</v>
      </c>
      <c r="D33970" t="s">
        <v>33476</v>
      </c>
      <c r="E33970"/>
      <c r="F33970"/>
      <c r="G33970"/>
      <c r="H33970"/>
      <c r="I33970"/>
      <c r="J33970"/>
      <c r="U33970" s="43"/>
      <c r="AE33970"/>
    </row>
    <row r="33971" spans="1:31">
      <c r="A33971">
        <v>78390</v>
      </c>
      <c r="B33971" t="s">
        <v>28981</v>
      </c>
      <c r="C33971" t="s">
        <v>33480</v>
      </c>
      <c r="D33971" t="e">
        <v>#N/A</v>
      </c>
      <c r="E33971"/>
      <c r="F33971"/>
      <c r="G33971"/>
      <c r="H33971"/>
      <c r="I33971"/>
      <c r="J33971"/>
      <c r="U33971" s="43"/>
      <c r="AE33971"/>
    </row>
    <row r="33972" spans="1:31">
      <c r="A33972">
        <v>78910</v>
      </c>
      <c r="B33972" t="s">
        <v>28982</v>
      </c>
      <c r="C33972" t="s">
        <v>33480</v>
      </c>
      <c r="D33972" t="s">
        <v>33482</v>
      </c>
      <c r="E33972"/>
      <c r="F33972"/>
      <c r="G33972"/>
      <c r="H33972"/>
      <c r="I33972"/>
      <c r="J33972"/>
      <c r="U33972" s="43"/>
      <c r="AE33972"/>
    </row>
    <row r="33973" spans="1:31">
      <c r="A33973">
        <v>78125</v>
      </c>
      <c r="B33973" t="s">
        <v>28983</v>
      </c>
      <c r="C33973" t="s">
        <v>33480</v>
      </c>
      <c r="D33973" t="s">
        <v>33476</v>
      </c>
      <c r="E33973"/>
      <c r="F33973"/>
      <c r="G33973"/>
      <c r="H33973"/>
      <c r="I33973"/>
      <c r="J33973"/>
      <c r="U33973" s="43"/>
      <c r="AE33973"/>
    </row>
    <row r="33974" spans="1:31">
      <c r="A33974">
        <v>78200</v>
      </c>
      <c r="B33974" t="s">
        <v>28984</v>
      </c>
      <c r="C33974" t="s">
        <v>33480</v>
      </c>
      <c r="D33974" t="s">
        <v>33476</v>
      </c>
      <c r="E33974"/>
      <c r="F33974"/>
      <c r="G33974"/>
      <c r="H33974"/>
      <c r="I33974"/>
      <c r="J33974"/>
      <c r="U33974" s="43"/>
      <c r="AE33974"/>
    </row>
    <row r="33975" spans="1:31">
      <c r="A33975">
        <v>78490</v>
      </c>
      <c r="B33975" t="s">
        <v>28985</v>
      </c>
      <c r="C33975" t="s">
        <v>33480</v>
      </c>
      <c r="D33975" t="s">
        <v>33476</v>
      </c>
      <c r="E33975"/>
      <c r="F33975"/>
      <c r="G33975"/>
      <c r="H33975"/>
      <c r="I33975"/>
      <c r="J33975"/>
      <c r="U33975" s="43"/>
      <c r="AE33975"/>
    </row>
    <row r="33976" spans="1:31">
      <c r="A33976">
        <v>78830</v>
      </c>
      <c r="B33976" t="s">
        <v>28986</v>
      </c>
      <c r="C33976" t="s">
        <v>33480</v>
      </c>
      <c r="D33976" t="s">
        <v>33476</v>
      </c>
      <c r="E33976"/>
      <c r="F33976"/>
      <c r="G33976"/>
      <c r="H33976"/>
      <c r="I33976"/>
      <c r="J33976"/>
      <c r="U33976" s="43"/>
      <c r="AE33976"/>
    </row>
    <row r="33977" spans="1:31">
      <c r="A33977">
        <v>78270</v>
      </c>
      <c r="B33977" t="s">
        <v>28987</v>
      </c>
      <c r="C33977" t="s">
        <v>33480</v>
      </c>
      <c r="D33977" t="s">
        <v>33476</v>
      </c>
      <c r="E33977"/>
      <c r="F33977"/>
      <c r="G33977"/>
      <c r="H33977"/>
      <c r="I33977"/>
      <c r="J33977"/>
      <c r="U33977" s="43"/>
      <c r="AE33977"/>
    </row>
    <row r="33978" spans="1:31">
      <c r="A33978">
        <v>78410</v>
      </c>
      <c r="B33978" t="s">
        <v>28988</v>
      </c>
      <c r="C33978" t="s">
        <v>33480</v>
      </c>
      <c r="D33978" t="s">
        <v>33482</v>
      </c>
      <c r="E33978"/>
      <c r="F33978"/>
      <c r="G33978"/>
      <c r="H33978"/>
      <c r="I33978"/>
      <c r="J33978"/>
      <c r="U33978" s="43"/>
      <c r="AE33978"/>
    </row>
    <row r="33979" spans="1:31">
      <c r="A33979">
        <v>78380</v>
      </c>
      <c r="B33979" t="s">
        <v>28989</v>
      </c>
      <c r="C33979" t="s">
        <v>33480</v>
      </c>
      <c r="D33979" t="e">
        <v>#N/A</v>
      </c>
      <c r="E33979"/>
      <c r="F33979"/>
      <c r="G33979"/>
      <c r="H33979"/>
      <c r="I33979"/>
      <c r="J33979"/>
      <c r="U33979" s="43"/>
      <c r="AE33979"/>
    </row>
    <row r="33980" spans="1:31">
      <c r="A33980">
        <v>78113</v>
      </c>
      <c r="B33980" t="s">
        <v>28990</v>
      </c>
      <c r="C33980" t="s">
        <v>33480</v>
      </c>
      <c r="D33980" t="e">
        <v>#N/A</v>
      </c>
      <c r="E33980"/>
      <c r="F33980"/>
      <c r="G33980"/>
      <c r="H33980"/>
      <c r="I33980"/>
      <c r="J33980"/>
      <c r="U33980" s="43"/>
      <c r="AE33980"/>
    </row>
    <row r="33981" spans="1:31">
      <c r="A33981">
        <v>78930</v>
      </c>
      <c r="B33981" t="s">
        <v>28991</v>
      </c>
      <c r="C33981" t="s">
        <v>33480</v>
      </c>
      <c r="D33981" t="s">
        <v>33482</v>
      </c>
      <c r="E33981"/>
      <c r="F33981"/>
      <c r="G33981"/>
      <c r="H33981"/>
      <c r="I33981"/>
      <c r="J33981"/>
      <c r="U33981" s="43"/>
      <c r="AE33981"/>
    </row>
    <row r="33982" spans="1:31">
      <c r="A33982">
        <v>78980</v>
      </c>
      <c r="B33982" t="s">
        <v>28992</v>
      </c>
      <c r="C33982" t="s">
        <v>33480</v>
      </c>
      <c r="D33982" t="s">
        <v>33476</v>
      </c>
      <c r="E33982"/>
      <c r="F33982"/>
      <c r="G33982"/>
      <c r="H33982"/>
      <c r="I33982"/>
      <c r="J33982"/>
      <c r="U33982" s="43"/>
      <c r="AE33982"/>
    </row>
    <row r="33983" spans="1:31">
      <c r="A33983">
        <v>78610</v>
      </c>
      <c r="B33983" t="s">
        <v>28993</v>
      </c>
      <c r="C33983" t="s">
        <v>33480</v>
      </c>
      <c r="D33983" t="s">
        <v>33482</v>
      </c>
      <c r="E33983"/>
      <c r="F33983"/>
      <c r="G33983"/>
      <c r="H33983"/>
      <c r="I33983"/>
      <c r="J33983"/>
      <c r="U33983" s="43"/>
      <c r="AE33983"/>
    </row>
    <row r="33984" spans="1:31">
      <c r="A33984">
        <v>78440</v>
      </c>
      <c r="B33984" t="s">
        <v>28994</v>
      </c>
      <c r="C33984" t="s">
        <v>33480</v>
      </c>
      <c r="D33984" t="s">
        <v>33476</v>
      </c>
      <c r="E33984"/>
      <c r="F33984"/>
      <c r="G33984"/>
      <c r="H33984"/>
      <c r="I33984"/>
      <c r="J33984"/>
      <c r="U33984" s="43"/>
      <c r="AE33984"/>
    </row>
    <row r="33985" spans="1:31">
      <c r="A33985">
        <v>78530</v>
      </c>
      <c r="B33985" t="s">
        <v>28995</v>
      </c>
      <c r="C33985" t="s">
        <v>33480</v>
      </c>
      <c r="D33985" t="e">
        <v>#N/A</v>
      </c>
      <c r="E33985"/>
      <c r="F33985"/>
      <c r="G33985"/>
      <c r="H33985"/>
      <c r="I33985"/>
      <c r="J33985"/>
      <c r="U33985" s="43"/>
      <c r="AE33985"/>
    </row>
    <row r="33986" spans="1:31">
      <c r="A33986">
        <v>78200</v>
      </c>
      <c r="B33986" t="s">
        <v>28996</v>
      </c>
      <c r="C33986" t="s">
        <v>33480</v>
      </c>
      <c r="D33986" t="s">
        <v>33476</v>
      </c>
      <c r="E33986"/>
      <c r="F33986"/>
      <c r="G33986"/>
      <c r="H33986"/>
      <c r="I33986"/>
      <c r="J33986"/>
      <c r="U33986" s="43"/>
      <c r="AE33986"/>
    </row>
    <row r="33987" spans="1:31">
      <c r="A33987">
        <v>78830</v>
      </c>
      <c r="B33987" t="s">
        <v>28997</v>
      </c>
      <c r="C33987" t="s">
        <v>33480</v>
      </c>
      <c r="D33987" t="s">
        <v>33476</v>
      </c>
      <c r="E33987"/>
      <c r="F33987"/>
      <c r="G33987"/>
      <c r="H33987"/>
      <c r="I33987"/>
      <c r="J33987"/>
      <c r="U33987" s="43"/>
      <c r="AE33987"/>
    </row>
    <row r="33988" spans="1:31">
      <c r="A33988">
        <v>78955</v>
      </c>
      <c r="B33988" t="s">
        <v>28998</v>
      </c>
      <c r="C33988" t="s">
        <v>33480</v>
      </c>
      <c r="D33988" t="s">
        <v>33476</v>
      </c>
      <c r="E33988"/>
      <c r="F33988"/>
      <c r="G33988"/>
      <c r="H33988"/>
      <c r="I33988"/>
      <c r="J33988"/>
      <c r="U33988" s="43"/>
      <c r="AE33988"/>
    </row>
    <row r="33989" spans="1:31">
      <c r="A33989">
        <v>78955</v>
      </c>
      <c r="B33989" t="s">
        <v>28998</v>
      </c>
      <c r="C33989" t="s">
        <v>33480</v>
      </c>
      <c r="D33989" t="s">
        <v>33476</v>
      </c>
      <c r="E33989"/>
      <c r="F33989"/>
      <c r="G33989"/>
      <c r="H33989"/>
      <c r="I33989"/>
      <c r="J33989"/>
      <c r="U33989" s="43"/>
      <c r="AE33989"/>
    </row>
    <row r="33990" spans="1:31">
      <c r="A33990">
        <v>78420</v>
      </c>
      <c r="B33990" t="s">
        <v>28999</v>
      </c>
      <c r="C33990" t="s">
        <v>33480</v>
      </c>
      <c r="D33990" t="e">
        <v>#N/A</v>
      </c>
      <c r="E33990"/>
      <c r="F33990"/>
      <c r="G33990"/>
      <c r="H33990"/>
      <c r="I33990"/>
      <c r="J33990"/>
      <c r="U33990" s="43"/>
      <c r="AE33990"/>
    </row>
    <row r="33991" spans="1:31">
      <c r="A33991">
        <v>78720</v>
      </c>
      <c r="B33991" t="s">
        <v>29000</v>
      </c>
      <c r="C33991" t="s">
        <v>33480</v>
      </c>
      <c r="D33991" t="s">
        <v>33476</v>
      </c>
      <c r="E33991"/>
      <c r="F33991"/>
      <c r="G33991"/>
      <c r="H33991"/>
      <c r="I33991"/>
      <c r="J33991"/>
      <c r="U33991" s="43"/>
      <c r="AE33991"/>
    </row>
    <row r="33992" spans="1:31">
      <c r="A33992">
        <v>78170</v>
      </c>
      <c r="B33992" t="s">
        <v>29001</v>
      </c>
      <c r="C33992" t="s">
        <v>33480</v>
      </c>
      <c r="D33992" t="e">
        <v>#N/A</v>
      </c>
      <c r="E33992"/>
      <c r="F33992"/>
      <c r="G33992"/>
      <c r="H33992"/>
      <c r="I33992"/>
      <c r="J33992"/>
      <c r="U33992" s="43"/>
      <c r="AE33992"/>
    </row>
    <row r="33993" spans="1:31">
      <c r="A33993">
        <v>78720</v>
      </c>
      <c r="B33993" t="s">
        <v>29002</v>
      </c>
      <c r="C33993" t="s">
        <v>33480</v>
      </c>
      <c r="D33993" t="s">
        <v>33476</v>
      </c>
      <c r="E33993"/>
      <c r="F33993"/>
      <c r="G33993"/>
      <c r="H33993"/>
      <c r="I33993"/>
      <c r="J33993"/>
      <c r="U33993" s="43"/>
      <c r="AE33993"/>
    </row>
    <row r="33994" spans="1:31">
      <c r="A33994">
        <v>78240</v>
      </c>
      <c r="B33994" t="s">
        <v>29003</v>
      </c>
      <c r="C33994" t="s">
        <v>33480</v>
      </c>
      <c r="D33994" t="e">
        <v>#N/A</v>
      </c>
      <c r="E33994"/>
      <c r="F33994"/>
      <c r="G33994"/>
      <c r="H33994"/>
      <c r="I33994"/>
      <c r="J33994"/>
      <c r="U33994" s="43"/>
      <c r="AE33994"/>
    </row>
    <row r="33995" spans="1:31">
      <c r="A33995">
        <v>78570</v>
      </c>
      <c r="B33995" t="s">
        <v>29004</v>
      </c>
      <c r="C33995" t="s">
        <v>33480</v>
      </c>
      <c r="D33995" t="e">
        <v>#N/A</v>
      </c>
      <c r="E33995"/>
      <c r="F33995"/>
      <c r="G33995"/>
      <c r="H33995"/>
      <c r="I33995"/>
      <c r="J33995"/>
      <c r="U33995" s="43"/>
      <c r="AE33995"/>
    </row>
    <row r="33996" spans="1:31">
      <c r="A33996">
        <v>78130</v>
      </c>
      <c r="B33996" t="s">
        <v>29005</v>
      </c>
      <c r="C33996" t="s">
        <v>33480</v>
      </c>
      <c r="D33996" t="e">
        <v>#N/A</v>
      </c>
      <c r="E33996"/>
      <c r="F33996"/>
      <c r="G33996"/>
      <c r="H33996"/>
      <c r="I33996"/>
      <c r="J33996"/>
      <c r="U33996" s="43"/>
      <c r="AE33996"/>
    </row>
    <row r="33997" spans="1:31">
      <c r="A33997">
        <v>78117</v>
      </c>
      <c r="B33997" t="s">
        <v>1757</v>
      </c>
      <c r="C33997" t="s">
        <v>33480</v>
      </c>
      <c r="D33997" t="e">
        <v>#N/A</v>
      </c>
      <c r="E33997"/>
      <c r="F33997"/>
      <c r="G33997"/>
      <c r="H33997"/>
      <c r="I33997"/>
      <c r="J33997"/>
      <c r="U33997" s="43"/>
      <c r="AE33997"/>
    </row>
    <row r="33998" spans="1:31">
      <c r="A33998">
        <v>78400</v>
      </c>
      <c r="B33998" t="s">
        <v>29006</v>
      </c>
      <c r="C33998" t="s">
        <v>33480</v>
      </c>
      <c r="D33998" t="e">
        <v>#N/A</v>
      </c>
      <c r="E33998"/>
      <c r="F33998"/>
      <c r="G33998"/>
      <c r="H33998"/>
      <c r="I33998"/>
      <c r="J33998"/>
      <c r="U33998" s="43"/>
      <c r="AE33998"/>
    </row>
    <row r="33999" spans="1:31">
      <c r="A33999">
        <v>78270</v>
      </c>
      <c r="B33999" t="s">
        <v>29007</v>
      </c>
      <c r="C33999" t="s">
        <v>33480</v>
      </c>
      <c r="D33999" t="s">
        <v>33476</v>
      </c>
      <c r="E33999"/>
      <c r="F33999"/>
      <c r="G33999"/>
      <c r="H33999"/>
      <c r="I33999"/>
      <c r="J33999"/>
      <c r="U33999" s="43"/>
      <c r="AE33999"/>
    </row>
    <row r="34000" spans="1:31">
      <c r="A34000">
        <v>78450</v>
      </c>
      <c r="B34000" t="s">
        <v>29008</v>
      </c>
      <c r="C34000" t="s">
        <v>33480</v>
      </c>
      <c r="D34000" t="e">
        <v>#N/A</v>
      </c>
      <c r="E34000"/>
      <c r="F34000"/>
      <c r="G34000"/>
      <c r="H34000"/>
      <c r="I34000"/>
      <c r="J34000"/>
      <c r="U34000" s="43"/>
      <c r="AE34000"/>
    </row>
    <row r="34001" spans="1:31">
      <c r="A34001">
        <v>78150</v>
      </c>
      <c r="B34001" t="s">
        <v>29009</v>
      </c>
      <c r="C34001" t="s">
        <v>33480</v>
      </c>
      <c r="D34001" t="e">
        <v>#N/A</v>
      </c>
      <c r="E34001"/>
      <c r="F34001"/>
      <c r="G34001"/>
      <c r="H34001"/>
      <c r="I34001"/>
      <c r="J34001"/>
      <c r="U34001" s="43"/>
      <c r="AE34001"/>
    </row>
    <row r="34002" spans="1:31">
      <c r="A34002">
        <v>78150</v>
      </c>
      <c r="B34002" t="s">
        <v>29009</v>
      </c>
      <c r="C34002" t="s">
        <v>33480</v>
      </c>
      <c r="D34002" t="e">
        <v>#N/A</v>
      </c>
      <c r="E34002"/>
      <c r="F34002"/>
      <c r="G34002"/>
      <c r="H34002"/>
      <c r="I34002"/>
      <c r="J34002"/>
      <c r="U34002" s="43"/>
      <c r="AE34002"/>
    </row>
    <row r="34003" spans="1:31">
      <c r="A34003">
        <v>78150</v>
      </c>
      <c r="B34003" t="s">
        <v>29009</v>
      </c>
      <c r="C34003" t="s">
        <v>33480</v>
      </c>
      <c r="D34003" t="e">
        <v>#N/A</v>
      </c>
      <c r="E34003"/>
      <c r="F34003"/>
      <c r="G34003"/>
      <c r="H34003"/>
      <c r="I34003"/>
      <c r="J34003"/>
      <c r="U34003" s="43"/>
      <c r="AE34003"/>
    </row>
    <row r="34004" spans="1:31">
      <c r="A34004">
        <v>78460</v>
      </c>
      <c r="B34004" t="s">
        <v>29010</v>
      </c>
      <c r="C34004" t="s">
        <v>33480</v>
      </c>
      <c r="D34004" t="s">
        <v>33476</v>
      </c>
      <c r="E34004"/>
      <c r="F34004"/>
      <c r="G34004"/>
      <c r="H34004"/>
      <c r="I34004"/>
      <c r="J34004"/>
      <c r="U34004" s="43"/>
      <c r="AE34004"/>
    </row>
    <row r="34005" spans="1:31">
      <c r="A34005">
        <v>78460</v>
      </c>
      <c r="B34005" t="s">
        <v>29011</v>
      </c>
      <c r="C34005" t="s">
        <v>33480</v>
      </c>
      <c r="D34005" t="s">
        <v>33476</v>
      </c>
      <c r="E34005"/>
      <c r="F34005"/>
      <c r="G34005"/>
      <c r="H34005"/>
      <c r="I34005"/>
      <c r="J34005"/>
      <c r="U34005" s="43"/>
      <c r="AE34005"/>
    </row>
    <row r="34006" spans="1:31">
      <c r="A34006">
        <v>78910</v>
      </c>
      <c r="B34006" t="s">
        <v>29012</v>
      </c>
      <c r="C34006" t="s">
        <v>33480</v>
      </c>
      <c r="D34006" t="s">
        <v>33482</v>
      </c>
      <c r="E34006"/>
      <c r="F34006"/>
      <c r="G34006"/>
      <c r="H34006"/>
      <c r="I34006"/>
      <c r="J34006"/>
      <c r="U34006" s="43"/>
      <c r="AE34006"/>
    </row>
    <row r="34007" spans="1:31">
      <c r="A34007">
        <v>78120</v>
      </c>
      <c r="B34007" t="s">
        <v>29013</v>
      </c>
      <c r="C34007" t="s">
        <v>33480</v>
      </c>
      <c r="D34007" t="s">
        <v>33482</v>
      </c>
      <c r="E34007"/>
      <c r="F34007"/>
      <c r="G34007"/>
      <c r="H34007"/>
      <c r="I34007"/>
      <c r="J34007"/>
      <c r="U34007" s="43"/>
      <c r="AE34007"/>
    </row>
    <row r="34008" spans="1:31">
      <c r="A34008">
        <v>78340</v>
      </c>
      <c r="B34008" t="s">
        <v>29014</v>
      </c>
      <c r="C34008" t="s">
        <v>33480</v>
      </c>
      <c r="D34008" t="e">
        <v>#N/A</v>
      </c>
      <c r="E34008"/>
      <c r="F34008"/>
      <c r="G34008"/>
      <c r="H34008"/>
      <c r="I34008"/>
      <c r="J34008"/>
      <c r="U34008" s="43"/>
      <c r="AE34008"/>
    </row>
    <row r="34009" spans="1:31">
      <c r="A34009">
        <v>78310</v>
      </c>
      <c r="B34009" t="s">
        <v>29015</v>
      </c>
      <c r="C34009" t="s">
        <v>33480</v>
      </c>
      <c r="D34009" t="e">
        <v>#N/A</v>
      </c>
      <c r="E34009"/>
      <c r="F34009"/>
      <c r="G34009"/>
      <c r="H34009"/>
      <c r="I34009"/>
      <c r="J34009"/>
      <c r="U34009" s="43"/>
      <c r="AE34009"/>
    </row>
    <row r="34010" spans="1:31">
      <c r="A34010">
        <v>78113</v>
      </c>
      <c r="B34010" t="s">
        <v>29016</v>
      </c>
      <c r="C34010" t="s">
        <v>33480</v>
      </c>
      <c r="D34010" t="e">
        <v>#N/A</v>
      </c>
      <c r="E34010"/>
      <c r="F34010"/>
      <c r="G34010"/>
      <c r="H34010"/>
      <c r="I34010"/>
      <c r="J34010"/>
      <c r="U34010" s="43"/>
      <c r="AE34010"/>
    </row>
    <row r="34011" spans="1:31">
      <c r="A34011">
        <v>78700</v>
      </c>
      <c r="B34011" t="s">
        <v>29017</v>
      </c>
      <c r="C34011" t="s">
        <v>33480</v>
      </c>
      <c r="D34011" t="e">
        <v>#N/A</v>
      </c>
      <c r="E34011"/>
      <c r="F34011"/>
      <c r="G34011"/>
      <c r="H34011"/>
      <c r="I34011"/>
      <c r="J34011"/>
      <c r="U34011" s="43"/>
      <c r="AE34011"/>
    </row>
    <row r="34012" spans="1:31">
      <c r="A34012">
        <v>78790</v>
      </c>
      <c r="B34012" t="s">
        <v>29018</v>
      </c>
      <c r="C34012" t="s">
        <v>33480</v>
      </c>
      <c r="D34012" t="s">
        <v>33476</v>
      </c>
      <c r="E34012"/>
      <c r="F34012"/>
      <c r="G34012"/>
      <c r="H34012"/>
      <c r="I34012"/>
      <c r="J34012"/>
      <c r="U34012" s="43"/>
      <c r="AE34012"/>
    </row>
    <row r="34013" spans="1:31">
      <c r="A34013">
        <v>78270</v>
      </c>
      <c r="B34013" t="s">
        <v>29019</v>
      </c>
      <c r="C34013" t="s">
        <v>33480</v>
      </c>
      <c r="D34013" t="s">
        <v>33476</v>
      </c>
      <c r="E34013"/>
      <c r="F34013"/>
      <c r="G34013"/>
      <c r="H34013"/>
      <c r="I34013"/>
      <c r="J34013"/>
      <c r="U34013" s="43"/>
      <c r="AE34013"/>
    </row>
    <row r="34014" spans="1:31">
      <c r="A34014">
        <v>78121</v>
      </c>
      <c r="B34014" t="s">
        <v>29020</v>
      </c>
      <c r="C34014" t="s">
        <v>33480</v>
      </c>
      <c r="D34014" t="e">
        <v>#N/A</v>
      </c>
      <c r="E34014"/>
      <c r="F34014"/>
      <c r="G34014"/>
      <c r="H34014"/>
      <c r="I34014"/>
      <c r="J34014"/>
      <c r="U34014" s="43"/>
      <c r="AE34014"/>
    </row>
    <row r="34015" spans="1:31">
      <c r="A34015">
        <v>78290</v>
      </c>
      <c r="B34015" t="s">
        <v>29021</v>
      </c>
      <c r="C34015" t="s">
        <v>33480</v>
      </c>
      <c r="D34015" t="s">
        <v>33476</v>
      </c>
      <c r="E34015"/>
      <c r="F34015"/>
      <c r="G34015"/>
      <c r="H34015"/>
      <c r="I34015"/>
      <c r="J34015"/>
      <c r="U34015" s="43"/>
      <c r="AE34015"/>
    </row>
    <row r="34016" spans="1:31">
      <c r="A34016">
        <v>78111</v>
      </c>
      <c r="B34016" t="s">
        <v>29022</v>
      </c>
      <c r="C34016" t="s">
        <v>33480</v>
      </c>
      <c r="D34016" t="e">
        <v>#N/A</v>
      </c>
      <c r="E34016"/>
      <c r="F34016"/>
      <c r="G34016"/>
      <c r="H34016"/>
      <c r="I34016"/>
      <c r="J34016"/>
      <c r="U34016" s="43"/>
      <c r="AE34016"/>
    </row>
    <row r="34017" spans="1:31">
      <c r="A34017">
        <v>78720</v>
      </c>
      <c r="B34017" t="s">
        <v>29023</v>
      </c>
      <c r="C34017" t="s">
        <v>33480</v>
      </c>
      <c r="D34017" t="s">
        <v>33476</v>
      </c>
      <c r="E34017"/>
      <c r="F34017"/>
      <c r="G34017"/>
      <c r="H34017"/>
      <c r="I34017"/>
      <c r="J34017"/>
      <c r="U34017" s="43"/>
      <c r="AE34017"/>
    </row>
    <row r="34018" spans="1:31">
      <c r="A34018">
        <v>78720</v>
      </c>
      <c r="B34018" t="s">
        <v>29023</v>
      </c>
      <c r="C34018" t="s">
        <v>33480</v>
      </c>
      <c r="D34018" t="s">
        <v>33476</v>
      </c>
      <c r="E34018"/>
      <c r="F34018"/>
      <c r="G34018"/>
      <c r="H34018"/>
      <c r="I34018"/>
      <c r="J34018"/>
      <c r="U34018" s="43"/>
      <c r="AE34018"/>
    </row>
    <row r="34019" spans="1:31">
      <c r="A34019">
        <v>78550</v>
      </c>
      <c r="B34019" t="s">
        <v>8508</v>
      </c>
      <c r="C34019" t="s">
        <v>33480</v>
      </c>
      <c r="D34019" t="s">
        <v>33482</v>
      </c>
      <c r="E34019"/>
      <c r="F34019"/>
      <c r="G34019"/>
      <c r="H34019"/>
      <c r="I34019"/>
      <c r="J34019"/>
      <c r="U34019" s="43"/>
      <c r="AE34019"/>
    </row>
    <row r="34020" spans="1:31">
      <c r="A34020">
        <v>78810</v>
      </c>
      <c r="B34020" t="s">
        <v>29024</v>
      </c>
      <c r="C34020" t="s">
        <v>33480</v>
      </c>
      <c r="D34020" t="s">
        <v>33482</v>
      </c>
      <c r="E34020"/>
      <c r="F34020"/>
      <c r="G34020"/>
      <c r="H34020"/>
      <c r="I34020"/>
      <c r="J34020"/>
      <c r="U34020" s="43"/>
      <c r="AE34020"/>
    </row>
    <row r="34021" spans="1:31">
      <c r="A34021">
        <v>78440</v>
      </c>
      <c r="B34021" t="s">
        <v>22794</v>
      </c>
      <c r="C34021" t="s">
        <v>33480</v>
      </c>
      <c r="D34021" t="s">
        <v>33476</v>
      </c>
      <c r="E34021"/>
      <c r="F34021"/>
      <c r="G34021"/>
      <c r="H34021"/>
      <c r="I34021"/>
      <c r="J34021"/>
      <c r="U34021" s="43"/>
      <c r="AE34021"/>
    </row>
    <row r="34022" spans="1:31">
      <c r="A34022">
        <v>78920</v>
      </c>
      <c r="B34022" t="s">
        <v>29025</v>
      </c>
      <c r="C34022" t="s">
        <v>33480</v>
      </c>
      <c r="D34022" t="e">
        <v>#N/A</v>
      </c>
      <c r="E34022"/>
      <c r="F34022"/>
      <c r="G34022"/>
      <c r="H34022"/>
      <c r="I34022"/>
      <c r="J34022"/>
      <c r="U34022" s="43"/>
      <c r="AE34022"/>
    </row>
    <row r="34023" spans="1:31">
      <c r="A34023">
        <v>78990</v>
      </c>
      <c r="B34023" t="s">
        <v>29026</v>
      </c>
      <c r="C34023" t="s">
        <v>33480</v>
      </c>
      <c r="D34023" t="e">
        <v>#N/A</v>
      </c>
      <c r="E34023"/>
      <c r="F34023"/>
      <c r="G34023"/>
      <c r="H34023"/>
      <c r="I34023"/>
      <c r="J34023"/>
      <c r="U34023" s="43"/>
      <c r="AE34023"/>
    </row>
    <row r="34024" spans="1:31">
      <c r="A34024">
        <v>78125</v>
      </c>
      <c r="B34024" t="s">
        <v>29027</v>
      </c>
      <c r="C34024" t="s">
        <v>33480</v>
      </c>
      <c r="D34024" t="s">
        <v>33476</v>
      </c>
      <c r="E34024"/>
      <c r="F34024"/>
      <c r="G34024"/>
      <c r="H34024"/>
      <c r="I34024"/>
      <c r="J34024"/>
      <c r="U34024" s="43"/>
      <c r="AE34024"/>
    </row>
    <row r="34025" spans="1:31">
      <c r="A34025">
        <v>78680</v>
      </c>
      <c r="B34025" t="s">
        <v>29028</v>
      </c>
      <c r="C34025" t="s">
        <v>33480</v>
      </c>
      <c r="D34025" t="e">
        <v>#N/A</v>
      </c>
      <c r="E34025"/>
      <c r="F34025"/>
      <c r="G34025"/>
      <c r="H34025"/>
      <c r="I34025"/>
      <c r="J34025"/>
      <c r="U34025" s="43"/>
      <c r="AE34025"/>
    </row>
    <row r="34026" spans="1:31">
      <c r="A34026">
        <v>78690</v>
      </c>
      <c r="B34026" t="s">
        <v>29029</v>
      </c>
      <c r="C34026" t="s">
        <v>33480</v>
      </c>
      <c r="D34026" t="s">
        <v>33476</v>
      </c>
      <c r="E34026"/>
      <c r="F34026"/>
      <c r="G34026"/>
      <c r="H34026"/>
      <c r="I34026"/>
      <c r="J34026"/>
      <c r="U34026" s="43"/>
      <c r="AE34026"/>
    </row>
    <row r="34027" spans="1:31">
      <c r="A34027">
        <v>78690</v>
      </c>
      <c r="B34027" t="s">
        <v>29029</v>
      </c>
      <c r="C34027" t="s">
        <v>33480</v>
      </c>
      <c r="D34027" t="s">
        <v>33476</v>
      </c>
      <c r="E34027"/>
      <c r="F34027"/>
      <c r="G34027"/>
      <c r="H34027"/>
      <c r="I34027"/>
      <c r="J34027"/>
      <c r="U34027" s="43"/>
      <c r="AE34027"/>
    </row>
    <row r="34028" spans="1:31">
      <c r="A34028">
        <v>78620</v>
      </c>
      <c r="B34028" t="s">
        <v>29030</v>
      </c>
      <c r="C34028" t="s">
        <v>33480</v>
      </c>
      <c r="D34028" t="e">
        <v>#N/A</v>
      </c>
      <c r="E34028"/>
      <c r="F34028"/>
      <c r="G34028"/>
      <c r="H34028"/>
      <c r="I34028"/>
      <c r="J34028"/>
      <c r="U34028" s="43"/>
      <c r="AE34028"/>
    </row>
    <row r="34029" spans="1:31">
      <c r="A34029">
        <v>78740</v>
      </c>
      <c r="B34029" t="s">
        <v>29031</v>
      </c>
      <c r="C34029" t="s">
        <v>33480</v>
      </c>
      <c r="D34029" t="e">
        <v>#N/A</v>
      </c>
      <c r="E34029"/>
      <c r="F34029"/>
      <c r="G34029"/>
      <c r="H34029"/>
      <c r="I34029"/>
      <c r="J34029"/>
      <c r="U34029" s="43"/>
      <c r="AE34029"/>
    </row>
    <row r="34030" spans="1:31">
      <c r="A34030">
        <v>78410</v>
      </c>
      <c r="B34030" t="s">
        <v>29032</v>
      </c>
      <c r="C34030" t="s">
        <v>33480</v>
      </c>
      <c r="D34030" t="s">
        <v>33482</v>
      </c>
      <c r="E34030"/>
      <c r="F34030"/>
      <c r="G34030"/>
      <c r="H34030"/>
      <c r="I34030"/>
      <c r="J34030"/>
      <c r="U34030" s="43"/>
      <c r="AE34030"/>
    </row>
    <row r="34031" spans="1:31">
      <c r="A34031">
        <v>78200</v>
      </c>
      <c r="B34031" t="s">
        <v>29033</v>
      </c>
      <c r="C34031" t="s">
        <v>33480</v>
      </c>
      <c r="D34031" t="s">
        <v>33476</v>
      </c>
      <c r="E34031"/>
      <c r="F34031"/>
      <c r="G34031"/>
      <c r="H34031"/>
      <c r="I34031"/>
      <c r="J34031"/>
      <c r="U34031" s="43"/>
      <c r="AE34031"/>
    </row>
    <row r="34032" spans="1:31">
      <c r="A34032">
        <v>78810</v>
      </c>
      <c r="B34032" t="s">
        <v>29034</v>
      </c>
      <c r="C34032" t="s">
        <v>33480</v>
      </c>
      <c r="D34032" t="s">
        <v>33482</v>
      </c>
      <c r="E34032"/>
      <c r="F34032"/>
      <c r="G34032"/>
      <c r="H34032"/>
      <c r="I34032"/>
      <c r="J34032"/>
      <c r="U34032" s="43"/>
      <c r="AE34032"/>
    </row>
    <row r="34033" spans="1:31">
      <c r="A34033">
        <v>78200</v>
      </c>
      <c r="B34033" t="s">
        <v>29035</v>
      </c>
      <c r="C34033" t="s">
        <v>33480</v>
      </c>
      <c r="D34033" t="s">
        <v>33476</v>
      </c>
      <c r="E34033"/>
      <c r="F34033"/>
      <c r="G34033"/>
      <c r="H34033"/>
      <c r="I34033"/>
      <c r="J34033"/>
      <c r="U34033" s="43"/>
      <c r="AE34033"/>
    </row>
    <row r="34034" spans="1:31">
      <c r="A34034">
        <v>78910</v>
      </c>
      <c r="B34034" t="s">
        <v>29036</v>
      </c>
      <c r="C34034" t="s">
        <v>33480</v>
      </c>
      <c r="D34034" t="s">
        <v>33482</v>
      </c>
      <c r="E34034"/>
      <c r="F34034"/>
      <c r="G34034"/>
      <c r="H34034"/>
      <c r="I34034"/>
      <c r="J34034"/>
      <c r="U34034" s="43"/>
      <c r="AE34034"/>
    </row>
    <row r="34035" spans="1:31">
      <c r="A34035">
        <v>78790</v>
      </c>
      <c r="B34035" t="s">
        <v>29037</v>
      </c>
      <c r="C34035" t="s">
        <v>33480</v>
      </c>
      <c r="D34035" t="s">
        <v>33476</v>
      </c>
      <c r="E34035"/>
      <c r="F34035"/>
      <c r="G34035"/>
      <c r="H34035"/>
      <c r="I34035"/>
      <c r="J34035"/>
      <c r="U34035" s="43"/>
      <c r="AE34035"/>
    </row>
    <row r="34036" spans="1:31">
      <c r="A34036">
        <v>78410</v>
      </c>
      <c r="B34036" t="s">
        <v>29038</v>
      </c>
      <c r="C34036" t="s">
        <v>33480</v>
      </c>
      <c r="D34036" t="s">
        <v>33482</v>
      </c>
      <c r="E34036"/>
      <c r="F34036"/>
      <c r="G34036"/>
      <c r="H34036"/>
      <c r="I34036"/>
      <c r="J34036"/>
      <c r="U34036" s="43"/>
      <c r="AE34036"/>
    </row>
    <row r="34037" spans="1:31">
      <c r="A34037">
        <v>78520</v>
      </c>
      <c r="B34037" t="s">
        <v>29039</v>
      </c>
      <c r="C34037" t="s">
        <v>33480</v>
      </c>
      <c r="D34037" t="s">
        <v>33476</v>
      </c>
      <c r="E34037"/>
      <c r="F34037"/>
      <c r="G34037"/>
      <c r="H34037"/>
      <c r="I34037"/>
      <c r="J34037"/>
      <c r="U34037" s="43"/>
      <c r="AE34037"/>
    </row>
    <row r="34038" spans="1:31">
      <c r="A34038">
        <v>78330</v>
      </c>
      <c r="B34038" t="s">
        <v>29040</v>
      </c>
      <c r="C34038" t="s">
        <v>33480</v>
      </c>
      <c r="D34038" t="e">
        <v>#N/A</v>
      </c>
      <c r="E34038"/>
      <c r="F34038"/>
      <c r="G34038"/>
      <c r="H34038"/>
      <c r="I34038"/>
      <c r="J34038"/>
      <c r="U34038" s="43"/>
      <c r="AE34038"/>
    </row>
    <row r="34039" spans="1:31">
      <c r="A34039">
        <v>78200</v>
      </c>
      <c r="B34039" t="s">
        <v>29041</v>
      </c>
      <c r="C34039" t="s">
        <v>33480</v>
      </c>
      <c r="D34039" t="s">
        <v>33476</v>
      </c>
      <c r="E34039"/>
      <c r="F34039"/>
      <c r="G34039"/>
      <c r="H34039"/>
      <c r="I34039"/>
      <c r="J34039"/>
      <c r="U34039" s="43"/>
      <c r="AE34039"/>
    </row>
    <row r="34040" spans="1:31">
      <c r="A34040">
        <v>78440</v>
      </c>
      <c r="B34040" t="s">
        <v>29042</v>
      </c>
      <c r="C34040" t="s">
        <v>33480</v>
      </c>
      <c r="D34040" t="s">
        <v>33476</v>
      </c>
      <c r="E34040"/>
      <c r="F34040"/>
      <c r="G34040"/>
      <c r="H34040"/>
      <c r="I34040"/>
      <c r="J34040"/>
      <c r="U34040" s="43"/>
      <c r="AE34040"/>
    </row>
    <row r="34041" spans="1:31">
      <c r="A34041">
        <v>78840</v>
      </c>
      <c r="B34041" t="s">
        <v>28092</v>
      </c>
      <c r="C34041" t="s">
        <v>33480</v>
      </c>
      <c r="D34041" t="e">
        <v>#N/A</v>
      </c>
      <c r="E34041"/>
      <c r="F34041"/>
      <c r="G34041"/>
      <c r="H34041"/>
      <c r="I34041"/>
      <c r="J34041"/>
      <c r="U34041" s="43"/>
      <c r="AE34041"/>
    </row>
    <row r="34042" spans="1:31">
      <c r="A34042">
        <v>78250</v>
      </c>
      <c r="B34042" t="s">
        <v>29043</v>
      </c>
      <c r="C34042" t="s">
        <v>33480</v>
      </c>
      <c r="D34042" t="e">
        <v>#N/A</v>
      </c>
      <c r="E34042"/>
      <c r="F34042"/>
      <c r="G34042"/>
      <c r="H34042"/>
      <c r="I34042"/>
      <c r="J34042"/>
      <c r="U34042" s="43"/>
      <c r="AE34042"/>
    </row>
    <row r="34043" spans="1:31">
      <c r="A34043">
        <v>78490</v>
      </c>
      <c r="B34043" t="s">
        <v>29044</v>
      </c>
      <c r="C34043" t="s">
        <v>33480</v>
      </c>
      <c r="D34043" t="s">
        <v>33476</v>
      </c>
      <c r="E34043"/>
      <c r="F34043"/>
      <c r="G34043"/>
      <c r="H34043"/>
      <c r="I34043"/>
      <c r="J34043"/>
      <c r="U34043" s="43"/>
      <c r="AE34043"/>
    </row>
    <row r="34044" spans="1:31">
      <c r="A34044">
        <v>78950</v>
      </c>
      <c r="B34044" t="s">
        <v>29045</v>
      </c>
      <c r="C34044" t="s">
        <v>33480</v>
      </c>
      <c r="D34044" t="s">
        <v>33482</v>
      </c>
      <c r="E34044"/>
      <c r="F34044"/>
      <c r="G34044"/>
      <c r="H34044"/>
      <c r="I34044"/>
      <c r="J34044"/>
      <c r="U34044" s="43"/>
      <c r="AE34044"/>
    </row>
    <row r="34045" spans="1:31">
      <c r="A34045">
        <v>78490</v>
      </c>
      <c r="B34045" t="s">
        <v>29046</v>
      </c>
      <c r="C34045" t="s">
        <v>33480</v>
      </c>
      <c r="D34045" t="s">
        <v>33476</v>
      </c>
      <c r="E34045"/>
      <c r="F34045"/>
      <c r="G34045"/>
      <c r="H34045"/>
      <c r="I34045"/>
      <c r="J34045"/>
      <c r="U34045" s="43"/>
      <c r="AE34045"/>
    </row>
    <row r="34046" spans="1:31">
      <c r="A34046">
        <v>78890</v>
      </c>
      <c r="B34046" t="s">
        <v>29047</v>
      </c>
      <c r="C34046" t="s">
        <v>33480</v>
      </c>
      <c r="D34046" t="e">
        <v>#N/A</v>
      </c>
      <c r="E34046"/>
      <c r="F34046"/>
      <c r="G34046"/>
      <c r="H34046"/>
      <c r="I34046"/>
      <c r="J34046"/>
      <c r="U34046" s="43"/>
      <c r="AE34046"/>
    </row>
    <row r="34047" spans="1:31">
      <c r="A34047">
        <v>78440</v>
      </c>
      <c r="B34047" t="s">
        <v>29048</v>
      </c>
      <c r="C34047" t="s">
        <v>33480</v>
      </c>
      <c r="D34047" t="s">
        <v>33476</v>
      </c>
      <c r="E34047"/>
      <c r="F34047"/>
      <c r="G34047"/>
      <c r="H34047"/>
      <c r="I34047"/>
      <c r="J34047"/>
      <c r="U34047" s="43"/>
      <c r="AE34047"/>
    </row>
    <row r="34048" spans="1:31">
      <c r="A34048">
        <v>78125</v>
      </c>
      <c r="B34048" t="s">
        <v>29049</v>
      </c>
      <c r="C34048" t="s">
        <v>33480</v>
      </c>
      <c r="D34048" t="s">
        <v>33476</v>
      </c>
      <c r="E34048"/>
      <c r="F34048"/>
      <c r="G34048"/>
      <c r="H34048"/>
      <c r="I34048"/>
      <c r="J34048"/>
      <c r="U34048" s="43"/>
      <c r="AE34048"/>
    </row>
    <row r="34049" spans="1:31">
      <c r="A34049">
        <v>78270</v>
      </c>
      <c r="B34049" t="s">
        <v>22886</v>
      </c>
      <c r="C34049" t="s">
        <v>33480</v>
      </c>
      <c r="D34049" t="s">
        <v>33476</v>
      </c>
      <c r="E34049"/>
      <c r="F34049"/>
      <c r="G34049"/>
      <c r="H34049"/>
      <c r="I34049"/>
      <c r="J34049"/>
      <c r="U34049" s="43"/>
      <c r="AE34049"/>
    </row>
    <row r="34050" spans="1:31">
      <c r="A34050">
        <v>78770</v>
      </c>
      <c r="B34050" t="s">
        <v>28118</v>
      </c>
      <c r="C34050" t="s">
        <v>33480</v>
      </c>
      <c r="D34050" t="s">
        <v>33476</v>
      </c>
      <c r="E34050"/>
      <c r="F34050"/>
      <c r="G34050"/>
      <c r="H34050"/>
      <c r="I34050"/>
      <c r="J34050"/>
      <c r="U34050" s="43"/>
      <c r="AE34050"/>
    </row>
    <row r="34051" spans="1:31">
      <c r="A34051">
        <v>78930</v>
      </c>
      <c r="B34051" t="s">
        <v>29050</v>
      </c>
      <c r="C34051" t="s">
        <v>33480</v>
      </c>
      <c r="D34051" t="s">
        <v>33482</v>
      </c>
      <c r="E34051"/>
      <c r="F34051"/>
      <c r="G34051"/>
      <c r="H34051"/>
      <c r="I34051"/>
      <c r="J34051"/>
      <c r="U34051" s="43"/>
      <c r="AE34051"/>
    </row>
    <row r="34052" spans="1:31">
      <c r="A34052">
        <v>78113</v>
      </c>
      <c r="B34052" t="s">
        <v>2726</v>
      </c>
      <c r="C34052" t="s">
        <v>33480</v>
      </c>
      <c r="D34052" t="e">
        <v>#N/A</v>
      </c>
      <c r="E34052"/>
      <c r="F34052"/>
      <c r="G34052"/>
      <c r="H34052"/>
      <c r="I34052"/>
      <c r="J34052"/>
      <c r="U34052" s="43"/>
      <c r="AE34052"/>
    </row>
    <row r="34053" spans="1:31">
      <c r="A34053">
        <v>78550</v>
      </c>
      <c r="B34053" t="s">
        <v>29051</v>
      </c>
      <c r="C34053" t="s">
        <v>33480</v>
      </c>
      <c r="D34053" t="s">
        <v>33482</v>
      </c>
      <c r="E34053"/>
      <c r="F34053"/>
      <c r="G34053"/>
      <c r="H34053"/>
      <c r="I34053"/>
      <c r="J34053"/>
      <c r="U34053" s="43"/>
      <c r="AE34053"/>
    </row>
    <row r="34054" spans="1:31">
      <c r="A34054">
        <v>78490</v>
      </c>
      <c r="B34054" t="s">
        <v>29052</v>
      </c>
      <c r="C34054" t="s">
        <v>33480</v>
      </c>
      <c r="D34054" t="s">
        <v>33476</v>
      </c>
      <c r="E34054"/>
      <c r="F34054"/>
      <c r="G34054"/>
      <c r="H34054"/>
      <c r="I34054"/>
      <c r="J34054"/>
      <c r="U34054" s="43"/>
      <c r="AE34054"/>
    </row>
    <row r="34055" spans="1:31">
      <c r="A34055">
        <v>78520</v>
      </c>
      <c r="B34055" t="s">
        <v>29053</v>
      </c>
      <c r="C34055" t="s">
        <v>33480</v>
      </c>
      <c r="D34055" t="s">
        <v>33476</v>
      </c>
      <c r="E34055"/>
      <c r="F34055"/>
      <c r="G34055"/>
      <c r="H34055"/>
      <c r="I34055"/>
      <c r="J34055"/>
      <c r="U34055" s="43"/>
      <c r="AE34055"/>
    </row>
    <row r="34056" spans="1:31">
      <c r="A34056">
        <v>78930</v>
      </c>
      <c r="B34056" t="s">
        <v>28137</v>
      </c>
      <c r="C34056" t="s">
        <v>33480</v>
      </c>
      <c r="D34056" t="s">
        <v>33482</v>
      </c>
      <c r="E34056"/>
      <c r="F34056"/>
      <c r="G34056"/>
      <c r="H34056"/>
      <c r="I34056"/>
      <c r="J34056"/>
      <c r="U34056" s="43"/>
      <c r="AE34056"/>
    </row>
    <row r="34057" spans="1:31">
      <c r="A34057">
        <v>78440</v>
      </c>
      <c r="B34057" t="s">
        <v>29054</v>
      </c>
      <c r="C34057" t="s">
        <v>33480</v>
      </c>
      <c r="D34057" t="s">
        <v>33476</v>
      </c>
      <c r="E34057"/>
      <c r="F34057"/>
      <c r="G34057"/>
      <c r="H34057"/>
      <c r="I34057"/>
      <c r="J34057"/>
      <c r="U34057" s="43"/>
      <c r="AE34057"/>
    </row>
    <row r="34058" spans="1:31">
      <c r="A34058">
        <v>78280</v>
      </c>
      <c r="B34058" t="s">
        <v>29055</v>
      </c>
      <c r="C34058" t="s">
        <v>33480</v>
      </c>
      <c r="D34058" t="e">
        <v>#N/A</v>
      </c>
      <c r="E34058"/>
      <c r="F34058"/>
      <c r="G34058"/>
      <c r="H34058"/>
      <c r="I34058"/>
      <c r="J34058"/>
      <c r="U34058" s="43"/>
      <c r="AE34058"/>
    </row>
    <row r="34059" spans="1:31">
      <c r="A34059">
        <v>78280</v>
      </c>
      <c r="B34059" t="s">
        <v>29055</v>
      </c>
      <c r="C34059" t="s">
        <v>33480</v>
      </c>
      <c r="D34059" t="e">
        <v>#N/A</v>
      </c>
      <c r="E34059"/>
      <c r="F34059"/>
      <c r="G34059"/>
      <c r="H34059"/>
      <c r="I34059"/>
      <c r="J34059"/>
      <c r="U34059" s="43"/>
      <c r="AE34059"/>
    </row>
    <row r="34060" spans="1:31">
      <c r="A34060">
        <v>78280</v>
      </c>
      <c r="B34060" t="s">
        <v>29055</v>
      </c>
      <c r="C34060" t="s">
        <v>33480</v>
      </c>
      <c r="D34060" t="e">
        <v>#N/A</v>
      </c>
      <c r="E34060"/>
      <c r="F34060"/>
      <c r="G34060"/>
      <c r="H34060"/>
      <c r="I34060"/>
      <c r="J34060"/>
      <c r="U34060" s="43"/>
      <c r="AE34060"/>
    </row>
    <row r="34061" spans="1:31">
      <c r="A34061">
        <v>78250</v>
      </c>
      <c r="B34061" t="s">
        <v>29056</v>
      </c>
      <c r="C34061" t="s">
        <v>33480</v>
      </c>
      <c r="D34061" t="e">
        <v>#N/A</v>
      </c>
      <c r="E34061"/>
      <c r="F34061"/>
      <c r="G34061"/>
      <c r="H34061"/>
      <c r="I34061"/>
      <c r="J34061"/>
      <c r="U34061" s="43"/>
      <c r="AE34061"/>
    </row>
    <row r="34062" spans="1:31">
      <c r="A34062">
        <v>78790</v>
      </c>
      <c r="B34062" t="s">
        <v>29057</v>
      </c>
      <c r="C34062" t="s">
        <v>33480</v>
      </c>
      <c r="D34062" t="s">
        <v>33476</v>
      </c>
      <c r="E34062"/>
      <c r="F34062"/>
      <c r="G34062"/>
      <c r="H34062"/>
      <c r="I34062"/>
      <c r="J34062"/>
      <c r="U34062" s="43"/>
      <c r="AE34062"/>
    </row>
    <row r="34063" spans="1:31">
      <c r="A34063">
        <v>78113</v>
      </c>
      <c r="B34063" t="s">
        <v>29058</v>
      </c>
      <c r="C34063" t="s">
        <v>33480</v>
      </c>
      <c r="D34063" t="e">
        <v>#N/A</v>
      </c>
      <c r="E34063"/>
      <c r="F34063"/>
      <c r="G34063"/>
      <c r="H34063"/>
      <c r="I34063"/>
      <c r="J34063"/>
      <c r="U34063" s="43"/>
      <c r="AE34063"/>
    </row>
    <row r="34064" spans="1:31">
      <c r="A34064">
        <v>78580</v>
      </c>
      <c r="B34064" t="s">
        <v>29059</v>
      </c>
      <c r="C34064" t="s">
        <v>33480</v>
      </c>
      <c r="D34064" t="e">
        <v>#N/A</v>
      </c>
      <c r="E34064"/>
      <c r="F34064"/>
      <c r="G34064"/>
      <c r="H34064"/>
      <c r="I34064"/>
      <c r="J34064"/>
      <c r="U34064" s="43"/>
      <c r="AE34064"/>
    </row>
    <row r="34065" spans="1:31">
      <c r="A34065">
        <v>78125</v>
      </c>
      <c r="B34065" t="s">
        <v>29060</v>
      </c>
      <c r="C34065" t="s">
        <v>33480</v>
      </c>
      <c r="D34065" t="s">
        <v>33476</v>
      </c>
      <c r="E34065"/>
      <c r="F34065"/>
      <c r="G34065"/>
      <c r="H34065"/>
      <c r="I34065"/>
      <c r="J34065"/>
      <c r="U34065" s="43"/>
      <c r="AE34065"/>
    </row>
    <row r="34066" spans="1:31">
      <c r="A34066">
        <v>78550</v>
      </c>
      <c r="B34066" t="s">
        <v>29061</v>
      </c>
      <c r="C34066" t="s">
        <v>33480</v>
      </c>
      <c r="D34066" t="s">
        <v>33482</v>
      </c>
      <c r="E34066"/>
      <c r="F34066"/>
      <c r="G34066"/>
      <c r="H34066"/>
      <c r="I34066"/>
      <c r="J34066"/>
      <c r="U34066" s="43"/>
      <c r="AE34066"/>
    </row>
    <row r="34067" spans="1:31">
      <c r="A34067">
        <v>78800</v>
      </c>
      <c r="B34067" t="s">
        <v>29062</v>
      </c>
      <c r="C34067" t="s">
        <v>33480</v>
      </c>
      <c r="D34067" t="e">
        <v>#N/A</v>
      </c>
      <c r="E34067"/>
      <c r="F34067"/>
      <c r="G34067"/>
      <c r="H34067"/>
      <c r="I34067"/>
      <c r="J34067"/>
      <c r="U34067" s="43"/>
      <c r="AE34067"/>
    </row>
    <row r="34068" spans="1:31">
      <c r="A34068">
        <v>78440</v>
      </c>
      <c r="B34068" t="s">
        <v>29063</v>
      </c>
      <c r="C34068" t="s">
        <v>33480</v>
      </c>
      <c r="D34068" t="s">
        <v>33476</v>
      </c>
      <c r="E34068"/>
      <c r="F34068"/>
      <c r="G34068"/>
      <c r="H34068"/>
      <c r="I34068"/>
      <c r="J34068"/>
      <c r="U34068" s="43"/>
      <c r="AE34068"/>
    </row>
    <row r="34069" spans="1:31">
      <c r="A34069">
        <v>78440</v>
      </c>
      <c r="B34069" t="s">
        <v>29064</v>
      </c>
      <c r="C34069" t="s">
        <v>33480</v>
      </c>
      <c r="D34069" t="s">
        <v>33476</v>
      </c>
      <c r="E34069"/>
      <c r="F34069"/>
      <c r="G34069"/>
      <c r="H34069"/>
      <c r="I34069"/>
      <c r="J34069"/>
      <c r="U34069" s="43"/>
      <c r="AE34069"/>
    </row>
    <row r="34070" spans="1:31">
      <c r="A34070">
        <v>78270</v>
      </c>
      <c r="B34070" t="s">
        <v>29065</v>
      </c>
      <c r="C34070" t="s">
        <v>33480</v>
      </c>
      <c r="D34070" t="s">
        <v>33476</v>
      </c>
      <c r="E34070"/>
      <c r="F34070"/>
      <c r="G34070"/>
      <c r="H34070"/>
      <c r="I34070"/>
      <c r="J34070"/>
      <c r="U34070" s="43"/>
      <c r="AE34070"/>
    </row>
    <row r="34071" spans="1:31">
      <c r="A34071">
        <v>78270</v>
      </c>
      <c r="B34071" t="s">
        <v>29065</v>
      </c>
      <c r="C34071" t="s">
        <v>33480</v>
      </c>
      <c r="D34071" t="s">
        <v>33476</v>
      </c>
      <c r="E34071"/>
      <c r="F34071"/>
      <c r="G34071"/>
      <c r="H34071"/>
      <c r="I34071"/>
      <c r="J34071"/>
      <c r="U34071" s="43"/>
      <c r="AE34071"/>
    </row>
    <row r="34072" spans="1:31">
      <c r="A34072">
        <v>78760</v>
      </c>
      <c r="B34072" t="s">
        <v>29066</v>
      </c>
      <c r="C34072" t="s">
        <v>33480</v>
      </c>
      <c r="D34072" t="e">
        <v>#N/A</v>
      </c>
      <c r="E34072"/>
      <c r="F34072"/>
      <c r="G34072"/>
      <c r="H34072"/>
      <c r="I34072"/>
      <c r="J34072"/>
      <c r="U34072" s="43"/>
      <c r="AE34072"/>
    </row>
    <row r="34073" spans="1:31">
      <c r="A34073">
        <v>78350</v>
      </c>
      <c r="B34073" t="s">
        <v>29067</v>
      </c>
      <c r="C34073" t="s">
        <v>33480</v>
      </c>
      <c r="D34073" t="e">
        <v>#N/A</v>
      </c>
      <c r="E34073"/>
      <c r="F34073"/>
      <c r="G34073"/>
      <c r="H34073"/>
      <c r="I34073"/>
      <c r="J34073"/>
      <c r="U34073" s="43"/>
      <c r="AE34073"/>
    </row>
    <row r="34074" spans="1:31">
      <c r="A34074">
        <v>78200</v>
      </c>
      <c r="B34074" t="s">
        <v>29068</v>
      </c>
      <c r="C34074" t="s">
        <v>33480</v>
      </c>
      <c r="D34074" t="s">
        <v>33476</v>
      </c>
      <c r="E34074"/>
      <c r="F34074"/>
      <c r="G34074"/>
      <c r="H34074"/>
      <c r="I34074"/>
      <c r="J34074"/>
      <c r="U34074" s="43"/>
      <c r="AE34074"/>
    </row>
    <row r="34075" spans="1:31">
      <c r="A34075">
        <v>78580</v>
      </c>
      <c r="B34075" t="s">
        <v>29069</v>
      </c>
      <c r="C34075" t="s">
        <v>33480</v>
      </c>
      <c r="D34075" t="e">
        <v>#N/A</v>
      </c>
      <c r="E34075"/>
      <c r="F34075"/>
      <c r="G34075"/>
      <c r="H34075"/>
      <c r="I34075"/>
      <c r="J34075"/>
      <c r="U34075" s="43"/>
      <c r="AE34075"/>
    </row>
    <row r="34076" spans="1:31">
      <c r="A34076">
        <v>78820</v>
      </c>
      <c r="B34076" t="s">
        <v>29070</v>
      </c>
      <c r="C34076" t="s">
        <v>33480</v>
      </c>
      <c r="D34076" t="e">
        <v>#N/A</v>
      </c>
      <c r="E34076"/>
      <c r="F34076"/>
      <c r="G34076"/>
      <c r="H34076"/>
      <c r="I34076"/>
      <c r="J34076"/>
      <c r="U34076" s="43"/>
      <c r="AE34076"/>
    </row>
    <row r="34077" spans="1:31">
      <c r="A34077">
        <v>78440</v>
      </c>
      <c r="B34077" t="s">
        <v>29071</v>
      </c>
      <c r="C34077" t="s">
        <v>33480</v>
      </c>
      <c r="D34077" t="s">
        <v>33476</v>
      </c>
      <c r="E34077"/>
      <c r="F34077"/>
      <c r="G34077"/>
      <c r="H34077"/>
      <c r="I34077"/>
      <c r="J34077"/>
      <c r="U34077" s="43"/>
      <c r="AE34077"/>
    </row>
    <row r="34078" spans="1:31">
      <c r="A34078">
        <v>78320</v>
      </c>
      <c r="B34078" t="s">
        <v>29072</v>
      </c>
      <c r="C34078" t="s">
        <v>33480</v>
      </c>
      <c r="D34078" t="e">
        <v>#N/A</v>
      </c>
      <c r="E34078"/>
      <c r="F34078"/>
      <c r="G34078"/>
      <c r="H34078"/>
      <c r="I34078"/>
      <c r="J34078"/>
      <c r="U34078" s="43"/>
      <c r="AE34078"/>
    </row>
    <row r="34079" spans="1:31">
      <c r="A34079">
        <v>78520</v>
      </c>
      <c r="B34079" t="s">
        <v>29073</v>
      </c>
      <c r="C34079" t="s">
        <v>33480</v>
      </c>
      <c r="D34079" t="s">
        <v>33476</v>
      </c>
      <c r="E34079"/>
      <c r="F34079"/>
      <c r="G34079"/>
      <c r="H34079"/>
      <c r="I34079"/>
      <c r="J34079"/>
      <c r="U34079" s="43"/>
      <c r="AE34079"/>
    </row>
    <row r="34080" spans="1:31">
      <c r="A34080">
        <v>78270</v>
      </c>
      <c r="B34080" t="s">
        <v>29074</v>
      </c>
      <c r="C34080" t="s">
        <v>33480</v>
      </c>
      <c r="D34080" t="s">
        <v>33476</v>
      </c>
      <c r="E34080"/>
      <c r="F34080"/>
      <c r="G34080"/>
      <c r="H34080"/>
      <c r="I34080"/>
      <c r="J34080"/>
      <c r="U34080" s="43"/>
      <c r="AE34080"/>
    </row>
    <row r="34081" spans="1:31">
      <c r="A34081">
        <v>78350</v>
      </c>
      <c r="B34081" t="s">
        <v>29075</v>
      </c>
      <c r="C34081" t="s">
        <v>33480</v>
      </c>
      <c r="D34081" t="e">
        <v>#N/A</v>
      </c>
      <c r="E34081"/>
      <c r="F34081"/>
      <c r="G34081"/>
      <c r="H34081"/>
      <c r="I34081"/>
      <c r="J34081"/>
      <c r="U34081" s="43"/>
      <c r="AE34081"/>
    </row>
    <row r="34082" spans="1:31">
      <c r="A34082">
        <v>78270</v>
      </c>
      <c r="B34082" t="s">
        <v>29076</v>
      </c>
      <c r="C34082" t="s">
        <v>33480</v>
      </c>
      <c r="D34082" t="s">
        <v>33476</v>
      </c>
      <c r="E34082"/>
      <c r="F34082"/>
      <c r="G34082"/>
      <c r="H34082"/>
      <c r="I34082"/>
      <c r="J34082"/>
      <c r="U34082" s="43"/>
      <c r="AE34082"/>
    </row>
    <row r="34083" spans="1:31">
      <c r="A34083">
        <v>78980</v>
      </c>
      <c r="B34083" t="s">
        <v>27168</v>
      </c>
      <c r="C34083" t="s">
        <v>33480</v>
      </c>
      <c r="D34083" t="s">
        <v>33476</v>
      </c>
      <c r="E34083"/>
      <c r="F34083"/>
      <c r="G34083"/>
      <c r="H34083"/>
      <c r="I34083"/>
      <c r="J34083"/>
      <c r="U34083" s="43"/>
      <c r="AE34083"/>
    </row>
    <row r="34084" spans="1:31">
      <c r="A34084">
        <v>78730</v>
      </c>
      <c r="B34084" t="s">
        <v>23028</v>
      </c>
      <c r="C34084" t="s">
        <v>33480</v>
      </c>
      <c r="D34084" t="e">
        <v>#N/A</v>
      </c>
      <c r="E34084"/>
      <c r="F34084"/>
      <c r="G34084"/>
      <c r="H34084"/>
      <c r="I34084"/>
      <c r="J34084"/>
      <c r="U34084" s="43"/>
      <c r="AE34084"/>
    </row>
    <row r="34085" spans="1:31">
      <c r="A34085">
        <v>78430</v>
      </c>
      <c r="B34085" t="s">
        <v>29077</v>
      </c>
      <c r="C34085" t="s">
        <v>33480</v>
      </c>
      <c r="D34085" t="e">
        <v>#N/A</v>
      </c>
      <c r="E34085"/>
      <c r="F34085"/>
      <c r="G34085"/>
      <c r="H34085"/>
      <c r="I34085"/>
      <c r="J34085"/>
      <c r="U34085" s="43"/>
      <c r="AE34085"/>
    </row>
    <row r="34086" spans="1:31">
      <c r="A34086">
        <v>78200</v>
      </c>
      <c r="B34086" t="s">
        <v>29078</v>
      </c>
      <c r="C34086" t="s">
        <v>33480</v>
      </c>
      <c r="D34086" t="s">
        <v>33476</v>
      </c>
      <c r="E34086"/>
      <c r="F34086"/>
      <c r="G34086"/>
      <c r="H34086"/>
      <c r="I34086"/>
      <c r="J34086"/>
      <c r="U34086" s="43"/>
      <c r="AE34086"/>
    </row>
    <row r="34087" spans="1:31">
      <c r="A34087">
        <v>78114</v>
      </c>
      <c r="B34087" t="s">
        <v>29079</v>
      </c>
      <c r="C34087" t="s">
        <v>33480</v>
      </c>
      <c r="D34087" t="e">
        <v>#N/A</v>
      </c>
      <c r="E34087"/>
      <c r="F34087"/>
      <c r="G34087"/>
      <c r="H34087"/>
      <c r="I34087"/>
      <c r="J34087"/>
      <c r="U34087" s="43"/>
      <c r="AE34087"/>
    </row>
    <row r="34088" spans="1:31">
      <c r="A34088">
        <v>78114</v>
      </c>
      <c r="B34088" t="s">
        <v>29079</v>
      </c>
      <c r="C34088" t="s">
        <v>33480</v>
      </c>
      <c r="D34088" t="e">
        <v>#N/A</v>
      </c>
      <c r="E34088"/>
      <c r="F34088"/>
      <c r="G34088"/>
      <c r="H34088"/>
      <c r="I34088"/>
      <c r="J34088"/>
      <c r="U34088" s="43"/>
      <c r="AE34088"/>
    </row>
    <row r="34089" spans="1:31">
      <c r="A34089">
        <v>78600</v>
      </c>
      <c r="B34089" t="s">
        <v>29080</v>
      </c>
      <c r="C34089" t="s">
        <v>33480</v>
      </c>
      <c r="D34089" t="e">
        <v>#N/A</v>
      </c>
      <c r="E34089"/>
      <c r="F34089"/>
      <c r="G34089"/>
      <c r="H34089"/>
      <c r="I34089"/>
      <c r="J34089"/>
      <c r="U34089" s="43"/>
      <c r="AE34089"/>
    </row>
    <row r="34090" spans="1:31">
      <c r="A34090">
        <v>78200</v>
      </c>
      <c r="B34090" t="s">
        <v>29081</v>
      </c>
      <c r="C34090" t="s">
        <v>33480</v>
      </c>
      <c r="D34090" t="s">
        <v>33476</v>
      </c>
      <c r="E34090"/>
      <c r="F34090"/>
      <c r="G34090"/>
      <c r="H34090"/>
      <c r="I34090"/>
      <c r="J34090"/>
      <c r="U34090" s="43"/>
      <c r="AE34090"/>
    </row>
    <row r="34091" spans="1:31">
      <c r="A34091">
        <v>78711</v>
      </c>
      <c r="B34091" t="s">
        <v>29082</v>
      </c>
      <c r="C34091" t="s">
        <v>33480</v>
      </c>
      <c r="D34091" t="e">
        <v>#N/A</v>
      </c>
      <c r="E34091"/>
      <c r="F34091"/>
      <c r="G34091"/>
      <c r="H34091"/>
      <c r="I34091"/>
      <c r="J34091"/>
      <c r="U34091" s="43"/>
      <c r="AE34091"/>
    </row>
    <row r="34092" spans="1:31">
      <c r="A34092">
        <v>78770</v>
      </c>
      <c r="B34092" t="s">
        <v>2790</v>
      </c>
      <c r="C34092" t="s">
        <v>33480</v>
      </c>
      <c r="D34092" t="s">
        <v>33476</v>
      </c>
      <c r="E34092"/>
      <c r="F34092"/>
      <c r="G34092"/>
      <c r="H34092"/>
      <c r="I34092"/>
      <c r="J34092"/>
      <c r="U34092" s="43"/>
      <c r="AE34092"/>
    </row>
    <row r="34093" spans="1:31">
      <c r="A34093">
        <v>78490</v>
      </c>
      <c r="B34093" t="s">
        <v>29083</v>
      </c>
      <c r="C34093" t="s">
        <v>33480</v>
      </c>
      <c r="D34093" t="s">
        <v>33476</v>
      </c>
      <c r="E34093"/>
      <c r="F34093"/>
      <c r="G34093"/>
      <c r="H34093"/>
      <c r="I34093"/>
      <c r="J34093"/>
      <c r="U34093" s="43"/>
      <c r="AE34093"/>
    </row>
    <row r="34094" spans="1:31">
      <c r="A34094">
        <v>78750</v>
      </c>
      <c r="B34094" t="s">
        <v>29084</v>
      </c>
      <c r="C34094" t="s">
        <v>33480</v>
      </c>
      <c r="D34094" t="e">
        <v>#N/A</v>
      </c>
      <c r="E34094"/>
      <c r="F34094"/>
      <c r="G34094"/>
      <c r="H34094"/>
      <c r="I34094"/>
      <c r="J34094"/>
      <c r="U34094" s="43"/>
      <c r="AE34094"/>
    </row>
    <row r="34095" spans="1:31">
      <c r="A34095">
        <v>78124</v>
      </c>
      <c r="B34095" t="s">
        <v>29085</v>
      </c>
      <c r="C34095" t="s">
        <v>33480</v>
      </c>
      <c r="D34095" t="s">
        <v>33482</v>
      </c>
      <c r="E34095"/>
      <c r="F34095"/>
      <c r="G34095"/>
      <c r="H34095"/>
      <c r="I34095"/>
      <c r="J34095"/>
      <c r="U34095" s="43"/>
      <c r="AE34095"/>
    </row>
    <row r="34096" spans="1:31">
      <c r="A34096">
        <v>78160</v>
      </c>
      <c r="B34096" t="s">
        <v>29086</v>
      </c>
      <c r="C34096" t="s">
        <v>33480</v>
      </c>
      <c r="D34096" t="e">
        <v>#N/A</v>
      </c>
      <c r="E34096"/>
      <c r="F34096"/>
      <c r="G34096"/>
      <c r="H34096"/>
      <c r="I34096"/>
      <c r="J34096"/>
      <c r="U34096" s="43"/>
      <c r="AE34096"/>
    </row>
    <row r="34097" spans="1:31">
      <c r="A34097">
        <v>78160</v>
      </c>
      <c r="B34097" t="s">
        <v>29086</v>
      </c>
      <c r="C34097" t="s">
        <v>33480</v>
      </c>
      <c r="D34097" t="e">
        <v>#N/A</v>
      </c>
      <c r="E34097"/>
      <c r="F34097"/>
      <c r="G34097"/>
      <c r="H34097"/>
      <c r="I34097"/>
      <c r="J34097"/>
      <c r="U34097" s="43"/>
      <c r="AE34097"/>
    </row>
    <row r="34098" spans="1:31">
      <c r="A34098">
        <v>78580</v>
      </c>
      <c r="B34098" t="s">
        <v>29087</v>
      </c>
      <c r="C34098" t="s">
        <v>33480</v>
      </c>
      <c r="D34098" t="e">
        <v>#N/A</v>
      </c>
      <c r="E34098"/>
      <c r="F34098"/>
      <c r="G34098"/>
      <c r="H34098"/>
      <c r="I34098"/>
      <c r="J34098"/>
      <c r="U34098" s="43"/>
      <c r="AE34098"/>
    </row>
    <row r="34099" spans="1:31">
      <c r="A34099">
        <v>78550</v>
      </c>
      <c r="B34099" t="s">
        <v>29088</v>
      </c>
      <c r="C34099" t="s">
        <v>33480</v>
      </c>
      <c r="D34099" t="s">
        <v>33482</v>
      </c>
      <c r="E34099"/>
      <c r="F34099"/>
      <c r="G34099"/>
      <c r="H34099"/>
      <c r="I34099"/>
      <c r="J34099"/>
      <c r="U34099" s="43"/>
      <c r="AE34099"/>
    </row>
    <row r="34100" spans="1:31">
      <c r="A34100">
        <v>78550</v>
      </c>
      <c r="B34100" t="s">
        <v>29088</v>
      </c>
      <c r="C34100" t="s">
        <v>33480</v>
      </c>
      <c r="D34100" t="s">
        <v>33482</v>
      </c>
      <c r="E34100"/>
      <c r="F34100"/>
      <c r="G34100"/>
      <c r="H34100"/>
      <c r="I34100"/>
      <c r="J34100"/>
      <c r="U34100" s="43"/>
      <c r="AE34100"/>
    </row>
    <row r="34101" spans="1:31">
      <c r="A34101">
        <v>78780</v>
      </c>
      <c r="B34101" t="s">
        <v>29089</v>
      </c>
      <c r="C34101" t="s">
        <v>33480</v>
      </c>
      <c r="D34101" t="e">
        <v>#N/A</v>
      </c>
      <c r="E34101"/>
      <c r="F34101"/>
      <c r="G34101"/>
      <c r="H34101"/>
      <c r="I34101"/>
      <c r="J34101"/>
      <c r="U34101" s="43"/>
      <c r="AE34101"/>
    </row>
    <row r="34102" spans="1:31">
      <c r="A34102">
        <v>78310</v>
      </c>
      <c r="B34102" t="s">
        <v>29090</v>
      </c>
      <c r="C34102" t="s">
        <v>33480</v>
      </c>
      <c r="D34102" t="e">
        <v>#N/A</v>
      </c>
      <c r="E34102"/>
      <c r="F34102"/>
      <c r="G34102"/>
      <c r="H34102"/>
      <c r="I34102"/>
      <c r="J34102"/>
      <c r="U34102" s="43"/>
      <c r="AE34102"/>
    </row>
    <row r="34103" spans="1:31">
      <c r="A34103">
        <v>78670</v>
      </c>
      <c r="B34103" t="s">
        <v>29091</v>
      </c>
      <c r="C34103" t="s">
        <v>33480</v>
      </c>
      <c r="D34103" t="e">
        <v>#N/A</v>
      </c>
      <c r="E34103"/>
      <c r="F34103"/>
      <c r="G34103"/>
      <c r="H34103"/>
      <c r="I34103"/>
      <c r="J34103"/>
      <c r="U34103" s="43"/>
      <c r="AE34103"/>
    </row>
    <row r="34104" spans="1:31">
      <c r="A34104">
        <v>78200</v>
      </c>
      <c r="B34104" t="s">
        <v>29092</v>
      </c>
      <c r="C34104" t="s">
        <v>33480</v>
      </c>
      <c r="D34104" t="s">
        <v>33476</v>
      </c>
      <c r="E34104"/>
      <c r="F34104"/>
      <c r="G34104"/>
      <c r="H34104"/>
      <c r="I34104"/>
      <c r="J34104"/>
      <c r="U34104" s="43"/>
      <c r="AE34104"/>
    </row>
    <row r="34105" spans="1:31">
      <c r="A34105">
        <v>78490</v>
      </c>
      <c r="B34105" t="s">
        <v>29093</v>
      </c>
      <c r="C34105" t="s">
        <v>33480</v>
      </c>
      <c r="D34105" t="s">
        <v>33476</v>
      </c>
      <c r="E34105"/>
      <c r="F34105"/>
      <c r="G34105"/>
      <c r="H34105"/>
      <c r="I34105"/>
      <c r="J34105"/>
      <c r="U34105" s="43"/>
      <c r="AE34105"/>
    </row>
    <row r="34106" spans="1:31">
      <c r="A34106">
        <v>78270</v>
      </c>
      <c r="B34106" t="s">
        <v>23069</v>
      </c>
      <c r="C34106" t="s">
        <v>33480</v>
      </c>
      <c r="D34106" t="s">
        <v>33476</v>
      </c>
      <c r="E34106"/>
      <c r="F34106"/>
      <c r="G34106"/>
      <c r="H34106"/>
      <c r="I34106"/>
      <c r="J34106"/>
      <c r="U34106" s="43"/>
      <c r="AE34106"/>
    </row>
    <row r="34107" spans="1:31">
      <c r="A34107">
        <v>78600</v>
      </c>
      <c r="B34107" t="s">
        <v>29094</v>
      </c>
      <c r="C34107" t="s">
        <v>33480</v>
      </c>
      <c r="D34107" t="e">
        <v>#N/A</v>
      </c>
      <c r="E34107"/>
      <c r="F34107"/>
      <c r="G34107"/>
      <c r="H34107"/>
      <c r="I34107"/>
      <c r="J34107"/>
      <c r="U34107" s="43"/>
      <c r="AE34107"/>
    </row>
    <row r="34108" spans="1:31">
      <c r="A34108">
        <v>78600</v>
      </c>
      <c r="B34108" t="s">
        <v>29094</v>
      </c>
      <c r="C34108" t="s">
        <v>33480</v>
      </c>
      <c r="D34108" t="e">
        <v>#N/A</v>
      </c>
      <c r="E34108"/>
      <c r="F34108"/>
      <c r="G34108"/>
      <c r="H34108"/>
      <c r="I34108"/>
      <c r="J34108"/>
      <c r="U34108" s="43"/>
      <c r="AE34108"/>
    </row>
    <row r="34109" spans="1:31">
      <c r="A34109">
        <v>78320</v>
      </c>
      <c r="B34109" t="s">
        <v>29095</v>
      </c>
      <c r="C34109" t="s">
        <v>33480</v>
      </c>
      <c r="D34109" t="e">
        <v>#N/A</v>
      </c>
      <c r="E34109"/>
      <c r="F34109"/>
      <c r="G34109"/>
      <c r="H34109"/>
      <c r="I34109"/>
      <c r="J34109"/>
      <c r="U34109" s="43"/>
      <c r="AE34109"/>
    </row>
    <row r="34110" spans="1:31">
      <c r="A34110">
        <v>78490</v>
      </c>
      <c r="B34110" t="s">
        <v>29096</v>
      </c>
      <c r="C34110" t="s">
        <v>33480</v>
      </c>
      <c r="D34110" t="s">
        <v>33476</v>
      </c>
      <c r="E34110"/>
      <c r="F34110"/>
      <c r="G34110"/>
      <c r="H34110"/>
      <c r="I34110"/>
      <c r="J34110"/>
      <c r="U34110" s="43"/>
      <c r="AE34110"/>
    </row>
    <row r="34111" spans="1:31">
      <c r="A34111">
        <v>78250</v>
      </c>
      <c r="B34111" t="s">
        <v>29097</v>
      </c>
      <c r="C34111" t="s">
        <v>33480</v>
      </c>
      <c r="D34111" t="e">
        <v>#N/A</v>
      </c>
      <c r="E34111"/>
      <c r="F34111"/>
      <c r="G34111"/>
      <c r="H34111"/>
      <c r="I34111"/>
      <c r="J34111"/>
      <c r="U34111" s="43"/>
      <c r="AE34111"/>
    </row>
    <row r="34112" spans="1:31">
      <c r="A34112">
        <v>78970</v>
      </c>
      <c r="B34112" t="s">
        <v>29098</v>
      </c>
      <c r="C34112" t="s">
        <v>33480</v>
      </c>
      <c r="D34112" t="s">
        <v>33476</v>
      </c>
      <c r="E34112"/>
      <c r="F34112"/>
      <c r="G34112"/>
      <c r="H34112"/>
      <c r="I34112"/>
      <c r="J34112"/>
      <c r="U34112" s="43"/>
      <c r="AE34112"/>
    </row>
    <row r="34113" spans="1:31">
      <c r="A34113">
        <v>78250</v>
      </c>
      <c r="B34113" t="s">
        <v>29099</v>
      </c>
      <c r="C34113" t="s">
        <v>33480</v>
      </c>
      <c r="D34113" t="e">
        <v>#N/A</v>
      </c>
      <c r="E34113"/>
      <c r="F34113"/>
      <c r="G34113"/>
      <c r="H34113"/>
      <c r="I34113"/>
      <c r="J34113"/>
      <c r="U34113" s="43"/>
      <c r="AE34113"/>
    </row>
    <row r="34114" spans="1:31">
      <c r="A34114">
        <v>78940</v>
      </c>
      <c r="B34114" t="s">
        <v>29100</v>
      </c>
      <c r="C34114" t="s">
        <v>33480</v>
      </c>
      <c r="D34114" t="e">
        <v>#N/A</v>
      </c>
      <c r="E34114"/>
      <c r="F34114"/>
      <c r="G34114"/>
      <c r="H34114"/>
      <c r="I34114"/>
      <c r="J34114"/>
      <c r="U34114" s="43"/>
      <c r="AE34114"/>
    </row>
    <row r="34115" spans="1:31">
      <c r="A34115">
        <v>78470</v>
      </c>
      <c r="B34115" t="s">
        <v>29101</v>
      </c>
      <c r="C34115" t="s">
        <v>33480</v>
      </c>
      <c r="D34115" t="e">
        <v>#N/A</v>
      </c>
      <c r="E34115"/>
      <c r="F34115"/>
      <c r="G34115"/>
      <c r="H34115"/>
      <c r="I34115"/>
      <c r="J34115"/>
      <c r="U34115" s="43"/>
      <c r="AE34115"/>
    </row>
    <row r="34116" spans="1:31">
      <c r="A34116">
        <v>78125</v>
      </c>
      <c r="B34116" t="s">
        <v>29102</v>
      </c>
      <c r="C34116" t="s">
        <v>33480</v>
      </c>
      <c r="D34116" t="s">
        <v>33476</v>
      </c>
      <c r="E34116"/>
      <c r="F34116"/>
      <c r="G34116"/>
      <c r="H34116"/>
      <c r="I34116"/>
      <c r="J34116"/>
      <c r="U34116" s="43"/>
      <c r="AE34116"/>
    </row>
    <row r="34117" spans="1:31">
      <c r="A34117">
        <v>78840</v>
      </c>
      <c r="B34117" t="s">
        <v>29103</v>
      </c>
      <c r="C34117" t="s">
        <v>33480</v>
      </c>
      <c r="D34117" t="e">
        <v>#N/A</v>
      </c>
      <c r="E34117"/>
      <c r="F34117"/>
      <c r="G34117"/>
      <c r="H34117"/>
      <c r="I34117"/>
      <c r="J34117"/>
      <c r="U34117" s="43"/>
      <c r="AE34117"/>
    </row>
    <row r="34118" spans="1:31">
      <c r="A34118">
        <v>78980</v>
      </c>
      <c r="B34118" t="s">
        <v>28761</v>
      </c>
      <c r="C34118" t="s">
        <v>33480</v>
      </c>
      <c r="D34118" t="s">
        <v>33476</v>
      </c>
      <c r="E34118"/>
      <c r="F34118"/>
      <c r="G34118"/>
      <c r="H34118"/>
      <c r="I34118"/>
      <c r="J34118"/>
      <c r="U34118" s="43"/>
      <c r="AE34118"/>
    </row>
    <row r="34119" spans="1:31">
      <c r="A34119">
        <v>78124</v>
      </c>
      <c r="B34119" t="s">
        <v>29104</v>
      </c>
      <c r="C34119" t="s">
        <v>33480</v>
      </c>
      <c r="D34119" t="s">
        <v>33482</v>
      </c>
      <c r="E34119"/>
      <c r="F34119"/>
      <c r="G34119"/>
      <c r="H34119"/>
      <c r="I34119"/>
      <c r="J34119"/>
      <c r="U34119" s="43"/>
      <c r="AE34119"/>
    </row>
    <row r="34120" spans="1:31">
      <c r="A34120">
        <v>78440</v>
      </c>
      <c r="B34120" t="s">
        <v>29105</v>
      </c>
      <c r="C34120" t="s">
        <v>33480</v>
      </c>
      <c r="D34120" t="s">
        <v>33476</v>
      </c>
      <c r="E34120"/>
      <c r="F34120"/>
      <c r="G34120"/>
      <c r="H34120"/>
      <c r="I34120"/>
      <c r="J34120"/>
      <c r="U34120" s="43"/>
      <c r="AE34120"/>
    </row>
    <row r="34121" spans="1:31">
      <c r="A34121">
        <v>78790</v>
      </c>
      <c r="B34121" t="s">
        <v>29106</v>
      </c>
      <c r="C34121" t="s">
        <v>33480</v>
      </c>
      <c r="D34121" t="s">
        <v>33476</v>
      </c>
      <c r="E34121"/>
      <c r="F34121"/>
      <c r="G34121"/>
      <c r="H34121"/>
      <c r="I34121"/>
      <c r="J34121"/>
      <c r="U34121" s="43"/>
      <c r="AE34121"/>
    </row>
    <row r="34122" spans="1:31">
      <c r="A34122">
        <v>78360</v>
      </c>
      <c r="B34122" t="s">
        <v>29107</v>
      </c>
      <c r="C34122" t="s">
        <v>33480</v>
      </c>
      <c r="D34122" t="e">
        <v>#N/A</v>
      </c>
      <c r="E34122"/>
      <c r="F34122"/>
      <c r="G34122"/>
      <c r="H34122"/>
      <c r="I34122"/>
      <c r="J34122"/>
      <c r="U34122" s="43"/>
      <c r="AE34122"/>
    </row>
    <row r="34123" spans="1:31">
      <c r="A34123">
        <v>78490</v>
      </c>
      <c r="B34123" t="s">
        <v>29108</v>
      </c>
      <c r="C34123" t="s">
        <v>33480</v>
      </c>
      <c r="D34123" t="s">
        <v>33476</v>
      </c>
      <c r="E34123"/>
      <c r="F34123"/>
      <c r="G34123"/>
      <c r="H34123"/>
      <c r="I34123"/>
      <c r="J34123"/>
      <c r="U34123" s="43"/>
      <c r="AE34123"/>
    </row>
    <row r="34124" spans="1:31">
      <c r="A34124">
        <v>78180</v>
      </c>
      <c r="B34124" t="s">
        <v>29109</v>
      </c>
      <c r="C34124" t="s">
        <v>33480</v>
      </c>
      <c r="D34124" t="s">
        <v>33476</v>
      </c>
      <c r="E34124"/>
      <c r="F34124"/>
      <c r="G34124"/>
      <c r="H34124"/>
      <c r="I34124"/>
      <c r="J34124"/>
      <c r="U34124" s="43"/>
      <c r="AE34124"/>
    </row>
    <row r="34125" spans="1:31">
      <c r="A34125">
        <v>78630</v>
      </c>
      <c r="B34125" t="s">
        <v>29110</v>
      </c>
      <c r="C34125" t="s">
        <v>33480</v>
      </c>
      <c r="D34125" t="e">
        <v>#N/A</v>
      </c>
      <c r="E34125"/>
      <c r="F34125"/>
      <c r="G34125"/>
      <c r="H34125"/>
      <c r="I34125"/>
      <c r="J34125"/>
      <c r="U34125" s="43"/>
      <c r="AE34125"/>
    </row>
    <row r="34126" spans="1:31">
      <c r="A34126">
        <v>78270</v>
      </c>
      <c r="B34126" t="s">
        <v>29111</v>
      </c>
      <c r="C34126" t="s">
        <v>33480</v>
      </c>
      <c r="D34126" t="s">
        <v>33476</v>
      </c>
      <c r="E34126"/>
      <c r="F34126"/>
      <c r="G34126"/>
      <c r="H34126"/>
      <c r="I34126"/>
      <c r="J34126"/>
      <c r="U34126" s="43"/>
      <c r="AE34126"/>
    </row>
    <row r="34127" spans="1:31">
      <c r="A34127">
        <v>78790</v>
      </c>
      <c r="B34127" t="s">
        <v>29112</v>
      </c>
      <c r="C34127" t="s">
        <v>33480</v>
      </c>
      <c r="D34127" t="s">
        <v>33476</v>
      </c>
      <c r="E34127"/>
      <c r="F34127"/>
      <c r="G34127"/>
      <c r="H34127"/>
      <c r="I34127"/>
      <c r="J34127"/>
      <c r="U34127" s="43"/>
      <c r="AE34127"/>
    </row>
    <row r="34128" spans="1:31">
      <c r="A34128">
        <v>78130</v>
      </c>
      <c r="B34128" t="s">
        <v>29113</v>
      </c>
      <c r="C34128" t="s">
        <v>33480</v>
      </c>
      <c r="D34128" t="e">
        <v>#N/A</v>
      </c>
      <c r="E34128"/>
      <c r="F34128"/>
      <c r="G34128"/>
      <c r="H34128"/>
      <c r="I34128"/>
      <c r="J34128"/>
      <c r="U34128" s="43"/>
      <c r="AE34128"/>
    </row>
    <row r="34129" spans="1:31">
      <c r="A34129">
        <v>78640</v>
      </c>
      <c r="B34129" t="s">
        <v>29114</v>
      </c>
      <c r="C34129" t="s">
        <v>33480</v>
      </c>
      <c r="D34129" t="e">
        <v>#N/A</v>
      </c>
      <c r="E34129"/>
      <c r="F34129"/>
      <c r="G34129"/>
      <c r="H34129"/>
      <c r="I34129"/>
      <c r="J34129"/>
      <c r="U34129" s="43"/>
      <c r="AE34129"/>
    </row>
    <row r="34130" spans="1:31">
      <c r="A34130">
        <v>78640</v>
      </c>
      <c r="B34130" t="s">
        <v>29115</v>
      </c>
      <c r="C34130" t="s">
        <v>33480</v>
      </c>
      <c r="D34130" t="e">
        <v>#N/A</v>
      </c>
      <c r="E34130"/>
      <c r="F34130"/>
      <c r="G34130"/>
      <c r="H34130"/>
      <c r="I34130"/>
      <c r="J34130"/>
      <c r="U34130" s="43"/>
      <c r="AE34130"/>
    </row>
    <row r="34131" spans="1:31">
      <c r="A34131">
        <v>78980</v>
      </c>
      <c r="B34131" t="s">
        <v>29116</v>
      </c>
      <c r="C34131" t="s">
        <v>33480</v>
      </c>
      <c r="D34131" t="s">
        <v>33476</v>
      </c>
      <c r="E34131"/>
      <c r="F34131"/>
      <c r="G34131"/>
      <c r="H34131"/>
      <c r="I34131"/>
      <c r="J34131"/>
      <c r="U34131" s="43"/>
      <c r="AE34131"/>
    </row>
    <row r="34132" spans="1:31">
      <c r="A34132">
        <v>78410</v>
      </c>
      <c r="B34132" t="s">
        <v>29117</v>
      </c>
      <c r="C34132" t="s">
        <v>33480</v>
      </c>
      <c r="D34132" t="s">
        <v>33482</v>
      </c>
      <c r="E34132"/>
      <c r="F34132"/>
      <c r="G34132"/>
      <c r="H34132"/>
      <c r="I34132"/>
      <c r="J34132"/>
      <c r="U34132" s="43"/>
      <c r="AE34132"/>
    </row>
    <row r="34133" spans="1:31">
      <c r="A34133">
        <v>78590</v>
      </c>
      <c r="B34133" t="s">
        <v>29118</v>
      </c>
      <c r="C34133" t="s">
        <v>33480</v>
      </c>
      <c r="D34133" t="e">
        <v>#N/A</v>
      </c>
      <c r="E34133"/>
      <c r="F34133"/>
      <c r="G34133"/>
      <c r="H34133"/>
      <c r="I34133"/>
      <c r="J34133"/>
      <c r="U34133" s="43"/>
      <c r="AE34133"/>
    </row>
    <row r="34134" spans="1:31">
      <c r="A34134">
        <v>78250</v>
      </c>
      <c r="B34134" t="s">
        <v>29119</v>
      </c>
      <c r="C34134" t="s">
        <v>33480</v>
      </c>
      <c r="D34134" t="e">
        <v>#N/A</v>
      </c>
      <c r="E34134"/>
      <c r="F34134"/>
      <c r="G34134"/>
      <c r="H34134"/>
      <c r="I34134"/>
      <c r="J34134"/>
      <c r="U34134" s="43"/>
      <c r="AE34134"/>
    </row>
    <row r="34135" spans="1:31">
      <c r="A34135">
        <v>78125</v>
      </c>
      <c r="B34135" t="s">
        <v>29120</v>
      </c>
      <c r="C34135" t="s">
        <v>33480</v>
      </c>
      <c r="D34135" t="s">
        <v>33476</v>
      </c>
      <c r="E34135"/>
      <c r="F34135"/>
      <c r="G34135"/>
      <c r="H34135"/>
      <c r="I34135"/>
      <c r="J34135"/>
      <c r="U34135" s="43"/>
      <c r="AE34135"/>
    </row>
    <row r="34136" spans="1:31">
      <c r="A34136">
        <v>78910</v>
      </c>
      <c r="B34136" t="s">
        <v>29121</v>
      </c>
      <c r="C34136" t="s">
        <v>33480</v>
      </c>
      <c r="D34136" t="s">
        <v>33482</v>
      </c>
      <c r="E34136"/>
      <c r="F34136"/>
      <c r="G34136"/>
      <c r="H34136"/>
      <c r="I34136"/>
      <c r="J34136"/>
      <c r="U34136" s="43"/>
      <c r="AE34136"/>
    </row>
    <row r="34137" spans="1:31">
      <c r="A34137">
        <v>78630</v>
      </c>
      <c r="B34137" t="s">
        <v>1159</v>
      </c>
      <c r="C34137" t="s">
        <v>33480</v>
      </c>
      <c r="D34137" t="e">
        <v>#N/A</v>
      </c>
      <c r="E34137"/>
      <c r="F34137"/>
      <c r="G34137"/>
      <c r="H34137"/>
      <c r="I34137"/>
      <c r="J34137"/>
      <c r="U34137" s="43"/>
      <c r="AE34137"/>
    </row>
    <row r="34138" spans="1:31">
      <c r="A34138">
        <v>78125</v>
      </c>
      <c r="B34138" t="s">
        <v>29122</v>
      </c>
      <c r="C34138" t="s">
        <v>33480</v>
      </c>
      <c r="D34138" t="s">
        <v>33476</v>
      </c>
      <c r="E34138"/>
      <c r="F34138"/>
      <c r="G34138"/>
      <c r="H34138"/>
      <c r="I34138"/>
      <c r="J34138"/>
      <c r="U34138" s="43"/>
      <c r="AE34138"/>
    </row>
    <row r="34139" spans="1:31">
      <c r="A34139">
        <v>78660</v>
      </c>
      <c r="B34139" t="s">
        <v>29123</v>
      </c>
      <c r="C34139" t="s">
        <v>33480</v>
      </c>
      <c r="D34139" t="s">
        <v>33481</v>
      </c>
      <c r="E34139"/>
      <c r="F34139"/>
      <c r="G34139"/>
      <c r="H34139"/>
      <c r="I34139"/>
      <c r="J34139"/>
      <c r="U34139" s="43"/>
      <c r="AE34139"/>
    </row>
    <row r="34140" spans="1:31">
      <c r="A34140">
        <v>78910</v>
      </c>
      <c r="B34140" t="s">
        <v>29124</v>
      </c>
      <c r="C34140" t="s">
        <v>33480</v>
      </c>
      <c r="D34140" t="s">
        <v>33482</v>
      </c>
      <c r="E34140"/>
      <c r="F34140"/>
      <c r="G34140"/>
      <c r="H34140"/>
      <c r="I34140"/>
      <c r="J34140"/>
      <c r="U34140" s="43"/>
      <c r="AE34140"/>
    </row>
    <row r="34141" spans="1:31">
      <c r="A34141">
        <v>78910</v>
      </c>
      <c r="B34141" t="s">
        <v>6241</v>
      </c>
      <c r="C34141" t="s">
        <v>33480</v>
      </c>
      <c r="D34141" t="s">
        <v>33482</v>
      </c>
      <c r="E34141"/>
      <c r="F34141"/>
      <c r="G34141"/>
      <c r="H34141"/>
      <c r="I34141"/>
      <c r="J34141"/>
      <c r="U34141" s="43"/>
      <c r="AE34141"/>
    </row>
    <row r="34142" spans="1:31">
      <c r="A34142">
        <v>78660</v>
      </c>
      <c r="B34142" t="s">
        <v>29125</v>
      </c>
      <c r="C34142" t="s">
        <v>33480</v>
      </c>
      <c r="D34142" t="s">
        <v>33481</v>
      </c>
      <c r="E34142"/>
      <c r="F34142"/>
      <c r="G34142"/>
      <c r="H34142"/>
      <c r="I34142"/>
      <c r="J34142"/>
      <c r="U34142" s="43"/>
      <c r="AE34142"/>
    </row>
    <row r="34143" spans="1:31">
      <c r="A34143">
        <v>78230</v>
      </c>
      <c r="B34143" t="s">
        <v>29126</v>
      </c>
      <c r="C34143" t="s">
        <v>33480</v>
      </c>
      <c r="D34143" t="e">
        <v>#N/A</v>
      </c>
      <c r="E34143"/>
      <c r="F34143"/>
      <c r="G34143"/>
      <c r="H34143"/>
      <c r="I34143"/>
      <c r="J34143"/>
      <c r="U34143" s="43"/>
      <c r="AE34143"/>
    </row>
    <row r="34144" spans="1:31">
      <c r="A34144">
        <v>78200</v>
      </c>
      <c r="B34144" t="s">
        <v>29127</v>
      </c>
      <c r="C34144" t="s">
        <v>33480</v>
      </c>
      <c r="D34144" t="s">
        <v>33476</v>
      </c>
      <c r="E34144"/>
      <c r="F34144"/>
      <c r="G34144"/>
      <c r="H34144"/>
      <c r="I34144"/>
      <c r="J34144"/>
      <c r="U34144" s="43"/>
      <c r="AE34144"/>
    </row>
    <row r="34145" spans="1:31">
      <c r="A34145">
        <v>78610</v>
      </c>
      <c r="B34145" t="s">
        <v>29128</v>
      </c>
      <c r="C34145" t="s">
        <v>33480</v>
      </c>
      <c r="D34145" t="s">
        <v>33482</v>
      </c>
      <c r="E34145"/>
      <c r="F34145"/>
      <c r="G34145"/>
      <c r="H34145"/>
      <c r="I34145"/>
      <c r="J34145"/>
      <c r="U34145" s="43"/>
      <c r="AE34145"/>
    </row>
    <row r="34146" spans="1:31">
      <c r="A34146">
        <v>78370</v>
      </c>
      <c r="B34146" t="s">
        <v>29129</v>
      </c>
      <c r="C34146" t="s">
        <v>33480</v>
      </c>
      <c r="D34146" t="s">
        <v>33476</v>
      </c>
      <c r="E34146"/>
      <c r="F34146"/>
      <c r="G34146"/>
      <c r="H34146"/>
      <c r="I34146"/>
      <c r="J34146"/>
      <c r="U34146" s="43"/>
      <c r="AE34146"/>
    </row>
    <row r="34147" spans="1:31">
      <c r="A34147">
        <v>78125</v>
      </c>
      <c r="B34147" t="s">
        <v>29130</v>
      </c>
      <c r="C34147" t="s">
        <v>33480</v>
      </c>
      <c r="D34147" t="s">
        <v>33476</v>
      </c>
      <c r="E34147"/>
      <c r="F34147"/>
      <c r="G34147"/>
      <c r="H34147"/>
      <c r="I34147"/>
      <c r="J34147"/>
      <c r="U34147" s="43"/>
      <c r="AE34147"/>
    </row>
    <row r="34148" spans="1:31">
      <c r="A34148">
        <v>78300</v>
      </c>
      <c r="B34148" t="s">
        <v>29131</v>
      </c>
      <c r="C34148" t="s">
        <v>33480</v>
      </c>
      <c r="D34148" t="e">
        <v>#N/A</v>
      </c>
      <c r="E34148"/>
      <c r="F34148"/>
      <c r="G34148"/>
      <c r="H34148"/>
      <c r="I34148"/>
      <c r="J34148"/>
      <c r="U34148" s="43"/>
      <c r="AE34148"/>
    </row>
    <row r="34149" spans="1:31">
      <c r="A34149">
        <v>78300</v>
      </c>
      <c r="B34149" t="s">
        <v>29131</v>
      </c>
      <c r="C34149" t="s">
        <v>33480</v>
      </c>
      <c r="D34149" t="e">
        <v>#N/A</v>
      </c>
      <c r="E34149"/>
      <c r="F34149"/>
      <c r="G34149"/>
      <c r="H34149"/>
      <c r="I34149"/>
      <c r="J34149"/>
      <c r="U34149" s="43"/>
      <c r="AE34149"/>
    </row>
    <row r="34150" spans="1:31">
      <c r="A34150">
        <v>78730</v>
      </c>
      <c r="B34150" t="s">
        <v>29132</v>
      </c>
      <c r="C34150" t="s">
        <v>33480</v>
      </c>
      <c r="D34150" t="e">
        <v>#N/A</v>
      </c>
      <c r="E34150"/>
      <c r="F34150"/>
      <c r="G34150"/>
      <c r="H34150"/>
      <c r="I34150"/>
      <c r="J34150"/>
      <c r="U34150" s="43"/>
      <c r="AE34150"/>
    </row>
    <row r="34151" spans="1:31">
      <c r="A34151">
        <v>78440</v>
      </c>
      <c r="B34151" t="s">
        <v>29133</v>
      </c>
      <c r="C34151" t="s">
        <v>33480</v>
      </c>
      <c r="D34151" t="s">
        <v>33476</v>
      </c>
      <c r="E34151"/>
      <c r="F34151"/>
      <c r="G34151"/>
      <c r="H34151"/>
      <c r="I34151"/>
      <c r="J34151"/>
      <c r="U34151" s="43"/>
      <c r="AE34151"/>
    </row>
    <row r="34152" spans="1:31">
      <c r="A34152">
        <v>78560</v>
      </c>
      <c r="B34152" t="s">
        <v>29134</v>
      </c>
      <c r="C34152" t="s">
        <v>33480</v>
      </c>
      <c r="D34152" t="e">
        <v>#N/A</v>
      </c>
      <c r="E34152"/>
      <c r="F34152"/>
      <c r="G34152"/>
      <c r="H34152"/>
      <c r="I34152"/>
      <c r="J34152"/>
      <c r="U34152" s="43"/>
      <c r="AE34152"/>
    </row>
    <row r="34153" spans="1:31">
      <c r="A34153">
        <v>78910</v>
      </c>
      <c r="B34153" t="s">
        <v>29135</v>
      </c>
      <c r="C34153" t="s">
        <v>33480</v>
      </c>
      <c r="D34153" t="s">
        <v>33482</v>
      </c>
      <c r="E34153"/>
      <c r="F34153"/>
      <c r="G34153"/>
      <c r="H34153"/>
      <c r="I34153"/>
      <c r="J34153"/>
      <c r="U34153" s="43"/>
      <c r="AE34153"/>
    </row>
    <row r="34154" spans="1:31">
      <c r="A34154">
        <v>78660</v>
      </c>
      <c r="B34154" t="s">
        <v>29136</v>
      </c>
      <c r="C34154" t="s">
        <v>33480</v>
      </c>
      <c r="D34154" t="s">
        <v>33481</v>
      </c>
      <c r="E34154"/>
      <c r="F34154"/>
      <c r="G34154"/>
      <c r="H34154"/>
      <c r="I34154"/>
      <c r="J34154"/>
      <c r="U34154" s="43"/>
      <c r="AE34154"/>
    </row>
    <row r="34155" spans="1:31">
      <c r="A34155">
        <v>78660</v>
      </c>
      <c r="B34155" t="s">
        <v>29136</v>
      </c>
      <c r="C34155" t="s">
        <v>33480</v>
      </c>
      <c r="D34155" t="s">
        <v>33481</v>
      </c>
      <c r="E34155"/>
      <c r="F34155"/>
      <c r="G34155"/>
      <c r="H34155"/>
      <c r="I34155"/>
      <c r="J34155"/>
      <c r="U34155" s="43"/>
      <c r="AE34155"/>
    </row>
    <row r="34156" spans="1:31">
      <c r="A34156">
        <v>78940</v>
      </c>
      <c r="B34156" t="s">
        <v>29137</v>
      </c>
      <c r="C34156" t="s">
        <v>33480</v>
      </c>
      <c r="D34156" t="e">
        <v>#N/A</v>
      </c>
      <c r="E34156"/>
      <c r="F34156"/>
      <c r="G34156"/>
      <c r="H34156"/>
      <c r="I34156"/>
      <c r="J34156"/>
      <c r="U34156" s="43"/>
      <c r="AE34156"/>
    </row>
    <row r="34157" spans="1:31">
      <c r="A34157">
        <v>78125</v>
      </c>
      <c r="B34157" t="s">
        <v>29138</v>
      </c>
      <c r="C34157" t="s">
        <v>33480</v>
      </c>
      <c r="D34157" t="s">
        <v>33476</v>
      </c>
      <c r="E34157"/>
      <c r="F34157"/>
      <c r="G34157"/>
      <c r="H34157"/>
      <c r="I34157"/>
      <c r="J34157"/>
      <c r="U34157" s="43"/>
      <c r="AE34157"/>
    </row>
    <row r="34158" spans="1:31">
      <c r="A34158">
        <v>78120</v>
      </c>
      <c r="B34158" t="s">
        <v>29139</v>
      </c>
      <c r="C34158" t="s">
        <v>33480</v>
      </c>
      <c r="D34158" t="s">
        <v>33482</v>
      </c>
      <c r="E34158"/>
      <c r="F34158"/>
      <c r="G34158"/>
      <c r="H34158"/>
      <c r="I34158"/>
      <c r="J34158"/>
      <c r="U34158" s="43"/>
      <c r="AE34158"/>
    </row>
    <row r="34159" spans="1:31">
      <c r="A34159">
        <v>78590</v>
      </c>
      <c r="B34159" t="s">
        <v>29140</v>
      </c>
      <c r="C34159" t="s">
        <v>33480</v>
      </c>
      <c r="D34159" t="e">
        <v>#N/A</v>
      </c>
      <c r="E34159"/>
      <c r="F34159"/>
      <c r="G34159"/>
      <c r="H34159"/>
      <c r="I34159"/>
      <c r="J34159"/>
      <c r="U34159" s="43"/>
      <c r="AE34159"/>
    </row>
    <row r="34160" spans="1:31">
      <c r="A34160">
        <v>78550</v>
      </c>
      <c r="B34160" t="s">
        <v>18346</v>
      </c>
      <c r="C34160" t="s">
        <v>33480</v>
      </c>
      <c r="D34160" t="s">
        <v>33482</v>
      </c>
      <c r="E34160"/>
      <c r="F34160"/>
      <c r="G34160"/>
      <c r="H34160"/>
      <c r="I34160"/>
      <c r="J34160"/>
      <c r="U34160" s="43"/>
      <c r="AE34160"/>
    </row>
    <row r="34161" spans="1:31">
      <c r="A34161">
        <v>78730</v>
      </c>
      <c r="B34161" t="s">
        <v>29141</v>
      </c>
      <c r="C34161" t="s">
        <v>33480</v>
      </c>
      <c r="D34161" t="e">
        <v>#N/A</v>
      </c>
      <c r="E34161"/>
      <c r="F34161"/>
      <c r="G34161"/>
      <c r="H34161"/>
      <c r="I34161"/>
      <c r="J34161"/>
      <c r="U34161" s="43"/>
      <c r="AE34161"/>
    </row>
    <row r="34162" spans="1:31">
      <c r="A34162">
        <v>78270</v>
      </c>
      <c r="B34162" t="s">
        <v>29142</v>
      </c>
      <c r="C34162" t="s">
        <v>33480</v>
      </c>
      <c r="D34162" t="s">
        <v>33476</v>
      </c>
      <c r="E34162"/>
      <c r="F34162"/>
      <c r="G34162"/>
      <c r="H34162"/>
      <c r="I34162"/>
      <c r="J34162"/>
      <c r="U34162" s="43"/>
      <c r="AE34162"/>
    </row>
    <row r="34163" spans="1:31">
      <c r="A34163">
        <v>78790</v>
      </c>
      <c r="B34163" t="s">
        <v>14542</v>
      </c>
      <c r="C34163" t="s">
        <v>33480</v>
      </c>
      <c r="D34163" t="s">
        <v>33476</v>
      </c>
      <c r="E34163"/>
      <c r="F34163"/>
      <c r="G34163"/>
      <c r="H34163"/>
      <c r="I34163"/>
      <c r="J34163"/>
      <c r="U34163" s="43"/>
      <c r="AE34163"/>
    </row>
    <row r="34164" spans="1:31">
      <c r="A34164">
        <v>78710</v>
      </c>
      <c r="B34164" t="s">
        <v>29143</v>
      </c>
      <c r="C34164" t="s">
        <v>33480</v>
      </c>
      <c r="D34164" t="e">
        <v>#N/A</v>
      </c>
      <c r="E34164"/>
      <c r="F34164"/>
      <c r="G34164"/>
      <c r="H34164"/>
      <c r="I34164"/>
      <c r="J34164"/>
      <c r="U34164" s="43"/>
      <c r="AE34164"/>
    </row>
    <row r="34165" spans="1:31">
      <c r="A34165">
        <v>78440</v>
      </c>
      <c r="B34165" t="s">
        <v>2879</v>
      </c>
      <c r="C34165" t="s">
        <v>33480</v>
      </c>
      <c r="D34165" t="s">
        <v>33476</v>
      </c>
      <c r="E34165"/>
      <c r="F34165"/>
      <c r="G34165"/>
      <c r="H34165"/>
      <c r="I34165"/>
      <c r="J34165"/>
      <c r="U34165" s="43"/>
      <c r="AE34165"/>
    </row>
    <row r="34166" spans="1:31">
      <c r="A34166">
        <v>78730</v>
      </c>
      <c r="B34166" t="s">
        <v>29144</v>
      </c>
      <c r="C34166" t="s">
        <v>33480</v>
      </c>
      <c r="D34166" t="e">
        <v>#N/A</v>
      </c>
      <c r="E34166"/>
      <c r="F34166"/>
      <c r="G34166"/>
      <c r="H34166"/>
      <c r="I34166"/>
      <c r="J34166"/>
      <c r="U34166" s="43"/>
      <c r="AE34166"/>
    </row>
    <row r="34167" spans="1:31">
      <c r="A34167">
        <v>78210</v>
      </c>
      <c r="B34167" t="s">
        <v>29145</v>
      </c>
      <c r="C34167" t="s">
        <v>33480</v>
      </c>
      <c r="D34167" t="e">
        <v>#N/A</v>
      </c>
      <c r="E34167"/>
      <c r="F34167"/>
      <c r="G34167"/>
      <c r="H34167"/>
      <c r="I34167"/>
      <c r="J34167"/>
      <c r="U34167" s="43"/>
      <c r="AE34167"/>
    </row>
    <row r="34168" spans="1:31">
      <c r="A34168">
        <v>78720</v>
      </c>
      <c r="B34168" t="s">
        <v>29146</v>
      </c>
      <c r="C34168" t="s">
        <v>33480</v>
      </c>
      <c r="D34168" t="s">
        <v>33476</v>
      </c>
      <c r="E34168"/>
      <c r="F34168"/>
      <c r="G34168"/>
      <c r="H34168"/>
      <c r="I34168"/>
      <c r="J34168"/>
      <c r="U34168" s="43"/>
      <c r="AE34168"/>
    </row>
    <row r="34169" spans="1:31">
      <c r="A34169">
        <v>78640</v>
      </c>
      <c r="B34169" t="s">
        <v>29147</v>
      </c>
      <c r="C34169" t="s">
        <v>33480</v>
      </c>
      <c r="D34169" t="e">
        <v>#N/A</v>
      </c>
      <c r="E34169"/>
      <c r="F34169"/>
      <c r="G34169"/>
      <c r="H34169"/>
      <c r="I34169"/>
      <c r="J34169"/>
      <c r="U34169" s="43"/>
      <c r="AE34169"/>
    </row>
    <row r="34170" spans="1:31">
      <c r="A34170">
        <v>78100</v>
      </c>
      <c r="B34170" t="s">
        <v>29148</v>
      </c>
      <c r="C34170" t="s">
        <v>33480</v>
      </c>
      <c r="D34170" t="s">
        <v>33476</v>
      </c>
      <c r="E34170"/>
      <c r="F34170"/>
      <c r="G34170"/>
      <c r="H34170"/>
      <c r="I34170"/>
      <c r="J34170"/>
      <c r="U34170" s="43"/>
      <c r="AE34170"/>
    </row>
    <row r="34171" spans="1:31">
      <c r="A34171">
        <v>78112</v>
      </c>
      <c r="B34171" t="s">
        <v>29148</v>
      </c>
      <c r="C34171" t="s">
        <v>33480</v>
      </c>
      <c r="D34171" t="e">
        <v>#N/A</v>
      </c>
      <c r="E34171"/>
      <c r="F34171"/>
      <c r="G34171"/>
      <c r="H34171"/>
      <c r="I34171"/>
      <c r="J34171"/>
      <c r="U34171" s="43"/>
      <c r="AE34171"/>
    </row>
    <row r="34172" spans="1:31">
      <c r="A34172">
        <v>78125</v>
      </c>
      <c r="B34172" t="s">
        <v>29149</v>
      </c>
      <c r="C34172" t="s">
        <v>33480</v>
      </c>
      <c r="D34172" t="s">
        <v>33476</v>
      </c>
      <c r="E34172"/>
      <c r="F34172"/>
      <c r="G34172"/>
      <c r="H34172"/>
      <c r="I34172"/>
      <c r="J34172"/>
      <c r="U34172" s="43"/>
      <c r="AE34172"/>
    </row>
    <row r="34173" spans="1:31">
      <c r="A34173">
        <v>78980</v>
      </c>
      <c r="B34173" t="s">
        <v>29150</v>
      </c>
      <c r="C34173" t="s">
        <v>33480</v>
      </c>
      <c r="D34173" t="s">
        <v>33476</v>
      </c>
      <c r="E34173"/>
      <c r="F34173"/>
      <c r="G34173"/>
      <c r="H34173"/>
      <c r="I34173"/>
      <c r="J34173"/>
      <c r="U34173" s="43"/>
      <c r="AE34173"/>
    </row>
    <row r="34174" spans="1:31">
      <c r="A34174">
        <v>78980</v>
      </c>
      <c r="B34174" t="s">
        <v>29151</v>
      </c>
      <c r="C34174" t="s">
        <v>33480</v>
      </c>
      <c r="D34174" t="s">
        <v>33476</v>
      </c>
      <c r="E34174"/>
      <c r="F34174"/>
      <c r="G34174"/>
      <c r="H34174"/>
      <c r="I34174"/>
      <c r="J34174"/>
      <c r="U34174" s="43"/>
      <c r="AE34174"/>
    </row>
    <row r="34175" spans="1:31">
      <c r="A34175">
        <v>78470</v>
      </c>
      <c r="B34175" t="s">
        <v>29152</v>
      </c>
      <c r="C34175" t="s">
        <v>33480</v>
      </c>
      <c r="D34175" t="e">
        <v>#N/A</v>
      </c>
      <c r="E34175"/>
      <c r="F34175"/>
      <c r="G34175"/>
      <c r="H34175"/>
      <c r="I34175"/>
      <c r="J34175"/>
      <c r="U34175" s="43"/>
      <c r="AE34175"/>
    </row>
    <row r="34176" spans="1:31">
      <c r="A34176">
        <v>78610</v>
      </c>
      <c r="B34176" t="s">
        <v>29153</v>
      </c>
      <c r="C34176" t="s">
        <v>33480</v>
      </c>
      <c r="D34176" t="s">
        <v>33482</v>
      </c>
      <c r="E34176"/>
      <c r="F34176"/>
      <c r="G34176"/>
      <c r="H34176"/>
      <c r="I34176"/>
      <c r="J34176"/>
      <c r="U34176" s="43"/>
      <c r="AE34176"/>
    </row>
    <row r="34177" spans="1:31">
      <c r="A34177">
        <v>78660</v>
      </c>
      <c r="B34177" t="s">
        <v>29154</v>
      </c>
      <c r="C34177" t="s">
        <v>33480</v>
      </c>
      <c r="D34177" t="s">
        <v>33481</v>
      </c>
      <c r="E34177"/>
      <c r="F34177"/>
      <c r="G34177"/>
      <c r="H34177"/>
      <c r="I34177"/>
      <c r="J34177"/>
      <c r="U34177" s="43"/>
      <c r="AE34177"/>
    </row>
    <row r="34178" spans="1:31">
      <c r="A34178">
        <v>78790</v>
      </c>
      <c r="B34178" t="s">
        <v>6287</v>
      </c>
      <c r="C34178" t="s">
        <v>33480</v>
      </c>
      <c r="D34178" t="s">
        <v>33476</v>
      </c>
      <c r="E34178"/>
      <c r="F34178"/>
      <c r="G34178"/>
      <c r="H34178"/>
      <c r="I34178"/>
      <c r="J34178"/>
      <c r="U34178" s="43"/>
      <c r="AE34178"/>
    </row>
    <row r="34179" spans="1:31">
      <c r="A34179">
        <v>78520</v>
      </c>
      <c r="B34179" t="s">
        <v>29155</v>
      </c>
      <c r="C34179" t="s">
        <v>33480</v>
      </c>
      <c r="D34179" t="s">
        <v>33476</v>
      </c>
      <c r="E34179"/>
      <c r="F34179"/>
      <c r="G34179"/>
      <c r="H34179"/>
      <c r="I34179"/>
      <c r="J34179"/>
      <c r="U34179" s="43"/>
      <c r="AE34179"/>
    </row>
    <row r="34180" spans="1:31">
      <c r="A34180">
        <v>78730</v>
      </c>
      <c r="B34180" t="s">
        <v>29156</v>
      </c>
      <c r="C34180" t="s">
        <v>33480</v>
      </c>
      <c r="D34180" t="e">
        <v>#N/A</v>
      </c>
      <c r="E34180"/>
      <c r="F34180"/>
      <c r="G34180"/>
      <c r="H34180"/>
      <c r="I34180"/>
      <c r="J34180"/>
      <c r="U34180" s="43"/>
      <c r="AE34180"/>
    </row>
    <row r="34181" spans="1:31">
      <c r="A34181">
        <v>78860</v>
      </c>
      <c r="B34181" t="s">
        <v>29157</v>
      </c>
      <c r="C34181" t="s">
        <v>33480</v>
      </c>
      <c r="D34181" t="s">
        <v>33476</v>
      </c>
      <c r="E34181"/>
      <c r="F34181"/>
      <c r="G34181"/>
      <c r="H34181"/>
      <c r="I34181"/>
      <c r="J34181"/>
      <c r="U34181" s="43"/>
      <c r="AE34181"/>
    </row>
    <row r="34182" spans="1:31">
      <c r="A34182">
        <v>78860</v>
      </c>
      <c r="B34182" t="s">
        <v>29157</v>
      </c>
      <c r="C34182" t="s">
        <v>33480</v>
      </c>
      <c r="D34182" t="s">
        <v>33476</v>
      </c>
      <c r="E34182"/>
      <c r="F34182"/>
      <c r="G34182"/>
      <c r="H34182"/>
      <c r="I34182"/>
      <c r="J34182"/>
      <c r="U34182" s="43"/>
      <c r="AE34182"/>
    </row>
    <row r="34183" spans="1:31">
      <c r="A34183">
        <v>78470</v>
      </c>
      <c r="B34183" t="s">
        <v>29158</v>
      </c>
      <c r="C34183" t="s">
        <v>33480</v>
      </c>
      <c r="D34183" t="e">
        <v>#N/A</v>
      </c>
      <c r="E34183"/>
      <c r="F34183"/>
      <c r="G34183"/>
      <c r="H34183"/>
      <c r="I34183"/>
      <c r="J34183"/>
      <c r="U34183" s="43"/>
      <c r="AE34183"/>
    </row>
    <row r="34184" spans="1:31">
      <c r="A34184">
        <v>78470</v>
      </c>
      <c r="B34184" t="s">
        <v>29158</v>
      </c>
      <c r="C34184" t="s">
        <v>33480</v>
      </c>
      <c r="D34184" t="e">
        <v>#N/A</v>
      </c>
      <c r="E34184"/>
      <c r="F34184"/>
      <c r="G34184"/>
      <c r="H34184"/>
      <c r="I34184"/>
      <c r="J34184"/>
      <c r="U34184" s="43"/>
      <c r="AE34184"/>
    </row>
    <row r="34185" spans="1:31">
      <c r="A34185">
        <v>78690</v>
      </c>
      <c r="B34185" t="s">
        <v>29159</v>
      </c>
      <c r="C34185" t="s">
        <v>33480</v>
      </c>
      <c r="D34185" t="s">
        <v>33476</v>
      </c>
      <c r="E34185"/>
      <c r="F34185"/>
      <c r="G34185"/>
      <c r="H34185"/>
      <c r="I34185"/>
      <c r="J34185"/>
      <c r="U34185" s="43"/>
      <c r="AE34185"/>
    </row>
    <row r="34186" spans="1:31">
      <c r="A34186">
        <v>78500</v>
      </c>
      <c r="B34186" t="s">
        <v>29160</v>
      </c>
      <c r="C34186" t="s">
        <v>33480</v>
      </c>
      <c r="D34186" t="e">
        <v>#N/A</v>
      </c>
      <c r="E34186"/>
      <c r="F34186"/>
      <c r="G34186"/>
      <c r="H34186"/>
      <c r="I34186"/>
      <c r="J34186"/>
      <c r="U34186" s="43"/>
      <c r="AE34186"/>
    </row>
    <row r="34187" spans="1:31">
      <c r="A34187">
        <v>78650</v>
      </c>
      <c r="B34187" t="s">
        <v>29161</v>
      </c>
      <c r="C34187" t="s">
        <v>33480</v>
      </c>
      <c r="D34187" t="e">
        <v>#N/A</v>
      </c>
      <c r="E34187"/>
      <c r="F34187"/>
      <c r="G34187"/>
      <c r="H34187"/>
      <c r="I34187"/>
      <c r="J34187"/>
      <c r="U34187" s="43"/>
      <c r="AE34187"/>
    </row>
    <row r="34188" spans="1:31">
      <c r="A34188">
        <v>78720</v>
      </c>
      <c r="B34188" t="s">
        <v>29162</v>
      </c>
      <c r="C34188" t="s">
        <v>33480</v>
      </c>
      <c r="D34188" t="s">
        <v>33476</v>
      </c>
      <c r="E34188"/>
      <c r="F34188"/>
      <c r="G34188"/>
      <c r="H34188"/>
      <c r="I34188"/>
      <c r="J34188"/>
      <c r="U34188" s="43"/>
      <c r="AE34188"/>
    </row>
    <row r="34189" spans="1:31">
      <c r="A34189">
        <v>78790</v>
      </c>
      <c r="B34189" t="s">
        <v>29163</v>
      </c>
      <c r="C34189" t="s">
        <v>33480</v>
      </c>
      <c r="D34189" t="s">
        <v>33476</v>
      </c>
      <c r="E34189"/>
      <c r="F34189"/>
      <c r="G34189"/>
      <c r="H34189"/>
      <c r="I34189"/>
      <c r="J34189"/>
      <c r="U34189" s="43"/>
      <c r="AE34189"/>
    </row>
    <row r="34190" spans="1:31">
      <c r="A34190">
        <v>78200</v>
      </c>
      <c r="B34190" t="s">
        <v>29164</v>
      </c>
      <c r="C34190" t="s">
        <v>33480</v>
      </c>
      <c r="D34190" t="s">
        <v>33476</v>
      </c>
      <c r="E34190"/>
      <c r="F34190"/>
      <c r="G34190"/>
      <c r="H34190"/>
      <c r="I34190"/>
      <c r="J34190"/>
      <c r="U34190" s="43"/>
      <c r="AE34190"/>
    </row>
    <row r="34191" spans="1:31">
      <c r="A34191">
        <v>78120</v>
      </c>
      <c r="B34191" t="s">
        <v>29165</v>
      </c>
      <c r="C34191" t="s">
        <v>33480</v>
      </c>
      <c r="D34191" t="s">
        <v>33482</v>
      </c>
      <c r="E34191"/>
      <c r="F34191"/>
      <c r="G34191"/>
      <c r="H34191"/>
      <c r="I34191"/>
      <c r="J34191"/>
      <c r="U34191" s="43"/>
      <c r="AE34191"/>
    </row>
    <row r="34192" spans="1:31">
      <c r="A34192">
        <v>78910</v>
      </c>
      <c r="B34192" t="s">
        <v>29166</v>
      </c>
      <c r="C34192" t="s">
        <v>33480</v>
      </c>
      <c r="D34192" t="s">
        <v>33482</v>
      </c>
      <c r="E34192"/>
      <c r="F34192"/>
      <c r="G34192"/>
      <c r="H34192"/>
      <c r="I34192"/>
      <c r="J34192"/>
      <c r="U34192" s="43"/>
      <c r="AE34192"/>
    </row>
    <row r="34193" spans="1:31">
      <c r="A34193">
        <v>78113</v>
      </c>
      <c r="B34193" t="s">
        <v>29167</v>
      </c>
      <c r="C34193" t="s">
        <v>33480</v>
      </c>
      <c r="D34193" t="e">
        <v>#N/A</v>
      </c>
      <c r="E34193"/>
      <c r="F34193"/>
      <c r="G34193"/>
      <c r="H34193"/>
      <c r="I34193"/>
      <c r="J34193"/>
      <c r="U34193" s="43"/>
      <c r="AE34193"/>
    </row>
    <row r="34194" spans="1:31">
      <c r="A34194">
        <v>78980</v>
      </c>
      <c r="B34194" t="s">
        <v>29168</v>
      </c>
      <c r="C34194" t="s">
        <v>33480</v>
      </c>
      <c r="D34194" t="s">
        <v>33476</v>
      </c>
      <c r="E34194"/>
      <c r="F34194"/>
      <c r="G34194"/>
      <c r="H34194"/>
      <c r="I34194"/>
      <c r="J34194"/>
      <c r="U34194" s="43"/>
      <c r="AE34194"/>
    </row>
    <row r="34195" spans="1:31">
      <c r="A34195">
        <v>78250</v>
      </c>
      <c r="B34195" t="s">
        <v>29169</v>
      </c>
      <c r="C34195" t="s">
        <v>33480</v>
      </c>
      <c r="D34195" t="e">
        <v>#N/A</v>
      </c>
      <c r="E34195"/>
      <c r="F34195"/>
      <c r="G34195"/>
      <c r="H34195"/>
      <c r="I34195"/>
      <c r="J34195"/>
      <c r="U34195" s="43"/>
      <c r="AE34195"/>
    </row>
    <row r="34196" spans="1:31">
      <c r="A34196">
        <v>78850</v>
      </c>
      <c r="B34196" t="s">
        <v>29170</v>
      </c>
      <c r="C34196" t="s">
        <v>33480</v>
      </c>
      <c r="D34196" t="e">
        <v>#N/A</v>
      </c>
      <c r="E34196"/>
      <c r="F34196"/>
      <c r="G34196"/>
      <c r="H34196"/>
      <c r="I34196"/>
      <c r="J34196"/>
      <c r="U34196" s="43"/>
      <c r="AE34196"/>
    </row>
    <row r="34197" spans="1:31">
      <c r="A34197">
        <v>78770</v>
      </c>
      <c r="B34197" t="s">
        <v>575</v>
      </c>
      <c r="C34197" t="s">
        <v>33480</v>
      </c>
      <c r="D34197" t="s">
        <v>33476</v>
      </c>
      <c r="E34197"/>
      <c r="F34197"/>
      <c r="G34197"/>
      <c r="H34197"/>
      <c r="I34197"/>
      <c r="J34197"/>
      <c r="U34197" s="43"/>
      <c r="AE34197"/>
    </row>
    <row r="34198" spans="1:31">
      <c r="A34198">
        <v>78790</v>
      </c>
      <c r="B34198" t="s">
        <v>9771</v>
      </c>
      <c r="C34198" t="s">
        <v>33480</v>
      </c>
      <c r="D34198" t="s">
        <v>33476</v>
      </c>
      <c r="E34198"/>
      <c r="F34198"/>
      <c r="G34198"/>
      <c r="H34198"/>
      <c r="I34198"/>
      <c r="J34198"/>
      <c r="U34198" s="43"/>
      <c r="AE34198"/>
    </row>
    <row r="34199" spans="1:31">
      <c r="A34199">
        <v>78117</v>
      </c>
      <c r="B34199" t="s">
        <v>29171</v>
      </c>
      <c r="C34199" t="s">
        <v>33480</v>
      </c>
      <c r="D34199" t="e">
        <v>#N/A</v>
      </c>
      <c r="E34199"/>
      <c r="F34199"/>
      <c r="G34199"/>
      <c r="H34199"/>
      <c r="I34199"/>
      <c r="J34199"/>
      <c r="U34199" s="43"/>
      <c r="AE34199"/>
    </row>
    <row r="34200" spans="1:31">
      <c r="A34200">
        <v>78190</v>
      </c>
      <c r="B34200" t="s">
        <v>29172</v>
      </c>
      <c r="C34200" t="s">
        <v>33480</v>
      </c>
      <c r="D34200" t="e">
        <v>#N/A</v>
      </c>
      <c r="E34200"/>
      <c r="F34200"/>
      <c r="G34200"/>
      <c r="H34200"/>
      <c r="I34200"/>
      <c r="J34200"/>
      <c r="U34200" s="43"/>
      <c r="AE34200"/>
    </row>
    <row r="34201" spans="1:31">
      <c r="A34201">
        <v>78490</v>
      </c>
      <c r="B34201" t="s">
        <v>29173</v>
      </c>
      <c r="C34201" t="s">
        <v>33480</v>
      </c>
      <c r="D34201" t="s">
        <v>33476</v>
      </c>
      <c r="E34201"/>
      <c r="F34201"/>
      <c r="G34201"/>
      <c r="H34201"/>
      <c r="I34201"/>
      <c r="J34201"/>
      <c r="U34201" s="43"/>
      <c r="AE34201"/>
    </row>
    <row r="34202" spans="1:31">
      <c r="A34202">
        <v>78510</v>
      </c>
      <c r="B34202" t="s">
        <v>29174</v>
      </c>
      <c r="C34202" t="s">
        <v>33480</v>
      </c>
      <c r="D34202" t="e">
        <v>#N/A</v>
      </c>
      <c r="E34202"/>
      <c r="F34202"/>
      <c r="G34202"/>
      <c r="H34202"/>
      <c r="I34202"/>
      <c r="J34202"/>
      <c r="U34202" s="43"/>
      <c r="AE34202"/>
    </row>
    <row r="34203" spans="1:31">
      <c r="A34203">
        <v>78510</v>
      </c>
      <c r="B34203" t="s">
        <v>29174</v>
      </c>
      <c r="C34203" t="s">
        <v>33480</v>
      </c>
      <c r="D34203" t="e">
        <v>#N/A</v>
      </c>
      <c r="E34203"/>
      <c r="F34203"/>
      <c r="G34203"/>
      <c r="H34203"/>
      <c r="I34203"/>
      <c r="J34203"/>
      <c r="U34203" s="43"/>
      <c r="AE34203"/>
    </row>
    <row r="34204" spans="1:31">
      <c r="A34204">
        <v>78510</v>
      </c>
      <c r="B34204" t="s">
        <v>29174</v>
      </c>
      <c r="C34204" t="s">
        <v>33480</v>
      </c>
      <c r="D34204" t="e">
        <v>#N/A</v>
      </c>
      <c r="E34204"/>
      <c r="F34204"/>
      <c r="G34204"/>
      <c r="H34204"/>
      <c r="I34204"/>
      <c r="J34204"/>
      <c r="U34204" s="43"/>
      <c r="AE34204"/>
    </row>
    <row r="34205" spans="1:31">
      <c r="A34205">
        <v>78740</v>
      </c>
      <c r="B34205" t="s">
        <v>29175</v>
      </c>
      <c r="C34205" t="s">
        <v>33480</v>
      </c>
      <c r="D34205" t="e">
        <v>#N/A</v>
      </c>
      <c r="E34205"/>
      <c r="F34205"/>
      <c r="G34205"/>
      <c r="H34205"/>
      <c r="I34205"/>
      <c r="J34205"/>
      <c r="U34205" s="43"/>
      <c r="AE34205"/>
    </row>
    <row r="34206" spans="1:31">
      <c r="A34206">
        <v>78140</v>
      </c>
      <c r="B34206" t="s">
        <v>29176</v>
      </c>
      <c r="C34206" t="s">
        <v>33480</v>
      </c>
      <c r="D34206" t="s">
        <v>33476</v>
      </c>
      <c r="E34206"/>
      <c r="F34206"/>
      <c r="G34206"/>
      <c r="H34206"/>
      <c r="I34206"/>
      <c r="J34206"/>
      <c r="U34206" s="43"/>
      <c r="AE34206"/>
    </row>
    <row r="34207" spans="1:31">
      <c r="A34207">
        <v>78480</v>
      </c>
      <c r="B34207" t="s">
        <v>29177</v>
      </c>
      <c r="C34207" t="s">
        <v>33480</v>
      </c>
      <c r="D34207" t="e">
        <v>#N/A</v>
      </c>
      <c r="E34207"/>
      <c r="F34207"/>
      <c r="G34207"/>
      <c r="H34207"/>
      <c r="I34207"/>
      <c r="J34207"/>
      <c r="U34207" s="43"/>
      <c r="AE34207"/>
    </row>
    <row r="34208" spans="1:31">
      <c r="A34208">
        <v>78540</v>
      </c>
      <c r="B34208" t="s">
        <v>10148</v>
      </c>
      <c r="C34208" t="s">
        <v>33480</v>
      </c>
      <c r="D34208" t="s">
        <v>33476</v>
      </c>
      <c r="E34208"/>
      <c r="F34208"/>
      <c r="G34208"/>
      <c r="H34208"/>
      <c r="I34208"/>
      <c r="J34208"/>
      <c r="U34208" s="43"/>
      <c r="AE34208"/>
    </row>
    <row r="34209" spans="1:31">
      <c r="A34209">
        <v>78540</v>
      </c>
      <c r="B34209" t="s">
        <v>10148</v>
      </c>
      <c r="C34209" t="s">
        <v>33480</v>
      </c>
      <c r="D34209" t="s">
        <v>33476</v>
      </c>
      <c r="E34209"/>
      <c r="F34209"/>
      <c r="G34209"/>
      <c r="H34209"/>
      <c r="I34209"/>
      <c r="J34209"/>
      <c r="U34209" s="43"/>
      <c r="AE34209"/>
    </row>
    <row r="34210" spans="1:31">
      <c r="A34210">
        <v>78320</v>
      </c>
      <c r="B34210" t="s">
        <v>29178</v>
      </c>
      <c r="C34210" t="s">
        <v>33480</v>
      </c>
      <c r="D34210" t="e">
        <v>#N/A</v>
      </c>
      <c r="E34210"/>
      <c r="F34210"/>
      <c r="G34210"/>
      <c r="H34210"/>
      <c r="I34210"/>
      <c r="J34210"/>
      <c r="U34210" s="43"/>
      <c r="AE34210"/>
    </row>
    <row r="34211" spans="1:31">
      <c r="A34211">
        <v>78000</v>
      </c>
      <c r="B34211" t="s">
        <v>29179</v>
      </c>
      <c r="C34211" t="s">
        <v>33480</v>
      </c>
      <c r="D34211" t="s">
        <v>33476</v>
      </c>
      <c r="E34211"/>
      <c r="F34211"/>
      <c r="G34211"/>
      <c r="H34211"/>
      <c r="I34211"/>
      <c r="J34211"/>
      <c r="U34211" s="43"/>
      <c r="AE34211"/>
    </row>
    <row r="34212" spans="1:31">
      <c r="A34212">
        <v>78930</v>
      </c>
      <c r="B34212" t="s">
        <v>14927</v>
      </c>
      <c r="C34212" t="s">
        <v>33480</v>
      </c>
      <c r="D34212" t="s">
        <v>33482</v>
      </c>
      <c r="E34212"/>
      <c r="F34212"/>
      <c r="G34212"/>
      <c r="H34212"/>
      <c r="I34212"/>
      <c r="J34212"/>
      <c r="U34212" s="43"/>
      <c r="AE34212"/>
    </row>
    <row r="34213" spans="1:31">
      <c r="A34213">
        <v>78110</v>
      </c>
      <c r="B34213" t="s">
        <v>29180</v>
      </c>
      <c r="C34213" t="s">
        <v>33480</v>
      </c>
      <c r="D34213" t="e">
        <v>#N/A</v>
      </c>
      <c r="E34213"/>
      <c r="F34213"/>
      <c r="G34213"/>
      <c r="H34213"/>
      <c r="I34213"/>
      <c r="J34213"/>
      <c r="U34213" s="43"/>
      <c r="AE34213"/>
    </row>
    <row r="34214" spans="1:31">
      <c r="A34214">
        <v>78490</v>
      </c>
      <c r="B34214" t="s">
        <v>1708</v>
      </c>
      <c r="C34214" t="s">
        <v>33480</v>
      </c>
      <c r="D34214" t="s">
        <v>33476</v>
      </c>
      <c r="E34214"/>
      <c r="F34214"/>
      <c r="G34214"/>
      <c r="H34214"/>
      <c r="I34214"/>
      <c r="J34214"/>
      <c r="U34214" s="43"/>
      <c r="AE34214"/>
    </row>
    <row r="34215" spans="1:31">
      <c r="A34215">
        <v>78125</v>
      </c>
      <c r="B34215" t="s">
        <v>29181</v>
      </c>
      <c r="C34215" t="s">
        <v>33480</v>
      </c>
      <c r="D34215" t="s">
        <v>33476</v>
      </c>
      <c r="E34215"/>
      <c r="F34215"/>
      <c r="G34215"/>
      <c r="H34215"/>
      <c r="I34215"/>
      <c r="J34215"/>
      <c r="U34215" s="43"/>
      <c r="AE34215"/>
    </row>
    <row r="34216" spans="1:31">
      <c r="A34216">
        <v>78270</v>
      </c>
      <c r="B34216" t="s">
        <v>29182</v>
      </c>
      <c r="C34216" t="s">
        <v>33480</v>
      </c>
      <c r="D34216" t="s">
        <v>33476</v>
      </c>
      <c r="E34216"/>
      <c r="F34216"/>
      <c r="G34216"/>
      <c r="H34216"/>
      <c r="I34216"/>
      <c r="J34216"/>
      <c r="U34216" s="43"/>
      <c r="AE34216"/>
    </row>
    <row r="34217" spans="1:31">
      <c r="A34217">
        <v>78670</v>
      </c>
      <c r="B34217" t="s">
        <v>29183</v>
      </c>
      <c r="C34217" t="s">
        <v>33480</v>
      </c>
      <c r="D34217" t="e">
        <v>#N/A</v>
      </c>
      <c r="E34217"/>
      <c r="F34217"/>
      <c r="G34217"/>
      <c r="H34217"/>
      <c r="I34217"/>
      <c r="J34217"/>
      <c r="U34217" s="43"/>
      <c r="AE34217"/>
    </row>
    <row r="34218" spans="1:31">
      <c r="A34218">
        <v>78450</v>
      </c>
      <c r="B34218" t="s">
        <v>29184</v>
      </c>
      <c r="C34218" t="s">
        <v>33480</v>
      </c>
      <c r="D34218" t="e">
        <v>#N/A</v>
      </c>
      <c r="E34218"/>
      <c r="F34218"/>
      <c r="G34218"/>
      <c r="H34218"/>
      <c r="I34218"/>
      <c r="J34218"/>
      <c r="U34218" s="43"/>
      <c r="AE34218"/>
    </row>
    <row r="34219" spans="1:31">
      <c r="A34219">
        <v>78930</v>
      </c>
      <c r="B34219" t="s">
        <v>19190</v>
      </c>
      <c r="C34219" t="s">
        <v>33480</v>
      </c>
      <c r="D34219" t="s">
        <v>33482</v>
      </c>
      <c r="E34219"/>
      <c r="F34219"/>
      <c r="G34219"/>
      <c r="H34219"/>
      <c r="I34219"/>
      <c r="J34219"/>
      <c r="U34219" s="43"/>
      <c r="AE34219"/>
    </row>
    <row r="34220" spans="1:31">
      <c r="A34220">
        <v>78770</v>
      </c>
      <c r="B34220" t="s">
        <v>29185</v>
      </c>
      <c r="C34220" t="s">
        <v>33480</v>
      </c>
      <c r="D34220" t="s">
        <v>33476</v>
      </c>
      <c r="E34220"/>
      <c r="F34220"/>
      <c r="G34220"/>
      <c r="H34220"/>
      <c r="I34220"/>
      <c r="J34220"/>
      <c r="U34220" s="43"/>
      <c r="AE34220"/>
    </row>
    <row r="34221" spans="1:31">
      <c r="A34221">
        <v>78640</v>
      </c>
      <c r="B34221" t="s">
        <v>29186</v>
      </c>
      <c r="C34221" t="s">
        <v>33480</v>
      </c>
      <c r="D34221" t="e">
        <v>#N/A</v>
      </c>
      <c r="E34221"/>
      <c r="F34221"/>
      <c r="G34221"/>
      <c r="H34221"/>
      <c r="I34221"/>
      <c r="J34221"/>
      <c r="U34221" s="43"/>
      <c r="AE34221"/>
    </row>
    <row r="34222" spans="1:31">
      <c r="A34222">
        <v>78220</v>
      </c>
      <c r="B34222" t="s">
        <v>29187</v>
      </c>
      <c r="C34222" t="s">
        <v>33480</v>
      </c>
      <c r="D34222" t="e">
        <v>#N/A</v>
      </c>
      <c r="E34222"/>
      <c r="F34222"/>
      <c r="G34222"/>
      <c r="H34222"/>
      <c r="I34222"/>
      <c r="J34222"/>
      <c r="U34222" s="43"/>
      <c r="AE34222"/>
    </row>
    <row r="34223" spans="1:31">
      <c r="A34223">
        <v>78960</v>
      </c>
      <c r="B34223" t="s">
        <v>29188</v>
      </c>
      <c r="C34223" t="s">
        <v>33480</v>
      </c>
      <c r="D34223" t="e">
        <v>#N/A</v>
      </c>
      <c r="E34223"/>
      <c r="F34223"/>
      <c r="G34223"/>
      <c r="H34223"/>
      <c r="I34223"/>
      <c r="J34223"/>
      <c r="U34223" s="43"/>
      <c r="AE34223"/>
    </row>
    <row r="34224" spans="1:31">
      <c r="A34224">
        <v>79240</v>
      </c>
      <c r="B34224" t="s">
        <v>29189</v>
      </c>
      <c r="C34224" t="s">
        <v>33477</v>
      </c>
      <c r="D34224" t="s">
        <v>33476</v>
      </c>
      <c r="E34224"/>
      <c r="F34224"/>
      <c r="G34224"/>
      <c r="H34224"/>
      <c r="I34224"/>
      <c r="J34224"/>
      <c r="U34224" s="43"/>
      <c r="AE34224"/>
    </row>
    <row r="34225" spans="1:31">
      <c r="A34225">
        <v>79200</v>
      </c>
      <c r="B34225" t="s">
        <v>29190</v>
      </c>
      <c r="C34225" t="s">
        <v>33477</v>
      </c>
      <c r="D34225" t="s">
        <v>33476</v>
      </c>
      <c r="E34225"/>
      <c r="F34225"/>
      <c r="G34225"/>
      <c r="H34225"/>
      <c r="I34225"/>
      <c r="J34225"/>
      <c r="U34225" s="43"/>
      <c r="AE34225"/>
    </row>
    <row r="34226" spans="1:31">
      <c r="A34226">
        <v>79230</v>
      </c>
      <c r="B34226" t="s">
        <v>29191</v>
      </c>
      <c r="C34226" t="s">
        <v>33477</v>
      </c>
      <c r="D34226" t="s">
        <v>33476</v>
      </c>
      <c r="E34226"/>
      <c r="F34226"/>
      <c r="G34226"/>
      <c r="H34226"/>
      <c r="I34226"/>
      <c r="J34226"/>
      <c r="U34226" s="43"/>
      <c r="AE34226"/>
    </row>
    <row r="34227" spans="1:31">
      <c r="A34227">
        <v>79600</v>
      </c>
      <c r="B34227" t="s">
        <v>29192</v>
      </c>
      <c r="C34227" t="s">
        <v>33480</v>
      </c>
      <c r="D34227" t="s">
        <v>33476</v>
      </c>
      <c r="E34227"/>
      <c r="F34227"/>
      <c r="G34227"/>
      <c r="H34227"/>
      <c r="I34227"/>
      <c r="J34227"/>
      <c r="U34227" s="43"/>
      <c r="AE34227"/>
    </row>
    <row r="34228" spans="1:31">
      <c r="A34228">
        <v>79600</v>
      </c>
      <c r="B34228" t="s">
        <v>29192</v>
      </c>
      <c r="C34228" t="s">
        <v>33480</v>
      </c>
      <c r="D34228" t="s">
        <v>33476</v>
      </c>
      <c r="E34228"/>
      <c r="F34228"/>
      <c r="G34228"/>
      <c r="H34228"/>
      <c r="I34228"/>
      <c r="J34228"/>
      <c r="U34228" s="43"/>
      <c r="AE34228"/>
    </row>
    <row r="34229" spans="1:31">
      <c r="A34229">
        <v>79600</v>
      </c>
      <c r="B34229" t="s">
        <v>29192</v>
      </c>
      <c r="C34229" t="s">
        <v>33480</v>
      </c>
      <c r="D34229" t="s">
        <v>33476</v>
      </c>
      <c r="E34229"/>
      <c r="F34229"/>
      <c r="G34229"/>
      <c r="H34229"/>
      <c r="I34229"/>
      <c r="J34229"/>
      <c r="U34229" s="43"/>
      <c r="AE34229"/>
    </row>
    <row r="34230" spans="1:31">
      <c r="A34230">
        <v>79600</v>
      </c>
      <c r="B34230" t="s">
        <v>29192</v>
      </c>
      <c r="C34230" t="s">
        <v>33480</v>
      </c>
      <c r="D34230" t="s">
        <v>33476</v>
      </c>
      <c r="E34230"/>
      <c r="F34230"/>
      <c r="G34230"/>
      <c r="H34230"/>
      <c r="I34230"/>
      <c r="J34230"/>
      <c r="U34230" s="43"/>
      <c r="AE34230"/>
    </row>
    <row r="34231" spans="1:31">
      <c r="A34231">
        <v>79130</v>
      </c>
      <c r="B34231" t="s">
        <v>21562</v>
      </c>
      <c r="C34231" t="s">
        <v>33477</v>
      </c>
      <c r="D34231" t="s">
        <v>33476</v>
      </c>
      <c r="E34231"/>
      <c r="F34231"/>
      <c r="G34231"/>
      <c r="H34231"/>
      <c r="I34231"/>
      <c r="J34231"/>
      <c r="U34231" s="43"/>
      <c r="AE34231"/>
    </row>
    <row r="34232" spans="1:31">
      <c r="A34232">
        <v>79350</v>
      </c>
      <c r="B34232" t="s">
        <v>29193</v>
      </c>
      <c r="C34232" t="s">
        <v>33477</v>
      </c>
      <c r="D34232" t="s">
        <v>33476</v>
      </c>
      <c r="E34232"/>
      <c r="F34232"/>
      <c r="G34232"/>
      <c r="H34232"/>
      <c r="I34232"/>
      <c r="J34232"/>
      <c r="U34232" s="43"/>
      <c r="AE34232"/>
    </row>
    <row r="34233" spans="1:31">
      <c r="A34233">
        <v>79210</v>
      </c>
      <c r="B34233" t="s">
        <v>29194</v>
      </c>
      <c r="C34233" t="s">
        <v>33477</v>
      </c>
      <c r="D34233" t="s">
        <v>33476</v>
      </c>
      <c r="E34233"/>
      <c r="F34233"/>
      <c r="G34233"/>
      <c r="H34233"/>
      <c r="I34233"/>
      <c r="J34233"/>
      <c r="U34233" s="43"/>
      <c r="AE34233"/>
    </row>
    <row r="34234" spans="1:31">
      <c r="A34234">
        <v>79210</v>
      </c>
      <c r="B34234" t="s">
        <v>29195</v>
      </c>
      <c r="C34234" t="s">
        <v>33477</v>
      </c>
      <c r="D34234" t="s">
        <v>33476</v>
      </c>
      <c r="E34234"/>
      <c r="F34234"/>
      <c r="G34234"/>
      <c r="H34234"/>
      <c r="I34234"/>
      <c r="J34234"/>
      <c r="U34234" s="43"/>
      <c r="AE34234"/>
    </row>
    <row r="34235" spans="1:31">
      <c r="A34235">
        <v>79160</v>
      </c>
      <c r="B34235" t="s">
        <v>29196</v>
      </c>
      <c r="C34235" t="s">
        <v>33477</v>
      </c>
      <c r="D34235" t="s">
        <v>33476</v>
      </c>
      <c r="E34235"/>
      <c r="F34235"/>
      <c r="G34235"/>
      <c r="H34235"/>
      <c r="I34235"/>
      <c r="J34235"/>
      <c r="U34235" s="43"/>
      <c r="AE34235"/>
    </row>
    <row r="34236" spans="1:31">
      <c r="A34236">
        <v>79150</v>
      </c>
      <c r="B34236" t="s">
        <v>29197</v>
      </c>
      <c r="C34236" t="s">
        <v>33477</v>
      </c>
      <c r="D34236" t="s">
        <v>33476</v>
      </c>
      <c r="E34236"/>
      <c r="F34236"/>
      <c r="G34236"/>
      <c r="H34236"/>
      <c r="I34236"/>
      <c r="J34236"/>
      <c r="U34236" s="43"/>
      <c r="AE34236"/>
    </row>
    <row r="34237" spans="1:31">
      <c r="A34237">
        <v>79150</v>
      </c>
      <c r="B34237" t="s">
        <v>29197</v>
      </c>
      <c r="C34237" t="s">
        <v>33477</v>
      </c>
      <c r="D34237" t="s">
        <v>33476</v>
      </c>
      <c r="E34237"/>
      <c r="F34237"/>
      <c r="G34237"/>
      <c r="H34237"/>
      <c r="I34237"/>
      <c r="J34237"/>
      <c r="U34237" s="43"/>
      <c r="AE34237"/>
    </row>
    <row r="34238" spans="1:31">
      <c r="A34238">
        <v>79150</v>
      </c>
      <c r="B34238" t="s">
        <v>29197</v>
      </c>
      <c r="C34238" t="s">
        <v>33477</v>
      </c>
      <c r="D34238" t="s">
        <v>33476</v>
      </c>
      <c r="E34238"/>
      <c r="F34238"/>
      <c r="G34238"/>
      <c r="H34238"/>
      <c r="I34238"/>
      <c r="J34238"/>
      <c r="U34238" s="43"/>
      <c r="AE34238"/>
    </row>
    <row r="34239" spans="1:31">
      <c r="A34239">
        <v>79150</v>
      </c>
      <c r="B34239" t="s">
        <v>29197</v>
      </c>
      <c r="C34239" t="s">
        <v>33477</v>
      </c>
      <c r="D34239" t="s">
        <v>33476</v>
      </c>
      <c r="E34239"/>
      <c r="F34239"/>
      <c r="G34239"/>
      <c r="H34239"/>
      <c r="I34239"/>
      <c r="J34239"/>
      <c r="U34239" s="43"/>
      <c r="AE34239"/>
    </row>
    <row r="34240" spans="1:31">
      <c r="A34240">
        <v>79150</v>
      </c>
      <c r="B34240" t="s">
        <v>29197</v>
      </c>
      <c r="C34240" t="s">
        <v>33477</v>
      </c>
      <c r="D34240" t="s">
        <v>33476</v>
      </c>
      <c r="E34240"/>
      <c r="F34240"/>
      <c r="G34240"/>
      <c r="H34240"/>
      <c r="I34240"/>
      <c r="J34240"/>
      <c r="U34240" s="43"/>
      <c r="AE34240"/>
    </row>
    <row r="34241" spans="1:31">
      <c r="A34241">
        <v>79150</v>
      </c>
      <c r="B34241" t="s">
        <v>29197</v>
      </c>
      <c r="C34241" t="s">
        <v>33477</v>
      </c>
      <c r="D34241" t="s">
        <v>33476</v>
      </c>
      <c r="E34241"/>
      <c r="F34241"/>
      <c r="G34241"/>
      <c r="H34241"/>
      <c r="I34241"/>
      <c r="J34241"/>
      <c r="U34241" s="43"/>
      <c r="AE34241"/>
    </row>
    <row r="34242" spans="1:31">
      <c r="A34242">
        <v>79150</v>
      </c>
      <c r="B34242" t="s">
        <v>29197</v>
      </c>
      <c r="C34242" t="s">
        <v>33477</v>
      </c>
      <c r="D34242" t="s">
        <v>33476</v>
      </c>
      <c r="E34242"/>
      <c r="F34242"/>
      <c r="G34242"/>
      <c r="H34242"/>
      <c r="I34242"/>
      <c r="J34242"/>
      <c r="U34242" s="43"/>
      <c r="AE34242"/>
    </row>
    <row r="34243" spans="1:31">
      <c r="A34243">
        <v>79300</v>
      </c>
      <c r="B34243" t="s">
        <v>29197</v>
      </c>
      <c r="C34243" t="s">
        <v>33477</v>
      </c>
      <c r="D34243" t="s">
        <v>33476</v>
      </c>
      <c r="E34243"/>
      <c r="F34243"/>
      <c r="G34243"/>
      <c r="H34243"/>
      <c r="I34243"/>
      <c r="J34243"/>
      <c r="U34243" s="43"/>
      <c r="AE34243"/>
    </row>
    <row r="34244" spans="1:31">
      <c r="A34244">
        <v>79290</v>
      </c>
      <c r="B34244" t="s">
        <v>29198</v>
      </c>
      <c r="C34244" t="s">
        <v>33480</v>
      </c>
      <c r="D34244" t="s">
        <v>33476</v>
      </c>
      <c r="E34244"/>
      <c r="F34244"/>
      <c r="G34244"/>
      <c r="H34244"/>
      <c r="I34244"/>
      <c r="J34244"/>
      <c r="U34244" s="43"/>
      <c r="AE34244"/>
    </row>
    <row r="34245" spans="1:31">
      <c r="A34245">
        <v>79290</v>
      </c>
      <c r="B34245" t="s">
        <v>29198</v>
      </c>
      <c r="C34245" t="s">
        <v>33480</v>
      </c>
      <c r="D34245" t="s">
        <v>33476</v>
      </c>
      <c r="E34245"/>
      <c r="F34245"/>
      <c r="G34245"/>
      <c r="H34245"/>
      <c r="I34245"/>
      <c r="J34245"/>
      <c r="U34245" s="43"/>
      <c r="AE34245"/>
    </row>
    <row r="34246" spans="1:31">
      <c r="A34246">
        <v>79290</v>
      </c>
      <c r="B34246" t="s">
        <v>29198</v>
      </c>
      <c r="C34246" t="s">
        <v>33480</v>
      </c>
      <c r="D34246" t="s">
        <v>33476</v>
      </c>
      <c r="E34246"/>
      <c r="F34246"/>
      <c r="G34246"/>
      <c r="H34246"/>
      <c r="I34246"/>
      <c r="J34246"/>
      <c r="U34246" s="43"/>
      <c r="AE34246"/>
    </row>
    <row r="34247" spans="1:31">
      <c r="A34247">
        <v>79170</v>
      </c>
      <c r="B34247" t="s">
        <v>29199</v>
      </c>
      <c r="C34247" t="s">
        <v>33477</v>
      </c>
      <c r="D34247" t="s">
        <v>33476</v>
      </c>
      <c r="E34247"/>
      <c r="F34247"/>
      <c r="G34247"/>
      <c r="H34247"/>
      <c r="I34247"/>
      <c r="J34247"/>
      <c r="U34247" s="43"/>
      <c r="AE34247"/>
    </row>
    <row r="34248" spans="1:31">
      <c r="A34248">
        <v>79600</v>
      </c>
      <c r="B34248" t="s">
        <v>29200</v>
      </c>
      <c r="C34248" t="s">
        <v>33480</v>
      </c>
      <c r="D34248" t="s">
        <v>33476</v>
      </c>
      <c r="E34248"/>
      <c r="F34248"/>
      <c r="G34248"/>
      <c r="H34248"/>
      <c r="I34248"/>
      <c r="J34248"/>
      <c r="U34248" s="43"/>
      <c r="AE34248"/>
    </row>
    <row r="34249" spans="1:31">
      <c r="A34249">
        <v>79600</v>
      </c>
      <c r="B34249" t="s">
        <v>29200</v>
      </c>
      <c r="C34249" t="s">
        <v>33480</v>
      </c>
      <c r="D34249" t="s">
        <v>33476</v>
      </c>
      <c r="E34249"/>
      <c r="F34249"/>
      <c r="G34249"/>
      <c r="H34249"/>
      <c r="I34249"/>
      <c r="J34249"/>
      <c r="U34249" s="43"/>
      <c r="AE34249"/>
    </row>
    <row r="34250" spans="1:31">
      <c r="A34250">
        <v>79110</v>
      </c>
      <c r="B34250" t="s">
        <v>12894</v>
      </c>
      <c r="C34250" t="s">
        <v>33477</v>
      </c>
      <c r="D34250" t="s">
        <v>33476</v>
      </c>
      <c r="E34250"/>
      <c r="F34250"/>
      <c r="G34250"/>
      <c r="H34250"/>
      <c r="I34250"/>
      <c r="J34250"/>
      <c r="U34250" s="43"/>
      <c r="AE34250"/>
    </row>
    <row r="34251" spans="1:31">
      <c r="A34251">
        <v>79390</v>
      </c>
      <c r="B34251" t="s">
        <v>1414</v>
      </c>
      <c r="C34251" t="s">
        <v>33477</v>
      </c>
      <c r="D34251" t="s">
        <v>33476</v>
      </c>
      <c r="E34251"/>
      <c r="F34251"/>
      <c r="G34251"/>
      <c r="H34251"/>
      <c r="I34251"/>
      <c r="J34251"/>
      <c r="U34251" s="43"/>
      <c r="AE34251"/>
    </row>
    <row r="34252" spans="1:31">
      <c r="A34252">
        <v>79400</v>
      </c>
      <c r="B34252" t="s">
        <v>2586</v>
      </c>
      <c r="C34252" t="s">
        <v>33477</v>
      </c>
      <c r="D34252" t="s">
        <v>33476</v>
      </c>
      <c r="E34252"/>
      <c r="F34252"/>
      <c r="G34252"/>
      <c r="H34252"/>
      <c r="I34252"/>
      <c r="J34252"/>
      <c r="U34252" s="43"/>
      <c r="AE34252"/>
    </row>
    <row r="34253" spans="1:31">
      <c r="A34253">
        <v>79600</v>
      </c>
      <c r="B34253" t="s">
        <v>29201</v>
      </c>
      <c r="C34253" t="s">
        <v>33480</v>
      </c>
      <c r="D34253" t="s">
        <v>33476</v>
      </c>
      <c r="E34253"/>
      <c r="F34253"/>
      <c r="G34253"/>
      <c r="H34253"/>
      <c r="I34253"/>
      <c r="J34253"/>
      <c r="U34253" s="43"/>
      <c r="AE34253"/>
    </row>
    <row r="34254" spans="1:31">
      <c r="A34254">
        <v>79800</v>
      </c>
      <c r="B34254" t="s">
        <v>28515</v>
      </c>
      <c r="C34254" t="s">
        <v>33477</v>
      </c>
      <c r="D34254" t="s">
        <v>33476</v>
      </c>
      <c r="E34254"/>
      <c r="F34254"/>
      <c r="G34254"/>
      <c r="H34254"/>
      <c r="I34254"/>
      <c r="J34254"/>
      <c r="U34254" s="43"/>
      <c r="AE34254"/>
    </row>
    <row r="34255" spans="1:31">
      <c r="A34255">
        <v>79400</v>
      </c>
      <c r="B34255" t="s">
        <v>29202</v>
      </c>
      <c r="C34255" t="s">
        <v>33477</v>
      </c>
      <c r="D34255" t="s">
        <v>33476</v>
      </c>
      <c r="E34255"/>
      <c r="F34255"/>
      <c r="G34255"/>
      <c r="H34255"/>
      <c r="I34255"/>
      <c r="J34255"/>
      <c r="U34255" s="43"/>
      <c r="AE34255"/>
    </row>
    <row r="34256" spans="1:31">
      <c r="A34256">
        <v>79130</v>
      </c>
      <c r="B34256" t="s">
        <v>29203</v>
      </c>
      <c r="C34256" t="s">
        <v>33477</v>
      </c>
      <c r="D34256" t="s">
        <v>33476</v>
      </c>
      <c r="E34256"/>
      <c r="F34256"/>
      <c r="G34256"/>
      <c r="H34256"/>
      <c r="I34256"/>
      <c r="J34256"/>
      <c r="U34256" s="43"/>
      <c r="AE34256"/>
    </row>
    <row r="34257" spans="1:31">
      <c r="A34257">
        <v>79420</v>
      </c>
      <c r="B34257" t="s">
        <v>29204</v>
      </c>
      <c r="C34257" t="s">
        <v>33477</v>
      </c>
      <c r="D34257" t="s">
        <v>33482</v>
      </c>
      <c r="E34257"/>
      <c r="F34257"/>
      <c r="G34257"/>
      <c r="H34257"/>
      <c r="I34257"/>
      <c r="J34257"/>
      <c r="U34257" s="43"/>
      <c r="AE34257"/>
    </row>
    <row r="34258" spans="1:31">
      <c r="A34258">
        <v>79370</v>
      </c>
      <c r="B34258" t="s">
        <v>29205</v>
      </c>
      <c r="C34258" t="s">
        <v>33477</v>
      </c>
      <c r="D34258" t="s">
        <v>33476</v>
      </c>
      <c r="E34258"/>
      <c r="F34258"/>
      <c r="G34258"/>
      <c r="H34258"/>
      <c r="I34258"/>
      <c r="J34258"/>
      <c r="U34258" s="43"/>
      <c r="AE34258"/>
    </row>
    <row r="34259" spans="1:31">
      <c r="A34259">
        <v>79370</v>
      </c>
      <c r="B34259" t="s">
        <v>29205</v>
      </c>
      <c r="C34259" t="s">
        <v>33477</v>
      </c>
      <c r="D34259" t="s">
        <v>33476</v>
      </c>
      <c r="E34259"/>
      <c r="F34259"/>
      <c r="G34259"/>
      <c r="H34259"/>
      <c r="I34259"/>
      <c r="J34259"/>
      <c r="U34259" s="43"/>
      <c r="AE34259"/>
    </row>
    <row r="34260" spans="1:31">
      <c r="A34260">
        <v>79360</v>
      </c>
      <c r="B34260" t="s">
        <v>29206</v>
      </c>
      <c r="C34260" t="s">
        <v>33477</v>
      </c>
      <c r="D34260" t="s">
        <v>33476</v>
      </c>
      <c r="E34260"/>
      <c r="F34260"/>
      <c r="G34260"/>
      <c r="H34260"/>
      <c r="I34260"/>
      <c r="J34260"/>
      <c r="U34260" s="43"/>
      <c r="AE34260"/>
    </row>
    <row r="34261" spans="1:31">
      <c r="A34261">
        <v>79360</v>
      </c>
      <c r="B34261" t="s">
        <v>29206</v>
      </c>
      <c r="C34261" t="s">
        <v>33477</v>
      </c>
      <c r="D34261" t="s">
        <v>33476</v>
      </c>
      <c r="E34261"/>
      <c r="F34261"/>
      <c r="G34261"/>
      <c r="H34261"/>
      <c r="I34261"/>
      <c r="J34261"/>
      <c r="U34261" s="43"/>
      <c r="AE34261"/>
    </row>
    <row r="34262" spans="1:31">
      <c r="A34262">
        <v>79360</v>
      </c>
      <c r="B34262" t="s">
        <v>29206</v>
      </c>
      <c r="C34262" t="s">
        <v>33477</v>
      </c>
      <c r="D34262" t="s">
        <v>33476</v>
      </c>
      <c r="E34262"/>
      <c r="F34262"/>
      <c r="G34262"/>
      <c r="H34262"/>
      <c r="I34262"/>
      <c r="J34262"/>
      <c r="U34262" s="43"/>
      <c r="AE34262"/>
    </row>
    <row r="34263" spans="1:31">
      <c r="A34263">
        <v>79160</v>
      </c>
      <c r="B34263" t="s">
        <v>29207</v>
      </c>
      <c r="C34263" t="s">
        <v>33477</v>
      </c>
      <c r="D34263" t="s">
        <v>33476</v>
      </c>
      <c r="E34263"/>
      <c r="F34263"/>
      <c r="G34263"/>
      <c r="H34263"/>
      <c r="I34263"/>
      <c r="J34263"/>
      <c r="U34263" s="43"/>
      <c r="AE34263"/>
    </row>
    <row r="34264" spans="1:31">
      <c r="A34264">
        <v>79000</v>
      </c>
      <c r="B34264" t="s">
        <v>29208</v>
      </c>
      <c r="C34264" t="s">
        <v>33477</v>
      </c>
      <c r="D34264" t="s">
        <v>33476</v>
      </c>
      <c r="E34264"/>
      <c r="F34264"/>
      <c r="G34264"/>
      <c r="H34264"/>
      <c r="I34264"/>
      <c r="J34264"/>
      <c r="U34264" s="43"/>
      <c r="AE34264"/>
    </row>
    <row r="34265" spans="1:31">
      <c r="A34265">
        <v>79300</v>
      </c>
      <c r="B34265" t="s">
        <v>29209</v>
      </c>
      <c r="C34265" t="s">
        <v>33477</v>
      </c>
      <c r="D34265" t="s">
        <v>33476</v>
      </c>
      <c r="E34265"/>
      <c r="F34265"/>
      <c r="G34265"/>
      <c r="H34265"/>
      <c r="I34265"/>
      <c r="J34265"/>
      <c r="U34265" s="43"/>
      <c r="AE34265"/>
    </row>
    <row r="34266" spans="1:31">
      <c r="A34266">
        <v>79310</v>
      </c>
      <c r="B34266" t="s">
        <v>29210</v>
      </c>
      <c r="C34266" t="s">
        <v>33477</v>
      </c>
      <c r="D34266" t="s">
        <v>33476</v>
      </c>
      <c r="E34266"/>
      <c r="F34266"/>
      <c r="G34266"/>
      <c r="H34266"/>
      <c r="I34266"/>
      <c r="J34266"/>
      <c r="U34266" s="43"/>
      <c r="AE34266"/>
    </row>
    <row r="34267" spans="1:31">
      <c r="A34267">
        <v>79800</v>
      </c>
      <c r="B34267" t="s">
        <v>29211</v>
      </c>
      <c r="C34267" t="s">
        <v>33477</v>
      </c>
      <c r="D34267" t="s">
        <v>33476</v>
      </c>
      <c r="E34267"/>
      <c r="F34267"/>
      <c r="G34267"/>
      <c r="H34267"/>
      <c r="I34267"/>
      <c r="J34267"/>
      <c r="U34267" s="43"/>
      <c r="AE34267"/>
    </row>
    <row r="34268" spans="1:31">
      <c r="A34268">
        <v>79210</v>
      </c>
      <c r="B34268" t="s">
        <v>29212</v>
      </c>
      <c r="C34268" t="s">
        <v>33477</v>
      </c>
      <c r="D34268" t="s">
        <v>33476</v>
      </c>
      <c r="E34268"/>
      <c r="F34268"/>
      <c r="G34268"/>
      <c r="H34268"/>
      <c r="I34268"/>
      <c r="J34268"/>
      <c r="U34268" s="43"/>
      <c r="AE34268"/>
    </row>
    <row r="34269" spans="1:31">
      <c r="A34269">
        <v>79600</v>
      </c>
      <c r="B34269" t="s">
        <v>29213</v>
      </c>
      <c r="C34269" t="s">
        <v>33480</v>
      </c>
      <c r="D34269" t="s">
        <v>33476</v>
      </c>
      <c r="E34269"/>
      <c r="F34269"/>
      <c r="G34269"/>
      <c r="H34269"/>
      <c r="I34269"/>
      <c r="J34269"/>
      <c r="U34269" s="43"/>
      <c r="AE34269"/>
    </row>
    <row r="34270" spans="1:31">
      <c r="A34270">
        <v>79260</v>
      </c>
      <c r="B34270" t="s">
        <v>29214</v>
      </c>
      <c r="C34270" t="s">
        <v>33477</v>
      </c>
      <c r="D34270" t="s">
        <v>33476</v>
      </c>
      <c r="E34270"/>
      <c r="F34270"/>
      <c r="G34270"/>
      <c r="H34270"/>
      <c r="I34270"/>
      <c r="J34270"/>
      <c r="U34270" s="43"/>
      <c r="AE34270"/>
    </row>
    <row r="34271" spans="1:31">
      <c r="A34271">
        <v>79300</v>
      </c>
      <c r="B34271" t="s">
        <v>29215</v>
      </c>
      <c r="C34271" t="s">
        <v>33477</v>
      </c>
      <c r="D34271" t="s">
        <v>33476</v>
      </c>
      <c r="E34271"/>
      <c r="F34271"/>
      <c r="G34271"/>
      <c r="H34271"/>
      <c r="I34271"/>
      <c r="J34271"/>
      <c r="U34271" s="43"/>
      <c r="AE34271"/>
    </row>
    <row r="34272" spans="1:31">
      <c r="A34272">
        <v>79300</v>
      </c>
      <c r="B34272" t="s">
        <v>29215</v>
      </c>
      <c r="C34272" t="s">
        <v>33477</v>
      </c>
      <c r="D34272" t="s">
        <v>33476</v>
      </c>
      <c r="E34272"/>
      <c r="F34272"/>
      <c r="G34272"/>
      <c r="H34272"/>
      <c r="I34272"/>
      <c r="J34272"/>
      <c r="U34272" s="43"/>
      <c r="AE34272"/>
    </row>
    <row r="34273" spans="1:31">
      <c r="A34273">
        <v>79300</v>
      </c>
      <c r="B34273" t="s">
        <v>29215</v>
      </c>
      <c r="C34273" t="s">
        <v>33477</v>
      </c>
      <c r="D34273" t="s">
        <v>33476</v>
      </c>
      <c r="E34273"/>
      <c r="F34273"/>
      <c r="G34273"/>
      <c r="H34273"/>
      <c r="I34273"/>
      <c r="J34273"/>
      <c r="U34273" s="43"/>
      <c r="AE34273"/>
    </row>
    <row r="34274" spans="1:31">
      <c r="A34274">
        <v>79300</v>
      </c>
      <c r="B34274" t="s">
        <v>29215</v>
      </c>
      <c r="C34274" t="s">
        <v>33477</v>
      </c>
      <c r="D34274" t="s">
        <v>33476</v>
      </c>
      <c r="E34274"/>
      <c r="F34274"/>
      <c r="G34274"/>
      <c r="H34274"/>
      <c r="I34274"/>
      <c r="J34274"/>
      <c r="U34274" s="43"/>
      <c r="AE34274"/>
    </row>
    <row r="34275" spans="1:31">
      <c r="A34275">
        <v>79300</v>
      </c>
      <c r="B34275" t="s">
        <v>29215</v>
      </c>
      <c r="C34275" t="s">
        <v>33477</v>
      </c>
      <c r="D34275" t="s">
        <v>33476</v>
      </c>
      <c r="E34275"/>
      <c r="F34275"/>
      <c r="G34275"/>
      <c r="H34275"/>
      <c r="I34275"/>
      <c r="J34275"/>
      <c r="U34275" s="43"/>
      <c r="AE34275"/>
    </row>
    <row r="34276" spans="1:31">
      <c r="A34276">
        <v>79300</v>
      </c>
      <c r="B34276" t="s">
        <v>29215</v>
      </c>
      <c r="C34276" t="s">
        <v>33477</v>
      </c>
      <c r="D34276" t="s">
        <v>33476</v>
      </c>
      <c r="E34276"/>
      <c r="F34276"/>
      <c r="G34276"/>
      <c r="H34276"/>
      <c r="I34276"/>
      <c r="J34276"/>
      <c r="U34276" s="43"/>
      <c r="AE34276"/>
    </row>
    <row r="34277" spans="1:31">
      <c r="A34277">
        <v>79300</v>
      </c>
      <c r="B34277" t="s">
        <v>29215</v>
      </c>
      <c r="C34277" t="s">
        <v>33477</v>
      </c>
      <c r="D34277" t="s">
        <v>33476</v>
      </c>
      <c r="E34277"/>
      <c r="F34277"/>
      <c r="G34277"/>
      <c r="H34277"/>
      <c r="I34277"/>
      <c r="J34277"/>
      <c r="U34277" s="43"/>
      <c r="AE34277"/>
    </row>
    <row r="34278" spans="1:31">
      <c r="A34278">
        <v>79300</v>
      </c>
      <c r="B34278" t="s">
        <v>29215</v>
      </c>
      <c r="C34278" t="s">
        <v>33477</v>
      </c>
      <c r="D34278" t="s">
        <v>33476</v>
      </c>
      <c r="E34278"/>
      <c r="F34278"/>
      <c r="G34278"/>
      <c r="H34278"/>
      <c r="I34278"/>
      <c r="J34278"/>
      <c r="U34278" s="43"/>
      <c r="AE34278"/>
    </row>
    <row r="34279" spans="1:31">
      <c r="A34279">
        <v>79300</v>
      </c>
      <c r="B34279" t="s">
        <v>29215</v>
      </c>
      <c r="C34279" t="s">
        <v>33477</v>
      </c>
      <c r="D34279" t="s">
        <v>33476</v>
      </c>
      <c r="E34279"/>
      <c r="F34279"/>
      <c r="G34279"/>
      <c r="H34279"/>
      <c r="I34279"/>
      <c r="J34279"/>
      <c r="U34279" s="43"/>
      <c r="AE34279"/>
    </row>
    <row r="34280" spans="1:31">
      <c r="A34280">
        <v>79140</v>
      </c>
      <c r="B34280" t="s">
        <v>29216</v>
      </c>
      <c r="C34280" t="s">
        <v>33477</v>
      </c>
      <c r="D34280" t="s">
        <v>33476</v>
      </c>
      <c r="E34280"/>
      <c r="F34280"/>
      <c r="G34280"/>
      <c r="H34280"/>
      <c r="I34280"/>
      <c r="J34280"/>
      <c r="U34280" s="43"/>
      <c r="AE34280"/>
    </row>
    <row r="34281" spans="1:31">
      <c r="A34281">
        <v>79170</v>
      </c>
      <c r="B34281" t="s">
        <v>29217</v>
      </c>
      <c r="C34281" t="s">
        <v>33477</v>
      </c>
      <c r="D34281" t="s">
        <v>33476</v>
      </c>
      <c r="E34281"/>
      <c r="F34281"/>
      <c r="G34281"/>
      <c r="H34281"/>
      <c r="I34281"/>
      <c r="J34281"/>
      <c r="U34281" s="43"/>
      <c r="AE34281"/>
    </row>
    <row r="34282" spans="1:31">
      <c r="A34282">
        <v>79290</v>
      </c>
      <c r="B34282" t="s">
        <v>29218</v>
      </c>
      <c r="C34282" t="s">
        <v>33480</v>
      </c>
      <c r="D34282" t="s">
        <v>33476</v>
      </c>
      <c r="E34282"/>
      <c r="F34282"/>
      <c r="G34282"/>
      <c r="H34282"/>
      <c r="I34282"/>
      <c r="J34282"/>
      <c r="U34282" s="43"/>
      <c r="AE34282"/>
    </row>
    <row r="34283" spans="1:31">
      <c r="A34283">
        <v>79170</v>
      </c>
      <c r="B34283" t="s">
        <v>29219</v>
      </c>
      <c r="C34283" t="s">
        <v>33477</v>
      </c>
      <c r="D34283" t="s">
        <v>33476</v>
      </c>
      <c r="E34283"/>
      <c r="F34283"/>
      <c r="G34283"/>
      <c r="H34283"/>
      <c r="I34283"/>
      <c r="J34283"/>
      <c r="U34283" s="43"/>
      <c r="AE34283"/>
    </row>
    <row r="34284" spans="1:31">
      <c r="A34284">
        <v>79230</v>
      </c>
      <c r="B34284" t="s">
        <v>29220</v>
      </c>
      <c r="C34284" t="s">
        <v>33477</v>
      </c>
      <c r="D34284" t="s">
        <v>33476</v>
      </c>
      <c r="E34284"/>
      <c r="F34284"/>
      <c r="G34284"/>
      <c r="H34284"/>
      <c r="I34284"/>
      <c r="J34284"/>
      <c r="U34284" s="43"/>
      <c r="AE34284"/>
    </row>
    <row r="34285" spans="1:31">
      <c r="A34285">
        <v>79240</v>
      </c>
      <c r="B34285" t="s">
        <v>29221</v>
      </c>
      <c r="C34285" t="s">
        <v>33477</v>
      </c>
      <c r="D34285" t="s">
        <v>33476</v>
      </c>
      <c r="E34285"/>
      <c r="F34285"/>
      <c r="G34285"/>
      <c r="H34285"/>
      <c r="I34285"/>
      <c r="J34285"/>
      <c r="U34285" s="43"/>
      <c r="AE34285"/>
    </row>
    <row r="34286" spans="1:31">
      <c r="A34286">
        <v>79190</v>
      </c>
      <c r="B34286" t="s">
        <v>29222</v>
      </c>
      <c r="C34286" t="s">
        <v>33477</v>
      </c>
      <c r="D34286" t="s">
        <v>33476</v>
      </c>
      <c r="E34286"/>
      <c r="F34286"/>
      <c r="G34286"/>
      <c r="H34286"/>
      <c r="I34286"/>
      <c r="J34286"/>
      <c r="U34286" s="43"/>
      <c r="AE34286"/>
    </row>
    <row r="34287" spans="1:31">
      <c r="A34287">
        <v>79370</v>
      </c>
      <c r="B34287" t="s">
        <v>29223</v>
      </c>
      <c r="C34287" t="s">
        <v>33477</v>
      </c>
      <c r="D34287" t="s">
        <v>33476</v>
      </c>
      <c r="E34287"/>
      <c r="F34287"/>
      <c r="G34287"/>
      <c r="H34287"/>
      <c r="I34287"/>
      <c r="J34287"/>
      <c r="U34287" s="43"/>
      <c r="AE34287"/>
    </row>
    <row r="34288" spans="1:31">
      <c r="A34288">
        <v>79370</v>
      </c>
      <c r="B34288" t="s">
        <v>29223</v>
      </c>
      <c r="C34288" t="s">
        <v>33477</v>
      </c>
      <c r="D34288" t="s">
        <v>33476</v>
      </c>
      <c r="E34288"/>
      <c r="F34288"/>
      <c r="G34288"/>
      <c r="H34288"/>
      <c r="I34288"/>
      <c r="J34288"/>
      <c r="U34288" s="43"/>
      <c r="AE34288"/>
    </row>
    <row r="34289" spans="1:31">
      <c r="A34289">
        <v>79370</v>
      </c>
      <c r="B34289" t="s">
        <v>29223</v>
      </c>
      <c r="C34289" t="s">
        <v>33477</v>
      </c>
      <c r="D34289" t="s">
        <v>33476</v>
      </c>
      <c r="E34289"/>
      <c r="F34289"/>
      <c r="G34289"/>
      <c r="H34289"/>
      <c r="I34289"/>
      <c r="J34289"/>
      <c r="U34289" s="43"/>
      <c r="AE34289"/>
    </row>
    <row r="34290" spans="1:31">
      <c r="A34290">
        <v>79370</v>
      </c>
      <c r="B34290" t="s">
        <v>29223</v>
      </c>
      <c r="C34290" t="s">
        <v>33477</v>
      </c>
      <c r="D34290" t="s">
        <v>33476</v>
      </c>
      <c r="E34290"/>
      <c r="F34290"/>
      <c r="G34290"/>
      <c r="H34290"/>
      <c r="I34290"/>
      <c r="J34290"/>
      <c r="U34290" s="43"/>
      <c r="AE34290"/>
    </row>
    <row r="34291" spans="1:31">
      <c r="A34291">
        <v>79140</v>
      </c>
      <c r="B34291" t="s">
        <v>29224</v>
      </c>
      <c r="C34291" t="s">
        <v>33477</v>
      </c>
      <c r="D34291" t="s">
        <v>33476</v>
      </c>
      <c r="E34291"/>
      <c r="F34291"/>
      <c r="G34291"/>
      <c r="H34291"/>
      <c r="I34291"/>
      <c r="J34291"/>
      <c r="U34291" s="43"/>
      <c r="AE34291"/>
    </row>
    <row r="34292" spans="1:31">
      <c r="A34292">
        <v>79150</v>
      </c>
      <c r="B34292" t="s">
        <v>29225</v>
      </c>
      <c r="C34292" t="s">
        <v>33477</v>
      </c>
      <c r="D34292" t="s">
        <v>33476</v>
      </c>
      <c r="E34292"/>
      <c r="F34292"/>
      <c r="G34292"/>
      <c r="H34292"/>
      <c r="I34292"/>
      <c r="J34292"/>
      <c r="U34292" s="43"/>
      <c r="AE34292"/>
    </row>
    <row r="34293" spans="1:31">
      <c r="A34293">
        <v>79290</v>
      </c>
      <c r="B34293" t="s">
        <v>29225</v>
      </c>
      <c r="C34293" t="s">
        <v>33480</v>
      </c>
      <c r="D34293" t="s">
        <v>33476</v>
      </c>
      <c r="E34293"/>
      <c r="F34293"/>
      <c r="G34293"/>
      <c r="H34293"/>
      <c r="I34293"/>
      <c r="J34293"/>
      <c r="U34293" s="43"/>
      <c r="AE34293"/>
    </row>
    <row r="34294" spans="1:31">
      <c r="A34294">
        <v>79290</v>
      </c>
      <c r="B34294" t="s">
        <v>29225</v>
      </c>
      <c r="C34294" t="s">
        <v>33480</v>
      </c>
      <c r="D34294" t="s">
        <v>33476</v>
      </c>
      <c r="E34294"/>
      <c r="F34294"/>
      <c r="G34294"/>
      <c r="H34294"/>
      <c r="I34294"/>
      <c r="J34294"/>
      <c r="U34294" s="43"/>
      <c r="AE34294"/>
    </row>
    <row r="34295" spans="1:31">
      <c r="A34295">
        <v>79290</v>
      </c>
      <c r="B34295" t="s">
        <v>29225</v>
      </c>
      <c r="C34295" t="s">
        <v>33480</v>
      </c>
      <c r="D34295" t="s">
        <v>33476</v>
      </c>
      <c r="E34295"/>
      <c r="F34295"/>
      <c r="G34295"/>
      <c r="H34295"/>
      <c r="I34295"/>
      <c r="J34295"/>
      <c r="U34295" s="43"/>
      <c r="AE34295"/>
    </row>
    <row r="34296" spans="1:31">
      <c r="A34296">
        <v>79110</v>
      </c>
      <c r="B34296" t="s">
        <v>29226</v>
      </c>
      <c r="C34296" t="s">
        <v>33477</v>
      </c>
      <c r="D34296" t="s">
        <v>33476</v>
      </c>
      <c r="E34296"/>
      <c r="F34296"/>
      <c r="G34296"/>
      <c r="H34296"/>
      <c r="I34296"/>
      <c r="J34296"/>
      <c r="U34296" s="43"/>
      <c r="AE34296"/>
    </row>
    <row r="34297" spans="1:31">
      <c r="A34297">
        <v>79500</v>
      </c>
      <c r="B34297" t="s">
        <v>29226</v>
      </c>
      <c r="C34297" t="s">
        <v>33477</v>
      </c>
      <c r="D34297" t="s">
        <v>33476</v>
      </c>
      <c r="E34297"/>
      <c r="F34297"/>
      <c r="G34297"/>
      <c r="H34297"/>
      <c r="I34297"/>
      <c r="J34297"/>
      <c r="U34297" s="43"/>
      <c r="AE34297"/>
    </row>
    <row r="34298" spans="1:31">
      <c r="A34298">
        <v>79220</v>
      </c>
      <c r="B34298" t="s">
        <v>29227</v>
      </c>
      <c r="C34298" t="s">
        <v>33477</v>
      </c>
      <c r="D34298" t="s">
        <v>33476</v>
      </c>
      <c r="E34298"/>
      <c r="F34298"/>
      <c r="G34298"/>
      <c r="H34298"/>
      <c r="I34298"/>
      <c r="J34298"/>
      <c r="U34298" s="43"/>
      <c r="AE34298"/>
    </row>
    <row r="34299" spans="1:31">
      <c r="A34299">
        <v>79220</v>
      </c>
      <c r="B34299" t="s">
        <v>29227</v>
      </c>
      <c r="C34299" t="s">
        <v>33477</v>
      </c>
      <c r="D34299" t="s">
        <v>33476</v>
      </c>
      <c r="E34299"/>
      <c r="F34299"/>
      <c r="G34299"/>
      <c r="H34299"/>
      <c r="I34299"/>
      <c r="J34299"/>
      <c r="U34299" s="43"/>
      <c r="AE34299"/>
    </row>
    <row r="34300" spans="1:31">
      <c r="A34300">
        <v>79220</v>
      </c>
      <c r="B34300" t="s">
        <v>29227</v>
      </c>
      <c r="C34300" t="s">
        <v>33477</v>
      </c>
      <c r="D34300" t="s">
        <v>33476</v>
      </c>
      <c r="E34300"/>
      <c r="F34300"/>
      <c r="G34300"/>
      <c r="H34300"/>
      <c r="I34300"/>
      <c r="J34300"/>
      <c r="U34300" s="43"/>
      <c r="AE34300"/>
    </row>
    <row r="34301" spans="1:31">
      <c r="A34301">
        <v>79320</v>
      </c>
      <c r="B34301" t="s">
        <v>12934</v>
      </c>
      <c r="C34301" t="s">
        <v>33477</v>
      </c>
      <c r="D34301" t="e">
        <v>#N/A</v>
      </c>
      <c r="E34301"/>
      <c r="F34301"/>
      <c r="G34301"/>
      <c r="H34301"/>
      <c r="I34301"/>
      <c r="J34301"/>
      <c r="U34301" s="43"/>
      <c r="AE34301"/>
    </row>
    <row r="34302" spans="1:31">
      <c r="A34302">
        <v>79220</v>
      </c>
      <c r="B34302" t="s">
        <v>29228</v>
      </c>
      <c r="C34302" t="s">
        <v>33477</v>
      </c>
      <c r="D34302" t="s">
        <v>33476</v>
      </c>
      <c r="E34302"/>
      <c r="F34302"/>
      <c r="G34302"/>
      <c r="H34302"/>
      <c r="I34302"/>
      <c r="J34302"/>
      <c r="U34302" s="43"/>
      <c r="AE34302"/>
    </row>
    <row r="34303" spans="1:31">
      <c r="A34303">
        <v>79200</v>
      </c>
      <c r="B34303" t="s">
        <v>29229</v>
      </c>
      <c r="C34303" t="s">
        <v>33477</v>
      </c>
      <c r="D34303" t="s">
        <v>33476</v>
      </c>
      <c r="E34303"/>
      <c r="F34303"/>
      <c r="G34303"/>
      <c r="H34303"/>
      <c r="I34303"/>
      <c r="J34303"/>
      <c r="U34303" s="43"/>
      <c r="AE34303"/>
    </row>
    <row r="34304" spans="1:31">
      <c r="A34304">
        <v>79190</v>
      </c>
      <c r="B34304" t="s">
        <v>29230</v>
      </c>
      <c r="C34304" t="s">
        <v>33477</v>
      </c>
      <c r="D34304" t="s">
        <v>33476</v>
      </c>
      <c r="E34304"/>
      <c r="F34304"/>
      <c r="G34304"/>
      <c r="H34304"/>
      <c r="I34304"/>
      <c r="J34304"/>
      <c r="U34304" s="43"/>
      <c r="AE34304"/>
    </row>
    <row r="34305" spans="1:31">
      <c r="A34305">
        <v>79430</v>
      </c>
      <c r="B34305" t="s">
        <v>29231</v>
      </c>
      <c r="C34305" t="s">
        <v>33477</v>
      </c>
      <c r="D34305" t="s">
        <v>33476</v>
      </c>
      <c r="E34305"/>
      <c r="F34305"/>
      <c r="G34305"/>
      <c r="H34305"/>
      <c r="I34305"/>
      <c r="J34305"/>
      <c r="U34305" s="43"/>
      <c r="AE34305"/>
    </row>
    <row r="34306" spans="1:31">
      <c r="A34306">
        <v>79130</v>
      </c>
      <c r="B34306" t="s">
        <v>29232</v>
      </c>
      <c r="C34306" t="s">
        <v>33477</v>
      </c>
      <c r="D34306" t="s">
        <v>33476</v>
      </c>
      <c r="E34306"/>
      <c r="F34306"/>
      <c r="G34306"/>
      <c r="H34306"/>
      <c r="I34306"/>
      <c r="J34306"/>
      <c r="U34306" s="43"/>
      <c r="AE34306"/>
    </row>
    <row r="34307" spans="1:31">
      <c r="A34307">
        <v>79160</v>
      </c>
      <c r="B34307" t="s">
        <v>29232</v>
      </c>
      <c r="C34307" t="s">
        <v>33477</v>
      </c>
      <c r="D34307" t="s">
        <v>33476</v>
      </c>
      <c r="E34307"/>
      <c r="F34307"/>
      <c r="G34307"/>
      <c r="H34307"/>
      <c r="I34307"/>
      <c r="J34307"/>
      <c r="U34307" s="43"/>
      <c r="AE34307"/>
    </row>
    <row r="34308" spans="1:31">
      <c r="A34308">
        <v>79360</v>
      </c>
      <c r="B34308" t="s">
        <v>29233</v>
      </c>
      <c r="C34308" t="s">
        <v>33477</v>
      </c>
      <c r="D34308" t="s">
        <v>33476</v>
      </c>
      <c r="E34308"/>
      <c r="F34308"/>
      <c r="G34308"/>
      <c r="H34308"/>
      <c r="I34308"/>
      <c r="J34308"/>
      <c r="U34308" s="43"/>
      <c r="AE34308"/>
    </row>
    <row r="34309" spans="1:31">
      <c r="A34309">
        <v>79360</v>
      </c>
      <c r="B34309" t="s">
        <v>29233</v>
      </c>
      <c r="C34309" t="s">
        <v>33477</v>
      </c>
      <c r="D34309" t="s">
        <v>33476</v>
      </c>
      <c r="E34309"/>
      <c r="F34309"/>
      <c r="G34309"/>
      <c r="H34309"/>
      <c r="I34309"/>
      <c r="J34309"/>
      <c r="U34309" s="43"/>
      <c r="AE34309"/>
    </row>
    <row r="34310" spans="1:31">
      <c r="A34310">
        <v>79360</v>
      </c>
      <c r="B34310" t="s">
        <v>29233</v>
      </c>
      <c r="C34310" t="s">
        <v>33477</v>
      </c>
      <c r="D34310" t="s">
        <v>33476</v>
      </c>
      <c r="E34310"/>
      <c r="F34310"/>
      <c r="G34310"/>
      <c r="H34310"/>
      <c r="I34310"/>
      <c r="J34310"/>
      <c r="U34310" s="43"/>
      <c r="AE34310"/>
    </row>
    <row r="34311" spans="1:31">
      <c r="A34311">
        <v>79360</v>
      </c>
      <c r="B34311" t="s">
        <v>29233</v>
      </c>
      <c r="C34311" t="s">
        <v>33477</v>
      </c>
      <c r="D34311" t="s">
        <v>33476</v>
      </c>
      <c r="E34311"/>
      <c r="F34311"/>
      <c r="G34311"/>
      <c r="H34311"/>
      <c r="I34311"/>
      <c r="J34311"/>
      <c r="U34311" s="43"/>
      <c r="AE34311"/>
    </row>
    <row r="34312" spans="1:31">
      <c r="A34312">
        <v>79360</v>
      </c>
      <c r="B34312" t="s">
        <v>29233</v>
      </c>
      <c r="C34312" t="s">
        <v>33477</v>
      </c>
      <c r="D34312" t="s">
        <v>33476</v>
      </c>
      <c r="E34312"/>
      <c r="F34312"/>
      <c r="G34312"/>
      <c r="H34312"/>
      <c r="I34312"/>
      <c r="J34312"/>
      <c r="U34312" s="43"/>
      <c r="AE34312"/>
    </row>
    <row r="34313" spans="1:31">
      <c r="A34313">
        <v>79700</v>
      </c>
      <c r="B34313" t="s">
        <v>29234</v>
      </c>
      <c r="C34313" t="s">
        <v>33477</v>
      </c>
      <c r="D34313" t="s">
        <v>33476</v>
      </c>
      <c r="E34313"/>
      <c r="F34313"/>
      <c r="G34313"/>
      <c r="H34313"/>
      <c r="I34313"/>
      <c r="J34313"/>
      <c r="U34313" s="43"/>
      <c r="AE34313"/>
    </row>
    <row r="34314" spans="1:31">
      <c r="A34314">
        <v>79700</v>
      </c>
      <c r="B34314" t="s">
        <v>29234</v>
      </c>
      <c r="C34314" t="s">
        <v>33477</v>
      </c>
      <c r="D34314" t="s">
        <v>33476</v>
      </c>
      <c r="E34314"/>
      <c r="F34314"/>
      <c r="G34314"/>
      <c r="H34314"/>
      <c r="I34314"/>
      <c r="J34314"/>
      <c r="U34314" s="43"/>
      <c r="AE34314"/>
    </row>
    <row r="34315" spans="1:31">
      <c r="A34315">
        <v>79700</v>
      </c>
      <c r="B34315" t="s">
        <v>29234</v>
      </c>
      <c r="C34315" t="s">
        <v>33477</v>
      </c>
      <c r="D34315" t="s">
        <v>33476</v>
      </c>
      <c r="E34315"/>
      <c r="F34315"/>
      <c r="G34315"/>
      <c r="H34315"/>
      <c r="I34315"/>
      <c r="J34315"/>
      <c r="U34315" s="43"/>
      <c r="AE34315"/>
    </row>
    <row r="34316" spans="1:31">
      <c r="A34316">
        <v>79700</v>
      </c>
      <c r="B34316" t="s">
        <v>29234</v>
      </c>
      <c r="C34316" t="s">
        <v>33477</v>
      </c>
      <c r="D34316" t="s">
        <v>33476</v>
      </c>
      <c r="E34316"/>
      <c r="F34316"/>
      <c r="G34316"/>
      <c r="H34316"/>
      <c r="I34316"/>
      <c r="J34316"/>
      <c r="U34316" s="43"/>
      <c r="AE34316"/>
    </row>
    <row r="34317" spans="1:31">
      <c r="A34317">
        <v>79700</v>
      </c>
      <c r="B34317" t="s">
        <v>29234</v>
      </c>
      <c r="C34317" t="s">
        <v>33477</v>
      </c>
      <c r="D34317" t="s">
        <v>33476</v>
      </c>
      <c r="E34317"/>
      <c r="F34317"/>
      <c r="G34317"/>
      <c r="H34317"/>
      <c r="I34317"/>
      <c r="J34317"/>
      <c r="U34317" s="43"/>
      <c r="AE34317"/>
    </row>
    <row r="34318" spans="1:31">
      <c r="A34318">
        <v>79700</v>
      </c>
      <c r="B34318" t="s">
        <v>29234</v>
      </c>
      <c r="C34318" t="s">
        <v>33477</v>
      </c>
      <c r="D34318" t="s">
        <v>33476</v>
      </c>
      <c r="E34318"/>
      <c r="F34318"/>
      <c r="G34318"/>
      <c r="H34318"/>
      <c r="I34318"/>
      <c r="J34318"/>
      <c r="U34318" s="43"/>
      <c r="AE34318"/>
    </row>
    <row r="34319" spans="1:31">
      <c r="A34319">
        <v>79700</v>
      </c>
      <c r="B34319" t="s">
        <v>29234</v>
      </c>
      <c r="C34319" t="s">
        <v>33477</v>
      </c>
      <c r="D34319" t="s">
        <v>33476</v>
      </c>
      <c r="E34319"/>
      <c r="F34319"/>
      <c r="G34319"/>
      <c r="H34319"/>
      <c r="I34319"/>
      <c r="J34319"/>
      <c r="U34319" s="43"/>
      <c r="AE34319"/>
    </row>
    <row r="34320" spans="1:31">
      <c r="A34320">
        <v>79200</v>
      </c>
      <c r="B34320" t="s">
        <v>29235</v>
      </c>
      <c r="C34320" t="s">
        <v>33477</v>
      </c>
      <c r="D34320" t="s">
        <v>33476</v>
      </c>
      <c r="E34320"/>
      <c r="F34320"/>
      <c r="G34320"/>
      <c r="H34320"/>
      <c r="I34320"/>
      <c r="J34320"/>
      <c r="U34320" s="43"/>
      <c r="AE34320"/>
    </row>
    <row r="34321" spans="1:31">
      <c r="A34321">
        <v>79180</v>
      </c>
      <c r="B34321" t="s">
        <v>29236</v>
      </c>
      <c r="C34321" t="s">
        <v>33477</v>
      </c>
      <c r="D34321" t="e">
        <v>#N/A</v>
      </c>
      <c r="E34321"/>
      <c r="F34321"/>
      <c r="G34321"/>
      <c r="H34321"/>
      <c r="I34321"/>
      <c r="J34321"/>
      <c r="U34321" s="43"/>
      <c r="AE34321"/>
    </row>
    <row r="34322" spans="1:31">
      <c r="A34322">
        <v>79110</v>
      </c>
      <c r="B34322" t="s">
        <v>29237</v>
      </c>
      <c r="C34322" t="s">
        <v>33477</v>
      </c>
      <c r="D34322" t="s">
        <v>33476</v>
      </c>
      <c r="E34322"/>
      <c r="F34322"/>
      <c r="G34322"/>
      <c r="H34322"/>
      <c r="I34322"/>
      <c r="J34322"/>
      <c r="U34322" s="43"/>
      <c r="AE34322"/>
    </row>
    <row r="34323" spans="1:31">
      <c r="A34323">
        <v>79110</v>
      </c>
      <c r="B34323" t="s">
        <v>29237</v>
      </c>
      <c r="C34323" t="s">
        <v>33477</v>
      </c>
      <c r="D34323" t="s">
        <v>33476</v>
      </c>
      <c r="E34323"/>
      <c r="F34323"/>
      <c r="G34323"/>
      <c r="H34323"/>
      <c r="I34323"/>
      <c r="J34323"/>
      <c r="U34323" s="43"/>
      <c r="AE34323"/>
    </row>
    <row r="34324" spans="1:31">
      <c r="A34324">
        <v>79110</v>
      </c>
      <c r="B34324" t="s">
        <v>29237</v>
      </c>
      <c r="C34324" t="s">
        <v>33477</v>
      </c>
      <c r="D34324" t="s">
        <v>33476</v>
      </c>
      <c r="E34324"/>
      <c r="F34324"/>
      <c r="G34324"/>
      <c r="H34324"/>
      <c r="I34324"/>
      <c r="J34324"/>
      <c r="U34324" s="43"/>
      <c r="AE34324"/>
    </row>
    <row r="34325" spans="1:31">
      <c r="A34325">
        <v>79110</v>
      </c>
      <c r="B34325" t="s">
        <v>29237</v>
      </c>
      <c r="C34325" t="s">
        <v>33477</v>
      </c>
      <c r="D34325" t="s">
        <v>33476</v>
      </c>
      <c r="E34325"/>
      <c r="F34325"/>
      <c r="G34325"/>
      <c r="H34325"/>
      <c r="I34325"/>
      <c r="J34325"/>
      <c r="U34325" s="43"/>
      <c r="AE34325"/>
    </row>
    <row r="34326" spans="1:31">
      <c r="A34326">
        <v>79120</v>
      </c>
      <c r="B34326" t="s">
        <v>17601</v>
      </c>
      <c r="C34326" t="s">
        <v>33477</v>
      </c>
      <c r="D34326" t="s">
        <v>33476</v>
      </c>
      <c r="E34326"/>
      <c r="F34326"/>
      <c r="G34326"/>
      <c r="H34326"/>
      <c r="I34326"/>
      <c r="J34326"/>
      <c r="U34326" s="43"/>
      <c r="AE34326"/>
    </row>
    <row r="34327" spans="1:31">
      <c r="A34327">
        <v>79170</v>
      </c>
      <c r="B34327" t="s">
        <v>29238</v>
      </c>
      <c r="C34327" t="s">
        <v>33477</v>
      </c>
      <c r="D34327" t="s">
        <v>33476</v>
      </c>
      <c r="E34327"/>
      <c r="F34327"/>
      <c r="G34327"/>
      <c r="H34327"/>
      <c r="I34327"/>
      <c r="J34327"/>
      <c r="U34327" s="43"/>
      <c r="AE34327"/>
    </row>
    <row r="34328" spans="1:31">
      <c r="A34328">
        <v>79410</v>
      </c>
      <c r="B34328" t="s">
        <v>29239</v>
      </c>
      <c r="C34328" t="s">
        <v>33477</v>
      </c>
      <c r="D34328" t="s">
        <v>33476</v>
      </c>
      <c r="E34328"/>
      <c r="F34328"/>
      <c r="G34328"/>
      <c r="H34328"/>
      <c r="I34328"/>
      <c r="J34328"/>
      <c r="U34328" s="43"/>
      <c r="AE34328"/>
    </row>
    <row r="34329" spans="1:31">
      <c r="A34329">
        <v>79120</v>
      </c>
      <c r="B34329" t="s">
        <v>29240</v>
      </c>
      <c r="C34329" t="s">
        <v>33477</v>
      </c>
      <c r="D34329" t="s">
        <v>33476</v>
      </c>
      <c r="E34329"/>
      <c r="F34329"/>
      <c r="G34329"/>
      <c r="H34329"/>
      <c r="I34329"/>
      <c r="J34329"/>
      <c r="U34329" s="43"/>
      <c r="AE34329"/>
    </row>
    <row r="34330" spans="1:31">
      <c r="A34330">
        <v>79350</v>
      </c>
      <c r="B34330" t="s">
        <v>29241</v>
      </c>
      <c r="C34330" t="s">
        <v>33477</v>
      </c>
      <c r="D34330" t="s">
        <v>33476</v>
      </c>
      <c r="E34330"/>
      <c r="F34330"/>
      <c r="G34330"/>
      <c r="H34330"/>
      <c r="I34330"/>
      <c r="J34330"/>
      <c r="U34330" s="43"/>
      <c r="AE34330"/>
    </row>
    <row r="34331" spans="1:31">
      <c r="A34331">
        <v>79600</v>
      </c>
      <c r="B34331" t="s">
        <v>29242</v>
      </c>
      <c r="C34331" t="s">
        <v>33480</v>
      </c>
      <c r="D34331" t="s">
        <v>33476</v>
      </c>
      <c r="E34331"/>
      <c r="F34331"/>
      <c r="G34331"/>
      <c r="H34331"/>
      <c r="I34331"/>
      <c r="J34331"/>
      <c r="U34331" s="43"/>
      <c r="AE34331"/>
    </row>
    <row r="34332" spans="1:31">
      <c r="A34332">
        <v>79170</v>
      </c>
      <c r="B34332" t="s">
        <v>29243</v>
      </c>
      <c r="C34332" t="s">
        <v>33477</v>
      </c>
      <c r="D34332" t="s">
        <v>33476</v>
      </c>
      <c r="E34332"/>
      <c r="F34332"/>
      <c r="G34332"/>
      <c r="H34332"/>
      <c r="I34332"/>
      <c r="J34332"/>
      <c r="U34332" s="43"/>
      <c r="AE34332"/>
    </row>
    <row r="34333" spans="1:31">
      <c r="A34333">
        <v>79170</v>
      </c>
      <c r="B34333" t="s">
        <v>29243</v>
      </c>
      <c r="C34333" t="s">
        <v>33477</v>
      </c>
      <c r="D34333" t="s">
        <v>33476</v>
      </c>
      <c r="E34333"/>
      <c r="F34333"/>
      <c r="G34333"/>
      <c r="H34333"/>
      <c r="I34333"/>
      <c r="J34333"/>
      <c r="U34333" s="43"/>
      <c r="AE34333"/>
    </row>
    <row r="34334" spans="1:31">
      <c r="A34334">
        <v>79140</v>
      </c>
      <c r="B34334" t="s">
        <v>29244</v>
      </c>
      <c r="C34334" t="s">
        <v>33477</v>
      </c>
      <c r="D34334" t="s">
        <v>33476</v>
      </c>
      <c r="E34334"/>
      <c r="F34334"/>
      <c r="G34334"/>
      <c r="H34334"/>
      <c r="I34334"/>
      <c r="J34334"/>
      <c r="U34334" s="43"/>
      <c r="AE34334"/>
    </row>
    <row r="34335" spans="1:31">
      <c r="A34335">
        <v>79420</v>
      </c>
      <c r="B34335" t="s">
        <v>29245</v>
      </c>
      <c r="C34335" t="s">
        <v>33477</v>
      </c>
      <c r="D34335" t="s">
        <v>33482</v>
      </c>
      <c r="E34335"/>
      <c r="F34335"/>
      <c r="G34335"/>
      <c r="H34335"/>
      <c r="I34335"/>
      <c r="J34335"/>
      <c r="U34335" s="43"/>
      <c r="AE34335"/>
    </row>
    <row r="34336" spans="1:31">
      <c r="A34336">
        <v>79350</v>
      </c>
      <c r="B34336" t="s">
        <v>26652</v>
      </c>
      <c r="C34336" t="s">
        <v>33477</v>
      </c>
      <c r="D34336" t="s">
        <v>33476</v>
      </c>
      <c r="E34336"/>
      <c r="F34336"/>
      <c r="G34336"/>
      <c r="H34336"/>
      <c r="I34336"/>
      <c r="J34336"/>
      <c r="U34336" s="43"/>
      <c r="AE34336"/>
    </row>
    <row r="34337" spans="1:31">
      <c r="A34337">
        <v>79190</v>
      </c>
      <c r="B34337" t="s">
        <v>29246</v>
      </c>
      <c r="C34337" t="s">
        <v>33477</v>
      </c>
      <c r="D34337" t="s">
        <v>33476</v>
      </c>
      <c r="E34337"/>
      <c r="F34337"/>
      <c r="G34337"/>
      <c r="H34337"/>
      <c r="I34337"/>
      <c r="J34337"/>
      <c r="U34337" s="43"/>
      <c r="AE34337"/>
    </row>
    <row r="34338" spans="1:31">
      <c r="A34338">
        <v>79140</v>
      </c>
      <c r="B34338" t="s">
        <v>29247</v>
      </c>
      <c r="C34338" t="s">
        <v>33477</v>
      </c>
      <c r="D34338" t="s">
        <v>33476</v>
      </c>
      <c r="E34338"/>
      <c r="F34338"/>
      <c r="G34338"/>
      <c r="H34338"/>
      <c r="I34338"/>
      <c r="J34338"/>
      <c r="U34338" s="43"/>
      <c r="AE34338"/>
    </row>
    <row r="34339" spans="1:31">
      <c r="A34339">
        <v>79510</v>
      </c>
      <c r="B34339" t="s">
        <v>29248</v>
      </c>
      <c r="C34339" t="s">
        <v>33477</v>
      </c>
      <c r="D34339" t="e">
        <v>#N/A</v>
      </c>
      <c r="E34339"/>
      <c r="F34339"/>
      <c r="G34339"/>
      <c r="H34339"/>
      <c r="I34339"/>
      <c r="J34339"/>
      <c r="U34339" s="43"/>
      <c r="AE34339"/>
    </row>
    <row r="34340" spans="1:31">
      <c r="A34340">
        <v>79160</v>
      </c>
      <c r="B34340" t="s">
        <v>29249</v>
      </c>
      <c r="C34340" t="s">
        <v>33477</v>
      </c>
      <c r="D34340" t="s">
        <v>33476</v>
      </c>
      <c r="E34340"/>
      <c r="F34340"/>
      <c r="G34340"/>
      <c r="H34340"/>
      <c r="I34340"/>
      <c r="J34340"/>
      <c r="U34340" s="43"/>
      <c r="AE34340"/>
    </row>
    <row r="34341" spans="1:31">
      <c r="A34341">
        <v>79330</v>
      </c>
      <c r="B34341" t="s">
        <v>29250</v>
      </c>
      <c r="C34341" t="s">
        <v>33477</v>
      </c>
      <c r="D34341" t="s">
        <v>33476</v>
      </c>
      <c r="E34341"/>
      <c r="F34341"/>
      <c r="G34341"/>
      <c r="H34341"/>
      <c r="I34341"/>
      <c r="J34341"/>
      <c r="U34341" s="43"/>
      <c r="AE34341"/>
    </row>
    <row r="34342" spans="1:31">
      <c r="A34342">
        <v>79440</v>
      </c>
      <c r="B34342" t="s">
        <v>29251</v>
      </c>
      <c r="C34342" t="s">
        <v>33477</v>
      </c>
      <c r="D34342" t="e">
        <v>#N/A</v>
      </c>
      <c r="E34342"/>
      <c r="F34342"/>
      <c r="G34342"/>
      <c r="H34342"/>
      <c r="I34342"/>
      <c r="J34342"/>
      <c r="U34342" s="43"/>
      <c r="AE34342"/>
    </row>
    <row r="34343" spans="1:31">
      <c r="A34343">
        <v>79220</v>
      </c>
      <c r="B34343" t="s">
        <v>16547</v>
      </c>
      <c r="C34343" t="s">
        <v>33477</v>
      </c>
      <c r="D34343" t="s">
        <v>33476</v>
      </c>
      <c r="E34343"/>
      <c r="F34343"/>
      <c r="G34343"/>
      <c r="H34343"/>
      <c r="I34343"/>
      <c r="J34343"/>
      <c r="U34343" s="43"/>
      <c r="AE34343"/>
    </row>
    <row r="34344" spans="1:31">
      <c r="A34344">
        <v>79340</v>
      </c>
      <c r="B34344" t="s">
        <v>29252</v>
      </c>
      <c r="C34344" t="s">
        <v>33477</v>
      </c>
      <c r="D34344" t="s">
        <v>33476</v>
      </c>
      <c r="E34344"/>
      <c r="F34344"/>
      <c r="G34344"/>
      <c r="H34344"/>
      <c r="I34344"/>
      <c r="J34344"/>
      <c r="U34344" s="43"/>
      <c r="AE34344"/>
    </row>
    <row r="34345" spans="1:31">
      <c r="A34345">
        <v>79340</v>
      </c>
      <c r="B34345" t="s">
        <v>29252</v>
      </c>
      <c r="C34345" t="s">
        <v>33477</v>
      </c>
      <c r="D34345" t="s">
        <v>33476</v>
      </c>
      <c r="E34345"/>
      <c r="F34345"/>
      <c r="G34345"/>
      <c r="H34345"/>
      <c r="I34345"/>
      <c r="J34345"/>
      <c r="U34345" s="43"/>
      <c r="AE34345"/>
    </row>
    <row r="34346" spans="1:31">
      <c r="A34346">
        <v>79110</v>
      </c>
      <c r="B34346" t="s">
        <v>29253</v>
      </c>
      <c r="C34346" t="s">
        <v>33477</v>
      </c>
      <c r="D34346" t="s">
        <v>33476</v>
      </c>
      <c r="E34346"/>
      <c r="F34346"/>
      <c r="G34346"/>
      <c r="H34346"/>
      <c r="I34346"/>
      <c r="J34346"/>
      <c r="U34346" s="43"/>
      <c r="AE34346"/>
    </row>
    <row r="34347" spans="1:31">
      <c r="A34347">
        <v>79390</v>
      </c>
      <c r="B34347" t="s">
        <v>2679</v>
      </c>
      <c r="C34347" t="s">
        <v>33477</v>
      </c>
      <c r="D34347" t="s">
        <v>33476</v>
      </c>
      <c r="E34347"/>
      <c r="F34347"/>
      <c r="G34347"/>
      <c r="H34347"/>
      <c r="I34347"/>
      <c r="J34347"/>
      <c r="U34347" s="43"/>
      <c r="AE34347"/>
    </row>
    <row r="34348" spans="1:31">
      <c r="A34348">
        <v>79410</v>
      </c>
      <c r="B34348" t="s">
        <v>29254</v>
      </c>
      <c r="C34348" t="s">
        <v>33477</v>
      </c>
      <c r="D34348" t="s">
        <v>33476</v>
      </c>
      <c r="E34348"/>
      <c r="F34348"/>
      <c r="G34348"/>
      <c r="H34348"/>
      <c r="I34348"/>
      <c r="J34348"/>
      <c r="U34348" s="43"/>
      <c r="AE34348"/>
    </row>
    <row r="34349" spans="1:31">
      <c r="A34349">
        <v>79170</v>
      </c>
      <c r="B34349" t="s">
        <v>29255</v>
      </c>
      <c r="C34349" t="s">
        <v>33477</v>
      </c>
      <c r="D34349" t="s">
        <v>33476</v>
      </c>
      <c r="E34349"/>
      <c r="F34349"/>
      <c r="G34349"/>
      <c r="H34349"/>
      <c r="I34349"/>
      <c r="J34349"/>
      <c r="U34349" s="43"/>
      <c r="AE34349"/>
    </row>
    <row r="34350" spans="1:31">
      <c r="A34350">
        <v>79270</v>
      </c>
      <c r="B34350" t="s">
        <v>29256</v>
      </c>
      <c r="C34350" t="s">
        <v>33477</v>
      </c>
      <c r="D34350" t="s">
        <v>33476</v>
      </c>
      <c r="E34350"/>
      <c r="F34350"/>
      <c r="G34350"/>
      <c r="H34350"/>
      <c r="I34350"/>
      <c r="J34350"/>
      <c r="U34350" s="43"/>
      <c r="AE34350"/>
    </row>
    <row r="34351" spans="1:31">
      <c r="A34351">
        <v>79400</v>
      </c>
      <c r="B34351" t="s">
        <v>29257</v>
      </c>
      <c r="C34351" t="s">
        <v>33477</v>
      </c>
      <c r="D34351" t="s">
        <v>33476</v>
      </c>
      <c r="E34351"/>
      <c r="F34351"/>
      <c r="G34351"/>
      <c r="H34351"/>
      <c r="I34351"/>
      <c r="J34351"/>
      <c r="U34351" s="43"/>
      <c r="AE34351"/>
    </row>
    <row r="34352" spans="1:31">
      <c r="A34352">
        <v>79800</v>
      </c>
      <c r="B34352" t="s">
        <v>29258</v>
      </c>
      <c r="C34352" t="s">
        <v>33477</v>
      </c>
      <c r="D34352" t="s">
        <v>33476</v>
      </c>
      <c r="E34352"/>
      <c r="F34352"/>
      <c r="G34352"/>
      <c r="H34352"/>
      <c r="I34352"/>
      <c r="J34352"/>
      <c r="U34352" s="43"/>
      <c r="AE34352"/>
    </row>
    <row r="34353" spans="1:31">
      <c r="A34353">
        <v>79350</v>
      </c>
      <c r="B34353" t="s">
        <v>29259</v>
      </c>
      <c r="C34353" t="s">
        <v>33477</v>
      </c>
      <c r="D34353" t="s">
        <v>33476</v>
      </c>
      <c r="E34353"/>
      <c r="F34353"/>
      <c r="G34353"/>
      <c r="H34353"/>
      <c r="I34353"/>
      <c r="J34353"/>
      <c r="U34353" s="43"/>
      <c r="AE34353"/>
    </row>
    <row r="34354" spans="1:31">
      <c r="A34354">
        <v>79160</v>
      </c>
      <c r="B34354" t="s">
        <v>29260</v>
      </c>
      <c r="C34354" t="s">
        <v>33477</v>
      </c>
      <c r="D34354" t="s">
        <v>33476</v>
      </c>
      <c r="E34354"/>
      <c r="F34354"/>
      <c r="G34354"/>
      <c r="H34354"/>
      <c r="I34354"/>
      <c r="J34354"/>
      <c r="U34354" s="43"/>
      <c r="AE34354"/>
    </row>
    <row r="34355" spans="1:31">
      <c r="A34355">
        <v>79450</v>
      </c>
      <c r="B34355" t="s">
        <v>29261</v>
      </c>
      <c r="C34355" t="s">
        <v>33477</v>
      </c>
      <c r="D34355" t="e">
        <v>#N/A</v>
      </c>
      <c r="E34355"/>
      <c r="F34355"/>
      <c r="G34355"/>
      <c r="H34355"/>
      <c r="I34355"/>
      <c r="J34355"/>
      <c r="U34355" s="43"/>
      <c r="AE34355"/>
    </row>
    <row r="34356" spans="1:31">
      <c r="A34356">
        <v>79160</v>
      </c>
      <c r="B34356" t="s">
        <v>5791</v>
      </c>
      <c r="C34356" t="s">
        <v>33477</v>
      </c>
      <c r="D34356" t="s">
        <v>33476</v>
      </c>
      <c r="E34356"/>
      <c r="F34356"/>
      <c r="G34356"/>
      <c r="H34356"/>
      <c r="I34356"/>
      <c r="J34356"/>
      <c r="U34356" s="43"/>
      <c r="AE34356"/>
    </row>
    <row r="34357" spans="1:31">
      <c r="A34357">
        <v>79390</v>
      </c>
      <c r="B34357" t="s">
        <v>29262</v>
      </c>
      <c r="C34357" t="s">
        <v>33477</v>
      </c>
      <c r="D34357" t="s">
        <v>33476</v>
      </c>
      <c r="E34357"/>
      <c r="F34357"/>
      <c r="G34357"/>
      <c r="H34357"/>
      <c r="I34357"/>
      <c r="J34357"/>
      <c r="U34357" s="43"/>
      <c r="AE34357"/>
    </row>
    <row r="34358" spans="1:31">
      <c r="A34358">
        <v>79340</v>
      </c>
      <c r="B34358" t="s">
        <v>29263</v>
      </c>
      <c r="C34358" t="s">
        <v>33477</v>
      </c>
      <c r="D34358" t="s">
        <v>33476</v>
      </c>
      <c r="E34358"/>
      <c r="F34358"/>
      <c r="G34358"/>
      <c r="H34358"/>
      <c r="I34358"/>
      <c r="J34358"/>
      <c r="U34358" s="43"/>
      <c r="AE34358"/>
    </row>
    <row r="34359" spans="1:31">
      <c r="A34359">
        <v>79110</v>
      </c>
      <c r="B34359" t="s">
        <v>29264</v>
      </c>
      <c r="C34359" t="s">
        <v>33477</v>
      </c>
      <c r="D34359" t="s">
        <v>33476</v>
      </c>
      <c r="E34359"/>
      <c r="F34359"/>
      <c r="G34359"/>
      <c r="H34359"/>
      <c r="I34359"/>
      <c r="J34359"/>
      <c r="U34359" s="43"/>
      <c r="AE34359"/>
    </row>
    <row r="34360" spans="1:31">
      <c r="A34360">
        <v>79110</v>
      </c>
      <c r="B34360" t="s">
        <v>29264</v>
      </c>
      <c r="C34360" t="s">
        <v>33477</v>
      </c>
      <c r="D34360" t="s">
        <v>33476</v>
      </c>
      <c r="E34360"/>
      <c r="F34360"/>
      <c r="G34360"/>
      <c r="H34360"/>
      <c r="I34360"/>
      <c r="J34360"/>
      <c r="U34360" s="43"/>
      <c r="AE34360"/>
    </row>
    <row r="34361" spans="1:31">
      <c r="A34361">
        <v>79380</v>
      </c>
      <c r="B34361" t="s">
        <v>29265</v>
      </c>
      <c r="C34361" t="s">
        <v>33477</v>
      </c>
      <c r="D34361" t="s">
        <v>33476</v>
      </c>
      <c r="E34361"/>
      <c r="F34361"/>
      <c r="G34361"/>
      <c r="H34361"/>
      <c r="I34361"/>
      <c r="J34361"/>
      <c r="U34361" s="43"/>
      <c r="AE34361"/>
    </row>
    <row r="34362" spans="1:31">
      <c r="A34362">
        <v>79380</v>
      </c>
      <c r="B34362" t="s">
        <v>29265</v>
      </c>
      <c r="C34362" t="s">
        <v>33477</v>
      </c>
      <c r="D34362" t="s">
        <v>33476</v>
      </c>
      <c r="E34362"/>
      <c r="F34362"/>
      <c r="G34362"/>
      <c r="H34362"/>
      <c r="I34362"/>
      <c r="J34362"/>
      <c r="U34362" s="43"/>
      <c r="AE34362"/>
    </row>
    <row r="34363" spans="1:31">
      <c r="A34363">
        <v>79380</v>
      </c>
      <c r="B34363" t="s">
        <v>29265</v>
      </c>
      <c r="C34363" t="s">
        <v>33477</v>
      </c>
      <c r="D34363" t="s">
        <v>33476</v>
      </c>
      <c r="E34363"/>
      <c r="F34363"/>
      <c r="G34363"/>
      <c r="H34363"/>
      <c r="I34363"/>
      <c r="J34363"/>
      <c r="U34363" s="43"/>
      <c r="AE34363"/>
    </row>
    <row r="34364" spans="1:31">
      <c r="A34364">
        <v>79380</v>
      </c>
      <c r="B34364" t="s">
        <v>29265</v>
      </c>
      <c r="C34364" t="s">
        <v>33477</v>
      </c>
      <c r="D34364" t="s">
        <v>33476</v>
      </c>
      <c r="E34364"/>
      <c r="F34364"/>
      <c r="G34364"/>
      <c r="H34364"/>
      <c r="I34364"/>
      <c r="J34364"/>
      <c r="U34364" s="43"/>
      <c r="AE34364"/>
    </row>
    <row r="34365" spans="1:31">
      <c r="A34365">
        <v>79340</v>
      </c>
      <c r="B34365" t="s">
        <v>29266</v>
      </c>
      <c r="C34365" t="s">
        <v>33477</v>
      </c>
      <c r="D34365" t="s">
        <v>33476</v>
      </c>
      <c r="E34365"/>
      <c r="F34365"/>
      <c r="G34365"/>
      <c r="H34365"/>
      <c r="I34365"/>
      <c r="J34365"/>
      <c r="U34365" s="43"/>
      <c r="AE34365"/>
    </row>
    <row r="34366" spans="1:31">
      <c r="A34366">
        <v>79230</v>
      </c>
      <c r="B34366" t="s">
        <v>29267</v>
      </c>
      <c r="C34366" t="s">
        <v>33477</v>
      </c>
      <c r="D34366" t="s">
        <v>33476</v>
      </c>
      <c r="E34366"/>
      <c r="F34366"/>
      <c r="G34366"/>
      <c r="H34366"/>
      <c r="I34366"/>
      <c r="J34366"/>
      <c r="U34366" s="43"/>
      <c r="AE34366"/>
    </row>
    <row r="34367" spans="1:31">
      <c r="A34367">
        <v>79360</v>
      </c>
      <c r="B34367" t="s">
        <v>29268</v>
      </c>
      <c r="C34367" t="s">
        <v>33477</v>
      </c>
      <c r="D34367" t="s">
        <v>33476</v>
      </c>
      <c r="E34367"/>
      <c r="F34367"/>
      <c r="G34367"/>
      <c r="H34367"/>
      <c r="I34367"/>
      <c r="J34367"/>
      <c r="U34367" s="43"/>
      <c r="AE34367"/>
    </row>
    <row r="34368" spans="1:31">
      <c r="A34368">
        <v>79360</v>
      </c>
      <c r="B34368" t="s">
        <v>29269</v>
      </c>
      <c r="C34368" t="s">
        <v>33477</v>
      </c>
      <c r="D34368" t="s">
        <v>33476</v>
      </c>
      <c r="E34368"/>
      <c r="F34368"/>
      <c r="G34368"/>
      <c r="H34368"/>
      <c r="I34368"/>
      <c r="J34368"/>
      <c r="U34368" s="43"/>
      <c r="AE34368"/>
    </row>
    <row r="34369" spans="1:31">
      <c r="A34369">
        <v>79260</v>
      </c>
      <c r="B34369" t="s">
        <v>29270</v>
      </c>
      <c r="C34369" t="s">
        <v>33477</v>
      </c>
      <c r="D34369" t="s">
        <v>33476</v>
      </c>
      <c r="E34369"/>
      <c r="F34369"/>
      <c r="G34369"/>
      <c r="H34369"/>
      <c r="I34369"/>
      <c r="J34369"/>
      <c r="U34369" s="43"/>
      <c r="AE34369"/>
    </row>
    <row r="34370" spans="1:31">
      <c r="A34370">
        <v>79370</v>
      </c>
      <c r="B34370" t="s">
        <v>29271</v>
      </c>
      <c r="C34370" t="s">
        <v>33477</v>
      </c>
      <c r="D34370" t="s">
        <v>33476</v>
      </c>
      <c r="E34370"/>
      <c r="F34370"/>
      <c r="G34370"/>
      <c r="H34370"/>
      <c r="I34370"/>
      <c r="J34370"/>
      <c r="U34370" s="43"/>
      <c r="AE34370"/>
    </row>
    <row r="34371" spans="1:31">
      <c r="A34371">
        <v>79270</v>
      </c>
      <c r="B34371" t="s">
        <v>29272</v>
      </c>
      <c r="C34371" t="s">
        <v>33477</v>
      </c>
      <c r="D34371" t="s">
        <v>33476</v>
      </c>
      <c r="E34371"/>
      <c r="F34371"/>
      <c r="G34371"/>
      <c r="H34371"/>
      <c r="I34371"/>
      <c r="J34371"/>
      <c r="U34371" s="43"/>
      <c r="AE34371"/>
    </row>
    <row r="34372" spans="1:31">
      <c r="A34372">
        <v>79330</v>
      </c>
      <c r="B34372" t="s">
        <v>5802</v>
      </c>
      <c r="C34372" t="s">
        <v>33477</v>
      </c>
      <c r="D34372" t="s">
        <v>33476</v>
      </c>
      <c r="E34372"/>
      <c r="F34372"/>
      <c r="G34372"/>
      <c r="H34372"/>
      <c r="I34372"/>
      <c r="J34372"/>
      <c r="U34372" s="43"/>
      <c r="AE34372"/>
    </row>
    <row r="34373" spans="1:31">
      <c r="A34373">
        <v>79150</v>
      </c>
      <c r="B34373" t="s">
        <v>29273</v>
      </c>
      <c r="C34373" t="s">
        <v>33477</v>
      </c>
      <c r="D34373" t="s">
        <v>33476</v>
      </c>
      <c r="E34373"/>
      <c r="F34373"/>
      <c r="G34373"/>
      <c r="H34373"/>
      <c r="I34373"/>
      <c r="J34373"/>
      <c r="U34373" s="43"/>
      <c r="AE34373"/>
    </row>
    <row r="34374" spans="1:31">
      <c r="A34374">
        <v>79220</v>
      </c>
      <c r="B34374" t="s">
        <v>29274</v>
      </c>
      <c r="C34374" t="s">
        <v>33477</v>
      </c>
      <c r="D34374" t="s">
        <v>33476</v>
      </c>
      <c r="E34374"/>
      <c r="F34374"/>
      <c r="G34374"/>
      <c r="H34374"/>
      <c r="I34374"/>
      <c r="J34374"/>
      <c r="U34374" s="43"/>
      <c r="AE34374"/>
    </row>
    <row r="34375" spans="1:31">
      <c r="A34375">
        <v>79220</v>
      </c>
      <c r="B34375" t="s">
        <v>29274</v>
      </c>
      <c r="C34375" t="s">
        <v>33477</v>
      </c>
      <c r="D34375" t="s">
        <v>33476</v>
      </c>
      <c r="E34375"/>
      <c r="F34375"/>
      <c r="G34375"/>
      <c r="H34375"/>
      <c r="I34375"/>
      <c r="J34375"/>
      <c r="U34375" s="43"/>
      <c r="AE34375"/>
    </row>
    <row r="34376" spans="1:31">
      <c r="A34376">
        <v>79330</v>
      </c>
      <c r="B34376" t="s">
        <v>29275</v>
      </c>
      <c r="C34376" t="s">
        <v>33477</v>
      </c>
      <c r="D34376" t="s">
        <v>33476</v>
      </c>
      <c r="E34376"/>
      <c r="F34376"/>
      <c r="G34376"/>
      <c r="H34376"/>
      <c r="I34376"/>
      <c r="J34376"/>
      <c r="U34376" s="43"/>
      <c r="AE34376"/>
    </row>
    <row r="34377" spans="1:31">
      <c r="A34377">
        <v>79200</v>
      </c>
      <c r="B34377" t="s">
        <v>29276</v>
      </c>
      <c r="C34377" t="s">
        <v>33477</v>
      </c>
      <c r="D34377" t="s">
        <v>33476</v>
      </c>
      <c r="E34377"/>
      <c r="F34377"/>
      <c r="G34377"/>
      <c r="H34377"/>
      <c r="I34377"/>
      <c r="J34377"/>
      <c r="U34377" s="43"/>
      <c r="AE34377"/>
    </row>
    <row r="34378" spans="1:31">
      <c r="A34378">
        <v>79110</v>
      </c>
      <c r="B34378" t="s">
        <v>29277</v>
      </c>
      <c r="C34378" t="s">
        <v>33477</v>
      </c>
      <c r="D34378" t="s">
        <v>33476</v>
      </c>
      <c r="E34378"/>
      <c r="F34378"/>
      <c r="G34378"/>
      <c r="H34378"/>
      <c r="I34378"/>
      <c r="J34378"/>
      <c r="U34378" s="43"/>
      <c r="AE34378"/>
    </row>
    <row r="34379" spans="1:31">
      <c r="A34379">
        <v>79110</v>
      </c>
      <c r="B34379" t="s">
        <v>29277</v>
      </c>
      <c r="C34379" t="s">
        <v>33477</v>
      </c>
      <c r="D34379" t="s">
        <v>33476</v>
      </c>
      <c r="E34379"/>
      <c r="F34379"/>
      <c r="G34379"/>
      <c r="H34379"/>
      <c r="I34379"/>
      <c r="J34379"/>
      <c r="U34379" s="43"/>
      <c r="AE34379"/>
    </row>
    <row r="34380" spans="1:31">
      <c r="A34380">
        <v>79190</v>
      </c>
      <c r="B34380" t="s">
        <v>29277</v>
      </c>
      <c r="C34380" t="s">
        <v>33477</v>
      </c>
      <c r="D34380" t="s">
        <v>33476</v>
      </c>
      <c r="E34380"/>
      <c r="F34380"/>
      <c r="G34380"/>
      <c r="H34380"/>
      <c r="I34380"/>
      <c r="J34380"/>
      <c r="U34380" s="43"/>
      <c r="AE34380"/>
    </row>
    <row r="34381" spans="1:31">
      <c r="A34381">
        <v>79360</v>
      </c>
      <c r="B34381" t="s">
        <v>29278</v>
      </c>
      <c r="C34381" t="s">
        <v>33477</v>
      </c>
      <c r="D34381" t="s">
        <v>33476</v>
      </c>
      <c r="E34381"/>
      <c r="F34381"/>
      <c r="G34381"/>
      <c r="H34381"/>
      <c r="I34381"/>
      <c r="J34381"/>
      <c r="U34381" s="43"/>
      <c r="AE34381"/>
    </row>
    <row r="34382" spans="1:31">
      <c r="A34382">
        <v>79360</v>
      </c>
      <c r="B34382" t="s">
        <v>29278</v>
      </c>
      <c r="C34382" t="s">
        <v>33477</v>
      </c>
      <c r="D34382" t="s">
        <v>33476</v>
      </c>
      <c r="E34382"/>
      <c r="F34382"/>
      <c r="G34382"/>
      <c r="H34382"/>
      <c r="I34382"/>
      <c r="J34382"/>
      <c r="U34382" s="43"/>
      <c r="AE34382"/>
    </row>
    <row r="34383" spans="1:31">
      <c r="A34383">
        <v>79220</v>
      </c>
      <c r="B34383" t="s">
        <v>29279</v>
      </c>
      <c r="C34383" t="s">
        <v>33477</v>
      </c>
      <c r="D34383" t="s">
        <v>33476</v>
      </c>
      <c r="E34383"/>
      <c r="F34383"/>
      <c r="G34383"/>
      <c r="H34383"/>
      <c r="I34383"/>
      <c r="J34383"/>
      <c r="U34383" s="43"/>
      <c r="AE34383"/>
    </row>
    <row r="34384" spans="1:31">
      <c r="A34384">
        <v>79110</v>
      </c>
      <c r="B34384" t="s">
        <v>29280</v>
      </c>
      <c r="C34384" t="s">
        <v>33477</v>
      </c>
      <c r="D34384" t="s">
        <v>33476</v>
      </c>
      <c r="E34384"/>
      <c r="F34384"/>
      <c r="G34384"/>
      <c r="H34384"/>
      <c r="I34384"/>
      <c r="J34384"/>
      <c r="U34384" s="43"/>
      <c r="AE34384"/>
    </row>
    <row r="34385" spans="1:31">
      <c r="A34385">
        <v>79110</v>
      </c>
      <c r="B34385" t="s">
        <v>29280</v>
      </c>
      <c r="C34385" t="s">
        <v>33477</v>
      </c>
      <c r="D34385" t="s">
        <v>33476</v>
      </c>
      <c r="E34385"/>
      <c r="F34385"/>
      <c r="G34385"/>
      <c r="H34385"/>
      <c r="I34385"/>
      <c r="J34385"/>
      <c r="U34385" s="43"/>
      <c r="AE34385"/>
    </row>
    <row r="34386" spans="1:31">
      <c r="A34386">
        <v>79110</v>
      </c>
      <c r="B34386" t="s">
        <v>29280</v>
      </c>
      <c r="C34386" t="s">
        <v>33477</v>
      </c>
      <c r="D34386" t="s">
        <v>33476</v>
      </c>
      <c r="E34386"/>
      <c r="F34386"/>
      <c r="G34386"/>
      <c r="H34386"/>
      <c r="I34386"/>
      <c r="J34386"/>
      <c r="U34386" s="43"/>
      <c r="AE34386"/>
    </row>
    <row r="34387" spans="1:31">
      <c r="A34387">
        <v>79110</v>
      </c>
      <c r="B34387" t="s">
        <v>29280</v>
      </c>
      <c r="C34387" t="s">
        <v>33477</v>
      </c>
      <c r="D34387" t="s">
        <v>33476</v>
      </c>
      <c r="E34387"/>
      <c r="F34387"/>
      <c r="G34387"/>
      <c r="H34387"/>
      <c r="I34387"/>
      <c r="J34387"/>
      <c r="U34387" s="43"/>
      <c r="AE34387"/>
    </row>
    <row r="34388" spans="1:31">
      <c r="A34388">
        <v>79600</v>
      </c>
      <c r="B34388" t="s">
        <v>29281</v>
      </c>
      <c r="C34388" t="s">
        <v>33480</v>
      </c>
      <c r="D34388" t="s">
        <v>33476</v>
      </c>
      <c r="E34388"/>
      <c r="F34388"/>
      <c r="G34388"/>
      <c r="H34388"/>
      <c r="I34388"/>
      <c r="J34388"/>
      <c r="U34388" s="43"/>
      <c r="AE34388"/>
    </row>
    <row r="34389" spans="1:31">
      <c r="A34389">
        <v>79170</v>
      </c>
      <c r="B34389" t="s">
        <v>5454</v>
      </c>
      <c r="C34389" t="s">
        <v>33477</v>
      </c>
      <c r="D34389" t="s">
        <v>33476</v>
      </c>
      <c r="E34389"/>
      <c r="F34389"/>
      <c r="G34389"/>
      <c r="H34389"/>
      <c r="I34389"/>
      <c r="J34389"/>
      <c r="U34389" s="43"/>
      <c r="AE34389"/>
    </row>
    <row r="34390" spans="1:31">
      <c r="A34390">
        <v>79230</v>
      </c>
      <c r="B34390" t="s">
        <v>29282</v>
      </c>
      <c r="C34390" t="s">
        <v>33477</v>
      </c>
      <c r="D34390" t="s">
        <v>33476</v>
      </c>
      <c r="E34390"/>
      <c r="F34390"/>
      <c r="G34390"/>
      <c r="H34390"/>
      <c r="I34390"/>
      <c r="J34390"/>
      <c r="U34390" s="43"/>
      <c r="AE34390"/>
    </row>
    <row r="34391" spans="1:31">
      <c r="A34391">
        <v>79200</v>
      </c>
      <c r="B34391" t="s">
        <v>29283</v>
      </c>
      <c r="C34391" t="s">
        <v>33477</v>
      </c>
      <c r="D34391" t="s">
        <v>33476</v>
      </c>
      <c r="E34391"/>
      <c r="F34391"/>
      <c r="G34391"/>
      <c r="H34391"/>
      <c r="I34391"/>
      <c r="J34391"/>
      <c r="U34391" s="43"/>
      <c r="AE34391"/>
    </row>
    <row r="34392" spans="1:31">
      <c r="A34392">
        <v>79240</v>
      </c>
      <c r="B34392" t="s">
        <v>29284</v>
      </c>
      <c r="C34392" t="s">
        <v>33477</v>
      </c>
      <c r="D34392" t="s">
        <v>33476</v>
      </c>
      <c r="E34392"/>
      <c r="F34392"/>
      <c r="G34392"/>
      <c r="H34392"/>
      <c r="I34392"/>
      <c r="J34392"/>
      <c r="U34392" s="43"/>
      <c r="AE34392"/>
    </row>
    <row r="34393" spans="1:31">
      <c r="A34393">
        <v>79120</v>
      </c>
      <c r="B34393" t="s">
        <v>29285</v>
      </c>
      <c r="C34393" t="s">
        <v>33477</v>
      </c>
      <c r="D34393" t="s">
        <v>33476</v>
      </c>
      <c r="E34393"/>
      <c r="F34393"/>
      <c r="G34393"/>
      <c r="H34393"/>
      <c r="I34393"/>
      <c r="J34393"/>
      <c r="U34393" s="43"/>
      <c r="AE34393"/>
    </row>
    <row r="34394" spans="1:31">
      <c r="A34394">
        <v>79390</v>
      </c>
      <c r="B34394" t="s">
        <v>29286</v>
      </c>
      <c r="C34394" t="s">
        <v>33477</v>
      </c>
      <c r="D34394" t="s">
        <v>33476</v>
      </c>
      <c r="E34394"/>
      <c r="F34394"/>
      <c r="G34394"/>
      <c r="H34394"/>
      <c r="I34394"/>
      <c r="J34394"/>
      <c r="U34394" s="43"/>
      <c r="AE34394"/>
    </row>
    <row r="34395" spans="1:31">
      <c r="A34395">
        <v>79190</v>
      </c>
      <c r="B34395" t="s">
        <v>29287</v>
      </c>
      <c r="C34395" t="s">
        <v>33477</v>
      </c>
      <c r="D34395" t="s">
        <v>33476</v>
      </c>
      <c r="E34395"/>
      <c r="F34395"/>
      <c r="G34395"/>
      <c r="H34395"/>
      <c r="I34395"/>
      <c r="J34395"/>
      <c r="U34395" s="43"/>
      <c r="AE34395"/>
    </row>
    <row r="34396" spans="1:31">
      <c r="A34396">
        <v>79190</v>
      </c>
      <c r="B34396" t="s">
        <v>29288</v>
      </c>
      <c r="C34396" t="s">
        <v>33477</v>
      </c>
      <c r="D34396" t="s">
        <v>33476</v>
      </c>
      <c r="E34396"/>
      <c r="F34396"/>
      <c r="G34396"/>
      <c r="H34396"/>
      <c r="I34396"/>
      <c r="J34396"/>
      <c r="U34396" s="43"/>
      <c r="AE34396"/>
    </row>
    <row r="34397" spans="1:31">
      <c r="A34397">
        <v>79110</v>
      </c>
      <c r="B34397" t="s">
        <v>29289</v>
      </c>
      <c r="C34397" t="s">
        <v>33477</v>
      </c>
      <c r="D34397" t="s">
        <v>33476</v>
      </c>
      <c r="E34397"/>
      <c r="F34397"/>
      <c r="G34397"/>
      <c r="H34397"/>
      <c r="I34397"/>
      <c r="J34397"/>
      <c r="U34397" s="43"/>
      <c r="AE34397"/>
    </row>
    <row r="34398" spans="1:31">
      <c r="A34398">
        <v>79110</v>
      </c>
      <c r="B34398" t="s">
        <v>29290</v>
      </c>
      <c r="C34398" t="s">
        <v>33477</v>
      </c>
      <c r="D34398" t="s">
        <v>33476</v>
      </c>
      <c r="E34398"/>
      <c r="F34398"/>
      <c r="G34398"/>
      <c r="H34398"/>
      <c r="I34398"/>
      <c r="J34398"/>
      <c r="U34398" s="43"/>
      <c r="AE34398"/>
    </row>
    <row r="34399" spans="1:31">
      <c r="A34399">
        <v>79600</v>
      </c>
      <c r="B34399" t="s">
        <v>29291</v>
      </c>
      <c r="C34399" t="s">
        <v>33480</v>
      </c>
      <c r="D34399" t="s">
        <v>33476</v>
      </c>
      <c r="E34399"/>
      <c r="F34399"/>
      <c r="G34399"/>
      <c r="H34399"/>
      <c r="I34399"/>
      <c r="J34399"/>
      <c r="U34399" s="43"/>
      <c r="AE34399"/>
    </row>
    <row r="34400" spans="1:31">
      <c r="A34400">
        <v>79100</v>
      </c>
      <c r="B34400" t="s">
        <v>29292</v>
      </c>
      <c r="C34400" t="s">
        <v>33480</v>
      </c>
      <c r="D34400" t="s">
        <v>33476</v>
      </c>
      <c r="E34400"/>
      <c r="F34400"/>
      <c r="G34400"/>
      <c r="H34400"/>
      <c r="I34400"/>
      <c r="J34400"/>
      <c r="U34400" s="43"/>
      <c r="AE34400"/>
    </row>
    <row r="34401" spans="1:31">
      <c r="A34401">
        <v>79170</v>
      </c>
      <c r="B34401" t="s">
        <v>29293</v>
      </c>
      <c r="C34401" t="s">
        <v>33477</v>
      </c>
      <c r="D34401" t="s">
        <v>33476</v>
      </c>
      <c r="E34401"/>
      <c r="F34401"/>
      <c r="G34401"/>
      <c r="H34401"/>
      <c r="I34401"/>
      <c r="J34401"/>
      <c r="U34401" s="43"/>
      <c r="AE34401"/>
    </row>
    <row r="34402" spans="1:31">
      <c r="A34402">
        <v>79330</v>
      </c>
      <c r="B34402" t="s">
        <v>29294</v>
      </c>
      <c r="C34402" t="s">
        <v>33477</v>
      </c>
      <c r="D34402" t="s">
        <v>33476</v>
      </c>
      <c r="E34402"/>
      <c r="F34402"/>
      <c r="G34402"/>
      <c r="H34402"/>
      <c r="I34402"/>
      <c r="J34402"/>
      <c r="U34402" s="43"/>
      <c r="AE34402"/>
    </row>
    <row r="34403" spans="1:31">
      <c r="A34403">
        <v>79170</v>
      </c>
      <c r="B34403" t="s">
        <v>29295</v>
      </c>
      <c r="C34403" t="s">
        <v>33477</v>
      </c>
      <c r="D34403" t="s">
        <v>33476</v>
      </c>
      <c r="E34403"/>
      <c r="F34403"/>
      <c r="G34403"/>
      <c r="H34403"/>
      <c r="I34403"/>
      <c r="J34403"/>
      <c r="U34403" s="43"/>
      <c r="AE34403"/>
    </row>
    <row r="34404" spans="1:31">
      <c r="A34404">
        <v>79100</v>
      </c>
      <c r="B34404" t="s">
        <v>29296</v>
      </c>
      <c r="C34404" t="s">
        <v>33480</v>
      </c>
      <c r="D34404" t="s">
        <v>33476</v>
      </c>
      <c r="E34404"/>
      <c r="F34404"/>
      <c r="G34404"/>
      <c r="H34404"/>
      <c r="I34404"/>
      <c r="J34404"/>
      <c r="U34404" s="43"/>
      <c r="AE34404"/>
    </row>
    <row r="34405" spans="1:31">
      <c r="A34405">
        <v>79460</v>
      </c>
      <c r="B34405" t="s">
        <v>29297</v>
      </c>
      <c r="C34405" t="s">
        <v>33477</v>
      </c>
      <c r="D34405" t="e">
        <v>#N/A</v>
      </c>
      <c r="E34405"/>
      <c r="F34405"/>
      <c r="G34405"/>
      <c r="H34405"/>
      <c r="I34405"/>
      <c r="J34405"/>
      <c r="U34405" s="43"/>
      <c r="AE34405"/>
    </row>
    <row r="34406" spans="1:31">
      <c r="A34406">
        <v>79190</v>
      </c>
      <c r="B34406" t="s">
        <v>29298</v>
      </c>
      <c r="C34406" t="s">
        <v>33477</v>
      </c>
      <c r="D34406" t="s">
        <v>33476</v>
      </c>
      <c r="E34406"/>
      <c r="F34406"/>
      <c r="G34406"/>
      <c r="H34406"/>
      <c r="I34406"/>
      <c r="J34406"/>
      <c r="U34406" s="43"/>
      <c r="AE34406"/>
    </row>
    <row r="34407" spans="1:31">
      <c r="A34407">
        <v>79500</v>
      </c>
      <c r="B34407" t="s">
        <v>29299</v>
      </c>
      <c r="C34407" t="s">
        <v>33477</v>
      </c>
      <c r="D34407" t="s">
        <v>33476</v>
      </c>
      <c r="E34407"/>
      <c r="F34407"/>
      <c r="G34407"/>
      <c r="H34407"/>
      <c r="I34407"/>
      <c r="J34407"/>
      <c r="U34407" s="43"/>
      <c r="AE34407"/>
    </row>
    <row r="34408" spans="1:31">
      <c r="A34408">
        <v>79600</v>
      </c>
      <c r="B34408" t="s">
        <v>29300</v>
      </c>
      <c r="C34408" t="s">
        <v>33480</v>
      </c>
      <c r="D34408" t="s">
        <v>33476</v>
      </c>
      <c r="E34408"/>
      <c r="F34408"/>
      <c r="G34408"/>
      <c r="H34408"/>
      <c r="I34408"/>
      <c r="J34408"/>
      <c r="U34408" s="43"/>
      <c r="AE34408"/>
    </row>
    <row r="34409" spans="1:31">
      <c r="A34409">
        <v>79360</v>
      </c>
      <c r="B34409" t="s">
        <v>1562</v>
      </c>
      <c r="C34409" t="s">
        <v>33477</v>
      </c>
      <c r="D34409" t="s">
        <v>33476</v>
      </c>
      <c r="E34409"/>
      <c r="F34409"/>
      <c r="G34409"/>
      <c r="H34409"/>
      <c r="I34409"/>
      <c r="J34409"/>
      <c r="U34409" s="43"/>
      <c r="AE34409"/>
    </row>
    <row r="34410" spans="1:31">
      <c r="A34410">
        <v>79600</v>
      </c>
      <c r="B34410" t="s">
        <v>29301</v>
      </c>
      <c r="C34410" t="s">
        <v>33480</v>
      </c>
      <c r="D34410" t="s">
        <v>33476</v>
      </c>
      <c r="E34410"/>
      <c r="F34410"/>
      <c r="G34410"/>
      <c r="H34410"/>
      <c r="I34410"/>
      <c r="J34410"/>
      <c r="U34410" s="43"/>
      <c r="AE34410"/>
    </row>
    <row r="34411" spans="1:31">
      <c r="A34411">
        <v>79210</v>
      </c>
      <c r="B34411" t="s">
        <v>29302</v>
      </c>
      <c r="C34411" t="s">
        <v>33477</v>
      </c>
      <c r="D34411" t="s">
        <v>33476</v>
      </c>
      <c r="E34411"/>
      <c r="F34411"/>
      <c r="G34411"/>
      <c r="H34411"/>
      <c r="I34411"/>
      <c r="J34411"/>
      <c r="U34411" s="43"/>
      <c r="AE34411"/>
    </row>
    <row r="34412" spans="1:31">
      <c r="A34412">
        <v>79310</v>
      </c>
      <c r="B34412" t="s">
        <v>29303</v>
      </c>
      <c r="C34412" t="s">
        <v>33477</v>
      </c>
      <c r="D34412" t="s">
        <v>33476</v>
      </c>
      <c r="E34412"/>
      <c r="F34412"/>
      <c r="G34412"/>
      <c r="H34412"/>
      <c r="I34412"/>
      <c r="J34412"/>
      <c r="U34412" s="43"/>
      <c r="AE34412"/>
    </row>
    <row r="34413" spans="1:31">
      <c r="A34413">
        <v>79500</v>
      </c>
      <c r="B34413" t="s">
        <v>13041</v>
      </c>
      <c r="C34413" t="s">
        <v>33477</v>
      </c>
      <c r="D34413" t="s">
        <v>33476</v>
      </c>
      <c r="E34413"/>
      <c r="F34413"/>
      <c r="G34413"/>
      <c r="H34413"/>
      <c r="I34413"/>
      <c r="J34413"/>
      <c r="U34413" s="43"/>
      <c r="AE34413"/>
    </row>
    <row r="34414" spans="1:31">
      <c r="A34414">
        <v>79500</v>
      </c>
      <c r="B34414" t="s">
        <v>13041</v>
      </c>
      <c r="C34414" t="s">
        <v>33477</v>
      </c>
      <c r="D34414" t="s">
        <v>33476</v>
      </c>
      <c r="E34414"/>
      <c r="F34414"/>
      <c r="G34414"/>
      <c r="H34414"/>
      <c r="I34414"/>
      <c r="J34414"/>
      <c r="U34414" s="43"/>
      <c r="AE34414"/>
    </row>
    <row r="34415" spans="1:31">
      <c r="A34415">
        <v>79500</v>
      </c>
      <c r="B34415" t="s">
        <v>13041</v>
      </c>
      <c r="C34415" t="s">
        <v>33477</v>
      </c>
      <c r="D34415" t="s">
        <v>33476</v>
      </c>
      <c r="E34415"/>
      <c r="F34415"/>
      <c r="G34415"/>
      <c r="H34415"/>
      <c r="I34415"/>
      <c r="J34415"/>
      <c r="U34415" s="43"/>
      <c r="AE34415"/>
    </row>
    <row r="34416" spans="1:31">
      <c r="A34416">
        <v>79500</v>
      </c>
      <c r="B34416" t="s">
        <v>13041</v>
      </c>
      <c r="C34416" t="s">
        <v>33477</v>
      </c>
      <c r="D34416" t="s">
        <v>33476</v>
      </c>
      <c r="E34416"/>
      <c r="F34416"/>
      <c r="G34416"/>
      <c r="H34416"/>
      <c r="I34416"/>
      <c r="J34416"/>
      <c r="U34416" s="43"/>
      <c r="AE34416"/>
    </row>
    <row r="34417" spans="1:31">
      <c r="A34417">
        <v>79500</v>
      </c>
      <c r="B34417" t="s">
        <v>13041</v>
      </c>
      <c r="C34417" t="s">
        <v>33477</v>
      </c>
      <c r="D34417" t="s">
        <v>33476</v>
      </c>
      <c r="E34417"/>
      <c r="F34417"/>
      <c r="G34417"/>
      <c r="H34417"/>
      <c r="I34417"/>
      <c r="J34417"/>
      <c r="U34417" s="43"/>
      <c r="AE34417"/>
    </row>
    <row r="34418" spans="1:31">
      <c r="A34418">
        <v>79500</v>
      </c>
      <c r="B34418" t="s">
        <v>13041</v>
      </c>
      <c r="C34418" t="s">
        <v>33477</v>
      </c>
      <c r="D34418" t="s">
        <v>33476</v>
      </c>
      <c r="E34418"/>
      <c r="F34418"/>
      <c r="G34418"/>
      <c r="H34418"/>
      <c r="I34418"/>
      <c r="J34418"/>
      <c r="U34418" s="43"/>
      <c r="AE34418"/>
    </row>
    <row r="34419" spans="1:31">
      <c r="A34419">
        <v>79190</v>
      </c>
      <c r="B34419" t="s">
        <v>29304</v>
      </c>
      <c r="C34419" t="s">
        <v>33477</v>
      </c>
      <c r="D34419" t="s">
        <v>33476</v>
      </c>
      <c r="E34419"/>
      <c r="F34419"/>
      <c r="G34419"/>
      <c r="H34419"/>
      <c r="I34419"/>
      <c r="J34419"/>
      <c r="U34419" s="43"/>
      <c r="AE34419"/>
    </row>
    <row r="34420" spans="1:31">
      <c r="A34420">
        <v>79340</v>
      </c>
      <c r="B34420" t="s">
        <v>29305</v>
      </c>
      <c r="C34420" t="s">
        <v>33477</v>
      </c>
      <c r="D34420" t="s">
        <v>33476</v>
      </c>
      <c r="E34420"/>
      <c r="F34420"/>
      <c r="G34420"/>
      <c r="H34420"/>
      <c r="I34420"/>
      <c r="J34420"/>
      <c r="U34420" s="43"/>
      <c r="AE34420"/>
    </row>
    <row r="34421" spans="1:31">
      <c r="A34421">
        <v>79120</v>
      </c>
      <c r="B34421" t="s">
        <v>29306</v>
      </c>
      <c r="C34421" t="s">
        <v>33477</v>
      </c>
      <c r="D34421" t="s">
        <v>33476</v>
      </c>
      <c r="E34421"/>
      <c r="F34421"/>
      <c r="G34421"/>
      <c r="H34421"/>
      <c r="I34421"/>
      <c r="J34421"/>
      <c r="U34421" s="43"/>
      <c r="AE34421"/>
    </row>
    <row r="34422" spans="1:31">
      <c r="A34422">
        <v>79240</v>
      </c>
      <c r="B34422" t="s">
        <v>29307</v>
      </c>
      <c r="C34422" t="s">
        <v>33477</v>
      </c>
      <c r="D34422" t="s">
        <v>33476</v>
      </c>
      <c r="E34422"/>
      <c r="F34422"/>
      <c r="G34422"/>
      <c r="H34422"/>
      <c r="I34422"/>
      <c r="J34422"/>
      <c r="U34422" s="43"/>
      <c r="AE34422"/>
    </row>
    <row r="34423" spans="1:31">
      <c r="A34423">
        <v>79320</v>
      </c>
      <c r="B34423" t="s">
        <v>29307</v>
      </c>
      <c r="C34423" t="s">
        <v>33477</v>
      </c>
      <c r="D34423" t="e">
        <v>#N/A</v>
      </c>
      <c r="E34423"/>
      <c r="F34423"/>
      <c r="G34423"/>
      <c r="H34423"/>
      <c r="I34423"/>
      <c r="J34423"/>
      <c r="U34423" s="43"/>
      <c r="AE34423"/>
    </row>
    <row r="34424" spans="1:31">
      <c r="A34424">
        <v>79320</v>
      </c>
      <c r="B34424" t="s">
        <v>29307</v>
      </c>
      <c r="C34424" t="s">
        <v>33477</v>
      </c>
      <c r="D34424" t="e">
        <v>#N/A</v>
      </c>
      <c r="E34424"/>
      <c r="F34424"/>
      <c r="G34424"/>
      <c r="H34424"/>
      <c r="I34424"/>
      <c r="J34424"/>
      <c r="U34424" s="43"/>
      <c r="AE34424"/>
    </row>
    <row r="34425" spans="1:31">
      <c r="A34425">
        <v>79320</v>
      </c>
      <c r="B34425" t="s">
        <v>29307</v>
      </c>
      <c r="C34425" t="s">
        <v>33477</v>
      </c>
      <c r="D34425" t="e">
        <v>#N/A</v>
      </c>
      <c r="E34425"/>
      <c r="F34425"/>
      <c r="G34425"/>
      <c r="H34425"/>
      <c r="I34425"/>
      <c r="J34425"/>
      <c r="U34425" s="43"/>
      <c r="AE34425"/>
    </row>
    <row r="34426" spans="1:31">
      <c r="A34426">
        <v>79320</v>
      </c>
      <c r="B34426" t="s">
        <v>29307</v>
      </c>
      <c r="C34426" t="s">
        <v>33477</v>
      </c>
      <c r="D34426" t="e">
        <v>#N/A</v>
      </c>
      <c r="E34426"/>
      <c r="F34426"/>
      <c r="G34426"/>
      <c r="H34426"/>
      <c r="I34426"/>
      <c r="J34426"/>
      <c r="U34426" s="43"/>
      <c r="AE34426"/>
    </row>
    <row r="34427" spans="1:31">
      <c r="A34427">
        <v>79380</v>
      </c>
      <c r="B34427" t="s">
        <v>29307</v>
      </c>
      <c r="C34427" t="s">
        <v>33477</v>
      </c>
      <c r="D34427" t="s">
        <v>33476</v>
      </c>
      <c r="E34427"/>
      <c r="F34427"/>
      <c r="G34427"/>
      <c r="H34427"/>
      <c r="I34427"/>
      <c r="J34427"/>
      <c r="U34427" s="43"/>
      <c r="AE34427"/>
    </row>
    <row r="34428" spans="1:31">
      <c r="A34428">
        <v>79190</v>
      </c>
      <c r="B34428" t="s">
        <v>29308</v>
      </c>
      <c r="C34428" t="s">
        <v>33477</v>
      </c>
      <c r="D34428" t="s">
        <v>33476</v>
      </c>
      <c r="E34428"/>
      <c r="F34428"/>
      <c r="G34428"/>
      <c r="H34428"/>
      <c r="I34428"/>
      <c r="J34428"/>
      <c r="U34428" s="43"/>
      <c r="AE34428"/>
    </row>
    <row r="34429" spans="1:31">
      <c r="A34429">
        <v>79140</v>
      </c>
      <c r="B34429" t="s">
        <v>29309</v>
      </c>
      <c r="C34429" t="s">
        <v>33477</v>
      </c>
      <c r="D34429" t="s">
        <v>33476</v>
      </c>
      <c r="E34429"/>
      <c r="F34429"/>
      <c r="G34429"/>
      <c r="H34429"/>
      <c r="I34429"/>
      <c r="J34429"/>
      <c r="U34429" s="43"/>
      <c r="AE34429"/>
    </row>
    <row r="34430" spans="1:31">
      <c r="A34430">
        <v>79800</v>
      </c>
      <c r="B34430" t="s">
        <v>29310</v>
      </c>
      <c r="C34430" t="s">
        <v>33477</v>
      </c>
      <c r="D34430" t="s">
        <v>33476</v>
      </c>
      <c r="E34430"/>
      <c r="F34430"/>
      <c r="G34430"/>
      <c r="H34430"/>
      <c r="I34430"/>
      <c r="J34430"/>
      <c r="U34430" s="43"/>
      <c r="AE34430"/>
    </row>
    <row r="34431" spans="1:31">
      <c r="A34431">
        <v>79370</v>
      </c>
      <c r="B34431" t="s">
        <v>29311</v>
      </c>
      <c r="C34431" t="s">
        <v>33477</v>
      </c>
      <c r="D34431" t="s">
        <v>33476</v>
      </c>
      <c r="E34431"/>
      <c r="F34431"/>
      <c r="G34431"/>
      <c r="H34431"/>
      <c r="I34431"/>
      <c r="J34431"/>
      <c r="U34431" s="43"/>
      <c r="AE34431"/>
    </row>
    <row r="34432" spans="1:31">
      <c r="A34432">
        <v>79370</v>
      </c>
      <c r="B34432" t="s">
        <v>29311</v>
      </c>
      <c r="C34432" t="s">
        <v>33477</v>
      </c>
      <c r="D34432" t="s">
        <v>33476</v>
      </c>
      <c r="E34432"/>
      <c r="F34432"/>
      <c r="G34432"/>
      <c r="H34432"/>
      <c r="I34432"/>
      <c r="J34432"/>
      <c r="U34432" s="43"/>
      <c r="AE34432"/>
    </row>
    <row r="34433" spans="1:31">
      <c r="A34433">
        <v>79370</v>
      </c>
      <c r="B34433" t="s">
        <v>29311</v>
      </c>
      <c r="C34433" t="s">
        <v>33477</v>
      </c>
      <c r="D34433" t="s">
        <v>33476</v>
      </c>
      <c r="E34433"/>
      <c r="F34433"/>
      <c r="G34433"/>
      <c r="H34433"/>
      <c r="I34433"/>
      <c r="J34433"/>
      <c r="U34433" s="43"/>
      <c r="AE34433"/>
    </row>
    <row r="34434" spans="1:31">
      <c r="A34434">
        <v>79370</v>
      </c>
      <c r="B34434" t="s">
        <v>29311</v>
      </c>
      <c r="C34434" t="s">
        <v>33477</v>
      </c>
      <c r="D34434" t="s">
        <v>33476</v>
      </c>
      <c r="E34434"/>
      <c r="F34434"/>
      <c r="G34434"/>
      <c r="H34434"/>
      <c r="I34434"/>
      <c r="J34434"/>
      <c r="U34434" s="43"/>
      <c r="AE34434"/>
    </row>
    <row r="34435" spans="1:31">
      <c r="A34435">
        <v>79400</v>
      </c>
      <c r="B34435" t="s">
        <v>29312</v>
      </c>
      <c r="C34435" t="s">
        <v>33477</v>
      </c>
      <c r="D34435" t="s">
        <v>33476</v>
      </c>
      <c r="E34435"/>
      <c r="F34435"/>
      <c r="G34435"/>
      <c r="H34435"/>
      <c r="I34435"/>
      <c r="J34435"/>
      <c r="U34435" s="43"/>
      <c r="AE34435"/>
    </row>
    <row r="34436" spans="1:31">
      <c r="A34436">
        <v>79130</v>
      </c>
      <c r="B34436" t="s">
        <v>29313</v>
      </c>
      <c r="C34436" t="s">
        <v>33477</v>
      </c>
      <c r="D34436" t="s">
        <v>33476</v>
      </c>
      <c r="E34436"/>
      <c r="F34436"/>
      <c r="G34436"/>
      <c r="H34436"/>
      <c r="I34436"/>
      <c r="J34436"/>
      <c r="U34436" s="43"/>
      <c r="AE34436"/>
    </row>
    <row r="34437" spans="1:31">
      <c r="A34437">
        <v>79000</v>
      </c>
      <c r="B34437" t="s">
        <v>29314</v>
      </c>
      <c r="C34437" t="s">
        <v>33477</v>
      </c>
      <c r="D34437" t="s">
        <v>33476</v>
      </c>
      <c r="E34437"/>
      <c r="F34437"/>
      <c r="G34437"/>
      <c r="H34437"/>
      <c r="I34437"/>
      <c r="J34437"/>
      <c r="U34437" s="43"/>
      <c r="AE34437"/>
    </row>
    <row r="34438" spans="1:31">
      <c r="A34438">
        <v>79000</v>
      </c>
      <c r="B34438" t="s">
        <v>29314</v>
      </c>
      <c r="C34438" t="s">
        <v>33477</v>
      </c>
      <c r="D34438" t="s">
        <v>33476</v>
      </c>
      <c r="E34438"/>
      <c r="F34438"/>
      <c r="G34438"/>
      <c r="H34438"/>
      <c r="I34438"/>
      <c r="J34438"/>
      <c r="U34438" s="43"/>
      <c r="AE34438"/>
    </row>
    <row r="34439" spans="1:31">
      <c r="A34439">
        <v>79000</v>
      </c>
      <c r="B34439" t="s">
        <v>29314</v>
      </c>
      <c r="C34439" t="s">
        <v>33477</v>
      </c>
      <c r="D34439" t="s">
        <v>33476</v>
      </c>
      <c r="E34439"/>
      <c r="F34439"/>
      <c r="G34439"/>
      <c r="H34439"/>
      <c r="I34439"/>
      <c r="J34439"/>
      <c r="U34439" s="43"/>
      <c r="AE34439"/>
    </row>
    <row r="34440" spans="1:31">
      <c r="A34440">
        <v>79000</v>
      </c>
      <c r="B34440" t="s">
        <v>29314</v>
      </c>
      <c r="C34440" t="s">
        <v>33477</v>
      </c>
      <c r="D34440" t="s">
        <v>33476</v>
      </c>
      <c r="E34440"/>
      <c r="F34440"/>
      <c r="G34440"/>
      <c r="H34440"/>
      <c r="I34440"/>
      <c r="J34440"/>
      <c r="U34440" s="43"/>
      <c r="AE34440"/>
    </row>
    <row r="34441" spans="1:31">
      <c r="A34441">
        <v>79000</v>
      </c>
      <c r="B34441" t="s">
        <v>29314</v>
      </c>
      <c r="C34441" t="s">
        <v>33477</v>
      </c>
      <c r="D34441" t="s">
        <v>33476</v>
      </c>
      <c r="E34441"/>
      <c r="F34441"/>
      <c r="G34441"/>
      <c r="H34441"/>
      <c r="I34441"/>
      <c r="J34441"/>
      <c r="U34441" s="43"/>
      <c r="AE34441"/>
    </row>
    <row r="34442" spans="1:31">
      <c r="A34442">
        <v>79250</v>
      </c>
      <c r="B34442" t="s">
        <v>29315</v>
      </c>
      <c r="C34442" t="s">
        <v>33477</v>
      </c>
      <c r="D34442" t="s">
        <v>33476</v>
      </c>
      <c r="E34442"/>
      <c r="F34442"/>
      <c r="G34442"/>
      <c r="H34442"/>
      <c r="I34442"/>
      <c r="J34442"/>
      <c r="U34442" s="43"/>
      <c r="AE34442"/>
    </row>
    <row r="34443" spans="1:31">
      <c r="A34443">
        <v>79250</v>
      </c>
      <c r="B34443" t="s">
        <v>29315</v>
      </c>
      <c r="C34443" t="s">
        <v>33477</v>
      </c>
      <c r="D34443" t="s">
        <v>33476</v>
      </c>
      <c r="E34443"/>
      <c r="F34443"/>
      <c r="G34443"/>
      <c r="H34443"/>
      <c r="I34443"/>
      <c r="J34443"/>
      <c r="U34443" s="43"/>
      <c r="AE34443"/>
    </row>
    <row r="34444" spans="1:31">
      <c r="A34444">
        <v>79100</v>
      </c>
      <c r="B34444" t="s">
        <v>29316</v>
      </c>
      <c r="C34444" t="s">
        <v>33480</v>
      </c>
      <c r="D34444" t="s">
        <v>33476</v>
      </c>
      <c r="E34444"/>
      <c r="F34444"/>
      <c r="G34444"/>
      <c r="H34444"/>
      <c r="I34444"/>
      <c r="J34444"/>
      <c r="U34444" s="43"/>
      <c r="AE34444"/>
    </row>
    <row r="34445" spans="1:31">
      <c r="A34445">
        <v>79100</v>
      </c>
      <c r="B34445" t="s">
        <v>29316</v>
      </c>
      <c r="C34445" t="s">
        <v>33480</v>
      </c>
      <c r="D34445" t="s">
        <v>33476</v>
      </c>
      <c r="E34445"/>
      <c r="F34445"/>
      <c r="G34445"/>
      <c r="H34445"/>
      <c r="I34445"/>
      <c r="J34445"/>
      <c r="U34445" s="43"/>
      <c r="AE34445"/>
    </row>
    <row r="34446" spans="1:31">
      <c r="A34446">
        <v>79100</v>
      </c>
      <c r="B34446" t="s">
        <v>29316</v>
      </c>
      <c r="C34446" t="s">
        <v>33480</v>
      </c>
      <c r="D34446" t="s">
        <v>33476</v>
      </c>
      <c r="E34446"/>
      <c r="F34446"/>
      <c r="G34446"/>
      <c r="H34446"/>
      <c r="I34446"/>
      <c r="J34446"/>
      <c r="U34446" s="43"/>
      <c r="AE34446"/>
    </row>
    <row r="34447" spans="1:31">
      <c r="A34447">
        <v>79100</v>
      </c>
      <c r="B34447" t="s">
        <v>29316</v>
      </c>
      <c r="C34447" t="s">
        <v>33480</v>
      </c>
      <c r="D34447" t="s">
        <v>33476</v>
      </c>
      <c r="E34447"/>
      <c r="F34447"/>
      <c r="G34447"/>
      <c r="H34447"/>
      <c r="I34447"/>
      <c r="J34447"/>
      <c r="U34447" s="43"/>
      <c r="AE34447"/>
    </row>
    <row r="34448" spans="1:31">
      <c r="A34448">
        <v>79100</v>
      </c>
      <c r="B34448" t="s">
        <v>29316</v>
      </c>
      <c r="C34448" t="s">
        <v>33480</v>
      </c>
      <c r="D34448" t="s">
        <v>33476</v>
      </c>
      <c r="E34448"/>
      <c r="F34448"/>
      <c r="G34448"/>
      <c r="H34448"/>
      <c r="I34448"/>
      <c r="J34448"/>
      <c r="U34448" s="43"/>
      <c r="AE34448"/>
    </row>
    <row r="34449" spans="1:31">
      <c r="A34449">
        <v>79100</v>
      </c>
      <c r="B34449" t="s">
        <v>29316</v>
      </c>
      <c r="C34449" t="s">
        <v>33480</v>
      </c>
      <c r="D34449" t="s">
        <v>33476</v>
      </c>
      <c r="E34449"/>
      <c r="F34449"/>
      <c r="G34449"/>
      <c r="H34449"/>
      <c r="I34449"/>
      <c r="J34449"/>
      <c r="U34449" s="43"/>
      <c r="AE34449"/>
    </row>
    <row r="34450" spans="1:31">
      <c r="A34450">
        <v>79600</v>
      </c>
      <c r="B34450" t="s">
        <v>29316</v>
      </c>
      <c r="C34450" t="s">
        <v>33480</v>
      </c>
      <c r="D34450" t="s">
        <v>33476</v>
      </c>
      <c r="E34450"/>
      <c r="F34450"/>
      <c r="G34450"/>
      <c r="H34450"/>
      <c r="I34450"/>
      <c r="J34450"/>
      <c r="U34450" s="43"/>
      <c r="AE34450"/>
    </row>
    <row r="34451" spans="1:31">
      <c r="A34451">
        <v>79390</v>
      </c>
      <c r="B34451" t="s">
        <v>29317</v>
      </c>
      <c r="C34451" t="s">
        <v>33477</v>
      </c>
      <c r="D34451" t="s">
        <v>33476</v>
      </c>
      <c r="E34451"/>
      <c r="F34451"/>
      <c r="G34451"/>
      <c r="H34451"/>
      <c r="I34451"/>
      <c r="J34451"/>
      <c r="U34451" s="43"/>
      <c r="AE34451"/>
    </row>
    <row r="34452" spans="1:31">
      <c r="A34452">
        <v>79170</v>
      </c>
      <c r="B34452" t="s">
        <v>29318</v>
      </c>
      <c r="C34452" t="s">
        <v>33477</v>
      </c>
      <c r="D34452" t="s">
        <v>33476</v>
      </c>
      <c r="E34452"/>
      <c r="F34452"/>
      <c r="G34452"/>
      <c r="H34452"/>
      <c r="I34452"/>
      <c r="J34452"/>
      <c r="U34452" s="43"/>
      <c r="AE34452"/>
    </row>
    <row r="34453" spans="1:31">
      <c r="A34453">
        <v>79220</v>
      </c>
      <c r="B34453" t="s">
        <v>29319</v>
      </c>
      <c r="C34453" t="s">
        <v>33477</v>
      </c>
      <c r="D34453" t="s">
        <v>33476</v>
      </c>
      <c r="E34453"/>
      <c r="F34453"/>
      <c r="G34453"/>
      <c r="H34453"/>
      <c r="I34453"/>
      <c r="J34453"/>
      <c r="U34453" s="43"/>
      <c r="AE34453"/>
    </row>
    <row r="34454" spans="1:31">
      <c r="A34454">
        <v>79800</v>
      </c>
      <c r="B34454" t="s">
        <v>29320</v>
      </c>
      <c r="C34454" t="s">
        <v>33477</v>
      </c>
      <c r="D34454" t="s">
        <v>33476</v>
      </c>
      <c r="E34454"/>
      <c r="F34454"/>
      <c r="G34454"/>
      <c r="H34454"/>
      <c r="I34454"/>
      <c r="J34454"/>
      <c r="U34454" s="43"/>
      <c r="AE34454"/>
    </row>
    <row r="34455" spans="1:31">
      <c r="A34455">
        <v>79200</v>
      </c>
      <c r="B34455" t="s">
        <v>29321</v>
      </c>
      <c r="C34455" t="s">
        <v>33477</v>
      </c>
      <c r="D34455" t="s">
        <v>33476</v>
      </c>
      <c r="E34455"/>
      <c r="F34455"/>
      <c r="G34455"/>
      <c r="H34455"/>
      <c r="I34455"/>
      <c r="J34455"/>
      <c r="U34455" s="43"/>
      <c r="AE34455"/>
    </row>
    <row r="34456" spans="1:31">
      <c r="A34456">
        <v>79100</v>
      </c>
      <c r="B34456" t="s">
        <v>29322</v>
      </c>
      <c r="C34456" t="s">
        <v>33480</v>
      </c>
      <c r="D34456" t="s">
        <v>33476</v>
      </c>
      <c r="E34456"/>
      <c r="F34456"/>
      <c r="G34456"/>
      <c r="H34456"/>
      <c r="I34456"/>
      <c r="J34456"/>
      <c r="U34456" s="43"/>
      <c r="AE34456"/>
    </row>
    <row r="34457" spans="1:31">
      <c r="A34457">
        <v>79170</v>
      </c>
      <c r="B34457" t="s">
        <v>29323</v>
      </c>
      <c r="C34457" t="s">
        <v>33477</v>
      </c>
      <c r="D34457" t="s">
        <v>33476</v>
      </c>
      <c r="E34457"/>
      <c r="F34457"/>
      <c r="G34457"/>
      <c r="H34457"/>
      <c r="I34457"/>
      <c r="J34457"/>
      <c r="U34457" s="43"/>
      <c r="AE34457"/>
    </row>
    <row r="34458" spans="1:31">
      <c r="A34458">
        <v>79190</v>
      </c>
      <c r="B34458" t="s">
        <v>29324</v>
      </c>
      <c r="C34458" t="s">
        <v>33477</v>
      </c>
      <c r="D34458" t="s">
        <v>33476</v>
      </c>
      <c r="E34458"/>
      <c r="F34458"/>
      <c r="G34458"/>
      <c r="H34458"/>
      <c r="I34458"/>
      <c r="J34458"/>
      <c r="U34458" s="43"/>
      <c r="AE34458"/>
    </row>
    <row r="34459" spans="1:31">
      <c r="A34459">
        <v>79700</v>
      </c>
      <c r="B34459" t="s">
        <v>29325</v>
      </c>
      <c r="C34459" t="s">
        <v>33477</v>
      </c>
      <c r="D34459" t="s">
        <v>33476</v>
      </c>
      <c r="E34459"/>
      <c r="F34459"/>
      <c r="G34459"/>
      <c r="H34459"/>
      <c r="I34459"/>
      <c r="J34459"/>
      <c r="U34459" s="43"/>
      <c r="AE34459"/>
    </row>
    <row r="34460" spans="1:31">
      <c r="A34460">
        <v>79200</v>
      </c>
      <c r="B34460" t="s">
        <v>29326</v>
      </c>
      <c r="C34460" t="s">
        <v>33477</v>
      </c>
      <c r="D34460" t="s">
        <v>33476</v>
      </c>
      <c r="E34460"/>
      <c r="F34460"/>
      <c r="G34460"/>
      <c r="H34460"/>
      <c r="I34460"/>
      <c r="J34460"/>
      <c r="U34460" s="43"/>
      <c r="AE34460"/>
    </row>
    <row r="34461" spans="1:31">
      <c r="A34461">
        <v>79330</v>
      </c>
      <c r="B34461" t="s">
        <v>6508</v>
      </c>
      <c r="C34461" t="s">
        <v>33477</v>
      </c>
      <c r="D34461" t="s">
        <v>33476</v>
      </c>
      <c r="E34461"/>
      <c r="F34461"/>
      <c r="G34461"/>
      <c r="H34461"/>
      <c r="I34461"/>
      <c r="J34461"/>
      <c r="U34461" s="43"/>
      <c r="AE34461"/>
    </row>
    <row r="34462" spans="1:31">
      <c r="A34462">
        <v>79140</v>
      </c>
      <c r="B34462" t="s">
        <v>1606</v>
      </c>
      <c r="C34462" t="s">
        <v>33477</v>
      </c>
      <c r="D34462" t="s">
        <v>33476</v>
      </c>
      <c r="E34462"/>
      <c r="F34462"/>
      <c r="G34462"/>
      <c r="H34462"/>
      <c r="I34462"/>
      <c r="J34462"/>
      <c r="U34462" s="43"/>
      <c r="AE34462"/>
    </row>
    <row r="34463" spans="1:31">
      <c r="A34463">
        <v>79190</v>
      </c>
      <c r="B34463" t="s">
        <v>29327</v>
      </c>
      <c r="C34463" t="s">
        <v>33477</v>
      </c>
      <c r="D34463" t="s">
        <v>33476</v>
      </c>
      <c r="E34463"/>
      <c r="F34463"/>
      <c r="G34463"/>
      <c r="H34463"/>
      <c r="I34463"/>
      <c r="J34463"/>
      <c r="U34463" s="43"/>
      <c r="AE34463"/>
    </row>
    <row r="34464" spans="1:31">
      <c r="A34464">
        <v>79200</v>
      </c>
      <c r="B34464" t="s">
        <v>29328</v>
      </c>
      <c r="C34464" t="s">
        <v>33477</v>
      </c>
      <c r="D34464" t="s">
        <v>33476</v>
      </c>
      <c r="E34464"/>
      <c r="F34464"/>
      <c r="G34464"/>
      <c r="H34464"/>
      <c r="I34464"/>
      <c r="J34464"/>
      <c r="U34464" s="43"/>
      <c r="AE34464"/>
    </row>
    <row r="34465" spans="1:31">
      <c r="A34465">
        <v>79130</v>
      </c>
      <c r="B34465" t="s">
        <v>29329</v>
      </c>
      <c r="C34465" t="s">
        <v>33477</v>
      </c>
      <c r="D34465" t="s">
        <v>33476</v>
      </c>
      <c r="E34465"/>
      <c r="F34465"/>
      <c r="G34465"/>
      <c r="H34465"/>
      <c r="I34465"/>
      <c r="J34465"/>
      <c r="U34465" s="43"/>
      <c r="AE34465"/>
    </row>
    <row r="34466" spans="1:31">
      <c r="A34466">
        <v>79230</v>
      </c>
      <c r="B34466" t="s">
        <v>29330</v>
      </c>
      <c r="C34466" t="s">
        <v>33477</v>
      </c>
      <c r="D34466" t="s">
        <v>33476</v>
      </c>
      <c r="E34466"/>
      <c r="F34466"/>
      <c r="G34466"/>
      <c r="H34466"/>
      <c r="I34466"/>
      <c r="J34466"/>
      <c r="U34466" s="43"/>
      <c r="AE34466"/>
    </row>
    <row r="34467" spans="1:31">
      <c r="A34467">
        <v>79370</v>
      </c>
      <c r="B34467" t="s">
        <v>29331</v>
      </c>
      <c r="C34467" t="s">
        <v>33477</v>
      </c>
      <c r="D34467" t="s">
        <v>33476</v>
      </c>
      <c r="E34467"/>
      <c r="F34467"/>
      <c r="G34467"/>
      <c r="H34467"/>
      <c r="I34467"/>
      <c r="J34467"/>
      <c r="U34467" s="43"/>
      <c r="AE34467"/>
    </row>
    <row r="34468" spans="1:31">
      <c r="A34468">
        <v>79800</v>
      </c>
      <c r="B34468" t="s">
        <v>29331</v>
      </c>
      <c r="C34468" t="s">
        <v>33477</v>
      </c>
      <c r="D34468" t="s">
        <v>33476</v>
      </c>
      <c r="E34468"/>
      <c r="F34468"/>
      <c r="G34468"/>
      <c r="H34468"/>
      <c r="I34468"/>
      <c r="J34468"/>
      <c r="U34468" s="43"/>
      <c r="AE34468"/>
    </row>
    <row r="34469" spans="1:31">
      <c r="A34469">
        <v>79390</v>
      </c>
      <c r="B34469" t="s">
        <v>18336</v>
      </c>
      <c r="C34469" t="s">
        <v>33477</v>
      </c>
      <c r="D34469" t="s">
        <v>33476</v>
      </c>
      <c r="E34469"/>
      <c r="F34469"/>
      <c r="G34469"/>
      <c r="H34469"/>
      <c r="I34469"/>
      <c r="J34469"/>
      <c r="U34469" s="43"/>
      <c r="AE34469"/>
    </row>
    <row r="34470" spans="1:31">
      <c r="A34470">
        <v>79210</v>
      </c>
      <c r="B34470" t="s">
        <v>29332</v>
      </c>
      <c r="C34470" t="s">
        <v>33477</v>
      </c>
      <c r="D34470" t="s">
        <v>33476</v>
      </c>
      <c r="E34470"/>
      <c r="F34470"/>
      <c r="G34470"/>
      <c r="H34470"/>
      <c r="I34470"/>
      <c r="J34470"/>
      <c r="U34470" s="43"/>
      <c r="AE34470"/>
    </row>
    <row r="34471" spans="1:31">
      <c r="A34471">
        <v>79160</v>
      </c>
      <c r="B34471" t="s">
        <v>29333</v>
      </c>
      <c r="C34471" t="s">
        <v>33477</v>
      </c>
      <c r="D34471" t="s">
        <v>33476</v>
      </c>
      <c r="E34471"/>
      <c r="F34471"/>
      <c r="G34471"/>
      <c r="H34471"/>
      <c r="I34471"/>
      <c r="J34471"/>
      <c r="U34471" s="43"/>
      <c r="AE34471"/>
    </row>
    <row r="34472" spans="1:31">
      <c r="A34472">
        <v>79420</v>
      </c>
      <c r="B34472" t="s">
        <v>29334</v>
      </c>
      <c r="C34472" t="s">
        <v>33477</v>
      </c>
      <c r="D34472" t="s">
        <v>33482</v>
      </c>
      <c r="E34472"/>
      <c r="F34472"/>
      <c r="G34472"/>
      <c r="H34472"/>
      <c r="I34472"/>
      <c r="J34472"/>
      <c r="U34472" s="43"/>
      <c r="AE34472"/>
    </row>
    <row r="34473" spans="1:31">
      <c r="A34473">
        <v>79130</v>
      </c>
      <c r="B34473" t="s">
        <v>29335</v>
      </c>
      <c r="C34473" t="s">
        <v>33477</v>
      </c>
      <c r="D34473" t="s">
        <v>33476</v>
      </c>
      <c r="E34473"/>
      <c r="F34473"/>
      <c r="G34473"/>
      <c r="H34473"/>
      <c r="I34473"/>
      <c r="J34473"/>
      <c r="U34473" s="43"/>
      <c r="AE34473"/>
    </row>
    <row r="34474" spans="1:31">
      <c r="A34474">
        <v>79270</v>
      </c>
      <c r="B34474" t="s">
        <v>29336</v>
      </c>
      <c r="C34474" t="s">
        <v>33477</v>
      </c>
      <c r="D34474" t="s">
        <v>33476</v>
      </c>
      <c r="E34474"/>
      <c r="F34474"/>
      <c r="G34474"/>
      <c r="H34474"/>
      <c r="I34474"/>
      <c r="J34474"/>
      <c r="U34474" s="43"/>
      <c r="AE34474"/>
    </row>
    <row r="34475" spans="1:31">
      <c r="A34475">
        <v>79120</v>
      </c>
      <c r="B34475" t="s">
        <v>29337</v>
      </c>
      <c r="C34475" t="s">
        <v>33477</v>
      </c>
      <c r="D34475" t="s">
        <v>33476</v>
      </c>
      <c r="E34475"/>
      <c r="F34475"/>
      <c r="G34475"/>
      <c r="H34475"/>
      <c r="I34475"/>
      <c r="J34475"/>
      <c r="U34475" s="43"/>
      <c r="AE34475"/>
    </row>
    <row r="34476" spans="1:31">
      <c r="A34476">
        <v>79260</v>
      </c>
      <c r="B34476" t="s">
        <v>493</v>
      </c>
      <c r="C34476" t="s">
        <v>33477</v>
      </c>
      <c r="D34476" t="s">
        <v>33476</v>
      </c>
      <c r="E34476"/>
      <c r="F34476"/>
      <c r="G34476"/>
      <c r="H34476"/>
      <c r="I34476"/>
      <c r="J34476"/>
      <c r="U34476" s="43"/>
      <c r="AE34476"/>
    </row>
    <row r="34477" spans="1:31">
      <c r="A34477">
        <v>79700</v>
      </c>
      <c r="B34477" t="s">
        <v>29338</v>
      </c>
      <c r="C34477" t="s">
        <v>33477</v>
      </c>
      <c r="D34477" t="s">
        <v>33476</v>
      </c>
      <c r="E34477"/>
      <c r="F34477"/>
      <c r="G34477"/>
      <c r="H34477"/>
      <c r="I34477"/>
      <c r="J34477"/>
      <c r="U34477" s="43"/>
      <c r="AE34477"/>
    </row>
    <row r="34478" spans="1:31">
      <c r="A34478">
        <v>79380</v>
      </c>
      <c r="B34478" t="s">
        <v>29339</v>
      </c>
      <c r="C34478" t="s">
        <v>33477</v>
      </c>
      <c r="D34478" t="s">
        <v>33476</v>
      </c>
      <c r="E34478"/>
      <c r="F34478"/>
      <c r="G34478"/>
      <c r="H34478"/>
      <c r="I34478"/>
      <c r="J34478"/>
      <c r="U34478" s="43"/>
      <c r="AE34478"/>
    </row>
    <row r="34479" spans="1:31">
      <c r="A34479">
        <v>79300</v>
      </c>
      <c r="B34479" t="s">
        <v>29340</v>
      </c>
      <c r="C34479" t="s">
        <v>33477</v>
      </c>
      <c r="D34479" t="s">
        <v>33476</v>
      </c>
      <c r="E34479"/>
      <c r="F34479"/>
      <c r="G34479"/>
      <c r="H34479"/>
      <c r="I34479"/>
      <c r="J34479"/>
      <c r="U34479" s="43"/>
      <c r="AE34479"/>
    </row>
    <row r="34480" spans="1:31">
      <c r="A34480">
        <v>79450</v>
      </c>
      <c r="B34480" t="s">
        <v>29341</v>
      </c>
      <c r="C34480" t="s">
        <v>33477</v>
      </c>
      <c r="D34480" t="e">
        <v>#N/A</v>
      </c>
      <c r="E34480"/>
      <c r="F34480"/>
      <c r="G34480"/>
      <c r="H34480"/>
      <c r="I34480"/>
      <c r="J34480"/>
      <c r="U34480" s="43"/>
      <c r="AE34480"/>
    </row>
    <row r="34481" spans="1:31">
      <c r="A34481">
        <v>79220</v>
      </c>
      <c r="B34481" t="s">
        <v>29342</v>
      </c>
      <c r="C34481" t="s">
        <v>33477</v>
      </c>
      <c r="D34481" t="s">
        <v>33476</v>
      </c>
      <c r="E34481"/>
      <c r="F34481"/>
      <c r="G34481"/>
      <c r="H34481"/>
      <c r="I34481"/>
      <c r="J34481"/>
      <c r="U34481" s="43"/>
      <c r="AE34481"/>
    </row>
    <row r="34482" spans="1:31">
      <c r="A34482">
        <v>79150</v>
      </c>
      <c r="B34482" t="s">
        <v>29343</v>
      </c>
      <c r="C34482" t="s">
        <v>33477</v>
      </c>
      <c r="D34482" t="s">
        <v>33476</v>
      </c>
      <c r="E34482"/>
      <c r="F34482"/>
      <c r="G34482"/>
      <c r="H34482"/>
      <c r="I34482"/>
      <c r="J34482"/>
      <c r="U34482" s="43"/>
      <c r="AE34482"/>
    </row>
    <row r="34483" spans="1:31">
      <c r="A34483">
        <v>79150</v>
      </c>
      <c r="B34483" t="s">
        <v>29343</v>
      </c>
      <c r="C34483" t="s">
        <v>33477</v>
      </c>
      <c r="D34483" t="s">
        <v>33476</v>
      </c>
      <c r="E34483"/>
      <c r="F34483"/>
      <c r="G34483"/>
      <c r="H34483"/>
      <c r="I34483"/>
      <c r="J34483"/>
      <c r="U34483" s="43"/>
      <c r="AE34483"/>
    </row>
    <row r="34484" spans="1:31">
      <c r="A34484">
        <v>79120</v>
      </c>
      <c r="B34484" t="s">
        <v>5566</v>
      </c>
      <c r="C34484" t="s">
        <v>33477</v>
      </c>
      <c r="D34484" t="s">
        <v>33476</v>
      </c>
      <c r="E34484"/>
      <c r="F34484"/>
      <c r="G34484"/>
      <c r="H34484"/>
      <c r="I34484"/>
      <c r="J34484"/>
      <c r="U34484" s="43"/>
      <c r="AE34484"/>
    </row>
    <row r="34485" spans="1:31">
      <c r="A34485">
        <v>79100</v>
      </c>
      <c r="B34485" t="s">
        <v>29344</v>
      </c>
      <c r="C34485" t="s">
        <v>33480</v>
      </c>
      <c r="D34485" t="s">
        <v>33476</v>
      </c>
      <c r="E34485"/>
      <c r="F34485"/>
      <c r="G34485"/>
      <c r="H34485"/>
      <c r="I34485"/>
      <c r="J34485"/>
      <c r="U34485" s="43"/>
      <c r="AE34485"/>
    </row>
    <row r="34486" spans="1:31">
      <c r="A34486">
        <v>79800</v>
      </c>
      <c r="B34486" t="s">
        <v>29345</v>
      </c>
      <c r="C34486" t="s">
        <v>33477</v>
      </c>
      <c r="D34486" t="s">
        <v>33476</v>
      </c>
      <c r="E34486"/>
      <c r="F34486"/>
      <c r="G34486"/>
      <c r="H34486"/>
      <c r="I34486"/>
      <c r="J34486"/>
      <c r="U34486" s="43"/>
      <c r="AE34486"/>
    </row>
    <row r="34487" spans="1:31">
      <c r="A34487">
        <v>79410</v>
      </c>
      <c r="B34487" t="s">
        <v>29346</v>
      </c>
      <c r="C34487" t="s">
        <v>33477</v>
      </c>
      <c r="D34487" t="s">
        <v>33476</v>
      </c>
      <c r="E34487"/>
      <c r="F34487"/>
      <c r="G34487"/>
      <c r="H34487"/>
      <c r="I34487"/>
      <c r="J34487"/>
      <c r="U34487" s="43"/>
      <c r="AE34487"/>
    </row>
    <row r="34488" spans="1:31">
      <c r="A34488">
        <v>79330</v>
      </c>
      <c r="B34488" t="s">
        <v>5942</v>
      </c>
      <c r="C34488" t="s">
        <v>33477</v>
      </c>
      <c r="D34488" t="s">
        <v>33476</v>
      </c>
      <c r="E34488"/>
      <c r="F34488"/>
      <c r="G34488"/>
      <c r="H34488"/>
      <c r="I34488"/>
      <c r="J34488"/>
      <c r="U34488" s="43"/>
      <c r="AE34488"/>
    </row>
    <row r="34489" spans="1:31">
      <c r="A34489">
        <v>79500</v>
      </c>
      <c r="B34489" t="s">
        <v>29347</v>
      </c>
      <c r="C34489" t="s">
        <v>33477</v>
      </c>
      <c r="D34489" t="s">
        <v>33476</v>
      </c>
      <c r="E34489"/>
      <c r="F34489"/>
      <c r="G34489"/>
      <c r="H34489"/>
      <c r="I34489"/>
      <c r="J34489"/>
      <c r="U34489" s="43"/>
      <c r="AE34489"/>
    </row>
    <row r="34490" spans="1:31">
      <c r="A34490">
        <v>79500</v>
      </c>
      <c r="B34490" t="s">
        <v>29347</v>
      </c>
      <c r="C34490" t="s">
        <v>33477</v>
      </c>
      <c r="D34490" t="s">
        <v>33476</v>
      </c>
      <c r="E34490"/>
      <c r="F34490"/>
      <c r="G34490"/>
      <c r="H34490"/>
      <c r="I34490"/>
      <c r="J34490"/>
      <c r="U34490" s="43"/>
      <c r="AE34490"/>
    </row>
    <row r="34491" spans="1:31">
      <c r="A34491">
        <v>79600</v>
      </c>
      <c r="B34491" t="s">
        <v>29348</v>
      </c>
      <c r="C34491" t="s">
        <v>33480</v>
      </c>
      <c r="D34491" t="s">
        <v>33476</v>
      </c>
      <c r="E34491"/>
      <c r="F34491"/>
      <c r="G34491"/>
      <c r="H34491"/>
      <c r="I34491"/>
      <c r="J34491"/>
      <c r="U34491" s="43"/>
      <c r="AE34491"/>
    </row>
    <row r="34492" spans="1:31">
      <c r="A34492">
        <v>79400</v>
      </c>
      <c r="B34492" t="s">
        <v>29349</v>
      </c>
      <c r="C34492" t="s">
        <v>33477</v>
      </c>
      <c r="D34492" t="s">
        <v>33476</v>
      </c>
      <c r="E34492"/>
      <c r="F34492"/>
      <c r="G34492"/>
      <c r="H34492"/>
      <c r="I34492"/>
      <c r="J34492"/>
      <c r="U34492" s="43"/>
      <c r="AE34492"/>
    </row>
    <row r="34493" spans="1:31">
      <c r="A34493">
        <v>79210</v>
      </c>
      <c r="B34493" t="s">
        <v>29350</v>
      </c>
      <c r="C34493" t="s">
        <v>33477</v>
      </c>
      <c r="D34493" t="s">
        <v>33476</v>
      </c>
      <c r="E34493"/>
      <c r="F34493"/>
      <c r="G34493"/>
      <c r="H34493"/>
      <c r="I34493"/>
      <c r="J34493"/>
      <c r="U34493" s="43"/>
      <c r="AE34493"/>
    </row>
    <row r="34494" spans="1:31">
      <c r="A34494">
        <v>79200</v>
      </c>
      <c r="B34494" t="s">
        <v>29351</v>
      </c>
      <c r="C34494" t="s">
        <v>33477</v>
      </c>
      <c r="D34494" t="s">
        <v>33476</v>
      </c>
      <c r="E34494"/>
      <c r="F34494"/>
      <c r="G34494"/>
      <c r="H34494"/>
      <c r="I34494"/>
      <c r="J34494"/>
      <c r="U34494" s="43"/>
      <c r="AE34494"/>
    </row>
    <row r="34495" spans="1:31">
      <c r="A34495">
        <v>79340</v>
      </c>
      <c r="B34495" t="s">
        <v>11579</v>
      </c>
      <c r="C34495" t="s">
        <v>33477</v>
      </c>
      <c r="D34495" t="s">
        <v>33476</v>
      </c>
      <c r="E34495"/>
      <c r="F34495"/>
      <c r="G34495"/>
      <c r="H34495"/>
      <c r="I34495"/>
      <c r="J34495"/>
      <c r="U34495" s="43"/>
      <c r="AE34495"/>
    </row>
    <row r="34496" spans="1:31">
      <c r="A34496">
        <v>79210</v>
      </c>
      <c r="B34496" t="s">
        <v>29352</v>
      </c>
      <c r="C34496" t="s">
        <v>33477</v>
      </c>
      <c r="D34496" t="s">
        <v>33476</v>
      </c>
      <c r="E34496"/>
      <c r="F34496"/>
      <c r="G34496"/>
      <c r="H34496"/>
      <c r="I34496"/>
      <c r="J34496"/>
      <c r="U34496" s="43"/>
      <c r="AE34496"/>
    </row>
    <row r="34497" spans="1:31">
      <c r="A34497">
        <v>79100</v>
      </c>
      <c r="B34497" t="s">
        <v>29353</v>
      </c>
      <c r="C34497" t="s">
        <v>33480</v>
      </c>
      <c r="D34497" t="s">
        <v>33476</v>
      </c>
      <c r="E34497"/>
      <c r="F34497"/>
      <c r="G34497"/>
      <c r="H34497"/>
      <c r="I34497"/>
      <c r="J34497"/>
      <c r="U34497" s="43"/>
      <c r="AE34497"/>
    </row>
    <row r="34498" spans="1:31">
      <c r="A34498">
        <v>79100</v>
      </c>
      <c r="B34498" t="s">
        <v>29354</v>
      </c>
      <c r="C34498" t="s">
        <v>33480</v>
      </c>
      <c r="D34498" t="s">
        <v>33476</v>
      </c>
      <c r="E34498"/>
      <c r="F34498"/>
      <c r="G34498"/>
      <c r="H34498"/>
      <c r="I34498"/>
      <c r="J34498"/>
      <c r="U34498" s="43"/>
      <c r="AE34498"/>
    </row>
    <row r="34499" spans="1:31">
      <c r="A34499">
        <v>79160</v>
      </c>
      <c r="B34499" t="s">
        <v>29355</v>
      </c>
      <c r="C34499" t="s">
        <v>33477</v>
      </c>
      <c r="D34499" t="s">
        <v>33476</v>
      </c>
      <c r="E34499"/>
      <c r="F34499"/>
      <c r="G34499"/>
      <c r="H34499"/>
      <c r="I34499"/>
      <c r="J34499"/>
      <c r="U34499" s="43"/>
      <c r="AE34499"/>
    </row>
    <row r="34500" spans="1:31">
      <c r="A34500">
        <v>79100</v>
      </c>
      <c r="B34500" t="s">
        <v>29356</v>
      </c>
      <c r="C34500" t="s">
        <v>33480</v>
      </c>
      <c r="D34500" t="s">
        <v>33476</v>
      </c>
      <c r="E34500"/>
      <c r="F34500"/>
      <c r="G34500"/>
      <c r="H34500"/>
      <c r="I34500"/>
      <c r="J34500"/>
      <c r="U34500" s="43"/>
      <c r="AE34500"/>
    </row>
    <row r="34501" spans="1:31">
      <c r="A34501">
        <v>79420</v>
      </c>
      <c r="B34501" t="s">
        <v>29357</v>
      </c>
      <c r="C34501" t="s">
        <v>33477</v>
      </c>
      <c r="D34501" t="s">
        <v>33482</v>
      </c>
      <c r="E34501"/>
      <c r="F34501"/>
      <c r="G34501"/>
      <c r="H34501"/>
      <c r="I34501"/>
      <c r="J34501"/>
      <c r="U34501" s="43"/>
      <c r="AE34501"/>
    </row>
    <row r="34502" spans="1:31">
      <c r="A34502">
        <v>79600</v>
      </c>
      <c r="B34502" t="s">
        <v>29358</v>
      </c>
      <c r="C34502" t="s">
        <v>33480</v>
      </c>
      <c r="D34502" t="s">
        <v>33476</v>
      </c>
      <c r="E34502"/>
      <c r="F34502"/>
      <c r="G34502"/>
      <c r="H34502"/>
      <c r="I34502"/>
      <c r="J34502"/>
      <c r="U34502" s="43"/>
      <c r="AE34502"/>
    </row>
    <row r="34503" spans="1:31">
      <c r="A34503">
        <v>79600</v>
      </c>
      <c r="B34503" t="s">
        <v>29358</v>
      </c>
      <c r="C34503" t="s">
        <v>33480</v>
      </c>
      <c r="D34503" t="s">
        <v>33476</v>
      </c>
      <c r="E34503"/>
      <c r="F34503"/>
      <c r="G34503"/>
      <c r="H34503"/>
      <c r="I34503"/>
      <c r="J34503"/>
      <c r="U34503" s="43"/>
      <c r="AE34503"/>
    </row>
    <row r="34504" spans="1:31">
      <c r="A34504">
        <v>79160</v>
      </c>
      <c r="B34504" t="s">
        <v>29359</v>
      </c>
      <c r="C34504" t="s">
        <v>33477</v>
      </c>
      <c r="D34504" t="s">
        <v>33476</v>
      </c>
      <c r="E34504"/>
      <c r="F34504"/>
      <c r="G34504"/>
      <c r="H34504"/>
      <c r="I34504"/>
      <c r="J34504"/>
      <c r="U34504" s="43"/>
      <c r="AE34504"/>
    </row>
    <row r="34505" spans="1:31">
      <c r="A34505">
        <v>79400</v>
      </c>
      <c r="B34505" t="s">
        <v>29360</v>
      </c>
      <c r="C34505" t="s">
        <v>33477</v>
      </c>
      <c r="D34505" t="s">
        <v>33476</v>
      </c>
      <c r="E34505"/>
      <c r="F34505"/>
      <c r="G34505"/>
      <c r="H34505"/>
      <c r="I34505"/>
      <c r="J34505"/>
      <c r="U34505" s="43"/>
      <c r="AE34505"/>
    </row>
    <row r="34506" spans="1:31">
      <c r="A34506">
        <v>79310</v>
      </c>
      <c r="B34506" t="s">
        <v>29361</v>
      </c>
      <c r="C34506" t="s">
        <v>33477</v>
      </c>
      <c r="D34506" t="s">
        <v>33476</v>
      </c>
      <c r="E34506"/>
      <c r="F34506"/>
      <c r="G34506"/>
      <c r="H34506"/>
      <c r="I34506"/>
      <c r="J34506"/>
      <c r="U34506" s="43"/>
      <c r="AE34506"/>
    </row>
    <row r="34507" spans="1:31">
      <c r="A34507">
        <v>79230</v>
      </c>
      <c r="B34507" t="s">
        <v>29362</v>
      </c>
      <c r="C34507" t="s">
        <v>33477</v>
      </c>
      <c r="D34507" t="s">
        <v>33476</v>
      </c>
      <c r="E34507"/>
      <c r="F34507"/>
      <c r="G34507"/>
      <c r="H34507"/>
      <c r="I34507"/>
      <c r="J34507"/>
      <c r="U34507" s="43"/>
      <c r="AE34507"/>
    </row>
    <row r="34508" spans="1:31">
      <c r="A34508">
        <v>79100</v>
      </c>
      <c r="B34508" t="s">
        <v>29363</v>
      </c>
      <c r="C34508" t="s">
        <v>33480</v>
      </c>
      <c r="D34508" t="s">
        <v>33476</v>
      </c>
      <c r="E34508"/>
      <c r="F34508"/>
      <c r="G34508"/>
      <c r="H34508"/>
      <c r="I34508"/>
      <c r="J34508"/>
      <c r="U34508" s="43"/>
      <c r="AE34508"/>
    </row>
    <row r="34509" spans="1:31">
      <c r="A34509">
        <v>79400</v>
      </c>
      <c r="B34509" t="s">
        <v>29364</v>
      </c>
      <c r="C34509" t="s">
        <v>33477</v>
      </c>
      <c r="D34509" t="s">
        <v>33476</v>
      </c>
      <c r="E34509"/>
      <c r="F34509"/>
      <c r="G34509"/>
      <c r="H34509"/>
      <c r="I34509"/>
      <c r="J34509"/>
      <c r="U34509" s="43"/>
      <c r="AE34509"/>
    </row>
    <row r="34510" spans="1:31">
      <c r="A34510">
        <v>79290</v>
      </c>
      <c r="B34510" t="s">
        <v>29365</v>
      </c>
      <c r="C34510" t="s">
        <v>33480</v>
      </c>
      <c r="D34510" t="s">
        <v>33476</v>
      </c>
      <c r="E34510"/>
      <c r="F34510"/>
      <c r="G34510"/>
      <c r="H34510"/>
      <c r="I34510"/>
      <c r="J34510"/>
      <c r="U34510" s="43"/>
      <c r="AE34510"/>
    </row>
    <row r="34511" spans="1:31">
      <c r="A34511">
        <v>79420</v>
      </c>
      <c r="B34511" t="s">
        <v>17027</v>
      </c>
      <c r="C34511" t="s">
        <v>33477</v>
      </c>
      <c r="D34511" t="s">
        <v>33482</v>
      </c>
      <c r="E34511"/>
      <c r="F34511"/>
      <c r="G34511"/>
      <c r="H34511"/>
      <c r="I34511"/>
      <c r="J34511"/>
      <c r="U34511" s="43"/>
      <c r="AE34511"/>
    </row>
    <row r="34512" spans="1:31">
      <c r="A34512">
        <v>79150</v>
      </c>
      <c r="B34512" t="s">
        <v>29366</v>
      </c>
      <c r="C34512" t="s">
        <v>33477</v>
      </c>
      <c r="D34512" t="s">
        <v>33476</v>
      </c>
      <c r="E34512"/>
      <c r="F34512"/>
      <c r="G34512"/>
      <c r="H34512"/>
      <c r="I34512"/>
      <c r="J34512"/>
      <c r="U34512" s="43"/>
      <c r="AE34512"/>
    </row>
    <row r="34513" spans="1:31">
      <c r="A34513">
        <v>79150</v>
      </c>
      <c r="B34513" t="s">
        <v>29366</v>
      </c>
      <c r="C34513" t="s">
        <v>33477</v>
      </c>
      <c r="D34513" t="s">
        <v>33476</v>
      </c>
      <c r="E34513"/>
      <c r="F34513"/>
      <c r="G34513"/>
      <c r="H34513"/>
      <c r="I34513"/>
      <c r="J34513"/>
      <c r="U34513" s="43"/>
      <c r="AE34513"/>
    </row>
    <row r="34514" spans="1:31">
      <c r="A34514">
        <v>79410</v>
      </c>
      <c r="B34514" t="s">
        <v>29367</v>
      </c>
      <c r="C34514" t="s">
        <v>33477</v>
      </c>
      <c r="D34514" t="s">
        <v>33476</v>
      </c>
      <c r="E34514"/>
      <c r="F34514"/>
      <c r="G34514"/>
      <c r="H34514"/>
      <c r="I34514"/>
      <c r="J34514"/>
      <c r="U34514" s="43"/>
      <c r="AE34514"/>
    </row>
    <row r="34515" spans="1:31">
      <c r="A34515">
        <v>79260</v>
      </c>
      <c r="B34515" t="s">
        <v>29368</v>
      </c>
      <c r="C34515" t="s">
        <v>33477</v>
      </c>
      <c r="D34515" t="s">
        <v>33476</v>
      </c>
      <c r="E34515"/>
      <c r="F34515"/>
      <c r="G34515"/>
      <c r="H34515"/>
      <c r="I34515"/>
      <c r="J34515"/>
      <c r="U34515" s="43"/>
      <c r="AE34515"/>
    </row>
    <row r="34516" spans="1:31">
      <c r="A34516">
        <v>79220</v>
      </c>
      <c r="B34516" t="s">
        <v>29369</v>
      </c>
      <c r="C34516" t="s">
        <v>33477</v>
      </c>
      <c r="D34516" t="s">
        <v>33476</v>
      </c>
      <c r="E34516"/>
      <c r="F34516"/>
      <c r="G34516"/>
      <c r="H34516"/>
      <c r="I34516"/>
      <c r="J34516"/>
      <c r="U34516" s="43"/>
      <c r="AE34516"/>
    </row>
    <row r="34517" spans="1:31">
      <c r="A34517">
        <v>79310</v>
      </c>
      <c r="B34517" t="s">
        <v>29370</v>
      </c>
      <c r="C34517" t="s">
        <v>33477</v>
      </c>
      <c r="D34517" t="s">
        <v>33476</v>
      </c>
      <c r="E34517"/>
      <c r="F34517"/>
      <c r="G34517"/>
      <c r="H34517"/>
      <c r="I34517"/>
      <c r="J34517"/>
      <c r="U34517" s="43"/>
      <c r="AE34517"/>
    </row>
    <row r="34518" spans="1:31">
      <c r="A34518">
        <v>79310</v>
      </c>
      <c r="B34518" t="s">
        <v>29370</v>
      </c>
      <c r="C34518" t="s">
        <v>33477</v>
      </c>
      <c r="D34518" t="s">
        <v>33476</v>
      </c>
      <c r="E34518"/>
      <c r="F34518"/>
      <c r="G34518"/>
      <c r="H34518"/>
      <c r="I34518"/>
      <c r="J34518"/>
      <c r="U34518" s="43"/>
      <c r="AE34518"/>
    </row>
    <row r="34519" spans="1:31">
      <c r="A34519">
        <v>79240</v>
      </c>
      <c r="B34519" t="s">
        <v>29371</v>
      </c>
      <c r="C34519" t="s">
        <v>33477</v>
      </c>
      <c r="D34519" t="s">
        <v>33476</v>
      </c>
      <c r="E34519"/>
      <c r="F34519"/>
      <c r="G34519"/>
      <c r="H34519"/>
      <c r="I34519"/>
      <c r="J34519"/>
      <c r="U34519" s="43"/>
      <c r="AE34519"/>
    </row>
    <row r="34520" spans="1:31">
      <c r="A34520">
        <v>79700</v>
      </c>
      <c r="B34520" t="s">
        <v>29372</v>
      </c>
      <c r="C34520" t="s">
        <v>33477</v>
      </c>
      <c r="D34520" t="s">
        <v>33476</v>
      </c>
      <c r="E34520"/>
      <c r="F34520"/>
      <c r="G34520"/>
      <c r="H34520"/>
      <c r="I34520"/>
      <c r="J34520"/>
      <c r="U34520" s="43"/>
      <c r="AE34520"/>
    </row>
    <row r="34521" spans="1:31">
      <c r="A34521">
        <v>79160</v>
      </c>
      <c r="B34521" t="s">
        <v>29373</v>
      </c>
      <c r="C34521" t="s">
        <v>33477</v>
      </c>
      <c r="D34521" t="s">
        <v>33476</v>
      </c>
      <c r="E34521"/>
      <c r="F34521"/>
      <c r="G34521"/>
      <c r="H34521"/>
      <c r="I34521"/>
      <c r="J34521"/>
      <c r="U34521" s="43"/>
      <c r="AE34521"/>
    </row>
    <row r="34522" spans="1:31">
      <c r="A34522">
        <v>79410</v>
      </c>
      <c r="B34522" t="s">
        <v>547</v>
      </c>
      <c r="C34522" t="s">
        <v>33477</v>
      </c>
      <c r="D34522" t="s">
        <v>33476</v>
      </c>
      <c r="E34522"/>
      <c r="F34522"/>
      <c r="G34522"/>
      <c r="H34522"/>
      <c r="I34522"/>
      <c r="J34522"/>
      <c r="U34522" s="43"/>
      <c r="AE34522"/>
    </row>
    <row r="34523" spans="1:31">
      <c r="A34523">
        <v>79230</v>
      </c>
      <c r="B34523" t="s">
        <v>29374</v>
      </c>
      <c r="C34523" t="s">
        <v>33477</v>
      </c>
      <c r="D34523" t="s">
        <v>33476</v>
      </c>
      <c r="E34523"/>
      <c r="F34523"/>
      <c r="G34523"/>
      <c r="H34523"/>
      <c r="I34523"/>
      <c r="J34523"/>
      <c r="U34523" s="43"/>
      <c r="AE34523"/>
    </row>
    <row r="34524" spans="1:31">
      <c r="A34524">
        <v>79500</v>
      </c>
      <c r="B34524" t="s">
        <v>29375</v>
      </c>
      <c r="C34524" t="s">
        <v>33477</v>
      </c>
      <c r="D34524" t="s">
        <v>33476</v>
      </c>
      <c r="E34524"/>
      <c r="F34524"/>
      <c r="G34524"/>
      <c r="H34524"/>
      <c r="I34524"/>
      <c r="J34524"/>
      <c r="U34524" s="43"/>
      <c r="AE34524"/>
    </row>
    <row r="34525" spans="1:31">
      <c r="A34525">
        <v>79120</v>
      </c>
      <c r="B34525" t="s">
        <v>29376</v>
      </c>
      <c r="C34525" t="s">
        <v>33477</v>
      </c>
      <c r="D34525" t="s">
        <v>33476</v>
      </c>
      <c r="E34525"/>
      <c r="F34525"/>
      <c r="G34525"/>
      <c r="H34525"/>
      <c r="I34525"/>
      <c r="J34525"/>
      <c r="U34525" s="43"/>
      <c r="AE34525"/>
    </row>
    <row r="34526" spans="1:31">
      <c r="A34526">
        <v>79270</v>
      </c>
      <c r="B34526" t="s">
        <v>6297</v>
      </c>
      <c r="C34526" t="s">
        <v>33477</v>
      </c>
      <c r="D34526" t="s">
        <v>33476</v>
      </c>
      <c r="E34526"/>
      <c r="F34526"/>
      <c r="G34526"/>
      <c r="H34526"/>
      <c r="I34526"/>
      <c r="J34526"/>
      <c r="U34526" s="43"/>
      <c r="AE34526"/>
    </row>
    <row r="34527" spans="1:31">
      <c r="A34527">
        <v>79330</v>
      </c>
      <c r="B34527" t="s">
        <v>29377</v>
      </c>
      <c r="C34527" t="s">
        <v>33477</v>
      </c>
      <c r="D34527" t="s">
        <v>33476</v>
      </c>
      <c r="E34527"/>
      <c r="F34527"/>
      <c r="G34527"/>
      <c r="H34527"/>
      <c r="I34527"/>
      <c r="J34527"/>
      <c r="U34527" s="43"/>
      <c r="AE34527"/>
    </row>
    <row r="34528" spans="1:31">
      <c r="A34528">
        <v>79100</v>
      </c>
      <c r="B34528" t="s">
        <v>29378</v>
      </c>
      <c r="C34528" t="s">
        <v>33480</v>
      </c>
      <c r="D34528" t="s">
        <v>33476</v>
      </c>
      <c r="E34528"/>
      <c r="F34528"/>
      <c r="G34528"/>
      <c r="H34528"/>
      <c r="I34528"/>
      <c r="J34528"/>
      <c r="U34528" s="43"/>
      <c r="AE34528"/>
    </row>
    <row r="34529" spans="1:31">
      <c r="A34529">
        <v>79500</v>
      </c>
      <c r="B34529" t="s">
        <v>29379</v>
      </c>
      <c r="C34529" t="s">
        <v>33477</v>
      </c>
      <c r="D34529" t="s">
        <v>33476</v>
      </c>
      <c r="E34529"/>
      <c r="F34529"/>
      <c r="G34529"/>
      <c r="H34529"/>
      <c r="I34529"/>
      <c r="J34529"/>
      <c r="U34529" s="43"/>
      <c r="AE34529"/>
    </row>
    <row r="34530" spans="1:31">
      <c r="A34530">
        <v>79400</v>
      </c>
      <c r="B34530" t="s">
        <v>29380</v>
      </c>
      <c r="C34530" t="s">
        <v>33477</v>
      </c>
      <c r="D34530" t="s">
        <v>33476</v>
      </c>
      <c r="E34530"/>
      <c r="F34530"/>
      <c r="G34530"/>
      <c r="H34530"/>
      <c r="I34530"/>
      <c r="J34530"/>
      <c r="U34530" s="43"/>
      <c r="AE34530"/>
    </row>
    <row r="34531" spans="1:31">
      <c r="A34531">
        <v>79800</v>
      </c>
      <c r="B34531" t="s">
        <v>12528</v>
      </c>
      <c r="C34531" t="s">
        <v>33477</v>
      </c>
      <c r="D34531" t="s">
        <v>33476</v>
      </c>
      <c r="E34531"/>
      <c r="F34531"/>
      <c r="G34531"/>
      <c r="H34531"/>
      <c r="I34531"/>
      <c r="J34531"/>
      <c r="U34531" s="43"/>
      <c r="AE34531"/>
    </row>
    <row r="34532" spans="1:31">
      <c r="A34532">
        <v>79270</v>
      </c>
      <c r="B34532" t="s">
        <v>29381</v>
      </c>
      <c r="C34532" t="s">
        <v>33477</v>
      </c>
      <c r="D34532" t="s">
        <v>33476</v>
      </c>
      <c r="E34532"/>
      <c r="F34532"/>
      <c r="G34532"/>
      <c r="H34532"/>
      <c r="I34532"/>
      <c r="J34532"/>
      <c r="U34532" s="43"/>
      <c r="AE34532"/>
    </row>
    <row r="34533" spans="1:31">
      <c r="A34533">
        <v>79200</v>
      </c>
      <c r="B34533" t="s">
        <v>29382</v>
      </c>
      <c r="C34533" t="s">
        <v>33477</v>
      </c>
      <c r="D34533" t="s">
        <v>33476</v>
      </c>
      <c r="E34533"/>
      <c r="F34533"/>
      <c r="G34533"/>
      <c r="H34533"/>
      <c r="I34533"/>
      <c r="J34533"/>
      <c r="U34533" s="43"/>
      <c r="AE34533"/>
    </row>
    <row r="34534" spans="1:31">
      <c r="A34534">
        <v>79190</v>
      </c>
      <c r="B34534" t="s">
        <v>29383</v>
      </c>
      <c r="C34534" t="s">
        <v>33477</v>
      </c>
      <c r="D34534" t="s">
        <v>33476</v>
      </c>
      <c r="E34534"/>
      <c r="F34534"/>
      <c r="G34534"/>
      <c r="H34534"/>
      <c r="I34534"/>
      <c r="J34534"/>
      <c r="U34534" s="43"/>
      <c r="AE34534"/>
    </row>
    <row r="34535" spans="1:31">
      <c r="A34535">
        <v>79000</v>
      </c>
      <c r="B34535" t="s">
        <v>29384</v>
      </c>
      <c r="C34535" t="s">
        <v>33477</v>
      </c>
      <c r="D34535" t="s">
        <v>33476</v>
      </c>
      <c r="E34535"/>
      <c r="F34535"/>
      <c r="G34535"/>
      <c r="H34535"/>
      <c r="I34535"/>
      <c r="J34535"/>
      <c r="U34535" s="43"/>
      <c r="AE34535"/>
    </row>
    <row r="34536" spans="1:31">
      <c r="A34536">
        <v>79240</v>
      </c>
      <c r="B34536" t="s">
        <v>29385</v>
      </c>
      <c r="C34536" t="s">
        <v>33477</v>
      </c>
      <c r="D34536" t="s">
        <v>33476</v>
      </c>
      <c r="E34536"/>
      <c r="F34536"/>
      <c r="G34536"/>
      <c r="H34536"/>
      <c r="I34536"/>
      <c r="J34536"/>
      <c r="U34536" s="43"/>
      <c r="AE34536"/>
    </row>
    <row r="34537" spans="1:31">
      <c r="A34537">
        <v>79170</v>
      </c>
      <c r="B34537" t="s">
        <v>29386</v>
      </c>
      <c r="C34537" t="s">
        <v>33477</v>
      </c>
      <c r="D34537" t="s">
        <v>33476</v>
      </c>
      <c r="E34537"/>
      <c r="F34537"/>
      <c r="G34537"/>
      <c r="H34537"/>
      <c r="I34537"/>
      <c r="J34537"/>
      <c r="U34537" s="43"/>
      <c r="AE34537"/>
    </row>
    <row r="34538" spans="1:31">
      <c r="A34538">
        <v>79130</v>
      </c>
      <c r="B34538" t="s">
        <v>29387</v>
      </c>
      <c r="C34538" t="s">
        <v>33477</v>
      </c>
      <c r="D34538" t="s">
        <v>33476</v>
      </c>
      <c r="E34538"/>
      <c r="F34538"/>
      <c r="G34538"/>
      <c r="H34538"/>
      <c r="I34538"/>
      <c r="J34538"/>
      <c r="U34538" s="43"/>
      <c r="AE34538"/>
    </row>
    <row r="34539" spans="1:31">
      <c r="A34539">
        <v>79170</v>
      </c>
      <c r="B34539" t="s">
        <v>29388</v>
      </c>
      <c r="C34539" t="s">
        <v>33477</v>
      </c>
      <c r="D34539" t="s">
        <v>33476</v>
      </c>
      <c r="E34539"/>
      <c r="F34539"/>
      <c r="G34539"/>
      <c r="H34539"/>
      <c r="I34539"/>
      <c r="J34539"/>
      <c r="U34539" s="43"/>
      <c r="AE34539"/>
    </row>
    <row r="34540" spans="1:31">
      <c r="A34540">
        <v>79120</v>
      </c>
      <c r="B34540" t="s">
        <v>29389</v>
      </c>
      <c r="C34540" t="s">
        <v>33477</v>
      </c>
      <c r="D34540" t="s">
        <v>33476</v>
      </c>
      <c r="E34540"/>
      <c r="F34540"/>
      <c r="G34540"/>
      <c r="H34540"/>
      <c r="I34540"/>
      <c r="J34540"/>
      <c r="U34540" s="43"/>
      <c r="AE34540"/>
    </row>
    <row r="34541" spans="1:31">
      <c r="A34541">
        <v>79800</v>
      </c>
      <c r="B34541" t="s">
        <v>15885</v>
      </c>
      <c r="C34541" t="s">
        <v>33477</v>
      </c>
      <c r="D34541" t="s">
        <v>33476</v>
      </c>
      <c r="E34541"/>
      <c r="F34541"/>
      <c r="G34541"/>
      <c r="H34541"/>
      <c r="I34541"/>
      <c r="J34541"/>
      <c r="U34541" s="43"/>
      <c r="AE34541"/>
    </row>
    <row r="34542" spans="1:31">
      <c r="A34542">
        <v>79800</v>
      </c>
      <c r="B34542" t="s">
        <v>5608</v>
      </c>
      <c r="C34542" t="s">
        <v>33477</v>
      </c>
      <c r="D34542" t="s">
        <v>33476</v>
      </c>
      <c r="E34542"/>
      <c r="F34542"/>
      <c r="G34542"/>
      <c r="H34542"/>
      <c r="I34542"/>
      <c r="J34542"/>
      <c r="U34542" s="43"/>
      <c r="AE34542"/>
    </row>
    <row r="34543" spans="1:31">
      <c r="A34543">
        <v>79220</v>
      </c>
      <c r="B34543" t="s">
        <v>29390</v>
      </c>
      <c r="C34543" t="s">
        <v>33477</v>
      </c>
      <c r="D34543" t="s">
        <v>33476</v>
      </c>
      <c r="E34543"/>
      <c r="F34543"/>
      <c r="G34543"/>
      <c r="H34543"/>
      <c r="I34543"/>
      <c r="J34543"/>
      <c r="U34543" s="43"/>
      <c r="AE34543"/>
    </row>
    <row r="34544" spans="1:31">
      <c r="A34544">
        <v>79200</v>
      </c>
      <c r="B34544" t="s">
        <v>29391</v>
      </c>
      <c r="C34544" t="s">
        <v>33477</v>
      </c>
      <c r="D34544" t="s">
        <v>33476</v>
      </c>
      <c r="E34544"/>
      <c r="F34544"/>
      <c r="G34544"/>
      <c r="H34544"/>
      <c r="I34544"/>
      <c r="J34544"/>
      <c r="U34544" s="43"/>
      <c r="AE34544"/>
    </row>
    <row r="34545" spans="1:31">
      <c r="A34545">
        <v>79390</v>
      </c>
      <c r="B34545" t="s">
        <v>29392</v>
      </c>
      <c r="C34545" t="s">
        <v>33477</v>
      </c>
      <c r="D34545" t="s">
        <v>33476</v>
      </c>
      <c r="E34545"/>
      <c r="F34545"/>
      <c r="G34545"/>
      <c r="H34545"/>
      <c r="I34545"/>
      <c r="J34545"/>
      <c r="U34545" s="43"/>
      <c r="AE34545"/>
    </row>
    <row r="34546" spans="1:31">
      <c r="A34546">
        <v>79100</v>
      </c>
      <c r="B34546" t="s">
        <v>29393</v>
      </c>
      <c r="C34546" t="s">
        <v>33480</v>
      </c>
      <c r="D34546" t="s">
        <v>33476</v>
      </c>
      <c r="E34546"/>
      <c r="F34546"/>
      <c r="G34546"/>
      <c r="H34546"/>
      <c r="I34546"/>
      <c r="J34546"/>
      <c r="U34546" s="43"/>
      <c r="AE34546"/>
    </row>
    <row r="34547" spans="1:31">
      <c r="A34547">
        <v>79100</v>
      </c>
      <c r="B34547" t="s">
        <v>29393</v>
      </c>
      <c r="C34547" t="s">
        <v>33480</v>
      </c>
      <c r="D34547" t="s">
        <v>33476</v>
      </c>
      <c r="E34547"/>
      <c r="F34547"/>
      <c r="G34547"/>
      <c r="H34547"/>
      <c r="I34547"/>
      <c r="J34547"/>
      <c r="U34547" s="43"/>
      <c r="AE34547"/>
    </row>
    <row r="34548" spans="1:31">
      <c r="A34548">
        <v>79100</v>
      </c>
      <c r="B34548" t="s">
        <v>29393</v>
      </c>
      <c r="C34548" t="s">
        <v>33480</v>
      </c>
      <c r="D34548" t="s">
        <v>33476</v>
      </c>
      <c r="E34548"/>
      <c r="F34548"/>
      <c r="G34548"/>
      <c r="H34548"/>
      <c r="I34548"/>
      <c r="J34548"/>
      <c r="U34548" s="43"/>
      <c r="AE34548"/>
    </row>
    <row r="34549" spans="1:31">
      <c r="A34549">
        <v>79100</v>
      </c>
      <c r="B34549" t="s">
        <v>29393</v>
      </c>
      <c r="C34549" t="s">
        <v>33480</v>
      </c>
      <c r="D34549" t="s">
        <v>33476</v>
      </c>
      <c r="E34549"/>
      <c r="F34549"/>
      <c r="G34549"/>
      <c r="H34549"/>
      <c r="I34549"/>
      <c r="J34549"/>
      <c r="U34549" s="43"/>
      <c r="AE34549"/>
    </row>
    <row r="34550" spans="1:31">
      <c r="A34550">
        <v>79100</v>
      </c>
      <c r="B34550" t="s">
        <v>29393</v>
      </c>
      <c r="C34550" t="s">
        <v>33480</v>
      </c>
      <c r="D34550" t="s">
        <v>33476</v>
      </c>
      <c r="E34550"/>
      <c r="F34550"/>
      <c r="G34550"/>
      <c r="H34550"/>
      <c r="I34550"/>
      <c r="J34550"/>
      <c r="U34550" s="43"/>
      <c r="AE34550"/>
    </row>
    <row r="34551" spans="1:31">
      <c r="A34551">
        <v>79100</v>
      </c>
      <c r="B34551" t="s">
        <v>29394</v>
      </c>
      <c r="C34551" t="s">
        <v>33480</v>
      </c>
      <c r="D34551" t="s">
        <v>33476</v>
      </c>
      <c r="E34551"/>
      <c r="F34551"/>
      <c r="G34551"/>
      <c r="H34551"/>
      <c r="I34551"/>
      <c r="J34551"/>
      <c r="U34551" s="43"/>
      <c r="AE34551"/>
    </row>
    <row r="34552" spans="1:31">
      <c r="A34552">
        <v>79240</v>
      </c>
      <c r="B34552" t="s">
        <v>29395</v>
      </c>
      <c r="C34552" t="s">
        <v>33477</v>
      </c>
      <c r="D34552" t="s">
        <v>33476</v>
      </c>
      <c r="E34552"/>
      <c r="F34552"/>
      <c r="G34552"/>
      <c r="H34552"/>
      <c r="I34552"/>
      <c r="J34552"/>
      <c r="U34552" s="43"/>
      <c r="AE34552"/>
    </row>
    <row r="34553" spans="1:31">
      <c r="A34553">
        <v>79210</v>
      </c>
      <c r="B34553" t="s">
        <v>29396</v>
      </c>
      <c r="C34553" t="s">
        <v>33477</v>
      </c>
      <c r="D34553" t="s">
        <v>33476</v>
      </c>
      <c r="E34553"/>
      <c r="F34553"/>
      <c r="G34553"/>
      <c r="H34553"/>
      <c r="I34553"/>
      <c r="J34553"/>
      <c r="U34553" s="43"/>
      <c r="AE34553"/>
    </row>
    <row r="34554" spans="1:31">
      <c r="A34554">
        <v>79210</v>
      </c>
      <c r="B34554" t="s">
        <v>29396</v>
      </c>
      <c r="C34554" t="s">
        <v>33477</v>
      </c>
      <c r="D34554" t="s">
        <v>33476</v>
      </c>
      <c r="E34554"/>
      <c r="F34554"/>
      <c r="G34554"/>
      <c r="H34554"/>
      <c r="I34554"/>
      <c r="J34554"/>
      <c r="U34554" s="43"/>
      <c r="AE34554"/>
    </row>
    <row r="34555" spans="1:31">
      <c r="A34555">
        <v>79360</v>
      </c>
      <c r="B34555" t="s">
        <v>29396</v>
      </c>
      <c r="C34555" t="s">
        <v>33477</v>
      </c>
      <c r="D34555" t="s">
        <v>33476</v>
      </c>
      <c r="E34555"/>
      <c r="F34555"/>
      <c r="G34555"/>
      <c r="H34555"/>
      <c r="I34555"/>
      <c r="J34555"/>
      <c r="U34555" s="43"/>
      <c r="AE34555"/>
    </row>
    <row r="34556" spans="1:31">
      <c r="A34556">
        <v>79270</v>
      </c>
      <c r="B34556" t="s">
        <v>29397</v>
      </c>
      <c r="C34556" t="s">
        <v>33477</v>
      </c>
      <c r="D34556" t="s">
        <v>33476</v>
      </c>
      <c r="E34556"/>
      <c r="F34556"/>
      <c r="G34556"/>
      <c r="H34556"/>
      <c r="I34556"/>
      <c r="J34556"/>
      <c r="U34556" s="43"/>
      <c r="AE34556"/>
    </row>
    <row r="34557" spans="1:31">
      <c r="A34557">
        <v>79120</v>
      </c>
      <c r="B34557" t="s">
        <v>29398</v>
      </c>
      <c r="C34557" t="s">
        <v>33477</v>
      </c>
      <c r="D34557" t="s">
        <v>33476</v>
      </c>
      <c r="E34557"/>
      <c r="F34557"/>
      <c r="G34557"/>
      <c r="H34557"/>
      <c r="I34557"/>
      <c r="J34557"/>
      <c r="U34557" s="43"/>
      <c r="AE34557"/>
    </row>
    <row r="34558" spans="1:31">
      <c r="A34558">
        <v>79270</v>
      </c>
      <c r="B34558" t="s">
        <v>29399</v>
      </c>
      <c r="C34558" t="s">
        <v>33477</v>
      </c>
      <c r="D34558" t="s">
        <v>33476</v>
      </c>
      <c r="E34558"/>
      <c r="F34558"/>
      <c r="G34558"/>
      <c r="H34558"/>
      <c r="I34558"/>
      <c r="J34558"/>
      <c r="U34558" s="43"/>
      <c r="AE34558"/>
    </row>
    <row r="34559" spans="1:31">
      <c r="A34559">
        <v>79120</v>
      </c>
      <c r="B34559" t="s">
        <v>29400</v>
      </c>
      <c r="C34559" t="s">
        <v>33477</v>
      </c>
      <c r="D34559" t="s">
        <v>33476</v>
      </c>
      <c r="E34559"/>
      <c r="F34559"/>
      <c r="G34559"/>
      <c r="H34559"/>
      <c r="I34559"/>
      <c r="J34559"/>
      <c r="U34559" s="43"/>
      <c r="AE34559"/>
    </row>
    <row r="34560" spans="1:31">
      <c r="A34560">
        <v>79340</v>
      </c>
      <c r="B34560" t="s">
        <v>29401</v>
      </c>
      <c r="C34560" t="s">
        <v>33477</v>
      </c>
      <c r="D34560" t="s">
        <v>33476</v>
      </c>
      <c r="E34560"/>
      <c r="F34560"/>
      <c r="G34560"/>
      <c r="H34560"/>
      <c r="I34560"/>
      <c r="J34560"/>
      <c r="U34560" s="43"/>
      <c r="AE34560"/>
    </row>
    <row r="34561" spans="1:31">
      <c r="A34561">
        <v>79420</v>
      </c>
      <c r="B34561" t="s">
        <v>29402</v>
      </c>
      <c r="C34561" t="s">
        <v>33477</v>
      </c>
      <c r="D34561" t="s">
        <v>33482</v>
      </c>
      <c r="E34561"/>
      <c r="F34561"/>
      <c r="G34561"/>
      <c r="H34561"/>
      <c r="I34561"/>
      <c r="J34561"/>
      <c r="U34561" s="43"/>
      <c r="AE34561"/>
    </row>
    <row r="34562" spans="1:31">
      <c r="A34562">
        <v>79420</v>
      </c>
      <c r="B34562" t="s">
        <v>29403</v>
      </c>
      <c r="C34562" t="s">
        <v>33477</v>
      </c>
      <c r="D34562" t="s">
        <v>33482</v>
      </c>
      <c r="E34562"/>
      <c r="F34562"/>
      <c r="G34562"/>
      <c r="H34562"/>
      <c r="I34562"/>
      <c r="J34562"/>
      <c r="U34562" s="43"/>
      <c r="AE34562"/>
    </row>
    <row r="34563" spans="1:31">
      <c r="A34563">
        <v>79240</v>
      </c>
      <c r="B34563" t="s">
        <v>29404</v>
      </c>
      <c r="C34563" t="s">
        <v>33477</v>
      </c>
      <c r="D34563" t="s">
        <v>33476</v>
      </c>
      <c r="E34563"/>
      <c r="F34563"/>
      <c r="G34563"/>
      <c r="H34563"/>
      <c r="I34563"/>
      <c r="J34563"/>
      <c r="U34563" s="43"/>
      <c r="AE34563"/>
    </row>
    <row r="34564" spans="1:31">
      <c r="A34564">
        <v>79170</v>
      </c>
      <c r="B34564" t="s">
        <v>29405</v>
      </c>
      <c r="C34564" t="s">
        <v>33477</v>
      </c>
      <c r="D34564" t="s">
        <v>33476</v>
      </c>
      <c r="E34564"/>
      <c r="F34564"/>
      <c r="G34564"/>
      <c r="H34564"/>
      <c r="I34564"/>
      <c r="J34564"/>
      <c r="U34564" s="43"/>
      <c r="AE34564"/>
    </row>
    <row r="34565" spans="1:31">
      <c r="A34565">
        <v>79310</v>
      </c>
      <c r="B34565" t="s">
        <v>29406</v>
      </c>
      <c r="C34565" t="s">
        <v>33477</v>
      </c>
      <c r="D34565" t="s">
        <v>33476</v>
      </c>
      <c r="E34565"/>
      <c r="F34565"/>
      <c r="G34565"/>
      <c r="H34565"/>
      <c r="I34565"/>
      <c r="J34565"/>
      <c r="U34565" s="43"/>
      <c r="AE34565"/>
    </row>
    <row r="34566" spans="1:31">
      <c r="A34566">
        <v>79170</v>
      </c>
      <c r="B34566" t="s">
        <v>29407</v>
      </c>
      <c r="C34566" t="s">
        <v>33477</v>
      </c>
      <c r="D34566" t="s">
        <v>33476</v>
      </c>
      <c r="E34566"/>
      <c r="F34566"/>
      <c r="G34566"/>
      <c r="H34566"/>
      <c r="I34566"/>
      <c r="J34566"/>
      <c r="U34566" s="43"/>
      <c r="AE34566"/>
    </row>
    <row r="34567" spans="1:31">
      <c r="A34567">
        <v>79200</v>
      </c>
      <c r="B34567" t="s">
        <v>29408</v>
      </c>
      <c r="C34567" t="s">
        <v>33477</v>
      </c>
      <c r="D34567" t="s">
        <v>33476</v>
      </c>
      <c r="E34567"/>
      <c r="F34567"/>
      <c r="G34567"/>
      <c r="H34567"/>
      <c r="I34567"/>
      <c r="J34567"/>
      <c r="U34567" s="43"/>
      <c r="AE34567"/>
    </row>
    <row r="34568" spans="1:31">
      <c r="A34568">
        <v>79170</v>
      </c>
      <c r="B34568" t="s">
        <v>29409</v>
      </c>
      <c r="C34568" t="s">
        <v>33477</v>
      </c>
      <c r="D34568" t="s">
        <v>33476</v>
      </c>
      <c r="E34568"/>
      <c r="F34568"/>
      <c r="G34568"/>
      <c r="H34568"/>
      <c r="I34568"/>
      <c r="J34568"/>
      <c r="U34568" s="43"/>
      <c r="AE34568"/>
    </row>
    <row r="34569" spans="1:31">
      <c r="A34569">
        <v>79110</v>
      </c>
      <c r="B34569" t="s">
        <v>29410</v>
      </c>
      <c r="C34569" t="s">
        <v>33477</v>
      </c>
      <c r="D34569" t="s">
        <v>33476</v>
      </c>
      <c r="E34569"/>
      <c r="F34569"/>
      <c r="G34569"/>
      <c r="H34569"/>
      <c r="I34569"/>
      <c r="J34569"/>
      <c r="U34569" s="43"/>
      <c r="AE34569"/>
    </row>
    <row r="34570" spans="1:31">
      <c r="A34570">
        <v>79360</v>
      </c>
      <c r="B34570" t="s">
        <v>29411</v>
      </c>
      <c r="C34570" t="s">
        <v>33477</v>
      </c>
      <c r="D34570" t="s">
        <v>33476</v>
      </c>
      <c r="E34570"/>
      <c r="F34570"/>
      <c r="G34570"/>
      <c r="H34570"/>
      <c r="I34570"/>
      <c r="J34570"/>
      <c r="U34570" s="43"/>
      <c r="AE34570"/>
    </row>
    <row r="34571" spans="1:31">
      <c r="A34571">
        <v>79160</v>
      </c>
      <c r="B34571" t="s">
        <v>29412</v>
      </c>
      <c r="C34571" t="s">
        <v>33477</v>
      </c>
      <c r="D34571" t="s">
        <v>33476</v>
      </c>
      <c r="E34571"/>
      <c r="F34571"/>
      <c r="G34571"/>
      <c r="H34571"/>
      <c r="I34571"/>
      <c r="J34571"/>
      <c r="U34571" s="43"/>
      <c r="AE34571"/>
    </row>
    <row r="34572" spans="1:31">
      <c r="A34572">
        <v>79170</v>
      </c>
      <c r="B34572" t="s">
        <v>29413</v>
      </c>
      <c r="C34572" t="s">
        <v>33477</v>
      </c>
      <c r="D34572" t="s">
        <v>33476</v>
      </c>
      <c r="E34572"/>
      <c r="F34572"/>
      <c r="G34572"/>
      <c r="H34572"/>
      <c r="I34572"/>
      <c r="J34572"/>
      <c r="U34572" s="43"/>
      <c r="AE34572"/>
    </row>
    <row r="34573" spans="1:31">
      <c r="A34573">
        <v>79310</v>
      </c>
      <c r="B34573" t="s">
        <v>6073</v>
      </c>
      <c r="C34573" t="s">
        <v>33477</v>
      </c>
      <c r="D34573" t="s">
        <v>33476</v>
      </c>
      <c r="E34573"/>
      <c r="F34573"/>
      <c r="G34573"/>
      <c r="H34573"/>
      <c r="I34573"/>
      <c r="J34573"/>
      <c r="U34573" s="43"/>
      <c r="AE34573"/>
    </row>
    <row r="34574" spans="1:31">
      <c r="A34574">
        <v>79230</v>
      </c>
      <c r="B34574" t="s">
        <v>29414</v>
      </c>
      <c r="C34574" t="s">
        <v>33477</v>
      </c>
      <c r="D34574" t="s">
        <v>33476</v>
      </c>
      <c r="E34574"/>
      <c r="F34574"/>
      <c r="G34574"/>
      <c r="H34574"/>
      <c r="I34574"/>
      <c r="J34574"/>
      <c r="U34574" s="43"/>
      <c r="AE34574"/>
    </row>
    <row r="34575" spans="1:31">
      <c r="A34575">
        <v>79220</v>
      </c>
      <c r="B34575" t="s">
        <v>29415</v>
      </c>
      <c r="C34575" t="s">
        <v>33477</v>
      </c>
      <c r="D34575" t="s">
        <v>33476</v>
      </c>
      <c r="E34575"/>
      <c r="F34575"/>
      <c r="G34575"/>
      <c r="H34575"/>
      <c r="I34575"/>
      <c r="J34575"/>
      <c r="U34575" s="43"/>
      <c r="AE34575"/>
    </row>
    <row r="34576" spans="1:31">
      <c r="A34576">
        <v>80100</v>
      </c>
      <c r="B34576" t="s">
        <v>29416</v>
      </c>
      <c r="C34576" t="s">
        <v>33477</v>
      </c>
      <c r="D34576" t="e">
        <v>#N/A</v>
      </c>
      <c r="E34576"/>
      <c r="F34576"/>
      <c r="G34576"/>
      <c r="H34576"/>
      <c r="I34576"/>
      <c r="J34576"/>
      <c r="U34576" s="43"/>
      <c r="AE34576"/>
    </row>
    <row r="34577" spans="1:31">
      <c r="A34577">
        <v>80320</v>
      </c>
      <c r="B34577" t="s">
        <v>29417</v>
      </c>
      <c r="C34577" t="s">
        <v>33477</v>
      </c>
      <c r="D34577" t="s">
        <v>33476</v>
      </c>
      <c r="E34577"/>
      <c r="F34577"/>
      <c r="G34577"/>
      <c r="H34577"/>
      <c r="I34577"/>
      <c r="J34577"/>
      <c r="U34577" s="43"/>
      <c r="AE34577"/>
    </row>
    <row r="34578" spans="1:31">
      <c r="A34578">
        <v>80560</v>
      </c>
      <c r="B34578" t="s">
        <v>29418</v>
      </c>
      <c r="C34578" t="s">
        <v>33478</v>
      </c>
      <c r="D34578" t="s">
        <v>33476</v>
      </c>
      <c r="E34578"/>
      <c r="F34578"/>
      <c r="G34578"/>
      <c r="H34578"/>
      <c r="I34578"/>
      <c r="J34578"/>
      <c r="U34578" s="43"/>
      <c r="AE34578"/>
    </row>
    <row r="34579" spans="1:31">
      <c r="A34579">
        <v>80210</v>
      </c>
      <c r="B34579" t="s">
        <v>29419</v>
      </c>
      <c r="C34579" t="s">
        <v>33477</v>
      </c>
      <c r="D34579" t="s">
        <v>33476</v>
      </c>
      <c r="E34579"/>
      <c r="F34579"/>
      <c r="G34579"/>
      <c r="H34579"/>
      <c r="I34579"/>
      <c r="J34579"/>
      <c r="U34579" s="43"/>
      <c r="AE34579"/>
    </row>
    <row r="34580" spans="1:31">
      <c r="A34580">
        <v>80370</v>
      </c>
      <c r="B34580" t="s">
        <v>29420</v>
      </c>
      <c r="C34580" t="s">
        <v>33477</v>
      </c>
      <c r="D34580" t="s">
        <v>33476</v>
      </c>
      <c r="E34580"/>
      <c r="F34580"/>
      <c r="G34580"/>
      <c r="H34580"/>
      <c r="I34580"/>
      <c r="J34580"/>
      <c r="U34580" s="43"/>
      <c r="AE34580"/>
    </row>
    <row r="34581" spans="1:31">
      <c r="A34581">
        <v>80150</v>
      </c>
      <c r="B34581" t="s">
        <v>29421</v>
      </c>
      <c r="C34581" t="s">
        <v>33477</v>
      </c>
      <c r="D34581" t="s">
        <v>33481</v>
      </c>
      <c r="E34581"/>
      <c r="F34581"/>
      <c r="G34581"/>
      <c r="H34581"/>
      <c r="I34581"/>
      <c r="J34581"/>
      <c r="U34581" s="43"/>
      <c r="AE34581"/>
    </row>
    <row r="34582" spans="1:31">
      <c r="A34582">
        <v>80210</v>
      </c>
      <c r="B34582" t="s">
        <v>29422</v>
      </c>
      <c r="C34582" t="s">
        <v>33477</v>
      </c>
      <c r="D34582" t="s">
        <v>33476</v>
      </c>
      <c r="E34582"/>
      <c r="F34582"/>
      <c r="G34582"/>
      <c r="H34582"/>
      <c r="I34582"/>
      <c r="J34582"/>
      <c r="U34582" s="43"/>
      <c r="AE34582"/>
    </row>
    <row r="34583" spans="1:31">
      <c r="A34583">
        <v>80690</v>
      </c>
      <c r="B34583" t="s">
        <v>29423</v>
      </c>
      <c r="C34583" t="s">
        <v>33477</v>
      </c>
      <c r="D34583" t="e">
        <v>#N/A</v>
      </c>
      <c r="E34583"/>
      <c r="F34583"/>
      <c r="G34583"/>
      <c r="H34583"/>
      <c r="I34583"/>
      <c r="J34583"/>
      <c r="U34583" s="43"/>
      <c r="AE34583"/>
    </row>
    <row r="34584" spans="1:31">
      <c r="A34584">
        <v>80250</v>
      </c>
      <c r="B34584" t="s">
        <v>29424</v>
      </c>
      <c r="C34584" t="s">
        <v>33477</v>
      </c>
      <c r="D34584" t="s">
        <v>33476</v>
      </c>
      <c r="E34584"/>
      <c r="F34584"/>
      <c r="G34584"/>
      <c r="H34584"/>
      <c r="I34584"/>
      <c r="J34584"/>
      <c r="U34584" s="43"/>
      <c r="AE34584"/>
    </row>
    <row r="34585" spans="1:31">
      <c r="A34585">
        <v>80470</v>
      </c>
      <c r="B34585" t="s">
        <v>29425</v>
      </c>
      <c r="C34585" t="s">
        <v>33477</v>
      </c>
      <c r="D34585" t="e">
        <v>#N/A</v>
      </c>
      <c r="E34585"/>
      <c r="F34585"/>
      <c r="G34585"/>
      <c r="H34585"/>
      <c r="I34585"/>
      <c r="J34585"/>
      <c r="U34585" s="43"/>
      <c r="AE34585"/>
    </row>
    <row r="34586" spans="1:31">
      <c r="A34586">
        <v>80270</v>
      </c>
      <c r="B34586" t="s">
        <v>29426</v>
      </c>
      <c r="C34586" t="s">
        <v>33477</v>
      </c>
      <c r="D34586" t="s">
        <v>33476</v>
      </c>
      <c r="E34586"/>
      <c r="F34586"/>
      <c r="G34586"/>
      <c r="H34586"/>
      <c r="I34586"/>
      <c r="J34586"/>
      <c r="U34586" s="43"/>
      <c r="AE34586"/>
    </row>
    <row r="34587" spans="1:31">
      <c r="A34587">
        <v>80270</v>
      </c>
      <c r="B34587" t="s">
        <v>29426</v>
      </c>
      <c r="C34587" t="s">
        <v>33477</v>
      </c>
      <c r="D34587" t="s">
        <v>33476</v>
      </c>
      <c r="E34587"/>
      <c r="F34587"/>
      <c r="G34587"/>
      <c r="H34587"/>
      <c r="I34587"/>
      <c r="J34587"/>
      <c r="U34587" s="43"/>
      <c r="AE34587"/>
    </row>
    <row r="34588" spans="1:31">
      <c r="A34588">
        <v>80240</v>
      </c>
      <c r="B34588" t="s">
        <v>29427</v>
      </c>
      <c r="C34588" t="s">
        <v>33478</v>
      </c>
      <c r="D34588" t="s">
        <v>33476</v>
      </c>
      <c r="E34588"/>
      <c r="F34588"/>
      <c r="G34588"/>
      <c r="H34588"/>
      <c r="I34588"/>
      <c r="J34588"/>
      <c r="U34588" s="43"/>
      <c r="AE34588"/>
    </row>
    <row r="34589" spans="1:31">
      <c r="A34589">
        <v>80200</v>
      </c>
      <c r="B34589" t="s">
        <v>29428</v>
      </c>
      <c r="C34589" t="s">
        <v>33477</v>
      </c>
      <c r="D34589" t="s">
        <v>33476</v>
      </c>
      <c r="E34589"/>
      <c r="F34589"/>
      <c r="G34589"/>
      <c r="H34589"/>
      <c r="I34589"/>
      <c r="J34589"/>
      <c r="U34589" s="43"/>
      <c r="AE34589"/>
    </row>
    <row r="34590" spans="1:31">
      <c r="A34590">
        <v>80300</v>
      </c>
      <c r="B34590" t="s">
        <v>29429</v>
      </c>
      <c r="C34590" t="s">
        <v>33477</v>
      </c>
      <c r="D34590" t="s">
        <v>33476</v>
      </c>
      <c r="E34590"/>
      <c r="F34590"/>
      <c r="G34590"/>
      <c r="H34590"/>
      <c r="I34590"/>
      <c r="J34590"/>
      <c r="U34590" s="43"/>
      <c r="AE34590"/>
    </row>
    <row r="34591" spans="1:31">
      <c r="A34591">
        <v>80200</v>
      </c>
      <c r="B34591" t="s">
        <v>29430</v>
      </c>
      <c r="C34591" t="s">
        <v>33477</v>
      </c>
      <c r="D34591" t="s">
        <v>33476</v>
      </c>
      <c r="E34591"/>
      <c r="F34591"/>
      <c r="G34591"/>
      <c r="H34591"/>
      <c r="I34591"/>
      <c r="J34591"/>
      <c r="U34591" s="43"/>
      <c r="AE34591"/>
    </row>
    <row r="34592" spans="1:31">
      <c r="A34592">
        <v>80130</v>
      </c>
      <c r="B34592" t="s">
        <v>29431</v>
      </c>
      <c r="C34592" t="s">
        <v>33477</v>
      </c>
      <c r="D34592" t="e">
        <v>#N/A</v>
      </c>
      <c r="E34592"/>
      <c r="F34592"/>
      <c r="G34592"/>
      <c r="H34592"/>
      <c r="I34592"/>
      <c r="J34592"/>
      <c r="U34592" s="43"/>
      <c r="AE34592"/>
    </row>
    <row r="34593" spans="1:31">
      <c r="A34593">
        <v>80270</v>
      </c>
      <c r="B34593" t="s">
        <v>29432</v>
      </c>
      <c r="C34593" t="s">
        <v>33477</v>
      </c>
      <c r="D34593" t="s">
        <v>33476</v>
      </c>
      <c r="E34593"/>
      <c r="F34593"/>
      <c r="G34593"/>
      <c r="H34593"/>
      <c r="I34593"/>
      <c r="J34593"/>
      <c r="U34593" s="43"/>
      <c r="AE34593"/>
    </row>
    <row r="34594" spans="1:31">
      <c r="A34594">
        <v>80260</v>
      </c>
      <c r="B34594" t="s">
        <v>29433</v>
      </c>
      <c r="C34594" t="s">
        <v>33477</v>
      </c>
      <c r="D34594" t="s">
        <v>33476</v>
      </c>
      <c r="E34594"/>
      <c r="F34594"/>
      <c r="G34594"/>
      <c r="H34594"/>
      <c r="I34594"/>
      <c r="J34594"/>
      <c r="U34594" s="43"/>
      <c r="AE34594"/>
    </row>
    <row r="34595" spans="1:31">
      <c r="A34595">
        <v>80000</v>
      </c>
      <c r="B34595" t="s">
        <v>29434</v>
      </c>
      <c r="C34595" t="s">
        <v>33477</v>
      </c>
      <c r="D34595" t="s">
        <v>33476</v>
      </c>
      <c r="E34595"/>
      <c r="F34595"/>
      <c r="G34595"/>
      <c r="H34595"/>
      <c r="I34595"/>
      <c r="J34595"/>
      <c r="U34595" s="43"/>
      <c r="AE34595"/>
    </row>
    <row r="34596" spans="1:31">
      <c r="A34596">
        <v>80080</v>
      </c>
      <c r="B34596" t="s">
        <v>29434</v>
      </c>
      <c r="C34596" t="s">
        <v>33477</v>
      </c>
      <c r="D34596" t="e">
        <v>#N/A</v>
      </c>
      <c r="E34596"/>
      <c r="F34596"/>
      <c r="G34596"/>
      <c r="H34596"/>
      <c r="I34596"/>
      <c r="J34596"/>
      <c r="U34596" s="43"/>
      <c r="AE34596"/>
    </row>
    <row r="34597" spans="1:31">
      <c r="A34597">
        <v>80090</v>
      </c>
      <c r="B34597" t="s">
        <v>29434</v>
      </c>
      <c r="C34597" t="s">
        <v>33477</v>
      </c>
      <c r="D34597" t="e">
        <v>#N/A</v>
      </c>
      <c r="E34597"/>
      <c r="F34597"/>
      <c r="G34597"/>
      <c r="H34597"/>
      <c r="I34597"/>
      <c r="J34597"/>
      <c r="U34597" s="43"/>
      <c r="AE34597"/>
    </row>
    <row r="34598" spans="1:31">
      <c r="A34598">
        <v>80140</v>
      </c>
      <c r="B34598" t="s">
        <v>29435</v>
      </c>
      <c r="C34598" t="s">
        <v>33477</v>
      </c>
      <c r="D34598" t="s">
        <v>33476</v>
      </c>
      <c r="E34598"/>
      <c r="F34598"/>
      <c r="G34598"/>
      <c r="H34598"/>
      <c r="I34598"/>
      <c r="J34598"/>
      <c r="U34598" s="43"/>
      <c r="AE34598"/>
    </row>
    <row r="34599" spans="1:31">
      <c r="A34599">
        <v>80700</v>
      </c>
      <c r="B34599" t="s">
        <v>29436</v>
      </c>
      <c r="C34599" t="s">
        <v>33477</v>
      </c>
      <c r="D34599" t="s">
        <v>33481</v>
      </c>
      <c r="E34599"/>
      <c r="F34599"/>
      <c r="G34599"/>
      <c r="H34599"/>
      <c r="I34599"/>
      <c r="J34599"/>
      <c r="U34599" s="43"/>
      <c r="AE34599"/>
    </row>
    <row r="34600" spans="1:31">
      <c r="A34600">
        <v>80470</v>
      </c>
      <c r="B34600" t="s">
        <v>29437</v>
      </c>
      <c r="C34600" t="s">
        <v>33477</v>
      </c>
      <c r="D34600" t="e">
        <v>#N/A</v>
      </c>
      <c r="E34600"/>
      <c r="F34600"/>
      <c r="G34600"/>
      <c r="H34600"/>
      <c r="I34600"/>
      <c r="J34600"/>
      <c r="U34600" s="43"/>
      <c r="AE34600"/>
    </row>
    <row r="34601" spans="1:31">
      <c r="A34601">
        <v>80120</v>
      </c>
      <c r="B34601" t="s">
        <v>29438</v>
      </c>
      <c r="C34601" t="s">
        <v>33480</v>
      </c>
      <c r="D34601" t="s">
        <v>33481</v>
      </c>
      <c r="E34601"/>
      <c r="F34601"/>
      <c r="G34601"/>
      <c r="H34601"/>
      <c r="I34601"/>
      <c r="J34601"/>
      <c r="U34601" s="43"/>
      <c r="AE34601"/>
    </row>
    <row r="34602" spans="1:31">
      <c r="A34602">
        <v>80140</v>
      </c>
      <c r="B34602" t="s">
        <v>29439</v>
      </c>
      <c r="C34602" t="s">
        <v>33477</v>
      </c>
      <c r="D34602" t="s">
        <v>33476</v>
      </c>
      <c r="E34602"/>
      <c r="F34602"/>
      <c r="G34602"/>
      <c r="H34602"/>
      <c r="I34602"/>
      <c r="J34602"/>
      <c r="U34602" s="43"/>
      <c r="AE34602"/>
    </row>
    <row r="34603" spans="1:31">
      <c r="A34603">
        <v>80700</v>
      </c>
      <c r="B34603" t="s">
        <v>21573</v>
      </c>
      <c r="C34603" t="s">
        <v>33477</v>
      </c>
      <c r="D34603" t="s">
        <v>33481</v>
      </c>
      <c r="E34603"/>
      <c r="F34603"/>
      <c r="G34603"/>
      <c r="H34603"/>
      <c r="I34603"/>
      <c r="J34603"/>
      <c r="U34603" s="43"/>
      <c r="AE34603"/>
    </row>
    <row r="34604" spans="1:31">
      <c r="A34604">
        <v>80560</v>
      </c>
      <c r="B34604" t="s">
        <v>29440</v>
      </c>
      <c r="C34604" t="s">
        <v>33478</v>
      </c>
      <c r="D34604" t="s">
        <v>33476</v>
      </c>
      <c r="E34604"/>
      <c r="F34604"/>
      <c r="G34604"/>
      <c r="H34604"/>
      <c r="I34604"/>
      <c r="J34604"/>
      <c r="U34604" s="43"/>
      <c r="AE34604"/>
    </row>
    <row r="34605" spans="1:31">
      <c r="A34605">
        <v>80820</v>
      </c>
      <c r="B34605" t="s">
        <v>29441</v>
      </c>
      <c r="C34605" t="s">
        <v>33477</v>
      </c>
      <c r="D34605" t="s">
        <v>33481</v>
      </c>
      <c r="E34605"/>
      <c r="F34605"/>
      <c r="G34605"/>
      <c r="H34605"/>
      <c r="I34605"/>
      <c r="J34605"/>
      <c r="U34605" s="43"/>
      <c r="AE34605"/>
    </row>
    <row r="34606" spans="1:31">
      <c r="A34606">
        <v>80120</v>
      </c>
      <c r="B34606" t="s">
        <v>19967</v>
      </c>
      <c r="C34606" t="s">
        <v>33480</v>
      </c>
      <c r="D34606" t="s">
        <v>33481</v>
      </c>
      <c r="E34606"/>
      <c r="F34606"/>
      <c r="G34606"/>
      <c r="H34606"/>
      <c r="I34606"/>
      <c r="J34606"/>
      <c r="U34606" s="43"/>
      <c r="AE34606"/>
    </row>
    <row r="34607" spans="1:31">
      <c r="A34607">
        <v>80910</v>
      </c>
      <c r="B34607" t="s">
        <v>29442</v>
      </c>
      <c r="C34607" t="s">
        <v>33477</v>
      </c>
      <c r="D34607" t="s">
        <v>33476</v>
      </c>
      <c r="E34607"/>
      <c r="F34607"/>
      <c r="G34607"/>
      <c r="H34607"/>
      <c r="I34607"/>
      <c r="J34607"/>
      <c r="U34607" s="43"/>
      <c r="AE34607"/>
    </row>
    <row r="34608" spans="1:31">
      <c r="A34608">
        <v>80500</v>
      </c>
      <c r="B34608" t="s">
        <v>29443</v>
      </c>
      <c r="C34608" t="s">
        <v>33477</v>
      </c>
      <c r="D34608" t="s">
        <v>33476</v>
      </c>
      <c r="E34608"/>
      <c r="F34608"/>
      <c r="G34608"/>
      <c r="H34608"/>
      <c r="I34608"/>
      <c r="J34608"/>
      <c r="U34608" s="43"/>
      <c r="AE34608"/>
    </row>
    <row r="34609" spans="1:31">
      <c r="A34609">
        <v>80200</v>
      </c>
      <c r="B34609" t="s">
        <v>29444</v>
      </c>
      <c r="C34609" t="s">
        <v>33477</v>
      </c>
      <c r="D34609" t="s">
        <v>33476</v>
      </c>
      <c r="E34609"/>
      <c r="F34609"/>
      <c r="G34609"/>
      <c r="H34609"/>
      <c r="I34609"/>
      <c r="J34609"/>
      <c r="U34609" s="43"/>
      <c r="AE34609"/>
    </row>
    <row r="34610" spans="1:31">
      <c r="A34610">
        <v>80200</v>
      </c>
      <c r="B34610" t="s">
        <v>22571</v>
      </c>
      <c r="C34610" t="s">
        <v>33477</v>
      </c>
      <c r="D34610" t="s">
        <v>33476</v>
      </c>
      <c r="E34610"/>
      <c r="F34610"/>
      <c r="G34610"/>
      <c r="H34610"/>
      <c r="I34610"/>
      <c r="J34610"/>
      <c r="U34610" s="43"/>
      <c r="AE34610"/>
    </row>
    <row r="34611" spans="1:31">
      <c r="A34611">
        <v>80110</v>
      </c>
      <c r="B34611" t="s">
        <v>29445</v>
      </c>
      <c r="C34611" t="s">
        <v>33477</v>
      </c>
      <c r="D34611" t="s">
        <v>33476</v>
      </c>
      <c r="E34611"/>
      <c r="F34611"/>
      <c r="G34611"/>
      <c r="H34611"/>
      <c r="I34611"/>
      <c r="J34611"/>
      <c r="U34611" s="43"/>
      <c r="AE34611"/>
    </row>
    <row r="34612" spans="1:31">
      <c r="A34612">
        <v>80800</v>
      </c>
      <c r="B34612" t="s">
        <v>1414</v>
      </c>
      <c r="C34612" t="s">
        <v>33477</v>
      </c>
      <c r="D34612" t="s">
        <v>33476</v>
      </c>
      <c r="E34612"/>
      <c r="F34612"/>
      <c r="G34612"/>
      <c r="H34612"/>
      <c r="I34612"/>
      <c r="J34612"/>
      <c r="U34612" s="43"/>
      <c r="AE34612"/>
    </row>
    <row r="34613" spans="1:31">
      <c r="A34613">
        <v>80110</v>
      </c>
      <c r="B34613" t="s">
        <v>29446</v>
      </c>
      <c r="C34613" t="s">
        <v>33477</v>
      </c>
      <c r="D34613" t="s">
        <v>33476</v>
      </c>
      <c r="E34613"/>
      <c r="F34613"/>
      <c r="G34613"/>
      <c r="H34613"/>
      <c r="I34613"/>
      <c r="J34613"/>
      <c r="U34613" s="43"/>
      <c r="AE34613"/>
    </row>
    <row r="34614" spans="1:31">
      <c r="A34614">
        <v>80560</v>
      </c>
      <c r="B34614" t="s">
        <v>29447</v>
      </c>
      <c r="C34614" t="s">
        <v>33478</v>
      </c>
      <c r="D34614" t="s">
        <v>33476</v>
      </c>
      <c r="E34614"/>
      <c r="F34614"/>
      <c r="G34614"/>
      <c r="H34614"/>
      <c r="I34614"/>
      <c r="J34614"/>
      <c r="U34614" s="43"/>
      <c r="AE34614"/>
    </row>
    <row r="34615" spans="1:31">
      <c r="A34615">
        <v>80460</v>
      </c>
      <c r="B34615" t="s">
        <v>29448</v>
      </c>
      <c r="C34615" t="s">
        <v>33477</v>
      </c>
      <c r="D34615" t="s">
        <v>33476</v>
      </c>
      <c r="E34615"/>
      <c r="F34615"/>
      <c r="G34615"/>
      <c r="H34615"/>
      <c r="I34615"/>
      <c r="J34615"/>
      <c r="U34615" s="43"/>
      <c r="AE34615"/>
    </row>
    <row r="34616" spans="1:31">
      <c r="A34616">
        <v>80140</v>
      </c>
      <c r="B34616" t="s">
        <v>29449</v>
      </c>
      <c r="C34616" t="s">
        <v>33477</v>
      </c>
      <c r="D34616" t="s">
        <v>33476</v>
      </c>
      <c r="E34616"/>
      <c r="F34616"/>
      <c r="G34616"/>
      <c r="H34616"/>
      <c r="I34616"/>
      <c r="J34616"/>
      <c r="U34616" s="43"/>
      <c r="AE34616"/>
    </row>
    <row r="34617" spans="1:31">
      <c r="A34617">
        <v>80640</v>
      </c>
      <c r="B34617" t="s">
        <v>14195</v>
      </c>
      <c r="C34617" t="s">
        <v>33478</v>
      </c>
      <c r="D34617" t="s">
        <v>33476</v>
      </c>
      <c r="E34617"/>
      <c r="F34617"/>
      <c r="G34617"/>
      <c r="H34617"/>
      <c r="I34617"/>
      <c r="J34617"/>
      <c r="U34617" s="43"/>
      <c r="AE34617"/>
    </row>
    <row r="34618" spans="1:31">
      <c r="A34618">
        <v>80600</v>
      </c>
      <c r="B34618" t="s">
        <v>29450</v>
      </c>
      <c r="C34618" t="s">
        <v>33478</v>
      </c>
      <c r="D34618" t="s">
        <v>33476</v>
      </c>
      <c r="E34618"/>
      <c r="F34618"/>
      <c r="G34618"/>
      <c r="H34618"/>
      <c r="I34618"/>
      <c r="J34618"/>
      <c r="U34618" s="43"/>
      <c r="AE34618"/>
    </row>
    <row r="34619" spans="1:31">
      <c r="A34619">
        <v>80560</v>
      </c>
      <c r="B34619" t="s">
        <v>4574</v>
      </c>
      <c r="C34619" t="s">
        <v>33478</v>
      </c>
      <c r="D34619" t="s">
        <v>33476</v>
      </c>
      <c r="E34619"/>
      <c r="F34619"/>
      <c r="G34619"/>
      <c r="H34619"/>
      <c r="I34619"/>
      <c r="J34619"/>
      <c r="U34619" s="43"/>
      <c r="AE34619"/>
    </row>
    <row r="34620" spans="1:31">
      <c r="A34620">
        <v>80600</v>
      </c>
      <c r="B34620" t="s">
        <v>29451</v>
      </c>
      <c r="C34620" t="s">
        <v>33478</v>
      </c>
      <c r="D34620" t="s">
        <v>33476</v>
      </c>
      <c r="E34620"/>
      <c r="F34620"/>
      <c r="G34620"/>
      <c r="H34620"/>
      <c r="I34620"/>
      <c r="J34620"/>
      <c r="U34620" s="43"/>
      <c r="AE34620"/>
    </row>
    <row r="34621" spans="1:31">
      <c r="A34621">
        <v>80300</v>
      </c>
      <c r="B34621" t="s">
        <v>29452</v>
      </c>
      <c r="C34621" t="s">
        <v>33477</v>
      </c>
      <c r="D34621" t="s">
        <v>33476</v>
      </c>
      <c r="E34621"/>
      <c r="F34621"/>
      <c r="G34621"/>
      <c r="H34621"/>
      <c r="I34621"/>
      <c r="J34621"/>
      <c r="U34621" s="43"/>
      <c r="AE34621"/>
    </row>
    <row r="34622" spans="1:31">
      <c r="A34622">
        <v>80270</v>
      </c>
      <c r="B34622" t="s">
        <v>29453</v>
      </c>
      <c r="C34622" t="s">
        <v>33477</v>
      </c>
      <c r="D34622" t="s">
        <v>33476</v>
      </c>
      <c r="E34622"/>
      <c r="F34622"/>
      <c r="G34622"/>
      <c r="H34622"/>
      <c r="I34622"/>
      <c r="J34622"/>
      <c r="U34622" s="43"/>
      <c r="AE34622"/>
    </row>
    <row r="34623" spans="1:31">
      <c r="A34623">
        <v>80300</v>
      </c>
      <c r="B34623" t="s">
        <v>29454</v>
      </c>
      <c r="C34623" t="s">
        <v>33477</v>
      </c>
      <c r="D34623" t="s">
        <v>33476</v>
      </c>
      <c r="E34623"/>
      <c r="F34623"/>
      <c r="G34623"/>
      <c r="H34623"/>
      <c r="I34623"/>
      <c r="J34623"/>
      <c r="U34623" s="43"/>
      <c r="AE34623"/>
    </row>
    <row r="34624" spans="1:31">
      <c r="A34624">
        <v>80140</v>
      </c>
      <c r="B34624" t="s">
        <v>29455</v>
      </c>
      <c r="C34624" t="s">
        <v>33477</v>
      </c>
      <c r="D34624" t="s">
        <v>33476</v>
      </c>
      <c r="E34624"/>
      <c r="F34624"/>
      <c r="G34624"/>
      <c r="H34624"/>
      <c r="I34624"/>
      <c r="J34624"/>
      <c r="U34624" s="43"/>
      <c r="AE34624"/>
    </row>
    <row r="34625" spans="1:31">
      <c r="A34625">
        <v>80500</v>
      </c>
      <c r="B34625" t="s">
        <v>29456</v>
      </c>
      <c r="C34625" t="s">
        <v>33477</v>
      </c>
      <c r="D34625" t="s">
        <v>33476</v>
      </c>
      <c r="E34625"/>
      <c r="F34625"/>
      <c r="G34625"/>
      <c r="H34625"/>
      <c r="I34625"/>
      <c r="J34625"/>
      <c r="U34625" s="43"/>
      <c r="AE34625"/>
    </row>
    <row r="34626" spans="1:31">
      <c r="A34626">
        <v>80480</v>
      </c>
      <c r="B34626" t="s">
        <v>29457</v>
      </c>
      <c r="C34626" t="s">
        <v>33477</v>
      </c>
      <c r="D34626" t="s">
        <v>33476</v>
      </c>
      <c r="E34626"/>
      <c r="F34626"/>
      <c r="G34626"/>
      <c r="H34626"/>
      <c r="I34626"/>
      <c r="J34626"/>
      <c r="U34626" s="43"/>
      <c r="AE34626"/>
    </row>
    <row r="34627" spans="1:31">
      <c r="A34627">
        <v>80490</v>
      </c>
      <c r="B34627" t="s">
        <v>20965</v>
      </c>
      <c r="C34627" t="s">
        <v>33477</v>
      </c>
      <c r="D34627" t="e">
        <v>#N/A</v>
      </c>
      <c r="E34627"/>
      <c r="F34627"/>
      <c r="G34627"/>
      <c r="H34627"/>
      <c r="I34627"/>
      <c r="J34627"/>
      <c r="U34627" s="43"/>
      <c r="AE34627"/>
    </row>
    <row r="34628" spans="1:31">
      <c r="A34628">
        <v>80300</v>
      </c>
      <c r="B34628" t="s">
        <v>29458</v>
      </c>
      <c r="C34628" t="s">
        <v>33477</v>
      </c>
      <c r="D34628" t="s">
        <v>33476</v>
      </c>
      <c r="E34628"/>
      <c r="F34628"/>
      <c r="G34628"/>
      <c r="H34628"/>
      <c r="I34628"/>
      <c r="J34628"/>
      <c r="U34628" s="43"/>
      <c r="AE34628"/>
    </row>
    <row r="34629" spans="1:31">
      <c r="A34629">
        <v>80700</v>
      </c>
      <c r="B34629" t="s">
        <v>29459</v>
      </c>
      <c r="C34629" t="s">
        <v>33477</v>
      </c>
      <c r="D34629" t="s">
        <v>33481</v>
      </c>
      <c r="E34629"/>
      <c r="F34629"/>
      <c r="G34629"/>
      <c r="H34629"/>
      <c r="I34629"/>
      <c r="J34629"/>
      <c r="U34629" s="43"/>
      <c r="AE34629"/>
    </row>
    <row r="34630" spans="1:31">
      <c r="A34630">
        <v>80200</v>
      </c>
      <c r="B34630" t="s">
        <v>29460</v>
      </c>
      <c r="C34630" t="s">
        <v>33477</v>
      </c>
      <c r="D34630" t="s">
        <v>33476</v>
      </c>
      <c r="E34630"/>
      <c r="F34630"/>
      <c r="G34630"/>
      <c r="H34630"/>
      <c r="I34630"/>
      <c r="J34630"/>
      <c r="U34630" s="43"/>
      <c r="AE34630"/>
    </row>
    <row r="34631" spans="1:31">
      <c r="A34631">
        <v>80600</v>
      </c>
      <c r="B34631" t="s">
        <v>22613</v>
      </c>
      <c r="C34631" t="s">
        <v>33478</v>
      </c>
      <c r="D34631" t="s">
        <v>33476</v>
      </c>
      <c r="E34631"/>
      <c r="F34631"/>
      <c r="G34631"/>
      <c r="H34631"/>
      <c r="I34631"/>
      <c r="J34631"/>
      <c r="U34631" s="43"/>
      <c r="AE34631"/>
    </row>
    <row r="34632" spans="1:31">
      <c r="A34632">
        <v>80260</v>
      </c>
      <c r="B34632" t="s">
        <v>29461</v>
      </c>
      <c r="C34632" t="s">
        <v>33477</v>
      </c>
      <c r="D34632" t="s">
        <v>33476</v>
      </c>
      <c r="E34632"/>
      <c r="F34632"/>
      <c r="G34632"/>
      <c r="H34632"/>
      <c r="I34632"/>
      <c r="J34632"/>
      <c r="U34632" s="43"/>
      <c r="AE34632"/>
    </row>
    <row r="34633" spans="1:31">
      <c r="A34633">
        <v>80560</v>
      </c>
      <c r="B34633" t="s">
        <v>29462</v>
      </c>
      <c r="C34633" t="s">
        <v>33478</v>
      </c>
      <c r="D34633" t="s">
        <v>33476</v>
      </c>
      <c r="E34633"/>
      <c r="F34633"/>
      <c r="G34633"/>
      <c r="H34633"/>
      <c r="I34633"/>
      <c r="J34633"/>
      <c r="U34633" s="43"/>
      <c r="AE34633"/>
    </row>
    <row r="34634" spans="1:31">
      <c r="A34634">
        <v>80170</v>
      </c>
      <c r="B34634" t="s">
        <v>29463</v>
      </c>
      <c r="C34634" t="s">
        <v>33477</v>
      </c>
      <c r="D34634" t="s">
        <v>33476</v>
      </c>
      <c r="E34634"/>
      <c r="F34634"/>
      <c r="G34634"/>
      <c r="H34634"/>
      <c r="I34634"/>
      <c r="J34634"/>
      <c r="U34634" s="43"/>
      <c r="AE34634"/>
    </row>
    <row r="34635" spans="1:31">
      <c r="A34635">
        <v>80300</v>
      </c>
      <c r="B34635" t="s">
        <v>29464</v>
      </c>
      <c r="C34635" t="s">
        <v>33477</v>
      </c>
      <c r="D34635" t="s">
        <v>33476</v>
      </c>
      <c r="E34635"/>
      <c r="F34635"/>
      <c r="G34635"/>
      <c r="H34635"/>
      <c r="I34635"/>
      <c r="J34635"/>
      <c r="U34635" s="43"/>
      <c r="AE34635"/>
    </row>
    <row r="34636" spans="1:31">
      <c r="A34636">
        <v>80370</v>
      </c>
      <c r="B34636" t="s">
        <v>29465</v>
      </c>
      <c r="C34636" t="s">
        <v>33477</v>
      </c>
      <c r="D34636" t="s">
        <v>33476</v>
      </c>
      <c r="E34636"/>
      <c r="F34636"/>
      <c r="G34636"/>
      <c r="H34636"/>
      <c r="I34636"/>
      <c r="J34636"/>
      <c r="U34636" s="43"/>
      <c r="AE34636"/>
    </row>
    <row r="34637" spans="1:31">
      <c r="A34637">
        <v>80430</v>
      </c>
      <c r="B34637" t="s">
        <v>29466</v>
      </c>
      <c r="C34637" t="s">
        <v>33477</v>
      </c>
      <c r="D34637" t="e">
        <v>#N/A</v>
      </c>
      <c r="E34637"/>
      <c r="F34637"/>
      <c r="G34637"/>
      <c r="H34637"/>
      <c r="I34637"/>
      <c r="J34637"/>
      <c r="U34637" s="43"/>
      <c r="AE34637"/>
    </row>
    <row r="34638" spans="1:31">
      <c r="A34638">
        <v>80430</v>
      </c>
      <c r="B34638" t="s">
        <v>29467</v>
      </c>
      <c r="C34638" t="s">
        <v>33477</v>
      </c>
      <c r="D34638" t="e">
        <v>#N/A</v>
      </c>
      <c r="E34638"/>
      <c r="F34638"/>
      <c r="G34638"/>
      <c r="H34638"/>
      <c r="I34638"/>
      <c r="J34638"/>
      <c r="U34638" s="43"/>
      <c r="AE34638"/>
    </row>
    <row r="34639" spans="1:31">
      <c r="A34639">
        <v>80770</v>
      </c>
      <c r="B34639" t="s">
        <v>17088</v>
      </c>
      <c r="C34639" t="s">
        <v>33477</v>
      </c>
      <c r="D34639" t="e">
        <v>#N/A</v>
      </c>
      <c r="E34639"/>
      <c r="F34639"/>
      <c r="G34639"/>
      <c r="H34639"/>
      <c r="I34639"/>
      <c r="J34639"/>
      <c r="U34639" s="43"/>
      <c r="AE34639"/>
    </row>
    <row r="34640" spans="1:31">
      <c r="A34640">
        <v>80110</v>
      </c>
      <c r="B34640" t="s">
        <v>29468</v>
      </c>
      <c r="C34640" t="s">
        <v>33477</v>
      </c>
      <c r="D34640" t="s">
        <v>33476</v>
      </c>
      <c r="E34640"/>
      <c r="F34640"/>
      <c r="G34640"/>
      <c r="H34640"/>
      <c r="I34640"/>
      <c r="J34640"/>
      <c r="U34640" s="43"/>
      <c r="AE34640"/>
    </row>
    <row r="34641" spans="1:31">
      <c r="A34641">
        <v>80300</v>
      </c>
      <c r="B34641" t="s">
        <v>29469</v>
      </c>
      <c r="C34641" t="s">
        <v>33477</v>
      </c>
      <c r="D34641" t="s">
        <v>33476</v>
      </c>
      <c r="E34641"/>
      <c r="F34641"/>
      <c r="G34641"/>
      <c r="H34641"/>
      <c r="I34641"/>
      <c r="J34641"/>
      <c r="U34641" s="43"/>
      <c r="AE34641"/>
    </row>
    <row r="34642" spans="1:31">
      <c r="A34642">
        <v>80260</v>
      </c>
      <c r="B34642" t="s">
        <v>29470</v>
      </c>
      <c r="C34642" t="s">
        <v>33477</v>
      </c>
      <c r="D34642" t="s">
        <v>33476</v>
      </c>
      <c r="E34642"/>
      <c r="F34642"/>
      <c r="G34642"/>
      <c r="H34642"/>
      <c r="I34642"/>
      <c r="J34642"/>
      <c r="U34642" s="43"/>
      <c r="AE34642"/>
    </row>
    <row r="34643" spans="1:31">
      <c r="A34643">
        <v>80170</v>
      </c>
      <c r="B34643" t="s">
        <v>29471</v>
      </c>
      <c r="C34643" t="s">
        <v>33477</v>
      </c>
      <c r="D34643" t="s">
        <v>33476</v>
      </c>
      <c r="E34643"/>
      <c r="F34643"/>
      <c r="G34643"/>
      <c r="H34643"/>
      <c r="I34643"/>
      <c r="J34643"/>
      <c r="U34643" s="43"/>
      <c r="AE34643"/>
    </row>
    <row r="34644" spans="1:31">
      <c r="A34644">
        <v>80370</v>
      </c>
      <c r="B34644" t="s">
        <v>29472</v>
      </c>
      <c r="C34644" t="s">
        <v>33477</v>
      </c>
      <c r="D34644" t="s">
        <v>33476</v>
      </c>
      <c r="E34644"/>
      <c r="F34644"/>
      <c r="G34644"/>
      <c r="H34644"/>
      <c r="I34644"/>
      <c r="J34644"/>
      <c r="U34644" s="43"/>
      <c r="AE34644"/>
    </row>
    <row r="34645" spans="1:31">
      <c r="A34645">
        <v>80300</v>
      </c>
      <c r="B34645" t="s">
        <v>29473</v>
      </c>
      <c r="C34645" t="s">
        <v>33477</v>
      </c>
      <c r="D34645" t="s">
        <v>33476</v>
      </c>
      <c r="E34645"/>
      <c r="F34645"/>
      <c r="G34645"/>
      <c r="H34645"/>
      <c r="I34645"/>
      <c r="J34645"/>
      <c r="U34645" s="43"/>
      <c r="AE34645"/>
    </row>
    <row r="34646" spans="1:31">
      <c r="A34646">
        <v>80600</v>
      </c>
      <c r="B34646" t="s">
        <v>29474</v>
      </c>
      <c r="C34646" t="s">
        <v>33478</v>
      </c>
      <c r="D34646" t="s">
        <v>33476</v>
      </c>
      <c r="E34646"/>
      <c r="F34646"/>
      <c r="G34646"/>
      <c r="H34646"/>
      <c r="I34646"/>
      <c r="J34646"/>
      <c r="U34646" s="43"/>
      <c r="AE34646"/>
    </row>
    <row r="34647" spans="1:31">
      <c r="A34647">
        <v>80630</v>
      </c>
      <c r="B34647" t="s">
        <v>29475</v>
      </c>
      <c r="C34647" t="s">
        <v>33478</v>
      </c>
      <c r="D34647" t="e">
        <v>#N/A</v>
      </c>
      <c r="E34647"/>
      <c r="F34647"/>
      <c r="G34647"/>
      <c r="H34647"/>
      <c r="I34647"/>
      <c r="J34647"/>
      <c r="U34647" s="43"/>
      <c r="AE34647"/>
    </row>
    <row r="34648" spans="1:31">
      <c r="A34648">
        <v>80300</v>
      </c>
      <c r="B34648" t="s">
        <v>29476</v>
      </c>
      <c r="C34648" t="s">
        <v>33477</v>
      </c>
      <c r="D34648" t="s">
        <v>33476</v>
      </c>
      <c r="E34648"/>
      <c r="F34648"/>
      <c r="G34648"/>
      <c r="H34648"/>
      <c r="I34648"/>
      <c r="J34648"/>
      <c r="U34648" s="43"/>
      <c r="AE34648"/>
    </row>
    <row r="34649" spans="1:31">
      <c r="A34649">
        <v>80500</v>
      </c>
      <c r="B34649" t="s">
        <v>668</v>
      </c>
      <c r="C34649" t="s">
        <v>33477</v>
      </c>
      <c r="D34649" t="s">
        <v>33476</v>
      </c>
      <c r="E34649"/>
      <c r="F34649"/>
      <c r="G34649"/>
      <c r="H34649"/>
      <c r="I34649"/>
      <c r="J34649"/>
      <c r="U34649" s="43"/>
      <c r="AE34649"/>
    </row>
    <row r="34650" spans="1:31">
      <c r="A34650">
        <v>80870</v>
      </c>
      <c r="B34650" t="s">
        <v>29477</v>
      </c>
      <c r="C34650" t="s">
        <v>33477</v>
      </c>
      <c r="D34650" t="e">
        <v>#N/A</v>
      </c>
      <c r="E34650"/>
      <c r="F34650"/>
      <c r="G34650"/>
      <c r="H34650"/>
      <c r="I34650"/>
      <c r="J34650"/>
      <c r="U34650" s="43"/>
      <c r="AE34650"/>
    </row>
    <row r="34651" spans="1:31">
      <c r="A34651">
        <v>80260</v>
      </c>
      <c r="B34651" t="s">
        <v>29478</v>
      </c>
      <c r="C34651" t="s">
        <v>33477</v>
      </c>
      <c r="D34651" t="s">
        <v>33476</v>
      </c>
      <c r="E34651"/>
      <c r="F34651"/>
      <c r="G34651"/>
      <c r="H34651"/>
      <c r="I34651"/>
      <c r="J34651"/>
      <c r="U34651" s="43"/>
      <c r="AE34651"/>
    </row>
    <row r="34652" spans="1:31">
      <c r="A34652">
        <v>80132</v>
      </c>
      <c r="B34652" t="s">
        <v>29479</v>
      </c>
      <c r="C34652" t="s">
        <v>33477</v>
      </c>
      <c r="D34652" t="s">
        <v>33476</v>
      </c>
      <c r="E34652"/>
      <c r="F34652"/>
      <c r="G34652"/>
      <c r="H34652"/>
      <c r="I34652"/>
      <c r="J34652"/>
      <c r="U34652" s="43"/>
      <c r="AE34652"/>
    </row>
    <row r="34653" spans="1:31">
      <c r="A34653">
        <v>80160</v>
      </c>
      <c r="B34653" t="s">
        <v>29480</v>
      </c>
      <c r="C34653" t="s">
        <v>33477</v>
      </c>
      <c r="D34653" t="s">
        <v>33476</v>
      </c>
      <c r="E34653"/>
      <c r="F34653"/>
      <c r="G34653"/>
      <c r="H34653"/>
      <c r="I34653"/>
      <c r="J34653"/>
      <c r="U34653" s="43"/>
      <c r="AE34653"/>
    </row>
    <row r="34654" spans="1:31">
      <c r="A34654">
        <v>80200</v>
      </c>
      <c r="B34654" t="s">
        <v>29481</v>
      </c>
      <c r="C34654" t="s">
        <v>33477</v>
      </c>
      <c r="D34654" t="s">
        <v>33476</v>
      </c>
      <c r="E34654"/>
      <c r="F34654"/>
      <c r="G34654"/>
      <c r="H34654"/>
      <c r="I34654"/>
      <c r="J34654"/>
      <c r="U34654" s="43"/>
      <c r="AE34654"/>
    </row>
    <row r="34655" spans="1:31">
      <c r="A34655">
        <v>80270</v>
      </c>
      <c r="B34655" t="s">
        <v>29482</v>
      </c>
      <c r="C34655" t="s">
        <v>33477</v>
      </c>
      <c r="D34655" t="s">
        <v>33476</v>
      </c>
      <c r="E34655"/>
      <c r="F34655"/>
      <c r="G34655"/>
      <c r="H34655"/>
      <c r="I34655"/>
      <c r="J34655"/>
      <c r="U34655" s="43"/>
      <c r="AE34655"/>
    </row>
    <row r="34656" spans="1:31">
      <c r="A34656">
        <v>80310</v>
      </c>
      <c r="B34656" t="s">
        <v>29483</v>
      </c>
      <c r="C34656" t="s">
        <v>33477</v>
      </c>
      <c r="D34656" t="s">
        <v>33476</v>
      </c>
      <c r="E34656"/>
      <c r="F34656"/>
      <c r="G34656"/>
      <c r="H34656"/>
      <c r="I34656"/>
      <c r="J34656"/>
      <c r="U34656" s="43"/>
      <c r="AE34656"/>
    </row>
    <row r="34657" spans="1:31">
      <c r="A34657">
        <v>80290</v>
      </c>
      <c r="B34657" t="s">
        <v>29484</v>
      </c>
      <c r="C34657" t="s">
        <v>33478</v>
      </c>
      <c r="D34657" t="s">
        <v>33476</v>
      </c>
      <c r="E34657"/>
      <c r="F34657"/>
      <c r="G34657"/>
      <c r="H34657"/>
      <c r="I34657"/>
      <c r="J34657"/>
      <c r="U34657" s="43"/>
      <c r="AE34657"/>
    </row>
    <row r="34658" spans="1:31">
      <c r="A34658">
        <v>80140</v>
      </c>
      <c r="B34658" t="s">
        <v>29485</v>
      </c>
      <c r="C34658" t="s">
        <v>33477</v>
      </c>
      <c r="D34658" t="s">
        <v>33476</v>
      </c>
      <c r="E34658"/>
      <c r="F34658"/>
      <c r="G34658"/>
      <c r="H34658"/>
      <c r="I34658"/>
      <c r="J34658"/>
      <c r="U34658" s="43"/>
      <c r="AE34658"/>
    </row>
    <row r="34659" spans="1:31">
      <c r="A34659">
        <v>80140</v>
      </c>
      <c r="B34659" t="s">
        <v>29485</v>
      </c>
      <c r="C34659" t="s">
        <v>33477</v>
      </c>
      <c r="D34659" t="s">
        <v>33476</v>
      </c>
      <c r="E34659"/>
      <c r="F34659"/>
      <c r="G34659"/>
      <c r="H34659"/>
      <c r="I34659"/>
      <c r="J34659"/>
      <c r="U34659" s="43"/>
      <c r="AE34659"/>
    </row>
    <row r="34660" spans="1:31">
      <c r="A34660">
        <v>80370</v>
      </c>
      <c r="B34660" t="s">
        <v>29486</v>
      </c>
      <c r="C34660" t="s">
        <v>33477</v>
      </c>
      <c r="D34660" t="s">
        <v>33476</v>
      </c>
      <c r="E34660"/>
      <c r="F34660"/>
      <c r="G34660"/>
      <c r="H34660"/>
      <c r="I34660"/>
      <c r="J34660"/>
      <c r="U34660" s="43"/>
      <c r="AE34660"/>
    </row>
    <row r="34661" spans="1:31">
      <c r="A34661">
        <v>80370</v>
      </c>
      <c r="B34661" t="s">
        <v>29487</v>
      </c>
      <c r="C34661" t="s">
        <v>33477</v>
      </c>
      <c r="D34661" t="s">
        <v>33476</v>
      </c>
      <c r="E34661"/>
      <c r="F34661"/>
      <c r="G34661"/>
      <c r="H34661"/>
      <c r="I34661"/>
      <c r="J34661"/>
      <c r="U34661" s="43"/>
      <c r="AE34661"/>
    </row>
    <row r="34662" spans="1:31">
      <c r="A34662">
        <v>80370</v>
      </c>
      <c r="B34662" t="s">
        <v>29487</v>
      </c>
      <c r="C34662" t="s">
        <v>33477</v>
      </c>
      <c r="D34662" t="s">
        <v>33476</v>
      </c>
      <c r="E34662"/>
      <c r="F34662"/>
      <c r="G34662"/>
      <c r="H34662"/>
      <c r="I34662"/>
      <c r="J34662"/>
      <c r="U34662" s="43"/>
      <c r="AE34662"/>
    </row>
    <row r="34663" spans="1:31">
      <c r="A34663">
        <v>80120</v>
      </c>
      <c r="B34663" t="s">
        <v>29488</v>
      </c>
      <c r="C34663" t="s">
        <v>33480</v>
      </c>
      <c r="D34663" t="s">
        <v>33481</v>
      </c>
      <c r="E34663"/>
      <c r="F34663"/>
      <c r="G34663"/>
      <c r="H34663"/>
      <c r="I34663"/>
      <c r="J34663"/>
      <c r="U34663" s="43"/>
      <c r="AE34663"/>
    </row>
    <row r="34664" spans="1:31">
      <c r="A34664">
        <v>80240</v>
      </c>
      <c r="B34664" t="s">
        <v>29489</v>
      </c>
      <c r="C34664" t="s">
        <v>33478</v>
      </c>
      <c r="D34664" t="s">
        <v>33476</v>
      </c>
      <c r="E34664"/>
      <c r="F34664"/>
      <c r="G34664"/>
      <c r="H34664"/>
      <c r="I34664"/>
      <c r="J34664"/>
      <c r="U34664" s="43"/>
      <c r="AE34664"/>
    </row>
    <row r="34665" spans="1:31">
      <c r="A34665">
        <v>80620</v>
      </c>
      <c r="B34665" t="s">
        <v>5338</v>
      </c>
      <c r="C34665" t="s">
        <v>33478</v>
      </c>
      <c r="D34665" t="s">
        <v>33476</v>
      </c>
      <c r="E34665"/>
      <c r="F34665"/>
      <c r="G34665"/>
      <c r="H34665"/>
      <c r="I34665"/>
      <c r="J34665"/>
      <c r="U34665" s="43"/>
      <c r="AE34665"/>
    </row>
    <row r="34666" spans="1:31">
      <c r="A34666">
        <v>80200</v>
      </c>
      <c r="B34666" t="s">
        <v>29490</v>
      </c>
      <c r="C34666" t="s">
        <v>33477</v>
      </c>
      <c r="D34666" t="s">
        <v>33476</v>
      </c>
      <c r="E34666"/>
      <c r="F34666"/>
      <c r="G34666"/>
      <c r="H34666"/>
      <c r="I34666"/>
      <c r="J34666"/>
      <c r="U34666" s="43"/>
      <c r="AE34666"/>
    </row>
    <row r="34667" spans="1:31">
      <c r="A34667">
        <v>80260</v>
      </c>
      <c r="B34667" t="s">
        <v>29491</v>
      </c>
      <c r="C34667" t="s">
        <v>33477</v>
      </c>
      <c r="D34667" t="s">
        <v>33476</v>
      </c>
      <c r="E34667"/>
      <c r="F34667"/>
      <c r="G34667"/>
      <c r="H34667"/>
      <c r="I34667"/>
      <c r="J34667"/>
      <c r="U34667" s="43"/>
      <c r="AE34667"/>
    </row>
    <row r="34668" spans="1:31">
      <c r="A34668">
        <v>80850</v>
      </c>
      <c r="B34668" t="s">
        <v>29492</v>
      </c>
      <c r="C34668" t="s">
        <v>33477</v>
      </c>
      <c r="D34668" t="e">
        <v>#N/A</v>
      </c>
      <c r="E34668"/>
      <c r="F34668"/>
      <c r="G34668"/>
      <c r="H34668"/>
      <c r="I34668"/>
      <c r="J34668"/>
      <c r="U34668" s="43"/>
      <c r="AE34668"/>
    </row>
    <row r="34669" spans="1:31">
      <c r="A34669">
        <v>80110</v>
      </c>
      <c r="B34669" t="s">
        <v>29493</v>
      </c>
      <c r="C34669" t="s">
        <v>33477</v>
      </c>
      <c r="D34669" t="s">
        <v>33476</v>
      </c>
      <c r="E34669"/>
      <c r="F34669"/>
      <c r="G34669"/>
      <c r="H34669"/>
      <c r="I34669"/>
      <c r="J34669"/>
      <c r="U34669" s="43"/>
      <c r="AE34669"/>
    </row>
    <row r="34670" spans="1:31">
      <c r="A34670">
        <v>80560</v>
      </c>
      <c r="B34670" t="s">
        <v>29494</v>
      </c>
      <c r="C34670" t="s">
        <v>33478</v>
      </c>
      <c r="D34670" t="s">
        <v>33476</v>
      </c>
      <c r="E34670"/>
      <c r="F34670"/>
      <c r="G34670"/>
      <c r="H34670"/>
      <c r="I34670"/>
      <c r="J34670"/>
      <c r="U34670" s="43"/>
      <c r="AE34670"/>
    </row>
    <row r="34671" spans="1:31">
      <c r="A34671">
        <v>80130</v>
      </c>
      <c r="B34671" t="s">
        <v>29495</v>
      </c>
      <c r="C34671" t="s">
        <v>33477</v>
      </c>
      <c r="D34671" t="e">
        <v>#N/A</v>
      </c>
      <c r="E34671"/>
      <c r="F34671"/>
      <c r="G34671"/>
      <c r="H34671"/>
      <c r="I34671"/>
      <c r="J34671"/>
      <c r="U34671" s="43"/>
      <c r="AE34671"/>
    </row>
    <row r="34672" spans="1:31">
      <c r="A34672">
        <v>80190</v>
      </c>
      <c r="B34672" t="s">
        <v>29496</v>
      </c>
      <c r="C34672" t="s">
        <v>33477</v>
      </c>
      <c r="D34672" t="s">
        <v>33476</v>
      </c>
      <c r="E34672"/>
      <c r="F34672"/>
      <c r="G34672"/>
      <c r="H34672"/>
      <c r="I34672"/>
      <c r="J34672"/>
      <c r="U34672" s="43"/>
      <c r="AE34672"/>
    </row>
    <row r="34673" spans="1:31">
      <c r="A34673">
        <v>80290</v>
      </c>
      <c r="B34673" t="s">
        <v>29497</v>
      </c>
      <c r="C34673" t="s">
        <v>33478</v>
      </c>
      <c r="D34673" t="s">
        <v>33476</v>
      </c>
      <c r="E34673"/>
      <c r="F34673"/>
      <c r="G34673"/>
      <c r="H34673"/>
      <c r="I34673"/>
      <c r="J34673"/>
      <c r="U34673" s="43"/>
      <c r="AE34673"/>
    </row>
    <row r="34674" spans="1:31">
      <c r="A34674">
        <v>80270</v>
      </c>
      <c r="B34674" t="s">
        <v>29498</v>
      </c>
      <c r="C34674" t="s">
        <v>33477</v>
      </c>
      <c r="D34674" t="s">
        <v>33476</v>
      </c>
      <c r="E34674"/>
      <c r="F34674"/>
      <c r="G34674"/>
      <c r="H34674"/>
      <c r="I34674"/>
      <c r="J34674"/>
      <c r="U34674" s="43"/>
      <c r="AE34674"/>
    </row>
    <row r="34675" spans="1:31">
      <c r="A34675">
        <v>80610</v>
      </c>
      <c r="B34675" t="s">
        <v>29499</v>
      </c>
      <c r="C34675" t="s">
        <v>33477</v>
      </c>
      <c r="D34675" t="s">
        <v>33476</v>
      </c>
      <c r="E34675"/>
      <c r="F34675"/>
      <c r="G34675"/>
      <c r="H34675"/>
      <c r="I34675"/>
      <c r="J34675"/>
      <c r="U34675" s="43"/>
      <c r="AE34675"/>
    </row>
    <row r="34676" spans="1:31">
      <c r="A34676">
        <v>80700</v>
      </c>
      <c r="B34676" t="s">
        <v>29500</v>
      </c>
      <c r="C34676" t="s">
        <v>33477</v>
      </c>
      <c r="D34676" t="s">
        <v>33481</v>
      </c>
      <c r="E34676"/>
      <c r="F34676"/>
      <c r="G34676"/>
      <c r="H34676"/>
      <c r="I34676"/>
      <c r="J34676"/>
      <c r="U34676" s="43"/>
      <c r="AE34676"/>
    </row>
    <row r="34677" spans="1:31">
      <c r="A34677">
        <v>80200</v>
      </c>
      <c r="B34677" t="s">
        <v>29501</v>
      </c>
      <c r="C34677" t="s">
        <v>33477</v>
      </c>
      <c r="D34677" t="s">
        <v>33476</v>
      </c>
      <c r="E34677"/>
      <c r="F34677"/>
      <c r="G34677"/>
      <c r="H34677"/>
      <c r="I34677"/>
      <c r="J34677"/>
      <c r="U34677" s="43"/>
      <c r="AE34677"/>
    </row>
    <row r="34678" spans="1:31">
      <c r="A34678">
        <v>80190</v>
      </c>
      <c r="B34678" t="s">
        <v>29502</v>
      </c>
      <c r="C34678" t="s">
        <v>33477</v>
      </c>
      <c r="D34678" t="s">
        <v>33476</v>
      </c>
      <c r="E34678"/>
      <c r="F34678"/>
      <c r="G34678"/>
      <c r="H34678"/>
      <c r="I34678"/>
      <c r="J34678"/>
      <c r="U34678" s="43"/>
      <c r="AE34678"/>
    </row>
    <row r="34679" spans="1:31">
      <c r="A34679">
        <v>80140</v>
      </c>
      <c r="B34679" t="s">
        <v>29503</v>
      </c>
      <c r="C34679" t="s">
        <v>33477</v>
      </c>
      <c r="D34679" t="s">
        <v>33476</v>
      </c>
      <c r="E34679"/>
      <c r="F34679"/>
      <c r="G34679"/>
      <c r="H34679"/>
      <c r="I34679"/>
      <c r="J34679"/>
      <c r="U34679" s="43"/>
      <c r="AE34679"/>
    </row>
    <row r="34680" spans="1:31">
      <c r="A34680">
        <v>80190</v>
      </c>
      <c r="B34680" t="s">
        <v>29504</v>
      </c>
      <c r="C34680" t="s">
        <v>33477</v>
      </c>
      <c r="D34680" t="s">
        <v>33476</v>
      </c>
      <c r="E34680"/>
      <c r="F34680"/>
      <c r="G34680"/>
      <c r="H34680"/>
      <c r="I34680"/>
      <c r="J34680"/>
      <c r="U34680" s="43"/>
      <c r="AE34680"/>
    </row>
    <row r="34681" spans="1:31">
      <c r="A34681">
        <v>80290</v>
      </c>
      <c r="B34681" t="s">
        <v>29505</v>
      </c>
      <c r="C34681" t="s">
        <v>33478</v>
      </c>
      <c r="D34681" t="s">
        <v>33476</v>
      </c>
      <c r="E34681"/>
      <c r="F34681"/>
      <c r="G34681"/>
      <c r="H34681"/>
      <c r="I34681"/>
      <c r="J34681"/>
      <c r="U34681" s="43"/>
      <c r="AE34681"/>
    </row>
    <row r="34682" spans="1:31">
      <c r="A34682">
        <v>80440</v>
      </c>
      <c r="B34682" t="s">
        <v>29506</v>
      </c>
      <c r="C34682" t="s">
        <v>33477</v>
      </c>
      <c r="D34682" t="s">
        <v>33476</v>
      </c>
      <c r="E34682"/>
      <c r="F34682"/>
      <c r="G34682"/>
      <c r="H34682"/>
      <c r="I34682"/>
      <c r="J34682"/>
      <c r="U34682" s="43"/>
      <c r="AE34682"/>
    </row>
    <row r="34683" spans="1:31">
      <c r="A34683">
        <v>80600</v>
      </c>
      <c r="B34683" t="s">
        <v>29507</v>
      </c>
      <c r="C34683" t="s">
        <v>33478</v>
      </c>
      <c r="D34683" t="s">
        <v>33476</v>
      </c>
      <c r="E34683"/>
      <c r="F34683"/>
      <c r="G34683"/>
      <c r="H34683"/>
      <c r="I34683"/>
      <c r="J34683"/>
      <c r="U34683" s="43"/>
      <c r="AE34683"/>
    </row>
    <row r="34684" spans="1:31">
      <c r="A34684">
        <v>80150</v>
      </c>
      <c r="B34684" t="s">
        <v>29508</v>
      </c>
      <c r="C34684" t="s">
        <v>33477</v>
      </c>
      <c r="D34684" t="s">
        <v>33481</v>
      </c>
      <c r="E34684"/>
      <c r="F34684"/>
      <c r="G34684"/>
      <c r="H34684"/>
      <c r="I34684"/>
      <c r="J34684"/>
      <c r="U34684" s="43"/>
      <c r="AE34684"/>
    </row>
    <row r="34685" spans="1:31">
      <c r="A34685">
        <v>80230</v>
      </c>
      <c r="B34685" t="s">
        <v>18736</v>
      </c>
      <c r="C34685" t="s">
        <v>33477</v>
      </c>
      <c r="D34685" t="s">
        <v>33481</v>
      </c>
      <c r="E34685"/>
      <c r="F34685"/>
      <c r="G34685"/>
      <c r="H34685"/>
      <c r="I34685"/>
      <c r="J34685"/>
      <c r="U34685" s="43"/>
      <c r="AE34685"/>
    </row>
    <row r="34686" spans="1:31">
      <c r="A34686">
        <v>80800</v>
      </c>
      <c r="B34686" t="s">
        <v>8405</v>
      </c>
      <c r="C34686" t="s">
        <v>33477</v>
      </c>
      <c r="D34686" t="s">
        <v>33476</v>
      </c>
      <c r="E34686"/>
      <c r="F34686"/>
      <c r="G34686"/>
      <c r="H34686"/>
      <c r="I34686"/>
      <c r="J34686"/>
      <c r="U34686" s="43"/>
      <c r="AE34686"/>
    </row>
    <row r="34687" spans="1:31">
      <c r="A34687">
        <v>80670</v>
      </c>
      <c r="B34687" t="s">
        <v>27631</v>
      </c>
      <c r="C34687" t="s">
        <v>33477</v>
      </c>
      <c r="D34687" t="s">
        <v>33476</v>
      </c>
      <c r="E34687"/>
      <c r="F34687"/>
      <c r="G34687"/>
      <c r="H34687"/>
      <c r="I34687"/>
      <c r="J34687"/>
      <c r="U34687" s="43"/>
      <c r="AE34687"/>
    </row>
    <row r="34688" spans="1:31">
      <c r="A34688">
        <v>80160</v>
      </c>
      <c r="B34688" t="s">
        <v>29509</v>
      </c>
      <c r="C34688" t="s">
        <v>33477</v>
      </c>
      <c r="D34688" t="s">
        <v>33476</v>
      </c>
      <c r="E34688"/>
      <c r="F34688"/>
      <c r="G34688"/>
      <c r="H34688"/>
      <c r="I34688"/>
      <c r="J34688"/>
      <c r="U34688" s="43"/>
      <c r="AE34688"/>
    </row>
    <row r="34689" spans="1:31">
      <c r="A34689">
        <v>80200</v>
      </c>
      <c r="B34689" t="s">
        <v>29510</v>
      </c>
      <c r="C34689" t="s">
        <v>33477</v>
      </c>
      <c r="D34689" t="s">
        <v>33476</v>
      </c>
      <c r="E34689"/>
      <c r="F34689"/>
      <c r="G34689"/>
      <c r="H34689"/>
      <c r="I34689"/>
      <c r="J34689"/>
      <c r="U34689" s="43"/>
      <c r="AE34689"/>
    </row>
    <row r="34690" spans="1:31">
      <c r="A34690">
        <v>80910</v>
      </c>
      <c r="B34690" t="s">
        <v>29511</v>
      </c>
      <c r="C34690" t="s">
        <v>33477</v>
      </c>
      <c r="D34690" t="s">
        <v>33476</v>
      </c>
      <c r="E34690"/>
      <c r="F34690"/>
      <c r="G34690"/>
      <c r="H34690"/>
      <c r="I34690"/>
      <c r="J34690"/>
      <c r="U34690" s="43"/>
      <c r="AE34690"/>
    </row>
    <row r="34691" spans="1:31">
      <c r="A34691">
        <v>80830</v>
      </c>
      <c r="B34691" t="s">
        <v>29512</v>
      </c>
      <c r="C34691" t="s">
        <v>33477</v>
      </c>
      <c r="D34691" t="s">
        <v>33476</v>
      </c>
      <c r="E34691"/>
      <c r="F34691"/>
      <c r="G34691"/>
      <c r="H34691"/>
      <c r="I34691"/>
      <c r="J34691"/>
      <c r="U34691" s="43"/>
      <c r="AE34691"/>
    </row>
    <row r="34692" spans="1:31">
      <c r="A34692">
        <v>80150</v>
      </c>
      <c r="B34692" t="s">
        <v>29513</v>
      </c>
      <c r="C34692" t="s">
        <v>33477</v>
      </c>
      <c r="D34692" t="s">
        <v>33481</v>
      </c>
      <c r="E34692"/>
      <c r="F34692"/>
      <c r="G34692"/>
      <c r="H34692"/>
      <c r="I34692"/>
      <c r="J34692"/>
      <c r="U34692" s="43"/>
      <c r="AE34692"/>
    </row>
    <row r="34693" spans="1:31">
      <c r="A34693">
        <v>80540</v>
      </c>
      <c r="B34693" t="s">
        <v>29514</v>
      </c>
      <c r="C34693" t="s">
        <v>33477</v>
      </c>
      <c r="D34693" t="s">
        <v>33476</v>
      </c>
      <c r="E34693"/>
      <c r="F34693"/>
      <c r="G34693"/>
      <c r="H34693"/>
      <c r="I34693"/>
      <c r="J34693"/>
      <c r="U34693" s="43"/>
      <c r="AE34693"/>
    </row>
    <row r="34694" spans="1:31">
      <c r="A34694">
        <v>80220</v>
      </c>
      <c r="B34694" t="s">
        <v>29515</v>
      </c>
      <c r="C34694" t="s">
        <v>33477</v>
      </c>
      <c r="D34694" t="s">
        <v>33476</v>
      </c>
      <c r="E34694"/>
      <c r="F34694"/>
      <c r="G34694"/>
      <c r="H34694"/>
      <c r="I34694"/>
      <c r="J34694"/>
      <c r="U34694" s="43"/>
      <c r="AE34694"/>
    </row>
    <row r="34695" spans="1:31">
      <c r="A34695">
        <v>80500</v>
      </c>
      <c r="B34695" t="s">
        <v>29516</v>
      </c>
      <c r="C34695" t="s">
        <v>33477</v>
      </c>
      <c r="D34695" t="s">
        <v>33476</v>
      </c>
      <c r="E34695"/>
      <c r="F34695"/>
      <c r="G34695"/>
      <c r="H34695"/>
      <c r="I34695"/>
      <c r="J34695"/>
      <c r="U34695" s="43"/>
      <c r="AE34695"/>
    </row>
    <row r="34696" spans="1:31">
      <c r="A34696">
        <v>80600</v>
      </c>
      <c r="B34696" t="s">
        <v>29517</v>
      </c>
      <c r="C34696" t="s">
        <v>33478</v>
      </c>
      <c r="D34696" t="s">
        <v>33476</v>
      </c>
      <c r="E34696"/>
      <c r="F34696"/>
      <c r="G34696"/>
      <c r="H34696"/>
      <c r="I34696"/>
      <c r="J34696"/>
      <c r="U34696" s="43"/>
      <c r="AE34696"/>
    </row>
    <row r="34697" spans="1:31">
      <c r="A34697">
        <v>80310</v>
      </c>
      <c r="B34697" t="s">
        <v>29518</v>
      </c>
      <c r="C34697" t="s">
        <v>33477</v>
      </c>
      <c r="D34697" t="s">
        <v>33476</v>
      </c>
      <c r="E34697"/>
      <c r="F34697"/>
      <c r="G34697"/>
      <c r="H34697"/>
      <c r="I34697"/>
      <c r="J34697"/>
      <c r="U34697" s="43"/>
      <c r="AE34697"/>
    </row>
    <row r="34698" spans="1:31">
      <c r="A34698">
        <v>80130</v>
      </c>
      <c r="B34698" t="s">
        <v>29519</v>
      </c>
      <c r="C34698" t="s">
        <v>33477</v>
      </c>
      <c r="D34698" t="e">
        <v>#N/A</v>
      </c>
      <c r="E34698"/>
      <c r="F34698"/>
      <c r="G34698"/>
      <c r="H34698"/>
      <c r="I34698"/>
      <c r="J34698"/>
      <c r="U34698" s="43"/>
      <c r="AE34698"/>
    </row>
    <row r="34699" spans="1:31">
      <c r="A34699">
        <v>80500</v>
      </c>
      <c r="B34699" t="s">
        <v>29520</v>
      </c>
      <c r="C34699" t="s">
        <v>33477</v>
      </c>
      <c r="D34699" t="s">
        <v>33476</v>
      </c>
      <c r="E34699"/>
      <c r="F34699"/>
      <c r="G34699"/>
      <c r="H34699"/>
      <c r="I34699"/>
      <c r="J34699"/>
      <c r="U34699" s="43"/>
      <c r="AE34699"/>
    </row>
    <row r="34700" spans="1:31">
      <c r="A34700">
        <v>80220</v>
      </c>
      <c r="B34700" t="s">
        <v>29521</v>
      </c>
      <c r="C34700" t="s">
        <v>33477</v>
      </c>
      <c r="D34700" t="s">
        <v>33476</v>
      </c>
      <c r="E34700"/>
      <c r="F34700"/>
      <c r="G34700"/>
      <c r="H34700"/>
      <c r="I34700"/>
      <c r="J34700"/>
      <c r="U34700" s="43"/>
      <c r="AE34700"/>
    </row>
    <row r="34701" spans="1:31">
      <c r="A34701">
        <v>80220</v>
      </c>
      <c r="B34701" t="s">
        <v>29522</v>
      </c>
      <c r="C34701" t="s">
        <v>33477</v>
      </c>
      <c r="D34701" t="s">
        <v>33476</v>
      </c>
      <c r="E34701"/>
      <c r="F34701"/>
      <c r="G34701"/>
      <c r="H34701"/>
      <c r="I34701"/>
      <c r="J34701"/>
      <c r="U34701" s="43"/>
      <c r="AE34701"/>
    </row>
    <row r="34702" spans="1:31">
      <c r="A34702">
        <v>80200</v>
      </c>
      <c r="B34702" t="s">
        <v>29523</v>
      </c>
      <c r="C34702" t="s">
        <v>33477</v>
      </c>
      <c r="D34702" t="s">
        <v>33476</v>
      </c>
      <c r="E34702"/>
      <c r="F34702"/>
      <c r="G34702"/>
      <c r="H34702"/>
      <c r="I34702"/>
      <c r="J34702"/>
      <c r="U34702" s="43"/>
      <c r="AE34702"/>
    </row>
    <row r="34703" spans="1:31">
      <c r="A34703">
        <v>80300</v>
      </c>
      <c r="B34703" t="s">
        <v>29524</v>
      </c>
      <c r="C34703" t="s">
        <v>33477</v>
      </c>
      <c r="D34703" t="s">
        <v>33476</v>
      </c>
      <c r="E34703"/>
      <c r="F34703"/>
      <c r="G34703"/>
      <c r="H34703"/>
      <c r="I34703"/>
      <c r="J34703"/>
      <c r="U34703" s="43"/>
      <c r="AE34703"/>
    </row>
    <row r="34704" spans="1:31">
      <c r="A34704">
        <v>80540</v>
      </c>
      <c r="B34704" t="s">
        <v>29525</v>
      </c>
      <c r="C34704" t="s">
        <v>33477</v>
      </c>
      <c r="D34704" t="s">
        <v>33476</v>
      </c>
      <c r="E34704"/>
      <c r="F34704"/>
      <c r="G34704"/>
      <c r="H34704"/>
      <c r="I34704"/>
      <c r="J34704"/>
      <c r="U34704" s="43"/>
      <c r="AE34704"/>
    </row>
    <row r="34705" spans="1:31">
      <c r="A34705">
        <v>80440</v>
      </c>
      <c r="B34705" t="s">
        <v>29526</v>
      </c>
      <c r="C34705" t="s">
        <v>33477</v>
      </c>
      <c r="D34705" t="s">
        <v>33476</v>
      </c>
      <c r="E34705"/>
      <c r="F34705"/>
      <c r="G34705"/>
      <c r="H34705"/>
      <c r="I34705"/>
      <c r="J34705"/>
      <c r="U34705" s="43"/>
      <c r="AE34705"/>
    </row>
    <row r="34706" spans="1:31">
      <c r="A34706">
        <v>80110</v>
      </c>
      <c r="B34706" t="s">
        <v>29527</v>
      </c>
      <c r="C34706" t="s">
        <v>33477</v>
      </c>
      <c r="D34706" t="s">
        <v>33476</v>
      </c>
      <c r="E34706"/>
      <c r="F34706"/>
      <c r="G34706"/>
      <c r="H34706"/>
      <c r="I34706"/>
      <c r="J34706"/>
      <c r="U34706" s="43"/>
      <c r="AE34706"/>
    </row>
    <row r="34707" spans="1:31">
      <c r="A34707">
        <v>80150</v>
      </c>
      <c r="B34707" t="s">
        <v>29528</v>
      </c>
      <c r="C34707" t="s">
        <v>33477</v>
      </c>
      <c r="D34707" t="s">
        <v>33481</v>
      </c>
      <c r="E34707"/>
      <c r="F34707"/>
      <c r="G34707"/>
      <c r="H34707"/>
      <c r="I34707"/>
      <c r="J34707"/>
      <c r="U34707" s="43"/>
      <c r="AE34707"/>
    </row>
    <row r="34708" spans="1:31">
      <c r="A34708">
        <v>80160</v>
      </c>
      <c r="B34708" t="s">
        <v>20682</v>
      </c>
      <c r="C34708" t="s">
        <v>33477</v>
      </c>
      <c r="D34708" t="s">
        <v>33476</v>
      </c>
      <c r="E34708"/>
      <c r="F34708"/>
      <c r="G34708"/>
      <c r="H34708"/>
      <c r="I34708"/>
      <c r="J34708"/>
      <c r="U34708" s="43"/>
      <c r="AE34708"/>
    </row>
    <row r="34709" spans="1:31">
      <c r="A34709">
        <v>80580</v>
      </c>
      <c r="B34709" t="s">
        <v>29529</v>
      </c>
      <c r="C34709" t="s">
        <v>33477</v>
      </c>
      <c r="D34709" t="s">
        <v>33476</v>
      </c>
      <c r="E34709"/>
      <c r="F34709"/>
      <c r="G34709"/>
      <c r="H34709"/>
      <c r="I34709"/>
      <c r="J34709"/>
      <c r="U34709" s="43"/>
      <c r="AE34709"/>
    </row>
    <row r="34710" spans="1:31">
      <c r="A34710">
        <v>80340</v>
      </c>
      <c r="B34710" t="s">
        <v>29530</v>
      </c>
      <c r="C34710" t="s">
        <v>33477</v>
      </c>
      <c r="D34710" t="s">
        <v>33476</v>
      </c>
      <c r="E34710"/>
      <c r="F34710"/>
      <c r="G34710"/>
      <c r="H34710"/>
      <c r="I34710"/>
      <c r="J34710"/>
      <c r="U34710" s="43"/>
      <c r="AE34710"/>
    </row>
    <row r="34711" spans="1:31">
      <c r="A34711">
        <v>80470</v>
      </c>
      <c r="B34711" t="s">
        <v>29531</v>
      </c>
      <c r="C34711" t="s">
        <v>33477</v>
      </c>
      <c r="D34711" t="e">
        <v>#N/A</v>
      </c>
      <c r="E34711"/>
      <c r="F34711"/>
      <c r="G34711"/>
      <c r="H34711"/>
      <c r="I34711"/>
      <c r="J34711"/>
      <c r="U34711" s="43"/>
      <c r="AE34711"/>
    </row>
    <row r="34712" spans="1:31">
      <c r="A34712">
        <v>80300</v>
      </c>
      <c r="B34712" t="s">
        <v>29532</v>
      </c>
      <c r="C34712" t="s">
        <v>33477</v>
      </c>
      <c r="D34712" t="s">
        <v>33476</v>
      </c>
      <c r="E34712"/>
      <c r="F34712"/>
      <c r="G34712"/>
      <c r="H34712"/>
      <c r="I34712"/>
      <c r="J34712"/>
      <c r="U34712" s="43"/>
      <c r="AE34712"/>
    </row>
    <row r="34713" spans="1:31">
      <c r="A34713">
        <v>80400</v>
      </c>
      <c r="B34713" t="s">
        <v>29533</v>
      </c>
      <c r="C34713" t="s">
        <v>33480</v>
      </c>
      <c r="D34713" t="s">
        <v>33476</v>
      </c>
      <c r="E34713"/>
      <c r="F34713"/>
      <c r="G34713"/>
      <c r="H34713"/>
      <c r="I34713"/>
      <c r="J34713"/>
      <c r="U34713" s="43"/>
      <c r="AE34713"/>
    </row>
    <row r="34714" spans="1:31">
      <c r="A34714">
        <v>80600</v>
      </c>
      <c r="B34714" t="s">
        <v>22699</v>
      </c>
      <c r="C34714" t="s">
        <v>33478</v>
      </c>
      <c r="D34714" t="s">
        <v>33476</v>
      </c>
      <c r="E34714"/>
      <c r="F34714"/>
      <c r="G34714"/>
      <c r="H34714"/>
      <c r="I34714"/>
      <c r="J34714"/>
      <c r="U34714" s="43"/>
      <c r="AE34714"/>
    </row>
    <row r="34715" spans="1:31">
      <c r="A34715">
        <v>80200</v>
      </c>
      <c r="B34715" t="s">
        <v>726</v>
      </c>
      <c r="C34715" t="s">
        <v>33477</v>
      </c>
      <c r="D34715" t="s">
        <v>33476</v>
      </c>
      <c r="E34715"/>
      <c r="F34715"/>
      <c r="G34715"/>
      <c r="H34715"/>
      <c r="I34715"/>
      <c r="J34715"/>
      <c r="U34715" s="43"/>
      <c r="AE34715"/>
    </row>
    <row r="34716" spans="1:31">
      <c r="A34716">
        <v>80540</v>
      </c>
      <c r="B34716" t="s">
        <v>29534</v>
      </c>
      <c r="C34716" t="s">
        <v>33477</v>
      </c>
      <c r="D34716" t="s">
        <v>33476</v>
      </c>
      <c r="E34716"/>
      <c r="F34716"/>
      <c r="G34716"/>
      <c r="H34716"/>
      <c r="I34716"/>
      <c r="J34716"/>
      <c r="U34716" s="43"/>
      <c r="AE34716"/>
    </row>
    <row r="34717" spans="1:31">
      <c r="A34717">
        <v>80430</v>
      </c>
      <c r="B34717" t="s">
        <v>29535</v>
      </c>
      <c r="C34717" t="s">
        <v>33477</v>
      </c>
      <c r="D34717" t="e">
        <v>#N/A</v>
      </c>
      <c r="E34717"/>
      <c r="F34717"/>
      <c r="G34717"/>
      <c r="H34717"/>
      <c r="I34717"/>
      <c r="J34717"/>
      <c r="U34717" s="43"/>
      <c r="AE34717"/>
    </row>
    <row r="34718" spans="1:31">
      <c r="A34718">
        <v>80400</v>
      </c>
      <c r="B34718" t="s">
        <v>29536</v>
      </c>
      <c r="C34718" t="s">
        <v>33480</v>
      </c>
      <c r="D34718" t="s">
        <v>33476</v>
      </c>
      <c r="E34718"/>
      <c r="F34718"/>
      <c r="G34718"/>
      <c r="H34718"/>
      <c r="I34718"/>
      <c r="J34718"/>
      <c r="U34718" s="43"/>
      <c r="AE34718"/>
    </row>
    <row r="34719" spans="1:31">
      <c r="A34719">
        <v>80690</v>
      </c>
      <c r="B34719" t="s">
        <v>29537</v>
      </c>
      <c r="C34719" t="s">
        <v>33477</v>
      </c>
      <c r="D34719" t="e">
        <v>#N/A</v>
      </c>
      <c r="E34719"/>
      <c r="F34719"/>
      <c r="G34719"/>
      <c r="H34719"/>
      <c r="I34719"/>
      <c r="J34719"/>
      <c r="U34719" s="43"/>
      <c r="AE34719"/>
    </row>
    <row r="34720" spans="1:31">
      <c r="A34720">
        <v>80230</v>
      </c>
      <c r="B34720" t="s">
        <v>29538</v>
      </c>
      <c r="C34720" t="s">
        <v>33477</v>
      </c>
      <c r="D34720" t="s">
        <v>33481</v>
      </c>
      <c r="E34720"/>
      <c r="F34720"/>
      <c r="G34720"/>
      <c r="H34720"/>
      <c r="I34720"/>
      <c r="J34720"/>
      <c r="U34720" s="43"/>
      <c r="AE34720"/>
    </row>
    <row r="34721" spans="1:31">
      <c r="A34721">
        <v>80132</v>
      </c>
      <c r="B34721" t="s">
        <v>29539</v>
      </c>
      <c r="C34721" t="s">
        <v>33477</v>
      </c>
      <c r="D34721" t="s">
        <v>33476</v>
      </c>
      <c r="E34721"/>
      <c r="F34721"/>
      <c r="G34721"/>
      <c r="H34721"/>
      <c r="I34721"/>
      <c r="J34721"/>
      <c r="U34721" s="43"/>
      <c r="AE34721"/>
    </row>
    <row r="34722" spans="1:31">
      <c r="A34722">
        <v>80220</v>
      </c>
      <c r="B34722" t="s">
        <v>29540</v>
      </c>
      <c r="C34722" t="s">
        <v>33477</v>
      </c>
      <c r="D34722" t="s">
        <v>33476</v>
      </c>
      <c r="E34722"/>
      <c r="F34722"/>
      <c r="G34722"/>
      <c r="H34722"/>
      <c r="I34722"/>
      <c r="J34722"/>
      <c r="U34722" s="43"/>
      <c r="AE34722"/>
    </row>
    <row r="34723" spans="1:31">
      <c r="A34723">
        <v>80132</v>
      </c>
      <c r="B34723" t="s">
        <v>29541</v>
      </c>
      <c r="C34723" t="s">
        <v>33477</v>
      </c>
      <c r="D34723" t="s">
        <v>33476</v>
      </c>
      <c r="E34723"/>
      <c r="F34723"/>
      <c r="G34723"/>
      <c r="H34723"/>
      <c r="I34723"/>
      <c r="J34723"/>
      <c r="U34723" s="43"/>
      <c r="AE34723"/>
    </row>
    <row r="34724" spans="1:31">
      <c r="A34724">
        <v>80200</v>
      </c>
      <c r="B34724" t="s">
        <v>29542</v>
      </c>
      <c r="C34724" t="s">
        <v>33477</v>
      </c>
      <c r="D34724" t="s">
        <v>33476</v>
      </c>
      <c r="E34724"/>
      <c r="F34724"/>
      <c r="G34724"/>
      <c r="H34724"/>
      <c r="I34724"/>
      <c r="J34724"/>
      <c r="U34724" s="43"/>
      <c r="AE34724"/>
    </row>
    <row r="34725" spans="1:31">
      <c r="A34725">
        <v>80300</v>
      </c>
      <c r="B34725" t="s">
        <v>29543</v>
      </c>
      <c r="C34725" t="s">
        <v>33477</v>
      </c>
      <c r="D34725" t="s">
        <v>33476</v>
      </c>
      <c r="E34725"/>
      <c r="F34725"/>
      <c r="G34725"/>
      <c r="H34725"/>
      <c r="I34725"/>
      <c r="J34725"/>
      <c r="U34725" s="43"/>
      <c r="AE34725"/>
    </row>
    <row r="34726" spans="1:31">
      <c r="A34726">
        <v>80700</v>
      </c>
      <c r="B34726" t="s">
        <v>29544</v>
      </c>
      <c r="C34726" t="s">
        <v>33477</v>
      </c>
      <c r="D34726" t="s">
        <v>33481</v>
      </c>
      <c r="E34726"/>
      <c r="F34726"/>
      <c r="G34726"/>
      <c r="H34726"/>
      <c r="I34726"/>
      <c r="J34726"/>
      <c r="U34726" s="43"/>
      <c r="AE34726"/>
    </row>
    <row r="34727" spans="1:31">
      <c r="A34727">
        <v>80560</v>
      </c>
      <c r="B34727" t="s">
        <v>29545</v>
      </c>
      <c r="C34727" t="s">
        <v>33478</v>
      </c>
      <c r="D34727" t="s">
        <v>33476</v>
      </c>
      <c r="E34727"/>
      <c r="F34727"/>
      <c r="G34727"/>
      <c r="H34727"/>
      <c r="I34727"/>
      <c r="J34727"/>
      <c r="U34727" s="43"/>
      <c r="AE34727"/>
    </row>
    <row r="34728" spans="1:31">
      <c r="A34728">
        <v>80200</v>
      </c>
      <c r="B34728" t="s">
        <v>29546</v>
      </c>
      <c r="C34728" t="s">
        <v>33477</v>
      </c>
      <c r="D34728" t="s">
        <v>33476</v>
      </c>
      <c r="E34728"/>
      <c r="F34728"/>
      <c r="G34728"/>
      <c r="H34728"/>
      <c r="I34728"/>
      <c r="J34728"/>
      <c r="U34728" s="43"/>
      <c r="AE34728"/>
    </row>
    <row r="34729" spans="1:31">
      <c r="A34729">
        <v>80135</v>
      </c>
      <c r="B34729" t="s">
        <v>29547</v>
      </c>
      <c r="C34729" t="s">
        <v>33477</v>
      </c>
      <c r="D34729" t="s">
        <v>33476</v>
      </c>
      <c r="E34729"/>
      <c r="F34729"/>
      <c r="G34729"/>
      <c r="H34729"/>
      <c r="I34729"/>
      <c r="J34729"/>
      <c r="U34729" s="43"/>
      <c r="AE34729"/>
    </row>
    <row r="34730" spans="1:31">
      <c r="A34730">
        <v>80800</v>
      </c>
      <c r="B34730" t="s">
        <v>29548</v>
      </c>
      <c r="C34730" t="s">
        <v>33477</v>
      </c>
      <c r="D34730" t="s">
        <v>33476</v>
      </c>
      <c r="E34730"/>
      <c r="F34730"/>
      <c r="G34730"/>
      <c r="H34730"/>
      <c r="I34730"/>
      <c r="J34730"/>
      <c r="U34730" s="43"/>
      <c r="AE34730"/>
    </row>
    <row r="34731" spans="1:31">
      <c r="A34731">
        <v>80290</v>
      </c>
      <c r="B34731" t="s">
        <v>29549</v>
      </c>
      <c r="C34731" t="s">
        <v>33478</v>
      </c>
      <c r="D34731" t="s">
        <v>33476</v>
      </c>
      <c r="E34731"/>
      <c r="F34731"/>
      <c r="G34731"/>
      <c r="H34731"/>
      <c r="I34731"/>
      <c r="J34731"/>
      <c r="U34731" s="43"/>
      <c r="AE34731"/>
    </row>
    <row r="34732" spans="1:31">
      <c r="A34732">
        <v>80400</v>
      </c>
      <c r="B34732" t="s">
        <v>29550</v>
      </c>
      <c r="C34732" t="s">
        <v>33480</v>
      </c>
      <c r="D34732" t="s">
        <v>33476</v>
      </c>
      <c r="E34732"/>
      <c r="F34732"/>
      <c r="G34732"/>
      <c r="H34732"/>
      <c r="I34732"/>
      <c r="J34732"/>
      <c r="U34732" s="43"/>
      <c r="AE34732"/>
    </row>
    <row r="34733" spans="1:31">
      <c r="A34733">
        <v>80800</v>
      </c>
      <c r="B34733" t="s">
        <v>29551</v>
      </c>
      <c r="C34733" t="s">
        <v>33477</v>
      </c>
      <c r="D34733" t="s">
        <v>33476</v>
      </c>
      <c r="E34733"/>
      <c r="F34733"/>
      <c r="G34733"/>
      <c r="H34733"/>
      <c r="I34733"/>
      <c r="J34733"/>
      <c r="U34733" s="43"/>
      <c r="AE34733"/>
    </row>
    <row r="34734" spans="1:31">
      <c r="A34734">
        <v>80330</v>
      </c>
      <c r="B34734" t="s">
        <v>4639</v>
      </c>
      <c r="C34734" t="s">
        <v>33477</v>
      </c>
      <c r="D34734" t="e">
        <v>#N/A</v>
      </c>
      <c r="E34734"/>
      <c r="F34734"/>
      <c r="G34734"/>
      <c r="H34734"/>
      <c r="I34734"/>
      <c r="J34734"/>
      <c r="U34734" s="43"/>
      <c r="AE34734"/>
    </row>
    <row r="34735" spans="1:31">
      <c r="A34735">
        <v>80132</v>
      </c>
      <c r="B34735" t="s">
        <v>29552</v>
      </c>
      <c r="C34735" t="s">
        <v>33477</v>
      </c>
      <c r="D34735" t="s">
        <v>33476</v>
      </c>
      <c r="E34735"/>
      <c r="F34735"/>
      <c r="G34735"/>
      <c r="H34735"/>
      <c r="I34735"/>
      <c r="J34735"/>
      <c r="U34735" s="43"/>
      <c r="AE34735"/>
    </row>
    <row r="34736" spans="1:31">
      <c r="A34736">
        <v>80170</v>
      </c>
      <c r="B34736" t="s">
        <v>29553</v>
      </c>
      <c r="C34736" t="s">
        <v>33477</v>
      </c>
      <c r="D34736" t="s">
        <v>33476</v>
      </c>
      <c r="E34736"/>
      <c r="F34736"/>
      <c r="G34736"/>
      <c r="H34736"/>
      <c r="I34736"/>
      <c r="J34736"/>
      <c r="U34736" s="43"/>
      <c r="AE34736"/>
    </row>
    <row r="34737" spans="1:31">
      <c r="A34737">
        <v>80132</v>
      </c>
      <c r="B34737" t="s">
        <v>29554</v>
      </c>
      <c r="C34737" t="s">
        <v>33477</v>
      </c>
      <c r="D34737" t="s">
        <v>33476</v>
      </c>
      <c r="E34737"/>
      <c r="F34737"/>
      <c r="G34737"/>
      <c r="H34737"/>
      <c r="I34737"/>
      <c r="J34737"/>
      <c r="U34737" s="43"/>
      <c r="AE34737"/>
    </row>
    <row r="34738" spans="1:31">
      <c r="A34738">
        <v>80450</v>
      </c>
      <c r="B34738" t="s">
        <v>3064</v>
      </c>
      <c r="C34738" t="s">
        <v>33477</v>
      </c>
      <c r="D34738" t="e">
        <v>#N/A</v>
      </c>
      <c r="E34738"/>
      <c r="F34738"/>
      <c r="G34738"/>
      <c r="H34738"/>
      <c r="I34738"/>
      <c r="J34738"/>
      <c r="U34738" s="43"/>
      <c r="AE34738"/>
    </row>
    <row r="34739" spans="1:31">
      <c r="A34739">
        <v>80540</v>
      </c>
      <c r="B34739" t="s">
        <v>29555</v>
      </c>
      <c r="C34739" t="s">
        <v>33477</v>
      </c>
      <c r="D34739" t="s">
        <v>33476</v>
      </c>
      <c r="E34739"/>
      <c r="F34739"/>
      <c r="G34739"/>
      <c r="H34739"/>
      <c r="I34739"/>
      <c r="J34739"/>
      <c r="U34739" s="43"/>
      <c r="AE34739"/>
    </row>
    <row r="34740" spans="1:31">
      <c r="A34740">
        <v>80670</v>
      </c>
      <c r="B34740" t="s">
        <v>29556</v>
      </c>
      <c r="C34740" t="s">
        <v>33477</v>
      </c>
      <c r="D34740" t="s">
        <v>33476</v>
      </c>
      <c r="E34740"/>
      <c r="F34740"/>
      <c r="G34740"/>
      <c r="H34740"/>
      <c r="I34740"/>
      <c r="J34740"/>
      <c r="U34740" s="43"/>
      <c r="AE34740"/>
    </row>
    <row r="34741" spans="1:31">
      <c r="A34741">
        <v>80150</v>
      </c>
      <c r="B34741" t="s">
        <v>4650</v>
      </c>
      <c r="C34741" t="s">
        <v>33477</v>
      </c>
      <c r="D34741" t="s">
        <v>33481</v>
      </c>
      <c r="E34741"/>
      <c r="F34741"/>
      <c r="G34741"/>
      <c r="H34741"/>
      <c r="I34741"/>
      <c r="J34741"/>
      <c r="U34741" s="43"/>
      <c r="AE34741"/>
    </row>
    <row r="34742" spans="1:31">
      <c r="A34742">
        <v>80750</v>
      </c>
      <c r="B34742" t="s">
        <v>29557</v>
      </c>
      <c r="C34742" t="s">
        <v>33478</v>
      </c>
      <c r="D34742" t="s">
        <v>33476</v>
      </c>
      <c r="E34742"/>
      <c r="F34742"/>
      <c r="G34742"/>
      <c r="H34742"/>
      <c r="I34742"/>
      <c r="J34742"/>
      <c r="U34742" s="43"/>
      <c r="AE34742"/>
    </row>
    <row r="34743" spans="1:31">
      <c r="A34743">
        <v>80140</v>
      </c>
      <c r="B34743" t="s">
        <v>29558</v>
      </c>
      <c r="C34743" t="s">
        <v>33477</v>
      </c>
      <c r="D34743" t="s">
        <v>33476</v>
      </c>
      <c r="E34743"/>
      <c r="F34743"/>
      <c r="G34743"/>
      <c r="H34743"/>
      <c r="I34743"/>
      <c r="J34743"/>
      <c r="U34743" s="43"/>
      <c r="AE34743"/>
    </row>
    <row r="34744" spans="1:31">
      <c r="A34744">
        <v>80500</v>
      </c>
      <c r="B34744" t="s">
        <v>29559</v>
      </c>
      <c r="C34744" t="s">
        <v>33477</v>
      </c>
      <c r="D34744" t="s">
        <v>33476</v>
      </c>
      <c r="E34744"/>
      <c r="F34744"/>
      <c r="G34744"/>
      <c r="H34744"/>
      <c r="I34744"/>
      <c r="J34744"/>
      <c r="U34744" s="43"/>
      <c r="AE34744"/>
    </row>
    <row r="34745" spans="1:31">
      <c r="A34745">
        <v>80132</v>
      </c>
      <c r="B34745" t="s">
        <v>29560</v>
      </c>
      <c r="C34745" t="s">
        <v>33477</v>
      </c>
      <c r="D34745" t="s">
        <v>33476</v>
      </c>
      <c r="E34745"/>
      <c r="F34745"/>
      <c r="G34745"/>
      <c r="H34745"/>
      <c r="I34745"/>
      <c r="J34745"/>
      <c r="U34745" s="43"/>
      <c r="AE34745"/>
    </row>
    <row r="34746" spans="1:31">
      <c r="A34746">
        <v>80340</v>
      </c>
      <c r="B34746" t="s">
        <v>29561</v>
      </c>
      <c r="C34746" t="s">
        <v>33477</v>
      </c>
      <c r="D34746" t="s">
        <v>33476</v>
      </c>
      <c r="E34746"/>
      <c r="F34746"/>
      <c r="G34746"/>
      <c r="H34746"/>
      <c r="I34746"/>
      <c r="J34746"/>
      <c r="U34746" s="43"/>
      <c r="AE34746"/>
    </row>
    <row r="34747" spans="1:31">
      <c r="A34747">
        <v>80260</v>
      </c>
      <c r="B34747" t="s">
        <v>29562</v>
      </c>
      <c r="C34747" t="s">
        <v>33477</v>
      </c>
      <c r="D34747" t="s">
        <v>33476</v>
      </c>
      <c r="E34747"/>
      <c r="F34747"/>
      <c r="G34747"/>
      <c r="H34747"/>
      <c r="I34747"/>
      <c r="J34747"/>
      <c r="U34747" s="43"/>
      <c r="AE34747"/>
    </row>
    <row r="34748" spans="1:31">
      <c r="A34748">
        <v>80500</v>
      </c>
      <c r="B34748" t="s">
        <v>29563</v>
      </c>
      <c r="C34748" t="s">
        <v>33477</v>
      </c>
      <c r="D34748" t="s">
        <v>33476</v>
      </c>
      <c r="E34748"/>
      <c r="F34748"/>
      <c r="G34748"/>
      <c r="H34748"/>
      <c r="I34748"/>
      <c r="J34748"/>
      <c r="U34748" s="43"/>
      <c r="AE34748"/>
    </row>
    <row r="34749" spans="1:31">
      <c r="A34749">
        <v>80700</v>
      </c>
      <c r="B34749" t="s">
        <v>29564</v>
      </c>
      <c r="C34749" t="s">
        <v>33477</v>
      </c>
      <c r="D34749" t="s">
        <v>33481</v>
      </c>
      <c r="E34749"/>
      <c r="F34749"/>
      <c r="G34749"/>
      <c r="H34749"/>
      <c r="I34749"/>
      <c r="J34749"/>
      <c r="U34749" s="43"/>
      <c r="AE34749"/>
    </row>
    <row r="34750" spans="1:31">
      <c r="A34750">
        <v>80200</v>
      </c>
      <c r="B34750" t="s">
        <v>29565</v>
      </c>
      <c r="C34750" t="s">
        <v>33477</v>
      </c>
      <c r="D34750" t="s">
        <v>33476</v>
      </c>
      <c r="E34750"/>
      <c r="F34750"/>
      <c r="G34750"/>
      <c r="H34750"/>
      <c r="I34750"/>
      <c r="J34750"/>
      <c r="U34750" s="43"/>
      <c r="AE34750"/>
    </row>
    <row r="34751" spans="1:31">
      <c r="A34751">
        <v>80290</v>
      </c>
      <c r="B34751" t="s">
        <v>29566</v>
      </c>
      <c r="C34751" t="s">
        <v>33478</v>
      </c>
      <c r="D34751" t="s">
        <v>33476</v>
      </c>
      <c r="E34751"/>
      <c r="F34751"/>
      <c r="G34751"/>
      <c r="H34751"/>
      <c r="I34751"/>
      <c r="J34751"/>
      <c r="U34751" s="43"/>
      <c r="AE34751"/>
    </row>
    <row r="34752" spans="1:31">
      <c r="A34752">
        <v>80310</v>
      </c>
      <c r="B34752" t="s">
        <v>29567</v>
      </c>
      <c r="C34752" t="s">
        <v>33477</v>
      </c>
      <c r="D34752" t="s">
        <v>33476</v>
      </c>
      <c r="E34752"/>
      <c r="F34752"/>
      <c r="G34752"/>
      <c r="H34752"/>
      <c r="I34752"/>
      <c r="J34752"/>
      <c r="U34752" s="43"/>
      <c r="AE34752"/>
    </row>
    <row r="34753" spans="1:31">
      <c r="A34753">
        <v>80800</v>
      </c>
      <c r="B34753" t="s">
        <v>29568</v>
      </c>
      <c r="C34753" t="s">
        <v>33477</v>
      </c>
      <c r="D34753" t="s">
        <v>33476</v>
      </c>
      <c r="E34753"/>
      <c r="F34753"/>
      <c r="G34753"/>
      <c r="H34753"/>
      <c r="I34753"/>
      <c r="J34753"/>
      <c r="U34753" s="43"/>
      <c r="AE34753"/>
    </row>
    <row r="34754" spans="1:31">
      <c r="A34754">
        <v>80410</v>
      </c>
      <c r="B34754" t="s">
        <v>29569</v>
      </c>
      <c r="C34754" t="s">
        <v>33480</v>
      </c>
      <c r="D34754" t="s">
        <v>33481</v>
      </c>
      <c r="E34754"/>
      <c r="F34754"/>
      <c r="G34754"/>
      <c r="H34754"/>
      <c r="I34754"/>
      <c r="J34754"/>
      <c r="U34754" s="43"/>
      <c r="AE34754"/>
    </row>
    <row r="34755" spans="1:31">
      <c r="A34755">
        <v>80140</v>
      </c>
      <c r="B34755" t="s">
        <v>29570</v>
      </c>
      <c r="C34755" t="s">
        <v>33477</v>
      </c>
      <c r="D34755" t="s">
        <v>33476</v>
      </c>
      <c r="E34755"/>
      <c r="F34755"/>
      <c r="G34755"/>
      <c r="H34755"/>
      <c r="I34755"/>
      <c r="J34755"/>
      <c r="U34755" s="43"/>
      <c r="AE34755"/>
    </row>
    <row r="34756" spans="1:31">
      <c r="A34756">
        <v>80800</v>
      </c>
      <c r="B34756" t="s">
        <v>29571</v>
      </c>
      <c r="C34756" t="s">
        <v>33477</v>
      </c>
      <c r="D34756" t="s">
        <v>33476</v>
      </c>
      <c r="E34756"/>
      <c r="F34756"/>
      <c r="G34756"/>
      <c r="H34756"/>
      <c r="I34756"/>
      <c r="J34756"/>
      <c r="U34756" s="43"/>
      <c r="AE34756"/>
    </row>
    <row r="34757" spans="1:31">
      <c r="A34757">
        <v>80700</v>
      </c>
      <c r="B34757" t="s">
        <v>29572</v>
      </c>
      <c r="C34757" t="s">
        <v>33477</v>
      </c>
      <c r="D34757" t="s">
        <v>33481</v>
      </c>
      <c r="E34757"/>
      <c r="F34757"/>
      <c r="G34757"/>
      <c r="H34757"/>
      <c r="I34757"/>
      <c r="J34757"/>
      <c r="U34757" s="43"/>
      <c r="AE34757"/>
    </row>
    <row r="34758" spans="1:31">
      <c r="A34758">
        <v>80320</v>
      </c>
      <c r="B34758" t="s">
        <v>29573</v>
      </c>
      <c r="C34758" t="s">
        <v>33477</v>
      </c>
      <c r="D34758" t="s">
        <v>33476</v>
      </c>
      <c r="E34758"/>
      <c r="F34758"/>
      <c r="G34758"/>
      <c r="H34758"/>
      <c r="I34758"/>
      <c r="J34758"/>
      <c r="U34758" s="43"/>
      <c r="AE34758"/>
    </row>
    <row r="34759" spans="1:31">
      <c r="A34759">
        <v>80310</v>
      </c>
      <c r="B34759" t="s">
        <v>29574</v>
      </c>
      <c r="C34759" t="s">
        <v>33477</v>
      </c>
      <c r="D34759" t="s">
        <v>33476</v>
      </c>
      <c r="E34759"/>
      <c r="F34759"/>
      <c r="G34759"/>
      <c r="H34759"/>
      <c r="I34759"/>
      <c r="J34759"/>
      <c r="U34759" s="43"/>
      <c r="AE34759"/>
    </row>
    <row r="34760" spans="1:31">
      <c r="A34760">
        <v>80250</v>
      </c>
      <c r="B34760" t="s">
        <v>29575</v>
      </c>
      <c r="C34760" t="s">
        <v>33477</v>
      </c>
      <c r="D34760" t="s">
        <v>33476</v>
      </c>
      <c r="E34760"/>
      <c r="F34760"/>
      <c r="G34760"/>
      <c r="H34760"/>
      <c r="I34760"/>
      <c r="J34760"/>
      <c r="U34760" s="43"/>
      <c r="AE34760"/>
    </row>
    <row r="34761" spans="1:31">
      <c r="A34761">
        <v>80700</v>
      </c>
      <c r="B34761" t="s">
        <v>29576</v>
      </c>
      <c r="C34761" t="s">
        <v>33477</v>
      </c>
      <c r="D34761" t="s">
        <v>33481</v>
      </c>
      <c r="E34761"/>
      <c r="F34761"/>
      <c r="G34761"/>
      <c r="H34761"/>
      <c r="I34761"/>
      <c r="J34761"/>
      <c r="U34761" s="43"/>
      <c r="AE34761"/>
    </row>
    <row r="34762" spans="1:31">
      <c r="A34762">
        <v>80210</v>
      </c>
      <c r="B34762" t="s">
        <v>17604</v>
      </c>
      <c r="C34762" t="s">
        <v>33477</v>
      </c>
      <c r="D34762" t="s">
        <v>33476</v>
      </c>
      <c r="E34762"/>
      <c r="F34762"/>
      <c r="G34762"/>
      <c r="H34762"/>
      <c r="I34762"/>
      <c r="J34762"/>
      <c r="U34762" s="43"/>
      <c r="AE34762"/>
    </row>
    <row r="34763" spans="1:31">
      <c r="A34763">
        <v>80170</v>
      </c>
      <c r="B34763" t="s">
        <v>2658</v>
      </c>
      <c r="C34763" t="s">
        <v>33477</v>
      </c>
      <c r="D34763" t="s">
        <v>33476</v>
      </c>
      <c r="E34763"/>
      <c r="F34763"/>
      <c r="G34763"/>
      <c r="H34763"/>
      <c r="I34763"/>
      <c r="J34763"/>
      <c r="U34763" s="43"/>
      <c r="AE34763"/>
    </row>
    <row r="34764" spans="1:31">
      <c r="A34764">
        <v>80800</v>
      </c>
      <c r="B34764" t="s">
        <v>29577</v>
      </c>
      <c r="C34764" t="s">
        <v>33477</v>
      </c>
      <c r="D34764" t="s">
        <v>33476</v>
      </c>
      <c r="E34764"/>
      <c r="F34764"/>
      <c r="G34764"/>
      <c r="H34764"/>
      <c r="I34764"/>
      <c r="J34764"/>
      <c r="U34764" s="43"/>
      <c r="AE34764"/>
    </row>
    <row r="34765" spans="1:31">
      <c r="A34765">
        <v>80250</v>
      </c>
      <c r="B34765" t="s">
        <v>29578</v>
      </c>
      <c r="C34765" t="s">
        <v>33477</v>
      </c>
      <c r="D34765" t="s">
        <v>33476</v>
      </c>
      <c r="E34765"/>
      <c r="F34765"/>
      <c r="G34765"/>
      <c r="H34765"/>
      <c r="I34765"/>
      <c r="J34765"/>
      <c r="U34765" s="43"/>
      <c r="AE34765"/>
    </row>
    <row r="34766" spans="1:31">
      <c r="A34766">
        <v>80340</v>
      </c>
      <c r="B34766" t="s">
        <v>29579</v>
      </c>
      <c r="C34766" t="s">
        <v>33477</v>
      </c>
      <c r="D34766" t="s">
        <v>33476</v>
      </c>
      <c r="E34766"/>
      <c r="F34766"/>
      <c r="G34766"/>
      <c r="H34766"/>
      <c r="I34766"/>
      <c r="J34766"/>
      <c r="U34766" s="43"/>
      <c r="AE34766"/>
    </row>
    <row r="34767" spans="1:31">
      <c r="A34767">
        <v>80340</v>
      </c>
      <c r="B34767" t="s">
        <v>29580</v>
      </c>
      <c r="C34767" t="s">
        <v>33477</v>
      </c>
      <c r="D34767" t="s">
        <v>33476</v>
      </c>
      <c r="E34767"/>
      <c r="F34767"/>
      <c r="G34767"/>
      <c r="H34767"/>
      <c r="I34767"/>
      <c r="J34767"/>
      <c r="U34767" s="43"/>
      <c r="AE34767"/>
    </row>
    <row r="34768" spans="1:31">
      <c r="A34768">
        <v>80490</v>
      </c>
      <c r="B34768" t="s">
        <v>29581</v>
      </c>
      <c r="C34768" t="s">
        <v>33477</v>
      </c>
      <c r="D34768" t="e">
        <v>#N/A</v>
      </c>
      <c r="E34768"/>
      <c r="F34768"/>
      <c r="G34768"/>
      <c r="H34768"/>
      <c r="I34768"/>
      <c r="J34768"/>
      <c r="U34768" s="43"/>
      <c r="AE34768"/>
    </row>
    <row r="34769" spans="1:31">
      <c r="A34769">
        <v>80200</v>
      </c>
      <c r="B34769" t="s">
        <v>29582</v>
      </c>
      <c r="C34769" t="s">
        <v>33477</v>
      </c>
      <c r="D34769" t="s">
        <v>33476</v>
      </c>
      <c r="E34769"/>
      <c r="F34769"/>
      <c r="G34769"/>
      <c r="H34769"/>
      <c r="I34769"/>
      <c r="J34769"/>
      <c r="U34769" s="43"/>
      <c r="AE34769"/>
    </row>
    <row r="34770" spans="1:31">
      <c r="A34770">
        <v>80540</v>
      </c>
      <c r="B34770" t="s">
        <v>29583</v>
      </c>
      <c r="C34770" t="s">
        <v>33477</v>
      </c>
      <c r="D34770" t="s">
        <v>33476</v>
      </c>
      <c r="E34770"/>
      <c r="F34770"/>
      <c r="G34770"/>
      <c r="H34770"/>
      <c r="I34770"/>
      <c r="J34770"/>
      <c r="U34770" s="43"/>
      <c r="AE34770"/>
    </row>
    <row r="34771" spans="1:31">
      <c r="A34771">
        <v>80200</v>
      </c>
      <c r="B34771" t="s">
        <v>29584</v>
      </c>
      <c r="C34771" t="s">
        <v>33477</v>
      </c>
      <c r="D34771" t="s">
        <v>33476</v>
      </c>
      <c r="E34771"/>
      <c r="F34771"/>
      <c r="G34771"/>
      <c r="H34771"/>
      <c r="I34771"/>
      <c r="J34771"/>
      <c r="U34771" s="43"/>
      <c r="AE34771"/>
    </row>
    <row r="34772" spans="1:31">
      <c r="A34772">
        <v>80510</v>
      </c>
      <c r="B34772" t="s">
        <v>29585</v>
      </c>
      <c r="C34772" t="s">
        <v>33477</v>
      </c>
      <c r="D34772" t="e">
        <v>#N/A</v>
      </c>
      <c r="E34772"/>
      <c r="F34772"/>
      <c r="G34772"/>
      <c r="H34772"/>
      <c r="I34772"/>
      <c r="J34772"/>
      <c r="U34772" s="43"/>
      <c r="AE34772"/>
    </row>
    <row r="34773" spans="1:31">
      <c r="A34773">
        <v>80560</v>
      </c>
      <c r="B34773" t="s">
        <v>29586</v>
      </c>
      <c r="C34773" t="s">
        <v>33478</v>
      </c>
      <c r="D34773" t="s">
        <v>33476</v>
      </c>
      <c r="E34773"/>
      <c r="F34773"/>
      <c r="G34773"/>
      <c r="H34773"/>
      <c r="I34773"/>
      <c r="J34773"/>
      <c r="U34773" s="43"/>
      <c r="AE34773"/>
    </row>
    <row r="34774" spans="1:31">
      <c r="A34774">
        <v>80260</v>
      </c>
      <c r="B34774" t="s">
        <v>29587</v>
      </c>
      <c r="C34774" t="s">
        <v>33477</v>
      </c>
      <c r="D34774" t="s">
        <v>33476</v>
      </c>
      <c r="E34774"/>
      <c r="F34774"/>
      <c r="G34774"/>
      <c r="H34774"/>
      <c r="I34774"/>
      <c r="J34774"/>
      <c r="U34774" s="43"/>
      <c r="AE34774"/>
    </row>
    <row r="34775" spans="1:31">
      <c r="A34775">
        <v>80560</v>
      </c>
      <c r="B34775" t="s">
        <v>29588</v>
      </c>
      <c r="C34775" t="s">
        <v>33478</v>
      </c>
      <c r="D34775" t="s">
        <v>33476</v>
      </c>
      <c r="E34775"/>
      <c r="F34775"/>
      <c r="G34775"/>
      <c r="H34775"/>
      <c r="I34775"/>
      <c r="J34775"/>
      <c r="U34775" s="43"/>
      <c r="AE34775"/>
    </row>
    <row r="34776" spans="1:31">
      <c r="A34776">
        <v>80360</v>
      </c>
      <c r="B34776" t="s">
        <v>29589</v>
      </c>
      <c r="C34776" t="s">
        <v>33478</v>
      </c>
      <c r="D34776" t="s">
        <v>33476</v>
      </c>
      <c r="E34776"/>
      <c r="F34776"/>
      <c r="G34776"/>
      <c r="H34776"/>
      <c r="I34776"/>
      <c r="J34776"/>
      <c r="U34776" s="43"/>
      <c r="AE34776"/>
    </row>
    <row r="34777" spans="1:31">
      <c r="A34777">
        <v>80890</v>
      </c>
      <c r="B34777" t="s">
        <v>29590</v>
      </c>
      <c r="C34777" t="s">
        <v>33477</v>
      </c>
      <c r="D34777" t="e">
        <v>#N/A</v>
      </c>
      <c r="E34777"/>
      <c r="F34777"/>
      <c r="G34777"/>
      <c r="H34777"/>
      <c r="I34777"/>
      <c r="J34777"/>
      <c r="U34777" s="43"/>
      <c r="AE34777"/>
    </row>
    <row r="34778" spans="1:31">
      <c r="A34778">
        <v>80300</v>
      </c>
      <c r="B34778" t="s">
        <v>29591</v>
      </c>
      <c r="C34778" t="s">
        <v>33477</v>
      </c>
      <c r="D34778" t="s">
        <v>33476</v>
      </c>
      <c r="E34778"/>
      <c r="F34778"/>
      <c r="G34778"/>
      <c r="H34778"/>
      <c r="I34778"/>
      <c r="J34778"/>
      <c r="U34778" s="43"/>
      <c r="AE34778"/>
    </row>
    <row r="34779" spans="1:31">
      <c r="A34779">
        <v>80560</v>
      </c>
      <c r="B34779" t="s">
        <v>29592</v>
      </c>
      <c r="C34779" t="s">
        <v>33478</v>
      </c>
      <c r="D34779" t="s">
        <v>33476</v>
      </c>
      <c r="E34779"/>
      <c r="F34779"/>
      <c r="G34779"/>
      <c r="H34779"/>
      <c r="I34779"/>
      <c r="J34779"/>
      <c r="U34779" s="43"/>
      <c r="AE34779"/>
    </row>
    <row r="34780" spans="1:31">
      <c r="A34780">
        <v>80370</v>
      </c>
      <c r="B34780" t="s">
        <v>9394</v>
      </c>
      <c r="C34780" t="s">
        <v>33477</v>
      </c>
      <c r="D34780" t="s">
        <v>33476</v>
      </c>
      <c r="E34780"/>
      <c r="F34780"/>
      <c r="G34780"/>
      <c r="H34780"/>
      <c r="I34780"/>
      <c r="J34780"/>
      <c r="U34780" s="43"/>
      <c r="AE34780"/>
    </row>
    <row r="34781" spans="1:31">
      <c r="A34781">
        <v>80160</v>
      </c>
      <c r="B34781" t="s">
        <v>5756</v>
      </c>
      <c r="C34781" t="s">
        <v>33477</v>
      </c>
      <c r="D34781" t="s">
        <v>33476</v>
      </c>
      <c r="E34781"/>
      <c r="F34781"/>
      <c r="G34781"/>
      <c r="H34781"/>
      <c r="I34781"/>
      <c r="J34781"/>
      <c r="U34781" s="43"/>
      <c r="AE34781"/>
    </row>
    <row r="34782" spans="1:31">
      <c r="A34782">
        <v>80160</v>
      </c>
      <c r="B34782" t="s">
        <v>29593</v>
      </c>
      <c r="C34782" t="s">
        <v>33477</v>
      </c>
      <c r="D34782" t="s">
        <v>33476</v>
      </c>
      <c r="E34782"/>
      <c r="F34782"/>
      <c r="G34782"/>
      <c r="H34782"/>
      <c r="I34782"/>
      <c r="J34782"/>
      <c r="U34782" s="43"/>
      <c r="AE34782"/>
    </row>
    <row r="34783" spans="1:31">
      <c r="A34783">
        <v>80160</v>
      </c>
      <c r="B34783" t="s">
        <v>29593</v>
      </c>
      <c r="C34783" t="s">
        <v>33477</v>
      </c>
      <c r="D34783" t="s">
        <v>33476</v>
      </c>
      <c r="E34783"/>
      <c r="F34783"/>
      <c r="G34783"/>
      <c r="H34783"/>
      <c r="I34783"/>
      <c r="J34783"/>
      <c r="U34783" s="43"/>
      <c r="AE34783"/>
    </row>
    <row r="34784" spans="1:31">
      <c r="A34784">
        <v>80800</v>
      </c>
      <c r="B34784" t="s">
        <v>29594</v>
      </c>
      <c r="C34784" t="s">
        <v>33477</v>
      </c>
      <c r="D34784" t="s">
        <v>33476</v>
      </c>
      <c r="E34784"/>
      <c r="F34784"/>
      <c r="G34784"/>
      <c r="H34784"/>
      <c r="I34784"/>
      <c r="J34784"/>
      <c r="U34784" s="43"/>
      <c r="AE34784"/>
    </row>
    <row r="34785" spans="1:31">
      <c r="A34785">
        <v>80440</v>
      </c>
      <c r="B34785" t="s">
        <v>29595</v>
      </c>
      <c r="C34785" t="s">
        <v>33477</v>
      </c>
      <c r="D34785" t="s">
        <v>33476</v>
      </c>
      <c r="E34785"/>
      <c r="F34785"/>
      <c r="G34785"/>
      <c r="H34785"/>
      <c r="I34785"/>
      <c r="J34785"/>
      <c r="U34785" s="43"/>
      <c r="AE34785"/>
    </row>
    <row r="34786" spans="1:31">
      <c r="A34786">
        <v>80250</v>
      </c>
      <c r="B34786" t="s">
        <v>29596</v>
      </c>
      <c r="C34786" t="s">
        <v>33477</v>
      </c>
      <c r="D34786" t="s">
        <v>33476</v>
      </c>
      <c r="E34786"/>
      <c r="F34786"/>
      <c r="G34786"/>
      <c r="H34786"/>
      <c r="I34786"/>
      <c r="J34786"/>
      <c r="U34786" s="43"/>
      <c r="AE34786"/>
    </row>
    <row r="34787" spans="1:31">
      <c r="A34787">
        <v>80135</v>
      </c>
      <c r="B34787" t="s">
        <v>29597</v>
      </c>
      <c r="C34787" t="s">
        <v>33477</v>
      </c>
      <c r="D34787" t="s">
        <v>33476</v>
      </c>
      <c r="E34787"/>
      <c r="F34787"/>
      <c r="G34787"/>
      <c r="H34787"/>
      <c r="I34787"/>
      <c r="J34787"/>
      <c r="U34787" s="43"/>
      <c r="AE34787"/>
    </row>
    <row r="34788" spans="1:31">
      <c r="A34788">
        <v>80300</v>
      </c>
      <c r="B34788" t="s">
        <v>29598</v>
      </c>
      <c r="C34788" t="s">
        <v>33477</v>
      </c>
      <c r="D34788" t="s">
        <v>33476</v>
      </c>
      <c r="E34788"/>
      <c r="F34788"/>
      <c r="G34788"/>
      <c r="H34788"/>
      <c r="I34788"/>
      <c r="J34788"/>
      <c r="U34788" s="43"/>
      <c r="AE34788"/>
    </row>
    <row r="34789" spans="1:31">
      <c r="A34789">
        <v>80560</v>
      </c>
      <c r="B34789" t="s">
        <v>29599</v>
      </c>
      <c r="C34789" t="s">
        <v>33478</v>
      </c>
      <c r="D34789" t="s">
        <v>33476</v>
      </c>
      <c r="E34789"/>
      <c r="F34789"/>
      <c r="G34789"/>
      <c r="H34789"/>
      <c r="I34789"/>
      <c r="J34789"/>
      <c r="U34789" s="43"/>
      <c r="AE34789"/>
    </row>
    <row r="34790" spans="1:31">
      <c r="A34790">
        <v>80290</v>
      </c>
      <c r="B34790" t="s">
        <v>29600</v>
      </c>
      <c r="C34790" t="s">
        <v>33478</v>
      </c>
      <c r="D34790" t="s">
        <v>33476</v>
      </c>
      <c r="E34790"/>
      <c r="F34790"/>
      <c r="G34790"/>
      <c r="H34790"/>
      <c r="I34790"/>
      <c r="J34790"/>
      <c r="U34790" s="43"/>
      <c r="AE34790"/>
    </row>
    <row r="34791" spans="1:31">
      <c r="A34791">
        <v>80160</v>
      </c>
      <c r="B34791" t="s">
        <v>29601</v>
      </c>
      <c r="C34791" t="s">
        <v>33477</v>
      </c>
      <c r="D34791" t="s">
        <v>33476</v>
      </c>
      <c r="E34791"/>
      <c r="F34791"/>
      <c r="G34791"/>
      <c r="H34791"/>
      <c r="I34791"/>
      <c r="J34791"/>
      <c r="U34791" s="43"/>
      <c r="AE34791"/>
    </row>
    <row r="34792" spans="1:31">
      <c r="A34792">
        <v>80500</v>
      </c>
      <c r="B34792" t="s">
        <v>29602</v>
      </c>
      <c r="C34792" t="s">
        <v>33477</v>
      </c>
      <c r="D34792" t="s">
        <v>33476</v>
      </c>
      <c r="E34792"/>
      <c r="F34792"/>
      <c r="G34792"/>
      <c r="H34792"/>
      <c r="I34792"/>
      <c r="J34792"/>
      <c r="U34792" s="43"/>
      <c r="AE34792"/>
    </row>
    <row r="34793" spans="1:31">
      <c r="A34793">
        <v>80370</v>
      </c>
      <c r="B34793" t="s">
        <v>29603</v>
      </c>
      <c r="C34793" t="s">
        <v>33477</v>
      </c>
      <c r="D34793" t="s">
        <v>33476</v>
      </c>
      <c r="E34793"/>
      <c r="F34793"/>
      <c r="G34793"/>
      <c r="H34793"/>
      <c r="I34793"/>
      <c r="J34793"/>
      <c r="U34793" s="43"/>
      <c r="AE34793"/>
    </row>
    <row r="34794" spans="1:31">
      <c r="A34794">
        <v>80150</v>
      </c>
      <c r="B34794" t="s">
        <v>29604</v>
      </c>
      <c r="C34794" t="s">
        <v>33477</v>
      </c>
      <c r="D34794" t="s">
        <v>33481</v>
      </c>
      <c r="E34794"/>
      <c r="F34794"/>
      <c r="G34794"/>
      <c r="H34794"/>
      <c r="I34794"/>
      <c r="J34794"/>
      <c r="U34794" s="43"/>
      <c r="AE34794"/>
    </row>
    <row r="34795" spans="1:31">
      <c r="A34795">
        <v>80150</v>
      </c>
      <c r="B34795" t="s">
        <v>29604</v>
      </c>
      <c r="C34795" t="s">
        <v>33477</v>
      </c>
      <c r="D34795" t="s">
        <v>33481</v>
      </c>
      <c r="E34795"/>
      <c r="F34795"/>
      <c r="G34795"/>
      <c r="H34795"/>
      <c r="I34795"/>
      <c r="J34795"/>
      <c r="U34795" s="43"/>
      <c r="AE34795"/>
    </row>
    <row r="34796" spans="1:31">
      <c r="A34796">
        <v>80700</v>
      </c>
      <c r="B34796" t="s">
        <v>29605</v>
      </c>
      <c r="C34796" t="s">
        <v>33477</v>
      </c>
      <c r="D34796" t="s">
        <v>33481</v>
      </c>
      <c r="E34796"/>
      <c r="F34796"/>
      <c r="G34796"/>
      <c r="H34796"/>
      <c r="I34796"/>
      <c r="J34796"/>
      <c r="U34796" s="43"/>
      <c r="AE34796"/>
    </row>
    <row r="34797" spans="1:31">
      <c r="A34797">
        <v>80190</v>
      </c>
      <c r="B34797" t="s">
        <v>29606</v>
      </c>
      <c r="C34797" t="s">
        <v>33477</v>
      </c>
      <c r="D34797" t="s">
        <v>33476</v>
      </c>
      <c r="E34797"/>
      <c r="F34797"/>
      <c r="G34797"/>
      <c r="H34797"/>
      <c r="I34797"/>
      <c r="J34797"/>
      <c r="U34797" s="43"/>
      <c r="AE34797"/>
    </row>
    <row r="34798" spans="1:31">
      <c r="A34798">
        <v>80480</v>
      </c>
      <c r="B34798" t="s">
        <v>29607</v>
      </c>
      <c r="C34798" t="s">
        <v>33477</v>
      </c>
      <c r="D34798" t="s">
        <v>33476</v>
      </c>
      <c r="E34798"/>
      <c r="F34798"/>
      <c r="G34798"/>
      <c r="H34798"/>
      <c r="I34798"/>
      <c r="J34798"/>
      <c r="U34798" s="43"/>
      <c r="AE34798"/>
    </row>
    <row r="34799" spans="1:31">
      <c r="A34799">
        <v>80400</v>
      </c>
      <c r="B34799" t="s">
        <v>29608</v>
      </c>
      <c r="C34799" t="s">
        <v>33480</v>
      </c>
      <c r="D34799" t="s">
        <v>33476</v>
      </c>
      <c r="E34799"/>
      <c r="F34799"/>
      <c r="G34799"/>
      <c r="H34799"/>
      <c r="I34799"/>
      <c r="J34799"/>
      <c r="U34799" s="43"/>
      <c r="AE34799"/>
    </row>
    <row r="34800" spans="1:31">
      <c r="A34800">
        <v>80290</v>
      </c>
      <c r="B34800" t="s">
        <v>29609</v>
      </c>
      <c r="C34800" t="s">
        <v>33478</v>
      </c>
      <c r="D34800" t="s">
        <v>33476</v>
      </c>
      <c r="E34800"/>
      <c r="F34800"/>
      <c r="G34800"/>
      <c r="H34800"/>
      <c r="I34800"/>
      <c r="J34800"/>
      <c r="U34800" s="43"/>
      <c r="AE34800"/>
    </row>
    <row r="34801" spans="1:31">
      <c r="A34801">
        <v>80550</v>
      </c>
      <c r="B34801" t="s">
        <v>29610</v>
      </c>
      <c r="C34801" t="s">
        <v>33480</v>
      </c>
      <c r="D34801" t="e">
        <v>#N/A</v>
      </c>
      <c r="E34801"/>
      <c r="F34801"/>
      <c r="G34801"/>
      <c r="H34801"/>
      <c r="I34801"/>
      <c r="J34801"/>
      <c r="U34801" s="43"/>
      <c r="AE34801"/>
    </row>
    <row r="34802" spans="1:31">
      <c r="A34802">
        <v>80310</v>
      </c>
      <c r="B34802" t="s">
        <v>29611</v>
      </c>
      <c r="C34802" t="s">
        <v>33477</v>
      </c>
      <c r="D34802" t="s">
        <v>33476</v>
      </c>
      <c r="E34802"/>
      <c r="F34802"/>
      <c r="G34802"/>
      <c r="H34802"/>
      <c r="I34802"/>
      <c r="J34802"/>
      <c r="U34802" s="43"/>
      <c r="AE34802"/>
    </row>
    <row r="34803" spans="1:31">
      <c r="A34803">
        <v>80310</v>
      </c>
      <c r="B34803" t="s">
        <v>29611</v>
      </c>
      <c r="C34803" t="s">
        <v>33477</v>
      </c>
      <c r="D34803" t="s">
        <v>33476</v>
      </c>
      <c r="E34803"/>
      <c r="F34803"/>
      <c r="G34803"/>
      <c r="H34803"/>
      <c r="I34803"/>
      <c r="J34803"/>
      <c r="U34803" s="43"/>
      <c r="AE34803"/>
    </row>
    <row r="34804" spans="1:31">
      <c r="A34804">
        <v>80190</v>
      </c>
      <c r="B34804" t="s">
        <v>29612</v>
      </c>
      <c r="C34804" t="s">
        <v>33477</v>
      </c>
      <c r="D34804" t="s">
        <v>33476</v>
      </c>
      <c r="E34804"/>
      <c r="F34804"/>
      <c r="G34804"/>
      <c r="H34804"/>
      <c r="I34804"/>
      <c r="J34804"/>
      <c r="U34804" s="43"/>
      <c r="AE34804"/>
    </row>
    <row r="34805" spans="1:31">
      <c r="A34805">
        <v>80190</v>
      </c>
      <c r="B34805" t="s">
        <v>29612</v>
      </c>
      <c r="C34805" t="s">
        <v>33477</v>
      </c>
      <c r="D34805" t="s">
        <v>33476</v>
      </c>
      <c r="E34805"/>
      <c r="F34805"/>
      <c r="G34805"/>
      <c r="H34805"/>
      <c r="I34805"/>
      <c r="J34805"/>
      <c r="U34805" s="43"/>
      <c r="AE34805"/>
    </row>
    <row r="34806" spans="1:31">
      <c r="A34806">
        <v>80360</v>
      </c>
      <c r="B34806" t="s">
        <v>29613</v>
      </c>
      <c r="C34806" t="s">
        <v>33478</v>
      </c>
      <c r="D34806" t="s">
        <v>33476</v>
      </c>
      <c r="E34806"/>
      <c r="F34806"/>
      <c r="G34806"/>
      <c r="H34806"/>
      <c r="I34806"/>
      <c r="J34806"/>
      <c r="U34806" s="43"/>
      <c r="AE34806"/>
    </row>
    <row r="34807" spans="1:31">
      <c r="A34807">
        <v>80700</v>
      </c>
      <c r="B34807" t="s">
        <v>17655</v>
      </c>
      <c r="C34807" t="s">
        <v>33477</v>
      </c>
      <c r="D34807" t="s">
        <v>33481</v>
      </c>
      <c r="E34807"/>
      <c r="F34807"/>
      <c r="G34807"/>
      <c r="H34807"/>
      <c r="I34807"/>
      <c r="J34807"/>
      <c r="U34807" s="43"/>
      <c r="AE34807"/>
    </row>
    <row r="34808" spans="1:31">
      <c r="A34808">
        <v>80700</v>
      </c>
      <c r="B34808" t="s">
        <v>29614</v>
      </c>
      <c r="C34808" t="s">
        <v>33477</v>
      </c>
      <c r="D34808" t="s">
        <v>33481</v>
      </c>
      <c r="E34808"/>
      <c r="F34808"/>
      <c r="G34808"/>
      <c r="H34808"/>
      <c r="I34808"/>
      <c r="J34808"/>
      <c r="U34808" s="43"/>
      <c r="AE34808"/>
    </row>
    <row r="34809" spans="1:31">
      <c r="A34809">
        <v>80800</v>
      </c>
      <c r="B34809" t="s">
        <v>29615</v>
      </c>
      <c r="C34809" t="s">
        <v>33477</v>
      </c>
      <c r="D34809" t="s">
        <v>33476</v>
      </c>
      <c r="E34809"/>
      <c r="F34809"/>
      <c r="G34809"/>
      <c r="H34809"/>
      <c r="I34809"/>
      <c r="J34809"/>
      <c r="U34809" s="43"/>
      <c r="AE34809"/>
    </row>
    <row r="34810" spans="1:31">
      <c r="A34810">
        <v>80570</v>
      </c>
      <c r="B34810" t="s">
        <v>29616</v>
      </c>
      <c r="C34810" t="s">
        <v>33477</v>
      </c>
      <c r="D34810" t="s">
        <v>33476</v>
      </c>
      <c r="E34810"/>
      <c r="F34810"/>
      <c r="G34810"/>
      <c r="H34810"/>
      <c r="I34810"/>
      <c r="J34810"/>
      <c r="U34810" s="43"/>
      <c r="AE34810"/>
    </row>
    <row r="34811" spans="1:31">
      <c r="A34811">
        <v>80500</v>
      </c>
      <c r="B34811" t="s">
        <v>29617</v>
      </c>
      <c r="C34811" t="s">
        <v>33477</v>
      </c>
      <c r="D34811" t="s">
        <v>33476</v>
      </c>
      <c r="E34811"/>
      <c r="F34811"/>
      <c r="G34811"/>
      <c r="H34811"/>
      <c r="I34811"/>
      <c r="J34811"/>
      <c r="U34811" s="43"/>
      <c r="AE34811"/>
    </row>
    <row r="34812" spans="1:31">
      <c r="A34812">
        <v>80110</v>
      </c>
      <c r="B34812" t="s">
        <v>29618</v>
      </c>
      <c r="C34812" t="s">
        <v>33477</v>
      </c>
      <c r="D34812" t="s">
        <v>33476</v>
      </c>
      <c r="E34812"/>
      <c r="F34812"/>
      <c r="G34812"/>
      <c r="H34812"/>
      <c r="I34812"/>
      <c r="J34812"/>
      <c r="U34812" s="43"/>
      <c r="AE34812"/>
    </row>
    <row r="34813" spans="1:31">
      <c r="A34813">
        <v>80300</v>
      </c>
      <c r="B34813" t="s">
        <v>29619</v>
      </c>
      <c r="C34813" t="s">
        <v>33477</v>
      </c>
      <c r="D34813" t="s">
        <v>33476</v>
      </c>
      <c r="E34813"/>
      <c r="F34813"/>
      <c r="G34813"/>
      <c r="H34813"/>
      <c r="I34813"/>
      <c r="J34813"/>
      <c r="U34813" s="43"/>
      <c r="AE34813"/>
    </row>
    <row r="34814" spans="1:31">
      <c r="A34814">
        <v>80200</v>
      </c>
      <c r="B34814" t="s">
        <v>29620</v>
      </c>
      <c r="C34814" t="s">
        <v>33477</v>
      </c>
      <c r="D34814" t="s">
        <v>33476</v>
      </c>
      <c r="E34814"/>
      <c r="F34814"/>
      <c r="G34814"/>
      <c r="H34814"/>
      <c r="I34814"/>
      <c r="J34814"/>
      <c r="U34814" s="43"/>
      <c r="AE34814"/>
    </row>
    <row r="34815" spans="1:31">
      <c r="A34815">
        <v>80200</v>
      </c>
      <c r="B34815" t="s">
        <v>29621</v>
      </c>
      <c r="C34815" t="s">
        <v>33477</v>
      </c>
      <c r="D34815" t="s">
        <v>33476</v>
      </c>
      <c r="E34815"/>
      <c r="F34815"/>
      <c r="G34815"/>
      <c r="H34815"/>
      <c r="I34815"/>
      <c r="J34815"/>
      <c r="U34815" s="43"/>
      <c r="AE34815"/>
    </row>
    <row r="34816" spans="1:31">
      <c r="A34816">
        <v>80620</v>
      </c>
      <c r="B34816" t="s">
        <v>29622</v>
      </c>
      <c r="C34816" t="s">
        <v>33478</v>
      </c>
      <c r="D34816" t="s">
        <v>33476</v>
      </c>
      <c r="E34816"/>
      <c r="F34816"/>
      <c r="G34816"/>
      <c r="H34816"/>
      <c r="I34816"/>
      <c r="J34816"/>
      <c r="U34816" s="43"/>
      <c r="AE34816"/>
    </row>
    <row r="34817" spans="1:31">
      <c r="A34817">
        <v>80110</v>
      </c>
      <c r="B34817" t="s">
        <v>29623</v>
      </c>
      <c r="C34817" t="s">
        <v>33477</v>
      </c>
      <c r="D34817" t="s">
        <v>33476</v>
      </c>
      <c r="E34817"/>
      <c r="F34817"/>
      <c r="G34817"/>
      <c r="H34817"/>
      <c r="I34817"/>
      <c r="J34817"/>
      <c r="U34817" s="43"/>
      <c r="AE34817"/>
    </row>
    <row r="34818" spans="1:31">
      <c r="A34818">
        <v>80370</v>
      </c>
      <c r="B34818" t="s">
        <v>29624</v>
      </c>
      <c r="C34818" t="s">
        <v>33477</v>
      </c>
      <c r="D34818" t="s">
        <v>33476</v>
      </c>
      <c r="E34818"/>
      <c r="F34818"/>
      <c r="G34818"/>
      <c r="H34818"/>
      <c r="I34818"/>
      <c r="J34818"/>
      <c r="U34818" s="43"/>
      <c r="AE34818"/>
    </row>
    <row r="34819" spans="1:31">
      <c r="A34819">
        <v>80120</v>
      </c>
      <c r="B34819" t="s">
        <v>29625</v>
      </c>
      <c r="C34819" t="s">
        <v>33480</v>
      </c>
      <c r="D34819" t="s">
        <v>33481</v>
      </c>
      <c r="E34819"/>
      <c r="F34819"/>
      <c r="G34819"/>
      <c r="H34819"/>
      <c r="I34819"/>
      <c r="J34819"/>
      <c r="U34819" s="43"/>
      <c r="AE34819"/>
    </row>
    <row r="34820" spans="1:31">
      <c r="A34820">
        <v>80370</v>
      </c>
      <c r="B34820" t="s">
        <v>29626</v>
      </c>
      <c r="C34820" t="s">
        <v>33477</v>
      </c>
      <c r="D34820" t="s">
        <v>33476</v>
      </c>
      <c r="E34820"/>
      <c r="F34820"/>
      <c r="G34820"/>
      <c r="H34820"/>
      <c r="I34820"/>
      <c r="J34820"/>
      <c r="U34820" s="43"/>
      <c r="AE34820"/>
    </row>
    <row r="34821" spans="1:31">
      <c r="A34821">
        <v>80370</v>
      </c>
      <c r="B34821" t="s">
        <v>29626</v>
      </c>
      <c r="C34821" t="s">
        <v>33477</v>
      </c>
      <c r="D34821" t="s">
        <v>33476</v>
      </c>
      <c r="E34821"/>
      <c r="F34821"/>
      <c r="G34821"/>
      <c r="H34821"/>
      <c r="I34821"/>
      <c r="J34821"/>
      <c r="U34821" s="43"/>
      <c r="AE34821"/>
    </row>
    <row r="34822" spans="1:31">
      <c r="A34822">
        <v>80440</v>
      </c>
      <c r="B34822" t="s">
        <v>8515</v>
      </c>
      <c r="C34822" t="s">
        <v>33477</v>
      </c>
      <c r="D34822" t="s">
        <v>33476</v>
      </c>
      <c r="E34822"/>
      <c r="F34822"/>
      <c r="G34822"/>
      <c r="H34822"/>
      <c r="I34822"/>
      <c r="J34822"/>
      <c r="U34822" s="43"/>
      <c r="AE34822"/>
    </row>
    <row r="34823" spans="1:31">
      <c r="A34823">
        <v>80980</v>
      </c>
      <c r="B34823" t="s">
        <v>29627</v>
      </c>
      <c r="C34823" t="s">
        <v>33477</v>
      </c>
      <c r="D34823" t="e">
        <v>#N/A</v>
      </c>
      <c r="E34823"/>
      <c r="F34823"/>
      <c r="G34823"/>
      <c r="H34823"/>
      <c r="I34823"/>
      <c r="J34823"/>
      <c r="U34823" s="43"/>
      <c r="AE34823"/>
    </row>
    <row r="34824" spans="1:31">
      <c r="A34824">
        <v>80150</v>
      </c>
      <c r="B34824" t="s">
        <v>29628</v>
      </c>
      <c r="C34824" t="s">
        <v>33477</v>
      </c>
      <c r="D34824" t="s">
        <v>33481</v>
      </c>
      <c r="E34824"/>
      <c r="F34824"/>
      <c r="G34824"/>
      <c r="H34824"/>
      <c r="I34824"/>
      <c r="J34824"/>
      <c r="U34824" s="43"/>
      <c r="AE34824"/>
    </row>
    <row r="34825" spans="1:31">
      <c r="A34825">
        <v>80620</v>
      </c>
      <c r="B34825" t="s">
        <v>29629</v>
      </c>
      <c r="C34825" t="s">
        <v>33478</v>
      </c>
      <c r="D34825" t="s">
        <v>33476</v>
      </c>
      <c r="E34825"/>
      <c r="F34825"/>
      <c r="G34825"/>
      <c r="H34825"/>
      <c r="I34825"/>
      <c r="J34825"/>
      <c r="U34825" s="43"/>
      <c r="AE34825"/>
    </row>
    <row r="34826" spans="1:31">
      <c r="A34826">
        <v>80150</v>
      </c>
      <c r="B34826" t="s">
        <v>29630</v>
      </c>
      <c r="C34826" t="s">
        <v>33477</v>
      </c>
      <c r="D34826" t="s">
        <v>33481</v>
      </c>
      <c r="E34826"/>
      <c r="F34826"/>
      <c r="G34826"/>
      <c r="H34826"/>
      <c r="I34826"/>
      <c r="J34826"/>
      <c r="U34826" s="43"/>
      <c r="AE34826"/>
    </row>
    <row r="34827" spans="1:31">
      <c r="A34827">
        <v>80140</v>
      </c>
      <c r="B34827" t="s">
        <v>29631</v>
      </c>
      <c r="C34827" t="s">
        <v>33477</v>
      </c>
      <c r="D34827" t="s">
        <v>33476</v>
      </c>
      <c r="E34827"/>
      <c r="F34827"/>
      <c r="G34827"/>
      <c r="H34827"/>
      <c r="I34827"/>
      <c r="J34827"/>
      <c r="U34827" s="43"/>
      <c r="AE34827"/>
    </row>
    <row r="34828" spans="1:31">
      <c r="A34828">
        <v>80400</v>
      </c>
      <c r="B34828" t="s">
        <v>29632</v>
      </c>
      <c r="C34828" t="s">
        <v>33480</v>
      </c>
      <c r="D34828" t="s">
        <v>33476</v>
      </c>
      <c r="E34828"/>
      <c r="F34828"/>
      <c r="G34828"/>
      <c r="H34828"/>
      <c r="I34828"/>
      <c r="J34828"/>
      <c r="U34828" s="43"/>
      <c r="AE34828"/>
    </row>
    <row r="34829" spans="1:31">
      <c r="A34829">
        <v>80600</v>
      </c>
      <c r="B34829" t="s">
        <v>29633</v>
      </c>
      <c r="C34829" t="s">
        <v>33478</v>
      </c>
      <c r="D34829" t="s">
        <v>33476</v>
      </c>
      <c r="E34829"/>
      <c r="F34829"/>
      <c r="G34829"/>
      <c r="H34829"/>
      <c r="I34829"/>
      <c r="J34829"/>
      <c r="U34829" s="43"/>
      <c r="AE34829"/>
    </row>
    <row r="34830" spans="1:31">
      <c r="A34830">
        <v>80470</v>
      </c>
      <c r="B34830" t="s">
        <v>29634</v>
      </c>
      <c r="C34830" t="s">
        <v>33477</v>
      </c>
      <c r="D34830" t="e">
        <v>#N/A</v>
      </c>
      <c r="E34830"/>
      <c r="F34830"/>
      <c r="G34830"/>
      <c r="H34830"/>
      <c r="I34830"/>
      <c r="J34830"/>
      <c r="U34830" s="43"/>
      <c r="AE34830"/>
    </row>
    <row r="34831" spans="1:31">
      <c r="A34831">
        <v>80240</v>
      </c>
      <c r="B34831" t="s">
        <v>29635</v>
      </c>
      <c r="C34831" t="s">
        <v>33478</v>
      </c>
      <c r="D34831" t="s">
        <v>33476</v>
      </c>
      <c r="E34831"/>
      <c r="F34831"/>
      <c r="G34831"/>
      <c r="H34831"/>
      <c r="I34831"/>
      <c r="J34831"/>
      <c r="U34831" s="43"/>
      <c r="AE34831"/>
    </row>
    <row r="34832" spans="1:31">
      <c r="A34832">
        <v>80640</v>
      </c>
      <c r="B34832" t="s">
        <v>29636</v>
      </c>
      <c r="C34832" t="s">
        <v>33478</v>
      </c>
      <c r="D34832" t="s">
        <v>33476</v>
      </c>
      <c r="E34832"/>
      <c r="F34832"/>
      <c r="G34832"/>
      <c r="H34832"/>
      <c r="I34832"/>
      <c r="J34832"/>
      <c r="U34832" s="43"/>
      <c r="AE34832"/>
    </row>
    <row r="34833" spans="1:31">
      <c r="A34833">
        <v>80132</v>
      </c>
      <c r="B34833" t="s">
        <v>29637</v>
      </c>
      <c r="C34833" t="s">
        <v>33477</v>
      </c>
      <c r="D34833" t="s">
        <v>33476</v>
      </c>
      <c r="E34833"/>
      <c r="F34833"/>
      <c r="G34833"/>
      <c r="H34833"/>
      <c r="I34833"/>
      <c r="J34833"/>
      <c r="U34833" s="43"/>
      <c r="AE34833"/>
    </row>
    <row r="34834" spans="1:31">
      <c r="A34834">
        <v>80480</v>
      </c>
      <c r="B34834" t="s">
        <v>873</v>
      </c>
      <c r="C34834" t="s">
        <v>33477</v>
      </c>
      <c r="D34834" t="s">
        <v>33476</v>
      </c>
      <c r="E34834"/>
      <c r="F34834"/>
      <c r="G34834"/>
      <c r="H34834"/>
      <c r="I34834"/>
      <c r="J34834"/>
      <c r="U34834" s="43"/>
      <c r="AE34834"/>
    </row>
    <row r="34835" spans="1:31">
      <c r="A34835">
        <v>80580</v>
      </c>
      <c r="B34835" t="s">
        <v>29638</v>
      </c>
      <c r="C34835" t="s">
        <v>33477</v>
      </c>
      <c r="D34835" t="s">
        <v>33476</v>
      </c>
      <c r="E34835"/>
      <c r="F34835"/>
      <c r="G34835"/>
      <c r="H34835"/>
      <c r="I34835"/>
      <c r="J34835"/>
      <c r="U34835" s="43"/>
      <c r="AE34835"/>
    </row>
    <row r="34836" spans="1:31">
      <c r="A34836">
        <v>80700</v>
      </c>
      <c r="B34836" t="s">
        <v>29639</v>
      </c>
      <c r="C34836" t="s">
        <v>33477</v>
      </c>
      <c r="D34836" t="s">
        <v>33481</v>
      </c>
      <c r="E34836"/>
      <c r="F34836"/>
      <c r="G34836"/>
      <c r="H34836"/>
      <c r="I34836"/>
      <c r="J34836"/>
      <c r="U34836" s="43"/>
      <c r="AE34836"/>
    </row>
    <row r="34837" spans="1:31">
      <c r="A34837">
        <v>80340</v>
      </c>
      <c r="B34837" t="s">
        <v>29640</v>
      </c>
      <c r="C34837" t="s">
        <v>33477</v>
      </c>
      <c r="D34837" t="s">
        <v>33476</v>
      </c>
      <c r="E34837"/>
      <c r="F34837"/>
      <c r="G34837"/>
      <c r="H34837"/>
      <c r="I34837"/>
      <c r="J34837"/>
      <c r="U34837" s="43"/>
      <c r="AE34837"/>
    </row>
    <row r="34838" spans="1:31">
      <c r="A34838">
        <v>80570</v>
      </c>
      <c r="B34838" t="s">
        <v>29641</v>
      </c>
      <c r="C34838" t="s">
        <v>33477</v>
      </c>
      <c r="D34838" t="s">
        <v>33476</v>
      </c>
      <c r="E34838"/>
      <c r="F34838"/>
      <c r="G34838"/>
      <c r="H34838"/>
      <c r="I34838"/>
      <c r="J34838"/>
      <c r="U34838" s="43"/>
      <c r="AE34838"/>
    </row>
    <row r="34839" spans="1:31">
      <c r="A34839">
        <v>80300</v>
      </c>
      <c r="B34839" t="s">
        <v>29642</v>
      </c>
      <c r="C34839" t="s">
        <v>33477</v>
      </c>
      <c r="D34839" t="s">
        <v>33476</v>
      </c>
      <c r="E34839"/>
      <c r="F34839"/>
      <c r="G34839"/>
      <c r="H34839"/>
      <c r="I34839"/>
      <c r="J34839"/>
      <c r="U34839" s="43"/>
      <c r="AE34839"/>
    </row>
    <row r="34840" spans="1:31">
      <c r="A34840">
        <v>80200</v>
      </c>
      <c r="B34840" t="s">
        <v>29643</v>
      </c>
      <c r="C34840" t="s">
        <v>33477</v>
      </c>
      <c r="D34840" t="s">
        <v>33476</v>
      </c>
      <c r="E34840"/>
      <c r="F34840"/>
      <c r="G34840"/>
      <c r="H34840"/>
      <c r="I34840"/>
      <c r="J34840"/>
      <c r="U34840" s="43"/>
      <c r="AE34840"/>
    </row>
    <row r="34841" spans="1:31">
      <c r="A34841">
        <v>80580</v>
      </c>
      <c r="B34841" t="s">
        <v>29644</v>
      </c>
      <c r="C34841" t="s">
        <v>33477</v>
      </c>
      <c r="D34841" t="s">
        <v>33476</v>
      </c>
      <c r="E34841"/>
      <c r="F34841"/>
      <c r="G34841"/>
      <c r="H34841"/>
      <c r="I34841"/>
      <c r="J34841"/>
      <c r="U34841" s="43"/>
      <c r="AE34841"/>
    </row>
    <row r="34842" spans="1:31">
      <c r="A34842">
        <v>80140</v>
      </c>
      <c r="B34842" t="s">
        <v>29645</v>
      </c>
      <c r="C34842" t="s">
        <v>33477</v>
      </c>
      <c r="D34842" t="s">
        <v>33476</v>
      </c>
      <c r="E34842"/>
      <c r="F34842"/>
      <c r="G34842"/>
      <c r="H34842"/>
      <c r="I34842"/>
      <c r="J34842"/>
      <c r="U34842" s="43"/>
      <c r="AE34842"/>
    </row>
    <row r="34843" spans="1:31">
      <c r="A34843">
        <v>80370</v>
      </c>
      <c r="B34843" t="s">
        <v>29646</v>
      </c>
      <c r="C34843" t="s">
        <v>33477</v>
      </c>
      <c r="D34843" t="s">
        <v>33476</v>
      </c>
      <c r="E34843"/>
      <c r="F34843"/>
      <c r="G34843"/>
      <c r="H34843"/>
      <c r="I34843"/>
      <c r="J34843"/>
      <c r="U34843" s="43"/>
      <c r="AE34843"/>
    </row>
    <row r="34844" spans="1:31">
      <c r="A34844">
        <v>80740</v>
      </c>
      <c r="B34844" t="s">
        <v>29647</v>
      </c>
      <c r="C34844" t="s">
        <v>33478</v>
      </c>
      <c r="D34844" t="e">
        <v>#N/A</v>
      </c>
      <c r="E34844"/>
      <c r="F34844"/>
      <c r="G34844"/>
      <c r="H34844"/>
      <c r="I34844"/>
      <c r="J34844"/>
      <c r="U34844" s="43"/>
      <c r="AE34844"/>
    </row>
    <row r="34845" spans="1:31">
      <c r="A34845">
        <v>80190</v>
      </c>
      <c r="B34845" t="s">
        <v>29648</v>
      </c>
      <c r="C34845" t="s">
        <v>33477</v>
      </c>
      <c r="D34845" t="s">
        <v>33476</v>
      </c>
      <c r="E34845"/>
      <c r="F34845"/>
      <c r="G34845"/>
      <c r="H34845"/>
      <c r="I34845"/>
      <c r="J34845"/>
      <c r="U34845" s="43"/>
      <c r="AE34845"/>
    </row>
    <row r="34846" spans="1:31">
      <c r="A34846">
        <v>80290</v>
      </c>
      <c r="B34846" t="s">
        <v>29649</v>
      </c>
      <c r="C34846" t="s">
        <v>33478</v>
      </c>
      <c r="D34846" t="s">
        <v>33476</v>
      </c>
      <c r="E34846"/>
      <c r="F34846"/>
      <c r="G34846"/>
      <c r="H34846"/>
      <c r="I34846"/>
      <c r="J34846"/>
      <c r="U34846" s="43"/>
      <c r="AE34846"/>
    </row>
    <row r="34847" spans="1:31">
      <c r="A34847">
        <v>80400</v>
      </c>
      <c r="B34847" t="s">
        <v>29650</v>
      </c>
      <c r="C34847" t="s">
        <v>33480</v>
      </c>
      <c r="D34847" t="s">
        <v>33476</v>
      </c>
      <c r="E34847"/>
      <c r="F34847"/>
      <c r="G34847"/>
      <c r="H34847"/>
      <c r="I34847"/>
      <c r="J34847"/>
      <c r="U34847" s="43"/>
      <c r="AE34847"/>
    </row>
    <row r="34848" spans="1:31">
      <c r="A34848">
        <v>80360</v>
      </c>
      <c r="B34848" t="s">
        <v>29651</v>
      </c>
      <c r="C34848" t="s">
        <v>33478</v>
      </c>
      <c r="D34848" t="s">
        <v>33476</v>
      </c>
      <c r="E34848"/>
      <c r="F34848"/>
      <c r="G34848"/>
      <c r="H34848"/>
      <c r="I34848"/>
      <c r="J34848"/>
      <c r="U34848" s="43"/>
      <c r="AE34848"/>
    </row>
    <row r="34849" spans="1:31">
      <c r="A34849">
        <v>80290</v>
      </c>
      <c r="B34849" t="s">
        <v>29652</v>
      </c>
      <c r="C34849" t="s">
        <v>33478</v>
      </c>
      <c r="D34849" t="s">
        <v>33476</v>
      </c>
      <c r="E34849"/>
      <c r="F34849"/>
      <c r="G34849"/>
      <c r="H34849"/>
      <c r="I34849"/>
      <c r="J34849"/>
      <c r="U34849" s="43"/>
      <c r="AE34849"/>
    </row>
    <row r="34850" spans="1:31">
      <c r="A34850">
        <v>80290</v>
      </c>
      <c r="B34850" t="s">
        <v>29652</v>
      </c>
      <c r="C34850" t="s">
        <v>33478</v>
      </c>
      <c r="D34850" t="s">
        <v>33476</v>
      </c>
      <c r="E34850"/>
      <c r="F34850"/>
      <c r="G34850"/>
      <c r="H34850"/>
      <c r="I34850"/>
      <c r="J34850"/>
      <c r="U34850" s="43"/>
      <c r="AE34850"/>
    </row>
    <row r="34851" spans="1:31">
      <c r="A34851">
        <v>80500</v>
      </c>
      <c r="B34851" t="s">
        <v>29653</v>
      </c>
      <c r="C34851" t="s">
        <v>33477</v>
      </c>
      <c r="D34851" t="s">
        <v>33476</v>
      </c>
      <c r="E34851"/>
      <c r="F34851"/>
      <c r="G34851"/>
      <c r="H34851"/>
      <c r="I34851"/>
      <c r="J34851"/>
      <c r="U34851" s="43"/>
      <c r="AE34851"/>
    </row>
    <row r="34852" spans="1:31">
      <c r="A34852">
        <v>80400</v>
      </c>
      <c r="B34852" t="s">
        <v>29654</v>
      </c>
      <c r="C34852" t="s">
        <v>33480</v>
      </c>
      <c r="D34852" t="s">
        <v>33476</v>
      </c>
      <c r="E34852"/>
      <c r="F34852"/>
      <c r="G34852"/>
      <c r="H34852"/>
      <c r="I34852"/>
      <c r="J34852"/>
      <c r="U34852" s="43"/>
      <c r="AE34852"/>
    </row>
    <row r="34853" spans="1:31">
      <c r="A34853">
        <v>80210</v>
      </c>
      <c r="B34853" t="s">
        <v>29655</v>
      </c>
      <c r="C34853" t="s">
        <v>33477</v>
      </c>
      <c r="D34853" t="s">
        <v>33476</v>
      </c>
      <c r="E34853"/>
      <c r="F34853"/>
      <c r="G34853"/>
      <c r="H34853"/>
      <c r="I34853"/>
      <c r="J34853"/>
      <c r="U34853" s="43"/>
      <c r="AE34853"/>
    </row>
    <row r="34854" spans="1:31">
      <c r="A34854">
        <v>80690</v>
      </c>
      <c r="B34854" t="s">
        <v>29656</v>
      </c>
      <c r="C34854" t="s">
        <v>33477</v>
      </c>
      <c r="D34854" t="e">
        <v>#N/A</v>
      </c>
      <c r="E34854"/>
      <c r="F34854"/>
      <c r="G34854"/>
      <c r="H34854"/>
      <c r="I34854"/>
      <c r="J34854"/>
      <c r="U34854" s="43"/>
      <c r="AE34854"/>
    </row>
    <row r="34855" spans="1:31">
      <c r="A34855">
        <v>80580</v>
      </c>
      <c r="B34855" t="s">
        <v>29657</v>
      </c>
      <c r="C34855" t="s">
        <v>33477</v>
      </c>
      <c r="D34855" t="s">
        <v>33476</v>
      </c>
      <c r="E34855"/>
      <c r="F34855"/>
      <c r="G34855"/>
      <c r="H34855"/>
      <c r="I34855"/>
      <c r="J34855"/>
      <c r="U34855" s="43"/>
      <c r="AE34855"/>
    </row>
    <row r="34856" spans="1:31">
      <c r="A34856">
        <v>80250</v>
      </c>
      <c r="B34856" t="s">
        <v>29658</v>
      </c>
      <c r="C34856" t="s">
        <v>33477</v>
      </c>
      <c r="D34856" t="s">
        <v>33476</v>
      </c>
      <c r="E34856"/>
      <c r="F34856"/>
      <c r="G34856"/>
      <c r="H34856"/>
      <c r="I34856"/>
      <c r="J34856"/>
      <c r="U34856" s="43"/>
      <c r="AE34856"/>
    </row>
    <row r="34857" spans="1:31">
      <c r="A34857">
        <v>80400</v>
      </c>
      <c r="B34857" t="s">
        <v>29659</v>
      </c>
      <c r="C34857" t="s">
        <v>33480</v>
      </c>
      <c r="D34857" t="s">
        <v>33476</v>
      </c>
      <c r="E34857"/>
      <c r="F34857"/>
      <c r="G34857"/>
      <c r="H34857"/>
      <c r="I34857"/>
      <c r="J34857"/>
      <c r="U34857" s="43"/>
      <c r="AE34857"/>
    </row>
    <row r="34858" spans="1:31">
      <c r="A34858">
        <v>80160</v>
      </c>
      <c r="B34858" t="s">
        <v>29660</v>
      </c>
      <c r="C34858" t="s">
        <v>33477</v>
      </c>
      <c r="D34858" t="s">
        <v>33476</v>
      </c>
      <c r="E34858"/>
      <c r="F34858"/>
      <c r="G34858"/>
      <c r="H34858"/>
      <c r="I34858"/>
      <c r="J34858"/>
      <c r="U34858" s="43"/>
      <c r="AE34858"/>
    </row>
    <row r="34859" spans="1:31">
      <c r="A34859">
        <v>80230</v>
      </c>
      <c r="B34859" t="s">
        <v>29661</v>
      </c>
      <c r="C34859" t="s">
        <v>33477</v>
      </c>
      <c r="D34859" t="s">
        <v>33481</v>
      </c>
      <c r="E34859"/>
      <c r="F34859"/>
      <c r="G34859"/>
      <c r="H34859"/>
      <c r="I34859"/>
      <c r="J34859"/>
      <c r="U34859" s="43"/>
      <c r="AE34859"/>
    </row>
    <row r="34860" spans="1:31">
      <c r="A34860">
        <v>80200</v>
      </c>
      <c r="B34860" t="s">
        <v>29662</v>
      </c>
      <c r="C34860" t="s">
        <v>33477</v>
      </c>
      <c r="D34860" t="s">
        <v>33476</v>
      </c>
      <c r="E34860"/>
      <c r="F34860"/>
      <c r="G34860"/>
      <c r="H34860"/>
      <c r="I34860"/>
      <c r="J34860"/>
      <c r="U34860" s="43"/>
      <c r="AE34860"/>
    </row>
    <row r="34861" spans="1:31">
      <c r="A34861">
        <v>80150</v>
      </c>
      <c r="B34861" t="s">
        <v>29663</v>
      </c>
      <c r="C34861" t="s">
        <v>33477</v>
      </c>
      <c r="D34861" t="s">
        <v>33481</v>
      </c>
      <c r="E34861"/>
      <c r="F34861"/>
      <c r="G34861"/>
      <c r="H34861"/>
      <c r="I34861"/>
      <c r="J34861"/>
      <c r="U34861" s="43"/>
      <c r="AE34861"/>
    </row>
    <row r="34862" spans="1:31">
      <c r="A34862">
        <v>80250</v>
      </c>
      <c r="B34862" t="s">
        <v>29664</v>
      </c>
      <c r="C34862" t="s">
        <v>33477</v>
      </c>
      <c r="D34862" t="s">
        <v>33476</v>
      </c>
      <c r="E34862"/>
      <c r="F34862"/>
      <c r="G34862"/>
      <c r="H34862"/>
      <c r="I34862"/>
      <c r="J34862"/>
      <c r="U34862" s="43"/>
      <c r="AE34862"/>
    </row>
    <row r="34863" spans="1:31">
      <c r="A34863">
        <v>80190</v>
      </c>
      <c r="B34863" t="s">
        <v>29665</v>
      </c>
      <c r="C34863" t="s">
        <v>33477</v>
      </c>
      <c r="D34863" t="s">
        <v>33476</v>
      </c>
      <c r="E34863"/>
      <c r="F34863"/>
      <c r="G34863"/>
      <c r="H34863"/>
      <c r="I34863"/>
      <c r="J34863"/>
      <c r="U34863" s="43"/>
      <c r="AE34863"/>
    </row>
    <row r="34864" spans="1:31">
      <c r="A34864">
        <v>80500</v>
      </c>
      <c r="B34864" t="s">
        <v>29666</v>
      </c>
      <c r="C34864" t="s">
        <v>33477</v>
      </c>
      <c r="D34864" t="s">
        <v>33476</v>
      </c>
      <c r="E34864"/>
      <c r="F34864"/>
      <c r="G34864"/>
      <c r="H34864"/>
      <c r="I34864"/>
      <c r="J34864"/>
      <c r="U34864" s="43"/>
      <c r="AE34864"/>
    </row>
    <row r="34865" spans="1:31">
      <c r="A34865">
        <v>80200</v>
      </c>
      <c r="B34865" t="s">
        <v>22832</v>
      </c>
      <c r="C34865" t="s">
        <v>33477</v>
      </c>
      <c r="D34865" t="s">
        <v>33476</v>
      </c>
      <c r="E34865"/>
      <c r="F34865"/>
      <c r="G34865"/>
      <c r="H34865"/>
      <c r="I34865"/>
      <c r="J34865"/>
      <c r="U34865" s="43"/>
      <c r="AE34865"/>
    </row>
    <row r="34866" spans="1:31">
      <c r="A34866">
        <v>80340</v>
      </c>
      <c r="B34866" t="s">
        <v>29667</v>
      </c>
      <c r="C34866" t="s">
        <v>33477</v>
      </c>
      <c r="D34866" t="s">
        <v>33476</v>
      </c>
      <c r="E34866"/>
      <c r="F34866"/>
      <c r="G34866"/>
      <c r="H34866"/>
      <c r="I34866"/>
      <c r="J34866"/>
      <c r="U34866" s="43"/>
      <c r="AE34866"/>
    </row>
    <row r="34867" spans="1:31">
      <c r="A34867">
        <v>80340</v>
      </c>
      <c r="B34867" t="s">
        <v>29667</v>
      </c>
      <c r="C34867" t="s">
        <v>33477</v>
      </c>
      <c r="D34867" t="s">
        <v>33476</v>
      </c>
      <c r="E34867"/>
      <c r="F34867"/>
      <c r="G34867"/>
      <c r="H34867"/>
      <c r="I34867"/>
      <c r="J34867"/>
      <c r="U34867" s="43"/>
      <c r="AE34867"/>
    </row>
    <row r="34868" spans="1:31">
      <c r="A34868">
        <v>80830</v>
      </c>
      <c r="B34868" t="s">
        <v>14345</v>
      </c>
      <c r="C34868" t="s">
        <v>33477</v>
      </c>
      <c r="D34868" t="s">
        <v>33476</v>
      </c>
      <c r="E34868"/>
      <c r="F34868"/>
      <c r="G34868"/>
      <c r="H34868"/>
      <c r="I34868"/>
      <c r="J34868"/>
      <c r="U34868" s="43"/>
      <c r="AE34868"/>
    </row>
    <row r="34869" spans="1:31">
      <c r="A34869">
        <v>80140</v>
      </c>
      <c r="B34869" t="s">
        <v>29668</v>
      </c>
      <c r="C34869" t="s">
        <v>33477</v>
      </c>
      <c r="D34869" t="s">
        <v>33476</v>
      </c>
      <c r="E34869"/>
      <c r="F34869"/>
      <c r="G34869"/>
      <c r="H34869"/>
      <c r="I34869"/>
      <c r="J34869"/>
      <c r="U34869" s="43"/>
      <c r="AE34869"/>
    </row>
    <row r="34870" spans="1:31">
      <c r="A34870">
        <v>80360</v>
      </c>
      <c r="B34870" t="s">
        <v>29669</v>
      </c>
      <c r="C34870" t="s">
        <v>33478</v>
      </c>
      <c r="D34870" t="s">
        <v>33476</v>
      </c>
      <c r="E34870"/>
      <c r="F34870"/>
      <c r="G34870"/>
      <c r="H34870"/>
      <c r="I34870"/>
      <c r="J34870"/>
      <c r="U34870" s="43"/>
      <c r="AE34870"/>
    </row>
    <row r="34871" spans="1:31">
      <c r="A34871">
        <v>80250</v>
      </c>
      <c r="B34871" t="s">
        <v>29670</v>
      </c>
      <c r="C34871" t="s">
        <v>33477</v>
      </c>
      <c r="D34871" t="s">
        <v>33476</v>
      </c>
      <c r="E34871"/>
      <c r="F34871"/>
      <c r="G34871"/>
      <c r="H34871"/>
      <c r="I34871"/>
      <c r="J34871"/>
      <c r="U34871" s="43"/>
      <c r="AE34871"/>
    </row>
    <row r="34872" spans="1:31">
      <c r="A34872">
        <v>80190</v>
      </c>
      <c r="B34872" t="s">
        <v>29671</v>
      </c>
      <c r="C34872" t="s">
        <v>33477</v>
      </c>
      <c r="D34872" t="s">
        <v>33476</v>
      </c>
      <c r="E34872"/>
      <c r="F34872"/>
      <c r="G34872"/>
      <c r="H34872"/>
      <c r="I34872"/>
      <c r="J34872"/>
      <c r="U34872" s="43"/>
      <c r="AE34872"/>
    </row>
    <row r="34873" spans="1:31">
      <c r="A34873">
        <v>80290</v>
      </c>
      <c r="B34873" t="s">
        <v>22835</v>
      </c>
      <c r="C34873" t="s">
        <v>33478</v>
      </c>
      <c r="D34873" t="s">
        <v>33476</v>
      </c>
      <c r="E34873"/>
      <c r="F34873"/>
      <c r="G34873"/>
      <c r="H34873"/>
      <c r="I34873"/>
      <c r="J34873"/>
      <c r="U34873" s="43"/>
      <c r="AE34873"/>
    </row>
    <row r="34874" spans="1:31">
      <c r="A34874">
        <v>80500</v>
      </c>
      <c r="B34874" t="s">
        <v>899</v>
      </c>
      <c r="C34874" t="s">
        <v>33477</v>
      </c>
      <c r="D34874" t="s">
        <v>33476</v>
      </c>
      <c r="E34874"/>
      <c r="F34874"/>
      <c r="G34874"/>
      <c r="H34874"/>
      <c r="I34874"/>
      <c r="J34874"/>
      <c r="U34874" s="43"/>
      <c r="AE34874"/>
    </row>
    <row r="34875" spans="1:31">
      <c r="A34875">
        <v>80120</v>
      </c>
      <c r="B34875" t="s">
        <v>9936</v>
      </c>
      <c r="C34875" t="s">
        <v>33480</v>
      </c>
      <c r="D34875" t="s">
        <v>33481</v>
      </c>
      <c r="E34875"/>
      <c r="F34875"/>
      <c r="G34875"/>
      <c r="H34875"/>
      <c r="I34875"/>
      <c r="J34875"/>
      <c r="U34875" s="43"/>
      <c r="AE34875"/>
    </row>
    <row r="34876" spans="1:31">
      <c r="A34876">
        <v>80200</v>
      </c>
      <c r="B34876" t="s">
        <v>22279</v>
      </c>
      <c r="C34876" t="s">
        <v>33477</v>
      </c>
      <c r="D34876" t="s">
        <v>33476</v>
      </c>
      <c r="E34876"/>
      <c r="F34876"/>
      <c r="G34876"/>
      <c r="H34876"/>
      <c r="I34876"/>
      <c r="J34876"/>
      <c r="U34876" s="43"/>
      <c r="AE34876"/>
    </row>
    <row r="34877" spans="1:31">
      <c r="A34877">
        <v>80470</v>
      </c>
      <c r="B34877" t="s">
        <v>5792</v>
      </c>
      <c r="C34877" t="s">
        <v>33477</v>
      </c>
      <c r="D34877" t="e">
        <v>#N/A</v>
      </c>
      <c r="E34877"/>
      <c r="F34877"/>
      <c r="G34877"/>
      <c r="H34877"/>
      <c r="I34877"/>
      <c r="J34877"/>
      <c r="U34877" s="43"/>
      <c r="AE34877"/>
    </row>
    <row r="34878" spans="1:31">
      <c r="A34878">
        <v>80500</v>
      </c>
      <c r="B34878" t="s">
        <v>29672</v>
      </c>
      <c r="C34878" t="s">
        <v>33477</v>
      </c>
      <c r="D34878" t="s">
        <v>33476</v>
      </c>
      <c r="E34878"/>
      <c r="F34878"/>
      <c r="G34878"/>
      <c r="H34878"/>
      <c r="I34878"/>
      <c r="J34878"/>
      <c r="U34878" s="43"/>
      <c r="AE34878"/>
    </row>
    <row r="34879" spans="1:31">
      <c r="A34879">
        <v>80200</v>
      </c>
      <c r="B34879" t="s">
        <v>29673</v>
      </c>
      <c r="C34879" t="s">
        <v>33477</v>
      </c>
      <c r="D34879" t="s">
        <v>33476</v>
      </c>
      <c r="E34879"/>
      <c r="F34879"/>
      <c r="G34879"/>
      <c r="H34879"/>
      <c r="I34879"/>
      <c r="J34879"/>
      <c r="U34879" s="43"/>
      <c r="AE34879"/>
    </row>
    <row r="34880" spans="1:31">
      <c r="A34880">
        <v>80210</v>
      </c>
      <c r="B34880" t="s">
        <v>29674</v>
      </c>
      <c r="C34880" t="s">
        <v>33477</v>
      </c>
      <c r="D34880" t="s">
        <v>33476</v>
      </c>
      <c r="E34880"/>
      <c r="F34880"/>
      <c r="G34880"/>
      <c r="H34880"/>
      <c r="I34880"/>
      <c r="J34880"/>
      <c r="U34880" s="43"/>
      <c r="AE34880"/>
    </row>
    <row r="34881" spans="1:31">
      <c r="A34881">
        <v>80750</v>
      </c>
      <c r="B34881" t="s">
        <v>29675</v>
      </c>
      <c r="C34881" t="s">
        <v>33478</v>
      </c>
      <c r="D34881" t="s">
        <v>33476</v>
      </c>
      <c r="E34881"/>
      <c r="F34881"/>
      <c r="G34881"/>
      <c r="H34881"/>
      <c r="I34881"/>
      <c r="J34881"/>
      <c r="U34881" s="43"/>
      <c r="AE34881"/>
    </row>
    <row r="34882" spans="1:31">
      <c r="A34882">
        <v>80500</v>
      </c>
      <c r="B34882" t="s">
        <v>29676</v>
      </c>
      <c r="C34882" t="s">
        <v>33477</v>
      </c>
      <c r="D34882" t="s">
        <v>33476</v>
      </c>
      <c r="E34882"/>
      <c r="F34882"/>
      <c r="G34882"/>
      <c r="H34882"/>
      <c r="I34882"/>
      <c r="J34882"/>
      <c r="U34882" s="43"/>
      <c r="AE34882"/>
    </row>
    <row r="34883" spans="1:31">
      <c r="A34883">
        <v>80360</v>
      </c>
      <c r="B34883" t="s">
        <v>29677</v>
      </c>
      <c r="C34883" t="s">
        <v>33478</v>
      </c>
      <c r="D34883" t="s">
        <v>33476</v>
      </c>
      <c r="E34883"/>
      <c r="F34883"/>
      <c r="G34883"/>
      <c r="H34883"/>
      <c r="I34883"/>
      <c r="J34883"/>
      <c r="U34883" s="43"/>
      <c r="AE34883"/>
    </row>
    <row r="34884" spans="1:31">
      <c r="A34884">
        <v>80200</v>
      </c>
      <c r="B34884" t="s">
        <v>29678</v>
      </c>
      <c r="C34884" t="s">
        <v>33477</v>
      </c>
      <c r="D34884" t="s">
        <v>33476</v>
      </c>
      <c r="E34884"/>
      <c r="F34884"/>
      <c r="G34884"/>
      <c r="H34884"/>
      <c r="I34884"/>
      <c r="J34884"/>
      <c r="U34884" s="43"/>
      <c r="AE34884"/>
    </row>
    <row r="34885" spans="1:31">
      <c r="A34885">
        <v>80360</v>
      </c>
      <c r="B34885" t="s">
        <v>22288</v>
      </c>
      <c r="C34885" t="s">
        <v>33478</v>
      </c>
      <c r="D34885" t="s">
        <v>33476</v>
      </c>
      <c r="E34885"/>
      <c r="F34885"/>
      <c r="G34885"/>
      <c r="H34885"/>
      <c r="I34885"/>
      <c r="J34885"/>
      <c r="U34885" s="43"/>
      <c r="AE34885"/>
    </row>
    <row r="34886" spans="1:31">
      <c r="A34886">
        <v>80160</v>
      </c>
      <c r="B34886" t="s">
        <v>29679</v>
      </c>
      <c r="C34886" t="s">
        <v>33477</v>
      </c>
      <c r="D34886" t="s">
        <v>33476</v>
      </c>
      <c r="E34886"/>
      <c r="F34886"/>
      <c r="G34886"/>
      <c r="H34886"/>
      <c r="I34886"/>
      <c r="J34886"/>
      <c r="U34886" s="43"/>
      <c r="AE34886"/>
    </row>
    <row r="34887" spans="1:31">
      <c r="A34887">
        <v>80260</v>
      </c>
      <c r="B34887" t="s">
        <v>29680</v>
      </c>
      <c r="C34887" t="s">
        <v>33477</v>
      </c>
      <c r="D34887" t="s">
        <v>33476</v>
      </c>
      <c r="E34887"/>
      <c r="F34887"/>
      <c r="G34887"/>
      <c r="H34887"/>
      <c r="I34887"/>
      <c r="J34887"/>
      <c r="U34887" s="43"/>
      <c r="AE34887"/>
    </row>
    <row r="34888" spans="1:31">
      <c r="A34888">
        <v>80160</v>
      </c>
      <c r="B34888" t="s">
        <v>912</v>
      </c>
      <c r="C34888" t="s">
        <v>33477</v>
      </c>
      <c r="D34888" t="s">
        <v>33476</v>
      </c>
      <c r="E34888"/>
      <c r="F34888"/>
      <c r="G34888"/>
      <c r="H34888"/>
      <c r="I34888"/>
      <c r="J34888"/>
      <c r="U34888" s="43"/>
      <c r="AE34888"/>
    </row>
    <row r="34889" spans="1:31">
      <c r="A34889">
        <v>80420</v>
      </c>
      <c r="B34889" t="s">
        <v>29681</v>
      </c>
      <c r="C34889" t="s">
        <v>33477</v>
      </c>
      <c r="D34889" t="e">
        <v>#N/A</v>
      </c>
      <c r="E34889"/>
      <c r="F34889"/>
      <c r="G34889"/>
      <c r="H34889"/>
      <c r="I34889"/>
      <c r="J34889"/>
      <c r="U34889" s="43"/>
      <c r="AE34889"/>
    </row>
    <row r="34890" spans="1:31">
      <c r="A34890">
        <v>80540</v>
      </c>
      <c r="B34890" t="s">
        <v>29682</v>
      </c>
      <c r="C34890" t="s">
        <v>33477</v>
      </c>
      <c r="D34890" t="s">
        <v>33476</v>
      </c>
      <c r="E34890"/>
      <c r="F34890"/>
      <c r="G34890"/>
      <c r="H34890"/>
      <c r="I34890"/>
      <c r="J34890"/>
      <c r="U34890" s="43"/>
      <c r="AE34890"/>
    </row>
    <row r="34891" spans="1:31">
      <c r="A34891">
        <v>80170</v>
      </c>
      <c r="B34891" t="s">
        <v>29683</v>
      </c>
      <c r="C34891" t="s">
        <v>33477</v>
      </c>
      <c r="D34891" t="s">
        <v>33476</v>
      </c>
      <c r="E34891"/>
      <c r="F34891"/>
      <c r="G34891"/>
      <c r="H34891"/>
      <c r="I34891"/>
      <c r="J34891"/>
      <c r="U34891" s="43"/>
      <c r="AE34891"/>
    </row>
    <row r="34892" spans="1:31">
      <c r="A34892">
        <v>80250</v>
      </c>
      <c r="B34892" t="s">
        <v>9459</v>
      </c>
      <c r="C34892" t="s">
        <v>33477</v>
      </c>
      <c r="D34892" t="s">
        <v>33476</v>
      </c>
      <c r="E34892"/>
      <c r="F34892"/>
      <c r="G34892"/>
      <c r="H34892"/>
      <c r="I34892"/>
      <c r="J34892"/>
      <c r="U34892" s="43"/>
      <c r="AE34892"/>
    </row>
    <row r="34893" spans="1:31">
      <c r="A34893">
        <v>80700</v>
      </c>
      <c r="B34893" t="s">
        <v>29684</v>
      </c>
      <c r="C34893" t="s">
        <v>33477</v>
      </c>
      <c r="D34893" t="s">
        <v>33481</v>
      </c>
      <c r="E34893"/>
      <c r="F34893"/>
      <c r="G34893"/>
      <c r="H34893"/>
      <c r="I34893"/>
      <c r="J34893"/>
      <c r="U34893" s="43"/>
      <c r="AE34893"/>
    </row>
    <row r="34894" spans="1:31">
      <c r="A34894">
        <v>80140</v>
      </c>
      <c r="B34894" t="s">
        <v>29685</v>
      </c>
      <c r="C34894" t="s">
        <v>33477</v>
      </c>
      <c r="D34894" t="s">
        <v>33476</v>
      </c>
      <c r="E34894"/>
      <c r="F34894"/>
      <c r="G34894"/>
      <c r="H34894"/>
      <c r="I34894"/>
      <c r="J34894"/>
      <c r="U34894" s="43"/>
      <c r="AE34894"/>
    </row>
    <row r="34895" spans="1:31">
      <c r="A34895">
        <v>80340</v>
      </c>
      <c r="B34895" t="s">
        <v>29686</v>
      </c>
      <c r="C34895" t="s">
        <v>33477</v>
      </c>
      <c r="D34895" t="s">
        <v>33476</v>
      </c>
      <c r="E34895"/>
      <c r="F34895"/>
      <c r="G34895"/>
      <c r="H34895"/>
      <c r="I34895"/>
      <c r="J34895"/>
      <c r="U34895" s="43"/>
      <c r="AE34895"/>
    </row>
    <row r="34896" spans="1:31">
      <c r="A34896">
        <v>80500</v>
      </c>
      <c r="B34896" t="s">
        <v>29687</v>
      </c>
      <c r="C34896" t="s">
        <v>33477</v>
      </c>
      <c r="D34896" t="s">
        <v>33476</v>
      </c>
      <c r="E34896"/>
      <c r="F34896"/>
      <c r="G34896"/>
      <c r="H34896"/>
      <c r="I34896"/>
      <c r="J34896"/>
      <c r="U34896" s="43"/>
      <c r="AE34896"/>
    </row>
    <row r="34897" spans="1:31">
      <c r="A34897">
        <v>80150</v>
      </c>
      <c r="B34897" t="s">
        <v>29688</v>
      </c>
      <c r="C34897" t="s">
        <v>33477</v>
      </c>
      <c r="D34897" t="s">
        <v>33481</v>
      </c>
      <c r="E34897"/>
      <c r="F34897"/>
      <c r="G34897"/>
      <c r="H34897"/>
      <c r="I34897"/>
      <c r="J34897"/>
      <c r="U34897" s="43"/>
      <c r="AE34897"/>
    </row>
    <row r="34898" spans="1:31">
      <c r="A34898">
        <v>80510</v>
      </c>
      <c r="B34898" t="s">
        <v>29689</v>
      </c>
      <c r="C34898" t="s">
        <v>33477</v>
      </c>
      <c r="D34898" t="e">
        <v>#N/A</v>
      </c>
      <c r="E34898"/>
      <c r="F34898"/>
      <c r="G34898"/>
      <c r="H34898"/>
      <c r="I34898"/>
      <c r="J34898"/>
      <c r="U34898" s="43"/>
      <c r="AE34898"/>
    </row>
    <row r="34899" spans="1:31">
      <c r="A34899">
        <v>80560</v>
      </c>
      <c r="B34899" t="s">
        <v>29690</v>
      </c>
      <c r="C34899" t="s">
        <v>33478</v>
      </c>
      <c r="D34899" t="s">
        <v>33476</v>
      </c>
      <c r="E34899"/>
      <c r="F34899"/>
      <c r="G34899"/>
      <c r="H34899"/>
      <c r="I34899"/>
      <c r="J34899"/>
      <c r="U34899" s="43"/>
      <c r="AE34899"/>
    </row>
    <row r="34900" spans="1:31">
      <c r="A34900">
        <v>80140</v>
      </c>
      <c r="B34900" t="s">
        <v>29691</v>
      </c>
      <c r="C34900" t="s">
        <v>33477</v>
      </c>
      <c r="D34900" t="s">
        <v>33476</v>
      </c>
      <c r="E34900"/>
      <c r="F34900"/>
      <c r="G34900"/>
      <c r="H34900"/>
      <c r="I34900"/>
      <c r="J34900"/>
      <c r="U34900" s="43"/>
      <c r="AE34900"/>
    </row>
    <row r="34901" spans="1:31">
      <c r="A34901">
        <v>80150</v>
      </c>
      <c r="B34901" t="s">
        <v>29692</v>
      </c>
      <c r="C34901" t="s">
        <v>33477</v>
      </c>
      <c r="D34901" t="s">
        <v>33481</v>
      </c>
      <c r="E34901"/>
      <c r="F34901"/>
      <c r="G34901"/>
      <c r="H34901"/>
      <c r="I34901"/>
      <c r="J34901"/>
      <c r="U34901" s="43"/>
      <c r="AE34901"/>
    </row>
    <row r="34902" spans="1:31">
      <c r="A34902">
        <v>80120</v>
      </c>
      <c r="B34902" t="s">
        <v>29693</v>
      </c>
      <c r="C34902" t="s">
        <v>33480</v>
      </c>
      <c r="D34902" t="s">
        <v>33481</v>
      </c>
      <c r="E34902"/>
      <c r="F34902"/>
      <c r="G34902"/>
      <c r="H34902"/>
      <c r="I34902"/>
      <c r="J34902"/>
      <c r="U34902" s="43"/>
      <c r="AE34902"/>
    </row>
    <row r="34903" spans="1:31">
      <c r="A34903">
        <v>80120</v>
      </c>
      <c r="B34903" t="s">
        <v>29694</v>
      </c>
      <c r="C34903" t="s">
        <v>33480</v>
      </c>
      <c r="D34903" t="s">
        <v>33481</v>
      </c>
      <c r="E34903"/>
      <c r="F34903"/>
      <c r="G34903"/>
      <c r="H34903"/>
      <c r="I34903"/>
      <c r="J34903"/>
      <c r="U34903" s="43"/>
      <c r="AE34903"/>
    </row>
    <row r="34904" spans="1:31">
      <c r="A34904">
        <v>80160</v>
      </c>
      <c r="B34904" t="s">
        <v>29695</v>
      </c>
      <c r="C34904" t="s">
        <v>33477</v>
      </c>
      <c r="D34904" t="s">
        <v>33476</v>
      </c>
      <c r="E34904"/>
      <c r="F34904"/>
      <c r="G34904"/>
      <c r="H34904"/>
      <c r="I34904"/>
      <c r="J34904"/>
      <c r="U34904" s="43"/>
      <c r="AE34904"/>
    </row>
    <row r="34905" spans="1:31">
      <c r="A34905">
        <v>80340</v>
      </c>
      <c r="B34905" t="s">
        <v>29696</v>
      </c>
      <c r="C34905" t="s">
        <v>33477</v>
      </c>
      <c r="D34905" t="s">
        <v>33476</v>
      </c>
      <c r="E34905"/>
      <c r="F34905"/>
      <c r="G34905"/>
      <c r="H34905"/>
      <c r="I34905"/>
      <c r="J34905"/>
      <c r="U34905" s="43"/>
      <c r="AE34905"/>
    </row>
    <row r="34906" spans="1:31">
      <c r="A34906">
        <v>80140</v>
      </c>
      <c r="B34906" t="s">
        <v>29697</v>
      </c>
      <c r="C34906" t="s">
        <v>33477</v>
      </c>
      <c r="D34906" t="s">
        <v>33476</v>
      </c>
      <c r="E34906"/>
      <c r="F34906"/>
      <c r="G34906"/>
      <c r="H34906"/>
      <c r="I34906"/>
      <c r="J34906"/>
      <c r="U34906" s="43"/>
      <c r="AE34906"/>
    </row>
    <row r="34907" spans="1:31">
      <c r="A34907">
        <v>80440</v>
      </c>
      <c r="B34907" t="s">
        <v>29698</v>
      </c>
      <c r="C34907" t="s">
        <v>33477</v>
      </c>
      <c r="D34907" t="s">
        <v>33476</v>
      </c>
      <c r="E34907"/>
      <c r="F34907"/>
      <c r="G34907"/>
      <c r="H34907"/>
      <c r="I34907"/>
      <c r="J34907"/>
      <c r="U34907" s="43"/>
      <c r="AE34907"/>
    </row>
    <row r="34908" spans="1:31">
      <c r="A34908">
        <v>80800</v>
      </c>
      <c r="B34908" t="s">
        <v>21773</v>
      </c>
      <c r="C34908" t="s">
        <v>33477</v>
      </c>
      <c r="D34908" t="s">
        <v>33476</v>
      </c>
      <c r="E34908"/>
      <c r="F34908"/>
      <c r="G34908"/>
      <c r="H34908"/>
      <c r="I34908"/>
      <c r="J34908"/>
      <c r="U34908" s="43"/>
      <c r="AE34908"/>
    </row>
    <row r="34909" spans="1:31">
      <c r="A34909">
        <v>80170</v>
      </c>
      <c r="B34909" t="s">
        <v>29699</v>
      </c>
      <c r="C34909" t="s">
        <v>33477</v>
      </c>
      <c r="D34909" t="s">
        <v>33476</v>
      </c>
      <c r="E34909"/>
      <c r="F34909"/>
      <c r="G34909"/>
      <c r="H34909"/>
      <c r="I34909"/>
      <c r="J34909"/>
      <c r="U34909" s="43"/>
      <c r="AE34909"/>
    </row>
    <row r="34910" spans="1:31">
      <c r="A34910">
        <v>80290</v>
      </c>
      <c r="B34910" t="s">
        <v>29700</v>
      </c>
      <c r="C34910" t="s">
        <v>33478</v>
      </c>
      <c r="D34910" t="s">
        <v>33476</v>
      </c>
      <c r="E34910"/>
      <c r="F34910"/>
      <c r="G34910"/>
      <c r="H34910"/>
      <c r="I34910"/>
      <c r="J34910"/>
      <c r="U34910" s="43"/>
      <c r="AE34910"/>
    </row>
    <row r="34911" spans="1:31">
      <c r="A34911">
        <v>80310</v>
      </c>
      <c r="B34911" t="s">
        <v>29701</v>
      </c>
      <c r="C34911" t="s">
        <v>33477</v>
      </c>
      <c r="D34911" t="s">
        <v>33476</v>
      </c>
      <c r="E34911"/>
      <c r="F34911"/>
      <c r="G34911"/>
      <c r="H34911"/>
      <c r="I34911"/>
      <c r="J34911"/>
      <c r="U34911" s="43"/>
      <c r="AE34911"/>
    </row>
    <row r="34912" spans="1:31">
      <c r="A34912">
        <v>80131</v>
      </c>
      <c r="B34912" t="s">
        <v>29702</v>
      </c>
      <c r="C34912" t="s">
        <v>33477</v>
      </c>
      <c r="D34912" t="e">
        <v>#N/A</v>
      </c>
      <c r="E34912"/>
      <c r="F34912"/>
      <c r="G34912"/>
      <c r="H34912"/>
      <c r="I34912"/>
      <c r="J34912"/>
      <c r="U34912" s="43"/>
      <c r="AE34912"/>
    </row>
    <row r="34913" spans="1:31">
      <c r="A34913">
        <v>80140</v>
      </c>
      <c r="B34913" t="s">
        <v>29703</v>
      </c>
      <c r="C34913" t="s">
        <v>33477</v>
      </c>
      <c r="D34913" t="s">
        <v>33476</v>
      </c>
      <c r="E34913"/>
      <c r="F34913"/>
      <c r="G34913"/>
      <c r="H34913"/>
      <c r="I34913"/>
      <c r="J34913"/>
      <c r="U34913" s="43"/>
      <c r="AE34913"/>
    </row>
    <row r="34914" spans="1:31">
      <c r="A34914">
        <v>80690</v>
      </c>
      <c r="B34914" t="s">
        <v>21779</v>
      </c>
      <c r="C34914" t="s">
        <v>33477</v>
      </c>
      <c r="D34914" t="e">
        <v>#N/A</v>
      </c>
      <c r="E34914"/>
      <c r="F34914"/>
      <c r="G34914"/>
      <c r="H34914"/>
      <c r="I34914"/>
      <c r="J34914"/>
      <c r="U34914" s="43"/>
      <c r="AE34914"/>
    </row>
    <row r="34915" spans="1:31">
      <c r="A34915">
        <v>80210</v>
      </c>
      <c r="B34915" t="s">
        <v>29704</v>
      </c>
      <c r="C34915" t="s">
        <v>33477</v>
      </c>
      <c r="D34915" t="s">
        <v>33476</v>
      </c>
      <c r="E34915"/>
      <c r="F34915"/>
      <c r="G34915"/>
      <c r="H34915"/>
      <c r="I34915"/>
      <c r="J34915"/>
      <c r="U34915" s="43"/>
      <c r="AE34915"/>
    </row>
    <row r="34916" spans="1:31">
      <c r="A34916">
        <v>80620</v>
      </c>
      <c r="B34916" t="s">
        <v>926</v>
      </c>
      <c r="C34916" t="s">
        <v>33478</v>
      </c>
      <c r="D34916" t="s">
        <v>33476</v>
      </c>
      <c r="E34916"/>
      <c r="F34916"/>
      <c r="G34916"/>
      <c r="H34916"/>
      <c r="I34916"/>
      <c r="J34916"/>
      <c r="U34916" s="43"/>
      <c r="AE34916"/>
    </row>
    <row r="34917" spans="1:31">
      <c r="A34917">
        <v>80700</v>
      </c>
      <c r="B34917" t="s">
        <v>29705</v>
      </c>
      <c r="C34917" t="s">
        <v>33477</v>
      </c>
      <c r="D34917" t="s">
        <v>33481</v>
      </c>
      <c r="E34917"/>
      <c r="F34917"/>
      <c r="G34917"/>
      <c r="H34917"/>
      <c r="I34917"/>
      <c r="J34917"/>
      <c r="U34917" s="43"/>
      <c r="AE34917"/>
    </row>
    <row r="34918" spans="1:31">
      <c r="A34918">
        <v>80620</v>
      </c>
      <c r="B34918" t="s">
        <v>29706</v>
      </c>
      <c r="C34918" t="s">
        <v>33478</v>
      </c>
      <c r="D34918" t="s">
        <v>33476</v>
      </c>
      <c r="E34918"/>
      <c r="F34918"/>
      <c r="G34918"/>
      <c r="H34918"/>
      <c r="I34918"/>
      <c r="J34918"/>
      <c r="U34918" s="43"/>
      <c r="AE34918"/>
    </row>
    <row r="34919" spans="1:31">
      <c r="A34919">
        <v>80160</v>
      </c>
      <c r="B34919" t="s">
        <v>29707</v>
      </c>
      <c r="C34919" t="s">
        <v>33477</v>
      </c>
      <c r="D34919" t="s">
        <v>33476</v>
      </c>
      <c r="E34919"/>
      <c r="F34919"/>
      <c r="G34919"/>
      <c r="H34919"/>
      <c r="I34919"/>
      <c r="J34919"/>
      <c r="U34919" s="43"/>
      <c r="AE34919"/>
    </row>
    <row r="34920" spans="1:31">
      <c r="A34920">
        <v>80800</v>
      </c>
      <c r="B34920" t="s">
        <v>29708</v>
      </c>
      <c r="C34920" t="s">
        <v>33477</v>
      </c>
      <c r="D34920" t="s">
        <v>33476</v>
      </c>
      <c r="E34920"/>
      <c r="F34920"/>
      <c r="G34920"/>
      <c r="H34920"/>
      <c r="I34920"/>
      <c r="J34920"/>
      <c r="U34920" s="43"/>
      <c r="AE34920"/>
    </row>
    <row r="34921" spans="1:31">
      <c r="A34921">
        <v>80260</v>
      </c>
      <c r="B34921" t="s">
        <v>29709</v>
      </c>
      <c r="C34921" t="s">
        <v>33477</v>
      </c>
      <c r="D34921" t="s">
        <v>33476</v>
      </c>
      <c r="E34921"/>
      <c r="F34921"/>
      <c r="G34921"/>
      <c r="H34921"/>
      <c r="I34921"/>
      <c r="J34921"/>
      <c r="U34921" s="43"/>
      <c r="AE34921"/>
    </row>
    <row r="34922" spans="1:31">
      <c r="A34922">
        <v>80160</v>
      </c>
      <c r="B34922" t="s">
        <v>29710</v>
      </c>
      <c r="C34922" t="s">
        <v>33477</v>
      </c>
      <c r="D34922" t="s">
        <v>33476</v>
      </c>
      <c r="E34922"/>
      <c r="F34922"/>
      <c r="G34922"/>
      <c r="H34922"/>
      <c r="I34922"/>
      <c r="J34922"/>
      <c r="U34922" s="43"/>
      <c r="AE34922"/>
    </row>
    <row r="34923" spans="1:31">
      <c r="A34923">
        <v>80320</v>
      </c>
      <c r="B34923" t="s">
        <v>29711</v>
      </c>
      <c r="C34923" t="s">
        <v>33477</v>
      </c>
      <c r="D34923" t="s">
        <v>33476</v>
      </c>
      <c r="E34923"/>
      <c r="F34923"/>
      <c r="G34923"/>
      <c r="H34923"/>
      <c r="I34923"/>
      <c r="J34923"/>
      <c r="U34923" s="43"/>
      <c r="AE34923"/>
    </row>
    <row r="34924" spans="1:31">
      <c r="A34924">
        <v>80140</v>
      </c>
      <c r="B34924" t="s">
        <v>29712</v>
      </c>
      <c r="C34924" t="s">
        <v>33477</v>
      </c>
      <c r="D34924" t="s">
        <v>33476</v>
      </c>
      <c r="E34924"/>
      <c r="F34924"/>
      <c r="G34924"/>
      <c r="H34924"/>
      <c r="I34924"/>
      <c r="J34924"/>
      <c r="U34924" s="43"/>
      <c r="AE34924"/>
    </row>
    <row r="34925" spans="1:31">
      <c r="A34925">
        <v>80140</v>
      </c>
      <c r="B34925" t="s">
        <v>29713</v>
      </c>
      <c r="C34925" t="s">
        <v>33477</v>
      </c>
      <c r="D34925" t="s">
        <v>33476</v>
      </c>
      <c r="E34925"/>
      <c r="F34925"/>
      <c r="G34925"/>
      <c r="H34925"/>
      <c r="I34925"/>
      <c r="J34925"/>
      <c r="U34925" s="43"/>
      <c r="AE34925"/>
    </row>
    <row r="34926" spans="1:31">
      <c r="A34926">
        <v>80140</v>
      </c>
      <c r="B34926" t="s">
        <v>29714</v>
      </c>
      <c r="C34926" t="s">
        <v>33477</v>
      </c>
      <c r="D34926" t="s">
        <v>33476</v>
      </c>
      <c r="E34926"/>
      <c r="F34926"/>
      <c r="G34926"/>
      <c r="H34926"/>
      <c r="I34926"/>
      <c r="J34926"/>
      <c r="U34926" s="43"/>
      <c r="AE34926"/>
    </row>
    <row r="34927" spans="1:31">
      <c r="A34927">
        <v>80290</v>
      </c>
      <c r="B34927" t="s">
        <v>29715</v>
      </c>
      <c r="C34927" t="s">
        <v>33478</v>
      </c>
      <c r="D34927" t="s">
        <v>33476</v>
      </c>
      <c r="E34927"/>
      <c r="F34927"/>
      <c r="G34927"/>
      <c r="H34927"/>
      <c r="I34927"/>
      <c r="J34927"/>
      <c r="U34927" s="43"/>
      <c r="AE34927"/>
    </row>
    <row r="34928" spans="1:31">
      <c r="A34928">
        <v>80110</v>
      </c>
      <c r="B34928" t="s">
        <v>29716</v>
      </c>
      <c r="C34928" t="s">
        <v>33477</v>
      </c>
      <c r="D34928" t="s">
        <v>33476</v>
      </c>
      <c r="E34928"/>
      <c r="F34928"/>
      <c r="G34928"/>
      <c r="H34928"/>
      <c r="I34928"/>
      <c r="J34928"/>
      <c r="U34928" s="43"/>
      <c r="AE34928"/>
    </row>
    <row r="34929" spans="1:31">
      <c r="A34929">
        <v>80700</v>
      </c>
      <c r="B34929" t="s">
        <v>29717</v>
      </c>
      <c r="C34929" t="s">
        <v>33477</v>
      </c>
      <c r="D34929" t="s">
        <v>33481</v>
      </c>
      <c r="E34929"/>
      <c r="F34929"/>
      <c r="G34929"/>
      <c r="H34929"/>
      <c r="I34929"/>
      <c r="J34929"/>
      <c r="U34929" s="43"/>
      <c r="AE34929"/>
    </row>
    <row r="34930" spans="1:31">
      <c r="A34930">
        <v>80390</v>
      </c>
      <c r="B34930" t="s">
        <v>29718</v>
      </c>
      <c r="C34930" t="s">
        <v>33477</v>
      </c>
      <c r="D34930" t="e">
        <v>#N/A</v>
      </c>
      <c r="E34930"/>
      <c r="F34930"/>
      <c r="G34930"/>
      <c r="H34930"/>
      <c r="I34930"/>
      <c r="J34930"/>
      <c r="U34930" s="43"/>
      <c r="AE34930"/>
    </row>
    <row r="34931" spans="1:31">
      <c r="A34931">
        <v>80140</v>
      </c>
      <c r="B34931" t="s">
        <v>29719</v>
      </c>
      <c r="C34931" t="s">
        <v>33477</v>
      </c>
      <c r="D34931" t="s">
        <v>33476</v>
      </c>
      <c r="E34931"/>
      <c r="F34931"/>
      <c r="G34931"/>
      <c r="H34931"/>
      <c r="I34931"/>
      <c r="J34931"/>
      <c r="U34931" s="43"/>
      <c r="AE34931"/>
    </row>
    <row r="34932" spans="1:31">
      <c r="A34932">
        <v>80220</v>
      </c>
      <c r="B34932" t="s">
        <v>29720</v>
      </c>
      <c r="C34932" t="s">
        <v>33477</v>
      </c>
      <c r="D34932" t="s">
        <v>33476</v>
      </c>
      <c r="E34932"/>
      <c r="F34932"/>
      <c r="G34932"/>
      <c r="H34932"/>
      <c r="I34932"/>
      <c r="J34932"/>
      <c r="U34932" s="43"/>
      <c r="AE34932"/>
    </row>
    <row r="34933" spans="1:31">
      <c r="A34933">
        <v>80460</v>
      </c>
      <c r="B34933" t="s">
        <v>29721</v>
      </c>
      <c r="C34933" t="s">
        <v>33477</v>
      </c>
      <c r="D34933" t="s">
        <v>33476</v>
      </c>
      <c r="E34933"/>
      <c r="F34933"/>
      <c r="G34933"/>
      <c r="H34933"/>
      <c r="I34933"/>
      <c r="J34933"/>
      <c r="U34933" s="43"/>
      <c r="AE34933"/>
    </row>
    <row r="34934" spans="1:31">
      <c r="A34934">
        <v>80290</v>
      </c>
      <c r="B34934" t="s">
        <v>29722</v>
      </c>
      <c r="C34934" t="s">
        <v>33478</v>
      </c>
      <c r="D34934" t="s">
        <v>33476</v>
      </c>
      <c r="E34934"/>
      <c r="F34934"/>
      <c r="G34934"/>
      <c r="H34934"/>
      <c r="I34934"/>
      <c r="J34934"/>
      <c r="U34934" s="43"/>
      <c r="AE34934"/>
    </row>
    <row r="34935" spans="1:31">
      <c r="A34935">
        <v>80300</v>
      </c>
      <c r="B34935" t="s">
        <v>29723</v>
      </c>
      <c r="C34935" t="s">
        <v>33477</v>
      </c>
      <c r="D34935" t="s">
        <v>33476</v>
      </c>
      <c r="E34935"/>
      <c r="F34935"/>
      <c r="G34935"/>
      <c r="H34935"/>
      <c r="I34935"/>
      <c r="J34935"/>
      <c r="U34935" s="43"/>
      <c r="AE34935"/>
    </row>
    <row r="34936" spans="1:31">
      <c r="A34936">
        <v>80340</v>
      </c>
      <c r="B34936" t="s">
        <v>29724</v>
      </c>
      <c r="C34936" t="s">
        <v>33477</v>
      </c>
      <c r="D34936" t="s">
        <v>33476</v>
      </c>
      <c r="E34936"/>
      <c r="F34936"/>
      <c r="G34936"/>
      <c r="H34936"/>
      <c r="I34936"/>
      <c r="J34936"/>
      <c r="U34936" s="43"/>
      <c r="AE34936"/>
    </row>
    <row r="34937" spans="1:31">
      <c r="A34937">
        <v>80130</v>
      </c>
      <c r="B34937" t="s">
        <v>29725</v>
      </c>
      <c r="C34937" t="s">
        <v>33477</v>
      </c>
      <c r="D34937" t="e">
        <v>#N/A</v>
      </c>
      <c r="E34937"/>
      <c r="F34937"/>
      <c r="G34937"/>
      <c r="H34937"/>
      <c r="I34937"/>
      <c r="J34937"/>
      <c r="U34937" s="43"/>
      <c r="AE34937"/>
    </row>
    <row r="34938" spans="1:31">
      <c r="A34938">
        <v>80370</v>
      </c>
      <c r="B34938" t="s">
        <v>29726</v>
      </c>
      <c r="C34938" t="s">
        <v>33477</v>
      </c>
      <c r="D34938" t="s">
        <v>33476</v>
      </c>
      <c r="E34938"/>
      <c r="F34938"/>
      <c r="G34938"/>
      <c r="H34938"/>
      <c r="I34938"/>
      <c r="J34938"/>
      <c r="U34938" s="43"/>
      <c r="AE34938"/>
    </row>
    <row r="34939" spans="1:31">
      <c r="A34939">
        <v>80370</v>
      </c>
      <c r="B34939" t="s">
        <v>29726</v>
      </c>
      <c r="C34939" t="s">
        <v>33477</v>
      </c>
      <c r="D34939" t="s">
        <v>33476</v>
      </c>
      <c r="E34939"/>
      <c r="F34939"/>
      <c r="G34939"/>
      <c r="H34939"/>
      <c r="I34939"/>
      <c r="J34939"/>
      <c r="U34939" s="43"/>
      <c r="AE34939"/>
    </row>
    <row r="34940" spans="1:31">
      <c r="A34940">
        <v>80150</v>
      </c>
      <c r="B34940" t="s">
        <v>29727</v>
      </c>
      <c r="C34940" t="s">
        <v>33477</v>
      </c>
      <c r="D34940" t="s">
        <v>33481</v>
      </c>
      <c r="E34940"/>
      <c r="F34940"/>
      <c r="G34940"/>
      <c r="H34940"/>
      <c r="I34940"/>
      <c r="J34940"/>
      <c r="U34940" s="43"/>
      <c r="AE34940"/>
    </row>
    <row r="34941" spans="1:31">
      <c r="A34941">
        <v>80490</v>
      </c>
      <c r="B34941" t="s">
        <v>29728</v>
      </c>
      <c r="C34941" t="s">
        <v>33477</v>
      </c>
      <c r="D34941" t="e">
        <v>#N/A</v>
      </c>
      <c r="E34941"/>
      <c r="F34941"/>
      <c r="G34941"/>
      <c r="H34941"/>
      <c r="I34941"/>
      <c r="J34941"/>
      <c r="U34941" s="43"/>
      <c r="AE34941"/>
    </row>
    <row r="34942" spans="1:31">
      <c r="A34942">
        <v>80220</v>
      </c>
      <c r="B34942" t="s">
        <v>29729</v>
      </c>
      <c r="C34942" t="s">
        <v>33477</v>
      </c>
      <c r="D34942" t="s">
        <v>33476</v>
      </c>
      <c r="E34942"/>
      <c r="F34942"/>
      <c r="G34942"/>
      <c r="H34942"/>
      <c r="I34942"/>
      <c r="J34942"/>
      <c r="U34942" s="43"/>
      <c r="AE34942"/>
    </row>
    <row r="34943" spans="1:31">
      <c r="A34943">
        <v>80150</v>
      </c>
      <c r="B34943" t="s">
        <v>29730</v>
      </c>
      <c r="C34943" t="s">
        <v>33477</v>
      </c>
      <c r="D34943" t="s">
        <v>33481</v>
      </c>
      <c r="E34943"/>
      <c r="F34943"/>
      <c r="G34943"/>
      <c r="H34943"/>
      <c r="I34943"/>
      <c r="J34943"/>
      <c r="U34943" s="43"/>
      <c r="AE34943"/>
    </row>
    <row r="34944" spans="1:31">
      <c r="A34944">
        <v>80290</v>
      </c>
      <c r="B34944" t="s">
        <v>29731</v>
      </c>
      <c r="C34944" t="s">
        <v>33478</v>
      </c>
      <c r="D34944" t="s">
        <v>33476</v>
      </c>
      <c r="E34944"/>
      <c r="F34944"/>
      <c r="G34944"/>
      <c r="H34944"/>
      <c r="I34944"/>
      <c r="J34944"/>
      <c r="U34944" s="43"/>
      <c r="AE34944"/>
    </row>
    <row r="34945" spans="1:31">
      <c r="A34945">
        <v>80800</v>
      </c>
      <c r="B34945" t="s">
        <v>29732</v>
      </c>
      <c r="C34945" t="s">
        <v>33477</v>
      </c>
      <c r="D34945" t="s">
        <v>33476</v>
      </c>
      <c r="E34945"/>
      <c r="F34945"/>
      <c r="G34945"/>
      <c r="H34945"/>
      <c r="I34945"/>
      <c r="J34945"/>
      <c r="U34945" s="43"/>
      <c r="AE34945"/>
    </row>
    <row r="34946" spans="1:31">
      <c r="A34946">
        <v>80600</v>
      </c>
      <c r="B34946" t="s">
        <v>29733</v>
      </c>
      <c r="C34946" t="s">
        <v>33478</v>
      </c>
      <c r="D34946" t="s">
        <v>33476</v>
      </c>
      <c r="E34946"/>
      <c r="F34946"/>
      <c r="G34946"/>
      <c r="H34946"/>
      <c r="I34946"/>
      <c r="J34946"/>
      <c r="U34946" s="43"/>
      <c r="AE34946"/>
    </row>
    <row r="34947" spans="1:31">
      <c r="A34947">
        <v>80360</v>
      </c>
      <c r="B34947" t="s">
        <v>29734</v>
      </c>
      <c r="C34947" t="s">
        <v>33478</v>
      </c>
      <c r="D34947" t="s">
        <v>33476</v>
      </c>
      <c r="E34947"/>
      <c r="F34947"/>
      <c r="G34947"/>
      <c r="H34947"/>
      <c r="I34947"/>
      <c r="J34947"/>
      <c r="U34947" s="43"/>
      <c r="AE34947"/>
    </row>
    <row r="34948" spans="1:31">
      <c r="A34948">
        <v>80440</v>
      </c>
      <c r="B34948" t="s">
        <v>29735</v>
      </c>
      <c r="C34948" t="s">
        <v>33477</v>
      </c>
      <c r="D34948" t="s">
        <v>33476</v>
      </c>
      <c r="E34948"/>
      <c r="F34948"/>
      <c r="G34948"/>
      <c r="H34948"/>
      <c r="I34948"/>
      <c r="J34948"/>
      <c r="U34948" s="43"/>
      <c r="AE34948"/>
    </row>
    <row r="34949" spans="1:31">
      <c r="A34949">
        <v>80690</v>
      </c>
      <c r="B34949" t="s">
        <v>29736</v>
      </c>
      <c r="C34949" t="s">
        <v>33477</v>
      </c>
      <c r="D34949" t="e">
        <v>#N/A</v>
      </c>
      <c r="E34949"/>
      <c r="F34949"/>
      <c r="G34949"/>
      <c r="H34949"/>
      <c r="I34949"/>
      <c r="J34949"/>
      <c r="U34949" s="43"/>
      <c r="AE34949"/>
    </row>
    <row r="34950" spans="1:31">
      <c r="A34950">
        <v>80370</v>
      </c>
      <c r="B34950" t="s">
        <v>15765</v>
      </c>
      <c r="C34950" t="s">
        <v>33477</v>
      </c>
      <c r="D34950" t="s">
        <v>33476</v>
      </c>
      <c r="E34950"/>
      <c r="F34950"/>
      <c r="G34950"/>
      <c r="H34950"/>
      <c r="I34950"/>
      <c r="J34950"/>
      <c r="U34950" s="43"/>
      <c r="AE34950"/>
    </row>
    <row r="34951" spans="1:31">
      <c r="A34951">
        <v>80700</v>
      </c>
      <c r="B34951" t="s">
        <v>29737</v>
      </c>
      <c r="C34951" t="s">
        <v>33477</v>
      </c>
      <c r="D34951" t="s">
        <v>33481</v>
      </c>
      <c r="E34951"/>
      <c r="F34951"/>
      <c r="G34951"/>
      <c r="H34951"/>
      <c r="I34951"/>
      <c r="J34951"/>
      <c r="U34951" s="43"/>
      <c r="AE34951"/>
    </row>
    <row r="34952" spans="1:31">
      <c r="A34952">
        <v>80300</v>
      </c>
      <c r="B34952" t="s">
        <v>28125</v>
      </c>
      <c r="C34952" t="s">
        <v>33477</v>
      </c>
      <c r="D34952" t="s">
        <v>33476</v>
      </c>
      <c r="E34952"/>
      <c r="F34952"/>
      <c r="G34952"/>
      <c r="H34952"/>
      <c r="I34952"/>
      <c r="J34952"/>
      <c r="U34952" s="43"/>
      <c r="AE34952"/>
    </row>
    <row r="34953" spans="1:31">
      <c r="A34953">
        <v>80132</v>
      </c>
      <c r="B34953" t="s">
        <v>29738</v>
      </c>
      <c r="C34953" t="s">
        <v>33477</v>
      </c>
      <c r="D34953" t="s">
        <v>33476</v>
      </c>
      <c r="E34953"/>
      <c r="F34953"/>
      <c r="G34953"/>
      <c r="H34953"/>
      <c r="I34953"/>
      <c r="J34953"/>
      <c r="U34953" s="43"/>
      <c r="AE34953"/>
    </row>
    <row r="34954" spans="1:31">
      <c r="A34954">
        <v>80500</v>
      </c>
      <c r="B34954" t="s">
        <v>29739</v>
      </c>
      <c r="C34954" t="s">
        <v>33477</v>
      </c>
      <c r="D34954" t="s">
        <v>33476</v>
      </c>
      <c r="E34954"/>
      <c r="F34954"/>
      <c r="G34954"/>
      <c r="H34954"/>
      <c r="I34954"/>
      <c r="J34954"/>
      <c r="U34954" s="43"/>
      <c r="AE34954"/>
    </row>
    <row r="34955" spans="1:31">
      <c r="A34955">
        <v>80680</v>
      </c>
      <c r="B34955" t="s">
        <v>29740</v>
      </c>
      <c r="C34955" t="s">
        <v>33477</v>
      </c>
      <c r="D34955" t="s">
        <v>33476</v>
      </c>
      <c r="E34955"/>
      <c r="F34955"/>
      <c r="G34955"/>
      <c r="H34955"/>
      <c r="I34955"/>
      <c r="J34955"/>
      <c r="U34955" s="43"/>
      <c r="AE34955"/>
    </row>
    <row r="34956" spans="1:31">
      <c r="A34956">
        <v>80140</v>
      </c>
      <c r="B34956" t="s">
        <v>29741</v>
      </c>
      <c r="C34956" t="s">
        <v>33477</v>
      </c>
      <c r="D34956" t="s">
        <v>33476</v>
      </c>
      <c r="E34956"/>
      <c r="F34956"/>
      <c r="G34956"/>
      <c r="H34956"/>
      <c r="I34956"/>
      <c r="J34956"/>
      <c r="U34956" s="43"/>
      <c r="AE34956"/>
    </row>
    <row r="34957" spans="1:31">
      <c r="A34957">
        <v>80250</v>
      </c>
      <c r="B34957" t="s">
        <v>29742</v>
      </c>
      <c r="C34957" t="s">
        <v>33477</v>
      </c>
      <c r="D34957" t="s">
        <v>33476</v>
      </c>
      <c r="E34957"/>
      <c r="F34957"/>
      <c r="G34957"/>
      <c r="H34957"/>
      <c r="I34957"/>
      <c r="J34957"/>
      <c r="U34957" s="43"/>
      <c r="AE34957"/>
    </row>
    <row r="34958" spans="1:31">
      <c r="A34958">
        <v>80700</v>
      </c>
      <c r="B34958" t="s">
        <v>29743</v>
      </c>
      <c r="C34958" t="s">
        <v>33477</v>
      </c>
      <c r="D34958" t="s">
        <v>33481</v>
      </c>
      <c r="E34958"/>
      <c r="F34958"/>
      <c r="G34958"/>
      <c r="H34958"/>
      <c r="I34958"/>
      <c r="J34958"/>
      <c r="U34958" s="43"/>
      <c r="AE34958"/>
    </row>
    <row r="34959" spans="1:31">
      <c r="A34959">
        <v>80600</v>
      </c>
      <c r="B34959" t="s">
        <v>29744</v>
      </c>
      <c r="C34959" t="s">
        <v>33478</v>
      </c>
      <c r="D34959" t="s">
        <v>33476</v>
      </c>
      <c r="E34959"/>
      <c r="F34959"/>
      <c r="G34959"/>
      <c r="H34959"/>
      <c r="I34959"/>
      <c r="J34959"/>
      <c r="U34959" s="43"/>
      <c r="AE34959"/>
    </row>
    <row r="34960" spans="1:31">
      <c r="A34960">
        <v>80700</v>
      </c>
      <c r="B34960" t="s">
        <v>29745</v>
      </c>
      <c r="C34960" t="s">
        <v>33477</v>
      </c>
      <c r="D34960" t="s">
        <v>33481</v>
      </c>
      <c r="E34960"/>
      <c r="F34960"/>
      <c r="G34960"/>
      <c r="H34960"/>
      <c r="I34960"/>
      <c r="J34960"/>
      <c r="U34960" s="43"/>
      <c r="AE34960"/>
    </row>
    <row r="34961" spans="1:31">
      <c r="A34961">
        <v>80500</v>
      </c>
      <c r="B34961" t="s">
        <v>29746</v>
      </c>
      <c r="C34961" t="s">
        <v>33477</v>
      </c>
      <c r="D34961" t="s">
        <v>33476</v>
      </c>
      <c r="E34961"/>
      <c r="F34961"/>
      <c r="G34961"/>
      <c r="H34961"/>
      <c r="I34961"/>
      <c r="J34961"/>
      <c r="U34961" s="43"/>
      <c r="AE34961"/>
    </row>
    <row r="34962" spans="1:31">
      <c r="A34962">
        <v>80150</v>
      </c>
      <c r="B34962" t="s">
        <v>29747</v>
      </c>
      <c r="C34962" t="s">
        <v>33477</v>
      </c>
      <c r="D34962" t="s">
        <v>33481</v>
      </c>
      <c r="E34962"/>
      <c r="F34962"/>
      <c r="G34962"/>
      <c r="H34962"/>
      <c r="I34962"/>
      <c r="J34962"/>
      <c r="U34962" s="43"/>
      <c r="AE34962"/>
    </row>
    <row r="34963" spans="1:31">
      <c r="A34963">
        <v>80360</v>
      </c>
      <c r="B34963" t="s">
        <v>29748</v>
      </c>
      <c r="C34963" t="s">
        <v>33478</v>
      </c>
      <c r="D34963" t="s">
        <v>33476</v>
      </c>
      <c r="E34963"/>
      <c r="F34963"/>
      <c r="G34963"/>
      <c r="H34963"/>
      <c r="I34963"/>
      <c r="J34963"/>
      <c r="U34963" s="43"/>
      <c r="AE34963"/>
    </row>
    <row r="34964" spans="1:31">
      <c r="A34964">
        <v>80540</v>
      </c>
      <c r="B34964" t="s">
        <v>29749</v>
      </c>
      <c r="C34964" t="s">
        <v>33477</v>
      </c>
      <c r="D34964" t="s">
        <v>33476</v>
      </c>
      <c r="E34964"/>
      <c r="F34964"/>
      <c r="G34964"/>
      <c r="H34964"/>
      <c r="I34964"/>
      <c r="J34964"/>
      <c r="U34964" s="43"/>
      <c r="AE34964"/>
    </row>
    <row r="34965" spans="1:31">
      <c r="A34965">
        <v>80170</v>
      </c>
      <c r="B34965" t="s">
        <v>29750</v>
      </c>
      <c r="C34965" t="s">
        <v>33477</v>
      </c>
      <c r="D34965" t="s">
        <v>33476</v>
      </c>
      <c r="E34965"/>
      <c r="F34965"/>
      <c r="G34965"/>
      <c r="H34965"/>
      <c r="I34965"/>
      <c r="J34965"/>
      <c r="U34965" s="43"/>
      <c r="AE34965"/>
    </row>
    <row r="34966" spans="1:31">
      <c r="A34966">
        <v>80360</v>
      </c>
      <c r="B34966" t="s">
        <v>29751</v>
      </c>
      <c r="C34966" t="s">
        <v>33478</v>
      </c>
      <c r="D34966" t="s">
        <v>33476</v>
      </c>
      <c r="E34966"/>
      <c r="F34966"/>
      <c r="G34966"/>
      <c r="H34966"/>
      <c r="I34966"/>
      <c r="J34966"/>
      <c r="U34966" s="43"/>
      <c r="AE34966"/>
    </row>
    <row r="34967" spans="1:31">
      <c r="A34967">
        <v>80290</v>
      </c>
      <c r="B34967" t="s">
        <v>29752</v>
      </c>
      <c r="C34967" t="s">
        <v>33478</v>
      </c>
      <c r="D34967" t="s">
        <v>33476</v>
      </c>
      <c r="E34967"/>
      <c r="F34967"/>
      <c r="G34967"/>
      <c r="H34967"/>
      <c r="I34967"/>
      <c r="J34967"/>
      <c r="U34967" s="43"/>
      <c r="AE34967"/>
    </row>
    <row r="34968" spans="1:31">
      <c r="A34968">
        <v>80250</v>
      </c>
      <c r="B34968" t="s">
        <v>29753</v>
      </c>
      <c r="C34968" t="s">
        <v>33477</v>
      </c>
      <c r="D34968" t="s">
        <v>33476</v>
      </c>
      <c r="E34968"/>
      <c r="F34968"/>
      <c r="G34968"/>
      <c r="H34968"/>
      <c r="I34968"/>
      <c r="J34968"/>
      <c r="U34968" s="43"/>
      <c r="AE34968"/>
    </row>
    <row r="34969" spans="1:31">
      <c r="A34969">
        <v>80240</v>
      </c>
      <c r="B34969" t="s">
        <v>29754</v>
      </c>
      <c r="C34969" t="s">
        <v>33478</v>
      </c>
      <c r="D34969" t="s">
        <v>33476</v>
      </c>
      <c r="E34969"/>
      <c r="F34969"/>
      <c r="G34969"/>
      <c r="H34969"/>
      <c r="I34969"/>
      <c r="J34969"/>
      <c r="U34969" s="43"/>
      <c r="AE34969"/>
    </row>
    <row r="34970" spans="1:31">
      <c r="A34970">
        <v>80440</v>
      </c>
      <c r="B34970" t="s">
        <v>29755</v>
      </c>
      <c r="C34970" t="s">
        <v>33477</v>
      </c>
      <c r="D34970" t="s">
        <v>33476</v>
      </c>
      <c r="E34970"/>
      <c r="F34970"/>
      <c r="G34970"/>
      <c r="H34970"/>
      <c r="I34970"/>
      <c r="J34970"/>
      <c r="U34970" s="43"/>
      <c r="AE34970"/>
    </row>
    <row r="34971" spans="1:31">
      <c r="A34971">
        <v>80490</v>
      </c>
      <c r="B34971" t="s">
        <v>29756</v>
      </c>
      <c r="C34971" t="s">
        <v>33477</v>
      </c>
      <c r="D34971" t="e">
        <v>#N/A</v>
      </c>
      <c r="E34971"/>
      <c r="F34971"/>
      <c r="G34971"/>
      <c r="H34971"/>
      <c r="I34971"/>
      <c r="J34971"/>
      <c r="U34971" s="43"/>
      <c r="AE34971"/>
    </row>
    <row r="34972" spans="1:31">
      <c r="A34972">
        <v>80490</v>
      </c>
      <c r="B34972" t="s">
        <v>29756</v>
      </c>
      <c r="C34972" t="s">
        <v>33477</v>
      </c>
      <c r="D34972" t="e">
        <v>#N/A</v>
      </c>
      <c r="E34972"/>
      <c r="F34972"/>
      <c r="G34972"/>
      <c r="H34972"/>
      <c r="I34972"/>
      <c r="J34972"/>
      <c r="U34972" s="43"/>
      <c r="AE34972"/>
    </row>
    <row r="34973" spans="1:31">
      <c r="A34973">
        <v>80490</v>
      </c>
      <c r="B34973" t="s">
        <v>29756</v>
      </c>
      <c r="C34973" t="s">
        <v>33477</v>
      </c>
      <c r="D34973" t="e">
        <v>#N/A</v>
      </c>
      <c r="E34973"/>
      <c r="F34973"/>
      <c r="G34973"/>
      <c r="H34973"/>
      <c r="I34973"/>
      <c r="J34973"/>
      <c r="U34973" s="43"/>
      <c r="AE34973"/>
    </row>
    <row r="34974" spans="1:31">
      <c r="A34974">
        <v>80250</v>
      </c>
      <c r="B34974" t="s">
        <v>29757</v>
      </c>
      <c r="C34974" t="s">
        <v>33477</v>
      </c>
      <c r="D34974" t="s">
        <v>33476</v>
      </c>
      <c r="E34974"/>
      <c r="F34974"/>
      <c r="G34974"/>
      <c r="H34974"/>
      <c r="I34974"/>
      <c r="J34974"/>
      <c r="U34974" s="43"/>
      <c r="AE34974"/>
    </row>
    <row r="34975" spans="1:31">
      <c r="A34975">
        <v>80670</v>
      </c>
      <c r="B34975" t="s">
        <v>29758</v>
      </c>
      <c r="C34975" t="s">
        <v>33477</v>
      </c>
      <c r="D34975" t="s">
        <v>33476</v>
      </c>
      <c r="E34975"/>
      <c r="F34975"/>
      <c r="G34975"/>
      <c r="H34975"/>
      <c r="I34975"/>
      <c r="J34975"/>
      <c r="U34975" s="43"/>
      <c r="AE34975"/>
    </row>
    <row r="34976" spans="1:31">
      <c r="A34976">
        <v>80320</v>
      </c>
      <c r="B34976" t="s">
        <v>29759</v>
      </c>
      <c r="C34976" t="s">
        <v>33477</v>
      </c>
      <c r="D34976" t="s">
        <v>33476</v>
      </c>
      <c r="E34976"/>
      <c r="F34976"/>
      <c r="G34976"/>
      <c r="H34976"/>
      <c r="I34976"/>
      <c r="J34976"/>
      <c r="U34976" s="43"/>
      <c r="AE34976"/>
    </row>
    <row r="34977" spans="1:31">
      <c r="A34977">
        <v>80400</v>
      </c>
      <c r="B34977" t="s">
        <v>29760</v>
      </c>
      <c r="C34977" t="s">
        <v>33480</v>
      </c>
      <c r="D34977" t="s">
        <v>33476</v>
      </c>
      <c r="E34977"/>
      <c r="F34977"/>
      <c r="G34977"/>
      <c r="H34977"/>
      <c r="I34977"/>
      <c r="J34977"/>
      <c r="U34977" s="43"/>
      <c r="AE34977"/>
    </row>
    <row r="34978" spans="1:31">
      <c r="A34978">
        <v>80800</v>
      </c>
      <c r="B34978" t="s">
        <v>21818</v>
      </c>
      <c r="C34978" t="s">
        <v>33477</v>
      </c>
      <c r="D34978" t="s">
        <v>33476</v>
      </c>
      <c r="E34978"/>
      <c r="F34978"/>
      <c r="G34978"/>
      <c r="H34978"/>
      <c r="I34978"/>
      <c r="J34978"/>
      <c r="U34978" s="43"/>
      <c r="AE34978"/>
    </row>
    <row r="34979" spans="1:31">
      <c r="A34979">
        <v>80800</v>
      </c>
      <c r="B34979" t="s">
        <v>29761</v>
      </c>
      <c r="C34979" t="s">
        <v>33477</v>
      </c>
      <c r="D34979" t="s">
        <v>33476</v>
      </c>
      <c r="E34979"/>
      <c r="F34979"/>
      <c r="G34979"/>
      <c r="H34979"/>
      <c r="I34979"/>
      <c r="J34979"/>
      <c r="U34979" s="43"/>
      <c r="AE34979"/>
    </row>
    <row r="34980" spans="1:31">
      <c r="A34980">
        <v>80240</v>
      </c>
      <c r="B34980" t="s">
        <v>29762</v>
      </c>
      <c r="C34980" t="s">
        <v>33478</v>
      </c>
      <c r="D34980" t="s">
        <v>33476</v>
      </c>
      <c r="E34980"/>
      <c r="F34980"/>
      <c r="G34980"/>
      <c r="H34980"/>
      <c r="I34980"/>
      <c r="J34980"/>
      <c r="U34980" s="43"/>
      <c r="AE34980"/>
    </row>
    <row r="34981" spans="1:31">
      <c r="A34981">
        <v>80110</v>
      </c>
      <c r="B34981" t="s">
        <v>29763</v>
      </c>
      <c r="C34981" t="s">
        <v>33477</v>
      </c>
      <c r="D34981" t="s">
        <v>33476</v>
      </c>
      <c r="E34981"/>
      <c r="F34981"/>
      <c r="G34981"/>
      <c r="H34981"/>
      <c r="I34981"/>
      <c r="J34981"/>
      <c r="U34981" s="43"/>
      <c r="AE34981"/>
    </row>
    <row r="34982" spans="1:31">
      <c r="A34982">
        <v>80134</v>
      </c>
      <c r="B34982" t="s">
        <v>29764</v>
      </c>
      <c r="C34982" t="s">
        <v>33477</v>
      </c>
      <c r="D34982" t="e">
        <v>#N/A</v>
      </c>
      <c r="E34982"/>
      <c r="F34982"/>
      <c r="G34982"/>
      <c r="H34982"/>
      <c r="I34982"/>
      <c r="J34982"/>
      <c r="U34982" s="43"/>
      <c r="AE34982"/>
    </row>
    <row r="34983" spans="1:31">
      <c r="A34983">
        <v>80310</v>
      </c>
      <c r="B34983" t="s">
        <v>29765</v>
      </c>
      <c r="C34983" t="s">
        <v>33477</v>
      </c>
      <c r="D34983" t="s">
        <v>33476</v>
      </c>
      <c r="E34983"/>
      <c r="F34983"/>
      <c r="G34983"/>
      <c r="H34983"/>
      <c r="I34983"/>
      <c r="J34983"/>
      <c r="U34983" s="43"/>
      <c r="AE34983"/>
    </row>
    <row r="34984" spans="1:31">
      <c r="A34984">
        <v>80131</v>
      </c>
      <c r="B34984" t="s">
        <v>29766</v>
      </c>
      <c r="C34984" t="s">
        <v>33477</v>
      </c>
      <c r="D34984" t="e">
        <v>#N/A</v>
      </c>
      <c r="E34984"/>
      <c r="F34984"/>
      <c r="G34984"/>
      <c r="H34984"/>
      <c r="I34984"/>
      <c r="J34984"/>
      <c r="U34984" s="43"/>
      <c r="AE34984"/>
    </row>
    <row r="34985" spans="1:31">
      <c r="A34985">
        <v>80360</v>
      </c>
      <c r="B34985" t="s">
        <v>29767</v>
      </c>
      <c r="C34985" t="s">
        <v>33478</v>
      </c>
      <c r="D34985" t="s">
        <v>33476</v>
      </c>
      <c r="E34985"/>
      <c r="F34985"/>
      <c r="G34985"/>
      <c r="H34985"/>
      <c r="I34985"/>
      <c r="J34985"/>
      <c r="U34985" s="43"/>
      <c r="AE34985"/>
    </row>
    <row r="34986" spans="1:31">
      <c r="A34986">
        <v>80560</v>
      </c>
      <c r="B34986" t="s">
        <v>29768</v>
      </c>
      <c r="C34986" t="s">
        <v>33478</v>
      </c>
      <c r="D34986" t="s">
        <v>33476</v>
      </c>
      <c r="E34986"/>
      <c r="F34986"/>
      <c r="G34986"/>
      <c r="H34986"/>
      <c r="I34986"/>
      <c r="J34986"/>
      <c r="U34986" s="43"/>
      <c r="AE34986"/>
    </row>
    <row r="34987" spans="1:31">
      <c r="A34987">
        <v>80700</v>
      </c>
      <c r="B34987" t="s">
        <v>29769</v>
      </c>
      <c r="C34987" t="s">
        <v>33477</v>
      </c>
      <c r="D34987" t="s">
        <v>33481</v>
      </c>
      <c r="E34987"/>
      <c r="F34987"/>
      <c r="G34987"/>
      <c r="H34987"/>
      <c r="I34987"/>
      <c r="J34987"/>
      <c r="U34987" s="43"/>
      <c r="AE34987"/>
    </row>
    <row r="34988" spans="1:31">
      <c r="A34988">
        <v>80132</v>
      </c>
      <c r="B34988" t="s">
        <v>29770</v>
      </c>
      <c r="C34988" t="s">
        <v>33477</v>
      </c>
      <c r="D34988" t="s">
        <v>33476</v>
      </c>
      <c r="E34988"/>
      <c r="F34988"/>
      <c r="G34988"/>
      <c r="H34988"/>
      <c r="I34988"/>
      <c r="J34988"/>
      <c r="U34988" s="43"/>
      <c r="AE34988"/>
    </row>
    <row r="34989" spans="1:31">
      <c r="A34989">
        <v>80670</v>
      </c>
      <c r="B34989" t="s">
        <v>29771</v>
      </c>
      <c r="C34989" t="s">
        <v>33477</v>
      </c>
      <c r="D34989" t="s">
        <v>33476</v>
      </c>
      <c r="E34989"/>
      <c r="F34989"/>
      <c r="G34989"/>
      <c r="H34989"/>
      <c r="I34989"/>
      <c r="J34989"/>
      <c r="U34989" s="43"/>
      <c r="AE34989"/>
    </row>
    <row r="34990" spans="1:31">
      <c r="A34990">
        <v>80680</v>
      </c>
      <c r="B34990" t="s">
        <v>9514</v>
      </c>
      <c r="C34990" t="s">
        <v>33477</v>
      </c>
      <c r="D34990" t="s">
        <v>33476</v>
      </c>
      <c r="E34990"/>
      <c r="F34990"/>
      <c r="G34990"/>
      <c r="H34990"/>
      <c r="I34990"/>
      <c r="J34990"/>
      <c r="U34990" s="43"/>
      <c r="AE34990"/>
    </row>
    <row r="34991" spans="1:31">
      <c r="A34991">
        <v>80560</v>
      </c>
      <c r="B34991" t="s">
        <v>29772</v>
      </c>
      <c r="C34991" t="s">
        <v>33478</v>
      </c>
      <c r="D34991" t="s">
        <v>33476</v>
      </c>
      <c r="E34991"/>
      <c r="F34991"/>
      <c r="G34991"/>
      <c r="H34991"/>
      <c r="I34991"/>
      <c r="J34991"/>
      <c r="U34991" s="43"/>
      <c r="AE34991"/>
    </row>
    <row r="34992" spans="1:31">
      <c r="A34992">
        <v>80800</v>
      </c>
      <c r="B34992" t="s">
        <v>29773</v>
      </c>
      <c r="C34992" t="s">
        <v>33477</v>
      </c>
      <c r="D34992" t="s">
        <v>33476</v>
      </c>
      <c r="E34992"/>
      <c r="F34992"/>
      <c r="G34992"/>
      <c r="H34992"/>
      <c r="I34992"/>
      <c r="J34992"/>
      <c r="U34992" s="43"/>
      <c r="AE34992"/>
    </row>
    <row r="34993" spans="1:31">
      <c r="A34993">
        <v>80600</v>
      </c>
      <c r="B34993" t="s">
        <v>29774</v>
      </c>
      <c r="C34993" t="s">
        <v>33478</v>
      </c>
      <c r="D34993" t="s">
        <v>33476</v>
      </c>
      <c r="E34993"/>
      <c r="F34993"/>
      <c r="G34993"/>
      <c r="H34993"/>
      <c r="I34993"/>
      <c r="J34993"/>
      <c r="U34993" s="43"/>
      <c r="AE34993"/>
    </row>
    <row r="34994" spans="1:31">
      <c r="A34994">
        <v>80360</v>
      </c>
      <c r="B34994" t="s">
        <v>29775</v>
      </c>
      <c r="C34994" t="s">
        <v>33478</v>
      </c>
      <c r="D34994" t="s">
        <v>33476</v>
      </c>
      <c r="E34994"/>
      <c r="F34994"/>
      <c r="G34994"/>
      <c r="H34994"/>
      <c r="I34994"/>
      <c r="J34994"/>
      <c r="U34994" s="43"/>
      <c r="AE34994"/>
    </row>
    <row r="34995" spans="1:31">
      <c r="A34995">
        <v>80300</v>
      </c>
      <c r="B34995" t="s">
        <v>29776</v>
      </c>
      <c r="C34995" t="s">
        <v>33477</v>
      </c>
      <c r="D34995" t="s">
        <v>33476</v>
      </c>
      <c r="E34995"/>
      <c r="F34995"/>
      <c r="G34995"/>
      <c r="H34995"/>
      <c r="I34995"/>
      <c r="J34995"/>
      <c r="U34995" s="43"/>
      <c r="AE34995"/>
    </row>
    <row r="34996" spans="1:31">
      <c r="A34996">
        <v>80200</v>
      </c>
      <c r="B34996" t="s">
        <v>29777</v>
      </c>
      <c r="C34996" t="s">
        <v>33477</v>
      </c>
      <c r="D34996" t="s">
        <v>33476</v>
      </c>
      <c r="E34996"/>
      <c r="F34996"/>
      <c r="G34996"/>
      <c r="H34996"/>
      <c r="I34996"/>
      <c r="J34996"/>
      <c r="U34996" s="43"/>
      <c r="AE34996"/>
    </row>
    <row r="34997" spans="1:31">
      <c r="A34997">
        <v>80260</v>
      </c>
      <c r="B34997" t="s">
        <v>29778</v>
      </c>
      <c r="C34997" t="s">
        <v>33477</v>
      </c>
      <c r="D34997" t="s">
        <v>33476</v>
      </c>
      <c r="E34997"/>
      <c r="F34997"/>
      <c r="G34997"/>
      <c r="H34997"/>
      <c r="I34997"/>
      <c r="J34997"/>
      <c r="U34997" s="43"/>
      <c r="AE34997"/>
    </row>
    <row r="34998" spans="1:31">
      <c r="A34998">
        <v>80340</v>
      </c>
      <c r="B34998" t="s">
        <v>29779</v>
      </c>
      <c r="C34998" t="s">
        <v>33477</v>
      </c>
      <c r="D34998" t="s">
        <v>33476</v>
      </c>
      <c r="E34998"/>
      <c r="F34998"/>
      <c r="G34998"/>
      <c r="H34998"/>
      <c r="I34998"/>
      <c r="J34998"/>
      <c r="U34998" s="43"/>
      <c r="AE34998"/>
    </row>
    <row r="34999" spans="1:31">
      <c r="A34999">
        <v>80190</v>
      </c>
      <c r="B34999" t="s">
        <v>22940</v>
      </c>
      <c r="C34999" t="s">
        <v>33477</v>
      </c>
      <c r="D34999" t="s">
        <v>33476</v>
      </c>
      <c r="E34999"/>
      <c r="F34999"/>
      <c r="G34999"/>
      <c r="H34999"/>
      <c r="I34999"/>
      <c r="J34999"/>
      <c r="U34999" s="43"/>
      <c r="AE34999"/>
    </row>
    <row r="35000" spans="1:31">
      <c r="A35000">
        <v>80240</v>
      </c>
      <c r="B35000" t="s">
        <v>29780</v>
      </c>
      <c r="C35000" t="s">
        <v>33478</v>
      </c>
      <c r="D35000" t="s">
        <v>33476</v>
      </c>
      <c r="E35000"/>
      <c r="F35000"/>
      <c r="G35000"/>
      <c r="H35000"/>
      <c r="I35000"/>
      <c r="J35000"/>
      <c r="U35000" s="43"/>
      <c r="AE35000"/>
    </row>
    <row r="35001" spans="1:31">
      <c r="A35001">
        <v>80240</v>
      </c>
      <c r="B35001" t="s">
        <v>29781</v>
      </c>
      <c r="C35001" t="s">
        <v>33478</v>
      </c>
      <c r="D35001" t="s">
        <v>33476</v>
      </c>
      <c r="E35001"/>
      <c r="F35001"/>
      <c r="G35001"/>
      <c r="H35001"/>
      <c r="I35001"/>
      <c r="J35001"/>
      <c r="U35001" s="43"/>
      <c r="AE35001"/>
    </row>
    <row r="35002" spans="1:31">
      <c r="A35002">
        <v>80290</v>
      </c>
      <c r="B35002" t="s">
        <v>29782</v>
      </c>
      <c r="C35002" t="s">
        <v>33478</v>
      </c>
      <c r="D35002" t="s">
        <v>33476</v>
      </c>
      <c r="E35002"/>
      <c r="F35002"/>
      <c r="G35002"/>
      <c r="H35002"/>
      <c r="I35002"/>
      <c r="J35002"/>
      <c r="U35002" s="43"/>
      <c r="AE35002"/>
    </row>
    <row r="35003" spans="1:31">
      <c r="A35003">
        <v>80290</v>
      </c>
      <c r="B35003" t="s">
        <v>29782</v>
      </c>
      <c r="C35003" t="s">
        <v>33478</v>
      </c>
      <c r="D35003" t="s">
        <v>33476</v>
      </c>
      <c r="E35003"/>
      <c r="F35003"/>
      <c r="G35003"/>
      <c r="H35003"/>
      <c r="I35003"/>
      <c r="J35003"/>
      <c r="U35003" s="43"/>
      <c r="AE35003"/>
    </row>
    <row r="35004" spans="1:31">
      <c r="A35004">
        <v>80290</v>
      </c>
      <c r="B35004" t="s">
        <v>29782</v>
      </c>
      <c r="C35004" t="s">
        <v>33478</v>
      </c>
      <c r="D35004" t="s">
        <v>33476</v>
      </c>
      <c r="E35004"/>
      <c r="F35004"/>
      <c r="G35004"/>
      <c r="H35004"/>
      <c r="I35004"/>
      <c r="J35004"/>
      <c r="U35004" s="43"/>
      <c r="AE35004"/>
    </row>
    <row r="35005" spans="1:31">
      <c r="A35005">
        <v>80290</v>
      </c>
      <c r="B35005" t="s">
        <v>29782</v>
      </c>
      <c r="C35005" t="s">
        <v>33478</v>
      </c>
      <c r="D35005" t="s">
        <v>33476</v>
      </c>
      <c r="E35005"/>
      <c r="F35005"/>
      <c r="G35005"/>
      <c r="H35005"/>
      <c r="I35005"/>
      <c r="J35005"/>
      <c r="U35005" s="43"/>
      <c r="AE35005"/>
    </row>
    <row r="35006" spans="1:31">
      <c r="A35006">
        <v>80270</v>
      </c>
      <c r="B35006" t="s">
        <v>29783</v>
      </c>
      <c r="C35006" t="s">
        <v>33477</v>
      </c>
      <c r="D35006" t="s">
        <v>33476</v>
      </c>
      <c r="E35006"/>
      <c r="F35006"/>
      <c r="G35006"/>
      <c r="H35006"/>
      <c r="I35006"/>
      <c r="J35006"/>
      <c r="U35006" s="43"/>
      <c r="AE35006"/>
    </row>
    <row r="35007" spans="1:31">
      <c r="A35007">
        <v>80122</v>
      </c>
      <c r="B35007" t="s">
        <v>9522</v>
      </c>
      <c r="C35007" t="s">
        <v>33478</v>
      </c>
      <c r="D35007" t="e">
        <v>#N/A</v>
      </c>
      <c r="E35007"/>
      <c r="F35007"/>
      <c r="G35007"/>
      <c r="H35007"/>
      <c r="I35007"/>
      <c r="J35007"/>
      <c r="U35007" s="43"/>
      <c r="AE35007"/>
    </row>
    <row r="35008" spans="1:31">
      <c r="A35008">
        <v>80370</v>
      </c>
      <c r="B35008" t="s">
        <v>29784</v>
      </c>
      <c r="C35008" t="s">
        <v>33477</v>
      </c>
      <c r="D35008" t="s">
        <v>33476</v>
      </c>
      <c r="E35008"/>
      <c r="F35008"/>
      <c r="G35008"/>
      <c r="H35008"/>
      <c r="I35008"/>
      <c r="J35008"/>
      <c r="U35008" s="43"/>
      <c r="AE35008"/>
    </row>
    <row r="35009" spans="1:31">
      <c r="A35009">
        <v>80370</v>
      </c>
      <c r="B35009" t="s">
        <v>29785</v>
      </c>
      <c r="C35009" t="s">
        <v>33477</v>
      </c>
      <c r="D35009" t="s">
        <v>33476</v>
      </c>
      <c r="E35009"/>
      <c r="F35009"/>
      <c r="G35009"/>
      <c r="H35009"/>
      <c r="I35009"/>
      <c r="J35009"/>
      <c r="U35009" s="43"/>
      <c r="AE35009"/>
    </row>
    <row r="35010" spans="1:31">
      <c r="A35010">
        <v>80400</v>
      </c>
      <c r="B35010" t="s">
        <v>29786</v>
      </c>
      <c r="C35010" t="s">
        <v>33480</v>
      </c>
      <c r="D35010" t="s">
        <v>33476</v>
      </c>
      <c r="E35010"/>
      <c r="F35010"/>
      <c r="G35010"/>
      <c r="H35010"/>
      <c r="I35010"/>
      <c r="J35010"/>
      <c r="U35010" s="43"/>
      <c r="AE35010"/>
    </row>
    <row r="35011" spans="1:31">
      <c r="A35011">
        <v>80400</v>
      </c>
      <c r="B35011" t="s">
        <v>29786</v>
      </c>
      <c r="C35011" t="s">
        <v>33480</v>
      </c>
      <c r="D35011" t="s">
        <v>33476</v>
      </c>
      <c r="E35011"/>
      <c r="F35011"/>
      <c r="G35011"/>
      <c r="H35011"/>
      <c r="I35011"/>
      <c r="J35011"/>
      <c r="U35011" s="43"/>
      <c r="AE35011"/>
    </row>
    <row r="35012" spans="1:31">
      <c r="A35012">
        <v>80640</v>
      </c>
      <c r="B35012" t="s">
        <v>29787</v>
      </c>
      <c r="C35012" t="s">
        <v>33478</v>
      </c>
      <c r="D35012" t="s">
        <v>33476</v>
      </c>
      <c r="E35012"/>
      <c r="F35012"/>
      <c r="G35012"/>
      <c r="H35012"/>
      <c r="I35012"/>
      <c r="J35012"/>
      <c r="U35012" s="43"/>
      <c r="AE35012"/>
    </row>
    <row r="35013" spans="1:31">
      <c r="A35013">
        <v>80640</v>
      </c>
      <c r="B35013" t="s">
        <v>29787</v>
      </c>
      <c r="C35013" t="s">
        <v>33478</v>
      </c>
      <c r="D35013" t="s">
        <v>33476</v>
      </c>
      <c r="E35013"/>
      <c r="F35013"/>
      <c r="G35013"/>
      <c r="H35013"/>
      <c r="I35013"/>
      <c r="J35013"/>
      <c r="U35013" s="43"/>
      <c r="AE35013"/>
    </row>
    <row r="35014" spans="1:31">
      <c r="A35014">
        <v>80640</v>
      </c>
      <c r="B35014" t="s">
        <v>29787</v>
      </c>
      <c r="C35014" t="s">
        <v>33478</v>
      </c>
      <c r="D35014" t="s">
        <v>33476</v>
      </c>
      <c r="E35014"/>
      <c r="F35014"/>
      <c r="G35014"/>
      <c r="H35014"/>
      <c r="I35014"/>
      <c r="J35014"/>
      <c r="U35014" s="43"/>
      <c r="AE35014"/>
    </row>
    <row r="35015" spans="1:31">
      <c r="A35015">
        <v>80640</v>
      </c>
      <c r="B35015" t="s">
        <v>29787</v>
      </c>
      <c r="C35015" t="s">
        <v>33478</v>
      </c>
      <c r="D35015" t="s">
        <v>33476</v>
      </c>
      <c r="E35015"/>
      <c r="F35015"/>
      <c r="G35015"/>
      <c r="H35015"/>
      <c r="I35015"/>
      <c r="J35015"/>
      <c r="U35015" s="43"/>
      <c r="AE35015"/>
    </row>
    <row r="35016" spans="1:31">
      <c r="A35016">
        <v>80640</v>
      </c>
      <c r="B35016" t="s">
        <v>29787</v>
      </c>
      <c r="C35016" t="s">
        <v>33478</v>
      </c>
      <c r="D35016" t="s">
        <v>33476</v>
      </c>
      <c r="E35016"/>
      <c r="F35016"/>
      <c r="G35016"/>
      <c r="H35016"/>
      <c r="I35016"/>
      <c r="J35016"/>
      <c r="U35016" s="43"/>
      <c r="AE35016"/>
    </row>
    <row r="35017" spans="1:31">
      <c r="A35017">
        <v>80640</v>
      </c>
      <c r="B35017" t="s">
        <v>29787</v>
      </c>
      <c r="C35017" t="s">
        <v>33478</v>
      </c>
      <c r="D35017" t="s">
        <v>33476</v>
      </c>
      <c r="E35017"/>
      <c r="F35017"/>
      <c r="G35017"/>
      <c r="H35017"/>
      <c r="I35017"/>
      <c r="J35017"/>
      <c r="U35017" s="43"/>
      <c r="AE35017"/>
    </row>
    <row r="35018" spans="1:31">
      <c r="A35018">
        <v>80640</v>
      </c>
      <c r="B35018" t="s">
        <v>29787</v>
      </c>
      <c r="C35018" t="s">
        <v>33478</v>
      </c>
      <c r="D35018" t="s">
        <v>33476</v>
      </c>
      <c r="E35018"/>
      <c r="F35018"/>
      <c r="G35018"/>
      <c r="H35018"/>
      <c r="I35018"/>
      <c r="J35018"/>
      <c r="U35018" s="43"/>
      <c r="AE35018"/>
    </row>
    <row r="35019" spans="1:31">
      <c r="A35019">
        <v>80132</v>
      </c>
      <c r="B35019" t="s">
        <v>29788</v>
      </c>
      <c r="C35019" t="s">
        <v>33477</v>
      </c>
      <c r="D35019" t="s">
        <v>33476</v>
      </c>
      <c r="E35019"/>
      <c r="F35019"/>
      <c r="G35019"/>
      <c r="H35019"/>
      <c r="I35019"/>
      <c r="J35019"/>
      <c r="U35019" s="43"/>
      <c r="AE35019"/>
    </row>
    <row r="35020" spans="1:31">
      <c r="A35020">
        <v>80600</v>
      </c>
      <c r="B35020" t="s">
        <v>29789</v>
      </c>
      <c r="C35020" t="s">
        <v>33478</v>
      </c>
      <c r="D35020" t="s">
        <v>33476</v>
      </c>
      <c r="E35020"/>
      <c r="F35020"/>
      <c r="G35020"/>
      <c r="H35020"/>
      <c r="I35020"/>
      <c r="J35020"/>
      <c r="U35020" s="43"/>
      <c r="AE35020"/>
    </row>
    <row r="35021" spans="1:31">
      <c r="A35021">
        <v>80140</v>
      </c>
      <c r="B35021" t="s">
        <v>29790</v>
      </c>
      <c r="C35021" t="s">
        <v>33477</v>
      </c>
      <c r="D35021" t="s">
        <v>33476</v>
      </c>
      <c r="E35021"/>
      <c r="F35021"/>
      <c r="G35021"/>
      <c r="H35021"/>
      <c r="I35021"/>
      <c r="J35021"/>
      <c r="U35021" s="43"/>
      <c r="AE35021"/>
    </row>
    <row r="35022" spans="1:31">
      <c r="A35022">
        <v>80800</v>
      </c>
      <c r="B35022" t="s">
        <v>29791</v>
      </c>
      <c r="C35022" t="s">
        <v>33477</v>
      </c>
      <c r="D35022" t="s">
        <v>33476</v>
      </c>
      <c r="E35022"/>
      <c r="F35022"/>
      <c r="G35022"/>
      <c r="H35022"/>
      <c r="I35022"/>
      <c r="J35022"/>
      <c r="U35022" s="43"/>
      <c r="AE35022"/>
    </row>
    <row r="35023" spans="1:31">
      <c r="A35023">
        <v>80430</v>
      </c>
      <c r="B35023" t="s">
        <v>29792</v>
      </c>
      <c r="C35023" t="s">
        <v>33477</v>
      </c>
      <c r="D35023" t="e">
        <v>#N/A</v>
      </c>
      <c r="E35023"/>
      <c r="F35023"/>
      <c r="G35023"/>
      <c r="H35023"/>
      <c r="I35023"/>
      <c r="J35023"/>
      <c r="U35023" s="43"/>
      <c r="AE35023"/>
    </row>
    <row r="35024" spans="1:31">
      <c r="A35024">
        <v>80300</v>
      </c>
      <c r="B35024" t="s">
        <v>29793</v>
      </c>
      <c r="C35024" t="s">
        <v>33477</v>
      </c>
      <c r="D35024" t="s">
        <v>33476</v>
      </c>
      <c r="E35024"/>
      <c r="F35024"/>
      <c r="G35024"/>
      <c r="H35024"/>
      <c r="I35024"/>
      <c r="J35024"/>
      <c r="U35024" s="43"/>
      <c r="AE35024"/>
    </row>
    <row r="35025" spans="1:31">
      <c r="A35025">
        <v>80250</v>
      </c>
      <c r="B35025" t="s">
        <v>29794</v>
      </c>
      <c r="C35025" t="s">
        <v>33477</v>
      </c>
      <c r="D35025" t="s">
        <v>33476</v>
      </c>
      <c r="E35025"/>
      <c r="F35025"/>
      <c r="G35025"/>
      <c r="H35025"/>
      <c r="I35025"/>
      <c r="J35025"/>
      <c r="U35025" s="43"/>
      <c r="AE35025"/>
    </row>
    <row r="35026" spans="1:31">
      <c r="A35026">
        <v>80500</v>
      </c>
      <c r="B35026" t="s">
        <v>29795</v>
      </c>
      <c r="C35026" t="s">
        <v>33477</v>
      </c>
      <c r="D35026" t="s">
        <v>33476</v>
      </c>
      <c r="E35026"/>
      <c r="F35026"/>
      <c r="G35026"/>
      <c r="H35026"/>
      <c r="I35026"/>
      <c r="J35026"/>
      <c r="U35026" s="43"/>
      <c r="AE35026"/>
    </row>
    <row r="35027" spans="1:31">
      <c r="A35027">
        <v>80290</v>
      </c>
      <c r="B35027" t="s">
        <v>29796</v>
      </c>
      <c r="C35027" t="s">
        <v>33478</v>
      </c>
      <c r="D35027" t="s">
        <v>33476</v>
      </c>
      <c r="E35027"/>
      <c r="F35027"/>
      <c r="G35027"/>
      <c r="H35027"/>
      <c r="I35027"/>
      <c r="J35027"/>
      <c r="U35027" s="43"/>
      <c r="AE35027"/>
    </row>
    <row r="35028" spans="1:31">
      <c r="A35028">
        <v>80430</v>
      </c>
      <c r="B35028" t="s">
        <v>29797</v>
      </c>
      <c r="C35028" t="s">
        <v>33477</v>
      </c>
      <c r="D35028" t="e">
        <v>#N/A</v>
      </c>
      <c r="E35028"/>
      <c r="F35028"/>
      <c r="G35028"/>
      <c r="H35028"/>
      <c r="I35028"/>
      <c r="J35028"/>
      <c r="U35028" s="43"/>
      <c r="AE35028"/>
    </row>
    <row r="35029" spans="1:31">
      <c r="A35029">
        <v>80430</v>
      </c>
      <c r="B35029" t="s">
        <v>29797</v>
      </c>
      <c r="C35029" t="s">
        <v>33477</v>
      </c>
      <c r="D35029" t="e">
        <v>#N/A</v>
      </c>
      <c r="E35029"/>
      <c r="F35029"/>
      <c r="G35029"/>
      <c r="H35029"/>
      <c r="I35029"/>
      <c r="J35029"/>
      <c r="U35029" s="43"/>
      <c r="AE35029"/>
    </row>
    <row r="35030" spans="1:31">
      <c r="A35030">
        <v>80430</v>
      </c>
      <c r="B35030" t="s">
        <v>29797</v>
      </c>
      <c r="C35030" t="s">
        <v>33477</v>
      </c>
      <c r="D35030" t="e">
        <v>#N/A</v>
      </c>
      <c r="E35030"/>
      <c r="F35030"/>
      <c r="G35030"/>
      <c r="H35030"/>
      <c r="I35030"/>
      <c r="J35030"/>
      <c r="U35030" s="43"/>
      <c r="AE35030"/>
    </row>
    <row r="35031" spans="1:31">
      <c r="A35031">
        <v>80430</v>
      </c>
      <c r="B35031" t="s">
        <v>29797</v>
      </c>
      <c r="C35031" t="s">
        <v>33477</v>
      </c>
      <c r="D35031" t="e">
        <v>#N/A</v>
      </c>
      <c r="E35031"/>
      <c r="F35031"/>
      <c r="G35031"/>
      <c r="H35031"/>
      <c r="I35031"/>
      <c r="J35031"/>
      <c r="U35031" s="43"/>
      <c r="AE35031"/>
    </row>
    <row r="35032" spans="1:31">
      <c r="A35032">
        <v>80800</v>
      </c>
      <c r="B35032" t="s">
        <v>29798</v>
      </c>
      <c r="C35032" t="s">
        <v>33477</v>
      </c>
      <c r="D35032" t="s">
        <v>33476</v>
      </c>
      <c r="E35032"/>
      <c r="F35032"/>
      <c r="G35032"/>
      <c r="H35032"/>
      <c r="I35032"/>
      <c r="J35032"/>
      <c r="U35032" s="43"/>
      <c r="AE35032"/>
    </row>
    <row r="35033" spans="1:31">
      <c r="A35033">
        <v>80270</v>
      </c>
      <c r="B35033" t="s">
        <v>22318</v>
      </c>
      <c r="C35033" t="s">
        <v>33477</v>
      </c>
      <c r="D35033" t="s">
        <v>33476</v>
      </c>
      <c r="E35033"/>
      <c r="F35033"/>
      <c r="G35033"/>
      <c r="H35033"/>
      <c r="I35033"/>
      <c r="J35033"/>
      <c r="U35033" s="43"/>
      <c r="AE35033"/>
    </row>
    <row r="35034" spans="1:31">
      <c r="A35034">
        <v>80290</v>
      </c>
      <c r="B35034" t="s">
        <v>29799</v>
      </c>
      <c r="C35034" t="s">
        <v>33478</v>
      </c>
      <c r="D35034" t="s">
        <v>33476</v>
      </c>
      <c r="E35034"/>
      <c r="F35034"/>
      <c r="G35034"/>
      <c r="H35034"/>
      <c r="I35034"/>
      <c r="J35034"/>
      <c r="U35034" s="43"/>
      <c r="AE35034"/>
    </row>
    <row r="35035" spans="1:31">
      <c r="A35035">
        <v>80450</v>
      </c>
      <c r="B35035" t="s">
        <v>29800</v>
      </c>
      <c r="C35035" t="s">
        <v>33477</v>
      </c>
      <c r="D35035" t="e">
        <v>#N/A</v>
      </c>
      <c r="E35035"/>
      <c r="F35035"/>
      <c r="G35035"/>
      <c r="H35035"/>
      <c r="I35035"/>
      <c r="J35035"/>
      <c r="U35035" s="43"/>
      <c r="AE35035"/>
    </row>
    <row r="35036" spans="1:31">
      <c r="A35036">
        <v>80150</v>
      </c>
      <c r="B35036" t="s">
        <v>29801</v>
      </c>
      <c r="C35036" t="s">
        <v>33477</v>
      </c>
      <c r="D35036" t="s">
        <v>33481</v>
      </c>
      <c r="E35036"/>
      <c r="F35036"/>
      <c r="G35036"/>
      <c r="H35036"/>
      <c r="I35036"/>
      <c r="J35036"/>
      <c r="U35036" s="43"/>
      <c r="AE35036"/>
    </row>
    <row r="35037" spans="1:31">
      <c r="A35037">
        <v>80800</v>
      </c>
      <c r="B35037" t="s">
        <v>29802</v>
      </c>
      <c r="C35037" t="s">
        <v>33477</v>
      </c>
      <c r="D35037" t="s">
        <v>33476</v>
      </c>
      <c r="E35037"/>
      <c r="F35037"/>
      <c r="G35037"/>
      <c r="H35037"/>
      <c r="I35037"/>
      <c r="J35037"/>
      <c r="U35037" s="43"/>
      <c r="AE35037"/>
    </row>
    <row r="35038" spans="1:31">
      <c r="A35038">
        <v>80800</v>
      </c>
      <c r="B35038" t="s">
        <v>29802</v>
      </c>
      <c r="C35038" t="s">
        <v>33477</v>
      </c>
      <c r="D35038" t="s">
        <v>33476</v>
      </c>
      <c r="E35038"/>
      <c r="F35038"/>
      <c r="G35038"/>
      <c r="H35038"/>
      <c r="I35038"/>
      <c r="J35038"/>
      <c r="U35038" s="43"/>
      <c r="AE35038"/>
    </row>
    <row r="35039" spans="1:31">
      <c r="A35039">
        <v>80230</v>
      </c>
      <c r="B35039" t="s">
        <v>29803</v>
      </c>
      <c r="C35039" t="s">
        <v>33477</v>
      </c>
      <c r="D35039" t="s">
        <v>33481</v>
      </c>
      <c r="E35039"/>
      <c r="F35039"/>
      <c r="G35039"/>
      <c r="H35039"/>
      <c r="I35039"/>
      <c r="J35039"/>
      <c r="U35039" s="43"/>
      <c r="AE35039"/>
    </row>
    <row r="35040" spans="1:31">
      <c r="A35040">
        <v>80190</v>
      </c>
      <c r="B35040" t="s">
        <v>29804</v>
      </c>
      <c r="C35040" t="s">
        <v>33477</v>
      </c>
      <c r="D35040" t="s">
        <v>33476</v>
      </c>
      <c r="E35040"/>
      <c r="F35040"/>
      <c r="G35040"/>
      <c r="H35040"/>
      <c r="I35040"/>
      <c r="J35040"/>
      <c r="U35040" s="43"/>
      <c r="AE35040"/>
    </row>
    <row r="35041" spans="1:31">
      <c r="A35041">
        <v>80620</v>
      </c>
      <c r="B35041" t="s">
        <v>29805</v>
      </c>
      <c r="C35041" t="s">
        <v>33478</v>
      </c>
      <c r="D35041" t="s">
        <v>33476</v>
      </c>
      <c r="E35041"/>
      <c r="F35041"/>
      <c r="G35041"/>
      <c r="H35041"/>
      <c r="I35041"/>
      <c r="J35041"/>
      <c r="U35041" s="43"/>
      <c r="AE35041"/>
    </row>
    <row r="35042" spans="1:31">
      <c r="A35042">
        <v>80700</v>
      </c>
      <c r="B35042" t="s">
        <v>29806</v>
      </c>
      <c r="C35042" t="s">
        <v>33477</v>
      </c>
      <c r="D35042" t="s">
        <v>33481</v>
      </c>
      <c r="E35042"/>
      <c r="F35042"/>
      <c r="G35042"/>
      <c r="H35042"/>
      <c r="I35042"/>
      <c r="J35042"/>
      <c r="U35042" s="43"/>
      <c r="AE35042"/>
    </row>
    <row r="35043" spans="1:31">
      <c r="A35043">
        <v>80300</v>
      </c>
      <c r="B35043" t="s">
        <v>29807</v>
      </c>
      <c r="C35043" t="s">
        <v>33477</v>
      </c>
      <c r="D35043" t="s">
        <v>33476</v>
      </c>
      <c r="E35043"/>
      <c r="F35043"/>
      <c r="G35043"/>
      <c r="H35043"/>
      <c r="I35043"/>
      <c r="J35043"/>
      <c r="U35043" s="43"/>
      <c r="AE35043"/>
    </row>
    <row r="35044" spans="1:31">
      <c r="A35044">
        <v>80250</v>
      </c>
      <c r="B35044" t="s">
        <v>29808</v>
      </c>
      <c r="C35044" t="s">
        <v>33477</v>
      </c>
      <c r="D35044" t="s">
        <v>33476</v>
      </c>
      <c r="E35044"/>
      <c r="F35044"/>
      <c r="G35044"/>
      <c r="H35044"/>
      <c r="I35044"/>
      <c r="J35044"/>
      <c r="U35044" s="43"/>
      <c r="AE35044"/>
    </row>
    <row r="35045" spans="1:31">
      <c r="A35045">
        <v>80560</v>
      </c>
      <c r="B35045" t="s">
        <v>29809</v>
      </c>
      <c r="C35045" t="s">
        <v>33478</v>
      </c>
      <c r="D35045" t="s">
        <v>33476</v>
      </c>
      <c r="E35045"/>
      <c r="F35045"/>
      <c r="G35045"/>
      <c r="H35045"/>
      <c r="I35045"/>
      <c r="J35045"/>
      <c r="U35045" s="43"/>
      <c r="AE35045"/>
    </row>
    <row r="35046" spans="1:31">
      <c r="A35046">
        <v>80360</v>
      </c>
      <c r="B35046" t="s">
        <v>29810</v>
      </c>
      <c r="C35046" t="s">
        <v>33478</v>
      </c>
      <c r="D35046" t="s">
        <v>33476</v>
      </c>
      <c r="E35046"/>
      <c r="F35046"/>
      <c r="G35046"/>
      <c r="H35046"/>
      <c r="I35046"/>
      <c r="J35046"/>
      <c r="U35046" s="43"/>
      <c r="AE35046"/>
    </row>
    <row r="35047" spans="1:31">
      <c r="A35047">
        <v>80700</v>
      </c>
      <c r="B35047" t="s">
        <v>29811</v>
      </c>
      <c r="C35047" t="s">
        <v>33477</v>
      </c>
      <c r="D35047" t="s">
        <v>33481</v>
      </c>
      <c r="E35047"/>
      <c r="F35047"/>
      <c r="G35047"/>
      <c r="H35047"/>
      <c r="I35047"/>
      <c r="J35047"/>
      <c r="U35047" s="43"/>
      <c r="AE35047"/>
    </row>
    <row r="35048" spans="1:31">
      <c r="A35048">
        <v>80320</v>
      </c>
      <c r="B35048" t="s">
        <v>29812</v>
      </c>
      <c r="C35048" t="s">
        <v>33477</v>
      </c>
      <c r="D35048" t="s">
        <v>33476</v>
      </c>
      <c r="E35048"/>
      <c r="F35048"/>
      <c r="G35048"/>
      <c r="H35048"/>
      <c r="I35048"/>
      <c r="J35048"/>
      <c r="U35048" s="43"/>
      <c r="AE35048"/>
    </row>
    <row r="35049" spans="1:31">
      <c r="A35049">
        <v>80240</v>
      </c>
      <c r="B35049" t="s">
        <v>29813</v>
      </c>
      <c r="C35049" t="s">
        <v>33478</v>
      </c>
      <c r="D35049" t="s">
        <v>33476</v>
      </c>
      <c r="E35049"/>
      <c r="F35049"/>
      <c r="G35049"/>
      <c r="H35049"/>
      <c r="I35049"/>
      <c r="J35049"/>
      <c r="U35049" s="43"/>
      <c r="AE35049"/>
    </row>
    <row r="35050" spans="1:31">
      <c r="A35050">
        <v>80580</v>
      </c>
      <c r="B35050" t="s">
        <v>29814</v>
      </c>
      <c r="C35050" t="s">
        <v>33477</v>
      </c>
      <c r="D35050" t="s">
        <v>33476</v>
      </c>
      <c r="E35050"/>
      <c r="F35050"/>
      <c r="G35050"/>
      <c r="H35050"/>
      <c r="I35050"/>
      <c r="J35050"/>
      <c r="U35050" s="43"/>
      <c r="AE35050"/>
    </row>
    <row r="35051" spans="1:31">
      <c r="A35051">
        <v>80150</v>
      </c>
      <c r="B35051" t="s">
        <v>29815</v>
      </c>
      <c r="C35051" t="s">
        <v>33477</v>
      </c>
      <c r="D35051" t="s">
        <v>33481</v>
      </c>
      <c r="E35051"/>
      <c r="F35051"/>
      <c r="G35051"/>
      <c r="H35051"/>
      <c r="I35051"/>
      <c r="J35051"/>
      <c r="U35051" s="43"/>
      <c r="AE35051"/>
    </row>
    <row r="35052" spans="1:31">
      <c r="A35052">
        <v>80500</v>
      </c>
      <c r="B35052" t="s">
        <v>29816</v>
      </c>
      <c r="C35052" t="s">
        <v>33477</v>
      </c>
      <c r="D35052" t="s">
        <v>33476</v>
      </c>
      <c r="E35052"/>
      <c r="F35052"/>
      <c r="G35052"/>
      <c r="H35052"/>
      <c r="I35052"/>
      <c r="J35052"/>
      <c r="U35052" s="43"/>
      <c r="AE35052"/>
    </row>
    <row r="35053" spans="1:31">
      <c r="A35053">
        <v>80290</v>
      </c>
      <c r="B35053" t="s">
        <v>29817</v>
      </c>
      <c r="C35053" t="s">
        <v>33478</v>
      </c>
      <c r="D35053" t="s">
        <v>33476</v>
      </c>
      <c r="E35053"/>
      <c r="F35053"/>
      <c r="G35053"/>
      <c r="H35053"/>
      <c r="I35053"/>
      <c r="J35053"/>
      <c r="U35053" s="43"/>
      <c r="AE35053"/>
    </row>
    <row r="35054" spans="1:31">
      <c r="A35054">
        <v>80140</v>
      </c>
      <c r="B35054" t="s">
        <v>29818</v>
      </c>
      <c r="C35054" t="s">
        <v>33477</v>
      </c>
      <c r="D35054" t="s">
        <v>33476</v>
      </c>
      <c r="E35054"/>
      <c r="F35054"/>
      <c r="G35054"/>
      <c r="H35054"/>
      <c r="I35054"/>
      <c r="J35054"/>
      <c r="U35054" s="43"/>
      <c r="AE35054"/>
    </row>
    <row r="35055" spans="1:31">
      <c r="A35055">
        <v>80320</v>
      </c>
      <c r="B35055" t="s">
        <v>29819</v>
      </c>
      <c r="C35055" t="s">
        <v>33477</v>
      </c>
      <c r="D35055" t="s">
        <v>33476</v>
      </c>
      <c r="E35055"/>
      <c r="F35055"/>
      <c r="G35055"/>
      <c r="H35055"/>
      <c r="I35055"/>
      <c r="J35055"/>
      <c r="U35055" s="43"/>
      <c r="AE35055"/>
    </row>
    <row r="35056" spans="1:31">
      <c r="A35056">
        <v>80490</v>
      </c>
      <c r="B35056" t="s">
        <v>6199</v>
      </c>
      <c r="C35056" t="s">
        <v>33477</v>
      </c>
      <c r="D35056" t="e">
        <v>#N/A</v>
      </c>
      <c r="E35056"/>
      <c r="F35056"/>
      <c r="G35056"/>
      <c r="H35056"/>
      <c r="I35056"/>
      <c r="J35056"/>
      <c r="U35056" s="43"/>
      <c r="AE35056"/>
    </row>
    <row r="35057" spans="1:31">
      <c r="A35057">
        <v>80430</v>
      </c>
      <c r="B35057" t="s">
        <v>29820</v>
      </c>
      <c r="C35057" t="s">
        <v>33477</v>
      </c>
      <c r="D35057" t="e">
        <v>#N/A</v>
      </c>
      <c r="E35057"/>
      <c r="F35057"/>
      <c r="G35057"/>
      <c r="H35057"/>
      <c r="I35057"/>
      <c r="J35057"/>
      <c r="U35057" s="43"/>
      <c r="AE35057"/>
    </row>
    <row r="35058" spans="1:31">
      <c r="A35058">
        <v>80160</v>
      </c>
      <c r="B35058" t="s">
        <v>29821</v>
      </c>
      <c r="C35058" t="s">
        <v>33477</v>
      </c>
      <c r="D35058" t="s">
        <v>33476</v>
      </c>
      <c r="E35058"/>
      <c r="F35058"/>
      <c r="G35058"/>
      <c r="H35058"/>
      <c r="I35058"/>
      <c r="J35058"/>
      <c r="U35058" s="43"/>
      <c r="AE35058"/>
    </row>
    <row r="35059" spans="1:31">
      <c r="A35059">
        <v>80160</v>
      </c>
      <c r="B35059" t="s">
        <v>29821</v>
      </c>
      <c r="C35059" t="s">
        <v>33477</v>
      </c>
      <c r="D35059" t="s">
        <v>33476</v>
      </c>
      <c r="E35059"/>
      <c r="F35059"/>
      <c r="G35059"/>
      <c r="H35059"/>
      <c r="I35059"/>
      <c r="J35059"/>
      <c r="U35059" s="43"/>
      <c r="AE35059"/>
    </row>
    <row r="35060" spans="1:31">
      <c r="A35060">
        <v>80160</v>
      </c>
      <c r="B35060" t="s">
        <v>29821</v>
      </c>
      <c r="C35060" t="s">
        <v>33477</v>
      </c>
      <c r="D35060" t="s">
        <v>33476</v>
      </c>
      <c r="E35060"/>
      <c r="F35060"/>
      <c r="G35060"/>
      <c r="H35060"/>
      <c r="I35060"/>
      <c r="J35060"/>
      <c r="U35060" s="43"/>
      <c r="AE35060"/>
    </row>
    <row r="35061" spans="1:31">
      <c r="A35061">
        <v>80510</v>
      </c>
      <c r="B35061" t="s">
        <v>29822</v>
      </c>
      <c r="C35061" t="s">
        <v>33477</v>
      </c>
      <c r="D35061" t="e">
        <v>#N/A</v>
      </c>
      <c r="E35061"/>
      <c r="F35061"/>
      <c r="G35061"/>
      <c r="H35061"/>
      <c r="I35061"/>
      <c r="J35061"/>
      <c r="U35061" s="43"/>
      <c r="AE35061"/>
    </row>
    <row r="35062" spans="1:31">
      <c r="A35062">
        <v>80240</v>
      </c>
      <c r="B35062" t="s">
        <v>29823</v>
      </c>
      <c r="C35062" t="s">
        <v>33478</v>
      </c>
      <c r="D35062" t="s">
        <v>33476</v>
      </c>
      <c r="E35062"/>
      <c r="F35062"/>
      <c r="G35062"/>
      <c r="H35062"/>
      <c r="I35062"/>
      <c r="J35062"/>
      <c r="U35062" s="43"/>
      <c r="AE35062"/>
    </row>
    <row r="35063" spans="1:31">
      <c r="A35063">
        <v>80510</v>
      </c>
      <c r="B35063" t="s">
        <v>29824</v>
      </c>
      <c r="C35063" t="s">
        <v>33477</v>
      </c>
      <c r="D35063" t="e">
        <v>#N/A</v>
      </c>
      <c r="E35063"/>
      <c r="F35063"/>
      <c r="G35063"/>
      <c r="H35063"/>
      <c r="I35063"/>
      <c r="J35063"/>
      <c r="U35063" s="43"/>
      <c r="AE35063"/>
    </row>
    <row r="35064" spans="1:31">
      <c r="A35064">
        <v>80330</v>
      </c>
      <c r="B35064" t="s">
        <v>29825</v>
      </c>
      <c r="C35064" t="s">
        <v>33477</v>
      </c>
      <c r="D35064" t="e">
        <v>#N/A</v>
      </c>
      <c r="E35064"/>
      <c r="F35064"/>
      <c r="G35064"/>
      <c r="H35064"/>
      <c r="I35064"/>
      <c r="J35064"/>
      <c r="U35064" s="43"/>
      <c r="AE35064"/>
    </row>
    <row r="35065" spans="1:31">
      <c r="A35065">
        <v>80360</v>
      </c>
      <c r="B35065" t="s">
        <v>29826</v>
      </c>
      <c r="C35065" t="s">
        <v>33478</v>
      </c>
      <c r="D35065" t="s">
        <v>33476</v>
      </c>
      <c r="E35065"/>
      <c r="F35065"/>
      <c r="G35065"/>
      <c r="H35065"/>
      <c r="I35065"/>
      <c r="J35065"/>
      <c r="U35065" s="43"/>
      <c r="AE35065"/>
    </row>
    <row r="35066" spans="1:31">
      <c r="A35066">
        <v>80600</v>
      </c>
      <c r="B35066" t="s">
        <v>29827</v>
      </c>
      <c r="C35066" t="s">
        <v>33478</v>
      </c>
      <c r="D35066" t="s">
        <v>33476</v>
      </c>
      <c r="E35066"/>
      <c r="F35066"/>
      <c r="G35066"/>
      <c r="H35066"/>
      <c r="I35066"/>
      <c r="J35066"/>
      <c r="U35066" s="43"/>
      <c r="AE35066"/>
    </row>
    <row r="35067" spans="1:31">
      <c r="A35067">
        <v>80560</v>
      </c>
      <c r="B35067" t="s">
        <v>29828</v>
      </c>
      <c r="C35067" t="s">
        <v>33478</v>
      </c>
      <c r="D35067" t="s">
        <v>33476</v>
      </c>
      <c r="E35067"/>
      <c r="F35067"/>
      <c r="G35067"/>
      <c r="H35067"/>
      <c r="I35067"/>
      <c r="J35067"/>
      <c r="U35067" s="43"/>
      <c r="AE35067"/>
    </row>
    <row r="35068" spans="1:31">
      <c r="A35068">
        <v>80250</v>
      </c>
      <c r="B35068" t="s">
        <v>29829</v>
      </c>
      <c r="C35068" t="s">
        <v>33477</v>
      </c>
      <c r="D35068" t="s">
        <v>33476</v>
      </c>
      <c r="E35068"/>
      <c r="F35068"/>
      <c r="G35068"/>
      <c r="H35068"/>
      <c r="I35068"/>
      <c r="J35068"/>
      <c r="U35068" s="43"/>
      <c r="AE35068"/>
    </row>
    <row r="35069" spans="1:31">
      <c r="A35069">
        <v>80600</v>
      </c>
      <c r="B35069" t="s">
        <v>29830</v>
      </c>
      <c r="C35069" t="s">
        <v>33478</v>
      </c>
      <c r="D35069" t="s">
        <v>33476</v>
      </c>
      <c r="E35069"/>
      <c r="F35069"/>
      <c r="G35069"/>
      <c r="H35069"/>
      <c r="I35069"/>
      <c r="J35069"/>
      <c r="U35069" s="43"/>
      <c r="AE35069"/>
    </row>
    <row r="35070" spans="1:31">
      <c r="A35070">
        <v>80150</v>
      </c>
      <c r="B35070" t="s">
        <v>29831</v>
      </c>
      <c r="C35070" t="s">
        <v>33477</v>
      </c>
      <c r="D35070" t="s">
        <v>33481</v>
      </c>
      <c r="E35070"/>
      <c r="F35070"/>
      <c r="G35070"/>
      <c r="H35070"/>
      <c r="I35070"/>
      <c r="J35070"/>
      <c r="U35070" s="43"/>
      <c r="AE35070"/>
    </row>
    <row r="35071" spans="1:31">
      <c r="A35071">
        <v>80150</v>
      </c>
      <c r="B35071" t="s">
        <v>3519</v>
      </c>
      <c r="C35071" t="s">
        <v>33477</v>
      </c>
      <c r="D35071" t="s">
        <v>33481</v>
      </c>
      <c r="E35071"/>
      <c r="F35071"/>
      <c r="G35071"/>
      <c r="H35071"/>
      <c r="I35071"/>
      <c r="J35071"/>
      <c r="U35071" s="43"/>
      <c r="AE35071"/>
    </row>
    <row r="35072" spans="1:31">
      <c r="A35072">
        <v>80560</v>
      </c>
      <c r="B35072" t="s">
        <v>29832</v>
      </c>
      <c r="C35072" t="s">
        <v>33478</v>
      </c>
      <c r="D35072" t="s">
        <v>33476</v>
      </c>
      <c r="E35072"/>
      <c r="F35072"/>
      <c r="G35072"/>
      <c r="H35072"/>
      <c r="I35072"/>
      <c r="J35072"/>
      <c r="U35072" s="43"/>
      <c r="AE35072"/>
    </row>
    <row r="35073" spans="1:31">
      <c r="A35073">
        <v>80110</v>
      </c>
      <c r="B35073" t="s">
        <v>29833</v>
      </c>
      <c r="C35073" t="s">
        <v>33477</v>
      </c>
      <c r="D35073" t="s">
        <v>33476</v>
      </c>
      <c r="E35073"/>
      <c r="F35073"/>
      <c r="G35073"/>
      <c r="H35073"/>
      <c r="I35073"/>
      <c r="J35073"/>
      <c r="U35073" s="43"/>
      <c r="AE35073"/>
    </row>
    <row r="35074" spans="1:31">
      <c r="A35074">
        <v>80220</v>
      </c>
      <c r="B35074" t="s">
        <v>29834</v>
      </c>
      <c r="C35074" t="s">
        <v>33477</v>
      </c>
      <c r="D35074" t="s">
        <v>33476</v>
      </c>
      <c r="E35074"/>
      <c r="F35074"/>
      <c r="G35074"/>
      <c r="H35074"/>
      <c r="I35074"/>
      <c r="J35074"/>
      <c r="U35074" s="43"/>
      <c r="AE35074"/>
    </row>
    <row r="35075" spans="1:31">
      <c r="A35075">
        <v>80150</v>
      </c>
      <c r="B35075" t="s">
        <v>29835</v>
      </c>
      <c r="C35075" t="s">
        <v>33477</v>
      </c>
      <c r="D35075" t="s">
        <v>33481</v>
      </c>
      <c r="E35075"/>
      <c r="F35075"/>
      <c r="G35075"/>
      <c r="H35075"/>
      <c r="I35075"/>
      <c r="J35075"/>
      <c r="U35075" s="43"/>
      <c r="AE35075"/>
    </row>
    <row r="35076" spans="1:31">
      <c r="A35076">
        <v>80135</v>
      </c>
      <c r="B35076" t="s">
        <v>29836</v>
      </c>
      <c r="C35076" t="s">
        <v>33477</v>
      </c>
      <c r="D35076" t="s">
        <v>33476</v>
      </c>
      <c r="E35076"/>
      <c r="F35076"/>
      <c r="G35076"/>
      <c r="H35076"/>
      <c r="I35076"/>
      <c r="J35076"/>
      <c r="U35076" s="43"/>
      <c r="AE35076"/>
    </row>
    <row r="35077" spans="1:31">
      <c r="A35077">
        <v>80370</v>
      </c>
      <c r="B35077" t="s">
        <v>29837</v>
      </c>
      <c r="C35077" t="s">
        <v>33477</v>
      </c>
      <c r="D35077" t="s">
        <v>33476</v>
      </c>
      <c r="E35077"/>
      <c r="F35077"/>
      <c r="G35077"/>
      <c r="H35077"/>
      <c r="I35077"/>
      <c r="J35077"/>
      <c r="U35077" s="43"/>
      <c r="AE35077"/>
    </row>
    <row r="35078" spans="1:31">
      <c r="A35078">
        <v>80250</v>
      </c>
      <c r="B35078" t="s">
        <v>29838</v>
      </c>
      <c r="C35078" t="s">
        <v>33477</v>
      </c>
      <c r="D35078" t="s">
        <v>33476</v>
      </c>
      <c r="E35078"/>
      <c r="F35078"/>
      <c r="G35078"/>
      <c r="H35078"/>
      <c r="I35078"/>
      <c r="J35078"/>
      <c r="U35078" s="43"/>
      <c r="AE35078"/>
    </row>
    <row r="35079" spans="1:31">
      <c r="A35079">
        <v>80300</v>
      </c>
      <c r="B35079" t="s">
        <v>29839</v>
      </c>
      <c r="C35079" t="s">
        <v>33477</v>
      </c>
      <c r="D35079" t="s">
        <v>33476</v>
      </c>
      <c r="E35079"/>
      <c r="F35079"/>
      <c r="G35079"/>
      <c r="H35079"/>
      <c r="I35079"/>
      <c r="J35079"/>
      <c r="U35079" s="43"/>
      <c r="AE35079"/>
    </row>
    <row r="35080" spans="1:31">
      <c r="A35080">
        <v>80300</v>
      </c>
      <c r="B35080" t="s">
        <v>29839</v>
      </c>
      <c r="C35080" t="s">
        <v>33477</v>
      </c>
      <c r="D35080" t="s">
        <v>33476</v>
      </c>
      <c r="E35080"/>
      <c r="F35080"/>
      <c r="G35080"/>
      <c r="H35080"/>
      <c r="I35080"/>
      <c r="J35080"/>
      <c r="U35080" s="43"/>
      <c r="AE35080"/>
    </row>
    <row r="35081" spans="1:31">
      <c r="A35081">
        <v>80800</v>
      </c>
      <c r="B35081" t="s">
        <v>29840</v>
      </c>
      <c r="C35081" t="s">
        <v>33477</v>
      </c>
      <c r="D35081" t="s">
        <v>33476</v>
      </c>
      <c r="E35081"/>
      <c r="F35081"/>
      <c r="G35081"/>
      <c r="H35081"/>
      <c r="I35081"/>
      <c r="J35081"/>
      <c r="U35081" s="43"/>
      <c r="AE35081"/>
    </row>
    <row r="35082" spans="1:31">
      <c r="A35082">
        <v>80700</v>
      </c>
      <c r="B35082" t="s">
        <v>29841</v>
      </c>
      <c r="C35082" t="s">
        <v>33477</v>
      </c>
      <c r="D35082" t="s">
        <v>33481</v>
      </c>
      <c r="E35082"/>
      <c r="F35082"/>
      <c r="G35082"/>
      <c r="H35082"/>
      <c r="I35082"/>
      <c r="J35082"/>
      <c r="U35082" s="43"/>
      <c r="AE35082"/>
    </row>
    <row r="35083" spans="1:31">
      <c r="A35083">
        <v>80200</v>
      </c>
      <c r="B35083" t="s">
        <v>29842</v>
      </c>
      <c r="C35083" t="s">
        <v>33477</v>
      </c>
      <c r="D35083" t="s">
        <v>33476</v>
      </c>
      <c r="E35083"/>
      <c r="F35083"/>
      <c r="G35083"/>
      <c r="H35083"/>
      <c r="I35083"/>
      <c r="J35083"/>
      <c r="U35083" s="43"/>
      <c r="AE35083"/>
    </row>
    <row r="35084" spans="1:31">
      <c r="A35084">
        <v>80200</v>
      </c>
      <c r="B35084" t="s">
        <v>29842</v>
      </c>
      <c r="C35084" t="s">
        <v>33477</v>
      </c>
      <c r="D35084" t="s">
        <v>33476</v>
      </c>
      <c r="E35084"/>
      <c r="F35084"/>
      <c r="G35084"/>
      <c r="H35084"/>
      <c r="I35084"/>
      <c r="J35084"/>
      <c r="U35084" s="43"/>
      <c r="AE35084"/>
    </row>
    <row r="35085" spans="1:31">
      <c r="A35085">
        <v>80500</v>
      </c>
      <c r="B35085" t="s">
        <v>29843</v>
      </c>
      <c r="C35085" t="s">
        <v>33477</v>
      </c>
      <c r="D35085" t="s">
        <v>33476</v>
      </c>
      <c r="E35085"/>
      <c r="F35085"/>
      <c r="G35085"/>
      <c r="H35085"/>
      <c r="I35085"/>
      <c r="J35085"/>
      <c r="U35085" s="43"/>
      <c r="AE35085"/>
    </row>
    <row r="35086" spans="1:31">
      <c r="A35086">
        <v>80132</v>
      </c>
      <c r="B35086" t="s">
        <v>29844</v>
      </c>
      <c r="C35086" t="s">
        <v>33477</v>
      </c>
      <c r="D35086" t="s">
        <v>33476</v>
      </c>
      <c r="E35086"/>
      <c r="F35086"/>
      <c r="G35086"/>
      <c r="H35086"/>
      <c r="I35086"/>
      <c r="J35086"/>
      <c r="U35086" s="43"/>
      <c r="AE35086"/>
    </row>
    <row r="35087" spans="1:31">
      <c r="A35087">
        <v>80360</v>
      </c>
      <c r="B35087" t="s">
        <v>29845</v>
      </c>
      <c r="C35087" t="s">
        <v>33478</v>
      </c>
      <c r="D35087" t="s">
        <v>33476</v>
      </c>
      <c r="E35087"/>
      <c r="F35087"/>
      <c r="G35087"/>
      <c r="H35087"/>
      <c r="I35087"/>
      <c r="J35087"/>
      <c r="U35087" s="43"/>
      <c r="AE35087"/>
    </row>
    <row r="35088" spans="1:31">
      <c r="A35088">
        <v>80560</v>
      </c>
      <c r="B35088" t="s">
        <v>29846</v>
      </c>
      <c r="C35088" t="s">
        <v>33478</v>
      </c>
      <c r="D35088" t="s">
        <v>33476</v>
      </c>
      <c r="E35088"/>
      <c r="F35088"/>
      <c r="G35088"/>
      <c r="H35088"/>
      <c r="I35088"/>
      <c r="J35088"/>
      <c r="U35088" s="43"/>
      <c r="AE35088"/>
    </row>
    <row r="35089" spans="1:31">
      <c r="A35089">
        <v>80290</v>
      </c>
      <c r="B35089" t="s">
        <v>29847</v>
      </c>
      <c r="C35089" t="s">
        <v>33478</v>
      </c>
      <c r="D35089" t="s">
        <v>33476</v>
      </c>
      <c r="E35089"/>
      <c r="F35089"/>
      <c r="G35089"/>
      <c r="H35089"/>
      <c r="I35089"/>
      <c r="J35089"/>
      <c r="U35089" s="43"/>
      <c r="AE35089"/>
    </row>
    <row r="35090" spans="1:31">
      <c r="A35090">
        <v>80240</v>
      </c>
      <c r="B35090" t="s">
        <v>29848</v>
      </c>
      <c r="C35090" t="s">
        <v>33478</v>
      </c>
      <c r="D35090" t="s">
        <v>33476</v>
      </c>
      <c r="E35090"/>
      <c r="F35090"/>
      <c r="G35090"/>
      <c r="H35090"/>
      <c r="I35090"/>
      <c r="J35090"/>
      <c r="U35090" s="43"/>
      <c r="AE35090"/>
    </row>
    <row r="35091" spans="1:31">
      <c r="A35091">
        <v>80700</v>
      </c>
      <c r="B35091" t="s">
        <v>29849</v>
      </c>
      <c r="C35091" t="s">
        <v>33477</v>
      </c>
      <c r="D35091" t="s">
        <v>33481</v>
      </c>
      <c r="E35091"/>
      <c r="F35091"/>
      <c r="G35091"/>
      <c r="H35091"/>
      <c r="I35091"/>
      <c r="J35091"/>
      <c r="U35091" s="43"/>
      <c r="AE35091"/>
    </row>
    <row r="35092" spans="1:31">
      <c r="A35092">
        <v>80140</v>
      </c>
      <c r="B35092" t="s">
        <v>29850</v>
      </c>
      <c r="C35092" t="s">
        <v>33477</v>
      </c>
      <c r="D35092" t="s">
        <v>33476</v>
      </c>
      <c r="E35092"/>
      <c r="F35092"/>
      <c r="G35092"/>
      <c r="H35092"/>
      <c r="I35092"/>
      <c r="J35092"/>
      <c r="U35092" s="43"/>
      <c r="AE35092"/>
    </row>
    <row r="35093" spans="1:31">
      <c r="A35093">
        <v>80400</v>
      </c>
      <c r="B35093" t="s">
        <v>29851</v>
      </c>
      <c r="C35093" t="s">
        <v>33480</v>
      </c>
      <c r="D35093" t="s">
        <v>33476</v>
      </c>
      <c r="E35093"/>
      <c r="F35093"/>
      <c r="G35093"/>
      <c r="H35093"/>
      <c r="I35093"/>
      <c r="J35093"/>
      <c r="U35093" s="43"/>
      <c r="AE35093"/>
    </row>
    <row r="35094" spans="1:31">
      <c r="A35094">
        <v>80170</v>
      </c>
      <c r="B35094" t="s">
        <v>21901</v>
      </c>
      <c r="C35094" t="s">
        <v>33477</v>
      </c>
      <c r="D35094" t="s">
        <v>33476</v>
      </c>
      <c r="E35094"/>
      <c r="F35094"/>
      <c r="G35094"/>
      <c r="H35094"/>
      <c r="I35094"/>
      <c r="J35094"/>
      <c r="U35094" s="43"/>
      <c r="AE35094"/>
    </row>
    <row r="35095" spans="1:31">
      <c r="A35095">
        <v>80360</v>
      </c>
      <c r="B35095" t="s">
        <v>29090</v>
      </c>
      <c r="C35095" t="s">
        <v>33478</v>
      </c>
      <c r="D35095" t="s">
        <v>33476</v>
      </c>
      <c r="E35095"/>
      <c r="F35095"/>
      <c r="G35095"/>
      <c r="H35095"/>
      <c r="I35095"/>
      <c r="J35095"/>
      <c r="U35095" s="43"/>
      <c r="AE35095"/>
    </row>
    <row r="35096" spans="1:31">
      <c r="A35096">
        <v>80430</v>
      </c>
      <c r="B35096" t="s">
        <v>29852</v>
      </c>
      <c r="C35096" t="s">
        <v>33477</v>
      </c>
      <c r="D35096" t="e">
        <v>#N/A</v>
      </c>
      <c r="E35096"/>
      <c r="F35096"/>
      <c r="G35096"/>
      <c r="H35096"/>
      <c r="I35096"/>
      <c r="J35096"/>
      <c r="U35096" s="43"/>
      <c r="AE35096"/>
    </row>
    <row r="35097" spans="1:31">
      <c r="A35097">
        <v>80300</v>
      </c>
      <c r="B35097" t="s">
        <v>29853</v>
      </c>
      <c r="C35097" t="s">
        <v>33477</v>
      </c>
      <c r="D35097" t="s">
        <v>33476</v>
      </c>
      <c r="E35097"/>
      <c r="F35097"/>
      <c r="G35097"/>
      <c r="H35097"/>
      <c r="I35097"/>
      <c r="J35097"/>
      <c r="U35097" s="43"/>
      <c r="AE35097"/>
    </row>
    <row r="35098" spans="1:31">
      <c r="A35098">
        <v>80170</v>
      </c>
      <c r="B35098" t="s">
        <v>29854</v>
      </c>
      <c r="C35098" t="s">
        <v>33477</v>
      </c>
      <c r="D35098" t="s">
        <v>33476</v>
      </c>
      <c r="E35098"/>
      <c r="F35098"/>
      <c r="G35098"/>
      <c r="H35098"/>
      <c r="I35098"/>
      <c r="J35098"/>
      <c r="U35098" s="43"/>
      <c r="AE35098"/>
    </row>
    <row r="35099" spans="1:31">
      <c r="A35099">
        <v>80290</v>
      </c>
      <c r="B35099" t="s">
        <v>28750</v>
      </c>
      <c r="C35099" t="s">
        <v>33478</v>
      </c>
      <c r="D35099" t="s">
        <v>33476</v>
      </c>
      <c r="E35099"/>
      <c r="F35099"/>
      <c r="G35099"/>
      <c r="H35099"/>
      <c r="I35099"/>
      <c r="J35099"/>
      <c r="U35099" s="43"/>
      <c r="AE35099"/>
    </row>
    <row r="35100" spans="1:31">
      <c r="A35100">
        <v>80370</v>
      </c>
      <c r="B35100" t="s">
        <v>29855</v>
      </c>
      <c r="C35100" t="s">
        <v>33477</v>
      </c>
      <c r="D35100" t="s">
        <v>33476</v>
      </c>
      <c r="E35100"/>
      <c r="F35100"/>
      <c r="G35100"/>
      <c r="H35100"/>
      <c r="I35100"/>
      <c r="J35100"/>
      <c r="U35100" s="43"/>
      <c r="AE35100"/>
    </row>
    <row r="35101" spans="1:31">
      <c r="A35101">
        <v>80520</v>
      </c>
      <c r="B35101" t="s">
        <v>29856</v>
      </c>
      <c r="C35101" t="s">
        <v>33477</v>
      </c>
      <c r="D35101" t="e">
        <v>#N/A</v>
      </c>
      <c r="E35101"/>
      <c r="F35101"/>
      <c r="G35101"/>
      <c r="H35101"/>
      <c r="I35101"/>
      <c r="J35101"/>
      <c r="U35101" s="43"/>
      <c r="AE35101"/>
    </row>
    <row r="35102" spans="1:31">
      <c r="A35102">
        <v>80290</v>
      </c>
      <c r="B35102" t="s">
        <v>29857</v>
      </c>
      <c r="C35102" t="s">
        <v>33478</v>
      </c>
      <c r="D35102" t="s">
        <v>33476</v>
      </c>
      <c r="E35102"/>
      <c r="F35102"/>
      <c r="G35102"/>
      <c r="H35102"/>
      <c r="I35102"/>
      <c r="J35102"/>
      <c r="U35102" s="43"/>
      <c r="AE35102"/>
    </row>
    <row r="35103" spans="1:31">
      <c r="A35103">
        <v>80490</v>
      </c>
      <c r="B35103" t="s">
        <v>29858</v>
      </c>
      <c r="C35103" t="s">
        <v>33477</v>
      </c>
      <c r="D35103" t="e">
        <v>#N/A</v>
      </c>
      <c r="E35103"/>
      <c r="F35103"/>
      <c r="G35103"/>
      <c r="H35103"/>
      <c r="I35103"/>
      <c r="J35103"/>
      <c r="U35103" s="43"/>
      <c r="AE35103"/>
    </row>
    <row r="35104" spans="1:31">
      <c r="A35104">
        <v>80800</v>
      </c>
      <c r="B35104" t="s">
        <v>29859</v>
      </c>
      <c r="C35104" t="s">
        <v>33477</v>
      </c>
      <c r="D35104" t="s">
        <v>33476</v>
      </c>
      <c r="E35104"/>
      <c r="F35104"/>
      <c r="G35104"/>
      <c r="H35104"/>
      <c r="I35104"/>
      <c r="J35104"/>
      <c r="U35104" s="43"/>
      <c r="AE35104"/>
    </row>
    <row r="35105" spans="1:31">
      <c r="A35105">
        <v>80640</v>
      </c>
      <c r="B35105" t="s">
        <v>29860</v>
      </c>
      <c r="C35105" t="s">
        <v>33478</v>
      </c>
      <c r="D35105" t="s">
        <v>33476</v>
      </c>
      <c r="E35105"/>
      <c r="F35105"/>
      <c r="G35105"/>
      <c r="H35105"/>
      <c r="I35105"/>
      <c r="J35105"/>
      <c r="U35105" s="43"/>
      <c r="AE35105"/>
    </row>
    <row r="35106" spans="1:31">
      <c r="A35106">
        <v>80350</v>
      </c>
      <c r="B35106" t="s">
        <v>29861</v>
      </c>
      <c r="C35106" t="s">
        <v>33477</v>
      </c>
      <c r="D35106" t="e">
        <v>#N/A</v>
      </c>
      <c r="E35106"/>
      <c r="F35106"/>
      <c r="G35106"/>
      <c r="H35106"/>
      <c r="I35106"/>
      <c r="J35106"/>
      <c r="U35106" s="43"/>
      <c r="AE35106"/>
    </row>
    <row r="35107" spans="1:31">
      <c r="A35107">
        <v>80310</v>
      </c>
      <c r="B35107" t="s">
        <v>29862</v>
      </c>
      <c r="C35107" t="s">
        <v>33477</v>
      </c>
      <c r="D35107" t="s">
        <v>33476</v>
      </c>
      <c r="E35107"/>
      <c r="F35107"/>
      <c r="G35107"/>
      <c r="H35107"/>
      <c r="I35107"/>
      <c r="J35107"/>
      <c r="U35107" s="43"/>
      <c r="AE35107"/>
    </row>
    <row r="35108" spans="1:31">
      <c r="A35108">
        <v>80200</v>
      </c>
      <c r="B35108" t="s">
        <v>29863</v>
      </c>
      <c r="C35108" t="s">
        <v>33477</v>
      </c>
      <c r="D35108" t="s">
        <v>33476</v>
      </c>
      <c r="E35108"/>
      <c r="F35108"/>
      <c r="G35108"/>
      <c r="H35108"/>
      <c r="I35108"/>
      <c r="J35108"/>
      <c r="U35108" s="43"/>
      <c r="AE35108"/>
    </row>
    <row r="35109" spans="1:31">
      <c r="A35109">
        <v>80620</v>
      </c>
      <c r="B35109" t="s">
        <v>29864</v>
      </c>
      <c r="C35109" t="s">
        <v>33478</v>
      </c>
      <c r="D35109" t="s">
        <v>33476</v>
      </c>
      <c r="E35109"/>
      <c r="F35109"/>
      <c r="G35109"/>
      <c r="H35109"/>
      <c r="I35109"/>
      <c r="J35109"/>
      <c r="U35109" s="43"/>
      <c r="AE35109"/>
    </row>
    <row r="35110" spans="1:31">
      <c r="A35110">
        <v>80360</v>
      </c>
      <c r="B35110" t="s">
        <v>29865</v>
      </c>
      <c r="C35110" t="s">
        <v>33478</v>
      </c>
      <c r="D35110" t="s">
        <v>33476</v>
      </c>
      <c r="E35110"/>
      <c r="F35110"/>
      <c r="G35110"/>
      <c r="H35110"/>
      <c r="I35110"/>
      <c r="J35110"/>
      <c r="U35110" s="43"/>
      <c r="AE35110"/>
    </row>
    <row r="35111" spans="1:31">
      <c r="A35111">
        <v>80300</v>
      </c>
      <c r="B35111" t="s">
        <v>29866</v>
      </c>
      <c r="C35111" t="s">
        <v>33477</v>
      </c>
      <c r="D35111" t="s">
        <v>33476</v>
      </c>
      <c r="E35111"/>
      <c r="F35111"/>
      <c r="G35111"/>
      <c r="H35111"/>
      <c r="I35111"/>
      <c r="J35111"/>
      <c r="U35111" s="43"/>
      <c r="AE35111"/>
    </row>
    <row r="35112" spans="1:31">
      <c r="A35112">
        <v>80500</v>
      </c>
      <c r="B35112" t="s">
        <v>29867</v>
      </c>
      <c r="C35112" t="s">
        <v>33477</v>
      </c>
      <c r="D35112" t="s">
        <v>33476</v>
      </c>
      <c r="E35112"/>
      <c r="F35112"/>
      <c r="G35112"/>
      <c r="H35112"/>
      <c r="I35112"/>
      <c r="J35112"/>
      <c r="U35112" s="43"/>
      <c r="AE35112"/>
    </row>
    <row r="35113" spans="1:31">
      <c r="A35113">
        <v>80190</v>
      </c>
      <c r="B35113" t="s">
        <v>29868</v>
      </c>
      <c r="C35113" t="s">
        <v>33477</v>
      </c>
      <c r="D35113" t="s">
        <v>33476</v>
      </c>
      <c r="E35113"/>
      <c r="F35113"/>
      <c r="G35113"/>
      <c r="H35113"/>
      <c r="I35113"/>
      <c r="J35113"/>
      <c r="U35113" s="43"/>
      <c r="AE35113"/>
    </row>
    <row r="35114" spans="1:31">
      <c r="A35114">
        <v>80270</v>
      </c>
      <c r="B35114" t="s">
        <v>29869</v>
      </c>
      <c r="C35114" t="s">
        <v>33477</v>
      </c>
      <c r="D35114" t="s">
        <v>33476</v>
      </c>
      <c r="E35114"/>
      <c r="F35114"/>
      <c r="G35114"/>
      <c r="H35114"/>
      <c r="I35114"/>
      <c r="J35114"/>
      <c r="U35114" s="43"/>
      <c r="AE35114"/>
    </row>
    <row r="35115" spans="1:31">
      <c r="A35115">
        <v>80600</v>
      </c>
      <c r="B35115" t="s">
        <v>29870</v>
      </c>
      <c r="C35115" t="s">
        <v>33478</v>
      </c>
      <c r="D35115" t="s">
        <v>33476</v>
      </c>
      <c r="E35115"/>
      <c r="F35115"/>
      <c r="G35115"/>
      <c r="H35115"/>
      <c r="I35115"/>
      <c r="J35115"/>
      <c r="U35115" s="43"/>
      <c r="AE35115"/>
    </row>
    <row r="35116" spans="1:31">
      <c r="A35116">
        <v>80110</v>
      </c>
      <c r="B35116" t="s">
        <v>29871</v>
      </c>
      <c r="C35116" t="s">
        <v>33477</v>
      </c>
      <c r="D35116" t="s">
        <v>33476</v>
      </c>
      <c r="E35116"/>
      <c r="F35116"/>
      <c r="G35116"/>
      <c r="H35116"/>
      <c r="I35116"/>
      <c r="J35116"/>
      <c r="U35116" s="43"/>
      <c r="AE35116"/>
    </row>
    <row r="35117" spans="1:31">
      <c r="A35117">
        <v>80132</v>
      </c>
      <c r="B35117" t="s">
        <v>29872</v>
      </c>
      <c r="C35117" t="s">
        <v>33477</v>
      </c>
      <c r="D35117" t="s">
        <v>33476</v>
      </c>
      <c r="E35117"/>
      <c r="F35117"/>
      <c r="G35117"/>
      <c r="H35117"/>
      <c r="I35117"/>
      <c r="J35117"/>
      <c r="U35117" s="43"/>
      <c r="AE35117"/>
    </row>
    <row r="35118" spans="1:31">
      <c r="A35118">
        <v>80300</v>
      </c>
      <c r="B35118" t="s">
        <v>29873</v>
      </c>
      <c r="C35118" t="s">
        <v>33477</v>
      </c>
      <c r="D35118" t="s">
        <v>33476</v>
      </c>
      <c r="E35118"/>
      <c r="F35118"/>
      <c r="G35118"/>
      <c r="H35118"/>
      <c r="I35118"/>
      <c r="J35118"/>
      <c r="U35118" s="43"/>
      <c r="AE35118"/>
    </row>
    <row r="35119" spans="1:31">
      <c r="A35119">
        <v>80135</v>
      </c>
      <c r="B35119" t="s">
        <v>29874</v>
      </c>
      <c r="C35119" t="s">
        <v>33477</v>
      </c>
      <c r="D35119" t="s">
        <v>33476</v>
      </c>
      <c r="E35119"/>
      <c r="F35119"/>
      <c r="G35119"/>
      <c r="H35119"/>
      <c r="I35119"/>
      <c r="J35119"/>
      <c r="U35119" s="43"/>
      <c r="AE35119"/>
    </row>
    <row r="35120" spans="1:31">
      <c r="A35120">
        <v>80300</v>
      </c>
      <c r="B35120" t="s">
        <v>29875</v>
      </c>
      <c r="C35120" t="s">
        <v>33477</v>
      </c>
      <c r="D35120" t="s">
        <v>33476</v>
      </c>
      <c r="E35120"/>
      <c r="F35120"/>
      <c r="G35120"/>
      <c r="H35120"/>
      <c r="I35120"/>
      <c r="J35120"/>
      <c r="U35120" s="43"/>
      <c r="AE35120"/>
    </row>
    <row r="35121" spans="1:31">
      <c r="A35121">
        <v>80260</v>
      </c>
      <c r="B35121" t="s">
        <v>29876</v>
      </c>
      <c r="C35121" t="s">
        <v>33477</v>
      </c>
      <c r="D35121" t="s">
        <v>33476</v>
      </c>
      <c r="E35121"/>
      <c r="F35121"/>
      <c r="G35121"/>
      <c r="H35121"/>
      <c r="I35121"/>
      <c r="J35121"/>
      <c r="U35121" s="43"/>
      <c r="AE35121"/>
    </row>
    <row r="35122" spans="1:31">
      <c r="A35122">
        <v>80200</v>
      </c>
      <c r="B35122" t="s">
        <v>29877</v>
      </c>
      <c r="C35122" t="s">
        <v>33477</v>
      </c>
      <c r="D35122" t="s">
        <v>33476</v>
      </c>
      <c r="E35122"/>
      <c r="F35122"/>
      <c r="G35122"/>
      <c r="H35122"/>
      <c r="I35122"/>
      <c r="J35122"/>
      <c r="U35122" s="43"/>
      <c r="AE35122"/>
    </row>
    <row r="35123" spans="1:31">
      <c r="A35123">
        <v>80260</v>
      </c>
      <c r="B35123" t="s">
        <v>29878</v>
      </c>
      <c r="C35123" t="s">
        <v>33477</v>
      </c>
      <c r="D35123" t="s">
        <v>33476</v>
      </c>
      <c r="E35123"/>
      <c r="F35123"/>
      <c r="G35123"/>
      <c r="H35123"/>
      <c r="I35123"/>
      <c r="J35123"/>
      <c r="U35123" s="43"/>
      <c r="AE35123"/>
    </row>
    <row r="35124" spans="1:31">
      <c r="A35124">
        <v>80540</v>
      </c>
      <c r="B35124" t="s">
        <v>29879</v>
      </c>
      <c r="C35124" t="s">
        <v>33477</v>
      </c>
      <c r="D35124" t="s">
        <v>33476</v>
      </c>
      <c r="E35124"/>
      <c r="F35124"/>
      <c r="G35124"/>
      <c r="H35124"/>
      <c r="I35124"/>
      <c r="J35124"/>
      <c r="U35124" s="43"/>
      <c r="AE35124"/>
    </row>
    <row r="35125" spans="1:31">
      <c r="A35125">
        <v>80540</v>
      </c>
      <c r="B35125" t="s">
        <v>29879</v>
      </c>
      <c r="C35125" t="s">
        <v>33477</v>
      </c>
      <c r="D35125" t="s">
        <v>33476</v>
      </c>
      <c r="E35125"/>
      <c r="F35125"/>
      <c r="G35125"/>
      <c r="H35125"/>
      <c r="I35125"/>
      <c r="J35125"/>
      <c r="U35125" s="43"/>
      <c r="AE35125"/>
    </row>
    <row r="35126" spans="1:31">
      <c r="A35126">
        <v>80200</v>
      </c>
      <c r="B35126" t="s">
        <v>29880</v>
      </c>
      <c r="C35126" t="s">
        <v>33477</v>
      </c>
      <c r="D35126" t="s">
        <v>33476</v>
      </c>
      <c r="E35126"/>
      <c r="F35126"/>
      <c r="G35126"/>
      <c r="H35126"/>
      <c r="I35126"/>
      <c r="J35126"/>
      <c r="U35126" s="43"/>
      <c r="AE35126"/>
    </row>
    <row r="35127" spans="1:31">
      <c r="A35127">
        <v>80200</v>
      </c>
      <c r="B35127" t="s">
        <v>29880</v>
      </c>
      <c r="C35127" t="s">
        <v>33477</v>
      </c>
      <c r="D35127" t="s">
        <v>33476</v>
      </c>
      <c r="E35127"/>
      <c r="F35127"/>
      <c r="G35127"/>
      <c r="H35127"/>
      <c r="I35127"/>
      <c r="J35127"/>
      <c r="U35127" s="43"/>
      <c r="AE35127"/>
    </row>
    <row r="35128" spans="1:31">
      <c r="A35128">
        <v>80210</v>
      </c>
      <c r="B35128" t="s">
        <v>29881</v>
      </c>
      <c r="C35128" t="s">
        <v>33477</v>
      </c>
      <c r="D35128" t="s">
        <v>33476</v>
      </c>
      <c r="E35128"/>
      <c r="F35128"/>
      <c r="G35128"/>
      <c r="H35128"/>
      <c r="I35128"/>
      <c r="J35128"/>
      <c r="U35128" s="43"/>
      <c r="AE35128"/>
    </row>
    <row r="35129" spans="1:31">
      <c r="A35129">
        <v>80200</v>
      </c>
      <c r="B35129" t="s">
        <v>29882</v>
      </c>
      <c r="C35129" t="s">
        <v>33477</v>
      </c>
      <c r="D35129" t="s">
        <v>33476</v>
      </c>
      <c r="E35129"/>
      <c r="F35129"/>
      <c r="G35129"/>
      <c r="H35129"/>
      <c r="I35129"/>
      <c r="J35129"/>
      <c r="U35129" s="43"/>
      <c r="AE35129"/>
    </row>
    <row r="35130" spans="1:31">
      <c r="A35130">
        <v>80200</v>
      </c>
      <c r="B35130" t="s">
        <v>29882</v>
      </c>
      <c r="C35130" t="s">
        <v>33477</v>
      </c>
      <c r="D35130" t="s">
        <v>33476</v>
      </c>
      <c r="E35130"/>
      <c r="F35130"/>
      <c r="G35130"/>
      <c r="H35130"/>
      <c r="I35130"/>
      <c r="J35130"/>
      <c r="U35130" s="43"/>
      <c r="AE35130"/>
    </row>
    <row r="35131" spans="1:31">
      <c r="A35131">
        <v>80160</v>
      </c>
      <c r="B35131" t="s">
        <v>29883</v>
      </c>
      <c r="C35131" t="s">
        <v>33477</v>
      </c>
      <c r="D35131" t="s">
        <v>33476</v>
      </c>
      <c r="E35131"/>
      <c r="F35131"/>
      <c r="G35131"/>
      <c r="H35131"/>
      <c r="I35131"/>
      <c r="J35131"/>
      <c r="U35131" s="43"/>
      <c r="AE35131"/>
    </row>
    <row r="35132" spans="1:31">
      <c r="A35132">
        <v>80540</v>
      </c>
      <c r="B35132" t="s">
        <v>29884</v>
      </c>
      <c r="C35132" t="s">
        <v>33477</v>
      </c>
      <c r="D35132" t="s">
        <v>33476</v>
      </c>
      <c r="E35132"/>
      <c r="F35132"/>
      <c r="G35132"/>
      <c r="H35132"/>
      <c r="I35132"/>
      <c r="J35132"/>
      <c r="U35132" s="43"/>
      <c r="AE35132"/>
    </row>
    <row r="35133" spans="1:31">
      <c r="A35133">
        <v>80300</v>
      </c>
      <c r="B35133" t="s">
        <v>29885</v>
      </c>
      <c r="C35133" t="s">
        <v>33477</v>
      </c>
      <c r="D35133" t="s">
        <v>33476</v>
      </c>
      <c r="E35133"/>
      <c r="F35133"/>
      <c r="G35133"/>
      <c r="H35133"/>
      <c r="I35133"/>
      <c r="J35133"/>
      <c r="U35133" s="43"/>
      <c r="AE35133"/>
    </row>
    <row r="35134" spans="1:31">
      <c r="A35134">
        <v>80500</v>
      </c>
      <c r="B35134" t="s">
        <v>20381</v>
      </c>
      <c r="C35134" t="s">
        <v>33477</v>
      </c>
      <c r="D35134" t="s">
        <v>33476</v>
      </c>
      <c r="E35134"/>
      <c r="F35134"/>
      <c r="G35134"/>
      <c r="H35134"/>
      <c r="I35134"/>
      <c r="J35134"/>
      <c r="U35134" s="43"/>
      <c r="AE35134"/>
    </row>
    <row r="35135" spans="1:31">
      <c r="A35135">
        <v>80260</v>
      </c>
      <c r="B35135" t="s">
        <v>29886</v>
      </c>
      <c r="C35135" t="s">
        <v>33477</v>
      </c>
      <c r="D35135" t="s">
        <v>33476</v>
      </c>
      <c r="E35135"/>
      <c r="F35135"/>
      <c r="G35135"/>
      <c r="H35135"/>
      <c r="I35135"/>
      <c r="J35135"/>
      <c r="U35135" s="43"/>
      <c r="AE35135"/>
    </row>
    <row r="35136" spans="1:31">
      <c r="A35136">
        <v>80370</v>
      </c>
      <c r="B35136" t="s">
        <v>29887</v>
      </c>
      <c r="C35136" t="s">
        <v>33477</v>
      </c>
      <c r="D35136" t="s">
        <v>33476</v>
      </c>
      <c r="E35136"/>
      <c r="F35136"/>
      <c r="G35136"/>
      <c r="H35136"/>
      <c r="I35136"/>
      <c r="J35136"/>
      <c r="U35136" s="43"/>
      <c r="AE35136"/>
    </row>
    <row r="35137" spans="1:31">
      <c r="A35137">
        <v>80260</v>
      </c>
      <c r="B35137" t="s">
        <v>29888</v>
      </c>
      <c r="C35137" t="s">
        <v>33477</v>
      </c>
      <c r="D35137" t="s">
        <v>33476</v>
      </c>
      <c r="E35137"/>
      <c r="F35137"/>
      <c r="G35137"/>
      <c r="H35137"/>
      <c r="I35137"/>
      <c r="J35137"/>
      <c r="U35137" s="43"/>
      <c r="AE35137"/>
    </row>
    <row r="35138" spans="1:31">
      <c r="A35138">
        <v>80670</v>
      </c>
      <c r="B35138" t="s">
        <v>29889</v>
      </c>
      <c r="C35138" t="s">
        <v>33477</v>
      </c>
      <c r="D35138" t="s">
        <v>33476</v>
      </c>
      <c r="E35138"/>
      <c r="F35138"/>
      <c r="G35138"/>
      <c r="H35138"/>
      <c r="I35138"/>
      <c r="J35138"/>
      <c r="U35138" s="43"/>
      <c r="AE35138"/>
    </row>
    <row r="35139" spans="1:31">
      <c r="A35139">
        <v>80670</v>
      </c>
      <c r="B35139" t="s">
        <v>29889</v>
      </c>
      <c r="C35139" t="s">
        <v>33477</v>
      </c>
      <c r="D35139" t="s">
        <v>33476</v>
      </c>
      <c r="E35139"/>
      <c r="F35139"/>
      <c r="G35139"/>
      <c r="H35139"/>
      <c r="I35139"/>
      <c r="J35139"/>
      <c r="U35139" s="43"/>
      <c r="AE35139"/>
    </row>
    <row r="35140" spans="1:31">
      <c r="A35140">
        <v>80190</v>
      </c>
      <c r="B35140" t="s">
        <v>29890</v>
      </c>
      <c r="C35140" t="s">
        <v>33477</v>
      </c>
      <c r="D35140" t="s">
        <v>33476</v>
      </c>
      <c r="E35140"/>
      <c r="F35140"/>
      <c r="G35140"/>
      <c r="H35140"/>
      <c r="I35140"/>
      <c r="J35140"/>
      <c r="U35140" s="43"/>
      <c r="AE35140"/>
    </row>
    <row r="35141" spans="1:31">
      <c r="A35141">
        <v>80340</v>
      </c>
      <c r="B35141" t="s">
        <v>1111</v>
      </c>
      <c r="C35141" t="s">
        <v>33477</v>
      </c>
      <c r="D35141" t="s">
        <v>33476</v>
      </c>
      <c r="E35141"/>
      <c r="F35141"/>
      <c r="G35141"/>
      <c r="H35141"/>
      <c r="I35141"/>
      <c r="J35141"/>
      <c r="U35141" s="43"/>
      <c r="AE35141"/>
    </row>
    <row r="35142" spans="1:31">
      <c r="A35142">
        <v>80110</v>
      </c>
      <c r="B35142" t="s">
        <v>29891</v>
      </c>
      <c r="C35142" t="s">
        <v>33477</v>
      </c>
      <c r="D35142" t="s">
        <v>33476</v>
      </c>
      <c r="E35142"/>
      <c r="F35142"/>
      <c r="G35142"/>
      <c r="H35142"/>
      <c r="I35142"/>
      <c r="J35142"/>
      <c r="U35142" s="43"/>
      <c r="AE35142"/>
    </row>
    <row r="35143" spans="1:31">
      <c r="A35143">
        <v>80110</v>
      </c>
      <c r="B35143" t="s">
        <v>29892</v>
      </c>
      <c r="C35143" t="s">
        <v>33477</v>
      </c>
      <c r="D35143" t="s">
        <v>33476</v>
      </c>
      <c r="E35143"/>
      <c r="F35143"/>
      <c r="G35143"/>
      <c r="H35143"/>
      <c r="I35143"/>
      <c r="J35143"/>
      <c r="U35143" s="43"/>
      <c r="AE35143"/>
    </row>
    <row r="35144" spans="1:31">
      <c r="A35144">
        <v>80300</v>
      </c>
      <c r="B35144" t="s">
        <v>29893</v>
      </c>
      <c r="C35144" t="s">
        <v>33477</v>
      </c>
      <c r="D35144" t="s">
        <v>33476</v>
      </c>
      <c r="E35144"/>
      <c r="F35144"/>
      <c r="G35144"/>
      <c r="H35144"/>
      <c r="I35144"/>
      <c r="J35144"/>
      <c r="U35144" s="43"/>
      <c r="AE35144"/>
    </row>
    <row r="35145" spans="1:31">
      <c r="A35145">
        <v>80290</v>
      </c>
      <c r="B35145" t="s">
        <v>29894</v>
      </c>
      <c r="C35145" t="s">
        <v>33478</v>
      </c>
      <c r="D35145" t="s">
        <v>33476</v>
      </c>
      <c r="E35145"/>
      <c r="F35145"/>
      <c r="G35145"/>
      <c r="H35145"/>
      <c r="I35145"/>
      <c r="J35145"/>
      <c r="U35145" s="43"/>
      <c r="AE35145"/>
    </row>
    <row r="35146" spans="1:31">
      <c r="A35146">
        <v>80290</v>
      </c>
      <c r="B35146" t="s">
        <v>29894</v>
      </c>
      <c r="C35146" t="s">
        <v>33478</v>
      </c>
      <c r="D35146" t="s">
        <v>33476</v>
      </c>
      <c r="E35146"/>
      <c r="F35146"/>
      <c r="G35146"/>
      <c r="H35146"/>
      <c r="I35146"/>
      <c r="J35146"/>
      <c r="U35146" s="43"/>
      <c r="AE35146"/>
    </row>
    <row r="35147" spans="1:31">
      <c r="A35147">
        <v>80690</v>
      </c>
      <c r="B35147" t="s">
        <v>29895</v>
      </c>
      <c r="C35147" t="s">
        <v>33477</v>
      </c>
      <c r="D35147" t="e">
        <v>#N/A</v>
      </c>
      <c r="E35147"/>
      <c r="F35147"/>
      <c r="G35147"/>
      <c r="H35147"/>
      <c r="I35147"/>
      <c r="J35147"/>
      <c r="U35147" s="43"/>
      <c r="AE35147"/>
    </row>
    <row r="35148" spans="1:31">
      <c r="A35148">
        <v>80140</v>
      </c>
      <c r="B35148" t="s">
        <v>29896</v>
      </c>
      <c r="C35148" t="s">
        <v>33477</v>
      </c>
      <c r="D35148" t="s">
        <v>33476</v>
      </c>
      <c r="E35148"/>
      <c r="F35148"/>
      <c r="G35148"/>
      <c r="H35148"/>
      <c r="I35148"/>
      <c r="J35148"/>
      <c r="U35148" s="43"/>
      <c r="AE35148"/>
    </row>
    <row r="35149" spans="1:31">
      <c r="A35149">
        <v>80400</v>
      </c>
      <c r="B35149" t="s">
        <v>29897</v>
      </c>
      <c r="C35149" t="s">
        <v>33480</v>
      </c>
      <c r="D35149" t="s">
        <v>33476</v>
      </c>
      <c r="E35149"/>
      <c r="F35149"/>
      <c r="G35149"/>
      <c r="H35149"/>
      <c r="I35149"/>
      <c r="J35149"/>
      <c r="U35149" s="43"/>
      <c r="AE35149"/>
    </row>
    <row r="35150" spans="1:31">
      <c r="A35150">
        <v>80290</v>
      </c>
      <c r="B35150" t="s">
        <v>29898</v>
      </c>
      <c r="C35150" t="s">
        <v>33478</v>
      </c>
      <c r="D35150" t="s">
        <v>33476</v>
      </c>
      <c r="E35150"/>
      <c r="F35150"/>
      <c r="G35150"/>
      <c r="H35150"/>
      <c r="I35150"/>
      <c r="J35150"/>
      <c r="U35150" s="43"/>
      <c r="AE35150"/>
    </row>
    <row r="35151" spans="1:31">
      <c r="A35151">
        <v>80870</v>
      </c>
      <c r="B35151" t="s">
        <v>21947</v>
      </c>
      <c r="C35151" t="s">
        <v>33477</v>
      </c>
      <c r="D35151" t="e">
        <v>#N/A</v>
      </c>
      <c r="E35151"/>
      <c r="F35151"/>
      <c r="G35151"/>
      <c r="H35151"/>
      <c r="I35151"/>
      <c r="J35151"/>
      <c r="U35151" s="43"/>
      <c r="AE35151"/>
    </row>
    <row r="35152" spans="1:31">
      <c r="A35152">
        <v>80400</v>
      </c>
      <c r="B35152" t="s">
        <v>29899</v>
      </c>
      <c r="C35152" t="s">
        <v>33480</v>
      </c>
      <c r="D35152" t="s">
        <v>33476</v>
      </c>
      <c r="E35152"/>
      <c r="F35152"/>
      <c r="G35152"/>
      <c r="H35152"/>
      <c r="I35152"/>
      <c r="J35152"/>
      <c r="U35152" s="43"/>
      <c r="AE35152"/>
    </row>
    <row r="35153" spans="1:31">
      <c r="A35153">
        <v>80120</v>
      </c>
      <c r="B35153" t="s">
        <v>29900</v>
      </c>
      <c r="C35153" t="s">
        <v>33480</v>
      </c>
      <c r="D35153" t="s">
        <v>33481</v>
      </c>
      <c r="E35153"/>
      <c r="F35153"/>
      <c r="G35153"/>
      <c r="H35153"/>
      <c r="I35153"/>
      <c r="J35153"/>
      <c r="U35153" s="43"/>
      <c r="AE35153"/>
    </row>
    <row r="35154" spans="1:31">
      <c r="A35154">
        <v>80290</v>
      </c>
      <c r="B35154" t="s">
        <v>29901</v>
      </c>
      <c r="C35154" t="s">
        <v>33478</v>
      </c>
      <c r="D35154" t="s">
        <v>33476</v>
      </c>
      <c r="E35154"/>
      <c r="F35154"/>
      <c r="G35154"/>
      <c r="H35154"/>
      <c r="I35154"/>
      <c r="J35154"/>
      <c r="U35154" s="43"/>
      <c r="AE35154"/>
    </row>
    <row r="35155" spans="1:31">
      <c r="A35155">
        <v>80290</v>
      </c>
      <c r="B35155" t="s">
        <v>29901</v>
      </c>
      <c r="C35155" t="s">
        <v>33478</v>
      </c>
      <c r="D35155" t="s">
        <v>33476</v>
      </c>
      <c r="E35155"/>
      <c r="F35155"/>
      <c r="G35155"/>
      <c r="H35155"/>
      <c r="I35155"/>
      <c r="J35155"/>
      <c r="U35155" s="43"/>
      <c r="AE35155"/>
    </row>
    <row r="35156" spans="1:31">
      <c r="A35156">
        <v>80290</v>
      </c>
      <c r="B35156" t="s">
        <v>29901</v>
      </c>
      <c r="C35156" t="s">
        <v>33478</v>
      </c>
      <c r="D35156" t="s">
        <v>33476</v>
      </c>
      <c r="E35156"/>
      <c r="F35156"/>
      <c r="G35156"/>
      <c r="H35156"/>
      <c r="I35156"/>
      <c r="J35156"/>
      <c r="U35156" s="43"/>
      <c r="AE35156"/>
    </row>
    <row r="35157" spans="1:31">
      <c r="A35157">
        <v>80290</v>
      </c>
      <c r="B35157" t="s">
        <v>29901</v>
      </c>
      <c r="C35157" t="s">
        <v>33478</v>
      </c>
      <c r="D35157" t="s">
        <v>33476</v>
      </c>
      <c r="E35157"/>
      <c r="F35157"/>
      <c r="G35157"/>
      <c r="H35157"/>
      <c r="I35157"/>
      <c r="J35157"/>
      <c r="U35157" s="43"/>
      <c r="AE35157"/>
    </row>
    <row r="35158" spans="1:31">
      <c r="A35158">
        <v>80160</v>
      </c>
      <c r="B35158" t="s">
        <v>29902</v>
      </c>
      <c r="C35158" t="s">
        <v>33477</v>
      </c>
      <c r="D35158" t="s">
        <v>33476</v>
      </c>
      <c r="E35158"/>
      <c r="F35158"/>
      <c r="G35158"/>
      <c r="H35158"/>
      <c r="I35158"/>
      <c r="J35158"/>
      <c r="U35158" s="43"/>
      <c r="AE35158"/>
    </row>
    <row r="35159" spans="1:31">
      <c r="A35159">
        <v>80260</v>
      </c>
      <c r="B35159" t="s">
        <v>29903</v>
      </c>
      <c r="C35159" t="s">
        <v>33477</v>
      </c>
      <c r="D35159" t="s">
        <v>33476</v>
      </c>
      <c r="E35159"/>
      <c r="F35159"/>
      <c r="G35159"/>
      <c r="H35159"/>
      <c r="I35159"/>
      <c r="J35159"/>
      <c r="U35159" s="43"/>
      <c r="AE35159"/>
    </row>
    <row r="35160" spans="1:31">
      <c r="A35160">
        <v>80190</v>
      </c>
      <c r="B35160" t="s">
        <v>29904</v>
      </c>
      <c r="C35160" t="s">
        <v>33477</v>
      </c>
      <c r="D35160" t="s">
        <v>33476</v>
      </c>
      <c r="E35160"/>
      <c r="F35160"/>
      <c r="G35160"/>
      <c r="H35160"/>
      <c r="I35160"/>
      <c r="J35160"/>
      <c r="U35160" s="43"/>
      <c r="AE35160"/>
    </row>
    <row r="35161" spans="1:31">
      <c r="A35161">
        <v>80140</v>
      </c>
      <c r="B35161" t="s">
        <v>29905</v>
      </c>
      <c r="C35161" t="s">
        <v>33477</v>
      </c>
      <c r="D35161" t="s">
        <v>33476</v>
      </c>
      <c r="E35161"/>
      <c r="F35161"/>
      <c r="G35161"/>
      <c r="H35161"/>
      <c r="I35161"/>
      <c r="J35161"/>
      <c r="U35161" s="43"/>
      <c r="AE35161"/>
    </row>
    <row r="35162" spans="1:31">
      <c r="A35162">
        <v>80140</v>
      </c>
      <c r="B35162" t="s">
        <v>29906</v>
      </c>
      <c r="C35162" t="s">
        <v>33477</v>
      </c>
      <c r="D35162" t="s">
        <v>33476</v>
      </c>
      <c r="E35162"/>
      <c r="F35162"/>
      <c r="G35162"/>
      <c r="H35162"/>
      <c r="I35162"/>
      <c r="J35162"/>
      <c r="U35162" s="43"/>
      <c r="AE35162"/>
    </row>
    <row r="35163" spans="1:31">
      <c r="A35163">
        <v>80132</v>
      </c>
      <c r="B35163" t="s">
        <v>29907</v>
      </c>
      <c r="C35163" t="s">
        <v>33477</v>
      </c>
      <c r="D35163" t="s">
        <v>33476</v>
      </c>
      <c r="E35163"/>
      <c r="F35163"/>
      <c r="G35163"/>
      <c r="H35163"/>
      <c r="I35163"/>
      <c r="J35163"/>
      <c r="U35163" s="43"/>
      <c r="AE35163"/>
    </row>
    <row r="35164" spans="1:31">
      <c r="A35164">
        <v>80150</v>
      </c>
      <c r="B35164" t="s">
        <v>29908</v>
      </c>
      <c r="C35164" t="s">
        <v>33477</v>
      </c>
      <c r="D35164" t="s">
        <v>33481</v>
      </c>
      <c r="E35164"/>
      <c r="F35164"/>
      <c r="G35164"/>
      <c r="H35164"/>
      <c r="I35164"/>
      <c r="J35164"/>
      <c r="U35164" s="43"/>
      <c r="AE35164"/>
    </row>
    <row r="35165" spans="1:31">
      <c r="A35165">
        <v>80132</v>
      </c>
      <c r="B35165" t="s">
        <v>29909</v>
      </c>
      <c r="C35165" t="s">
        <v>33477</v>
      </c>
      <c r="D35165" t="s">
        <v>33476</v>
      </c>
      <c r="E35165"/>
      <c r="F35165"/>
      <c r="G35165"/>
      <c r="H35165"/>
      <c r="I35165"/>
      <c r="J35165"/>
      <c r="U35165" s="43"/>
      <c r="AE35165"/>
    </row>
    <row r="35166" spans="1:31">
      <c r="A35166">
        <v>80140</v>
      </c>
      <c r="B35166" t="s">
        <v>29910</v>
      </c>
      <c r="C35166" t="s">
        <v>33477</v>
      </c>
      <c r="D35166" t="s">
        <v>33476</v>
      </c>
      <c r="E35166"/>
      <c r="F35166"/>
      <c r="G35166"/>
      <c r="H35166"/>
      <c r="I35166"/>
      <c r="J35166"/>
      <c r="U35166" s="43"/>
      <c r="AE35166"/>
    </row>
    <row r="35167" spans="1:31">
      <c r="A35167">
        <v>80430</v>
      </c>
      <c r="B35167" t="s">
        <v>29911</v>
      </c>
      <c r="C35167" t="s">
        <v>33477</v>
      </c>
      <c r="D35167" t="e">
        <v>#N/A</v>
      </c>
      <c r="E35167"/>
      <c r="F35167"/>
      <c r="G35167"/>
      <c r="H35167"/>
      <c r="I35167"/>
      <c r="J35167"/>
      <c r="U35167" s="43"/>
      <c r="AE35167"/>
    </row>
    <row r="35168" spans="1:31">
      <c r="A35168">
        <v>80340</v>
      </c>
      <c r="B35168" t="s">
        <v>29912</v>
      </c>
      <c r="C35168" t="s">
        <v>33477</v>
      </c>
      <c r="D35168" t="s">
        <v>33476</v>
      </c>
      <c r="E35168"/>
      <c r="F35168"/>
      <c r="G35168"/>
      <c r="H35168"/>
      <c r="I35168"/>
      <c r="J35168"/>
      <c r="U35168" s="43"/>
      <c r="AE35168"/>
    </row>
    <row r="35169" spans="1:31">
      <c r="A35169">
        <v>80110</v>
      </c>
      <c r="B35169" t="s">
        <v>29913</v>
      </c>
      <c r="C35169" t="s">
        <v>33477</v>
      </c>
      <c r="D35169" t="s">
        <v>33476</v>
      </c>
      <c r="E35169"/>
      <c r="F35169"/>
      <c r="G35169"/>
      <c r="H35169"/>
      <c r="I35169"/>
      <c r="J35169"/>
      <c r="U35169" s="43"/>
      <c r="AE35169"/>
    </row>
    <row r="35170" spans="1:31">
      <c r="A35170">
        <v>80600</v>
      </c>
      <c r="B35170" t="s">
        <v>1138</v>
      </c>
      <c r="C35170" t="s">
        <v>33478</v>
      </c>
      <c r="D35170" t="s">
        <v>33476</v>
      </c>
      <c r="E35170"/>
      <c r="F35170"/>
      <c r="G35170"/>
      <c r="H35170"/>
      <c r="I35170"/>
      <c r="J35170"/>
      <c r="U35170" s="43"/>
      <c r="AE35170"/>
    </row>
    <row r="35171" spans="1:31">
      <c r="A35171">
        <v>80390</v>
      </c>
      <c r="B35171" t="s">
        <v>29914</v>
      </c>
      <c r="C35171" t="s">
        <v>33477</v>
      </c>
      <c r="D35171" t="e">
        <v>#N/A</v>
      </c>
      <c r="E35171"/>
      <c r="F35171"/>
      <c r="G35171"/>
      <c r="H35171"/>
      <c r="I35171"/>
      <c r="J35171"/>
      <c r="U35171" s="43"/>
      <c r="AE35171"/>
    </row>
    <row r="35172" spans="1:31">
      <c r="A35172">
        <v>80860</v>
      </c>
      <c r="B35172" t="s">
        <v>29915</v>
      </c>
      <c r="C35172" t="s">
        <v>33480</v>
      </c>
      <c r="D35172" t="s">
        <v>33481</v>
      </c>
      <c r="E35172"/>
      <c r="F35172"/>
      <c r="G35172"/>
      <c r="H35172"/>
      <c r="I35172"/>
      <c r="J35172"/>
      <c r="U35172" s="43"/>
      <c r="AE35172"/>
    </row>
    <row r="35173" spans="1:31">
      <c r="A35173">
        <v>80150</v>
      </c>
      <c r="B35173" t="s">
        <v>29916</v>
      </c>
      <c r="C35173" t="s">
        <v>33477</v>
      </c>
      <c r="D35173" t="s">
        <v>33481</v>
      </c>
      <c r="E35173"/>
      <c r="F35173"/>
      <c r="G35173"/>
      <c r="H35173"/>
      <c r="I35173"/>
      <c r="J35173"/>
      <c r="U35173" s="43"/>
      <c r="AE35173"/>
    </row>
    <row r="35174" spans="1:31">
      <c r="A35174">
        <v>80860</v>
      </c>
      <c r="B35174" t="s">
        <v>29917</v>
      </c>
      <c r="C35174" t="s">
        <v>33480</v>
      </c>
      <c r="D35174" t="s">
        <v>33481</v>
      </c>
      <c r="E35174"/>
      <c r="F35174"/>
      <c r="G35174"/>
      <c r="H35174"/>
      <c r="I35174"/>
      <c r="J35174"/>
      <c r="U35174" s="43"/>
      <c r="AE35174"/>
    </row>
    <row r="35175" spans="1:31">
      <c r="A35175">
        <v>80240</v>
      </c>
      <c r="B35175" t="s">
        <v>29918</v>
      </c>
      <c r="C35175" t="s">
        <v>33478</v>
      </c>
      <c r="D35175" t="s">
        <v>33476</v>
      </c>
      <c r="E35175"/>
      <c r="F35175"/>
      <c r="G35175"/>
      <c r="H35175"/>
      <c r="I35175"/>
      <c r="J35175"/>
      <c r="U35175" s="43"/>
      <c r="AE35175"/>
    </row>
    <row r="35176" spans="1:31">
      <c r="A35176">
        <v>80600</v>
      </c>
      <c r="B35176" t="s">
        <v>29919</v>
      </c>
      <c r="C35176" t="s">
        <v>33478</v>
      </c>
      <c r="D35176" t="s">
        <v>33476</v>
      </c>
      <c r="E35176"/>
      <c r="F35176"/>
      <c r="G35176"/>
      <c r="H35176"/>
      <c r="I35176"/>
      <c r="J35176"/>
      <c r="U35176" s="43"/>
      <c r="AE35176"/>
    </row>
    <row r="35177" spans="1:31">
      <c r="A35177">
        <v>80210</v>
      </c>
      <c r="B35177" t="s">
        <v>29920</v>
      </c>
      <c r="C35177" t="s">
        <v>33477</v>
      </c>
      <c r="D35177" t="s">
        <v>33476</v>
      </c>
      <c r="E35177"/>
      <c r="F35177"/>
      <c r="G35177"/>
      <c r="H35177"/>
      <c r="I35177"/>
      <c r="J35177"/>
      <c r="U35177" s="43"/>
      <c r="AE35177"/>
    </row>
    <row r="35178" spans="1:31">
      <c r="A35178">
        <v>80290</v>
      </c>
      <c r="B35178" t="s">
        <v>29921</v>
      </c>
      <c r="C35178" t="s">
        <v>33478</v>
      </c>
      <c r="D35178" t="s">
        <v>33476</v>
      </c>
      <c r="E35178"/>
      <c r="F35178"/>
      <c r="G35178"/>
      <c r="H35178"/>
      <c r="I35178"/>
      <c r="J35178"/>
      <c r="U35178" s="43"/>
      <c r="AE35178"/>
    </row>
    <row r="35179" spans="1:31">
      <c r="A35179">
        <v>80400</v>
      </c>
      <c r="B35179" t="s">
        <v>21975</v>
      </c>
      <c r="C35179" t="s">
        <v>33480</v>
      </c>
      <c r="D35179" t="s">
        <v>33476</v>
      </c>
      <c r="E35179"/>
      <c r="F35179"/>
      <c r="G35179"/>
      <c r="H35179"/>
      <c r="I35179"/>
      <c r="J35179"/>
      <c r="U35179" s="43"/>
      <c r="AE35179"/>
    </row>
    <row r="35180" spans="1:31">
      <c r="A35180">
        <v>80140</v>
      </c>
      <c r="B35180" t="s">
        <v>29922</v>
      </c>
      <c r="C35180" t="s">
        <v>33477</v>
      </c>
      <c r="D35180" t="s">
        <v>33476</v>
      </c>
      <c r="E35180"/>
      <c r="F35180"/>
      <c r="G35180"/>
      <c r="H35180"/>
      <c r="I35180"/>
      <c r="J35180"/>
      <c r="U35180" s="43"/>
      <c r="AE35180"/>
    </row>
    <row r="35181" spans="1:31">
      <c r="A35181">
        <v>80540</v>
      </c>
      <c r="B35181" t="s">
        <v>29923</v>
      </c>
      <c r="C35181" t="s">
        <v>33477</v>
      </c>
      <c r="D35181" t="s">
        <v>33476</v>
      </c>
      <c r="E35181"/>
      <c r="F35181"/>
      <c r="G35181"/>
      <c r="H35181"/>
      <c r="I35181"/>
      <c r="J35181"/>
      <c r="U35181" s="43"/>
      <c r="AE35181"/>
    </row>
    <row r="35182" spans="1:31">
      <c r="A35182">
        <v>80135</v>
      </c>
      <c r="B35182" t="s">
        <v>29924</v>
      </c>
      <c r="C35182" t="s">
        <v>33477</v>
      </c>
      <c r="D35182" t="s">
        <v>33476</v>
      </c>
      <c r="E35182"/>
      <c r="F35182"/>
      <c r="G35182"/>
      <c r="H35182"/>
      <c r="I35182"/>
      <c r="J35182"/>
      <c r="U35182" s="43"/>
      <c r="AE35182"/>
    </row>
    <row r="35183" spans="1:31">
      <c r="A35183">
        <v>80160</v>
      </c>
      <c r="B35183" t="s">
        <v>29925</v>
      </c>
      <c r="C35183" t="s">
        <v>33477</v>
      </c>
      <c r="D35183" t="s">
        <v>33476</v>
      </c>
      <c r="E35183"/>
      <c r="F35183"/>
      <c r="G35183"/>
      <c r="H35183"/>
      <c r="I35183"/>
      <c r="J35183"/>
      <c r="U35183" s="43"/>
      <c r="AE35183"/>
    </row>
    <row r="35184" spans="1:31">
      <c r="A35184">
        <v>80460</v>
      </c>
      <c r="B35184" t="s">
        <v>29926</v>
      </c>
      <c r="C35184" t="s">
        <v>33477</v>
      </c>
      <c r="D35184" t="s">
        <v>33476</v>
      </c>
      <c r="E35184"/>
      <c r="F35184"/>
      <c r="G35184"/>
      <c r="H35184"/>
      <c r="I35184"/>
      <c r="J35184"/>
      <c r="U35184" s="43"/>
      <c r="AE35184"/>
    </row>
    <row r="35185" spans="1:31">
      <c r="A35185">
        <v>80600</v>
      </c>
      <c r="B35185" t="s">
        <v>29927</v>
      </c>
      <c r="C35185" t="s">
        <v>33478</v>
      </c>
      <c r="D35185" t="s">
        <v>33476</v>
      </c>
      <c r="E35185"/>
      <c r="F35185"/>
      <c r="G35185"/>
      <c r="H35185"/>
      <c r="I35185"/>
      <c r="J35185"/>
      <c r="U35185" s="43"/>
      <c r="AE35185"/>
    </row>
    <row r="35186" spans="1:31">
      <c r="A35186">
        <v>80300</v>
      </c>
      <c r="B35186" t="s">
        <v>29928</v>
      </c>
      <c r="C35186" t="s">
        <v>33477</v>
      </c>
      <c r="D35186" t="s">
        <v>33476</v>
      </c>
      <c r="E35186"/>
      <c r="F35186"/>
      <c r="G35186"/>
      <c r="H35186"/>
      <c r="I35186"/>
      <c r="J35186"/>
      <c r="U35186" s="43"/>
      <c r="AE35186"/>
    </row>
    <row r="35187" spans="1:31">
      <c r="A35187">
        <v>80190</v>
      </c>
      <c r="B35187" t="s">
        <v>29929</v>
      </c>
      <c r="C35187" t="s">
        <v>33477</v>
      </c>
      <c r="D35187" t="s">
        <v>33476</v>
      </c>
      <c r="E35187"/>
      <c r="F35187"/>
      <c r="G35187"/>
      <c r="H35187"/>
      <c r="I35187"/>
      <c r="J35187"/>
      <c r="U35187" s="43"/>
      <c r="AE35187"/>
    </row>
    <row r="35188" spans="1:31">
      <c r="A35188">
        <v>80700</v>
      </c>
      <c r="B35188" t="s">
        <v>29930</v>
      </c>
      <c r="C35188" t="s">
        <v>33477</v>
      </c>
      <c r="D35188" t="s">
        <v>33481</v>
      </c>
      <c r="E35188"/>
      <c r="F35188"/>
      <c r="G35188"/>
      <c r="H35188"/>
      <c r="I35188"/>
      <c r="J35188"/>
      <c r="U35188" s="43"/>
      <c r="AE35188"/>
    </row>
    <row r="35189" spans="1:31">
      <c r="A35189">
        <v>80700</v>
      </c>
      <c r="B35189" t="s">
        <v>29930</v>
      </c>
      <c r="C35189" t="s">
        <v>33477</v>
      </c>
      <c r="D35189" t="s">
        <v>33481</v>
      </c>
      <c r="E35189"/>
      <c r="F35189"/>
      <c r="G35189"/>
      <c r="H35189"/>
      <c r="I35189"/>
      <c r="J35189"/>
      <c r="U35189" s="43"/>
      <c r="AE35189"/>
    </row>
    <row r="35190" spans="1:31">
      <c r="A35190">
        <v>80230</v>
      </c>
      <c r="B35190" t="s">
        <v>29931</v>
      </c>
      <c r="C35190" t="s">
        <v>33477</v>
      </c>
      <c r="D35190" t="s">
        <v>33481</v>
      </c>
      <c r="E35190"/>
      <c r="F35190"/>
      <c r="G35190"/>
      <c r="H35190"/>
      <c r="I35190"/>
      <c r="J35190"/>
      <c r="U35190" s="43"/>
      <c r="AE35190"/>
    </row>
    <row r="35191" spans="1:31">
      <c r="A35191">
        <v>80670</v>
      </c>
      <c r="B35191" t="s">
        <v>29932</v>
      </c>
      <c r="C35191" t="s">
        <v>33477</v>
      </c>
      <c r="D35191" t="s">
        <v>33476</v>
      </c>
      <c r="E35191"/>
      <c r="F35191"/>
      <c r="G35191"/>
      <c r="H35191"/>
      <c r="I35191"/>
      <c r="J35191"/>
      <c r="U35191" s="43"/>
      <c r="AE35191"/>
    </row>
    <row r="35192" spans="1:31">
      <c r="A35192">
        <v>80200</v>
      </c>
      <c r="B35192" t="s">
        <v>26833</v>
      </c>
      <c r="C35192" t="s">
        <v>33477</v>
      </c>
      <c r="D35192" t="s">
        <v>33476</v>
      </c>
      <c r="E35192"/>
      <c r="F35192"/>
      <c r="G35192"/>
      <c r="H35192"/>
      <c r="I35192"/>
      <c r="J35192"/>
      <c r="U35192" s="43"/>
      <c r="AE35192"/>
    </row>
    <row r="35193" spans="1:31">
      <c r="A35193">
        <v>80320</v>
      </c>
      <c r="B35193" t="s">
        <v>29933</v>
      </c>
      <c r="C35193" t="s">
        <v>33477</v>
      </c>
      <c r="D35193" t="s">
        <v>33476</v>
      </c>
      <c r="E35193"/>
      <c r="F35193"/>
      <c r="G35193"/>
      <c r="H35193"/>
      <c r="I35193"/>
      <c r="J35193"/>
      <c r="U35193" s="43"/>
      <c r="AE35193"/>
    </row>
    <row r="35194" spans="1:31">
      <c r="A35194">
        <v>80320</v>
      </c>
      <c r="B35194" t="s">
        <v>29933</v>
      </c>
      <c r="C35194" t="s">
        <v>33477</v>
      </c>
      <c r="D35194" t="s">
        <v>33476</v>
      </c>
      <c r="E35194"/>
      <c r="F35194"/>
      <c r="G35194"/>
      <c r="H35194"/>
      <c r="I35194"/>
      <c r="J35194"/>
      <c r="U35194" s="43"/>
      <c r="AE35194"/>
    </row>
    <row r="35195" spans="1:31">
      <c r="A35195">
        <v>80320</v>
      </c>
      <c r="B35195" t="s">
        <v>29933</v>
      </c>
      <c r="C35195" t="s">
        <v>33477</v>
      </c>
      <c r="D35195" t="s">
        <v>33476</v>
      </c>
      <c r="E35195"/>
      <c r="F35195"/>
      <c r="G35195"/>
      <c r="H35195"/>
      <c r="I35195"/>
      <c r="J35195"/>
      <c r="U35195" s="43"/>
      <c r="AE35195"/>
    </row>
    <row r="35196" spans="1:31">
      <c r="A35196">
        <v>80310</v>
      </c>
      <c r="B35196" t="s">
        <v>29934</v>
      </c>
      <c r="C35196" t="s">
        <v>33477</v>
      </c>
      <c r="D35196" t="s">
        <v>33476</v>
      </c>
      <c r="E35196"/>
      <c r="F35196"/>
      <c r="G35196"/>
      <c r="H35196"/>
      <c r="I35196"/>
      <c r="J35196"/>
      <c r="U35196" s="43"/>
      <c r="AE35196"/>
    </row>
    <row r="35197" spans="1:31">
      <c r="A35197">
        <v>80500</v>
      </c>
      <c r="B35197" t="s">
        <v>29935</v>
      </c>
      <c r="C35197" t="s">
        <v>33477</v>
      </c>
      <c r="D35197" t="s">
        <v>33476</v>
      </c>
      <c r="E35197"/>
      <c r="F35197"/>
      <c r="G35197"/>
      <c r="H35197"/>
      <c r="I35197"/>
      <c r="J35197"/>
      <c r="U35197" s="43"/>
      <c r="AE35197"/>
    </row>
    <row r="35198" spans="1:31">
      <c r="A35198">
        <v>80500</v>
      </c>
      <c r="B35198" t="s">
        <v>29935</v>
      </c>
      <c r="C35198" t="s">
        <v>33477</v>
      </c>
      <c r="D35198" t="s">
        <v>33476</v>
      </c>
      <c r="E35198"/>
      <c r="F35198"/>
      <c r="G35198"/>
      <c r="H35198"/>
      <c r="I35198"/>
      <c r="J35198"/>
      <c r="U35198" s="43"/>
      <c r="AE35198"/>
    </row>
    <row r="35199" spans="1:31">
      <c r="A35199">
        <v>80260</v>
      </c>
      <c r="B35199" t="s">
        <v>29936</v>
      </c>
      <c r="C35199" t="s">
        <v>33477</v>
      </c>
      <c r="D35199" t="s">
        <v>33476</v>
      </c>
      <c r="E35199"/>
      <c r="F35199"/>
      <c r="G35199"/>
      <c r="H35199"/>
      <c r="I35199"/>
      <c r="J35199"/>
      <c r="U35199" s="43"/>
      <c r="AE35199"/>
    </row>
    <row r="35200" spans="1:31">
      <c r="A35200">
        <v>80500</v>
      </c>
      <c r="B35200" t="s">
        <v>29937</v>
      </c>
      <c r="C35200" t="s">
        <v>33477</v>
      </c>
      <c r="D35200" t="s">
        <v>33476</v>
      </c>
      <c r="E35200"/>
      <c r="F35200"/>
      <c r="G35200"/>
      <c r="H35200"/>
      <c r="I35200"/>
      <c r="J35200"/>
      <c r="U35200" s="43"/>
      <c r="AE35200"/>
    </row>
    <row r="35201" spans="1:31">
      <c r="A35201">
        <v>80500</v>
      </c>
      <c r="B35201" t="s">
        <v>29937</v>
      </c>
      <c r="C35201" t="s">
        <v>33477</v>
      </c>
      <c r="D35201" t="s">
        <v>33476</v>
      </c>
      <c r="E35201"/>
      <c r="F35201"/>
      <c r="G35201"/>
      <c r="H35201"/>
      <c r="I35201"/>
      <c r="J35201"/>
      <c r="U35201" s="43"/>
      <c r="AE35201"/>
    </row>
    <row r="35202" spans="1:31">
      <c r="A35202">
        <v>80500</v>
      </c>
      <c r="B35202" t="s">
        <v>29937</v>
      </c>
      <c r="C35202" t="s">
        <v>33477</v>
      </c>
      <c r="D35202" t="s">
        <v>33476</v>
      </c>
      <c r="E35202"/>
      <c r="F35202"/>
      <c r="G35202"/>
      <c r="H35202"/>
      <c r="I35202"/>
      <c r="J35202"/>
      <c r="U35202" s="43"/>
      <c r="AE35202"/>
    </row>
    <row r="35203" spans="1:31">
      <c r="A35203">
        <v>80540</v>
      </c>
      <c r="B35203" t="s">
        <v>29938</v>
      </c>
      <c r="C35203" t="s">
        <v>33477</v>
      </c>
      <c r="D35203" t="s">
        <v>33476</v>
      </c>
      <c r="E35203"/>
      <c r="F35203"/>
      <c r="G35203"/>
      <c r="H35203"/>
      <c r="I35203"/>
      <c r="J35203"/>
      <c r="U35203" s="43"/>
      <c r="AE35203"/>
    </row>
    <row r="35204" spans="1:31">
      <c r="A35204">
        <v>80160</v>
      </c>
      <c r="B35204" t="s">
        <v>29939</v>
      </c>
      <c r="C35204" t="s">
        <v>33477</v>
      </c>
      <c r="D35204" t="s">
        <v>33476</v>
      </c>
      <c r="E35204"/>
      <c r="F35204"/>
      <c r="G35204"/>
      <c r="H35204"/>
      <c r="I35204"/>
      <c r="J35204"/>
      <c r="U35204" s="43"/>
      <c r="AE35204"/>
    </row>
    <row r="35205" spans="1:31">
      <c r="A35205">
        <v>80110</v>
      </c>
      <c r="B35205" t="s">
        <v>29940</v>
      </c>
      <c r="C35205" t="s">
        <v>33477</v>
      </c>
      <c r="D35205" t="s">
        <v>33476</v>
      </c>
      <c r="E35205"/>
      <c r="F35205"/>
      <c r="G35205"/>
      <c r="H35205"/>
      <c r="I35205"/>
      <c r="J35205"/>
      <c r="U35205" s="43"/>
      <c r="AE35205"/>
    </row>
    <row r="35206" spans="1:31">
      <c r="A35206">
        <v>80240</v>
      </c>
      <c r="B35206" t="s">
        <v>29941</v>
      </c>
      <c r="C35206" t="s">
        <v>33478</v>
      </c>
      <c r="D35206" t="s">
        <v>33476</v>
      </c>
      <c r="E35206"/>
      <c r="F35206"/>
      <c r="G35206"/>
      <c r="H35206"/>
      <c r="I35206"/>
      <c r="J35206"/>
      <c r="U35206" s="43"/>
      <c r="AE35206"/>
    </row>
    <row r="35207" spans="1:31">
      <c r="A35207">
        <v>80290</v>
      </c>
      <c r="B35207" t="s">
        <v>29942</v>
      </c>
      <c r="C35207" t="s">
        <v>33478</v>
      </c>
      <c r="D35207" t="s">
        <v>33476</v>
      </c>
      <c r="E35207"/>
      <c r="F35207"/>
      <c r="G35207"/>
      <c r="H35207"/>
      <c r="I35207"/>
      <c r="J35207"/>
      <c r="U35207" s="43"/>
      <c r="AE35207"/>
    </row>
    <row r="35208" spans="1:31">
      <c r="A35208">
        <v>80290</v>
      </c>
      <c r="B35208" t="s">
        <v>29942</v>
      </c>
      <c r="C35208" t="s">
        <v>33478</v>
      </c>
      <c r="D35208" t="s">
        <v>33476</v>
      </c>
      <c r="E35208"/>
      <c r="F35208"/>
      <c r="G35208"/>
      <c r="H35208"/>
      <c r="I35208"/>
      <c r="J35208"/>
      <c r="U35208" s="43"/>
      <c r="AE35208"/>
    </row>
    <row r="35209" spans="1:31">
      <c r="A35209">
        <v>80150</v>
      </c>
      <c r="B35209" t="s">
        <v>29943</v>
      </c>
      <c r="C35209" t="s">
        <v>33477</v>
      </c>
      <c r="D35209" t="s">
        <v>33481</v>
      </c>
      <c r="E35209"/>
      <c r="F35209"/>
      <c r="G35209"/>
      <c r="H35209"/>
      <c r="I35209"/>
      <c r="J35209"/>
      <c r="U35209" s="43"/>
      <c r="AE35209"/>
    </row>
    <row r="35210" spans="1:31">
      <c r="A35210">
        <v>80480</v>
      </c>
      <c r="B35210" t="s">
        <v>29944</v>
      </c>
      <c r="C35210" t="s">
        <v>33477</v>
      </c>
      <c r="D35210" t="s">
        <v>33476</v>
      </c>
      <c r="E35210"/>
      <c r="F35210"/>
      <c r="G35210"/>
      <c r="H35210"/>
      <c r="I35210"/>
      <c r="J35210"/>
      <c r="U35210" s="43"/>
      <c r="AE35210"/>
    </row>
    <row r="35211" spans="1:31">
      <c r="A35211">
        <v>80860</v>
      </c>
      <c r="B35211" t="s">
        <v>29945</v>
      </c>
      <c r="C35211" t="s">
        <v>33480</v>
      </c>
      <c r="D35211" t="s">
        <v>33481</v>
      </c>
      <c r="E35211"/>
      <c r="F35211"/>
      <c r="G35211"/>
      <c r="H35211"/>
      <c r="I35211"/>
      <c r="J35211"/>
      <c r="U35211" s="43"/>
      <c r="AE35211"/>
    </row>
    <row r="35212" spans="1:31">
      <c r="A35212">
        <v>80115</v>
      </c>
      <c r="B35212" t="s">
        <v>29946</v>
      </c>
      <c r="C35212" t="s">
        <v>33477</v>
      </c>
      <c r="D35212" t="e">
        <v>#N/A</v>
      </c>
      <c r="E35212"/>
      <c r="F35212"/>
      <c r="G35212"/>
      <c r="H35212"/>
      <c r="I35212"/>
      <c r="J35212"/>
      <c r="U35212" s="43"/>
      <c r="AE35212"/>
    </row>
    <row r="35213" spans="1:31">
      <c r="A35213">
        <v>80580</v>
      </c>
      <c r="B35213" t="s">
        <v>29947</v>
      </c>
      <c r="C35213" t="s">
        <v>33477</v>
      </c>
      <c r="D35213" t="s">
        <v>33476</v>
      </c>
      <c r="E35213"/>
      <c r="F35213"/>
      <c r="G35213"/>
      <c r="H35213"/>
      <c r="I35213"/>
      <c r="J35213"/>
      <c r="U35213" s="43"/>
      <c r="AE35213"/>
    </row>
    <row r="35214" spans="1:31">
      <c r="A35214">
        <v>80132</v>
      </c>
      <c r="B35214" t="s">
        <v>29948</v>
      </c>
      <c r="C35214" t="s">
        <v>33477</v>
      </c>
      <c r="D35214" t="s">
        <v>33476</v>
      </c>
      <c r="E35214"/>
      <c r="F35214"/>
      <c r="G35214"/>
      <c r="H35214"/>
      <c r="I35214"/>
      <c r="J35214"/>
      <c r="U35214" s="43"/>
      <c r="AE35214"/>
    </row>
    <row r="35215" spans="1:31">
      <c r="A35215">
        <v>80190</v>
      </c>
      <c r="B35215" t="s">
        <v>29949</v>
      </c>
      <c r="C35215" t="s">
        <v>33477</v>
      </c>
      <c r="D35215" t="s">
        <v>33476</v>
      </c>
      <c r="E35215"/>
      <c r="F35215"/>
      <c r="G35215"/>
      <c r="H35215"/>
      <c r="I35215"/>
      <c r="J35215"/>
      <c r="U35215" s="43"/>
      <c r="AE35215"/>
    </row>
    <row r="35216" spans="1:31">
      <c r="A35216">
        <v>80260</v>
      </c>
      <c r="B35216" t="s">
        <v>29950</v>
      </c>
      <c r="C35216" t="s">
        <v>33477</v>
      </c>
      <c r="D35216" t="s">
        <v>33476</v>
      </c>
      <c r="E35216"/>
      <c r="F35216"/>
      <c r="G35216"/>
      <c r="H35216"/>
      <c r="I35216"/>
      <c r="J35216"/>
      <c r="U35216" s="43"/>
      <c r="AE35216"/>
    </row>
    <row r="35217" spans="1:31">
      <c r="A35217">
        <v>80300</v>
      </c>
      <c r="B35217" t="s">
        <v>29951</v>
      </c>
      <c r="C35217" t="s">
        <v>33477</v>
      </c>
      <c r="D35217" t="s">
        <v>33476</v>
      </c>
      <c r="E35217"/>
      <c r="F35217"/>
      <c r="G35217"/>
      <c r="H35217"/>
      <c r="I35217"/>
      <c r="J35217"/>
      <c r="U35217" s="43"/>
      <c r="AE35217"/>
    </row>
    <row r="35218" spans="1:31">
      <c r="A35218">
        <v>80370</v>
      </c>
      <c r="B35218" t="s">
        <v>29952</v>
      </c>
      <c r="C35218" t="s">
        <v>33477</v>
      </c>
      <c r="D35218" t="s">
        <v>33476</v>
      </c>
      <c r="E35218"/>
      <c r="F35218"/>
      <c r="G35218"/>
      <c r="H35218"/>
      <c r="I35218"/>
      <c r="J35218"/>
      <c r="U35218" s="43"/>
      <c r="AE35218"/>
    </row>
    <row r="35219" spans="1:31">
      <c r="A35219">
        <v>80160</v>
      </c>
      <c r="B35219" t="s">
        <v>29953</v>
      </c>
      <c r="C35219" t="s">
        <v>33477</v>
      </c>
      <c r="D35219" t="s">
        <v>33476</v>
      </c>
      <c r="E35219"/>
      <c r="F35219"/>
      <c r="G35219"/>
      <c r="H35219"/>
      <c r="I35219"/>
      <c r="J35219"/>
      <c r="U35219" s="43"/>
      <c r="AE35219"/>
    </row>
    <row r="35220" spans="1:31">
      <c r="A35220">
        <v>80340</v>
      </c>
      <c r="B35220" t="s">
        <v>29954</v>
      </c>
      <c r="C35220" t="s">
        <v>33477</v>
      </c>
      <c r="D35220" t="s">
        <v>33476</v>
      </c>
      <c r="E35220"/>
      <c r="F35220"/>
      <c r="G35220"/>
      <c r="H35220"/>
      <c r="I35220"/>
      <c r="J35220"/>
      <c r="U35220" s="43"/>
      <c r="AE35220"/>
    </row>
    <row r="35221" spans="1:31">
      <c r="A35221">
        <v>80560</v>
      </c>
      <c r="B35221" t="s">
        <v>29955</v>
      </c>
      <c r="C35221" t="s">
        <v>33478</v>
      </c>
      <c r="D35221" t="s">
        <v>33476</v>
      </c>
      <c r="E35221"/>
      <c r="F35221"/>
      <c r="G35221"/>
      <c r="H35221"/>
      <c r="I35221"/>
      <c r="J35221"/>
      <c r="U35221" s="43"/>
      <c r="AE35221"/>
    </row>
    <row r="35222" spans="1:31">
      <c r="A35222">
        <v>80320</v>
      </c>
      <c r="B35222" t="s">
        <v>29956</v>
      </c>
      <c r="C35222" t="s">
        <v>33477</v>
      </c>
      <c r="D35222" t="s">
        <v>33476</v>
      </c>
      <c r="E35222"/>
      <c r="F35222"/>
      <c r="G35222"/>
      <c r="H35222"/>
      <c r="I35222"/>
      <c r="J35222"/>
      <c r="U35222" s="43"/>
      <c r="AE35222"/>
    </row>
    <row r="35223" spans="1:31">
      <c r="A35223">
        <v>80320</v>
      </c>
      <c r="B35223" t="s">
        <v>29957</v>
      </c>
      <c r="C35223" t="s">
        <v>33477</v>
      </c>
      <c r="D35223" t="s">
        <v>33476</v>
      </c>
      <c r="E35223"/>
      <c r="F35223"/>
      <c r="G35223"/>
      <c r="H35223"/>
      <c r="I35223"/>
      <c r="J35223"/>
      <c r="U35223" s="43"/>
      <c r="AE35223"/>
    </row>
    <row r="35224" spans="1:31">
      <c r="A35224">
        <v>80300</v>
      </c>
      <c r="B35224" t="s">
        <v>29958</v>
      </c>
      <c r="C35224" t="s">
        <v>33477</v>
      </c>
      <c r="D35224" t="s">
        <v>33476</v>
      </c>
      <c r="E35224"/>
      <c r="F35224"/>
      <c r="G35224"/>
      <c r="H35224"/>
      <c r="I35224"/>
      <c r="J35224"/>
      <c r="U35224" s="43"/>
      <c r="AE35224"/>
    </row>
    <row r="35225" spans="1:31">
      <c r="A35225">
        <v>80120</v>
      </c>
      <c r="B35225" t="s">
        <v>29959</v>
      </c>
      <c r="C35225" t="s">
        <v>33480</v>
      </c>
      <c r="D35225" t="s">
        <v>33481</v>
      </c>
      <c r="E35225"/>
      <c r="F35225"/>
      <c r="G35225"/>
      <c r="H35225"/>
      <c r="I35225"/>
      <c r="J35225"/>
      <c r="U35225" s="43"/>
      <c r="AE35225"/>
    </row>
    <row r="35226" spans="1:31">
      <c r="A35226">
        <v>80115</v>
      </c>
      <c r="B35226" t="s">
        <v>29960</v>
      </c>
      <c r="C35226" t="s">
        <v>33477</v>
      </c>
      <c r="D35226" t="e">
        <v>#N/A</v>
      </c>
      <c r="E35226"/>
      <c r="F35226"/>
      <c r="G35226"/>
      <c r="H35226"/>
      <c r="I35226"/>
      <c r="J35226"/>
      <c r="U35226" s="43"/>
      <c r="AE35226"/>
    </row>
    <row r="35227" spans="1:31">
      <c r="A35227">
        <v>80430</v>
      </c>
      <c r="B35227" t="s">
        <v>29961</v>
      </c>
      <c r="C35227" t="s">
        <v>33477</v>
      </c>
      <c r="D35227" t="e">
        <v>#N/A</v>
      </c>
      <c r="E35227"/>
      <c r="F35227"/>
      <c r="G35227"/>
      <c r="H35227"/>
      <c r="I35227"/>
      <c r="J35227"/>
      <c r="U35227" s="43"/>
      <c r="AE35227"/>
    </row>
    <row r="35228" spans="1:31">
      <c r="A35228">
        <v>80118</v>
      </c>
      <c r="B35228" t="s">
        <v>29962</v>
      </c>
      <c r="C35228" t="s">
        <v>33477</v>
      </c>
      <c r="D35228" t="s">
        <v>33476</v>
      </c>
      <c r="E35228"/>
      <c r="F35228"/>
      <c r="G35228"/>
      <c r="H35228"/>
      <c r="I35228"/>
      <c r="J35228"/>
      <c r="U35228" s="43"/>
      <c r="AE35228"/>
    </row>
    <row r="35229" spans="1:31">
      <c r="A35229">
        <v>80132</v>
      </c>
      <c r="B35229" t="s">
        <v>29963</v>
      </c>
      <c r="C35229" t="s">
        <v>33477</v>
      </c>
      <c r="D35229" t="s">
        <v>33476</v>
      </c>
      <c r="E35229"/>
      <c r="F35229"/>
      <c r="G35229"/>
      <c r="H35229"/>
      <c r="I35229"/>
      <c r="J35229"/>
      <c r="U35229" s="43"/>
      <c r="AE35229"/>
    </row>
    <row r="35230" spans="1:31">
      <c r="A35230">
        <v>80270</v>
      </c>
      <c r="B35230" t="s">
        <v>29964</v>
      </c>
      <c r="C35230" t="s">
        <v>33477</v>
      </c>
      <c r="D35230" t="s">
        <v>33476</v>
      </c>
      <c r="E35230"/>
      <c r="F35230"/>
      <c r="G35230"/>
      <c r="H35230"/>
      <c r="I35230"/>
      <c r="J35230"/>
      <c r="U35230" s="43"/>
      <c r="AE35230"/>
    </row>
    <row r="35231" spans="1:31">
      <c r="A35231">
        <v>80710</v>
      </c>
      <c r="B35231" t="s">
        <v>29965</v>
      </c>
      <c r="C35231" t="s">
        <v>33477</v>
      </c>
      <c r="D35231" t="e">
        <v>#N/A</v>
      </c>
      <c r="E35231"/>
      <c r="F35231"/>
      <c r="G35231"/>
      <c r="H35231"/>
      <c r="I35231"/>
      <c r="J35231"/>
      <c r="U35231" s="43"/>
      <c r="AE35231"/>
    </row>
    <row r="35232" spans="1:31">
      <c r="A35232">
        <v>80250</v>
      </c>
      <c r="B35232" t="s">
        <v>29966</v>
      </c>
      <c r="C35232" t="s">
        <v>33477</v>
      </c>
      <c r="D35232" t="s">
        <v>33476</v>
      </c>
      <c r="E35232"/>
      <c r="F35232"/>
      <c r="G35232"/>
      <c r="H35232"/>
      <c r="I35232"/>
      <c r="J35232"/>
      <c r="U35232" s="43"/>
      <c r="AE35232"/>
    </row>
    <row r="35233" spans="1:31">
      <c r="A35233">
        <v>80400</v>
      </c>
      <c r="B35233" t="s">
        <v>29967</v>
      </c>
      <c r="C35233" t="s">
        <v>33480</v>
      </c>
      <c r="D35233" t="s">
        <v>33476</v>
      </c>
      <c r="E35233"/>
      <c r="F35233"/>
      <c r="G35233"/>
      <c r="H35233"/>
      <c r="I35233"/>
      <c r="J35233"/>
      <c r="U35233" s="43"/>
      <c r="AE35233"/>
    </row>
    <row r="35234" spans="1:31">
      <c r="A35234">
        <v>80600</v>
      </c>
      <c r="B35234" t="s">
        <v>29968</v>
      </c>
      <c r="C35234" t="s">
        <v>33478</v>
      </c>
      <c r="D35234" t="s">
        <v>33476</v>
      </c>
      <c r="E35234"/>
      <c r="F35234"/>
      <c r="G35234"/>
      <c r="H35234"/>
      <c r="I35234"/>
      <c r="J35234"/>
      <c r="U35234" s="43"/>
      <c r="AE35234"/>
    </row>
    <row r="35235" spans="1:31">
      <c r="A35235">
        <v>80260</v>
      </c>
      <c r="B35235" t="s">
        <v>29969</v>
      </c>
      <c r="C35235" t="s">
        <v>33477</v>
      </c>
      <c r="D35235" t="s">
        <v>33476</v>
      </c>
      <c r="E35235"/>
      <c r="F35235"/>
      <c r="G35235"/>
      <c r="H35235"/>
      <c r="I35235"/>
      <c r="J35235"/>
      <c r="U35235" s="43"/>
      <c r="AE35235"/>
    </row>
    <row r="35236" spans="1:31">
      <c r="A35236">
        <v>80140</v>
      </c>
      <c r="B35236" t="s">
        <v>29970</v>
      </c>
      <c r="C35236" t="s">
        <v>33477</v>
      </c>
      <c r="D35236" t="s">
        <v>33476</v>
      </c>
      <c r="E35236"/>
      <c r="F35236"/>
      <c r="G35236"/>
      <c r="H35236"/>
      <c r="I35236"/>
      <c r="J35236"/>
      <c r="U35236" s="43"/>
      <c r="AE35236"/>
    </row>
    <row r="35237" spans="1:31">
      <c r="A35237">
        <v>80140</v>
      </c>
      <c r="B35237" t="s">
        <v>29971</v>
      </c>
      <c r="C35237" t="s">
        <v>33477</v>
      </c>
      <c r="D35237" t="s">
        <v>33476</v>
      </c>
      <c r="E35237"/>
      <c r="F35237"/>
      <c r="G35237"/>
      <c r="H35237"/>
      <c r="I35237"/>
      <c r="J35237"/>
      <c r="U35237" s="43"/>
      <c r="AE35237"/>
    </row>
    <row r="35238" spans="1:31">
      <c r="A35238">
        <v>80360</v>
      </c>
      <c r="B35238" t="s">
        <v>29972</v>
      </c>
      <c r="C35238" t="s">
        <v>33478</v>
      </c>
      <c r="D35238" t="s">
        <v>33476</v>
      </c>
      <c r="E35238"/>
      <c r="F35238"/>
      <c r="G35238"/>
      <c r="H35238"/>
      <c r="I35238"/>
      <c r="J35238"/>
      <c r="U35238" s="43"/>
      <c r="AE35238"/>
    </row>
    <row r="35239" spans="1:31">
      <c r="A35239">
        <v>80120</v>
      </c>
      <c r="B35239" t="s">
        <v>29973</v>
      </c>
      <c r="C35239" t="s">
        <v>33480</v>
      </c>
      <c r="D35239" t="s">
        <v>33481</v>
      </c>
      <c r="E35239"/>
      <c r="F35239"/>
      <c r="G35239"/>
      <c r="H35239"/>
      <c r="I35239"/>
      <c r="J35239"/>
      <c r="U35239" s="43"/>
      <c r="AE35239"/>
    </row>
    <row r="35240" spans="1:31">
      <c r="A35240">
        <v>80600</v>
      </c>
      <c r="B35240" t="s">
        <v>29974</v>
      </c>
      <c r="C35240" t="s">
        <v>33478</v>
      </c>
      <c r="D35240" t="s">
        <v>33476</v>
      </c>
      <c r="E35240"/>
      <c r="F35240"/>
      <c r="G35240"/>
      <c r="H35240"/>
      <c r="I35240"/>
      <c r="J35240"/>
      <c r="U35240" s="43"/>
      <c r="AE35240"/>
    </row>
    <row r="35241" spans="1:31">
      <c r="A35241">
        <v>80500</v>
      </c>
      <c r="B35241" t="s">
        <v>29975</v>
      </c>
      <c r="C35241" t="s">
        <v>33477</v>
      </c>
      <c r="D35241" t="s">
        <v>33476</v>
      </c>
      <c r="E35241"/>
      <c r="F35241"/>
      <c r="G35241"/>
      <c r="H35241"/>
      <c r="I35241"/>
      <c r="J35241"/>
      <c r="U35241" s="43"/>
      <c r="AE35241"/>
    </row>
    <row r="35242" spans="1:31">
      <c r="A35242">
        <v>80250</v>
      </c>
      <c r="B35242" t="s">
        <v>29976</v>
      </c>
      <c r="C35242" t="s">
        <v>33477</v>
      </c>
      <c r="D35242" t="s">
        <v>33476</v>
      </c>
      <c r="E35242"/>
      <c r="F35242"/>
      <c r="G35242"/>
      <c r="H35242"/>
      <c r="I35242"/>
      <c r="J35242"/>
      <c r="U35242" s="43"/>
      <c r="AE35242"/>
    </row>
    <row r="35243" spans="1:31">
      <c r="A35243">
        <v>80700</v>
      </c>
      <c r="B35243" t="s">
        <v>29977</v>
      </c>
      <c r="C35243" t="s">
        <v>33477</v>
      </c>
      <c r="D35243" t="s">
        <v>33481</v>
      </c>
      <c r="E35243"/>
      <c r="F35243"/>
      <c r="G35243"/>
      <c r="H35243"/>
      <c r="I35243"/>
      <c r="J35243"/>
      <c r="U35243" s="43"/>
      <c r="AE35243"/>
    </row>
    <row r="35244" spans="1:31">
      <c r="A35244">
        <v>80540</v>
      </c>
      <c r="B35244" t="s">
        <v>29978</v>
      </c>
      <c r="C35244" t="s">
        <v>33477</v>
      </c>
      <c r="D35244" t="s">
        <v>33476</v>
      </c>
      <c r="E35244"/>
      <c r="F35244"/>
      <c r="G35244"/>
      <c r="H35244"/>
      <c r="I35244"/>
      <c r="J35244"/>
      <c r="U35244" s="43"/>
      <c r="AE35244"/>
    </row>
    <row r="35245" spans="1:31">
      <c r="A35245">
        <v>80620</v>
      </c>
      <c r="B35245" t="s">
        <v>19575</v>
      </c>
      <c r="C35245" t="s">
        <v>33478</v>
      </c>
      <c r="D35245" t="s">
        <v>33476</v>
      </c>
      <c r="E35245"/>
      <c r="F35245"/>
      <c r="G35245"/>
      <c r="H35245"/>
      <c r="I35245"/>
      <c r="J35245"/>
      <c r="U35245" s="43"/>
      <c r="AE35245"/>
    </row>
    <row r="35246" spans="1:31">
      <c r="A35246">
        <v>80800</v>
      </c>
      <c r="B35246" t="s">
        <v>29979</v>
      </c>
      <c r="C35246" t="s">
        <v>33477</v>
      </c>
      <c r="D35246" t="s">
        <v>33476</v>
      </c>
      <c r="E35246"/>
      <c r="F35246"/>
      <c r="G35246"/>
      <c r="H35246"/>
      <c r="I35246"/>
      <c r="J35246"/>
      <c r="U35246" s="43"/>
      <c r="AE35246"/>
    </row>
    <row r="35247" spans="1:31">
      <c r="A35247">
        <v>80310</v>
      </c>
      <c r="B35247" t="s">
        <v>29980</v>
      </c>
      <c r="C35247" t="s">
        <v>33477</v>
      </c>
      <c r="D35247" t="s">
        <v>33476</v>
      </c>
      <c r="E35247"/>
      <c r="F35247"/>
      <c r="G35247"/>
      <c r="H35247"/>
      <c r="I35247"/>
      <c r="J35247"/>
      <c r="U35247" s="43"/>
      <c r="AE35247"/>
    </row>
    <row r="35248" spans="1:31">
      <c r="A35248">
        <v>80136</v>
      </c>
      <c r="B35248" t="s">
        <v>29981</v>
      </c>
      <c r="C35248" t="s">
        <v>33477</v>
      </c>
      <c r="D35248" t="e">
        <v>#N/A</v>
      </c>
      <c r="E35248"/>
      <c r="F35248"/>
      <c r="G35248"/>
      <c r="H35248"/>
      <c r="I35248"/>
      <c r="J35248"/>
      <c r="U35248" s="43"/>
      <c r="AE35248"/>
    </row>
    <row r="35249" spans="1:31">
      <c r="A35249">
        <v>80160</v>
      </c>
      <c r="B35249" t="s">
        <v>29982</v>
      </c>
      <c r="C35249" t="s">
        <v>33477</v>
      </c>
      <c r="D35249" t="s">
        <v>33476</v>
      </c>
      <c r="E35249"/>
      <c r="F35249"/>
      <c r="G35249"/>
      <c r="H35249"/>
      <c r="I35249"/>
      <c r="J35249"/>
      <c r="U35249" s="43"/>
      <c r="AE35249"/>
    </row>
    <row r="35250" spans="1:31">
      <c r="A35250">
        <v>80700</v>
      </c>
      <c r="B35250" t="s">
        <v>29983</v>
      </c>
      <c r="C35250" t="s">
        <v>33477</v>
      </c>
      <c r="D35250" t="s">
        <v>33481</v>
      </c>
      <c r="E35250"/>
      <c r="F35250"/>
      <c r="G35250"/>
      <c r="H35250"/>
      <c r="I35250"/>
      <c r="J35250"/>
      <c r="U35250" s="43"/>
      <c r="AE35250"/>
    </row>
    <row r="35251" spans="1:31">
      <c r="A35251">
        <v>80240</v>
      </c>
      <c r="B35251" t="s">
        <v>29984</v>
      </c>
      <c r="C35251" t="s">
        <v>33478</v>
      </c>
      <c r="D35251" t="s">
        <v>33476</v>
      </c>
      <c r="E35251"/>
      <c r="F35251"/>
      <c r="G35251"/>
      <c r="H35251"/>
      <c r="I35251"/>
      <c r="J35251"/>
      <c r="U35251" s="43"/>
      <c r="AE35251"/>
    </row>
    <row r="35252" spans="1:31">
      <c r="A35252">
        <v>80500</v>
      </c>
      <c r="B35252" t="s">
        <v>29985</v>
      </c>
      <c r="C35252" t="s">
        <v>33477</v>
      </c>
      <c r="D35252" t="s">
        <v>33476</v>
      </c>
      <c r="E35252"/>
      <c r="F35252"/>
      <c r="G35252"/>
      <c r="H35252"/>
      <c r="I35252"/>
      <c r="J35252"/>
      <c r="U35252" s="43"/>
      <c r="AE35252"/>
    </row>
    <row r="35253" spans="1:31">
      <c r="A35253">
        <v>80740</v>
      </c>
      <c r="B35253" t="s">
        <v>29986</v>
      </c>
      <c r="C35253" t="s">
        <v>33478</v>
      </c>
      <c r="D35253" t="e">
        <v>#N/A</v>
      </c>
      <c r="E35253"/>
      <c r="F35253"/>
      <c r="G35253"/>
      <c r="H35253"/>
      <c r="I35253"/>
      <c r="J35253"/>
      <c r="U35253" s="43"/>
      <c r="AE35253"/>
    </row>
    <row r="35254" spans="1:31">
      <c r="A35254">
        <v>80170</v>
      </c>
      <c r="B35254" t="s">
        <v>29987</v>
      </c>
      <c r="C35254" t="s">
        <v>33477</v>
      </c>
      <c r="D35254" t="s">
        <v>33476</v>
      </c>
      <c r="E35254"/>
      <c r="F35254"/>
      <c r="G35254"/>
      <c r="H35254"/>
      <c r="I35254"/>
      <c r="J35254"/>
      <c r="U35254" s="43"/>
      <c r="AE35254"/>
    </row>
    <row r="35255" spans="1:31">
      <c r="A35255">
        <v>80250</v>
      </c>
      <c r="B35255" t="s">
        <v>29988</v>
      </c>
      <c r="C35255" t="s">
        <v>33477</v>
      </c>
      <c r="D35255" t="s">
        <v>33476</v>
      </c>
      <c r="E35255"/>
      <c r="F35255"/>
      <c r="G35255"/>
      <c r="H35255"/>
      <c r="I35255"/>
      <c r="J35255"/>
      <c r="U35255" s="43"/>
      <c r="AE35255"/>
    </row>
    <row r="35256" spans="1:31">
      <c r="A35256">
        <v>80170</v>
      </c>
      <c r="B35256" t="s">
        <v>29989</v>
      </c>
      <c r="C35256" t="s">
        <v>33477</v>
      </c>
      <c r="D35256" t="s">
        <v>33476</v>
      </c>
      <c r="E35256"/>
      <c r="F35256"/>
      <c r="G35256"/>
      <c r="H35256"/>
      <c r="I35256"/>
      <c r="J35256"/>
      <c r="U35256" s="43"/>
      <c r="AE35256"/>
    </row>
    <row r="35257" spans="1:31">
      <c r="A35257">
        <v>80190</v>
      </c>
      <c r="B35257" t="s">
        <v>29990</v>
      </c>
      <c r="C35257" t="s">
        <v>33477</v>
      </c>
      <c r="D35257" t="s">
        <v>33476</v>
      </c>
      <c r="E35257"/>
      <c r="F35257"/>
      <c r="G35257"/>
      <c r="H35257"/>
      <c r="I35257"/>
      <c r="J35257"/>
      <c r="U35257" s="43"/>
      <c r="AE35257"/>
    </row>
    <row r="35258" spans="1:31">
      <c r="A35258">
        <v>80190</v>
      </c>
      <c r="B35258" t="s">
        <v>29991</v>
      </c>
      <c r="C35258" t="s">
        <v>33477</v>
      </c>
      <c r="D35258" t="s">
        <v>33476</v>
      </c>
      <c r="E35258"/>
      <c r="F35258"/>
      <c r="G35258"/>
      <c r="H35258"/>
      <c r="I35258"/>
      <c r="J35258"/>
      <c r="U35258" s="43"/>
      <c r="AE35258"/>
    </row>
    <row r="35259" spans="1:31">
      <c r="A35259">
        <v>80700</v>
      </c>
      <c r="B35259" t="s">
        <v>26438</v>
      </c>
      <c r="C35259" t="s">
        <v>33477</v>
      </c>
      <c r="D35259" t="s">
        <v>33481</v>
      </c>
      <c r="E35259"/>
      <c r="F35259"/>
      <c r="G35259"/>
      <c r="H35259"/>
      <c r="I35259"/>
      <c r="J35259"/>
      <c r="U35259" s="43"/>
      <c r="AE35259"/>
    </row>
    <row r="35260" spans="1:31">
      <c r="A35260">
        <v>80260</v>
      </c>
      <c r="B35260" t="s">
        <v>29992</v>
      </c>
      <c r="C35260" t="s">
        <v>33477</v>
      </c>
      <c r="D35260" t="s">
        <v>33476</v>
      </c>
      <c r="E35260"/>
      <c r="F35260"/>
      <c r="G35260"/>
      <c r="H35260"/>
      <c r="I35260"/>
      <c r="J35260"/>
      <c r="U35260" s="43"/>
      <c r="AE35260"/>
    </row>
    <row r="35261" spans="1:31">
      <c r="A35261">
        <v>80500</v>
      </c>
      <c r="B35261" t="s">
        <v>29993</v>
      </c>
      <c r="C35261" t="s">
        <v>33477</v>
      </c>
      <c r="D35261" t="s">
        <v>33476</v>
      </c>
      <c r="E35261"/>
      <c r="F35261"/>
      <c r="G35261"/>
      <c r="H35261"/>
      <c r="I35261"/>
      <c r="J35261"/>
      <c r="U35261" s="43"/>
      <c r="AE35261"/>
    </row>
    <row r="35262" spans="1:31">
      <c r="A35262">
        <v>80120</v>
      </c>
      <c r="B35262" t="s">
        <v>29994</v>
      </c>
      <c r="C35262" t="s">
        <v>33480</v>
      </c>
      <c r="D35262" t="s">
        <v>33481</v>
      </c>
      <c r="E35262"/>
      <c r="F35262"/>
      <c r="G35262"/>
      <c r="H35262"/>
      <c r="I35262"/>
      <c r="J35262"/>
      <c r="U35262" s="43"/>
      <c r="AE35262"/>
    </row>
    <row r="35263" spans="1:31">
      <c r="A35263">
        <v>80680</v>
      </c>
      <c r="B35263" t="s">
        <v>2876</v>
      </c>
      <c r="C35263" t="s">
        <v>33477</v>
      </c>
      <c r="D35263" t="s">
        <v>33476</v>
      </c>
      <c r="E35263"/>
      <c r="F35263"/>
      <c r="G35263"/>
      <c r="H35263"/>
      <c r="I35263"/>
      <c r="J35263"/>
      <c r="U35263" s="43"/>
      <c r="AE35263"/>
    </row>
    <row r="35264" spans="1:31">
      <c r="A35264">
        <v>80230</v>
      </c>
      <c r="B35264" t="s">
        <v>29995</v>
      </c>
      <c r="C35264" t="s">
        <v>33477</v>
      </c>
      <c r="D35264" t="s">
        <v>33481</v>
      </c>
      <c r="E35264"/>
      <c r="F35264"/>
      <c r="G35264"/>
      <c r="H35264"/>
      <c r="I35264"/>
      <c r="J35264"/>
      <c r="U35264" s="43"/>
      <c r="AE35264"/>
    </row>
    <row r="35265" spans="1:31">
      <c r="A35265">
        <v>80970</v>
      </c>
      <c r="B35265" t="s">
        <v>29996</v>
      </c>
      <c r="C35265" t="s">
        <v>33480</v>
      </c>
      <c r="D35265" t="e">
        <v>#N/A</v>
      </c>
      <c r="E35265"/>
      <c r="F35265"/>
      <c r="G35265"/>
      <c r="H35265"/>
      <c r="I35265"/>
      <c r="J35265"/>
      <c r="U35265" s="43"/>
      <c r="AE35265"/>
    </row>
    <row r="35266" spans="1:31">
      <c r="A35266">
        <v>80800</v>
      </c>
      <c r="B35266" t="s">
        <v>29997</v>
      </c>
      <c r="C35266" t="s">
        <v>33477</v>
      </c>
      <c r="D35266" t="s">
        <v>33476</v>
      </c>
      <c r="E35266"/>
      <c r="F35266"/>
      <c r="G35266"/>
      <c r="H35266"/>
      <c r="I35266"/>
      <c r="J35266"/>
      <c r="U35266" s="43"/>
      <c r="AE35266"/>
    </row>
    <row r="35267" spans="1:31">
      <c r="A35267">
        <v>80800</v>
      </c>
      <c r="B35267" t="s">
        <v>29998</v>
      </c>
      <c r="C35267" t="s">
        <v>33477</v>
      </c>
      <c r="D35267" t="s">
        <v>33476</v>
      </c>
      <c r="E35267"/>
      <c r="F35267"/>
      <c r="G35267"/>
      <c r="H35267"/>
      <c r="I35267"/>
      <c r="J35267"/>
      <c r="U35267" s="43"/>
      <c r="AE35267"/>
    </row>
    <row r="35268" spans="1:31">
      <c r="A35268">
        <v>80360</v>
      </c>
      <c r="B35268" t="s">
        <v>29999</v>
      </c>
      <c r="C35268" t="s">
        <v>33478</v>
      </c>
      <c r="D35268" t="s">
        <v>33476</v>
      </c>
      <c r="E35268"/>
      <c r="F35268"/>
      <c r="G35268"/>
      <c r="H35268"/>
      <c r="I35268"/>
      <c r="J35268"/>
      <c r="U35268" s="43"/>
      <c r="AE35268"/>
    </row>
    <row r="35269" spans="1:31">
      <c r="A35269">
        <v>80680</v>
      </c>
      <c r="B35269" t="s">
        <v>30000</v>
      </c>
      <c r="C35269" t="s">
        <v>33477</v>
      </c>
      <c r="D35269" t="s">
        <v>33476</v>
      </c>
      <c r="E35269"/>
      <c r="F35269"/>
      <c r="G35269"/>
      <c r="H35269"/>
      <c r="I35269"/>
      <c r="J35269"/>
      <c r="U35269" s="43"/>
      <c r="AE35269"/>
    </row>
    <row r="35270" spans="1:31">
      <c r="A35270">
        <v>80370</v>
      </c>
      <c r="B35270" t="s">
        <v>30001</v>
      </c>
      <c r="C35270" t="s">
        <v>33477</v>
      </c>
      <c r="D35270" t="s">
        <v>33476</v>
      </c>
      <c r="E35270"/>
      <c r="F35270"/>
      <c r="G35270"/>
      <c r="H35270"/>
      <c r="I35270"/>
      <c r="J35270"/>
      <c r="U35270" s="43"/>
      <c r="AE35270"/>
    </row>
    <row r="35271" spans="1:31">
      <c r="A35271">
        <v>80540</v>
      </c>
      <c r="B35271" t="s">
        <v>30002</v>
      </c>
      <c r="C35271" t="s">
        <v>33477</v>
      </c>
      <c r="D35271" t="s">
        <v>33476</v>
      </c>
      <c r="E35271"/>
      <c r="F35271"/>
      <c r="G35271"/>
      <c r="H35271"/>
      <c r="I35271"/>
      <c r="J35271"/>
      <c r="U35271" s="43"/>
      <c r="AE35271"/>
    </row>
    <row r="35272" spans="1:31">
      <c r="A35272">
        <v>80430</v>
      </c>
      <c r="B35272" t="s">
        <v>30003</v>
      </c>
      <c r="C35272" t="s">
        <v>33477</v>
      </c>
      <c r="D35272" t="e">
        <v>#N/A</v>
      </c>
      <c r="E35272"/>
      <c r="F35272"/>
      <c r="G35272"/>
      <c r="H35272"/>
      <c r="I35272"/>
      <c r="J35272"/>
      <c r="U35272" s="43"/>
      <c r="AE35272"/>
    </row>
    <row r="35273" spans="1:31">
      <c r="A35273">
        <v>80960</v>
      </c>
      <c r="B35273" t="s">
        <v>30004</v>
      </c>
      <c r="C35273" t="s">
        <v>33477</v>
      </c>
      <c r="D35273" t="e">
        <v>#N/A</v>
      </c>
      <c r="E35273"/>
      <c r="F35273"/>
      <c r="G35273"/>
      <c r="H35273"/>
      <c r="I35273"/>
      <c r="J35273"/>
      <c r="U35273" s="43"/>
      <c r="AE35273"/>
    </row>
    <row r="35274" spans="1:31">
      <c r="A35274">
        <v>80200</v>
      </c>
      <c r="B35274" t="s">
        <v>30005</v>
      </c>
      <c r="C35274" t="s">
        <v>33477</v>
      </c>
      <c r="D35274" t="s">
        <v>33476</v>
      </c>
      <c r="E35274"/>
      <c r="F35274"/>
      <c r="G35274"/>
      <c r="H35274"/>
      <c r="I35274"/>
      <c r="J35274"/>
      <c r="U35274" s="43"/>
      <c r="AE35274"/>
    </row>
    <row r="35275" spans="1:31">
      <c r="A35275">
        <v>80680</v>
      </c>
      <c r="B35275" t="s">
        <v>30006</v>
      </c>
      <c r="C35275" t="s">
        <v>33477</v>
      </c>
      <c r="D35275" t="s">
        <v>33476</v>
      </c>
      <c r="E35275"/>
      <c r="F35275"/>
      <c r="G35275"/>
      <c r="H35275"/>
      <c r="I35275"/>
      <c r="J35275"/>
      <c r="U35275" s="43"/>
      <c r="AE35275"/>
    </row>
    <row r="35276" spans="1:31">
      <c r="A35276">
        <v>80430</v>
      </c>
      <c r="B35276" t="s">
        <v>30007</v>
      </c>
      <c r="C35276" t="s">
        <v>33477</v>
      </c>
      <c r="D35276" t="e">
        <v>#N/A</v>
      </c>
      <c r="E35276"/>
      <c r="F35276"/>
      <c r="G35276"/>
      <c r="H35276"/>
      <c r="I35276"/>
      <c r="J35276"/>
      <c r="U35276" s="43"/>
      <c r="AE35276"/>
    </row>
    <row r="35277" spans="1:31">
      <c r="A35277">
        <v>80430</v>
      </c>
      <c r="B35277" t="s">
        <v>30007</v>
      </c>
      <c r="C35277" t="s">
        <v>33477</v>
      </c>
      <c r="D35277" t="e">
        <v>#N/A</v>
      </c>
      <c r="E35277"/>
      <c r="F35277"/>
      <c r="G35277"/>
      <c r="H35277"/>
      <c r="I35277"/>
      <c r="J35277"/>
      <c r="U35277" s="43"/>
      <c r="AE35277"/>
    </row>
    <row r="35278" spans="1:31">
      <c r="A35278">
        <v>80260</v>
      </c>
      <c r="B35278" t="s">
        <v>30008</v>
      </c>
      <c r="C35278" t="s">
        <v>33477</v>
      </c>
      <c r="D35278" t="s">
        <v>33476</v>
      </c>
      <c r="E35278"/>
      <c r="F35278"/>
      <c r="G35278"/>
      <c r="H35278"/>
      <c r="I35278"/>
      <c r="J35278"/>
      <c r="U35278" s="43"/>
      <c r="AE35278"/>
    </row>
    <row r="35279" spans="1:31">
      <c r="A35279">
        <v>80560</v>
      </c>
      <c r="B35279" t="s">
        <v>30009</v>
      </c>
      <c r="C35279" t="s">
        <v>33478</v>
      </c>
      <c r="D35279" t="s">
        <v>33476</v>
      </c>
      <c r="E35279"/>
      <c r="F35279"/>
      <c r="G35279"/>
      <c r="H35279"/>
      <c r="I35279"/>
      <c r="J35279"/>
      <c r="U35279" s="43"/>
      <c r="AE35279"/>
    </row>
    <row r="35280" spans="1:31">
      <c r="A35280">
        <v>80780</v>
      </c>
      <c r="B35280" t="s">
        <v>30010</v>
      </c>
      <c r="C35280" t="s">
        <v>33477</v>
      </c>
      <c r="D35280" t="e">
        <v>#N/A</v>
      </c>
      <c r="E35280"/>
      <c r="F35280"/>
      <c r="G35280"/>
      <c r="H35280"/>
      <c r="I35280"/>
      <c r="J35280"/>
      <c r="U35280" s="43"/>
      <c r="AE35280"/>
    </row>
    <row r="35281" spans="1:31">
      <c r="A35281">
        <v>80140</v>
      </c>
      <c r="B35281" t="s">
        <v>30011</v>
      </c>
      <c r="C35281" t="s">
        <v>33477</v>
      </c>
      <c r="D35281" t="s">
        <v>33476</v>
      </c>
      <c r="E35281"/>
      <c r="F35281"/>
      <c r="G35281"/>
      <c r="H35281"/>
      <c r="I35281"/>
      <c r="J35281"/>
      <c r="U35281" s="43"/>
      <c r="AE35281"/>
    </row>
    <row r="35282" spans="1:31">
      <c r="A35282">
        <v>80700</v>
      </c>
      <c r="B35282" t="s">
        <v>1261</v>
      </c>
      <c r="C35282" t="s">
        <v>33477</v>
      </c>
      <c r="D35282" t="s">
        <v>33481</v>
      </c>
      <c r="E35282"/>
      <c r="F35282"/>
      <c r="G35282"/>
      <c r="H35282"/>
      <c r="I35282"/>
      <c r="J35282"/>
      <c r="U35282" s="43"/>
      <c r="AE35282"/>
    </row>
    <row r="35283" spans="1:31">
      <c r="A35283">
        <v>80140</v>
      </c>
      <c r="B35283" t="s">
        <v>30012</v>
      </c>
      <c r="C35283" t="s">
        <v>33477</v>
      </c>
      <c r="D35283" t="s">
        <v>33476</v>
      </c>
      <c r="E35283"/>
      <c r="F35283"/>
      <c r="G35283"/>
      <c r="H35283"/>
      <c r="I35283"/>
      <c r="J35283"/>
      <c r="U35283" s="43"/>
      <c r="AE35283"/>
    </row>
    <row r="35284" spans="1:31">
      <c r="A35284">
        <v>80140</v>
      </c>
      <c r="B35284" t="s">
        <v>30013</v>
      </c>
      <c r="C35284" t="s">
        <v>33477</v>
      </c>
      <c r="D35284" t="s">
        <v>33476</v>
      </c>
      <c r="E35284"/>
      <c r="F35284"/>
      <c r="G35284"/>
      <c r="H35284"/>
      <c r="I35284"/>
      <c r="J35284"/>
      <c r="U35284" s="43"/>
      <c r="AE35284"/>
    </row>
    <row r="35285" spans="1:31">
      <c r="A35285">
        <v>80610</v>
      </c>
      <c r="B35285" t="s">
        <v>15122</v>
      </c>
      <c r="C35285" t="s">
        <v>33477</v>
      </c>
      <c r="D35285" t="s">
        <v>33476</v>
      </c>
      <c r="E35285"/>
      <c r="F35285"/>
      <c r="G35285"/>
      <c r="H35285"/>
      <c r="I35285"/>
      <c r="J35285"/>
      <c r="U35285" s="43"/>
      <c r="AE35285"/>
    </row>
    <row r="35286" spans="1:31">
      <c r="A35286">
        <v>80120</v>
      </c>
      <c r="B35286" t="s">
        <v>30014</v>
      </c>
      <c r="C35286" t="s">
        <v>33480</v>
      </c>
      <c r="D35286" t="s">
        <v>33481</v>
      </c>
      <c r="E35286"/>
      <c r="F35286"/>
      <c r="G35286"/>
      <c r="H35286"/>
      <c r="I35286"/>
      <c r="J35286"/>
      <c r="U35286" s="43"/>
      <c r="AE35286"/>
    </row>
    <row r="35287" spans="1:31">
      <c r="A35287">
        <v>80880</v>
      </c>
      <c r="B35287" t="s">
        <v>30015</v>
      </c>
      <c r="C35287" t="s">
        <v>33477</v>
      </c>
      <c r="D35287" t="e">
        <v>#N/A</v>
      </c>
      <c r="E35287"/>
      <c r="F35287"/>
      <c r="G35287"/>
      <c r="H35287"/>
      <c r="I35287"/>
      <c r="J35287"/>
      <c r="U35287" s="43"/>
      <c r="AE35287"/>
    </row>
    <row r="35288" spans="1:31">
      <c r="A35288">
        <v>80135</v>
      </c>
      <c r="B35288" t="s">
        <v>30016</v>
      </c>
      <c r="C35288" t="s">
        <v>33477</v>
      </c>
      <c r="D35288" t="s">
        <v>33476</v>
      </c>
      <c r="E35288"/>
      <c r="F35288"/>
      <c r="G35288"/>
      <c r="H35288"/>
      <c r="I35288"/>
      <c r="J35288"/>
      <c r="U35288" s="43"/>
      <c r="AE35288"/>
    </row>
    <row r="35289" spans="1:31">
      <c r="A35289">
        <v>80160</v>
      </c>
      <c r="B35289" t="s">
        <v>30017</v>
      </c>
      <c r="C35289" t="s">
        <v>33477</v>
      </c>
      <c r="D35289" t="s">
        <v>33476</v>
      </c>
      <c r="E35289"/>
      <c r="F35289"/>
      <c r="G35289"/>
      <c r="H35289"/>
      <c r="I35289"/>
      <c r="J35289"/>
      <c r="U35289" s="43"/>
      <c r="AE35289"/>
    </row>
    <row r="35290" spans="1:31">
      <c r="A35290">
        <v>80470</v>
      </c>
      <c r="B35290" t="s">
        <v>2048</v>
      </c>
      <c r="C35290" t="s">
        <v>33477</v>
      </c>
      <c r="D35290" t="e">
        <v>#N/A</v>
      </c>
      <c r="E35290"/>
      <c r="F35290"/>
      <c r="G35290"/>
      <c r="H35290"/>
      <c r="I35290"/>
      <c r="J35290"/>
      <c r="U35290" s="43"/>
      <c r="AE35290"/>
    </row>
    <row r="35291" spans="1:31">
      <c r="A35291">
        <v>80290</v>
      </c>
      <c r="B35291" t="s">
        <v>30018</v>
      </c>
      <c r="C35291" t="s">
        <v>33478</v>
      </c>
      <c r="D35291" t="s">
        <v>33476</v>
      </c>
      <c r="E35291"/>
      <c r="F35291"/>
      <c r="G35291"/>
      <c r="H35291"/>
      <c r="I35291"/>
      <c r="J35291"/>
      <c r="U35291" s="43"/>
      <c r="AE35291"/>
    </row>
    <row r="35292" spans="1:31">
      <c r="A35292">
        <v>80230</v>
      </c>
      <c r="B35292" t="s">
        <v>30019</v>
      </c>
      <c r="C35292" t="s">
        <v>33477</v>
      </c>
      <c r="D35292" t="s">
        <v>33481</v>
      </c>
      <c r="E35292"/>
      <c r="F35292"/>
      <c r="G35292"/>
      <c r="H35292"/>
      <c r="I35292"/>
      <c r="J35292"/>
      <c r="U35292" s="43"/>
      <c r="AE35292"/>
    </row>
    <row r="35293" spans="1:31">
      <c r="A35293">
        <v>80310</v>
      </c>
      <c r="B35293" t="s">
        <v>30020</v>
      </c>
      <c r="C35293" t="s">
        <v>33477</v>
      </c>
      <c r="D35293" t="s">
        <v>33476</v>
      </c>
      <c r="E35293"/>
      <c r="F35293"/>
      <c r="G35293"/>
      <c r="H35293"/>
      <c r="I35293"/>
      <c r="J35293"/>
      <c r="U35293" s="43"/>
      <c r="AE35293"/>
    </row>
    <row r="35294" spans="1:31">
      <c r="A35294">
        <v>80540</v>
      </c>
      <c r="B35294" t="s">
        <v>30021</v>
      </c>
      <c r="C35294" t="s">
        <v>33477</v>
      </c>
      <c r="D35294" t="s">
        <v>33476</v>
      </c>
      <c r="E35294"/>
      <c r="F35294"/>
      <c r="G35294"/>
      <c r="H35294"/>
      <c r="I35294"/>
      <c r="J35294"/>
      <c r="U35294" s="43"/>
      <c r="AE35294"/>
    </row>
    <row r="35295" spans="1:31">
      <c r="A35295">
        <v>80480</v>
      </c>
      <c r="B35295" t="s">
        <v>30022</v>
      </c>
      <c r="C35295" t="s">
        <v>33477</v>
      </c>
      <c r="D35295" t="s">
        <v>33476</v>
      </c>
      <c r="E35295"/>
      <c r="F35295"/>
      <c r="G35295"/>
      <c r="H35295"/>
      <c r="I35295"/>
      <c r="J35295"/>
      <c r="U35295" s="43"/>
      <c r="AE35295"/>
    </row>
    <row r="35296" spans="1:31">
      <c r="A35296">
        <v>80480</v>
      </c>
      <c r="B35296" t="s">
        <v>30023</v>
      </c>
      <c r="C35296" t="s">
        <v>33477</v>
      </c>
      <c r="D35296" t="s">
        <v>33476</v>
      </c>
      <c r="E35296"/>
      <c r="F35296"/>
      <c r="G35296"/>
      <c r="H35296"/>
      <c r="I35296"/>
      <c r="J35296"/>
      <c r="U35296" s="43"/>
      <c r="AE35296"/>
    </row>
    <row r="35297" spans="1:31">
      <c r="A35297">
        <v>80400</v>
      </c>
      <c r="B35297" t="s">
        <v>9750</v>
      </c>
      <c r="C35297" t="s">
        <v>33480</v>
      </c>
      <c r="D35297" t="s">
        <v>33476</v>
      </c>
      <c r="E35297"/>
      <c r="F35297"/>
      <c r="G35297"/>
      <c r="H35297"/>
      <c r="I35297"/>
      <c r="J35297"/>
      <c r="U35297" s="43"/>
      <c r="AE35297"/>
    </row>
    <row r="35298" spans="1:31">
      <c r="A35298">
        <v>80290</v>
      </c>
      <c r="B35298" t="s">
        <v>30024</v>
      </c>
      <c r="C35298" t="s">
        <v>33478</v>
      </c>
      <c r="D35298" t="s">
        <v>33476</v>
      </c>
      <c r="E35298"/>
      <c r="F35298"/>
      <c r="G35298"/>
      <c r="H35298"/>
      <c r="I35298"/>
      <c r="J35298"/>
      <c r="U35298" s="43"/>
      <c r="AE35298"/>
    </row>
    <row r="35299" spans="1:31">
      <c r="A35299">
        <v>80110</v>
      </c>
      <c r="B35299" t="s">
        <v>30025</v>
      </c>
      <c r="C35299" t="s">
        <v>33477</v>
      </c>
      <c r="D35299" t="s">
        <v>33476</v>
      </c>
      <c r="E35299"/>
      <c r="F35299"/>
      <c r="G35299"/>
      <c r="H35299"/>
      <c r="I35299"/>
      <c r="J35299"/>
      <c r="U35299" s="43"/>
      <c r="AE35299"/>
    </row>
    <row r="35300" spans="1:31">
      <c r="A35300">
        <v>80470</v>
      </c>
      <c r="B35300" t="s">
        <v>30026</v>
      </c>
      <c r="C35300" t="s">
        <v>33477</v>
      </c>
      <c r="D35300" t="e">
        <v>#N/A</v>
      </c>
      <c r="E35300"/>
      <c r="F35300"/>
      <c r="G35300"/>
      <c r="H35300"/>
      <c r="I35300"/>
      <c r="J35300"/>
      <c r="U35300" s="43"/>
      <c r="AE35300"/>
    </row>
    <row r="35301" spans="1:31">
      <c r="A35301">
        <v>80140</v>
      </c>
      <c r="B35301" t="s">
        <v>30027</v>
      </c>
      <c r="C35301" t="s">
        <v>33477</v>
      </c>
      <c r="D35301" t="s">
        <v>33476</v>
      </c>
      <c r="E35301"/>
      <c r="F35301"/>
      <c r="G35301"/>
      <c r="H35301"/>
      <c r="I35301"/>
      <c r="J35301"/>
      <c r="U35301" s="43"/>
      <c r="AE35301"/>
    </row>
    <row r="35302" spans="1:31">
      <c r="A35302">
        <v>80300</v>
      </c>
      <c r="B35302" t="s">
        <v>30028</v>
      </c>
      <c r="C35302" t="s">
        <v>33477</v>
      </c>
      <c r="D35302" t="s">
        <v>33476</v>
      </c>
      <c r="E35302"/>
      <c r="F35302"/>
      <c r="G35302"/>
      <c r="H35302"/>
      <c r="I35302"/>
      <c r="J35302"/>
      <c r="U35302" s="43"/>
      <c r="AE35302"/>
    </row>
    <row r="35303" spans="1:31">
      <c r="A35303">
        <v>80160</v>
      </c>
      <c r="B35303" t="s">
        <v>30029</v>
      </c>
      <c r="C35303" t="s">
        <v>33477</v>
      </c>
      <c r="D35303" t="s">
        <v>33476</v>
      </c>
      <c r="E35303"/>
      <c r="F35303"/>
      <c r="G35303"/>
      <c r="H35303"/>
      <c r="I35303"/>
      <c r="J35303"/>
      <c r="U35303" s="43"/>
      <c r="AE35303"/>
    </row>
    <row r="35304" spans="1:31">
      <c r="A35304">
        <v>80540</v>
      </c>
      <c r="B35304" t="s">
        <v>30030</v>
      </c>
      <c r="C35304" t="s">
        <v>33477</v>
      </c>
      <c r="D35304" t="s">
        <v>33476</v>
      </c>
      <c r="E35304"/>
      <c r="F35304"/>
      <c r="G35304"/>
      <c r="H35304"/>
      <c r="I35304"/>
      <c r="J35304"/>
      <c r="U35304" s="43"/>
      <c r="AE35304"/>
    </row>
    <row r="35305" spans="1:31">
      <c r="A35305">
        <v>80490</v>
      </c>
      <c r="B35305" t="s">
        <v>30031</v>
      </c>
      <c r="C35305" t="s">
        <v>33477</v>
      </c>
      <c r="D35305" t="e">
        <v>#N/A</v>
      </c>
      <c r="E35305"/>
      <c r="F35305"/>
      <c r="G35305"/>
      <c r="H35305"/>
      <c r="I35305"/>
      <c r="J35305"/>
      <c r="U35305" s="43"/>
      <c r="AE35305"/>
    </row>
    <row r="35306" spans="1:31">
      <c r="A35306">
        <v>80240</v>
      </c>
      <c r="B35306" t="s">
        <v>30032</v>
      </c>
      <c r="C35306" t="s">
        <v>33478</v>
      </c>
      <c r="D35306" t="s">
        <v>33476</v>
      </c>
      <c r="E35306"/>
      <c r="F35306"/>
      <c r="G35306"/>
      <c r="H35306"/>
      <c r="I35306"/>
      <c r="J35306"/>
      <c r="U35306" s="43"/>
      <c r="AE35306"/>
    </row>
    <row r="35307" spans="1:31">
      <c r="A35307">
        <v>80310</v>
      </c>
      <c r="B35307" t="s">
        <v>24698</v>
      </c>
      <c r="C35307" t="s">
        <v>33477</v>
      </c>
      <c r="D35307" t="s">
        <v>33476</v>
      </c>
      <c r="E35307"/>
      <c r="F35307"/>
      <c r="G35307"/>
      <c r="H35307"/>
      <c r="I35307"/>
      <c r="J35307"/>
      <c r="U35307" s="43"/>
      <c r="AE35307"/>
    </row>
    <row r="35308" spans="1:31">
      <c r="A35308">
        <v>80250</v>
      </c>
      <c r="B35308" t="s">
        <v>30033</v>
      </c>
      <c r="C35308" t="s">
        <v>33477</v>
      </c>
      <c r="D35308" t="s">
        <v>33476</v>
      </c>
      <c r="E35308"/>
      <c r="F35308"/>
      <c r="G35308"/>
      <c r="H35308"/>
      <c r="I35308"/>
      <c r="J35308"/>
      <c r="U35308" s="43"/>
      <c r="AE35308"/>
    </row>
    <row r="35309" spans="1:31">
      <c r="A35309">
        <v>80200</v>
      </c>
      <c r="B35309" t="s">
        <v>30034</v>
      </c>
      <c r="C35309" t="s">
        <v>33477</v>
      </c>
      <c r="D35309" t="s">
        <v>33476</v>
      </c>
      <c r="E35309"/>
      <c r="F35309"/>
      <c r="G35309"/>
      <c r="H35309"/>
      <c r="I35309"/>
      <c r="J35309"/>
      <c r="U35309" s="43"/>
      <c r="AE35309"/>
    </row>
    <row r="35310" spans="1:31">
      <c r="A35310">
        <v>80620</v>
      </c>
      <c r="B35310" t="s">
        <v>30035</v>
      </c>
      <c r="C35310" t="s">
        <v>33478</v>
      </c>
      <c r="D35310" t="s">
        <v>33476</v>
      </c>
      <c r="E35310"/>
      <c r="F35310"/>
      <c r="G35310"/>
      <c r="H35310"/>
      <c r="I35310"/>
      <c r="J35310"/>
      <c r="U35310" s="43"/>
      <c r="AE35310"/>
    </row>
    <row r="35311" spans="1:31">
      <c r="A35311">
        <v>80340</v>
      </c>
      <c r="B35311" t="s">
        <v>2932</v>
      </c>
      <c r="C35311" t="s">
        <v>33477</v>
      </c>
      <c r="D35311" t="s">
        <v>33476</v>
      </c>
      <c r="E35311"/>
      <c r="F35311"/>
      <c r="G35311"/>
      <c r="H35311"/>
      <c r="I35311"/>
      <c r="J35311"/>
      <c r="U35311" s="43"/>
      <c r="AE35311"/>
    </row>
    <row r="35312" spans="1:31">
      <c r="A35312">
        <v>80270</v>
      </c>
      <c r="B35312" t="s">
        <v>30036</v>
      </c>
      <c r="C35312" t="s">
        <v>33477</v>
      </c>
      <c r="D35312" t="s">
        <v>33476</v>
      </c>
      <c r="E35312"/>
      <c r="F35312"/>
      <c r="G35312"/>
      <c r="H35312"/>
      <c r="I35312"/>
      <c r="J35312"/>
      <c r="U35312" s="43"/>
      <c r="AE35312"/>
    </row>
    <row r="35313" spans="1:31">
      <c r="A35313">
        <v>80260</v>
      </c>
      <c r="B35313" t="s">
        <v>30037</v>
      </c>
      <c r="C35313" t="s">
        <v>33477</v>
      </c>
      <c r="D35313" t="s">
        <v>33476</v>
      </c>
      <c r="E35313"/>
      <c r="F35313"/>
      <c r="G35313"/>
      <c r="H35313"/>
      <c r="I35313"/>
      <c r="J35313"/>
      <c r="U35313" s="43"/>
      <c r="AE35313"/>
    </row>
    <row r="35314" spans="1:31">
      <c r="A35314">
        <v>80240</v>
      </c>
      <c r="B35314" t="s">
        <v>30038</v>
      </c>
      <c r="C35314" t="s">
        <v>33478</v>
      </c>
      <c r="D35314" t="s">
        <v>33476</v>
      </c>
      <c r="E35314"/>
      <c r="F35314"/>
      <c r="G35314"/>
      <c r="H35314"/>
      <c r="I35314"/>
      <c r="J35314"/>
      <c r="U35314" s="43"/>
      <c r="AE35314"/>
    </row>
    <row r="35315" spans="1:31">
      <c r="A35315">
        <v>80240</v>
      </c>
      <c r="B35315" t="s">
        <v>30039</v>
      </c>
      <c r="C35315" t="s">
        <v>33478</v>
      </c>
      <c r="D35315" t="s">
        <v>33476</v>
      </c>
      <c r="E35315"/>
      <c r="F35315"/>
      <c r="G35315"/>
      <c r="H35315"/>
      <c r="I35315"/>
      <c r="J35315"/>
      <c r="U35315" s="43"/>
      <c r="AE35315"/>
    </row>
    <row r="35316" spans="1:31">
      <c r="A35316">
        <v>80600</v>
      </c>
      <c r="B35316" t="s">
        <v>30040</v>
      </c>
      <c r="C35316" t="s">
        <v>33478</v>
      </c>
      <c r="D35316" t="s">
        <v>33476</v>
      </c>
      <c r="E35316"/>
      <c r="F35316"/>
      <c r="G35316"/>
      <c r="H35316"/>
      <c r="I35316"/>
      <c r="J35316"/>
      <c r="U35316" s="43"/>
      <c r="AE35316"/>
    </row>
    <row r="35317" spans="1:31">
      <c r="A35317">
        <v>80200</v>
      </c>
      <c r="B35317" t="s">
        <v>30041</v>
      </c>
      <c r="C35317" t="s">
        <v>33477</v>
      </c>
      <c r="D35317" t="s">
        <v>33476</v>
      </c>
      <c r="E35317"/>
      <c r="F35317"/>
      <c r="G35317"/>
      <c r="H35317"/>
      <c r="I35317"/>
      <c r="J35317"/>
      <c r="U35317" s="43"/>
      <c r="AE35317"/>
    </row>
    <row r="35318" spans="1:31">
      <c r="A35318">
        <v>80110</v>
      </c>
      <c r="B35318" t="s">
        <v>30042</v>
      </c>
      <c r="C35318" t="s">
        <v>33477</v>
      </c>
      <c r="D35318" t="s">
        <v>33476</v>
      </c>
      <c r="E35318"/>
      <c r="F35318"/>
      <c r="G35318"/>
      <c r="H35318"/>
      <c r="I35318"/>
      <c r="J35318"/>
      <c r="U35318" s="43"/>
      <c r="AE35318"/>
    </row>
    <row r="35319" spans="1:31">
      <c r="A35319">
        <v>80440</v>
      </c>
      <c r="B35319" t="s">
        <v>30043</v>
      </c>
      <c r="C35319" t="s">
        <v>33477</v>
      </c>
      <c r="D35319" t="s">
        <v>33476</v>
      </c>
      <c r="E35319"/>
      <c r="F35319"/>
      <c r="G35319"/>
      <c r="H35319"/>
      <c r="I35319"/>
      <c r="J35319"/>
      <c r="U35319" s="43"/>
      <c r="AE35319"/>
    </row>
    <row r="35320" spans="1:31">
      <c r="A35320">
        <v>80300</v>
      </c>
      <c r="B35320" t="s">
        <v>30044</v>
      </c>
      <c r="C35320" t="s">
        <v>33477</v>
      </c>
      <c r="D35320" t="s">
        <v>33476</v>
      </c>
      <c r="E35320"/>
      <c r="F35320"/>
      <c r="G35320"/>
      <c r="H35320"/>
      <c r="I35320"/>
      <c r="J35320"/>
      <c r="U35320" s="43"/>
      <c r="AE35320"/>
    </row>
    <row r="35321" spans="1:31">
      <c r="A35321">
        <v>80640</v>
      </c>
      <c r="B35321" t="s">
        <v>30045</v>
      </c>
      <c r="C35321" t="s">
        <v>33478</v>
      </c>
      <c r="D35321" t="s">
        <v>33476</v>
      </c>
      <c r="E35321"/>
      <c r="F35321"/>
      <c r="G35321"/>
      <c r="H35321"/>
      <c r="I35321"/>
      <c r="J35321"/>
      <c r="U35321" s="43"/>
      <c r="AE35321"/>
    </row>
    <row r="35322" spans="1:31">
      <c r="A35322">
        <v>80290</v>
      </c>
      <c r="B35322" t="s">
        <v>30046</v>
      </c>
      <c r="C35322" t="s">
        <v>33478</v>
      </c>
      <c r="D35322" t="s">
        <v>33476</v>
      </c>
      <c r="E35322"/>
      <c r="F35322"/>
      <c r="G35322"/>
      <c r="H35322"/>
      <c r="I35322"/>
      <c r="J35322"/>
      <c r="U35322" s="43"/>
      <c r="AE35322"/>
    </row>
    <row r="35323" spans="1:31">
      <c r="A35323">
        <v>80560</v>
      </c>
      <c r="B35323" t="s">
        <v>23293</v>
      </c>
      <c r="C35323" t="s">
        <v>33478</v>
      </c>
      <c r="D35323" t="s">
        <v>33476</v>
      </c>
      <c r="E35323"/>
      <c r="F35323"/>
      <c r="G35323"/>
      <c r="H35323"/>
      <c r="I35323"/>
      <c r="J35323"/>
      <c r="U35323" s="43"/>
      <c r="AE35323"/>
    </row>
    <row r="35324" spans="1:31">
      <c r="A35324">
        <v>80160</v>
      </c>
      <c r="B35324" t="s">
        <v>30047</v>
      </c>
      <c r="C35324" t="s">
        <v>33477</v>
      </c>
      <c r="D35324" t="s">
        <v>33476</v>
      </c>
      <c r="E35324"/>
      <c r="F35324"/>
      <c r="G35324"/>
      <c r="H35324"/>
      <c r="I35324"/>
      <c r="J35324"/>
      <c r="U35324" s="43"/>
      <c r="AE35324"/>
    </row>
    <row r="35325" spans="1:31">
      <c r="A35325">
        <v>80250</v>
      </c>
      <c r="B35325" t="s">
        <v>30048</v>
      </c>
      <c r="C35325" t="s">
        <v>33477</v>
      </c>
      <c r="D35325" t="s">
        <v>33476</v>
      </c>
      <c r="E35325"/>
      <c r="F35325"/>
      <c r="G35325"/>
      <c r="H35325"/>
      <c r="I35325"/>
      <c r="J35325"/>
      <c r="U35325" s="43"/>
      <c r="AE35325"/>
    </row>
    <row r="35326" spans="1:31">
      <c r="A35326">
        <v>80700</v>
      </c>
      <c r="B35326" t="s">
        <v>30049</v>
      </c>
      <c r="C35326" t="s">
        <v>33477</v>
      </c>
      <c r="D35326" t="s">
        <v>33481</v>
      </c>
      <c r="E35326"/>
      <c r="F35326"/>
      <c r="G35326"/>
      <c r="H35326"/>
      <c r="I35326"/>
      <c r="J35326"/>
      <c r="U35326" s="43"/>
      <c r="AE35326"/>
    </row>
    <row r="35327" spans="1:31">
      <c r="A35327">
        <v>80220</v>
      </c>
      <c r="B35327" t="s">
        <v>30050</v>
      </c>
      <c r="C35327" t="s">
        <v>33477</v>
      </c>
      <c r="D35327" t="s">
        <v>33476</v>
      </c>
      <c r="E35327"/>
      <c r="F35327"/>
      <c r="G35327"/>
      <c r="H35327"/>
      <c r="I35327"/>
      <c r="J35327"/>
      <c r="U35327" s="43"/>
      <c r="AE35327"/>
    </row>
    <row r="35328" spans="1:31">
      <c r="A35328">
        <v>80240</v>
      </c>
      <c r="B35328" t="s">
        <v>30051</v>
      </c>
      <c r="C35328" t="s">
        <v>33478</v>
      </c>
      <c r="D35328" t="s">
        <v>33476</v>
      </c>
      <c r="E35328"/>
      <c r="F35328"/>
      <c r="G35328"/>
      <c r="H35328"/>
      <c r="I35328"/>
      <c r="J35328"/>
      <c r="U35328" s="43"/>
      <c r="AE35328"/>
    </row>
    <row r="35329" spans="1:31">
      <c r="A35329">
        <v>80132</v>
      </c>
      <c r="B35329" t="s">
        <v>30052</v>
      </c>
      <c r="C35329" t="s">
        <v>33477</v>
      </c>
      <c r="D35329" t="s">
        <v>33476</v>
      </c>
      <c r="E35329"/>
      <c r="F35329"/>
      <c r="G35329"/>
      <c r="H35329"/>
      <c r="I35329"/>
      <c r="J35329"/>
      <c r="U35329" s="43"/>
      <c r="AE35329"/>
    </row>
    <row r="35330" spans="1:31">
      <c r="A35330">
        <v>80870</v>
      </c>
      <c r="B35330" t="s">
        <v>30053</v>
      </c>
      <c r="C35330" t="s">
        <v>33477</v>
      </c>
      <c r="D35330" t="e">
        <v>#N/A</v>
      </c>
      <c r="E35330"/>
      <c r="F35330"/>
      <c r="G35330"/>
      <c r="H35330"/>
      <c r="I35330"/>
      <c r="J35330"/>
      <c r="U35330" s="43"/>
      <c r="AE35330"/>
    </row>
    <row r="35331" spans="1:31">
      <c r="A35331">
        <v>80210</v>
      </c>
      <c r="B35331" t="s">
        <v>30054</v>
      </c>
      <c r="C35331" t="s">
        <v>33477</v>
      </c>
      <c r="D35331" t="s">
        <v>33476</v>
      </c>
      <c r="E35331"/>
      <c r="F35331"/>
      <c r="G35331"/>
      <c r="H35331"/>
      <c r="I35331"/>
      <c r="J35331"/>
      <c r="U35331" s="43"/>
      <c r="AE35331"/>
    </row>
    <row r="35332" spans="1:31">
      <c r="A35332">
        <v>80560</v>
      </c>
      <c r="B35332" t="s">
        <v>30055</v>
      </c>
      <c r="C35332" t="s">
        <v>33478</v>
      </c>
      <c r="D35332" t="s">
        <v>33476</v>
      </c>
      <c r="E35332"/>
      <c r="F35332"/>
      <c r="G35332"/>
      <c r="H35332"/>
      <c r="I35332"/>
      <c r="J35332"/>
      <c r="U35332" s="43"/>
      <c r="AE35332"/>
    </row>
    <row r="35333" spans="1:31">
      <c r="A35333">
        <v>80140</v>
      </c>
      <c r="B35333" t="s">
        <v>30056</v>
      </c>
      <c r="C35333" t="s">
        <v>33477</v>
      </c>
      <c r="D35333" t="s">
        <v>33476</v>
      </c>
      <c r="E35333"/>
      <c r="F35333"/>
      <c r="G35333"/>
      <c r="H35333"/>
      <c r="I35333"/>
      <c r="J35333"/>
      <c r="U35333" s="43"/>
      <c r="AE35333"/>
    </row>
    <row r="35334" spans="1:31">
      <c r="A35334">
        <v>80300</v>
      </c>
      <c r="B35334" t="s">
        <v>30057</v>
      </c>
      <c r="C35334" t="s">
        <v>33477</v>
      </c>
      <c r="D35334" t="s">
        <v>33476</v>
      </c>
      <c r="E35334"/>
      <c r="F35334"/>
      <c r="G35334"/>
      <c r="H35334"/>
      <c r="I35334"/>
      <c r="J35334"/>
      <c r="U35334" s="43"/>
      <c r="AE35334"/>
    </row>
    <row r="35335" spans="1:31">
      <c r="A35335">
        <v>80130</v>
      </c>
      <c r="B35335" t="s">
        <v>30058</v>
      </c>
      <c r="C35335" t="s">
        <v>33477</v>
      </c>
      <c r="D35335" t="e">
        <v>#N/A</v>
      </c>
      <c r="E35335"/>
      <c r="F35335"/>
      <c r="G35335"/>
      <c r="H35335"/>
      <c r="I35335"/>
      <c r="J35335"/>
      <c r="U35335" s="43"/>
      <c r="AE35335"/>
    </row>
    <row r="35336" spans="1:31">
      <c r="A35336">
        <v>80400</v>
      </c>
      <c r="B35336" t="s">
        <v>30059</v>
      </c>
      <c r="C35336" t="s">
        <v>33480</v>
      </c>
      <c r="D35336" t="s">
        <v>33476</v>
      </c>
      <c r="E35336"/>
      <c r="F35336"/>
      <c r="G35336"/>
      <c r="H35336"/>
      <c r="I35336"/>
      <c r="J35336"/>
      <c r="U35336" s="43"/>
      <c r="AE35336"/>
    </row>
    <row r="35337" spans="1:31">
      <c r="A35337">
        <v>80560</v>
      </c>
      <c r="B35337" t="s">
        <v>1331</v>
      </c>
      <c r="C35337" t="s">
        <v>33478</v>
      </c>
      <c r="D35337" t="s">
        <v>33476</v>
      </c>
      <c r="E35337"/>
      <c r="F35337"/>
      <c r="G35337"/>
      <c r="H35337"/>
      <c r="I35337"/>
      <c r="J35337"/>
      <c r="U35337" s="43"/>
      <c r="AE35337"/>
    </row>
    <row r="35338" spans="1:31">
      <c r="A35338">
        <v>80800</v>
      </c>
      <c r="B35338" t="s">
        <v>30060</v>
      </c>
      <c r="C35338" t="s">
        <v>33477</v>
      </c>
      <c r="D35338" t="s">
        <v>33476</v>
      </c>
      <c r="E35338"/>
      <c r="F35338"/>
      <c r="G35338"/>
      <c r="H35338"/>
      <c r="I35338"/>
      <c r="J35338"/>
      <c r="U35338" s="43"/>
      <c r="AE35338"/>
    </row>
    <row r="35339" spans="1:31">
      <c r="A35339">
        <v>80210</v>
      </c>
      <c r="B35339" t="s">
        <v>30061</v>
      </c>
      <c r="C35339" t="s">
        <v>33477</v>
      </c>
      <c r="D35339" t="s">
        <v>33476</v>
      </c>
      <c r="E35339"/>
      <c r="F35339"/>
      <c r="G35339"/>
      <c r="H35339"/>
      <c r="I35339"/>
      <c r="J35339"/>
      <c r="U35339" s="43"/>
      <c r="AE35339"/>
    </row>
    <row r="35340" spans="1:31">
      <c r="A35340">
        <v>80560</v>
      </c>
      <c r="B35340" t="s">
        <v>8326</v>
      </c>
      <c r="C35340" t="s">
        <v>33478</v>
      </c>
      <c r="D35340" t="s">
        <v>33476</v>
      </c>
      <c r="E35340"/>
      <c r="F35340"/>
      <c r="G35340"/>
      <c r="H35340"/>
      <c r="I35340"/>
      <c r="J35340"/>
      <c r="U35340" s="43"/>
      <c r="AE35340"/>
    </row>
    <row r="35341" spans="1:31">
      <c r="A35341">
        <v>80560</v>
      </c>
      <c r="B35341" t="s">
        <v>30062</v>
      </c>
      <c r="C35341" t="s">
        <v>33478</v>
      </c>
      <c r="D35341" t="s">
        <v>33476</v>
      </c>
      <c r="E35341"/>
      <c r="F35341"/>
      <c r="G35341"/>
      <c r="H35341"/>
      <c r="I35341"/>
      <c r="J35341"/>
      <c r="U35341" s="43"/>
      <c r="AE35341"/>
    </row>
    <row r="35342" spans="1:31">
      <c r="A35342">
        <v>80620</v>
      </c>
      <c r="B35342" t="s">
        <v>30063</v>
      </c>
      <c r="C35342" t="s">
        <v>33478</v>
      </c>
      <c r="D35342" t="s">
        <v>33476</v>
      </c>
      <c r="E35342"/>
      <c r="F35342"/>
      <c r="G35342"/>
      <c r="H35342"/>
      <c r="I35342"/>
      <c r="J35342"/>
      <c r="U35342" s="43"/>
      <c r="AE35342"/>
    </row>
    <row r="35343" spans="1:31">
      <c r="A35343">
        <v>80132</v>
      </c>
      <c r="B35343" t="s">
        <v>30064</v>
      </c>
      <c r="C35343" t="s">
        <v>33477</v>
      </c>
      <c r="D35343" t="s">
        <v>33476</v>
      </c>
      <c r="E35343"/>
      <c r="F35343"/>
      <c r="G35343"/>
      <c r="H35343"/>
      <c r="I35343"/>
      <c r="J35343"/>
      <c r="U35343" s="43"/>
      <c r="AE35343"/>
    </row>
    <row r="35344" spans="1:31">
      <c r="A35344">
        <v>80230</v>
      </c>
      <c r="B35344" t="s">
        <v>23315</v>
      </c>
      <c r="C35344" t="s">
        <v>33477</v>
      </c>
      <c r="D35344" t="s">
        <v>33481</v>
      </c>
      <c r="E35344"/>
      <c r="F35344"/>
      <c r="G35344"/>
      <c r="H35344"/>
      <c r="I35344"/>
      <c r="J35344"/>
      <c r="U35344" s="43"/>
      <c r="AE35344"/>
    </row>
    <row r="35345" spans="1:31">
      <c r="A35345">
        <v>80131</v>
      </c>
      <c r="B35345" t="s">
        <v>26494</v>
      </c>
      <c r="C35345" t="s">
        <v>33477</v>
      </c>
      <c r="D35345" t="e">
        <v>#N/A</v>
      </c>
      <c r="E35345"/>
      <c r="F35345"/>
      <c r="G35345"/>
      <c r="H35345"/>
      <c r="I35345"/>
      <c r="J35345"/>
      <c r="U35345" s="43"/>
      <c r="AE35345"/>
    </row>
    <row r="35346" spans="1:31">
      <c r="A35346">
        <v>80260</v>
      </c>
      <c r="B35346" t="s">
        <v>30065</v>
      </c>
      <c r="C35346" t="s">
        <v>33477</v>
      </c>
      <c r="D35346" t="s">
        <v>33476</v>
      </c>
      <c r="E35346"/>
      <c r="F35346"/>
      <c r="G35346"/>
      <c r="H35346"/>
      <c r="I35346"/>
      <c r="J35346"/>
      <c r="U35346" s="43"/>
      <c r="AE35346"/>
    </row>
    <row r="35347" spans="1:31">
      <c r="A35347">
        <v>80140</v>
      </c>
      <c r="B35347" t="s">
        <v>30066</v>
      </c>
      <c r="C35347" t="s">
        <v>33477</v>
      </c>
      <c r="D35347" t="s">
        <v>33476</v>
      </c>
      <c r="E35347"/>
      <c r="F35347"/>
      <c r="G35347"/>
      <c r="H35347"/>
      <c r="I35347"/>
      <c r="J35347"/>
      <c r="U35347" s="43"/>
      <c r="AE35347"/>
    </row>
    <row r="35348" spans="1:31">
      <c r="A35348">
        <v>80800</v>
      </c>
      <c r="B35348" t="s">
        <v>30067</v>
      </c>
      <c r="C35348" t="s">
        <v>33477</v>
      </c>
      <c r="D35348" t="s">
        <v>33476</v>
      </c>
      <c r="E35348"/>
      <c r="F35348"/>
      <c r="G35348"/>
      <c r="H35348"/>
      <c r="I35348"/>
      <c r="J35348"/>
      <c r="U35348" s="43"/>
      <c r="AE35348"/>
    </row>
    <row r="35349" spans="1:31">
      <c r="A35349">
        <v>80800</v>
      </c>
      <c r="B35349" t="s">
        <v>30068</v>
      </c>
      <c r="C35349" t="s">
        <v>33477</v>
      </c>
      <c r="D35349" t="s">
        <v>33476</v>
      </c>
      <c r="E35349"/>
      <c r="F35349"/>
      <c r="G35349"/>
      <c r="H35349"/>
      <c r="I35349"/>
      <c r="J35349"/>
      <c r="U35349" s="43"/>
      <c r="AE35349"/>
    </row>
    <row r="35350" spans="1:31">
      <c r="A35350">
        <v>80160</v>
      </c>
      <c r="B35350" t="s">
        <v>22141</v>
      </c>
      <c r="C35350" t="s">
        <v>33477</v>
      </c>
      <c r="D35350" t="s">
        <v>33476</v>
      </c>
      <c r="E35350"/>
      <c r="F35350"/>
      <c r="G35350"/>
      <c r="H35350"/>
      <c r="I35350"/>
      <c r="J35350"/>
      <c r="U35350" s="43"/>
      <c r="AE35350"/>
    </row>
    <row r="35351" spans="1:31">
      <c r="A35351">
        <v>80120</v>
      </c>
      <c r="B35351" t="s">
        <v>30069</v>
      </c>
      <c r="C35351" t="s">
        <v>33480</v>
      </c>
      <c r="D35351" t="s">
        <v>33481</v>
      </c>
      <c r="E35351"/>
      <c r="F35351"/>
      <c r="G35351"/>
      <c r="H35351"/>
      <c r="I35351"/>
      <c r="J35351"/>
      <c r="U35351" s="43"/>
      <c r="AE35351"/>
    </row>
    <row r="35352" spans="1:31">
      <c r="A35352">
        <v>80270</v>
      </c>
      <c r="B35352" t="s">
        <v>30070</v>
      </c>
      <c r="C35352" t="s">
        <v>33477</v>
      </c>
      <c r="D35352" t="s">
        <v>33476</v>
      </c>
      <c r="E35352"/>
      <c r="F35352"/>
      <c r="G35352"/>
      <c r="H35352"/>
      <c r="I35352"/>
      <c r="J35352"/>
      <c r="U35352" s="43"/>
      <c r="AE35352"/>
    </row>
    <row r="35353" spans="1:31">
      <c r="A35353">
        <v>80320</v>
      </c>
      <c r="B35353" t="s">
        <v>30071</v>
      </c>
      <c r="C35353" t="s">
        <v>33477</v>
      </c>
      <c r="D35353" t="s">
        <v>33476</v>
      </c>
      <c r="E35353"/>
      <c r="F35353"/>
      <c r="G35353"/>
      <c r="H35353"/>
      <c r="I35353"/>
      <c r="J35353"/>
      <c r="U35353" s="43"/>
      <c r="AE35353"/>
    </row>
    <row r="35354" spans="1:31">
      <c r="A35354">
        <v>80700</v>
      </c>
      <c r="B35354" t="s">
        <v>30072</v>
      </c>
      <c r="C35354" t="s">
        <v>33477</v>
      </c>
      <c r="D35354" t="s">
        <v>33481</v>
      </c>
      <c r="E35354"/>
      <c r="F35354"/>
      <c r="G35354"/>
      <c r="H35354"/>
      <c r="I35354"/>
      <c r="J35354"/>
      <c r="U35354" s="43"/>
      <c r="AE35354"/>
    </row>
    <row r="35355" spans="1:31">
      <c r="A35355">
        <v>80480</v>
      </c>
      <c r="B35355" t="s">
        <v>30073</v>
      </c>
      <c r="C35355" t="s">
        <v>33477</v>
      </c>
      <c r="D35355" t="s">
        <v>33476</v>
      </c>
      <c r="E35355"/>
      <c r="F35355"/>
      <c r="G35355"/>
      <c r="H35355"/>
      <c r="I35355"/>
      <c r="J35355"/>
      <c r="U35355" s="43"/>
      <c r="AE35355"/>
    </row>
    <row r="35356" spans="1:31">
      <c r="A35356">
        <v>80260</v>
      </c>
      <c r="B35356" t="s">
        <v>30074</v>
      </c>
      <c r="C35356" t="s">
        <v>33477</v>
      </c>
      <c r="D35356" t="s">
        <v>33476</v>
      </c>
      <c r="E35356"/>
      <c r="F35356"/>
      <c r="G35356"/>
      <c r="H35356"/>
      <c r="I35356"/>
      <c r="J35356"/>
      <c r="U35356" s="43"/>
      <c r="AE35356"/>
    </row>
    <row r="35357" spans="1:31">
      <c r="A35357">
        <v>80650</v>
      </c>
      <c r="B35357" t="s">
        <v>30075</v>
      </c>
      <c r="C35357" t="s">
        <v>33477</v>
      </c>
      <c r="D35357" t="e">
        <v>#N/A</v>
      </c>
      <c r="E35357"/>
      <c r="F35357"/>
      <c r="G35357"/>
      <c r="H35357"/>
      <c r="I35357"/>
      <c r="J35357"/>
      <c r="U35357" s="43"/>
      <c r="AE35357"/>
    </row>
    <row r="35358" spans="1:31">
      <c r="A35358">
        <v>80190</v>
      </c>
      <c r="B35358" t="s">
        <v>30076</v>
      </c>
      <c r="C35358" t="s">
        <v>33477</v>
      </c>
      <c r="D35358" t="s">
        <v>33476</v>
      </c>
      <c r="E35358"/>
      <c r="F35358"/>
      <c r="G35358"/>
      <c r="H35358"/>
      <c r="I35358"/>
      <c r="J35358"/>
      <c r="U35358" s="43"/>
      <c r="AE35358"/>
    </row>
    <row r="35359" spans="1:31">
      <c r="A35359">
        <v>80420</v>
      </c>
      <c r="B35359" t="s">
        <v>30077</v>
      </c>
      <c r="C35359" t="s">
        <v>33477</v>
      </c>
      <c r="D35359" t="e">
        <v>#N/A</v>
      </c>
      <c r="E35359"/>
      <c r="F35359"/>
      <c r="G35359"/>
      <c r="H35359"/>
      <c r="I35359"/>
      <c r="J35359"/>
      <c r="U35359" s="43"/>
      <c r="AE35359"/>
    </row>
    <row r="35360" spans="1:31">
      <c r="A35360">
        <v>80140</v>
      </c>
      <c r="B35360" t="s">
        <v>28940</v>
      </c>
      <c r="C35360" t="s">
        <v>33477</v>
      </c>
      <c r="D35360" t="s">
        <v>33476</v>
      </c>
      <c r="E35360"/>
      <c r="F35360"/>
      <c r="G35360"/>
      <c r="H35360"/>
      <c r="I35360"/>
      <c r="J35360"/>
      <c r="U35360" s="43"/>
      <c r="AE35360"/>
    </row>
    <row r="35361" spans="1:31">
      <c r="A35361">
        <v>80110</v>
      </c>
      <c r="B35361" t="s">
        <v>30078</v>
      </c>
      <c r="C35361" t="s">
        <v>33477</v>
      </c>
      <c r="D35361" t="s">
        <v>33476</v>
      </c>
      <c r="E35361"/>
      <c r="F35361"/>
      <c r="G35361"/>
      <c r="H35361"/>
      <c r="I35361"/>
      <c r="J35361"/>
      <c r="U35361" s="43"/>
      <c r="AE35361"/>
    </row>
    <row r="35362" spans="1:31">
      <c r="A35362">
        <v>80260</v>
      </c>
      <c r="B35362" t="s">
        <v>5063</v>
      </c>
      <c r="C35362" t="s">
        <v>33477</v>
      </c>
      <c r="D35362" t="s">
        <v>33476</v>
      </c>
      <c r="E35362"/>
      <c r="F35362"/>
      <c r="G35362"/>
      <c r="H35362"/>
      <c r="I35362"/>
      <c r="J35362"/>
      <c r="U35362" s="43"/>
      <c r="AE35362"/>
    </row>
    <row r="35363" spans="1:31">
      <c r="A35363">
        <v>80800</v>
      </c>
      <c r="B35363" t="s">
        <v>30079</v>
      </c>
      <c r="C35363" t="s">
        <v>33477</v>
      </c>
      <c r="D35363" t="s">
        <v>33476</v>
      </c>
      <c r="E35363"/>
      <c r="F35363"/>
      <c r="G35363"/>
      <c r="H35363"/>
      <c r="I35363"/>
      <c r="J35363"/>
      <c r="U35363" s="43"/>
      <c r="AE35363"/>
    </row>
    <row r="35364" spans="1:31">
      <c r="A35364">
        <v>80140</v>
      </c>
      <c r="B35364" t="s">
        <v>30080</v>
      </c>
      <c r="C35364" t="s">
        <v>33477</v>
      </c>
      <c r="D35364" t="s">
        <v>33476</v>
      </c>
      <c r="E35364"/>
      <c r="F35364"/>
      <c r="G35364"/>
      <c r="H35364"/>
      <c r="I35364"/>
      <c r="J35364"/>
      <c r="U35364" s="43"/>
      <c r="AE35364"/>
    </row>
    <row r="35365" spans="1:31">
      <c r="A35365">
        <v>80200</v>
      </c>
      <c r="B35365" t="s">
        <v>30081</v>
      </c>
      <c r="C35365" t="s">
        <v>33477</v>
      </c>
      <c r="D35365" t="s">
        <v>33476</v>
      </c>
      <c r="E35365"/>
      <c r="F35365"/>
      <c r="G35365"/>
      <c r="H35365"/>
      <c r="I35365"/>
      <c r="J35365"/>
      <c r="U35365" s="43"/>
      <c r="AE35365"/>
    </row>
    <row r="35366" spans="1:31">
      <c r="A35366">
        <v>80240</v>
      </c>
      <c r="B35366" t="s">
        <v>30082</v>
      </c>
      <c r="C35366" t="s">
        <v>33478</v>
      </c>
      <c r="D35366" t="s">
        <v>33476</v>
      </c>
      <c r="E35366"/>
      <c r="F35366"/>
      <c r="G35366"/>
      <c r="H35366"/>
      <c r="I35366"/>
      <c r="J35366"/>
      <c r="U35366" s="43"/>
      <c r="AE35366"/>
    </row>
    <row r="35367" spans="1:31">
      <c r="A35367">
        <v>80700</v>
      </c>
      <c r="B35367" t="s">
        <v>30083</v>
      </c>
      <c r="C35367" t="s">
        <v>33477</v>
      </c>
      <c r="D35367" t="s">
        <v>33481</v>
      </c>
      <c r="E35367"/>
      <c r="F35367"/>
      <c r="G35367"/>
      <c r="H35367"/>
      <c r="I35367"/>
      <c r="J35367"/>
      <c r="U35367" s="43"/>
      <c r="AE35367"/>
    </row>
    <row r="35368" spans="1:31">
      <c r="A35368">
        <v>80690</v>
      </c>
      <c r="B35368" t="s">
        <v>30084</v>
      </c>
      <c r="C35368" t="s">
        <v>33477</v>
      </c>
      <c r="D35368" t="e">
        <v>#N/A</v>
      </c>
      <c r="E35368"/>
      <c r="F35368"/>
      <c r="G35368"/>
      <c r="H35368"/>
      <c r="I35368"/>
      <c r="J35368"/>
      <c r="U35368" s="43"/>
      <c r="AE35368"/>
    </row>
    <row r="35369" spans="1:31">
      <c r="A35369">
        <v>80500</v>
      </c>
      <c r="B35369" t="s">
        <v>30085</v>
      </c>
      <c r="C35369" t="s">
        <v>33477</v>
      </c>
      <c r="D35369" t="s">
        <v>33476</v>
      </c>
      <c r="E35369"/>
      <c r="F35369"/>
      <c r="G35369"/>
      <c r="H35369"/>
      <c r="I35369"/>
      <c r="J35369"/>
      <c r="U35369" s="43"/>
      <c r="AE35369"/>
    </row>
    <row r="35370" spans="1:31">
      <c r="A35370">
        <v>80120</v>
      </c>
      <c r="B35370" t="s">
        <v>30086</v>
      </c>
      <c r="C35370" t="s">
        <v>33480</v>
      </c>
      <c r="D35370" t="s">
        <v>33481</v>
      </c>
      <c r="E35370"/>
      <c r="F35370"/>
      <c r="G35370"/>
      <c r="H35370"/>
      <c r="I35370"/>
      <c r="J35370"/>
      <c r="U35370" s="43"/>
      <c r="AE35370"/>
    </row>
    <row r="35371" spans="1:31">
      <c r="A35371">
        <v>80300</v>
      </c>
      <c r="B35371" t="s">
        <v>30087</v>
      </c>
      <c r="C35371" t="s">
        <v>33477</v>
      </c>
      <c r="D35371" t="s">
        <v>33476</v>
      </c>
      <c r="E35371"/>
      <c r="F35371"/>
      <c r="G35371"/>
      <c r="H35371"/>
      <c r="I35371"/>
      <c r="J35371"/>
      <c r="U35371" s="43"/>
      <c r="AE35371"/>
    </row>
    <row r="35372" spans="1:31">
      <c r="A35372">
        <v>80150</v>
      </c>
      <c r="B35372" t="s">
        <v>30088</v>
      </c>
      <c r="C35372" t="s">
        <v>33477</v>
      </c>
      <c r="D35372" t="s">
        <v>33481</v>
      </c>
      <c r="E35372"/>
      <c r="F35372"/>
      <c r="G35372"/>
      <c r="H35372"/>
      <c r="I35372"/>
      <c r="J35372"/>
      <c r="U35372" s="43"/>
      <c r="AE35372"/>
    </row>
    <row r="35373" spans="1:31">
      <c r="A35373">
        <v>80140</v>
      </c>
      <c r="B35373" t="s">
        <v>30089</v>
      </c>
      <c r="C35373" t="s">
        <v>33477</v>
      </c>
      <c r="D35373" t="s">
        <v>33476</v>
      </c>
      <c r="E35373"/>
      <c r="F35373"/>
      <c r="G35373"/>
      <c r="H35373"/>
      <c r="I35373"/>
      <c r="J35373"/>
      <c r="U35373" s="43"/>
      <c r="AE35373"/>
    </row>
    <row r="35374" spans="1:31">
      <c r="A35374">
        <v>80150</v>
      </c>
      <c r="B35374" t="s">
        <v>30090</v>
      </c>
      <c r="C35374" t="s">
        <v>33477</v>
      </c>
      <c r="D35374" t="s">
        <v>33481</v>
      </c>
      <c r="E35374"/>
      <c r="F35374"/>
      <c r="G35374"/>
      <c r="H35374"/>
      <c r="I35374"/>
      <c r="J35374"/>
      <c r="U35374" s="43"/>
      <c r="AE35374"/>
    </row>
    <row r="35375" spans="1:31">
      <c r="A35375">
        <v>80400</v>
      </c>
      <c r="B35375" t="s">
        <v>30091</v>
      </c>
      <c r="C35375" t="s">
        <v>33480</v>
      </c>
      <c r="D35375" t="s">
        <v>33476</v>
      </c>
      <c r="E35375"/>
      <c r="F35375"/>
      <c r="G35375"/>
      <c r="H35375"/>
      <c r="I35375"/>
      <c r="J35375"/>
      <c r="U35375" s="43"/>
      <c r="AE35375"/>
    </row>
    <row r="35376" spans="1:31">
      <c r="A35376">
        <v>80240</v>
      </c>
      <c r="B35376" t="s">
        <v>30092</v>
      </c>
      <c r="C35376" t="s">
        <v>33478</v>
      </c>
      <c r="D35376" t="s">
        <v>33476</v>
      </c>
      <c r="E35376"/>
      <c r="F35376"/>
      <c r="G35376"/>
      <c r="H35376"/>
      <c r="I35376"/>
      <c r="J35376"/>
      <c r="U35376" s="43"/>
      <c r="AE35376"/>
    </row>
    <row r="35377" spans="1:31">
      <c r="A35377">
        <v>80640</v>
      </c>
      <c r="B35377" t="s">
        <v>30093</v>
      </c>
      <c r="C35377" t="s">
        <v>33478</v>
      </c>
      <c r="D35377" t="s">
        <v>33476</v>
      </c>
      <c r="E35377"/>
      <c r="F35377"/>
      <c r="G35377"/>
      <c r="H35377"/>
      <c r="I35377"/>
      <c r="J35377"/>
      <c r="U35377" s="43"/>
      <c r="AE35377"/>
    </row>
    <row r="35378" spans="1:31">
      <c r="A35378">
        <v>80170</v>
      </c>
      <c r="B35378" t="s">
        <v>30094</v>
      </c>
      <c r="C35378" t="s">
        <v>33477</v>
      </c>
      <c r="D35378" t="s">
        <v>33476</v>
      </c>
      <c r="E35378"/>
      <c r="F35378"/>
      <c r="G35378"/>
      <c r="H35378"/>
      <c r="I35378"/>
      <c r="J35378"/>
      <c r="U35378" s="43"/>
      <c r="AE35378"/>
    </row>
    <row r="35379" spans="1:31">
      <c r="A35379">
        <v>80120</v>
      </c>
      <c r="B35379" t="s">
        <v>30095</v>
      </c>
      <c r="C35379" t="s">
        <v>33480</v>
      </c>
      <c r="D35379" t="s">
        <v>33481</v>
      </c>
      <c r="E35379"/>
      <c r="F35379"/>
      <c r="G35379"/>
      <c r="H35379"/>
      <c r="I35379"/>
      <c r="J35379"/>
      <c r="U35379" s="43"/>
      <c r="AE35379"/>
    </row>
    <row r="35380" spans="1:31">
      <c r="A35380">
        <v>80670</v>
      </c>
      <c r="B35380" t="s">
        <v>30096</v>
      </c>
      <c r="C35380" t="s">
        <v>33477</v>
      </c>
      <c r="D35380" t="s">
        <v>33476</v>
      </c>
      <c r="E35380"/>
      <c r="F35380"/>
      <c r="G35380"/>
      <c r="H35380"/>
      <c r="I35380"/>
      <c r="J35380"/>
      <c r="U35380" s="43"/>
      <c r="AE35380"/>
    </row>
    <row r="35381" spans="1:31">
      <c r="A35381">
        <v>80300</v>
      </c>
      <c r="B35381" t="s">
        <v>30097</v>
      </c>
      <c r="C35381" t="s">
        <v>33477</v>
      </c>
      <c r="D35381" t="s">
        <v>33476</v>
      </c>
      <c r="E35381"/>
      <c r="F35381"/>
      <c r="G35381"/>
      <c r="H35381"/>
      <c r="I35381"/>
      <c r="J35381"/>
      <c r="U35381" s="43"/>
      <c r="AE35381"/>
    </row>
    <row r="35382" spans="1:31">
      <c r="A35382">
        <v>80270</v>
      </c>
      <c r="B35382" t="s">
        <v>23357</v>
      </c>
      <c r="C35382" t="s">
        <v>33477</v>
      </c>
      <c r="D35382" t="s">
        <v>33476</v>
      </c>
      <c r="E35382"/>
      <c r="F35382"/>
      <c r="G35382"/>
      <c r="H35382"/>
      <c r="I35382"/>
      <c r="J35382"/>
      <c r="U35382" s="43"/>
      <c r="AE35382"/>
    </row>
    <row r="35383" spans="1:31">
      <c r="A35383">
        <v>80500</v>
      </c>
      <c r="B35383" t="s">
        <v>30098</v>
      </c>
      <c r="C35383" t="s">
        <v>33477</v>
      </c>
      <c r="D35383" t="s">
        <v>33476</v>
      </c>
      <c r="E35383"/>
      <c r="F35383"/>
      <c r="G35383"/>
      <c r="H35383"/>
      <c r="I35383"/>
      <c r="J35383"/>
      <c r="U35383" s="43"/>
      <c r="AE35383"/>
    </row>
    <row r="35384" spans="1:31">
      <c r="A35384">
        <v>80170</v>
      </c>
      <c r="B35384" t="s">
        <v>30099</v>
      </c>
      <c r="C35384" t="s">
        <v>33477</v>
      </c>
      <c r="D35384" t="s">
        <v>33476</v>
      </c>
      <c r="E35384"/>
      <c r="F35384"/>
      <c r="G35384"/>
      <c r="H35384"/>
      <c r="I35384"/>
      <c r="J35384"/>
      <c r="U35384" s="43"/>
      <c r="AE35384"/>
    </row>
    <row r="35385" spans="1:31">
      <c r="A35385">
        <v>80170</v>
      </c>
      <c r="B35385" t="s">
        <v>30100</v>
      </c>
      <c r="C35385" t="s">
        <v>33477</v>
      </c>
      <c r="D35385" t="s">
        <v>33476</v>
      </c>
      <c r="E35385"/>
      <c r="F35385"/>
      <c r="G35385"/>
      <c r="H35385"/>
      <c r="I35385"/>
      <c r="J35385"/>
      <c r="U35385" s="43"/>
      <c r="AE35385"/>
    </row>
    <row r="35386" spans="1:31">
      <c r="A35386">
        <v>80270</v>
      </c>
      <c r="B35386" t="s">
        <v>30101</v>
      </c>
      <c r="C35386" t="s">
        <v>33477</v>
      </c>
      <c r="D35386" t="s">
        <v>33476</v>
      </c>
      <c r="E35386"/>
      <c r="F35386"/>
      <c r="G35386"/>
      <c r="H35386"/>
      <c r="I35386"/>
      <c r="J35386"/>
      <c r="U35386" s="43"/>
      <c r="AE35386"/>
    </row>
    <row r="35387" spans="1:31">
      <c r="A35387">
        <v>80460</v>
      </c>
      <c r="B35387" t="s">
        <v>30102</v>
      </c>
      <c r="C35387" t="s">
        <v>33477</v>
      </c>
      <c r="D35387" t="s">
        <v>33476</v>
      </c>
      <c r="E35387"/>
      <c r="F35387"/>
      <c r="G35387"/>
      <c r="H35387"/>
      <c r="I35387"/>
      <c r="J35387"/>
      <c r="U35387" s="43"/>
      <c r="AE35387"/>
    </row>
    <row r="35388" spans="1:31">
      <c r="A35388">
        <v>80520</v>
      </c>
      <c r="B35388" t="s">
        <v>30103</v>
      </c>
      <c r="C35388" t="s">
        <v>33477</v>
      </c>
      <c r="D35388" t="e">
        <v>#N/A</v>
      </c>
      <c r="E35388"/>
      <c r="F35388"/>
      <c r="G35388"/>
      <c r="H35388"/>
      <c r="I35388"/>
      <c r="J35388"/>
      <c r="U35388" s="43"/>
      <c r="AE35388"/>
    </row>
    <row r="35389" spans="1:31">
      <c r="A35389">
        <v>80140</v>
      </c>
      <c r="B35389" t="s">
        <v>30104</v>
      </c>
      <c r="C35389" t="s">
        <v>33477</v>
      </c>
      <c r="D35389" t="s">
        <v>33476</v>
      </c>
      <c r="E35389"/>
      <c r="F35389"/>
      <c r="G35389"/>
      <c r="H35389"/>
      <c r="I35389"/>
      <c r="J35389"/>
      <c r="U35389" s="43"/>
      <c r="AE35389"/>
    </row>
    <row r="35390" spans="1:31">
      <c r="A35390">
        <v>80190</v>
      </c>
      <c r="B35390" t="s">
        <v>30105</v>
      </c>
      <c r="C35390" t="s">
        <v>33477</v>
      </c>
      <c r="D35390" t="s">
        <v>33476</v>
      </c>
      <c r="E35390"/>
      <c r="F35390"/>
      <c r="G35390"/>
      <c r="H35390"/>
      <c r="I35390"/>
      <c r="J35390"/>
      <c r="U35390" s="43"/>
      <c r="AE35390"/>
    </row>
    <row r="35391" spans="1:31">
      <c r="A35391">
        <v>80135</v>
      </c>
      <c r="B35391" t="s">
        <v>30106</v>
      </c>
      <c r="C35391" t="s">
        <v>33477</v>
      </c>
      <c r="D35391" t="s">
        <v>33476</v>
      </c>
      <c r="E35391"/>
      <c r="F35391"/>
      <c r="G35391"/>
      <c r="H35391"/>
      <c r="I35391"/>
      <c r="J35391"/>
      <c r="U35391" s="43"/>
      <c r="AE35391"/>
    </row>
    <row r="35392" spans="1:31">
      <c r="A35392">
        <v>80150</v>
      </c>
      <c r="B35392" t="s">
        <v>30107</v>
      </c>
      <c r="C35392" t="s">
        <v>33477</v>
      </c>
      <c r="D35392" t="s">
        <v>33481</v>
      </c>
      <c r="E35392"/>
      <c r="F35392"/>
      <c r="G35392"/>
      <c r="H35392"/>
      <c r="I35392"/>
      <c r="J35392"/>
      <c r="U35392" s="43"/>
      <c r="AE35392"/>
    </row>
    <row r="35393" spans="1:31">
      <c r="A35393">
        <v>80150</v>
      </c>
      <c r="B35393" t="s">
        <v>30108</v>
      </c>
      <c r="C35393" t="s">
        <v>33477</v>
      </c>
      <c r="D35393" t="s">
        <v>33481</v>
      </c>
      <c r="E35393"/>
      <c r="F35393"/>
      <c r="G35393"/>
      <c r="H35393"/>
      <c r="I35393"/>
      <c r="J35393"/>
      <c r="U35393" s="43"/>
      <c r="AE35393"/>
    </row>
    <row r="35394" spans="1:31">
      <c r="A35394">
        <v>80520</v>
      </c>
      <c r="B35394" t="s">
        <v>30109</v>
      </c>
      <c r="C35394" t="s">
        <v>33477</v>
      </c>
      <c r="D35394" t="e">
        <v>#N/A</v>
      </c>
      <c r="E35394"/>
      <c r="F35394"/>
      <c r="G35394"/>
      <c r="H35394"/>
      <c r="I35394"/>
      <c r="J35394"/>
      <c r="U35394" s="43"/>
      <c r="AE35394"/>
    </row>
    <row r="35395" spans="1:31">
      <c r="A35395">
        <v>80310</v>
      </c>
      <c r="B35395" t="s">
        <v>30110</v>
      </c>
      <c r="C35395" t="s">
        <v>33477</v>
      </c>
      <c r="D35395" t="s">
        <v>33476</v>
      </c>
      <c r="E35395"/>
      <c r="F35395"/>
      <c r="G35395"/>
      <c r="H35395"/>
      <c r="I35395"/>
      <c r="J35395"/>
      <c r="U35395" s="43"/>
      <c r="AE35395"/>
    </row>
    <row r="35396" spans="1:31">
      <c r="A35396">
        <v>80132</v>
      </c>
      <c r="B35396" t="s">
        <v>30111</v>
      </c>
      <c r="C35396" t="s">
        <v>33477</v>
      </c>
      <c r="D35396" t="s">
        <v>33476</v>
      </c>
      <c r="E35396"/>
      <c r="F35396"/>
      <c r="G35396"/>
      <c r="H35396"/>
      <c r="I35396"/>
      <c r="J35396"/>
      <c r="U35396" s="43"/>
      <c r="AE35396"/>
    </row>
    <row r="35397" spans="1:31">
      <c r="A35397">
        <v>81470</v>
      </c>
      <c r="B35397" t="s">
        <v>30112</v>
      </c>
      <c r="C35397" t="s">
        <v>33480</v>
      </c>
      <c r="D35397" t="s">
        <v>33476</v>
      </c>
      <c r="E35397"/>
      <c r="F35397"/>
      <c r="G35397"/>
      <c r="H35397"/>
      <c r="I35397"/>
      <c r="J35397"/>
      <c r="U35397" s="43"/>
      <c r="AE35397"/>
    </row>
    <row r="35398" spans="1:31">
      <c r="A35398">
        <v>81200</v>
      </c>
      <c r="B35398" t="s">
        <v>30113</v>
      </c>
      <c r="C35398" t="s">
        <v>33477</v>
      </c>
      <c r="D35398" t="s">
        <v>33476</v>
      </c>
      <c r="E35398"/>
      <c r="F35398"/>
      <c r="G35398"/>
      <c r="H35398"/>
      <c r="I35398"/>
      <c r="J35398"/>
      <c r="U35398" s="43"/>
      <c r="AE35398"/>
    </row>
    <row r="35399" spans="1:31">
      <c r="A35399">
        <v>81250</v>
      </c>
      <c r="B35399" t="s">
        <v>30114</v>
      </c>
      <c r="C35399" t="s">
        <v>33477</v>
      </c>
      <c r="D35399" t="s">
        <v>33476</v>
      </c>
      <c r="E35399"/>
      <c r="F35399"/>
      <c r="G35399"/>
      <c r="H35399"/>
      <c r="I35399"/>
      <c r="J35399"/>
      <c r="U35399" s="43"/>
      <c r="AE35399"/>
    </row>
    <row r="35400" spans="1:31">
      <c r="A35400">
        <v>81000</v>
      </c>
      <c r="B35400" t="s">
        <v>30115</v>
      </c>
      <c r="C35400" t="s">
        <v>33480</v>
      </c>
      <c r="D35400" t="e">
        <v>#N/A</v>
      </c>
      <c r="E35400"/>
      <c r="F35400"/>
      <c r="G35400"/>
      <c r="H35400"/>
      <c r="I35400"/>
      <c r="J35400"/>
      <c r="U35400" s="43"/>
      <c r="AE35400"/>
    </row>
    <row r="35401" spans="1:31">
      <c r="A35401">
        <v>81240</v>
      </c>
      <c r="B35401" t="s">
        <v>30116</v>
      </c>
      <c r="C35401" t="s">
        <v>33477</v>
      </c>
      <c r="D35401" t="s">
        <v>33476</v>
      </c>
      <c r="E35401"/>
      <c r="F35401"/>
      <c r="G35401"/>
      <c r="H35401"/>
      <c r="I35401"/>
      <c r="J35401"/>
      <c r="U35401" s="43"/>
      <c r="AE35401"/>
    </row>
    <row r="35402" spans="1:31">
      <c r="A35402">
        <v>81470</v>
      </c>
      <c r="B35402" t="s">
        <v>30117</v>
      </c>
      <c r="C35402" t="s">
        <v>33480</v>
      </c>
      <c r="D35402" t="s">
        <v>33476</v>
      </c>
      <c r="E35402"/>
      <c r="F35402"/>
      <c r="G35402"/>
      <c r="H35402"/>
      <c r="I35402"/>
      <c r="J35402"/>
      <c r="U35402" s="43"/>
      <c r="AE35402"/>
    </row>
    <row r="35403" spans="1:31">
      <c r="A35403">
        <v>81140</v>
      </c>
      <c r="B35403" t="s">
        <v>3002</v>
      </c>
      <c r="C35403" t="s">
        <v>33480</v>
      </c>
      <c r="D35403" t="s">
        <v>33476</v>
      </c>
      <c r="E35403"/>
      <c r="F35403"/>
      <c r="G35403"/>
      <c r="H35403"/>
      <c r="I35403"/>
      <c r="J35403"/>
      <c r="U35403" s="43"/>
      <c r="AE35403"/>
    </row>
    <row r="35404" spans="1:31">
      <c r="A35404">
        <v>81190</v>
      </c>
      <c r="B35404" t="s">
        <v>30118</v>
      </c>
      <c r="C35404" t="s">
        <v>33477</v>
      </c>
      <c r="D35404" t="s">
        <v>33476</v>
      </c>
      <c r="E35404"/>
      <c r="F35404"/>
      <c r="G35404"/>
      <c r="H35404"/>
      <c r="I35404"/>
      <c r="J35404"/>
      <c r="U35404" s="43"/>
      <c r="AE35404"/>
    </row>
    <row r="35405" spans="1:31">
      <c r="A35405">
        <v>81170</v>
      </c>
      <c r="B35405" t="s">
        <v>30119</v>
      </c>
      <c r="C35405" t="s">
        <v>33480</v>
      </c>
      <c r="D35405" t="s">
        <v>33476</v>
      </c>
      <c r="E35405"/>
      <c r="F35405"/>
      <c r="G35405"/>
      <c r="H35405"/>
      <c r="I35405"/>
      <c r="J35405"/>
      <c r="U35405" s="43"/>
      <c r="AE35405"/>
    </row>
    <row r="35406" spans="1:31">
      <c r="A35406">
        <v>81430</v>
      </c>
      <c r="B35406" t="s">
        <v>30120</v>
      </c>
      <c r="C35406" t="s">
        <v>33480</v>
      </c>
      <c r="D35406" t="s">
        <v>33476</v>
      </c>
      <c r="E35406"/>
      <c r="F35406"/>
      <c r="G35406"/>
      <c r="H35406"/>
      <c r="I35406"/>
      <c r="J35406"/>
      <c r="U35406" s="43"/>
      <c r="AE35406"/>
    </row>
    <row r="35407" spans="1:31">
      <c r="A35407">
        <v>81500</v>
      </c>
      <c r="B35407" t="s">
        <v>30121</v>
      </c>
      <c r="C35407" t="s">
        <v>33480</v>
      </c>
      <c r="D35407" t="s">
        <v>33476</v>
      </c>
      <c r="E35407"/>
      <c r="F35407"/>
      <c r="G35407"/>
      <c r="H35407"/>
      <c r="I35407"/>
      <c r="J35407"/>
      <c r="U35407" s="43"/>
      <c r="AE35407"/>
    </row>
    <row r="35408" spans="1:31">
      <c r="A35408">
        <v>81140</v>
      </c>
      <c r="B35408" t="s">
        <v>30122</v>
      </c>
      <c r="C35408" t="s">
        <v>33480</v>
      </c>
      <c r="D35408" t="s">
        <v>33476</v>
      </c>
      <c r="E35408"/>
      <c r="F35408"/>
      <c r="G35408"/>
      <c r="H35408"/>
      <c r="I35408"/>
      <c r="J35408"/>
      <c r="U35408" s="43"/>
      <c r="AE35408"/>
    </row>
    <row r="35409" spans="1:31">
      <c r="A35409">
        <v>81350</v>
      </c>
      <c r="B35409" t="s">
        <v>30123</v>
      </c>
      <c r="C35409" t="s">
        <v>33480</v>
      </c>
      <c r="D35409" t="s">
        <v>33476</v>
      </c>
      <c r="E35409"/>
      <c r="F35409"/>
      <c r="G35409"/>
      <c r="H35409"/>
      <c r="I35409"/>
      <c r="J35409"/>
      <c r="U35409" s="43"/>
      <c r="AE35409"/>
    </row>
    <row r="35410" spans="1:31">
      <c r="A35410">
        <v>81260</v>
      </c>
      <c r="B35410" t="s">
        <v>1722</v>
      </c>
      <c r="C35410" t="s">
        <v>33477</v>
      </c>
      <c r="D35410" t="s">
        <v>33476</v>
      </c>
      <c r="E35410"/>
      <c r="F35410"/>
      <c r="G35410"/>
      <c r="H35410"/>
      <c r="I35410"/>
      <c r="J35410"/>
      <c r="U35410" s="43"/>
      <c r="AE35410"/>
    </row>
    <row r="35411" spans="1:31">
      <c r="A35411">
        <v>81700</v>
      </c>
      <c r="B35411" t="s">
        <v>30124</v>
      </c>
      <c r="C35411" t="s">
        <v>33480</v>
      </c>
      <c r="D35411" t="s">
        <v>33476</v>
      </c>
      <c r="E35411"/>
      <c r="F35411"/>
      <c r="G35411"/>
      <c r="H35411"/>
      <c r="I35411"/>
      <c r="J35411"/>
      <c r="U35411" s="43"/>
      <c r="AE35411"/>
    </row>
    <row r="35412" spans="1:31">
      <c r="A35412">
        <v>81110</v>
      </c>
      <c r="B35412" t="s">
        <v>30125</v>
      </c>
      <c r="C35412" t="s">
        <v>33477</v>
      </c>
      <c r="D35412" t="s">
        <v>33476</v>
      </c>
      <c r="E35412"/>
      <c r="F35412"/>
      <c r="G35412"/>
      <c r="H35412"/>
      <c r="I35412"/>
      <c r="J35412"/>
      <c r="U35412" s="43"/>
      <c r="AE35412"/>
    </row>
    <row r="35413" spans="1:31">
      <c r="A35413">
        <v>81360</v>
      </c>
      <c r="B35413" t="s">
        <v>30126</v>
      </c>
      <c r="C35413" t="s">
        <v>33477</v>
      </c>
      <c r="D35413" t="s">
        <v>33476</v>
      </c>
      <c r="E35413"/>
      <c r="F35413"/>
      <c r="G35413"/>
      <c r="H35413"/>
      <c r="I35413"/>
      <c r="J35413"/>
      <c r="U35413" s="43"/>
      <c r="AE35413"/>
    </row>
    <row r="35414" spans="1:31">
      <c r="A35414">
        <v>81160</v>
      </c>
      <c r="B35414" t="s">
        <v>30127</v>
      </c>
      <c r="C35414" t="s">
        <v>33480</v>
      </c>
      <c r="D35414" t="s">
        <v>33476</v>
      </c>
      <c r="E35414"/>
      <c r="F35414"/>
      <c r="G35414"/>
      <c r="H35414"/>
      <c r="I35414"/>
      <c r="J35414"/>
      <c r="U35414" s="43"/>
      <c r="AE35414"/>
    </row>
    <row r="35415" spans="1:31">
      <c r="A35415">
        <v>81340</v>
      </c>
      <c r="B35415" t="s">
        <v>30128</v>
      </c>
      <c r="C35415" t="s">
        <v>33480</v>
      </c>
      <c r="D35415" t="s">
        <v>33476</v>
      </c>
      <c r="E35415"/>
      <c r="F35415"/>
      <c r="G35415"/>
      <c r="H35415"/>
      <c r="I35415"/>
      <c r="J35415"/>
      <c r="U35415" s="43"/>
      <c r="AE35415"/>
    </row>
    <row r="35416" spans="1:31">
      <c r="A35416">
        <v>81600</v>
      </c>
      <c r="B35416" t="s">
        <v>30129</v>
      </c>
      <c r="C35416" t="s">
        <v>33480</v>
      </c>
      <c r="D35416" t="s">
        <v>33476</v>
      </c>
      <c r="E35416"/>
      <c r="F35416"/>
      <c r="G35416"/>
      <c r="H35416"/>
      <c r="I35416"/>
      <c r="J35416"/>
      <c r="U35416" s="43"/>
      <c r="AE35416"/>
    </row>
    <row r="35417" spans="1:31">
      <c r="A35417">
        <v>81200</v>
      </c>
      <c r="B35417" t="s">
        <v>30130</v>
      </c>
      <c r="C35417" t="s">
        <v>33477</v>
      </c>
      <c r="D35417" t="s">
        <v>33476</v>
      </c>
      <c r="E35417"/>
      <c r="F35417"/>
      <c r="G35417"/>
      <c r="H35417"/>
      <c r="I35417"/>
      <c r="J35417"/>
      <c r="U35417" s="43"/>
      <c r="AE35417"/>
    </row>
    <row r="35418" spans="1:31">
      <c r="A35418">
        <v>81500</v>
      </c>
      <c r="B35418" t="s">
        <v>30131</v>
      </c>
      <c r="C35418" t="s">
        <v>33480</v>
      </c>
      <c r="D35418" t="s">
        <v>33476</v>
      </c>
      <c r="E35418"/>
      <c r="F35418"/>
      <c r="G35418"/>
      <c r="H35418"/>
      <c r="I35418"/>
      <c r="J35418"/>
      <c r="U35418" s="43"/>
      <c r="AE35418"/>
    </row>
    <row r="35419" spans="1:31">
      <c r="A35419">
        <v>81320</v>
      </c>
      <c r="B35419" t="s">
        <v>30132</v>
      </c>
      <c r="C35419" t="s">
        <v>33477</v>
      </c>
      <c r="D35419" t="s">
        <v>33476</v>
      </c>
      <c r="E35419"/>
      <c r="F35419"/>
      <c r="G35419"/>
      <c r="H35419"/>
      <c r="I35419"/>
      <c r="J35419"/>
      <c r="U35419" s="43"/>
      <c r="AE35419"/>
    </row>
    <row r="35420" spans="1:31">
      <c r="A35420">
        <v>81630</v>
      </c>
      <c r="B35420" t="s">
        <v>30133</v>
      </c>
      <c r="C35420" t="s">
        <v>33480</v>
      </c>
      <c r="D35420" t="s">
        <v>33476</v>
      </c>
      <c r="E35420"/>
      <c r="F35420"/>
      <c r="G35420"/>
      <c r="H35420"/>
      <c r="I35420"/>
      <c r="J35420"/>
      <c r="U35420" s="43"/>
      <c r="AE35420"/>
    </row>
    <row r="35421" spans="1:31">
      <c r="A35421">
        <v>81500</v>
      </c>
      <c r="B35421" t="s">
        <v>4180</v>
      </c>
      <c r="C35421" t="s">
        <v>33480</v>
      </c>
      <c r="D35421" t="s">
        <v>33476</v>
      </c>
      <c r="E35421"/>
      <c r="F35421"/>
      <c r="G35421"/>
      <c r="H35421"/>
      <c r="I35421"/>
      <c r="J35421"/>
      <c r="U35421" s="43"/>
      <c r="AE35421"/>
    </row>
    <row r="35422" spans="1:31">
      <c r="A35422">
        <v>81430</v>
      </c>
      <c r="B35422" t="s">
        <v>30134</v>
      </c>
      <c r="C35422" t="s">
        <v>33480</v>
      </c>
      <c r="D35422" t="s">
        <v>33476</v>
      </c>
      <c r="E35422"/>
      <c r="F35422"/>
      <c r="G35422"/>
      <c r="H35422"/>
      <c r="I35422"/>
      <c r="J35422"/>
      <c r="U35422" s="43"/>
      <c r="AE35422"/>
    </row>
    <row r="35423" spans="1:31">
      <c r="A35423">
        <v>81430</v>
      </c>
      <c r="B35423" t="s">
        <v>30134</v>
      </c>
      <c r="C35423" t="s">
        <v>33480</v>
      </c>
      <c r="D35423" t="s">
        <v>33476</v>
      </c>
      <c r="E35423"/>
      <c r="F35423"/>
      <c r="G35423"/>
      <c r="H35423"/>
      <c r="I35423"/>
      <c r="J35423"/>
      <c r="U35423" s="43"/>
      <c r="AE35423"/>
    </row>
    <row r="35424" spans="1:31">
      <c r="A35424">
        <v>81540</v>
      </c>
      <c r="B35424" t="s">
        <v>30135</v>
      </c>
      <c r="C35424" t="s">
        <v>33477</v>
      </c>
      <c r="D35424" t="s">
        <v>33476</v>
      </c>
      <c r="E35424"/>
      <c r="F35424"/>
      <c r="G35424"/>
      <c r="H35424"/>
      <c r="I35424"/>
      <c r="J35424"/>
      <c r="U35424" s="43"/>
      <c r="AE35424"/>
    </row>
    <row r="35425" spans="1:31">
      <c r="A35425">
        <v>81260</v>
      </c>
      <c r="B35425" t="s">
        <v>30136</v>
      </c>
      <c r="C35425" t="s">
        <v>33477</v>
      </c>
      <c r="D35425" t="s">
        <v>33476</v>
      </c>
      <c r="E35425"/>
      <c r="F35425"/>
      <c r="G35425"/>
      <c r="H35425"/>
      <c r="I35425"/>
      <c r="J35425"/>
      <c r="U35425" s="43"/>
      <c r="AE35425"/>
    </row>
    <row r="35426" spans="1:31">
      <c r="A35426">
        <v>81150</v>
      </c>
      <c r="B35426" t="s">
        <v>5337</v>
      </c>
      <c r="C35426" t="s">
        <v>33480</v>
      </c>
      <c r="D35426" t="s">
        <v>33476</v>
      </c>
      <c r="E35426"/>
      <c r="F35426"/>
      <c r="G35426"/>
      <c r="H35426"/>
      <c r="I35426"/>
      <c r="J35426"/>
      <c r="U35426" s="43"/>
      <c r="AE35426"/>
    </row>
    <row r="35427" spans="1:31">
      <c r="A35427">
        <v>81700</v>
      </c>
      <c r="B35427" t="s">
        <v>30137</v>
      </c>
      <c r="C35427" t="s">
        <v>33480</v>
      </c>
      <c r="D35427" t="s">
        <v>33476</v>
      </c>
      <c r="E35427"/>
      <c r="F35427"/>
      <c r="G35427"/>
      <c r="H35427"/>
      <c r="I35427"/>
      <c r="J35427"/>
      <c r="U35427" s="43"/>
      <c r="AE35427"/>
    </row>
    <row r="35428" spans="1:31">
      <c r="A35428">
        <v>81260</v>
      </c>
      <c r="B35428" t="s">
        <v>30138</v>
      </c>
      <c r="C35428" t="s">
        <v>33477</v>
      </c>
      <c r="D35428" t="s">
        <v>33476</v>
      </c>
      <c r="E35428"/>
      <c r="F35428"/>
      <c r="G35428"/>
      <c r="H35428"/>
      <c r="I35428"/>
      <c r="J35428"/>
      <c r="U35428" s="43"/>
      <c r="AE35428"/>
    </row>
    <row r="35429" spans="1:31">
      <c r="A35429">
        <v>81700</v>
      </c>
      <c r="B35429" t="s">
        <v>30139</v>
      </c>
      <c r="C35429" t="s">
        <v>33480</v>
      </c>
      <c r="D35429" t="s">
        <v>33476</v>
      </c>
      <c r="E35429"/>
      <c r="F35429"/>
      <c r="G35429"/>
      <c r="H35429"/>
      <c r="I35429"/>
      <c r="J35429"/>
      <c r="U35429" s="43"/>
      <c r="AE35429"/>
    </row>
    <row r="35430" spans="1:31">
      <c r="A35430">
        <v>81400</v>
      </c>
      <c r="B35430" t="s">
        <v>30140</v>
      </c>
      <c r="C35430" t="s">
        <v>33480</v>
      </c>
      <c r="D35430" t="s">
        <v>33476</v>
      </c>
      <c r="E35430"/>
      <c r="F35430"/>
      <c r="G35430"/>
      <c r="H35430"/>
      <c r="I35430"/>
      <c r="J35430"/>
      <c r="U35430" s="43"/>
      <c r="AE35430"/>
    </row>
    <row r="35431" spans="1:31">
      <c r="A35431">
        <v>81490</v>
      </c>
      <c r="B35431" t="s">
        <v>30141</v>
      </c>
      <c r="C35431" t="s">
        <v>33480</v>
      </c>
      <c r="D35431" t="s">
        <v>33476</v>
      </c>
      <c r="E35431"/>
      <c r="F35431"/>
      <c r="G35431"/>
      <c r="H35431"/>
      <c r="I35431"/>
      <c r="J35431"/>
      <c r="U35431" s="43"/>
      <c r="AE35431"/>
    </row>
    <row r="35432" spans="1:31">
      <c r="A35432">
        <v>81170</v>
      </c>
      <c r="B35432" t="s">
        <v>4187</v>
      </c>
      <c r="C35432" t="s">
        <v>33480</v>
      </c>
      <c r="D35432" t="s">
        <v>33476</v>
      </c>
      <c r="E35432"/>
      <c r="F35432"/>
      <c r="G35432"/>
      <c r="H35432"/>
      <c r="I35432"/>
      <c r="J35432"/>
      <c r="U35432" s="43"/>
      <c r="AE35432"/>
    </row>
    <row r="35433" spans="1:31">
      <c r="A35433">
        <v>81660</v>
      </c>
      <c r="B35433" t="s">
        <v>30142</v>
      </c>
      <c r="C35433" t="s">
        <v>33480</v>
      </c>
      <c r="D35433" t="s">
        <v>33476</v>
      </c>
      <c r="E35433"/>
      <c r="F35433"/>
      <c r="G35433"/>
      <c r="H35433"/>
      <c r="I35433"/>
      <c r="J35433"/>
      <c r="U35433" s="43"/>
      <c r="AE35433"/>
    </row>
    <row r="35434" spans="1:31">
      <c r="A35434">
        <v>81260</v>
      </c>
      <c r="B35434" t="s">
        <v>3057</v>
      </c>
      <c r="C35434" t="s">
        <v>33477</v>
      </c>
      <c r="D35434" t="s">
        <v>33476</v>
      </c>
      <c r="E35434"/>
      <c r="F35434"/>
      <c r="G35434"/>
      <c r="H35434"/>
      <c r="I35434"/>
      <c r="J35434"/>
      <c r="U35434" s="43"/>
      <c r="AE35434"/>
    </row>
    <row r="35435" spans="1:31">
      <c r="A35435">
        <v>81600</v>
      </c>
      <c r="B35435" t="s">
        <v>271</v>
      </c>
      <c r="C35435" t="s">
        <v>33480</v>
      </c>
      <c r="D35435" t="s">
        <v>33476</v>
      </c>
      <c r="E35435"/>
      <c r="F35435"/>
      <c r="G35435"/>
      <c r="H35435"/>
      <c r="I35435"/>
      <c r="J35435"/>
      <c r="U35435" s="43"/>
      <c r="AE35435"/>
    </row>
    <row r="35436" spans="1:31">
      <c r="A35436">
        <v>81390</v>
      </c>
      <c r="B35436" t="s">
        <v>30143</v>
      </c>
      <c r="C35436" t="s">
        <v>33480</v>
      </c>
      <c r="D35436" t="s">
        <v>33476</v>
      </c>
      <c r="E35436"/>
      <c r="F35436"/>
      <c r="G35436"/>
      <c r="H35436"/>
      <c r="I35436"/>
      <c r="J35436"/>
      <c r="U35436" s="43"/>
      <c r="AE35436"/>
    </row>
    <row r="35437" spans="1:31">
      <c r="A35437">
        <v>81440</v>
      </c>
      <c r="B35437" t="s">
        <v>7659</v>
      </c>
      <c r="C35437" t="s">
        <v>33480</v>
      </c>
      <c r="D35437" t="s">
        <v>33476</v>
      </c>
      <c r="E35437"/>
      <c r="F35437"/>
      <c r="G35437"/>
      <c r="H35437"/>
      <c r="I35437"/>
      <c r="J35437"/>
      <c r="U35437" s="43"/>
      <c r="AE35437"/>
    </row>
    <row r="35438" spans="1:31">
      <c r="A35438">
        <v>81600</v>
      </c>
      <c r="B35438" t="s">
        <v>30144</v>
      </c>
      <c r="C35438" t="s">
        <v>33480</v>
      </c>
      <c r="D35438" t="s">
        <v>33476</v>
      </c>
      <c r="E35438"/>
      <c r="F35438"/>
      <c r="G35438"/>
      <c r="H35438"/>
      <c r="I35438"/>
      <c r="J35438"/>
      <c r="U35438" s="43"/>
      <c r="AE35438"/>
    </row>
    <row r="35439" spans="1:31">
      <c r="A35439">
        <v>81100</v>
      </c>
      <c r="B35439" t="s">
        <v>30145</v>
      </c>
      <c r="C35439" t="s">
        <v>33480</v>
      </c>
      <c r="D35439" t="s">
        <v>33476</v>
      </c>
      <c r="E35439"/>
      <c r="F35439"/>
      <c r="G35439"/>
      <c r="H35439"/>
      <c r="I35439"/>
      <c r="J35439"/>
      <c r="U35439" s="43"/>
      <c r="AE35439"/>
    </row>
    <row r="35440" spans="1:31">
      <c r="A35440">
        <v>81300</v>
      </c>
      <c r="B35440" t="s">
        <v>30146</v>
      </c>
      <c r="C35440" t="s">
        <v>33480</v>
      </c>
      <c r="D35440" t="s">
        <v>33476</v>
      </c>
      <c r="E35440"/>
      <c r="F35440"/>
      <c r="G35440"/>
      <c r="H35440"/>
      <c r="I35440"/>
      <c r="J35440"/>
      <c r="U35440" s="43"/>
      <c r="AE35440"/>
    </row>
    <row r="35441" spans="1:31">
      <c r="A35441">
        <v>81500</v>
      </c>
      <c r="B35441" t="s">
        <v>4196</v>
      </c>
      <c r="C35441" t="s">
        <v>33480</v>
      </c>
      <c r="D35441" t="s">
        <v>33476</v>
      </c>
      <c r="E35441"/>
      <c r="F35441"/>
      <c r="G35441"/>
      <c r="H35441"/>
      <c r="I35441"/>
      <c r="J35441"/>
      <c r="U35441" s="43"/>
      <c r="AE35441"/>
    </row>
    <row r="35442" spans="1:31">
      <c r="A35442">
        <v>81170</v>
      </c>
      <c r="B35442" t="s">
        <v>3060</v>
      </c>
      <c r="C35442" t="s">
        <v>33480</v>
      </c>
      <c r="D35442" t="s">
        <v>33476</v>
      </c>
      <c r="E35442"/>
      <c r="F35442"/>
      <c r="G35442"/>
      <c r="H35442"/>
      <c r="I35442"/>
      <c r="J35442"/>
      <c r="U35442" s="43"/>
      <c r="AE35442"/>
    </row>
    <row r="35443" spans="1:31">
      <c r="A35443">
        <v>81600</v>
      </c>
      <c r="B35443" t="s">
        <v>30147</v>
      </c>
      <c r="C35443" t="s">
        <v>33480</v>
      </c>
      <c r="D35443" t="s">
        <v>33476</v>
      </c>
      <c r="E35443"/>
      <c r="F35443"/>
      <c r="G35443"/>
      <c r="H35443"/>
      <c r="I35443"/>
      <c r="J35443"/>
      <c r="U35443" s="43"/>
      <c r="AE35443"/>
    </row>
    <row r="35444" spans="1:31">
      <c r="A35444">
        <v>81340</v>
      </c>
      <c r="B35444" t="s">
        <v>30148</v>
      </c>
      <c r="C35444" t="s">
        <v>33480</v>
      </c>
      <c r="D35444" t="s">
        <v>33476</v>
      </c>
      <c r="E35444"/>
      <c r="F35444"/>
      <c r="G35444"/>
      <c r="H35444"/>
      <c r="I35444"/>
      <c r="J35444"/>
      <c r="U35444" s="43"/>
      <c r="AE35444"/>
    </row>
    <row r="35445" spans="1:31">
      <c r="A35445">
        <v>81130</v>
      </c>
      <c r="B35445" t="s">
        <v>30149</v>
      </c>
      <c r="C35445" t="s">
        <v>33480</v>
      </c>
      <c r="D35445" t="s">
        <v>33476</v>
      </c>
      <c r="E35445"/>
      <c r="F35445"/>
      <c r="G35445"/>
      <c r="H35445"/>
      <c r="I35445"/>
      <c r="J35445"/>
      <c r="U35445" s="43"/>
      <c r="AE35445"/>
    </row>
    <row r="35446" spans="1:31">
      <c r="A35446">
        <v>81540</v>
      </c>
      <c r="B35446" t="s">
        <v>3791</v>
      </c>
      <c r="C35446" t="s">
        <v>33477</v>
      </c>
      <c r="D35446" t="s">
        <v>33476</v>
      </c>
      <c r="E35446"/>
      <c r="F35446"/>
      <c r="G35446"/>
      <c r="H35446"/>
      <c r="I35446"/>
      <c r="J35446"/>
      <c r="U35446" s="43"/>
      <c r="AE35446"/>
    </row>
    <row r="35447" spans="1:31">
      <c r="A35447">
        <v>81470</v>
      </c>
      <c r="B35447" t="s">
        <v>30150</v>
      </c>
      <c r="C35447" t="s">
        <v>33480</v>
      </c>
      <c r="D35447" t="s">
        <v>33476</v>
      </c>
      <c r="E35447"/>
      <c r="F35447"/>
      <c r="G35447"/>
      <c r="H35447"/>
      <c r="I35447"/>
      <c r="J35447"/>
      <c r="U35447" s="43"/>
      <c r="AE35447"/>
    </row>
    <row r="35448" spans="1:31">
      <c r="A35448">
        <v>81140</v>
      </c>
      <c r="B35448" t="s">
        <v>30151</v>
      </c>
      <c r="C35448" t="s">
        <v>33480</v>
      </c>
      <c r="D35448" t="s">
        <v>33476</v>
      </c>
      <c r="E35448"/>
      <c r="F35448"/>
      <c r="G35448"/>
      <c r="H35448"/>
      <c r="I35448"/>
      <c r="J35448"/>
      <c r="U35448" s="43"/>
      <c r="AE35448"/>
    </row>
    <row r="35449" spans="1:31">
      <c r="A35449">
        <v>81990</v>
      </c>
      <c r="B35449" t="s">
        <v>30152</v>
      </c>
      <c r="C35449" t="s">
        <v>33480</v>
      </c>
      <c r="D35449" t="s">
        <v>33476</v>
      </c>
      <c r="E35449"/>
      <c r="F35449"/>
      <c r="G35449"/>
      <c r="H35449"/>
      <c r="I35449"/>
      <c r="J35449"/>
      <c r="U35449" s="43"/>
      <c r="AE35449"/>
    </row>
    <row r="35450" spans="1:31">
      <c r="A35450">
        <v>81260</v>
      </c>
      <c r="B35450" t="s">
        <v>30153</v>
      </c>
      <c r="C35450" t="s">
        <v>33477</v>
      </c>
      <c r="D35450" t="s">
        <v>33476</v>
      </c>
      <c r="E35450"/>
      <c r="F35450"/>
      <c r="G35450"/>
      <c r="H35450"/>
      <c r="I35450"/>
      <c r="J35450"/>
      <c r="U35450" s="43"/>
      <c r="AE35450"/>
    </row>
    <row r="35451" spans="1:31">
      <c r="A35451">
        <v>81580</v>
      </c>
      <c r="B35451" t="s">
        <v>30154</v>
      </c>
      <c r="C35451" t="s">
        <v>33480</v>
      </c>
      <c r="D35451" t="s">
        <v>33476</v>
      </c>
      <c r="E35451"/>
      <c r="F35451"/>
      <c r="G35451"/>
      <c r="H35451"/>
      <c r="I35451"/>
      <c r="J35451"/>
      <c r="U35451" s="43"/>
      <c r="AE35451"/>
    </row>
    <row r="35452" spans="1:31">
      <c r="A35452">
        <v>81540</v>
      </c>
      <c r="B35452" t="s">
        <v>30155</v>
      </c>
      <c r="C35452" t="s">
        <v>33477</v>
      </c>
      <c r="D35452" t="s">
        <v>33476</v>
      </c>
      <c r="E35452"/>
      <c r="F35452"/>
      <c r="G35452"/>
      <c r="H35452"/>
      <c r="I35452"/>
      <c r="J35452"/>
      <c r="U35452" s="43"/>
      <c r="AE35452"/>
    </row>
    <row r="35453" spans="1:31">
      <c r="A35453">
        <v>81140</v>
      </c>
      <c r="B35453" t="s">
        <v>4202</v>
      </c>
      <c r="C35453" t="s">
        <v>33480</v>
      </c>
      <c r="D35453" t="s">
        <v>33476</v>
      </c>
      <c r="E35453"/>
      <c r="F35453"/>
      <c r="G35453"/>
      <c r="H35453"/>
      <c r="I35453"/>
      <c r="J35453"/>
      <c r="U35453" s="43"/>
      <c r="AE35453"/>
    </row>
    <row r="35454" spans="1:31">
      <c r="A35454">
        <v>81570</v>
      </c>
      <c r="B35454" t="s">
        <v>30156</v>
      </c>
      <c r="C35454" t="s">
        <v>33480</v>
      </c>
      <c r="D35454" t="s">
        <v>33476</v>
      </c>
      <c r="E35454"/>
      <c r="F35454"/>
      <c r="G35454"/>
      <c r="H35454"/>
      <c r="I35454"/>
      <c r="J35454"/>
      <c r="U35454" s="43"/>
      <c r="AE35454"/>
    </row>
    <row r="35455" spans="1:31">
      <c r="A35455">
        <v>81990</v>
      </c>
      <c r="B35455" t="s">
        <v>30157</v>
      </c>
      <c r="C35455" t="s">
        <v>33480</v>
      </c>
      <c r="D35455" t="s">
        <v>33476</v>
      </c>
      <c r="E35455"/>
      <c r="F35455"/>
      <c r="G35455"/>
      <c r="H35455"/>
      <c r="I35455"/>
      <c r="J35455"/>
      <c r="U35455" s="43"/>
      <c r="AE35455"/>
    </row>
    <row r="35456" spans="1:31">
      <c r="A35456">
        <v>81400</v>
      </c>
      <c r="B35456" t="s">
        <v>30158</v>
      </c>
      <c r="C35456" t="s">
        <v>33480</v>
      </c>
      <c r="D35456" t="s">
        <v>33476</v>
      </c>
      <c r="E35456"/>
      <c r="F35456"/>
      <c r="G35456"/>
      <c r="H35456"/>
      <c r="I35456"/>
      <c r="J35456"/>
      <c r="U35456" s="43"/>
      <c r="AE35456"/>
    </row>
    <row r="35457" spans="1:31">
      <c r="A35457">
        <v>81150</v>
      </c>
      <c r="B35457" t="s">
        <v>4214</v>
      </c>
      <c r="C35457" t="s">
        <v>33480</v>
      </c>
      <c r="D35457" t="s">
        <v>33476</v>
      </c>
      <c r="E35457"/>
      <c r="F35457"/>
      <c r="G35457"/>
      <c r="H35457"/>
      <c r="I35457"/>
      <c r="J35457"/>
      <c r="U35457" s="43"/>
      <c r="AE35457"/>
    </row>
    <row r="35458" spans="1:31">
      <c r="A35458">
        <v>81260</v>
      </c>
      <c r="B35458" t="s">
        <v>30159</v>
      </c>
      <c r="C35458" t="s">
        <v>33477</v>
      </c>
      <c r="D35458" t="s">
        <v>33476</v>
      </c>
      <c r="E35458"/>
      <c r="F35458"/>
      <c r="G35458"/>
      <c r="H35458"/>
      <c r="I35458"/>
      <c r="J35458"/>
      <c r="U35458" s="43"/>
      <c r="AE35458"/>
    </row>
    <row r="35459" spans="1:31">
      <c r="A35459">
        <v>81260</v>
      </c>
      <c r="B35459" t="s">
        <v>30159</v>
      </c>
      <c r="C35459" t="s">
        <v>33477</v>
      </c>
      <c r="D35459" t="s">
        <v>33476</v>
      </c>
      <c r="E35459"/>
      <c r="F35459"/>
      <c r="G35459"/>
      <c r="H35459"/>
      <c r="I35459"/>
      <c r="J35459"/>
      <c r="U35459" s="43"/>
      <c r="AE35459"/>
    </row>
    <row r="35460" spans="1:31">
      <c r="A35460">
        <v>81260</v>
      </c>
      <c r="B35460" t="s">
        <v>30159</v>
      </c>
      <c r="C35460" t="s">
        <v>33477</v>
      </c>
      <c r="D35460" t="s">
        <v>33476</v>
      </c>
      <c r="E35460"/>
      <c r="F35460"/>
      <c r="G35460"/>
      <c r="H35460"/>
      <c r="I35460"/>
      <c r="J35460"/>
      <c r="U35460" s="43"/>
      <c r="AE35460"/>
    </row>
    <row r="35461" spans="1:31">
      <c r="A35461">
        <v>81150</v>
      </c>
      <c r="B35461" t="s">
        <v>30160</v>
      </c>
      <c r="C35461" t="s">
        <v>33480</v>
      </c>
      <c r="D35461" t="s">
        <v>33476</v>
      </c>
      <c r="E35461"/>
      <c r="F35461"/>
      <c r="G35461"/>
      <c r="H35461"/>
      <c r="I35461"/>
      <c r="J35461"/>
      <c r="U35461" s="43"/>
      <c r="AE35461"/>
    </row>
    <row r="35462" spans="1:31">
      <c r="A35462">
        <v>81140</v>
      </c>
      <c r="B35462" t="s">
        <v>30161</v>
      </c>
      <c r="C35462" t="s">
        <v>33480</v>
      </c>
      <c r="D35462" t="s">
        <v>33476</v>
      </c>
      <c r="E35462"/>
      <c r="F35462"/>
      <c r="G35462"/>
      <c r="H35462"/>
      <c r="I35462"/>
      <c r="J35462"/>
      <c r="U35462" s="43"/>
      <c r="AE35462"/>
    </row>
    <row r="35463" spans="1:31">
      <c r="A35463">
        <v>81100</v>
      </c>
      <c r="B35463" t="s">
        <v>746</v>
      </c>
      <c r="C35463" t="s">
        <v>33480</v>
      </c>
      <c r="D35463" t="s">
        <v>33476</v>
      </c>
      <c r="E35463"/>
      <c r="F35463"/>
      <c r="G35463"/>
      <c r="H35463"/>
      <c r="I35463"/>
      <c r="J35463"/>
      <c r="U35463" s="43"/>
      <c r="AE35463"/>
    </row>
    <row r="35464" spans="1:31">
      <c r="A35464">
        <v>81200</v>
      </c>
      <c r="B35464" t="s">
        <v>30162</v>
      </c>
      <c r="C35464" t="s">
        <v>33477</v>
      </c>
      <c r="D35464" t="s">
        <v>33476</v>
      </c>
      <c r="E35464"/>
      <c r="F35464"/>
      <c r="G35464"/>
      <c r="H35464"/>
      <c r="I35464"/>
      <c r="J35464"/>
      <c r="U35464" s="43"/>
      <c r="AE35464"/>
    </row>
    <row r="35465" spans="1:31">
      <c r="A35465">
        <v>81150</v>
      </c>
      <c r="B35465" t="s">
        <v>30163</v>
      </c>
      <c r="C35465" t="s">
        <v>33480</v>
      </c>
      <c r="D35465" t="s">
        <v>33476</v>
      </c>
      <c r="E35465"/>
      <c r="F35465"/>
      <c r="G35465"/>
      <c r="H35465"/>
      <c r="I35465"/>
      <c r="J35465"/>
      <c r="U35465" s="43"/>
      <c r="AE35465"/>
    </row>
    <row r="35466" spans="1:31">
      <c r="A35466">
        <v>81640</v>
      </c>
      <c r="B35466" t="s">
        <v>30164</v>
      </c>
      <c r="C35466" t="s">
        <v>33480</v>
      </c>
      <c r="D35466" t="s">
        <v>33476</v>
      </c>
      <c r="E35466"/>
      <c r="F35466"/>
      <c r="G35466"/>
      <c r="H35466"/>
      <c r="I35466"/>
      <c r="J35466"/>
      <c r="U35466" s="43"/>
      <c r="AE35466"/>
    </row>
    <row r="35467" spans="1:31">
      <c r="A35467">
        <v>81170</v>
      </c>
      <c r="B35467" t="s">
        <v>30165</v>
      </c>
      <c r="C35467" t="s">
        <v>33480</v>
      </c>
      <c r="D35467" t="s">
        <v>33476</v>
      </c>
      <c r="E35467"/>
      <c r="F35467"/>
      <c r="G35467"/>
      <c r="H35467"/>
      <c r="I35467"/>
      <c r="J35467"/>
      <c r="U35467" s="43"/>
      <c r="AE35467"/>
    </row>
    <row r="35468" spans="1:31">
      <c r="A35468">
        <v>81800</v>
      </c>
      <c r="B35468" t="s">
        <v>30166</v>
      </c>
      <c r="C35468" t="s">
        <v>33480</v>
      </c>
      <c r="D35468" t="s">
        <v>33476</v>
      </c>
      <c r="E35468"/>
      <c r="F35468"/>
      <c r="G35468"/>
      <c r="H35468"/>
      <c r="I35468"/>
      <c r="J35468"/>
      <c r="U35468" s="43"/>
      <c r="AE35468"/>
    </row>
    <row r="35469" spans="1:31">
      <c r="A35469">
        <v>81340</v>
      </c>
      <c r="B35469" t="s">
        <v>30167</v>
      </c>
      <c r="C35469" t="s">
        <v>33480</v>
      </c>
      <c r="D35469" t="s">
        <v>33476</v>
      </c>
      <c r="E35469"/>
      <c r="F35469"/>
      <c r="G35469"/>
      <c r="H35469"/>
      <c r="I35469"/>
      <c r="J35469"/>
      <c r="U35469" s="43"/>
      <c r="AE35469"/>
    </row>
    <row r="35470" spans="1:31">
      <c r="A35470">
        <v>81350</v>
      </c>
      <c r="B35470" t="s">
        <v>4239</v>
      </c>
      <c r="C35470" t="s">
        <v>33480</v>
      </c>
      <c r="D35470" t="s">
        <v>33476</v>
      </c>
      <c r="E35470"/>
      <c r="F35470"/>
      <c r="G35470"/>
      <c r="H35470"/>
      <c r="I35470"/>
      <c r="J35470"/>
      <c r="U35470" s="43"/>
      <c r="AE35470"/>
    </row>
    <row r="35471" spans="1:31">
      <c r="A35471">
        <v>81350</v>
      </c>
      <c r="B35471" t="s">
        <v>30168</v>
      </c>
      <c r="C35471" t="s">
        <v>33480</v>
      </c>
      <c r="D35471" t="s">
        <v>33476</v>
      </c>
      <c r="E35471"/>
      <c r="F35471"/>
      <c r="G35471"/>
      <c r="H35471"/>
      <c r="I35471"/>
      <c r="J35471"/>
      <c r="U35471" s="43"/>
      <c r="AE35471"/>
    </row>
    <row r="35472" spans="1:31">
      <c r="A35472">
        <v>81990</v>
      </c>
      <c r="B35472" t="s">
        <v>30169</v>
      </c>
      <c r="C35472" t="s">
        <v>33480</v>
      </c>
      <c r="D35472" t="s">
        <v>33476</v>
      </c>
      <c r="E35472"/>
      <c r="F35472"/>
      <c r="G35472"/>
      <c r="H35472"/>
      <c r="I35472"/>
      <c r="J35472"/>
      <c r="U35472" s="43"/>
      <c r="AE35472"/>
    </row>
    <row r="35473" spans="1:31">
      <c r="A35473">
        <v>81570</v>
      </c>
      <c r="B35473" t="s">
        <v>30170</v>
      </c>
      <c r="C35473" t="s">
        <v>33480</v>
      </c>
      <c r="D35473" t="s">
        <v>33476</v>
      </c>
      <c r="E35473"/>
      <c r="F35473"/>
      <c r="G35473"/>
      <c r="H35473"/>
      <c r="I35473"/>
      <c r="J35473"/>
      <c r="U35473" s="43"/>
      <c r="AE35473"/>
    </row>
    <row r="35474" spans="1:31">
      <c r="A35474">
        <v>81470</v>
      </c>
      <c r="B35474" t="s">
        <v>30171</v>
      </c>
      <c r="C35474" t="s">
        <v>33480</v>
      </c>
      <c r="D35474" t="s">
        <v>33476</v>
      </c>
      <c r="E35474"/>
      <c r="F35474"/>
      <c r="G35474"/>
      <c r="H35474"/>
      <c r="I35474"/>
      <c r="J35474"/>
      <c r="U35474" s="43"/>
      <c r="AE35474"/>
    </row>
    <row r="35475" spans="1:31">
      <c r="A35475">
        <v>81250</v>
      </c>
      <c r="B35475" t="s">
        <v>30172</v>
      </c>
      <c r="C35475" t="s">
        <v>33477</v>
      </c>
      <c r="D35475" t="s">
        <v>33476</v>
      </c>
      <c r="E35475"/>
      <c r="F35475"/>
      <c r="G35475"/>
      <c r="H35475"/>
      <c r="I35475"/>
      <c r="J35475"/>
      <c r="U35475" s="43"/>
      <c r="AE35475"/>
    </row>
    <row r="35476" spans="1:31">
      <c r="A35476">
        <v>81220</v>
      </c>
      <c r="B35476" t="s">
        <v>30173</v>
      </c>
      <c r="C35476" t="s">
        <v>33480</v>
      </c>
      <c r="D35476" t="s">
        <v>33476</v>
      </c>
      <c r="E35476"/>
      <c r="F35476"/>
      <c r="G35476"/>
      <c r="H35476"/>
      <c r="I35476"/>
      <c r="J35476"/>
      <c r="U35476" s="43"/>
      <c r="AE35476"/>
    </row>
    <row r="35477" spans="1:31">
      <c r="A35477">
        <v>81120</v>
      </c>
      <c r="B35477" t="s">
        <v>30174</v>
      </c>
      <c r="C35477" t="s">
        <v>33480</v>
      </c>
      <c r="D35477" t="s">
        <v>33476</v>
      </c>
      <c r="E35477"/>
      <c r="F35477"/>
      <c r="G35477"/>
      <c r="H35477"/>
      <c r="I35477"/>
      <c r="J35477"/>
      <c r="U35477" s="43"/>
      <c r="AE35477"/>
    </row>
    <row r="35478" spans="1:31">
      <c r="A35478">
        <v>81170</v>
      </c>
      <c r="B35478" t="s">
        <v>30175</v>
      </c>
      <c r="C35478" t="s">
        <v>33480</v>
      </c>
      <c r="D35478" t="s">
        <v>33476</v>
      </c>
      <c r="E35478"/>
      <c r="F35478"/>
      <c r="G35478"/>
      <c r="H35478"/>
      <c r="I35478"/>
      <c r="J35478"/>
      <c r="U35478" s="43"/>
      <c r="AE35478"/>
    </row>
    <row r="35479" spans="1:31">
      <c r="A35479">
        <v>81110</v>
      </c>
      <c r="B35479" t="s">
        <v>30176</v>
      </c>
      <c r="C35479" t="s">
        <v>33477</v>
      </c>
      <c r="D35479" t="s">
        <v>33476</v>
      </c>
      <c r="E35479"/>
      <c r="F35479"/>
      <c r="G35479"/>
      <c r="H35479"/>
      <c r="I35479"/>
      <c r="J35479"/>
      <c r="U35479" s="43"/>
      <c r="AE35479"/>
    </row>
    <row r="35480" spans="1:31">
      <c r="A35480">
        <v>81340</v>
      </c>
      <c r="B35480" t="s">
        <v>30177</v>
      </c>
      <c r="C35480" t="s">
        <v>33480</v>
      </c>
      <c r="D35480" t="s">
        <v>33476</v>
      </c>
      <c r="E35480"/>
      <c r="F35480"/>
      <c r="G35480"/>
      <c r="H35480"/>
      <c r="I35480"/>
      <c r="J35480"/>
      <c r="U35480" s="43"/>
      <c r="AE35480"/>
    </row>
    <row r="35481" spans="1:31">
      <c r="A35481">
        <v>81540</v>
      </c>
      <c r="B35481" t="s">
        <v>3098</v>
      </c>
      <c r="C35481" t="s">
        <v>33477</v>
      </c>
      <c r="D35481" t="s">
        <v>33476</v>
      </c>
      <c r="E35481"/>
      <c r="F35481"/>
      <c r="G35481"/>
      <c r="H35481"/>
      <c r="I35481"/>
      <c r="J35481"/>
      <c r="U35481" s="43"/>
      <c r="AE35481"/>
    </row>
    <row r="35482" spans="1:31">
      <c r="A35482">
        <v>81290</v>
      </c>
      <c r="B35482" t="s">
        <v>30178</v>
      </c>
      <c r="C35482" t="s">
        <v>33480</v>
      </c>
      <c r="D35482" t="s">
        <v>33476</v>
      </c>
      <c r="E35482"/>
      <c r="F35482"/>
      <c r="G35482"/>
      <c r="H35482"/>
      <c r="I35482"/>
      <c r="J35482"/>
      <c r="U35482" s="43"/>
      <c r="AE35482"/>
    </row>
    <row r="35483" spans="1:31">
      <c r="A35483">
        <v>81530</v>
      </c>
      <c r="B35483" t="s">
        <v>30179</v>
      </c>
      <c r="C35483" t="s">
        <v>33477</v>
      </c>
      <c r="D35483" t="s">
        <v>33476</v>
      </c>
      <c r="E35483"/>
      <c r="F35483"/>
      <c r="G35483"/>
      <c r="H35483"/>
      <c r="I35483"/>
      <c r="J35483"/>
      <c r="U35483" s="43"/>
      <c r="AE35483"/>
    </row>
    <row r="35484" spans="1:31">
      <c r="A35484">
        <v>81260</v>
      </c>
      <c r="B35484" t="s">
        <v>30180</v>
      </c>
      <c r="C35484" t="s">
        <v>33477</v>
      </c>
      <c r="D35484" t="s">
        <v>33476</v>
      </c>
      <c r="E35484"/>
      <c r="F35484"/>
      <c r="G35484"/>
      <c r="H35484"/>
      <c r="I35484"/>
      <c r="J35484"/>
      <c r="U35484" s="43"/>
      <c r="AE35484"/>
    </row>
    <row r="35485" spans="1:31">
      <c r="A35485">
        <v>81150</v>
      </c>
      <c r="B35485" t="s">
        <v>30181</v>
      </c>
      <c r="C35485" t="s">
        <v>33480</v>
      </c>
      <c r="D35485" t="s">
        <v>33476</v>
      </c>
      <c r="E35485"/>
      <c r="F35485"/>
      <c r="G35485"/>
      <c r="H35485"/>
      <c r="I35485"/>
      <c r="J35485"/>
      <c r="U35485" s="43"/>
      <c r="AE35485"/>
    </row>
    <row r="35486" spans="1:31">
      <c r="A35486">
        <v>81120</v>
      </c>
      <c r="B35486" t="s">
        <v>30182</v>
      </c>
      <c r="C35486" t="s">
        <v>33480</v>
      </c>
      <c r="D35486" t="s">
        <v>33476</v>
      </c>
      <c r="E35486"/>
      <c r="F35486"/>
      <c r="G35486"/>
      <c r="H35486"/>
      <c r="I35486"/>
      <c r="J35486"/>
      <c r="U35486" s="43"/>
      <c r="AE35486"/>
    </row>
    <row r="35487" spans="1:31">
      <c r="A35487">
        <v>81340</v>
      </c>
      <c r="B35487" t="s">
        <v>30183</v>
      </c>
      <c r="C35487" t="s">
        <v>33480</v>
      </c>
      <c r="D35487" t="s">
        <v>33476</v>
      </c>
      <c r="E35487"/>
      <c r="F35487"/>
      <c r="G35487"/>
      <c r="H35487"/>
      <c r="I35487"/>
      <c r="J35487"/>
      <c r="U35487" s="43"/>
      <c r="AE35487"/>
    </row>
    <row r="35488" spans="1:31">
      <c r="A35488">
        <v>81600</v>
      </c>
      <c r="B35488" t="s">
        <v>30184</v>
      </c>
      <c r="C35488" t="s">
        <v>33480</v>
      </c>
      <c r="D35488" t="s">
        <v>33476</v>
      </c>
      <c r="E35488"/>
      <c r="F35488"/>
      <c r="G35488"/>
      <c r="H35488"/>
      <c r="I35488"/>
      <c r="J35488"/>
      <c r="U35488" s="43"/>
      <c r="AE35488"/>
    </row>
    <row r="35489" spans="1:31">
      <c r="A35489">
        <v>81500</v>
      </c>
      <c r="B35489" t="s">
        <v>30185</v>
      </c>
      <c r="C35489" t="s">
        <v>33480</v>
      </c>
      <c r="D35489" t="s">
        <v>33476</v>
      </c>
      <c r="E35489"/>
      <c r="F35489"/>
      <c r="G35489"/>
      <c r="H35489"/>
      <c r="I35489"/>
      <c r="J35489"/>
      <c r="U35489" s="43"/>
      <c r="AE35489"/>
    </row>
    <row r="35490" spans="1:31">
      <c r="A35490">
        <v>81150</v>
      </c>
      <c r="B35490" t="s">
        <v>30186</v>
      </c>
      <c r="C35490" t="s">
        <v>33480</v>
      </c>
      <c r="D35490" t="s">
        <v>33476</v>
      </c>
      <c r="E35490"/>
      <c r="F35490"/>
      <c r="G35490"/>
      <c r="H35490"/>
      <c r="I35490"/>
      <c r="J35490"/>
      <c r="U35490" s="43"/>
      <c r="AE35490"/>
    </row>
    <row r="35491" spans="1:31">
      <c r="A35491">
        <v>81340</v>
      </c>
      <c r="B35491" t="s">
        <v>30187</v>
      </c>
      <c r="C35491" t="s">
        <v>33480</v>
      </c>
      <c r="D35491" t="s">
        <v>33476</v>
      </c>
      <c r="E35491"/>
      <c r="F35491"/>
      <c r="G35491"/>
      <c r="H35491"/>
      <c r="I35491"/>
      <c r="J35491"/>
      <c r="U35491" s="43"/>
      <c r="AE35491"/>
    </row>
    <row r="35492" spans="1:31">
      <c r="A35492">
        <v>81170</v>
      </c>
      <c r="B35492" t="s">
        <v>30188</v>
      </c>
      <c r="C35492" t="s">
        <v>33480</v>
      </c>
      <c r="D35492" t="s">
        <v>33476</v>
      </c>
      <c r="E35492"/>
      <c r="F35492"/>
      <c r="G35492"/>
      <c r="H35492"/>
      <c r="I35492"/>
      <c r="J35492"/>
      <c r="U35492" s="43"/>
      <c r="AE35492"/>
    </row>
    <row r="35493" spans="1:31">
      <c r="A35493">
        <v>81430</v>
      </c>
      <c r="B35493" t="s">
        <v>30189</v>
      </c>
      <c r="C35493" t="s">
        <v>33480</v>
      </c>
      <c r="D35493" t="s">
        <v>33476</v>
      </c>
      <c r="E35493"/>
      <c r="F35493"/>
      <c r="G35493"/>
      <c r="H35493"/>
      <c r="I35493"/>
      <c r="J35493"/>
      <c r="U35493" s="43"/>
      <c r="AE35493"/>
    </row>
    <row r="35494" spans="1:31">
      <c r="A35494">
        <v>81990</v>
      </c>
      <c r="B35494" t="s">
        <v>30190</v>
      </c>
      <c r="C35494" t="s">
        <v>33480</v>
      </c>
      <c r="D35494" t="s">
        <v>33476</v>
      </c>
      <c r="E35494"/>
      <c r="F35494"/>
      <c r="G35494"/>
      <c r="H35494"/>
      <c r="I35494"/>
      <c r="J35494"/>
      <c r="U35494" s="43"/>
      <c r="AE35494"/>
    </row>
    <row r="35495" spans="1:31">
      <c r="A35495">
        <v>81570</v>
      </c>
      <c r="B35495" t="s">
        <v>30191</v>
      </c>
      <c r="C35495" t="s">
        <v>33480</v>
      </c>
      <c r="D35495" t="s">
        <v>33476</v>
      </c>
      <c r="E35495"/>
      <c r="F35495"/>
      <c r="G35495"/>
      <c r="H35495"/>
      <c r="I35495"/>
      <c r="J35495"/>
      <c r="U35495" s="43"/>
      <c r="AE35495"/>
    </row>
    <row r="35496" spans="1:31">
      <c r="A35496">
        <v>81600</v>
      </c>
      <c r="B35496" t="s">
        <v>30192</v>
      </c>
      <c r="C35496" t="s">
        <v>33480</v>
      </c>
      <c r="D35496" t="s">
        <v>33476</v>
      </c>
      <c r="E35496"/>
      <c r="F35496"/>
      <c r="G35496"/>
      <c r="H35496"/>
      <c r="I35496"/>
      <c r="J35496"/>
      <c r="U35496" s="43"/>
      <c r="AE35496"/>
    </row>
    <row r="35497" spans="1:31">
      <c r="A35497">
        <v>81700</v>
      </c>
      <c r="B35497" t="s">
        <v>30193</v>
      </c>
      <c r="C35497" t="s">
        <v>33480</v>
      </c>
      <c r="D35497" t="s">
        <v>33476</v>
      </c>
      <c r="E35497"/>
      <c r="F35497"/>
      <c r="G35497"/>
      <c r="H35497"/>
      <c r="I35497"/>
      <c r="J35497"/>
      <c r="U35497" s="43"/>
      <c r="AE35497"/>
    </row>
    <row r="35498" spans="1:31">
      <c r="A35498">
        <v>81450</v>
      </c>
      <c r="B35498" t="s">
        <v>30194</v>
      </c>
      <c r="C35498" t="s">
        <v>33480</v>
      </c>
      <c r="D35498" t="e">
        <v>#N/A</v>
      </c>
      <c r="E35498"/>
      <c r="F35498"/>
      <c r="G35498"/>
      <c r="H35498"/>
      <c r="I35498"/>
      <c r="J35498"/>
      <c r="U35498" s="43"/>
      <c r="AE35498"/>
    </row>
    <row r="35499" spans="1:31">
      <c r="A35499">
        <v>81500</v>
      </c>
      <c r="B35499" t="s">
        <v>12677</v>
      </c>
      <c r="C35499" t="s">
        <v>33480</v>
      </c>
      <c r="D35499" t="s">
        <v>33476</v>
      </c>
      <c r="E35499"/>
      <c r="F35499"/>
      <c r="G35499"/>
      <c r="H35499"/>
      <c r="I35499"/>
      <c r="J35499"/>
      <c r="U35499" s="43"/>
      <c r="AE35499"/>
    </row>
    <row r="35500" spans="1:31">
      <c r="A35500">
        <v>81530</v>
      </c>
      <c r="B35500" t="s">
        <v>30195</v>
      </c>
      <c r="C35500" t="s">
        <v>33477</v>
      </c>
      <c r="D35500" t="s">
        <v>33476</v>
      </c>
      <c r="E35500"/>
      <c r="F35500"/>
      <c r="G35500"/>
      <c r="H35500"/>
      <c r="I35500"/>
      <c r="J35500"/>
      <c r="U35500" s="43"/>
      <c r="AE35500"/>
    </row>
    <row r="35501" spans="1:31">
      <c r="A35501">
        <v>81500</v>
      </c>
      <c r="B35501" t="s">
        <v>30196</v>
      </c>
      <c r="C35501" t="s">
        <v>33480</v>
      </c>
      <c r="D35501" t="s">
        <v>33476</v>
      </c>
      <c r="E35501"/>
      <c r="F35501"/>
      <c r="G35501"/>
      <c r="H35501"/>
      <c r="I35501"/>
      <c r="J35501"/>
      <c r="U35501" s="43"/>
      <c r="AE35501"/>
    </row>
    <row r="35502" spans="1:31">
      <c r="A35502">
        <v>81300</v>
      </c>
      <c r="B35502" t="s">
        <v>30197</v>
      </c>
      <c r="C35502" t="s">
        <v>33480</v>
      </c>
      <c r="D35502" t="s">
        <v>33476</v>
      </c>
      <c r="E35502"/>
      <c r="F35502"/>
      <c r="G35502"/>
      <c r="H35502"/>
      <c r="I35502"/>
      <c r="J35502"/>
      <c r="U35502" s="43"/>
      <c r="AE35502"/>
    </row>
    <row r="35503" spans="1:31">
      <c r="A35503">
        <v>81800</v>
      </c>
      <c r="B35503" t="s">
        <v>11343</v>
      </c>
      <c r="C35503" t="s">
        <v>33480</v>
      </c>
      <c r="D35503" t="s">
        <v>33476</v>
      </c>
      <c r="E35503"/>
      <c r="F35503"/>
      <c r="G35503"/>
      <c r="H35503"/>
      <c r="I35503"/>
      <c r="J35503"/>
      <c r="U35503" s="43"/>
      <c r="AE35503"/>
    </row>
    <row r="35504" spans="1:31">
      <c r="A35504">
        <v>81170</v>
      </c>
      <c r="B35504" t="s">
        <v>30198</v>
      </c>
      <c r="C35504" t="s">
        <v>33480</v>
      </c>
      <c r="D35504" t="s">
        <v>33476</v>
      </c>
      <c r="E35504"/>
      <c r="F35504"/>
      <c r="G35504"/>
      <c r="H35504"/>
      <c r="I35504"/>
      <c r="J35504"/>
      <c r="U35504" s="43"/>
      <c r="AE35504"/>
    </row>
    <row r="35505" spans="1:31">
      <c r="A35505">
        <v>81440</v>
      </c>
      <c r="B35505" t="s">
        <v>3908</v>
      </c>
      <c r="C35505" t="s">
        <v>33480</v>
      </c>
      <c r="D35505" t="s">
        <v>33476</v>
      </c>
      <c r="E35505"/>
      <c r="F35505"/>
      <c r="G35505"/>
      <c r="H35505"/>
      <c r="I35505"/>
      <c r="J35505"/>
      <c r="U35505" s="43"/>
      <c r="AE35505"/>
    </row>
    <row r="35506" spans="1:31">
      <c r="A35506">
        <v>81190</v>
      </c>
      <c r="B35506" t="s">
        <v>30199</v>
      </c>
      <c r="C35506" t="s">
        <v>33477</v>
      </c>
      <c r="D35506" t="s">
        <v>33476</v>
      </c>
      <c r="E35506"/>
      <c r="F35506"/>
      <c r="G35506"/>
      <c r="H35506"/>
      <c r="I35506"/>
      <c r="J35506"/>
      <c r="U35506" s="43"/>
      <c r="AE35506"/>
    </row>
    <row r="35507" spans="1:31">
      <c r="A35507">
        <v>81170</v>
      </c>
      <c r="B35507" t="s">
        <v>30200</v>
      </c>
      <c r="C35507" t="s">
        <v>33480</v>
      </c>
      <c r="D35507" t="s">
        <v>33476</v>
      </c>
      <c r="E35507"/>
      <c r="F35507"/>
      <c r="G35507"/>
      <c r="H35507"/>
      <c r="I35507"/>
      <c r="J35507"/>
      <c r="U35507" s="43"/>
      <c r="AE35507"/>
    </row>
    <row r="35508" spans="1:31">
      <c r="A35508">
        <v>81150</v>
      </c>
      <c r="B35508" t="s">
        <v>30201</v>
      </c>
      <c r="C35508" t="s">
        <v>33480</v>
      </c>
      <c r="D35508" t="s">
        <v>33476</v>
      </c>
      <c r="E35508"/>
      <c r="F35508"/>
      <c r="G35508"/>
      <c r="H35508"/>
      <c r="I35508"/>
      <c r="J35508"/>
      <c r="U35508" s="43"/>
      <c r="AE35508"/>
    </row>
    <row r="35509" spans="1:31">
      <c r="A35509">
        <v>81400</v>
      </c>
      <c r="B35509" t="s">
        <v>30202</v>
      </c>
      <c r="C35509" t="s">
        <v>33480</v>
      </c>
      <c r="D35509" t="s">
        <v>33476</v>
      </c>
      <c r="E35509"/>
      <c r="F35509"/>
      <c r="G35509"/>
      <c r="H35509"/>
      <c r="I35509"/>
      <c r="J35509"/>
      <c r="U35509" s="43"/>
      <c r="AE35509"/>
    </row>
    <row r="35510" spans="1:31">
      <c r="A35510">
        <v>81270</v>
      </c>
      <c r="B35510" t="s">
        <v>30203</v>
      </c>
      <c r="C35510" t="s">
        <v>33477</v>
      </c>
      <c r="D35510" t="s">
        <v>33476</v>
      </c>
      <c r="E35510"/>
      <c r="F35510"/>
      <c r="G35510"/>
      <c r="H35510"/>
      <c r="I35510"/>
      <c r="J35510"/>
      <c r="U35510" s="43"/>
      <c r="AE35510"/>
    </row>
    <row r="35511" spans="1:31">
      <c r="A35511">
        <v>81500</v>
      </c>
      <c r="B35511" t="s">
        <v>30204</v>
      </c>
      <c r="C35511" t="s">
        <v>33480</v>
      </c>
      <c r="D35511" t="s">
        <v>33476</v>
      </c>
      <c r="E35511"/>
      <c r="F35511"/>
      <c r="G35511"/>
      <c r="H35511"/>
      <c r="I35511"/>
      <c r="J35511"/>
      <c r="U35511" s="43"/>
      <c r="AE35511"/>
    </row>
    <row r="35512" spans="1:31">
      <c r="A35512">
        <v>81300</v>
      </c>
      <c r="B35512" t="s">
        <v>30205</v>
      </c>
      <c r="C35512" t="s">
        <v>33480</v>
      </c>
      <c r="D35512" t="s">
        <v>33476</v>
      </c>
      <c r="E35512"/>
      <c r="F35512"/>
      <c r="G35512"/>
      <c r="H35512"/>
      <c r="I35512"/>
      <c r="J35512"/>
      <c r="U35512" s="43"/>
      <c r="AE35512"/>
    </row>
    <row r="35513" spans="1:31">
      <c r="A35513">
        <v>81100</v>
      </c>
      <c r="B35513" t="s">
        <v>30206</v>
      </c>
      <c r="C35513" t="s">
        <v>33480</v>
      </c>
      <c r="D35513" t="s">
        <v>33476</v>
      </c>
      <c r="E35513"/>
      <c r="F35513"/>
      <c r="G35513"/>
      <c r="H35513"/>
      <c r="I35513"/>
      <c r="J35513"/>
      <c r="U35513" s="43"/>
      <c r="AE35513"/>
    </row>
    <row r="35514" spans="1:31">
      <c r="A35514">
        <v>81120</v>
      </c>
      <c r="B35514" t="s">
        <v>30207</v>
      </c>
      <c r="C35514" t="s">
        <v>33480</v>
      </c>
      <c r="D35514" t="s">
        <v>33476</v>
      </c>
      <c r="E35514"/>
      <c r="F35514"/>
      <c r="G35514"/>
      <c r="H35514"/>
      <c r="I35514"/>
      <c r="J35514"/>
      <c r="U35514" s="43"/>
      <c r="AE35514"/>
    </row>
    <row r="35515" spans="1:31">
      <c r="A35515">
        <v>81290</v>
      </c>
      <c r="B35515" t="s">
        <v>30208</v>
      </c>
      <c r="C35515" t="s">
        <v>33480</v>
      </c>
      <c r="D35515" t="s">
        <v>33476</v>
      </c>
      <c r="E35515"/>
      <c r="F35515"/>
      <c r="G35515"/>
      <c r="H35515"/>
      <c r="I35515"/>
      <c r="J35515"/>
      <c r="U35515" s="43"/>
      <c r="AE35515"/>
    </row>
    <row r="35516" spans="1:31">
      <c r="A35516">
        <v>81240</v>
      </c>
      <c r="B35516" t="s">
        <v>30209</v>
      </c>
      <c r="C35516" t="s">
        <v>33477</v>
      </c>
      <c r="D35516" t="s">
        <v>33476</v>
      </c>
      <c r="E35516"/>
      <c r="F35516"/>
      <c r="G35516"/>
      <c r="H35516"/>
      <c r="I35516"/>
      <c r="J35516"/>
      <c r="U35516" s="43"/>
      <c r="AE35516"/>
    </row>
    <row r="35517" spans="1:31">
      <c r="A35517">
        <v>81340</v>
      </c>
      <c r="B35517" t="s">
        <v>30210</v>
      </c>
      <c r="C35517" t="s">
        <v>33480</v>
      </c>
      <c r="D35517" t="s">
        <v>33476</v>
      </c>
      <c r="E35517"/>
      <c r="F35517"/>
      <c r="G35517"/>
      <c r="H35517"/>
      <c r="I35517"/>
      <c r="J35517"/>
      <c r="U35517" s="43"/>
      <c r="AE35517"/>
    </row>
    <row r="35518" spans="1:31">
      <c r="A35518">
        <v>81170</v>
      </c>
      <c r="B35518" t="s">
        <v>30211</v>
      </c>
      <c r="C35518" t="s">
        <v>33480</v>
      </c>
      <c r="D35518" t="s">
        <v>33476</v>
      </c>
      <c r="E35518"/>
      <c r="F35518"/>
      <c r="G35518"/>
      <c r="H35518"/>
      <c r="I35518"/>
      <c r="J35518"/>
      <c r="U35518" s="43"/>
      <c r="AE35518"/>
    </row>
    <row r="35519" spans="1:31">
      <c r="A35519">
        <v>81230</v>
      </c>
      <c r="B35519" t="s">
        <v>30212</v>
      </c>
      <c r="C35519" t="s">
        <v>33478</v>
      </c>
      <c r="D35519" t="s">
        <v>33476</v>
      </c>
      <c r="E35519"/>
      <c r="F35519"/>
      <c r="G35519"/>
      <c r="H35519"/>
      <c r="I35519"/>
      <c r="J35519"/>
      <c r="U35519" s="43"/>
      <c r="AE35519"/>
    </row>
    <row r="35520" spans="1:31">
      <c r="A35520">
        <v>81330</v>
      </c>
      <c r="B35520" t="s">
        <v>30213</v>
      </c>
      <c r="C35520" t="s">
        <v>33477</v>
      </c>
      <c r="D35520" t="s">
        <v>33476</v>
      </c>
      <c r="E35520"/>
      <c r="F35520"/>
      <c r="G35520"/>
      <c r="H35520"/>
      <c r="I35520"/>
      <c r="J35520"/>
      <c r="U35520" s="43"/>
      <c r="AE35520"/>
    </row>
    <row r="35521" spans="1:31">
      <c r="A35521">
        <v>81500</v>
      </c>
      <c r="B35521" t="s">
        <v>30214</v>
      </c>
      <c r="C35521" t="s">
        <v>33480</v>
      </c>
      <c r="D35521" t="s">
        <v>33476</v>
      </c>
      <c r="E35521"/>
      <c r="F35521"/>
      <c r="G35521"/>
      <c r="H35521"/>
      <c r="I35521"/>
      <c r="J35521"/>
      <c r="U35521" s="43"/>
      <c r="AE35521"/>
    </row>
    <row r="35522" spans="1:31">
      <c r="A35522">
        <v>81470</v>
      </c>
      <c r="B35522" t="s">
        <v>30215</v>
      </c>
      <c r="C35522" t="s">
        <v>33480</v>
      </c>
      <c r="D35522" t="s">
        <v>33476</v>
      </c>
      <c r="E35522"/>
      <c r="F35522"/>
      <c r="G35522"/>
      <c r="H35522"/>
      <c r="I35522"/>
      <c r="J35522"/>
      <c r="U35522" s="43"/>
      <c r="AE35522"/>
    </row>
    <row r="35523" spans="1:31">
      <c r="A35523">
        <v>81210</v>
      </c>
      <c r="B35523" t="s">
        <v>30216</v>
      </c>
      <c r="C35523" t="s">
        <v>33480</v>
      </c>
      <c r="D35523" t="e">
        <v>#N/A</v>
      </c>
      <c r="E35523"/>
      <c r="F35523"/>
      <c r="G35523"/>
      <c r="H35523"/>
      <c r="I35523"/>
      <c r="J35523"/>
      <c r="U35523" s="43"/>
      <c r="AE35523"/>
    </row>
    <row r="35524" spans="1:31">
      <c r="A35524">
        <v>81110</v>
      </c>
      <c r="B35524" t="s">
        <v>30217</v>
      </c>
      <c r="C35524" t="s">
        <v>33477</v>
      </c>
      <c r="D35524" t="s">
        <v>33476</v>
      </c>
      <c r="E35524"/>
      <c r="F35524"/>
      <c r="G35524"/>
      <c r="H35524"/>
      <c r="I35524"/>
      <c r="J35524"/>
      <c r="U35524" s="43"/>
      <c r="AE35524"/>
    </row>
    <row r="35525" spans="1:31">
      <c r="A35525">
        <v>81090</v>
      </c>
      <c r="B35525" t="s">
        <v>16601</v>
      </c>
      <c r="C35525" t="s">
        <v>33480</v>
      </c>
      <c r="D35525" t="e">
        <v>#N/A</v>
      </c>
      <c r="E35525"/>
      <c r="F35525"/>
      <c r="G35525"/>
      <c r="H35525"/>
      <c r="I35525"/>
      <c r="J35525"/>
      <c r="U35525" s="43"/>
      <c r="AE35525"/>
    </row>
    <row r="35526" spans="1:31">
      <c r="A35526">
        <v>81150</v>
      </c>
      <c r="B35526" t="s">
        <v>30218</v>
      </c>
      <c r="C35526" t="s">
        <v>33480</v>
      </c>
      <c r="D35526" t="s">
        <v>33476</v>
      </c>
      <c r="E35526"/>
      <c r="F35526"/>
      <c r="G35526"/>
      <c r="H35526"/>
      <c r="I35526"/>
      <c r="J35526"/>
      <c r="U35526" s="43"/>
      <c r="AE35526"/>
    </row>
    <row r="35527" spans="1:31">
      <c r="A35527">
        <v>81220</v>
      </c>
      <c r="B35527" t="s">
        <v>30219</v>
      </c>
      <c r="C35527" t="s">
        <v>33480</v>
      </c>
      <c r="D35527" t="s">
        <v>33476</v>
      </c>
      <c r="E35527"/>
      <c r="F35527"/>
      <c r="G35527"/>
      <c r="H35527"/>
      <c r="I35527"/>
      <c r="J35527"/>
      <c r="U35527" s="43"/>
      <c r="AE35527"/>
    </row>
    <row r="35528" spans="1:31">
      <c r="A35528">
        <v>81220</v>
      </c>
      <c r="B35528" t="s">
        <v>30219</v>
      </c>
      <c r="C35528" t="s">
        <v>33480</v>
      </c>
      <c r="D35528" t="s">
        <v>33476</v>
      </c>
      <c r="E35528"/>
      <c r="F35528"/>
      <c r="G35528"/>
      <c r="H35528"/>
      <c r="I35528"/>
      <c r="J35528"/>
      <c r="U35528" s="43"/>
      <c r="AE35528"/>
    </row>
    <row r="35529" spans="1:31">
      <c r="A35529">
        <v>81120</v>
      </c>
      <c r="B35529" t="s">
        <v>30220</v>
      </c>
      <c r="C35529" t="s">
        <v>33480</v>
      </c>
      <c r="D35529" t="s">
        <v>33476</v>
      </c>
      <c r="E35529"/>
      <c r="F35529"/>
      <c r="G35529"/>
      <c r="H35529"/>
      <c r="I35529"/>
      <c r="J35529"/>
      <c r="U35529" s="43"/>
      <c r="AE35529"/>
    </row>
    <row r="35530" spans="1:31">
      <c r="A35530">
        <v>81260</v>
      </c>
      <c r="B35530" t="s">
        <v>30221</v>
      </c>
      <c r="C35530" t="s">
        <v>33477</v>
      </c>
      <c r="D35530" t="s">
        <v>33476</v>
      </c>
      <c r="E35530"/>
      <c r="F35530"/>
      <c r="G35530"/>
      <c r="H35530"/>
      <c r="I35530"/>
      <c r="J35530"/>
      <c r="U35530" s="43"/>
      <c r="AE35530"/>
    </row>
    <row r="35531" spans="1:31">
      <c r="A35531">
        <v>81640</v>
      </c>
      <c r="B35531" t="s">
        <v>30222</v>
      </c>
      <c r="C35531" t="s">
        <v>33480</v>
      </c>
      <c r="D35531" t="s">
        <v>33476</v>
      </c>
      <c r="E35531"/>
      <c r="F35531"/>
      <c r="G35531"/>
      <c r="H35531"/>
      <c r="I35531"/>
      <c r="J35531"/>
      <c r="U35531" s="43"/>
      <c r="AE35531"/>
    </row>
    <row r="35532" spans="1:31">
      <c r="A35532">
        <v>81140</v>
      </c>
      <c r="B35532" t="s">
        <v>11386</v>
      </c>
      <c r="C35532" t="s">
        <v>33480</v>
      </c>
      <c r="D35532" t="s">
        <v>33476</v>
      </c>
      <c r="E35532"/>
      <c r="F35532"/>
      <c r="G35532"/>
      <c r="H35532"/>
      <c r="I35532"/>
      <c r="J35532"/>
      <c r="U35532" s="43"/>
      <c r="AE35532"/>
    </row>
    <row r="35533" spans="1:31">
      <c r="A35533">
        <v>81260</v>
      </c>
      <c r="B35533" t="s">
        <v>30223</v>
      </c>
      <c r="C35533" t="s">
        <v>33477</v>
      </c>
      <c r="D35533" t="s">
        <v>33476</v>
      </c>
      <c r="E35533"/>
      <c r="F35533"/>
      <c r="G35533"/>
      <c r="H35533"/>
      <c r="I35533"/>
      <c r="J35533"/>
      <c r="U35533" s="43"/>
      <c r="AE35533"/>
    </row>
    <row r="35534" spans="1:31">
      <c r="A35534">
        <v>81300</v>
      </c>
      <c r="B35534" t="s">
        <v>30224</v>
      </c>
      <c r="C35534" t="s">
        <v>33480</v>
      </c>
      <c r="D35534" t="s">
        <v>33476</v>
      </c>
      <c r="E35534"/>
      <c r="F35534"/>
      <c r="G35534"/>
      <c r="H35534"/>
      <c r="I35534"/>
      <c r="J35534"/>
      <c r="U35534" s="43"/>
      <c r="AE35534"/>
    </row>
    <row r="35535" spans="1:31">
      <c r="A35535">
        <v>81440</v>
      </c>
      <c r="B35535" t="s">
        <v>30225</v>
      </c>
      <c r="C35535" t="s">
        <v>33480</v>
      </c>
      <c r="D35535" t="s">
        <v>33476</v>
      </c>
      <c r="E35535"/>
      <c r="F35535"/>
      <c r="G35535"/>
      <c r="H35535"/>
      <c r="I35535"/>
      <c r="J35535"/>
      <c r="U35535" s="43"/>
      <c r="AE35535"/>
    </row>
    <row r="35536" spans="1:31">
      <c r="A35536">
        <v>81500</v>
      </c>
      <c r="B35536" t="s">
        <v>8057</v>
      </c>
      <c r="C35536" t="s">
        <v>33480</v>
      </c>
      <c r="D35536" t="s">
        <v>33476</v>
      </c>
      <c r="E35536"/>
      <c r="F35536"/>
      <c r="G35536"/>
      <c r="H35536"/>
      <c r="I35536"/>
      <c r="J35536"/>
      <c r="U35536" s="43"/>
      <c r="AE35536"/>
    </row>
    <row r="35537" spans="1:31">
      <c r="A35537">
        <v>81340</v>
      </c>
      <c r="B35537" t="s">
        <v>30226</v>
      </c>
      <c r="C35537" t="s">
        <v>33480</v>
      </c>
      <c r="D35537" t="s">
        <v>33476</v>
      </c>
      <c r="E35537"/>
      <c r="F35537"/>
      <c r="G35537"/>
      <c r="H35537"/>
      <c r="I35537"/>
      <c r="J35537"/>
      <c r="U35537" s="43"/>
      <c r="AE35537"/>
    </row>
    <row r="35538" spans="1:31">
      <c r="A35538">
        <v>81700</v>
      </c>
      <c r="B35538" t="s">
        <v>30227</v>
      </c>
      <c r="C35538" t="s">
        <v>33480</v>
      </c>
      <c r="D35538" t="s">
        <v>33476</v>
      </c>
      <c r="E35538"/>
      <c r="F35538"/>
      <c r="G35538"/>
      <c r="H35538"/>
      <c r="I35538"/>
      <c r="J35538"/>
      <c r="U35538" s="43"/>
      <c r="AE35538"/>
    </row>
    <row r="35539" spans="1:31">
      <c r="A35539">
        <v>81110</v>
      </c>
      <c r="B35539" t="s">
        <v>30228</v>
      </c>
      <c r="C35539" t="s">
        <v>33477</v>
      </c>
      <c r="D35539" t="s">
        <v>33476</v>
      </c>
      <c r="E35539"/>
      <c r="F35539"/>
      <c r="G35539"/>
      <c r="H35539"/>
      <c r="I35539"/>
      <c r="J35539"/>
      <c r="U35539" s="43"/>
      <c r="AE35539"/>
    </row>
    <row r="35540" spans="1:31">
      <c r="A35540">
        <v>81380</v>
      </c>
      <c r="B35540" t="s">
        <v>30229</v>
      </c>
      <c r="C35540" t="s">
        <v>33480</v>
      </c>
      <c r="D35540" t="e">
        <v>#N/A</v>
      </c>
      <c r="E35540"/>
      <c r="F35540"/>
      <c r="G35540"/>
      <c r="H35540"/>
      <c r="I35540"/>
      <c r="J35540"/>
      <c r="U35540" s="43"/>
      <c r="AE35540"/>
    </row>
    <row r="35541" spans="1:31">
      <c r="A35541">
        <v>81310</v>
      </c>
      <c r="B35541" t="s">
        <v>30230</v>
      </c>
      <c r="C35541" t="s">
        <v>33480</v>
      </c>
      <c r="D35541" t="s">
        <v>33482</v>
      </c>
      <c r="E35541"/>
      <c r="F35541"/>
      <c r="G35541"/>
      <c r="H35541"/>
      <c r="I35541"/>
      <c r="J35541"/>
      <c r="U35541" s="43"/>
      <c r="AE35541"/>
    </row>
    <row r="35542" spans="1:31">
      <c r="A35542">
        <v>81170</v>
      </c>
      <c r="B35542" t="s">
        <v>30231</v>
      </c>
      <c r="C35542" t="s">
        <v>33480</v>
      </c>
      <c r="D35542" t="s">
        <v>33476</v>
      </c>
      <c r="E35542"/>
      <c r="F35542"/>
      <c r="G35542"/>
      <c r="H35542"/>
      <c r="I35542"/>
      <c r="J35542"/>
      <c r="U35542" s="43"/>
      <c r="AE35542"/>
    </row>
    <row r="35543" spans="1:31">
      <c r="A35543">
        <v>81120</v>
      </c>
      <c r="B35543" t="s">
        <v>30232</v>
      </c>
      <c r="C35543" t="s">
        <v>33480</v>
      </c>
      <c r="D35543" t="s">
        <v>33476</v>
      </c>
      <c r="E35543"/>
      <c r="F35543"/>
      <c r="G35543"/>
      <c r="H35543"/>
      <c r="I35543"/>
      <c r="J35543"/>
      <c r="U35543" s="43"/>
      <c r="AE35543"/>
    </row>
    <row r="35544" spans="1:31">
      <c r="A35544">
        <v>81170</v>
      </c>
      <c r="B35544" t="s">
        <v>30233</v>
      </c>
      <c r="C35544" t="s">
        <v>33480</v>
      </c>
      <c r="D35544" t="s">
        <v>33476</v>
      </c>
      <c r="E35544"/>
      <c r="F35544"/>
      <c r="G35544"/>
      <c r="H35544"/>
      <c r="I35544"/>
      <c r="J35544"/>
      <c r="U35544" s="43"/>
      <c r="AE35544"/>
    </row>
    <row r="35545" spans="1:31">
      <c r="A35545">
        <v>81800</v>
      </c>
      <c r="B35545" t="s">
        <v>12327</v>
      </c>
      <c r="C35545" t="s">
        <v>33480</v>
      </c>
      <c r="D35545" t="s">
        <v>33476</v>
      </c>
      <c r="E35545"/>
      <c r="F35545"/>
      <c r="G35545"/>
      <c r="H35545"/>
      <c r="I35545"/>
      <c r="J35545"/>
      <c r="U35545" s="43"/>
      <c r="AE35545"/>
    </row>
    <row r="35546" spans="1:31">
      <c r="A35546">
        <v>81500</v>
      </c>
      <c r="B35546" t="s">
        <v>4280</v>
      </c>
      <c r="C35546" t="s">
        <v>33480</v>
      </c>
      <c r="D35546" t="s">
        <v>33476</v>
      </c>
      <c r="E35546"/>
      <c r="F35546"/>
      <c r="G35546"/>
      <c r="H35546"/>
      <c r="I35546"/>
      <c r="J35546"/>
      <c r="U35546" s="43"/>
      <c r="AE35546"/>
    </row>
    <row r="35547" spans="1:31">
      <c r="A35547">
        <v>81220</v>
      </c>
      <c r="B35547" t="s">
        <v>30234</v>
      </c>
      <c r="C35547" t="s">
        <v>33480</v>
      </c>
      <c r="D35547" t="s">
        <v>33476</v>
      </c>
      <c r="E35547"/>
      <c r="F35547"/>
      <c r="G35547"/>
      <c r="H35547"/>
      <c r="I35547"/>
      <c r="J35547"/>
      <c r="U35547" s="43"/>
      <c r="AE35547"/>
    </row>
    <row r="35548" spans="1:31">
      <c r="A35548">
        <v>81130</v>
      </c>
      <c r="B35548" t="s">
        <v>30235</v>
      </c>
      <c r="C35548" t="s">
        <v>33480</v>
      </c>
      <c r="D35548" t="s">
        <v>33476</v>
      </c>
      <c r="E35548"/>
      <c r="F35548"/>
      <c r="G35548"/>
      <c r="H35548"/>
      <c r="I35548"/>
      <c r="J35548"/>
      <c r="U35548" s="43"/>
      <c r="AE35548"/>
    </row>
    <row r="35549" spans="1:31">
      <c r="A35549">
        <v>81170</v>
      </c>
      <c r="B35549" t="s">
        <v>30236</v>
      </c>
      <c r="C35549" t="s">
        <v>33480</v>
      </c>
      <c r="D35549" t="s">
        <v>33476</v>
      </c>
      <c r="E35549"/>
      <c r="F35549"/>
      <c r="G35549"/>
      <c r="H35549"/>
      <c r="I35549"/>
      <c r="J35549"/>
      <c r="U35549" s="43"/>
      <c r="AE35549"/>
    </row>
    <row r="35550" spans="1:31">
      <c r="A35550">
        <v>81150</v>
      </c>
      <c r="B35550" t="s">
        <v>30237</v>
      </c>
      <c r="C35550" t="s">
        <v>33480</v>
      </c>
      <c r="D35550" t="s">
        <v>33476</v>
      </c>
      <c r="E35550"/>
      <c r="F35550"/>
      <c r="G35550"/>
      <c r="H35550"/>
      <c r="I35550"/>
      <c r="J35550"/>
      <c r="U35550" s="43"/>
      <c r="AE35550"/>
    </row>
    <row r="35551" spans="1:31">
      <c r="A35551">
        <v>81500</v>
      </c>
      <c r="B35551" t="s">
        <v>30238</v>
      </c>
      <c r="C35551" t="s">
        <v>33480</v>
      </c>
      <c r="D35551" t="s">
        <v>33476</v>
      </c>
      <c r="E35551"/>
      <c r="F35551"/>
      <c r="G35551"/>
      <c r="H35551"/>
      <c r="I35551"/>
      <c r="J35551"/>
      <c r="U35551" s="43"/>
      <c r="AE35551"/>
    </row>
    <row r="35552" spans="1:31">
      <c r="A35552">
        <v>81530</v>
      </c>
      <c r="B35552" t="s">
        <v>30239</v>
      </c>
      <c r="C35552" t="s">
        <v>33477</v>
      </c>
      <c r="D35552" t="s">
        <v>33476</v>
      </c>
      <c r="E35552"/>
      <c r="F35552"/>
      <c r="G35552"/>
      <c r="H35552"/>
      <c r="I35552"/>
      <c r="J35552"/>
      <c r="U35552" s="43"/>
      <c r="AE35552"/>
    </row>
    <row r="35553" spans="1:31">
      <c r="A35553">
        <v>81500</v>
      </c>
      <c r="B35553" t="s">
        <v>30240</v>
      </c>
      <c r="C35553" t="s">
        <v>33480</v>
      </c>
      <c r="D35553" t="s">
        <v>33476</v>
      </c>
      <c r="E35553"/>
      <c r="F35553"/>
      <c r="G35553"/>
      <c r="H35553"/>
      <c r="I35553"/>
      <c r="J35553"/>
      <c r="U35553" s="43"/>
      <c r="AE35553"/>
    </row>
    <row r="35554" spans="1:31">
      <c r="A35554">
        <v>81110</v>
      </c>
      <c r="B35554" t="s">
        <v>30241</v>
      </c>
      <c r="C35554" t="s">
        <v>33477</v>
      </c>
      <c r="D35554" t="s">
        <v>33476</v>
      </c>
      <c r="E35554"/>
      <c r="F35554"/>
      <c r="G35554"/>
      <c r="H35554"/>
      <c r="I35554"/>
      <c r="J35554"/>
      <c r="U35554" s="43"/>
      <c r="AE35554"/>
    </row>
    <row r="35555" spans="1:31">
      <c r="A35555">
        <v>81250</v>
      </c>
      <c r="B35555" t="s">
        <v>30242</v>
      </c>
      <c r="C35555" t="s">
        <v>33477</v>
      </c>
      <c r="D35555" t="s">
        <v>33476</v>
      </c>
      <c r="E35555"/>
      <c r="F35555"/>
      <c r="G35555"/>
      <c r="H35555"/>
      <c r="I35555"/>
      <c r="J35555"/>
      <c r="U35555" s="43"/>
      <c r="AE35555"/>
    </row>
    <row r="35556" spans="1:31">
      <c r="A35556">
        <v>81470</v>
      </c>
      <c r="B35556" t="s">
        <v>30243</v>
      </c>
      <c r="C35556" t="s">
        <v>33480</v>
      </c>
      <c r="D35556" t="s">
        <v>33476</v>
      </c>
      <c r="E35556"/>
      <c r="F35556"/>
      <c r="G35556"/>
      <c r="H35556"/>
      <c r="I35556"/>
      <c r="J35556"/>
      <c r="U35556" s="43"/>
      <c r="AE35556"/>
    </row>
    <row r="35557" spans="1:31">
      <c r="A35557">
        <v>81200</v>
      </c>
      <c r="B35557" t="s">
        <v>30244</v>
      </c>
      <c r="C35557" t="s">
        <v>33477</v>
      </c>
      <c r="D35557" t="s">
        <v>33476</v>
      </c>
      <c r="E35557"/>
      <c r="F35557"/>
      <c r="G35557"/>
      <c r="H35557"/>
      <c r="I35557"/>
      <c r="J35557"/>
      <c r="U35557" s="43"/>
      <c r="AE35557"/>
    </row>
    <row r="35558" spans="1:31">
      <c r="A35558">
        <v>81800</v>
      </c>
      <c r="B35558" t="s">
        <v>30245</v>
      </c>
      <c r="C35558" t="s">
        <v>33480</v>
      </c>
      <c r="D35558" t="s">
        <v>33476</v>
      </c>
      <c r="E35558"/>
      <c r="F35558"/>
      <c r="G35558"/>
      <c r="H35558"/>
      <c r="I35558"/>
      <c r="J35558"/>
      <c r="U35558" s="43"/>
      <c r="AE35558"/>
    </row>
    <row r="35559" spans="1:31">
      <c r="A35559">
        <v>81170</v>
      </c>
      <c r="B35559" t="s">
        <v>30246</v>
      </c>
      <c r="C35559" t="s">
        <v>33480</v>
      </c>
      <c r="D35559" t="s">
        <v>33476</v>
      </c>
      <c r="E35559"/>
      <c r="F35559"/>
      <c r="G35559"/>
      <c r="H35559"/>
      <c r="I35559"/>
      <c r="J35559"/>
      <c r="U35559" s="43"/>
      <c r="AE35559"/>
    </row>
    <row r="35560" spans="1:31">
      <c r="A35560">
        <v>81130</v>
      </c>
      <c r="B35560" t="s">
        <v>30247</v>
      </c>
      <c r="C35560" t="s">
        <v>33480</v>
      </c>
      <c r="D35560" t="s">
        <v>33476</v>
      </c>
      <c r="E35560"/>
      <c r="F35560"/>
      <c r="G35560"/>
      <c r="H35560"/>
      <c r="I35560"/>
      <c r="J35560"/>
      <c r="U35560" s="43"/>
      <c r="AE35560"/>
    </row>
    <row r="35561" spans="1:31">
      <c r="A35561">
        <v>81250</v>
      </c>
      <c r="B35561" t="s">
        <v>30248</v>
      </c>
      <c r="C35561" t="s">
        <v>33477</v>
      </c>
      <c r="D35561" t="s">
        <v>33476</v>
      </c>
      <c r="E35561"/>
      <c r="F35561"/>
      <c r="G35561"/>
      <c r="H35561"/>
      <c r="I35561"/>
      <c r="J35561"/>
      <c r="U35561" s="43"/>
      <c r="AE35561"/>
    </row>
    <row r="35562" spans="1:31">
      <c r="A35562">
        <v>81190</v>
      </c>
      <c r="B35562" t="s">
        <v>30249</v>
      </c>
      <c r="C35562" t="s">
        <v>33477</v>
      </c>
      <c r="D35562" t="s">
        <v>33476</v>
      </c>
      <c r="E35562"/>
      <c r="F35562"/>
      <c r="G35562"/>
      <c r="H35562"/>
      <c r="I35562"/>
      <c r="J35562"/>
      <c r="U35562" s="43"/>
      <c r="AE35562"/>
    </row>
    <row r="35563" spans="1:31">
      <c r="A35563">
        <v>81300</v>
      </c>
      <c r="B35563" t="s">
        <v>30250</v>
      </c>
      <c r="C35563" t="s">
        <v>33480</v>
      </c>
      <c r="D35563" t="s">
        <v>33476</v>
      </c>
      <c r="E35563"/>
      <c r="F35563"/>
      <c r="G35563"/>
      <c r="H35563"/>
      <c r="I35563"/>
      <c r="J35563"/>
      <c r="U35563" s="43"/>
      <c r="AE35563"/>
    </row>
    <row r="35564" spans="1:31">
      <c r="A35564">
        <v>81640</v>
      </c>
      <c r="B35564" t="s">
        <v>30251</v>
      </c>
      <c r="C35564" t="s">
        <v>33480</v>
      </c>
      <c r="D35564" t="s">
        <v>33476</v>
      </c>
      <c r="E35564"/>
      <c r="F35564"/>
      <c r="G35564"/>
      <c r="H35564"/>
      <c r="I35564"/>
      <c r="J35564"/>
      <c r="U35564" s="43"/>
      <c r="AE35564"/>
    </row>
    <row r="35565" spans="1:31">
      <c r="A35565">
        <v>81600</v>
      </c>
      <c r="B35565" t="s">
        <v>30252</v>
      </c>
      <c r="C35565" t="s">
        <v>33480</v>
      </c>
      <c r="D35565" t="s">
        <v>33476</v>
      </c>
      <c r="E35565"/>
      <c r="F35565"/>
      <c r="G35565"/>
      <c r="H35565"/>
      <c r="I35565"/>
      <c r="J35565"/>
      <c r="U35565" s="43"/>
      <c r="AE35565"/>
    </row>
    <row r="35566" spans="1:31">
      <c r="A35566">
        <v>81190</v>
      </c>
      <c r="B35566" t="s">
        <v>3970</v>
      </c>
      <c r="C35566" t="s">
        <v>33477</v>
      </c>
      <c r="D35566" t="s">
        <v>33476</v>
      </c>
      <c r="E35566"/>
      <c r="F35566"/>
      <c r="G35566"/>
      <c r="H35566"/>
      <c r="I35566"/>
      <c r="J35566"/>
      <c r="U35566" s="43"/>
      <c r="AE35566"/>
    </row>
    <row r="35567" spans="1:31">
      <c r="A35567">
        <v>81500</v>
      </c>
      <c r="B35567" t="s">
        <v>16376</v>
      </c>
      <c r="C35567" t="s">
        <v>33480</v>
      </c>
      <c r="D35567" t="s">
        <v>33476</v>
      </c>
      <c r="E35567"/>
      <c r="F35567"/>
      <c r="G35567"/>
      <c r="H35567"/>
      <c r="I35567"/>
      <c r="J35567"/>
      <c r="U35567" s="43"/>
      <c r="AE35567"/>
    </row>
    <row r="35568" spans="1:31">
      <c r="A35568">
        <v>81440</v>
      </c>
      <c r="B35568" t="s">
        <v>30253</v>
      </c>
      <c r="C35568" t="s">
        <v>33480</v>
      </c>
      <c r="D35568" t="s">
        <v>33476</v>
      </c>
      <c r="E35568"/>
      <c r="F35568"/>
      <c r="G35568"/>
      <c r="H35568"/>
      <c r="I35568"/>
      <c r="J35568"/>
      <c r="U35568" s="43"/>
      <c r="AE35568"/>
    </row>
    <row r="35569" spans="1:31">
      <c r="A35569">
        <v>81630</v>
      </c>
      <c r="B35569" t="s">
        <v>30254</v>
      </c>
      <c r="C35569" t="s">
        <v>33480</v>
      </c>
      <c r="D35569" t="s">
        <v>33476</v>
      </c>
      <c r="E35569"/>
      <c r="F35569"/>
      <c r="G35569"/>
      <c r="H35569"/>
      <c r="I35569"/>
      <c r="J35569"/>
      <c r="U35569" s="43"/>
      <c r="AE35569"/>
    </row>
    <row r="35570" spans="1:31">
      <c r="A35570">
        <v>81140</v>
      </c>
      <c r="B35570" t="s">
        <v>3188</v>
      </c>
      <c r="C35570" t="s">
        <v>33480</v>
      </c>
      <c r="D35570" t="s">
        <v>33476</v>
      </c>
      <c r="E35570"/>
      <c r="F35570"/>
      <c r="G35570"/>
      <c r="H35570"/>
      <c r="I35570"/>
      <c r="J35570"/>
      <c r="U35570" s="43"/>
      <c r="AE35570"/>
    </row>
    <row r="35571" spans="1:31">
      <c r="A35571">
        <v>81210</v>
      </c>
      <c r="B35571" t="s">
        <v>3190</v>
      </c>
      <c r="C35571" t="s">
        <v>33480</v>
      </c>
      <c r="D35571" t="e">
        <v>#N/A</v>
      </c>
      <c r="E35571"/>
      <c r="F35571"/>
      <c r="G35571"/>
      <c r="H35571"/>
      <c r="I35571"/>
      <c r="J35571"/>
      <c r="U35571" s="43"/>
      <c r="AE35571"/>
    </row>
    <row r="35572" spans="1:31">
      <c r="A35572">
        <v>81630</v>
      </c>
      <c r="B35572" t="s">
        <v>3975</v>
      </c>
      <c r="C35572" t="s">
        <v>33480</v>
      </c>
      <c r="D35572" t="s">
        <v>33476</v>
      </c>
      <c r="E35572"/>
      <c r="F35572"/>
      <c r="G35572"/>
      <c r="H35572"/>
      <c r="I35572"/>
      <c r="J35572"/>
      <c r="U35572" s="43"/>
      <c r="AE35572"/>
    </row>
    <row r="35573" spans="1:31">
      <c r="A35573">
        <v>81470</v>
      </c>
      <c r="B35573" t="s">
        <v>30255</v>
      </c>
      <c r="C35573" t="s">
        <v>33480</v>
      </c>
      <c r="D35573" t="s">
        <v>33476</v>
      </c>
      <c r="E35573"/>
      <c r="F35573"/>
      <c r="G35573"/>
      <c r="H35573"/>
      <c r="I35573"/>
      <c r="J35573"/>
      <c r="U35573" s="43"/>
      <c r="AE35573"/>
    </row>
    <row r="35574" spans="1:31">
      <c r="A35574">
        <v>81190</v>
      </c>
      <c r="B35574" t="s">
        <v>3978</v>
      </c>
      <c r="C35574" t="s">
        <v>33477</v>
      </c>
      <c r="D35574" t="s">
        <v>33476</v>
      </c>
      <c r="E35574"/>
      <c r="F35574"/>
      <c r="G35574"/>
      <c r="H35574"/>
      <c r="I35574"/>
      <c r="J35574"/>
      <c r="U35574" s="43"/>
      <c r="AE35574"/>
    </row>
    <row r="35575" spans="1:31">
      <c r="A35575">
        <v>81440</v>
      </c>
      <c r="B35575" t="s">
        <v>30256</v>
      </c>
      <c r="C35575" t="s">
        <v>33480</v>
      </c>
      <c r="D35575" t="s">
        <v>33476</v>
      </c>
      <c r="E35575"/>
      <c r="F35575"/>
      <c r="G35575"/>
      <c r="H35575"/>
      <c r="I35575"/>
      <c r="J35575"/>
      <c r="U35575" s="43"/>
      <c r="AE35575"/>
    </row>
    <row r="35576" spans="1:31">
      <c r="A35576">
        <v>81360</v>
      </c>
      <c r="B35576" t="s">
        <v>30257</v>
      </c>
      <c r="C35576" t="s">
        <v>33477</v>
      </c>
      <c r="D35576" t="s">
        <v>33476</v>
      </c>
      <c r="E35576"/>
      <c r="F35576"/>
      <c r="G35576"/>
      <c r="H35576"/>
      <c r="I35576"/>
      <c r="J35576"/>
      <c r="U35576" s="43"/>
      <c r="AE35576"/>
    </row>
    <row r="35577" spans="1:31">
      <c r="A35577">
        <v>81120</v>
      </c>
      <c r="B35577" t="s">
        <v>30258</v>
      </c>
      <c r="C35577" t="s">
        <v>33480</v>
      </c>
      <c r="D35577" t="s">
        <v>33476</v>
      </c>
      <c r="E35577"/>
      <c r="F35577"/>
      <c r="G35577"/>
      <c r="H35577"/>
      <c r="I35577"/>
      <c r="J35577"/>
      <c r="U35577" s="43"/>
      <c r="AE35577"/>
    </row>
    <row r="35578" spans="1:31">
      <c r="A35578">
        <v>81170</v>
      </c>
      <c r="B35578" t="s">
        <v>30259</v>
      </c>
      <c r="C35578" t="s">
        <v>33480</v>
      </c>
      <c r="D35578" t="s">
        <v>33476</v>
      </c>
      <c r="E35578"/>
      <c r="F35578"/>
      <c r="G35578"/>
      <c r="H35578"/>
      <c r="I35578"/>
      <c r="J35578"/>
      <c r="U35578" s="43"/>
      <c r="AE35578"/>
    </row>
    <row r="35579" spans="1:31">
      <c r="A35579">
        <v>81630</v>
      </c>
      <c r="B35579" t="s">
        <v>30260</v>
      </c>
      <c r="C35579" t="s">
        <v>33480</v>
      </c>
      <c r="D35579" t="s">
        <v>33476</v>
      </c>
      <c r="E35579"/>
      <c r="F35579"/>
      <c r="G35579"/>
      <c r="H35579"/>
      <c r="I35579"/>
      <c r="J35579"/>
      <c r="U35579" s="43"/>
      <c r="AE35579"/>
    </row>
    <row r="35580" spans="1:31">
      <c r="A35580">
        <v>81190</v>
      </c>
      <c r="B35580" t="s">
        <v>30261</v>
      </c>
      <c r="C35580" t="s">
        <v>33477</v>
      </c>
      <c r="D35580" t="s">
        <v>33476</v>
      </c>
      <c r="E35580"/>
      <c r="F35580"/>
      <c r="G35580"/>
      <c r="H35580"/>
      <c r="I35580"/>
      <c r="J35580"/>
      <c r="U35580" s="43"/>
      <c r="AE35580"/>
    </row>
    <row r="35581" spans="1:31">
      <c r="A35581">
        <v>81300</v>
      </c>
      <c r="B35581" t="s">
        <v>30262</v>
      </c>
      <c r="C35581" t="s">
        <v>33480</v>
      </c>
      <c r="D35581" t="s">
        <v>33476</v>
      </c>
      <c r="E35581"/>
      <c r="F35581"/>
      <c r="G35581"/>
      <c r="H35581"/>
      <c r="I35581"/>
      <c r="J35581"/>
      <c r="U35581" s="43"/>
      <c r="AE35581"/>
    </row>
    <row r="35582" spans="1:31">
      <c r="A35582">
        <v>81320</v>
      </c>
      <c r="B35582" t="s">
        <v>30263</v>
      </c>
      <c r="C35582" t="s">
        <v>33477</v>
      </c>
      <c r="D35582" t="s">
        <v>33476</v>
      </c>
      <c r="E35582"/>
      <c r="F35582"/>
      <c r="G35582"/>
      <c r="H35582"/>
      <c r="I35582"/>
      <c r="J35582"/>
      <c r="U35582" s="43"/>
      <c r="AE35582"/>
    </row>
    <row r="35583" spans="1:31">
      <c r="A35583">
        <v>81470</v>
      </c>
      <c r="B35583" t="s">
        <v>30264</v>
      </c>
      <c r="C35583" t="s">
        <v>33480</v>
      </c>
      <c r="D35583" t="s">
        <v>33476</v>
      </c>
      <c r="E35583"/>
      <c r="F35583"/>
      <c r="G35583"/>
      <c r="H35583"/>
      <c r="I35583"/>
      <c r="J35583"/>
      <c r="U35583" s="43"/>
      <c r="AE35583"/>
    </row>
    <row r="35584" spans="1:31">
      <c r="A35584">
        <v>81430</v>
      </c>
      <c r="B35584" t="s">
        <v>30265</v>
      </c>
      <c r="C35584" t="s">
        <v>33480</v>
      </c>
      <c r="D35584" t="s">
        <v>33476</v>
      </c>
      <c r="E35584"/>
      <c r="F35584"/>
      <c r="G35584"/>
      <c r="H35584"/>
      <c r="I35584"/>
      <c r="J35584"/>
      <c r="U35584" s="43"/>
      <c r="AE35584"/>
    </row>
    <row r="35585" spans="1:31">
      <c r="A35585">
        <v>81170</v>
      </c>
      <c r="B35585" t="s">
        <v>30266</v>
      </c>
      <c r="C35585" t="s">
        <v>33480</v>
      </c>
      <c r="D35585" t="s">
        <v>33476</v>
      </c>
      <c r="E35585"/>
      <c r="F35585"/>
      <c r="G35585"/>
      <c r="H35585"/>
      <c r="I35585"/>
      <c r="J35585"/>
      <c r="U35585" s="43"/>
      <c r="AE35585"/>
    </row>
    <row r="35586" spans="1:31">
      <c r="A35586">
        <v>81320</v>
      </c>
      <c r="B35586" t="s">
        <v>30267</v>
      </c>
      <c r="C35586" t="s">
        <v>33477</v>
      </c>
      <c r="D35586" t="s">
        <v>33476</v>
      </c>
      <c r="E35586"/>
      <c r="F35586"/>
      <c r="G35586"/>
      <c r="H35586"/>
      <c r="I35586"/>
      <c r="J35586"/>
      <c r="U35586" s="43"/>
      <c r="AE35586"/>
    </row>
    <row r="35587" spans="1:31">
      <c r="A35587">
        <v>81320</v>
      </c>
      <c r="B35587" t="s">
        <v>30268</v>
      </c>
      <c r="C35587" t="s">
        <v>33477</v>
      </c>
      <c r="D35587" t="s">
        <v>33476</v>
      </c>
      <c r="E35587"/>
      <c r="F35587"/>
      <c r="G35587"/>
      <c r="H35587"/>
      <c r="I35587"/>
      <c r="J35587"/>
      <c r="U35587" s="43"/>
      <c r="AE35587"/>
    </row>
    <row r="35588" spans="1:31">
      <c r="A35588">
        <v>81710</v>
      </c>
      <c r="B35588" t="s">
        <v>1593</v>
      </c>
      <c r="C35588" t="s">
        <v>33480</v>
      </c>
      <c r="D35588" t="e">
        <v>#N/A</v>
      </c>
      <c r="E35588"/>
      <c r="F35588"/>
      <c r="G35588"/>
      <c r="H35588"/>
      <c r="I35588"/>
      <c r="J35588"/>
      <c r="U35588" s="43"/>
      <c r="AE35588"/>
    </row>
    <row r="35589" spans="1:31">
      <c r="A35589">
        <v>81490</v>
      </c>
      <c r="B35589" t="s">
        <v>6492</v>
      </c>
      <c r="C35589" t="s">
        <v>33480</v>
      </c>
      <c r="D35589" t="s">
        <v>33476</v>
      </c>
      <c r="E35589"/>
      <c r="F35589"/>
      <c r="G35589"/>
      <c r="H35589"/>
      <c r="I35589"/>
      <c r="J35589"/>
      <c r="U35589" s="43"/>
      <c r="AE35589"/>
    </row>
    <row r="35590" spans="1:31">
      <c r="A35590">
        <v>81170</v>
      </c>
      <c r="B35590" t="s">
        <v>6493</v>
      </c>
      <c r="C35590" t="s">
        <v>33480</v>
      </c>
      <c r="D35590" t="s">
        <v>33476</v>
      </c>
      <c r="E35590"/>
      <c r="F35590"/>
      <c r="G35590"/>
      <c r="H35590"/>
      <c r="I35590"/>
      <c r="J35590"/>
      <c r="U35590" s="43"/>
      <c r="AE35590"/>
    </row>
    <row r="35591" spans="1:31">
      <c r="A35591">
        <v>81120</v>
      </c>
      <c r="B35591" t="s">
        <v>30269</v>
      </c>
      <c r="C35591" t="s">
        <v>33480</v>
      </c>
      <c r="D35591" t="s">
        <v>33476</v>
      </c>
      <c r="E35591"/>
      <c r="F35591"/>
      <c r="G35591"/>
      <c r="H35591"/>
      <c r="I35591"/>
      <c r="J35591"/>
      <c r="U35591" s="43"/>
      <c r="AE35591"/>
    </row>
    <row r="35592" spans="1:31">
      <c r="A35592">
        <v>81340</v>
      </c>
      <c r="B35592" t="s">
        <v>30270</v>
      </c>
      <c r="C35592" t="s">
        <v>33480</v>
      </c>
      <c r="D35592" t="s">
        <v>33476</v>
      </c>
      <c r="E35592"/>
      <c r="F35592"/>
      <c r="G35592"/>
      <c r="H35592"/>
      <c r="I35592"/>
      <c r="J35592"/>
      <c r="U35592" s="43"/>
      <c r="AE35592"/>
    </row>
    <row r="35593" spans="1:31">
      <c r="A35593">
        <v>81700</v>
      </c>
      <c r="B35593" t="s">
        <v>30271</v>
      </c>
      <c r="C35593" t="s">
        <v>33480</v>
      </c>
      <c r="D35593" t="s">
        <v>33476</v>
      </c>
      <c r="E35593"/>
      <c r="F35593"/>
      <c r="G35593"/>
      <c r="H35593"/>
      <c r="I35593"/>
      <c r="J35593"/>
      <c r="U35593" s="43"/>
      <c r="AE35593"/>
    </row>
    <row r="35594" spans="1:31">
      <c r="A35594">
        <v>81190</v>
      </c>
      <c r="B35594" t="s">
        <v>30272</v>
      </c>
      <c r="C35594" t="s">
        <v>33477</v>
      </c>
      <c r="D35594" t="s">
        <v>33476</v>
      </c>
      <c r="E35594"/>
      <c r="F35594"/>
      <c r="G35594"/>
      <c r="H35594"/>
      <c r="I35594"/>
      <c r="J35594"/>
      <c r="U35594" s="43"/>
      <c r="AE35594"/>
    </row>
    <row r="35595" spans="1:31">
      <c r="A35595">
        <v>81310</v>
      </c>
      <c r="B35595" t="s">
        <v>30273</v>
      </c>
      <c r="C35595" t="s">
        <v>33480</v>
      </c>
      <c r="D35595" t="s">
        <v>33482</v>
      </c>
      <c r="E35595"/>
      <c r="F35595"/>
      <c r="G35595"/>
      <c r="H35595"/>
      <c r="I35595"/>
      <c r="J35595"/>
      <c r="U35595" s="43"/>
      <c r="AE35595"/>
    </row>
    <row r="35596" spans="1:31">
      <c r="A35596">
        <v>81250</v>
      </c>
      <c r="B35596" t="s">
        <v>30274</v>
      </c>
      <c r="C35596" t="s">
        <v>33477</v>
      </c>
      <c r="D35596" t="s">
        <v>33476</v>
      </c>
      <c r="E35596"/>
      <c r="F35596"/>
      <c r="G35596"/>
      <c r="H35596"/>
      <c r="I35596"/>
      <c r="J35596"/>
      <c r="U35596" s="43"/>
      <c r="AE35596"/>
    </row>
    <row r="35597" spans="1:31">
      <c r="A35597">
        <v>81660</v>
      </c>
      <c r="B35597" t="s">
        <v>30275</v>
      </c>
      <c r="C35597" t="s">
        <v>33480</v>
      </c>
      <c r="D35597" t="s">
        <v>33476</v>
      </c>
      <c r="E35597"/>
      <c r="F35597"/>
      <c r="G35597"/>
      <c r="H35597"/>
      <c r="I35597"/>
      <c r="J35597"/>
      <c r="U35597" s="43"/>
      <c r="AE35597"/>
    </row>
    <row r="35598" spans="1:31">
      <c r="A35598">
        <v>81470</v>
      </c>
      <c r="B35598" t="s">
        <v>30276</v>
      </c>
      <c r="C35598" t="s">
        <v>33480</v>
      </c>
      <c r="D35598" t="s">
        <v>33476</v>
      </c>
      <c r="E35598"/>
      <c r="F35598"/>
      <c r="G35598"/>
      <c r="H35598"/>
      <c r="I35598"/>
      <c r="J35598"/>
      <c r="U35598" s="43"/>
      <c r="AE35598"/>
    </row>
    <row r="35599" spans="1:31">
      <c r="A35599">
        <v>81140</v>
      </c>
      <c r="B35599" t="s">
        <v>30277</v>
      </c>
      <c r="C35599" t="s">
        <v>33480</v>
      </c>
      <c r="D35599" t="s">
        <v>33476</v>
      </c>
      <c r="E35599"/>
      <c r="F35599"/>
      <c r="G35599"/>
      <c r="H35599"/>
      <c r="I35599"/>
      <c r="J35599"/>
      <c r="U35599" s="43"/>
      <c r="AE35599"/>
    </row>
    <row r="35600" spans="1:31">
      <c r="A35600">
        <v>81440</v>
      </c>
      <c r="B35600" t="s">
        <v>30278</v>
      </c>
      <c r="C35600" t="s">
        <v>33480</v>
      </c>
      <c r="D35600" t="s">
        <v>33476</v>
      </c>
      <c r="E35600"/>
      <c r="F35600"/>
      <c r="G35600"/>
      <c r="H35600"/>
      <c r="I35600"/>
      <c r="J35600"/>
      <c r="U35600" s="43"/>
      <c r="AE35600"/>
    </row>
    <row r="35601" spans="1:31">
      <c r="A35601">
        <v>81310</v>
      </c>
      <c r="B35601" t="s">
        <v>30279</v>
      </c>
      <c r="C35601" t="s">
        <v>33480</v>
      </c>
      <c r="D35601" t="s">
        <v>33482</v>
      </c>
      <c r="E35601"/>
      <c r="F35601"/>
      <c r="G35601"/>
      <c r="H35601"/>
      <c r="I35601"/>
      <c r="J35601"/>
      <c r="U35601" s="43"/>
      <c r="AE35601"/>
    </row>
    <row r="35602" spans="1:31">
      <c r="A35602">
        <v>81660</v>
      </c>
      <c r="B35602" t="s">
        <v>30280</v>
      </c>
      <c r="C35602" t="s">
        <v>33480</v>
      </c>
      <c r="D35602" t="s">
        <v>33476</v>
      </c>
      <c r="E35602"/>
      <c r="F35602"/>
      <c r="G35602"/>
      <c r="H35602"/>
      <c r="I35602"/>
      <c r="J35602"/>
      <c r="U35602" s="43"/>
      <c r="AE35602"/>
    </row>
    <row r="35603" spans="1:31">
      <c r="A35603">
        <v>81700</v>
      </c>
      <c r="B35603" t="s">
        <v>30281</v>
      </c>
      <c r="C35603" t="s">
        <v>33480</v>
      </c>
      <c r="D35603" t="s">
        <v>33476</v>
      </c>
      <c r="E35603"/>
      <c r="F35603"/>
      <c r="G35603"/>
      <c r="H35603"/>
      <c r="I35603"/>
      <c r="J35603"/>
      <c r="U35603" s="43"/>
      <c r="AE35603"/>
    </row>
    <row r="35604" spans="1:31">
      <c r="A35604">
        <v>81120</v>
      </c>
      <c r="B35604" t="s">
        <v>30282</v>
      </c>
      <c r="C35604" t="s">
        <v>33480</v>
      </c>
      <c r="D35604" t="s">
        <v>33476</v>
      </c>
      <c r="E35604"/>
      <c r="F35604"/>
      <c r="G35604"/>
      <c r="H35604"/>
      <c r="I35604"/>
      <c r="J35604"/>
      <c r="U35604" s="43"/>
      <c r="AE35604"/>
    </row>
    <row r="35605" spans="1:31">
      <c r="A35605">
        <v>81220</v>
      </c>
      <c r="B35605" t="s">
        <v>2405</v>
      </c>
      <c r="C35605" t="s">
        <v>33480</v>
      </c>
      <c r="D35605" t="s">
        <v>33476</v>
      </c>
      <c r="E35605"/>
      <c r="F35605"/>
      <c r="G35605"/>
      <c r="H35605"/>
      <c r="I35605"/>
      <c r="J35605"/>
      <c r="U35605" s="43"/>
      <c r="AE35605"/>
    </row>
    <row r="35606" spans="1:31">
      <c r="A35606">
        <v>81500</v>
      </c>
      <c r="B35606" t="s">
        <v>30283</v>
      </c>
      <c r="C35606" t="s">
        <v>33480</v>
      </c>
      <c r="D35606" t="s">
        <v>33476</v>
      </c>
      <c r="E35606"/>
      <c r="F35606"/>
      <c r="G35606"/>
      <c r="H35606"/>
      <c r="I35606"/>
      <c r="J35606"/>
      <c r="U35606" s="43"/>
      <c r="AE35606"/>
    </row>
    <row r="35607" spans="1:31">
      <c r="A35607">
        <v>81470</v>
      </c>
      <c r="B35607" t="s">
        <v>30284</v>
      </c>
      <c r="C35607" t="s">
        <v>33480</v>
      </c>
      <c r="D35607" t="s">
        <v>33476</v>
      </c>
      <c r="E35607"/>
      <c r="F35607"/>
      <c r="G35607"/>
      <c r="H35607"/>
      <c r="I35607"/>
      <c r="J35607"/>
      <c r="U35607" s="43"/>
      <c r="AE35607"/>
    </row>
    <row r="35608" spans="1:31">
      <c r="A35608">
        <v>81390</v>
      </c>
      <c r="B35608" t="s">
        <v>30285</v>
      </c>
      <c r="C35608" t="s">
        <v>33480</v>
      </c>
      <c r="D35608" t="s">
        <v>33476</v>
      </c>
      <c r="E35608"/>
      <c r="F35608"/>
      <c r="G35608"/>
      <c r="H35608"/>
      <c r="I35608"/>
      <c r="J35608"/>
      <c r="U35608" s="43"/>
      <c r="AE35608"/>
    </row>
    <row r="35609" spans="1:31">
      <c r="A35609">
        <v>81440</v>
      </c>
      <c r="B35609" t="s">
        <v>30286</v>
      </c>
      <c r="C35609" t="s">
        <v>33480</v>
      </c>
      <c r="D35609" t="s">
        <v>33476</v>
      </c>
      <c r="E35609"/>
      <c r="F35609"/>
      <c r="G35609"/>
      <c r="H35609"/>
      <c r="I35609"/>
      <c r="J35609"/>
      <c r="U35609" s="43"/>
      <c r="AE35609"/>
    </row>
    <row r="35610" spans="1:31">
      <c r="A35610">
        <v>81140</v>
      </c>
      <c r="B35610" t="s">
        <v>30287</v>
      </c>
      <c r="C35610" t="s">
        <v>33480</v>
      </c>
      <c r="D35610" t="s">
        <v>33476</v>
      </c>
      <c r="E35610"/>
      <c r="F35610"/>
      <c r="G35610"/>
      <c r="H35610"/>
      <c r="I35610"/>
      <c r="J35610"/>
      <c r="U35610" s="43"/>
      <c r="AE35610"/>
    </row>
    <row r="35611" spans="1:31">
      <c r="A35611">
        <v>81120</v>
      </c>
      <c r="B35611" t="s">
        <v>30288</v>
      </c>
      <c r="C35611" t="s">
        <v>33480</v>
      </c>
      <c r="D35611" t="s">
        <v>33476</v>
      </c>
      <c r="E35611"/>
      <c r="F35611"/>
      <c r="G35611"/>
      <c r="H35611"/>
      <c r="I35611"/>
      <c r="J35611"/>
      <c r="U35611" s="43"/>
      <c r="AE35611"/>
    </row>
    <row r="35612" spans="1:31">
      <c r="A35612">
        <v>81990</v>
      </c>
      <c r="B35612" t="s">
        <v>30288</v>
      </c>
      <c r="C35612" t="s">
        <v>33480</v>
      </c>
      <c r="D35612" t="s">
        <v>33476</v>
      </c>
      <c r="E35612"/>
      <c r="F35612"/>
      <c r="G35612"/>
      <c r="H35612"/>
      <c r="I35612"/>
      <c r="J35612"/>
      <c r="U35612" s="43"/>
      <c r="AE35612"/>
    </row>
    <row r="35613" spans="1:31">
      <c r="A35613">
        <v>81700</v>
      </c>
      <c r="B35613" t="s">
        <v>30289</v>
      </c>
      <c r="C35613" t="s">
        <v>33480</v>
      </c>
      <c r="D35613" t="s">
        <v>33476</v>
      </c>
      <c r="E35613"/>
      <c r="F35613"/>
      <c r="G35613"/>
      <c r="H35613"/>
      <c r="I35613"/>
      <c r="J35613"/>
      <c r="U35613" s="43"/>
      <c r="AE35613"/>
    </row>
    <row r="35614" spans="1:31">
      <c r="A35614">
        <v>81800</v>
      </c>
      <c r="B35614" t="s">
        <v>30290</v>
      </c>
      <c r="C35614" t="s">
        <v>33480</v>
      </c>
      <c r="D35614" t="s">
        <v>33476</v>
      </c>
      <c r="E35614"/>
      <c r="F35614"/>
      <c r="G35614"/>
      <c r="H35614"/>
      <c r="I35614"/>
      <c r="J35614"/>
      <c r="U35614" s="43"/>
      <c r="AE35614"/>
    </row>
    <row r="35615" spans="1:31">
      <c r="A35615">
        <v>81330</v>
      </c>
      <c r="B35615" t="s">
        <v>30291</v>
      </c>
      <c r="C35615" t="s">
        <v>33477</v>
      </c>
      <c r="D35615" t="s">
        <v>33476</v>
      </c>
      <c r="E35615"/>
      <c r="F35615"/>
      <c r="G35615"/>
      <c r="H35615"/>
      <c r="I35615"/>
      <c r="J35615"/>
      <c r="U35615" s="43"/>
      <c r="AE35615"/>
    </row>
    <row r="35616" spans="1:31">
      <c r="A35616">
        <v>81120</v>
      </c>
      <c r="B35616" t="s">
        <v>30292</v>
      </c>
      <c r="C35616" t="s">
        <v>33480</v>
      </c>
      <c r="D35616" t="s">
        <v>33476</v>
      </c>
      <c r="E35616"/>
      <c r="F35616"/>
      <c r="G35616"/>
      <c r="H35616"/>
      <c r="I35616"/>
      <c r="J35616"/>
      <c r="U35616" s="43"/>
      <c r="AE35616"/>
    </row>
    <row r="35617" spans="1:31">
      <c r="A35617">
        <v>81240</v>
      </c>
      <c r="B35617" t="s">
        <v>30293</v>
      </c>
      <c r="C35617" t="s">
        <v>33477</v>
      </c>
      <c r="D35617" t="s">
        <v>33476</v>
      </c>
      <c r="E35617"/>
      <c r="F35617"/>
      <c r="G35617"/>
      <c r="H35617"/>
      <c r="I35617"/>
      <c r="J35617"/>
      <c r="U35617" s="43"/>
      <c r="AE35617"/>
    </row>
    <row r="35618" spans="1:31">
      <c r="A35618">
        <v>81170</v>
      </c>
      <c r="B35618" t="s">
        <v>30294</v>
      </c>
      <c r="C35618" t="s">
        <v>33480</v>
      </c>
      <c r="D35618" t="s">
        <v>33476</v>
      </c>
      <c r="E35618"/>
      <c r="F35618"/>
      <c r="G35618"/>
      <c r="H35618"/>
      <c r="I35618"/>
      <c r="J35618"/>
      <c r="U35618" s="43"/>
      <c r="AE35618"/>
    </row>
    <row r="35619" spans="1:31">
      <c r="A35619">
        <v>81600</v>
      </c>
      <c r="B35619" t="s">
        <v>5544</v>
      </c>
      <c r="C35619" t="s">
        <v>33480</v>
      </c>
      <c r="D35619" t="s">
        <v>33476</v>
      </c>
      <c r="E35619"/>
      <c r="F35619"/>
      <c r="G35619"/>
      <c r="H35619"/>
      <c r="I35619"/>
      <c r="J35619"/>
      <c r="U35619" s="43"/>
      <c r="AE35619"/>
    </row>
    <row r="35620" spans="1:31">
      <c r="A35620">
        <v>81210</v>
      </c>
      <c r="B35620" t="s">
        <v>30295</v>
      </c>
      <c r="C35620" t="s">
        <v>33480</v>
      </c>
      <c r="D35620" t="e">
        <v>#N/A</v>
      </c>
      <c r="E35620"/>
      <c r="F35620"/>
      <c r="G35620"/>
      <c r="H35620"/>
      <c r="I35620"/>
      <c r="J35620"/>
      <c r="U35620" s="43"/>
      <c r="AE35620"/>
    </row>
    <row r="35621" spans="1:31">
      <c r="A35621">
        <v>81800</v>
      </c>
      <c r="B35621" t="s">
        <v>10993</v>
      </c>
      <c r="C35621" t="s">
        <v>33480</v>
      </c>
      <c r="D35621" t="s">
        <v>33476</v>
      </c>
      <c r="E35621"/>
      <c r="F35621"/>
      <c r="G35621"/>
      <c r="H35621"/>
      <c r="I35621"/>
      <c r="J35621"/>
      <c r="U35621" s="43"/>
      <c r="AE35621"/>
    </row>
    <row r="35622" spans="1:31">
      <c r="A35622">
        <v>81470</v>
      </c>
      <c r="B35622" t="s">
        <v>30296</v>
      </c>
      <c r="C35622" t="s">
        <v>33480</v>
      </c>
      <c r="D35622" t="s">
        <v>33476</v>
      </c>
      <c r="E35622"/>
      <c r="F35622"/>
      <c r="G35622"/>
      <c r="H35622"/>
      <c r="I35622"/>
      <c r="J35622"/>
      <c r="U35622" s="43"/>
      <c r="AE35622"/>
    </row>
    <row r="35623" spans="1:31">
      <c r="A35623">
        <v>81400</v>
      </c>
      <c r="B35623" t="s">
        <v>2420</v>
      </c>
      <c r="C35623" t="s">
        <v>33480</v>
      </c>
      <c r="D35623" t="s">
        <v>33476</v>
      </c>
      <c r="E35623"/>
      <c r="F35623"/>
      <c r="G35623"/>
      <c r="H35623"/>
      <c r="I35623"/>
      <c r="J35623"/>
      <c r="U35623" s="43"/>
      <c r="AE35623"/>
    </row>
    <row r="35624" spans="1:31">
      <c r="A35624">
        <v>81240</v>
      </c>
      <c r="B35624" t="s">
        <v>30297</v>
      </c>
      <c r="C35624" t="s">
        <v>33477</v>
      </c>
      <c r="D35624" t="s">
        <v>33476</v>
      </c>
      <c r="E35624"/>
      <c r="F35624"/>
      <c r="G35624"/>
      <c r="H35624"/>
      <c r="I35624"/>
      <c r="J35624"/>
      <c r="U35624" s="43"/>
      <c r="AE35624"/>
    </row>
    <row r="35625" spans="1:31">
      <c r="A35625">
        <v>81150</v>
      </c>
      <c r="B35625" t="s">
        <v>5218</v>
      </c>
      <c r="C35625" t="s">
        <v>33480</v>
      </c>
      <c r="D35625" t="s">
        <v>33476</v>
      </c>
      <c r="E35625"/>
      <c r="F35625"/>
      <c r="G35625"/>
      <c r="H35625"/>
      <c r="I35625"/>
      <c r="J35625"/>
      <c r="U35625" s="43"/>
      <c r="AE35625"/>
    </row>
    <row r="35626" spans="1:31">
      <c r="A35626">
        <v>81120</v>
      </c>
      <c r="B35626" t="s">
        <v>30298</v>
      </c>
      <c r="C35626" t="s">
        <v>33480</v>
      </c>
      <c r="D35626" t="s">
        <v>33476</v>
      </c>
      <c r="E35626"/>
      <c r="F35626"/>
      <c r="G35626"/>
      <c r="H35626"/>
      <c r="I35626"/>
      <c r="J35626"/>
      <c r="U35626" s="43"/>
      <c r="AE35626"/>
    </row>
    <row r="35627" spans="1:31">
      <c r="A35627">
        <v>81120</v>
      </c>
      <c r="B35627" t="s">
        <v>30298</v>
      </c>
      <c r="C35627" t="s">
        <v>33480</v>
      </c>
      <c r="D35627" t="s">
        <v>33476</v>
      </c>
      <c r="E35627"/>
      <c r="F35627"/>
      <c r="G35627"/>
      <c r="H35627"/>
      <c r="I35627"/>
      <c r="J35627"/>
      <c r="U35627" s="43"/>
      <c r="AE35627"/>
    </row>
    <row r="35628" spans="1:31">
      <c r="A35628">
        <v>81120</v>
      </c>
      <c r="B35628" t="s">
        <v>30298</v>
      </c>
      <c r="C35628" t="s">
        <v>33480</v>
      </c>
      <c r="D35628" t="s">
        <v>33476</v>
      </c>
      <c r="E35628"/>
      <c r="F35628"/>
      <c r="G35628"/>
      <c r="H35628"/>
      <c r="I35628"/>
      <c r="J35628"/>
      <c r="U35628" s="43"/>
      <c r="AE35628"/>
    </row>
    <row r="35629" spans="1:31">
      <c r="A35629">
        <v>81120</v>
      </c>
      <c r="B35629" t="s">
        <v>30298</v>
      </c>
      <c r="C35629" t="s">
        <v>33480</v>
      </c>
      <c r="D35629" t="s">
        <v>33476</v>
      </c>
      <c r="E35629"/>
      <c r="F35629"/>
      <c r="G35629"/>
      <c r="H35629"/>
      <c r="I35629"/>
      <c r="J35629"/>
      <c r="U35629" s="43"/>
      <c r="AE35629"/>
    </row>
    <row r="35630" spans="1:31">
      <c r="A35630">
        <v>81120</v>
      </c>
      <c r="B35630" t="s">
        <v>30298</v>
      </c>
      <c r="C35630" t="s">
        <v>33480</v>
      </c>
      <c r="D35630" t="s">
        <v>33476</v>
      </c>
      <c r="E35630"/>
      <c r="F35630"/>
      <c r="G35630"/>
      <c r="H35630"/>
      <c r="I35630"/>
      <c r="J35630"/>
      <c r="U35630" s="43"/>
      <c r="AE35630"/>
    </row>
    <row r="35631" spans="1:31">
      <c r="A35631">
        <v>81120</v>
      </c>
      <c r="B35631" t="s">
        <v>30298</v>
      </c>
      <c r="C35631" t="s">
        <v>33480</v>
      </c>
      <c r="D35631" t="s">
        <v>33476</v>
      </c>
      <c r="E35631"/>
      <c r="F35631"/>
      <c r="G35631"/>
      <c r="H35631"/>
      <c r="I35631"/>
      <c r="J35631"/>
      <c r="U35631" s="43"/>
      <c r="AE35631"/>
    </row>
    <row r="35632" spans="1:31">
      <c r="A35632">
        <v>81140</v>
      </c>
      <c r="B35632" t="s">
        <v>30299</v>
      </c>
      <c r="C35632" t="s">
        <v>33480</v>
      </c>
      <c r="D35632" t="s">
        <v>33476</v>
      </c>
      <c r="E35632"/>
      <c r="F35632"/>
      <c r="G35632"/>
      <c r="H35632"/>
      <c r="I35632"/>
      <c r="J35632"/>
      <c r="U35632" s="43"/>
      <c r="AE35632"/>
    </row>
    <row r="35633" spans="1:31">
      <c r="A35633">
        <v>81290</v>
      </c>
      <c r="B35633" t="s">
        <v>30300</v>
      </c>
      <c r="C35633" t="s">
        <v>33480</v>
      </c>
      <c r="D35633" t="s">
        <v>33476</v>
      </c>
      <c r="E35633"/>
      <c r="F35633"/>
      <c r="G35633"/>
      <c r="H35633"/>
      <c r="I35633"/>
      <c r="J35633"/>
      <c r="U35633" s="43"/>
      <c r="AE35633"/>
    </row>
    <row r="35634" spans="1:31">
      <c r="A35634">
        <v>81500</v>
      </c>
      <c r="B35634" t="s">
        <v>20851</v>
      </c>
      <c r="C35634" t="s">
        <v>33480</v>
      </c>
      <c r="D35634" t="s">
        <v>33476</v>
      </c>
      <c r="E35634"/>
      <c r="F35634"/>
      <c r="G35634"/>
      <c r="H35634"/>
      <c r="I35634"/>
      <c r="J35634"/>
      <c r="U35634" s="43"/>
      <c r="AE35634"/>
    </row>
    <row r="35635" spans="1:31">
      <c r="A35635">
        <v>81110</v>
      </c>
      <c r="B35635" t="s">
        <v>30301</v>
      </c>
      <c r="C35635" t="s">
        <v>33477</v>
      </c>
      <c r="D35635" t="s">
        <v>33476</v>
      </c>
      <c r="E35635"/>
      <c r="F35635"/>
      <c r="G35635"/>
      <c r="H35635"/>
      <c r="I35635"/>
      <c r="J35635"/>
      <c r="U35635" s="43"/>
      <c r="AE35635"/>
    </row>
    <row r="35636" spans="1:31">
      <c r="A35636">
        <v>81240</v>
      </c>
      <c r="B35636" t="s">
        <v>30302</v>
      </c>
      <c r="C35636" t="s">
        <v>33477</v>
      </c>
      <c r="D35636" t="s">
        <v>33476</v>
      </c>
      <c r="E35636"/>
      <c r="F35636"/>
      <c r="G35636"/>
      <c r="H35636"/>
      <c r="I35636"/>
      <c r="J35636"/>
      <c r="U35636" s="43"/>
      <c r="AE35636"/>
    </row>
    <row r="35637" spans="1:31">
      <c r="A35637">
        <v>81240</v>
      </c>
      <c r="B35637" t="s">
        <v>30303</v>
      </c>
      <c r="C35637" t="s">
        <v>33477</v>
      </c>
      <c r="D35637" t="s">
        <v>33476</v>
      </c>
      <c r="E35637"/>
      <c r="F35637"/>
      <c r="G35637"/>
      <c r="H35637"/>
      <c r="I35637"/>
      <c r="J35637"/>
      <c r="U35637" s="43"/>
      <c r="AE35637"/>
    </row>
    <row r="35638" spans="1:31">
      <c r="A35638">
        <v>81250</v>
      </c>
      <c r="B35638" t="s">
        <v>11562</v>
      </c>
      <c r="C35638" t="s">
        <v>33477</v>
      </c>
      <c r="D35638" t="s">
        <v>33476</v>
      </c>
      <c r="E35638"/>
      <c r="F35638"/>
      <c r="G35638"/>
      <c r="H35638"/>
      <c r="I35638"/>
      <c r="J35638"/>
      <c r="U35638" s="43"/>
      <c r="AE35638"/>
    </row>
    <row r="35639" spans="1:31">
      <c r="A35639">
        <v>81110</v>
      </c>
      <c r="B35639" t="s">
        <v>5560</v>
      </c>
      <c r="C35639" t="s">
        <v>33477</v>
      </c>
      <c r="D35639" t="s">
        <v>33476</v>
      </c>
      <c r="E35639"/>
      <c r="F35639"/>
      <c r="G35639"/>
      <c r="H35639"/>
      <c r="I35639"/>
      <c r="J35639"/>
      <c r="U35639" s="43"/>
      <c r="AE35639"/>
    </row>
    <row r="35640" spans="1:31">
      <c r="A35640">
        <v>81140</v>
      </c>
      <c r="B35640" t="s">
        <v>30304</v>
      </c>
      <c r="C35640" t="s">
        <v>33480</v>
      </c>
      <c r="D35640" t="s">
        <v>33476</v>
      </c>
      <c r="E35640"/>
      <c r="F35640"/>
      <c r="G35640"/>
      <c r="H35640"/>
      <c r="I35640"/>
      <c r="J35640"/>
      <c r="U35640" s="43"/>
      <c r="AE35640"/>
    </row>
    <row r="35641" spans="1:31">
      <c r="A35641">
        <v>81400</v>
      </c>
      <c r="B35641" t="s">
        <v>30305</v>
      </c>
      <c r="C35641" t="s">
        <v>33480</v>
      </c>
      <c r="D35641" t="s">
        <v>33476</v>
      </c>
      <c r="E35641"/>
      <c r="F35641"/>
      <c r="G35641"/>
      <c r="H35641"/>
      <c r="I35641"/>
      <c r="J35641"/>
      <c r="U35641" s="43"/>
      <c r="AE35641"/>
    </row>
    <row r="35642" spans="1:31">
      <c r="A35642">
        <v>81190</v>
      </c>
      <c r="B35642" t="s">
        <v>5563</v>
      </c>
      <c r="C35642" t="s">
        <v>33477</v>
      </c>
      <c r="D35642" t="s">
        <v>33476</v>
      </c>
      <c r="E35642"/>
      <c r="F35642"/>
      <c r="G35642"/>
      <c r="H35642"/>
      <c r="I35642"/>
      <c r="J35642"/>
      <c r="U35642" s="43"/>
      <c r="AE35642"/>
    </row>
    <row r="35643" spans="1:31">
      <c r="A35643">
        <v>81190</v>
      </c>
      <c r="B35643" t="s">
        <v>5563</v>
      </c>
      <c r="C35643" t="s">
        <v>33477</v>
      </c>
      <c r="D35643" t="s">
        <v>33476</v>
      </c>
      <c r="E35643"/>
      <c r="F35643"/>
      <c r="G35643"/>
      <c r="H35643"/>
      <c r="I35643"/>
      <c r="J35643"/>
      <c r="U35643" s="43"/>
      <c r="AE35643"/>
    </row>
    <row r="35644" spans="1:31">
      <c r="A35644">
        <v>81140</v>
      </c>
      <c r="B35644" t="s">
        <v>30306</v>
      </c>
      <c r="C35644" t="s">
        <v>33480</v>
      </c>
      <c r="D35644" t="s">
        <v>33476</v>
      </c>
      <c r="E35644"/>
      <c r="F35644"/>
      <c r="G35644"/>
      <c r="H35644"/>
      <c r="I35644"/>
      <c r="J35644"/>
      <c r="U35644" s="43"/>
      <c r="AE35644"/>
    </row>
    <row r="35645" spans="1:31">
      <c r="A35645">
        <v>81340</v>
      </c>
      <c r="B35645" t="s">
        <v>30307</v>
      </c>
      <c r="C35645" t="s">
        <v>33480</v>
      </c>
      <c r="D35645" t="s">
        <v>33476</v>
      </c>
      <c r="E35645"/>
      <c r="F35645"/>
      <c r="G35645"/>
      <c r="H35645"/>
      <c r="I35645"/>
      <c r="J35645"/>
      <c r="U35645" s="43"/>
      <c r="AE35645"/>
    </row>
    <row r="35646" spans="1:31">
      <c r="A35646">
        <v>81390</v>
      </c>
      <c r="B35646" t="s">
        <v>30308</v>
      </c>
      <c r="C35646" t="s">
        <v>33480</v>
      </c>
      <c r="D35646" t="s">
        <v>33476</v>
      </c>
      <c r="E35646"/>
      <c r="F35646"/>
      <c r="G35646"/>
      <c r="H35646"/>
      <c r="I35646"/>
      <c r="J35646"/>
      <c r="U35646" s="43"/>
      <c r="AE35646"/>
    </row>
    <row r="35647" spans="1:31">
      <c r="A35647">
        <v>81190</v>
      </c>
      <c r="B35647" t="s">
        <v>5942</v>
      </c>
      <c r="C35647" t="s">
        <v>33477</v>
      </c>
      <c r="D35647" t="s">
        <v>33476</v>
      </c>
      <c r="E35647"/>
      <c r="F35647"/>
      <c r="G35647"/>
      <c r="H35647"/>
      <c r="I35647"/>
      <c r="J35647"/>
      <c r="U35647" s="43"/>
      <c r="AE35647"/>
    </row>
    <row r="35648" spans="1:31">
      <c r="A35648">
        <v>81440</v>
      </c>
      <c r="B35648" t="s">
        <v>30309</v>
      </c>
      <c r="C35648" t="s">
        <v>33480</v>
      </c>
      <c r="D35648" t="s">
        <v>33476</v>
      </c>
      <c r="E35648"/>
      <c r="F35648"/>
      <c r="G35648"/>
      <c r="H35648"/>
      <c r="I35648"/>
      <c r="J35648"/>
      <c r="U35648" s="43"/>
      <c r="AE35648"/>
    </row>
    <row r="35649" spans="1:31">
      <c r="A35649">
        <v>81700</v>
      </c>
      <c r="B35649" t="s">
        <v>8205</v>
      </c>
      <c r="C35649" t="s">
        <v>33480</v>
      </c>
      <c r="D35649" t="s">
        <v>33476</v>
      </c>
      <c r="E35649"/>
      <c r="F35649"/>
      <c r="G35649"/>
      <c r="H35649"/>
      <c r="I35649"/>
      <c r="J35649"/>
      <c r="U35649" s="43"/>
      <c r="AE35649"/>
    </row>
    <row r="35650" spans="1:31">
      <c r="A35650">
        <v>81210</v>
      </c>
      <c r="B35650" t="s">
        <v>11579</v>
      </c>
      <c r="C35650" t="s">
        <v>33480</v>
      </c>
      <c r="D35650" t="e">
        <v>#N/A</v>
      </c>
      <c r="E35650"/>
      <c r="F35650"/>
      <c r="G35650"/>
      <c r="H35650"/>
      <c r="I35650"/>
      <c r="J35650"/>
      <c r="U35650" s="43"/>
      <c r="AE35650"/>
    </row>
    <row r="35651" spans="1:31">
      <c r="A35651">
        <v>81350</v>
      </c>
      <c r="B35651" t="s">
        <v>13133</v>
      </c>
      <c r="C35651" t="s">
        <v>33480</v>
      </c>
      <c r="D35651" t="s">
        <v>33476</v>
      </c>
      <c r="E35651"/>
      <c r="F35651"/>
      <c r="G35651"/>
      <c r="H35651"/>
      <c r="I35651"/>
      <c r="J35651"/>
      <c r="U35651" s="43"/>
      <c r="AE35651"/>
    </row>
    <row r="35652" spans="1:31">
      <c r="A35652">
        <v>81350</v>
      </c>
      <c r="B35652" t="s">
        <v>30310</v>
      </c>
      <c r="C35652" t="s">
        <v>33480</v>
      </c>
      <c r="D35652" t="s">
        <v>33476</v>
      </c>
      <c r="E35652"/>
      <c r="F35652"/>
      <c r="G35652"/>
      <c r="H35652"/>
      <c r="I35652"/>
      <c r="J35652"/>
      <c r="U35652" s="43"/>
      <c r="AE35652"/>
    </row>
    <row r="35653" spans="1:31">
      <c r="A35653">
        <v>81500</v>
      </c>
      <c r="B35653" t="s">
        <v>30311</v>
      </c>
      <c r="C35653" t="s">
        <v>33480</v>
      </c>
      <c r="D35653" t="s">
        <v>33476</v>
      </c>
      <c r="E35653"/>
      <c r="F35653"/>
      <c r="G35653"/>
      <c r="H35653"/>
      <c r="I35653"/>
      <c r="J35653"/>
      <c r="U35653" s="43"/>
      <c r="AE35653"/>
    </row>
    <row r="35654" spans="1:31">
      <c r="A35654">
        <v>81210</v>
      </c>
      <c r="B35654" t="s">
        <v>30312</v>
      </c>
      <c r="C35654" t="s">
        <v>33480</v>
      </c>
      <c r="D35654" t="e">
        <v>#N/A</v>
      </c>
      <c r="E35654"/>
      <c r="F35654"/>
      <c r="G35654"/>
      <c r="H35654"/>
      <c r="I35654"/>
      <c r="J35654"/>
      <c r="U35654" s="43"/>
      <c r="AE35654"/>
    </row>
    <row r="35655" spans="1:31">
      <c r="A35655">
        <v>81160</v>
      </c>
      <c r="B35655" t="s">
        <v>4374</v>
      </c>
      <c r="C35655" t="s">
        <v>33480</v>
      </c>
      <c r="D35655" t="s">
        <v>33476</v>
      </c>
      <c r="E35655"/>
      <c r="F35655"/>
      <c r="G35655"/>
      <c r="H35655"/>
      <c r="I35655"/>
      <c r="J35655"/>
      <c r="U35655" s="43"/>
      <c r="AE35655"/>
    </row>
    <row r="35656" spans="1:31">
      <c r="A35656">
        <v>81440</v>
      </c>
      <c r="B35656" t="s">
        <v>30313</v>
      </c>
      <c r="C35656" t="s">
        <v>33480</v>
      </c>
      <c r="D35656" t="s">
        <v>33476</v>
      </c>
      <c r="E35656"/>
      <c r="F35656"/>
      <c r="G35656"/>
      <c r="H35656"/>
      <c r="I35656"/>
      <c r="J35656"/>
      <c r="U35656" s="43"/>
      <c r="AE35656"/>
    </row>
    <row r="35657" spans="1:31">
      <c r="A35657">
        <v>81340</v>
      </c>
      <c r="B35657" t="s">
        <v>30314</v>
      </c>
      <c r="C35657" t="s">
        <v>33480</v>
      </c>
      <c r="D35657" t="s">
        <v>33476</v>
      </c>
      <c r="E35657"/>
      <c r="F35657"/>
      <c r="G35657"/>
      <c r="H35657"/>
      <c r="I35657"/>
      <c r="J35657"/>
      <c r="U35657" s="43"/>
      <c r="AE35657"/>
    </row>
    <row r="35658" spans="1:31">
      <c r="A35658">
        <v>81500</v>
      </c>
      <c r="B35658" t="s">
        <v>30315</v>
      </c>
      <c r="C35658" t="s">
        <v>33480</v>
      </c>
      <c r="D35658" t="s">
        <v>33476</v>
      </c>
      <c r="E35658"/>
      <c r="F35658"/>
      <c r="G35658"/>
      <c r="H35658"/>
      <c r="I35658"/>
      <c r="J35658"/>
      <c r="U35658" s="43"/>
      <c r="AE35658"/>
    </row>
    <row r="35659" spans="1:31">
      <c r="A35659">
        <v>81170</v>
      </c>
      <c r="B35659" t="s">
        <v>30316</v>
      </c>
      <c r="C35659" t="s">
        <v>33480</v>
      </c>
      <c r="D35659" t="s">
        <v>33476</v>
      </c>
      <c r="E35659"/>
      <c r="F35659"/>
      <c r="G35659"/>
      <c r="H35659"/>
      <c r="I35659"/>
      <c r="J35659"/>
      <c r="U35659" s="43"/>
      <c r="AE35659"/>
    </row>
    <row r="35660" spans="1:31">
      <c r="A35660">
        <v>81170</v>
      </c>
      <c r="B35660" t="s">
        <v>30316</v>
      </c>
      <c r="C35660" t="s">
        <v>33480</v>
      </c>
      <c r="D35660" t="s">
        <v>33476</v>
      </c>
      <c r="E35660"/>
      <c r="F35660"/>
      <c r="G35660"/>
      <c r="H35660"/>
      <c r="I35660"/>
      <c r="J35660"/>
      <c r="U35660" s="43"/>
      <c r="AE35660"/>
    </row>
    <row r="35661" spans="1:31">
      <c r="A35661">
        <v>81170</v>
      </c>
      <c r="B35661" t="s">
        <v>30317</v>
      </c>
      <c r="C35661" t="s">
        <v>33480</v>
      </c>
      <c r="D35661" t="s">
        <v>33476</v>
      </c>
      <c r="E35661"/>
      <c r="F35661"/>
      <c r="G35661"/>
      <c r="H35661"/>
      <c r="I35661"/>
      <c r="J35661"/>
      <c r="U35661" s="43"/>
      <c r="AE35661"/>
    </row>
    <row r="35662" spans="1:31">
      <c r="A35662">
        <v>81340</v>
      </c>
      <c r="B35662" t="s">
        <v>30318</v>
      </c>
      <c r="C35662" t="s">
        <v>33480</v>
      </c>
      <c r="D35662" t="s">
        <v>33476</v>
      </c>
      <c r="E35662"/>
      <c r="F35662"/>
      <c r="G35662"/>
      <c r="H35662"/>
      <c r="I35662"/>
      <c r="J35662"/>
      <c r="U35662" s="43"/>
      <c r="AE35662"/>
    </row>
    <row r="35663" spans="1:31">
      <c r="A35663">
        <v>81140</v>
      </c>
      <c r="B35663" t="s">
        <v>30319</v>
      </c>
      <c r="C35663" t="s">
        <v>33480</v>
      </c>
      <c r="D35663" t="s">
        <v>33476</v>
      </c>
      <c r="E35663"/>
      <c r="F35663"/>
      <c r="G35663"/>
      <c r="H35663"/>
      <c r="I35663"/>
      <c r="J35663"/>
      <c r="U35663" s="43"/>
      <c r="AE35663"/>
    </row>
    <row r="35664" spans="1:31">
      <c r="A35664">
        <v>81220</v>
      </c>
      <c r="B35664" t="s">
        <v>30320</v>
      </c>
      <c r="C35664" t="s">
        <v>33480</v>
      </c>
      <c r="D35664" t="s">
        <v>33476</v>
      </c>
      <c r="E35664"/>
      <c r="F35664"/>
      <c r="G35664"/>
      <c r="H35664"/>
      <c r="I35664"/>
      <c r="J35664"/>
      <c r="U35664" s="43"/>
      <c r="AE35664"/>
    </row>
    <row r="35665" spans="1:31">
      <c r="A35665">
        <v>81330</v>
      </c>
      <c r="B35665" t="s">
        <v>30321</v>
      </c>
      <c r="C35665" t="s">
        <v>33477</v>
      </c>
      <c r="D35665" t="s">
        <v>33476</v>
      </c>
      <c r="E35665"/>
      <c r="F35665"/>
      <c r="G35665"/>
      <c r="H35665"/>
      <c r="I35665"/>
      <c r="J35665"/>
      <c r="U35665" s="43"/>
      <c r="AE35665"/>
    </row>
    <row r="35666" spans="1:31">
      <c r="A35666">
        <v>81530</v>
      </c>
      <c r="B35666" t="s">
        <v>30322</v>
      </c>
      <c r="C35666" t="s">
        <v>33477</v>
      </c>
      <c r="D35666" t="s">
        <v>33476</v>
      </c>
      <c r="E35666"/>
      <c r="F35666"/>
      <c r="G35666"/>
      <c r="H35666"/>
      <c r="I35666"/>
      <c r="J35666"/>
      <c r="U35666" s="43"/>
      <c r="AE35666"/>
    </row>
    <row r="35667" spans="1:31">
      <c r="A35667">
        <v>81490</v>
      </c>
      <c r="B35667" t="s">
        <v>30323</v>
      </c>
      <c r="C35667" t="s">
        <v>33480</v>
      </c>
      <c r="D35667" t="s">
        <v>33476</v>
      </c>
      <c r="E35667"/>
      <c r="F35667"/>
      <c r="G35667"/>
      <c r="H35667"/>
      <c r="I35667"/>
      <c r="J35667"/>
      <c r="U35667" s="43"/>
      <c r="AE35667"/>
    </row>
    <row r="35668" spans="1:31">
      <c r="A35668">
        <v>81700</v>
      </c>
      <c r="B35668" t="s">
        <v>30324</v>
      </c>
      <c r="C35668" t="s">
        <v>33480</v>
      </c>
      <c r="D35668" t="s">
        <v>33476</v>
      </c>
      <c r="E35668"/>
      <c r="F35668"/>
      <c r="G35668"/>
      <c r="H35668"/>
      <c r="I35668"/>
      <c r="J35668"/>
      <c r="U35668" s="43"/>
      <c r="AE35668"/>
    </row>
    <row r="35669" spans="1:31">
      <c r="A35669">
        <v>81370</v>
      </c>
      <c r="B35669" t="s">
        <v>30325</v>
      </c>
      <c r="C35669" t="s">
        <v>33480</v>
      </c>
      <c r="D35669" t="e">
        <v>#N/A</v>
      </c>
      <c r="E35669"/>
      <c r="F35669"/>
      <c r="G35669"/>
      <c r="H35669"/>
      <c r="I35669"/>
      <c r="J35669"/>
      <c r="U35669" s="43"/>
      <c r="AE35669"/>
    </row>
    <row r="35670" spans="1:31">
      <c r="A35670">
        <v>81630</v>
      </c>
      <c r="B35670" t="s">
        <v>16722</v>
      </c>
      <c r="C35670" t="s">
        <v>33480</v>
      </c>
      <c r="D35670" t="s">
        <v>33476</v>
      </c>
      <c r="E35670"/>
      <c r="F35670"/>
      <c r="G35670"/>
      <c r="H35670"/>
      <c r="I35670"/>
      <c r="J35670"/>
      <c r="U35670" s="43"/>
      <c r="AE35670"/>
    </row>
    <row r="35671" spans="1:31">
      <c r="A35671">
        <v>81710</v>
      </c>
      <c r="B35671" t="s">
        <v>30326</v>
      </c>
      <c r="C35671" t="s">
        <v>33480</v>
      </c>
      <c r="D35671" t="e">
        <v>#N/A</v>
      </c>
      <c r="E35671"/>
      <c r="F35671"/>
      <c r="G35671"/>
      <c r="H35671"/>
      <c r="I35671"/>
      <c r="J35671"/>
      <c r="U35671" s="43"/>
      <c r="AE35671"/>
    </row>
    <row r="35672" spans="1:31">
      <c r="A35672">
        <v>81990</v>
      </c>
      <c r="B35672" t="s">
        <v>30327</v>
      </c>
      <c r="C35672" t="s">
        <v>33480</v>
      </c>
      <c r="D35672" t="s">
        <v>33476</v>
      </c>
      <c r="E35672"/>
      <c r="F35672"/>
      <c r="G35672"/>
      <c r="H35672"/>
      <c r="I35672"/>
      <c r="J35672"/>
      <c r="U35672" s="43"/>
      <c r="AE35672"/>
    </row>
    <row r="35673" spans="1:31">
      <c r="A35673">
        <v>81640</v>
      </c>
      <c r="B35673" t="s">
        <v>12528</v>
      </c>
      <c r="C35673" t="s">
        <v>33480</v>
      </c>
      <c r="D35673" t="s">
        <v>33476</v>
      </c>
      <c r="E35673"/>
      <c r="F35673"/>
      <c r="G35673"/>
      <c r="H35673"/>
      <c r="I35673"/>
      <c r="J35673"/>
      <c r="U35673" s="43"/>
      <c r="AE35673"/>
    </row>
    <row r="35674" spans="1:31">
      <c r="A35674">
        <v>81630</v>
      </c>
      <c r="B35674" t="s">
        <v>30328</v>
      </c>
      <c r="C35674" t="s">
        <v>33480</v>
      </c>
      <c r="D35674" t="s">
        <v>33476</v>
      </c>
      <c r="E35674"/>
      <c r="F35674"/>
      <c r="G35674"/>
      <c r="H35674"/>
      <c r="I35674"/>
      <c r="J35674"/>
      <c r="U35674" s="43"/>
      <c r="AE35674"/>
    </row>
    <row r="35675" spans="1:31">
      <c r="A35675">
        <v>81350</v>
      </c>
      <c r="B35675" t="s">
        <v>30329</v>
      </c>
      <c r="C35675" t="s">
        <v>33480</v>
      </c>
      <c r="D35675" t="s">
        <v>33476</v>
      </c>
      <c r="E35675"/>
      <c r="F35675"/>
      <c r="G35675"/>
      <c r="H35675"/>
      <c r="I35675"/>
      <c r="J35675"/>
      <c r="U35675" s="43"/>
      <c r="AE35675"/>
    </row>
    <row r="35676" spans="1:31">
      <c r="A35676">
        <v>81240</v>
      </c>
      <c r="B35676" t="s">
        <v>11079</v>
      </c>
      <c r="C35676" t="s">
        <v>33477</v>
      </c>
      <c r="D35676" t="s">
        <v>33476</v>
      </c>
      <c r="E35676"/>
      <c r="F35676"/>
      <c r="G35676"/>
      <c r="H35676"/>
      <c r="I35676"/>
      <c r="J35676"/>
      <c r="U35676" s="43"/>
      <c r="AE35676"/>
    </row>
    <row r="35677" spans="1:31">
      <c r="A35677">
        <v>81630</v>
      </c>
      <c r="B35677" t="s">
        <v>30330</v>
      </c>
      <c r="C35677" t="s">
        <v>33480</v>
      </c>
      <c r="D35677" t="s">
        <v>33476</v>
      </c>
      <c r="E35677"/>
      <c r="F35677"/>
      <c r="G35677"/>
      <c r="H35677"/>
      <c r="I35677"/>
      <c r="J35677"/>
      <c r="U35677" s="43"/>
      <c r="AE35677"/>
    </row>
    <row r="35678" spans="1:31">
      <c r="A35678">
        <v>81640</v>
      </c>
      <c r="B35678" t="s">
        <v>30331</v>
      </c>
      <c r="C35678" t="s">
        <v>33480</v>
      </c>
      <c r="D35678" t="s">
        <v>33476</v>
      </c>
      <c r="E35678"/>
      <c r="F35678"/>
      <c r="G35678"/>
      <c r="H35678"/>
      <c r="I35678"/>
      <c r="J35678"/>
      <c r="U35678" s="43"/>
      <c r="AE35678"/>
    </row>
    <row r="35679" spans="1:31">
      <c r="A35679">
        <v>81570</v>
      </c>
      <c r="B35679" t="s">
        <v>30332</v>
      </c>
      <c r="C35679" t="s">
        <v>33480</v>
      </c>
      <c r="D35679" t="s">
        <v>33476</v>
      </c>
      <c r="E35679"/>
      <c r="F35679"/>
      <c r="G35679"/>
      <c r="H35679"/>
      <c r="I35679"/>
      <c r="J35679"/>
      <c r="U35679" s="43"/>
      <c r="AE35679"/>
    </row>
    <row r="35680" spans="1:31">
      <c r="A35680">
        <v>81530</v>
      </c>
      <c r="B35680" t="s">
        <v>30333</v>
      </c>
      <c r="C35680" t="s">
        <v>33477</v>
      </c>
      <c r="D35680" t="s">
        <v>33476</v>
      </c>
      <c r="E35680"/>
      <c r="F35680"/>
      <c r="G35680"/>
      <c r="H35680"/>
      <c r="I35680"/>
      <c r="J35680"/>
      <c r="U35680" s="43"/>
      <c r="AE35680"/>
    </row>
    <row r="35681" spans="1:31">
      <c r="A35681">
        <v>81600</v>
      </c>
      <c r="B35681" t="s">
        <v>30334</v>
      </c>
      <c r="C35681" t="s">
        <v>33480</v>
      </c>
      <c r="D35681" t="s">
        <v>33476</v>
      </c>
      <c r="E35681"/>
      <c r="F35681"/>
      <c r="G35681"/>
      <c r="H35681"/>
      <c r="I35681"/>
      <c r="J35681"/>
      <c r="U35681" s="43"/>
      <c r="AE35681"/>
    </row>
    <row r="35682" spans="1:31">
      <c r="A35682">
        <v>81990</v>
      </c>
      <c r="B35682" t="s">
        <v>30335</v>
      </c>
      <c r="C35682" t="s">
        <v>33480</v>
      </c>
      <c r="D35682" t="s">
        <v>33476</v>
      </c>
      <c r="E35682"/>
      <c r="F35682"/>
      <c r="G35682"/>
      <c r="H35682"/>
      <c r="I35682"/>
      <c r="J35682"/>
      <c r="U35682" s="43"/>
      <c r="AE35682"/>
    </row>
    <row r="35683" spans="1:31">
      <c r="A35683">
        <v>81350</v>
      </c>
      <c r="B35683" t="s">
        <v>30336</v>
      </c>
      <c r="C35683" t="s">
        <v>33480</v>
      </c>
      <c r="D35683" t="s">
        <v>33476</v>
      </c>
      <c r="E35683"/>
      <c r="F35683"/>
      <c r="G35683"/>
      <c r="H35683"/>
      <c r="I35683"/>
      <c r="J35683"/>
      <c r="U35683" s="43"/>
      <c r="AE35683"/>
    </row>
    <row r="35684" spans="1:31">
      <c r="A35684">
        <v>81220</v>
      </c>
      <c r="B35684" t="s">
        <v>30337</v>
      </c>
      <c r="C35684" t="s">
        <v>33480</v>
      </c>
      <c r="D35684" t="s">
        <v>33476</v>
      </c>
      <c r="E35684"/>
      <c r="F35684"/>
      <c r="G35684"/>
      <c r="H35684"/>
      <c r="I35684"/>
      <c r="J35684"/>
      <c r="U35684" s="43"/>
      <c r="AE35684"/>
    </row>
    <row r="35685" spans="1:31">
      <c r="A35685">
        <v>81120</v>
      </c>
      <c r="B35685" t="s">
        <v>30338</v>
      </c>
      <c r="C35685" t="s">
        <v>33480</v>
      </c>
      <c r="D35685" t="s">
        <v>33476</v>
      </c>
      <c r="E35685"/>
      <c r="F35685"/>
      <c r="G35685"/>
      <c r="H35685"/>
      <c r="I35685"/>
      <c r="J35685"/>
      <c r="U35685" s="43"/>
      <c r="AE35685"/>
    </row>
    <row r="35686" spans="1:31">
      <c r="A35686">
        <v>81540</v>
      </c>
      <c r="B35686" t="s">
        <v>30339</v>
      </c>
      <c r="C35686" t="s">
        <v>33477</v>
      </c>
      <c r="D35686" t="s">
        <v>33476</v>
      </c>
      <c r="E35686"/>
      <c r="F35686"/>
      <c r="G35686"/>
      <c r="H35686"/>
      <c r="I35686"/>
      <c r="J35686"/>
      <c r="U35686" s="43"/>
      <c r="AE35686"/>
    </row>
    <row r="35687" spans="1:31">
      <c r="A35687">
        <v>81580</v>
      </c>
      <c r="B35687" t="s">
        <v>30340</v>
      </c>
      <c r="C35687" t="s">
        <v>33480</v>
      </c>
      <c r="D35687" t="s">
        <v>33476</v>
      </c>
      <c r="E35687"/>
      <c r="F35687"/>
      <c r="G35687"/>
      <c r="H35687"/>
      <c r="I35687"/>
      <c r="J35687"/>
      <c r="U35687" s="43"/>
      <c r="AE35687"/>
    </row>
    <row r="35688" spans="1:31">
      <c r="A35688">
        <v>81170</v>
      </c>
      <c r="B35688" t="s">
        <v>30341</v>
      </c>
      <c r="C35688" t="s">
        <v>33480</v>
      </c>
      <c r="D35688" t="s">
        <v>33476</v>
      </c>
      <c r="E35688"/>
      <c r="F35688"/>
      <c r="G35688"/>
      <c r="H35688"/>
      <c r="I35688"/>
      <c r="J35688"/>
      <c r="U35688" s="43"/>
      <c r="AE35688"/>
    </row>
    <row r="35689" spans="1:31">
      <c r="A35689">
        <v>81130</v>
      </c>
      <c r="B35689" t="s">
        <v>30342</v>
      </c>
      <c r="C35689" t="s">
        <v>33480</v>
      </c>
      <c r="D35689" t="s">
        <v>33476</v>
      </c>
      <c r="E35689"/>
      <c r="F35689"/>
      <c r="G35689"/>
      <c r="H35689"/>
      <c r="I35689"/>
      <c r="J35689"/>
      <c r="U35689" s="43"/>
      <c r="AE35689"/>
    </row>
    <row r="35690" spans="1:31">
      <c r="A35690">
        <v>81190</v>
      </c>
      <c r="B35690" t="s">
        <v>30343</v>
      </c>
      <c r="C35690" t="s">
        <v>33477</v>
      </c>
      <c r="D35690" t="s">
        <v>33476</v>
      </c>
      <c r="E35690"/>
      <c r="F35690"/>
      <c r="G35690"/>
      <c r="H35690"/>
      <c r="I35690"/>
      <c r="J35690"/>
      <c r="U35690" s="43"/>
      <c r="AE35690"/>
    </row>
    <row r="35691" spans="1:31">
      <c r="A35691">
        <v>81630</v>
      </c>
      <c r="B35691" t="s">
        <v>12553</v>
      </c>
      <c r="C35691" t="s">
        <v>33480</v>
      </c>
      <c r="D35691" t="s">
        <v>33476</v>
      </c>
      <c r="E35691"/>
      <c r="F35691"/>
      <c r="G35691"/>
      <c r="H35691"/>
      <c r="I35691"/>
      <c r="J35691"/>
      <c r="U35691" s="43"/>
      <c r="AE35691"/>
    </row>
    <row r="35692" spans="1:31">
      <c r="A35692">
        <v>81600</v>
      </c>
      <c r="B35692" t="s">
        <v>30344</v>
      </c>
      <c r="C35692" t="s">
        <v>33480</v>
      </c>
      <c r="D35692" t="s">
        <v>33476</v>
      </c>
      <c r="E35692"/>
      <c r="F35692"/>
      <c r="G35692"/>
      <c r="H35692"/>
      <c r="I35692"/>
      <c r="J35692"/>
      <c r="U35692" s="43"/>
      <c r="AE35692"/>
    </row>
    <row r="35693" spans="1:31">
      <c r="A35693">
        <v>81120</v>
      </c>
      <c r="B35693" t="s">
        <v>30345</v>
      </c>
      <c r="C35693" t="s">
        <v>33480</v>
      </c>
      <c r="D35693" t="s">
        <v>33476</v>
      </c>
      <c r="E35693"/>
      <c r="F35693"/>
      <c r="G35693"/>
      <c r="H35693"/>
      <c r="I35693"/>
      <c r="J35693"/>
      <c r="U35693" s="43"/>
      <c r="AE35693"/>
    </row>
    <row r="35694" spans="1:31">
      <c r="A35694">
        <v>81150</v>
      </c>
      <c r="B35694" t="s">
        <v>30346</v>
      </c>
      <c r="C35694" t="s">
        <v>33480</v>
      </c>
      <c r="D35694" t="s">
        <v>33476</v>
      </c>
      <c r="E35694"/>
      <c r="F35694"/>
      <c r="G35694"/>
      <c r="H35694"/>
      <c r="I35694"/>
      <c r="J35694"/>
      <c r="U35694" s="43"/>
      <c r="AE35694"/>
    </row>
    <row r="35695" spans="1:31">
      <c r="A35695">
        <v>81500</v>
      </c>
      <c r="B35695" t="s">
        <v>30347</v>
      </c>
      <c r="C35695" t="s">
        <v>33480</v>
      </c>
      <c r="D35695" t="s">
        <v>33476</v>
      </c>
      <c r="E35695"/>
      <c r="F35695"/>
      <c r="G35695"/>
      <c r="H35695"/>
      <c r="I35695"/>
      <c r="J35695"/>
      <c r="U35695" s="43"/>
      <c r="AE35695"/>
    </row>
    <row r="35696" spans="1:31">
      <c r="A35696">
        <v>81220</v>
      </c>
      <c r="B35696" t="s">
        <v>30348</v>
      </c>
      <c r="C35696" t="s">
        <v>33480</v>
      </c>
      <c r="D35696" t="s">
        <v>33476</v>
      </c>
      <c r="E35696"/>
      <c r="F35696"/>
      <c r="G35696"/>
      <c r="H35696"/>
      <c r="I35696"/>
      <c r="J35696"/>
      <c r="U35696" s="43"/>
      <c r="AE35696"/>
    </row>
    <row r="35697" spans="1:31">
      <c r="A35697">
        <v>81170</v>
      </c>
      <c r="B35697" t="s">
        <v>30349</v>
      </c>
      <c r="C35697" t="s">
        <v>33480</v>
      </c>
      <c r="D35697" t="s">
        <v>33476</v>
      </c>
      <c r="E35697"/>
      <c r="F35697"/>
      <c r="G35697"/>
      <c r="H35697"/>
      <c r="I35697"/>
      <c r="J35697"/>
      <c r="U35697" s="43"/>
      <c r="AE35697"/>
    </row>
    <row r="35698" spans="1:31">
      <c r="A35698">
        <v>81190</v>
      </c>
      <c r="B35698" t="s">
        <v>1684</v>
      </c>
      <c r="C35698" t="s">
        <v>33477</v>
      </c>
      <c r="D35698" t="s">
        <v>33476</v>
      </c>
      <c r="E35698"/>
      <c r="F35698"/>
      <c r="G35698"/>
      <c r="H35698"/>
      <c r="I35698"/>
      <c r="J35698"/>
      <c r="U35698" s="43"/>
      <c r="AE35698"/>
    </row>
    <row r="35699" spans="1:31">
      <c r="A35699">
        <v>81340</v>
      </c>
      <c r="B35699" t="s">
        <v>30350</v>
      </c>
      <c r="C35699" t="s">
        <v>33480</v>
      </c>
      <c r="D35699" t="s">
        <v>33476</v>
      </c>
      <c r="E35699"/>
      <c r="F35699"/>
      <c r="G35699"/>
      <c r="H35699"/>
      <c r="I35699"/>
      <c r="J35699"/>
      <c r="U35699" s="43"/>
      <c r="AE35699"/>
    </row>
    <row r="35700" spans="1:31">
      <c r="A35700">
        <v>81190</v>
      </c>
      <c r="B35700" t="s">
        <v>30351</v>
      </c>
      <c r="C35700" t="s">
        <v>33477</v>
      </c>
      <c r="D35700" t="s">
        <v>33476</v>
      </c>
      <c r="E35700"/>
      <c r="F35700"/>
      <c r="G35700"/>
      <c r="H35700"/>
      <c r="I35700"/>
      <c r="J35700"/>
      <c r="U35700" s="43"/>
      <c r="AE35700"/>
    </row>
    <row r="35701" spans="1:31">
      <c r="A35701">
        <v>81330</v>
      </c>
      <c r="B35701" t="s">
        <v>30352</v>
      </c>
      <c r="C35701" t="s">
        <v>33477</v>
      </c>
      <c r="D35701" t="s">
        <v>33476</v>
      </c>
      <c r="E35701"/>
      <c r="F35701"/>
      <c r="G35701"/>
      <c r="H35701"/>
      <c r="I35701"/>
      <c r="J35701"/>
      <c r="U35701" s="43"/>
      <c r="AE35701"/>
    </row>
    <row r="35702" spans="1:31">
      <c r="A35702">
        <v>81350</v>
      </c>
      <c r="B35702" t="s">
        <v>30353</v>
      </c>
      <c r="C35702" t="s">
        <v>33480</v>
      </c>
      <c r="D35702" t="s">
        <v>33476</v>
      </c>
      <c r="E35702"/>
      <c r="F35702"/>
      <c r="G35702"/>
      <c r="H35702"/>
      <c r="I35702"/>
      <c r="J35702"/>
      <c r="U35702" s="43"/>
      <c r="AE35702"/>
    </row>
    <row r="35703" spans="1:31">
      <c r="A35703">
        <v>81090</v>
      </c>
      <c r="B35703" t="s">
        <v>30354</v>
      </c>
      <c r="C35703" t="s">
        <v>33480</v>
      </c>
      <c r="D35703" t="e">
        <v>#N/A</v>
      </c>
      <c r="E35703"/>
      <c r="F35703"/>
      <c r="G35703"/>
      <c r="H35703"/>
      <c r="I35703"/>
      <c r="J35703"/>
      <c r="U35703" s="43"/>
      <c r="AE35703"/>
    </row>
    <row r="35704" spans="1:31">
      <c r="A35704">
        <v>81340</v>
      </c>
      <c r="B35704" t="s">
        <v>30355</v>
      </c>
      <c r="C35704" t="s">
        <v>33480</v>
      </c>
      <c r="D35704" t="s">
        <v>33476</v>
      </c>
      <c r="E35704"/>
      <c r="F35704"/>
      <c r="G35704"/>
      <c r="H35704"/>
      <c r="I35704"/>
      <c r="J35704"/>
      <c r="U35704" s="43"/>
      <c r="AE35704"/>
    </row>
    <row r="35705" spans="1:31">
      <c r="A35705">
        <v>81140</v>
      </c>
      <c r="B35705" t="s">
        <v>30356</v>
      </c>
      <c r="C35705" t="s">
        <v>33480</v>
      </c>
      <c r="D35705" t="s">
        <v>33476</v>
      </c>
      <c r="E35705"/>
      <c r="F35705"/>
      <c r="G35705"/>
      <c r="H35705"/>
      <c r="I35705"/>
      <c r="J35705"/>
      <c r="U35705" s="43"/>
      <c r="AE35705"/>
    </row>
    <row r="35706" spans="1:31">
      <c r="A35706">
        <v>81500</v>
      </c>
      <c r="B35706" t="s">
        <v>30357</v>
      </c>
      <c r="C35706" t="s">
        <v>33480</v>
      </c>
      <c r="D35706" t="s">
        <v>33476</v>
      </c>
      <c r="E35706"/>
      <c r="F35706"/>
      <c r="G35706"/>
      <c r="H35706"/>
      <c r="I35706"/>
      <c r="J35706"/>
      <c r="U35706" s="43"/>
      <c r="AE35706"/>
    </row>
    <row r="35707" spans="1:31">
      <c r="A35707">
        <v>81440</v>
      </c>
      <c r="B35707" t="s">
        <v>30358</v>
      </c>
      <c r="C35707" t="s">
        <v>33480</v>
      </c>
      <c r="D35707" t="s">
        <v>33476</v>
      </c>
      <c r="E35707"/>
      <c r="F35707"/>
      <c r="G35707"/>
      <c r="H35707"/>
      <c r="I35707"/>
      <c r="J35707"/>
      <c r="U35707" s="43"/>
      <c r="AE35707"/>
    </row>
    <row r="35708" spans="1:31">
      <c r="A35708">
        <v>81110</v>
      </c>
      <c r="B35708" t="s">
        <v>30359</v>
      </c>
      <c r="C35708" t="s">
        <v>33477</v>
      </c>
      <c r="D35708" t="s">
        <v>33476</v>
      </c>
      <c r="E35708"/>
      <c r="F35708"/>
      <c r="G35708"/>
      <c r="H35708"/>
      <c r="I35708"/>
      <c r="J35708"/>
      <c r="U35708" s="43"/>
      <c r="AE35708"/>
    </row>
    <row r="35709" spans="1:31">
      <c r="A35709">
        <v>81140</v>
      </c>
      <c r="B35709" t="s">
        <v>30360</v>
      </c>
      <c r="C35709" t="s">
        <v>33480</v>
      </c>
      <c r="D35709" t="s">
        <v>33476</v>
      </c>
      <c r="E35709"/>
      <c r="F35709"/>
      <c r="G35709"/>
      <c r="H35709"/>
      <c r="I35709"/>
      <c r="J35709"/>
      <c r="U35709" s="43"/>
      <c r="AE35709"/>
    </row>
    <row r="35710" spans="1:31">
      <c r="A35710">
        <v>81530</v>
      </c>
      <c r="B35710" t="s">
        <v>30361</v>
      </c>
      <c r="C35710" t="s">
        <v>33477</v>
      </c>
      <c r="D35710" t="s">
        <v>33476</v>
      </c>
      <c r="E35710"/>
      <c r="F35710"/>
      <c r="G35710"/>
      <c r="H35710"/>
      <c r="I35710"/>
      <c r="J35710"/>
      <c r="U35710" s="43"/>
      <c r="AE35710"/>
    </row>
    <row r="35711" spans="1:31">
      <c r="A35711">
        <v>81570</v>
      </c>
      <c r="B35711" t="s">
        <v>30362</v>
      </c>
      <c r="C35711" t="s">
        <v>33480</v>
      </c>
      <c r="D35711" t="s">
        <v>33476</v>
      </c>
      <c r="E35711"/>
      <c r="F35711"/>
      <c r="G35711"/>
      <c r="H35711"/>
      <c r="I35711"/>
      <c r="J35711"/>
      <c r="U35711" s="43"/>
      <c r="AE35711"/>
    </row>
    <row r="35712" spans="1:31">
      <c r="A35712">
        <v>81140</v>
      </c>
      <c r="B35712" t="s">
        <v>5060</v>
      </c>
      <c r="C35712" t="s">
        <v>33480</v>
      </c>
      <c r="D35712" t="s">
        <v>33476</v>
      </c>
      <c r="E35712"/>
      <c r="F35712"/>
      <c r="G35712"/>
      <c r="H35712"/>
      <c r="I35712"/>
      <c r="J35712"/>
      <c r="U35712" s="43"/>
      <c r="AE35712"/>
    </row>
    <row r="35713" spans="1:31">
      <c r="A35713">
        <v>81430</v>
      </c>
      <c r="B35713" t="s">
        <v>30363</v>
      </c>
      <c r="C35713" t="s">
        <v>33480</v>
      </c>
      <c r="D35713" t="s">
        <v>33476</v>
      </c>
      <c r="E35713"/>
      <c r="F35713"/>
      <c r="G35713"/>
      <c r="H35713"/>
      <c r="I35713"/>
      <c r="J35713"/>
      <c r="U35713" s="43"/>
      <c r="AE35713"/>
    </row>
    <row r="35714" spans="1:31">
      <c r="A35714">
        <v>81500</v>
      </c>
      <c r="B35714" t="s">
        <v>30364</v>
      </c>
      <c r="C35714" t="s">
        <v>33480</v>
      </c>
      <c r="D35714" t="s">
        <v>33476</v>
      </c>
      <c r="E35714"/>
      <c r="F35714"/>
      <c r="G35714"/>
      <c r="H35714"/>
      <c r="I35714"/>
      <c r="J35714"/>
      <c r="U35714" s="43"/>
      <c r="AE35714"/>
    </row>
    <row r="35715" spans="1:31">
      <c r="A35715">
        <v>81130</v>
      </c>
      <c r="B35715" t="s">
        <v>30365</v>
      </c>
      <c r="C35715" t="s">
        <v>33480</v>
      </c>
      <c r="D35715" t="s">
        <v>33476</v>
      </c>
      <c r="E35715"/>
      <c r="F35715"/>
      <c r="G35715"/>
      <c r="H35715"/>
      <c r="I35715"/>
      <c r="J35715"/>
      <c r="U35715" s="43"/>
      <c r="AE35715"/>
    </row>
    <row r="35716" spans="1:31">
      <c r="A35716">
        <v>81170</v>
      </c>
      <c r="B35716" t="s">
        <v>30366</v>
      </c>
      <c r="C35716" t="s">
        <v>33480</v>
      </c>
      <c r="D35716" t="s">
        <v>33476</v>
      </c>
      <c r="E35716"/>
      <c r="F35716"/>
      <c r="G35716"/>
      <c r="H35716"/>
      <c r="I35716"/>
      <c r="J35716"/>
      <c r="U35716" s="43"/>
      <c r="AE35716"/>
    </row>
    <row r="35717" spans="1:31">
      <c r="A35717">
        <v>81240</v>
      </c>
      <c r="B35717" t="s">
        <v>30367</v>
      </c>
      <c r="C35717" t="s">
        <v>33477</v>
      </c>
      <c r="D35717" t="s">
        <v>33476</v>
      </c>
      <c r="E35717"/>
      <c r="F35717"/>
      <c r="G35717"/>
      <c r="H35717"/>
      <c r="I35717"/>
      <c r="J35717"/>
      <c r="U35717" s="43"/>
      <c r="AE35717"/>
    </row>
    <row r="35718" spans="1:31">
      <c r="A35718">
        <v>81640</v>
      </c>
      <c r="B35718" t="s">
        <v>30368</v>
      </c>
      <c r="C35718" t="s">
        <v>33480</v>
      </c>
      <c r="D35718" t="s">
        <v>33476</v>
      </c>
      <c r="E35718"/>
      <c r="F35718"/>
      <c r="G35718"/>
      <c r="H35718"/>
      <c r="I35718"/>
      <c r="J35718"/>
      <c r="U35718" s="43"/>
      <c r="AE35718"/>
    </row>
    <row r="35719" spans="1:31">
      <c r="A35719">
        <v>81220</v>
      </c>
      <c r="B35719" t="s">
        <v>30369</v>
      </c>
      <c r="C35719" t="s">
        <v>33480</v>
      </c>
      <c r="D35719" t="s">
        <v>33476</v>
      </c>
      <c r="E35719"/>
      <c r="F35719"/>
      <c r="G35719"/>
      <c r="H35719"/>
      <c r="I35719"/>
      <c r="J35719"/>
      <c r="U35719" s="43"/>
      <c r="AE35719"/>
    </row>
    <row r="35720" spans="1:31">
      <c r="A35720">
        <v>81500</v>
      </c>
      <c r="B35720" t="s">
        <v>30370</v>
      </c>
      <c r="C35720" t="s">
        <v>33480</v>
      </c>
      <c r="D35720" t="s">
        <v>33476</v>
      </c>
      <c r="E35720"/>
      <c r="F35720"/>
      <c r="G35720"/>
      <c r="H35720"/>
      <c r="I35720"/>
      <c r="J35720"/>
      <c r="U35720" s="43"/>
      <c r="AE35720"/>
    </row>
    <row r="35721" spans="1:31">
      <c r="A35721">
        <v>81290</v>
      </c>
      <c r="B35721" t="s">
        <v>30371</v>
      </c>
      <c r="C35721" t="s">
        <v>33480</v>
      </c>
      <c r="D35721" t="s">
        <v>33476</v>
      </c>
      <c r="E35721"/>
      <c r="F35721"/>
      <c r="G35721"/>
      <c r="H35721"/>
      <c r="I35721"/>
      <c r="J35721"/>
      <c r="U35721" s="43"/>
      <c r="AE35721"/>
    </row>
    <row r="35722" spans="1:31">
      <c r="A35722">
        <v>81150</v>
      </c>
      <c r="B35722" t="s">
        <v>505</v>
      </c>
      <c r="C35722" t="s">
        <v>33480</v>
      </c>
      <c r="D35722" t="s">
        <v>33476</v>
      </c>
      <c r="E35722"/>
      <c r="F35722"/>
      <c r="G35722"/>
      <c r="H35722"/>
      <c r="I35722"/>
      <c r="J35722"/>
      <c r="U35722" s="43"/>
      <c r="AE35722"/>
    </row>
    <row r="35723" spans="1:31">
      <c r="A35723">
        <v>82290</v>
      </c>
      <c r="B35723" t="s">
        <v>30372</v>
      </c>
      <c r="C35723" t="s">
        <v>33480</v>
      </c>
      <c r="D35723" t="s">
        <v>33482</v>
      </c>
      <c r="E35723"/>
      <c r="F35723"/>
      <c r="G35723"/>
      <c r="H35723"/>
      <c r="I35723"/>
      <c r="J35723"/>
      <c r="U35723" s="43"/>
      <c r="AE35723"/>
    </row>
    <row r="35724" spans="1:31">
      <c r="A35724">
        <v>82350</v>
      </c>
      <c r="B35724" t="s">
        <v>30373</v>
      </c>
      <c r="C35724" t="s">
        <v>33480</v>
      </c>
      <c r="D35724" t="e">
        <v>#N/A</v>
      </c>
      <c r="E35724"/>
      <c r="F35724"/>
      <c r="G35724"/>
      <c r="H35724"/>
      <c r="I35724"/>
      <c r="J35724"/>
      <c r="U35724" s="43"/>
      <c r="AE35724"/>
    </row>
    <row r="35725" spans="1:31">
      <c r="A35725">
        <v>82210</v>
      </c>
      <c r="B35725" t="s">
        <v>30374</v>
      </c>
      <c r="C35725" t="s">
        <v>33480</v>
      </c>
      <c r="D35725" t="e">
        <v>#N/A</v>
      </c>
      <c r="E35725"/>
      <c r="F35725"/>
      <c r="G35725"/>
      <c r="H35725"/>
      <c r="I35725"/>
      <c r="J35725"/>
      <c r="U35725" s="43"/>
      <c r="AE35725"/>
    </row>
    <row r="35726" spans="1:31">
      <c r="A35726">
        <v>82120</v>
      </c>
      <c r="B35726" t="s">
        <v>12113</v>
      </c>
      <c r="C35726" t="s">
        <v>33480</v>
      </c>
      <c r="D35726" t="s">
        <v>33476</v>
      </c>
      <c r="E35726"/>
      <c r="F35726"/>
      <c r="G35726"/>
      <c r="H35726"/>
      <c r="I35726"/>
      <c r="J35726"/>
      <c r="U35726" s="43"/>
      <c r="AE35726"/>
    </row>
    <row r="35727" spans="1:31">
      <c r="A35727">
        <v>82600</v>
      </c>
      <c r="B35727" t="s">
        <v>11140</v>
      </c>
      <c r="C35727" t="s">
        <v>33480</v>
      </c>
      <c r="D35727" t="s">
        <v>33476</v>
      </c>
      <c r="E35727"/>
      <c r="F35727"/>
      <c r="G35727"/>
      <c r="H35727"/>
      <c r="I35727"/>
      <c r="J35727"/>
      <c r="U35727" s="43"/>
      <c r="AE35727"/>
    </row>
    <row r="35728" spans="1:31">
      <c r="A35728">
        <v>82500</v>
      </c>
      <c r="B35728" t="s">
        <v>11150</v>
      </c>
      <c r="C35728" t="s">
        <v>33480</v>
      </c>
      <c r="D35728" t="s">
        <v>33476</v>
      </c>
      <c r="E35728"/>
      <c r="F35728"/>
      <c r="G35728"/>
      <c r="H35728"/>
      <c r="I35728"/>
      <c r="J35728"/>
      <c r="U35728" s="43"/>
      <c r="AE35728"/>
    </row>
    <row r="35729" spans="1:31">
      <c r="A35729">
        <v>82220</v>
      </c>
      <c r="B35729" t="s">
        <v>30375</v>
      </c>
      <c r="C35729" t="s">
        <v>33480</v>
      </c>
      <c r="D35729" t="s">
        <v>33476</v>
      </c>
      <c r="E35729"/>
      <c r="F35729"/>
      <c r="G35729"/>
      <c r="H35729"/>
      <c r="I35729"/>
      <c r="J35729"/>
      <c r="U35729" s="43"/>
      <c r="AE35729"/>
    </row>
    <row r="35730" spans="1:31">
      <c r="A35730">
        <v>82340</v>
      </c>
      <c r="B35730" t="s">
        <v>30376</v>
      </c>
      <c r="C35730" t="s">
        <v>33480</v>
      </c>
      <c r="D35730" t="s">
        <v>33476</v>
      </c>
      <c r="E35730"/>
      <c r="F35730"/>
      <c r="G35730"/>
      <c r="H35730"/>
      <c r="I35730"/>
      <c r="J35730"/>
      <c r="U35730" s="43"/>
      <c r="AE35730"/>
    </row>
    <row r="35731" spans="1:31">
      <c r="A35731">
        <v>82120</v>
      </c>
      <c r="B35731" t="s">
        <v>30377</v>
      </c>
      <c r="C35731" t="s">
        <v>33480</v>
      </c>
      <c r="D35731" t="s">
        <v>33476</v>
      </c>
      <c r="E35731"/>
      <c r="F35731"/>
      <c r="G35731"/>
      <c r="H35731"/>
      <c r="I35731"/>
      <c r="J35731"/>
      <c r="U35731" s="43"/>
      <c r="AE35731"/>
    </row>
    <row r="35732" spans="1:31">
      <c r="A35732">
        <v>82340</v>
      </c>
      <c r="B35732" t="s">
        <v>30378</v>
      </c>
      <c r="C35732" t="s">
        <v>33480</v>
      </c>
      <c r="D35732" t="s">
        <v>33476</v>
      </c>
      <c r="E35732"/>
      <c r="F35732"/>
      <c r="G35732"/>
      <c r="H35732"/>
      <c r="I35732"/>
      <c r="J35732"/>
      <c r="U35732" s="43"/>
      <c r="AE35732"/>
    </row>
    <row r="35733" spans="1:31">
      <c r="A35733">
        <v>82290</v>
      </c>
      <c r="B35733" t="s">
        <v>30379</v>
      </c>
      <c r="C35733" t="s">
        <v>33480</v>
      </c>
      <c r="D35733" t="s">
        <v>33482</v>
      </c>
      <c r="E35733"/>
      <c r="F35733"/>
      <c r="G35733"/>
      <c r="H35733"/>
      <c r="I35733"/>
      <c r="J35733"/>
      <c r="U35733" s="43"/>
      <c r="AE35733"/>
    </row>
    <row r="35734" spans="1:31">
      <c r="A35734">
        <v>82100</v>
      </c>
      <c r="B35734" t="s">
        <v>30380</v>
      </c>
      <c r="C35734" t="s">
        <v>33480</v>
      </c>
      <c r="D35734" t="s">
        <v>33476</v>
      </c>
      <c r="E35734"/>
      <c r="F35734"/>
      <c r="G35734"/>
      <c r="H35734"/>
      <c r="I35734"/>
      <c r="J35734"/>
      <c r="U35734" s="43"/>
      <c r="AE35734"/>
    </row>
    <row r="35735" spans="1:31">
      <c r="A35735">
        <v>82500</v>
      </c>
      <c r="B35735" t="s">
        <v>30381</v>
      </c>
      <c r="C35735" t="s">
        <v>33480</v>
      </c>
      <c r="D35735" t="s">
        <v>33476</v>
      </c>
      <c r="E35735"/>
      <c r="F35735"/>
      <c r="G35735"/>
      <c r="H35735"/>
      <c r="I35735"/>
      <c r="J35735"/>
      <c r="U35735" s="43"/>
      <c r="AE35735"/>
    </row>
    <row r="35736" spans="1:31">
      <c r="A35736">
        <v>82600</v>
      </c>
      <c r="B35736" t="s">
        <v>11170</v>
      </c>
      <c r="C35736" t="s">
        <v>33480</v>
      </c>
      <c r="D35736" t="s">
        <v>33476</v>
      </c>
      <c r="E35736"/>
      <c r="F35736"/>
      <c r="G35736"/>
      <c r="H35736"/>
      <c r="I35736"/>
      <c r="J35736"/>
      <c r="U35736" s="43"/>
      <c r="AE35736"/>
    </row>
    <row r="35737" spans="1:31">
      <c r="A35737">
        <v>82500</v>
      </c>
      <c r="B35737" t="s">
        <v>30382</v>
      </c>
      <c r="C35737" t="s">
        <v>33480</v>
      </c>
      <c r="D35737" t="s">
        <v>33476</v>
      </c>
      <c r="E35737"/>
      <c r="F35737"/>
      <c r="G35737"/>
      <c r="H35737"/>
      <c r="I35737"/>
      <c r="J35737"/>
      <c r="U35737" s="43"/>
      <c r="AE35737"/>
    </row>
    <row r="35738" spans="1:31">
      <c r="A35738">
        <v>82150</v>
      </c>
      <c r="B35738" t="s">
        <v>30383</v>
      </c>
      <c r="C35738" t="s">
        <v>33477</v>
      </c>
      <c r="D35738" t="s">
        <v>33476</v>
      </c>
      <c r="E35738"/>
      <c r="F35738"/>
      <c r="G35738"/>
      <c r="H35738"/>
      <c r="I35738"/>
      <c r="J35738"/>
      <c r="U35738" s="43"/>
      <c r="AE35738"/>
    </row>
    <row r="35739" spans="1:31">
      <c r="A35739">
        <v>82170</v>
      </c>
      <c r="B35739" t="s">
        <v>30384</v>
      </c>
      <c r="C35739" t="s">
        <v>33480</v>
      </c>
      <c r="D35739" t="s">
        <v>33482</v>
      </c>
      <c r="E35739"/>
      <c r="F35739"/>
      <c r="G35739"/>
      <c r="H35739"/>
      <c r="I35739"/>
      <c r="J35739"/>
      <c r="U35739" s="43"/>
      <c r="AE35739"/>
    </row>
    <row r="35740" spans="1:31">
      <c r="A35740">
        <v>82800</v>
      </c>
      <c r="B35740" t="s">
        <v>30385</v>
      </c>
      <c r="C35740" t="s">
        <v>33480</v>
      </c>
      <c r="D35740" t="s">
        <v>33476</v>
      </c>
      <c r="E35740"/>
      <c r="F35740"/>
      <c r="G35740"/>
      <c r="H35740"/>
      <c r="I35740"/>
      <c r="J35740"/>
      <c r="U35740" s="43"/>
      <c r="AE35740"/>
    </row>
    <row r="35741" spans="1:31">
      <c r="A35741">
        <v>82200</v>
      </c>
      <c r="B35741" t="s">
        <v>30386</v>
      </c>
      <c r="C35741" t="s">
        <v>33480</v>
      </c>
      <c r="D35741" t="s">
        <v>33476</v>
      </c>
      <c r="E35741"/>
      <c r="F35741"/>
      <c r="G35741"/>
      <c r="H35741"/>
      <c r="I35741"/>
      <c r="J35741"/>
      <c r="U35741" s="43"/>
      <c r="AE35741"/>
    </row>
    <row r="35742" spans="1:31">
      <c r="A35742">
        <v>82600</v>
      </c>
      <c r="B35742" t="s">
        <v>4186</v>
      </c>
      <c r="C35742" t="s">
        <v>33480</v>
      </c>
      <c r="D35742" t="s">
        <v>33476</v>
      </c>
      <c r="E35742"/>
      <c r="F35742"/>
      <c r="G35742"/>
      <c r="H35742"/>
      <c r="I35742"/>
      <c r="J35742"/>
      <c r="U35742" s="43"/>
      <c r="AE35742"/>
    </row>
    <row r="35743" spans="1:31">
      <c r="A35743">
        <v>82110</v>
      </c>
      <c r="B35743" t="s">
        <v>30387</v>
      </c>
      <c r="C35743" t="s">
        <v>33480</v>
      </c>
      <c r="D35743" t="s">
        <v>33476</v>
      </c>
      <c r="E35743"/>
      <c r="F35743"/>
      <c r="G35743"/>
      <c r="H35743"/>
      <c r="I35743"/>
      <c r="J35743"/>
      <c r="U35743" s="43"/>
      <c r="AE35743"/>
    </row>
    <row r="35744" spans="1:31">
      <c r="A35744">
        <v>82190</v>
      </c>
      <c r="B35744" t="s">
        <v>30388</v>
      </c>
      <c r="C35744" t="s">
        <v>33480</v>
      </c>
      <c r="D35744" t="s">
        <v>33476</v>
      </c>
      <c r="E35744"/>
      <c r="F35744"/>
      <c r="G35744"/>
      <c r="H35744"/>
      <c r="I35744"/>
      <c r="J35744"/>
      <c r="U35744" s="43"/>
      <c r="AE35744"/>
    </row>
    <row r="35745" spans="1:31">
      <c r="A35745">
        <v>82700</v>
      </c>
      <c r="B35745" t="s">
        <v>30389</v>
      </c>
      <c r="C35745" t="s">
        <v>33480</v>
      </c>
      <c r="D35745" t="s">
        <v>33476</v>
      </c>
      <c r="E35745"/>
      <c r="F35745"/>
      <c r="G35745"/>
      <c r="H35745"/>
      <c r="I35745"/>
      <c r="J35745"/>
      <c r="U35745" s="43"/>
      <c r="AE35745"/>
    </row>
    <row r="35746" spans="1:31">
      <c r="A35746">
        <v>82190</v>
      </c>
      <c r="B35746" t="s">
        <v>3057</v>
      </c>
      <c r="C35746" t="s">
        <v>33480</v>
      </c>
      <c r="D35746" t="s">
        <v>33476</v>
      </c>
      <c r="E35746"/>
      <c r="F35746"/>
      <c r="G35746"/>
      <c r="H35746"/>
      <c r="I35746"/>
      <c r="J35746"/>
      <c r="U35746" s="43"/>
      <c r="AE35746"/>
    </row>
    <row r="35747" spans="1:31">
      <c r="A35747">
        <v>82710</v>
      </c>
      <c r="B35747" t="s">
        <v>30390</v>
      </c>
      <c r="C35747" t="s">
        <v>33480</v>
      </c>
      <c r="D35747" t="s">
        <v>33482</v>
      </c>
      <c r="E35747"/>
      <c r="F35747"/>
      <c r="G35747"/>
      <c r="H35747"/>
      <c r="I35747"/>
      <c r="J35747"/>
      <c r="U35747" s="43"/>
      <c r="AE35747"/>
    </row>
    <row r="35748" spans="1:31">
      <c r="A35748">
        <v>82800</v>
      </c>
      <c r="B35748" t="s">
        <v>30391</v>
      </c>
      <c r="C35748" t="s">
        <v>33480</v>
      </c>
      <c r="D35748" t="s">
        <v>33476</v>
      </c>
      <c r="E35748"/>
      <c r="F35748"/>
      <c r="G35748"/>
      <c r="H35748"/>
      <c r="I35748"/>
      <c r="J35748"/>
      <c r="U35748" s="43"/>
      <c r="AE35748"/>
    </row>
    <row r="35749" spans="1:31">
      <c r="A35749">
        <v>82370</v>
      </c>
      <c r="B35749" t="s">
        <v>30392</v>
      </c>
      <c r="C35749" t="s">
        <v>33480</v>
      </c>
      <c r="D35749" t="s">
        <v>33476</v>
      </c>
      <c r="E35749"/>
      <c r="F35749"/>
      <c r="G35749"/>
      <c r="H35749"/>
      <c r="I35749"/>
      <c r="J35749"/>
      <c r="U35749" s="43"/>
      <c r="AE35749"/>
    </row>
    <row r="35750" spans="1:31">
      <c r="A35750">
        <v>82170</v>
      </c>
      <c r="B35750" t="s">
        <v>30393</v>
      </c>
      <c r="C35750" t="s">
        <v>33480</v>
      </c>
      <c r="D35750" t="s">
        <v>33482</v>
      </c>
      <c r="E35750"/>
      <c r="F35750"/>
      <c r="G35750"/>
      <c r="H35750"/>
      <c r="I35750"/>
      <c r="J35750"/>
      <c r="U35750" s="43"/>
      <c r="AE35750"/>
    </row>
    <row r="35751" spans="1:31">
      <c r="A35751">
        <v>82160</v>
      </c>
      <c r="B35751" t="s">
        <v>4214</v>
      </c>
      <c r="C35751" t="s">
        <v>33477</v>
      </c>
      <c r="D35751" t="s">
        <v>33476</v>
      </c>
      <c r="E35751"/>
      <c r="F35751"/>
      <c r="G35751"/>
      <c r="H35751"/>
      <c r="I35751"/>
      <c r="J35751"/>
      <c r="U35751" s="43"/>
      <c r="AE35751"/>
    </row>
    <row r="35752" spans="1:31">
      <c r="A35752">
        <v>82100</v>
      </c>
      <c r="B35752" t="s">
        <v>30394</v>
      </c>
      <c r="C35752" t="s">
        <v>33480</v>
      </c>
      <c r="D35752" t="s">
        <v>33476</v>
      </c>
      <c r="E35752"/>
      <c r="F35752"/>
      <c r="G35752"/>
      <c r="H35752"/>
      <c r="I35752"/>
      <c r="J35752"/>
      <c r="U35752" s="43"/>
      <c r="AE35752"/>
    </row>
    <row r="35753" spans="1:31">
      <c r="A35753">
        <v>82210</v>
      </c>
      <c r="B35753" t="s">
        <v>30395</v>
      </c>
      <c r="C35753" t="s">
        <v>33480</v>
      </c>
      <c r="D35753" t="e">
        <v>#N/A</v>
      </c>
      <c r="E35753"/>
      <c r="F35753"/>
      <c r="G35753"/>
      <c r="H35753"/>
      <c r="I35753"/>
      <c r="J35753"/>
      <c r="U35753" s="43"/>
      <c r="AE35753"/>
    </row>
    <row r="35754" spans="1:31">
      <c r="A35754">
        <v>82400</v>
      </c>
      <c r="B35754" t="s">
        <v>30396</v>
      </c>
      <c r="C35754" t="s">
        <v>33480</v>
      </c>
      <c r="D35754" t="s">
        <v>33476</v>
      </c>
      <c r="E35754"/>
      <c r="F35754"/>
      <c r="G35754"/>
      <c r="H35754"/>
      <c r="I35754"/>
      <c r="J35754"/>
      <c r="U35754" s="43"/>
      <c r="AE35754"/>
    </row>
    <row r="35755" spans="1:31">
      <c r="A35755">
        <v>82100</v>
      </c>
      <c r="B35755" t="s">
        <v>30397</v>
      </c>
      <c r="C35755" t="s">
        <v>33480</v>
      </c>
      <c r="D35755" t="s">
        <v>33476</v>
      </c>
      <c r="E35755"/>
      <c r="F35755"/>
      <c r="G35755"/>
      <c r="H35755"/>
      <c r="I35755"/>
      <c r="J35755"/>
      <c r="U35755" s="43"/>
      <c r="AE35755"/>
    </row>
    <row r="35756" spans="1:31">
      <c r="A35756">
        <v>82120</v>
      </c>
      <c r="B35756" t="s">
        <v>30398</v>
      </c>
      <c r="C35756" t="s">
        <v>33480</v>
      </c>
      <c r="D35756" t="s">
        <v>33476</v>
      </c>
      <c r="E35756"/>
      <c r="F35756"/>
      <c r="G35756"/>
      <c r="H35756"/>
      <c r="I35756"/>
      <c r="J35756"/>
      <c r="U35756" s="43"/>
      <c r="AE35756"/>
    </row>
    <row r="35757" spans="1:31">
      <c r="A35757">
        <v>82210</v>
      </c>
      <c r="B35757" t="s">
        <v>749</v>
      </c>
      <c r="C35757" t="s">
        <v>33480</v>
      </c>
      <c r="D35757" t="e">
        <v>#N/A</v>
      </c>
      <c r="E35757"/>
      <c r="F35757"/>
      <c r="G35757"/>
      <c r="H35757"/>
      <c r="I35757"/>
      <c r="J35757"/>
      <c r="U35757" s="43"/>
      <c r="AE35757"/>
    </row>
    <row r="35758" spans="1:31">
      <c r="A35758">
        <v>82500</v>
      </c>
      <c r="B35758" t="s">
        <v>30399</v>
      </c>
      <c r="C35758" t="s">
        <v>33480</v>
      </c>
      <c r="D35758" t="s">
        <v>33476</v>
      </c>
      <c r="E35758"/>
      <c r="F35758"/>
      <c r="G35758"/>
      <c r="H35758"/>
      <c r="I35758"/>
      <c r="J35758"/>
      <c r="U35758" s="43"/>
      <c r="AE35758"/>
    </row>
    <row r="35759" spans="1:31">
      <c r="A35759">
        <v>82300</v>
      </c>
      <c r="B35759" t="s">
        <v>30400</v>
      </c>
      <c r="C35759" t="s">
        <v>33480</v>
      </c>
      <c r="D35759" t="s">
        <v>33476</v>
      </c>
      <c r="E35759"/>
      <c r="F35759"/>
      <c r="G35759"/>
      <c r="H35759"/>
      <c r="I35759"/>
      <c r="J35759"/>
      <c r="U35759" s="43"/>
      <c r="AE35759"/>
    </row>
    <row r="35760" spans="1:31">
      <c r="A35760">
        <v>82160</v>
      </c>
      <c r="B35760" t="s">
        <v>30401</v>
      </c>
      <c r="C35760" t="s">
        <v>33477</v>
      </c>
      <c r="D35760" t="s">
        <v>33476</v>
      </c>
      <c r="E35760"/>
      <c r="F35760"/>
      <c r="G35760"/>
      <c r="H35760"/>
      <c r="I35760"/>
      <c r="J35760"/>
      <c r="U35760" s="43"/>
      <c r="AE35760"/>
    </row>
    <row r="35761" spans="1:31">
      <c r="A35761">
        <v>82440</v>
      </c>
      <c r="B35761" t="s">
        <v>30402</v>
      </c>
      <c r="C35761" t="s">
        <v>33480</v>
      </c>
      <c r="D35761" t="s">
        <v>33476</v>
      </c>
      <c r="E35761"/>
      <c r="F35761"/>
      <c r="G35761"/>
      <c r="H35761"/>
      <c r="I35761"/>
      <c r="J35761"/>
      <c r="U35761" s="43"/>
      <c r="AE35761"/>
    </row>
    <row r="35762" spans="1:31">
      <c r="A35762">
        <v>82240</v>
      </c>
      <c r="B35762" t="s">
        <v>30403</v>
      </c>
      <c r="C35762" t="s">
        <v>33480</v>
      </c>
      <c r="D35762" t="s">
        <v>33476</v>
      </c>
      <c r="E35762"/>
      <c r="F35762"/>
      <c r="G35762"/>
      <c r="H35762"/>
      <c r="I35762"/>
      <c r="J35762"/>
      <c r="U35762" s="43"/>
      <c r="AE35762"/>
    </row>
    <row r="35763" spans="1:31">
      <c r="A35763">
        <v>82140</v>
      </c>
      <c r="B35763" t="s">
        <v>16269</v>
      </c>
      <c r="C35763" t="s">
        <v>33477</v>
      </c>
      <c r="D35763" t="s">
        <v>33476</v>
      </c>
      <c r="E35763"/>
      <c r="F35763"/>
      <c r="G35763"/>
      <c r="H35763"/>
      <c r="I35763"/>
      <c r="J35763"/>
      <c r="U35763" s="43"/>
      <c r="AE35763"/>
    </row>
    <row r="35764" spans="1:31">
      <c r="A35764">
        <v>82110</v>
      </c>
      <c r="B35764" t="s">
        <v>30404</v>
      </c>
      <c r="C35764" t="s">
        <v>33480</v>
      </c>
      <c r="D35764" t="s">
        <v>33476</v>
      </c>
      <c r="E35764"/>
      <c r="F35764"/>
      <c r="G35764"/>
      <c r="H35764"/>
      <c r="I35764"/>
      <c r="J35764"/>
      <c r="U35764" s="43"/>
      <c r="AE35764"/>
    </row>
    <row r="35765" spans="1:31">
      <c r="A35765">
        <v>82600</v>
      </c>
      <c r="B35765" t="s">
        <v>30405</v>
      </c>
      <c r="C35765" t="s">
        <v>33480</v>
      </c>
      <c r="D35765" t="s">
        <v>33476</v>
      </c>
      <c r="E35765"/>
      <c r="F35765"/>
      <c r="G35765"/>
      <c r="H35765"/>
      <c r="I35765"/>
      <c r="J35765"/>
      <c r="U35765" s="43"/>
      <c r="AE35765"/>
    </row>
    <row r="35766" spans="1:31">
      <c r="A35766">
        <v>82370</v>
      </c>
      <c r="B35766" t="s">
        <v>30406</v>
      </c>
      <c r="C35766" t="s">
        <v>33480</v>
      </c>
      <c r="D35766" t="s">
        <v>33476</v>
      </c>
      <c r="E35766"/>
      <c r="F35766"/>
      <c r="G35766"/>
      <c r="H35766"/>
      <c r="I35766"/>
      <c r="J35766"/>
      <c r="U35766" s="43"/>
      <c r="AE35766"/>
    </row>
    <row r="35767" spans="1:31">
      <c r="A35767">
        <v>82700</v>
      </c>
      <c r="B35767" t="s">
        <v>30407</v>
      </c>
      <c r="C35767" t="s">
        <v>33480</v>
      </c>
      <c r="D35767" t="s">
        <v>33476</v>
      </c>
      <c r="E35767"/>
      <c r="F35767"/>
      <c r="G35767"/>
      <c r="H35767"/>
      <c r="I35767"/>
      <c r="J35767"/>
      <c r="U35767" s="43"/>
      <c r="AE35767"/>
    </row>
    <row r="35768" spans="1:31">
      <c r="A35768">
        <v>82210</v>
      </c>
      <c r="B35768" t="s">
        <v>7984</v>
      </c>
      <c r="C35768" t="s">
        <v>33480</v>
      </c>
      <c r="D35768" t="e">
        <v>#N/A</v>
      </c>
      <c r="E35768"/>
      <c r="F35768"/>
      <c r="G35768"/>
      <c r="H35768"/>
      <c r="I35768"/>
      <c r="J35768"/>
      <c r="U35768" s="43"/>
      <c r="AE35768"/>
    </row>
    <row r="35769" spans="1:31">
      <c r="A35769">
        <v>82500</v>
      </c>
      <c r="B35769" t="s">
        <v>30408</v>
      </c>
      <c r="C35769" t="s">
        <v>33480</v>
      </c>
      <c r="D35769" t="s">
        <v>33476</v>
      </c>
      <c r="E35769"/>
      <c r="F35769"/>
      <c r="G35769"/>
      <c r="H35769"/>
      <c r="I35769"/>
      <c r="J35769"/>
      <c r="U35769" s="43"/>
      <c r="AE35769"/>
    </row>
    <row r="35770" spans="1:31">
      <c r="A35770">
        <v>82170</v>
      </c>
      <c r="B35770" t="s">
        <v>30409</v>
      </c>
      <c r="C35770" t="s">
        <v>33480</v>
      </c>
      <c r="D35770" t="s">
        <v>33482</v>
      </c>
      <c r="E35770"/>
      <c r="F35770"/>
      <c r="G35770"/>
      <c r="H35770"/>
      <c r="I35770"/>
      <c r="J35770"/>
      <c r="U35770" s="43"/>
      <c r="AE35770"/>
    </row>
    <row r="35771" spans="1:31">
      <c r="A35771">
        <v>82340</v>
      </c>
      <c r="B35771" t="s">
        <v>12235</v>
      </c>
      <c r="C35771" t="s">
        <v>33480</v>
      </c>
      <c r="D35771" t="s">
        <v>33476</v>
      </c>
      <c r="E35771"/>
      <c r="F35771"/>
      <c r="G35771"/>
      <c r="H35771"/>
      <c r="I35771"/>
      <c r="J35771"/>
      <c r="U35771" s="43"/>
      <c r="AE35771"/>
    </row>
    <row r="35772" spans="1:31">
      <c r="A35772">
        <v>82340</v>
      </c>
      <c r="B35772" t="s">
        <v>30410</v>
      </c>
      <c r="C35772" t="s">
        <v>33480</v>
      </c>
      <c r="D35772" t="s">
        <v>33476</v>
      </c>
      <c r="E35772"/>
      <c r="F35772"/>
      <c r="G35772"/>
      <c r="H35772"/>
      <c r="I35772"/>
      <c r="J35772"/>
      <c r="U35772" s="43"/>
      <c r="AE35772"/>
    </row>
    <row r="35773" spans="1:31">
      <c r="A35773">
        <v>82390</v>
      </c>
      <c r="B35773" t="s">
        <v>30411</v>
      </c>
      <c r="C35773" t="s">
        <v>33480</v>
      </c>
      <c r="D35773" t="e">
        <v>#N/A</v>
      </c>
      <c r="E35773"/>
      <c r="F35773"/>
      <c r="G35773"/>
      <c r="H35773"/>
      <c r="I35773"/>
      <c r="J35773"/>
      <c r="U35773" s="43"/>
      <c r="AE35773"/>
    </row>
    <row r="35774" spans="1:31">
      <c r="A35774">
        <v>82700</v>
      </c>
      <c r="B35774" t="s">
        <v>30412</v>
      </c>
      <c r="C35774" t="s">
        <v>33480</v>
      </c>
      <c r="D35774" t="s">
        <v>33476</v>
      </c>
      <c r="E35774"/>
      <c r="F35774"/>
      <c r="G35774"/>
      <c r="H35774"/>
      <c r="I35774"/>
      <c r="J35774"/>
      <c r="U35774" s="43"/>
      <c r="AE35774"/>
    </row>
    <row r="35775" spans="1:31">
      <c r="A35775">
        <v>82500</v>
      </c>
      <c r="B35775" t="s">
        <v>30413</v>
      </c>
      <c r="C35775" t="s">
        <v>33480</v>
      </c>
      <c r="D35775" t="s">
        <v>33476</v>
      </c>
      <c r="E35775"/>
      <c r="F35775"/>
      <c r="G35775"/>
      <c r="H35775"/>
      <c r="I35775"/>
      <c r="J35775"/>
      <c r="U35775" s="43"/>
      <c r="AE35775"/>
    </row>
    <row r="35776" spans="1:31">
      <c r="A35776">
        <v>82400</v>
      </c>
      <c r="B35776" t="s">
        <v>30414</v>
      </c>
      <c r="C35776" t="s">
        <v>33480</v>
      </c>
      <c r="D35776" t="s">
        <v>33476</v>
      </c>
      <c r="E35776"/>
      <c r="F35776"/>
      <c r="G35776"/>
      <c r="H35776"/>
      <c r="I35776"/>
      <c r="J35776"/>
      <c r="U35776" s="43"/>
      <c r="AE35776"/>
    </row>
    <row r="35777" spans="1:31">
      <c r="A35777">
        <v>82500</v>
      </c>
      <c r="B35777" t="s">
        <v>30415</v>
      </c>
      <c r="C35777" t="s">
        <v>33480</v>
      </c>
      <c r="D35777" t="s">
        <v>33476</v>
      </c>
      <c r="E35777"/>
      <c r="F35777"/>
      <c r="G35777"/>
      <c r="H35777"/>
      <c r="I35777"/>
      <c r="J35777"/>
      <c r="U35777" s="43"/>
      <c r="AE35777"/>
    </row>
    <row r="35778" spans="1:31">
      <c r="A35778">
        <v>82160</v>
      </c>
      <c r="B35778" t="s">
        <v>30416</v>
      </c>
      <c r="C35778" t="s">
        <v>33477</v>
      </c>
      <c r="D35778" t="s">
        <v>33476</v>
      </c>
      <c r="E35778"/>
      <c r="F35778"/>
      <c r="G35778"/>
      <c r="H35778"/>
      <c r="I35778"/>
      <c r="J35778"/>
      <c r="U35778" s="43"/>
      <c r="AE35778"/>
    </row>
    <row r="35779" spans="1:31">
      <c r="A35779">
        <v>82170</v>
      </c>
      <c r="B35779" t="s">
        <v>3108</v>
      </c>
      <c r="C35779" t="s">
        <v>33480</v>
      </c>
      <c r="D35779" t="s">
        <v>33482</v>
      </c>
      <c r="E35779"/>
      <c r="F35779"/>
      <c r="G35779"/>
      <c r="H35779"/>
      <c r="I35779"/>
      <c r="J35779"/>
      <c r="U35779" s="43"/>
      <c r="AE35779"/>
    </row>
    <row r="35780" spans="1:31">
      <c r="A35780">
        <v>82210</v>
      </c>
      <c r="B35780" t="s">
        <v>30417</v>
      </c>
      <c r="C35780" t="s">
        <v>33480</v>
      </c>
      <c r="D35780" t="e">
        <v>#N/A</v>
      </c>
      <c r="E35780"/>
      <c r="F35780"/>
      <c r="G35780"/>
      <c r="H35780"/>
      <c r="I35780"/>
      <c r="J35780"/>
      <c r="U35780" s="43"/>
      <c r="AE35780"/>
    </row>
    <row r="35781" spans="1:31">
      <c r="A35781">
        <v>82500</v>
      </c>
      <c r="B35781" t="s">
        <v>30418</v>
      </c>
      <c r="C35781" t="s">
        <v>33480</v>
      </c>
      <c r="D35781" t="s">
        <v>33476</v>
      </c>
      <c r="E35781"/>
      <c r="F35781"/>
      <c r="G35781"/>
      <c r="H35781"/>
      <c r="I35781"/>
      <c r="J35781"/>
      <c r="U35781" s="43"/>
      <c r="AE35781"/>
    </row>
    <row r="35782" spans="1:31">
      <c r="A35782">
        <v>82190</v>
      </c>
      <c r="B35782" t="s">
        <v>30419</v>
      </c>
      <c r="C35782" t="s">
        <v>33480</v>
      </c>
      <c r="D35782" t="s">
        <v>33476</v>
      </c>
      <c r="E35782"/>
      <c r="F35782"/>
      <c r="G35782"/>
      <c r="H35782"/>
      <c r="I35782"/>
      <c r="J35782"/>
      <c r="U35782" s="43"/>
      <c r="AE35782"/>
    </row>
    <row r="35783" spans="1:31">
      <c r="A35783">
        <v>82140</v>
      </c>
      <c r="B35783" t="s">
        <v>30420</v>
      </c>
      <c r="C35783" t="s">
        <v>33477</v>
      </c>
      <c r="D35783" t="s">
        <v>33476</v>
      </c>
      <c r="E35783"/>
      <c r="F35783"/>
      <c r="G35783"/>
      <c r="H35783"/>
      <c r="I35783"/>
      <c r="J35783"/>
      <c r="U35783" s="43"/>
      <c r="AE35783"/>
    </row>
    <row r="35784" spans="1:31">
      <c r="A35784">
        <v>82700</v>
      </c>
      <c r="B35784" t="s">
        <v>30421</v>
      </c>
      <c r="C35784" t="s">
        <v>33480</v>
      </c>
      <c r="D35784" t="s">
        <v>33476</v>
      </c>
      <c r="E35784"/>
      <c r="F35784"/>
      <c r="G35784"/>
      <c r="H35784"/>
      <c r="I35784"/>
      <c r="J35784"/>
      <c r="U35784" s="43"/>
      <c r="AE35784"/>
    </row>
    <row r="35785" spans="1:31">
      <c r="A35785">
        <v>82100</v>
      </c>
      <c r="B35785" t="s">
        <v>30422</v>
      </c>
      <c r="C35785" t="s">
        <v>33480</v>
      </c>
      <c r="D35785" t="s">
        <v>33476</v>
      </c>
      <c r="E35785"/>
      <c r="F35785"/>
      <c r="G35785"/>
      <c r="H35785"/>
      <c r="I35785"/>
      <c r="J35785"/>
      <c r="U35785" s="43"/>
      <c r="AE35785"/>
    </row>
    <row r="35786" spans="1:31">
      <c r="A35786">
        <v>82500</v>
      </c>
      <c r="B35786" t="s">
        <v>30423</v>
      </c>
      <c r="C35786" t="s">
        <v>33480</v>
      </c>
      <c r="D35786" t="s">
        <v>33476</v>
      </c>
      <c r="E35786"/>
      <c r="F35786"/>
      <c r="G35786"/>
      <c r="H35786"/>
      <c r="I35786"/>
      <c r="J35786"/>
      <c r="U35786" s="43"/>
      <c r="AE35786"/>
    </row>
    <row r="35787" spans="1:31">
      <c r="A35787">
        <v>82400</v>
      </c>
      <c r="B35787" t="s">
        <v>30424</v>
      </c>
      <c r="C35787" t="s">
        <v>33480</v>
      </c>
      <c r="D35787" t="s">
        <v>33476</v>
      </c>
      <c r="E35787"/>
      <c r="F35787"/>
      <c r="G35787"/>
      <c r="H35787"/>
      <c r="I35787"/>
      <c r="J35787"/>
      <c r="U35787" s="43"/>
      <c r="AE35787"/>
    </row>
    <row r="35788" spans="1:31">
      <c r="A35788">
        <v>82230</v>
      </c>
      <c r="B35788" t="s">
        <v>30425</v>
      </c>
      <c r="C35788" t="s">
        <v>33480</v>
      </c>
      <c r="D35788" t="s">
        <v>33476</v>
      </c>
      <c r="E35788"/>
      <c r="F35788"/>
      <c r="G35788"/>
      <c r="H35788"/>
      <c r="I35788"/>
      <c r="J35788"/>
      <c r="U35788" s="43"/>
      <c r="AE35788"/>
    </row>
    <row r="35789" spans="1:31">
      <c r="A35789">
        <v>82120</v>
      </c>
      <c r="B35789" t="s">
        <v>12266</v>
      </c>
      <c r="C35789" t="s">
        <v>33480</v>
      </c>
      <c r="D35789" t="s">
        <v>33476</v>
      </c>
      <c r="E35789"/>
      <c r="F35789"/>
      <c r="G35789"/>
      <c r="H35789"/>
      <c r="I35789"/>
      <c r="J35789"/>
      <c r="U35789" s="43"/>
      <c r="AE35789"/>
    </row>
    <row r="35790" spans="1:31">
      <c r="A35790">
        <v>82500</v>
      </c>
      <c r="B35790" t="s">
        <v>30426</v>
      </c>
      <c r="C35790" t="s">
        <v>33480</v>
      </c>
      <c r="D35790" t="s">
        <v>33476</v>
      </c>
      <c r="E35790"/>
      <c r="F35790"/>
      <c r="G35790"/>
      <c r="H35790"/>
      <c r="I35790"/>
      <c r="J35790"/>
      <c r="U35790" s="43"/>
      <c r="AE35790"/>
    </row>
    <row r="35791" spans="1:31">
      <c r="A35791">
        <v>82330</v>
      </c>
      <c r="B35791" t="s">
        <v>30427</v>
      </c>
      <c r="C35791" t="s">
        <v>33477</v>
      </c>
      <c r="D35791" t="s">
        <v>33476</v>
      </c>
      <c r="E35791"/>
      <c r="F35791"/>
      <c r="G35791"/>
      <c r="H35791"/>
      <c r="I35791"/>
      <c r="J35791"/>
      <c r="U35791" s="43"/>
      <c r="AE35791"/>
    </row>
    <row r="35792" spans="1:31">
      <c r="A35792">
        <v>82500</v>
      </c>
      <c r="B35792" t="s">
        <v>30428</v>
      </c>
      <c r="C35792" t="s">
        <v>33480</v>
      </c>
      <c r="D35792" t="s">
        <v>33476</v>
      </c>
      <c r="E35792"/>
      <c r="F35792"/>
      <c r="G35792"/>
      <c r="H35792"/>
      <c r="I35792"/>
      <c r="J35792"/>
      <c r="U35792" s="43"/>
      <c r="AE35792"/>
    </row>
    <row r="35793" spans="1:31">
      <c r="A35793">
        <v>82500</v>
      </c>
      <c r="B35793" t="s">
        <v>30429</v>
      </c>
      <c r="C35793" t="s">
        <v>33480</v>
      </c>
      <c r="D35793" t="s">
        <v>33476</v>
      </c>
      <c r="E35793"/>
      <c r="F35793"/>
      <c r="G35793"/>
      <c r="H35793"/>
      <c r="I35793"/>
      <c r="J35793"/>
      <c r="U35793" s="43"/>
      <c r="AE35793"/>
    </row>
    <row r="35794" spans="1:31">
      <c r="A35794">
        <v>82400</v>
      </c>
      <c r="B35794" t="s">
        <v>30430</v>
      </c>
      <c r="C35794" t="s">
        <v>33480</v>
      </c>
      <c r="D35794" t="s">
        <v>33476</v>
      </c>
      <c r="E35794"/>
      <c r="F35794"/>
      <c r="G35794"/>
      <c r="H35794"/>
      <c r="I35794"/>
      <c r="J35794"/>
      <c r="U35794" s="43"/>
      <c r="AE35794"/>
    </row>
    <row r="35795" spans="1:31">
      <c r="A35795">
        <v>82400</v>
      </c>
      <c r="B35795" t="s">
        <v>30431</v>
      </c>
      <c r="C35795" t="s">
        <v>33480</v>
      </c>
      <c r="D35795" t="s">
        <v>33476</v>
      </c>
      <c r="E35795"/>
      <c r="F35795"/>
      <c r="G35795"/>
      <c r="H35795"/>
      <c r="I35795"/>
      <c r="J35795"/>
      <c r="U35795" s="43"/>
      <c r="AE35795"/>
    </row>
    <row r="35796" spans="1:31">
      <c r="A35796">
        <v>82120</v>
      </c>
      <c r="B35796" t="s">
        <v>30432</v>
      </c>
      <c r="C35796" t="s">
        <v>33480</v>
      </c>
      <c r="D35796" t="s">
        <v>33476</v>
      </c>
      <c r="E35796"/>
      <c r="F35796"/>
      <c r="G35796"/>
      <c r="H35796"/>
      <c r="I35796"/>
      <c r="J35796"/>
      <c r="U35796" s="43"/>
      <c r="AE35796"/>
    </row>
    <row r="35797" spans="1:31">
      <c r="A35797">
        <v>82170</v>
      </c>
      <c r="B35797" t="s">
        <v>949</v>
      </c>
      <c r="C35797" t="s">
        <v>33480</v>
      </c>
      <c r="D35797" t="s">
        <v>33482</v>
      </c>
      <c r="E35797"/>
      <c r="F35797"/>
      <c r="G35797"/>
      <c r="H35797"/>
      <c r="I35797"/>
      <c r="J35797"/>
      <c r="U35797" s="43"/>
      <c r="AE35797"/>
    </row>
    <row r="35798" spans="1:31">
      <c r="A35798">
        <v>82130</v>
      </c>
      <c r="B35798" t="s">
        <v>30433</v>
      </c>
      <c r="C35798" t="s">
        <v>33480</v>
      </c>
      <c r="D35798" t="s">
        <v>33476</v>
      </c>
      <c r="E35798"/>
      <c r="F35798"/>
      <c r="G35798"/>
      <c r="H35798"/>
      <c r="I35798"/>
      <c r="J35798"/>
      <c r="U35798" s="43"/>
      <c r="AE35798"/>
    </row>
    <row r="35799" spans="1:31">
      <c r="A35799">
        <v>82220</v>
      </c>
      <c r="B35799" t="s">
        <v>11827</v>
      </c>
      <c r="C35799" t="s">
        <v>33480</v>
      </c>
      <c r="D35799" t="s">
        <v>33476</v>
      </c>
      <c r="E35799"/>
      <c r="F35799"/>
      <c r="G35799"/>
      <c r="H35799"/>
      <c r="I35799"/>
      <c r="J35799"/>
      <c r="U35799" s="43"/>
      <c r="AE35799"/>
    </row>
    <row r="35800" spans="1:31">
      <c r="A35800">
        <v>82240</v>
      </c>
      <c r="B35800" t="s">
        <v>30434</v>
      </c>
      <c r="C35800" t="s">
        <v>33480</v>
      </c>
      <c r="D35800" t="s">
        <v>33476</v>
      </c>
      <c r="E35800"/>
      <c r="F35800"/>
      <c r="G35800"/>
      <c r="H35800"/>
      <c r="I35800"/>
      <c r="J35800"/>
      <c r="U35800" s="43"/>
      <c r="AE35800"/>
    </row>
    <row r="35801" spans="1:31">
      <c r="A35801">
        <v>82370</v>
      </c>
      <c r="B35801" t="s">
        <v>30435</v>
      </c>
      <c r="C35801" t="s">
        <v>33480</v>
      </c>
      <c r="D35801" t="s">
        <v>33476</v>
      </c>
      <c r="E35801"/>
      <c r="F35801"/>
      <c r="G35801"/>
      <c r="H35801"/>
      <c r="I35801"/>
      <c r="J35801"/>
      <c r="U35801" s="43"/>
      <c r="AE35801"/>
    </row>
    <row r="35802" spans="1:31">
      <c r="A35802">
        <v>82100</v>
      </c>
      <c r="B35802" t="s">
        <v>30436</v>
      </c>
      <c r="C35802" t="s">
        <v>33480</v>
      </c>
      <c r="D35802" t="s">
        <v>33476</v>
      </c>
      <c r="E35802"/>
      <c r="F35802"/>
      <c r="G35802"/>
      <c r="H35802"/>
      <c r="I35802"/>
      <c r="J35802"/>
      <c r="U35802" s="43"/>
      <c r="AE35802"/>
    </row>
    <row r="35803" spans="1:31">
      <c r="A35803">
        <v>82100</v>
      </c>
      <c r="B35803" t="s">
        <v>30437</v>
      </c>
      <c r="C35803" t="s">
        <v>33480</v>
      </c>
      <c r="D35803" t="s">
        <v>33476</v>
      </c>
      <c r="E35803"/>
      <c r="F35803"/>
      <c r="G35803"/>
      <c r="H35803"/>
      <c r="I35803"/>
      <c r="J35803"/>
      <c r="U35803" s="43"/>
      <c r="AE35803"/>
    </row>
    <row r="35804" spans="1:31">
      <c r="A35804">
        <v>82160</v>
      </c>
      <c r="B35804" t="s">
        <v>30438</v>
      </c>
      <c r="C35804" t="s">
        <v>33477</v>
      </c>
      <c r="D35804" t="s">
        <v>33476</v>
      </c>
      <c r="E35804"/>
      <c r="F35804"/>
      <c r="G35804"/>
      <c r="H35804"/>
      <c r="I35804"/>
      <c r="J35804"/>
      <c r="U35804" s="43"/>
      <c r="AE35804"/>
    </row>
    <row r="35805" spans="1:31">
      <c r="A35805">
        <v>82120</v>
      </c>
      <c r="B35805" t="s">
        <v>16598</v>
      </c>
      <c r="C35805" t="s">
        <v>33480</v>
      </c>
      <c r="D35805" t="s">
        <v>33476</v>
      </c>
      <c r="E35805"/>
      <c r="F35805"/>
      <c r="G35805"/>
      <c r="H35805"/>
      <c r="I35805"/>
      <c r="J35805"/>
      <c r="U35805" s="43"/>
      <c r="AE35805"/>
    </row>
    <row r="35806" spans="1:31">
      <c r="A35806">
        <v>82190</v>
      </c>
      <c r="B35806" t="s">
        <v>30439</v>
      </c>
      <c r="C35806" t="s">
        <v>33480</v>
      </c>
      <c r="D35806" t="s">
        <v>33476</v>
      </c>
      <c r="E35806"/>
      <c r="F35806"/>
      <c r="G35806"/>
      <c r="H35806"/>
      <c r="I35806"/>
      <c r="J35806"/>
      <c r="U35806" s="43"/>
      <c r="AE35806"/>
    </row>
    <row r="35807" spans="1:31">
      <c r="A35807">
        <v>82290</v>
      </c>
      <c r="B35807" t="s">
        <v>30440</v>
      </c>
      <c r="C35807" t="s">
        <v>33480</v>
      </c>
      <c r="D35807" t="s">
        <v>33482</v>
      </c>
      <c r="E35807"/>
      <c r="F35807"/>
      <c r="G35807"/>
      <c r="H35807"/>
      <c r="I35807"/>
      <c r="J35807"/>
      <c r="U35807" s="43"/>
      <c r="AE35807"/>
    </row>
    <row r="35808" spans="1:31">
      <c r="A35808">
        <v>82100</v>
      </c>
      <c r="B35808" t="s">
        <v>30441</v>
      </c>
      <c r="C35808" t="s">
        <v>33480</v>
      </c>
      <c r="D35808" t="s">
        <v>33476</v>
      </c>
      <c r="E35808"/>
      <c r="F35808"/>
      <c r="G35808"/>
      <c r="H35808"/>
      <c r="I35808"/>
      <c r="J35808"/>
      <c r="U35808" s="43"/>
      <c r="AE35808"/>
    </row>
    <row r="35809" spans="1:31">
      <c r="A35809">
        <v>82130</v>
      </c>
      <c r="B35809" t="s">
        <v>30442</v>
      </c>
      <c r="C35809" t="s">
        <v>33480</v>
      </c>
      <c r="D35809" t="s">
        <v>33476</v>
      </c>
      <c r="E35809"/>
      <c r="F35809"/>
      <c r="G35809"/>
      <c r="H35809"/>
      <c r="I35809"/>
      <c r="J35809"/>
      <c r="U35809" s="43"/>
      <c r="AE35809"/>
    </row>
    <row r="35810" spans="1:31">
      <c r="A35810">
        <v>82250</v>
      </c>
      <c r="B35810" t="s">
        <v>30443</v>
      </c>
      <c r="C35810" t="s">
        <v>33480</v>
      </c>
      <c r="D35810" t="e">
        <v>#N/A</v>
      </c>
      <c r="E35810"/>
      <c r="F35810"/>
      <c r="G35810"/>
      <c r="H35810"/>
      <c r="I35810"/>
      <c r="J35810"/>
      <c r="U35810" s="43"/>
      <c r="AE35810"/>
    </row>
    <row r="35811" spans="1:31">
      <c r="A35811">
        <v>82360</v>
      </c>
      <c r="B35811" t="s">
        <v>30444</v>
      </c>
      <c r="C35811" t="s">
        <v>33480</v>
      </c>
      <c r="D35811" t="e">
        <v>#N/A</v>
      </c>
      <c r="E35811"/>
      <c r="F35811"/>
      <c r="G35811"/>
      <c r="H35811"/>
      <c r="I35811"/>
      <c r="J35811"/>
      <c r="U35811" s="43"/>
      <c r="AE35811"/>
    </row>
    <row r="35812" spans="1:31">
      <c r="A35812">
        <v>82130</v>
      </c>
      <c r="B35812" t="s">
        <v>30445</v>
      </c>
      <c r="C35812" t="s">
        <v>33480</v>
      </c>
      <c r="D35812" t="s">
        <v>33476</v>
      </c>
      <c r="E35812"/>
      <c r="F35812"/>
      <c r="G35812"/>
      <c r="H35812"/>
      <c r="I35812"/>
      <c r="J35812"/>
      <c r="U35812" s="43"/>
      <c r="AE35812"/>
    </row>
    <row r="35813" spans="1:31">
      <c r="A35813">
        <v>82500</v>
      </c>
      <c r="B35813" t="s">
        <v>30446</v>
      </c>
      <c r="C35813" t="s">
        <v>33480</v>
      </c>
      <c r="D35813" t="s">
        <v>33476</v>
      </c>
      <c r="E35813"/>
      <c r="F35813"/>
      <c r="G35813"/>
      <c r="H35813"/>
      <c r="I35813"/>
      <c r="J35813"/>
      <c r="U35813" s="43"/>
      <c r="AE35813"/>
    </row>
    <row r="35814" spans="1:31">
      <c r="A35814">
        <v>82240</v>
      </c>
      <c r="B35814" t="s">
        <v>30447</v>
      </c>
      <c r="C35814" t="s">
        <v>33480</v>
      </c>
      <c r="D35814" t="s">
        <v>33476</v>
      </c>
      <c r="E35814"/>
      <c r="F35814"/>
      <c r="G35814"/>
      <c r="H35814"/>
      <c r="I35814"/>
      <c r="J35814"/>
      <c r="U35814" s="43"/>
      <c r="AE35814"/>
    </row>
    <row r="35815" spans="1:31">
      <c r="A35815">
        <v>82500</v>
      </c>
      <c r="B35815" t="s">
        <v>30448</v>
      </c>
      <c r="C35815" t="s">
        <v>33480</v>
      </c>
      <c r="D35815" t="s">
        <v>33476</v>
      </c>
      <c r="E35815"/>
      <c r="F35815"/>
      <c r="G35815"/>
      <c r="H35815"/>
      <c r="I35815"/>
      <c r="J35815"/>
      <c r="U35815" s="43"/>
      <c r="AE35815"/>
    </row>
    <row r="35816" spans="1:31">
      <c r="A35816">
        <v>82110</v>
      </c>
      <c r="B35816" t="s">
        <v>30449</v>
      </c>
      <c r="C35816" t="s">
        <v>33480</v>
      </c>
      <c r="D35816" t="s">
        <v>33476</v>
      </c>
      <c r="E35816"/>
      <c r="F35816"/>
      <c r="G35816"/>
      <c r="H35816"/>
      <c r="I35816"/>
      <c r="J35816"/>
      <c r="U35816" s="43"/>
      <c r="AE35816"/>
    </row>
    <row r="35817" spans="1:31">
      <c r="A35817">
        <v>82240</v>
      </c>
      <c r="B35817" t="s">
        <v>30450</v>
      </c>
      <c r="C35817" t="s">
        <v>33480</v>
      </c>
      <c r="D35817" t="s">
        <v>33476</v>
      </c>
      <c r="E35817"/>
      <c r="F35817"/>
      <c r="G35817"/>
      <c r="H35817"/>
      <c r="I35817"/>
      <c r="J35817"/>
      <c r="U35817" s="43"/>
      <c r="AE35817"/>
    </row>
    <row r="35818" spans="1:31">
      <c r="A35818">
        <v>82290</v>
      </c>
      <c r="B35818" t="s">
        <v>30451</v>
      </c>
      <c r="C35818" t="s">
        <v>33480</v>
      </c>
      <c r="D35818" t="s">
        <v>33482</v>
      </c>
      <c r="E35818"/>
      <c r="F35818"/>
      <c r="G35818"/>
      <c r="H35818"/>
      <c r="I35818"/>
      <c r="J35818"/>
      <c r="U35818" s="43"/>
      <c r="AE35818"/>
    </row>
    <row r="35819" spans="1:31">
      <c r="A35819">
        <v>82120</v>
      </c>
      <c r="B35819" t="s">
        <v>30452</v>
      </c>
      <c r="C35819" t="s">
        <v>33480</v>
      </c>
      <c r="D35819" t="s">
        <v>33476</v>
      </c>
      <c r="E35819"/>
      <c r="F35819"/>
      <c r="G35819"/>
      <c r="H35819"/>
      <c r="I35819"/>
      <c r="J35819"/>
      <c r="U35819" s="43"/>
      <c r="AE35819"/>
    </row>
    <row r="35820" spans="1:31">
      <c r="A35820">
        <v>82230</v>
      </c>
      <c r="B35820" t="s">
        <v>30453</v>
      </c>
      <c r="C35820" t="s">
        <v>33480</v>
      </c>
      <c r="D35820" t="s">
        <v>33476</v>
      </c>
      <c r="E35820"/>
      <c r="F35820"/>
      <c r="G35820"/>
      <c r="H35820"/>
      <c r="I35820"/>
      <c r="J35820"/>
      <c r="U35820" s="43"/>
      <c r="AE35820"/>
    </row>
    <row r="35821" spans="1:31">
      <c r="A35821">
        <v>82200</v>
      </c>
      <c r="B35821" t="s">
        <v>30454</v>
      </c>
      <c r="C35821" t="s">
        <v>33480</v>
      </c>
      <c r="D35821" t="s">
        <v>33476</v>
      </c>
      <c r="E35821"/>
      <c r="F35821"/>
      <c r="G35821"/>
      <c r="H35821"/>
      <c r="I35821"/>
      <c r="J35821"/>
      <c r="U35821" s="43"/>
      <c r="AE35821"/>
    </row>
    <row r="35822" spans="1:31">
      <c r="A35822">
        <v>82160</v>
      </c>
      <c r="B35822" t="s">
        <v>30455</v>
      </c>
      <c r="C35822" t="s">
        <v>33477</v>
      </c>
      <c r="D35822" t="s">
        <v>33476</v>
      </c>
      <c r="E35822"/>
      <c r="F35822"/>
      <c r="G35822"/>
      <c r="H35822"/>
      <c r="I35822"/>
      <c r="J35822"/>
      <c r="U35822" s="43"/>
      <c r="AE35822"/>
    </row>
    <row r="35823" spans="1:31">
      <c r="A35823">
        <v>82200</v>
      </c>
      <c r="B35823" t="s">
        <v>30456</v>
      </c>
      <c r="C35823" t="s">
        <v>33480</v>
      </c>
      <c r="D35823" t="s">
        <v>33476</v>
      </c>
      <c r="E35823"/>
      <c r="F35823"/>
      <c r="G35823"/>
      <c r="H35823"/>
      <c r="I35823"/>
      <c r="J35823"/>
      <c r="U35823" s="43"/>
      <c r="AE35823"/>
    </row>
    <row r="35824" spans="1:31">
      <c r="A35824">
        <v>82120</v>
      </c>
      <c r="B35824" t="s">
        <v>30457</v>
      </c>
      <c r="C35824" t="s">
        <v>33480</v>
      </c>
      <c r="D35824" t="s">
        <v>33476</v>
      </c>
      <c r="E35824"/>
      <c r="F35824"/>
      <c r="G35824"/>
      <c r="H35824"/>
      <c r="I35824"/>
      <c r="J35824"/>
      <c r="U35824" s="43"/>
      <c r="AE35824"/>
    </row>
    <row r="35825" spans="1:31">
      <c r="A35825">
        <v>82500</v>
      </c>
      <c r="B35825" t="s">
        <v>5849</v>
      </c>
      <c r="C35825" t="s">
        <v>33480</v>
      </c>
      <c r="D35825" t="s">
        <v>33476</v>
      </c>
      <c r="E35825"/>
      <c r="F35825"/>
      <c r="G35825"/>
      <c r="H35825"/>
      <c r="I35825"/>
      <c r="J35825"/>
      <c r="U35825" s="43"/>
      <c r="AE35825"/>
    </row>
    <row r="35826" spans="1:31">
      <c r="A35826">
        <v>82120</v>
      </c>
      <c r="B35826" t="s">
        <v>5487</v>
      </c>
      <c r="C35826" t="s">
        <v>33480</v>
      </c>
      <c r="D35826" t="s">
        <v>33476</v>
      </c>
      <c r="E35826"/>
      <c r="F35826"/>
      <c r="G35826"/>
      <c r="H35826"/>
      <c r="I35826"/>
      <c r="J35826"/>
      <c r="U35826" s="43"/>
      <c r="AE35826"/>
    </row>
    <row r="35827" spans="1:31">
      <c r="A35827">
        <v>82600</v>
      </c>
      <c r="B35827" t="s">
        <v>30458</v>
      </c>
      <c r="C35827" t="s">
        <v>33480</v>
      </c>
      <c r="D35827" t="s">
        <v>33476</v>
      </c>
      <c r="E35827"/>
      <c r="F35827"/>
      <c r="G35827"/>
      <c r="H35827"/>
      <c r="I35827"/>
      <c r="J35827"/>
      <c r="U35827" s="43"/>
      <c r="AE35827"/>
    </row>
    <row r="35828" spans="1:31">
      <c r="A35828">
        <v>82500</v>
      </c>
      <c r="B35828" t="s">
        <v>13870</v>
      </c>
      <c r="C35828" t="s">
        <v>33480</v>
      </c>
      <c r="D35828" t="s">
        <v>33476</v>
      </c>
      <c r="E35828"/>
      <c r="F35828"/>
      <c r="G35828"/>
      <c r="H35828"/>
      <c r="I35828"/>
      <c r="J35828"/>
      <c r="U35828" s="43"/>
      <c r="AE35828"/>
    </row>
    <row r="35829" spans="1:31">
      <c r="A35829">
        <v>82120</v>
      </c>
      <c r="B35829" t="s">
        <v>30459</v>
      </c>
      <c r="C35829" t="s">
        <v>33480</v>
      </c>
      <c r="D35829" t="s">
        <v>33476</v>
      </c>
      <c r="E35829"/>
      <c r="F35829"/>
      <c r="G35829"/>
      <c r="H35829"/>
      <c r="I35829"/>
      <c r="J35829"/>
      <c r="U35829" s="43"/>
      <c r="AE35829"/>
    </row>
    <row r="35830" spans="1:31">
      <c r="A35830">
        <v>82290</v>
      </c>
      <c r="B35830" t="s">
        <v>30460</v>
      </c>
      <c r="C35830" t="s">
        <v>33480</v>
      </c>
      <c r="D35830" t="s">
        <v>33482</v>
      </c>
      <c r="E35830"/>
      <c r="F35830"/>
      <c r="G35830"/>
      <c r="H35830"/>
      <c r="I35830"/>
      <c r="J35830"/>
      <c r="U35830" s="43"/>
      <c r="AE35830"/>
    </row>
    <row r="35831" spans="1:31">
      <c r="A35831">
        <v>82210</v>
      </c>
      <c r="B35831" t="s">
        <v>30461</v>
      </c>
      <c r="C35831" t="s">
        <v>33480</v>
      </c>
      <c r="D35831" t="e">
        <v>#N/A</v>
      </c>
      <c r="E35831"/>
      <c r="F35831"/>
      <c r="G35831"/>
      <c r="H35831"/>
      <c r="I35831"/>
      <c r="J35831"/>
      <c r="U35831" s="43"/>
      <c r="AE35831"/>
    </row>
    <row r="35832" spans="1:31">
      <c r="A35832">
        <v>82440</v>
      </c>
      <c r="B35832" t="s">
        <v>2385</v>
      </c>
      <c r="C35832" t="s">
        <v>33480</v>
      </c>
      <c r="D35832" t="s">
        <v>33476</v>
      </c>
      <c r="E35832"/>
      <c r="F35832"/>
      <c r="G35832"/>
      <c r="H35832"/>
      <c r="I35832"/>
      <c r="J35832"/>
      <c r="U35832" s="43"/>
      <c r="AE35832"/>
    </row>
    <row r="35833" spans="1:31">
      <c r="A35833">
        <v>82190</v>
      </c>
      <c r="B35833" t="s">
        <v>30462</v>
      </c>
      <c r="C35833" t="s">
        <v>33480</v>
      </c>
      <c r="D35833" t="s">
        <v>33476</v>
      </c>
      <c r="E35833"/>
      <c r="F35833"/>
      <c r="G35833"/>
      <c r="H35833"/>
      <c r="I35833"/>
      <c r="J35833"/>
      <c r="U35833" s="43"/>
      <c r="AE35833"/>
    </row>
    <row r="35834" spans="1:31">
      <c r="A35834">
        <v>82200</v>
      </c>
      <c r="B35834" t="s">
        <v>30463</v>
      </c>
      <c r="C35834" t="s">
        <v>33480</v>
      </c>
      <c r="D35834" t="s">
        <v>33476</v>
      </c>
      <c r="E35834"/>
      <c r="F35834"/>
      <c r="G35834"/>
      <c r="H35834"/>
      <c r="I35834"/>
      <c r="J35834"/>
      <c r="U35834" s="43"/>
      <c r="AE35834"/>
    </row>
    <row r="35835" spans="1:31">
      <c r="A35835">
        <v>82220</v>
      </c>
      <c r="B35835" t="s">
        <v>8090</v>
      </c>
      <c r="C35835" t="s">
        <v>33480</v>
      </c>
      <c r="D35835" t="s">
        <v>33476</v>
      </c>
      <c r="E35835"/>
      <c r="F35835"/>
      <c r="G35835"/>
      <c r="H35835"/>
      <c r="I35835"/>
      <c r="J35835"/>
      <c r="U35835" s="43"/>
      <c r="AE35835"/>
    </row>
    <row r="35836" spans="1:31">
      <c r="A35836">
        <v>82170</v>
      </c>
      <c r="B35836" t="s">
        <v>30464</v>
      </c>
      <c r="C35836" t="s">
        <v>33480</v>
      </c>
      <c r="D35836" t="s">
        <v>33482</v>
      </c>
      <c r="E35836"/>
      <c r="F35836"/>
      <c r="G35836"/>
      <c r="H35836"/>
      <c r="I35836"/>
      <c r="J35836"/>
      <c r="U35836" s="43"/>
      <c r="AE35836"/>
    </row>
    <row r="35837" spans="1:31">
      <c r="A35837">
        <v>82230</v>
      </c>
      <c r="B35837" t="s">
        <v>30465</v>
      </c>
      <c r="C35837" t="s">
        <v>33480</v>
      </c>
      <c r="D35837" t="s">
        <v>33476</v>
      </c>
      <c r="E35837"/>
      <c r="F35837"/>
      <c r="G35837"/>
      <c r="H35837"/>
      <c r="I35837"/>
      <c r="J35837"/>
      <c r="U35837" s="43"/>
      <c r="AE35837"/>
    </row>
    <row r="35838" spans="1:31">
      <c r="A35838">
        <v>82110</v>
      </c>
      <c r="B35838" t="s">
        <v>30466</v>
      </c>
      <c r="C35838" t="s">
        <v>33480</v>
      </c>
      <c r="D35838" t="s">
        <v>33476</v>
      </c>
      <c r="E35838"/>
      <c r="F35838"/>
      <c r="G35838"/>
      <c r="H35838"/>
      <c r="I35838"/>
      <c r="J35838"/>
      <c r="U35838" s="43"/>
      <c r="AE35838"/>
    </row>
    <row r="35839" spans="1:31">
      <c r="A35839">
        <v>82150</v>
      </c>
      <c r="B35839" t="s">
        <v>30467</v>
      </c>
      <c r="C35839" t="s">
        <v>33477</v>
      </c>
      <c r="D35839" t="s">
        <v>33476</v>
      </c>
      <c r="E35839"/>
      <c r="F35839"/>
      <c r="G35839"/>
      <c r="H35839"/>
      <c r="I35839"/>
      <c r="J35839"/>
      <c r="U35839" s="43"/>
      <c r="AE35839"/>
    </row>
    <row r="35840" spans="1:31">
      <c r="A35840">
        <v>82100</v>
      </c>
      <c r="B35840" t="s">
        <v>14451</v>
      </c>
      <c r="C35840" t="s">
        <v>33480</v>
      </c>
      <c r="D35840" t="s">
        <v>33476</v>
      </c>
      <c r="E35840"/>
      <c r="F35840"/>
      <c r="G35840"/>
      <c r="H35840"/>
      <c r="I35840"/>
      <c r="J35840"/>
      <c r="U35840" s="43"/>
      <c r="AE35840"/>
    </row>
    <row r="35841" spans="1:31">
      <c r="A35841">
        <v>82270</v>
      </c>
      <c r="B35841" t="s">
        <v>30468</v>
      </c>
      <c r="C35841" t="s">
        <v>33480</v>
      </c>
      <c r="D35841" t="s">
        <v>33476</v>
      </c>
      <c r="E35841"/>
      <c r="F35841"/>
      <c r="G35841"/>
      <c r="H35841"/>
      <c r="I35841"/>
      <c r="J35841"/>
      <c r="U35841" s="43"/>
      <c r="AE35841"/>
    </row>
    <row r="35842" spans="1:31">
      <c r="A35842">
        <v>82130</v>
      </c>
      <c r="B35842" t="s">
        <v>16646</v>
      </c>
      <c r="C35842" t="s">
        <v>33480</v>
      </c>
      <c r="D35842" t="s">
        <v>33476</v>
      </c>
      <c r="E35842"/>
      <c r="F35842"/>
      <c r="G35842"/>
      <c r="H35842"/>
      <c r="I35842"/>
      <c r="J35842"/>
      <c r="U35842" s="43"/>
      <c r="AE35842"/>
    </row>
    <row r="35843" spans="1:31">
      <c r="A35843">
        <v>82000</v>
      </c>
      <c r="B35843" t="s">
        <v>30469</v>
      </c>
      <c r="C35843" t="s">
        <v>33480</v>
      </c>
      <c r="D35843" t="s">
        <v>33476</v>
      </c>
      <c r="E35843"/>
      <c r="F35843"/>
      <c r="G35843"/>
      <c r="H35843"/>
      <c r="I35843"/>
      <c r="J35843"/>
      <c r="U35843" s="43"/>
      <c r="AE35843"/>
    </row>
    <row r="35844" spans="1:31">
      <c r="A35844">
        <v>82110</v>
      </c>
      <c r="B35844" t="s">
        <v>30470</v>
      </c>
      <c r="C35844" t="s">
        <v>33480</v>
      </c>
      <c r="D35844" t="s">
        <v>33476</v>
      </c>
      <c r="E35844"/>
      <c r="F35844"/>
      <c r="G35844"/>
      <c r="H35844"/>
      <c r="I35844"/>
      <c r="J35844"/>
      <c r="U35844" s="43"/>
      <c r="AE35844"/>
    </row>
    <row r="35845" spans="1:31">
      <c r="A35845">
        <v>82700</v>
      </c>
      <c r="B35845" t="s">
        <v>30471</v>
      </c>
      <c r="C35845" t="s">
        <v>33480</v>
      </c>
      <c r="D35845" t="s">
        <v>33476</v>
      </c>
      <c r="E35845"/>
      <c r="F35845"/>
      <c r="G35845"/>
      <c r="H35845"/>
      <c r="I35845"/>
      <c r="J35845"/>
      <c r="U35845" s="43"/>
      <c r="AE35845"/>
    </row>
    <row r="35846" spans="1:31">
      <c r="A35846">
        <v>82290</v>
      </c>
      <c r="B35846" t="s">
        <v>30472</v>
      </c>
      <c r="C35846" t="s">
        <v>33480</v>
      </c>
      <c r="D35846" t="s">
        <v>33482</v>
      </c>
      <c r="E35846"/>
      <c r="F35846"/>
      <c r="G35846"/>
      <c r="H35846"/>
      <c r="I35846"/>
      <c r="J35846"/>
      <c r="U35846" s="43"/>
      <c r="AE35846"/>
    </row>
    <row r="35847" spans="1:31">
      <c r="A35847">
        <v>82700</v>
      </c>
      <c r="B35847" t="s">
        <v>30473</v>
      </c>
      <c r="C35847" t="s">
        <v>33480</v>
      </c>
      <c r="D35847" t="s">
        <v>33476</v>
      </c>
      <c r="E35847"/>
      <c r="F35847"/>
      <c r="G35847"/>
      <c r="H35847"/>
      <c r="I35847"/>
      <c r="J35847"/>
      <c r="U35847" s="43"/>
      <c r="AE35847"/>
    </row>
    <row r="35848" spans="1:31">
      <c r="A35848">
        <v>82300</v>
      </c>
      <c r="B35848" t="s">
        <v>4295</v>
      </c>
      <c r="C35848" t="s">
        <v>33480</v>
      </c>
      <c r="D35848" t="s">
        <v>33476</v>
      </c>
      <c r="E35848"/>
      <c r="F35848"/>
      <c r="G35848"/>
      <c r="H35848"/>
      <c r="I35848"/>
      <c r="J35848"/>
      <c r="U35848" s="43"/>
      <c r="AE35848"/>
    </row>
    <row r="35849" spans="1:31">
      <c r="A35849">
        <v>82200</v>
      </c>
      <c r="B35849" t="s">
        <v>12725</v>
      </c>
      <c r="C35849" t="s">
        <v>33480</v>
      </c>
      <c r="D35849" t="s">
        <v>33476</v>
      </c>
      <c r="E35849"/>
      <c r="F35849"/>
      <c r="G35849"/>
      <c r="H35849"/>
      <c r="I35849"/>
      <c r="J35849"/>
      <c r="U35849" s="43"/>
      <c r="AE35849"/>
    </row>
    <row r="35850" spans="1:31">
      <c r="A35850">
        <v>82270</v>
      </c>
      <c r="B35850" t="s">
        <v>30474</v>
      </c>
      <c r="C35850" t="s">
        <v>33480</v>
      </c>
      <c r="D35850" t="s">
        <v>33476</v>
      </c>
      <c r="E35850"/>
      <c r="F35850"/>
      <c r="G35850"/>
      <c r="H35850"/>
      <c r="I35850"/>
      <c r="J35850"/>
      <c r="U35850" s="43"/>
      <c r="AE35850"/>
    </row>
    <row r="35851" spans="1:31">
      <c r="A35851">
        <v>82120</v>
      </c>
      <c r="B35851" t="s">
        <v>3975</v>
      </c>
      <c r="C35851" t="s">
        <v>33480</v>
      </c>
      <c r="D35851" t="s">
        <v>33476</v>
      </c>
      <c r="E35851"/>
      <c r="F35851"/>
      <c r="G35851"/>
      <c r="H35851"/>
      <c r="I35851"/>
      <c r="J35851"/>
      <c r="U35851" s="43"/>
      <c r="AE35851"/>
    </row>
    <row r="35852" spans="1:31">
      <c r="A35852">
        <v>82400</v>
      </c>
      <c r="B35852" t="s">
        <v>3980</v>
      </c>
      <c r="C35852" t="s">
        <v>33480</v>
      </c>
      <c r="D35852" t="s">
        <v>33476</v>
      </c>
      <c r="E35852"/>
      <c r="F35852"/>
      <c r="G35852"/>
      <c r="H35852"/>
      <c r="I35852"/>
      <c r="J35852"/>
      <c r="U35852" s="43"/>
      <c r="AE35852"/>
    </row>
    <row r="35853" spans="1:31">
      <c r="A35853">
        <v>82270</v>
      </c>
      <c r="B35853" t="s">
        <v>30475</v>
      </c>
      <c r="C35853" t="s">
        <v>33480</v>
      </c>
      <c r="D35853" t="s">
        <v>33476</v>
      </c>
      <c r="E35853"/>
      <c r="F35853"/>
      <c r="G35853"/>
      <c r="H35853"/>
      <c r="I35853"/>
      <c r="J35853"/>
      <c r="U35853" s="43"/>
      <c r="AE35853"/>
    </row>
    <row r="35854" spans="1:31">
      <c r="A35854">
        <v>82800</v>
      </c>
      <c r="B35854" t="s">
        <v>30476</v>
      </c>
      <c r="C35854" t="s">
        <v>33480</v>
      </c>
      <c r="D35854" t="s">
        <v>33476</v>
      </c>
      <c r="E35854"/>
      <c r="F35854"/>
      <c r="G35854"/>
      <c r="H35854"/>
      <c r="I35854"/>
      <c r="J35854"/>
      <c r="U35854" s="43"/>
      <c r="AE35854"/>
    </row>
    <row r="35855" spans="1:31">
      <c r="A35855">
        <v>82160</v>
      </c>
      <c r="B35855" t="s">
        <v>12362</v>
      </c>
      <c r="C35855" t="s">
        <v>33477</v>
      </c>
      <c r="D35855" t="s">
        <v>33476</v>
      </c>
      <c r="E35855"/>
      <c r="F35855"/>
      <c r="G35855"/>
      <c r="H35855"/>
      <c r="I35855"/>
      <c r="J35855"/>
      <c r="U35855" s="43"/>
      <c r="AE35855"/>
    </row>
    <row r="35856" spans="1:31">
      <c r="A35856">
        <v>82800</v>
      </c>
      <c r="B35856" t="s">
        <v>30477</v>
      </c>
      <c r="C35856" t="s">
        <v>33480</v>
      </c>
      <c r="D35856" t="s">
        <v>33476</v>
      </c>
      <c r="E35856"/>
      <c r="F35856"/>
      <c r="G35856"/>
      <c r="H35856"/>
      <c r="I35856"/>
      <c r="J35856"/>
      <c r="U35856" s="43"/>
      <c r="AE35856"/>
    </row>
    <row r="35857" spans="1:31">
      <c r="A35857">
        <v>82370</v>
      </c>
      <c r="B35857" t="s">
        <v>30478</v>
      </c>
      <c r="C35857" t="s">
        <v>33480</v>
      </c>
      <c r="D35857" t="s">
        <v>33476</v>
      </c>
      <c r="E35857"/>
      <c r="F35857"/>
      <c r="G35857"/>
      <c r="H35857"/>
      <c r="I35857"/>
      <c r="J35857"/>
      <c r="U35857" s="43"/>
      <c r="AE35857"/>
    </row>
    <row r="35858" spans="1:31">
      <c r="A35858">
        <v>82370</v>
      </c>
      <c r="B35858" t="s">
        <v>30479</v>
      </c>
      <c r="C35858" t="s">
        <v>33480</v>
      </c>
      <c r="D35858" t="s">
        <v>33476</v>
      </c>
      <c r="E35858"/>
      <c r="F35858"/>
      <c r="G35858"/>
      <c r="H35858"/>
      <c r="I35858"/>
      <c r="J35858"/>
      <c r="U35858" s="43"/>
      <c r="AE35858"/>
    </row>
    <row r="35859" spans="1:31">
      <c r="A35859">
        <v>82160</v>
      </c>
      <c r="B35859" t="s">
        <v>30273</v>
      </c>
      <c r="C35859" t="s">
        <v>33477</v>
      </c>
      <c r="D35859" t="s">
        <v>33476</v>
      </c>
      <c r="E35859"/>
      <c r="F35859"/>
      <c r="G35859"/>
      <c r="H35859"/>
      <c r="I35859"/>
      <c r="J35859"/>
      <c r="U35859" s="43"/>
      <c r="AE35859"/>
    </row>
    <row r="35860" spans="1:31">
      <c r="A35860">
        <v>82400</v>
      </c>
      <c r="B35860" t="s">
        <v>30480</v>
      </c>
      <c r="C35860" t="s">
        <v>33480</v>
      </c>
      <c r="D35860" t="s">
        <v>33476</v>
      </c>
      <c r="E35860"/>
      <c r="F35860"/>
      <c r="G35860"/>
      <c r="H35860"/>
      <c r="I35860"/>
      <c r="J35860"/>
      <c r="U35860" s="43"/>
      <c r="AE35860"/>
    </row>
    <row r="35861" spans="1:31">
      <c r="A35861">
        <v>82340</v>
      </c>
      <c r="B35861" t="s">
        <v>1606</v>
      </c>
      <c r="C35861" t="s">
        <v>33480</v>
      </c>
      <c r="D35861" t="s">
        <v>33476</v>
      </c>
      <c r="E35861"/>
      <c r="F35861"/>
      <c r="G35861"/>
      <c r="H35861"/>
      <c r="I35861"/>
      <c r="J35861"/>
      <c r="U35861" s="43"/>
      <c r="AE35861"/>
    </row>
    <row r="35862" spans="1:31">
      <c r="A35862">
        <v>82130</v>
      </c>
      <c r="B35862" t="s">
        <v>30481</v>
      </c>
      <c r="C35862" t="s">
        <v>33480</v>
      </c>
      <c r="D35862" t="s">
        <v>33476</v>
      </c>
      <c r="E35862"/>
      <c r="F35862"/>
      <c r="G35862"/>
      <c r="H35862"/>
      <c r="I35862"/>
      <c r="J35862"/>
      <c r="U35862" s="43"/>
      <c r="AE35862"/>
    </row>
    <row r="35863" spans="1:31">
      <c r="A35863">
        <v>82400</v>
      </c>
      <c r="B35863" t="s">
        <v>30482</v>
      </c>
      <c r="C35863" t="s">
        <v>33480</v>
      </c>
      <c r="D35863" t="s">
        <v>33476</v>
      </c>
      <c r="E35863"/>
      <c r="F35863"/>
      <c r="G35863"/>
      <c r="H35863"/>
      <c r="I35863"/>
      <c r="J35863"/>
      <c r="U35863" s="43"/>
      <c r="AE35863"/>
    </row>
    <row r="35864" spans="1:31">
      <c r="A35864">
        <v>82170</v>
      </c>
      <c r="B35864" t="s">
        <v>10975</v>
      </c>
      <c r="C35864" t="s">
        <v>33480</v>
      </c>
      <c r="D35864" t="s">
        <v>33482</v>
      </c>
      <c r="E35864"/>
      <c r="F35864"/>
      <c r="G35864"/>
      <c r="H35864"/>
      <c r="I35864"/>
      <c r="J35864"/>
      <c r="U35864" s="43"/>
      <c r="AE35864"/>
    </row>
    <row r="35865" spans="1:31">
      <c r="A35865">
        <v>82120</v>
      </c>
      <c r="B35865" t="s">
        <v>30483</v>
      </c>
      <c r="C35865" t="s">
        <v>33480</v>
      </c>
      <c r="D35865" t="s">
        <v>33476</v>
      </c>
      <c r="E35865"/>
      <c r="F35865"/>
      <c r="G35865"/>
      <c r="H35865"/>
      <c r="I35865"/>
      <c r="J35865"/>
      <c r="U35865" s="43"/>
      <c r="AE35865"/>
    </row>
    <row r="35866" spans="1:31">
      <c r="A35866">
        <v>82220</v>
      </c>
      <c r="B35866" t="s">
        <v>30484</v>
      </c>
      <c r="C35866" t="s">
        <v>33480</v>
      </c>
      <c r="D35866" t="s">
        <v>33476</v>
      </c>
      <c r="E35866"/>
      <c r="F35866"/>
      <c r="G35866"/>
      <c r="H35866"/>
      <c r="I35866"/>
      <c r="J35866"/>
      <c r="U35866" s="43"/>
      <c r="AE35866"/>
    </row>
    <row r="35867" spans="1:31">
      <c r="A35867">
        <v>82800</v>
      </c>
      <c r="B35867" t="s">
        <v>30485</v>
      </c>
      <c r="C35867" t="s">
        <v>33480</v>
      </c>
      <c r="D35867" t="s">
        <v>33476</v>
      </c>
      <c r="E35867"/>
      <c r="F35867"/>
      <c r="G35867"/>
      <c r="H35867"/>
      <c r="I35867"/>
      <c r="J35867"/>
      <c r="U35867" s="43"/>
      <c r="AE35867"/>
    </row>
    <row r="35868" spans="1:31">
      <c r="A35868">
        <v>82120</v>
      </c>
      <c r="B35868" t="s">
        <v>30486</v>
      </c>
      <c r="C35868" t="s">
        <v>33480</v>
      </c>
      <c r="D35868" t="s">
        <v>33476</v>
      </c>
      <c r="E35868"/>
      <c r="F35868"/>
      <c r="G35868"/>
      <c r="H35868"/>
      <c r="I35868"/>
      <c r="J35868"/>
      <c r="U35868" s="43"/>
      <c r="AE35868"/>
    </row>
    <row r="35869" spans="1:31">
      <c r="A35869">
        <v>82160</v>
      </c>
      <c r="B35869" t="s">
        <v>30487</v>
      </c>
      <c r="C35869" t="s">
        <v>33477</v>
      </c>
      <c r="D35869" t="s">
        <v>33476</v>
      </c>
      <c r="E35869"/>
      <c r="F35869"/>
      <c r="G35869"/>
      <c r="H35869"/>
      <c r="I35869"/>
      <c r="J35869"/>
      <c r="U35869" s="43"/>
      <c r="AE35869"/>
    </row>
    <row r="35870" spans="1:31">
      <c r="A35870">
        <v>82240</v>
      </c>
      <c r="B35870" t="s">
        <v>30488</v>
      </c>
      <c r="C35870" t="s">
        <v>33480</v>
      </c>
      <c r="D35870" t="s">
        <v>33476</v>
      </c>
      <c r="E35870"/>
      <c r="F35870"/>
      <c r="G35870"/>
      <c r="H35870"/>
      <c r="I35870"/>
      <c r="J35870"/>
      <c r="U35870" s="43"/>
      <c r="AE35870"/>
    </row>
    <row r="35871" spans="1:31">
      <c r="A35871">
        <v>82440</v>
      </c>
      <c r="B35871" t="s">
        <v>30489</v>
      </c>
      <c r="C35871" t="s">
        <v>33480</v>
      </c>
      <c r="D35871" t="s">
        <v>33476</v>
      </c>
      <c r="E35871"/>
      <c r="F35871"/>
      <c r="G35871"/>
      <c r="H35871"/>
      <c r="I35871"/>
      <c r="J35871"/>
      <c r="U35871" s="43"/>
      <c r="AE35871"/>
    </row>
    <row r="35872" spans="1:31">
      <c r="A35872">
        <v>82370</v>
      </c>
      <c r="B35872" t="s">
        <v>30490</v>
      </c>
      <c r="C35872" t="s">
        <v>33480</v>
      </c>
      <c r="D35872" t="s">
        <v>33476</v>
      </c>
      <c r="E35872"/>
      <c r="F35872"/>
      <c r="G35872"/>
      <c r="H35872"/>
      <c r="I35872"/>
      <c r="J35872"/>
      <c r="U35872" s="43"/>
      <c r="AE35872"/>
    </row>
    <row r="35873" spans="1:31">
      <c r="A35873">
        <v>82150</v>
      </c>
      <c r="B35873" t="s">
        <v>30491</v>
      </c>
      <c r="C35873" t="s">
        <v>33477</v>
      </c>
      <c r="D35873" t="s">
        <v>33476</v>
      </c>
      <c r="E35873"/>
      <c r="F35873"/>
      <c r="G35873"/>
      <c r="H35873"/>
      <c r="I35873"/>
      <c r="J35873"/>
      <c r="U35873" s="43"/>
      <c r="AE35873"/>
    </row>
    <row r="35874" spans="1:31">
      <c r="A35874">
        <v>82100</v>
      </c>
      <c r="B35874" t="s">
        <v>2880</v>
      </c>
      <c r="C35874" t="s">
        <v>33480</v>
      </c>
      <c r="D35874" t="s">
        <v>33476</v>
      </c>
      <c r="E35874"/>
      <c r="F35874"/>
      <c r="G35874"/>
      <c r="H35874"/>
      <c r="I35874"/>
      <c r="J35874"/>
      <c r="U35874" s="43"/>
      <c r="AE35874"/>
    </row>
    <row r="35875" spans="1:31">
      <c r="A35875">
        <v>82150</v>
      </c>
      <c r="B35875" t="s">
        <v>30492</v>
      </c>
      <c r="C35875" t="s">
        <v>33477</v>
      </c>
      <c r="D35875" t="s">
        <v>33476</v>
      </c>
      <c r="E35875"/>
      <c r="F35875"/>
      <c r="G35875"/>
      <c r="H35875"/>
      <c r="I35875"/>
      <c r="J35875"/>
      <c r="U35875" s="43"/>
      <c r="AE35875"/>
    </row>
    <row r="35876" spans="1:31">
      <c r="A35876">
        <v>82110</v>
      </c>
      <c r="B35876" t="s">
        <v>30493</v>
      </c>
      <c r="C35876" t="s">
        <v>33480</v>
      </c>
      <c r="D35876" t="s">
        <v>33476</v>
      </c>
      <c r="E35876"/>
      <c r="F35876"/>
      <c r="G35876"/>
      <c r="H35876"/>
      <c r="I35876"/>
      <c r="J35876"/>
      <c r="U35876" s="43"/>
      <c r="AE35876"/>
    </row>
    <row r="35877" spans="1:31">
      <c r="A35877">
        <v>82140</v>
      </c>
      <c r="B35877" t="s">
        <v>30494</v>
      </c>
      <c r="C35877" t="s">
        <v>33477</v>
      </c>
      <c r="D35877" t="s">
        <v>33476</v>
      </c>
      <c r="E35877"/>
      <c r="F35877"/>
      <c r="G35877"/>
      <c r="H35877"/>
      <c r="I35877"/>
      <c r="J35877"/>
      <c r="U35877" s="43"/>
      <c r="AE35877"/>
    </row>
    <row r="35878" spans="1:31">
      <c r="A35878">
        <v>82210</v>
      </c>
      <c r="B35878" t="s">
        <v>30495</v>
      </c>
      <c r="C35878" t="s">
        <v>33480</v>
      </c>
      <c r="D35878" t="e">
        <v>#N/A</v>
      </c>
      <c r="E35878"/>
      <c r="F35878"/>
      <c r="G35878"/>
      <c r="H35878"/>
      <c r="I35878"/>
      <c r="J35878"/>
      <c r="U35878" s="43"/>
      <c r="AE35878"/>
    </row>
    <row r="35879" spans="1:31">
      <c r="A35879">
        <v>82150</v>
      </c>
      <c r="B35879" t="s">
        <v>30496</v>
      </c>
      <c r="C35879" t="s">
        <v>33477</v>
      </c>
      <c r="D35879" t="s">
        <v>33476</v>
      </c>
      <c r="E35879"/>
      <c r="F35879"/>
      <c r="G35879"/>
      <c r="H35879"/>
      <c r="I35879"/>
      <c r="J35879"/>
      <c r="U35879" s="43"/>
      <c r="AE35879"/>
    </row>
    <row r="35880" spans="1:31">
      <c r="A35880">
        <v>82340</v>
      </c>
      <c r="B35880" t="s">
        <v>30497</v>
      </c>
      <c r="C35880" t="s">
        <v>33480</v>
      </c>
      <c r="D35880" t="s">
        <v>33476</v>
      </c>
      <c r="E35880"/>
      <c r="F35880"/>
      <c r="G35880"/>
      <c r="H35880"/>
      <c r="I35880"/>
      <c r="J35880"/>
      <c r="U35880" s="43"/>
      <c r="AE35880"/>
    </row>
    <row r="35881" spans="1:31">
      <c r="A35881">
        <v>82300</v>
      </c>
      <c r="B35881" t="s">
        <v>30498</v>
      </c>
      <c r="C35881" t="s">
        <v>33480</v>
      </c>
      <c r="D35881" t="s">
        <v>33476</v>
      </c>
      <c r="E35881"/>
      <c r="F35881"/>
      <c r="G35881"/>
      <c r="H35881"/>
      <c r="I35881"/>
      <c r="J35881"/>
      <c r="U35881" s="43"/>
      <c r="AE35881"/>
    </row>
    <row r="35882" spans="1:31">
      <c r="A35882">
        <v>82400</v>
      </c>
      <c r="B35882" t="s">
        <v>2446</v>
      </c>
      <c r="C35882" t="s">
        <v>33480</v>
      </c>
      <c r="D35882" t="s">
        <v>33476</v>
      </c>
      <c r="E35882"/>
      <c r="F35882"/>
      <c r="G35882"/>
      <c r="H35882"/>
      <c r="I35882"/>
      <c r="J35882"/>
      <c r="U35882" s="43"/>
      <c r="AE35882"/>
    </row>
    <row r="35883" spans="1:31">
      <c r="A35883">
        <v>82410</v>
      </c>
      <c r="B35883" t="s">
        <v>30499</v>
      </c>
      <c r="C35883" t="s">
        <v>33480</v>
      </c>
      <c r="D35883" t="s">
        <v>33476</v>
      </c>
      <c r="E35883"/>
      <c r="F35883"/>
      <c r="G35883"/>
      <c r="H35883"/>
      <c r="I35883"/>
      <c r="J35883"/>
      <c r="U35883" s="43"/>
      <c r="AE35883"/>
    </row>
    <row r="35884" spans="1:31">
      <c r="A35884">
        <v>82240</v>
      </c>
      <c r="B35884" t="s">
        <v>5237</v>
      </c>
      <c r="C35884" t="s">
        <v>33480</v>
      </c>
      <c r="D35884" t="s">
        <v>33476</v>
      </c>
      <c r="E35884"/>
      <c r="F35884"/>
      <c r="G35884"/>
      <c r="H35884"/>
      <c r="I35884"/>
      <c r="J35884"/>
      <c r="U35884" s="43"/>
      <c r="AE35884"/>
    </row>
    <row r="35885" spans="1:31">
      <c r="A35885">
        <v>82120</v>
      </c>
      <c r="B35885" t="s">
        <v>30500</v>
      </c>
      <c r="C35885" t="s">
        <v>33480</v>
      </c>
      <c r="D35885" t="s">
        <v>33476</v>
      </c>
      <c r="E35885"/>
      <c r="F35885"/>
      <c r="G35885"/>
      <c r="H35885"/>
      <c r="I35885"/>
      <c r="J35885"/>
      <c r="U35885" s="43"/>
      <c r="AE35885"/>
    </row>
    <row r="35886" spans="1:31">
      <c r="A35886">
        <v>82110</v>
      </c>
      <c r="B35886" t="s">
        <v>30501</v>
      </c>
      <c r="C35886" t="s">
        <v>33480</v>
      </c>
      <c r="D35886" t="s">
        <v>33476</v>
      </c>
      <c r="E35886"/>
      <c r="F35886"/>
      <c r="G35886"/>
      <c r="H35886"/>
      <c r="I35886"/>
      <c r="J35886"/>
      <c r="U35886" s="43"/>
      <c r="AE35886"/>
    </row>
    <row r="35887" spans="1:31">
      <c r="A35887">
        <v>82340</v>
      </c>
      <c r="B35887" t="s">
        <v>1639</v>
      </c>
      <c r="C35887" t="s">
        <v>33480</v>
      </c>
      <c r="D35887" t="s">
        <v>33476</v>
      </c>
      <c r="E35887"/>
      <c r="F35887"/>
      <c r="G35887"/>
      <c r="H35887"/>
      <c r="I35887"/>
      <c r="J35887"/>
      <c r="U35887" s="43"/>
      <c r="AE35887"/>
    </row>
    <row r="35888" spans="1:31">
      <c r="A35888">
        <v>82340</v>
      </c>
      <c r="B35888" t="s">
        <v>1263</v>
      </c>
      <c r="C35888" t="s">
        <v>33480</v>
      </c>
      <c r="D35888" t="s">
        <v>33476</v>
      </c>
      <c r="E35888"/>
      <c r="F35888"/>
      <c r="G35888"/>
      <c r="H35888"/>
      <c r="I35888"/>
      <c r="J35888"/>
      <c r="U35888" s="43"/>
      <c r="AE35888"/>
    </row>
    <row r="35889" spans="1:31">
      <c r="A35889">
        <v>82370</v>
      </c>
      <c r="B35889" t="s">
        <v>30502</v>
      </c>
      <c r="C35889" t="s">
        <v>33480</v>
      </c>
      <c r="D35889" t="s">
        <v>33476</v>
      </c>
      <c r="E35889"/>
      <c r="F35889"/>
      <c r="G35889"/>
      <c r="H35889"/>
      <c r="I35889"/>
      <c r="J35889"/>
      <c r="U35889" s="43"/>
      <c r="AE35889"/>
    </row>
    <row r="35890" spans="1:31">
      <c r="A35890">
        <v>82190</v>
      </c>
      <c r="B35890" t="s">
        <v>30503</v>
      </c>
      <c r="C35890" t="s">
        <v>33480</v>
      </c>
      <c r="D35890" t="s">
        <v>33476</v>
      </c>
      <c r="E35890"/>
      <c r="F35890"/>
      <c r="G35890"/>
      <c r="H35890"/>
      <c r="I35890"/>
      <c r="J35890"/>
      <c r="U35890" s="43"/>
      <c r="AE35890"/>
    </row>
    <row r="35891" spans="1:31">
      <c r="A35891">
        <v>82210</v>
      </c>
      <c r="B35891" t="s">
        <v>30504</v>
      </c>
      <c r="C35891" t="s">
        <v>33480</v>
      </c>
      <c r="D35891" t="e">
        <v>#N/A</v>
      </c>
      <c r="E35891"/>
      <c r="F35891"/>
      <c r="G35891"/>
      <c r="H35891"/>
      <c r="I35891"/>
      <c r="J35891"/>
      <c r="U35891" s="43"/>
      <c r="AE35891"/>
    </row>
    <row r="35892" spans="1:31">
      <c r="A35892">
        <v>82400</v>
      </c>
      <c r="B35892" t="s">
        <v>30505</v>
      </c>
      <c r="C35892" t="s">
        <v>33480</v>
      </c>
      <c r="D35892" t="s">
        <v>33476</v>
      </c>
      <c r="E35892"/>
      <c r="F35892"/>
      <c r="G35892"/>
      <c r="H35892"/>
      <c r="I35892"/>
      <c r="J35892"/>
      <c r="U35892" s="43"/>
      <c r="AE35892"/>
    </row>
    <row r="35893" spans="1:31">
      <c r="A35893">
        <v>82700</v>
      </c>
      <c r="B35893" t="s">
        <v>30506</v>
      </c>
      <c r="C35893" t="s">
        <v>33480</v>
      </c>
      <c r="D35893" t="s">
        <v>33476</v>
      </c>
      <c r="E35893"/>
      <c r="F35893"/>
      <c r="G35893"/>
      <c r="H35893"/>
      <c r="I35893"/>
      <c r="J35893"/>
      <c r="U35893" s="43"/>
      <c r="AE35893"/>
    </row>
    <row r="35894" spans="1:31">
      <c r="A35894">
        <v>82160</v>
      </c>
      <c r="B35894" t="s">
        <v>16445</v>
      </c>
      <c r="C35894" t="s">
        <v>33477</v>
      </c>
      <c r="D35894" t="s">
        <v>33476</v>
      </c>
      <c r="E35894"/>
      <c r="F35894"/>
      <c r="G35894"/>
      <c r="H35894"/>
      <c r="I35894"/>
      <c r="J35894"/>
      <c r="U35894" s="43"/>
      <c r="AE35894"/>
    </row>
    <row r="35895" spans="1:31">
      <c r="A35895">
        <v>82600</v>
      </c>
      <c r="B35895" t="s">
        <v>16719</v>
      </c>
      <c r="C35895" t="s">
        <v>33480</v>
      </c>
      <c r="D35895" t="s">
        <v>33476</v>
      </c>
      <c r="E35895"/>
      <c r="F35895"/>
      <c r="G35895"/>
      <c r="H35895"/>
      <c r="I35895"/>
      <c r="J35895"/>
      <c r="U35895" s="43"/>
      <c r="AE35895"/>
    </row>
    <row r="35896" spans="1:31">
      <c r="A35896">
        <v>82300</v>
      </c>
      <c r="B35896" t="s">
        <v>30507</v>
      </c>
      <c r="C35896" t="s">
        <v>33480</v>
      </c>
      <c r="D35896" t="s">
        <v>33476</v>
      </c>
      <c r="E35896"/>
      <c r="F35896"/>
      <c r="G35896"/>
      <c r="H35896"/>
      <c r="I35896"/>
      <c r="J35896"/>
      <c r="U35896" s="43"/>
      <c r="AE35896"/>
    </row>
    <row r="35897" spans="1:31">
      <c r="A35897">
        <v>82400</v>
      </c>
      <c r="B35897" t="s">
        <v>30508</v>
      </c>
      <c r="C35897" t="s">
        <v>33480</v>
      </c>
      <c r="D35897" t="s">
        <v>33476</v>
      </c>
      <c r="E35897"/>
      <c r="F35897"/>
      <c r="G35897"/>
      <c r="H35897"/>
      <c r="I35897"/>
      <c r="J35897"/>
      <c r="U35897" s="43"/>
      <c r="AE35897"/>
    </row>
    <row r="35898" spans="1:31">
      <c r="A35898">
        <v>82230</v>
      </c>
      <c r="B35898" t="s">
        <v>30509</v>
      </c>
      <c r="C35898" t="s">
        <v>33480</v>
      </c>
      <c r="D35898" t="s">
        <v>33476</v>
      </c>
      <c r="E35898"/>
      <c r="F35898"/>
      <c r="G35898"/>
      <c r="H35898"/>
      <c r="I35898"/>
      <c r="J35898"/>
      <c r="U35898" s="43"/>
      <c r="AE35898"/>
    </row>
    <row r="35899" spans="1:31">
      <c r="A35899">
        <v>82110</v>
      </c>
      <c r="B35899" t="s">
        <v>11079</v>
      </c>
      <c r="C35899" t="s">
        <v>33480</v>
      </c>
      <c r="D35899" t="s">
        <v>33476</v>
      </c>
      <c r="E35899"/>
      <c r="F35899"/>
      <c r="G35899"/>
      <c r="H35899"/>
      <c r="I35899"/>
      <c r="J35899"/>
      <c r="U35899" s="43"/>
      <c r="AE35899"/>
    </row>
    <row r="35900" spans="1:31">
      <c r="A35900">
        <v>82600</v>
      </c>
      <c r="B35900" t="s">
        <v>30510</v>
      </c>
      <c r="C35900" t="s">
        <v>33480</v>
      </c>
      <c r="D35900" t="s">
        <v>33476</v>
      </c>
      <c r="E35900"/>
      <c r="F35900"/>
      <c r="G35900"/>
      <c r="H35900"/>
      <c r="I35900"/>
      <c r="J35900"/>
      <c r="U35900" s="43"/>
      <c r="AE35900"/>
    </row>
    <row r="35901" spans="1:31">
      <c r="A35901">
        <v>82240</v>
      </c>
      <c r="B35901" t="s">
        <v>30511</v>
      </c>
      <c r="C35901" t="s">
        <v>33480</v>
      </c>
      <c r="D35901" t="s">
        <v>33476</v>
      </c>
      <c r="E35901"/>
      <c r="F35901"/>
      <c r="G35901"/>
      <c r="H35901"/>
      <c r="I35901"/>
      <c r="J35901"/>
      <c r="U35901" s="43"/>
      <c r="AE35901"/>
    </row>
    <row r="35902" spans="1:31">
      <c r="A35902">
        <v>82500</v>
      </c>
      <c r="B35902" t="s">
        <v>16454</v>
      </c>
      <c r="C35902" t="s">
        <v>33480</v>
      </c>
      <c r="D35902" t="s">
        <v>33476</v>
      </c>
      <c r="E35902"/>
      <c r="F35902"/>
      <c r="G35902"/>
      <c r="H35902"/>
      <c r="I35902"/>
      <c r="J35902"/>
      <c r="U35902" s="43"/>
      <c r="AE35902"/>
    </row>
    <row r="35903" spans="1:31">
      <c r="A35903">
        <v>82340</v>
      </c>
      <c r="B35903" t="s">
        <v>30512</v>
      </c>
      <c r="C35903" t="s">
        <v>33480</v>
      </c>
      <c r="D35903" t="s">
        <v>33476</v>
      </c>
      <c r="E35903"/>
      <c r="F35903"/>
      <c r="G35903"/>
      <c r="H35903"/>
      <c r="I35903"/>
      <c r="J35903"/>
      <c r="U35903" s="43"/>
      <c r="AE35903"/>
    </row>
    <row r="35904" spans="1:31">
      <c r="A35904">
        <v>82190</v>
      </c>
      <c r="B35904" t="s">
        <v>30513</v>
      </c>
      <c r="C35904" t="s">
        <v>33480</v>
      </c>
      <c r="D35904" t="s">
        <v>33476</v>
      </c>
      <c r="E35904"/>
      <c r="F35904"/>
      <c r="G35904"/>
      <c r="H35904"/>
      <c r="I35904"/>
      <c r="J35904"/>
      <c r="U35904" s="43"/>
      <c r="AE35904"/>
    </row>
    <row r="35905" spans="1:31">
      <c r="A35905">
        <v>82110</v>
      </c>
      <c r="B35905" t="s">
        <v>30514</v>
      </c>
      <c r="C35905" t="s">
        <v>33480</v>
      </c>
      <c r="D35905" t="s">
        <v>33476</v>
      </c>
      <c r="E35905"/>
      <c r="F35905"/>
      <c r="G35905"/>
      <c r="H35905"/>
      <c r="I35905"/>
      <c r="J35905"/>
      <c r="U35905" s="43"/>
      <c r="AE35905"/>
    </row>
    <row r="35906" spans="1:31">
      <c r="A35906">
        <v>82800</v>
      </c>
      <c r="B35906" t="s">
        <v>30515</v>
      </c>
      <c r="C35906" t="s">
        <v>33480</v>
      </c>
      <c r="D35906" t="s">
        <v>33476</v>
      </c>
      <c r="E35906"/>
      <c r="F35906"/>
      <c r="G35906"/>
      <c r="H35906"/>
      <c r="I35906"/>
      <c r="J35906"/>
      <c r="U35906" s="43"/>
      <c r="AE35906"/>
    </row>
    <row r="35907" spans="1:31">
      <c r="A35907">
        <v>82150</v>
      </c>
      <c r="B35907" t="s">
        <v>30516</v>
      </c>
      <c r="C35907" t="s">
        <v>33477</v>
      </c>
      <c r="D35907" t="s">
        <v>33476</v>
      </c>
      <c r="E35907"/>
      <c r="F35907"/>
      <c r="G35907"/>
      <c r="H35907"/>
      <c r="I35907"/>
      <c r="J35907"/>
      <c r="U35907" s="43"/>
      <c r="AE35907"/>
    </row>
    <row r="35908" spans="1:31">
      <c r="A35908">
        <v>82400</v>
      </c>
      <c r="B35908" t="s">
        <v>30517</v>
      </c>
      <c r="C35908" t="s">
        <v>33480</v>
      </c>
      <c r="D35908" t="s">
        <v>33476</v>
      </c>
      <c r="E35908"/>
      <c r="F35908"/>
      <c r="G35908"/>
      <c r="H35908"/>
      <c r="I35908"/>
      <c r="J35908"/>
      <c r="U35908" s="43"/>
      <c r="AE35908"/>
    </row>
    <row r="35909" spans="1:31">
      <c r="A35909">
        <v>82330</v>
      </c>
      <c r="B35909" t="s">
        <v>30518</v>
      </c>
      <c r="C35909" t="s">
        <v>33477</v>
      </c>
      <c r="D35909" t="s">
        <v>33476</v>
      </c>
      <c r="E35909"/>
      <c r="F35909"/>
      <c r="G35909"/>
      <c r="H35909"/>
      <c r="I35909"/>
      <c r="J35909"/>
      <c r="U35909" s="43"/>
      <c r="AE35909"/>
    </row>
    <row r="35910" spans="1:31">
      <c r="A35910">
        <v>82370</v>
      </c>
      <c r="B35910" t="s">
        <v>8326</v>
      </c>
      <c r="C35910" t="s">
        <v>33480</v>
      </c>
      <c r="D35910" t="s">
        <v>33476</v>
      </c>
      <c r="E35910"/>
      <c r="F35910"/>
      <c r="G35910"/>
      <c r="H35910"/>
      <c r="I35910"/>
      <c r="J35910"/>
      <c r="U35910" s="43"/>
      <c r="AE35910"/>
    </row>
    <row r="35911" spans="1:31">
      <c r="A35911">
        <v>82220</v>
      </c>
      <c r="B35911" t="s">
        <v>30519</v>
      </c>
      <c r="C35911" t="s">
        <v>33480</v>
      </c>
      <c r="D35911" t="s">
        <v>33476</v>
      </c>
      <c r="E35911"/>
      <c r="F35911"/>
      <c r="G35911"/>
      <c r="H35911"/>
      <c r="I35911"/>
      <c r="J35911"/>
      <c r="U35911" s="43"/>
      <c r="AE35911"/>
    </row>
    <row r="35912" spans="1:31">
      <c r="A35912">
        <v>82600</v>
      </c>
      <c r="B35912" t="s">
        <v>30520</v>
      </c>
      <c r="C35912" t="s">
        <v>33480</v>
      </c>
      <c r="D35912" t="s">
        <v>33476</v>
      </c>
      <c r="E35912"/>
      <c r="F35912"/>
      <c r="G35912"/>
      <c r="H35912"/>
      <c r="I35912"/>
      <c r="J35912"/>
      <c r="U35912" s="43"/>
      <c r="AE35912"/>
    </row>
    <row r="35913" spans="1:31">
      <c r="A35913">
        <v>82330</v>
      </c>
      <c r="B35913" t="s">
        <v>30521</v>
      </c>
      <c r="C35913" t="s">
        <v>33477</v>
      </c>
      <c r="D35913" t="s">
        <v>33476</v>
      </c>
      <c r="E35913"/>
      <c r="F35913"/>
      <c r="G35913"/>
      <c r="H35913"/>
      <c r="I35913"/>
      <c r="J35913"/>
      <c r="U35913" s="43"/>
      <c r="AE35913"/>
    </row>
    <row r="35914" spans="1:31">
      <c r="A35914">
        <v>82230</v>
      </c>
      <c r="B35914" t="s">
        <v>30522</v>
      </c>
      <c r="C35914" t="s">
        <v>33480</v>
      </c>
      <c r="D35914" t="s">
        <v>33476</v>
      </c>
      <c r="E35914"/>
      <c r="F35914"/>
      <c r="G35914"/>
      <c r="H35914"/>
      <c r="I35914"/>
      <c r="J35914"/>
      <c r="U35914" s="43"/>
      <c r="AE35914"/>
    </row>
    <row r="35915" spans="1:31">
      <c r="A35915">
        <v>82500</v>
      </c>
      <c r="B35915" t="s">
        <v>30523</v>
      </c>
      <c r="C35915" t="s">
        <v>33480</v>
      </c>
      <c r="D35915" t="s">
        <v>33476</v>
      </c>
      <c r="E35915"/>
      <c r="F35915"/>
      <c r="G35915"/>
      <c r="H35915"/>
      <c r="I35915"/>
      <c r="J35915"/>
      <c r="U35915" s="43"/>
      <c r="AE35915"/>
    </row>
    <row r="35916" spans="1:31">
      <c r="A35916">
        <v>82370</v>
      </c>
      <c r="B35916" t="s">
        <v>30524</v>
      </c>
      <c r="C35916" t="s">
        <v>33480</v>
      </c>
      <c r="D35916" t="s">
        <v>33476</v>
      </c>
      <c r="E35916"/>
      <c r="F35916"/>
      <c r="G35916"/>
      <c r="H35916"/>
      <c r="I35916"/>
      <c r="J35916"/>
      <c r="U35916" s="43"/>
      <c r="AE35916"/>
    </row>
    <row r="35917" spans="1:31">
      <c r="A35917">
        <v>82130</v>
      </c>
      <c r="B35917" t="s">
        <v>30525</v>
      </c>
      <c r="C35917" t="s">
        <v>33480</v>
      </c>
      <c r="D35917" t="s">
        <v>33476</v>
      </c>
      <c r="E35917"/>
      <c r="F35917"/>
      <c r="G35917"/>
      <c r="H35917"/>
      <c r="I35917"/>
      <c r="J35917"/>
      <c r="U35917" s="43"/>
      <c r="AE35917"/>
    </row>
    <row r="35918" spans="1:31">
      <c r="A35918">
        <v>83600</v>
      </c>
      <c r="B35918" t="s">
        <v>30526</v>
      </c>
      <c r="C35918" t="s">
        <v>33477</v>
      </c>
      <c r="D35918" t="s">
        <v>33476</v>
      </c>
      <c r="E35918"/>
      <c r="F35918"/>
      <c r="G35918"/>
      <c r="H35918"/>
      <c r="I35918"/>
      <c r="J35918"/>
      <c r="U35918" s="43"/>
      <c r="AE35918"/>
    </row>
    <row r="35919" spans="1:31">
      <c r="A35919">
        <v>83630</v>
      </c>
      <c r="B35919" t="s">
        <v>30527</v>
      </c>
      <c r="C35919" t="s">
        <v>33477</v>
      </c>
      <c r="D35919" t="s">
        <v>33476</v>
      </c>
      <c r="E35919"/>
      <c r="F35919"/>
      <c r="G35919"/>
      <c r="H35919"/>
      <c r="I35919"/>
      <c r="J35919"/>
      <c r="U35919" s="43"/>
      <c r="AE35919"/>
    </row>
    <row r="35920" spans="1:31">
      <c r="A35920">
        <v>83111</v>
      </c>
      <c r="B35920" t="s">
        <v>30528</v>
      </c>
      <c r="C35920" t="s">
        <v>33477</v>
      </c>
      <c r="D35920" t="s">
        <v>33476</v>
      </c>
      <c r="E35920"/>
      <c r="F35920"/>
      <c r="G35920"/>
      <c r="H35920"/>
      <c r="I35920"/>
      <c r="J35920"/>
      <c r="U35920" s="43"/>
      <c r="AE35920"/>
    </row>
    <row r="35921" spans="1:31">
      <c r="A35921">
        <v>83460</v>
      </c>
      <c r="B35921" t="s">
        <v>30529</v>
      </c>
      <c r="C35921" t="s">
        <v>33480</v>
      </c>
      <c r="D35921" t="s">
        <v>33476</v>
      </c>
      <c r="E35921"/>
      <c r="F35921"/>
      <c r="G35921"/>
      <c r="H35921"/>
      <c r="I35921"/>
      <c r="J35921"/>
      <c r="U35921" s="43"/>
      <c r="AE35921"/>
    </row>
    <row r="35922" spans="1:31">
      <c r="A35922">
        <v>83630</v>
      </c>
      <c r="B35922" t="s">
        <v>30530</v>
      </c>
      <c r="C35922" t="s">
        <v>33477</v>
      </c>
      <c r="D35922" t="s">
        <v>33476</v>
      </c>
      <c r="E35922"/>
      <c r="F35922"/>
      <c r="G35922"/>
      <c r="H35922"/>
      <c r="I35922"/>
      <c r="J35922"/>
      <c r="U35922" s="43"/>
      <c r="AE35922"/>
    </row>
    <row r="35923" spans="1:31">
      <c r="A35923">
        <v>83560</v>
      </c>
      <c r="B35923" t="s">
        <v>3013</v>
      </c>
      <c r="C35923" t="s">
        <v>33480</v>
      </c>
      <c r="D35923" t="s">
        <v>33476</v>
      </c>
      <c r="E35923"/>
      <c r="F35923"/>
      <c r="G35923"/>
      <c r="H35923"/>
      <c r="I35923"/>
      <c r="J35923"/>
      <c r="U35923" s="43"/>
      <c r="AE35923"/>
    </row>
    <row r="35924" spans="1:31">
      <c r="A35924">
        <v>83630</v>
      </c>
      <c r="B35924" t="s">
        <v>30531</v>
      </c>
      <c r="C35924" t="s">
        <v>33477</v>
      </c>
      <c r="D35924" t="s">
        <v>33476</v>
      </c>
      <c r="E35924"/>
      <c r="F35924"/>
      <c r="G35924"/>
      <c r="H35924"/>
      <c r="I35924"/>
      <c r="J35924"/>
      <c r="U35924" s="43"/>
      <c r="AE35924"/>
    </row>
    <row r="35925" spans="1:31">
      <c r="A35925">
        <v>83600</v>
      </c>
      <c r="B35925" t="s">
        <v>30532</v>
      </c>
      <c r="C35925" t="s">
        <v>33477</v>
      </c>
      <c r="D35925" t="s">
        <v>33476</v>
      </c>
      <c r="E35925"/>
      <c r="F35925"/>
      <c r="G35925"/>
      <c r="H35925"/>
      <c r="I35925"/>
      <c r="J35925"/>
      <c r="U35925" s="43"/>
      <c r="AE35925"/>
    </row>
    <row r="35926" spans="1:31">
      <c r="A35926">
        <v>83150</v>
      </c>
      <c r="B35926" t="s">
        <v>30533</v>
      </c>
      <c r="C35926" t="s">
        <v>33480</v>
      </c>
      <c r="D35926" t="e">
        <v>#N/A</v>
      </c>
      <c r="E35926"/>
      <c r="F35926"/>
      <c r="G35926"/>
      <c r="H35926"/>
      <c r="I35926"/>
      <c r="J35926"/>
      <c r="U35926" s="43"/>
      <c r="AE35926"/>
    </row>
    <row r="35927" spans="1:31">
      <c r="A35927">
        <v>83840</v>
      </c>
      <c r="B35927" t="s">
        <v>30534</v>
      </c>
      <c r="C35927" t="s">
        <v>33478</v>
      </c>
      <c r="D35927" t="s">
        <v>33476</v>
      </c>
      <c r="E35927"/>
      <c r="F35927"/>
      <c r="G35927"/>
      <c r="H35927"/>
      <c r="I35927"/>
      <c r="J35927"/>
      <c r="U35927" s="43"/>
      <c r="AE35927"/>
    </row>
    <row r="35928" spans="1:31">
      <c r="A35928">
        <v>83830</v>
      </c>
      <c r="B35928" t="s">
        <v>30535</v>
      </c>
      <c r="C35928" t="s">
        <v>33477</v>
      </c>
      <c r="D35928" t="s">
        <v>33476</v>
      </c>
      <c r="E35928"/>
      <c r="F35928"/>
      <c r="G35928"/>
      <c r="H35928"/>
      <c r="I35928"/>
      <c r="J35928"/>
      <c r="U35928" s="43"/>
      <c r="AE35928"/>
    </row>
    <row r="35929" spans="1:31">
      <c r="A35929">
        <v>83670</v>
      </c>
      <c r="B35929" t="s">
        <v>30536</v>
      </c>
      <c r="C35929" t="s">
        <v>33480</v>
      </c>
      <c r="D35929" t="s">
        <v>33476</v>
      </c>
      <c r="E35929"/>
      <c r="F35929"/>
      <c r="G35929"/>
      <c r="H35929"/>
      <c r="I35929"/>
      <c r="J35929"/>
      <c r="U35929" s="43"/>
      <c r="AE35929"/>
    </row>
    <row r="35930" spans="1:31">
      <c r="A35930">
        <v>83840</v>
      </c>
      <c r="B35930" t="s">
        <v>24758</v>
      </c>
      <c r="C35930" t="s">
        <v>33478</v>
      </c>
      <c r="D35930" t="s">
        <v>33476</v>
      </c>
      <c r="E35930"/>
      <c r="F35930"/>
      <c r="G35930"/>
      <c r="H35930"/>
      <c r="I35930"/>
      <c r="J35930"/>
      <c r="U35930" s="43"/>
      <c r="AE35930"/>
    </row>
    <row r="35931" spans="1:31">
      <c r="A35931">
        <v>83630</v>
      </c>
      <c r="B35931" t="s">
        <v>30537</v>
      </c>
      <c r="C35931" t="s">
        <v>33477</v>
      </c>
      <c r="D35931" t="s">
        <v>33476</v>
      </c>
      <c r="E35931"/>
      <c r="F35931"/>
      <c r="G35931"/>
      <c r="H35931"/>
      <c r="I35931"/>
      <c r="J35931"/>
      <c r="U35931" s="43"/>
      <c r="AE35931"/>
    </row>
    <row r="35932" spans="1:31">
      <c r="A35932">
        <v>83630</v>
      </c>
      <c r="B35932" t="s">
        <v>30538</v>
      </c>
      <c r="C35932" t="s">
        <v>33477</v>
      </c>
      <c r="D35932" t="s">
        <v>33476</v>
      </c>
      <c r="E35932"/>
      <c r="F35932"/>
      <c r="G35932"/>
      <c r="H35932"/>
      <c r="I35932"/>
      <c r="J35932"/>
      <c r="U35932" s="43"/>
      <c r="AE35932"/>
    </row>
    <row r="35933" spans="1:31">
      <c r="A35933">
        <v>83330</v>
      </c>
      <c r="B35933" t="s">
        <v>30539</v>
      </c>
      <c r="C35933" t="s">
        <v>33480</v>
      </c>
      <c r="D35933" t="s">
        <v>33476</v>
      </c>
      <c r="E35933"/>
      <c r="F35933"/>
      <c r="G35933"/>
      <c r="H35933"/>
      <c r="I35933"/>
      <c r="J35933"/>
      <c r="U35933" s="43"/>
      <c r="AE35933"/>
    </row>
    <row r="35934" spans="1:31">
      <c r="A35934">
        <v>83210</v>
      </c>
      <c r="B35934" t="s">
        <v>30540</v>
      </c>
      <c r="C35934" t="s">
        <v>33480</v>
      </c>
      <c r="D35934" t="s">
        <v>33476</v>
      </c>
      <c r="E35934"/>
      <c r="F35934"/>
      <c r="G35934"/>
      <c r="H35934"/>
      <c r="I35934"/>
      <c r="J35934"/>
      <c r="U35934" s="43"/>
      <c r="AE35934"/>
    </row>
    <row r="35935" spans="1:31">
      <c r="A35935">
        <v>83890</v>
      </c>
      <c r="B35935" t="s">
        <v>30541</v>
      </c>
      <c r="C35935" t="s">
        <v>33480</v>
      </c>
      <c r="D35935" t="e">
        <v>#N/A</v>
      </c>
      <c r="E35935"/>
      <c r="F35935"/>
      <c r="G35935"/>
      <c r="H35935"/>
      <c r="I35935"/>
      <c r="J35935"/>
      <c r="U35935" s="43"/>
      <c r="AE35935"/>
    </row>
    <row r="35936" spans="1:31">
      <c r="A35936">
        <v>83230</v>
      </c>
      <c r="B35936" t="s">
        <v>30542</v>
      </c>
      <c r="C35936" t="s">
        <v>33480</v>
      </c>
      <c r="D35936" t="e">
        <v>#N/A</v>
      </c>
      <c r="E35936"/>
      <c r="F35936"/>
      <c r="G35936"/>
      <c r="H35936"/>
      <c r="I35936"/>
      <c r="J35936"/>
      <c r="U35936" s="43"/>
      <c r="AE35936"/>
    </row>
    <row r="35937" spans="1:31">
      <c r="A35937">
        <v>83840</v>
      </c>
      <c r="B35937" t="s">
        <v>30543</v>
      </c>
      <c r="C35937" t="s">
        <v>33478</v>
      </c>
      <c r="D35937" t="s">
        <v>33476</v>
      </c>
      <c r="E35937"/>
      <c r="F35937"/>
      <c r="G35937"/>
      <c r="H35937"/>
      <c r="I35937"/>
      <c r="J35937"/>
      <c r="U35937" s="43"/>
      <c r="AE35937"/>
    </row>
    <row r="35938" spans="1:31">
      <c r="A35938">
        <v>83149</v>
      </c>
      <c r="B35938" t="s">
        <v>30544</v>
      </c>
      <c r="C35938" t="s">
        <v>33480</v>
      </c>
      <c r="D35938" t="s">
        <v>33476</v>
      </c>
      <c r="E35938"/>
      <c r="F35938"/>
      <c r="G35938"/>
      <c r="H35938"/>
      <c r="I35938"/>
      <c r="J35938"/>
      <c r="U35938" s="43"/>
      <c r="AE35938"/>
    </row>
    <row r="35939" spans="1:31">
      <c r="A35939">
        <v>83840</v>
      </c>
      <c r="B35939" t="s">
        <v>30545</v>
      </c>
      <c r="C35939" t="s">
        <v>33478</v>
      </c>
      <c r="D35939" t="s">
        <v>33476</v>
      </c>
      <c r="E35939"/>
      <c r="F35939"/>
      <c r="G35939"/>
      <c r="H35939"/>
      <c r="I35939"/>
      <c r="J35939"/>
      <c r="U35939" s="43"/>
      <c r="AE35939"/>
    </row>
    <row r="35940" spans="1:31">
      <c r="A35940">
        <v>83170</v>
      </c>
      <c r="B35940" t="s">
        <v>30546</v>
      </c>
      <c r="C35940" t="s">
        <v>33480</v>
      </c>
      <c r="D35940" t="s">
        <v>33476</v>
      </c>
      <c r="E35940"/>
      <c r="F35940"/>
      <c r="G35940"/>
      <c r="H35940"/>
      <c r="I35940"/>
      <c r="J35940"/>
      <c r="U35940" s="43"/>
      <c r="AE35940"/>
    </row>
    <row r="35941" spans="1:31">
      <c r="A35941">
        <v>83119</v>
      </c>
      <c r="B35941" t="s">
        <v>30547</v>
      </c>
      <c r="C35941" t="s">
        <v>33480</v>
      </c>
      <c r="D35941" t="s">
        <v>33476</v>
      </c>
      <c r="E35941"/>
      <c r="F35941"/>
      <c r="G35941"/>
      <c r="H35941"/>
      <c r="I35941"/>
      <c r="J35941"/>
      <c r="U35941" s="43"/>
      <c r="AE35941"/>
    </row>
    <row r="35942" spans="1:31">
      <c r="A35942">
        <v>83340</v>
      </c>
      <c r="B35942" t="s">
        <v>30548</v>
      </c>
      <c r="C35942" t="s">
        <v>33480</v>
      </c>
      <c r="D35942" t="s">
        <v>33476</v>
      </c>
      <c r="E35942"/>
      <c r="F35942"/>
      <c r="G35942"/>
      <c r="H35942"/>
      <c r="I35942"/>
      <c r="J35942"/>
      <c r="U35942" s="43"/>
      <c r="AE35942"/>
    </row>
    <row r="35943" spans="1:31">
      <c r="A35943">
        <v>83740</v>
      </c>
      <c r="B35943" t="s">
        <v>30549</v>
      </c>
      <c r="C35943" t="s">
        <v>33480</v>
      </c>
      <c r="D35943" t="s">
        <v>33476</v>
      </c>
      <c r="E35943"/>
      <c r="F35943"/>
      <c r="G35943"/>
      <c r="H35943"/>
      <c r="I35943"/>
      <c r="J35943"/>
      <c r="U35943" s="43"/>
      <c r="AE35943"/>
    </row>
    <row r="35944" spans="1:31">
      <c r="A35944">
        <v>83740</v>
      </c>
      <c r="B35944" t="s">
        <v>30549</v>
      </c>
      <c r="C35944" t="s">
        <v>33480</v>
      </c>
      <c r="D35944" t="s">
        <v>33476</v>
      </c>
      <c r="E35944"/>
      <c r="F35944"/>
      <c r="G35944"/>
      <c r="H35944"/>
      <c r="I35944"/>
      <c r="J35944"/>
      <c r="U35944" s="43"/>
      <c r="AE35944"/>
    </row>
    <row r="35945" spans="1:31">
      <c r="A35945">
        <v>83830</v>
      </c>
      <c r="B35945" t="s">
        <v>30550</v>
      </c>
      <c r="C35945" t="s">
        <v>33477</v>
      </c>
      <c r="D35945" t="s">
        <v>33476</v>
      </c>
      <c r="E35945"/>
      <c r="F35945"/>
      <c r="G35945"/>
      <c r="H35945"/>
      <c r="I35945"/>
      <c r="J35945"/>
      <c r="U35945" s="43"/>
      <c r="AE35945"/>
    </row>
    <row r="35946" spans="1:31">
      <c r="A35946">
        <v>83440</v>
      </c>
      <c r="B35946" t="s">
        <v>11738</v>
      </c>
      <c r="C35946" t="s">
        <v>33477</v>
      </c>
      <c r="D35946" t="s">
        <v>33476</v>
      </c>
      <c r="E35946"/>
      <c r="F35946"/>
      <c r="G35946"/>
      <c r="H35946"/>
      <c r="I35946"/>
      <c r="J35946"/>
      <c r="U35946" s="43"/>
      <c r="AE35946"/>
    </row>
    <row r="35947" spans="1:31">
      <c r="A35947">
        <v>83170</v>
      </c>
      <c r="B35947" t="s">
        <v>30551</v>
      </c>
      <c r="C35947" t="s">
        <v>33480</v>
      </c>
      <c r="D35947" t="s">
        <v>33476</v>
      </c>
      <c r="E35947"/>
      <c r="F35947"/>
      <c r="G35947"/>
      <c r="H35947"/>
      <c r="I35947"/>
      <c r="J35947"/>
      <c r="U35947" s="43"/>
      <c r="AE35947"/>
    </row>
    <row r="35948" spans="1:31">
      <c r="A35948">
        <v>83340</v>
      </c>
      <c r="B35948" t="s">
        <v>30552</v>
      </c>
      <c r="C35948" t="s">
        <v>33480</v>
      </c>
      <c r="D35948" t="s">
        <v>33476</v>
      </c>
      <c r="E35948"/>
      <c r="F35948"/>
      <c r="G35948"/>
      <c r="H35948"/>
      <c r="I35948"/>
      <c r="J35948"/>
      <c r="U35948" s="43"/>
      <c r="AE35948"/>
    </row>
    <row r="35949" spans="1:31">
      <c r="A35949">
        <v>83570</v>
      </c>
      <c r="B35949" t="s">
        <v>30553</v>
      </c>
      <c r="C35949" t="s">
        <v>33480</v>
      </c>
      <c r="D35949" t="s">
        <v>33476</v>
      </c>
      <c r="E35949"/>
      <c r="F35949"/>
      <c r="G35949"/>
      <c r="H35949"/>
      <c r="I35949"/>
      <c r="J35949"/>
      <c r="U35949" s="43"/>
      <c r="AE35949"/>
    </row>
    <row r="35950" spans="1:31">
      <c r="A35950">
        <v>83660</v>
      </c>
      <c r="B35950" t="s">
        <v>30554</v>
      </c>
      <c r="C35950" t="s">
        <v>33480</v>
      </c>
      <c r="D35950" t="s">
        <v>33476</v>
      </c>
      <c r="E35950"/>
      <c r="F35950"/>
      <c r="G35950"/>
      <c r="H35950"/>
      <c r="I35950"/>
      <c r="J35950"/>
      <c r="U35950" s="43"/>
      <c r="AE35950"/>
    </row>
    <row r="35951" spans="1:31">
      <c r="A35951">
        <v>83320</v>
      </c>
      <c r="B35951" t="s">
        <v>30555</v>
      </c>
      <c r="C35951" t="s">
        <v>33480</v>
      </c>
      <c r="D35951" t="e">
        <v>#N/A</v>
      </c>
      <c r="E35951"/>
      <c r="F35951"/>
      <c r="G35951"/>
      <c r="H35951"/>
      <c r="I35951"/>
      <c r="J35951"/>
      <c r="U35951" s="43"/>
      <c r="AE35951"/>
    </row>
    <row r="35952" spans="1:31">
      <c r="A35952">
        <v>83330</v>
      </c>
      <c r="B35952" t="s">
        <v>1750</v>
      </c>
      <c r="C35952" t="s">
        <v>33480</v>
      </c>
      <c r="D35952" t="s">
        <v>33476</v>
      </c>
      <c r="E35952"/>
      <c r="F35952"/>
      <c r="G35952"/>
      <c r="H35952"/>
      <c r="I35952"/>
      <c r="J35952"/>
      <c r="U35952" s="43"/>
      <c r="AE35952"/>
    </row>
    <row r="35953" spans="1:31">
      <c r="A35953">
        <v>83330</v>
      </c>
      <c r="B35953" t="s">
        <v>1750</v>
      </c>
      <c r="C35953" t="s">
        <v>33480</v>
      </c>
      <c r="D35953" t="s">
        <v>33476</v>
      </c>
      <c r="E35953"/>
      <c r="F35953"/>
      <c r="G35953"/>
      <c r="H35953"/>
      <c r="I35953"/>
      <c r="J35953"/>
      <c r="U35953" s="43"/>
      <c r="AE35953"/>
    </row>
    <row r="35954" spans="1:31">
      <c r="A35954">
        <v>83330</v>
      </c>
      <c r="B35954" t="s">
        <v>1750</v>
      </c>
      <c r="C35954" t="s">
        <v>33480</v>
      </c>
      <c r="D35954" t="s">
        <v>33476</v>
      </c>
      <c r="E35954"/>
      <c r="F35954"/>
      <c r="G35954"/>
      <c r="H35954"/>
      <c r="I35954"/>
      <c r="J35954"/>
      <c r="U35954" s="43"/>
      <c r="AE35954"/>
    </row>
    <row r="35955" spans="1:31">
      <c r="A35955">
        <v>83330</v>
      </c>
      <c r="B35955" t="s">
        <v>1750</v>
      </c>
      <c r="C35955" t="s">
        <v>33480</v>
      </c>
      <c r="D35955" t="s">
        <v>33476</v>
      </c>
      <c r="E35955"/>
      <c r="F35955"/>
      <c r="G35955"/>
      <c r="H35955"/>
      <c r="I35955"/>
      <c r="J35955"/>
      <c r="U35955" s="43"/>
      <c r="AE35955"/>
    </row>
    <row r="35956" spans="1:31">
      <c r="A35956">
        <v>83330</v>
      </c>
      <c r="B35956" t="s">
        <v>1750</v>
      </c>
      <c r="C35956" t="s">
        <v>33480</v>
      </c>
      <c r="D35956" t="s">
        <v>33476</v>
      </c>
      <c r="E35956"/>
      <c r="F35956"/>
      <c r="G35956"/>
      <c r="H35956"/>
      <c r="I35956"/>
      <c r="J35956"/>
      <c r="U35956" s="43"/>
      <c r="AE35956"/>
    </row>
    <row r="35957" spans="1:31">
      <c r="A35957">
        <v>83240</v>
      </c>
      <c r="B35957" t="s">
        <v>30556</v>
      </c>
      <c r="C35957" t="s">
        <v>33480</v>
      </c>
      <c r="D35957" t="e">
        <v>#N/A</v>
      </c>
      <c r="E35957"/>
      <c r="F35957"/>
      <c r="G35957"/>
      <c r="H35957"/>
      <c r="I35957"/>
      <c r="J35957"/>
      <c r="U35957" s="43"/>
      <c r="AE35957"/>
    </row>
    <row r="35958" spans="1:31">
      <c r="A35958">
        <v>83170</v>
      </c>
      <c r="B35958" t="s">
        <v>1450</v>
      </c>
      <c r="C35958" t="s">
        <v>33480</v>
      </c>
      <c r="D35958" t="s">
        <v>33476</v>
      </c>
      <c r="E35958"/>
      <c r="F35958"/>
      <c r="G35958"/>
      <c r="H35958"/>
      <c r="I35958"/>
      <c r="J35958"/>
      <c r="U35958" s="43"/>
      <c r="AE35958"/>
    </row>
    <row r="35959" spans="1:31">
      <c r="A35959">
        <v>83300</v>
      </c>
      <c r="B35959" t="s">
        <v>8977</v>
      </c>
      <c r="C35959" t="s">
        <v>33477</v>
      </c>
      <c r="D35959" t="s">
        <v>33476</v>
      </c>
      <c r="E35959"/>
      <c r="F35959"/>
      <c r="G35959"/>
      <c r="H35959"/>
      <c r="I35959"/>
      <c r="J35959"/>
      <c r="U35959" s="43"/>
      <c r="AE35959"/>
    </row>
    <row r="35960" spans="1:31">
      <c r="A35960">
        <v>83300</v>
      </c>
      <c r="B35960" t="s">
        <v>8977</v>
      </c>
      <c r="C35960" t="s">
        <v>33477</v>
      </c>
      <c r="D35960" t="s">
        <v>33476</v>
      </c>
      <c r="E35960"/>
      <c r="F35960"/>
      <c r="G35960"/>
      <c r="H35960"/>
      <c r="I35960"/>
      <c r="J35960"/>
      <c r="U35960" s="43"/>
      <c r="AE35960"/>
    </row>
    <row r="35961" spans="1:31">
      <c r="A35961">
        <v>83670</v>
      </c>
      <c r="B35961" t="s">
        <v>30557</v>
      </c>
      <c r="C35961" t="s">
        <v>33480</v>
      </c>
      <c r="D35961" t="s">
        <v>33476</v>
      </c>
      <c r="E35961"/>
      <c r="F35961"/>
      <c r="G35961"/>
      <c r="H35961"/>
      <c r="I35961"/>
      <c r="J35961"/>
      <c r="U35961" s="43"/>
      <c r="AE35961"/>
    </row>
    <row r="35962" spans="1:31">
      <c r="A35962">
        <v>83840</v>
      </c>
      <c r="B35962" t="s">
        <v>1944</v>
      </c>
      <c r="C35962" t="s">
        <v>33478</v>
      </c>
      <c r="D35962" t="s">
        <v>33476</v>
      </c>
      <c r="E35962"/>
      <c r="F35962"/>
      <c r="G35962"/>
      <c r="H35962"/>
      <c r="I35962"/>
      <c r="J35962"/>
      <c r="U35962" s="43"/>
      <c r="AE35962"/>
    </row>
    <row r="35963" spans="1:31">
      <c r="A35963">
        <v>83830</v>
      </c>
      <c r="B35963" t="s">
        <v>30558</v>
      </c>
      <c r="C35963" t="s">
        <v>33477</v>
      </c>
      <c r="D35963" t="s">
        <v>33476</v>
      </c>
      <c r="E35963"/>
      <c r="F35963"/>
      <c r="G35963"/>
      <c r="H35963"/>
      <c r="I35963"/>
      <c r="J35963"/>
      <c r="U35963" s="43"/>
      <c r="AE35963"/>
    </row>
    <row r="35964" spans="1:31">
      <c r="A35964">
        <v>83310</v>
      </c>
      <c r="B35964" t="s">
        <v>30559</v>
      </c>
      <c r="C35964" t="s">
        <v>33480</v>
      </c>
      <c r="D35964" t="s">
        <v>33476</v>
      </c>
      <c r="E35964"/>
      <c r="F35964"/>
      <c r="G35964"/>
      <c r="H35964"/>
      <c r="I35964"/>
      <c r="J35964"/>
      <c r="U35964" s="43"/>
      <c r="AE35964"/>
    </row>
    <row r="35965" spans="1:31">
      <c r="A35965">
        <v>83610</v>
      </c>
      <c r="B35965" t="s">
        <v>30560</v>
      </c>
      <c r="C35965" t="s">
        <v>33480</v>
      </c>
      <c r="D35965" t="s">
        <v>33476</v>
      </c>
      <c r="E35965"/>
      <c r="F35965"/>
      <c r="G35965"/>
      <c r="H35965"/>
      <c r="I35965"/>
      <c r="J35965"/>
      <c r="U35965" s="43"/>
      <c r="AE35965"/>
    </row>
    <row r="35966" spans="1:31">
      <c r="A35966">
        <v>83840</v>
      </c>
      <c r="B35966" t="s">
        <v>30561</v>
      </c>
      <c r="C35966" t="s">
        <v>33478</v>
      </c>
      <c r="D35966" t="s">
        <v>33476</v>
      </c>
      <c r="E35966"/>
      <c r="F35966"/>
      <c r="G35966"/>
      <c r="H35966"/>
      <c r="I35966"/>
      <c r="J35966"/>
      <c r="U35966" s="43"/>
      <c r="AE35966"/>
    </row>
    <row r="35967" spans="1:31">
      <c r="A35967">
        <v>83570</v>
      </c>
      <c r="B35967" t="s">
        <v>30562</v>
      </c>
      <c r="C35967" t="s">
        <v>33480</v>
      </c>
      <c r="D35967" t="s">
        <v>33476</v>
      </c>
      <c r="E35967"/>
      <c r="F35967"/>
      <c r="G35967"/>
      <c r="H35967"/>
      <c r="I35967"/>
      <c r="J35967"/>
      <c r="U35967" s="43"/>
      <c r="AE35967"/>
    </row>
    <row r="35968" spans="1:31">
      <c r="A35968">
        <v>83570</v>
      </c>
      <c r="B35968" t="s">
        <v>30563</v>
      </c>
      <c r="C35968" t="s">
        <v>33480</v>
      </c>
      <c r="D35968" t="s">
        <v>33476</v>
      </c>
      <c r="E35968"/>
      <c r="F35968"/>
      <c r="G35968"/>
      <c r="H35968"/>
      <c r="I35968"/>
      <c r="J35968"/>
      <c r="U35968" s="43"/>
      <c r="AE35968"/>
    </row>
    <row r="35969" spans="1:31">
      <c r="A35969">
        <v>83260</v>
      </c>
      <c r="B35969" t="s">
        <v>30564</v>
      </c>
      <c r="C35969" t="s">
        <v>33480</v>
      </c>
      <c r="D35969" t="s">
        <v>33476</v>
      </c>
      <c r="E35969"/>
      <c r="F35969"/>
      <c r="G35969"/>
      <c r="H35969"/>
      <c r="I35969"/>
      <c r="J35969"/>
      <c r="U35969" s="43"/>
      <c r="AE35969"/>
    </row>
    <row r="35970" spans="1:31">
      <c r="A35970">
        <v>83260</v>
      </c>
      <c r="B35970" t="s">
        <v>30564</v>
      </c>
      <c r="C35970" t="s">
        <v>33480</v>
      </c>
      <c r="D35970" t="s">
        <v>33476</v>
      </c>
      <c r="E35970"/>
      <c r="F35970"/>
      <c r="G35970"/>
      <c r="H35970"/>
      <c r="I35970"/>
      <c r="J35970"/>
      <c r="U35970" s="43"/>
      <c r="AE35970"/>
    </row>
    <row r="35971" spans="1:31">
      <c r="A35971">
        <v>83420</v>
      </c>
      <c r="B35971" t="s">
        <v>30565</v>
      </c>
      <c r="C35971" t="s">
        <v>33480</v>
      </c>
      <c r="D35971" t="e">
        <v>#N/A</v>
      </c>
      <c r="E35971"/>
      <c r="F35971"/>
      <c r="G35971"/>
      <c r="H35971"/>
      <c r="I35971"/>
      <c r="J35971"/>
      <c r="U35971" s="43"/>
      <c r="AE35971"/>
    </row>
    <row r="35972" spans="1:31">
      <c r="A35972">
        <v>83390</v>
      </c>
      <c r="B35972" t="s">
        <v>30566</v>
      </c>
      <c r="C35972" t="s">
        <v>33480</v>
      </c>
      <c r="D35972" t="s">
        <v>33476</v>
      </c>
      <c r="E35972"/>
      <c r="F35972"/>
      <c r="G35972"/>
      <c r="H35972"/>
      <c r="I35972"/>
      <c r="J35972"/>
      <c r="U35972" s="43"/>
      <c r="AE35972"/>
    </row>
    <row r="35973" spans="1:31">
      <c r="A35973">
        <v>83300</v>
      </c>
      <c r="B35973" t="s">
        <v>30567</v>
      </c>
      <c r="C35973" t="s">
        <v>33477</v>
      </c>
      <c r="D35973" t="s">
        <v>33476</v>
      </c>
      <c r="E35973"/>
      <c r="F35973"/>
      <c r="G35973"/>
      <c r="H35973"/>
      <c r="I35973"/>
      <c r="J35973"/>
      <c r="U35973" s="43"/>
      <c r="AE35973"/>
    </row>
    <row r="35974" spans="1:31">
      <c r="A35974">
        <v>83570</v>
      </c>
      <c r="B35974" t="s">
        <v>30568</v>
      </c>
      <c r="C35974" t="s">
        <v>33480</v>
      </c>
      <c r="D35974" t="s">
        <v>33476</v>
      </c>
      <c r="E35974"/>
      <c r="F35974"/>
      <c r="G35974"/>
      <c r="H35974"/>
      <c r="I35974"/>
      <c r="J35974"/>
      <c r="U35974" s="43"/>
      <c r="AE35974"/>
    </row>
    <row r="35975" spans="1:31">
      <c r="A35975">
        <v>83560</v>
      </c>
      <c r="B35975" t="s">
        <v>1953</v>
      </c>
      <c r="C35975" t="s">
        <v>33480</v>
      </c>
      <c r="D35975" t="s">
        <v>33476</v>
      </c>
      <c r="E35975"/>
      <c r="F35975"/>
      <c r="G35975"/>
      <c r="H35975"/>
      <c r="I35975"/>
      <c r="J35975"/>
      <c r="U35975" s="43"/>
      <c r="AE35975"/>
    </row>
    <row r="35976" spans="1:31">
      <c r="A35976">
        <v>83330</v>
      </c>
      <c r="B35976" t="s">
        <v>30569</v>
      </c>
      <c r="C35976" t="s">
        <v>33480</v>
      </c>
      <c r="D35976" t="s">
        <v>33476</v>
      </c>
      <c r="E35976"/>
      <c r="F35976"/>
      <c r="G35976"/>
      <c r="H35976"/>
      <c r="I35976"/>
      <c r="J35976"/>
      <c r="U35976" s="43"/>
      <c r="AE35976"/>
    </row>
    <row r="35977" spans="1:31">
      <c r="A35977">
        <v>83210</v>
      </c>
      <c r="B35977" t="s">
        <v>30570</v>
      </c>
      <c r="C35977" t="s">
        <v>33480</v>
      </c>
      <c r="D35977" t="s">
        <v>33476</v>
      </c>
      <c r="E35977"/>
      <c r="F35977"/>
      <c r="G35977"/>
      <c r="H35977"/>
      <c r="I35977"/>
      <c r="J35977"/>
      <c r="U35977" s="43"/>
      <c r="AE35977"/>
    </row>
    <row r="35978" spans="1:31">
      <c r="A35978">
        <v>83440</v>
      </c>
      <c r="B35978" t="s">
        <v>30571</v>
      </c>
      <c r="C35978" t="s">
        <v>33477</v>
      </c>
      <c r="D35978" t="s">
        <v>33476</v>
      </c>
      <c r="E35978"/>
      <c r="F35978"/>
      <c r="G35978"/>
      <c r="H35978"/>
      <c r="I35978"/>
      <c r="J35978"/>
      <c r="U35978" s="43"/>
      <c r="AE35978"/>
    </row>
    <row r="35979" spans="1:31">
      <c r="A35979">
        <v>83830</v>
      </c>
      <c r="B35979" t="s">
        <v>30572</v>
      </c>
      <c r="C35979" t="s">
        <v>33477</v>
      </c>
      <c r="D35979" t="s">
        <v>33476</v>
      </c>
      <c r="E35979"/>
      <c r="F35979"/>
      <c r="G35979"/>
      <c r="H35979"/>
      <c r="I35979"/>
      <c r="J35979"/>
      <c r="U35979" s="43"/>
      <c r="AE35979"/>
    </row>
    <row r="35980" spans="1:31">
      <c r="A35980">
        <v>83340</v>
      </c>
      <c r="B35980" t="s">
        <v>30573</v>
      </c>
      <c r="C35980" t="s">
        <v>33480</v>
      </c>
      <c r="D35980" t="s">
        <v>33476</v>
      </c>
      <c r="E35980"/>
      <c r="F35980"/>
      <c r="G35980"/>
      <c r="H35980"/>
      <c r="I35980"/>
      <c r="J35980"/>
      <c r="U35980" s="43"/>
      <c r="AE35980"/>
    </row>
    <row r="35981" spans="1:31">
      <c r="A35981">
        <v>83780</v>
      </c>
      <c r="B35981" t="s">
        <v>30574</v>
      </c>
      <c r="C35981" t="s">
        <v>33477</v>
      </c>
      <c r="D35981" t="s">
        <v>33476</v>
      </c>
      <c r="E35981"/>
      <c r="F35981"/>
      <c r="G35981"/>
      <c r="H35981"/>
      <c r="I35981"/>
      <c r="J35981"/>
      <c r="U35981" s="43"/>
      <c r="AE35981"/>
    </row>
    <row r="35982" spans="1:31">
      <c r="A35982">
        <v>83136</v>
      </c>
      <c r="B35982" t="s">
        <v>30575</v>
      </c>
      <c r="C35982" t="s">
        <v>33480</v>
      </c>
      <c r="D35982" t="s">
        <v>33476</v>
      </c>
      <c r="E35982"/>
      <c r="F35982"/>
      <c r="G35982"/>
      <c r="H35982"/>
      <c r="I35982"/>
      <c r="J35982"/>
      <c r="U35982" s="43"/>
      <c r="AE35982"/>
    </row>
    <row r="35983" spans="1:31">
      <c r="A35983">
        <v>83670</v>
      </c>
      <c r="B35983" t="s">
        <v>30576</v>
      </c>
      <c r="C35983" t="s">
        <v>33480</v>
      </c>
      <c r="D35983" t="s">
        <v>33476</v>
      </c>
      <c r="E35983"/>
      <c r="F35983"/>
      <c r="G35983"/>
      <c r="H35983"/>
      <c r="I35983"/>
      <c r="J35983"/>
      <c r="U35983" s="43"/>
      <c r="AE35983"/>
    </row>
    <row r="35984" spans="1:31">
      <c r="A35984">
        <v>83370</v>
      </c>
      <c r="B35984" t="s">
        <v>30577</v>
      </c>
      <c r="C35984" t="s">
        <v>33480</v>
      </c>
      <c r="D35984" t="e">
        <v>#N/A</v>
      </c>
      <c r="E35984"/>
      <c r="F35984"/>
      <c r="G35984"/>
      <c r="H35984"/>
      <c r="I35984"/>
      <c r="J35984"/>
      <c r="U35984" s="43"/>
      <c r="AE35984"/>
    </row>
    <row r="35985" spans="1:31">
      <c r="A35985">
        <v>83600</v>
      </c>
      <c r="B35985" t="s">
        <v>30577</v>
      </c>
      <c r="C35985" t="s">
        <v>33477</v>
      </c>
      <c r="D35985" t="s">
        <v>33476</v>
      </c>
      <c r="E35985"/>
      <c r="F35985"/>
      <c r="G35985"/>
      <c r="H35985"/>
      <c r="I35985"/>
      <c r="J35985"/>
      <c r="U35985" s="43"/>
      <c r="AE35985"/>
    </row>
    <row r="35986" spans="1:31">
      <c r="A35986">
        <v>83130</v>
      </c>
      <c r="B35986" t="s">
        <v>1789</v>
      </c>
      <c r="C35986" t="s">
        <v>33480</v>
      </c>
      <c r="D35986" t="e">
        <v>#N/A</v>
      </c>
      <c r="E35986"/>
      <c r="F35986"/>
      <c r="G35986"/>
      <c r="H35986"/>
      <c r="I35986"/>
      <c r="J35986"/>
      <c r="U35986" s="43"/>
      <c r="AE35986"/>
    </row>
    <row r="35987" spans="1:31">
      <c r="A35987">
        <v>83680</v>
      </c>
      <c r="B35987" t="s">
        <v>30578</v>
      </c>
      <c r="C35987" t="s">
        <v>33480</v>
      </c>
      <c r="D35987" t="s">
        <v>33476</v>
      </c>
      <c r="E35987"/>
      <c r="F35987"/>
      <c r="G35987"/>
      <c r="H35987"/>
      <c r="I35987"/>
      <c r="J35987"/>
      <c r="U35987" s="43"/>
      <c r="AE35987"/>
    </row>
    <row r="35988" spans="1:31">
      <c r="A35988">
        <v>83136</v>
      </c>
      <c r="B35988" t="s">
        <v>30579</v>
      </c>
      <c r="C35988" t="s">
        <v>33480</v>
      </c>
      <c r="D35988" t="s">
        <v>33476</v>
      </c>
      <c r="E35988"/>
      <c r="F35988"/>
      <c r="G35988"/>
      <c r="H35988"/>
      <c r="I35988"/>
      <c r="J35988"/>
      <c r="U35988" s="43"/>
      <c r="AE35988"/>
    </row>
    <row r="35989" spans="1:31">
      <c r="A35989">
        <v>83580</v>
      </c>
      <c r="B35989" t="s">
        <v>30580</v>
      </c>
      <c r="C35989" t="s">
        <v>33480</v>
      </c>
      <c r="D35989" t="e">
        <v>#N/A</v>
      </c>
      <c r="E35989"/>
      <c r="F35989"/>
      <c r="G35989"/>
      <c r="H35989"/>
      <c r="I35989"/>
      <c r="J35989"/>
      <c r="U35989" s="43"/>
      <c r="AE35989"/>
    </row>
    <row r="35990" spans="1:31">
      <c r="A35990">
        <v>83560</v>
      </c>
      <c r="B35990" t="s">
        <v>30581</v>
      </c>
      <c r="C35990" t="s">
        <v>33480</v>
      </c>
      <c r="D35990" t="s">
        <v>33476</v>
      </c>
      <c r="E35990"/>
      <c r="F35990"/>
      <c r="G35990"/>
      <c r="H35990"/>
      <c r="I35990"/>
      <c r="J35990"/>
      <c r="U35990" s="43"/>
      <c r="AE35990"/>
    </row>
    <row r="35991" spans="1:31">
      <c r="A35991">
        <v>83590</v>
      </c>
      <c r="B35991" t="s">
        <v>30582</v>
      </c>
      <c r="C35991" t="s">
        <v>33480</v>
      </c>
      <c r="D35991" t="s">
        <v>33476</v>
      </c>
      <c r="E35991"/>
      <c r="F35991"/>
      <c r="G35991"/>
      <c r="H35991"/>
      <c r="I35991"/>
      <c r="J35991"/>
      <c r="U35991" s="43"/>
      <c r="AE35991"/>
    </row>
    <row r="35992" spans="1:31">
      <c r="A35992">
        <v>83310</v>
      </c>
      <c r="B35992" t="s">
        <v>30583</v>
      </c>
      <c r="C35992" t="s">
        <v>33480</v>
      </c>
      <c r="D35992" t="s">
        <v>33476</v>
      </c>
      <c r="E35992"/>
      <c r="F35992"/>
      <c r="G35992"/>
      <c r="H35992"/>
      <c r="I35992"/>
      <c r="J35992"/>
      <c r="U35992" s="43"/>
      <c r="AE35992"/>
    </row>
    <row r="35993" spans="1:31">
      <c r="A35993">
        <v>83310</v>
      </c>
      <c r="B35993" t="s">
        <v>30583</v>
      </c>
      <c r="C35993" t="s">
        <v>33480</v>
      </c>
      <c r="D35993" t="s">
        <v>33476</v>
      </c>
      <c r="E35993"/>
      <c r="F35993"/>
      <c r="G35993"/>
      <c r="H35993"/>
      <c r="I35993"/>
      <c r="J35993"/>
      <c r="U35993" s="43"/>
      <c r="AE35993"/>
    </row>
    <row r="35994" spans="1:31">
      <c r="A35994">
        <v>83400</v>
      </c>
      <c r="B35994" t="s">
        <v>30584</v>
      </c>
      <c r="C35994" t="s">
        <v>33480</v>
      </c>
      <c r="D35994" t="e">
        <v>#N/A</v>
      </c>
      <c r="E35994"/>
      <c r="F35994"/>
      <c r="G35994"/>
      <c r="H35994"/>
      <c r="I35994"/>
      <c r="J35994"/>
      <c r="U35994" s="43"/>
      <c r="AE35994"/>
    </row>
    <row r="35995" spans="1:31">
      <c r="A35995">
        <v>83400</v>
      </c>
      <c r="B35995" t="s">
        <v>30584</v>
      </c>
      <c r="C35995" t="s">
        <v>33480</v>
      </c>
      <c r="D35995" t="e">
        <v>#N/A</v>
      </c>
      <c r="E35995"/>
      <c r="F35995"/>
      <c r="G35995"/>
      <c r="H35995"/>
      <c r="I35995"/>
      <c r="J35995"/>
      <c r="U35995" s="43"/>
      <c r="AE35995"/>
    </row>
    <row r="35996" spans="1:31">
      <c r="A35996">
        <v>83400</v>
      </c>
      <c r="B35996" t="s">
        <v>30584</v>
      </c>
      <c r="C35996" t="s">
        <v>33480</v>
      </c>
      <c r="D35996" t="e">
        <v>#N/A</v>
      </c>
      <c r="E35996"/>
      <c r="F35996"/>
      <c r="G35996"/>
      <c r="H35996"/>
      <c r="I35996"/>
      <c r="J35996"/>
      <c r="U35996" s="43"/>
      <c r="AE35996"/>
    </row>
    <row r="35997" spans="1:31">
      <c r="A35997">
        <v>83400</v>
      </c>
      <c r="B35997" t="s">
        <v>30584</v>
      </c>
      <c r="C35997" t="s">
        <v>33480</v>
      </c>
      <c r="D35997" t="e">
        <v>#N/A</v>
      </c>
      <c r="E35997"/>
      <c r="F35997"/>
      <c r="G35997"/>
      <c r="H35997"/>
      <c r="I35997"/>
      <c r="J35997"/>
      <c r="U35997" s="43"/>
      <c r="AE35997"/>
    </row>
    <row r="35998" spans="1:31">
      <c r="A35998">
        <v>83400</v>
      </c>
      <c r="B35998" t="s">
        <v>30584</v>
      </c>
      <c r="C35998" t="s">
        <v>33480</v>
      </c>
      <c r="D35998" t="e">
        <v>#N/A</v>
      </c>
      <c r="E35998"/>
      <c r="F35998"/>
      <c r="G35998"/>
      <c r="H35998"/>
      <c r="I35998"/>
      <c r="J35998"/>
      <c r="U35998" s="43"/>
      <c r="AE35998"/>
    </row>
    <row r="35999" spans="1:31">
      <c r="A35999">
        <v>83400</v>
      </c>
      <c r="B35999" t="s">
        <v>30584</v>
      </c>
      <c r="C35999" t="s">
        <v>33480</v>
      </c>
      <c r="D35999" t="e">
        <v>#N/A</v>
      </c>
      <c r="E35999"/>
      <c r="F35999"/>
      <c r="G35999"/>
      <c r="H35999"/>
      <c r="I35999"/>
      <c r="J35999"/>
      <c r="U35999" s="43"/>
      <c r="AE35999"/>
    </row>
    <row r="36000" spans="1:31">
      <c r="A36000">
        <v>83400</v>
      </c>
      <c r="B36000" t="s">
        <v>30584</v>
      </c>
      <c r="C36000" t="s">
        <v>33480</v>
      </c>
      <c r="D36000" t="e">
        <v>#N/A</v>
      </c>
      <c r="E36000"/>
      <c r="F36000"/>
      <c r="G36000"/>
      <c r="H36000"/>
      <c r="I36000"/>
      <c r="J36000"/>
      <c r="U36000" s="43"/>
      <c r="AE36000"/>
    </row>
    <row r="36001" spans="1:31">
      <c r="A36001">
        <v>83400</v>
      </c>
      <c r="B36001" t="s">
        <v>30584</v>
      </c>
      <c r="C36001" t="s">
        <v>33480</v>
      </c>
      <c r="D36001" t="e">
        <v>#N/A</v>
      </c>
      <c r="E36001"/>
      <c r="F36001"/>
      <c r="G36001"/>
      <c r="H36001"/>
      <c r="I36001"/>
      <c r="J36001"/>
      <c r="U36001" s="43"/>
      <c r="AE36001"/>
    </row>
    <row r="36002" spans="1:31">
      <c r="A36002">
        <v>83400</v>
      </c>
      <c r="B36002" t="s">
        <v>30584</v>
      </c>
      <c r="C36002" t="s">
        <v>33480</v>
      </c>
      <c r="D36002" t="e">
        <v>#N/A</v>
      </c>
      <c r="E36002"/>
      <c r="F36002"/>
      <c r="G36002"/>
      <c r="H36002"/>
      <c r="I36002"/>
      <c r="J36002"/>
      <c r="U36002" s="43"/>
      <c r="AE36002"/>
    </row>
    <row r="36003" spans="1:31">
      <c r="A36003">
        <v>83400</v>
      </c>
      <c r="B36003" t="s">
        <v>30584</v>
      </c>
      <c r="C36003" t="s">
        <v>33480</v>
      </c>
      <c r="D36003" t="e">
        <v>#N/A</v>
      </c>
      <c r="E36003"/>
      <c r="F36003"/>
      <c r="G36003"/>
      <c r="H36003"/>
      <c r="I36003"/>
      <c r="J36003"/>
      <c r="U36003" s="43"/>
      <c r="AE36003"/>
    </row>
    <row r="36004" spans="1:31">
      <c r="A36004">
        <v>83980</v>
      </c>
      <c r="B36004" t="s">
        <v>30585</v>
      </c>
      <c r="C36004" t="s">
        <v>33480</v>
      </c>
      <c r="D36004" t="e">
        <v>#N/A</v>
      </c>
      <c r="E36004"/>
      <c r="F36004"/>
      <c r="G36004"/>
      <c r="H36004"/>
      <c r="I36004"/>
      <c r="J36004"/>
      <c r="U36004" s="43"/>
      <c r="AE36004"/>
    </row>
    <row r="36005" spans="1:31">
      <c r="A36005">
        <v>83980</v>
      </c>
      <c r="B36005" t="s">
        <v>30585</v>
      </c>
      <c r="C36005" t="s">
        <v>33480</v>
      </c>
      <c r="D36005" t="e">
        <v>#N/A</v>
      </c>
      <c r="E36005"/>
      <c r="F36005"/>
      <c r="G36005"/>
      <c r="H36005"/>
      <c r="I36005"/>
      <c r="J36005"/>
      <c r="U36005" s="43"/>
      <c r="AE36005"/>
    </row>
    <row r="36006" spans="1:31">
      <c r="A36006">
        <v>83250</v>
      </c>
      <c r="B36006" t="s">
        <v>30586</v>
      </c>
      <c r="C36006" t="s">
        <v>33480</v>
      </c>
      <c r="D36006" t="s">
        <v>33476</v>
      </c>
      <c r="E36006"/>
      <c r="F36006"/>
      <c r="G36006"/>
      <c r="H36006"/>
      <c r="I36006"/>
      <c r="J36006"/>
      <c r="U36006" s="43"/>
      <c r="AE36006"/>
    </row>
    <row r="36007" spans="1:31">
      <c r="A36007">
        <v>83510</v>
      </c>
      <c r="B36007" t="s">
        <v>30587</v>
      </c>
      <c r="C36007" t="s">
        <v>33480</v>
      </c>
      <c r="D36007" t="s">
        <v>33476</v>
      </c>
      <c r="E36007"/>
      <c r="F36007"/>
      <c r="G36007"/>
      <c r="H36007"/>
      <c r="I36007"/>
      <c r="J36007"/>
      <c r="U36007" s="43"/>
      <c r="AE36007"/>
    </row>
    <row r="36008" spans="1:31">
      <c r="A36008">
        <v>83340</v>
      </c>
      <c r="B36008" t="s">
        <v>30588</v>
      </c>
      <c r="C36008" t="s">
        <v>33480</v>
      </c>
      <c r="D36008" t="s">
        <v>33476</v>
      </c>
      <c r="E36008"/>
      <c r="F36008"/>
      <c r="G36008"/>
      <c r="H36008"/>
      <c r="I36008"/>
      <c r="J36008"/>
      <c r="U36008" s="43"/>
      <c r="AE36008"/>
    </row>
    <row r="36009" spans="1:31">
      <c r="A36009">
        <v>83840</v>
      </c>
      <c r="B36009" t="s">
        <v>30589</v>
      </c>
      <c r="C36009" t="s">
        <v>33478</v>
      </c>
      <c r="D36009" t="s">
        <v>33476</v>
      </c>
      <c r="E36009"/>
      <c r="F36009"/>
      <c r="G36009"/>
      <c r="H36009"/>
      <c r="I36009"/>
      <c r="J36009"/>
      <c r="U36009" s="43"/>
      <c r="AE36009"/>
    </row>
    <row r="36010" spans="1:31">
      <c r="A36010">
        <v>83340</v>
      </c>
      <c r="B36010" t="s">
        <v>30590</v>
      </c>
      <c r="C36010" t="s">
        <v>33480</v>
      </c>
      <c r="D36010" t="s">
        <v>33476</v>
      </c>
      <c r="E36010"/>
      <c r="F36010"/>
      <c r="G36010"/>
      <c r="H36010"/>
      <c r="I36010"/>
      <c r="J36010"/>
      <c r="U36010" s="43"/>
      <c r="AE36010"/>
    </row>
    <row r="36011" spans="1:31">
      <c r="A36011">
        <v>83136</v>
      </c>
      <c r="B36011" t="s">
        <v>30591</v>
      </c>
      <c r="C36011" t="s">
        <v>33480</v>
      </c>
      <c r="D36011" t="s">
        <v>33476</v>
      </c>
      <c r="E36011"/>
      <c r="F36011"/>
      <c r="G36011"/>
      <c r="H36011"/>
      <c r="I36011"/>
      <c r="J36011"/>
      <c r="U36011" s="43"/>
      <c r="AE36011"/>
    </row>
    <row r="36012" spans="1:31">
      <c r="A36012">
        <v>83136</v>
      </c>
      <c r="B36012" t="s">
        <v>30592</v>
      </c>
      <c r="C36012" t="s">
        <v>33480</v>
      </c>
      <c r="D36012" t="s">
        <v>33476</v>
      </c>
      <c r="E36012"/>
      <c r="F36012"/>
      <c r="G36012"/>
      <c r="H36012"/>
      <c r="I36012"/>
      <c r="J36012"/>
      <c r="U36012" s="43"/>
      <c r="AE36012"/>
    </row>
    <row r="36013" spans="1:31">
      <c r="A36013">
        <v>83630</v>
      </c>
      <c r="B36013" t="s">
        <v>30593</v>
      </c>
      <c r="C36013" t="s">
        <v>33477</v>
      </c>
      <c r="D36013" t="s">
        <v>33476</v>
      </c>
      <c r="E36013"/>
      <c r="F36013"/>
      <c r="G36013"/>
      <c r="H36013"/>
      <c r="I36013"/>
      <c r="J36013"/>
      <c r="U36013" s="43"/>
      <c r="AE36013"/>
    </row>
    <row r="36014" spans="1:31">
      <c r="A36014">
        <v>83310</v>
      </c>
      <c r="B36014" t="s">
        <v>30594</v>
      </c>
      <c r="C36014" t="s">
        <v>33480</v>
      </c>
      <c r="D36014" t="s">
        <v>33476</v>
      </c>
      <c r="E36014"/>
      <c r="F36014"/>
      <c r="G36014"/>
      <c r="H36014"/>
      <c r="I36014"/>
      <c r="J36014"/>
      <c r="U36014" s="43"/>
      <c r="AE36014"/>
    </row>
    <row r="36015" spans="1:31">
      <c r="A36015">
        <v>83440</v>
      </c>
      <c r="B36015" t="s">
        <v>5496</v>
      </c>
      <c r="C36015" t="s">
        <v>33477</v>
      </c>
      <c r="D36015" t="s">
        <v>33476</v>
      </c>
      <c r="E36015"/>
      <c r="F36015"/>
      <c r="G36015"/>
      <c r="H36015"/>
      <c r="I36015"/>
      <c r="J36015"/>
      <c r="U36015" s="43"/>
      <c r="AE36015"/>
    </row>
    <row r="36016" spans="1:31">
      <c r="A36016">
        <v>83440</v>
      </c>
      <c r="B36016" t="s">
        <v>30595</v>
      </c>
      <c r="C36016" t="s">
        <v>33477</v>
      </c>
      <c r="D36016" t="s">
        <v>33476</v>
      </c>
      <c r="E36016"/>
      <c r="F36016"/>
      <c r="G36016"/>
      <c r="H36016"/>
      <c r="I36016"/>
      <c r="J36016"/>
      <c r="U36016" s="43"/>
      <c r="AE36016"/>
    </row>
    <row r="36017" spans="1:31">
      <c r="A36017">
        <v>83131</v>
      </c>
      <c r="B36017" t="s">
        <v>13896</v>
      </c>
      <c r="C36017" t="s">
        <v>33477</v>
      </c>
      <c r="D36017" t="e">
        <v>#N/A</v>
      </c>
      <c r="E36017"/>
      <c r="F36017"/>
      <c r="G36017"/>
      <c r="H36017"/>
      <c r="I36017"/>
      <c r="J36017"/>
      <c r="U36017" s="43"/>
      <c r="AE36017"/>
    </row>
    <row r="36018" spans="1:31">
      <c r="A36018">
        <v>83570</v>
      </c>
      <c r="B36018" t="s">
        <v>30596</v>
      </c>
      <c r="C36018" t="s">
        <v>33480</v>
      </c>
      <c r="D36018" t="s">
        <v>33476</v>
      </c>
      <c r="E36018"/>
      <c r="F36018"/>
      <c r="G36018"/>
      <c r="H36018"/>
      <c r="I36018"/>
      <c r="J36018"/>
      <c r="U36018" s="43"/>
      <c r="AE36018"/>
    </row>
    <row r="36019" spans="1:31">
      <c r="A36019">
        <v>83670</v>
      </c>
      <c r="B36019" t="s">
        <v>30597</v>
      </c>
      <c r="C36019" t="s">
        <v>33480</v>
      </c>
      <c r="D36019" t="s">
        <v>33476</v>
      </c>
      <c r="E36019"/>
      <c r="F36019"/>
      <c r="G36019"/>
      <c r="H36019"/>
      <c r="I36019"/>
      <c r="J36019"/>
      <c r="U36019" s="43"/>
      <c r="AE36019"/>
    </row>
    <row r="36020" spans="1:31">
      <c r="A36020">
        <v>83920</v>
      </c>
      <c r="B36020" t="s">
        <v>7420</v>
      </c>
      <c r="C36020" t="s">
        <v>33480</v>
      </c>
      <c r="D36020" t="e">
        <v>#N/A</v>
      </c>
      <c r="E36020"/>
      <c r="F36020"/>
      <c r="G36020"/>
      <c r="H36020"/>
      <c r="I36020"/>
      <c r="J36020"/>
      <c r="U36020" s="43"/>
      <c r="AE36020"/>
    </row>
    <row r="36021" spans="1:31">
      <c r="A36021">
        <v>83490</v>
      </c>
      <c r="B36021" t="s">
        <v>30598</v>
      </c>
      <c r="C36021" t="s">
        <v>33480</v>
      </c>
      <c r="D36021" t="s">
        <v>33476</v>
      </c>
      <c r="E36021"/>
      <c r="F36021"/>
      <c r="G36021"/>
      <c r="H36021"/>
      <c r="I36021"/>
      <c r="J36021"/>
      <c r="U36021" s="43"/>
      <c r="AE36021"/>
    </row>
    <row r="36022" spans="1:31">
      <c r="A36022">
        <v>83860</v>
      </c>
      <c r="B36022" t="s">
        <v>30599</v>
      </c>
      <c r="C36022" t="s">
        <v>33480</v>
      </c>
      <c r="D36022" t="s">
        <v>33476</v>
      </c>
      <c r="E36022"/>
      <c r="F36022"/>
      <c r="G36022"/>
      <c r="H36022"/>
      <c r="I36022"/>
      <c r="J36022"/>
      <c r="U36022" s="43"/>
      <c r="AE36022"/>
    </row>
    <row r="36023" spans="1:31">
      <c r="A36023">
        <v>83136</v>
      </c>
      <c r="B36023" t="s">
        <v>30600</v>
      </c>
      <c r="C36023" t="s">
        <v>33480</v>
      </c>
      <c r="D36023" t="s">
        <v>33476</v>
      </c>
      <c r="E36023"/>
      <c r="F36023"/>
      <c r="G36023"/>
      <c r="H36023"/>
      <c r="I36023"/>
      <c r="J36023"/>
      <c r="U36023" s="43"/>
      <c r="AE36023"/>
    </row>
    <row r="36024" spans="1:31">
      <c r="A36024">
        <v>83470</v>
      </c>
      <c r="B36024" t="s">
        <v>30601</v>
      </c>
      <c r="C36024" t="s">
        <v>33480</v>
      </c>
      <c r="D36024" t="s">
        <v>33476</v>
      </c>
      <c r="E36024"/>
      <c r="F36024"/>
      <c r="G36024"/>
      <c r="H36024"/>
      <c r="I36024"/>
      <c r="J36024"/>
      <c r="U36024" s="43"/>
      <c r="AE36024"/>
    </row>
    <row r="36025" spans="1:31">
      <c r="A36025">
        <v>83190</v>
      </c>
      <c r="B36025" t="s">
        <v>30602</v>
      </c>
      <c r="C36025" t="s">
        <v>33480</v>
      </c>
      <c r="D36025" t="s">
        <v>33476</v>
      </c>
      <c r="E36025"/>
      <c r="F36025"/>
      <c r="G36025"/>
      <c r="H36025"/>
      <c r="I36025"/>
      <c r="J36025"/>
      <c r="U36025" s="43"/>
      <c r="AE36025"/>
    </row>
    <row r="36026" spans="1:31">
      <c r="A36026">
        <v>83390</v>
      </c>
      <c r="B36026" t="s">
        <v>30603</v>
      </c>
      <c r="C36026" t="s">
        <v>33480</v>
      </c>
      <c r="D36026" t="s">
        <v>33476</v>
      </c>
      <c r="E36026"/>
      <c r="F36026"/>
      <c r="G36026"/>
      <c r="H36026"/>
      <c r="I36026"/>
      <c r="J36026"/>
      <c r="U36026" s="43"/>
      <c r="AE36026"/>
    </row>
    <row r="36027" spans="1:31">
      <c r="A36027">
        <v>83790</v>
      </c>
      <c r="B36027" t="s">
        <v>30604</v>
      </c>
      <c r="C36027" t="s">
        <v>33480</v>
      </c>
      <c r="D36027" t="e">
        <v>#N/A</v>
      </c>
      <c r="E36027"/>
      <c r="F36027"/>
      <c r="G36027"/>
      <c r="H36027"/>
      <c r="I36027"/>
      <c r="J36027"/>
      <c r="U36027" s="43"/>
      <c r="AE36027"/>
    </row>
    <row r="36028" spans="1:31">
      <c r="A36028">
        <v>83640</v>
      </c>
      <c r="B36028" t="s">
        <v>30605</v>
      </c>
      <c r="C36028" t="s">
        <v>33480</v>
      </c>
      <c r="D36028" t="s">
        <v>33476</v>
      </c>
      <c r="E36028"/>
      <c r="F36028"/>
      <c r="G36028"/>
      <c r="H36028"/>
      <c r="I36028"/>
      <c r="J36028"/>
      <c r="U36028" s="43"/>
      <c r="AE36028"/>
    </row>
    <row r="36029" spans="1:31">
      <c r="A36029">
        <v>83120</v>
      </c>
      <c r="B36029" t="s">
        <v>30606</v>
      </c>
      <c r="C36029" t="s">
        <v>33477</v>
      </c>
      <c r="D36029" t="e">
        <v>#N/A</v>
      </c>
      <c r="E36029"/>
      <c r="F36029"/>
      <c r="G36029"/>
      <c r="H36029"/>
      <c r="I36029"/>
      <c r="J36029"/>
      <c r="U36029" s="43"/>
      <c r="AE36029"/>
    </row>
    <row r="36030" spans="1:31">
      <c r="A36030">
        <v>83670</v>
      </c>
      <c r="B36030" t="s">
        <v>30607</v>
      </c>
      <c r="C36030" t="s">
        <v>33480</v>
      </c>
      <c r="D36030" t="s">
        <v>33476</v>
      </c>
      <c r="E36030"/>
      <c r="F36030"/>
      <c r="G36030"/>
      <c r="H36030"/>
      <c r="I36030"/>
      <c r="J36030"/>
      <c r="U36030" s="43"/>
      <c r="AE36030"/>
    </row>
    <row r="36031" spans="1:31">
      <c r="A36031">
        <v>83470</v>
      </c>
      <c r="B36031" t="s">
        <v>30608</v>
      </c>
      <c r="C36031" t="s">
        <v>33480</v>
      </c>
      <c r="D36031" t="s">
        <v>33476</v>
      </c>
      <c r="E36031"/>
      <c r="F36031"/>
      <c r="G36031"/>
      <c r="H36031"/>
      <c r="I36031"/>
      <c r="J36031"/>
      <c r="U36031" s="43"/>
      <c r="AE36031"/>
    </row>
    <row r="36032" spans="1:31">
      <c r="A36032">
        <v>83910</v>
      </c>
      <c r="B36032" t="s">
        <v>30609</v>
      </c>
      <c r="C36032" t="s">
        <v>33480</v>
      </c>
      <c r="D36032" t="e">
        <v>#N/A</v>
      </c>
      <c r="E36032"/>
      <c r="F36032"/>
      <c r="G36032"/>
      <c r="H36032"/>
      <c r="I36032"/>
      <c r="J36032"/>
      <c r="U36032" s="43"/>
      <c r="AE36032"/>
    </row>
    <row r="36033" spans="1:31">
      <c r="A36033">
        <v>83220</v>
      </c>
      <c r="B36033" t="s">
        <v>30610</v>
      </c>
      <c r="C36033" t="s">
        <v>33480</v>
      </c>
      <c r="D36033" t="e">
        <v>#N/A</v>
      </c>
      <c r="E36033"/>
      <c r="F36033"/>
      <c r="G36033"/>
      <c r="H36033"/>
      <c r="I36033"/>
      <c r="J36033"/>
      <c r="U36033" s="43"/>
      <c r="AE36033"/>
    </row>
    <row r="36034" spans="1:31">
      <c r="A36034">
        <v>83480</v>
      </c>
      <c r="B36034" t="s">
        <v>30611</v>
      </c>
      <c r="C36034" t="s">
        <v>33480</v>
      </c>
      <c r="D36034" t="s">
        <v>33476</v>
      </c>
      <c r="E36034"/>
      <c r="F36034"/>
      <c r="G36034"/>
      <c r="H36034"/>
      <c r="I36034"/>
      <c r="J36034"/>
      <c r="U36034" s="43"/>
      <c r="AE36034"/>
    </row>
    <row r="36035" spans="1:31">
      <c r="A36035">
        <v>83390</v>
      </c>
      <c r="B36035" t="s">
        <v>30612</v>
      </c>
      <c r="C36035" t="s">
        <v>33480</v>
      </c>
      <c r="D36035" t="s">
        <v>33476</v>
      </c>
      <c r="E36035"/>
      <c r="F36035"/>
      <c r="G36035"/>
      <c r="H36035"/>
      <c r="I36035"/>
      <c r="J36035"/>
      <c r="U36035" s="43"/>
      <c r="AE36035"/>
    </row>
    <row r="36036" spans="1:31">
      <c r="A36036">
        <v>83350</v>
      </c>
      <c r="B36036" t="s">
        <v>30613</v>
      </c>
      <c r="C36036" t="s">
        <v>33480</v>
      </c>
      <c r="D36036" t="e">
        <v>#N/A</v>
      </c>
      <c r="E36036"/>
      <c r="F36036"/>
      <c r="G36036"/>
      <c r="H36036"/>
      <c r="I36036"/>
      <c r="J36036"/>
      <c r="U36036" s="43"/>
      <c r="AE36036"/>
    </row>
    <row r="36037" spans="1:31">
      <c r="A36037">
        <v>83630</v>
      </c>
      <c r="B36037" t="s">
        <v>30614</v>
      </c>
      <c r="C36037" t="s">
        <v>33477</v>
      </c>
      <c r="D36037" t="s">
        <v>33476</v>
      </c>
      <c r="E36037"/>
      <c r="F36037"/>
      <c r="G36037"/>
      <c r="H36037"/>
      <c r="I36037"/>
      <c r="J36037"/>
      <c r="U36037" s="43"/>
      <c r="AE36037"/>
    </row>
    <row r="36038" spans="1:31">
      <c r="A36038">
        <v>83200</v>
      </c>
      <c r="B36038" t="s">
        <v>30615</v>
      </c>
      <c r="C36038" t="s">
        <v>33480</v>
      </c>
      <c r="D36038" t="e">
        <v>#N/A</v>
      </c>
      <c r="E36038"/>
      <c r="F36038"/>
      <c r="G36038"/>
      <c r="H36038"/>
      <c r="I36038"/>
      <c r="J36038"/>
      <c r="U36038" s="43"/>
      <c r="AE36038"/>
    </row>
    <row r="36039" spans="1:31">
      <c r="A36039">
        <v>83560</v>
      </c>
      <c r="B36039" t="s">
        <v>6261</v>
      </c>
      <c r="C36039" t="s">
        <v>33480</v>
      </c>
      <c r="D36039" t="s">
        <v>33476</v>
      </c>
      <c r="E36039"/>
      <c r="F36039"/>
      <c r="G36039"/>
      <c r="H36039"/>
      <c r="I36039"/>
      <c r="J36039"/>
      <c r="U36039" s="43"/>
      <c r="AE36039"/>
    </row>
    <row r="36040" spans="1:31">
      <c r="A36040">
        <v>13780</v>
      </c>
      <c r="B36040" t="s">
        <v>30616</v>
      </c>
      <c r="C36040" t="s">
        <v>33480</v>
      </c>
      <c r="D36040" t="s">
        <v>33476</v>
      </c>
      <c r="E36040"/>
      <c r="F36040"/>
      <c r="G36040"/>
      <c r="H36040"/>
      <c r="I36040"/>
      <c r="J36040"/>
      <c r="U36040" s="43"/>
      <c r="AE36040"/>
    </row>
    <row r="36041" spans="1:31">
      <c r="A36041">
        <v>83136</v>
      </c>
      <c r="B36041" t="s">
        <v>30617</v>
      </c>
      <c r="C36041" t="s">
        <v>33480</v>
      </c>
      <c r="D36041" t="s">
        <v>33476</v>
      </c>
      <c r="E36041"/>
      <c r="F36041"/>
      <c r="G36041"/>
      <c r="H36041"/>
      <c r="I36041"/>
      <c r="J36041"/>
      <c r="U36041" s="43"/>
      <c r="AE36041"/>
    </row>
    <row r="36042" spans="1:31">
      <c r="A36042">
        <v>83380</v>
      </c>
      <c r="B36042" t="s">
        <v>30618</v>
      </c>
      <c r="C36042" t="s">
        <v>33480</v>
      </c>
      <c r="D36042" t="e">
        <v>#N/A</v>
      </c>
      <c r="E36042"/>
      <c r="F36042"/>
      <c r="G36042"/>
      <c r="H36042"/>
      <c r="I36042"/>
      <c r="J36042"/>
      <c r="U36042" s="43"/>
      <c r="AE36042"/>
    </row>
    <row r="36043" spans="1:31">
      <c r="A36043">
        <v>83520</v>
      </c>
      <c r="B36043" t="s">
        <v>30618</v>
      </c>
      <c r="C36043" t="s">
        <v>33480</v>
      </c>
      <c r="D36043" t="e">
        <v>#N/A</v>
      </c>
      <c r="E36043"/>
      <c r="F36043"/>
      <c r="G36043"/>
      <c r="H36043"/>
      <c r="I36043"/>
      <c r="J36043"/>
      <c r="U36043" s="43"/>
      <c r="AE36043"/>
    </row>
    <row r="36044" spans="1:31">
      <c r="A36044">
        <v>83136</v>
      </c>
      <c r="B36044" t="s">
        <v>30619</v>
      </c>
      <c r="C36044" t="s">
        <v>33480</v>
      </c>
      <c r="D36044" t="s">
        <v>33476</v>
      </c>
      <c r="E36044"/>
      <c r="F36044"/>
      <c r="G36044"/>
      <c r="H36044"/>
      <c r="I36044"/>
      <c r="J36044"/>
      <c r="U36044" s="43"/>
      <c r="AE36044"/>
    </row>
    <row r="36045" spans="1:31">
      <c r="A36045">
        <v>83840</v>
      </c>
      <c r="B36045" t="s">
        <v>30620</v>
      </c>
      <c r="C36045" t="s">
        <v>33478</v>
      </c>
      <c r="D36045" t="s">
        <v>33476</v>
      </c>
      <c r="E36045"/>
      <c r="F36045"/>
      <c r="G36045"/>
      <c r="H36045"/>
      <c r="I36045"/>
      <c r="J36045"/>
      <c r="U36045" s="43"/>
      <c r="AE36045"/>
    </row>
    <row r="36046" spans="1:31">
      <c r="A36046">
        <v>83170</v>
      </c>
      <c r="B36046" t="s">
        <v>30621</v>
      </c>
      <c r="C36046" t="s">
        <v>33480</v>
      </c>
      <c r="D36046" t="s">
        <v>33476</v>
      </c>
      <c r="E36046"/>
      <c r="F36046"/>
      <c r="G36046"/>
      <c r="H36046"/>
      <c r="I36046"/>
      <c r="J36046"/>
      <c r="U36046" s="43"/>
      <c r="AE36046"/>
    </row>
    <row r="36047" spans="1:31">
      <c r="A36047">
        <v>83136</v>
      </c>
      <c r="B36047" t="s">
        <v>30622</v>
      </c>
      <c r="C36047" t="s">
        <v>33480</v>
      </c>
      <c r="D36047" t="s">
        <v>33476</v>
      </c>
      <c r="E36047"/>
      <c r="F36047"/>
      <c r="G36047"/>
      <c r="H36047"/>
      <c r="I36047"/>
      <c r="J36047"/>
      <c r="U36047" s="43"/>
      <c r="AE36047"/>
    </row>
    <row r="36048" spans="1:31">
      <c r="A36048">
        <v>83270</v>
      </c>
      <c r="B36048" t="s">
        <v>30623</v>
      </c>
      <c r="C36048" t="s">
        <v>33480</v>
      </c>
      <c r="D36048" t="e">
        <v>#N/A</v>
      </c>
      <c r="E36048"/>
      <c r="F36048"/>
      <c r="G36048"/>
      <c r="H36048"/>
      <c r="I36048"/>
      <c r="J36048"/>
      <c r="U36048" s="43"/>
      <c r="AE36048"/>
    </row>
    <row r="36049" spans="1:31">
      <c r="A36049">
        <v>83270</v>
      </c>
      <c r="B36049" t="s">
        <v>30623</v>
      </c>
      <c r="C36049" t="s">
        <v>33480</v>
      </c>
      <c r="D36049" t="e">
        <v>#N/A</v>
      </c>
      <c r="E36049"/>
      <c r="F36049"/>
      <c r="G36049"/>
      <c r="H36049"/>
      <c r="I36049"/>
      <c r="J36049"/>
      <c r="U36049" s="43"/>
      <c r="AE36049"/>
    </row>
    <row r="36050" spans="1:31">
      <c r="A36050">
        <v>83270</v>
      </c>
      <c r="B36050" t="s">
        <v>30623</v>
      </c>
      <c r="C36050" t="s">
        <v>33480</v>
      </c>
      <c r="D36050" t="e">
        <v>#N/A</v>
      </c>
      <c r="E36050"/>
      <c r="F36050"/>
      <c r="G36050"/>
      <c r="H36050"/>
      <c r="I36050"/>
      <c r="J36050"/>
      <c r="U36050" s="43"/>
      <c r="AE36050"/>
    </row>
    <row r="36051" spans="1:31">
      <c r="A36051">
        <v>83270</v>
      </c>
      <c r="B36051" t="s">
        <v>30623</v>
      </c>
      <c r="C36051" t="s">
        <v>33480</v>
      </c>
      <c r="D36051" t="e">
        <v>#N/A</v>
      </c>
      <c r="E36051"/>
      <c r="F36051"/>
      <c r="G36051"/>
      <c r="H36051"/>
      <c r="I36051"/>
      <c r="J36051"/>
      <c r="U36051" s="43"/>
      <c r="AE36051"/>
    </row>
    <row r="36052" spans="1:31">
      <c r="A36052">
        <v>83560</v>
      </c>
      <c r="B36052" t="s">
        <v>7138</v>
      </c>
      <c r="C36052" t="s">
        <v>33480</v>
      </c>
      <c r="D36052" t="s">
        <v>33476</v>
      </c>
      <c r="E36052"/>
      <c r="F36052"/>
      <c r="G36052"/>
      <c r="H36052"/>
      <c r="I36052"/>
      <c r="J36052"/>
      <c r="U36052" s="43"/>
      <c r="AE36052"/>
    </row>
    <row r="36053" spans="1:31">
      <c r="A36053">
        <v>83560</v>
      </c>
      <c r="B36053" t="s">
        <v>30624</v>
      </c>
      <c r="C36053" t="s">
        <v>33480</v>
      </c>
      <c r="D36053" t="s">
        <v>33476</v>
      </c>
      <c r="E36053"/>
      <c r="F36053"/>
      <c r="G36053"/>
      <c r="H36053"/>
      <c r="I36053"/>
      <c r="J36053"/>
      <c r="U36053" s="43"/>
      <c r="AE36053"/>
    </row>
    <row r="36054" spans="1:31">
      <c r="A36054">
        <v>83120</v>
      </c>
      <c r="B36054" t="s">
        <v>30625</v>
      </c>
      <c r="C36054" t="s">
        <v>33477</v>
      </c>
      <c r="D36054" t="e">
        <v>#N/A</v>
      </c>
      <c r="E36054"/>
      <c r="F36054"/>
      <c r="G36054"/>
      <c r="H36054"/>
      <c r="I36054"/>
      <c r="J36054"/>
      <c r="U36054" s="43"/>
      <c r="AE36054"/>
    </row>
    <row r="36055" spans="1:31">
      <c r="A36055">
        <v>83470</v>
      </c>
      <c r="B36055" t="s">
        <v>30626</v>
      </c>
      <c r="C36055" t="s">
        <v>33480</v>
      </c>
      <c r="D36055" t="s">
        <v>33476</v>
      </c>
      <c r="E36055"/>
      <c r="F36055"/>
      <c r="G36055"/>
      <c r="H36055"/>
      <c r="I36055"/>
      <c r="J36055"/>
      <c r="U36055" s="43"/>
      <c r="AE36055"/>
    </row>
    <row r="36056" spans="1:31">
      <c r="A36056">
        <v>83440</v>
      </c>
      <c r="B36056" t="s">
        <v>30627</v>
      </c>
      <c r="C36056" t="s">
        <v>33477</v>
      </c>
      <c r="D36056" t="s">
        <v>33476</v>
      </c>
      <c r="E36056"/>
      <c r="F36056"/>
      <c r="G36056"/>
      <c r="H36056"/>
      <c r="I36056"/>
      <c r="J36056"/>
      <c r="U36056" s="43"/>
      <c r="AE36056"/>
    </row>
    <row r="36057" spans="1:31">
      <c r="A36057">
        <v>83530</v>
      </c>
      <c r="B36057" t="s">
        <v>8267</v>
      </c>
      <c r="C36057" t="e">
        <v>#N/A</v>
      </c>
      <c r="D36057" t="e">
        <v>#N/A</v>
      </c>
      <c r="E36057"/>
      <c r="F36057"/>
      <c r="G36057"/>
      <c r="H36057"/>
      <c r="I36057"/>
      <c r="J36057"/>
      <c r="U36057" s="43"/>
      <c r="AE36057"/>
    </row>
    <row r="36058" spans="1:31">
      <c r="A36058">
        <v>83530</v>
      </c>
      <c r="B36058" t="s">
        <v>8267</v>
      </c>
      <c r="C36058" t="e">
        <v>#N/A</v>
      </c>
      <c r="D36058" t="e">
        <v>#N/A</v>
      </c>
      <c r="E36058"/>
      <c r="F36058"/>
      <c r="G36058"/>
      <c r="H36058"/>
      <c r="I36058"/>
      <c r="J36058"/>
      <c r="U36058" s="43"/>
      <c r="AE36058"/>
    </row>
    <row r="36059" spans="1:31">
      <c r="A36059">
        <v>83530</v>
      </c>
      <c r="B36059" t="s">
        <v>8267</v>
      </c>
      <c r="C36059" t="e">
        <v>#N/A</v>
      </c>
      <c r="D36059" t="e">
        <v>#N/A</v>
      </c>
      <c r="E36059"/>
      <c r="F36059"/>
      <c r="G36059"/>
      <c r="H36059"/>
      <c r="I36059"/>
      <c r="J36059"/>
      <c r="U36059" s="43"/>
      <c r="AE36059"/>
    </row>
    <row r="36060" spans="1:31">
      <c r="A36060">
        <v>83530</v>
      </c>
      <c r="B36060" t="s">
        <v>8267</v>
      </c>
      <c r="C36060" t="e">
        <v>#N/A</v>
      </c>
      <c r="D36060" t="e">
        <v>#N/A</v>
      </c>
      <c r="E36060"/>
      <c r="F36060"/>
      <c r="G36060"/>
      <c r="H36060"/>
      <c r="I36060"/>
      <c r="J36060"/>
      <c r="U36060" s="43"/>
      <c r="AE36060"/>
    </row>
    <row r="36061" spans="1:31">
      <c r="A36061">
        <v>83700</v>
      </c>
      <c r="B36061" t="s">
        <v>8267</v>
      </c>
      <c r="C36061" t="s">
        <v>33477</v>
      </c>
      <c r="D36061" t="e">
        <v>#N/A</v>
      </c>
      <c r="E36061"/>
      <c r="F36061"/>
      <c r="G36061"/>
      <c r="H36061"/>
      <c r="I36061"/>
      <c r="J36061"/>
      <c r="U36061" s="43"/>
      <c r="AE36061"/>
    </row>
    <row r="36062" spans="1:31">
      <c r="A36062">
        <v>83700</v>
      </c>
      <c r="B36062" t="s">
        <v>8267</v>
      </c>
      <c r="C36062" t="s">
        <v>33477</v>
      </c>
      <c r="D36062" t="e">
        <v>#N/A</v>
      </c>
      <c r="E36062"/>
      <c r="F36062"/>
      <c r="G36062"/>
      <c r="H36062"/>
      <c r="I36062"/>
      <c r="J36062"/>
      <c r="U36062" s="43"/>
      <c r="AE36062"/>
    </row>
    <row r="36063" spans="1:31">
      <c r="A36063">
        <v>83990</v>
      </c>
      <c r="B36063" t="s">
        <v>30628</v>
      </c>
      <c r="C36063" t="s">
        <v>33477</v>
      </c>
      <c r="D36063" t="e">
        <v>#N/A</v>
      </c>
      <c r="E36063"/>
      <c r="F36063"/>
      <c r="G36063"/>
      <c r="H36063"/>
      <c r="I36063"/>
      <c r="J36063"/>
      <c r="U36063" s="43"/>
      <c r="AE36063"/>
    </row>
    <row r="36064" spans="1:31">
      <c r="A36064">
        <v>83640</v>
      </c>
      <c r="B36064" t="s">
        <v>30629</v>
      </c>
      <c r="C36064" t="s">
        <v>33480</v>
      </c>
      <c r="D36064" t="s">
        <v>33476</v>
      </c>
      <c r="E36064"/>
      <c r="F36064"/>
      <c r="G36064"/>
      <c r="H36064"/>
      <c r="I36064"/>
      <c r="J36064"/>
      <c r="U36064" s="43"/>
      <c r="AE36064"/>
    </row>
    <row r="36065" spans="1:31">
      <c r="A36065">
        <v>83690</v>
      </c>
      <c r="B36065" t="s">
        <v>30630</v>
      </c>
      <c r="C36065" t="s">
        <v>33480</v>
      </c>
      <c r="D36065" t="s">
        <v>33476</v>
      </c>
      <c r="E36065"/>
      <c r="F36065"/>
      <c r="G36065"/>
      <c r="H36065"/>
      <c r="I36065"/>
      <c r="J36065"/>
      <c r="U36065" s="43"/>
      <c r="AE36065"/>
    </row>
    <row r="36066" spans="1:31">
      <c r="A36066">
        <v>83630</v>
      </c>
      <c r="B36066" t="s">
        <v>30631</v>
      </c>
      <c r="C36066" t="s">
        <v>33477</v>
      </c>
      <c r="D36066" t="s">
        <v>33476</v>
      </c>
      <c r="E36066"/>
      <c r="F36066"/>
      <c r="G36066"/>
      <c r="H36066"/>
      <c r="I36066"/>
      <c r="J36066"/>
      <c r="U36066" s="43"/>
      <c r="AE36066"/>
    </row>
    <row r="36067" spans="1:31">
      <c r="A36067">
        <v>83110</v>
      </c>
      <c r="B36067" t="s">
        <v>30632</v>
      </c>
      <c r="C36067" t="s">
        <v>33480</v>
      </c>
      <c r="D36067" t="e">
        <v>#N/A</v>
      </c>
      <c r="E36067"/>
      <c r="F36067"/>
      <c r="G36067"/>
      <c r="H36067"/>
      <c r="I36067"/>
      <c r="J36067"/>
      <c r="U36067" s="43"/>
      <c r="AE36067"/>
    </row>
    <row r="36068" spans="1:31">
      <c r="A36068">
        <v>83440</v>
      </c>
      <c r="B36068" t="s">
        <v>30633</v>
      </c>
      <c r="C36068" t="s">
        <v>33477</v>
      </c>
      <c r="D36068" t="s">
        <v>33476</v>
      </c>
      <c r="E36068"/>
      <c r="F36068"/>
      <c r="G36068"/>
      <c r="H36068"/>
      <c r="I36068"/>
      <c r="J36068"/>
      <c r="U36068" s="43"/>
      <c r="AE36068"/>
    </row>
    <row r="36069" spans="1:31">
      <c r="A36069">
        <v>83440</v>
      </c>
      <c r="B36069" t="s">
        <v>30633</v>
      </c>
      <c r="C36069" t="s">
        <v>33477</v>
      </c>
      <c r="D36069" t="s">
        <v>33476</v>
      </c>
      <c r="E36069"/>
      <c r="F36069"/>
      <c r="G36069"/>
      <c r="H36069"/>
      <c r="I36069"/>
      <c r="J36069"/>
      <c r="U36069" s="43"/>
      <c r="AE36069"/>
    </row>
    <row r="36070" spans="1:31">
      <c r="A36070">
        <v>83470</v>
      </c>
      <c r="B36070" t="s">
        <v>30634</v>
      </c>
      <c r="C36070" t="s">
        <v>33480</v>
      </c>
      <c r="D36070" t="s">
        <v>33476</v>
      </c>
      <c r="E36070"/>
      <c r="F36070"/>
      <c r="G36070"/>
      <c r="H36070"/>
      <c r="I36070"/>
      <c r="J36070"/>
      <c r="U36070" s="43"/>
      <c r="AE36070"/>
    </row>
    <row r="36071" spans="1:31">
      <c r="A36071">
        <v>83500</v>
      </c>
      <c r="B36071" t="s">
        <v>30635</v>
      </c>
      <c r="C36071" t="s">
        <v>33480</v>
      </c>
      <c r="D36071" t="e">
        <v>#N/A</v>
      </c>
      <c r="E36071"/>
      <c r="F36071"/>
      <c r="G36071"/>
      <c r="H36071"/>
      <c r="I36071"/>
      <c r="J36071"/>
      <c r="U36071" s="43"/>
      <c r="AE36071"/>
    </row>
    <row r="36072" spans="1:31">
      <c r="A36072">
        <v>83500</v>
      </c>
      <c r="B36072" t="s">
        <v>30635</v>
      </c>
      <c r="C36072" t="s">
        <v>33480</v>
      </c>
      <c r="D36072" t="e">
        <v>#N/A</v>
      </c>
      <c r="E36072"/>
      <c r="F36072"/>
      <c r="G36072"/>
      <c r="H36072"/>
      <c r="I36072"/>
      <c r="J36072"/>
      <c r="U36072" s="43"/>
      <c r="AE36072"/>
    </row>
    <row r="36073" spans="1:31">
      <c r="A36073">
        <v>83500</v>
      </c>
      <c r="B36073" t="s">
        <v>30635</v>
      </c>
      <c r="C36073" t="s">
        <v>33480</v>
      </c>
      <c r="D36073" t="e">
        <v>#N/A</v>
      </c>
      <c r="E36073"/>
      <c r="F36073"/>
      <c r="G36073"/>
      <c r="H36073"/>
      <c r="I36073"/>
      <c r="J36073"/>
      <c r="U36073" s="43"/>
      <c r="AE36073"/>
    </row>
    <row r="36074" spans="1:31">
      <c r="A36074">
        <v>83870</v>
      </c>
      <c r="B36074" t="s">
        <v>30636</v>
      </c>
      <c r="C36074" t="s">
        <v>33477</v>
      </c>
      <c r="D36074" t="s">
        <v>33476</v>
      </c>
      <c r="E36074"/>
      <c r="F36074"/>
      <c r="G36074"/>
      <c r="H36074"/>
      <c r="I36074"/>
      <c r="J36074"/>
      <c r="U36074" s="43"/>
      <c r="AE36074"/>
    </row>
    <row r="36075" spans="1:31">
      <c r="A36075">
        <v>83690</v>
      </c>
      <c r="B36075" t="s">
        <v>30637</v>
      </c>
      <c r="C36075" t="s">
        <v>33480</v>
      </c>
      <c r="D36075" t="s">
        <v>33476</v>
      </c>
      <c r="E36075"/>
      <c r="F36075"/>
      <c r="G36075"/>
      <c r="H36075"/>
      <c r="I36075"/>
      <c r="J36075"/>
      <c r="U36075" s="43"/>
      <c r="AE36075"/>
    </row>
    <row r="36076" spans="1:31">
      <c r="A36076">
        <v>83140</v>
      </c>
      <c r="B36076" t="s">
        <v>30638</v>
      </c>
      <c r="C36076" t="s">
        <v>33480</v>
      </c>
      <c r="D36076" t="e">
        <v>#N/A</v>
      </c>
      <c r="E36076"/>
      <c r="F36076"/>
      <c r="G36076"/>
      <c r="H36076"/>
      <c r="I36076"/>
      <c r="J36076"/>
      <c r="U36076" s="43"/>
      <c r="AE36076"/>
    </row>
    <row r="36077" spans="1:31">
      <c r="A36077">
        <v>83140</v>
      </c>
      <c r="B36077" t="s">
        <v>30638</v>
      </c>
      <c r="C36077" t="s">
        <v>33480</v>
      </c>
      <c r="D36077" t="e">
        <v>#N/A</v>
      </c>
      <c r="E36077"/>
      <c r="F36077"/>
      <c r="G36077"/>
      <c r="H36077"/>
      <c r="I36077"/>
      <c r="J36077"/>
      <c r="U36077" s="43"/>
      <c r="AE36077"/>
    </row>
    <row r="36078" spans="1:31">
      <c r="A36078">
        <v>83140</v>
      </c>
      <c r="B36078" t="s">
        <v>30638</v>
      </c>
      <c r="C36078" t="s">
        <v>33480</v>
      </c>
      <c r="D36078" t="e">
        <v>#N/A</v>
      </c>
      <c r="E36078"/>
      <c r="F36078"/>
      <c r="G36078"/>
      <c r="H36078"/>
      <c r="I36078"/>
      <c r="J36078"/>
      <c r="U36078" s="43"/>
      <c r="AE36078"/>
    </row>
    <row r="36079" spans="1:31">
      <c r="A36079">
        <v>83210</v>
      </c>
      <c r="B36079" t="s">
        <v>30639</v>
      </c>
      <c r="C36079" t="s">
        <v>33480</v>
      </c>
      <c r="D36079" t="s">
        <v>33476</v>
      </c>
      <c r="E36079"/>
      <c r="F36079"/>
      <c r="G36079"/>
      <c r="H36079"/>
      <c r="I36079"/>
      <c r="J36079"/>
      <c r="U36079" s="43"/>
      <c r="AE36079"/>
    </row>
    <row r="36080" spans="1:31">
      <c r="A36080">
        <v>83210</v>
      </c>
      <c r="B36080" t="s">
        <v>30640</v>
      </c>
      <c r="C36080" t="s">
        <v>33480</v>
      </c>
      <c r="D36080" t="s">
        <v>33476</v>
      </c>
      <c r="E36080"/>
      <c r="F36080"/>
      <c r="G36080"/>
      <c r="H36080"/>
      <c r="I36080"/>
      <c r="J36080"/>
      <c r="U36080" s="43"/>
      <c r="AE36080"/>
    </row>
    <row r="36081" spans="1:31">
      <c r="A36081">
        <v>83210</v>
      </c>
      <c r="B36081" t="s">
        <v>30641</v>
      </c>
      <c r="C36081" t="s">
        <v>33480</v>
      </c>
      <c r="D36081" t="s">
        <v>33476</v>
      </c>
      <c r="E36081"/>
      <c r="F36081"/>
      <c r="G36081"/>
      <c r="H36081"/>
      <c r="I36081"/>
      <c r="J36081"/>
      <c r="U36081" s="43"/>
      <c r="AE36081"/>
    </row>
    <row r="36082" spans="1:31">
      <c r="A36082">
        <v>83440</v>
      </c>
      <c r="B36082" t="s">
        <v>30642</v>
      </c>
      <c r="C36082" t="s">
        <v>33477</v>
      </c>
      <c r="D36082" t="s">
        <v>33476</v>
      </c>
      <c r="E36082"/>
      <c r="F36082"/>
      <c r="G36082"/>
      <c r="H36082"/>
      <c r="I36082"/>
      <c r="J36082"/>
      <c r="U36082" s="43"/>
      <c r="AE36082"/>
    </row>
    <row r="36083" spans="1:31">
      <c r="A36083">
        <v>83460</v>
      </c>
      <c r="B36083" t="s">
        <v>30643</v>
      </c>
      <c r="C36083" t="s">
        <v>33480</v>
      </c>
      <c r="D36083" t="s">
        <v>33476</v>
      </c>
      <c r="E36083"/>
      <c r="F36083"/>
      <c r="G36083"/>
      <c r="H36083"/>
      <c r="I36083"/>
      <c r="J36083"/>
      <c r="U36083" s="43"/>
      <c r="AE36083"/>
    </row>
    <row r="36084" spans="1:31">
      <c r="A36084">
        <v>83670</v>
      </c>
      <c r="B36084" t="s">
        <v>30644</v>
      </c>
      <c r="C36084" t="s">
        <v>33480</v>
      </c>
      <c r="D36084" t="s">
        <v>33476</v>
      </c>
      <c r="E36084"/>
      <c r="F36084"/>
      <c r="G36084"/>
      <c r="H36084"/>
      <c r="I36084"/>
      <c r="J36084"/>
      <c r="U36084" s="43"/>
      <c r="AE36084"/>
    </row>
    <row r="36085" spans="1:31">
      <c r="A36085">
        <v>83340</v>
      </c>
      <c r="B36085" t="s">
        <v>30645</v>
      </c>
      <c r="C36085" t="s">
        <v>33480</v>
      </c>
      <c r="D36085" t="s">
        <v>33476</v>
      </c>
      <c r="E36085"/>
      <c r="F36085"/>
      <c r="G36085"/>
      <c r="H36085"/>
      <c r="I36085"/>
      <c r="J36085"/>
      <c r="U36085" s="43"/>
      <c r="AE36085"/>
    </row>
    <row r="36086" spans="1:31">
      <c r="A36086">
        <v>83000</v>
      </c>
      <c r="B36086" t="s">
        <v>30646</v>
      </c>
      <c r="C36086" t="s">
        <v>33480</v>
      </c>
      <c r="D36086" t="e">
        <v>#N/A</v>
      </c>
      <c r="E36086"/>
      <c r="F36086"/>
      <c r="G36086"/>
      <c r="H36086"/>
      <c r="I36086"/>
      <c r="J36086"/>
      <c r="U36086" s="43"/>
      <c r="AE36086"/>
    </row>
    <row r="36087" spans="1:31">
      <c r="A36087">
        <v>83100</v>
      </c>
      <c r="B36087" t="s">
        <v>30646</v>
      </c>
      <c r="C36087" t="s">
        <v>33480</v>
      </c>
      <c r="D36087" t="e">
        <v>#N/A</v>
      </c>
      <c r="E36087"/>
      <c r="F36087"/>
      <c r="G36087"/>
      <c r="H36087"/>
      <c r="I36087"/>
      <c r="J36087"/>
      <c r="U36087" s="43"/>
      <c r="AE36087"/>
    </row>
    <row r="36088" spans="1:31">
      <c r="A36088">
        <v>83200</v>
      </c>
      <c r="B36088" t="s">
        <v>30646</v>
      </c>
      <c r="C36088" t="s">
        <v>33480</v>
      </c>
      <c r="D36088" t="e">
        <v>#N/A</v>
      </c>
      <c r="E36088"/>
      <c r="F36088"/>
      <c r="G36088"/>
      <c r="H36088"/>
      <c r="I36088"/>
      <c r="J36088"/>
      <c r="U36088" s="43"/>
      <c r="AE36088"/>
    </row>
    <row r="36089" spans="1:31">
      <c r="A36089">
        <v>83440</v>
      </c>
      <c r="B36089" t="s">
        <v>30647</v>
      </c>
      <c r="C36089" t="s">
        <v>33477</v>
      </c>
      <c r="D36089" t="s">
        <v>33476</v>
      </c>
      <c r="E36089"/>
      <c r="F36089"/>
      <c r="G36089"/>
      <c r="H36089"/>
      <c r="I36089"/>
      <c r="J36089"/>
      <c r="U36089" s="43"/>
      <c r="AE36089"/>
    </row>
    <row r="36090" spans="1:31">
      <c r="A36090">
        <v>83690</v>
      </c>
      <c r="B36090" t="s">
        <v>30648</v>
      </c>
      <c r="C36090" t="s">
        <v>33480</v>
      </c>
      <c r="D36090" t="s">
        <v>33476</v>
      </c>
      <c r="E36090"/>
      <c r="F36090"/>
      <c r="G36090"/>
      <c r="H36090"/>
      <c r="I36090"/>
      <c r="J36090"/>
      <c r="U36090" s="43"/>
      <c r="AE36090"/>
    </row>
    <row r="36091" spans="1:31">
      <c r="A36091">
        <v>83170</v>
      </c>
      <c r="B36091" t="s">
        <v>30649</v>
      </c>
      <c r="C36091" t="s">
        <v>33480</v>
      </c>
      <c r="D36091" t="s">
        <v>33476</v>
      </c>
      <c r="E36091"/>
      <c r="F36091"/>
      <c r="G36091"/>
      <c r="H36091"/>
      <c r="I36091"/>
      <c r="J36091"/>
      <c r="U36091" s="43"/>
      <c r="AE36091"/>
    </row>
    <row r="36092" spans="1:31">
      <c r="A36092">
        <v>83720</v>
      </c>
      <c r="B36092" t="s">
        <v>30650</v>
      </c>
      <c r="C36092" t="s">
        <v>33480</v>
      </c>
      <c r="D36092" t="e">
        <v>#N/A</v>
      </c>
      <c r="E36092"/>
      <c r="F36092"/>
      <c r="G36092"/>
      <c r="H36092"/>
      <c r="I36092"/>
      <c r="J36092"/>
      <c r="U36092" s="43"/>
      <c r="AE36092"/>
    </row>
    <row r="36093" spans="1:31">
      <c r="A36093">
        <v>83840</v>
      </c>
      <c r="B36093" t="s">
        <v>30651</v>
      </c>
      <c r="C36093" t="s">
        <v>33478</v>
      </c>
      <c r="D36093" t="s">
        <v>33476</v>
      </c>
      <c r="E36093"/>
      <c r="F36093"/>
      <c r="G36093"/>
      <c r="H36093"/>
      <c r="I36093"/>
      <c r="J36093"/>
      <c r="U36093" s="43"/>
      <c r="AE36093"/>
    </row>
    <row r="36094" spans="1:31">
      <c r="A36094">
        <v>83143</v>
      </c>
      <c r="B36094" t="s">
        <v>8749</v>
      </c>
      <c r="C36094" t="s">
        <v>33480</v>
      </c>
      <c r="D36094" t="e">
        <v>#N/A</v>
      </c>
      <c r="E36094"/>
      <c r="F36094"/>
      <c r="G36094"/>
      <c r="H36094"/>
      <c r="I36094"/>
      <c r="J36094"/>
      <c r="U36094" s="43"/>
      <c r="AE36094"/>
    </row>
    <row r="36095" spans="1:31">
      <c r="A36095">
        <v>83160</v>
      </c>
      <c r="B36095" t="s">
        <v>30652</v>
      </c>
      <c r="C36095" t="s">
        <v>33480</v>
      </c>
      <c r="D36095" t="e">
        <v>#N/A</v>
      </c>
      <c r="E36095"/>
      <c r="F36095"/>
      <c r="G36095"/>
      <c r="H36095"/>
      <c r="I36095"/>
      <c r="J36095"/>
      <c r="U36095" s="43"/>
      <c r="AE36095"/>
    </row>
    <row r="36096" spans="1:31">
      <c r="A36096">
        <v>83670</v>
      </c>
      <c r="B36096" t="s">
        <v>30653</v>
      </c>
      <c r="C36096" t="s">
        <v>33480</v>
      </c>
      <c r="D36096" t="s">
        <v>33476</v>
      </c>
      <c r="E36096"/>
      <c r="F36096"/>
      <c r="G36096"/>
      <c r="H36096"/>
      <c r="I36096"/>
      <c r="J36096"/>
      <c r="U36096" s="43"/>
      <c r="AE36096"/>
    </row>
    <row r="36097" spans="1:31">
      <c r="A36097">
        <v>83560</v>
      </c>
      <c r="B36097" t="s">
        <v>30654</v>
      </c>
      <c r="C36097" t="s">
        <v>33480</v>
      </c>
      <c r="D36097" t="s">
        <v>33476</v>
      </c>
      <c r="E36097"/>
      <c r="F36097"/>
      <c r="G36097"/>
      <c r="H36097"/>
      <c r="I36097"/>
      <c r="J36097"/>
      <c r="U36097" s="43"/>
      <c r="AE36097"/>
    </row>
    <row r="36098" spans="1:31">
      <c r="A36098">
        <v>83630</v>
      </c>
      <c r="B36098" t="s">
        <v>30655</v>
      </c>
      <c r="C36098" t="s">
        <v>33477</v>
      </c>
      <c r="D36098" t="s">
        <v>33476</v>
      </c>
      <c r="E36098"/>
      <c r="F36098"/>
      <c r="G36098"/>
      <c r="H36098"/>
      <c r="I36098"/>
      <c r="J36098"/>
      <c r="U36098" s="43"/>
      <c r="AE36098"/>
    </row>
    <row r="36099" spans="1:31">
      <c r="A36099">
        <v>83550</v>
      </c>
      <c r="B36099" t="s">
        <v>30656</v>
      </c>
      <c r="C36099" t="s">
        <v>33480</v>
      </c>
      <c r="D36099" t="s">
        <v>33476</v>
      </c>
      <c r="E36099"/>
      <c r="F36099"/>
      <c r="G36099"/>
      <c r="H36099"/>
      <c r="I36099"/>
      <c r="J36099"/>
      <c r="U36099" s="43"/>
      <c r="AE36099"/>
    </row>
    <row r="36100" spans="1:31">
      <c r="A36100">
        <v>83690</v>
      </c>
      <c r="B36100" t="s">
        <v>30657</v>
      </c>
      <c r="C36100" t="s">
        <v>33480</v>
      </c>
      <c r="D36100" t="s">
        <v>33476</v>
      </c>
      <c r="E36100"/>
      <c r="F36100"/>
      <c r="G36100"/>
      <c r="H36100"/>
      <c r="I36100"/>
      <c r="J36100"/>
      <c r="U36100" s="43"/>
      <c r="AE36100"/>
    </row>
    <row r="36101" spans="1:31">
      <c r="A36101">
        <v>83560</v>
      </c>
      <c r="B36101" t="s">
        <v>30658</v>
      </c>
      <c r="C36101" t="s">
        <v>33480</v>
      </c>
      <c r="D36101" t="s">
        <v>33476</v>
      </c>
      <c r="E36101"/>
      <c r="F36101"/>
      <c r="G36101"/>
      <c r="H36101"/>
      <c r="I36101"/>
      <c r="J36101"/>
      <c r="U36101" s="43"/>
      <c r="AE36101"/>
    </row>
    <row r="36102" spans="1:31">
      <c r="A36102">
        <v>83170</v>
      </c>
      <c r="B36102" t="s">
        <v>30659</v>
      </c>
      <c r="C36102" t="s">
        <v>33480</v>
      </c>
      <c r="D36102" t="s">
        <v>33476</v>
      </c>
      <c r="E36102"/>
      <c r="F36102"/>
      <c r="G36102"/>
      <c r="H36102"/>
      <c r="I36102"/>
      <c r="J36102"/>
      <c r="U36102" s="43"/>
      <c r="AE36102"/>
    </row>
    <row r="36103" spans="1:31">
      <c r="A36103">
        <v>83820</v>
      </c>
      <c r="B36103" t="s">
        <v>30660</v>
      </c>
      <c r="C36103" t="s">
        <v>33480</v>
      </c>
      <c r="D36103" t="e">
        <v>#N/A</v>
      </c>
      <c r="E36103"/>
      <c r="F36103"/>
      <c r="G36103"/>
      <c r="H36103"/>
      <c r="I36103"/>
      <c r="J36103"/>
      <c r="U36103" s="43"/>
      <c r="AE36103"/>
    </row>
    <row r="36104" spans="1:31">
      <c r="A36104">
        <v>83820</v>
      </c>
      <c r="B36104" t="s">
        <v>30660</v>
      </c>
      <c r="C36104" t="s">
        <v>33480</v>
      </c>
      <c r="D36104" t="e">
        <v>#N/A</v>
      </c>
      <c r="E36104"/>
      <c r="F36104"/>
      <c r="G36104"/>
      <c r="H36104"/>
      <c r="I36104"/>
      <c r="J36104"/>
      <c r="U36104" s="43"/>
      <c r="AE36104"/>
    </row>
    <row r="36105" spans="1:31">
      <c r="A36105">
        <v>83430</v>
      </c>
      <c r="B36105" t="s">
        <v>30661</v>
      </c>
      <c r="C36105" t="s">
        <v>33480</v>
      </c>
      <c r="D36105" t="e">
        <v>#N/A</v>
      </c>
      <c r="E36105"/>
      <c r="F36105"/>
      <c r="G36105"/>
      <c r="H36105"/>
      <c r="I36105"/>
      <c r="J36105"/>
      <c r="U36105" s="43"/>
      <c r="AE36105"/>
    </row>
    <row r="36106" spans="1:31">
      <c r="A36106">
        <v>83510</v>
      </c>
      <c r="B36106" t="s">
        <v>30662</v>
      </c>
      <c r="C36106" t="s">
        <v>33480</v>
      </c>
      <c r="D36106" t="s">
        <v>33476</v>
      </c>
      <c r="E36106"/>
      <c r="F36106"/>
      <c r="G36106"/>
      <c r="H36106"/>
      <c r="I36106"/>
      <c r="J36106"/>
      <c r="U36106" s="43"/>
      <c r="AE36106"/>
    </row>
    <row r="36107" spans="1:31">
      <c r="A36107">
        <v>84210</v>
      </c>
      <c r="B36107" t="s">
        <v>30663</v>
      </c>
      <c r="C36107" t="s">
        <v>33480</v>
      </c>
      <c r="D36107" t="s">
        <v>33476</v>
      </c>
      <c r="E36107"/>
      <c r="F36107"/>
      <c r="G36107"/>
      <c r="H36107"/>
      <c r="I36107"/>
      <c r="J36107"/>
      <c r="U36107" s="43"/>
      <c r="AE36107"/>
    </row>
    <row r="36108" spans="1:31">
      <c r="A36108">
        <v>84240</v>
      </c>
      <c r="B36108" t="s">
        <v>30664</v>
      </c>
      <c r="C36108" t="s">
        <v>33480</v>
      </c>
      <c r="D36108" t="s">
        <v>33476</v>
      </c>
      <c r="E36108"/>
      <c r="F36108"/>
      <c r="G36108"/>
      <c r="H36108"/>
      <c r="I36108"/>
      <c r="J36108"/>
      <c r="U36108" s="43"/>
      <c r="AE36108"/>
    </row>
    <row r="36109" spans="1:31">
      <c r="A36109">
        <v>84400</v>
      </c>
      <c r="B36109" t="s">
        <v>30665</v>
      </c>
      <c r="C36109" t="s">
        <v>33480</v>
      </c>
      <c r="D36109" t="s">
        <v>33476</v>
      </c>
      <c r="E36109"/>
      <c r="F36109"/>
      <c r="G36109"/>
      <c r="H36109"/>
      <c r="I36109"/>
      <c r="J36109"/>
      <c r="U36109" s="43"/>
      <c r="AE36109"/>
    </row>
    <row r="36110" spans="1:31">
      <c r="A36110">
        <v>84810</v>
      </c>
      <c r="B36110" t="s">
        <v>30666</v>
      </c>
      <c r="C36110" t="s">
        <v>33480</v>
      </c>
      <c r="D36110" t="e">
        <v>#N/A</v>
      </c>
      <c r="E36110"/>
      <c r="F36110"/>
      <c r="G36110"/>
      <c r="H36110"/>
      <c r="I36110"/>
      <c r="J36110"/>
      <c r="U36110" s="43"/>
      <c r="AE36110"/>
    </row>
    <row r="36111" spans="1:31">
      <c r="A36111">
        <v>84390</v>
      </c>
      <c r="B36111" t="s">
        <v>8918</v>
      </c>
      <c r="C36111" t="s">
        <v>33478</v>
      </c>
      <c r="D36111" t="s">
        <v>33476</v>
      </c>
      <c r="E36111"/>
      <c r="F36111"/>
      <c r="G36111"/>
      <c r="H36111"/>
      <c r="I36111"/>
      <c r="J36111"/>
      <c r="U36111" s="43"/>
      <c r="AE36111"/>
    </row>
    <row r="36112" spans="1:31">
      <c r="A36112">
        <v>84400</v>
      </c>
      <c r="B36112" t="s">
        <v>30667</v>
      </c>
      <c r="C36112" t="s">
        <v>33480</v>
      </c>
      <c r="D36112" t="s">
        <v>33476</v>
      </c>
      <c r="E36112"/>
      <c r="F36112"/>
      <c r="G36112"/>
      <c r="H36112"/>
      <c r="I36112"/>
      <c r="J36112"/>
      <c r="U36112" s="43"/>
      <c r="AE36112"/>
    </row>
    <row r="36113" spans="1:31">
      <c r="A36113">
        <v>84000</v>
      </c>
      <c r="B36113" t="s">
        <v>30668</v>
      </c>
      <c r="C36113" t="s">
        <v>33480</v>
      </c>
      <c r="D36113" t="e">
        <v>#N/A</v>
      </c>
      <c r="E36113"/>
      <c r="F36113"/>
      <c r="G36113"/>
      <c r="H36113"/>
      <c r="I36113"/>
      <c r="J36113"/>
      <c r="U36113" s="43"/>
      <c r="AE36113"/>
    </row>
    <row r="36114" spans="1:31">
      <c r="A36114">
        <v>84140</v>
      </c>
      <c r="B36114" t="s">
        <v>30668</v>
      </c>
      <c r="C36114" t="s">
        <v>33480</v>
      </c>
      <c r="D36114" t="e">
        <v>#N/A</v>
      </c>
      <c r="E36114"/>
      <c r="F36114"/>
      <c r="G36114"/>
      <c r="H36114"/>
      <c r="I36114"/>
      <c r="J36114"/>
      <c r="U36114" s="43"/>
      <c r="AE36114"/>
    </row>
    <row r="36115" spans="1:31">
      <c r="A36115">
        <v>84330</v>
      </c>
      <c r="B36115" t="s">
        <v>30669</v>
      </c>
      <c r="C36115" t="s">
        <v>33477</v>
      </c>
      <c r="D36115" t="s">
        <v>33476</v>
      </c>
      <c r="E36115"/>
      <c r="F36115"/>
      <c r="G36115"/>
      <c r="H36115"/>
      <c r="I36115"/>
      <c r="J36115"/>
      <c r="U36115" s="43"/>
      <c r="AE36115"/>
    </row>
    <row r="36116" spans="1:31">
      <c r="A36116">
        <v>84240</v>
      </c>
      <c r="B36116" t="s">
        <v>30670</v>
      </c>
      <c r="C36116" t="s">
        <v>33480</v>
      </c>
      <c r="D36116" t="s">
        <v>33476</v>
      </c>
      <c r="E36116"/>
      <c r="F36116"/>
      <c r="G36116"/>
      <c r="H36116"/>
      <c r="I36116"/>
      <c r="J36116"/>
      <c r="U36116" s="43"/>
      <c r="AE36116"/>
    </row>
    <row r="36117" spans="1:31">
      <c r="A36117">
        <v>84120</v>
      </c>
      <c r="B36117" t="s">
        <v>30671</v>
      </c>
      <c r="C36117" t="s">
        <v>33480</v>
      </c>
      <c r="D36117" t="s">
        <v>33476</v>
      </c>
      <c r="E36117"/>
      <c r="F36117"/>
      <c r="G36117"/>
      <c r="H36117"/>
      <c r="I36117"/>
      <c r="J36117"/>
      <c r="U36117" s="43"/>
      <c r="AE36117"/>
    </row>
    <row r="36118" spans="1:31">
      <c r="A36118">
        <v>84210</v>
      </c>
      <c r="B36118" t="s">
        <v>30672</v>
      </c>
      <c r="C36118" t="s">
        <v>33480</v>
      </c>
      <c r="D36118" t="s">
        <v>33476</v>
      </c>
      <c r="E36118"/>
      <c r="F36118"/>
      <c r="G36118"/>
      <c r="H36118"/>
      <c r="I36118"/>
      <c r="J36118"/>
      <c r="U36118" s="43"/>
      <c r="AE36118"/>
    </row>
    <row r="36119" spans="1:31">
      <c r="A36119">
        <v>84190</v>
      </c>
      <c r="B36119" t="s">
        <v>30673</v>
      </c>
      <c r="C36119" t="s">
        <v>33480</v>
      </c>
      <c r="D36119" t="s">
        <v>33476</v>
      </c>
      <c r="E36119"/>
      <c r="F36119"/>
      <c r="G36119"/>
      <c r="H36119"/>
      <c r="I36119"/>
      <c r="J36119"/>
      <c r="U36119" s="43"/>
      <c r="AE36119"/>
    </row>
    <row r="36120" spans="1:31">
      <c r="A36120">
        <v>84220</v>
      </c>
      <c r="B36120" t="s">
        <v>30674</v>
      </c>
      <c r="C36120" t="s">
        <v>33480</v>
      </c>
      <c r="D36120" t="s">
        <v>33476</v>
      </c>
      <c r="E36120"/>
      <c r="F36120"/>
      <c r="G36120"/>
      <c r="H36120"/>
      <c r="I36120"/>
      <c r="J36120"/>
      <c r="U36120" s="43"/>
      <c r="AE36120"/>
    </row>
    <row r="36121" spans="1:31">
      <c r="A36121">
        <v>84120</v>
      </c>
      <c r="B36121" t="s">
        <v>30675</v>
      </c>
      <c r="C36121" t="s">
        <v>33480</v>
      </c>
      <c r="D36121" t="s">
        <v>33476</v>
      </c>
      <c r="E36121"/>
      <c r="F36121"/>
      <c r="G36121"/>
      <c r="H36121"/>
      <c r="I36121"/>
      <c r="J36121"/>
      <c r="U36121" s="43"/>
      <c r="AE36121"/>
    </row>
    <row r="36122" spans="1:31">
      <c r="A36122">
        <v>84340</v>
      </c>
      <c r="B36122" t="s">
        <v>30676</v>
      </c>
      <c r="C36122" t="s">
        <v>33477</v>
      </c>
      <c r="D36122" t="s">
        <v>33476</v>
      </c>
      <c r="E36122"/>
      <c r="F36122"/>
      <c r="G36122"/>
      <c r="H36122"/>
      <c r="I36122"/>
      <c r="J36122"/>
      <c r="U36122" s="43"/>
      <c r="AE36122"/>
    </row>
    <row r="36123" spans="1:31">
      <c r="A36123">
        <v>84370</v>
      </c>
      <c r="B36123" t="s">
        <v>30677</v>
      </c>
      <c r="C36123" t="s">
        <v>33480</v>
      </c>
      <c r="D36123" t="s">
        <v>33476</v>
      </c>
      <c r="E36123"/>
      <c r="F36123"/>
      <c r="G36123"/>
      <c r="H36123"/>
      <c r="I36123"/>
      <c r="J36123"/>
      <c r="U36123" s="43"/>
      <c r="AE36123"/>
    </row>
    <row r="36124" spans="1:31">
      <c r="A36124">
        <v>84410</v>
      </c>
      <c r="B36124" t="s">
        <v>30678</v>
      </c>
      <c r="C36124" t="s">
        <v>33477</v>
      </c>
      <c r="D36124" t="s">
        <v>33476</v>
      </c>
      <c r="E36124"/>
      <c r="F36124"/>
      <c r="G36124"/>
      <c r="H36124"/>
      <c r="I36124"/>
      <c r="J36124"/>
      <c r="U36124" s="43"/>
      <c r="AE36124"/>
    </row>
    <row r="36125" spans="1:31">
      <c r="A36125">
        <v>84570</v>
      </c>
      <c r="B36125" t="s">
        <v>30679</v>
      </c>
      <c r="C36125" t="s">
        <v>33480</v>
      </c>
      <c r="D36125" t="s">
        <v>33476</v>
      </c>
      <c r="E36125"/>
      <c r="F36125"/>
      <c r="G36125"/>
      <c r="H36125"/>
      <c r="I36125"/>
      <c r="J36125"/>
      <c r="U36125" s="43"/>
      <c r="AE36125"/>
    </row>
    <row r="36126" spans="1:31">
      <c r="A36126">
        <v>84500</v>
      </c>
      <c r="B36126" t="s">
        <v>30680</v>
      </c>
      <c r="C36126" t="s">
        <v>33480</v>
      </c>
      <c r="D36126" t="s">
        <v>33476</v>
      </c>
      <c r="E36126"/>
      <c r="F36126"/>
      <c r="G36126"/>
      <c r="H36126"/>
      <c r="I36126"/>
      <c r="J36126"/>
      <c r="U36126" s="43"/>
      <c r="AE36126"/>
    </row>
    <row r="36127" spans="1:31">
      <c r="A36127">
        <v>84480</v>
      </c>
      <c r="B36127" t="s">
        <v>30681</v>
      </c>
      <c r="C36127" t="s">
        <v>33480</v>
      </c>
      <c r="D36127" t="s">
        <v>33476</v>
      </c>
      <c r="E36127"/>
      <c r="F36127"/>
      <c r="G36127"/>
      <c r="H36127"/>
      <c r="I36127"/>
      <c r="J36127"/>
      <c r="U36127" s="43"/>
      <c r="AE36127"/>
    </row>
    <row r="36128" spans="1:31">
      <c r="A36128">
        <v>84390</v>
      </c>
      <c r="B36128" t="s">
        <v>30682</v>
      </c>
      <c r="C36128" t="s">
        <v>33478</v>
      </c>
      <c r="D36128" t="s">
        <v>33476</v>
      </c>
      <c r="E36128"/>
      <c r="F36128"/>
      <c r="G36128"/>
      <c r="H36128"/>
      <c r="I36128"/>
      <c r="J36128"/>
      <c r="U36128" s="43"/>
      <c r="AE36128"/>
    </row>
    <row r="36129" spans="1:31">
      <c r="A36129">
        <v>84110</v>
      </c>
      <c r="B36129" t="s">
        <v>30683</v>
      </c>
      <c r="C36129" t="s">
        <v>33480</v>
      </c>
      <c r="D36129" t="s">
        <v>33476</v>
      </c>
      <c r="E36129"/>
      <c r="F36129"/>
      <c r="G36129"/>
      <c r="H36129"/>
      <c r="I36129"/>
      <c r="J36129"/>
      <c r="U36129" s="43"/>
      <c r="AE36129"/>
    </row>
    <row r="36130" spans="1:31">
      <c r="A36130">
        <v>84480</v>
      </c>
      <c r="B36130" t="s">
        <v>30684</v>
      </c>
      <c r="C36130" t="s">
        <v>33480</v>
      </c>
      <c r="D36130" t="s">
        <v>33476</v>
      </c>
      <c r="E36130"/>
      <c r="F36130"/>
      <c r="G36130"/>
      <c r="H36130"/>
      <c r="I36130"/>
      <c r="J36130"/>
      <c r="U36130" s="43"/>
      <c r="AE36130"/>
    </row>
    <row r="36131" spans="1:31">
      <c r="A36131">
        <v>84240</v>
      </c>
      <c r="B36131" t="s">
        <v>30685</v>
      </c>
      <c r="C36131" t="s">
        <v>33480</v>
      </c>
      <c r="D36131" t="s">
        <v>33476</v>
      </c>
      <c r="E36131"/>
      <c r="F36131"/>
      <c r="G36131"/>
      <c r="H36131"/>
      <c r="I36131"/>
      <c r="J36131"/>
      <c r="U36131" s="43"/>
      <c r="AE36131"/>
    </row>
    <row r="36132" spans="1:31">
      <c r="A36132">
        <v>84220</v>
      </c>
      <c r="B36132" t="s">
        <v>30686</v>
      </c>
      <c r="C36132" t="s">
        <v>33480</v>
      </c>
      <c r="D36132" t="s">
        <v>33476</v>
      </c>
      <c r="E36132"/>
      <c r="F36132"/>
      <c r="G36132"/>
      <c r="H36132"/>
      <c r="I36132"/>
      <c r="J36132"/>
      <c r="U36132" s="43"/>
      <c r="AE36132"/>
    </row>
    <row r="36133" spans="1:31">
      <c r="A36133">
        <v>84160</v>
      </c>
      <c r="B36133" t="s">
        <v>30687</v>
      </c>
      <c r="C36133" t="s">
        <v>33480</v>
      </c>
      <c r="D36133" t="s">
        <v>33476</v>
      </c>
      <c r="E36133"/>
      <c r="F36133"/>
      <c r="G36133"/>
      <c r="H36133"/>
      <c r="I36133"/>
      <c r="J36133"/>
      <c r="U36133" s="43"/>
      <c r="AE36133"/>
    </row>
    <row r="36134" spans="1:31">
      <c r="A36134">
        <v>84860</v>
      </c>
      <c r="B36134" t="s">
        <v>30688</v>
      </c>
      <c r="C36134" t="s">
        <v>33480</v>
      </c>
      <c r="D36134" t="e">
        <v>#N/A</v>
      </c>
      <c r="E36134"/>
      <c r="F36134"/>
      <c r="G36134"/>
      <c r="H36134"/>
      <c r="I36134"/>
      <c r="J36134"/>
      <c r="U36134" s="43"/>
      <c r="AE36134"/>
    </row>
    <row r="36135" spans="1:31">
      <c r="A36135">
        <v>84290</v>
      </c>
      <c r="B36135" t="s">
        <v>30689</v>
      </c>
      <c r="C36135" t="s">
        <v>33480</v>
      </c>
      <c r="D36135" t="s">
        <v>33476</v>
      </c>
      <c r="E36135"/>
      <c r="F36135"/>
      <c r="G36135"/>
      <c r="H36135"/>
      <c r="I36135"/>
      <c r="J36135"/>
      <c r="U36135" s="43"/>
      <c r="AE36135"/>
    </row>
    <row r="36136" spans="1:31">
      <c r="A36136">
        <v>84850</v>
      </c>
      <c r="B36136" t="s">
        <v>30690</v>
      </c>
      <c r="C36136" t="s">
        <v>33480</v>
      </c>
      <c r="D36136" t="e">
        <v>#N/A</v>
      </c>
      <c r="E36136"/>
      <c r="F36136"/>
      <c r="G36136"/>
      <c r="H36136"/>
      <c r="I36136"/>
      <c r="J36136"/>
      <c r="U36136" s="43"/>
      <c r="AE36136"/>
    </row>
    <row r="36137" spans="1:31">
      <c r="A36137">
        <v>84330</v>
      </c>
      <c r="B36137" t="s">
        <v>30691</v>
      </c>
      <c r="C36137" t="s">
        <v>33477</v>
      </c>
      <c r="D36137" t="s">
        <v>33476</v>
      </c>
      <c r="E36137"/>
      <c r="F36137"/>
      <c r="G36137"/>
      <c r="H36137"/>
      <c r="I36137"/>
      <c r="J36137"/>
      <c r="U36137" s="43"/>
      <c r="AE36137"/>
    </row>
    <row r="36138" spans="1:31">
      <c r="A36138">
        <v>84200</v>
      </c>
      <c r="B36138" t="s">
        <v>30692</v>
      </c>
      <c r="C36138" t="s">
        <v>33480</v>
      </c>
      <c r="D36138" t="s">
        <v>33476</v>
      </c>
      <c r="E36138"/>
      <c r="F36138"/>
      <c r="G36138"/>
      <c r="H36138"/>
      <c r="I36138"/>
      <c r="J36138"/>
      <c r="U36138" s="43"/>
      <c r="AE36138"/>
    </row>
    <row r="36139" spans="1:31">
      <c r="A36139">
        <v>84750</v>
      </c>
      <c r="B36139" t="s">
        <v>30693</v>
      </c>
      <c r="C36139" t="s">
        <v>33480</v>
      </c>
      <c r="D36139" t="s">
        <v>33476</v>
      </c>
      <c r="E36139"/>
      <c r="F36139"/>
      <c r="G36139"/>
      <c r="H36139"/>
      <c r="I36139"/>
      <c r="J36139"/>
      <c r="U36139" s="43"/>
      <c r="AE36139"/>
    </row>
    <row r="36140" spans="1:31">
      <c r="A36140">
        <v>84400</v>
      </c>
      <c r="B36140" t="s">
        <v>30694</v>
      </c>
      <c r="C36140" t="s">
        <v>33480</v>
      </c>
      <c r="D36140" t="s">
        <v>33476</v>
      </c>
      <c r="E36140"/>
      <c r="F36140"/>
      <c r="G36140"/>
      <c r="H36140"/>
      <c r="I36140"/>
      <c r="J36140"/>
      <c r="U36140" s="43"/>
      <c r="AE36140"/>
    </row>
    <row r="36141" spans="1:31">
      <c r="A36141">
        <v>84510</v>
      </c>
      <c r="B36141" t="s">
        <v>30695</v>
      </c>
      <c r="C36141" t="s">
        <v>33480</v>
      </c>
      <c r="D36141" t="s">
        <v>33476</v>
      </c>
      <c r="E36141"/>
      <c r="F36141"/>
      <c r="G36141"/>
      <c r="H36141"/>
      <c r="I36141"/>
      <c r="J36141"/>
      <c r="U36141" s="43"/>
      <c r="AE36141"/>
    </row>
    <row r="36142" spans="1:31">
      <c r="A36142">
        <v>84300</v>
      </c>
      <c r="B36142" t="s">
        <v>30696</v>
      </c>
      <c r="C36142" t="s">
        <v>33480</v>
      </c>
      <c r="D36142" t="s">
        <v>33476</v>
      </c>
      <c r="E36142"/>
      <c r="F36142"/>
      <c r="G36142"/>
      <c r="H36142"/>
      <c r="I36142"/>
      <c r="J36142"/>
      <c r="U36142" s="43"/>
      <c r="AE36142"/>
    </row>
    <row r="36143" spans="1:31">
      <c r="A36143">
        <v>84300</v>
      </c>
      <c r="B36143" t="s">
        <v>30696</v>
      </c>
      <c r="C36143" t="s">
        <v>33480</v>
      </c>
      <c r="D36143" t="s">
        <v>33476</v>
      </c>
      <c r="E36143"/>
      <c r="F36143"/>
      <c r="G36143"/>
      <c r="H36143"/>
      <c r="I36143"/>
      <c r="J36143"/>
      <c r="U36143" s="43"/>
      <c r="AE36143"/>
    </row>
    <row r="36144" spans="1:31">
      <c r="A36144">
        <v>84470</v>
      </c>
      <c r="B36144" t="s">
        <v>30697</v>
      </c>
      <c r="C36144" t="s">
        <v>33480</v>
      </c>
      <c r="D36144" t="e">
        <v>#N/A</v>
      </c>
      <c r="E36144"/>
      <c r="F36144"/>
      <c r="G36144"/>
      <c r="H36144"/>
      <c r="I36144"/>
      <c r="J36144"/>
      <c r="U36144" s="43"/>
      <c r="AE36144"/>
    </row>
    <row r="36145" spans="1:31">
      <c r="A36145">
        <v>84230</v>
      </c>
      <c r="B36145" t="s">
        <v>30698</v>
      </c>
      <c r="C36145" t="s">
        <v>33480</v>
      </c>
      <c r="D36145" t="e">
        <v>#N/A</v>
      </c>
      <c r="E36145"/>
      <c r="F36145"/>
      <c r="G36145"/>
      <c r="H36145"/>
      <c r="I36145"/>
      <c r="J36145"/>
      <c r="U36145" s="43"/>
      <c r="AE36145"/>
    </row>
    <row r="36146" spans="1:31">
      <c r="A36146">
        <v>84460</v>
      </c>
      <c r="B36146" t="s">
        <v>30699</v>
      </c>
      <c r="C36146" t="s">
        <v>33480</v>
      </c>
      <c r="D36146" t="s">
        <v>33476</v>
      </c>
      <c r="E36146"/>
      <c r="F36146"/>
      <c r="G36146"/>
      <c r="H36146"/>
      <c r="I36146"/>
      <c r="J36146"/>
      <c r="U36146" s="43"/>
      <c r="AE36146"/>
    </row>
    <row r="36147" spans="1:31">
      <c r="A36147">
        <v>84350</v>
      </c>
      <c r="B36147" t="s">
        <v>30700</v>
      </c>
      <c r="C36147" t="s">
        <v>33480</v>
      </c>
      <c r="D36147" t="e">
        <v>#N/A</v>
      </c>
      <c r="E36147"/>
      <c r="F36147"/>
      <c r="G36147"/>
      <c r="H36147"/>
      <c r="I36147"/>
      <c r="J36147"/>
      <c r="U36147" s="43"/>
      <c r="AE36147"/>
    </row>
    <row r="36148" spans="1:31">
      <c r="A36148">
        <v>84110</v>
      </c>
      <c r="B36148" t="s">
        <v>30701</v>
      </c>
      <c r="C36148" t="s">
        <v>33480</v>
      </c>
      <c r="D36148" t="s">
        <v>33476</v>
      </c>
      <c r="E36148"/>
      <c r="F36148"/>
      <c r="G36148"/>
      <c r="H36148"/>
      <c r="I36148"/>
      <c r="J36148"/>
      <c r="U36148" s="43"/>
      <c r="AE36148"/>
    </row>
    <row r="36149" spans="1:31">
      <c r="A36149">
        <v>84410</v>
      </c>
      <c r="B36149" t="s">
        <v>30702</v>
      </c>
      <c r="C36149" t="s">
        <v>33477</v>
      </c>
      <c r="D36149" t="s">
        <v>33476</v>
      </c>
      <c r="E36149"/>
      <c r="F36149"/>
      <c r="G36149"/>
      <c r="H36149"/>
      <c r="I36149"/>
      <c r="J36149"/>
      <c r="U36149" s="43"/>
      <c r="AE36149"/>
    </row>
    <row r="36150" spans="1:31">
      <c r="A36150">
        <v>84160</v>
      </c>
      <c r="B36150" t="s">
        <v>30703</v>
      </c>
      <c r="C36150" t="s">
        <v>33480</v>
      </c>
      <c r="D36150" t="s">
        <v>33476</v>
      </c>
      <c r="E36150"/>
      <c r="F36150"/>
      <c r="G36150"/>
      <c r="H36150"/>
      <c r="I36150"/>
      <c r="J36150"/>
      <c r="U36150" s="43"/>
      <c r="AE36150"/>
    </row>
    <row r="36151" spans="1:31">
      <c r="A36151">
        <v>84320</v>
      </c>
      <c r="B36151" t="s">
        <v>30704</v>
      </c>
      <c r="C36151" t="s">
        <v>33480</v>
      </c>
      <c r="D36151" t="e">
        <v>#N/A</v>
      </c>
      <c r="E36151"/>
      <c r="F36151"/>
      <c r="G36151"/>
      <c r="H36151"/>
      <c r="I36151"/>
      <c r="J36151"/>
      <c r="U36151" s="43"/>
      <c r="AE36151"/>
    </row>
    <row r="36152" spans="1:31">
      <c r="A36152">
        <v>84340</v>
      </c>
      <c r="B36152" t="s">
        <v>30705</v>
      </c>
      <c r="C36152" t="s">
        <v>33477</v>
      </c>
      <c r="D36152" t="s">
        <v>33476</v>
      </c>
      <c r="E36152"/>
      <c r="F36152"/>
      <c r="G36152"/>
      <c r="H36152"/>
      <c r="I36152"/>
      <c r="J36152"/>
      <c r="U36152" s="43"/>
      <c r="AE36152"/>
    </row>
    <row r="36153" spans="1:31">
      <c r="A36153">
        <v>84110</v>
      </c>
      <c r="B36153" t="s">
        <v>30706</v>
      </c>
      <c r="C36153" t="s">
        <v>33480</v>
      </c>
      <c r="D36153" t="s">
        <v>33476</v>
      </c>
      <c r="E36153"/>
      <c r="F36153"/>
      <c r="G36153"/>
      <c r="H36153"/>
      <c r="I36153"/>
      <c r="J36153"/>
      <c r="U36153" s="43"/>
      <c r="AE36153"/>
    </row>
    <row r="36154" spans="1:31">
      <c r="A36154">
        <v>84410</v>
      </c>
      <c r="B36154" t="s">
        <v>30707</v>
      </c>
      <c r="C36154" t="s">
        <v>33477</v>
      </c>
      <c r="D36154" t="s">
        <v>33476</v>
      </c>
      <c r="E36154"/>
      <c r="F36154"/>
      <c r="G36154"/>
      <c r="H36154"/>
      <c r="I36154"/>
      <c r="J36154"/>
      <c r="U36154" s="43"/>
      <c r="AE36154"/>
    </row>
    <row r="36155" spans="1:31">
      <c r="A36155">
        <v>84400</v>
      </c>
      <c r="B36155" t="s">
        <v>11324</v>
      </c>
      <c r="C36155" t="s">
        <v>33480</v>
      </c>
      <c r="D36155" t="s">
        <v>33476</v>
      </c>
      <c r="E36155"/>
      <c r="F36155"/>
      <c r="G36155"/>
      <c r="H36155"/>
      <c r="I36155"/>
      <c r="J36155"/>
      <c r="U36155" s="43"/>
      <c r="AE36155"/>
    </row>
    <row r="36156" spans="1:31">
      <c r="A36156">
        <v>84400</v>
      </c>
      <c r="B36156" t="s">
        <v>12679</v>
      </c>
      <c r="C36156" t="s">
        <v>33480</v>
      </c>
      <c r="D36156" t="s">
        <v>33476</v>
      </c>
      <c r="E36156"/>
      <c r="F36156"/>
      <c r="G36156"/>
      <c r="H36156"/>
      <c r="I36156"/>
      <c r="J36156"/>
      <c r="U36156" s="43"/>
      <c r="AE36156"/>
    </row>
    <row r="36157" spans="1:31">
      <c r="A36157">
        <v>84190</v>
      </c>
      <c r="B36157" t="s">
        <v>30708</v>
      </c>
      <c r="C36157" t="s">
        <v>33480</v>
      </c>
      <c r="D36157" t="s">
        <v>33476</v>
      </c>
      <c r="E36157"/>
      <c r="F36157"/>
      <c r="G36157"/>
      <c r="H36157"/>
      <c r="I36157"/>
      <c r="J36157"/>
      <c r="U36157" s="43"/>
      <c r="AE36157"/>
    </row>
    <row r="36158" spans="1:31">
      <c r="A36158">
        <v>84220</v>
      </c>
      <c r="B36158" t="s">
        <v>30709</v>
      </c>
      <c r="C36158" t="s">
        <v>33480</v>
      </c>
      <c r="D36158" t="s">
        <v>33476</v>
      </c>
      <c r="E36158"/>
      <c r="F36158"/>
      <c r="G36158"/>
      <c r="H36158"/>
      <c r="I36158"/>
      <c r="J36158"/>
      <c r="U36158" s="43"/>
      <c r="AE36158"/>
    </row>
    <row r="36159" spans="1:31">
      <c r="A36159">
        <v>84220</v>
      </c>
      <c r="B36159" t="s">
        <v>30710</v>
      </c>
      <c r="C36159" t="s">
        <v>33480</v>
      </c>
      <c r="D36159" t="s">
        <v>33476</v>
      </c>
      <c r="E36159"/>
      <c r="F36159"/>
      <c r="G36159"/>
      <c r="H36159"/>
      <c r="I36159"/>
      <c r="J36159"/>
      <c r="U36159" s="43"/>
      <c r="AE36159"/>
    </row>
    <row r="36160" spans="1:31">
      <c r="A36160">
        <v>84240</v>
      </c>
      <c r="B36160" t="s">
        <v>30711</v>
      </c>
      <c r="C36160" t="s">
        <v>33480</v>
      </c>
      <c r="D36160" t="s">
        <v>33476</v>
      </c>
      <c r="E36160"/>
      <c r="F36160"/>
      <c r="G36160"/>
      <c r="H36160"/>
      <c r="I36160"/>
      <c r="J36160"/>
      <c r="U36160" s="43"/>
      <c r="AE36160"/>
    </row>
    <row r="36161" spans="1:31">
      <c r="A36161">
        <v>84600</v>
      </c>
      <c r="B36161" t="s">
        <v>30712</v>
      </c>
      <c r="C36161" t="s">
        <v>33477</v>
      </c>
      <c r="D36161" t="s">
        <v>33476</v>
      </c>
      <c r="E36161"/>
      <c r="F36161"/>
      <c r="G36161"/>
      <c r="H36161"/>
      <c r="I36161"/>
      <c r="J36161"/>
      <c r="U36161" s="43"/>
      <c r="AE36161"/>
    </row>
    <row r="36162" spans="1:31">
      <c r="A36162">
        <v>84800</v>
      </c>
      <c r="B36162" t="s">
        <v>30713</v>
      </c>
      <c r="C36162" t="s">
        <v>33480</v>
      </c>
      <c r="D36162" t="e">
        <v>#N/A</v>
      </c>
      <c r="E36162"/>
      <c r="F36162"/>
      <c r="G36162"/>
      <c r="H36162"/>
      <c r="I36162"/>
      <c r="J36162"/>
      <c r="U36162" s="43"/>
      <c r="AE36162"/>
    </row>
    <row r="36163" spans="1:31">
      <c r="A36163">
        <v>84450</v>
      </c>
      <c r="B36163" t="s">
        <v>30714</v>
      </c>
      <c r="C36163" t="s">
        <v>33480</v>
      </c>
      <c r="D36163" t="e">
        <v>#N/A</v>
      </c>
      <c r="E36163"/>
      <c r="F36163"/>
      <c r="G36163"/>
      <c r="H36163"/>
      <c r="I36163"/>
      <c r="J36163"/>
      <c r="U36163" s="43"/>
      <c r="AE36163"/>
    </row>
    <row r="36164" spans="1:31">
      <c r="A36164">
        <v>84150</v>
      </c>
      <c r="B36164" t="s">
        <v>3908</v>
      </c>
      <c r="C36164" t="s">
        <v>33480</v>
      </c>
      <c r="D36164" t="e">
        <v>#N/A</v>
      </c>
      <c r="E36164"/>
      <c r="F36164"/>
      <c r="G36164"/>
      <c r="H36164"/>
      <c r="I36164"/>
      <c r="J36164"/>
      <c r="U36164" s="43"/>
      <c r="AE36164"/>
    </row>
    <row r="36165" spans="1:31">
      <c r="A36165">
        <v>84220</v>
      </c>
      <c r="B36165" t="s">
        <v>30715</v>
      </c>
      <c r="C36165" t="s">
        <v>33480</v>
      </c>
      <c r="D36165" t="s">
        <v>33476</v>
      </c>
      <c r="E36165"/>
      <c r="F36165"/>
      <c r="G36165"/>
      <c r="H36165"/>
      <c r="I36165"/>
      <c r="J36165"/>
      <c r="U36165" s="43"/>
      <c r="AE36165"/>
    </row>
    <row r="36166" spans="1:31">
      <c r="A36166">
        <v>84480</v>
      </c>
      <c r="B36166" t="s">
        <v>12688</v>
      </c>
      <c r="C36166" t="s">
        <v>33480</v>
      </c>
      <c r="D36166" t="s">
        <v>33476</v>
      </c>
      <c r="E36166"/>
      <c r="F36166"/>
      <c r="G36166"/>
      <c r="H36166"/>
      <c r="I36166"/>
      <c r="J36166"/>
      <c r="U36166" s="43"/>
      <c r="AE36166"/>
    </row>
    <row r="36167" spans="1:31">
      <c r="A36167">
        <v>84190</v>
      </c>
      <c r="B36167" t="s">
        <v>30716</v>
      </c>
      <c r="C36167" t="s">
        <v>33480</v>
      </c>
      <c r="D36167" t="s">
        <v>33476</v>
      </c>
      <c r="E36167"/>
      <c r="F36167"/>
      <c r="G36167"/>
      <c r="H36167"/>
      <c r="I36167"/>
      <c r="J36167"/>
      <c r="U36167" s="43"/>
      <c r="AE36167"/>
    </row>
    <row r="36168" spans="1:31">
      <c r="A36168">
        <v>84400</v>
      </c>
      <c r="B36168" t="s">
        <v>30717</v>
      </c>
      <c r="C36168" t="s">
        <v>33480</v>
      </c>
      <c r="D36168" t="s">
        <v>33476</v>
      </c>
      <c r="E36168"/>
      <c r="F36168"/>
      <c r="G36168"/>
      <c r="H36168"/>
      <c r="I36168"/>
      <c r="J36168"/>
      <c r="U36168" s="43"/>
      <c r="AE36168"/>
    </row>
    <row r="36169" spans="1:31">
      <c r="A36169">
        <v>84290</v>
      </c>
      <c r="B36169" t="s">
        <v>30718</v>
      </c>
      <c r="C36169" t="s">
        <v>33480</v>
      </c>
      <c r="D36169" t="s">
        <v>33476</v>
      </c>
      <c r="E36169"/>
      <c r="F36169"/>
      <c r="G36169"/>
      <c r="H36169"/>
      <c r="I36169"/>
      <c r="J36169"/>
      <c r="U36169" s="43"/>
      <c r="AE36169"/>
    </row>
    <row r="36170" spans="1:31">
      <c r="A36170">
        <v>84800</v>
      </c>
      <c r="B36170" t="s">
        <v>30719</v>
      </c>
      <c r="C36170" t="s">
        <v>33480</v>
      </c>
      <c r="D36170" t="e">
        <v>#N/A</v>
      </c>
      <c r="E36170"/>
      <c r="F36170"/>
      <c r="G36170"/>
      <c r="H36170"/>
      <c r="I36170"/>
      <c r="J36170"/>
      <c r="U36170" s="43"/>
      <c r="AE36170"/>
    </row>
    <row r="36171" spans="1:31">
      <c r="A36171">
        <v>84840</v>
      </c>
      <c r="B36171" t="s">
        <v>30720</v>
      </c>
      <c r="C36171" t="s">
        <v>33480</v>
      </c>
      <c r="D36171" t="e">
        <v>#N/A</v>
      </c>
      <c r="E36171"/>
      <c r="F36171"/>
      <c r="G36171"/>
      <c r="H36171"/>
      <c r="I36171"/>
      <c r="J36171"/>
      <c r="U36171" s="43"/>
      <c r="AE36171"/>
    </row>
    <row r="36172" spans="1:31">
      <c r="A36172">
        <v>84840</v>
      </c>
      <c r="B36172" t="s">
        <v>30721</v>
      </c>
      <c r="C36172" t="s">
        <v>33480</v>
      </c>
      <c r="D36172" t="e">
        <v>#N/A</v>
      </c>
      <c r="E36172"/>
      <c r="F36172"/>
      <c r="G36172"/>
      <c r="H36172"/>
      <c r="I36172"/>
      <c r="J36172"/>
      <c r="U36172" s="43"/>
      <c r="AE36172"/>
    </row>
    <row r="36173" spans="1:31">
      <c r="A36173">
        <v>84360</v>
      </c>
      <c r="B36173" t="s">
        <v>30722</v>
      </c>
      <c r="C36173" t="s">
        <v>33480</v>
      </c>
      <c r="D36173" t="s">
        <v>33476</v>
      </c>
      <c r="E36173"/>
      <c r="F36173"/>
      <c r="G36173"/>
      <c r="H36173"/>
      <c r="I36173"/>
      <c r="J36173"/>
      <c r="U36173" s="43"/>
      <c r="AE36173"/>
    </row>
    <row r="36174" spans="1:31">
      <c r="A36174">
        <v>84220</v>
      </c>
      <c r="B36174" t="s">
        <v>30723</v>
      </c>
      <c r="C36174" t="s">
        <v>33480</v>
      </c>
      <c r="D36174" t="s">
        <v>33476</v>
      </c>
      <c r="E36174"/>
      <c r="F36174"/>
      <c r="G36174"/>
      <c r="H36174"/>
      <c r="I36174"/>
      <c r="J36174"/>
      <c r="U36174" s="43"/>
      <c r="AE36174"/>
    </row>
    <row r="36175" spans="1:31">
      <c r="A36175">
        <v>84870</v>
      </c>
      <c r="B36175" t="s">
        <v>30724</v>
      </c>
      <c r="C36175" t="s">
        <v>33480</v>
      </c>
      <c r="D36175" t="e">
        <v>#N/A</v>
      </c>
      <c r="E36175"/>
      <c r="F36175"/>
      <c r="G36175"/>
      <c r="H36175"/>
      <c r="I36175"/>
      <c r="J36175"/>
      <c r="U36175" s="43"/>
      <c r="AE36175"/>
    </row>
    <row r="36176" spans="1:31">
      <c r="A36176">
        <v>84160</v>
      </c>
      <c r="B36176" t="s">
        <v>30725</v>
      </c>
      <c r="C36176" t="s">
        <v>33480</v>
      </c>
      <c r="D36176" t="s">
        <v>33476</v>
      </c>
      <c r="E36176"/>
      <c r="F36176"/>
      <c r="G36176"/>
      <c r="H36176"/>
      <c r="I36176"/>
      <c r="J36176"/>
      <c r="U36176" s="43"/>
      <c r="AE36176"/>
    </row>
    <row r="36177" spans="1:31">
      <c r="A36177">
        <v>84340</v>
      </c>
      <c r="B36177" t="s">
        <v>30726</v>
      </c>
      <c r="C36177" t="s">
        <v>33477</v>
      </c>
      <c r="D36177" t="s">
        <v>33476</v>
      </c>
      <c r="E36177"/>
      <c r="F36177"/>
      <c r="G36177"/>
      <c r="H36177"/>
      <c r="I36177"/>
      <c r="J36177"/>
      <c r="U36177" s="43"/>
      <c r="AE36177"/>
    </row>
    <row r="36178" spans="1:31">
      <c r="A36178">
        <v>84570</v>
      </c>
      <c r="B36178" t="s">
        <v>30727</v>
      </c>
      <c r="C36178" t="s">
        <v>33480</v>
      </c>
      <c r="D36178" t="s">
        <v>33476</v>
      </c>
      <c r="E36178"/>
      <c r="F36178"/>
      <c r="G36178"/>
      <c r="H36178"/>
      <c r="I36178"/>
      <c r="J36178"/>
      <c r="U36178" s="43"/>
      <c r="AE36178"/>
    </row>
    <row r="36179" spans="1:31">
      <c r="A36179">
        <v>84660</v>
      </c>
      <c r="B36179" t="s">
        <v>13870</v>
      </c>
      <c r="C36179" t="s">
        <v>33480</v>
      </c>
      <c r="D36179" t="e">
        <v>#N/A</v>
      </c>
      <c r="E36179"/>
      <c r="F36179"/>
      <c r="G36179"/>
      <c r="H36179"/>
      <c r="I36179"/>
      <c r="J36179"/>
      <c r="U36179" s="43"/>
      <c r="AE36179"/>
    </row>
    <row r="36180" spans="1:31">
      <c r="A36180">
        <v>84380</v>
      </c>
      <c r="B36180" t="s">
        <v>30728</v>
      </c>
      <c r="C36180" t="s">
        <v>33480</v>
      </c>
      <c r="D36180" t="s">
        <v>33476</v>
      </c>
      <c r="E36180"/>
      <c r="F36180"/>
      <c r="G36180"/>
      <c r="H36180"/>
      <c r="I36180"/>
      <c r="J36180"/>
      <c r="U36180" s="43"/>
      <c r="AE36180"/>
    </row>
    <row r="36181" spans="1:31">
      <c r="A36181">
        <v>84560</v>
      </c>
      <c r="B36181" t="s">
        <v>30729</v>
      </c>
      <c r="C36181" t="s">
        <v>33480</v>
      </c>
      <c r="D36181" t="e">
        <v>#N/A</v>
      </c>
      <c r="E36181"/>
      <c r="F36181"/>
      <c r="G36181"/>
      <c r="H36181"/>
      <c r="I36181"/>
      <c r="J36181"/>
      <c r="U36181" s="43"/>
      <c r="AE36181"/>
    </row>
    <row r="36182" spans="1:31">
      <c r="A36182">
        <v>84360</v>
      </c>
      <c r="B36182" t="s">
        <v>30730</v>
      </c>
      <c r="C36182" t="s">
        <v>33480</v>
      </c>
      <c r="D36182" t="s">
        <v>33476</v>
      </c>
      <c r="E36182"/>
      <c r="F36182"/>
      <c r="G36182"/>
      <c r="H36182"/>
      <c r="I36182"/>
      <c r="J36182"/>
      <c r="U36182" s="43"/>
      <c r="AE36182"/>
    </row>
    <row r="36183" spans="1:31">
      <c r="A36183">
        <v>84570</v>
      </c>
      <c r="B36183" t="s">
        <v>30731</v>
      </c>
      <c r="C36183" t="s">
        <v>33480</v>
      </c>
      <c r="D36183" t="s">
        <v>33476</v>
      </c>
      <c r="E36183"/>
      <c r="F36183"/>
      <c r="G36183"/>
      <c r="H36183"/>
      <c r="I36183"/>
      <c r="J36183"/>
      <c r="U36183" s="43"/>
      <c r="AE36183"/>
    </row>
    <row r="36184" spans="1:31">
      <c r="A36184">
        <v>84120</v>
      </c>
      <c r="B36184" t="s">
        <v>1812</v>
      </c>
      <c r="C36184" t="s">
        <v>33480</v>
      </c>
      <c r="D36184" t="s">
        <v>33476</v>
      </c>
      <c r="E36184"/>
      <c r="F36184"/>
      <c r="G36184"/>
      <c r="H36184"/>
      <c r="I36184"/>
      <c r="J36184"/>
      <c r="U36184" s="43"/>
      <c r="AE36184"/>
    </row>
    <row r="36185" spans="1:31">
      <c r="A36185">
        <v>84330</v>
      </c>
      <c r="B36185" t="s">
        <v>30732</v>
      </c>
      <c r="C36185" t="s">
        <v>33477</v>
      </c>
      <c r="D36185" t="s">
        <v>33476</v>
      </c>
      <c r="E36185"/>
      <c r="F36185"/>
      <c r="G36185"/>
      <c r="H36185"/>
      <c r="I36185"/>
      <c r="J36185"/>
      <c r="U36185" s="43"/>
      <c r="AE36185"/>
    </row>
    <row r="36186" spans="1:31">
      <c r="A36186">
        <v>84430</v>
      </c>
      <c r="B36186" t="s">
        <v>30733</v>
      </c>
      <c r="C36186" t="s">
        <v>33480</v>
      </c>
      <c r="D36186" t="e">
        <v>#N/A</v>
      </c>
      <c r="E36186"/>
      <c r="F36186"/>
      <c r="G36186"/>
      <c r="H36186"/>
      <c r="I36186"/>
      <c r="J36186"/>
      <c r="U36186" s="43"/>
      <c r="AE36186"/>
    </row>
    <row r="36187" spans="1:31">
      <c r="A36187">
        <v>84390</v>
      </c>
      <c r="B36187" t="s">
        <v>30734</v>
      </c>
      <c r="C36187" t="s">
        <v>33478</v>
      </c>
      <c r="D36187" t="s">
        <v>33476</v>
      </c>
      <c r="E36187"/>
      <c r="F36187"/>
      <c r="G36187"/>
      <c r="H36187"/>
      <c r="I36187"/>
      <c r="J36187"/>
      <c r="U36187" s="43"/>
      <c r="AE36187"/>
    </row>
    <row r="36188" spans="1:31">
      <c r="A36188">
        <v>84170</v>
      </c>
      <c r="B36188" t="s">
        <v>30735</v>
      </c>
      <c r="C36188" t="s">
        <v>33480</v>
      </c>
      <c r="D36188" t="s">
        <v>33476</v>
      </c>
      <c r="E36188"/>
      <c r="F36188"/>
      <c r="G36188"/>
      <c r="H36188"/>
      <c r="I36188"/>
      <c r="J36188"/>
      <c r="U36188" s="43"/>
      <c r="AE36188"/>
    </row>
    <row r="36189" spans="1:31">
      <c r="A36189">
        <v>84310</v>
      </c>
      <c r="B36189" t="s">
        <v>30736</v>
      </c>
      <c r="C36189" t="s">
        <v>33480</v>
      </c>
      <c r="D36189" t="e">
        <v>#N/A</v>
      </c>
      <c r="E36189"/>
      <c r="F36189"/>
      <c r="G36189"/>
      <c r="H36189"/>
      <c r="I36189"/>
      <c r="J36189"/>
      <c r="U36189" s="43"/>
      <c r="AE36189"/>
    </row>
    <row r="36190" spans="1:31">
      <c r="A36190">
        <v>84570</v>
      </c>
      <c r="B36190" t="s">
        <v>30737</v>
      </c>
      <c r="C36190" t="s">
        <v>33480</v>
      </c>
      <c r="D36190" t="s">
        <v>33476</v>
      </c>
      <c r="E36190"/>
      <c r="F36190"/>
      <c r="G36190"/>
      <c r="H36190"/>
      <c r="I36190"/>
      <c r="J36190"/>
      <c r="U36190" s="43"/>
      <c r="AE36190"/>
    </row>
    <row r="36191" spans="1:31">
      <c r="A36191">
        <v>84550</v>
      </c>
      <c r="B36191" t="s">
        <v>30738</v>
      </c>
      <c r="C36191" t="s">
        <v>33480</v>
      </c>
      <c r="D36191" t="e">
        <v>#N/A</v>
      </c>
      <c r="E36191"/>
      <c r="F36191"/>
      <c r="G36191"/>
      <c r="H36191"/>
      <c r="I36191"/>
      <c r="J36191"/>
      <c r="U36191" s="43"/>
      <c r="AE36191"/>
    </row>
    <row r="36192" spans="1:31">
      <c r="A36192">
        <v>84240</v>
      </c>
      <c r="B36192" t="s">
        <v>30739</v>
      </c>
      <c r="C36192" t="s">
        <v>33480</v>
      </c>
      <c r="D36192" t="s">
        <v>33476</v>
      </c>
      <c r="E36192"/>
      <c r="F36192"/>
      <c r="G36192"/>
      <c r="H36192"/>
      <c r="I36192"/>
      <c r="J36192"/>
      <c r="U36192" s="43"/>
      <c r="AE36192"/>
    </row>
    <row r="36193" spans="1:31">
      <c r="A36193">
        <v>84220</v>
      </c>
      <c r="B36193" t="s">
        <v>13328</v>
      </c>
      <c r="C36193" t="s">
        <v>33480</v>
      </c>
      <c r="D36193" t="s">
        <v>33476</v>
      </c>
      <c r="E36193"/>
      <c r="F36193"/>
      <c r="G36193"/>
      <c r="H36193"/>
      <c r="I36193"/>
      <c r="J36193"/>
      <c r="U36193" s="43"/>
      <c r="AE36193"/>
    </row>
    <row r="36194" spans="1:31">
      <c r="A36194">
        <v>84580</v>
      </c>
      <c r="B36194" t="s">
        <v>30740</v>
      </c>
      <c r="C36194" t="s">
        <v>33480</v>
      </c>
      <c r="D36194" t="e">
        <v>#N/A</v>
      </c>
      <c r="E36194"/>
      <c r="F36194"/>
      <c r="G36194"/>
      <c r="H36194"/>
      <c r="I36194"/>
      <c r="J36194"/>
      <c r="U36194" s="43"/>
      <c r="AE36194"/>
    </row>
    <row r="36195" spans="1:31">
      <c r="A36195">
        <v>84100</v>
      </c>
      <c r="B36195" t="s">
        <v>30741</v>
      </c>
      <c r="C36195" t="s">
        <v>33480</v>
      </c>
      <c r="D36195" t="s">
        <v>33476</v>
      </c>
      <c r="E36195"/>
      <c r="F36195"/>
      <c r="G36195"/>
      <c r="H36195"/>
      <c r="I36195"/>
      <c r="J36195"/>
      <c r="U36195" s="43"/>
      <c r="AE36195"/>
    </row>
    <row r="36196" spans="1:31">
      <c r="A36196">
        <v>84210</v>
      </c>
      <c r="B36196" t="s">
        <v>30742</v>
      </c>
      <c r="C36196" t="s">
        <v>33480</v>
      </c>
      <c r="D36196" t="s">
        <v>33476</v>
      </c>
      <c r="E36196"/>
      <c r="F36196"/>
      <c r="G36196"/>
      <c r="H36196"/>
      <c r="I36196"/>
      <c r="J36196"/>
      <c r="U36196" s="43"/>
      <c r="AE36196"/>
    </row>
    <row r="36197" spans="1:31">
      <c r="A36197">
        <v>84120</v>
      </c>
      <c r="B36197" t="s">
        <v>30743</v>
      </c>
      <c r="C36197" t="s">
        <v>33480</v>
      </c>
      <c r="D36197" t="s">
        <v>33476</v>
      </c>
      <c r="E36197"/>
      <c r="F36197"/>
      <c r="G36197"/>
      <c r="H36197"/>
      <c r="I36197"/>
      <c r="J36197"/>
      <c r="U36197" s="43"/>
      <c r="AE36197"/>
    </row>
    <row r="36198" spans="1:31">
      <c r="A36198">
        <v>84240</v>
      </c>
      <c r="B36198" t="s">
        <v>30744</v>
      </c>
      <c r="C36198" t="s">
        <v>33480</v>
      </c>
      <c r="D36198" t="s">
        <v>33476</v>
      </c>
      <c r="E36198"/>
      <c r="F36198"/>
      <c r="G36198"/>
      <c r="H36198"/>
      <c r="I36198"/>
      <c r="J36198"/>
      <c r="U36198" s="43"/>
      <c r="AE36198"/>
    </row>
    <row r="36199" spans="1:31">
      <c r="A36199">
        <v>84420</v>
      </c>
      <c r="B36199" t="s">
        <v>30745</v>
      </c>
      <c r="C36199" t="s">
        <v>33480</v>
      </c>
      <c r="D36199" t="e">
        <v>#N/A</v>
      </c>
      <c r="E36199"/>
      <c r="F36199"/>
      <c r="G36199"/>
      <c r="H36199"/>
      <c r="I36199"/>
      <c r="J36199"/>
      <c r="U36199" s="43"/>
      <c r="AE36199"/>
    </row>
    <row r="36200" spans="1:31">
      <c r="A36200">
        <v>84130</v>
      </c>
      <c r="B36200" t="s">
        <v>27502</v>
      </c>
      <c r="C36200" t="s">
        <v>33480</v>
      </c>
      <c r="D36200" t="s">
        <v>33476</v>
      </c>
      <c r="E36200"/>
      <c r="F36200"/>
      <c r="G36200"/>
      <c r="H36200"/>
      <c r="I36200"/>
      <c r="J36200"/>
      <c r="U36200" s="43"/>
      <c r="AE36200"/>
    </row>
    <row r="36201" spans="1:31">
      <c r="A36201">
        <v>84360</v>
      </c>
      <c r="B36201" t="s">
        <v>30746</v>
      </c>
      <c r="C36201" t="s">
        <v>33480</v>
      </c>
      <c r="D36201" t="s">
        <v>33476</v>
      </c>
      <c r="E36201"/>
      <c r="F36201"/>
      <c r="G36201"/>
      <c r="H36201"/>
      <c r="I36201"/>
      <c r="J36201"/>
      <c r="U36201" s="43"/>
      <c r="AE36201"/>
    </row>
    <row r="36202" spans="1:31">
      <c r="A36202">
        <v>84110</v>
      </c>
      <c r="B36202" t="s">
        <v>30747</v>
      </c>
      <c r="C36202" t="s">
        <v>33480</v>
      </c>
      <c r="D36202" t="s">
        <v>33476</v>
      </c>
      <c r="E36202"/>
      <c r="F36202"/>
      <c r="G36202"/>
      <c r="H36202"/>
      <c r="I36202"/>
      <c r="J36202"/>
      <c r="U36202" s="43"/>
      <c r="AE36202"/>
    </row>
    <row r="36203" spans="1:31">
      <c r="A36203">
        <v>84160</v>
      </c>
      <c r="B36203" t="s">
        <v>30748</v>
      </c>
      <c r="C36203" t="s">
        <v>33480</v>
      </c>
      <c r="D36203" t="s">
        <v>33476</v>
      </c>
      <c r="E36203"/>
      <c r="F36203"/>
      <c r="G36203"/>
      <c r="H36203"/>
      <c r="I36203"/>
      <c r="J36203"/>
      <c r="U36203" s="43"/>
      <c r="AE36203"/>
    </row>
    <row r="36204" spans="1:31">
      <c r="A36204">
        <v>84110</v>
      </c>
      <c r="B36204" t="s">
        <v>30749</v>
      </c>
      <c r="C36204" t="s">
        <v>33480</v>
      </c>
      <c r="D36204" t="s">
        <v>33476</v>
      </c>
      <c r="E36204"/>
      <c r="F36204"/>
      <c r="G36204"/>
      <c r="H36204"/>
      <c r="I36204"/>
      <c r="J36204"/>
      <c r="U36204" s="43"/>
      <c r="AE36204"/>
    </row>
    <row r="36205" spans="1:31">
      <c r="A36205">
        <v>84600</v>
      </c>
      <c r="B36205" t="s">
        <v>30750</v>
      </c>
      <c r="C36205" t="s">
        <v>33477</v>
      </c>
      <c r="D36205" t="s">
        <v>33476</v>
      </c>
      <c r="E36205"/>
      <c r="F36205"/>
      <c r="G36205"/>
      <c r="H36205"/>
      <c r="I36205"/>
      <c r="J36205"/>
      <c r="U36205" s="43"/>
      <c r="AE36205"/>
    </row>
    <row r="36206" spans="1:31">
      <c r="A36206">
        <v>84110</v>
      </c>
      <c r="B36206" t="s">
        <v>30751</v>
      </c>
      <c r="C36206" t="s">
        <v>33480</v>
      </c>
      <c r="D36206" t="s">
        <v>33476</v>
      </c>
      <c r="E36206"/>
      <c r="F36206"/>
      <c r="G36206"/>
      <c r="H36206"/>
      <c r="I36206"/>
      <c r="J36206"/>
      <c r="U36206" s="43"/>
      <c r="AE36206"/>
    </row>
    <row r="36207" spans="1:31">
      <c r="A36207">
        <v>84440</v>
      </c>
      <c r="B36207" t="s">
        <v>30752</v>
      </c>
      <c r="C36207" t="s">
        <v>33480</v>
      </c>
      <c r="D36207" t="s">
        <v>33476</v>
      </c>
      <c r="E36207"/>
      <c r="F36207"/>
      <c r="G36207"/>
      <c r="H36207"/>
      <c r="I36207"/>
      <c r="J36207"/>
      <c r="U36207" s="43"/>
      <c r="AE36207"/>
    </row>
    <row r="36208" spans="1:31">
      <c r="A36208">
        <v>84190</v>
      </c>
      <c r="B36208" t="s">
        <v>30753</v>
      </c>
      <c r="C36208" t="s">
        <v>33480</v>
      </c>
      <c r="D36208" t="s">
        <v>33476</v>
      </c>
      <c r="E36208"/>
      <c r="F36208"/>
      <c r="G36208"/>
      <c r="H36208"/>
      <c r="I36208"/>
      <c r="J36208"/>
      <c r="U36208" s="43"/>
      <c r="AE36208"/>
    </row>
    <row r="36209" spans="1:31">
      <c r="A36209">
        <v>84210</v>
      </c>
      <c r="B36209" t="s">
        <v>30754</v>
      </c>
      <c r="C36209" t="s">
        <v>33480</v>
      </c>
      <c r="D36209" t="s">
        <v>33476</v>
      </c>
      <c r="E36209"/>
      <c r="F36209"/>
      <c r="G36209"/>
      <c r="H36209"/>
      <c r="I36209"/>
      <c r="J36209"/>
      <c r="U36209" s="43"/>
      <c r="AE36209"/>
    </row>
    <row r="36210" spans="1:31">
      <c r="A36210">
        <v>84220</v>
      </c>
      <c r="B36210" t="s">
        <v>13973</v>
      </c>
      <c r="C36210" t="s">
        <v>33480</v>
      </c>
      <c r="D36210" t="s">
        <v>33476</v>
      </c>
      <c r="E36210"/>
      <c r="F36210"/>
      <c r="G36210"/>
      <c r="H36210"/>
      <c r="I36210"/>
      <c r="J36210"/>
      <c r="U36210" s="43"/>
      <c r="AE36210"/>
    </row>
    <row r="36211" spans="1:31">
      <c r="A36211">
        <v>84400</v>
      </c>
      <c r="B36211" t="s">
        <v>30755</v>
      </c>
      <c r="C36211" t="s">
        <v>33480</v>
      </c>
      <c r="D36211" t="s">
        <v>33476</v>
      </c>
      <c r="E36211"/>
      <c r="F36211"/>
      <c r="G36211"/>
      <c r="H36211"/>
      <c r="I36211"/>
      <c r="J36211"/>
      <c r="U36211" s="43"/>
      <c r="AE36211"/>
    </row>
    <row r="36212" spans="1:31">
      <c r="A36212">
        <v>84110</v>
      </c>
      <c r="B36212" t="s">
        <v>30756</v>
      </c>
      <c r="C36212" t="s">
        <v>33480</v>
      </c>
      <c r="D36212" t="s">
        <v>33476</v>
      </c>
      <c r="E36212"/>
      <c r="F36212"/>
      <c r="G36212"/>
      <c r="H36212"/>
      <c r="I36212"/>
      <c r="J36212"/>
      <c r="U36212" s="43"/>
      <c r="AE36212"/>
    </row>
    <row r="36213" spans="1:31">
      <c r="A36213">
        <v>84400</v>
      </c>
      <c r="B36213" t="s">
        <v>30757</v>
      </c>
      <c r="C36213" t="s">
        <v>33480</v>
      </c>
      <c r="D36213" t="s">
        <v>33476</v>
      </c>
      <c r="E36213"/>
      <c r="F36213"/>
      <c r="G36213"/>
      <c r="H36213"/>
      <c r="I36213"/>
      <c r="J36213"/>
      <c r="U36213" s="43"/>
      <c r="AE36213"/>
    </row>
    <row r="36214" spans="1:31">
      <c r="A36214">
        <v>84290</v>
      </c>
      <c r="B36214" t="s">
        <v>30758</v>
      </c>
      <c r="C36214" t="s">
        <v>33480</v>
      </c>
      <c r="D36214" t="s">
        <v>33476</v>
      </c>
      <c r="E36214"/>
      <c r="F36214"/>
      <c r="G36214"/>
      <c r="H36214"/>
      <c r="I36214"/>
      <c r="J36214"/>
      <c r="U36214" s="43"/>
      <c r="AE36214"/>
    </row>
    <row r="36215" spans="1:31">
      <c r="A36215">
        <v>84390</v>
      </c>
      <c r="B36215" t="s">
        <v>2441</v>
      </c>
      <c r="C36215" t="s">
        <v>33478</v>
      </c>
      <c r="D36215" t="s">
        <v>33476</v>
      </c>
      <c r="E36215"/>
      <c r="F36215"/>
      <c r="G36215"/>
      <c r="H36215"/>
      <c r="I36215"/>
      <c r="J36215"/>
      <c r="U36215" s="43"/>
      <c r="AE36215"/>
    </row>
    <row r="36216" spans="1:31">
      <c r="A36216">
        <v>84210</v>
      </c>
      <c r="B36216" t="s">
        <v>7130</v>
      </c>
      <c r="C36216" t="s">
        <v>33480</v>
      </c>
      <c r="D36216" t="s">
        <v>33476</v>
      </c>
      <c r="E36216"/>
      <c r="F36216"/>
      <c r="G36216"/>
      <c r="H36216"/>
      <c r="I36216"/>
      <c r="J36216"/>
      <c r="U36216" s="43"/>
      <c r="AE36216"/>
    </row>
    <row r="36217" spans="1:31">
      <c r="A36217">
        <v>84330</v>
      </c>
      <c r="B36217" t="s">
        <v>30759</v>
      </c>
      <c r="C36217" t="s">
        <v>33477</v>
      </c>
      <c r="D36217" t="s">
        <v>33476</v>
      </c>
      <c r="E36217"/>
      <c r="F36217"/>
      <c r="G36217"/>
      <c r="H36217"/>
      <c r="I36217"/>
      <c r="J36217"/>
      <c r="U36217" s="43"/>
      <c r="AE36217"/>
    </row>
    <row r="36218" spans="1:31">
      <c r="A36218">
        <v>84390</v>
      </c>
      <c r="B36218" t="s">
        <v>30760</v>
      </c>
      <c r="C36218" t="s">
        <v>33478</v>
      </c>
      <c r="D36218" t="s">
        <v>33476</v>
      </c>
      <c r="E36218"/>
      <c r="F36218"/>
      <c r="G36218"/>
      <c r="H36218"/>
      <c r="I36218"/>
      <c r="J36218"/>
      <c r="U36218" s="43"/>
      <c r="AE36218"/>
    </row>
    <row r="36219" spans="1:31">
      <c r="A36219">
        <v>84110</v>
      </c>
      <c r="B36219" t="s">
        <v>30761</v>
      </c>
      <c r="C36219" t="s">
        <v>33480</v>
      </c>
      <c r="D36219" t="s">
        <v>33476</v>
      </c>
      <c r="E36219"/>
      <c r="F36219"/>
      <c r="G36219"/>
      <c r="H36219"/>
      <c r="I36219"/>
      <c r="J36219"/>
      <c r="U36219" s="43"/>
      <c r="AE36219"/>
    </row>
    <row r="36220" spans="1:31">
      <c r="A36220">
        <v>84750</v>
      </c>
      <c r="B36220" t="s">
        <v>30762</v>
      </c>
      <c r="C36220" t="s">
        <v>33480</v>
      </c>
      <c r="D36220" t="s">
        <v>33476</v>
      </c>
      <c r="E36220"/>
      <c r="F36220"/>
      <c r="G36220"/>
      <c r="H36220"/>
      <c r="I36220"/>
      <c r="J36220"/>
      <c r="U36220" s="43"/>
      <c r="AE36220"/>
    </row>
    <row r="36221" spans="1:31">
      <c r="A36221">
        <v>84760</v>
      </c>
      <c r="B36221" t="s">
        <v>30763</v>
      </c>
      <c r="C36221" t="s">
        <v>33480</v>
      </c>
      <c r="D36221" t="e">
        <v>#N/A</v>
      </c>
      <c r="E36221"/>
      <c r="F36221"/>
      <c r="G36221"/>
      <c r="H36221"/>
      <c r="I36221"/>
      <c r="J36221"/>
      <c r="U36221" s="43"/>
      <c r="AE36221"/>
    </row>
    <row r="36222" spans="1:31">
      <c r="A36222">
        <v>84220</v>
      </c>
      <c r="B36222" t="s">
        <v>30764</v>
      </c>
      <c r="C36222" t="s">
        <v>33480</v>
      </c>
      <c r="D36222" t="s">
        <v>33476</v>
      </c>
      <c r="E36222"/>
      <c r="F36222"/>
      <c r="G36222"/>
      <c r="H36222"/>
      <c r="I36222"/>
      <c r="J36222"/>
      <c r="U36222" s="43"/>
      <c r="AE36222"/>
    </row>
    <row r="36223" spans="1:31">
      <c r="A36223">
        <v>84330</v>
      </c>
      <c r="B36223" t="s">
        <v>30765</v>
      </c>
      <c r="C36223" t="s">
        <v>33477</v>
      </c>
      <c r="D36223" t="s">
        <v>33476</v>
      </c>
      <c r="E36223"/>
      <c r="F36223"/>
      <c r="G36223"/>
      <c r="H36223"/>
      <c r="I36223"/>
      <c r="J36223"/>
      <c r="U36223" s="43"/>
      <c r="AE36223"/>
    </row>
    <row r="36224" spans="1:31">
      <c r="A36224">
        <v>84110</v>
      </c>
      <c r="B36224" t="s">
        <v>30766</v>
      </c>
      <c r="C36224" t="s">
        <v>33480</v>
      </c>
      <c r="D36224" t="s">
        <v>33476</v>
      </c>
      <c r="E36224"/>
      <c r="F36224"/>
      <c r="G36224"/>
      <c r="H36224"/>
      <c r="I36224"/>
      <c r="J36224"/>
      <c r="U36224" s="43"/>
      <c r="AE36224"/>
    </row>
    <row r="36225" spans="1:31">
      <c r="A36225">
        <v>84290</v>
      </c>
      <c r="B36225" t="s">
        <v>30767</v>
      </c>
      <c r="C36225" t="s">
        <v>33480</v>
      </c>
      <c r="D36225" t="s">
        <v>33476</v>
      </c>
      <c r="E36225"/>
      <c r="F36225"/>
      <c r="G36225"/>
      <c r="H36225"/>
      <c r="I36225"/>
      <c r="J36225"/>
      <c r="U36225" s="43"/>
      <c r="AE36225"/>
    </row>
    <row r="36226" spans="1:31">
      <c r="A36226">
        <v>84490</v>
      </c>
      <c r="B36226" t="s">
        <v>30768</v>
      </c>
      <c r="C36226" t="s">
        <v>33477</v>
      </c>
      <c r="D36226" t="s">
        <v>33476</v>
      </c>
      <c r="E36226"/>
      <c r="F36226"/>
      <c r="G36226"/>
      <c r="H36226"/>
      <c r="I36226"/>
      <c r="J36226"/>
      <c r="U36226" s="43"/>
      <c r="AE36226"/>
    </row>
    <row r="36227" spans="1:31">
      <c r="A36227">
        <v>84450</v>
      </c>
      <c r="B36227" t="s">
        <v>30769</v>
      </c>
      <c r="C36227" t="s">
        <v>33480</v>
      </c>
      <c r="D36227" t="e">
        <v>#N/A</v>
      </c>
      <c r="E36227"/>
      <c r="F36227"/>
      <c r="G36227"/>
      <c r="H36227"/>
      <c r="I36227"/>
      <c r="J36227"/>
      <c r="U36227" s="43"/>
      <c r="AE36227"/>
    </row>
    <row r="36228" spans="1:31">
      <c r="A36228">
        <v>84390</v>
      </c>
      <c r="B36228" t="s">
        <v>30770</v>
      </c>
      <c r="C36228" t="s">
        <v>33478</v>
      </c>
      <c r="D36228" t="s">
        <v>33476</v>
      </c>
      <c r="E36228"/>
      <c r="F36228"/>
      <c r="G36228"/>
      <c r="H36228"/>
      <c r="I36228"/>
      <c r="J36228"/>
      <c r="U36228" s="43"/>
      <c r="AE36228"/>
    </row>
    <row r="36229" spans="1:31">
      <c r="A36229">
        <v>84240</v>
      </c>
      <c r="B36229" t="s">
        <v>30771</v>
      </c>
      <c r="C36229" t="s">
        <v>33480</v>
      </c>
      <c r="D36229" t="s">
        <v>33476</v>
      </c>
      <c r="E36229"/>
      <c r="F36229"/>
      <c r="G36229"/>
      <c r="H36229"/>
      <c r="I36229"/>
      <c r="J36229"/>
      <c r="U36229" s="43"/>
      <c r="AE36229"/>
    </row>
    <row r="36230" spans="1:31">
      <c r="A36230">
        <v>84260</v>
      </c>
      <c r="B36230" t="s">
        <v>30772</v>
      </c>
      <c r="C36230" t="s">
        <v>33480</v>
      </c>
      <c r="D36230" t="s">
        <v>33476</v>
      </c>
      <c r="E36230"/>
      <c r="F36230"/>
      <c r="G36230"/>
      <c r="H36230"/>
      <c r="I36230"/>
      <c r="J36230"/>
      <c r="U36230" s="43"/>
      <c r="AE36230"/>
    </row>
    <row r="36231" spans="1:31">
      <c r="A36231">
        <v>84390</v>
      </c>
      <c r="B36231" t="s">
        <v>30773</v>
      </c>
      <c r="C36231" t="s">
        <v>33478</v>
      </c>
      <c r="D36231" t="s">
        <v>33476</v>
      </c>
      <c r="E36231"/>
      <c r="F36231"/>
      <c r="G36231"/>
      <c r="H36231"/>
      <c r="I36231"/>
      <c r="J36231"/>
      <c r="U36231" s="43"/>
      <c r="AE36231"/>
    </row>
    <row r="36232" spans="1:31">
      <c r="A36232">
        <v>84800</v>
      </c>
      <c r="B36232" t="s">
        <v>30774</v>
      </c>
      <c r="C36232" t="s">
        <v>33480</v>
      </c>
      <c r="D36232" t="e">
        <v>#N/A</v>
      </c>
      <c r="E36232"/>
      <c r="F36232"/>
      <c r="G36232"/>
      <c r="H36232"/>
      <c r="I36232"/>
      <c r="J36232"/>
      <c r="U36232" s="43"/>
      <c r="AE36232"/>
    </row>
    <row r="36233" spans="1:31">
      <c r="A36233">
        <v>84390</v>
      </c>
      <c r="B36233" t="s">
        <v>30775</v>
      </c>
      <c r="C36233" t="s">
        <v>33478</v>
      </c>
      <c r="D36233" t="s">
        <v>33476</v>
      </c>
      <c r="E36233"/>
      <c r="F36233"/>
      <c r="G36233"/>
      <c r="H36233"/>
      <c r="I36233"/>
      <c r="J36233"/>
      <c r="U36233" s="43"/>
      <c r="AE36233"/>
    </row>
    <row r="36234" spans="1:31">
      <c r="A36234">
        <v>84110</v>
      </c>
      <c r="B36234" t="s">
        <v>30776</v>
      </c>
      <c r="C36234" t="s">
        <v>33480</v>
      </c>
      <c r="D36234" t="s">
        <v>33476</v>
      </c>
      <c r="E36234"/>
      <c r="F36234"/>
      <c r="G36234"/>
      <c r="H36234"/>
      <c r="I36234"/>
      <c r="J36234"/>
      <c r="U36234" s="43"/>
      <c r="AE36234"/>
    </row>
    <row r="36235" spans="1:31">
      <c r="A36235">
        <v>84830</v>
      </c>
      <c r="B36235" t="s">
        <v>30777</v>
      </c>
      <c r="C36235" t="s">
        <v>33480</v>
      </c>
      <c r="D36235" t="e">
        <v>#N/A</v>
      </c>
      <c r="E36235"/>
      <c r="F36235"/>
      <c r="G36235"/>
      <c r="H36235"/>
      <c r="I36235"/>
      <c r="J36235"/>
      <c r="U36235" s="43"/>
      <c r="AE36235"/>
    </row>
    <row r="36236" spans="1:31">
      <c r="A36236">
        <v>84400</v>
      </c>
      <c r="B36236" t="s">
        <v>30778</v>
      </c>
      <c r="C36236" t="s">
        <v>33480</v>
      </c>
      <c r="D36236" t="s">
        <v>33476</v>
      </c>
      <c r="E36236"/>
      <c r="F36236"/>
      <c r="G36236"/>
      <c r="H36236"/>
      <c r="I36236"/>
      <c r="J36236"/>
      <c r="U36236" s="43"/>
      <c r="AE36236"/>
    </row>
    <row r="36237" spans="1:31">
      <c r="A36237">
        <v>84700</v>
      </c>
      <c r="B36237" t="s">
        <v>30779</v>
      </c>
      <c r="C36237" t="s">
        <v>33480</v>
      </c>
      <c r="D36237" t="e">
        <v>#N/A</v>
      </c>
      <c r="E36237"/>
      <c r="F36237"/>
      <c r="G36237"/>
      <c r="H36237"/>
      <c r="I36237"/>
      <c r="J36237"/>
      <c r="U36237" s="43"/>
      <c r="AE36237"/>
    </row>
    <row r="36238" spans="1:31">
      <c r="A36238">
        <v>84190</v>
      </c>
      <c r="B36238" t="s">
        <v>30780</v>
      </c>
      <c r="C36238" t="s">
        <v>33480</v>
      </c>
      <c r="D36238" t="s">
        <v>33476</v>
      </c>
      <c r="E36238"/>
      <c r="F36238"/>
      <c r="G36238"/>
      <c r="H36238"/>
      <c r="I36238"/>
      <c r="J36238"/>
      <c r="U36238" s="43"/>
      <c r="AE36238"/>
    </row>
    <row r="36239" spans="1:31">
      <c r="A36239">
        <v>84300</v>
      </c>
      <c r="B36239" t="s">
        <v>30781</v>
      </c>
      <c r="C36239" t="s">
        <v>33480</v>
      </c>
      <c r="D36239" t="s">
        <v>33476</v>
      </c>
      <c r="E36239"/>
      <c r="F36239"/>
      <c r="G36239"/>
      <c r="H36239"/>
      <c r="I36239"/>
      <c r="J36239"/>
      <c r="U36239" s="43"/>
      <c r="AE36239"/>
    </row>
    <row r="36240" spans="1:31">
      <c r="A36240">
        <v>84250</v>
      </c>
      <c r="B36240" t="s">
        <v>30782</v>
      </c>
      <c r="C36240" t="s">
        <v>33480</v>
      </c>
      <c r="D36240" t="s">
        <v>33476</v>
      </c>
      <c r="E36240"/>
      <c r="F36240"/>
      <c r="G36240"/>
      <c r="H36240"/>
      <c r="I36240"/>
      <c r="J36240"/>
      <c r="U36240" s="43"/>
      <c r="AE36240"/>
    </row>
    <row r="36241" spans="1:31">
      <c r="A36241">
        <v>84240</v>
      </c>
      <c r="B36241" t="s">
        <v>30783</v>
      </c>
      <c r="C36241" t="s">
        <v>33480</v>
      </c>
      <c r="D36241" t="s">
        <v>33476</v>
      </c>
      <c r="E36241"/>
      <c r="F36241"/>
      <c r="G36241"/>
      <c r="H36241"/>
      <c r="I36241"/>
      <c r="J36241"/>
      <c r="U36241" s="43"/>
      <c r="AE36241"/>
    </row>
    <row r="36242" spans="1:31">
      <c r="A36242">
        <v>84850</v>
      </c>
      <c r="B36242" t="s">
        <v>30784</v>
      </c>
      <c r="C36242" t="s">
        <v>33480</v>
      </c>
      <c r="D36242" t="e">
        <v>#N/A</v>
      </c>
      <c r="E36242"/>
      <c r="F36242"/>
      <c r="G36242"/>
      <c r="H36242"/>
      <c r="I36242"/>
      <c r="J36242"/>
      <c r="U36242" s="43"/>
      <c r="AE36242"/>
    </row>
    <row r="36243" spans="1:31">
      <c r="A36243">
        <v>84100</v>
      </c>
      <c r="B36243" t="s">
        <v>30785</v>
      </c>
      <c r="C36243" t="s">
        <v>33480</v>
      </c>
      <c r="D36243" t="s">
        <v>33476</v>
      </c>
      <c r="E36243"/>
      <c r="F36243"/>
      <c r="G36243"/>
      <c r="H36243"/>
      <c r="I36243"/>
      <c r="J36243"/>
      <c r="U36243" s="43"/>
      <c r="AE36243"/>
    </row>
    <row r="36244" spans="1:31">
      <c r="A36244">
        <v>84190</v>
      </c>
      <c r="B36244" t="s">
        <v>30786</v>
      </c>
      <c r="C36244" t="s">
        <v>33480</v>
      </c>
      <c r="D36244" t="s">
        <v>33476</v>
      </c>
      <c r="E36244"/>
      <c r="F36244"/>
      <c r="G36244"/>
      <c r="H36244"/>
      <c r="I36244"/>
      <c r="J36244"/>
      <c r="U36244" s="43"/>
      <c r="AE36244"/>
    </row>
    <row r="36245" spans="1:31">
      <c r="A36245">
        <v>84110</v>
      </c>
      <c r="B36245" t="s">
        <v>30787</v>
      </c>
      <c r="C36245" t="s">
        <v>33480</v>
      </c>
      <c r="D36245" t="s">
        <v>33476</v>
      </c>
      <c r="E36245"/>
      <c r="F36245"/>
      <c r="G36245"/>
      <c r="H36245"/>
      <c r="I36245"/>
      <c r="J36245"/>
      <c r="U36245" s="43"/>
      <c r="AE36245"/>
    </row>
    <row r="36246" spans="1:31">
      <c r="A36246">
        <v>84600</v>
      </c>
      <c r="B36246" t="s">
        <v>30788</v>
      </c>
      <c r="C36246" t="s">
        <v>33477</v>
      </c>
      <c r="D36246" t="s">
        <v>33476</v>
      </c>
      <c r="E36246"/>
      <c r="F36246"/>
      <c r="G36246"/>
      <c r="H36246"/>
      <c r="I36246"/>
      <c r="J36246"/>
      <c r="U36246" s="43"/>
      <c r="AE36246"/>
    </row>
    <row r="36247" spans="1:31">
      <c r="A36247">
        <v>84800</v>
      </c>
      <c r="B36247" t="s">
        <v>30789</v>
      </c>
      <c r="C36247" t="s">
        <v>33480</v>
      </c>
      <c r="D36247" t="e">
        <v>#N/A</v>
      </c>
      <c r="E36247"/>
      <c r="F36247"/>
      <c r="G36247"/>
      <c r="H36247"/>
      <c r="I36247"/>
      <c r="J36247"/>
      <c r="U36247" s="43"/>
      <c r="AE36247"/>
    </row>
    <row r="36248" spans="1:31">
      <c r="A36248">
        <v>84160</v>
      </c>
      <c r="B36248" t="s">
        <v>30790</v>
      </c>
      <c r="C36248" t="s">
        <v>33480</v>
      </c>
      <c r="D36248" t="s">
        <v>33476</v>
      </c>
      <c r="E36248"/>
      <c r="F36248"/>
      <c r="G36248"/>
      <c r="H36248"/>
      <c r="I36248"/>
      <c r="J36248"/>
      <c r="U36248" s="43"/>
      <c r="AE36248"/>
    </row>
    <row r="36249" spans="1:31">
      <c r="A36249">
        <v>84270</v>
      </c>
      <c r="B36249" t="s">
        <v>30791</v>
      </c>
      <c r="C36249" t="s">
        <v>33480</v>
      </c>
      <c r="D36249" t="e">
        <v>#N/A</v>
      </c>
      <c r="E36249"/>
      <c r="F36249"/>
      <c r="G36249"/>
      <c r="H36249"/>
      <c r="I36249"/>
      <c r="J36249"/>
      <c r="U36249" s="43"/>
      <c r="AE36249"/>
    </row>
    <row r="36250" spans="1:31">
      <c r="A36250">
        <v>84740</v>
      </c>
      <c r="B36250" t="s">
        <v>30792</v>
      </c>
      <c r="C36250" t="s">
        <v>33480</v>
      </c>
      <c r="D36250" t="s">
        <v>33476</v>
      </c>
      <c r="E36250"/>
      <c r="F36250"/>
      <c r="G36250"/>
      <c r="H36250"/>
      <c r="I36250"/>
      <c r="J36250"/>
      <c r="U36250" s="43"/>
      <c r="AE36250"/>
    </row>
    <row r="36251" spans="1:31">
      <c r="A36251">
        <v>84210</v>
      </c>
      <c r="B36251" t="s">
        <v>30793</v>
      </c>
      <c r="C36251" t="s">
        <v>33480</v>
      </c>
      <c r="D36251" t="s">
        <v>33476</v>
      </c>
      <c r="E36251"/>
      <c r="F36251"/>
      <c r="G36251"/>
      <c r="H36251"/>
      <c r="I36251"/>
      <c r="J36251"/>
      <c r="U36251" s="43"/>
      <c r="AE36251"/>
    </row>
    <row r="36252" spans="1:31">
      <c r="A36252">
        <v>84750</v>
      </c>
      <c r="B36252" t="s">
        <v>30794</v>
      </c>
      <c r="C36252" t="s">
        <v>33480</v>
      </c>
      <c r="D36252" t="s">
        <v>33476</v>
      </c>
      <c r="E36252"/>
      <c r="F36252"/>
      <c r="G36252"/>
      <c r="H36252"/>
      <c r="I36252"/>
      <c r="J36252"/>
      <c r="U36252" s="43"/>
      <c r="AE36252"/>
    </row>
    <row r="36253" spans="1:31">
      <c r="A36253">
        <v>84400</v>
      </c>
      <c r="B36253" t="s">
        <v>8339</v>
      </c>
      <c r="C36253" t="s">
        <v>33480</v>
      </c>
      <c r="D36253" t="s">
        <v>33476</v>
      </c>
      <c r="E36253"/>
      <c r="F36253"/>
      <c r="G36253"/>
      <c r="H36253"/>
      <c r="I36253"/>
      <c r="J36253"/>
      <c r="U36253" s="43"/>
      <c r="AE36253"/>
    </row>
    <row r="36254" spans="1:31">
      <c r="A36254">
        <v>84110</v>
      </c>
      <c r="B36254" t="s">
        <v>5298</v>
      </c>
      <c r="C36254" t="s">
        <v>33480</v>
      </c>
      <c r="D36254" t="s">
        <v>33476</v>
      </c>
      <c r="E36254"/>
      <c r="F36254"/>
      <c r="G36254"/>
      <c r="H36254"/>
      <c r="I36254"/>
      <c r="J36254"/>
      <c r="U36254" s="43"/>
      <c r="AE36254"/>
    </row>
    <row r="36255" spans="1:31">
      <c r="A36255">
        <v>84530</v>
      </c>
      <c r="B36255" t="s">
        <v>30795</v>
      </c>
      <c r="C36255" t="s">
        <v>33480</v>
      </c>
      <c r="D36255" t="e">
        <v>#N/A</v>
      </c>
      <c r="E36255"/>
      <c r="F36255"/>
      <c r="G36255"/>
      <c r="H36255"/>
      <c r="I36255"/>
      <c r="J36255"/>
      <c r="U36255" s="43"/>
      <c r="AE36255"/>
    </row>
    <row r="36256" spans="1:31">
      <c r="A36256">
        <v>84570</v>
      </c>
      <c r="B36256" t="s">
        <v>30796</v>
      </c>
      <c r="C36256" t="s">
        <v>33480</v>
      </c>
      <c r="D36256" t="s">
        <v>33476</v>
      </c>
      <c r="E36256"/>
      <c r="F36256"/>
      <c r="G36256"/>
      <c r="H36256"/>
      <c r="I36256"/>
      <c r="J36256"/>
      <c r="U36256" s="43"/>
      <c r="AE36256"/>
    </row>
    <row r="36257" spans="1:31">
      <c r="A36257">
        <v>84150</v>
      </c>
      <c r="B36257" t="s">
        <v>30797</v>
      </c>
      <c r="C36257" t="s">
        <v>33480</v>
      </c>
      <c r="D36257" t="e">
        <v>#N/A</v>
      </c>
      <c r="E36257"/>
      <c r="F36257"/>
      <c r="G36257"/>
      <c r="H36257"/>
      <c r="I36257"/>
      <c r="J36257"/>
      <c r="U36257" s="43"/>
      <c r="AE36257"/>
    </row>
    <row r="36258" spans="1:31">
      <c r="A36258">
        <v>84820</v>
      </c>
      <c r="B36258" t="s">
        <v>30798</v>
      </c>
      <c r="C36258" t="s">
        <v>33480</v>
      </c>
      <c r="D36258" t="e">
        <v>#N/A</v>
      </c>
      <c r="E36258"/>
      <c r="F36258"/>
      <c r="G36258"/>
      <c r="H36258"/>
      <c r="I36258"/>
      <c r="J36258"/>
      <c r="U36258" s="43"/>
      <c r="AE36258"/>
    </row>
    <row r="36259" spans="1:31">
      <c r="A36259">
        <v>84240</v>
      </c>
      <c r="B36259" t="s">
        <v>30799</v>
      </c>
      <c r="C36259" t="s">
        <v>33480</v>
      </c>
      <c r="D36259" t="s">
        <v>33476</v>
      </c>
      <c r="E36259"/>
      <c r="F36259"/>
      <c r="G36259"/>
      <c r="H36259"/>
      <c r="I36259"/>
      <c r="J36259"/>
      <c r="U36259" s="43"/>
      <c r="AE36259"/>
    </row>
    <row r="36260" spans="1:31">
      <c r="A36260">
        <v>85460</v>
      </c>
      <c r="B36260" t="s">
        <v>30800</v>
      </c>
      <c r="C36260" t="s">
        <v>33480</v>
      </c>
      <c r="D36260" t="s">
        <v>33476</v>
      </c>
      <c r="E36260"/>
      <c r="F36260"/>
      <c r="G36260"/>
      <c r="H36260"/>
      <c r="I36260"/>
      <c r="J36260"/>
      <c r="U36260" s="43"/>
      <c r="AE36260"/>
    </row>
    <row r="36261" spans="1:31">
      <c r="A36261">
        <v>85460</v>
      </c>
      <c r="B36261" t="s">
        <v>30800</v>
      </c>
      <c r="C36261" t="s">
        <v>33480</v>
      </c>
      <c r="D36261" t="s">
        <v>33476</v>
      </c>
      <c r="E36261"/>
      <c r="F36261"/>
      <c r="G36261"/>
      <c r="H36261"/>
      <c r="I36261"/>
      <c r="J36261"/>
      <c r="U36261" s="43"/>
      <c r="AE36261"/>
    </row>
    <row r="36262" spans="1:31">
      <c r="A36262">
        <v>85220</v>
      </c>
      <c r="B36262" t="s">
        <v>30801</v>
      </c>
      <c r="C36262" t="s">
        <v>33477</v>
      </c>
      <c r="D36262" t="s">
        <v>33476</v>
      </c>
      <c r="E36262"/>
      <c r="F36262"/>
      <c r="G36262"/>
      <c r="H36262"/>
      <c r="I36262"/>
      <c r="J36262"/>
      <c r="U36262" s="43"/>
      <c r="AE36262"/>
    </row>
    <row r="36263" spans="1:31">
      <c r="A36263">
        <v>85190</v>
      </c>
      <c r="B36263" t="s">
        <v>30802</v>
      </c>
      <c r="C36263" t="s">
        <v>33477</v>
      </c>
      <c r="D36263" t="s">
        <v>33476</v>
      </c>
      <c r="E36263"/>
      <c r="F36263"/>
      <c r="G36263"/>
      <c r="H36263"/>
      <c r="I36263"/>
      <c r="J36263"/>
      <c r="U36263" s="43"/>
      <c r="AE36263"/>
    </row>
    <row r="36264" spans="1:31">
      <c r="A36264">
        <v>85750</v>
      </c>
      <c r="B36264" t="s">
        <v>1722</v>
      </c>
      <c r="C36264" t="s">
        <v>33477</v>
      </c>
      <c r="D36264" t="s">
        <v>33476</v>
      </c>
      <c r="E36264"/>
      <c r="F36264"/>
      <c r="G36264"/>
      <c r="H36264"/>
      <c r="I36264"/>
      <c r="J36264"/>
      <c r="U36264" s="43"/>
      <c r="AE36264"/>
    </row>
    <row r="36265" spans="1:31">
      <c r="A36265">
        <v>85120</v>
      </c>
      <c r="B36265" t="s">
        <v>30803</v>
      </c>
      <c r="C36265" t="s">
        <v>33477</v>
      </c>
      <c r="D36265" t="s">
        <v>33476</v>
      </c>
      <c r="E36265"/>
      <c r="F36265"/>
      <c r="G36265"/>
      <c r="H36265"/>
      <c r="I36265"/>
      <c r="J36265"/>
      <c r="U36265" s="43"/>
      <c r="AE36265"/>
    </row>
    <row r="36266" spans="1:31">
      <c r="A36266">
        <v>85220</v>
      </c>
      <c r="B36266" t="s">
        <v>227</v>
      </c>
      <c r="C36266" t="s">
        <v>33477</v>
      </c>
      <c r="D36266" t="s">
        <v>33476</v>
      </c>
      <c r="E36266"/>
      <c r="F36266"/>
      <c r="G36266"/>
      <c r="H36266"/>
      <c r="I36266"/>
      <c r="J36266"/>
      <c r="U36266" s="43"/>
      <c r="AE36266"/>
    </row>
    <row r="36267" spans="1:31">
      <c r="A36267">
        <v>85430</v>
      </c>
      <c r="B36267" t="s">
        <v>30804</v>
      </c>
      <c r="C36267" t="s">
        <v>33477</v>
      </c>
      <c r="D36267" t="s">
        <v>33476</v>
      </c>
      <c r="E36267"/>
      <c r="F36267"/>
      <c r="G36267"/>
      <c r="H36267"/>
      <c r="I36267"/>
      <c r="J36267"/>
      <c r="U36267" s="43"/>
      <c r="AE36267"/>
    </row>
    <row r="36268" spans="1:31">
      <c r="A36268">
        <v>85430</v>
      </c>
      <c r="B36268" t="s">
        <v>30804</v>
      </c>
      <c r="C36268" t="s">
        <v>33477</v>
      </c>
      <c r="D36268" t="s">
        <v>33476</v>
      </c>
      <c r="E36268"/>
      <c r="F36268"/>
      <c r="G36268"/>
      <c r="H36268"/>
      <c r="I36268"/>
      <c r="J36268"/>
      <c r="U36268" s="43"/>
      <c r="AE36268"/>
    </row>
    <row r="36269" spans="1:31">
      <c r="A36269">
        <v>85200</v>
      </c>
      <c r="B36269" t="s">
        <v>30805</v>
      </c>
      <c r="C36269" t="s">
        <v>33477</v>
      </c>
      <c r="D36269" t="s">
        <v>33476</v>
      </c>
      <c r="E36269"/>
      <c r="F36269"/>
      <c r="G36269"/>
      <c r="H36269"/>
      <c r="I36269"/>
      <c r="J36269"/>
      <c r="U36269" s="43"/>
      <c r="AE36269"/>
    </row>
    <row r="36270" spans="1:31">
      <c r="A36270">
        <v>85200</v>
      </c>
      <c r="B36270" t="s">
        <v>30805</v>
      </c>
      <c r="C36270" t="s">
        <v>33477</v>
      </c>
      <c r="D36270" t="s">
        <v>33476</v>
      </c>
      <c r="E36270"/>
      <c r="F36270"/>
      <c r="G36270"/>
      <c r="H36270"/>
      <c r="I36270"/>
      <c r="J36270"/>
      <c r="U36270" s="43"/>
      <c r="AE36270"/>
    </row>
    <row r="36271" spans="1:31">
      <c r="A36271">
        <v>85440</v>
      </c>
      <c r="B36271" t="s">
        <v>16904</v>
      </c>
      <c r="C36271" t="s">
        <v>33477</v>
      </c>
      <c r="D36271" t="s">
        <v>33476</v>
      </c>
      <c r="E36271"/>
      <c r="F36271"/>
      <c r="G36271"/>
      <c r="H36271"/>
      <c r="I36271"/>
      <c r="J36271"/>
      <c r="U36271" s="43"/>
      <c r="AE36271"/>
    </row>
    <row r="36272" spans="1:31">
      <c r="A36272">
        <v>85630</v>
      </c>
      <c r="B36272" t="s">
        <v>30806</v>
      </c>
      <c r="C36272" t="s">
        <v>33477</v>
      </c>
      <c r="D36272" t="e">
        <v>#N/A</v>
      </c>
      <c r="E36272"/>
      <c r="F36272"/>
      <c r="G36272"/>
      <c r="H36272"/>
      <c r="I36272"/>
      <c r="J36272"/>
      <c r="U36272" s="43"/>
      <c r="AE36272"/>
    </row>
    <row r="36273" spans="1:31">
      <c r="A36273">
        <v>85550</v>
      </c>
      <c r="B36273" t="s">
        <v>30807</v>
      </c>
      <c r="C36273" t="s">
        <v>33477</v>
      </c>
      <c r="D36273" t="e">
        <v>#N/A</v>
      </c>
      <c r="E36273"/>
      <c r="F36273"/>
      <c r="G36273"/>
      <c r="H36273"/>
      <c r="I36273"/>
      <c r="J36273"/>
      <c r="U36273" s="43"/>
      <c r="AE36273"/>
    </row>
    <row r="36274" spans="1:31">
      <c r="A36274">
        <v>85550</v>
      </c>
      <c r="B36274" t="s">
        <v>30807</v>
      </c>
      <c r="C36274" t="s">
        <v>33477</v>
      </c>
      <c r="D36274" t="e">
        <v>#N/A</v>
      </c>
      <c r="E36274"/>
      <c r="F36274"/>
      <c r="G36274"/>
      <c r="H36274"/>
      <c r="I36274"/>
      <c r="J36274"/>
      <c r="U36274" s="43"/>
      <c r="AE36274"/>
    </row>
    <row r="36275" spans="1:31">
      <c r="A36275">
        <v>85130</v>
      </c>
      <c r="B36275" t="s">
        <v>30808</v>
      </c>
      <c r="C36275" t="s">
        <v>33477</v>
      </c>
      <c r="D36275" t="s">
        <v>33476</v>
      </c>
      <c r="E36275"/>
      <c r="F36275"/>
      <c r="G36275"/>
      <c r="H36275"/>
      <c r="I36275"/>
      <c r="J36275"/>
      <c r="U36275" s="43"/>
      <c r="AE36275"/>
    </row>
    <row r="36276" spans="1:31">
      <c r="A36276">
        <v>85390</v>
      </c>
      <c r="B36276" t="s">
        <v>30809</v>
      </c>
      <c r="C36276" t="s">
        <v>33477</v>
      </c>
      <c r="D36276" t="s">
        <v>33476</v>
      </c>
      <c r="E36276"/>
      <c r="F36276"/>
      <c r="G36276"/>
      <c r="H36276"/>
      <c r="I36276"/>
      <c r="J36276"/>
      <c r="U36276" s="43"/>
      <c r="AE36276"/>
    </row>
    <row r="36277" spans="1:31">
      <c r="A36277">
        <v>85170</v>
      </c>
      <c r="B36277" t="s">
        <v>30810</v>
      </c>
      <c r="C36277" t="s">
        <v>33477</v>
      </c>
      <c r="D36277" t="s">
        <v>33476</v>
      </c>
      <c r="E36277"/>
      <c r="F36277"/>
      <c r="G36277"/>
      <c r="H36277"/>
      <c r="I36277"/>
      <c r="J36277"/>
      <c r="U36277" s="43"/>
      <c r="AE36277"/>
    </row>
    <row r="36278" spans="1:31">
      <c r="A36278">
        <v>85190</v>
      </c>
      <c r="B36278" t="s">
        <v>30811</v>
      </c>
      <c r="C36278" t="s">
        <v>33477</v>
      </c>
      <c r="D36278" t="s">
        <v>33476</v>
      </c>
      <c r="E36278"/>
      <c r="F36278"/>
      <c r="G36278"/>
      <c r="H36278"/>
      <c r="I36278"/>
      <c r="J36278"/>
      <c r="U36278" s="43"/>
      <c r="AE36278"/>
    </row>
    <row r="36279" spans="1:31">
      <c r="A36279">
        <v>85500</v>
      </c>
      <c r="B36279" t="s">
        <v>13711</v>
      </c>
      <c r="C36279" t="s">
        <v>33477</v>
      </c>
      <c r="D36279" t="s">
        <v>33476</v>
      </c>
      <c r="E36279"/>
      <c r="F36279"/>
      <c r="G36279"/>
      <c r="H36279"/>
      <c r="I36279"/>
      <c r="J36279"/>
      <c r="U36279" s="43"/>
      <c r="AE36279"/>
    </row>
    <row r="36280" spans="1:31">
      <c r="A36280">
        <v>85230</v>
      </c>
      <c r="B36280" t="s">
        <v>30812</v>
      </c>
      <c r="C36280" t="s">
        <v>33477</v>
      </c>
      <c r="D36280" t="s">
        <v>33476</v>
      </c>
      <c r="E36280"/>
      <c r="F36280"/>
      <c r="G36280"/>
      <c r="H36280"/>
      <c r="I36280"/>
      <c r="J36280"/>
      <c r="U36280" s="43"/>
      <c r="AE36280"/>
    </row>
    <row r="36281" spans="1:31">
      <c r="A36281">
        <v>85170</v>
      </c>
      <c r="B36281" t="s">
        <v>30813</v>
      </c>
      <c r="C36281" t="s">
        <v>33477</v>
      </c>
      <c r="D36281" t="s">
        <v>33476</v>
      </c>
      <c r="E36281"/>
      <c r="F36281"/>
      <c r="G36281"/>
      <c r="H36281"/>
      <c r="I36281"/>
      <c r="J36281"/>
      <c r="U36281" s="43"/>
      <c r="AE36281"/>
    </row>
    <row r="36282" spans="1:31">
      <c r="A36282">
        <v>85170</v>
      </c>
      <c r="B36282" t="s">
        <v>30813</v>
      </c>
      <c r="C36282" t="s">
        <v>33477</v>
      </c>
      <c r="D36282" t="s">
        <v>33476</v>
      </c>
      <c r="E36282"/>
      <c r="F36282"/>
      <c r="G36282"/>
      <c r="H36282"/>
      <c r="I36282"/>
      <c r="J36282"/>
      <c r="U36282" s="43"/>
      <c r="AE36282"/>
    </row>
    <row r="36283" spans="1:31">
      <c r="A36283">
        <v>85490</v>
      </c>
      <c r="B36283" t="s">
        <v>30814</v>
      </c>
      <c r="C36283" t="s">
        <v>33477</v>
      </c>
      <c r="D36283" t="e">
        <v>#N/A</v>
      </c>
      <c r="E36283"/>
      <c r="F36283"/>
      <c r="G36283"/>
      <c r="H36283"/>
      <c r="I36283"/>
      <c r="J36283"/>
      <c r="U36283" s="43"/>
      <c r="AE36283"/>
    </row>
    <row r="36284" spans="1:31">
      <c r="A36284">
        <v>85490</v>
      </c>
      <c r="B36284" t="s">
        <v>30814</v>
      </c>
      <c r="C36284" t="s">
        <v>33477</v>
      </c>
      <c r="D36284" t="e">
        <v>#N/A</v>
      </c>
      <c r="E36284"/>
      <c r="F36284"/>
      <c r="G36284"/>
      <c r="H36284"/>
      <c r="I36284"/>
      <c r="J36284"/>
      <c r="U36284" s="43"/>
      <c r="AE36284"/>
    </row>
    <row r="36285" spans="1:31">
      <c r="A36285">
        <v>85490</v>
      </c>
      <c r="B36285" t="s">
        <v>30814</v>
      </c>
      <c r="C36285" t="s">
        <v>33477</v>
      </c>
      <c r="D36285" t="e">
        <v>#N/A</v>
      </c>
      <c r="E36285"/>
      <c r="F36285"/>
      <c r="G36285"/>
      <c r="H36285"/>
      <c r="I36285"/>
      <c r="J36285"/>
      <c r="U36285" s="43"/>
      <c r="AE36285"/>
    </row>
    <row r="36286" spans="1:31">
      <c r="A36286">
        <v>85610</v>
      </c>
      <c r="B36286" t="s">
        <v>30815</v>
      </c>
      <c r="C36286" t="s">
        <v>33477</v>
      </c>
      <c r="D36286" t="s">
        <v>33476</v>
      </c>
      <c r="E36286"/>
      <c r="F36286"/>
      <c r="G36286"/>
      <c r="H36286"/>
      <c r="I36286"/>
      <c r="J36286"/>
      <c r="U36286" s="43"/>
      <c r="AE36286"/>
    </row>
    <row r="36287" spans="1:31">
      <c r="A36287">
        <v>85560</v>
      </c>
      <c r="B36287" t="s">
        <v>30816</v>
      </c>
      <c r="C36287" t="s">
        <v>33477</v>
      </c>
      <c r="D36287" t="s">
        <v>33476</v>
      </c>
      <c r="E36287"/>
      <c r="F36287"/>
      <c r="G36287"/>
      <c r="H36287"/>
      <c r="I36287"/>
      <c r="J36287"/>
      <c r="U36287" s="43"/>
      <c r="AE36287"/>
    </row>
    <row r="36288" spans="1:31">
      <c r="A36288">
        <v>85320</v>
      </c>
      <c r="B36288" t="s">
        <v>30817</v>
      </c>
      <c r="C36288" t="s">
        <v>33477</v>
      </c>
      <c r="D36288" t="s">
        <v>33476</v>
      </c>
      <c r="E36288"/>
      <c r="F36288"/>
      <c r="G36288"/>
      <c r="H36288"/>
      <c r="I36288"/>
      <c r="J36288"/>
      <c r="U36288" s="43"/>
      <c r="AE36288"/>
    </row>
    <row r="36289" spans="1:31">
      <c r="A36289">
        <v>85710</v>
      </c>
      <c r="B36289" t="s">
        <v>30818</v>
      </c>
      <c r="C36289" t="s">
        <v>33477</v>
      </c>
      <c r="D36289" t="s">
        <v>33476</v>
      </c>
      <c r="E36289"/>
      <c r="F36289"/>
      <c r="G36289"/>
      <c r="H36289"/>
      <c r="I36289"/>
      <c r="J36289"/>
      <c r="U36289" s="43"/>
      <c r="AE36289"/>
    </row>
    <row r="36290" spans="1:31">
      <c r="A36290">
        <v>85600</v>
      </c>
      <c r="B36290" t="s">
        <v>30819</v>
      </c>
      <c r="C36290" t="s">
        <v>33477</v>
      </c>
      <c r="D36290" t="s">
        <v>33476</v>
      </c>
      <c r="E36290"/>
      <c r="F36290"/>
      <c r="G36290"/>
      <c r="H36290"/>
      <c r="I36290"/>
      <c r="J36290"/>
      <c r="U36290" s="43"/>
      <c r="AE36290"/>
    </row>
    <row r="36291" spans="1:31">
      <c r="A36291">
        <v>85430</v>
      </c>
      <c r="B36291" t="s">
        <v>30820</v>
      </c>
      <c r="C36291" t="s">
        <v>33477</v>
      </c>
      <c r="D36291" t="s">
        <v>33476</v>
      </c>
      <c r="E36291"/>
      <c r="F36291"/>
      <c r="G36291"/>
      <c r="H36291"/>
      <c r="I36291"/>
      <c r="J36291"/>
      <c r="U36291" s="43"/>
      <c r="AE36291"/>
    </row>
    <row r="36292" spans="1:31">
      <c r="A36292">
        <v>85420</v>
      </c>
      <c r="B36292" t="s">
        <v>30821</v>
      </c>
      <c r="C36292" t="s">
        <v>33477</v>
      </c>
      <c r="D36292" t="e">
        <v>#N/A</v>
      </c>
      <c r="E36292"/>
      <c r="F36292"/>
      <c r="G36292"/>
      <c r="H36292"/>
      <c r="I36292"/>
      <c r="J36292"/>
      <c r="U36292" s="43"/>
      <c r="AE36292"/>
    </row>
    <row r="36293" spans="1:31">
      <c r="A36293">
        <v>85230</v>
      </c>
      <c r="B36293" t="s">
        <v>30822</v>
      </c>
      <c r="C36293" t="s">
        <v>33477</v>
      </c>
      <c r="D36293" t="s">
        <v>33476</v>
      </c>
      <c r="E36293"/>
      <c r="F36293"/>
      <c r="G36293"/>
      <c r="H36293"/>
      <c r="I36293"/>
      <c r="J36293"/>
      <c r="U36293" s="43"/>
      <c r="AE36293"/>
    </row>
    <row r="36294" spans="1:31">
      <c r="A36294">
        <v>85510</v>
      </c>
      <c r="B36294" t="s">
        <v>30823</v>
      </c>
      <c r="C36294" t="s">
        <v>33477</v>
      </c>
      <c r="D36294" t="s">
        <v>33476</v>
      </c>
      <c r="E36294"/>
      <c r="F36294"/>
      <c r="G36294"/>
      <c r="H36294"/>
      <c r="I36294"/>
      <c r="J36294"/>
      <c r="U36294" s="43"/>
      <c r="AE36294"/>
    </row>
    <row r="36295" spans="1:31">
      <c r="A36295">
        <v>85200</v>
      </c>
      <c r="B36295" t="s">
        <v>30824</v>
      </c>
      <c r="C36295" t="s">
        <v>33477</v>
      </c>
      <c r="D36295" t="s">
        <v>33476</v>
      </c>
      <c r="E36295"/>
      <c r="F36295"/>
      <c r="G36295"/>
      <c r="H36295"/>
      <c r="I36295"/>
      <c r="J36295"/>
      <c r="U36295" s="43"/>
      <c r="AE36295"/>
    </row>
    <row r="36296" spans="1:31">
      <c r="A36296">
        <v>85480</v>
      </c>
      <c r="B36296" t="s">
        <v>30825</v>
      </c>
      <c r="C36296" t="s">
        <v>33477</v>
      </c>
      <c r="D36296" t="s">
        <v>33476</v>
      </c>
      <c r="E36296"/>
      <c r="F36296"/>
      <c r="G36296"/>
      <c r="H36296"/>
      <c r="I36296"/>
      <c r="J36296"/>
      <c r="U36296" s="43"/>
      <c r="AE36296"/>
    </row>
    <row r="36297" spans="1:31">
      <c r="A36297">
        <v>85480</v>
      </c>
      <c r="B36297" t="s">
        <v>30825</v>
      </c>
      <c r="C36297" t="s">
        <v>33477</v>
      </c>
      <c r="D36297" t="s">
        <v>33476</v>
      </c>
      <c r="E36297"/>
      <c r="F36297"/>
      <c r="G36297"/>
      <c r="H36297"/>
      <c r="I36297"/>
      <c r="J36297"/>
      <c r="U36297" s="43"/>
      <c r="AE36297"/>
    </row>
    <row r="36298" spans="1:31">
      <c r="A36298">
        <v>85470</v>
      </c>
      <c r="B36298" t="s">
        <v>30826</v>
      </c>
      <c r="C36298" t="s">
        <v>33477</v>
      </c>
      <c r="D36298" t="s">
        <v>33476</v>
      </c>
      <c r="E36298"/>
      <c r="F36298"/>
      <c r="G36298"/>
      <c r="H36298"/>
      <c r="I36298"/>
      <c r="J36298"/>
      <c r="U36298" s="43"/>
      <c r="AE36298"/>
    </row>
    <row r="36299" spans="1:31">
      <c r="A36299">
        <v>85320</v>
      </c>
      <c r="B36299" t="s">
        <v>30827</v>
      </c>
      <c r="C36299" t="s">
        <v>33477</v>
      </c>
      <c r="D36299" t="s">
        <v>33476</v>
      </c>
      <c r="E36299"/>
      <c r="F36299"/>
      <c r="G36299"/>
      <c r="H36299"/>
      <c r="I36299"/>
      <c r="J36299"/>
      <c r="U36299" s="43"/>
      <c r="AE36299"/>
    </row>
    <row r="36300" spans="1:31">
      <c r="A36300">
        <v>85320</v>
      </c>
      <c r="B36300" t="s">
        <v>30827</v>
      </c>
      <c r="C36300" t="s">
        <v>33477</v>
      </c>
      <c r="D36300" t="s">
        <v>33476</v>
      </c>
      <c r="E36300"/>
      <c r="F36300"/>
      <c r="G36300"/>
      <c r="H36300"/>
      <c r="I36300"/>
      <c r="J36300"/>
      <c r="U36300" s="43"/>
      <c r="AE36300"/>
    </row>
    <row r="36301" spans="1:31">
      <c r="A36301">
        <v>85260</v>
      </c>
      <c r="B36301" t="s">
        <v>30828</v>
      </c>
      <c r="C36301" t="s">
        <v>33477</v>
      </c>
      <c r="D36301" t="s">
        <v>33476</v>
      </c>
      <c r="E36301"/>
      <c r="F36301"/>
      <c r="G36301"/>
      <c r="H36301"/>
      <c r="I36301"/>
      <c r="J36301"/>
      <c r="U36301" s="43"/>
      <c r="AE36301"/>
    </row>
    <row r="36302" spans="1:31">
      <c r="A36302">
        <v>85530</v>
      </c>
      <c r="B36302" t="s">
        <v>30829</v>
      </c>
      <c r="C36302" t="s">
        <v>33477</v>
      </c>
      <c r="D36302" t="s">
        <v>33476</v>
      </c>
      <c r="E36302"/>
      <c r="F36302"/>
      <c r="G36302"/>
      <c r="H36302"/>
      <c r="I36302"/>
      <c r="J36302"/>
      <c r="U36302" s="43"/>
      <c r="AE36302"/>
    </row>
    <row r="36303" spans="1:31">
      <c r="A36303">
        <v>85410</v>
      </c>
      <c r="B36303" t="s">
        <v>30830</v>
      </c>
      <c r="C36303" t="s">
        <v>33477</v>
      </c>
      <c r="D36303" t="s">
        <v>33476</v>
      </c>
      <c r="E36303"/>
      <c r="F36303"/>
      <c r="G36303"/>
      <c r="H36303"/>
      <c r="I36303"/>
      <c r="J36303"/>
      <c r="U36303" s="43"/>
      <c r="AE36303"/>
    </row>
    <row r="36304" spans="1:31">
      <c r="A36304">
        <v>85410</v>
      </c>
      <c r="B36304" t="s">
        <v>30830</v>
      </c>
      <c r="C36304" t="s">
        <v>33477</v>
      </c>
      <c r="D36304" t="s">
        <v>33476</v>
      </c>
      <c r="E36304"/>
      <c r="F36304"/>
      <c r="G36304"/>
      <c r="H36304"/>
      <c r="I36304"/>
      <c r="J36304"/>
      <c r="U36304" s="43"/>
      <c r="AE36304"/>
    </row>
    <row r="36305" spans="1:31">
      <c r="A36305">
        <v>85450</v>
      </c>
      <c r="B36305" t="s">
        <v>30831</v>
      </c>
      <c r="C36305" t="s">
        <v>33477</v>
      </c>
      <c r="D36305" t="s">
        <v>33476</v>
      </c>
      <c r="E36305"/>
      <c r="F36305"/>
      <c r="G36305"/>
      <c r="H36305"/>
      <c r="I36305"/>
      <c r="J36305"/>
      <c r="U36305" s="43"/>
      <c r="AE36305"/>
    </row>
    <row r="36306" spans="1:31">
      <c r="A36306">
        <v>85450</v>
      </c>
      <c r="B36306" t="s">
        <v>30831</v>
      </c>
      <c r="C36306" t="s">
        <v>33477</v>
      </c>
      <c r="D36306" t="s">
        <v>33476</v>
      </c>
      <c r="E36306"/>
      <c r="F36306"/>
      <c r="G36306"/>
      <c r="H36306"/>
      <c r="I36306"/>
      <c r="J36306"/>
      <c r="U36306" s="43"/>
      <c r="AE36306"/>
    </row>
    <row r="36307" spans="1:31">
      <c r="A36307">
        <v>85450</v>
      </c>
      <c r="B36307" t="s">
        <v>30831</v>
      </c>
      <c r="C36307" t="s">
        <v>33477</v>
      </c>
      <c r="D36307" t="s">
        <v>33476</v>
      </c>
      <c r="E36307"/>
      <c r="F36307"/>
      <c r="G36307"/>
      <c r="H36307"/>
      <c r="I36307"/>
      <c r="J36307"/>
      <c r="U36307" s="43"/>
      <c r="AE36307"/>
    </row>
    <row r="36308" spans="1:31">
      <c r="A36308">
        <v>85220</v>
      </c>
      <c r="B36308" t="s">
        <v>30832</v>
      </c>
      <c r="C36308" t="s">
        <v>33477</v>
      </c>
      <c r="D36308" t="s">
        <v>33476</v>
      </c>
      <c r="E36308"/>
      <c r="F36308"/>
      <c r="G36308"/>
      <c r="H36308"/>
      <c r="I36308"/>
      <c r="J36308"/>
      <c r="U36308" s="43"/>
      <c r="AE36308"/>
    </row>
    <row r="36309" spans="1:31">
      <c r="A36309">
        <v>85310</v>
      </c>
      <c r="B36309" t="s">
        <v>30833</v>
      </c>
      <c r="C36309" t="s">
        <v>33477</v>
      </c>
      <c r="D36309" t="s">
        <v>33476</v>
      </c>
      <c r="E36309"/>
      <c r="F36309"/>
      <c r="G36309"/>
      <c r="H36309"/>
      <c r="I36309"/>
      <c r="J36309"/>
      <c r="U36309" s="43"/>
      <c r="AE36309"/>
    </row>
    <row r="36310" spans="1:31">
      <c r="A36310">
        <v>85310</v>
      </c>
      <c r="B36310" t="s">
        <v>30833</v>
      </c>
      <c r="C36310" t="s">
        <v>33477</v>
      </c>
      <c r="D36310" t="s">
        <v>33476</v>
      </c>
      <c r="E36310"/>
      <c r="F36310"/>
      <c r="G36310"/>
      <c r="H36310"/>
      <c r="I36310"/>
      <c r="J36310"/>
      <c r="U36310" s="43"/>
      <c r="AE36310"/>
    </row>
    <row r="36311" spans="1:31">
      <c r="A36311">
        <v>85300</v>
      </c>
      <c r="B36311" t="s">
        <v>30834</v>
      </c>
      <c r="C36311" t="s">
        <v>33477</v>
      </c>
      <c r="D36311" t="s">
        <v>33476</v>
      </c>
      <c r="E36311"/>
      <c r="F36311"/>
      <c r="G36311"/>
      <c r="H36311"/>
      <c r="I36311"/>
      <c r="J36311"/>
      <c r="U36311" s="43"/>
      <c r="AE36311"/>
    </row>
    <row r="36312" spans="1:31">
      <c r="A36312">
        <v>85450</v>
      </c>
      <c r="B36312" t="s">
        <v>30835</v>
      </c>
      <c r="C36312" t="s">
        <v>33477</v>
      </c>
      <c r="D36312" t="s">
        <v>33476</v>
      </c>
      <c r="E36312"/>
      <c r="F36312"/>
      <c r="G36312"/>
      <c r="H36312"/>
      <c r="I36312"/>
      <c r="J36312"/>
      <c r="U36312" s="43"/>
      <c r="AE36312"/>
    </row>
    <row r="36313" spans="1:31">
      <c r="A36313">
        <v>85540</v>
      </c>
      <c r="B36313" t="s">
        <v>30836</v>
      </c>
      <c r="C36313" t="s">
        <v>33477</v>
      </c>
      <c r="D36313" t="s">
        <v>33476</v>
      </c>
      <c r="E36313"/>
      <c r="F36313"/>
      <c r="G36313"/>
      <c r="H36313"/>
      <c r="I36313"/>
      <c r="J36313"/>
      <c r="U36313" s="43"/>
      <c r="AE36313"/>
    </row>
    <row r="36314" spans="1:31">
      <c r="A36314">
        <v>85110</v>
      </c>
      <c r="B36314" t="s">
        <v>30837</v>
      </c>
      <c r="C36314" t="s">
        <v>33477</v>
      </c>
      <c r="D36314" t="s">
        <v>33476</v>
      </c>
      <c r="E36314"/>
      <c r="F36314"/>
      <c r="G36314"/>
      <c r="H36314"/>
      <c r="I36314"/>
      <c r="J36314"/>
      <c r="U36314" s="43"/>
      <c r="AE36314"/>
    </row>
    <row r="36315" spans="1:31">
      <c r="A36315">
        <v>85110</v>
      </c>
      <c r="B36315" t="s">
        <v>30837</v>
      </c>
      <c r="C36315" t="s">
        <v>33477</v>
      </c>
      <c r="D36315" t="s">
        <v>33476</v>
      </c>
      <c r="E36315"/>
      <c r="F36315"/>
      <c r="G36315"/>
      <c r="H36315"/>
      <c r="I36315"/>
      <c r="J36315"/>
      <c r="U36315" s="43"/>
      <c r="AE36315"/>
    </row>
    <row r="36316" spans="1:31">
      <c r="A36316">
        <v>85220</v>
      </c>
      <c r="B36316" t="s">
        <v>30838</v>
      </c>
      <c r="C36316" t="s">
        <v>33477</v>
      </c>
      <c r="D36316" t="s">
        <v>33476</v>
      </c>
      <c r="E36316"/>
      <c r="F36316"/>
      <c r="G36316"/>
      <c r="H36316"/>
      <c r="I36316"/>
      <c r="J36316"/>
      <c r="U36316" s="43"/>
      <c r="AE36316"/>
    </row>
    <row r="36317" spans="1:31">
      <c r="A36317">
        <v>85670</v>
      </c>
      <c r="B36317" t="s">
        <v>30839</v>
      </c>
      <c r="C36317" t="s">
        <v>33477</v>
      </c>
      <c r="D36317" t="s">
        <v>33476</v>
      </c>
      <c r="E36317"/>
      <c r="F36317"/>
      <c r="G36317"/>
      <c r="H36317"/>
      <c r="I36317"/>
      <c r="J36317"/>
      <c r="U36317" s="43"/>
      <c r="AE36317"/>
    </row>
    <row r="36318" spans="1:31">
      <c r="A36318">
        <v>85210</v>
      </c>
      <c r="B36318" t="s">
        <v>30840</v>
      </c>
      <c r="C36318" t="s">
        <v>33477</v>
      </c>
      <c r="D36318" t="s">
        <v>33476</v>
      </c>
      <c r="E36318"/>
      <c r="F36318"/>
      <c r="G36318"/>
      <c r="H36318"/>
      <c r="I36318"/>
      <c r="J36318"/>
      <c r="U36318" s="43"/>
      <c r="AE36318"/>
    </row>
    <row r="36319" spans="1:31">
      <c r="A36319">
        <v>85400</v>
      </c>
      <c r="B36319" t="s">
        <v>30841</v>
      </c>
      <c r="C36319" t="s">
        <v>33477</v>
      </c>
      <c r="D36319" t="s">
        <v>33476</v>
      </c>
      <c r="E36319"/>
      <c r="F36319"/>
      <c r="G36319"/>
      <c r="H36319"/>
      <c r="I36319"/>
      <c r="J36319"/>
      <c r="U36319" s="43"/>
      <c r="AE36319"/>
    </row>
    <row r="36320" spans="1:31">
      <c r="A36320">
        <v>85120</v>
      </c>
      <c r="B36320" t="s">
        <v>30842</v>
      </c>
      <c r="C36320" t="s">
        <v>33477</v>
      </c>
      <c r="D36320" t="s">
        <v>33476</v>
      </c>
      <c r="E36320"/>
      <c r="F36320"/>
      <c r="G36320"/>
      <c r="H36320"/>
      <c r="I36320"/>
      <c r="J36320"/>
      <c r="U36320" s="43"/>
      <c r="AE36320"/>
    </row>
    <row r="36321" spans="1:31">
      <c r="A36321">
        <v>85320</v>
      </c>
      <c r="B36321" t="s">
        <v>30843</v>
      </c>
      <c r="C36321" t="s">
        <v>33477</v>
      </c>
      <c r="D36321" t="s">
        <v>33476</v>
      </c>
      <c r="E36321"/>
      <c r="F36321"/>
      <c r="G36321"/>
      <c r="H36321"/>
      <c r="I36321"/>
      <c r="J36321"/>
      <c r="U36321" s="43"/>
      <c r="AE36321"/>
    </row>
    <row r="36322" spans="1:31">
      <c r="A36322">
        <v>85710</v>
      </c>
      <c r="B36322" t="s">
        <v>6759</v>
      </c>
      <c r="C36322" t="s">
        <v>33477</v>
      </c>
      <c r="D36322" t="s">
        <v>33476</v>
      </c>
      <c r="E36322"/>
      <c r="F36322"/>
      <c r="G36322"/>
      <c r="H36322"/>
      <c r="I36322"/>
      <c r="J36322"/>
      <c r="U36322" s="43"/>
      <c r="AE36322"/>
    </row>
    <row r="36323" spans="1:31">
      <c r="A36323">
        <v>85140</v>
      </c>
      <c r="B36323" t="s">
        <v>30844</v>
      </c>
      <c r="C36323" t="s">
        <v>33477</v>
      </c>
      <c r="D36323" t="s">
        <v>33476</v>
      </c>
      <c r="E36323"/>
      <c r="F36323"/>
      <c r="G36323"/>
      <c r="H36323"/>
      <c r="I36323"/>
      <c r="J36323"/>
      <c r="U36323" s="43"/>
      <c r="AE36323"/>
    </row>
    <row r="36324" spans="1:31">
      <c r="A36324">
        <v>85250</v>
      </c>
      <c r="B36324" t="s">
        <v>30845</v>
      </c>
      <c r="C36324" t="s">
        <v>33477</v>
      </c>
      <c r="D36324" t="s">
        <v>33476</v>
      </c>
      <c r="E36324"/>
      <c r="F36324"/>
      <c r="G36324"/>
      <c r="H36324"/>
      <c r="I36324"/>
      <c r="J36324"/>
      <c r="U36324" s="43"/>
      <c r="AE36324"/>
    </row>
    <row r="36325" spans="1:31">
      <c r="A36325">
        <v>85390</v>
      </c>
      <c r="B36325" t="s">
        <v>30846</v>
      </c>
      <c r="C36325" t="s">
        <v>33477</v>
      </c>
      <c r="D36325" t="s">
        <v>33476</v>
      </c>
      <c r="E36325"/>
      <c r="F36325"/>
      <c r="G36325"/>
      <c r="H36325"/>
      <c r="I36325"/>
      <c r="J36325"/>
      <c r="U36325" s="43"/>
      <c r="AE36325"/>
    </row>
    <row r="36326" spans="1:31">
      <c r="A36326">
        <v>85390</v>
      </c>
      <c r="B36326" t="s">
        <v>30847</v>
      </c>
      <c r="C36326" t="s">
        <v>33477</v>
      </c>
      <c r="D36326" t="s">
        <v>33476</v>
      </c>
      <c r="E36326"/>
      <c r="F36326"/>
      <c r="G36326"/>
      <c r="H36326"/>
      <c r="I36326"/>
      <c r="J36326"/>
      <c r="U36326" s="43"/>
      <c r="AE36326"/>
    </row>
    <row r="36327" spans="1:31">
      <c r="A36327">
        <v>85220</v>
      </c>
      <c r="B36327" t="s">
        <v>30848</v>
      </c>
      <c r="C36327" t="s">
        <v>33477</v>
      </c>
      <c r="D36327" t="s">
        <v>33476</v>
      </c>
      <c r="E36327"/>
      <c r="F36327"/>
      <c r="G36327"/>
      <c r="H36327"/>
      <c r="I36327"/>
      <c r="J36327"/>
      <c r="U36327" s="43"/>
      <c r="AE36327"/>
    </row>
    <row r="36328" spans="1:31">
      <c r="A36328">
        <v>85220</v>
      </c>
      <c r="B36328" t="s">
        <v>30849</v>
      </c>
      <c r="C36328" t="s">
        <v>33477</v>
      </c>
      <c r="D36328" t="s">
        <v>33476</v>
      </c>
      <c r="E36328"/>
      <c r="F36328"/>
      <c r="G36328"/>
      <c r="H36328"/>
      <c r="I36328"/>
      <c r="J36328"/>
      <c r="U36328" s="43"/>
      <c r="AE36328"/>
    </row>
    <row r="36329" spans="1:31">
      <c r="A36329">
        <v>85260</v>
      </c>
      <c r="B36329" t="s">
        <v>30850</v>
      </c>
      <c r="C36329" t="s">
        <v>33477</v>
      </c>
      <c r="D36329" t="s">
        <v>33476</v>
      </c>
      <c r="E36329"/>
      <c r="F36329"/>
      <c r="G36329"/>
      <c r="H36329"/>
      <c r="I36329"/>
      <c r="J36329"/>
      <c r="U36329" s="43"/>
      <c r="AE36329"/>
    </row>
    <row r="36330" spans="1:31">
      <c r="A36330">
        <v>85320</v>
      </c>
      <c r="B36330" t="s">
        <v>30851</v>
      </c>
      <c r="C36330" t="s">
        <v>33477</v>
      </c>
      <c r="D36330" t="s">
        <v>33476</v>
      </c>
      <c r="E36330"/>
      <c r="F36330"/>
      <c r="G36330"/>
      <c r="H36330"/>
      <c r="I36330"/>
      <c r="J36330"/>
      <c r="U36330" s="43"/>
      <c r="AE36330"/>
    </row>
    <row r="36331" spans="1:31">
      <c r="A36331">
        <v>85320</v>
      </c>
      <c r="B36331" t="s">
        <v>22771</v>
      </c>
      <c r="C36331" t="s">
        <v>33477</v>
      </c>
      <c r="D36331" t="s">
        <v>33476</v>
      </c>
      <c r="E36331"/>
      <c r="F36331"/>
      <c r="G36331"/>
      <c r="H36331"/>
      <c r="I36331"/>
      <c r="J36331"/>
      <c r="U36331" s="43"/>
      <c r="AE36331"/>
    </row>
    <row r="36332" spans="1:31">
      <c r="A36332">
        <v>85610</v>
      </c>
      <c r="B36332" t="s">
        <v>30852</v>
      </c>
      <c r="C36332" t="s">
        <v>33477</v>
      </c>
      <c r="D36332" t="s">
        <v>33476</v>
      </c>
      <c r="E36332"/>
      <c r="F36332"/>
      <c r="G36332"/>
      <c r="H36332"/>
      <c r="I36332"/>
      <c r="J36332"/>
      <c r="U36332" s="43"/>
      <c r="AE36332"/>
    </row>
    <row r="36333" spans="1:31">
      <c r="A36333">
        <v>85540</v>
      </c>
      <c r="B36333" t="s">
        <v>30853</v>
      </c>
      <c r="C36333" t="s">
        <v>33477</v>
      </c>
      <c r="D36333" t="s">
        <v>33476</v>
      </c>
      <c r="E36333"/>
      <c r="F36333"/>
      <c r="G36333"/>
      <c r="H36333"/>
      <c r="I36333"/>
      <c r="J36333"/>
      <c r="U36333" s="43"/>
      <c r="AE36333"/>
    </row>
    <row r="36334" spans="1:31">
      <c r="A36334">
        <v>85420</v>
      </c>
      <c r="B36334" t="s">
        <v>30854</v>
      </c>
      <c r="C36334" t="s">
        <v>33477</v>
      </c>
      <c r="D36334" t="e">
        <v>#N/A</v>
      </c>
      <c r="E36334"/>
      <c r="F36334"/>
      <c r="G36334"/>
      <c r="H36334"/>
      <c r="I36334"/>
      <c r="J36334"/>
      <c r="U36334" s="43"/>
      <c r="AE36334"/>
    </row>
    <row r="36335" spans="1:31">
      <c r="A36335">
        <v>85200</v>
      </c>
      <c r="B36335" t="s">
        <v>30855</v>
      </c>
      <c r="C36335" t="s">
        <v>33477</v>
      </c>
      <c r="D36335" t="s">
        <v>33476</v>
      </c>
      <c r="E36335"/>
      <c r="F36335"/>
      <c r="G36335"/>
      <c r="H36335"/>
      <c r="I36335"/>
      <c r="J36335"/>
      <c r="U36335" s="43"/>
      <c r="AE36335"/>
    </row>
    <row r="36336" spans="1:31">
      <c r="A36336">
        <v>85200</v>
      </c>
      <c r="B36336" t="s">
        <v>30855</v>
      </c>
      <c r="C36336" t="s">
        <v>33477</v>
      </c>
      <c r="D36336" t="s">
        <v>33476</v>
      </c>
      <c r="E36336"/>
      <c r="F36336"/>
      <c r="G36336"/>
      <c r="H36336"/>
      <c r="I36336"/>
      <c r="J36336"/>
      <c r="U36336" s="43"/>
      <c r="AE36336"/>
    </row>
    <row r="36337" spans="1:31">
      <c r="A36337">
        <v>85170</v>
      </c>
      <c r="B36337" t="s">
        <v>30856</v>
      </c>
      <c r="C36337" t="s">
        <v>33477</v>
      </c>
      <c r="D36337" t="s">
        <v>33476</v>
      </c>
      <c r="E36337"/>
      <c r="F36337"/>
      <c r="G36337"/>
      <c r="H36337"/>
      <c r="I36337"/>
      <c r="J36337"/>
      <c r="U36337" s="43"/>
      <c r="AE36337"/>
    </row>
    <row r="36338" spans="1:31">
      <c r="A36338">
        <v>85590</v>
      </c>
      <c r="B36338" t="s">
        <v>30857</v>
      </c>
      <c r="C36338" t="s">
        <v>33477</v>
      </c>
      <c r="D36338" t="s">
        <v>33476</v>
      </c>
      <c r="E36338"/>
      <c r="F36338"/>
      <c r="G36338"/>
      <c r="H36338"/>
      <c r="I36338"/>
      <c r="J36338"/>
      <c r="U36338" s="43"/>
      <c r="AE36338"/>
    </row>
    <row r="36339" spans="1:31">
      <c r="A36339">
        <v>85740</v>
      </c>
      <c r="B36339" t="s">
        <v>1952</v>
      </c>
      <c r="C36339" t="s">
        <v>33477</v>
      </c>
      <c r="D36339" t="e">
        <v>#N/A</v>
      </c>
      <c r="E36339"/>
      <c r="F36339"/>
      <c r="G36339"/>
      <c r="H36339"/>
      <c r="I36339"/>
      <c r="J36339"/>
      <c r="U36339" s="43"/>
      <c r="AE36339"/>
    </row>
    <row r="36340" spans="1:31">
      <c r="A36340">
        <v>85140</v>
      </c>
      <c r="B36340" t="s">
        <v>30858</v>
      </c>
      <c r="C36340" t="s">
        <v>33477</v>
      </c>
      <c r="D36340" t="s">
        <v>33476</v>
      </c>
      <c r="E36340"/>
      <c r="F36340"/>
      <c r="G36340"/>
      <c r="H36340"/>
      <c r="I36340"/>
      <c r="J36340"/>
      <c r="U36340" s="43"/>
      <c r="AE36340"/>
    </row>
    <row r="36341" spans="1:31">
      <c r="A36341">
        <v>85140</v>
      </c>
      <c r="B36341" t="s">
        <v>30858</v>
      </c>
      <c r="C36341" t="s">
        <v>33477</v>
      </c>
      <c r="D36341" t="s">
        <v>33476</v>
      </c>
      <c r="E36341"/>
      <c r="F36341"/>
      <c r="G36341"/>
      <c r="H36341"/>
      <c r="I36341"/>
      <c r="J36341"/>
      <c r="U36341" s="43"/>
      <c r="AE36341"/>
    </row>
    <row r="36342" spans="1:31">
      <c r="A36342">
        <v>85670</v>
      </c>
      <c r="B36342" t="s">
        <v>30859</v>
      </c>
      <c r="C36342" t="s">
        <v>33477</v>
      </c>
      <c r="D36342" t="s">
        <v>33476</v>
      </c>
      <c r="E36342"/>
      <c r="F36342"/>
      <c r="G36342"/>
      <c r="H36342"/>
      <c r="I36342"/>
      <c r="J36342"/>
      <c r="U36342" s="43"/>
      <c r="AE36342"/>
    </row>
    <row r="36343" spans="1:31">
      <c r="A36343">
        <v>85240</v>
      </c>
      <c r="B36343" t="s">
        <v>30860</v>
      </c>
      <c r="C36343" t="s">
        <v>33477</v>
      </c>
      <c r="D36343" t="s">
        <v>33476</v>
      </c>
      <c r="E36343"/>
      <c r="F36343"/>
      <c r="G36343"/>
      <c r="H36343"/>
      <c r="I36343"/>
      <c r="J36343"/>
      <c r="U36343" s="43"/>
      <c r="AE36343"/>
    </row>
    <row r="36344" spans="1:31">
      <c r="A36344">
        <v>85800</v>
      </c>
      <c r="B36344" t="s">
        <v>30861</v>
      </c>
      <c r="C36344" t="s">
        <v>33477</v>
      </c>
      <c r="D36344" t="s">
        <v>33476</v>
      </c>
      <c r="E36344"/>
      <c r="F36344"/>
      <c r="G36344"/>
      <c r="H36344"/>
      <c r="I36344"/>
      <c r="J36344"/>
      <c r="U36344" s="43"/>
      <c r="AE36344"/>
    </row>
    <row r="36345" spans="1:31">
      <c r="A36345">
        <v>85280</v>
      </c>
      <c r="B36345" t="s">
        <v>13524</v>
      </c>
      <c r="C36345" t="s">
        <v>33477</v>
      </c>
      <c r="D36345" t="s">
        <v>33476</v>
      </c>
      <c r="E36345"/>
      <c r="F36345"/>
      <c r="G36345"/>
      <c r="H36345"/>
      <c r="I36345"/>
      <c r="J36345"/>
      <c r="U36345" s="43"/>
      <c r="AE36345"/>
    </row>
    <row r="36346" spans="1:31">
      <c r="A36346">
        <v>85700</v>
      </c>
      <c r="B36346" t="s">
        <v>30862</v>
      </c>
      <c r="C36346" t="s">
        <v>33477</v>
      </c>
      <c r="D36346" t="s">
        <v>33476</v>
      </c>
      <c r="E36346"/>
      <c r="F36346"/>
      <c r="G36346"/>
      <c r="H36346"/>
      <c r="I36346"/>
      <c r="J36346"/>
      <c r="U36346" s="43"/>
      <c r="AE36346"/>
    </row>
    <row r="36347" spans="1:31">
      <c r="A36347">
        <v>85700</v>
      </c>
      <c r="B36347" t="s">
        <v>30862</v>
      </c>
      <c r="C36347" t="s">
        <v>33477</v>
      </c>
      <c r="D36347" t="s">
        <v>33476</v>
      </c>
      <c r="E36347"/>
      <c r="F36347"/>
      <c r="G36347"/>
      <c r="H36347"/>
      <c r="I36347"/>
      <c r="J36347"/>
      <c r="U36347" s="43"/>
      <c r="AE36347"/>
    </row>
    <row r="36348" spans="1:31">
      <c r="A36348">
        <v>85700</v>
      </c>
      <c r="B36348" t="s">
        <v>30862</v>
      </c>
      <c r="C36348" t="s">
        <v>33477</v>
      </c>
      <c r="D36348" t="s">
        <v>33476</v>
      </c>
      <c r="E36348"/>
      <c r="F36348"/>
      <c r="G36348"/>
      <c r="H36348"/>
      <c r="I36348"/>
      <c r="J36348"/>
      <c r="U36348" s="43"/>
      <c r="AE36348"/>
    </row>
    <row r="36349" spans="1:31">
      <c r="A36349">
        <v>85700</v>
      </c>
      <c r="B36349" t="s">
        <v>30862</v>
      </c>
      <c r="C36349" t="s">
        <v>33477</v>
      </c>
      <c r="D36349" t="s">
        <v>33476</v>
      </c>
      <c r="E36349"/>
      <c r="F36349"/>
      <c r="G36349"/>
      <c r="H36349"/>
      <c r="I36349"/>
      <c r="J36349"/>
      <c r="U36349" s="43"/>
      <c r="AE36349"/>
    </row>
    <row r="36350" spans="1:31">
      <c r="A36350">
        <v>85200</v>
      </c>
      <c r="B36350" t="s">
        <v>30863</v>
      </c>
      <c r="C36350" t="s">
        <v>33477</v>
      </c>
      <c r="D36350" t="s">
        <v>33476</v>
      </c>
      <c r="E36350"/>
      <c r="F36350"/>
      <c r="G36350"/>
      <c r="H36350"/>
      <c r="I36350"/>
      <c r="J36350"/>
      <c r="U36350" s="43"/>
      <c r="AE36350"/>
    </row>
    <row r="36351" spans="1:31">
      <c r="A36351">
        <v>85200</v>
      </c>
      <c r="B36351" t="s">
        <v>30863</v>
      </c>
      <c r="C36351" t="s">
        <v>33477</v>
      </c>
      <c r="D36351" t="s">
        <v>33476</v>
      </c>
      <c r="E36351"/>
      <c r="F36351"/>
      <c r="G36351"/>
      <c r="H36351"/>
      <c r="I36351"/>
      <c r="J36351"/>
      <c r="U36351" s="43"/>
      <c r="AE36351"/>
    </row>
    <row r="36352" spans="1:31">
      <c r="A36352">
        <v>85480</v>
      </c>
      <c r="B36352" t="s">
        <v>30864</v>
      </c>
      <c r="C36352" t="s">
        <v>33477</v>
      </c>
      <c r="D36352" t="s">
        <v>33476</v>
      </c>
      <c r="E36352"/>
      <c r="F36352"/>
      <c r="G36352"/>
      <c r="H36352"/>
      <c r="I36352"/>
      <c r="J36352"/>
      <c r="U36352" s="43"/>
      <c r="AE36352"/>
    </row>
    <row r="36353" spans="1:31">
      <c r="A36353">
        <v>85240</v>
      </c>
      <c r="B36353" t="s">
        <v>30865</v>
      </c>
      <c r="C36353" t="s">
        <v>33477</v>
      </c>
      <c r="D36353" t="s">
        <v>33476</v>
      </c>
      <c r="E36353"/>
      <c r="F36353"/>
      <c r="G36353"/>
      <c r="H36353"/>
      <c r="I36353"/>
      <c r="J36353"/>
      <c r="U36353" s="43"/>
      <c r="AE36353"/>
    </row>
    <row r="36354" spans="1:31">
      <c r="A36354">
        <v>85300</v>
      </c>
      <c r="B36354" t="s">
        <v>30866</v>
      </c>
      <c r="C36354" t="s">
        <v>33477</v>
      </c>
      <c r="D36354" t="s">
        <v>33476</v>
      </c>
      <c r="E36354"/>
      <c r="F36354"/>
      <c r="G36354"/>
      <c r="H36354"/>
      <c r="I36354"/>
      <c r="J36354"/>
      <c r="U36354" s="43"/>
      <c r="AE36354"/>
    </row>
    <row r="36355" spans="1:31">
      <c r="A36355">
        <v>85710</v>
      </c>
      <c r="B36355" t="s">
        <v>30867</v>
      </c>
      <c r="C36355" t="s">
        <v>33477</v>
      </c>
      <c r="D36355" t="s">
        <v>33476</v>
      </c>
      <c r="E36355"/>
      <c r="F36355"/>
      <c r="G36355"/>
      <c r="H36355"/>
      <c r="I36355"/>
      <c r="J36355"/>
      <c r="U36355" s="43"/>
      <c r="AE36355"/>
    </row>
    <row r="36356" spans="1:31">
      <c r="A36356">
        <v>85130</v>
      </c>
      <c r="B36356" t="s">
        <v>30868</v>
      </c>
      <c r="C36356" t="s">
        <v>33477</v>
      </c>
      <c r="D36356" t="s">
        <v>33476</v>
      </c>
      <c r="E36356"/>
      <c r="F36356"/>
      <c r="G36356"/>
      <c r="H36356"/>
      <c r="I36356"/>
      <c r="J36356"/>
      <c r="U36356" s="43"/>
      <c r="AE36356"/>
    </row>
    <row r="36357" spans="1:31">
      <c r="A36357">
        <v>85190</v>
      </c>
      <c r="B36357" t="s">
        <v>5804</v>
      </c>
      <c r="C36357" t="s">
        <v>33477</v>
      </c>
      <c r="D36357" t="s">
        <v>33476</v>
      </c>
      <c r="E36357"/>
      <c r="F36357"/>
      <c r="G36357"/>
      <c r="H36357"/>
      <c r="I36357"/>
      <c r="J36357"/>
      <c r="U36357" s="43"/>
      <c r="AE36357"/>
    </row>
    <row r="36358" spans="1:31">
      <c r="A36358">
        <v>85150</v>
      </c>
      <c r="B36358" t="s">
        <v>30869</v>
      </c>
      <c r="C36358" t="s">
        <v>33477</v>
      </c>
      <c r="D36358" t="s">
        <v>33476</v>
      </c>
      <c r="E36358"/>
      <c r="F36358"/>
      <c r="G36358"/>
      <c r="H36358"/>
      <c r="I36358"/>
      <c r="J36358"/>
      <c r="U36358" s="43"/>
      <c r="AE36358"/>
    </row>
    <row r="36359" spans="1:31">
      <c r="A36359">
        <v>85800</v>
      </c>
      <c r="B36359" t="s">
        <v>30870</v>
      </c>
      <c r="C36359" t="s">
        <v>33477</v>
      </c>
      <c r="D36359" t="s">
        <v>33476</v>
      </c>
      <c r="E36359"/>
      <c r="F36359"/>
      <c r="G36359"/>
      <c r="H36359"/>
      <c r="I36359"/>
      <c r="J36359"/>
      <c r="U36359" s="43"/>
      <c r="AE36359"/>
    </row>
    <row r="36360" spans="1:31">
      <c r="A36360">
        <v>85540</v>
      </c>
      <c r="B36360" t="s">
        <v>30871</v>
      </c>
      <c r="C36360" t="s">
        <v>33477</v>
      </c>
      <c r="D36360" t="s">
        <v>33476</v>
      </c>
      <c r="E36360"/>
      <c r="F36360"/>
      <c r="G36360"/>
      <c r="H36360"/>
      <c r="I36360"/>
      <c r="J36360"/>
      <c r="U36360" s="43"/>
      <c r="AE36360"/>
    </row>
    <row r="36361" spans="1:31">
      <c r="A36361">
        <v>85670</v>
      </c>
      <c r="B36361" t="s">
        <v>30872</v>
      </c>
      <c r="C36361" t="s">
        <v>33477</v>
      </c>
      <c r="D36361" t="s">
        <v>33476</v>
      </c>
      <c r="E36361"/>
      <c r="F36361"/>
      <c r="G36361"/>
      <c r="H36361"/>
      <c r="I36361"/>
      <c r="J36361"/>
      <c r="U36361" s="43"/>
      <c r="AE36361"/>
    </row>
    <row r="36362" spans="1:31">
      <c r="A36362">
        <v>85440</v>
      </c>
      <c r="B36362" t="s">
        <v>30873</v>
      </c>
      <c r="C36362" t="s">
        <v>33477</v>
      </c>
      <c r="D36362" t="s">
        <v>33476</v>
      </c>
      <c r="E36362"/>
      <c r="F36362"/>
      <c r="G36362"/>
      <c r="H36362"/>
      <c r="I36362"/>
      <c r="J36362"/>
      <c r="U36362" s="43"/>
      <c r="AE36362"/>
    </row>
    <row r="36363" spans="1:31">
      <c r="A36363">
        <v>85580</v>
      </c>
      <c r="B36363" t="s">
        <v>30874</v>
      </c>
      <c r="C36363" t="s">
        <v>33477</v>
      </c>
      <c r="D36363" t="s">
        <v>33476</v>
      </c>
      <c r="E36363"/>
      <c r="F36363"/>
      <c r="G36363"/>
      <c r="H36363"/>
      <c r="I36363"/>
      <c r="J36363"/>
      <c r="U36363" s="43"/>
      <c r="AE36363"/>
    </row>
    <row r="36364" spans="1:31">
      <c r="A36364">
        <v>85770</v>
      </c>
      <c r="B36364" t="s">
        <v>30875</v>
      </c>
      <c r="C36364" t="s">
        <v>33477</v>
      </c>
      <c r="D36364" t="s">
        <v>33476</v>
      </c>
      <c r="E36364"/>
      <c r="F36364"/>
      <c r="G36364"/>
      <c r="H36364"/>
      <c r="I36364"/>
      <c r="J36364"/>
      <c r="U36364" s="43"/>
      <c r="AE36364"/>
    </row>
    <row r="36365" spans="1:31">
      <c r="A36365">
        <v>85680</v>
      </c>
      <c r="B36365" t="s">
        <v>30876</v>
      </c>
      <c r="C36365" t="s">
        <v>33477</v>
      </c>
      <c r="D36365" t="e">
        <v>#N/A</v>
      </c>
      <c r="E36365"/>
      <c r="F36365"/>
      <c r="G36365"/>
      <c r="H36365"/>
      <c r="I36365"/>
      <c r="J36365"/>
      <c r="U36365" s="43"/>
      <c r="AE36365"/>
    </row>
    <row r="36366" spans="1:31">
      <c r="A36366">
        <v>85260</v>
      </c>
      <c r="B36366" t="s">
        <v>30877</v>
      </c>
      <c r="C36366" t="s">
        <v>33477</v>
      </c>
      <c r="D36366" t="s">
        <v>33476</v>
      </c>
      <c r="E36366"/>
      <c r="F36366"/>
      <c r="G36366"/>
      <c r="H36366"/>
      <c r="I36366"/>
      <c r="J36366"/>
      <c r="U36366" s="43"/>
      <c r="AE36366"/>
    </row>
    <row r="36367" spans="1:31">
      <c r="A36367">
        <v>85500</v>
      </c>
      <c r="B36367" t="s">
        <v>30878</v>
      </c>
      <c r="C36367" t="s">
        <v>33477</v>
      </c>
      <c r="D36367" t="s">
        <v>33476</v>
      </c>
      <c r="E36367"/>
      <c r="F36367"/>
      <c r="G36367"/>
      <c r="H36367"/>
      <c r="I36367"/>
      <c r="J36367"/>
      <c r="U36367" s="43"/>
      <c r="AE36367"/>
    </row>
    <row r="36368" spans="1:31">
      <c r="A36368">
        <v>85570</v>
      </c>
      <c r="B36368" t="s">
        <v>30879</v>
      </c>
      <c r="C36368" t="s">
        <v>33477</v>
      </c>
      <c r="D36368" t="s">
        <v>33476</v>
      </c>
      <c r="E36368"/>
      <c r="F36368"/>
      <c r="G36368"/>
      <c r="H36368"/>
      <c r="I36368"/>
      <c r="J36368"/>
      <c r="U36368" s="43"/>
      <c r="AE36368"/>
    </row>
    <row r="36369" spans="1:31">
      <c r="A36369">
        <v>85770</v>
      </c>
      <c r="B36369" t="s">
        <v>30880</v>
      </c>
      <c r="C36369" t="s">
        <v>33477</v>
      </c>
      <c r="D36369" t="s">
        <v>33476</v>
      </c>
      <c r="E36369"/>
      <c r="F36369"/>
      <c r="G36369"/>
      <c r="H36369"/>
      <c r="I36369"/>
      <c r="J36369"/>
      <c r="U36369" s="43"/>
      <c r="AE36369"/>
    </row>
    <row r="36370" spans="1:31">
      <c r="A36370">
        <v>85340</v>
      </c>
      <c r="B36370" t="s">
        <v>30881</v>
      </c>
      <c r="C36370" t="s">
        <v>33477</v>
      </c>
      <c r="D36370" t="e">
        <v>#N/A</v>
      </c>
      <c r="E36370"/>
      <c r="F36370"/>
      <c r="G36370"/>
      <c r="H36370"/>
      <c r="I36370"/>
      <c r="J36370"/>
      <c r="U36370" s="43"/>
      <c r="AE36370"/>
    </row>
    <row r="36371" spans="1:31">
      <c r="A36371">
        <v>85350</v>
      </c>
      <c r="B36371" t="s">
        <v>30882</v>
      </c>
      <c r="C36371" t="s">
        <v>33477</v>
      </c>
      <c r="D36371" t="e">
        <v>#N/A</v>
      </c>
      <c r="E36371"/>
      <c r="F36371"/>
      <c r="G36371"/>
      <c r="H36371"/>
      <c r="I36371"/>
      <c r="J36371"/>
      <c r="U36371" s="43"/>
      <c r="AE36371"/>
    </row>
    <row r="36372" spans="1:31">
      <c r="A36372">
        <v>85350</v>
      </c>
      <c r="B36372" t="s">
        <v>30882</v>
      </c>
      <c r="C36372" t="s">
        <v>33477</v>
      </c>
      <c r="D36372" t="e">
        <v>#N/A</v>
      </c>
      <c r="E36372"/>
      <c r="F36372"/>
      <c r="G36372"/>
      <c r="H36372"/>
      <c r="I36372"/>
      <c r="J36372"/>
      <c r="U36372" s="43"/>
      <c r="AE36372"/>
    </row>
    <row r="36373" spans="1:31">
      <c r="A36373">
        <v>85520</v>
      </c>
      <c r="B36373" t="s">
        <v>30883</v>
      </c>
      <c r="C36373" t="s">
        <v>33477</v>
      </c>
      <c r="D36373" t="e">
        <v>#N/A</v>
      </c>
      <c r="E36373"/>
      <c r="F36373"/>
      <c r="G36373"/>
      <c r="H36373"/>
      <c r="I36373"/>
      <c r="J36373"/>
      <c r="U36373" s="43"/>
      <c r="AE36373"/>
    </row>
    <row r="36374" spans="1:31">
      <c r="A36374">
        <v>85110</v>
      </c>
      <c r="B36374" t="s">
        <v>30884</v>
      </c>
      <c r="C36374" t="s">
        <v>33477</v>
      </c>
      <c r="D36374" t="s">
        <v>33476</v>
      </c>
      <c r="E36374"/>
      <c r="F36374"/>
      <c r="G36374"/>
      <c r="H36374"/>
      <c r="I36374"/>
      <c r="J36374"/>
      <c r="U36374" s="43"/>
      <c r="AE36374"/>
    </row>
    <row r="36375" spans="1:31">
      <c r="A36375">
        <v>85540</v>
      </c>
      <c r="B36375" t="s">
        <v>30885</v>
      </c>
      <c r="C36375" t="s">
        <v>33477</v>
      </c>
      <c r="D36375" t="s">
        <v>33476</v>
      </c>
      <c r="E36375"/>
      <c r="F36375"/>
      <c r="G36375"/>
      <c r="H36375"/>
      <c r="I36375"/>
      <c r="J36375"/>
      <c r="U36375" s="43"/>
      <c r="AE36375"/>
    </row>
    <row r="36376" spans="1:31">
      <c r="A36376">
        <v>85400</v>
      </c>
      <c r="B36376" t="s">
        <v>30886</v>
      </c>
      <c r="C36376" t="s">
        <v>33477</v>
      </c>
      <c r="D36376" t="s">
        <v>33476</v>
      </c>
      <c r="E36376"/>
      <c r="F36376"/>
      <c r="G36376"/>
      <c r="H36376"/>
      <c r="I36376"/>
      <c r="J36376"/>
      <c r="U36376" s="43"/>
      <c r="AE36376"/>
    </row>
    <row r="36377" spans="1:31">
      <c r="A36377">
        <v>85150</v>
      </c>
      <c r="B36377" t="s">
        <v>30887</v>
      </c>
      <c r="C36377" t="s">
        <v>33477</v>
      </c>
      <c r="D36377" t="s">
        <v>33476</v>
      </c>
      <c r="E36377"/>
      <c r="F36377"/>
      <c r="G36377"/>
      <c r="H36377"/>
      <c r="I36377"/>
      <c r="J36377"/>
      <c r="U36377" s="43"/>
      <c r="AE36377"/>
    </row>
    <row r="36378" spans="1:31">
      <c r="A36378">
        <v>85130</v>
      </c>
      <c r="B36378" t="s">
        <v>30888</v>
      </c>
      <c r="C36378" t="s">
        <v>33477</v>
      </c>
      <c r="D36378" t="s">
        <v>33476</v>
      </c>
      <c r="E36378"/>
      <c r="F36378"/>
      <c r="G36378"/>
      <c r="H36378"/>
      <c r="I36378"/>
      <c r="J36378"/>
      <c r="U36378" s="43"/>
      <c r="AE36378"/>
    </row>
    <row r="36379" spans="1:31">
      <c r="A36379">
        <v>85220</v>
      </c>
      <c r="B36379" t="s">
        <v>30889</v>
      </c>
      <c r="C36379" t="s">
        <v>33477</v>
      </c>
      <c r="D36379" t="s">
        <v>33476</v>
      </c>
      <c r="E36379"/>
      <c r="F36379"/>
      <c r="G36379"/>
      <c r="H36379"/>
      <c r="I36379"/>
      <c r="J36379"/>
      <c r="U36379" s="43"/>
      <c r="AE36379"/>
    </row>
    <row r="36380" spans="1:31">
      <c r="A36380">
        <v>85370</v>
      </c>
      <c r="B36380" t="s">
        <v>30890</v>
      </c>
      <c r="C36380" t="s">
        <v>33477</v>
      </c>
      <c r="D36380" t="s">
        <v>33476</v>
      </c>
      <c r="E36380"/>
      <c r="F36380"/>
      <c r="G36380"/>
      <c r="H36380"/>
      <c r="I36380"/>
      <c r="J36380"/>
      <c r="U36380" s="43"/>
      <c r="AE36380"/>
    </row>
    <row r="36381" spans="1:31">
      <c r="A36381">
        <v>85420</v>
      </c>
      <c r="B36381" t="s">
        <v>1022</v>
      </c>
      <c r="C36381" t="s">
        <v>33477</v>
      </c>
      <c r="D36381" t="e">
        <v>#N/A</v>
      </c>
      <c r="E36381"/>
      <c r="F36381"/>
      <c r="G36381"/>
      <c r="H36381"/>
      <c r="I36381"/>
      <c r="J36381"/>
      <c r="U36381" s="43"/>
      <c r="AE36381"/>
    </row>
    <row r="36382" spans="1:31">
      <c r="A36382">
        <v>85120</v>
      </c>
      <c r="B36382" t="s">
        <v>30891</v>
      </c>
      <c r="C36382" t="s">
        <v>33477</v>
      </c>
      <c r="D36382" t="s">
        <v>33476</v>
      </c>
      <c r="E36382"/>
      <c r="F36382"/>
      <c r="G36382"/>
      <c r="H36382"/>
      <c r="I36382"/>
      <c r="J36382"/>
      <c r="U36382" s="43"/>
      <c r="AE36382"/>
    </row>
    <row r="36383" spans="1:31">
      <c r="A36383">
        <v>85200</v>
      </c>
      <c r="B36383" t="s">
        <v>5838</v>
      </c>
      <c r="C36383" t="s">
        <v>33477</v>
      </c>
      <c r="D36383" t="s">
        <v>33476</v>
      </c>
      <c r="E36383"/>
      <c r="F36383"/>
      <c r="G36383"/>
      <c r="H36383"/>
      <c r="I36383"/>
      <c r="J36383"/>
      <c r="U36383" s="43"/>
      <c r="AE36383"/>
    </row>
    <row r="36384" spans="1:31">
      <c r="A36384">
        <v>85560</v>
      </c>
      <c r="B36384" t="s">
        <v>30892</v>
      </c>
      <c r="C36384" t="s">
        <v>33477</v>
      </c>
      <c r="D36384" t="s">
        <v>33476</v>
      </c>
      <c r="E36384"/>
      <c r="F36384"/>
      <c r="G36384"/>
      <c r="H36384"/>
      <c r="I36384"/>
      <c r="J36384"/>
      <c r="U36384" s="43"/>
      <c r="AE36384"/>
    </row>
    <row r="36385" spans="1:31">
      <c r="A36385">
        <v>85400</v>
      </c>
      <c r="B36385" t="s">
        <v>30893</v>
      </c>
      <c r="C36385" t="s">
        <v>33477</v>
      </c>
      <c r="D36385" t="s">
        <v>33476</v>
      </c>
      <c r="E36385"/>
      <c r="F36385"/>
      <c r="G36385"/>
      <c r="H36385"/>
      <c r="I36385"/>
      <c r="J36385"/>
      <c r="U36385" s="43"/>
      <c r="AE36385"/>
    </row>
    <row r="36386" spans="1:31">
      <c r="A36386">
        <v>85170</v>
      </c>
      <c r="B36386" t="s">
        <v>30894</v>
      </c>
      <c r="C36386" t="s">
        <v>33477</v>
      </c>
      <c r="D36386" t="s">
        <v>33476</v>
      </c>
      <c r="E36386"/>
      <c r="F36386"/>
      <c r="G36386"/>
      <c r="H36386"/>
      <c r="I36386"/>
      <c r="J36386"/>
      <c r="U36386" s="43"/>
      <c r="AE36386"/>
    </row>
    <row r="36387" spans="1:31">
      <c r="A36387">
        <v>85190</v>
      </c>
      <c r="B36387" t="s">
        <v>30895</v>
      </c>
      <c r="C36387" t="s">
        <v>33477</v>
      </c>
      <c r="D36387" t="s">
        <v>33476</v>
      </c>
      <c r="E36387"/>
      <c r="F36387"/>
      <c r="G36387"/>
      <c r="H36387"/>
      <c r="I36387"/>
      <c r="J36387"/>
      <c r="U36387" s="43"/>
      <c r="AE36387"/>
    </row>
    <row r="36388" spans="1:31">
      <c r="A36388">
        <v>85400</v>
      </c>
      <c r="B36388" t="s">
        <v>30896</v>
      </c>
      <c r="C36388" t="s">
        <v>33477</v>
      </c>
      <c r="D36388" t="s">
        <v>33476</v>
      </c>
      <c r="E36388"/>
      <c r="F36388"/>
      <c r="G36388"/>
      <c r="H36388"/>
      <c r="I36388"/>
      <c r="J36388"/>
      <c r="U36388" s="43"/>
      <c r="AE36388"/>
    </row>
    <row r="36389" spans="1:31">
      <c r="A36389">
        <v>85420</v>
      </c>
      <c r="B36389" t="s">
        <v>13558</v>
      </c>
      <c r="C36389" t="s">
        <v>33477</v>
      </c>
      <c r="D36389" t="e">
        <v>#N/A</v>
      </c>
      <c r="E36389"/>
      <c r="F36389"/>
      <c r="G36389"/>
      <c r="H36389"/>
      <c r="I36389"/>
      <c r="J36389"/>
      <c r="U36389" s="43"/>
      <c r="AE36389"/>
    </row>
    <row r="36390" spans="1:31">
      <c r="A36390">
        <v>85420</v>
      </c>
      <c r="B36390" t="s">
        <v>30897</v>
      </c>
      <c r="C36390" t="s">
        <v>33477</v>
      </c>
      <c r="D36390" t="e">
        <v>#N/A</v>
      </c>
      <c r="E36390"/>
      <c r="F36390"/>
      <c r="G36390"/>
      <c r="H36390"/>
      <c r="I36390"/>
      <c r="J36390"/>
      <c r="U36390" s="43"/>
      <c r="AE36390"/>
    </row>
    <row r="36391" spans="1:31">
      <c r="A36391">
        <v>85590</v>
      </c>
      <c r="B36391" t="s">
        <v>30898</v>
      </c>
      <c r="C36391" t="s">
        <v>33477</v>
      </c>
      <c r="D36391" t="s">
        <v>33476</v>
      </c>
      <c r="E36391"/>
      <c r="F36391"/>
      <c r="G36391"/>
      <c r="H36391"/>
      <c r="I36391"/>
      <c r="J36391"/>
      <c r="U36391" s="43"/>
      <c r="AE36391"/>
    </row>
    <row r="36392" spans="1:31">
      <c r="A36392">
        <v>85320</v>
      </c>
      <c r="B36392" t="s">
        <v>30899</v>
      </c>
      <c r="C36392" t="s">
        <v>33477</v>
      </c>
      <c r="D36392" t="s">
        <v>33476</v>
      </c>
      <c r="E36392"/>
      <c r="F36392"/>
      <c r="G36392"/>
      <c r="H36392"/>
      <c r="I36392"/>
      <c r="J36392"/>
      <c r="U36392" s="43"/>
      <c r="AE36392"/>
    </row>
    <row r="36393" spans="1:31">
      <c r="A36393">
        <v>85320</v>
      </c>
      <c r="B36393" t="s">
        <v>30899</v>
      </c>
      <c r="C36393" t="s">
        <v>33477</v>
      </c>
      <c r="D36393" t="s">
        <v>33476</v>
      </c>
      <c r="E36393"/>
      <c r="F36393"/>
      <c r="G36393"/>
      <c r="H36393"/>
      <c r="I36393"/>
      <c r="J36393"/>
      <c r="U36393" s="43"/>
      <c r="AE36393"/>
    </row>
    <row r="36394" spans="1:31">
      <c r="A36394">
        <v>85240</v>
      </c>
      <c r="B36394" t="s">
        <v>30900</v>
      </c>
      <c r="C36394" t="s">
        <v>33477</v>
      </c>
      <c r="D36394" t="s">
        <v>33476</v>
      </c>
      <c r="E36394"/>
      <c r="F36394"/>
      <c r="G36394"/>
      <c r="H36394"/>
      <c r="I36394"/>
      <c r="J36394"/>
      <c r="U36394" s="43"/>
      <c r="AE36394"/>
    </row>
    <row r="36395" spans="1:31">
      <c r="A36395">
        <v>85570</v>
      </c>
      <c r="B36395" t="s">
        <v>30901</v>
      </c>
      <c r="C36395" t="s">
        <v>33477</v>
      </c>
      <c r="D36395" t="s">
        <v>33476</v>
      </c>
      <c r="E36395"/>
      <c r="F36395"/>
      <c r="G36395"/>
      <c r="H36395"/>
      <c r="I36395"/>
      <c r="J36395"/>
      <c r="U36395" s="43"/>
      <c r="AE36395"/>
    </row>
    <row r="36396" spans="1:31">
      <c r="A36396">
        <v>85150</v>
      </c>
      <c r="B36396" t="s">
        <v>30902</v>
      </c>
      <c r="C36396" t="s">
        <v>33477</v>
      </c>
      <c r="D36396" t="s">
        <v>33476</v>
      </c>
      <c r="E36396"/>
      <c r="F36396"/>
      <c r="G36396"/>
      <c r="H36396"/>
      <c r="I36396"/>
      <c r="J36396"/>
      <c r="U36396" s="43"/>
      <c r="AE36396"/>
    </row>
    <row r="36397" spans="1:31">
      <c r="A36397">
        <v>85420</v>
      </c>
      <c r="B36397" t="s">
        <v>30903</v>
      </c>
      <c r="C36397" t="s">
        <v>33477</v>
      </c>
      <c r="D36397" t="e">
        <v>#N/A</v>
      </c>
      <c r="E36397"/>
      <c r="F36397"/>
      <c r="G36397"/>
      <c r="H36397"/>
      <c r="I36397"/>
      <c r="J36397"/>
      <c r="U36397" s="43"/>
      <c r="AE36397"/>
    </row>
    <row r="36398" spans="1:31">
      <c r="A36398">
        <v>85700</v>
      </c>
      <c r="B36398" t="s">
        <v>30904</v>
      </c>
      <c r="C36398" t="s">
        <v>33477</v>
      </c>
      <c r="D36398" t="s">
        <v>33476</v>
      </c>
      <c r="E36398"/>
      <c r="F36398"/>
      <c r="G36398"/>
      <c r="H36398"/>
      <c r="I36398"/>
      <c r="J36398"/>
      <c r="U36398" s="43"/>
      <c r="AE36398"/>
    </row>
    <row r="36399" spans="1:31">
      <c r="A36399">
        <v>85700</v>
      </c>
      <c r="B36399" t="s">
        <v>30905</v>
      </c>
      <c r="C36399" t="s">
        <v>33477</v>
      </c>
      <c r="D36399" t="s">
        <v>33476</v>
      </c>
      <c r="E36399"/>
      <c r="F36399"/>
      <c r="G36399"/>
      <c r="H36399"/>
      <c r="I36399"/>
      <c r="J36399"/>
      <c r="U36399" s="43"/>
      <c r="AE36399"/>
    </row>
    <row r="36400" spans="1:31">
      <c r="A36400">
        <v>85140</v>
      </c>
      <c r="B36400" t="s">
        <v>30906</v>
      </c>
      <c r="C36400" t="s">
        <v>33477</v>
      </c>
      <c r="D36400" t="s">
        <v>33476</v>
      </c>
      <c r="E36400"/>
      <c r="F36400"/>
      <c r="G36400"/>
      <c r="H36400"/>
      <c r="I36400"/>
      <c r="J36400"/>
      <c r="U36400" s="43"/>
      <c r="AE36400"/>
    </row>
    <row r="36401" spans="1:31">
      <c r="A36401">
        <v>85200</v>
      </c>
      <c r="B36401" t="s">
        <v>30907</v>
      </c>
      <c r="C36401" t="s">
        <v>33477</v>
      </c>
      <c r="D36401" t="s">
        <v>33476</v>
      </c>
      <c r="E36401"/>
      <c r="F36401"/>
      <c r="G36401"/>
      <c r="H36401"/>
      <c r="I36401"/>
      <c r="J36401"/>
      <c r="U36401" s="43"/>
      <c r="AE36401"/>
    </row>
    <row r="36402" spans="1:31">
      <c r="A36402">
        <v>85500</v>
      </c>
      <c r="B36402" t="s">
        <v>30908</v>
      </c>
      <c r="C36402" t="s">
        <v>33477</v>
      </c>
      <c r="D36402" t="s">
        <v>33476</v>
      </c>
      <c r="E36402"/>
      <c r="F36402"/>
      <c r="G36402"/>
      <c r="H36402"/>
      <c r="I36402"/>
      <c r="J36402"/>
      <c r="U36402" s="43"/>
      <c r="AE36402"/>
    </row>
    <row r="36403" spans="1:31">
      <c r="A36403">
        <v>85110</v>
      </c>
      <c r="B36403" t="s">
        <v>30909</v>
      </c>
      <c r="C36403" t="s">
        <v>33477</v>
      </c>
      <c r="D36403" t="s">
        <v>33476</v>
      </c>
      <c r="E36403"/>
      <c r="F36403"/>
      <c r="G36403"/>
      <c r="H36403"/>
      <c r="I36403"/>
      <c r="J36403"/>
      <c r="U36403" s="43"/>
      <c r="AE36403"/>
    </row>
    <row r="36404" spans="1:31">
      <c r="A36404">
        <v>85600</v>
      </c>
      <c r="B36404" t="s">
        <v>30910</v>
      </c>
      <c r="C36404" t="s">
        <v>33477</v>
      </c>
      <c r="D36404" t="s">
        <v>33476</v>
      </c>
      <c r="E36404"/>
      <c r="F36404"/>
      <c r="G36404"/>
      <c r="H36404"/>
      <c r="I36404"/>
      <c r="J36404"/>
      <c r="U36404" s="43"/>
      <c r="AE36404"/>
    </row>
    <row r="36405" spans="1:31">
      <c r="A36405">
        <v>85600</v>
      </c>
      <c r="B36405" t="s">
        <v>30910</v>
      </c>
      <c r="C36405" t="s">
        <v>33477</v>
      </c>
      <c r="D36405" t="s">
        <v>33476</v>
      </c>
      <c r="E36405"/>
      <c r="F36405"/>
      <c r="G36405"/>
      <c r="H36405"/>
      <c r="I36405"/>
      <c r="J36405"/>
      <c r="U36405" s="43"/>
      <c r="AE36405"/>
    </row>
    <row r="36406" spans="1:31">
      <c r="A36406">
        <v>85600</v>
      </c>
      <c r="B36406" t="s">
        <v>30910</v>
      </c>
      <c r="C36406" t="s">
        <v>33477</v>
      </c>
      <c r="D36406" t="s">
        <v>33476</v>
      </c>
      <c r="E36406"/>
      <c r="F36406"/>
      <c r="G36406"/>
      <c r="H36406"/>
      <c r="I36406"/>
      <c r="J36406"/>
      <c r="U36406" s="43"/>
      <c r="AE36406"/>
    </row>
    <row r="36407" spans="1:31">
      <c r="A36407">
        <v>85600</v>
      </c>
      <c r="B36407" t="s">
        <v>30910</v>
      </c>
      <c r="C36407" t="s">
        <v>33477</v>
      </c>
      <c r="D36407" t="s">
        <v>33476</v>
      </c>
      <c r="E36407"/>
      <c r="F36407"/>
      <c r="G36407"/>
      <c r="H36407"/>
      <c r="I36407"/>
      <c r="J36407"/>
      <c r="U36407" s="43"/>
      <c r="AE36407"/>
    </row>
    <row r="36408" spans="1:31">
      <c r="A36408">
        <v>85600</v>
      </c>
      <c r="B36408" t="s">
        <v>30910</v>
      </c>
      <c r="C36408" t="s">
        <v>33477</v>
      </c>
      <c r="D36408" t="s">
        <v>33476</v>
      </c>
      <c r="E36408"/>
      <c r="F36408"/>
      <c r="G36408"/>
      <c r="H36408"/>
      <c r="I36408"/>
      <c r="J36408"/>
      <c r="U36408" s="43"/>
      <c r="AE36408"/>
    </row>
    <row r="36409" spans="1:31">
      <c r="A36409">
        <v>85700</v>
      </c>
      <c r="B36409" t="s">
        <v>30911</v>
      </c>
      <c r="C36409" t="s">
        <v>33477</v>
      </c>
      <c r="D36409" t="s">
        <v>33476</v>
      </c>
      <c r="E36409"/>
      <c r="F36409"/>
      <c r="G36409"/>
      <c r="H36409"/>
      <c r="I36409"/>
      <c r="J36409"/>
      <c r="U36409" s="43"/>
      <c r="AE36409"/>
    </row>
    <row r="36410" spans="1:31">
      <c r="A36410">
        <v>85200</v>
      </c>
      <c r="B36410" t="s">
        <v>10034</v>
      </c>
      <c r="C36410" t="s">
        <v>33477</v>
      </c>
      <c r="D36410" t="s">
        <v>33476</v>
      </c>
      <c r="E36410"/>
      <c r="F36410"/>
      <c r="G36410"/>
      <c r="H36410"/>
      <c r="I36410"/>
      <c r="J36410"/>
      <c r="U36410" s="43"/>
      <c r="AE36410"/>
    </row>
    <row r="36411" spans="1:31">
      <c r="A36411">
        <v>85450</v>
      </c>
      <c r="B36411" t="s">
        <v>30912</v>
      </c>
      <c r="C36411" t="s">
        <v>33477</v>
      </c>
      <c r="D36411" t="s">
        <v>33476</v>
      </c>
      <c r="E36411"/>
      <c r="F36411"/>
      <c r="G36411"/>
      <c r="H36411"/>
      <c r="I36411"/>
      <c r="J36411"/>
      <c r="U36411" s="43"/>
      <c r="AE36411"/>
    </row>
    <row r="36412" spans="1:31">
      <c r="A36412">
        <v>85290</v>
      </c>
      <c r="B36412" t="s">
        <v>30913</v>
      </c>
      <c r="C36412" t="s">
        <v>33477</v>
      </c>
      <c r="D36412" t="e">
        <v>#N/A</v>
      </c>
      <c r="E36412"/>
      <c r="F36412"/>
      <c r="G36412"/>
      <c r="H36412"/>
      <c r="I36412"/>
      <c r="J36412"/>
      <c r="U36412" s="43"/>
      <c r="AE36412"/>
    </row>
    <row r="36413" spans="1:31">
      <c r="A36413">
        <v>85150</v>
      </c>
      <c r="B36413" t="s">
        <v>30914</v>
      </c>
      <c r="C36413" t="s">
        <v>33477</v>
      </c>
      <c r="D36413" t="s">
        <v>33476</v>
      </c>
      <c r="E36413"/>
      <c r="F36413"/>
      <c r="G36413"/>
      <c r="H36413"/>
      <c r="I36413"/>
      <c r="J36413"/>
      <c r="U36413" s="43"/>
      <c r="AE36413"/>
    </row>
    <row r="36414" spans="1:31">
      <c r="A36414">
        <v>85150</v>
      </c>
      <c r="B36414" t="s">
        <v>30914</v>
      </c>
      <c r="C36414" t="s">
        <v>33477</v>
      </c>
      <c r="D36414" t="s">
        <v>33476</v>
      </c>
      <c r="E36414"/>
      <c r="F36414"/>
      <c r="G36414"/>
      <c r="H36414"/>
      <c r="I36414"/>
      <c r="J36414"/>
      <c r="U36414" s="43"/>
      <c r="AE36414"/>
    </row>
    <row r="36415" spans="1:31">
      <c r="A36415">
        <v>85640</v>
      </c>
      <c r="B36415" t="s">
        <v>30915</v>
      </c>
      <c r="C36415" t="s">
        <v>33477</v>
      </c>
      <c r="D36415" t="s">
        <v>33476</v>
      </c>
      <c r="E36415"/>
      <c r="F36415"/>
      <c r="G36415"/>
      <c r="H36415"/>
      <c r="I36415"/>
      <c r="J36415"/>
      <c r="U36415" s="43"/>
      <c r="AE36415"/>
    </row>
    <row r="36416" spans="1:31">
      <c r="A36416">
        <v>85390</v>
      </c>
      <c r="B36416" t="s">
        <v>30916</v>
      </c>
      <c r="C36416" t="s">
        <v>33477</v>
      </c>
      <c r="D36416" t="s">
        <v>33476</v>
      </c>
      <c r="E36416"/>
      <c r="F36416"/>
      <c r="G36416"/>
      <c r="H36416"/>
      <c r="I36416"/>
      <c r="J36416"/>
      <c r="U36416" s="43"/>
      <c r="AE36416"/>
    </row>
    <row r="36417" spans="1:31">
      <c r="A36417">
        <v>85390</v>
      </c>
      <c r="B36417" t="s">
        <v>30916</v>
      </c>
      <c r="C36417" t="s">
        <v>33477</v>
      </c>
      <c r="D36417" t="s">
        <v>33476</v>
      </c>
      <c r="E36417"/>
      <c r="F36417"/>
      <c r="G36417"/>
      <c r="H36417"/>
      <c r="I36417"/>
      <c r="J36417"/>
      <c r="U36417" s="43"/>
      <c r="AE36417"/>
    </row>
    <row r="36418" spans="1:31">
      <c r="A36418">
        <v>85000</v>
      </c>
      <c r="B36418" t="s">
        <v>30917</v>
      </c>
      <c r="C36418" t="s">
        <v>33477</v>
      </c>
      <c r="D36418" t="s">
        <v>33476</v>
      </c>
      <c r="E36418"/>
      <c r="F36418"/>
      <c r="G36418"/>
      <c r="H36418"/>
      <c r="I36418"/>
      <c r="J36418"/>
      <c r="U36418" s="43"/>
      <c r="AE36418"/>
    </row>
    <row r="36419" spans="1:31">
      <c r="A36419">
        <v>85540</v>
      </c>
      <c r="B36419" t="s">
        <v>30918</v>
      </c>
      <c r="C36419" t="s">
        <v>33477</v>
      </c>
      <c r="D36419" t="s">
        <v>33476</v>
      </c>
      <c r="E36419"/>
      <c r="F36419"/>
      <c r="G36419"/>
      <c r="H36419"/>
      <c r="I36419"/>
      <c r="J36419"/>
      <c r="U36419" s="43"/>
      <c r="AE36419"/>
    </row>
    <row r="36420" spans="1:31">
      <c r="A36420">
        <v>85320</v>
      </c>
      <c r="B36420" t="s">
        <v>30919</v>
      </c>
      <c r="C36420" t="s">
        <v>33477</v>
      </c>
      <c r="D36420" t="s">
        <v>33476</v>
      </c>
      <c r="E36420"/>
      <c r="F36420"/>
      <c r="G36420"/>
      <c r="H36420"/>
      <c r="I36420"/>
      <c r="J36420"/>
      <c r="U36420" s="43"/>
      <c r="AE36420"/>
    </row>
    <row r="36421" spans="1:31">
      <c r="A36421">
        <v>85370</v>
      </c>
      <c r="B36421" t="s">
        <v>30920</v>
      </c>
      <c r="C36421" t="s">
        <v>33477</v>
      </c>
      <c r="D36421" t="s">
        <v>33476</v>
      </c>
      <c r="E36421"/>
      <c r="F36421"/>
      <c r="G36421"/>
      <c r="H36421"/>
      <c r="I36421"/>
      <c r="J36421"/>
      <c r="U36421" s="43"/>
      <c r="AE36421"/>
    </row>
    <row r="36422" spans="1:31">
      <c r="A36422">
        <v>85370</v>
      </c>
      <c r="B36422" t="s">
        <v>30921</v>
      </c>
      <c r="C36422" t="s">
        <v>33477</v>
      </c>
      <c r="D36422" t="s">
        <v>33476</v>
      </c>
      <c r="E36422"/>
      <c r="F36422"/>
      <c r="G36422"/>
      <c r="H36422"/>
      <c r="I36422"/>
      <c r="J36422"/>
      <c r="U36422" s="43"/>
      <c r="AE36422"/>
    </row>
    <row r="36423" spans="1:31">
      <c r="A36423">
        <v>85310</v>
      </c>
      <c r="B36423" t="s">
        <v>30922</v>
      </c>
      <c r="C36423" t="s">
        <v>33477</v>
      </c>
      <c r="D36423" t="s">
        <v>33476</v>
      </c>
      <c r="E36423"/>
      <c r="F36423"/>
      <c r="G36423"/>
      <c r="H36423"/>
      <c r="I36423"/>
      <c r="J36423"/>
      <c r="U36423" s="43"/>
      <c r="AE36423"/>
    </row>
    <row r="36424" spans="1:31">
      <c r="A36424">
        <v>85430</v>
      </c>
      <c r="B36424" t="s">
        <v>30923</v>
      </c>
      <c r="C36424" t="s">
        <v>33477</v>
      </c>
      <c r="D36424" t="s">
        <v>33476</v>
      </c>
      <c r="E36424"/>
      <c r="F36424"/>
      <c r="G36424"/>
      <c r="H36424"/>
      <c r="I36424"/>
      <c r="J36424"/>
      <c r="U36424" s="43"/>
      <c r="AE36424"/>
    </row>
    <row r="36425" spans="1:31">
      <c r="A36425">
        <v>85240</v>
      </c>
      <c r="B36425" t="s">
        <v>30924</v>
      </c>
      <c r="C36425" t="s">
        <v>33477</v>
      </c>
      <c r="D36425" t="s">
        <v>33476</v>
      </c>
      <c r="E36425"/>
      <c r="F36425"/>
      <c r="G36425"/>
      <c r="H36425"/>
      <c r="I36425"/>
      <c r="J36425"/>
      <c r="U36425" s="43"/>
      <c r="AE36425"/>
    </row>
    <row r="36426" spans="1:31">
      <c r="A36426">
        <v>85420</v>
      </c>
      <c r="B36426" t="s">
        <v>30924</v>
      </c>
      <c r="C36426" t="s">
        <v>33477</v>
      </c>
      <c r="D36426" t="e">
        <v>#N/A</v>
      </c>
      <c r="E36426"/>
      <c r="F36426"/>
      <c r="G36426"/>
      <c r="H36426"/>
      <c r="I36426"/>
      <c r="J36426"/>
      <c r="U36426" s="43"/>
      <c r="AE36426"/>
    </row>
    <row r="36427" spans="1:31">
      <c r="A36427">
        <v>85330</v>
      </c>
      <c r="B36427" t="s">
        <v>30925</v>
      </c>
      <c r="C36427" t="s">
        <v>33477</v>
      </c>
      <c r="D36427" t="e">
        <v>#N/A</v>
      </c>
      <c r="E36427"/>
      <c r="F36427"/>
      <c r="G36427"/>
      <c r="H36427"/>
      <c r="I36427"/>
      <c r="J36427"/>
      <c r="U36427" s="43"/>
      <c r="AE36427"/>
    </row>
    <row r="36428" spans="1:31">
      <c r="A36428">
        <v>85690</v>
      </c>
      <c r="B36428" t="s">
        <v>30926</v>
      </c>
      <c r="C36428" t="s">
        <v>33477</v>
      </c>
      <c r="D36428" t="e">
        <v>#N/A</v>
      </c>
      <c r="E36428"/>
      <c r="F36428"/>
      <c r="G36428"/>
      <c r="H36428"/>
      <c r="I36428"/>
      <c r="J36428"/>
      <c r="U36428" s="43"/>
      <c r="AE36428"/>
    </row>
    <row r="36429" spans="1:31">
      <c r="A36429">
        <v>85140</v>
      </c>
      <c r="B36429" t="s">
        <v>30927</v>
      </c>
      <c r="C36429" t="s">
        <v>33477</v>
      </c>
      <c r="D36429" t="s">
        <v>33476</v>
      </c>
      <c r="E36429"/>
      <c r="F36429"/>
      <c r="G36429"/>
      <c r="H36429"/>
      <c r="I36429"/>
      <c r="J36429"/>
      <c r="U36429" s="43"/>
      <c r="AE36429"/>
    </row>
    <row r="36430" spans="1:31">
      <c r="A36430">
        <v>85200</v>
      </c>
      <c r="B36430" t="s">
        <v>30928</v>
      </c>
      <c r="C36430" t="s">
        <v>33477</v>
      </c>
      <c r="D36430" t="s">
        <v>33476</v>
      </c>
      <c r="E36430"/>
      <c r="F36430"/>
      <c r="G36430"/>
      <c r="H36430"/>
      <c r="I36430"/>
      <c r="J36430"/>
      <c r="U36430" s="43"/>
      <c r="AE36430"/>
    </row>
    <row r="36431" spans="1:31">
      <c r="A36431">
        <v>85670</v>
      </c>
      <c r="B36431" t="s">
        <v>30929</v>
      </c>
      <c r="C36431" t="s">
        <v>33477</v>
      </c>
      <c r="D36431" t="s">
        <v>33476</v>
      </c>
      <c r="E36431"/>
      <c r="F36431"/>
      <c r="G36431"/>
      <c r="H36431"/>
      <c r="I36431"/>
      <c r="J36431"/>
      <c r="U36431" s="43"/>
      <c r="AE36431"/>
    </row>
    <row r="36432" spans="1:31">
      <c r="A36432">
        <v>85320</v>
      </c>
      <c r="B36432" t="s">
        <v>30930</v>
      </c>
      <c r="C36432" t="s">
        <v>33477</v>
      </c>
      <c r="D36432" t="s">
        <v>33476</v>
      </c>
      <c r="E36432"/>
      <c r="F36432"/>
      <c r="G36432"/>
      <c r="H36432"/>
      <c r="I36432"/>
      <c r="J36432"/>
      <c r="U36432" s="43"/>
      <c r="AE36432"/>
    </row>
    <row r="36433" spans="1:31">
      <c r="A36433">
        <v>85300</v>
      </c>
      <c r="B36433" t="s">
        <v>30931</v>
      </c>
      <c r="C36433" t="s">
        <v>33477</v>
      </c>
      <c r="D36433" t="s">
        <v>33476</v>
      </c>
      <c r="E36433"/>
      <c r="F36433"/>
      <c r="G36433"/>
      <c r="H36433"/>
      <c r="I36433"/>
      <c r="J36433"/>
      <c r="U36433" s="43"/>
      <c r="AE36433"/>
    </row>
    <row r="36434" spans="1:31">
      <c r="A36434">
        <v>85570</v>
      </c>
      <c r="B36434" t="s">
        <v>30932</v>
      </c>
      <c r="C36434" t="s">
        <v>33477</v>
      </c>
      <c r="D36434" t="s">
        <v>33476</v>
      </c>
      <c r="E36434"/>
      <c r="F36434"/>
      <c r="G36434"/>
      <c r="H36434"/>
      <c r="I36434"/>
      <c r="J36434"/>
      <c r="U36434" s="43"/>
      <c r="AE36434"/>
    </row>
    <row r="36435" spans="1:31">
      <c r="A36435">
        <v>85320</v>
      </c>
      <c r="B36435" t="s">
        <v>30933</v>
      </c>
      <c r="C36435" t="s">
        <v>33477</v>
      </c>
      <c r="D36435" t="s">
        <v>33476</v>
      </c>
      <c r="E36435"/>
      <c r="F36435"/>
      <c r="G36435"/>
      <c r="H36435"/>
      <c r="I36435"/>
      <c r="J36435"/>
      <c r="U36435" s="43"/>
      <c r="AE36435"/>
    </row>
    <row r="36436" spans="1:31">
      <c r="A36436">
        <v>85200</v>
      </c>
      <c r="B36436" t="s">
        <v>30934</v>
      </c>
      <c r="C36436" t="s">
        <v>33477</v>
      </c>
      <c r="D36436" t="s">
        <v>33476</v>
      </c>
      <c r="E36436"/>
      <c r="F36436"/>
      <c r="G36436"/>
      <c r="H36436"/>
      <c r="I36436"/>
      <c r="J36436"/>
      <c r="U36436" s="43"/>
      <c r="AE36436"/>
    </row>
    <row r="36437" spans="1:31">
      <c r="A36437">
        <v>85770</v>
      </c>
      <c r="B36437" t="s">
        <v>30935</v>
      </c>
      <c r="C36437" t="s">
        <v>33477</v>
      </c>
      <c r="D36437" t="s">
        <v>33476</v>
      </c>
      <c r="E36437"/>
      <c r="F36437"/>
      <c r="G36437"/>
      <c r="H36437"/>
      <c r="I36437"/>
      <c r="J36437"/>
      <c r="U36437" s="43"/>
      <c r="AE36437"/>
    </row>
    <row r="36438" spans="1:31">
      <c r="A36438">
        <v>85770</v>
      </c>
      <c r="B36438" t="s">
        <v>30935</v>
      </c>
      <c r="C36438" t="s">
        <v>33477</v>
      </c>
      <c r="D36438" t="s">
        <v>33476</v>
      </c>
      <c r="E36438"/>
      <c r="F36438"/>
      <c r="G36438"/>
      <c r="H36438"/>
      <c r="I36438"/>
      <c r="J36438"/>
      <c r="U36438" s="43"/>
      <c r="AE36438"/>
    </row>
    <row r="36439" spans="1:31">
      <c r="A36439">
        <v>85170</v>
      </c>
      <c r="B36439" t="s">
        <v>30936</v>
      </c>
      <c r="C36439" t="s">
        <v>33477</v>
      </c>
      <c r="D36439" t="s">
        <v>33476</v>
      </c>
      <c r="E36439"/>
      <c r="F36439"/>
      <c r="G36439"/>
      <c r="H36439"/>
      <c r="I36439"/>
      <c r="J36439"/>
      <c r="U36439" s="43"/>
      <c r="AE36439"/>
    </row>
    <row r="36440" spans="1:31">
      <c r="A36440">
        <v>85440</v>
      </c>
      <c r="B36440" t="s">
        <v>30937</v>
      </c>
      <c r="C36440" t="s">
        <v>33477</v>
      </c>
      <c r="D36440" t="s">
        <v>33476</v>
      </c>
      <c r="E36440"/>
      <c r="F36440"/>
      <c r="G36440"/>
      <c r="H36440"/>
      <c r="I36440"/>
      <c r="J36440"/>
      <c r="U36440" s="43"/>
      <c r="AE36440"/>
    </row>
    <row r="36441" spans="1:31">
      <c r="A36441">
        <v>85570</v>
      </c>
      <c r="B36441" t="s">
        <v>15087</v>
      </c>
      <c r="C36441" t="s">
        <v>33477</v>
      </c>
      <c r="D36441" t="s">
        <v>33476</v>
      </c>
      <c r="E36441"/>
      <c r="F36441"/>
      <c r="G36441"/>
      <c r="H36441"/>
      <c r="I36441"/>
      <c r="J36441"/>
      <c r="U36441" s="43"/>
      <c r="AE36441"/>
    </row>
    <row r="36442" spans="1:31">
      <c r="A36442">
        <v>85700</v>
      </c>
      <c r="B36442" t="s">
        <v>30938</v>
      </c>
      <c r="C36442" t="s">
        <v>33477</v>
      </c>
      <c r="D36442" t="s">
        <v>33476</v>
      </c>
      <c r="E36442"/>
      <c r="F36442"/>
      <c r="G36442"/>
      <c r="H36442"/>
      <c r="I36442"/>
      <c r="J36442"/>
      <c r="U36442" s="43"/>
      <c r="AE36442"/>
    </row>
    <row r="36443" spans="1:31">
      <c r="A36443">
        <v>85240</v>
      </c>
      <c r="B36443" t="s">
        <v>30939</v>
      </c>
      <c r="C36443" t="s">
        <v>33477</v>
      </c>
      <c r="D36443" t="s">
        <v>33476</v>
      </c>
      <c r="E36443"/>
      <c r="F36443"/>
      <c r="G36443"/>
      <c r="H36443"/>
      <c r="I36443"/>
      <c r="J36443"/>
      <c r="U36443" s="43"/>
      <c r="AE36443"/>
    </row>
    <row r="36444" spans="1:31">
      <c r="A36444">
        <v>85450</v>
      </c>
      <c r="B36444" t="s">
        <v>5911</v>
      </c>
      <c r="C36444" t="s">
        <v>33477</v>
      </c>
      <c r="D36444" t="s">
        <v>33476</v>
      </c>
      <c r="E36444"/>
      <c r="F36444"/>
      <c r="G36444"/>
      <c r="H36444"/>
      <c r="I36444"/>
      <c r="J36444"/>
      <c r="U36444" s="43"/>
      <c r="AE36444"/>
    </row>
    <row r="36445" spans="1:31">
      <c r="A36445">
        <v>85250</v>
      </c>
      <c r="B36445" t="s">
        <v>30940</v>
      </c>
      <c r="C36445" t="s">
        <v>33477</v>
      </c>
      <c r="D36445" t="s">
        <v>33476</v>
      </c>
      <c r="E36445"/>
      <c r="F36445"/>
      <c r="G36445"/>
      <c r="H36445"/>
      <c r="I36445"/>
      <c r="J36445"/>
      <c r="U36445" s="43"/>
      <c r="AE36445"/>
    </row>
    <row r="36446" spans="1:31">
      <c r="A36446">
        <v>85700</v>
      </c>
      <c r="B36446" t="s">
        <v>30941</v>
      </c>
      <c r="C36446" t="s">
        <v>33477</v>
      </c>
      <c r="D36446" t="s">
        <v>33476</v>
      </c>
      <c r="E36446"/>
      <c r="F36446"/>
      <c r="G36446"/>
      <c r="H36446"/>
      <c r="I36446"/>
      <c r="J36446"/>
      <c r="U36446" s="43"/>
      <c r="AE36446"/>
    </row>
    <row r="36447" spans="1:31">
      <c r="A36447">
        <v>85210</v>
      </c>
      <c r="B36447" t="s">
        <v>30942</v>
      </c>
      <c r="C36447" t="s">
        <v>33477</v>
      </c>
      <c r="D36447" t="s">
        <v>33476</v>
      </c>
      <c r="E36447"/>
      <c r="F36447"/>
      <c r="G36447"/>
      <c r="H36447"/>
      <c r="I36447"/>
      <c r="J36447"/>
      <c r="U36447" s="43"/>
      <c r="AE36447"/>
    </row>
    <row r="36448" spans="1:31">
      <c r="A36448">
        <v>85270</v>
      </c>
      <c r="B36448" t="s">
        <v>30943</v>
      </c>
      <c r="C36448" t="s">
        <v>33477</v>
      </c>
      <c r="D36448" t="s">
        <v>33476</v>
      </c>
      <c r="E36448"/>
      <c r="F36448"/>
      <c r="G36448"/>
      <c r="H36448"/>
      <c r="I36448"/>
      <c r="J36448"/>
      <c r="U36448" s="43"/>
      <c r="AE36448"/>
    </row>
    <row r="36449" spans="1:31">
      <c r="A36449">
        <v>85620</v>
      </c>
      <c r="B36449" t="s">
        <v>30944</v>
      </c>
      <c r="C36449" t="s">
        <v>33477</v>
      </c>
      <c r="D36449" t="s">
        <v>33476</v>
      </c>
      <c r="E36449"/>
      <c r="F36449"/>
      <c r="G36449"/>
      <c r="H36449"/>
      <c r="I36449"/>
      <c r="J36449"/>
      <c r="U36449" s="43"/>
      <c r="AE36449"/>
    </row>
    <row r="36450" spans="1:31">
      <c r="A36450">
        <v>85000</v>
      </c>
      <c r="B36450" t="s">
        <v>30945</v>
      </c>
      <c r="C36450" t="s">
        <v>33477</v>
      </c>
      <c r="D36450" t="s">
        <v>33476</v>
      </c>
      <c r="E36450"/>
      <c r="F36450"/>
      <c r="G36450"/>
      <c r="H36450"/>
      <c r="I36450"/>
      <c r="J36450"/>
      <c r="U36450" s="43"/>
      <c r="AE36450"/>
    </row>
    <row r="36451" spans="1:31">
      <c r="A36451">
        <v>85510</v>
      </c>
      <c r="B36451" t="s">
        <v>30946</v>
      </c>
      <c r="C36451" t="s">
        <v>33477</v>
      </c>
      <c r="D36451" t="s">
        <v>33476</v>
      </c>
      <c r="E36451"/>
      <c r="F36451"/>
      <c r="G36451"/>
      <c r="H36451"/>
      <c r="I36451"/>
      <c r="J36451"/>
      <c r="U36451" s="43"/>
      <c r="AE36451"/>
    </row>
    <row r="36452" spans="1:31">
      <c r="A36452">
        <v>85320</v>
      </c>
      <c r="B36452" t="s">
        <v>13360</v>
      </c>
      <c r="C36452" t="s">
        <v>33477</v>
      </c>
      <c r="D36452" t="s">
        <v>33476</v>
      </c>
      <c r="E36452"/>
      <c r="F36452"/>
      <c r="G36452"/>
      <c r="H36452"/>
      <c r="I36452"/>
      <c r="J36452"/>
      <c r="U36452" s="43"/>
      <c r="AE36452"/>
    </row>
    <row r="36453" spans="1:31">
      <c r="A36453">
        <v>85100</v>
      </c>
      <c r="B36453" t="s">
        <v>30947</v>
      </c>
      <c r="C36453" t="s">
        <v>33477</v>
      </c>
      <c r="D36453" t="s">
        <v>33476</v>
      </c>
      <c r="E36453"/>
      <c r="F36453"/>
      <c r="G36453"/>
      <c r="H36453"/>
      <c r="I36453"/>
      <c r="J36453"/>
      <c r="U36453" s="43"/>
      <c r="AE36453"/>
    </row>
    <row r="36454" spans="1:31">
      <c r="A36454">
        <v>85180</v>
      </c>
      <c r="B36454" t="s">
        <v>30947</v>
      </c>
      <c r="C36454" t="s">
        <v>33477</v>
      </c>
      <c r="D36454" t="e">
        <v>#N/A</v>
      </c>
      <c r="E36454"/>
      <c r="F36454"/>
      <c r="G36454"/>
      <c r="H36454"/>
      <c r="I36454"/>
      <c r="J36454"/>
      <c r="U36454" s="43"/>
      <c r="AE36454"/>
    </row>
    <row r="36455" spans="1:31">
      <c r="A36455">
        <v>85340</v>
      </c>
      <c r="B36455" t="s">
        <v>30947</v>
      </c>
      <c r="C36455" t="s">
        <v>33477</v>
      </c>
      <c r="D36455" t="e">
        <v>#N/A</v>
      </c>
      <c r="E36455"/>
      <c r="F36455"/>
      <c r="G36455"/>
      <c r="H36455"/>
      <c r="I36455"/>
      <c r="J36455"/>
      <c r="U36455" s="43"/>
      <c r="AE36455"/>
    </row>
    <row r="36456" spans="1:31">
      <c r="A36456">
        <v>85250</v>
      </c>
      <c r="B36456" t="s">
        <v>30948</v>
      </c>
      <c r="C36456" t="s">
        <v>33477</v>
      </c>
      <c r="D36456" t="s">
        <v>33476</v>
      </c>
      <c r="E36456"/>
      <c r="F36456"/>
      <c r="G36456"/>
      <c r="H36456"/>
      <c r="I36456"/>
      <c r="J36456"/>
      <c r="U36456" s="43"/>
      <c r="AE36456"/>
    </row>
    <row r="36457" spans="1:31">
      <c r="A36457">
        <v>85260</v>
      </c>
      <c r="B36457" t="s">
        <v>30949</v>
      </c>
      <c r="C36457" t="s">
        <v>33477</v>
      </c>
      <c r="D36457" t="s">
        <v>33476</v>
      </c>
      <c r="E36457"/>
      <c r="F36457"/>
      <c r="G36457"/>
      <c r="H36457"/>
      <c r="I36457"/>
      <c r="J36457"/>
      <c r="U36457" s="43"/>
      <c r="AE36457"/>
    </row>
    <row r="36458" spans="1:31">
      <c r="A36458">
        <v>85260</v>
      </c>
      <c r="B36458" t="s">
        <v>30949</v>
      </c>
      <c r="C36458" t="s">
        <v>33477</v>
      </c>
      <c r="D36458" t="s">
        <v>33476</v>
      </c>
      <c r="E36458"/>
      <c r="F36458"/>
      <c r="G36458"/>
      <c r="H36458"/>
      <c r="I36458"/>
      <c r="J36458"/>
      <c r="U36458" s="43"/>
      <c r="AE36458"/>
    </row>
    <row r="36459" spans="1:31">
      <c r="A36459">
        <v>85260</v>
      </c>
      <c r="B36459" t="s">
        <v>30949</v>
      </c>
      <c r="C36459" t="s">
        <v>33477</v>
      </c>
      <c r="D36459" t="s">
        <v>33476</v>
      </c>
      <c r="E36459"/>
      <c r="F36459"/>
      <c r="G36459"/>
      <c r="H36459"/>
      <c r="I36459"/>
      <c r="J36459"/>
      <c r="U36459" s="43"/>
      <c r="AE36459"/>
    </row>
    <row r="36460" spans="1:31">
      <c r="A36460">
        <v>85130</v>
      </c>
      <c r="B36460" t="s">
        <v>30950</v>
      </c>
      <c r="C36460" t="s">
        <v>33477</v>
      </c>
      <c r="D36460" t="s">
        <v>33476</v>
      </c>
      <c r="E36460"/>
      <c r="F36460"/>
      <c r="G36460"/>
      <c r="H36460"/>
      <c r="I36460"/>
      <c r="J36460"/>
      <c r="U36460" s="43"/>
      <c r="AE36460"/>
    </row>
    <row r="36461" spans="1:31">
      <c r="A36461">
        <v>85210</v>
      </c>
      <c r="B36461" t="s">
        <v>30951</v>
      </c>
      <c r="C36461" t="s">
        <v>33477</v>
      </c>
      <c r="D36461" t="s">
        <v>33476</v>
      </c>
      <c r="E36461"/>
      <c r="F36461"/>
      <c r="G36461"/>
      <c r="H36461"/>
      <c r="I36461"/>
      <c r="J36461"/>
      <c r="U36461" s="43"/>
      <c r="AE36461"/>
    </row>
    <row r="36462" spans="1:31">
      <c r="A36462">
        <v>85540</v>
      </c>
      <c r="B36462" t="s">
        <v>30952</v>
      </c>
      <c r="C36462" t="s">
        <v>33477</v>
      </c>
      <c r="D36462" t="s">
        <v>33476</v>
      </c>
      <c r="E36462"/>
      <c r="F36462"/>
      <c r="G36462"/>
      <c r="H36462"/>
      <c r="I36462"/>
      <c r="J36462"/>
      <c r="U36462" s="43"/>
      <c r="AE36462"/>
    </row>
    <row r="36463" spans="1:31">
      <c r="A36463">
        <v>85540</v>
      </c>
      <c r="B36463" t="s">
        <v>30953</v>
      </c>
      <c r="C36463" t="s">
        <v>33477</v>
      </c>
      <c r="D36463" t="s">
        <v>33476</v>
      </c>
      <c r="E36463"/>
      <c r="F36463"/>
      <c r="G36463"/>
      <c r="H36463"/>
      <c r="I36463"/>
      <c r="J36463"/>
      <c r="U36463" s="43"/>
      <c r="AE36463"/>
    </row>
    <row r="36464" spans="1:31">
      <c r="A36464">
        <v>85110</v>
      </c>
      <c r="B36464" t="s">
        <v>17358</v>
      </c>
      <c r="C36464" t="s">
        <v>33477</v>
      </c>
      <c r="D36464" t="s">
        <v>33476</v>
      </c>
      <c r="E36464"/>
      <c r="F36464"/>
      <c r="G36464"/>
      <c r="H36464"/>
      <c r="I36464"/>
      <c r="J36464"/>
      <c r="U36464" s="43"/>
      <c r="AE36464"/>
    </row>
    <row r="36465" spans="1:31">
      <c r="A36465">
        <v>85670</v>
      </c>
      <c r="B36465" t="s">
        <v>30954</v>
      </c>
      <c r="C36465" t="s">
        <v>33477</v>
      </c>
      <c r="D36465" t="s">
        <v>33476</v>
      </c>
      <c r="E36465"/>
      <c r="F36465"/>
      <c r="G36465"/>
      <c r="H36465"/>
      <c r="I36465"/>
      <c r="J36465"/>
      <c r="U36465" s="43"/>
      <c r="AE36465"/>
    </row>
    <row r="36466" spans="1:31">
      <c r="A36466">
        <v>85410</v>
      </c>
      <c r="B36466" t="s">
        <v>30955</v>
      </c>
      <c r="C36466" t="s">
        <v>33477</v>
      </c>
      <c r="D36466" t="s">
        <v>33476</v>
      </c>
      <c r="E36466"/>
      <c r="F36466"/>
      <c r="G36466"/>
      <c r="H36466"/>
      <c r="I36466"/>
      <c r="J36466"/>
      <c r="U36466" s="43"/>
      <c r="AE36466"/>
    </row>
    <row r="36467" spans="1:31">
      <c r="A36467">
        <v>85540</v>
      </c>
      <c r="B36467" t="s">
        <v>30956</v>
      </c>
      <c r="C36467" t="s">
        <v>33477</v>
      </c>
      <c r="D36467" t="s">
        <v>33476</v>
      </c>
      <c r="E36467"/>
      <c r="F36467"/>
      <c r="G36467"/>
      <c r="H36467"/>
      <c r="I36467"/>
      <c r="J36467"/>
      <c r="U36467" s="43"/>
      <c r="AE36467"/>
    </row>
    <row r="36468" spans="1:31">
      <c r="A36468">
        <v>85580</v>
      </c>
      <c r="B36468" t="s">
        <v>30957</v>
      </c>
      <c r="C36468" t="s">
        <v>33477</v>
      </c>
      <c r="D36468" t="s">
        <v>33476</v>
      </c>
      <c r="E36468"/>
      <c r="F36468"/>
      <c r="G36468"/>
      <c r="H36468"/>
      <c r="I36468"/>
      <c r="J36468"/>
      <c r="U36468" s="43"/>
      <c r="AE36468"/>
    </row>
    <row r="36469" spans="1:31">
      <c r="A36469">
        <v>85170</v>
      </c>
      <c r="B36469" t="s">
        <v>30958</v>
      </c>
      <c r="C36469" t="s">
        <v>33477</v>
      </c>
      <c r="D36469" t="s">
        <v>33476</v>
      </c>
      <c r="E36469"/>
      <c r="F36469"/>
      <c r="G36469"/>
      <c r="H36469"/>
      <c r="I36469"/>
      <c r="J36469"/>
      <c r="U36469" s="43"/>
      <c r="AE36469"/>
    </row>
    <row r="36470" spans="1:31">
      <c r="A36470">
        <v>85210</v>
      </c>
      <c r="B36470" t="s">
        <v>30959</v>
      </c>
      <c r="C36470" t="s">
        <v>33477</v>
      </c>
      <c r="D36470" t="s">
        <v>33476</v>
      </c>
      <c r="E36470"/>
      <c r="F36470"/>
      <c r="G36470"/>
      <c r="H36470"/>
      <c r="I36470"/>
      <c r="J36470"/>
      <c r="U36470" s="43"/>
      <c r="AE36470"/>
    </row>
    <row r="36471" spans="1:31">
      <c r="A36471">
        <v>85670</v>
      </c>
      <c r="B36471" t="s">
        <v>513</v>
      </c>
      <c r="C36471" t="s">
        <v>33477</v>
      </c>
      <c r="D36471" t="s">
        <v>33476</v>
      </c>
      <c r="E36471"/>
      <c r="F36471"/>
      <c r="G36471"/>
      <c r="H36471"/>
      <c r="I36471"/>
      <c r="J36471"/>
      <c r="U36471" s="43"/>
      <c r="AE36471"/>
    </row>
    <row r="36472" spans="1:31">
      <c r="A36472">
        <v>85150</v>
      </c>
      <c r="B36472" t="s">
        <v>30960</v>
      </c>
      <c r="C36472" t="s">
        <v>33477</v>
      </c>
      <c r="D36472" t="s">
        <v>33476</v>
      </c>
      <c r="E36472"/>
      <c r="F36472"/>
      <c r="G36472"/>
      <c r="H36472"/>
      <c r="I36472"/>
      <c r="J36472"/>
      <c r="U36472" s="43"/>
      <c r="AE36472"/>
    </row>
    <row r="36473" spans="1:31">
      <c r="A36473">
        <v>85140</v>
      </c>
      <c r="B36473" t="s">
        <v>12450</v>
      </c>
      <c r="C36473" t="s">
        <v>33477</v>
      </c>
      <c r="D36473" t="s">
        <v>33476</v>
      </c>
      <c r="E36473"/>
      <c r="F36473"/>
      <c r="G36473"/>
      <c r="H36473"/>
      <c r="I36473"/>
      <c r="J36473"/>
      <c r="U36473" s="43"/>
      <c r="AE36473"/>
    </row>
    <row r="36474" spans="1:31">
      <c r="A36474">
        <v>85310</v>
      </c>
      <c r="B36474" t="s">
        <v>30961</v>
      </c>
      <c r="C36474" t="s">
        <v>33477</v>
      </c>
      <c r="D36474" t="s">
        <v>33476</v>
      </c>
      <c r="E36474"/>
      <c r="F36474"/>
      <c r="G36474"/>
      <c r="H36474"/>
      <c r="I36474"/>
      <c r="J36474"/>
      <c r="U36474" s="43"/>
      <c r="AE36474"/>
    </row>
    <row r="36475" spans="1:31">
      <c r="A36475">
        <v>85310</v>
      </c>
      <c r="B36475" t="s">
        <v>30961</v>
      </c>
      <c r="C36475" t="s">
        <v>33477</v>
      </c>
      <c r="D36475" t="s">
        <v>33476</v>
      </c>
      <c r="E36475"/>
      <c r="F36475"/>
      <c r="G36475"/>
      <c r="H36475"/>
      <c r="I36475"/>
      <c r="J36475"/>
      <c r="U36475" s="43"/>
      <c r="AE36475"/>
    </row>
    <row r="36476" spans="1:31">
      <c r="A36476">
        <v>85150</v>
      </c>
      <c r="B36476" t="s">
        <v>14867</v>
      </c>
      <c r="C36476" t="s">
        <v>33477</v>
      </c>
      <c r="D36476" t="s">
        <v>33476</v>
      </c>
      <c r="E36476"/>
      <c r="F36476"/>
      <c r="G36476"/>
      <c r="H36476"/>
      <c r="I36476"/>
      <c r="J36476"/>
      <c r="U36476" s="43"/>
      <c r="AE36476"/>
    </row>
    <row r="36477" spans="1:31">
      <c r="A36477">
        <v>85250</v>
      </c>
      <c r="B36477" t="s">
        <v>30962</v>
      </c>
      <c r="C36477" t="s">
        <v>33477</v>
      </c>
      <c r="D36477" t="s">
        <v>33476</v>
      </c>
      <c r="E36477"/>
      <c r="F36477"/>
      <c r="G36477"/>
      <c r="H36477"/>
      <c r="I36477"/>
      <c r="J36477"/>
      <c r="U36477" s="43"/>
      <c r="AE36477"/>
    </row>
    <row r="36478" spans="1:31">
      <c r="A36478">
        <v>85400</v>
      </c>
      <c r="B36478" t="s">
        <v>30963</v>
      </c>
      <c r="C36478" t="s">
        <v>33477</v>
      </c>
      <c r="D36478" t="s">
        <v>33476</v>
      </c>
      <c r="E36478"/>
      <c r="F36478"/>
      <c r="G36478"/>
      <c r="H36478"/>
      <c r="I36478"/>
      <c r="J36478"/>
      <c r="U36478" s="43"/>
      <c r="AE36478"/>
    </row>
    <row r="36479" spans="1:31">
      <c r="A36479">
        <v>85150</v>
      </c>
      <c r="B36479" t="s">
        <v>30964</v>
      </c>
      <c r="C36479" t="s">
        <v>33477</v>
      </c>
      <c r="D36479" t="s">
        <v>33476</v>
      </c>
      <c r="E36479"/>
      <c r="F36479"/>
      <c r="G36479"/>
      <c r="H36479"/>
      <c r="I36479"/>
      <c r="J36479"/>
      <c r="U36479" s="43"/>
      <c r="AE36479"/>
    </row>
    <row r="36480" spans="1:31">
      <c r="A36480">
        <v>85110</v>
      </c>
      <c r="B36480" t="s">
        <v>30965</v>
      </c>
      <c r="C36480" t="s">
        <v>33477</v>
      </c>
      <c r="D36480" t="s">
        <v>33476</v>
      </c>
      <c r="E36480"/>
      <c r="F36480"/>
      <c r="G36480"/>
      <c r="H36480"/>
      <c r="I36480"/>
      <c r="J36480"/>
      <c r="U36480" s="43"/>
      <c r="AE36480"/>
    </row>
    <row r="36481" spans="1:31">
      <c r="A36481">
        <v>85230</v>
      </c>
      <c r="B36481" t="s">
        <v>11025</v>
      </c>
      <c r="C36481" t="s">
        <v>33477</v>
      </c>
      <c r="D36481" t="s">
        <v>33476</v>
      </c>
      <c r="E36481"/>
      <c r="F36481"/>
      <c r="G36481"/>
      <c r="H36481"/>
      <c r="I36481"/>
      <c r="J36481"/>
      <c r="U36481" s="43"/>
      <c r="AE36481"/>
    </row>
    <row r="36482" spans="1:31">
      <c r="A36482">
        <v>85800</v>
      </c>
      <c r="B36482" t="s">
        <v>30966</v>
      </c>
      <c r="C36482" t="s">
        <v>33477</v>
      </c>
      <c r="D36482" t="s">
        <v>33476</v>
      </c>
      <c r="E36482"/>
      <c r="F36482"/>
      <c r="G36482"/>
      <c r="H36482"/>
      <c r="I36482"/>
      <c r="J36482"/>
      <c r="U36482" s="43"/>
      <c r="AE36482"/>
    </row>
    <row r="36483" spans="1:31">
      <c r="A36483">
        <v>85210</v>
      </c>
      <c r="B36483" t="s">
        <v>30967</v>
      </c>
      <c r="C36483" t="s">
        <v>33477</v>
      </c>
      <c r="D36483" t="s">
        <v>33476</v>
      </c>
      <c r="E36483"/>
      <c r="F36483"/>
      <c r="G36483"/>
      <c r="H36483"/>
      <c r="I36483"/>
      <c r="J36483"/>
      <c r="U36483" s="43"/>
      <c r="AE36483"/>
    </row>
    <row r="36484" spans="1:31">
      <c r="A36484">
        <v>85270</v>
      </c>
      <c r="B36484" t="s">
        <v>30968</v>
      </c>
      <c r="C36484" t="s">
        <v>33477</v>
      </c>
      <c r="D36484" t="s">
        <v>33476</v>
      </c>
      <c r="E36484"/>
      <c r="F36484"/>
      <c r="G36484"/>
      <c r="H36484"/>
      <c r="I36484"/>
      <c r="J36484"/>
      <c r="U36484" s="43"/>
      <c r="AE36484"/>
    </row>
    <row r="36485" spans="1:31">
      <c r="A36485">
        <v>85270</v>
      </c>
      <c r="B36485" t="s">
        <v>30968</v>
      </c>
      <c r="C36485" t="s">
        <v>33477</v>
      </c>
      <c r="D36485" t="s">
        <v>33476</v>
      </c>
      <c r="E36485"/>
      <c r="F36485"/>
      <c r="G36485"/>
      <c r="H36485"/>
      <c r="I36485"/>
      <c r="J36485"/>
      <c r="U36485" s="43"/>
      <c r="AE36485"/>
    </row>
    <row r="36486" spans="1:31">
      <c r="A36486">
        <v>85240</v>
      </c>
      <c r="B36486" t="s">
        <v>30969</v>
      </c>
      <c r="C36486" t="s">
        <v>33477</v>
      </c>
      <c r="D36486" t="s">
        <v>33476</v>
      </c>
      <c r="E36486"/>
      <c r="F36486"/>
      <c r="G36486"/>
      <c r="H36486"/>
      <c r="I36486"/>
      <c r="J36486"/>
      <c r="U36486" s="43"/>
      <c r="AE36486"/>
    </row>
    <row r="36487" spans="1:31">
      <c r="A36487">
        <v>85120</v>
      </c>
      <c r="B36487" t="s">
        <v>30970</v>
      </c>
      <c r="C36487" t="s">
        <v>33477</v>
      </c>
      <c r="D36487" t="s">
        <v>33476</v>
      </c>
      <c r="E36487"/>
      <c r="F36487"/>
      <c r="G36487"/>
      <c r="H36487"/>
      <c r="I36487"/>
      <c r="J36487"/>
      <c r="U36487" s="43"/>
      <c r="AE36487"/>
    </row>
    <row r="36488" spans="1:31">
      <c r="A36488">
        <v>85440</v>
      </c>
      <c r="B36488" t="s">
        <v>30971</v>
      </c>
      <c r="C36488" t="s">
        <v>33477</v>
      </c>
      <c r="D36488" t="s">
        <v>33476</v>
      </c>
      <c r="E36488"/>
      <c r="F36488"/>
      <c r="G36488"/>
      <c r="H36488"/>
      <c r="I36488"/>
      <c r="J36488"/>
      <c r="U36488" s="43"/>
      <c r="AE36488"/>
    </row>
    <row r="36489" spans="1:31">
      <c r="A36489">
        <v>85480</v>
      </c>
      <c r="B36489" t="s">
        <v>30972</v>
      </c>
      <c r="C36489" t="s">
        <v>33477</v>
      </c>
      <c r="D36489" t="s">
        <v>33476</v>
      </c>
      <c r="E36489"/>
      <c r="F36489"/>
      <c r="G36489"/>
      <c r="H36489"/>
      <c r="I36489"/>
      <c r="J36489"/>
      <c r="U36489" s="43"/>
      <c r="AE36489"/>
    </row>
    <row r="36490" spans="1:31">
      <c r="A36490">
        <v>85210</v>
      </c>
      <c r="B36490" t="s">
        <v>30973</v>
      </c>
      <c r="C36490" t="s">
        <v>33477</v>
      </c>
      <c r="D36490" t="s">
        <v>33476</v>
      </c>
      <c r="E36490"/>
      <c r="F36490"/>
      <c r="G36490"/>
      <c r="H36490"/>
      <c r="I36490"/>
      <c r="J36490"/>
      <c r="U36490" s="43"/>
      <c r="AE36490"/>
    </row>
    <row r="36491" spans="1:31">
      <c r="A36491">
        <v>85160</v>
      </c>
      <c r="B36491" t="s">
        <v>30974</v>
      </c>
      <c r="C36491" t="s">
        <v>33477</v>
      </c>
      <c r="D36491" t="e">
        <v>#N/A</v>
      </c>
      <c r="E36491"/>
      <c r="F36491"/>
      <c r="G36491"/>
      <c r="H36491"/>
      <c r="I36491"/>
      <c r="J36491"/>
      <c r="U36491" s="43"/>
      <c r="AE36491"/>
    </row>
    <row r="36492" spans="1:31">
      <c r="A36492">
        <v>85210</v>
      </c>
      <c r="B36492" t="s">
        <v>30975</v>
      </c>
      <c r="C36492" t="s">
        <v>33477</v>
      </c>
      <c r="D36492" t="s">
        <v>33476</v>
      </c>
      <c r="E36492"/>
      <c r="F36492"/>
      <c r="G36492"/>
      <c r="H36492"/>
      <c r="I36492"/>
      <c r="J36492"/>
      <c r="U36492" s="43"/>
      <c r="AE36492"/>
    </row>
    <row r="36493" spans="1:31">
      <c r="A36493">
        <v>85150</v>
      </c>
      <c r="B36493" t="s">
        <v>30976</v>
      </c>
      <c r="C36493" t="s">
        <v>33477</v>
      </c>
      <c r="D36493" t="s">
        <v>33476</v>
      </c>
      <c r="E36493"/>
      <c r="F36493"/>
      <c r="G36493"/>
      <c r="H36493"/>
      <c r="I36493"/>
      <c r="J36493"/>
      <c r="U36493" s="43"/>
      <c r="AE36493"/>
    </row>
    <row r="36494" spans="1:31">
      <c r="A36494">
        <v>85410</v>
      </c>
      <c r="B36494" t="s">
        <v>30977</v>
      </c>
      <c r="C36494" t="s">
        <v>33477</v>
      </c>
      <c r="D36494" t="s">
        <v>33476</v>
      </c>
      <c r="E36494"/>
      <c r="F36494"/>
      <c r="G36494"/>
      <c r="H36494"/>
      <c r="I36494"/>
      <c r="J36494"/>
      <c r="U36494" s="43"/>
      <c r="AE36494"/>
    </row>
    <row r="36495" spans="1:31">
      <c r="A36495">
        <v>85290</v>
      </c>
      <c r="B36495" t="s">
        <v>30978</v>
      </c>
      <c r="C36495" t="s">
        <v>33477</v>
      </c>
      <c r="D36495" t="e">
        <v>#N/A</v>
      </c>
      <c r="E36495"/>
      <c r="F36495"/>
      <c r="G36495"/>
      <c r="H36495"/>
      <c r="I36495"/>
      <c r="J36495"/>
      <c r="U36495" s="43"/>
      <c r="AE36495"/>
    </row>
    <row r="36496" spans="1:31">
      <c r="A36496">
        <v>85220</v>
      </c>
      <c r="B36496" t="s">
        <v>30979</v>
      </c>
      <c r="C36496" t="s">
        <v>33477</v>
      </c>
      <c r="D36496" t="s">
        <v>33476</v>
      </c>
      <c r="E36496"/>
      <c r="F36496"/>
      <c r="G36496"/>
      <c r="H36496"/>
      <c r="I36496"/>
      <c r="J36496"/>
      <c r="U36496" s="43"/>
      <c r="AE36496"/>
    </row>
    <row r="36497" spans="1:31">
      <c r="A36497">
        <v>85590</v>
      </c>
      <c r="B36497" t="s">
        <v>30980</v>
      </c>
      <c r="C36497" t="s">
        <v>33477</v>
      </c>
      <c r="D36497" t="s">
        <v>33476</v>
      </c>
      <c r="E36497"/>
      <c r="F36497"/>
      <c r="G36497"/>
      <c r="H36497"/>
      <c r="I36497"/>
      <c r="J36497"/>
      <c r="U36497" s="43"/>
      <c r="AE36497"/>
    </row>
    <row r="36498" spans="1:31">
      <c r="A36498">
        <v>85590</v>
      </c>
      <c r="B36498" t="s">
        <v>30981</v>
      </c>
      <c r="C36498" t="s">
        <v>33477</v>
      </c>
      <c r="D36498" t="s">
        <v>33476</v>
      </c>
      <c r="E36498"/>
      <c r="F36498"/>
      <c r="G36498"/>
      <c r="H36498"/>
      <c r="I36498"/>
      <c r="J36498"/>
      <c r="U36498" s="43"/>
      <c r="AE36498"/>
    </row>
    <row r="36499" spans="1:31">
      <c r="A36499">
        <v>85470</v>
      </c>
      <c r="B36499" t="s">
        <v>30982</v>
      </c>
      <c r="C36499" t="s">
        <v>33477</v>
      </c>
      <c r="D36499" t="s">
        <v>33476</v>
      </c>
      <c r="E36499"/>
      <c r="F36499"/>
      <c r="G36499"/>
      <c r="H36499"/>
      <c r="I36499"/>
      <c r="J36499"/>
      <c r="U36499" s="43"/>
      <c r="AE36499"/>
    </row>
    <row r="36500" spans="1:31">
      <c r="A36500">
        <v>85470</v>
      </c>
      <c r="B36500" t="s">
        <v>30982</v>
      </c>
      <c r="C36500" t="s">
        <v>33477</v>
      </c>
      <c r="D36500" t="s">
        <v>33476</v>
      </c>
      <c r="E36500"/>
      <c r="F36500"/>
      <c r="G36500"/>
      <c r="H36500"/>
      <c r="I36500"/>
      <c r="J36500"/>
      <c r="U36500" s="43"/>
      <c r="AE36500"/>
    </row>
    <row r="36501" spans="1:31">
      <c r="A36501">
        <v>85200</v>
      </c>
      <c r="B36501" t="s">
        <v>30983</v>
      </c>
      <c r="C36501" t="s">
        <v>33477</v>
      </c>
      <c r="D36501" t="s">
        <v>33476</v>
      </c>
      <c r="E36501"/>
      <c r="F36501"/>
      <c r="G36501"/>
      <c r="H36501"/>
      <c r="I36501"/>
      <c r="J36501"/>
      <c r="U36501" s="43"/>
      <c r="AE36501"/>
    </row>
    <row r="36502" spans="1:31">
      <c r="A36502">
        <v>85570</v>
      </c>
      <c r="B36502" t="s">
        <v>30984</v>
      </c>
      <c r="C36502" t="s">
        <v>33477</v>
      </c>
      <c r="D36502" t="s">
        <v>33476</v>
      </c>
      <c r="E36502"/>
      <c r="F36502"/>
      <c r="G36502"/>
      <c r="H36502"/>
      <c r="I36502"/>
      <c r="J36502"/>
      <c r="U36502" s="43"/>
      <c r="AE36502"/>
    </row>
    <row r="36503" spans="1:31">
      <c r="A36503">
        <v>85140</v>
      </c>
      <c r="B36503" t="s">
        <v>30985</v>
      </c>
      <c r="C36503" t="s">
        <v>33477</v>
      </c>
      <c r="D36503" t="s">
        <v>33476</v>
      </c>
      <c r="E36503"/>
      <c r="F36503"/>
      <c r="G36503"/>
      <c r="H36503"/>
      <c r="I36503"/>
      <c r="J36503"/>
      <c r="U36503" s="43"/>
      <c r="AE36503"/>
    </row>
    <row r="36504" spans="1:31">
      <c r="A36504">
        <v>85130</v>
      </c>
      <c r="B36504" t="s">
        <v>30986</v>
      </c>
      <c r="C36504" t="s">
        <v>33477</v>
      </c>
      <c r="D36504" t="s">
        <v>33476</v>
      </c>
      <c r="E36504"/>
      <c r="F36504"/>
      <c r="G36504"/>
      <c r="H36504"/>
      <c r="I36504"/>
      <c r="J36504"/>
      <c r="U36504" s="43"/>
      <c r="AE36504"/>
    </row>
    <row r="36505" spans="1:31">
      <c r="A36505">
        <v>85210</v>
      </c>
      <c r="B36505" t="s">
        <v>30987</v>
      </c>
      <c r="C36505" t="s">
        <v>33477</v>
      </c>
      <c r="D36505" t="s">
        <v>33476</v>
      </c>
      <c r="E36505"/>
      <c r="F36505"/>
      <c r="G36505"/>
      <c r="H36505"/>
      <c r="I36505"/>
      <c r="J36505"/>
      <c r="U36505" s="43"/>
      <c r="AE36505"/>
    </row>
    <row r="36506" spans="1:31">
      <c r="A36506">
        <v>85150</v>
      </c>
      <c r="B36506" t="s">
        <v>30988</v>
      </c>
      <c r="C36506" t="s">
        <v>33477</v>
      </c>
      <c r="D36506" t="s">
        <v>33476</v>
      </c>
      <c r="E36506"/>
      <c r="F36506"/>
      <c r="G36506"/>
      <c r="H36506"/>
      <c r="I36506"/>
      <c r="J36506"/>
      <c r="U36506" s="43"/>
      <c r="AE36506"/>
    </row>
    <row r="36507" spans="1:31">
      <c r="A36507">
        <v>85120</v>
      </c>
      <c r="B36507" t="s">
        <v>30989</v>
      </c>
      <c r="C36507" t="s">
        <v>33477</v>
      </c>
      <c r="D36507" t="s">
        <v>33476</v>
      </c>
      <c r="E36507"/>
      <c r="F36507"/>
      <c r="G36507"/>
      <c r="H36507"/>
      <c r="I36507"/>
      <c r="J36507"/>
      <c r="U36507" s="43"/>
      <c r="AE36507"/>
    </row>
    <row r="36508" spans="1:31">
      <c r="A36508">
        <v>85390</v>
      </c>
      <c r="B36508" t="s">
        <v>30990</v>
      </c>
      <c r="C36508" t="s">
        <v>33477</v>
      </c>
      <c r="D36508" t="s">
        <v>33476</v>
      </c>
      <c r="E36508"/>
      <c r="F36508"/>
      <c r="G36508"/>
      <c r="H36508"/>
      <c r="I36508"/>
      <c r="J36508"/>
      <c r="U36508" s="43"/>
      <c r="AE36508"/>
    </row>
    <row r="36509" spans="1:31">
      <c r="A36509">
        <v>85700</v>
      </c>
      <c r="B36509" t="s">
        <v>3652</v>
      </c>
      <c r="C36509" t="s">
        <v>33477</v>
      </c>
      <c r="D36509" t="s">
        <v>33476</v>
      </c>
      <c r="E36509"/>
      <c r="F36509"/>
      <c r="G36509"/>
      <c r="H36509"/>
      <c r="I36509"/>
      <c r="J36509"/>
      <c r="U36509" s="43"/>
      <c r="AE36509"/>
    </row>
    <row r="36510" spans="1:31">
      <c r="A36510">
        <v>85580</v>
      </c>
      <c r="B36510" t="s">
        <v>30991</v>
      </c>
      <c r="C36510" t="s">
        <v>33477</v>
      </c>
      <c r="D36510" t="s">
        <v>33476</v>
      </c>
      <c r="E36510"/>
      <c r="F36510"/>
      <c r="G36510"/>
      <c r="H36510"/>
      <c r="I36510"/>
      <c r="J36510"/>
      <c r="U36510" s="43"/>
      <c r="AE36510"/>
    </row>
    <row r="36511" spans="1:31">
      <c r="A36511">
        <v>85200</v>
      </c>
      <c r="B36511" t="s">
        <v>30992</v>
      </c>
      <c r="C36511" t="s">
        <v>33477</v>
      </c>
      <c r="D36511" t="s">
        <v>33476</v>
      </c>
      <c r="E36511"/>
      <c r="F36511"/>
      <c r="G36511"/>
      <c r="H36511"/>
      <c r="I36511"/>
      <c r="J36511"/>
      <c r="U36511" s="43"/>
      <c r="AE36511"/>
    </row>
    <row r="36512" spans="1:31">
      <c r="A36512">
        <v>85500</v>
      </c>
      <c r="B36512" t="s">
        <v>30993</v>
      </c>
      <c r="C36512" t="s">
        <v>33477</v>
      </c>
      <c r="D36512" t="s">
        <v>33476</v>
      </c>
      <c r="E36512"/>
      <c r="F36512"/>
      <c r="G36512"/>
      <c r="H36512"/>
      <c r="I36512"/>
      <c r="J36512"/>
      <c r="U36512" s="43"/>
      <c r="AE36512"/>
    </row>
    <row r="36513" spans="1:31">
      <c r="A36513">
        <v>85670</v>
      </c>
      <c r="B36513" t="s">
        <v>30994</v>
      </c>
      <c r="C36513" t="s">
        <v>33477</v>
      </c>
      <c r="D36513" t="s">
        <v>33476</v>
      </c>
      <c r="E36513"/>
      <c r="F36513"/>
      <c r="G36513"/>
      <c r="H36513"/>
      <c r="I36513"/>
      <c r="J36513"/>
      <c r="U36513" s="43"/>
      <c r="AE36513"/>
    </row>
    <row r="36514" spans="1:31">
      <c r="A36514">
        <v>85320</v>
      </c>
      <c r="B36514" t="s">
        <v>30995</v>
      </c>
      <c r="C36514" t="s">
        <v>33477</v>
      </c>
      <c r="D36514" t="s">
        <v>33476</v>
      </c>
      <c r="E36514"/>
      <c r="F36514"/>
      <c r="G36514"/>
      <c r="H36514"/>
      <c r="I36514"/>
      <c r="J36514"/>
      <c r="U36514" s="43"/>
      <c r="AE36514"/>
    </row>
    <row r="36515" spans="1:31">
      <c r="A36515">
        <v>85660</v>
      </c>
      <c r="B36515" t="s">
        <v>30996</v>
      </c>
      <c r="C36515" t="s">
        <v>33477</v>
      </c>
      <c r="D36515" t="e">
        <v>#N/A</v>
      </c>
      <c r="E36515"/>
      <c r="F36515"/>
      <c r="G36515"/>
      <c r="H36515"/>
      <c r="I36515"/>
      <c r="J36515"/>
      <c r="U36515" s="43"/>
      <c r="AE36515"/>
    </row>
    <row r="36516" spans="1:31">
      <c r="A36516">
        <v>85120</v>
      </c>
      <c r="B36516" t="s">
        <v>30997</v>
      </c>
      <c r="C36516" t="s">
        <v>33477</v>
      </c>
      <c r="D36516" t="s">
        <v>33476</v>
      </c>
      <c r="E36516"/>
      <c r="F36516"/>
      <c r="G36516"/>
      <c r="H36516"/>
      <c r="I36516"/>
      <c r="J36516"/>
      <c r="U36516" s="43"/>
      <c r="AE36516"/>
    </row>
    <row r="36517" spans="1:31">
      <c r="A36517">
        <v>85420</v>
      </c>
      <c r="B36517" t="s">
        <v>16887</v>
      </c>
      <c r="C36517" t="s">
        <v>33477</v>
      </c>
      <c r="D36517" t="e">
        <v>#N/A</v>
      </c>
      <c r="E36517"/>
      <c r="F36517"/>
      <c r="G36517"/>
      <c r="H36517"/>
      <c r="I36517"/>
      <c r="J36517"/>
      <c r="U36517" s="43"/>
      <c r="AE36517"/>
    </row>
    <row r="36518" spans="1:31">
      <c r="A36518">
        <v>85110</v>
      </c>
      <c r="B36518" t="s">
        <v>30998</v>
      </c>
      <c r="C36518" t="s">
        <v>33477</v>
      </c>
      <c r="D36518" t="s">
        <v>33476</v>
      </c>
      <c r="E36518"/>
      <c r="F36518"/>
      <c r="G36518"/>
      <c r="H36518"/>
      <c r="I36518"/>
      <c r="J36518"/>
      <c r="U36518" s="43"/>
      <c r="AE36518"/>
    </row>
    <row r="36519" spans="1:31">
      <c r="A36519">
        <v>85450</v>
      </c>
      <c r="B36519" t="s">
        <v>30999</v>
      </c>
      <c r="C36519" t="s">
        <v>33477</v>
      </c>
      <c r="D36519" t="s">
        <v>33476</v>
      </c>
      <c r="E36519"/>
      <c r="F36519"/>
      <c r="G36519"/>
      <c r="H36519"/>
      <c r="I36519"/>
      <c r="J36519"/>
      <c r="U36519" s="43"/>
      <c r="AE36519"/>
    </row>
    <row r="36520" spans="1:31">
      <c r="A36520">
        <v>85220</v>
      </c>
      <c r="B36520" t="s">
        <v>31000</v>
      </c>
      <c r="C36520" t="s">
        <v>33477</v>
      </c>
      <c r="D36520" t="s">
        <v>33476</v>
      </c>
      <c r="E36520"/>
      <c r="F36520"/>
      <c r="G36520"/>
      <c r="H36520"/>
      <c r="I36520"/>
      <c r="J36520"/>
      <c r="U36520" s="43"/>
      <c r="AE36520"/>
    </row>
    <row r="36521" spans="1:31">
      <c r="A36521">
        <v>85420</v>
      </c>
      <c r="B36521" t="s">
        <v>16169</v>
      </c>
      <c r="C36521" t="s">
        <v>33477</v>
      </c>
      <c r="D36521" t="e">
        <v>#N/A</v>
      </c>
      <c r="E36521"/>
      <c r="F36521"/>
      <c r="G36521"/>
      <c r="H36521"/>
      <c r="I36521"/>
      <c r="J36521"/>
      <c r="U36521" s="43"/>
      <c r="AE36521"/>
    </row>
    <row r="36522" spans="1:31">
      <c r="A36522">
        <v>85230</v>
      </c>
      <c r="B36522" t="s">
        <v>10408</v>
      </c>
      <c r="C36522" t="s">
        <v>33477</v>
      </c>
      <c r="D36522" t="s">
        <v>33476</v>
      </c>
      <c r="E36522"/>
      <c r="F36522"/>
      <c r="G36522"/>
      <c r="H36522"/>
      <c r="I36522"/>
      <c r="J36522"/>
      <c r="U36522" s="43"/>
      <c r="AE36522"/>
    </row>
    <row r="36523" spans="1:31">
      <c r="A36523">
        <v>85570</v>
      </c>
      <c r="B36523" t="s">
        <v>31001</v>
      </c>
      <c r="C36523" t="s">
        <v>33477</v>
      </c>
      <c r="D36523" t="s">
        <v>33476</v>
      </c>
      <c r="E36523"/>
      <c r="F36523"/>
      <c r="G36523"/>
      <c r="H36523"/>
      <c r="I36523"/>
      <c r="J36523"/>
      <c r="U36523" s="43"/>
      <c r="AE36523"/>
    </row>
    <row r="36524" spans="1:31">
      <c r="A36524">
        <v>85110</v>
      </c>
      <c r="B36524" t="s">
        <v>31002</v>
      </c>
      <c r="C36524" t="s">
        <v>33477</v>
      </c>
      <c r="D36524" t="s">
        <v>33476</v>
      </c>
      <c r="E36524"/>
      <c r="F36524"/>
      <c r="G36524"/>
      <c r="H36524"/>
      <c r="I36524"/>
      <c r="J36524"/>
      <c r="U36524" s="43"/>
      <c r="AE36524"/>
    </row>
    <row r="36525" spans="1:31">
      <c r="A36525">
        <v>85540</v>
      </c>
      <c r="B36525" t="s">
        <v>31003</v>
      </c>
      <c r="C36525" t="s">
        <v>33477</v>
      </c>
      <c r="D36525" t="s">
        <v>33476</v>
      </c>
      <c r="E36525"/>
      <c r="F36525"/>
      <c r="G36525"/>
      <c r="H36525"/>
      <c r="I36525"/>
      <c r="J36525"/>
      <c r="U36525" s="43"/>
      <c r="AE36525"/>
    </row>
    <row r="36526" spans="1:31">
      <c r="A36526">
        <v>85540</v>
      </c>
      <c r="B36526" t="s">
        <v>31003</v>
      </c>
      <c r="C36526" t="s">
        <v>33477</v>
      </c>
      <c r="D36526" t="s">
        <v>33476</v>
      </c>
      <c r="E36526"/>
      <c r="F36526"/>
      <c r="G36526"/>
      <c r="H36526"/>
      <c r="I36526"/>
      <c r="J36526"/>
      <c r="U36526" s="43"/>
      <c r="AE36526"/>
    </row>
    <row r="36527" spans="1:31">
      <c r="A36527">
        <v>85520</v>
      </c>
      <c r="B36527" t="s">
        <v>31004</v>
      </c>
      <c r="C36527" t="s">
        <v>33477</v>
      </c>
      <c r="D36527" t="e">
        <v>#N/A</v>
      </c>
      <c r="E36527"/>
      <c r="F36527"/>
      <c r="G36527"/>
      <c r="H36527"/>
      <c r="I36527"/>
      <c r="J36527"/>
      <c r="U36527" s="43"/>
      <c r="AE36527"/>
    </row>
    <row r="36528" spans="1:31">
      <c r="A36528">
        <v>85300</v>
      </c>
      <c r="B36528" t="s">
        <v>31005</v>
      </c>
      <c r="C36528" t="s">
        <v>33477</v>
      </c>
      <c r="D36528" t="s">
        <v>33476</v>
      </c>
      <c r="E36528"/>
      <c r="F36528"/>
      <c r="G36528"/>
      <c r="H36528"/>
      <c r="I36528"/>
      <c r="J36528"/>
      <c r="U36528" s="43"/>
      <c r="AE36528"/>
    </row>
    <row r="36529" spans="1:31">
      <c r="A36529">
        <v>85200</v>
      </c>
      <c r="B36529" t="s">
        <v>31006</v>
      </c>
      <c r="C36529" t="s">
        <v>33477</v>
      </c>
      <c r="D36529" t="s">
        <v>33476</v>
      </c>
      <c r="E36529"/>
      <c r="F36529"/>
      <c r="G36529"/>
      <c r="H36529"/>
      <c r="I36529"/>
      <c r="J36529"/>
      <c r="U36529" s="43"/>
      <c r="AE36529"/>
    </row>
    <row r="36530" spans="1:31">
      <c r="A36530">
        <v>85110</v>
      </c>
      <c r="B36530" t="s">
        <v>31007</v>
      </c>
      <c r="C36530" t="s">
        <v>33477</v>
      </c>
      <c r="D36530" t="s">
        <v>33476</v>
      </c>
      <c r="E36530"/>
      <c r="F36530"/>
      <c r="G36530"/>
      <c r="H36530"/>
      <c r="I36530"/>
      <c r="J36530"/>
      <c r="U36530" s="43"/>
      <c r="AE36530"/>
    </row>
    <row r="36531" spans="1:31">
      <c r="A36531">
        <v>85300</v>
      </c>
      <c r="B36531" t="s">
        <v>31008</v>
      </c>
      <c r="C36531" t="s">
        <v>33477</v>
      </c>
      <c r="D36531" t="s">
        <v>33476</v>
      </c>
      <c r="E36531"/>
      <c r="F36531"/>
      <c r="G36531"/>
      <c r="H36531"/>
      <c r="I36531"/>
      <c r="J36531"/>
      <c r="U36531" s="43"/>
      <c r="AE36531"/>
    </row>
    <row r="36532" spans="1:31">
      <c r="A36532">
        <v>85310</v>
      </c>
      <c r="B36532" t="s">
        <v>31009</v>
      </c>
      <c r="C36532" t="s">
        <v>33477</v>
      </c>
      <c r="D36532" t="s">
        <v>33476</v>
      </c>
      <c r="E36532"/>
      <c r="F36532"/>
      <c r="G36532"/>
      <c r="H36532"/>
      <c r="I36532"/>
      <c r="J36532"/>
      <c r="U36532" s="43"/>
      <c r="AE36532"/>
    </row>
    <row r="36533" spans="1:31">
      <c r="A36533">
        <v>85450</v>
      </c>
      <c r="B36533" t="s">
        <v>31010</v>
      </c>
      <c r="C36533" t="s">
        <v>33477</v>
      </c>
      <c r="D36533" t="s">
        <v>33476</v>
      </c>
      <c r="E36533"/>
      <c r="F36533"/>
      <c r="G36533"/>
      <c r="H36533"/>
      <c r="I36533"/>
      <c r="J36533"/>
      <c r="U36533" s="43"/>
      <c r="AE36533"/>
    </row>
    <row r="36534" spans="1:31">
      <c r="A36534">
        <v>85390</v>
      </c>
      <c r="B36534" t="s">
        <v>31011</v>
      </c>
      <c r="C36534" t="s">
        <v>33477</v>
      </c>
      <c r="D36534" t="s">
        <v>33476</v>
      </c>
      <c r="E36534"/>
      <c r="F36534"/>
      <c r="G36534"/>
      <c r="H36534"/>
      <c r="I36534"/>
      <c r="J36534"/>
      <c r="U36534" s="43"/>
      <c r="AE36534"/>
    </row>
    <row r="36535" spans="1:31">
      <c r="A36535">
        <v>85440</v>
      </c>
      <c r="B36535" t="s">
        <v>31012</v>
      </c>
      <c r="C36535" t="s">
        <v>33477</v>
      </c>
      <c r="D36535" t="s">
        <v>33476</v>
      </c>
      <c r="E36535"/>
      <c r="F36535"/>
      <c r="G36535"/>
      <c r="H36535"/>
      <c r="I36535"/>
      <c r="J36535"/>
      <c r="U36535" s="43"/>
      <c r="AE36535"/>
    </row>
    <row r="36536" spans="1:31">
      <c r="A36536">
        <v>85440</v>
      </c>
      <c r="B36536" t="s">
        <v>31012</v>
      </c>
      <c r="C36536" t="s">
        <v>33477</v>
      </c>
      <c r="D36536" t="s">
        <v>33476</v>
      </c>
      <c r="E36536"/>
      <c r="F36536"/>
      <c r="G36536"/>
      <c r="H36536"/>
      <c r="I36536"/>
      <c r="J36536"/>
      <c r="U36536" s="43"/>
      <c r="AE36536"/>
    </row>
    <row r="36537" spans="1:31">
      <c r="A36537">
        <v>85120</v>
      </c>
      <c r="B36537" t="s">
        <v>31013</v>
      </c>
      <c r="C36537" t="s">
        <v>33477</v>
      </c>
      <c r="D36537" t="s">
        <v>33476</v>
      </c>
      <c r="E36537"/>
      <c r="F36537"/>
      <c r="G36537"/>
      <c r="H36537"/>
      <c r="I36537"/>
      <c r="J36537"/>
      <c r="U36537" s="43"/>
      <c r="AE36537"/>
    </row>
    <row r="36538" spans="1:31">
      <c r="A36538">
        <v>85120</v>
      </c>
      <c r="B36538" t="s">
        <v>31013</v>
      </c>
      <c r="C36538" t="s">
        <v>33477</v>
      </c>
      <c r="D36538" t="s">
        <v>33476</v>
      </c>
      <c r="E36538"/>
      <c r="F36538"/>
      <c r="G36538"/>
      <c r="H36538"/>
      <c r="I36538"/>
      <c r="J36538"/>
      <c r="U36538" s="43"/>
      <c r="AE36538"/>
    </row>
    <row r="36539" spans="1:31">
      <c r="A36539">
        <v>85120</v>
      </c>
      <c r="B36539" t="s">
        <v>31013</v>
      </c>
      <c r="C36539" t="s">
        <v>33477</v>
      </c>
      <c r="D36539" t="s">
        <v>33476</v>
      </c>
      <c r="E36539"/>
      <c r="F36539"/>
      <c r="G36539"/>
      <c r="H36539"/>
      <c r="I36539"/>
      <c r="J36539"/>
      <c r="U36539" s="43"/>
      <c r="AE36539"/>
    </row>
    <row r="36540" spans="1:31">
      <c r="A36540">
        <v>85210</v>
      </c>
      <c r="B36540" t="s">
        <v>31014</v>
      </c>
      <c r="C36540" t="s">
        <v>33477</v>
      </c>
      <c r="D36540" t="s">
        <v>33476</v>
      </c>
      <c r="E36540"/>
      <c r="F36540"/>
      <c r="G36540"/>
      <c r="H36540"/>
      <c r="I36540"/>
      <c r="J36540"/>
      <c r="U36540" s="43"/>
      <c r="AE36540"/>
    </row>
    <row r="36541" spans="1:31">
      <c r="A36541">
        <v>85480</v>
      </c>
      <c r="B36541" t="s">
        <v>31015</v>
      </c>
      <c r="C36541" t="s">
        <v>33477</v>
      </c>
      <c r="D36541" t="s">
        <v>33476</v>
      </c>
      <c r="E36541"/>
      <c r="F36541"/>
      <c r="G36541"/>
      <c r="H36541"/>
      <c r="I36541"/>
      <c r="J36541"/>
      <c r="U36541" s="43"/>
      <c r="AE36541"/>
    </row>
    <row r="36542" spans="1:31">
      <c r="A36542">
        <v>85410</v>
      </c>
      <c r="B36542" t="s">
        <v>31016</v>
      </c>
      <c r="C36542" t="s">
        <v>33477</v>
      </c>
      <c r="D36542" t="s">
        <v>33476</v>
      </c>
      <c r="E36542"/>
      <c r="F36542"/>
      <c r="G36542"/>
      <c r="H36542"/>
      <c r="I36542"/>
      <c r="J36542"/>
      <c r="U36542" s="43"/>
      <c r="AE36542"/>
    </row>
    <row r="36543" spans="1:31">
      <c r="A36543">
        <v>85410</v>
      </c>
      <c r="B36543" t="s">
        <v>31016</v>
      </c>
      <c r="C36543" t="s">
        <v>33477</v>
      </c>
      <c r="D36543" t="s">
        <v>33476</v>
      </c>
      <c r="E36543"/>
      <c r="F36543"/>
      <c r="G36543"/>
      <c r="H36543"/>
      <c r="I36543"/>
      <c r="J36543"/>
      <c r="U36543" s="43"/>
      <c r="AE36543"/>
    </row>
    <row r="36544" spans="1:31">
      <c r="A36544">
        <v>85410</v>
      </c>
      <c r="B36544" t="s">
        <v>31016</v>
      </c>
      <c r="C36544" t="s">
        <v>33477</v>
      </c>
      <c r="D36544" t="s">
        <v>33476</v>
      </c>
      <c r="E36544"/>
      <c r="F36544"/>
      <c r="G36544"/>
      <c r="H36544"/>
      <c r="I36544"/>
      <c r="J36544"/>
      <c r="U36544" s="43"/>
      <c r="AE36544"/>
    </row>
    <row r="36545" spans="1:31">
      <c r="A36545">
        <v>85130</v>
      </c>
      <c r="B36545" t="s">
        <v>31017</v>
      </c>
      <c r="C36545" t="s">
        <v>33477</v>
      </c>
      <c r="D36545" t="s">
        <v>33476</v>
      </c>
      <c r="E36545"/>
      <c r="F36545"/>
      <c r="G36545"/>
      <c r="H36545"/>
      <c r="I36545"/>
      <c r="J36545"/>
      <c r="U36545" s="43"/>
      <c r="AE36545"/>
    </row>
    <row r="36546" spans="1:31">
      <c r="A36546">
        <v>85360</v>
      </c>
      <c r="B36546" t="s">
        <v>31018</v>
      </c>
      <c r="C36546" t="s">
        <v>33477</v>
      </c>
      <c r="D36546" t="e">
        <v>#N/A</v>
      </c>
      <c r="E36546"/>
      <c r="F36546"/>
      <c r="G36546"/>
      <c r="H36546"/>
      <c r="I36546"/>
      <c r="J36546"/>
      <c r="U36546" s="43"/>
      <c r="AE36546"/>
    </row>
    <row r="36547" spans="1:31">
      <c r="A36547">
        <v>85600</v>
      </c>
      <c r="B36547" t="s">
        <v>31019</v>
      </c>
      <c r="C36547" t="s">
        <v>33477</v>
      </c>
      <c r="D36547" t="s">
        <v>33476</v>
      </c>
      <c r="E36547"/>
      <c r="F36547"/>
      <c r="G36547"/>
      <c r="H36547"/>
      <c r="I36547"/>
      <c r="J36547"/>
      <c r="U36547" s="43"/>
      <c r="AE36547"/>
    </row>
    <row r="36548" spans="1:31">
      <c r="A36548">
        <v>85590</v>
      </c>
      <c r="B36548" t="s">
        <v>31020</v>
      </c>
      <c r="C36548" t="s">
        <v>33477</v>
      </c>
      <c r="D36548" t="s">
        <v>33476</v>
      </c>
      <c r="E36548"/>
      <c r="F36548"/>
      <c r="G36548"/>
      <c r="H36548"/>
      <c r="I36548"/>
      <c r="J36548"/>
      <c r="U36548" s="43"/>
      <c r="AE36548"/>
    </row>
    <row r="36549" spans="1:31">
      <c r="A36549">
        <v>85580</v>
      </c>
      <c r="B36549" t="s">
        <v>31021</v>
      </c>
      <c r="C36549" t="s">
        <v>33477</v>
      </c>
      <c r="D36549" t="s">
        <v>33476</v>
      </c>
      <c r="E36549"/>
      <c r="F36549"/>
      <c r="G36549"/>
      <c r="H36549"/>
      <c r="I36549"/>
      <c r="J36549"/>
      <c r="U36549" s="43"/>
      <c r="AE36549"/>
    </row>
    <row r="36550" spans="1:31">
      <c r="A36550">
        <v>85150</v>
      </c>
      <c r="B36550" t="s">
        <v>8849</v>
      </c>
      <c r="C36550" t="s">
        <v>33477</v>
      </c>
      <c r="D36550" t="s">
        <v>33476</v>
      </c>
      <c r="E36550"/>
      <c r="F36550"/>
      <c r="G36550"/>
      <c r="H36550"/>
      <c r="I36550"/>
      <c r="J36550"/>
      <c r="U36550" s="43"/>
      <c r="AE36550"/>
    </row>
    <row r="36551" spans="1:31">
      <c r="A36551">
        <v>85190</v>
      </c>
      <c r="B36551" t="s">
        <v>31022</v>
      </c>
      <c r="C36551" t="s">
        <v>33477</v>
      </c>
      <c r="D36551" t="s">
        <v>33476</v>
      </c>
      <c r="E36551"/>
      <c r="F36551"/>
      <c r="G36551"/>
      <c r="H36551"/>
      <c r="I36551"/>
      <c r="J36551"/>
      <c r="U36551" s="43"/>
      <c r="AE36551"/>
    </row>
    <row r="36552" spans="1:31">
      <c r="A36552">
        <v>85250</v>
      </c>
      <c r="B36552" t="s">
        <v>31023</v>
      </c>
      <c r="C36552" t="s">
        <v>33477</v>
      </c>
      <c r="D36552" t="s">
        <v>33476</v>
      </c>
      <c r="E36552"/>
      <c r="F36552"/>
      <c r="G36552"/>
      <c r="H36552"/>
      <c r="I36552"/>
      <c r="J36552"/>
      <c r="U36552" s="43"/>
      <c r="AE36552"/>
    </row>
    <row r="36553" spans="1:31">
      <c r="A36553">
        <v>85130</v>
      </c>
      <c r="B36553" t="s">
        <v>31024</v>
      </c>
      <c r="C36553" t="s">
        <v>33477</v>
      </c>
      <c r="D36553" t="s">
        <v>33476</v>
      </c>
      <c r="E36553"/>
      <c r="F36553"/>
      <c r="G36553"/>
      <c r="H36553"/>
      <c r="I36553"/>
      <c r="J36553"/>
      <c r="U36553" s="43"/>
      <c r="AE36553"/>
    </row>
    <row r="36554" spans="1:31">
      <c r="A36554">
        <v>85500</v>
      </c>
      <c r="B36554" t="s">
        <v>31024</v>
      </c>
      <c r="C36554" t="s">
        <v>33477</v>
      </c>
      <c r="D36554" t="s">
        <v>33476</v>
      </c>
      <c r="E36554"/>
      <c r="F36554"/>
      <c r="G36554"/>
      <c r="H36554"/>
      <c r="I36554"/>
      <c r="J36554"/>
      <c r="U36554" s="43"/>
      <c r="AE36554"/>
    </row>
    <row r="36555" spans="1:31">
      <c r="A36555">
        <v>85770</v>
      </c>
      <c r="B36555" t="s">
        <v>7278</v>
      </c>
      <c r="C36555" t="s">
        <v>33477</v>
      </c>
      <c r="D36555" t="s">
        <v>33476</v>
      </c>
      <c r="E36555"/>
      <c r="F36555"/>
      <c r="G36555"/>
      <c r="H36555"/>
      <c r="I36555"/>
      <c r="J36555"/>
      <c r="U36555" s="43"/>
      <c r="AE36555"/>
    </row>
    <row r="36556" spans="1:31">
      <c r="A36556">
        <v>85450</v>
      </c>
      <c r="B36556" t="s">
        <v>31025</v>
      </c>
      <c r="C36556" t="s">
        <v>33477</v>
      </c>
      <c r="D36556" t="s">
        <v>33476</v>
      </c>
      <c r="E36556"/>
      <c r="F36556"/>
      <c r="G36556"/>
      <c r="H36556"/>
      <c r="I36556"/>
      <c r="J36556"/>
      <c r="U36556" s="43"/>
      <c r="AE36556"/>
    </row>
    <row r="36557" spans="1:31">
      <c r="A36557">
        <v>85120</v>
      </c>
      <c r="B36557" t="s">
        <v>31026</v>
      </c>
      <c r="C36557" t="s">
        <v>33477</v>
      </c>
      <c r="D36557" t="s">
        <v>33476</v>
      </c>
      <c r="E36557"/>
      <c r="F36557"/>
      <c r="G36557"/>
      <c r="H36557"/>
      <c r="I36557"/>
      <c r="J36557"/>
      <c r="U36557" s="43"/>
      <c r="AE36557"/>
    </row>
    <row r="36558" spans="1:31">
      <c r="A36558">
        <v>85240</v>
      </c>
      <c r="B36558" t="s">
        <v>31027</v>
      </c>
      <c r="C36558" t="s">
        <v>33477</v>
      </c>
      <c r="D36558" t="s">
        <v>33476</v>
      </c>
      <c r="E36558"/>
      <c r="F36558"/>
      <c r="G36558"/>
      <c r="H36558"/>
      <c r="I36558"/>
      <c r="J36558"/>
      <c r="U36558" s="43"/>
      <c r="AE36558"/>
    </row>
    <row r="36559" spans="1:31">
      <c r="A36559">
        <v>86430</v>
      </c>
      <c r="B36559" t="s">
        <v>31028</v>
      </c>
      <c r="C36559" t="s">
        <v>33477</v>
      </c>
      <c r="D36559" t="s">
        <v>33476</v>
      </c>
      <c r="E36559"/>
      <c r="F36559"/>
      <c r="G36559"/>
      <c r="H36559"/>
      <c r="I36559"/>
      <c r="J36559"/>
      <c r="U36559" s="43"/>
      <c r="AE36559"/>
    </row>
    <row r="36560" spans="1:31">
      <c r="A36560">
        <v>86110</v>
      </c>
      <c r="B36560" t="s">
        <v>31029</v>
      </c>
      <c r="C36560" t="s">
        <v>33480</v>
      </c>
      <c r="D36560" t="s">
        <v>33476</v>
      </c>
      <c r="E36560"/>
      <c r="F36560"/>
      <c r="G36560"/>
      <c r="H36560"/>
      <c r="I36560"/>
      <c r="J36560"/>
      <c r="U36560" s="43"/>
      <c r="AE36560"/>
    </row>
    <row r="36561" spans="1:31">
      <c r="A36561">
        <v>86700</v>
      </c>
      <c r="B36561" t="s">
        <v>13426</v>
      </c>
      <c r="C36561" t="s">
        <v>33477</v>
      </c>
      <c r="D36561" t="s">
        <v>33476</v>
      </c>
      <c r="E36561"/>
      <c r="F36561"/>
      <c r="G36561"/>
      <c r="H36561"/>
      <c r="I36561"/>
      <c r="J36561"/>
      <c r="U36561" s="43"/>
      <c r="AE36561"/>
    </row>
    <row r="36562" spans="1:31">
      <c r="A36562">
        <v>86260</v>
      </c>
      <c r="B36562" t="s">
        <v>31030</v>
      </c>
      <c r="C36562" t="s">
        <v>33477</v>
      </c>
      <c r="D36562" t="s">
        <v>33476</v>
      </c>
      <c r="E36562"/>
      <c r="F36562"/>
      <c r="G36562"/>
      <c r="H36562"/>
      <c r="I36562"/>
      <c r="J36562"/>
      <c r="U36562" s="43"/>
      <c r="AE36562"/>
    </row>
    <row r="36563" spans="1:31">
      <c r="A36563">
        <v>86330</v>
      </c>
      <c r="B36563" t="s">
        <v>5658</v>
      </c>
      <c r="C36563" t="s">
        <v>33480</v>
      </c>
      <c r="D36563" t="s">
        <v>33476</v>
      </c>
      <c r="E36563"/>
      <c r="F36563"/>
      <c r="G36563"/>
      <c r="H36563"/>
      <c r="I36563"/>
      <c r="J36563"/>
      <c r="U36563" s="43"/>
      <c r="AE36563"/>
    </row>
    <row r="36564" spans="1:31">
      <c r="A36564">
        <v>86310</v>
      </c>
      <c r="B36564" t="s">
        <v>30803</v>
      </c>
      <c r="C36564" t="s">
        <v>33477</v>
      </c>
      <c r="D36564" t="s">
        <v>33476</v>
      </c>
      <c r="E36564"/>
      <c r="F36564"/>
      <c r="G36564"/>
      <c r="H36564"/>
      <c r="I36564"/>
      <c r="J36564"/>
      <c r="U36564" s="43"/>
      <c r="AE36564"/>
    </row>
    <row r="36565" spans="1:31">
      <c r="A36565">
        <v>86100</v>
      </c>
      <c r="B36565" t="s">
        <v>31031</v>
      </c>
      <c r="C36565" t="s">
        <v>33480</v>
      </c>
      <c r="D36565" t="s">
        <v>33476</v>
      </c>
      <c r="E36565"/>
      <c r="F36565"/>
      <c r="G36565"/>
      <c r="H36565"/>
      <c r="I36565"/>
      <c r="J36565"/>
      <c r="U36565" s="43"/>
      <c r="AE36565"/>
    </row>
    <row r="36566" spans="1:31">
      <c r="A36566">
        <v>86200</v>
      </c>
      <c r="B36566" t="s">
        <v>6085</v>
      </c>
      <c r="C36566" t="s">
        <v>33480</v>
      </c>
      <c r="D36566" t="s">
        <v>33476</v>
      </c>
      <c r="E36566"/>
      <c r="F36566"/>
      <c r="G36566"/>
      <c r="H36566"/>
      <c r="I36566"/>
      <c r="J36566"/>
      <c r="U36566" s="43"/>
      <c r="AE36566"/>
    </row>
    <row r="36567" spans="1:31">
      <c r="A36567">
        <v>86210</v>
      </c>
      <c r="B36567" t="s">
        <v>31032</v>
      </c>
      <c r="C36567" t="s">
        <v>33477</v>
      </c>
      <c r="D36567" t="s">
        <v>33476</v>
      </c>
      <c r="E36567"/>
      <c r="F36567"/>
      <c r="G36567"/>
      <c r="H36567"/>
      <c r="I36567"/>
      <c r="J36567"/>
      <c r="U36567" s="43"/>
      <c r="AE36567"/>
    </row>
    <row r="36568" spans="1:31">
      <c r="A36568">
        <v>86340</v>
      </c>
      <c r="B36568" t="s">
        <v>31033</v>
      </c>
      <c r="C36568" t="s">
        <v>33477</v>
      </c>
      <c r="D36568" t="s">
        <v>33476</v>
      </c>
      <c r="E36568"/>
      <c r="F36568"/>
      <c r="G36568"/>
      <c r="H36568"/>
      <c r="I36568"/>
      <c r="J36568"/>
      <c r="U36568" s="43"/>
      <c r="AE36568"/>
    </row>
    <row r="36569" spans="1:31">
      <c r="A36569">
        <v>86430</v>
      </c>
      <c r="B36569" t="s">
        <v>31034</v>
      </c>
      <c r="C36569" t="s">
        <v>33477</v>
      </c>
      <c r="D36569" t="s">
        <v>33476</v>
      </c>
      <c r="E36569"/>
      <c r="F36569"/>
      <c r="G36569"/>
      <c r="H36569"/>
      <c r="I36569"/>
      <c r="J36569"/>
      <c r="U36569" s="43"/>
      <c r="AE36569"/>
    </row>
    <row r="36570" spans="1:31">
      <c r="A36570">
        <v>86250</v>
      </c>
      <c r="B36570" t="s">
        <v>20663</v>
      </c>
      <c r="C36570" t="s">
        <v>33477</v>
      </c>
      <c r="D36570" t="s">
        <v>33476</v>
      </c>
      <c r="E36570"/>
      <c r="F36570"/>
      <c r="G36570"/>
      <c r="H36570"/>
      <c r="I36570"/>
      <c r="J36570"/>
      <c r="U36570" s="43"/>
      <c r="AE36570"/>
    </row>
    <row r="36571" spans="1:31">
      <c r="A36571">
        <v>86330</v>
      </c>
      <c r="B36571" t="s">
        <v>3329</v>
      </c>
      <c r="C36571" t="s">
        <v>33480</v>
      </c>
      <c r="D36571" t="s">
        <v>33476</v>
      </c>
      <c r="E36571"/>
      <c r="F36571"/>
      <c r="G36571"/>
      <c r="H36571"/>
      <c r="I36571"/>
      <c r="J36571"/>
      <c r="U36571" s="43"/>
      <c r="AE36571"/>
    </row>
    <row r="36572" spans="1:31">
      <c r="A36572">
        <v>86530</v>
      </c>
      <c r="B36572" t="s">
        <v>31035</v>
      </c>
      <c r="C36572" t="s">
        <v>33480</v>
      </c>
      <c r="D36572" t="e">
        <v>#N/A</v>
      </c>
      <c r="E36572"/>
      <c r="F36572"/>
      <c r="G36572"/>
      <c r="H36572"/>
      <c r="I36572"/>
      <c r="J36572"/>
      <c r="U36572" s="43"/>
      <c r="AE36572"/>
    </row>
    <row r="36573" spans="1:31">
      <c r="A36573">
        <v>86460</v>
      </c>
      <c r="B36573" t="s">
        <v>31036</v>
      </c>
      <c r="C36573" t="s">
        <v>33477</v>
      </c>
      <c r="D36573" t="s">
        <v>33476</v>
      </c>
      <c r="E36573"/>
      <c r="F36573"/>
      <c r="G36573"/>
      <c r="H36573"/>
      <c r="I36573"/>
      <c r="J36573"/>
      <c r="U36573" s="43"/>
      <c r="AE36573"/>
    </row>
    <row r="36574" spans="1:31">
      <c r="A36574">
        <v>86170</v>
      </c>
      <c r="B36574" t="s">
        <v>31037</v>
      </c>
      <c r="C36574" t="s">
        <v>33477</v>
      </c>
      <c r="D36574" t="s">
        <v>33476</v>
      </c>
      <c r="E36574"/>
      <c r="F36574"/>
      <c r="G36574"/>
      <c r="H36574"/>
      <c r="I36574"/>
      <c r="J36574"/>
      <c r="U36574" s="43"/>
      <c r="AE36574"/>
    </row>
    <row r="36575" spans="1:31">
      <c r="A36575">
        <v>86190</v>
      </c>
      <c r="B36575" t="s">
        <v>31038</v>
      </c>
      <c r="C36575" t="s">
        <v>33477</v>
      </c>
      <c r="D36575" t="s">
        <v>33476</v>
      </c>
      <c r="E36575"/>
      <c r="F36575"/>
      <c r="G36575"/>
      <c r="H36575"/>
      <c r="I36575"/>
      <c r="J36575"/>
      <c r="U36575" s="43"/>
      <c r="AE36575"/>
    </row>
    <row r="36576" spans="1:31">
      <c r="A36576">
        <v>86200</v>
      </c>
      <c r="B36576" t="s">
        <v>31039</v>
      </c>
      <c r="C36576" t="s">
        <v>33480</v>
      </c>
      <c r="D36576" t="s">
        <v>33476</v>
      </c>
      <c r="E36576"/>
      <c r="F36576"/>
      <c r="G36576"/>
      <c r="H36576"/>
      <c r="I36576"/>
      <c r="J36576"/>
      <c r="U36576" s="43"/>
      <c r="AE36576"/>
    </row>
    <row r="36577" spans="1:31">
      <c r="A36577">
        <v>86130</v>
      </c>
      <c r="B36577" t="s">
        <v>31040</v>
      </c>
      <c r="C36577" t="s">
        <v>33480</v>
      </c>
      <c r="D36577" t="s">
        <v>33476</v>
      </c>
      <c r="E36577"/>
      <c r="F36577"/>
      <c r="G36577"/>
      <c r="H36577"/>
      <c r="I36577"/>
      <c r="J36577"/>
      <c r="U36577" s="43"/>
      <c r="AE36577"/>
    </row>
    <row r="36578" spans="1:31">
      <c r="A36578">
        <v>86490</v>
      </c>
      <c r="B36578" t="s">
        <v>31040</v>
      </c>
      <c r="C36578" t="s">
        <v>33480</v>
      </c>
      <c r="D36578" t="s">
        <v>33476</v>
      </c>
      <c r="E36578"/>
      <c r="F36578"/>
      <c r="G36578"/>
      <c r="H36578"/>
      <c r="I36578"/>
      <c r="J36578"/>
      <c r="U36578" s="43"/>
      <c r="AE36578"/>
    </row>
    <row r="36579" spans="1:31">
      <c r="A36579">
        <v>86490</v>
      </c>
      <c r="B36579" t="s">
        <v>31040</v>
      </c>
      <c r="C36579" t="s">
        <v>33480</v>
      </c>
      <c r="D36579" t="s">
        <v>33476</v>
      </c>
      <c r="E36579"/>
      <c r="F36579"/>
      <c r="G36579"/>
      <c r="H36579"/>
      <c r="I36579"/>
      <c r="J36579"/>
      <c r="U36579" s="43"/>
      <c r="AE36579"/>
    </row>
    <row r="36580" spans="1:31">
      <c r="A36580">
        <v>86210</v>
      </c>
      <c r="B36580" t="s">
        <v>31041</v>
      </c>
      <c r="C36580" t="s">
        <v>33477</v>
      </c>
      <c r="D36580" t="s">
        <v>33476</v>
      </c>
      <c r="E36580"/>
      <c r="F36580"/>
      <c r="G36580"/>
      <c r="H36580"/>
      <c r="I36580"/>
      <c r="J36580"/>
      <c r="U36580" s="43"/>
      <c r="AE36580"/>
    </row>
    <row r="36581" spans="1:31">
      <c r="A36581">
        <v>86120</v>
      </c>
      <c r="B36581" t="s">
        <v>31042</v>
      </c>
      <c r="C36581" t="s">
        <v>33480</v>
      </c>
      <c r="D36581" t="s">
        <v>33476</v>
      </c>
      <c r="E36581"/>
      <c r="F36581"/>
      <c r="G36581"/>
      <c r="H36581"/>
      <c r="I36581"/>
      <c r="J36581"/>
      <c r="U36581" s="43"/>
      <c r="AE36581"/>
    </row>
    <row r="36582" spans="1:31">
      <c r="A36582">
        <v>86420</v>
      </c>
      <c r="B36582" t="s">
        <v>31043</v>
      </c>
      <c r="C36582" t="s">
        <v>33480</v>
      </c>
      <c r="D36582" t="s">
        <v>33476</v>
      </c>
      <c r="E36582"/>
      <c r="F36582"/>
      <c r="G36582"/>
      <c r="H36582"/>
      <c r="I36582"/>
      <c r="J36582"/>
      <c r="U36582" s="43"/>
      <c r="AE36582"/>
    </row>
    <row r="36583" spans="1:31">
      <c r="A36583">
        <v>86190</v>
      </c>
      <c r="B36583" t="s">
        <v>31044</v>
      </c>
      <c r="C36583" t="s">
        <v>33477</v>
      </c>
      <c r="D36583" t="s">
        <v>33476</v>
      </c>
      <c r="E36583"/>
      <c r="F36583"/>
      <c r="G36583"/>
      <c r="H36583"/>
      <c r="I36583"/>
      <c r="J36583"/>
      <c r="U36583" s="43"/>
      <c r="AE36583"/>
    </row>
    <row r="36584" spans="1:31">
      <c r="A36584">
        <v>86310</v>
      </c>
      <c r="B36584" t="s">
        <v>31045</v>
      </c>
      <c r="C36584" t="s">
        <v>33477</v>
      </c>
      <c r="D36584" t="s">
        <v>33476</v>
      </c>
      <c r="E36584"/>
      <c r="F36584"/>
      <c r="G36584"/>
      <c r="H36584"/>
      <c r="I36584"/>
      <c r="J36584"/>
      <c r="U36584" s="43"/>
      <c r="AE36584"/>
    </row>
    <row r="36585" spans="1:31">
      <c r="A36585">
        <v>86120</v>
      </c>
      <c r="B36585" t="s">
        <v>31046</v>
      </c>
      <c r="C36585" t="s">
        <v>33480</v>
      </c>
      <c r="D36585" t="s">
        <v>33476</v>
      </c>
      <c r="E36585"/>
      <c r="F36585"/>
      <c r="G36585"/>
      <c r="H36585"/>
      <c r="I36585"/>
      <c r="J36585"/>
      <c r="U36585" s="43"/>
      <c r="AE36585"/>
    </row>
    <row r="36586" spans="1:31">
      <c r="A36586">
        <v>86580</v>
      </c>
      <c r="B36586" t="s">
        <v>31047</v>
      </c>
      <c r="C36586" t="s">
        <v>33477</v>
      </c>
      <c r="D36586" t="e">
        <v>#N/A</v>
      </c>
      <c r="E36586"/>
      <c r="F36586"/>
      <c r="G36586"/>
      <c r="H36586"/>
      <c r="I36586"/>
      <c r="J36586"/>
      <c r="U36586" s="43"/>
      <c r="AE36586"/>
    </row>
    <row r="36587" spans="1:31">
      <c r="A36587">
        <v>86800</v>
      </c>
      <c r="B36587" t="s">
        <v>31048</v>
      </c>
      <c r="C36587" t="s">
        <v>33477</v>
      </c>
      <c r="D36587" t="s">
        <v>33476</v>
      </c>
      <c r="E36587"/>
      <c r="F36587"/>
      <c r="G36587"/>
      <c r="H36587"/>
      <c r="I36587"/>
      <c r="J36587"/>
      <c r="U36587" s="43"/>
      <c r="AE36587"/>
    </row>
    <row r="36588" spans="1:31">
      <c r="A36588">
        <v>86400</v>
      </c>
      <c r="B36588" t="s">
        <v>31049</v>
      </c>
      <c r="C36588" t="s">
        <v>33477</v>
      </c>
      <c r="D36588" t="s">
        <v>33476</v>
      </c>
      <c r="E36588"/>
      <c r="F36588"/>
      <c r="G36588"/>
      <c r="H36588"/>
      <c r="I36588"/>
      <c r="J36588"/>
      <c r="U36588" s="43"/>
      <c r="AE36588"/>
    </row>
    <row r="36589" spans="1:31">
      <c r="A36589">
        <v>86300</v>
      </c>
      <c r="B36589" t="s">
        <v>5345</v>
      </c>
      <c r="C36589" t="s">
        <v>33477</v>
      </c>
      <c r="D36589" t="s">
        <v>33476</v>
      </c>
      <c r="E36589"/>
      <c r="F36589"/>
      <c r="G36589"/>
      <c r="H36589"/>
      <c r="I36589"/>
      <c r="J36589"/>
      <c r="U36589" s="43"/>
      <c r="AE36589"/>
    </row>
    <row r="36590" spans="1:31">
      <c r="A36590">
        <v>86210</v>
      </c>
      <c r="B36590" t="s">
        <v>31050</v>
      </c>
      <c r="C36590" t="s">
        <v>33477</v>
      </c>
      <c r="D36590" t="s">
        <v>33476</v>
      </c>
      <c r="E36590"/>
      <c r="F36590"/>
      <c r="G36590"/>
      <c r="H36590"/>
      <c r="I36590"/>
      <c r="J36590"/>
      <c r="U36590" s="43"/>
      <c r="AE36590"/>
    </row>
    <row r="36591" spans="1:31">
      <c r="A36591">
        <v>86410</v>
      </c>
      <c r="B36591" t="s">
        <v>31051</v>
      </c>
      <c r="C36591" t="s">
        <v>33477</v>
      </c>
      <c r="D36591" t="s">
        <v>33476</v>
      </c>
      <c r="E36591"/>
      <c r="F36591"/>
      <c r="G36591"/>
      <c r="H36591"/>
      <c r="I36591"/>
      <c r="J36591"/>
      <c r="U36591" s="43"/>
      <c r="AE36591"/>
    </row>
    <row r="36592" spans="1:31">
      <c r="A36592">
        <v>86390</v>
      </c>
      <c r="B36592" t="s">
        <v>31052</v>
      </c>
      <c r="C36592" t="s">
        <v>33477</v>
      </c>
      <c r="D36592" t="s">
        <v>33476</v>
      </c>
      <c r="E36592"/>
      <c r="F36592"/>
      <c r="G36592"/>
      <c r="H36592"/>
      <c r="I36592"/>
      <c r="J36592"/>
      <c r="U36592" s="43"/>
      <c r="AE36592"/>
    </row>
    <row r="36593" spans="1:31">
      <c r="A36593">
        <v>86120</v>
      </c>
      <c r="B36593" t="s">
        <v>31053</v>
      </c>
      <c r="C36593" t="s">
        <v>33480</v>
      </c>
      <c r="D36593" t="s">
        <v>33476</v>
      </c>
      <c r="E36593"/>
      <c r="F36593"/>
      <c r="G36593"/>
      <c r="H36593"/>
      <c r="I36593"/>
      <c r="J36593"/>
      <c r="U36593" s="43"/>
      <c r="AE36593"/>
    </row>
    <row r="36594" spans="1:31">
      <c r="A36594">
        <v>86290</v>
      </c>
      <c r="B36594" t="s">
        <v>31054</v>
      </c>
      <c r="C36594" t="s">
        <v>33477</v>
      </c>
      <c r="D36594" t="s">
        <v>33476</v>
      </c>
      <c r="E36594"/>
      <c r="F36594"/>
      <c r="G36594"/>
      <c r="H36594"/>
      <c r="I36594"/>
      <c r="J36594"/>
      <c r="U36594" s="43"/>
      <c r="AE36594"/>
    </row>
    <row r="36595" spans="1:31">
      <c r="A36595">
        <v>86160</v>
      </c>
      <c r="B36595" t="s">
        <v>273</v>
      </c>
      <c r="C36595" t="s">
        <v>33477</v>
      </c>
      <c r="D36595" t="s">
        <v>33476</v>
      </c>
      <c r="E36595"/>
      <c r="F36595"/>
      <c r="G36595"/>
      <c r="H36595"/>
      <c r="I36595"/>
      <c r="J36595"/>
      <c r="U36595" s="43"/>
      <c r="AE36595"/>
    </row>
    <row r="36596" spans="1:31">
      <c r="A36596">
        <v>86510</v>
      </c>
      <c r="B36596" t="s">
        <v>31055</v>
      </c>
      <c r="C36596" t="s">
        <v>33477</v>
      </c>
      <c r="D36596" t="s">
        <v>33476</v>
      </c>
      <c r="E36596"/>
      <c r="F36596"/>
      <c r="G36596"/>
      <c r="H36596"/>
      <c r="I36596"/>
      <c r="J36596"/>
      <c r="U36596" s="43"/>
      <c r="AE36596"/>
    </row>
    <row r="36597" spans="1:31">
      <c r="A36597">
        <v>86310</v>
      </c>
      <c r="B36597" t="s">
        <v>15960</v>
      </c>
      <c r="C36597" t="s">
        <v>33477</v>
      </c>
      <c r="D36597" t="s">
        <v>33476</v>
      </c>
      <c r="E36597"/>
      <c r="F36597"/>
      <c r="G36597"/>
      <c r="H36597"/>
      <c r="I36597"/>
      <c r="J36597"/>
      <c r="U36597" s="43"/>
      <c r="AE36597"/>
    </row>
    <row r="36598" spans="1:31">
      <c r="A36598">
        <v>86180</v>
      </c>
      <c r="B36598" t="s">
        <v>6732</v>
      </c>
      <c r="C36598" t="s">
        <v>33477</v>
      </c>
      <c r="D36598" t="e">
        <v>#N/A</v>
      </c>
      <c r="E36598"/>
      <c r="F36598"/>
      <c r="G36598"/>
      <c r="H36598"/>
      <c r="I36598"/>
      <c r="J36598"/>
      <c r="U36598" s="43"/>
      <c r="AE36598"/>
    </row>
    <row r="36599" spans="1:31">
      <c r="A36599">
        <v>37160</v>
      </c>
      <c r="B36599" t="s">
        <v>3378</v>
      </c>
      <c r="C36599" t="s">
        <v>33480</v>
      </c>
      <c r="D36599" t="s">
        <v>33476</v>
      </c>
      <c r="E36599"/>
      <c r="F36599"/>
      <c r="G36599"/>
      <c r="H36599"/>
      <c r="I36599"/>
      <c r="J36599"/>
      <c r="U36599" s="43"/>
      <c r="AE36599"/>
    </row>
    <row r="36600" spans="1:31">
      <c r="A36600">
        <v>86200</v>
      </c>
      <c r="B36600" t="s">
        <v>31056</v>
      </c>
      <c r="C36600" t="s">
        <v>33480</v>
      </c>
      <c r="D36600" t="s">
        <v>33476</v>
      </c>
      <c r="E36600"/>
      <c r="F36600"/>
      <c r="G36600"/>
      <c r="H36600"/>
      <c r="I36600"/>
      <c r="J36600"/>
      <c r="U36600" s="43"/>
      <c r="AE36600"/>
    </row>
    <row r="36601" spans="1:31">
      <c r="A36601">
        <v>86600</v>
      </c>
      <c r="B36601" t="s">
        <v>31057</v>
      </c>
      <c r="C36601" t="s">
        <v>33477</v>
      </c>
      <c r="D36601" t="s">
        <v>33476</v>
      </c>
      <c r="E36601"/>
      <c r="F36601"/>
      <c r="G36601"/>
      <c r="H36601"/>
      <c r="I36601"/>
      <c r="J36601"/>
      <c r="U36601" s="43"/>
      <c r="AE36601"/>
    </row>
    <row r="36602" spans="1:31">
      <c r="A36602">
        <v>86530</v>
      </c>
      <c r="B36602" t="s">
        <v>31058</v>
      </c>
      <c r="C36602" t="s">
        <v>33480</v>
      </c>
      <c r="D36602" t="e">
        <v>#N/A</v>
      </c>
      <c r="E36602"/>
      <c r="F36602"/>
      <c r="G36602"/>
      <c r="H36602"/>
      <c r="I36602"/>
      <c r="J36602"/>
      <c r="U36602" s="43"/>
      <c r="AE36602"/>
    </row>
    <row r="36603" spans="1:31">
      <c r="A36603">
        <v>86140</v>
      </c>
      <c r="B36603" t="s">
        <v>4660</v>
      </c>
      <c r="C36603" t="s">
        <v>33480</v>
      </c>
      <c r="D36603" t="s">
        <v>33476</v>
      </c>
      <c r="E36603"/>
      <c r="F36603"/>
      <c r="G36603"/>
      <c r="H36603"/>
      <c r="I36603"/>
      <c r="J36603"/>
      <c r="U36603" s="43"/>
      <c r="AE36603"/>
    </row>
    <row r="36604" spans="1:31">
      <c r="A36604">
        <v>86380</v>
      </c>
      <c r="B36604" t="s">
        <v>31059</v>
      </c>
      <c r="C36604" t="s">
        <v>33477</v>
      </c>
      <c r="D36604" t="e">
        <v>#N/A</v>
      </c>
      <c r="E36604"/>
      <c r="F36604"/>
      <c r="G36604"/>
      <c r="H36604"/>
      <c r="I36604"/>
      <c r="J36604"/>
      <c r="U36604" s="43"/>
      <c r="AE36604"/>
    </row>
    <row r="36605" spans="1:31">
      <c r="A36605">
        <v>86200</v>
      </c>
      <c r="B36605" t="s">
        <v>5367</v>
      </c>
      <c r="C36605" t="s">
        <v>33480</v>
      </c>
      <c r="D36605" t="s">
        <v>33476</v>
      </c>
      <c r="E36605"/>
      <c r="F36605"/>
      <c r="G36605"/>
      <c r="H36605"/>
      <c r="I36605"/>
      <c r="J36605"/>
      <c r="U36605" s="43"/>
      <c r="AE36605"/>
    </row>
    <row r="36606" spans="1:31">
      <c r="A36606">
        <v>86190</v>
      </c>
      <c r="B36606" t="s">
        <v>31060</v>
      </c>
      <c r="C36606" t="s">
        <v>33477</v>
      </c>
      <c r="D36606" t="s">
        <v>33476</v>
      </c>
      <c r="E36606"/>
      <c r="F36606"/>
      <c r="G36606"/>
      <c r="H36606"/>
      <c r="I36606"/>
      <c r="J36606"/>
      <c r="U36606" s="43"/>
      <c r="AE36606"/>
    </row>
    <row r="36607" spans="1:31">
      <c r="A36607">
        <v>86510</v>
      </c>
      <c r="B36607" t="s">
        <v>31061</v>
      </c>
      <c r="C36607" t="s">
        <v>33477</v>
      </c>
      <c r="D36607" t="s">
        <v>33476</v>
      </c>
      <c r="E36607"/>
      <c r="F36607"/>
      <c r="G36607"/>
      <c r="H36607"/>
      <c r="I36607"/>
      <c r="J36607"/>
      <c r="U36607" s="43"/>
      <c r="AE36607"/>
    </row>
    <row r="36608" spans="1:31">
      <c r="A36608">
        <v>86160</v>
      </c>
      <c r="B36608" t="s">
        <v>31062</v>
      </c>
      <c r="C36608" t="s">
        <v>33477</v>
      </c>
      <c r="D36608" t="s">
        <v>33476</v>
      </c>
      <c r="E36608"/>
      <c r="F36608"/>
      <c r="G36608"/>
      <c r="H36608"/>
      <c r="I36608"/>
      <c r="J36608"/>
      <c r="U36608" s="43"/>
      <c r="AE36608"/>
    </row>
    <row r="36609" spans="1:31">
      <c r="A36609">
        <v>86170</v>
      </c>
      <c r="B36609" t="s">
        <v>31063</v>
      </c>
      <c r="C36609" t="s">
        <v>33477</v>
      </c>
      <c r="D36609" t="s">
        <v>33476</v>
      </c>
      <c r="E36609"/>
      <c r="F36609"/>
      <c r="G36609"/>
      <c r="H36609"/>
      <c r="I36609"/>
      <c r="J36609"/>
      <c r="U36609" s="43"/>
      <c r="AE36609"/>
    </row>
    <row r="36610" spans="1:31">
      <c r="A36610">
        <v>86170</v>
      </c>
      <c r="B36610" t="s">
        <v>31063</v>
      </c>
      <c r="C36610" t="s">
        <v>33477</v>
      </c>
      <c r="D36610" t="s">
        <v>33476</v>
      </c>
      <c r="E36610"/>
      <c r="F36610"/>
      <c r="G36610"/>
      <c r="H36610"/>
      <c r="I36610"/>
      <c r="J36610"/>
      <c r="U36610" s="43"/>
      <c r="AE36610"/>
    </row>
    <row r="36611" spans="1:31">
      <c r="A36611">
        <v>86400</v>
      </c>
      <c r="B36611" t="s">
        <v>5372</v>
      </c>
      <c r="C36611" t="s">
        <v>33477</v>
      </c>
      <c r="D36611" t="s">
        <v>33476</v>
      </c>
      <c r="E36611"/>
      <c r="F36611"/>
      <c r="G36611"/>
      <c r="H36611"/>
      <c r="I36611"/>
      <c r="J36611"/>
      <c r="U36611" s="43"/>
      <c r="AE36611"/>
    </row>
    <row r="36612" spans="1:31">
      <c r="A36612">
        <v>86250</v>
      </c>
      <c r="B36612" t="s">
        <v>29228</v>
      </c>
      <c r="C36612" t="s">
        <v>33477</v>
      </c>
      <c r="D36612" t="s">
        <v>33476</v>
      </c>
      <c r="E36612"/>
      <c r="F36612"/>
      <c r="G36612"/>
      <c r="H36612"/>
      <c r="I36612"/>
      <c r="J36612"/>
      <c r="U36612" s="43"/>
      <c r="AE36612"/>
    </row>
    <row r="36613" spans="1:31">
      <c r="A36613">
        <v>86210</v>
      </c>
      <c r="B36613" t="s">
        <v>31064</v>
      </c>
      <c r="C36613" t="s">
        <v>33477</v>
      </c>
      <c r="D36613" t="s">
        <v>33476</v>
      </c>
      <c r="E36613"/>
      <c r="F36613"/>
      <c r="G36613"/>
      <c r="H36613"/>
      <c r="I36613"/>
      <c r="J36613"/>
      <c r="U36613" s="43"/>
      <c r="AE36613"/>
    </row>
    <row r="36614" spans="1:31">
      <c r="A36614">
        <v>86300</v>
      </c>
      <c r="B36614" t="s">
        <v>31065</v>
      </c>
      <c r="C36614" t="s">
        <v>33477</v>
      </c>
      <c r="D36614" t="s">
        <v>33476</v>
      </c>
      <c r="E36614"/>
      <c r="F36614"/>
      <c r="G36614"/>
      <c r="H36614"/>
      <c r="I36614"/>
      <c r="J36614"/>
      <c r="U36614" s="43"/>
      <c r="AE36614"/>
    </row>
    <row r="36615" spans="1:31">
      <c r="A36615">
        <v>86250</v>
      </c>
      <c r="B36615" t="s">
        <v>1464</v>
      </c>
      <c r="C36615" t="s">
        <v>33477</v>
      </c>
      <c r="D36615" t="s">
        <v>33476</v>
      </c>
      <c r="E36615"/>
      <c r="F36615"/>
      <c r="G36615"/>
      <c r="H36615"/>
      <c r="I36615"/>
      <c r="J36615"/>
      <c r="U36615" s="43"/>
      <c r="AE36615"/>
    </row>
    <row r="36616" spans="1:31">
      <c r="A36616">
        <v>86360</v>
      </c>
      <c r="B36616" t="s">
        <v>31066</v>
      </c>
      <c r="C36616" t="s">
        <v>33477</v>
      </c>
      <c r="D36616" t="s">
        <v>33476</v>
      </c>
      <c r="E36616"/>
      <c r="F36616"/>
      <c r="G36616"/>
      <c r="H36616"/>
      <c r="I36616"/>
      <c r="J36616"/>
      <c r="U36616" s="43"/>
      <c r="AE36616"/>
    </row>
    <row r="36617" spans="1:31">
      <c r="A36617">
        <v>86250</v>
      </c>
      <c r="B36617" t="s">
        <v>31067</v>
      </c>
      <c r="C36617" t="s">
        <v>33477</v>
      </c>
      <c r="D36617" t="s">
        <v>33476</v>
      </c>
      <c r="E36617"/>
      <c r="F36617"/>
      <c r="G36617"/>
      <c r="H36617"/>
      <c r="I36617"/>
      <c r="J36617"/>
      <c r="U36617" s="43"/>
      <c r="AE36617"/>
    </row>
    <row r="36618" spans="1:31">
      <c r="A36618">
        <v>86350</v>
      </c>
      <c r="B36618" t="s">
        <v>31068</v>
      </c>
      <c r="C36618" t="s">
        <v>33477</v>
      </c>
      <c r="D36618" t="s">
        <v>33476</v>
      </c>
      <c r="E36618"/>
      <c r="F36618"/>
      <c r="G36618"/>
      <c r="H36618"/>
      <c r="I36618"/>
      <c r="J36618"/>
      <c r="U36618" s="43"/>
      <c r="AE36618"/>
    </row>
    <row r="36619" spans="1:31">
      <c r="A36619">
        <v>86370</v>
      </c>
      <c r="B36619" t="s">
        <v>31069</v>
      </c>
      <c r="C36619" t="s">
        <v>33477</v>
      </c>
      <c r="D36619" t="s">
        <v>33476</v>
      </c>
      <c r="E36619"/>
      <c r="F36619"/>
      <c r="G36619"/>
      <c r="H36619"/>
      <c r="I36619"/>
      <c r="J36619"/>
      <c r="U36619" s="43"/>
      <c r="AE36619"/>
    </row>
    <row r="36620" spans="1:31">
      <c r="A36620">
        <v>86100</v>
      </c>
      <c r="B36620" t="s">
        <v>31070</v>
      </c>
      <c r="C36620" t="s">
        <v>33480</v>
      </c>
      <c r="D36620" t="s">
        <v>33476</v>
      </c>
      <c r="E36620"/>
      <c r="F36620"/>
      <c r="G36620"/>
      <c r="H36620"/>
      <c r="I36620"/>
      <c r="J36620"/>
      <c r="U36620" s="43"/>
      <c r="AE36620"/>
    </row>
    <row r="36621" spans="1:31">
      <c r="A36621">
        <v>86100</v>
      </c>
      <c r="B36621" t="s">
        <v>31070</v>
      </c>
      <c r="C36621" t="s">
        <v>33480</v>
      </c>
      <c r="D36621" t="s">
        <v>33476</v>
      </c>
      <c r="E36621"/>
      <c r="F36621"/>
      <c r="G36621"/>
      <c r="H36621"/>
      <c r="I36621"/>
      <c r="J36621"/>
      <c r="U36621" s="43"/>
      <c r="AE36621"/>
    </row>
    <row r="36622" spans="1:31">
      <c r="A36622">
        <v>86510</v>
      </c>
      <c r="B36622" t="s">
        <v>31071</v>
      </c>
      <c r="C36622" t="s">
        <v>33477</v>
      </c>
      <c r="D36622" t="s">
        <v>33476</v>
      </c>
      <c r="E36622"/>
      <c r="F36622"/>
      <c r="G36622"/>
      <c r="H36622"/>
      <c r="I36622"/>
      <c r="J36622"/>
      <c r="U36622" s="43"/>
      <c r="AE36622"/>
    </row>
    <row r="36623" spans="1:31">
      <c r="A36623">
        <v>86330</v>
      </c>
      <c r="B36623" t="s">
        <v>27998</v>
      </c>
      <c r="C36623" t="s">
        <v>33480</v>
      </c>
      <c r="D36623" t="s">
        <v>33476</v>
      </c>
      <c r="E36623"/>
      <c r="F36623"/>
      <c r="G36623"/>
      <c r="H36623"/>
      <c r="I36623"/>
      <c r="J36623"/>
      <c r="U36623" s="43"/>
      <c r="AE36623"/>
    </row>
    <row r="36624" spans="1:31">
      <c r="A36624">
        <v>86300</v>
      </c>
      <c r="B36624" t="s">
        <v>31072</v>
      </c>
      <c r="C36624" t="s">
        <v>33477</v>
      </c>
      <c r="D36624" t="s">
        <v>33476</v>
      </c>
      <c r="E36624"/>
      <c r="F36624"/>
      <c r="G36624"/>
      <c r="H36624"/>
      <c r="I36624"/>
      <c r="J36624"/>
      <c r="U36624" s="43"/>
      <c r="AE36624"/>
    </row>
    <row r="36625" spans="1:31">
      <c r="A36625">
        <v>86300</v>
      </c>
      <c r="B36625" t="s">
        <v>31072</v>
      </c>
      <c r="C36625" t="s">
        <v>33477</v>
      </c>
      <c r="D36625" t="s">
        <v>33476</v>
      </c>
      <c r="E36625"/>
      <c r="F36625"/>
      <c r="G36625"/>
      <c r="H36625"/>
      <c r="I36625"/>
      <c r="J36625"/>
      <c r="U36625" s="43"/>
      <c r="AE36625"/>
    </row>
    <row r="36626" spans="1:31">
      <c r="A36626">
        <v>86450</v>
      </c>
      <c r="B36626" t="s">
        <v>31073</v>
      </c>
      <c r="C36626" t="s">
        <v>33477</v>
      </c>
      <c r="D36626" t="s">
        <v>33476</v>
      </c>
      <c r="E36626"/>
      <c r="F36626"/>
      <c r="G36626"/>
      <c r="H36626"/>
      <c r="I36626"/>
      <c r="J36626"/>
      <c r="U36626" s="43"/>
      <c r="AE36626"/>
    </row>
    <row r="36627" spans="1:31">
      <c r="A36627">
        <v>86170</v>
      </c>
      <c r="B36627" t="s">
        <v>31074</v>
      </c>
      <c r="C36627" t="s">
        <v>33477</v>
      </c>
      <c r="D36627" t="s">
        <v>33476</v>
      </c>
      <c r="E36627"/>
      <c r="F36627"/>
      <c r="G36627"/>
      <c r="H36627"/>
      <c r="I36627"/>
      <c r="J36627"/>
      <c r="U36627" s="43"/>
      <c r="AE36627"/>
    </row>
    <row r="36628" spans="1:31">
      <c r="A36628">
        <v>86190</v>
      </c>
      <c r="B36628" t="s">
        <v>31075</v>
      </c>
      <c r="C36628" t="s">
        <v>33477</v>
      </c>
      <c r="D36628" t="s">
        <v>33476</v>
      </c>
      <c r="E36628"/>
      <c r="F36628"/>
      <c r="G36628"/>
      <c r="H36628"/>
      <c r="I36628"/>
      <c r="J36628"/>
      <c r="U36628" s="43"/>
      <c r="AE36628"/>
    </row>
    <row r="36629" spans="1:31">
      <c r="A36629">
        <v>86110</v>
      </c>
      <c r="B36629" t="s">
        <v>31076</v>
      </c>
      <c r="C36629" t="s">
        <v>33480</v>
      </c>
      <c r="D36629" t="s">
        <v>33476</v>
      </c>
      <c r="E36629"/>
      <c r="F36629"/>
      <c r="G36629"/>
      <c r="H36629"/>
      <c r="I36629"/>
      <c r="J36629"/>
      <c r="U36629" s="43"/>
      <c r="AE36629"/>
    </row>
    <row r="36630" spans="1:31">
      <c r="A36630">
        <v>86170</v>
      </c>
      <c r="B36630" t="s">
        <v>31077</v>
      </c>
      <c r="C36630" t="s">
        <v>33477</v>
      </c>
      <c r="D36630" t="s">
        <v>33476</v>
      </c>
      <c r="E36630"/>
      <c r="F36630"/>
      <c r="G36630"/>
      <c r="H36630"/>
      <c r="I36630"/>
      <c r="J36630"/>
      <c r="U36630" s="43"/>
      <c r="AE36630"/>
    </row>
    <row r="36631" spans="1:31">
      <c r="A36631">
        <v>86320</v>
      </c>
      <c r="B36631" t="s">
        <v>31078</v>
      </c>
      <c r="C36631" t="s">
        <v>33477</v>
      </c>
      <c r="D36631" t="s">
        <v>33476</v>
      </c>
      <c r="E36631"/>
      <c r="F36631"/>
      <c r="G36631"/>
      <c r="H36631"/>
      <c r="I36631"/>
      <c r="J36631"/>
      <c r="U36631" s="43"/>
      <c r="AE36631"/>
    </row>
    <row r="36632" spans="1:31">
      <c r="A36632">
        <v>86400</v>
      </c>
      <c r="B36632" t="s">
        <v>6140</v>
      </c>
      <c r="C36632" t="s">
        <v>33477</v>
      </c>
      <c r="D36632" t="s">
        <v>33476</v>
      </c>
      <c r="E36632"/>
      <c r="F36632"/>
      <c r="G36632"/>
      <c r="H36632"/>
      <c r="I36632"/>
      <c r="J36632"/>
      <c r="U36632" s="43"/>
      <c r="AE36632"/>
    </row>
    <row r="36633" spans="1:31">
      <c r="A36633">
        <v>86200</v>
      </c>
      <c r="B36633" t="s">
        <v>31079</v>
      </c>
      <c r="C36633" t="s">
        <v>33480</v>
      </c>
      <c r="D36633" t="s">
        <v>33476</v>
      </c>
      <c r="E36633"/>
      <c r="F36633"/>
      <c r="G36633"/>
      <c r="H36633"/>
      <c r="I36633"/>
      <c r="J36633"/>
      <c r="U36633" s="43"/>
      <c r="AE36633"/>
    </row>
    <row r="36634" spans="1:31">
      <c r="A36634">
        <v>86200</v>
      </c>
      <c r="B36634" t="s">
        <v>31079</v>
      </c>
      <c r="C36634" t="s">
        <v>33480</v>
      </c>
      <c r="D36634" t="s">
        <v>33476</v>
      </c>
      <c r="E36634"/>
      <c r="F36634"/>
      <c r="G36634"/>
      <c r="H36634"/>
      <c r="I36634"/>
      <c r="J36634"/>
      <c r="U36634" s="43"/>
      <c r="AE36634"/>
    </row>
    <row r="36635" spans="1:31">
      <c r="A36635">
        <v>86200</v>
      </c>
      <c r="B36635" t="s">
        <v>31079</v>
      </c>
      <c r="C36635" t="s">
        <v>33480</v>
      </c>
      <c r="D36635" t="s">
        <v>33476</v>
      </c>
      <c r="E36635"/>
      <c r="F36635"/>
      <c r="G36635"/>
      <c r="H36635"/>
      <c r="I36635"/>
      <c r="J36635"/>
      <c r="U36635" s="43"/>
      <c r="AE36635"/>
    </row>
    <row r="36636" spans="1:31">
      <c r="A36636">
        <v>86600</v>
      </c>
      <c r="B36636" t="s">
        <v>31080</v>
      </c>
      <c r="C36636" t="s">
        <v>33477</v>
      </c>
      <c r="D36636" t="s">
        <v>33476</v>
      </c>
      <c r="E36636"/>
      <c r="F36636"/>
      <c r="G36636"/>
      <c r="H36636"/>
      <c r="I36636"/>
      <c r="J36636"/>
      <c r="U36636" s="43"/>
      <c r="AE36636"/>
    </row>
    <row r="36637" spans="1:31">
      <c r="A36637">
        <v>86490</v>
      </c>
      <c r="B36637" t="s">
        <v>5754</v>
      </c>
      <c r="C36637" t="s">
        <v>33480</v>
      </c>
      <c r="D36637" t="s">
        <v>33476</v>
      </c>
      <c r="E36637"/>
      <c r="F36637"/>
      <c r="G36637"/>
      <c r="H36637"/>
      <c r="I36637"/>
      <c r="J36637"/>
      <c r="U36637" s="43"/>
      <c r="AE36637"/>
    </row>
    <row r="36638" spans="1:31">
      <c r="A36638">
        <v>86700</v>
      </c>
      <c r="B36638" t="s">
        <v>31081</v>
      </c>
      <c r="C36638" t="s">
        <v>33477</v>
      </c>
      <c r="D36638" t="s">
        <v>33476</v>
      </c>
      <c r="E36638"/>
      <c r="F36638"/>
      <c r="G36638"/>
      <c r="H36638"/>
      <c r="I36638"/>
      <c r="J36638"/>
      <c r="U36638" s="43"/>
      <c r="AE36638"/>
    </row>
    <row r="36639" spans="1:31">
      <c r="A36639">
        <v>86700</v>
      </c>
      <c r="B36639" t="s">
        <v>31081</v>
      </c>
      <c r="C36639" t="s">
        <v>33477</v>
      </c>
      <c r="D36639" t="s">
        <v>33476</v>
      </c>
      <c r="E36639"/>
      <c r="F36639"/>
      <c r="G36639"/>
      <c r="H36639"/>
      <c r="I36639"/>
      <c r="J36639"/>
      <c r="U36639" s="43"/>
      <c r="AE36639"/>
    </row>
    <row r="36640" spans="1:31">
      <c r="A36640">
        <v>86700</v>
      </c>
      <c r="B36640" t="s">
        <v>31081</v>
      </c>
      <c r="C36640" t="s">
        <v>33477</v>
      </c>
      <c r="D36640" t="s">
        <v>33476</v>
      </c>
      <c r="E36640"/>
      <c r="F36640"/>
      <c r="G36640"/>
      <c r="H36640"/>
      <c r="I36640"/>
      <c r="J36640"/>
      <c r="U36640" s="43"/>
      <c r="AE36640"/>
    </row>
    <row r="36641" spans="1:31">
      <c r="A36641">
        <v>86700</v>
      </c>
      <c r="B36641" t="s">
        <v>31081</v>
      </c>
      <c r="C36641" t="s">
        <v>33477</v>
      </c>
      <c r="D36641" t="s">
        <v>33476</v>
      </c>
      <c r="E36641"/>
      <c r="F36641"/>
      <c r="G36641"/>
      <c r="H36641"/>
      <c r="I36641"/>
      <c r="J36641"/>
      <c r="U36641" s="43"/>
      <c r="AE36641"/>
    </row>
    <row r="36642" spans="1:31">
      <c r="A36642">
        <v>86700</v>
      </c>
      <c r="B36642" t="s">
        <v>31081</v>
      </c>
      <c r="C36642" t="s">
        <v>33477</v>
      </c>
      <c r="D36642" t="s">
        <v>33476</v>
      </c>
      <c r="E36642"/>
      <c r="F36642"/>
      <c r="G36642"/>
      <c r="H36642"/>
      <c r="I36642"/>
      <c r="J36642"/>
      <c r="U36642" s="43"/>
      <c r="AE36642"/>
    </row>
    <row r="36643" spans="1:31">
      <c r="A36643">
        <v>86600</v>
      </c>
      <c r="B36643" t="s">
        <v>31082</v>
      </c>
      <c r="C36643" t="s">
        <v>33477</v>
      </c>
      <c r="D36643" t="s">
        <v>33476</v>
      </c>
      <c r="E36643"/>
      <c r="F36643"/>
      <c r="G36643"/>
      <c r="H36643"/>
      <c r="I36643"/>
      <c r="J36643"/>
      <c r="U36643" s="43"/>
      <c r="AE36643"/>
    </row>
    <row r="36644" spans="1:31">
      <c r="A36644">
        <v>86290</v>
      </c>
      <c r="B36644" t="s">
        <v>31083</v>
      </c>
      <c r="C36644" t="s">
        <v>33477</v>
      </c>
      <c r="D36644" t="s">
        <v>33476</v>
      </c>
      <c r="E36644"/>
      <c r="F36644"/>
      <c r="G36644"/>
      <c r="H36644"/>
      <c r="I36644"/>
      <c r="J36644"/>
      <c r="U36644" s="43"/>
      <c r="AE36644"/>
    </row>
    <row r="36645" spans="1:31">
      <c r="A36645">
        <v>86110</v>
      </c>
      <c r="B36645" t="s">
        <v>31084</v>
      </c>
      <c r="C36645" t="s">
        <v>33480</v>
      </c>
      <c r="D36645" t="s">
        <v>33476</v>
      </c>
      <c r="E36645"/>
      <c r="F36645"/>
      <c r="G36645"/>
      <c r="H36645"/>
      <c r="I36645"/>
      <c r="J36645"/>
      <c r="U36645" s="43"/>
      <c r="AE36645"/>
    </row>
    <row r="36646" spans="1:31">
      <c r="A36646">
        <v>86270</v>
      </c>
      <c r="B36646" t="s">
        <v>31085</v>
      </c>
      <c r="C36646" t="s">
        <v>33477</v>
      </c>
      <c r="D36646" t="s">
        <v>33476</v>
      </c>
      <c r="E36646"/>
      <c r="F36646"/>
      <c r="G36646"/>
      <c r="H36646"/>
      <c r="I36646"/>
      <c r="J36646"/>
      <c r="U36646" s="43"/>
      <c r="AE36646"/>
    </row>
    <row r="36647" spans="1:31">
      <c r="A36647">
        <v>86110</v>
      </c>
      <c r="B36647" t="s">
        <v>18507</v>
      </c>
      <c r="C36647" t="s">
        <v>33480</v>
      </c>
      <c r="D36647" t="s">
        <v>33476</v>
      </c>
      <c r="E36647"/>
      <c r="F36647"/>
      <c r="G36647"/>
      <c r="H36647"/>
      <c r="I36647"/>
      <c r="J36647"/>
      <c r="U36647" s="43"/>
      <c r="AE36647"/>
    </row>
    <row r="36648" spans="1:31">
      <c r="A36648">
        <v>86240</v>
      </c>
      <c r="B36648" t="s">
        <v>31086</v>
      </c>
      <c r="C36648" t="s">
        <v>33477</v>
      </c>
      <c r="D36648" t="s">
        <v>33476</v>
      </c>
      <c r="E36648"/>
      <c r="F36648"/>
      <c r="G36648"/>
      <c r="H36648"/>
      <c r="I36648"/>
      <c r="J36648"/>
      <c r="U36648" s="43"/>
      <c r="AE36648"/>
    </row>
    <row r="36649" spans="1:31">
      <c r="A36649">
        <v>86110</v>
      </c>
      <c r="B36649" t="s">
        <v>31087</v>
      </c>
      <c r="C36649" t="s">
        <v>33480</v>
      </c>
      <c r="D36649" t="s">
        <v>33476</v>
      </c>
      <c r="E36649"/>
      <c r="F36649"/>
      <c r="G36649"/>
      <c r="H36649"/>
      <c r="I36649"/>
      <c r="J36649"/>
      <c r="U36649" s="43"/>
      <c r="AE36649"/>
    </row>
    <row r="36650" spans="1:31">
      <c r="A36650">
        <v>86120</v>
      </c>
      <c r="B36650" t="s">
        <v>31088</v>
      </c>
      <c r="C36650" t="s">
        <v>33480</v>
      </c>
      <c r="D36650" t="s">
        <v>33476</v>
      </c>
      <c r="E36650"/>
      <c r="F36650"/>
      <c r="G36650"/>
      <c r="H36650"/>
      <c r="I36650"/>
      <c r="J36650"/>
      <c r="U36650" s="43"/>
      <c r="AE36650"/>
    </row>
    <row r="36651" spans="1:31">
      <c r="A36651">
        <v>86600</v>
      </c>
      <c r="B36651" t="s">
        <v>31089</v>
      </c>
      <c r="C36651" t="s">
        <v>33477</v>
      </c>
      <c r="D36651" t="s">
        <v>33476</v>
      </c>
      <c r="E36651"/>
      <c r="F36651"/>
      <c r="G36651"/>
      <c r="H36651"/>
      <c r="I36651"/>
      <c r="J36651"/>
      <c r="U36651" s="43"/>
      <c r="AE36651"/>
    </row>
    <row r="36652" spans="1:31">
      <c r="A36652">
        <v>86220</v>
      </c>
      <c r="B36652" t="s">
        <v>31090</v>
      </c>
      <c r="C36652" t="s">
        <v>33480</v>
      </c>
      <c r="D36652" t="s">
        <v>33476</v>
      </c>
      <c r="E36652"/>
      <c r="F36652"/>
      <c r="G36652"/>
      <c r="H36652"/>
      <c r="I36652"/>
      <c r="J36652"/>
      <c r="U36652" s="43"/>
      <c r="AE36652"/>
    </row>
    <row r="36653" spans="1:31">
      <c r="A36653">
        <v>86420</v>
      </c>
      <c r="B36653" t="s">
        <v>31091</v>
      </c>
      <c r="C36653" t="s">
        <v>33480</v>
      </c>
      <c r="D36653" t="s">
        <v>33476</v>
      </c>
      <c r="E36653"/>
      <c r="F36653"/>
      <c r="G36653"/>
      <c r="H36653"/>
      <c r="I36653"/>
      <c r="J36653"/>
      <c r="U36653" s="43"/>
      <c r="AE36653"/>
    </row>
    <row r="36654" spans="1:31">
      <c r="A36654">
        <v>86410</v>
      </c>
      <c r="B36654" t="s">
        <v>5126</v>
      </c>
      <c r="C36654" t="s">
        <v>33477</v>
      </c>
      <c r="D36654" t="s">
        <v>33476</v>
      </c>
      <c r="E36654"/>
      <c r="F36654"/>
      <c r="G36654"/>
      <c r="H36654"/>
      <c r="I36654"/>
      <c r="J36654"/>
      <c r="U36654" s="43"/>
      <c r="AE36654"/>
    </row>
    <row r="36655" spans="1:31">
      <c r="A36655">
        <v>86130</v>
      </c>
      <c r="B36655" t="s">
        <v>31092</v>
      </c>
      <c r="C36655" t="s">
        <v>33480</v>
      </c>
      <c r="D36655" t="s">
        <v>33476</v>
      </c>
      <c r="E36655"/>
      <c r="F36655"/>
      <c r="G36655"/>
      <c r="H36655"/>
      <c r="I36655"/>
      <c r="J36655"/>
      <c r="U36655" s="43"/>
      <c r="AE36655"/>
    </row>
    <row r="36656" spans="1:31">
      <c r="A36656">
        <v>86140</v>
      </c>
      <c r="B36656" t="s">
        <v>31093</v>
      </c>
      <c r="C36656" t="s">
        <v>33480</v>
      </c>
      <c r="D36656" t="s">
        <v>33476</v>
      </c>
      <c r="E36656"/>
      <c r="F36656"/>
      <c r="G36656"/>
      <c r="H36656"/>
      <c r="I36656"/>
      <c r="J36656"/>
      <c r="U36656" s="43"/>
      <c r="AE36656"/>
    </row>
    <row r="36657" spans="1:31">
      <c r="A36657">
        <v>86160</v>
      </c>
      <c r="B36657" t="s">
        <v>31094</v>
      </c>
      <c r="C36657" t="s">
        <v>33477</v>
      </c>
      <c r="D36657" t="s">
        <v>33476</v>
      </c>
      <c r="E36657"/>
      <c r="F36657"/>
      <c r="G36657"/>
      <c r="H36657"/>
      <c r="I36657"/>
      <c r="J36657"/>
      <c r="U36657" s="43"/>
      <c r="AE36657"/>
    </row>
    <row r="36658" spans="1:31">
      <c r="A36658">
        <v>86300</v>
      </c>
      <c r="B36658" t="s">
        <v>31095</v>
      </c>
      <c r="C36658" t="s">
        <v>33477</v>
      </c>
      <c r="D36658" t="s">
        <v>33476</v>
      </c>
      <c r="E36658"/>
      <c r="F36658"/>
      <c r="G36658"/>
      <c r="H36658"/>
      <c r="I36658"/>
      <c r="J36658"/>
      <c r="U36658" s="43"/>
      <c r="AE36658"/>
    </row>
    <row r="36659" spans="1:31">
      <c r="A36659">
        <v>86340</v>
      </c>
      <c r="B36659" t="s">
        <v>22289</v>
      </c>
      <c r="C36659" t="s">
        <v>33477</v>
      </c>
      <c r="D36659" t="s">
        <v>33476</v>
      </c>
      <c r="E36659"/>
      <c r="F36659"/>
      <c r="G36659"/>
      <c r="H36659"/>
      <c r="I36659"/>
      <c r="J36659"/>
      <c r="U36659" s="43"/>
      <c r="AE36659"/>
    </row>
    <row r="36660" spans="1:31">
      <c r="A36660">
        <v>86240</v>
      </c>
      <c r="B36660" t="s">
        <v>31096</v>
      </c>
      <c r="C36660" t="s">
        <v>33477</v>
      </c>
      <c r="D36660" t="s">
        <v>33476</v>
      </c>
      <c r="E36660"/>
      <c r="F36660"/>
      <c r="G36660"/>
      <c r="H36660"/>
      <c r="I36660"/>
      <c r="J36660"/>
      <c r="U36660" s="43"/>
      <c r="AE36660"/>
    </row>
    <row r="36661" spans="1:31">
      <c r="A36661">
        <v>86190</v>
      </c>
      <c r="B36661" t="s">
        <v>31097</v>
      </c>
      <c r="C36661" t="s">
        <v>33477</v>
      </c>
      <c r="D36661" t="s">
        <v>33476</v>
      </c>
      <c r="E36661"/>
      <c r="F36661"/>
      <c r="G36661"/>
      <c r="H36661"/>
      <c r="I36661"/>
      <c r="J36661"/>
      <c r="U36661" s="43"/>
      <c r="AE36661"/>
    </row>
    <row r="36662" spans="1:31">
      <c r="A36662">
        <v>86160</v>
      </c>
      <c r="B36662" t="s">
        <v>31098</v>
      </c>
      <c r="C36662" t="s">
        <v>33477</v>
      </c>
      <c r="D36662" t="s">
        <v>33476</v>
      </c>
      <c r="E36662"/>
      <c r="F36662"/>
      <c r="G36662"/>
      <c r="H36662"/>
      <c r="I36662"/>
      <c r="J36662"/>
      <c r="U36662" s="43"/>
      <c r="AE36662"/>
    </row>
    <row r="36663" spans="1:31">
      <c r="A36663">
        <v>86250</v>
      </c>
      <c r="B36663" t="s">
        <v>5805</v>
      </c>
      <c r="C36663" t="s">
        <v>33477</v>
      </c>
      <c r="D36663" t="s">
        <v>33476</v>
      </c>
      <c r="E36663"/>
      <c r="F36663"/>
      <c r="G36663"/>
      <c r="H36663"/>
      <c r="I36663"/>
      <c r="J36663"/>
      <c r="U36663" s="43"/>
      <c r="AE36663"/>
    </row>
    <row r="36664" spans="1:31">
      <c r="A36664">
        <v>86340</v>
      </c>
      <c r="B36664" t="s">
        <v>31099</v>
      </c>
      <c r="C36664" t="s">
        <v>33477</v>
      </c>
      <c r="D36664" t="s">
        <v>33476</v>
      </c>
      <c r="E36664"/>
      <c r="F36664"/>
      <c r="G36664"/>
      <c r="H36664"/>
      <c r="I36664"/>
      <c r="J36664"/>
      <c r="U36664" s="43"/>
      <c r="AE36664"/>
    </row>
    <row r="36665" spans="1:31">
      <c r="A36665">
        <v>86200</v>
      </c>
      <c r="B36665" t="s">
        <v>31100</v>
      </c>
      <c r="C36665" t="s">
        <v>33480</v>
      </c>
      <c r="D36665" t="s">
        <v>33476</v>
      </c>
      <c r="E36665"/>
      <c r="F36665"/>
      <c r="G36665"/>
      <c r="H36665"/>
      <c r="I36665"/>
      <c r="J36665"/>
      <c r="U36665" s="43"/>
      <c r="AE36665"/>
    </row>
    <row r="36666" spans="1:31">
      <c r="A36666">
        <v>86320</v>
      </c>
      <c r="B36666" t="s">
        <v>31101</v>
      </c>
      <c r="C36666" t="s">
        <v>33477</v>
      </c>
      <c r="D36666" t="s">
        <v>33476</v>
      </c>
      <c r="E36666"/>
      <c r="F36666"/>
      <c r="G36666"/>
      <c r="H36666"/>
      <c r="I36666"/>
      <c r="J36666"/>
      <c r="U36666" s="43"/>
      <c r="AE36666"/>
    </row>
    <row r="36667" spans="1:31">
      <c r="A36667">
        <v>86110</v>
      </c>
      <c r="B36667" t="s">
        <v>31102</v>
      </c>
      <c r="C36667" t="s">
        <v>33480</v>
      </c>
      <c r="D36667" t="s">
        <v>33476</v>
      </c>
      <c r="E36667"/>
      <c r="F36667"/>
      <c r="G36667"/>
      <c r="H36667"/>
      <c r="I36667"/>
      <c r="J36667"/>
      <c r="U36667" s="43"/>
      <c r="AE36667"/>
    </row>
    <row r="36668" spans="1:31">
      <c r="A36668">
        <v>86330</v>
      </c>
      <c r="B36668" t="s">
        <v>31102</v>
      </c>
      <c r="C36668" t="s">
        <v>33480</v>
      </c>
      <c r="D36668" t="s">
        <v>33476</v>
      </c>
      <c r="E36668"/>
      <c r="F36668"/>
      <c r="G36668"/>
      <c r="H36668"/>
      <c r="I36668"/>
      <c r="J36668"/>
      <c r="U36668" s="43"/>
      <c r="AE36668"/>
    </row>
    <row r="36669" spans="1:31">
      <c r="A36669">
        <v>86330</v>
      </c>
      <c r="B36669" t="s">
        <v>31102</v>
      </c>
      <c r="C36669" t="s">
        <v>33480</v>
      </c>
      <c r="D36669" t="s">
        <v>33476</v>
      </c>
      <c r="E36669"/>
      <c r="F36669"/>
      <c r="G36669"/>
      <c r="H36669"/>
      <c r="I36669"/>
      <c r="J36669"/>
      <c r="U36669" s="43"/>
      <c r="AE36669"/>
    </row>
    <row r="36670" spans="1:31">
      <c r="A36670">
        <v>86420</v>
      </c>
      <c r="B36670" t="s">
        <v>31103</v>
      </c>
      <c r="C36670" t="s">
        <v>33480</v>
      </c>
      <c r="D36670" t="s">
        <v>33476</v>
      </c>
      <c r="E36670"/>
      <c r="F36670"/>
      <c r="G36670"/>
      <c r="H36670"/>
      <c r="I36670"/>
      <c r="J36670"/>
      <c r="U36670" s="43"/>
      <c r="AE36670"/>
    </row>
    <row r="36671" spans="1:31">
      <c r="A36671">
        <v>86310</v>
      </c>
      <c r="B36671" t="s">
        <v>31104</v>
      </c>
      <c r="C36671" t="s">
        <v>33477</v>
      </c>
      <c r="D36671" t="s">
        <v>33476</v>
      </c>
      <c r="E36671"/>
      <c r="F36671"/>
      <c r="G36671"/>
      <c r="H36671"/>
      <c r="I36671"/>
      <c r="J36671"/>
      <c r="U36671" s="43"/>
      <c r="AE36671"/>
    </row>
    <row r="36672" spans="1:31">
      <c r="A36672">
        <v>86220</v>
      </c>
      <c r="B36672" t="s">
        <v>13280</v>
      </c>
      <c r="C36672" t="s">
        <v>33480</v>
      </c>
      <c r="D36672" t="s">
        <v>33476</v>
      </c>
      <c r="E36672"/>
      <c r="F36672"/>
      <c r="G36672"/>
      <c r="H36672"/>
      <c r="I36672"/>
      <c r="J36672"/>
      <c r="U36672" s="43"/>
      <c r="AE36672"/>
    </row>
    <row r="36673" spans="1:31">
      <c r="A36673">
        <v>86150</v>
      </c>
      <c r="B36673" t="s">
        <v>11820</v>
      </c>
      <c r="C36673" t="s">
        <v>33477</v>
      </c>
      <c r="D36673" t="s">
        <v>33476</v>
      </c>
      <c r="E36673"/>
      <c r="F36673"/>
      <c r="G36673"/>
      <c r="H36673"/>
      <c r="I36673"/>
      <c r="J36673"/>
      <c r="U36673" s="43"/>
      <c r="AE36673"/>
    </row>
    <row r="36674" spans="1:31">
      <c r="A36674">
        <v>86240</v>
      </c>
      <c r="B36674" t="s">
        <v>31105</v>
      </c>
      <c r="C36674" t="s">
        <v>33477</v>
      </c>
      <c r="D36674" t="s">
        <v>33476</v>
      </c>
      <c r="E36674"/>
      <c r="F36674"/>
      <c r="G36674"/>
      <c r="H36674"/>
      <c r="I36674"/>
      <c r="J36674"/>
      <c r="U36674" s="43"/>
      <c r="AE36674"/>
    </row>
    <row r="36675" spans="1:31">
      <c r="A36675">
        <v>86800</v>
      </c>
      <c r="B36675" t="s">
        <v>31106</v>
      </c>
      <c r="C36675" t="s">
        <v>33477</v>
      </c>
      <c r="D36675" t="s">
        <v>33476</v>
      </c>
      <c r="E36675"/>
      <c r="F36675"/>
      <c r="G36675"/>
      <c r="H36675"/>
      <c r="I36675"/>
      <c r="J36675"/>
      <c r="U36675" s="43"/>
      <c r="AE36675"/>
    </row>
    <row r="36676" spans="1:31">
      <c r="A36676">
        <v>86130</v>
      </c>
      <c r="B36676" t="s">
        <v>31107</v>
      </c>
      <c r="C36676" t="s">
        <v>33480</v>
      </c>
      <c r="D36676" t="s">
        <v>33476</v>
      </c>
      <c r="E36676"/>
      <c r="F36676"/>
      <c r="G36676"/>
      <c r="H36676"/>
      <c r="I36676"/>
      <c r="J36676"/>
      <c r="U36676" s="43"/>
      <c r="AE36676"/>
    </row>
    <row r="36677" spans="1:31">
      <c r="A36677">
        <v>86380</v>
      </c>
      <c r="B36677" t="s">
        <v>31107</v>
      </c>
      <c r="C36677" t="s">
        <v>33477</v>
      </c>
      <c r="D36677" t="e">
        <v>#N/A</v>
      </c>
      <c r="E36677"/>
      <c r="F36677"/>
      <c r="G36677"/>
      <c r="H36677"/>
      <c r="I36677"/>
      <c r="J36677"/>
      <c r="U36677" s="43"/>
      <c r="AE36677"/>
    </row>
    <row r="36678" spans="1:31">
      <c r="A36678">
        <v>86600</v>
      </c>
      <c r="B36678" t="s">
        <v>31108</v>
      </c>
      <c r="C36678" t="s">
        <v>33477</v>
      </c>
      <c r="D36678" t="s">
        <v>33476</v>
      </c>
      <c r="E36678"/>
      <c r="F36678"/>
      <c r="G36678"/>
      <c r="H36678"/>
      <c r="I36678"/>
      <c r="J36678"/>
      <c r="U36678" s="43"/>
      <c r="AE36678"/>
    </row>
    <row r="36679" spans="1:31">
      <c r="A36679">
        <v>86500</v>
      </c>
      <c r="B36679" t="s">
        <v>31109</v>
      </c>
      <c r="C36679" t="s">
        <v>33477</v>
      </c>
      <c r="D36679" t="s">
        <v>33476</v>
      </c>
      <c r="E36679"/>
      <c r="F36679"/>
      <c r="G36679"/>
      <c r="H36679"/>
      <c r="I36679"/>
      <c r="J36679"/>
      <c r="U36679" s="43"/>
      <c r="AE36679"/>
    </row>
    <row r="36680" spans="1:31">
      <c r="A36680">
        <v>86290</v>
      </c>
      <c r="B36680" t="s">
        <v>31110</v>
      </c>
      <c r="C36680" t="s">
        <v>33477</v>
      </c>
      <c r="D36680" t="s">
        <v>33476</v>
      </c>
      <c r="E36680"/>
      <c r="F36680"/>
      <c r="G36680"/>
      <c r="H36680"/>
      <c r="I36680"/>
      <c r="J36680"/>
      <c r="U36680" s="43"/>
      <c r="AE36680"/>
    </row>
    <row r="36681" spans="1:31">
      <c r="A36681">
        <v>86350</v>
      </c>
      <c r="B36681" t="s">
        <v>31111</v>
      </c>
      <c r="C36681" t="s">
        <v>33477</v>
      </c>
      <c r="D36681" t="s">
        <v>33476</v>
      </c>
      <c r="E36681"/>
      <c r="F36681"/>
      <c r="G36681"/>
      <c r="H36681"/>
      <c r="I36681"/>
      <c r="J36681"/>
      <c r="U36681" s="43"/>
      <c r="AE36681"/>
    </row>
    <row r="36682" spans="1:31">
      <c r="A36682">
        <v>86390</v>
      </c>
      <c r="B36682" t="s">
        <v>31112</v>
      </c>
      <c r="C36682" t="s">
        <v>33477</v>
      </c>
      <c r="D36682" t="s">
        <v>33476</v>
      </c>
      <c r="E36682"/>
      <c r="F36682"/>
      <c r="G36682"/>
      <c r="H36682"/>
      <c r="I36682"/>
      <c r="J36682"/>
      <c r="U36682" s="43"/>
      <c r="AE36682"/>
    </row>
    <row r="36683" spans="1:31">
      <c r="A36683">
        <v>86390</v>
      </c>
      <c r="B36683" t="s">
        <v>31112</v>
      </c>
      <c r="C36683" t="s">
        <v>33477</v>
      </c>
      <c r="D36683" t="s">
        <v>33476</v>
      </c>
      <c r="E36683"/>
      <c r="F36683"/>
      <c r="G36683"/>
      <c r="H36683"/>
      <c r="I36683"/>
      <c r="J36683"/>
      <c r="U36683" s="43"/>
      <c r="AE36683"/>
    </row>
    <row r="36684" spans="1:31">
      <c r="A36684">
        <v>86190</v>
      </c>
      <c r="B36684" t="s">
        <v>31113</v>
      </c>
      <c r="C36684" t="s">
        <v>33477</v>
      </c>
      <c r="D36684" t="s">
        <v>33476</v>
      </c>
      <c r="E36684"/>
      <c r="F36684"/>
      <c r="G36684"/>
      <c r="H36684"/>
      <c r="I36684"/>
      <c r="J36684"/>
      <c r="U36684" s="43"/>
      <c r="AE36684"/>
    </row>
    <row r="36685" spans="1:31">
      <c r="A36685">
        <v>86300</v>
      </c>
      <c r="B36685" t="s">
        <v>31114</v>
      </c>
      <c r="C36685" t="s">
        <v>33477</v>
      </c>
      <c r="D36685" t="s">
        <v>33476</v>
      </c>
      <c r="E36685"/>
      <c r="F36685"/>
      <c r="G36685"/>
      <c r="H36685"/>
      <c r="I36685"/>
      <c r="J36685"/>
      <c r="U36685" s="43"/>
      <c r="AE36685"/>
    </row>
    <row r="36686" spans="1:31">
      <c r="A36686">
        <v>86470</v>
      </c>
      <c r="B36686" t="s">
        <v>31115</v>
      </c>
      <c r="C36686" t="s">
        <v>33477</v>
      </c>
      <c r="D36686" t="s">
        <v>33476</v>
      </c>
      <c r="E36686"/>
      <c r="F36686"/>
      <c r="G36686"/>
      <c r="H36686"/>
      <c r="I36686"/>
      <c r="J36686"/>
      <c r="U36686" s="43"/>
      <c r="AE36686"/>
    </row>
    <row r="36687" spans="1:31">
      <c r="A36687">
        <v>86470</v>
      </c>
      <c r="B36687" t="s">
        <v>31115</v>
      </c>
      <c r="C36687" t="s">
        <v>33477</v>
      </c>
      <c r="D36687" t="s">
        <v>33476</v>
      </c>
      <c r="E36687"/>
      <c r="F36687"/>
      <c r="G36687"/>
      <c r="H36687"/>
      <c r="I36687"/>
      <c r="J36687"/>
      <c r="U36687" s="43"/>
      <c r="AE36687"/>
    </row>
    <row r="36688" spans="1:31">
      <c r="A36688">
        <v>86470</v>
      </c>
      <c r="B36688" t="s">
        <v>31115</v>
      </c>
      <c r="C36688" t="s">
        <v>33477</v>
      </c>
      <c r="D36688" t="s">
        <v>33476</v>
      </c>
      <c r="E36688"/>
      <c r="F36688"/>
      <c r="G36688"/>
      <c r="H36688"/>
      <c r="I36688"/>
      <c r="J36688"/>
      <c r="U36688" s="43"/>
      <c r="AE36688"/>
    </row>
    <row r="36689" spans="1:31">
      <c r="A36689">
        <v>86470</v>
      </c>
      <c r="B36689" t="s">
        <v>31115</v>
      </c>
      <c r="C36689" t="s">
        <v>33477</v>
      </c>
      <c r="D36689" t="s">
        <v>33476</v>
      </c>
      <c r="E36689"/>
      <c r="F36689"/>
      <c r="G36689"/>
      <c r="H36689"/>
      <c r="I36689"/>
      <c r="J36689"/>
      <c r="U36689" s="43"/>
      <c r="AE36689"/>
    </row>
    <row r="36690" spans="1:31">
      <c r="A36690">
        <v>86800</v>
      </c>
      <c r="B36690" t="s">
        <v>31116</v>
      </c>
      <c r="C36690" t="s">
        <v>33477</v>
      </c>
      <c r="D36690" t="s">
        <v>33476</v>
      </c>
      <c r="E36690"/>
      <c r="F36690"/>
      <c r="G36690"/>
      <c r="H36690"/>
      <c r="I36690"/>
      <c r="J36690"/>
      <c r="U36690" s="43"/>
      <c r="AE36690"/>
    </row>
    <row r="36691" spans="1:31">
      <c r="A36691">
        <v>86450</v>
      </c>
      <c r="B36691" t="s">
        <v>31117</v>
      </c>
      <c r="C36691" t="s">
        <v>33477</v>
      </c>
      <c r="D36691" t="s">
        <v>33476</v>
      </c>
      <c r="E36691"/>
      <c r="F36691"/>
      <c r="G36691"/>
      <c r="H36691"/>
      <c r="I36691"/>
      <c r="J36691"/>
      <c r="U36691" s="43"/>
      <c r="AE36691"/>
    </row>
    <row r="36692" spans="1:31">
      <c r="A36692">
        <v>86300</v>
      </c>
      <c r="B36692" t="s">
        <v>31118</v>
      </c>
      <c r="C36692" t="s">
        <v>33477</v>
      </c>
      <c r="D36692" t="s">
        <v>33476</v>
      </c>
      <c r="E36692"/>
      <c r="F36692"/>
      <c r="G36692"/>
      <c r="H36692"/>
      <c r="I36692"/>
      <c r="J36692"/>
      <c r="U36692" s="43"/>
      <c r="AE36692"/>
    </row>
    <row r="36693" spans="1:31">
      <c r="A36693">
        <v>86230</v>
      </c>
      <c r="B36693" t="s">
        <v>31119</v>
      </c>
      <c r="C36693" t="s">
        <v>33480</v>
      </c>
      <c r="D36693" t="s">
        <v>33476</v>
      </c>
      <c r="E36693"/>
      <c r="F36693"/>
      <c r="G36693"/>
      <c r="H36693"/>
      <c r="I36693"/>
      <c r="J36693"/>
      <c r="U36693" s="43"/>
      <c r="AE36693"/>
    </row>
    <row r="36694" spans="1:31">
      <c r="A36694">
        <v>86140</v>
      </c>
      <c r="B36694" t="s">
        <v>31120</v>
      </c>
      <c r="C36694" t="s">
        <v>33480</v>
      </c>
      <c r="D36694" t="s">
        <v>33476</v>
      </c>
      <c r="E36694"/>
      <c r="F36694"/>
      <c r="G36694"/>
      <c r="H36694"/>
      <c r="I36694"/>
      <c r="J36694"/>
      <c r="U36694" s="43"/>
      <c r="AE36694"/>
    </row>
    <row r="36695" spans="1:31">
      <c r="A36695">
        <v>86270</v>
      </c>
      <c r="B36695" t="s">
        <v>28717</v>
      </c>
      <c r="C36695" t="s">
        <v>33477</v>
      </c>
      <c r="D36695" t="s">
        <v>33476</v>
      </c>
      <c r="E36695"/>
      <c r="F36695"/>
      <c r="G36695"/>
      <c r="H36695"/>
      <c r="I36695"/>
      <c r="J36695"/>
      <c r="U36695" s="43"/>
      <c r="AE36695"/>
    </row>
    <row r="36696" spans="1:31">
      <c r="A36696">
        <v>86220</v>
      </c>
      <c r="B36696" t="s">
        <v>31121</v>
      </c>
      <c r="C36696" t="s">
        <v>33480</v>
      </c>
      <c r="D36696" t="s">
        <v>33476</v>
      </c>
      <c r="E36696"/>
      <c r="F36696"/>
      <c r="G36696"/>
      <c r="H36696"/>
      <c r="I36696"/>
      <c r="J36696"/>
      <c r="U36696" s="43"/>
      <c r="AE36696"/>
    </row>
    <row r="36697" spans="1:31">
      <c r="A36697">
        <v>86410</v>
      </c>
      <c r="B36697" t="s">
        <v>31122</v>
      </c>
      <c r="C36697" t="s">
        <v>33477</v>
      </c>
      <c r="D36697" t="s">
        <v>33476</v>
      </c>
      <c r="E36697"/>
      <c r="F36697"/>
      <c r="G36697"/>
      <c r="H36697"/>
      <c r="I36697"/>
      <c r="J36697"/>
      <c r="U36697" s="43"/>
      <c r="AE36697"/>
    </row>
    <row r="36698" spans="1:31">
      <c r="A36698">
        <v>86290</v>
      </c>
      <c r="B36698" t="s">
        <v>31123</v>
      </c>
      <c r="C36698" t="s">
        <v>33477</v>
      </c>
      <c r="D36698" t="s">
        <v>33476</v>
      </c>
      <c r="E36698"/>
      <c r="F36698"/>
      <c r="G36698"/>
      <c r="H36698"/>
      <c r="I36698"/>
      <c r="J36698"/>
      <c r="U36698" s="43"/>
      <c r="AE36698"/>
    </row>
    <row r="36699" spans="1:31">
      <c r="A36699">
        <v>86240</v>
      </c>
      <c r="B36699" t="s">
        <v>31124</v>
      </c>
      <c r="C36699" t="s">
        <v>33477</v>
      </c>
      <c r="D36699" t="s">
        <v>33476</v>
      </c>
      <c r="E36699"/>
      <c r="F36699"/>
      <c r="G36699"/>
      <c r="H36699"/>
      <c r="I36699"/>
      <c r="J36699"/>
      <c r="U36699" s="43"/>
      <c r="AE36699"/>
    </row>
    <row r="36700" spans="1:31">
      <c r="A36700">
        <v>86400</v>
      </c>
      <c r="B36700" t="s">
        <v>31125</v>
      </c>
      <c r="C36700" t="s">
        <v>33477</v>
      </c>
      <c r="D36700" t="s">
        <v>33476</v>
      </c>
      <c r="E36700"/>
      <c r="F36700"/>
      <c r="G36700"/>
      <c r="H36700"/>
      <c r="I36700"/>
      <c r="J36700"/>
      <c r="U36700" s="43"/>
      <c r="AE36700"/>
    </row>
    <row r="36701" spans="1:31">
      <c r="A36701">
        <v>86800</v>
      </c>
      <c r="B36701" t="s">
        <v>31126</v>
      </c>
      <c r="C36701" t="s">
        <v>33477</v>
      </c>
      <c r="D36701" t="s">
        <v>33476</v>
      </c>
      <c r="E36701"/>
      <c r="F36701"/>
      <c r="G36701"/>
      <c r="H36701"/>
      <c r="I36701"/>
      <c r="J36701"/>
      <c r="U36701" s="43"/>
      <c r="AE36701"/>
    </row>
    <row r="36702" spans="1:31">
      <c r="A36702">
        <v>86400</v>
      </c>
      <c r="B36702" t="s">
        <v>31127</v>
      </c>
      <c r="C36702" t="s">
        <v>33477</v>
      </c>
      <c r="D36702" t="s">
        <v>33476</v>
      </c>
      <c r="E36702"/>
      <c r="F36702"/>
      <c r="G36702"/>
      <c r="H36702"/>
      <c r="I36702"/>
      <c r="J36702"/>
      <c r="U36702" s="43"/>
      <c r="AE36702"/>
    </row>
    <row r="36703" spans="1:31">
      <c r="A36703">
        <v>86200</v>
      </c>
      <c r="B36703" t="s">
        <v>31128</v>
      </c>
      <c r="C36703" t="s">
        <v>33480</v>
      </c>
      <c r="D36703" t="s">
        <v>33476</v>
      </c>
      <c r="E36703"/>
      <c r="F36703"/>
      <c r="G36703"/>
      <c r="H36703"/>
      <c r="I36703"/>
      <c r="J36703"/>
      <c r="U36703" s="43"/>
      <c r="AE36703"/>
    </row>
    <row r="36704" spans="1:31">
      <c r="A36704">
        <v>86200</v>
      </c>
      <c r="B36704" t="s">
        <v>31128</v>
      </c>
      <c r="C36704" t="s">
        <v>33480</v>
      </c>
      <c r="D36704" t="s">
        <v>33476</v>
      </c>
      <c r="E36704"/>
      <c r="F36704"/>
      <c r="G36704"/>
      <c r="H36704"/>
      <c r="I36704"/>
      <c r="J36704"/>
      <c r="U36704" s="43"/>
      <c r="AE36704"/>
    </row>
    <row r="36705" spans="1:31">
      <c r="A36705">
        <v>86430</v>
      </c>
      <c r="B36705" t="s">
        <v>31129</v>
      </c>
      <c r="C36705" t="s">
        <v>33477</v>
      </c>
      <c r="D36705" t="s">
        <v>33476</v>
      </c>
      <c r="E36705"/>
      <c r="F36705"/>
      <c r="G36705"/>
      <c r="H36705"/>
      <c r="I36705"/>
      <c r="J36705"/>
      <c r="U36705" s="43"/>
      <c r="AE36705"/>
    </row>
    <row r="36706" spans="1:31">
      <c r="A36706">
        <v>86600</v>
      </c>
      <c r="B36706" t="s">
        <v>31130</v>
      </c>
      <c r="C36706" t="s">
        <v>33477</v>
      </c>
      <c r="D36706" t="s">
        <v>33476</v>
      </c>
      <c r="E36706"/>
      <c r="F36706"/>
      <c r="G36706"/>
      <c r="H36706"/>
      <c r="I36706"/>
      <c r="J36706"/>
      <c r="U36706" s="43"/>
      <c r="AE36706"/>
    </row>
    <row r="36707" spans="1:31">
      <c r="A36707">
        <v>86320</v>
      </c>
      <c r="B36707" t="s">
        <v>31131</v>
      </c>
      <c r="C36707" t="s">
        <v>33477</v>
      </c>
      <c r="D36707" t="s">
        <v>33476</v>
      </c>
      <c r="E36707"/>
      <c r="F36707"/>
      <c r="G36707"/>
      <c r="H36707"/>
      <c r="I36707"/>
      <c r="J36707"/>
      <c r="U36707" s="43"/>
      <c r="AE36707"/>
    </row>
    <row r="36708" spans="1:31">
      <c r="A36708">
        <v>86160</v>
      </c>
      <c r="B36708" t="s">
        <v>29297</v>
      </c>
      <c r="C36708" t="s">
        <v>33477</v>
      </c>
      <c r="D36708" t="s">
        <v>33476</v>
      </c>
      <c r="E36708"/>
      <c r="F36708"/>
      <c r="G36708"/>
      <c r="H36708"/>
      <c r="I36708"/>
      <c r="J36708"/>
      <c r="U36708" s="43"/>
      <c r="AE36708"/>
    </row>
    <row r="36709" spans="1:31">
      <c r="A36709">
        <v>86190</v>
      </c>
      <c r="B36709" t="s">
        <v>13558</v>
      </c>
      <c r="C36709" t="s">
        <v>33477</v>
      </c>
      <c r="D36709" t="s">
        <v>33476</v>
      </c>
      <c r="E36709"/>
      <c r="F36709"/>
      <c r="G36709"/>
      <c r="H36709"/>
      <c r="I36709"/>
      <c r="J36709"/>
      <c r="U36709" s="43"/>
      <c r="AE36709"/>
    </row>
    <row r="36710" spans="1:31">
      <c r="A36710">
        <v>86270</v>
      </c>
      <c r="B36710" t="s">
        <v>31132</v>
      </c>
      <c r="C36710" t="s">
        <v>33477</v>
      </c>
      <c r="D36710" t="s">
        <v>33476</v>
      </c>
      <c r="E36710"/>
      <c r="F36710"/>
      <c r="G36710"/>
      <c r="H36710"/>
      <c r="I36710"/>
      <c r="J36710"/>
      <c r="U36710" s="43"/>
      <c r="AE36710"/>
    </row>
    <row r="36711" spans="1:31">
      <c r="A36711">
        <v>86170</v>
      </c>
      <c r="B36711" t="s">
        <v>31133</v>
      </c>
      <c r="C36711" t="s">
        <v>33477</v>
      </c>
      <c r="D36711" t="s">
        <v>33476</v>
      </c>
      <c r="E36711"/>
      <c r="F36711"/>
      <c r="G36711"/>
      <c r="H36711"/>
      <c r="I36711"/>
      <c r="J36711"/>
      <c r="U36711" s="43"/>
      <c r="AE36711"/>
    </row>
    <row r="36712" spans="1:31">
      <c r="A36712">
        <v>86370</v>
      </c>
      <c r="B36712" t="s">
        <v>13560</v>
      </c>
      <c r="C36712" t="s">
        <v>33477</v>
      </c>
      <c r="D36712" t="s">
        <v>33476</v>
      </c>
      <c r="E36712"/>
      <c r="F36712"/>
      <c r="G36712"/>
      <c r="H36712"/>
      <c r="I36712"/>
      <c r="J36712"/>
      <c r="U36712" s="43"/>
      <c r="AE36712"/>
    </row>
    <row r="36713" spans="1:31">
      <c r="A36713">
        <v>86370</v>
      </c>
      <c r="B36713" t="s">
        <v>31134</v>
      </c>
      <c r="C36713" t="s">
        <v>33477</v>
      </c>
      <c r="D36713" t="s">
        <v>33476</v>
      </c>
      <c r="E36713"/>
      <c r="F36713"/>
      <c r="G36713"/>
      <c r="H36713"/>
      <c r="I36713"/>
      <c r="J36713"/>
      <c r="U36713" s="43"/>
      <c r="AE36713"/>
    </row>
    <row r="36714" spans="1:31">
      <c r="A36714">
        <v>86160</v>
      </c>
      <c r="B36714" t="s">
        <v>26336</v>
      </c>
      <c r="C36714" t="s">
        <v>33477</v>
      </c>
      <c r="D36714" t="s">
        <v>33476</v>
      </c>
      <c r="E36714"/>
      <c r="F36714"/>
      <c r="G36714"/>
      <c r="H36714"/>
      <c r="I36714"/>
      <c r="J36714"/>
      <c r="U36714" s="43"/>
      <c r="AE36714"/>
    </row>
    <row r="36715" spans="1:31">
      <c r="A36715">
        <v>86330</v>
      </c>
      <c r="B36715" t="s">
        <v>31135</v>
      </c>
      <c r="C36715" t="s">
        <v>33480</v>
      </c>
      <c r="D36715" t="s">
        <v>33476</v>
      </c>
      <c r="E36715"/>
      <c r="F36715"/>
      <c r="G36715"/>
      <c r="H36715"/>
      <c r="I36715"/>
      <c r="J36715"/>
      <c r="U36715" s="43"/>
      <c r="AE36715"/>
    </row>
    <row r="36716" spans="1:31">
      <c r="A36716">
        <v>86170</v>
      </c>
      <c r="B36716" t="s">
        <v>31136</v>
      </c>
      <c r="C36716" t="s">
        <v>33477</v>
      </c>
      <c r="D36716" t="s">
        <v>33476</v>
      </c>
      <c r="E36716"/>
      <c r="F36716"/>
      <c r="G36716"/>
      <c r="H36716"/>
      <c r="I36716"/>
      <c r="J36716"/>
      <c r="U36716" s="43"/>
      <c r="AE36716"/>
    </row>
    <row r="36717" spans="1:31">
      <c r="A36717">
        <v>86200</v>
      </c>
      <c r="B36717" t="s">
        <v>31137</v>
      </c>
      <c r="C36717" t="s">
        <v>33480</v>
      </c>
      <c r="D36717" t="s">
        <v>33476</v>
      </c>
      <c r="E36717"/>
      <c r="F36717"/>
      <c r="G36717"/>
      <c r="H36717"/>
      <c r="I36717"/>
      <c r="J36717"/>
      <c r="U36717" s="43"/>
      <c r="AE36717"/>
    </row>
    <row r="36718" spans="1:31">
      <c r="A36718">
        <v>86460</v>
      </c>
      <c r="B36718" t="s">
        <v>31138</v>
      </c>
      <c r="C36718" t="s">
        <v>33477</v>
      </c>
      <c r="D36718" t="s">
        <v>33476</v>
      </c>
      <c r="E36718"/>
      <c r="F36718"/>
      <c r="G36718"/>
      <c r="H36718"/>
      <c r="I36718"/>
      <c r="J36718"/>
      <c r="U36718" s="43"/>
      <c r="AE36718"/>
    </row>
    <row r="36719" spans="1:31">
      <c r="A36719">
        <v>86320</v>
      </c>
      <c r="B36719" t="s">
        <v>5490</v>
      </c>
      <c r="C36719" t="s">
        <v>33477</v>
      </c>
      <c r="D36719" t="s">
        <v>33476</v>
      </c>
      <c r="E36719"/>
      <c r="F36719"/>
      <c r="G36719"/>
      <c r="H36719"/>
      <c r="I36719"/>
      <c r="J36719"/>
      <c r="U36719" s="43"/>
      <c r="AE36719"/>
    </row>
    <row r="36720" spans="1:31">
      <c r="A36720">
        <v>86110</v>
      </c>
      <c r="B36720" t="s">
        <v>31139</v>
      </c>
      <c r="C36720" t="s">
        <v>33480</v>
      </c>
      <c r="D36720" t="s">
        <v>33476</v>
      </c>
      <c r="E36720"/>
      <c r="F36720"/>
      <c r="G36720"/>
      <c r="H36720"/>
      <c r="I36720"/>
      <c r="J36720"/>
      <c r="U36720" s="43"/>
      <c r="AE36720"/>
    </row>
    <row r="36721" spans="1:31">
      <c r="A36721">
        <v>86200</v>
      </c>
      <c r="B36721" t="s">
        <v>31140</v>
      </c>
      <c r="C36721" t="s">
        <v>33480</v>
      </c>
      <c r="D36721" t="s">
        <v>33476</v>
      </c>
      <c r="E36721"/>
      <c r="F36721"/>
      <c r="G36721"/>
      <c r="H36721"/>
      <c r="I36721"/>
      <c r="J36721"/>
      <c r="U36721" s="43"/>
      <c r="AE36721"/>
    </row>
    <row r="36722" spans="1:31">
      <c r="A36722">
        <v>86550</v>
      </c>
      <c r="B36722" t="s">
        <v>31141</v>
      </c>
      <c r="C36722" t="s">
        <v>33477</v>
      </c>
      <c r="D36722" t="e">
        <v>#N/A</v>
      </c>
      <c r="E36722"/>
      <c r="F36722"/>
      <c r="G36722"/>
      <c r="H36722"/>
      <c r="I36722"/>
      <c r="J36722"/>
      <c r="U36722" s="43"/>
      <c r="AE36722"/>
    </row>
    <row r="36723" spans="1:31">
      <c r="A36723">
        <v>86440</v>
      </c>
      <c r="B36723" t="s">
        <v>31142</v>
      </c>
      <c r="C36723" t="s">
        <v>33477</v>
      </c>
      <c r="D36723" t="s">
        <v>33476</v>
      </c>
      <c r="E36723"/>
      <c r="F36723"/>
      <c r="G36723"/>
      <c r="H36723"/>
      <c r="I36723"/>
      <c r="J36723"/>
      <c r="U36723" s="43"/>
      <c r="AE36723"/>
    </row>
    <row r="36724" spans="1:31">
      <c r="A36724">
        <v>86150</v>
      </c>
      <c r="B36724" t="s">
        <v>31143</v>
      </c>
      <c r="C36724" t="s">
        <v>33477</v>
      </c>
      <c r="D36724" t="s">
        <v>33476</v>
      </c>
      <c r="E36724"/>
      <c r="F36724"/>
      <c r="G36724"/>
      <c r="H36724"/>
      <c r="I36724"/>
      <c r="J36724"/>
      <c r="U36724" s="43"/>
      <c r="AE36724"/>
    </row>
    <row r="36725" spans="1:31">
      <c r="A36725">
        <v>86110</v>
      </c>
      <c r="B36725" t="s">
        <v>31144</v>
      </c>
      <c r="C36725" t="s">
        <v>33480</v>
      </c>
      <c r="D36725" t="s">
        <v>33476</v>
      </c>
      <c r="E36725"/>
      <c r="F36725"/>
      <c r="G36725"/>
      <c r="H36725"/>
      <c r="I36725"/>
      <c r="J36725"/>
      <c r="U36725" s="43"/>
      <c r="AE36725"/>
    </row>
    <row r="36726" spans="1:31">
      <c r="A36726">
        <v>86330</v>
      </c>
      <c r="B36726" t="s">
        <v>7418</v>
      </c>
      <c r="C36726" t="s">
        <v>33480</v>
      </c>
      <c r="D36726" t="s">
        <v>33476</v>
      </c>
      <c r="E36726"/>
      <c r="F36726"/>
      <c r="G36726"/>
      <c r="H36726"/>
      <c r="I36726"/>
      <c r="J36726"/>
      <c r="U36726" s="43"/>
      <c r="AE36726"/>
    </row>
    <row r="36727" spans="1:31">
      <c r="A36727">
        <v>86330</v>
      </c>
      <c r="B36727" t="s">
        <v>7418</v>
      </c>
      <c r="C36727" t="s">
        <v>33480</v>
      </c>
      <c r="D36727" t="s">
        <v>33476</v>
      </c>
      <c r="E36727"/>
      <c r="F36727"/>
      <c r="G36727"/>
      <c r="H36727"/>
      <c r="I36727"/>
      <c r="J36727"/>
      <c r="U36727" s="43"/>
      <c r="AE36727"/>
    </row>
    <row r="36728" spans="1:31">
      <c r="A36728">
        <v>86330</v>
      </c>
      <c r="B36728" t="s">
        <v>7418</v>
      </c>
      <c r="C36728" t="s">
        <v>33480</v>
      </c>
      <c r="D36728" t="s">
        <v>33476</v>
      </c>
      <c r="E36728"/>
      <c r="F36728"/>
      <c r="G36728"/>
      <c r="H36728"/>
      <c r="I36728"/>
      <c r="J36728"/>
      <c r="U36728" s="43"/>
      <c r="AE36728"/>
    </row>
    <row r="36729" spans="1:31">
      <c r="A36729">
        <v>86330</v>
      </c>
      <c r="B36729" t="s">
        <v>7418</v>
      </c>
      <c r="C36729" t="s">
        <v>33480</v>
      </c>
      <c r="D36729" t="s">
        <v>33476</v>
      </c>
      <c r="E36729"/>
      <c r="F36729"/>
      <c r="G36729"/>
      <c r="H36729"/>
      <c r="I36729"/>
      <c r="J36729"/>
      <c r="U36729" s="43"/>
      <c r="AE36729"/>
    </row>
    <row r="36730" spans="1:31">
      <c r="A36730">
        <v>86230</v>
      </c>
      <c r="B36730" t="s">
        <v>31145</v>
      </c>
      <c r="C36730" t="s">
        <v>33480</v>
      </c>
      <c r="D36730" t="s">
        <v>33476</v>
      </c>
      <c r="E36730"/>
      <c r="F36730"/>
      <c r="G36730"/>
      <c r="H36730"/>
      <c r="I36730"/>
      <c r="J36730"/>
      <c r="U36730" s="43"/>
      <c r="AE36730"/>
    </row>
    <row r="36731" spans="1:31">
      <c r="A36731">
        <v>86360</v>
      </c>
      <c r="B36731" t="s">
        <v>31146</v>
      </c>
      <c r="C36731" t="s">
        <v>33477</v>
      </c>
      <c r="D36731" t="s">
        <v>33476</v>
      </c>
      <c r="E36731"/>
      <c r="F36731"/>
      <c r="G36731"/>
      <c r="H36731"/>
      <c r="I36731"/>
      <c r="J36731"/>
      <c r="U36731" s="43"/>
      <c r="AE36731"/>
    </row>
    <row r="36732" spans="1:31">
      <c r="A36732">
        <v>86210</v>
      </c>
      <c r="B36732" t="s">
        <v>31147</v>
      </c>
      <c r="C36732" t="s">
        <v>33477</v>
      </c>
      <c r="D36732" t="s">
        <v>33476</v>
      </c>
      <c r="E36732"/>
      <c r="F36732"/>
      <c r="G36732"/>
      <c r="H36732"/>
      <c r="I36732"/>
      <c r="J36732"/>
      <c r="U36732" s="43"/>
      <c r="AE36732"/>
    </row>
    <row r="36733" spans="1:31">
      <c r="A36733">
        <v>86500</v>
      </c>
      <c r="B36733" t="s">
        <v>31148</v>
      </c>
      <c r="C36733" t="s">
        <v>33477</v>
      </c>
      <c r="D36733" t="s">
        <v>33476</v>
      </c>
      <c r="E36733"/>
      <c r="F36733"/>
      <c r="G36733"/>
      <c r="H36733"/>
      <c r="I36733"/>
      <c r="J36733"/>
      <c r="U36733" s="43"/>
      <c r="AE36733"/>
    </row>
    <row r="36734" spans="1:31">
      <c r="A36734">
        <v>86420</v>
      </c>
      <c r="B36734" t="s">
        <v>31149</v>
      </c>
      <c r="C36734" t="s">
        <v>33480</v>
      </c>
      <c r="D36734" t="s">
        <v>33476</v>
      </c>
      <c r="E36734"/>
      <c r="F36734"/>
      <c r="G36734"/>
      <c r="H36734"/>
      <c r="I36734"/>
      <c r="J36734"/>
      <c r="U36734" s="43"/>
      <c r="AE36734"/>
    </row>
    <row r="36735" spans="1:31">
      <c r="A36735">
        <v>86120</v>
      </c>
      <c r="B36735" t="s">
        <v>31150</v>
      </c>
      <c r="C36735" t="s">
        <v>33480</v>
      </c>
      <c r="D36735" t="s">
        <v>33476</v>
      </c>
      <c r="E36735"/>
      <c r="F36735"/>
      <c r="G36735"/>
      <c r="H36735"/>
      <c r="I36735"/>
      <c r="J36735"/>
      <c r="U36735" s="43"/>
      <c r="AE36735"/>
    </row>
    <row r="36736" spans="1:31">
      <c r="A36736">
        <v>86500</v>
      </c>
      <c r="B36736" t="s">
        <v>31151</v>
      </c>
      <c r="C36736" t="s">
        <v>33477</v>
      </c>
      <c r="D36736" t="s">
        <v>33476</v>
      </c>
      <c r="E36736"/>
      <c r="F36736"/>
      <c r="G36736"/>
      <c r="H36736"/>
      <c r="I36736"/>
      <c r="J36736"/>
      <c r="U36736" s="43"/>
      <c r="AE36736"/>
    </row>
    <row r="36737" spans="1:31">
      <c r="A36737">
        <v>86150</v>
      </c>
      <c r="B36737" t="s">
        <v>10963</v>
      </c>
      <c r="C36737" t="s">
        <v>33477</v>
      </c>
      <c r="D36737" t="s">
        <v>33476</v>
      </c>
      <c r="E36737"/>
      <c r="F36737"/>
      <c r="G36737"/>
      <c r="H36737"/>
      <c r="I36737"/>
      <c r="J36737"/>
      <c r="U36737" s="43"/>
      <c r="AE36737"/>
    </row>
    <row r="36738" spans="1:31">
      <c r="A36738">
        <v>86430</v>
      </c>
      <c r="B36738" t="s">
        <v>31152</v>
      </c>
      <c r="C36738" t="s">
        <v>33477</v>
      </c>
      <c r="D36738" t="s">
        <v>33476</v>
      </c>
      <c r="E36738"/>
      <c r="F36738"/>
      <c r="G36738"/>
      <c r="H36738"/>
      <c r="I36738"/>
      <c r="J36738"/>
      <c r="U36738" s="43"/>
      <c r="AE36738"/>
    </row>
    <row r="36739" spans="1:31">
      <c r="A36739">
        <v>86200</v>
      </c>
      <c r="B36739" t="s">
        <v>31153</v>
      </c>
      <c r="C36739" t="s">
        <v>33480</v>
      </c>
      <c r="D36739" t="s">
        <v>33476</v>
      </c>
      <c r="E36739"/>
      <c r="F36739"/>
      <c r="G36739"/>
      <c r="H36739"/>
      <c r="I36739"/>
      <c r="J36739"/>
      <c r="U36739" s="43"/>
      <c r="AE36739"/>
    </row>
    <row r="36740" spans="1:31">
      <c r="A36740">
        <v>86530</v>
      </c>
      <c r="B36740" t="s">
        <v>31154</v>
      </c>
      <c r="C36740" t="s">
        <v>33480</v>
      </c>
      <c r="D36740" t="e">
        <v>#N/A</v>
      </c>
      <c r="E36740"/>
      <c r="F36740"/>
      <c r="G36740"/>
      <c r="H36740"/>
      <c r="I36740"/>
      <c r="J36740"/>
      <c r="U36740" s="43"/>
      <c r="AE36740"/>
    </row>
    <row r="36741" spans="1:31">
      <c r="A36741">
        <v>86310</v>
      </c>
      <c r="B36741" t="s">
        <v>30921</v>
      </c>
      <c r="C36741" t="s">
        <v>33477</v>
      </c>
      <c r="D36741" t="s">
        <v>33476</v>
      </c>
      <c r="E36741"/>
      <c r="F36741"/>
      <c r="G36741"/>
      <c r="H36741"/>
      <c r="I36741"/>
      <c r="J36741"/>
      <c r="U36741" s="43"/>
      <c r="AE36741"/>
    </row>
    <row r="36742" spans="1:31">
      <c r="A36742">
        <v>86150</v>
      </c>
      <c r="B36742" t="s">
        <v>31155</v>
      </c>
      <c r="C36742" t="s">
        <v>33477</v>
      </c>
      <c r="D36742" t="s">
        <v>33476</v>
      </c>
      <c r="E36742"/>
      <c r="F36742"/>
      <c r="G36742"/>
      <c r="H36742"/>
      <c r="I36742"/>
      <c r="J36742"/>
      <c r="U36742" s="43"/>
      <c r="AE36742"/>
    </row>
    <row r="36743" spans="1:31">
      <c r="A36743">
        <v>86170</v>
      </c>
      <c r="B36743" t="s">
        <v>31156</v>
      </c>
      <c r="C36743" t="s">
        <v>33477</v>
      </c>
      <c r="D36743" t="s">
        <v>33476</v>
      </c>
      <c r="E36743"/>
      <c r="F36743"/>
      <c r="G36743"/>
      <c r="H36743"/>
      <c r="I36743"/>
      <c r="J36743"/>
      <c r="U36743" s="43"/>
      <c r="AE36743"/>
    </row>
    <row r="36744" spans="1:31">
      <c r="A36744">
        <v>86340</v>
      </c>
      <c r="B36744" t="s">
        <v>31157</v>
      </c>
      <c r="C36744" t="s">
        <v>33477</v>
      </c>
      <c r="D36744" t="s">
        <v>33476</v>
      </c>
      <c r="E36744"/>
      <c r="F36744"/>
      <c r="G36744"/>
      <c r="H36744"/>
      <c r="I36744"/>
      <c r="J36744"/>
      <c r="U36744" s="43"/>
      <c r="AE36744"/>
    </row>
    <row r="36745" spans="1:31">
      <c r="A36745">
        <v>86340</v>
      </c>
      <c r="B36745" t="s">
        <v>31158</v>
      </c>
      <c r="C36745" t="s">
        <v>33477</v>
      </c>
      <c r="D36745" t="s">
        <v>33476</v>
      </c>
      <c r="E36745"/>
      <c r="F36745"/>
      <c r="G36745"/>
      <c r="H36745"/>
      <c r="I36745"/>
      <c r="J36745"/>
      <c r="U36745" s="43"/>
      <c r="AE36745"/>
    </row>
    <row r="36746" spans="1:31">
      <c r="A36746">
        <v>86200</v>
      </c>
      <c r="B36746" t="s">
        <v>31159</v>
      </c>
      <c r="C36746" t="s">
        <v>33480</v>
      </c>
      <c r="D36746" t="s">
        <v>33476</v>
      </c>
      <c r="E36746"/>
      <c r="F36746"/>
      <c r="G36746"/>
      <c r="H36746"/>
      <c r="I36746"/>
      <c r="J36746"/>
      <c r="U36746" s="43"/>
      <c r="AE36746"/>
    </row>
    <row r="36747" spans="1:31">
      <c r="A36747">
        <v>86230</v>
      </c>
      <c r="B36747" t="s">
        <v>31160</v>
      </c>
      <c r="C36747" t="s">
        <v>33480</v>
      </c>
      <c r="D36747" t="s">
        <v>33476</v>
      </c>
      <c r="E36747"/>
      <c r="F36747"/>
      <c r="G36747"/>
      <c r="H36747"/>
      <c r="I36747"/>
      <c r="J36747"/>
      <c r="U36747" s="43"/>
      <c r="AE36747"/>
    </row>
    <row r="36748" spans="1:31">
      <c r="A36748">
        <v>86220</v>
      </c>
      <c r="B36748" t="s">
        <v>31161</v>
      </c>
      <c r="C36748" t="s">
        <v>33480</v>
      </c>
      <c r="D36748" t="s">
        <v>33476</v>
      </c>
      <c r="E36748"/>
      <c r="F36748"/>
      <c r="G36748"/>
      <c r="H36748"/>
      <c r="I36748"/>
      <c r="J36748"/>
      <c r="U36748" s="43"/>
      <c r="AE36748"/>
    </row>
    <row r="36749" spans="1:31">
      <c r="A36749">
        <v>86380</v>
      </c>
      <c r="B36749" t="s">
        <v>31162</v>
      </c>
      <c r="C36749" t="s">
        <v>33477</v>
      </c>
      <c r="D36749" t="e">
        <v>#N/A</v>
      </c>
      <c r="E36749"/>
      <c r="F36749"/>
      <c r="G36749"/>
      <c r="H36749"/>
      <c r="I36749"/>
      <c r="J36749"/>
      <c r="U36749" s="43"/>
      <c r="AE36749"/>
    </row>
    <row r="36750" spans="1:31">
      <c r="A36750">
        <v>86220</v>
      </c>
      <c r="B36750" t="s">
        <v>31163</v>
      </c>
      <c r="C36750" t="s">
        <v>33480</v>
      </c>
      <c r="D36750" t="s">
        <v>33476</v>
      </c>
      <c r="E36750"/>
      <c r="F36750"/>
      <c r="G36750"/>
      <c r="H36750"/>
      <c r="I36750"/>
      <c r="J36750"/>
      <c r="U36750" s="43"/>
      <c r="AE36750"/>
    </row>
    <row r="36751" spans="1:31">
      <c r="A36751">
        <v>86300</v>
      </c>
      <c r="B36751" t="s">
        <v>31164</v>
      </c>
      <c r="C36751" t="s">
        <v>33477</v>
      </c>
      <c r="D36751" t="s">
        <v>33476</v>
      </c>
      <c r="E36751"/>
      <c r="F36751"/>
      <c r="G36751"/>
      <c r="H36751"/>
      <c r="I36751"/>
      <c r="J36751"/>
      <c r="U36751" s="43"/>
      <c r="AE36751"/>
    </row>
    <row r="36752" spans="1:31">
      <c r="A36752">
        <v>86350</v>
      </c>
      <c r="B36752" t="s">
        <v>31165</v>
      </c>
      <c r="C36752" t="s">
        <v>33477</v>
      </c>
      <c r="D36752" t="s">
        <v>33476</v>
      </c>
      <c r="E36752"/>
      <c r="F36752"/>
      <c r="G36752"/>
      <c r="H36752"/>
      <c r="I36752"/>
      <c r="J36752"/>
      <c r="U36752" s="43"/>
      <c r="AE36752"/>
    </row>
    <row r="36753" spans="1:31">
      <c r="A36753">
        <v>86320</v>
      </c>
      <c r="B36753" t="s">
        <v>31166</v>
      </c>
      <c r="C36753" t="s">
        <v>33477</v>
      </c>
      <c r="D36753" t="s">
        <v>33476</v>
      </c>
      <c r="E36753"/>
      <c r="F36753"/>
      <c r="G36753"/>
      <c r="H36753"/>
      <c r="I36753"/>
      <c r="J36753"/>
      <c r="U36753" s="43"/>
      <c r="AE36753"/>
    </row>
    <row r="36754" spans="1:31">
      <c r="A36754">
        <v>86500</v>
      </c>
      <c r="B36754" t="s">
        <v>31167</v>
      </c>
      <c r="C36754" t="s">
        <v>33477</v>
      </c>
      <c r="D36754" t="s">
        <v>33476</v>
      </c>
      <c r="E36754"/>
      <c r="F36754"/>
      <c r="G36754"/>
      <c r="H36754"/>
      <c r="I36754"/>
      <c r="J36754"/>
      <c r="U36754" s="43"/>
      <c r="AE36754"/>
    </row>
    <row r="36755" spans="1:31">
      <c r="A36755">
        <v>86500</v>
      </c>
      <c r="B36755" t="s">
        <v>4327</v>
      </c>
      <c r="C36755" t="s">
        <v>33477</v>
      </c>
      <c r="D36755" t="s">
        <v>33476</v>
      </c>
      <c r="E36755"/>
      <c r="F36755"/>
      <c r="G36755"/>
      <c r="H36755"/>
      <c r="I36755"/>
      <c r="J36755"/>
      <c r="U36755" s="43"/>
      <c r="AE36755"/>
    </row>
    <row r="36756" spans="1:31">
      <c r="A36756">
        <v>86450</v>
      </c>
      <c r="B36756" t="s">
        <v>31168</v>
      </c>
      <c r="C36756" t="s">
        <v>33477</v>
      </c>
      <c r="D36756" t="s">
        <v>33476</v>
      </c>
      <c r="E36756"/>
      <c r="F36756"/>
      <c r="G36756"/>
      <c r="H36756"/>
      <c r="I36756"/>
      <c r="J36756"/>
      <c r="U36756" s="43"/>
      <c r="AE36756"/>
    </row>
    <row r="36757" spans="1:31">
      <c r="A36757">
        <v>86000</v>
      </c>
      <c r="B36757" t="s">
        <v>31169</v>
      </c>
      <c r="C36757" t="s">
        <v>33477</v>
      </c>
      <c r="D36757" t="e">
        <v>#N/A</v>
      </c>
      <c r="E36757"/>
      <c r="F36757"/>
      <c r="G36757"/>
      <c r="H36757"/>
      <c r="I36757"/>
      <c r="J36757"/>
      <c r="U36757" s="43"/>
      <c r="AE36757"/>
    </row>
    <row r="36758" spans="1:31">
      <c r="A36758">
        <v>86220</v>
      </c>
      <c r="B36758" t="s">
        <v>31170</v>
      </c>
      <c r="C36758" t="s">
        <v>33480</v>
      </c>
      <c r="D36758" t="s">
        <v>33476</v>
      </c>
      <c r="E36758"/>
      <c r="F36758"/>
      <c r="G36758"/>
      <c r="H36758"/>
      <c r="I36758"/>
      <c r="J36758"/>
      <c r="U36758" s="43"/>
      <c r="AE36758"/>
    </row>
    <row r="36759" spans="1:31">
      <c r="A36759">
        <v>86120</v>
      </c>
      <c r="B36759" t="s">
        <v>31171</v>
      </c>
      <c r="C36759" t="s">
        <v>33480</v>
      </c>
      <c r="D36759" t="s">
        <v>33476</v>
      </c>
      <c r="E36759"/>
      <c r="F36759"/>
      <c r="G36759"/>
      <c r="H36759"/>
      <c r="I36759"/>
      <c r="J36759"/>
      <c r="U36759" s="43"/>
      <c r="AE36759"/>
    </row>
    <row r="36760" spans="1:31">
      <c r="A36760">
        <v>86200</v>
      </c>
      <c r="B36760" t="s">
        <v>31172</v>
      </c>
      <c r="C36760" t="s">
        <v>33480</v>
      </c>
      <c r="D36760" t="s">
        <v>33476</v>
      </c>
      <c r="E36760"/>
      <c r="F36760"/>
      <c r="G36760"/>
      <c r="H36760"/>
      <c r="I36760"/>
      <c r="J36760"/>
      <c r="U36760" s="43"/>
      <c r="AE36760"/>
    </row>
    <row r="36761" spans="1:31">
      <c r="A36761">
        <v>86800</v>
      </c>
      <c r="B36761" t="s">
        <v>15087</v>
      </c>
      <c r="C36761" t="s">
        <v>33477</v>
      </c>
      <c r="D36761" t="s">
        <v>33476</v>
      </c>
      <c r="E36761"/>
      <c r="F36761"/>
      <c r="G36761"/>
      <c r="H36761"/>
      <c r="I36761"/>
      <c r="J36761"/>
      <c r="U36761" s="43"/>
      <c r="AE36761"/>
    </row>
    <row r="36762" spans="1:31">
      <c r="A36762">
        <v>86460</v>
      </c>
      <c r="B36762" t="s">
        <v>31173</v>
      </c>
      <c r="C36762" t="s">
        <v>33477</v>
      </c>
      <c r="D36762" t="s">
        <v>33476</v>
      </c>
      <c r="E36762"/>
      <c r="F36762"/>
      <c r="G36762"/>
      <c r="H36762"/>
      <c r="I36762"/>
      <c r="J36762"/>
      <c r="U36762" s="43"/>
      <c r="AE36762"/>
    </row>
    <row r="36763" spans="1:31">
      <c r="A36763">
        <v>86420</v>
      </c>
      <c r="B36763" t="s">
        <v>31174</v>
      </c>
      <c r="C36763" t="s">
        <v>33480</v>
      </c>
      <c r="D36763" t="s">
        <v>33476</v>
      </c>
      <c r="E36763"/>
      <c r="F36763"/>
      <c r="G36763"/>
      <c r="H36763"/>
      <c r="I36763"/>
      <c r="J36763"/>
      <c r="U36763" s="43"/>
      <c r="AE36763"/>
    </row>
    <row r="36764" spans="1:31">
      <c r="A36764">
        <v>86260</v>
      </c>
      <c r="B36764" t="s">
        <v>31175</v>
      </c>
      <c r="C36764" t="s">
        <v>33477</v>
      </c>
      <c r="D36764" t="s">
        <v>33476</v>
      </c>
      <c r="E36764"/>
      <c r="F36764"/>
      <c r="G36764"/>
      <c r="H36764"/>
      <c r="I36764"/>
      <c r="J36764"/>
      <c r="U36764" s="43"/>
      <c r="AE36764"/>
    </row>
    <row r="36765" spans="1:31">
      <c r="A36765">
        <v>86150</v>
      </c>
      <c r="B36765" t="s">
        <v>31176</v>
      </c>
      <c r="C36765" t="s">
        <v>33477</v>
      </c>
      <c r="D36765" t="s">
        <v>33476</v>
      </c>
      <c r="E36765"/>
      <c r="F36765"/>
      <c r="G36765"/>
      <c r="H36765"/>
      <c r="I36765"/>
      <c r="J36765"/>
      <c r="U36765" s="43"/>
      <c r="AE36765"/>
    </row>
    <row r="36766" spans="1:31">
      <c r="A36766">
        <v>86190</v>
      </c>
      <c r="B36766" t="s">
        <v>31177</v>
      </c>
      <c r="C36766" t="s">
        <v>33477</v>
      </c>
      <c r="D36766" t="s">
        <v>33476</v>
      </c>
      <c r="E36766"/>
      <c r="F36766"/>
      <c r="G36766"/>
      <c r="H36766"/>
      <c r="I36766"/>
      <c r="J36766"/>
      <c r="U36766" s="43"/>
      <c r="AE36766"/>
    </row>
    <row r="36767" spans="1:31">
      <c r="A36767">
        <v>86200</v>
      </c>
      <c r="B36767" t="s">
        <v>31178</v>
      </c>
      <c r="C36767" t="s">
        <v>33480</v>
      </c>
      <c r="D36767" t="s">
        <v>33476</v>
      </c>
      <c r="E36767"/>
      <c r="F36767"/>
      <c r="G36767"/>
      <c r="H36767"/>
      <c r="I36767"/>
      <c r="J36767"/>
      <c r="U36767" s="43"/>
      <c r="AE36767"/>
    </row>
    <row r="36768" spans="1:31">
      <c r="A36768">
        <v>86120</v>
      </c>
      <c r="B36768" t="s">
        <v>31179</v>
      </c>
      <c r="C36768" t="s">
        <v>33480</v>
      </c>
      <c r="D36768" t="s">
        <v>33476</v>
      </c>
      <c r="E36768"/>
      <c r="F36768"/>
      <c r="G36768"/>
      <c r="H36768"/>
      <c r="I36768"/>
      <c r="J36768"/>
      <c r="U36768" s="43"/>
      <c r="AE36768"/>
    </row>
    <row r="36769" spans="1:31">
      <c r="A36769">
        <v>86270</v>
      </c>
      <c r="B36769" t="s">
        <v>31180</v>
      </c>
      <c r="C36769" t="s">
        <v>33477</v>
      </c>
      <c r="D36769" t="s">
        <v>33476</v>
      </c>
      <c r="E36769"/>
      <c r="F36769"/>
      <c r="G36769"/>
      <c r="H36769"/>
      <c r="I36769"/>
      <c r="J36769"/>
      <c r="U36769" s="43"/>
      <c r="AE36769"/>
    </row>
    <row r="36770" spans="1:31">
      <c r="A36770">
        <v>86340</v>
      </c>
      <c r="B36770" t="s">
        <v>31181</v>
      </c>
      <c r="C36770" t="s">
        <v>33477</v>
      </c>
      <c r="D36770" t="s">
        <v>33476</v>
      </c>
      <c r="E36770"/>
      <c r="F36770"/>
      <c r="G36770"/>
      <c r="H36770"/>
      <c r="I36770"/>
      <c r="J36770"/>
      <c r="U36770" s="43"/>
      <c r="AE36770"/>
    </row>
    <row r="36771" spans="1:31">
      <c r="A36771">
        <v>86120</v>
      </c>
      <c r="B36771" t="s">
        <v>31182</v>
      </c>
      <c r="C36771" t="s">
        <v>33480</v>
      </c>
      <c r="D36771" t="s">
        <v>33476</v>
      </c>
      <c r="E36771"/>
      <c r="F36771"/>
      <c r="G36771"/>
      <c r="H36771"/>
      <c r="I36771"/>
      <c r="J36771"/>
      <c r="U36771" s="43"/>
      <c r="AE36771"/>
    </row>
    <row r="36772" spans="1:31">
      <c r="A36772">
        <v>86700</v>
      </c>
      <c r="B36772" t="s">
        <v>12416</v>
      </c>
      <c r="C36772" t="s">
        <v>33477</v>
      </c>
      <c r="D36772" t="s">
        <v>33476</v>
      </c>
      <c r="E36772"/>
      <c r="F36772"/>
      <c r="G36772"/>
      <c r="H36772"/>
      <c r="I36772"/>
      <c r="J36772"/>
      <c r="U36772" s="43"/>
      <c r="AE36772"/>
    </row>
    <row r="36773" spans="1:31">
      <c r="A36773">
        <v>86480</v>
      </c>
      <c r="B36773" t="s">
        <v>31183</v>
      </c>
      <c r="C36773" t="s">
        <v>33477</v>
      </c>
      <c r="D36773" t="s">
        <v>33476</v>
      </c>
      <c r="E36773"/>
      <c r="F36773"/>
      <c r="G36773"/>
      <c r="H36773"/>
      <c r="I36773"/>
      <c r="J36773"/>
      <c r="U36773" s="43"/>
      <c r="AE36773"/>
    </row>
    <row r="36774" spans="1:31">
      <c r="A36774">
        <v>86280</v>
      </c>
      <c r="B36774" t="s">
        <v>1857</v>
      </c>
      <c r="C36774" t="s">
        <v>33477</v>
      </c>
      <c r="D36774" t="s">
        <v>33476</v>
      </c>
      <c r="E36774"/>
      <c r="F36774"/>
      <c r="G36774"/>
      <c r="H36774"/>
      <c r="I36774"/>
      <c r="J36774"/>
      <c r="U36774" s="43"/>
      <c r="AE36774"/>
    </row>
    <row r="36775" spans="1:31">
      <c r="A36775">
        <v>86230</v>
      </c>
      <c r="B36775" t="s">
        <v>5563</v>
      </c>
      <c r="C36775" t="s">
        <v>33480</v>
      </c>
      <c r="D36775" t="s">
        <v>33476</v>
      </c>
      <c r="E36775"/>
      <c r="F36775"/>
      <c r="G36775"/>
      <c r="H36775"/>
      <c r="I36775"/>
      <c r="J36775"/>
      <c r="U36775" s="43"/>
      <c r="AE36775"/>
    </row>
    <row r="36776" spans="1:31">
      <c r="A36776">
        <v>86330</v>
      </c>
      <c r="B36776" t="s">
        <v>2446</v>
      </c>
      <c r="C36776" t="s">
        <v>33480</v>
      </c>
      <c r="D36776" t="s">
        <v>33476</v>
      </c>
      <c r="E36776"/>
      <c r="F36776"/>
      <c r="G36776"/>
      <c r="H36776"/>
      <c r="I36776"/>
      <c r="J36776"/>
      <c r="U36776" s="43"/>
      <c r="AE36776"/>
    </row>
    <row r="36777" spans="1:31">
      <c r="A36777">
        <v>86400</v>
      </c>
      <c r="B36777" t="s">
        <v>31184</v>
      </c>
      <c r="C36777" t="s">
        <v>33477</v>
      </c>
      <c r="D36777" t="s">
        <v>33476</v>
      </c>
      <c r="E36777"/>
      <c r="F36777"/>
      <c r="G36777"/>
      <c r="H36777"/>
      <c r="I36777"/>
      <c r="J36777"/>
      <c r="U36777" s="43"/>
      <c r="AE36777"/>
    </row>
    <row r="36778" spans="1:31">
      <c r="A36778">
        <v>86140</v>
      </c>
      <c r="B36778" t="s">
        <v>31185</v>
      </c>
      <c r="C36778" t="s">
        <v>33480</v>
      </c>
      <c r="D36778" t="s">
        <v>33476</v>
      </c>
      <c r="E36778"/>
      <c r="F36778"/>
      <c r="G36778"/>
      <c r="H36778"/>
      <c r="I36778"/>
      <c r="J36778"/>
      <c r="U36778" s="43"/>
      <c r="AE36778"/>
    </row>
    <row r="36779" spans="1:31">
      <c r="A36779">
        <v>86130</v>
      </c>
      <c r="B36779" t="s">
        <v>31186</v>
      </c>
      <c r="C36779" t="s">
        <v>33480</v>
      </c>
      <c r="D36779" t="s">
        <v>33476</v>
      </c>
      <c r="E36779"/>
      <c r="F36779"/>
      <c r="G36779"/>
      <c r="H36779"/>
      <c r="I36779"/>
      <c r="J36779"/>
      <c r="U36779" s="43"/>
      <c r="AE36779"/>
    </row>
    <row r="36780" spans="1:31">
      <c r="A36780">
        <v>86310</v>
      </c>
      <c r="B36780" t="s">
        <v>2461</v>
      </c>
      <c r="C36780" t="s">
        <v>33477</v>
      </c>
      <c r="D36780" t="s">
        <v>33476</v>
      </c>
      <c r="E36780"/>
      <c r="F36780"/>
      <c r="G36780"/>
      <c r="H36780"/>
      <c r="I36780"/>
      <c r="J36780"/>
      <c r="U36780" s="43"/>
      <c r="AE36780"/>
    </row>
    <row r="36781" spans="1:31">
      <c r="A36781">
        <v>86230</v>
      </c>
      <c r="B36781" t="s">
        <v>31187</v>
      </c>
      <c r="C36781" t="s">
        <v>33480</v>
      </c>
      <c r="D36781" t="s">
        <v>33476</v>
      </c>
      <c r="E36781"/>
      <c r="F36781"/>
      <c r="G36781"/>
      <c r="H36781"/>
      <c r="I36781"/>
      <c r="J36781"/>
      <c r="U36781" s="43"/>
      <c r="AE36781"/>
    </row>
    <row r="36782" spans="1:31">
      <c r="A36782">
        <v>86330</v>
      </c>
      <c r="B36782" t="s">
        <v>31188</v>
      </c>
      <c r="C36782" t="s">
        <v>33480</v>
      </c>
      <c r="D36782" t="s">
        <v>33476</v>
      </c>
      <c r="E36782"/>
      <c r="F36782"/>
      <c r="G36782"/>
      <c r="H36782"/>
      <c r="I36782"/>
      <c r="J36782"/>
      <c r="U36782" s="43"/>
      <c r="AE36782"/>
    </row>
    <row r="36783" spans="1:31">
      <c r="A36783">
        <v>86330</v>
      </c>
      <c r="B36783" t="s">
        <v>31188</v>
      </c>
      <c r="C36783" t="s">
        <v>33480</v>
      </c>
      <c r="D36783" t="s">
        <v>33476</v>
      </c>
      <c r="E36783"/>
      <c r="F36783"/>
      <c r="G36783"/>
      <c r="H36783"/>
      <c r="I36783"/>
      <c r="J36783"/>
      <c r="U36783" s="43"/>
      <c r="AE36783"/>
    </row>
    <row r="36784" spans="1:31">
      <c r="A36784">
        <v>86800</v>
      </c>
      <c r="B36784" t="s">
        <v>31189</v>
      </c>
      <c r="C36784" t="s">
        <v>33477</v>
      </c>
      <c r="D36784" t="s">
        <v>33476</v>
      </c>
      <c r="E36784"/>
      <c r="F36784"/>
      <c r="G36784"/>
      <c r="H36784"/>
      <c r="I36784"/>
      <c r="J36784"/>
      <c r="U36784" s="43"/>
      <c r="AE36784"/>
    </row>
    <row r="36785" spans="1:31">
      <c r="A36785">
        <v>86200</v>
      </c>
      <c r="B36785" t="s">
        <v>31190</v>
      </c>
      <c r="C36785" t="s">
        <v>33480</v>
      </c>
      <c r="D36785" t="s">
        <v>33476</v>
      </c>
      <c r="E36785"/>
      <c r="F36785"/>
      <c r="G36785"/>
      <c r="H36785"/>
      <c r="I36785"/>
      <c r="J36785"/>
      <c r="U36785" s="43"/>
      <c r="AE36785"/>
    </row>
    <row r="36786" spans="1:31">
      <c r="A36786">
        <v>86410</v>
      </c>
      <c r="B36786" t="s">
        <v>31191</v>
      </c>
      <c r="C36786" t="s">
        <v>33477</v>
      </c>
      <c r="D36786" t="s">
        <v>33476</v>
      </c>
      <c r="E36786"/>
      <c r="F36786"/>
      <c r="G36786"/>
      <c r="H36786"/>
      <c r="I36786"/>
      <c r="J36786"/>
      <c r="U36786" s="43"/>
      <c r="AE36786"/>
    </row>
    <row r="36787" spans="1:31">
      <c r="A36787">
        <v>86120</v>
      </c>
      <c r="B36787" t="s">
        <v>31192</v>
      </c>
      <c r="C36787" t="s">
        <v>33480</v>
      </c>
      <c r="D36787" t="s">
        <v>33476</v>
      </c>
      <c r="E36787"/>
      <c r="F36787"/>
      <c r="G36787"/>
      <c r="H36787"/>
      <c r="I36787"/>
      <c r="J36787"/>
      <c r="U36787" s="43"/>
      <c r="AE36787"/>
    </row>
    <row r="36788" spans="1:31">
      <c r="A36788">
        <v>86290</v>
      </c>
      <c r="B36788" t="s">
        <v>31193</v>
      </c>
      <c r="C36788" t="s">
        <v>33477</v>
      </c>
      <c r="D36788" t="s">
        <v>33476</v>
      </c>
      <c r="E36788"/>
      <c r="F36788"/>
      <c r="G36788"/>
      <c r="H36788"/>
      <c r="I36788"/>
      <c r="J36788"/>
      <c r="U36788" s="43"/>
      <c r="AE36788"/>
    </row>
    <row r="36789" spans="1:31">
      <c r="A36789">
        <v>86300</v>
      </c>
      <c r="B36789" t="s">
        <v>31194</v>
      </c>
      <c r="C36789" t="s">
        <v>33477</v>
      </c>
      <c r="D36789" t="s">
        <v>33476</v>
      </c>
      <c r="E36789"/>
      <c r="F36789"/>
      <c r="G36789"/>
      <c r="H36789"/>
      <c r="I36789"/>
      <c r="J36789"/>
      <c r="U36789" s="43"/>
      <c r="AE36789"/>
    </row>
    <row r="36790" spans="1:31">
      <c r="A36790">
        <v>86300</v>
      </c>
      <c r="B36790" t="s">
        <v>31194</v>
      </c>
      <c r="C36790" t="s">
        <v>33477</v>
      </c>
      <c r="D36790" t="s">
        <v>33476</v>
      </c>
      <c r="E36790"/>
      <c r="F36790"/>
      <c r="G36790"/>
      <c r="H36790"/>
      <c r="I36790"/>
      <c r="J36790"/>
      <c r="U36790" s="43"/>
      <c r="AE36790"/>
    </row>
    <row r="36791" spans="1:31">
      <c r="A36791">
        <v>86300</v>
      </c>
      <c r="B36791" t="s">
        <v>31194</v>
      </c>
      <c r="C36791" t="s">
        <v>33477</v>
      </c>
      <c r="D36791" t="s">
        <v>33476</v>
      </c>
      <c r="E36791"/>
      <c r="F36791"/>
      <c r="G36791"/>
      <c r="H36791"/>
      <c r="I36791"/>
      <c r="J36791"/>
      <c r="U36791" s="43"/>
      <c r="AE36791"/>
    </row>
    <row r="36792" spans="1:31">
      <c r="A36792">
        <v>86300</v>
      </c>
      <c r="B36792" t="s">
        <v>31194</v>
      </c>
      <c r="C36792" t="s">
        <v>33477</v>
      </c>
      <c r="D36792" t="s">
        <v>33476</v>
      </c>
      <c r="E36792"/>
      <c r="F36792"/>
      <c r="G36792"/>
      <c r="H36792"/>
      <c r="I36792"/>
      <c r="J36792"/>
      <c r="U36792" s="43"/>
      <c r="AE36792"/>
    </row>
    <row r="36793" spans="1:31">
      <c r="A36793">
        <v>86300</v>
      </c>
      <c r="B36793" t="s">
        <v>31194</v>
      </c>
      <c r="C36793" t="s">
        <v>33477</v>
      </c>
      <c r="D36793" t="s">
        <v>33476</v>
      </c>
      <c r="E36793"/>
      <c r="F36793"/>
      <c r="G36793"/>
      <c r="H36793"/>
      <c r="I36793"/>
      <c r="J36793"/>
      <c r="U36793" s="43"/>
      <c r="AE36793"/>
    </row>
    <row r="36794" spans="1:31">
      <c r="A36794">
        <v>86350</v>
      </c>
      <c r="B36794" t="s">
        <v>31195</v>
      </c>
      <c r="C36794" t="s">
        <v>33477</v>
      </c>
      <c r="D36794" t="s">
        <v>33476</v>
      </c>
      <c r="E36794"/>
      <c r="F36794"/>
      <c r="G36794"/>
      <c r="H36794"/>
      <c r="I36794"/>
      <c r="J36794"/>
      <c r="U36794" s="43"/>
      <c r="AE36794"/>
    </row>
    <row r="36795" spans="1:31">
      <c r="A36795">
        <v>86160</v>
      </c>
      <c r="B36795" t="s">
        <v>31196</v>
      </c>
      <c r="C36795" t="s">
        <v>33477</v>
      </c>
      <c r="D36795" t="s">
        <v>33476</v>
      </c>
      <c r="E36795"/>
      <c r="F36795"/>
      <c r="G36795"/>
      <c r="H36795"/>
      <c r="I36795"/>
      <c r="J36795"/>
      <c r="U36795" s="43"/>
      <c r="AE36795"/>
    </row>
    <row r="36796" spans="1:31">
      <c r="A36796">
        <v>86260</v>
      </c>
      <c r="B36796" t="s">
        <v>31197</v>
      </c>
      <c r="C36796" t="s">
        <v>33477</v>
      </c>
      <c r="D36796" t="s">
        <v>33476</v>
      </c>
      <c r="E36796"/>
      <c r="F36796"/>
      <c r="G36796"/>
      <c r="H36796"/>
      <c r="I36796"/>
      <c r="J36796"/>
      <c r="U36796" s="43"/>
      <c r="AE36796"/>
    </row>
    <row r="36797" spans="1:31">
      <c r="A36797">
        <v>86400</v>
      </c>
      <c r="B36797" t="s">
        <v>31198</v>
      </c>
      <c r="C36797" t="s">
        <v>33477</v>
      </c>
      <c r="D36797" t="s">
        <v>33476</v>
      </c>
      <c r="E36797"/>
      <c r="F36797"/>
      <c r="G36797"/>
      <c r="H36797"/>
      <c r="I36797"/>
      <c r="J36797"/>
      <c r="U36797" s="43"/>
      <c r="AE36797"/>
    </row>
    <row r="36798" spans="1:31">
      <c r="A36798">
        <v>86300</v>
      </c>
      <c r="B36798" t="s">
        <v>4382</v>
      </c>
      <c r="C36798" t="s">
        <v>33477</v>
      </c>
      <c r="D36798" t="s">
        <v>33476</v>
      </c>
      <c r="E36798"/>
      <c r="F36798"/>
      <c r="G36798"/>
      <c r="H36798"/>
      <c r="I36798"/>
      <c r="J36798"/>
      <c r="U36798" s="43"/>
      <c r="AE36798"/>
    </row>
    <row r="36799" spans="1:31">
      <c r="A36799">
        <v>86220</v>
      </c>
      <c r="B36799" t="s">
        <v>31199</v>
      </c>
      <c r="C36799" t="s">
        <v>33480</v>
      </c>
      <c r="D36799" t="s">
        <v>33476</v>
      </c>
      <c r="E36799"/>
      <c r="F36799"/>
      <c r="G36799"/>
      <c r="H36799"/>
      <c r="I36799"/>
      <c r="J36799"/>
      <c r="U36799" s="43"/>
      <c r="AE36799"/>
    </row>
    <row r="36800" spans="1:31">
      <c r="A36800">
        <v>86250</v>
      </c>
      <c r="B36800" t="s">
        <v>5589</v>
      </c>
      <c r="C36800" t="s">
        <v>33477</v>
      </c>
      <c r="D36800" t="s">
        <v>33476</v>
      </c>
      <c r="E36800"/>
      <c r="F36800"/>
      <c r="G36800"/>
      <c r="H36800"/>
      <c r="I36800"/>
      <c r="J36800"/>
      <c r="U36800" s="43"/>
      <c r="AE36800"/>
    </row>
    <row r="36801" spans="1:31">
      <c r="A36801">
        <v>86600</v>
      </c>
      <c r="B36801" t="s">
        <v>5995</v>
      </c>
      <c r="C36801" t="s">
        <v>33477</v>
      </c>
      <c r="D36801" t="s">
        <v>33476</v>
      </c>
      <c r="E36801"/>
      <c r="F36801"/>
      <c r="G36801"/>
      <c r="H36801"/>
      <c r="I36801"/>
      <c r="J36801"/>
      <c r="U36801" s="43"/>
      <c r="AE36801"/>
    </row>
    <row r="36802" spans="1:31">
      <c r="A36802">
        <v>86100</v>
      </c>
      <c r="B36802" t="s">
        <v>31200</v>
      </c>
      <c r="C36802" t="s">
        <v>33480</v>
      </c>
      <c r="D36802" t="s">
        <v>33476</v>
      </c>
      <c r="E36802"/>
      <c r="F36802"/>
      <c r="G36802"/>
      <c r="H36802"/>
      <c r="I36802"/>
      <c r="J36802"/>
      <c r="U36802" s="43"/>
      <c r="AE36802"/>
    </row>
    <row r="36803" spans="1:31">
      <c r="A36803">
        <v>86100</v>
      </c>
      <c r="B36803" t="s">
        <v>31200</v>
      </c>
      <c r="C36803" t="s">
        <v>33480</v>
      </c>
      <c r="D36803" t="s">
        <v>33476</v>
      </c>
      <c r="E36803"/>
      <c r="F36803"/>
      <c r="G36803"/>
      <c r="H36803"/>
      <c r="I36803"/>
      <c r="J36803"/>
      <c r="U36803" s="43"/>
      <c r="AE36803"/>
    </row>
    <row r="36804" spans="1:31">
      <c r="A36804">
        <v>86310</v>
      </c>
      <c r="B36804" t="s">
        <v>12506</v>
      </c>
      <c r="C36804" t="s">
        <v>33477</v>
      </c>
      <c r="D36804" t="s">
        <v>33476</v>
      </c>
      <c r="E36804"/>
      <c r="F36804"/>
      <c r="G36804"/>
      <c r="H36804"/>
      <c r="I36804"/>
      <c r="J36804"/>
      <c r="U36804" s="43"/>
      <c r="AE36804"/>
    </row>
    <row r="36805" spans="1:31">
      <c r="A36805">
        <v>86400</v>
      </c>
      <c r="B36805" t="s">
        <v>31201</v>
      </c>
      <c r="C36805" t="s">
        <v>33477</v>
      </c>
      <c r="D36805" t="s">
        <v>33476</v>
      </c>
      <c r="E36805"/>
      <c r="F36805"/>
      <c r="G36805"/>
      <c r="H36805"/>
      <c r="I36805"/>
      <c r="J36805"/>
      <c r="U36805" s="43"/>
      <c r="AE36805"/>
    </row>
    <row r="36806" spans="1:31">
      <c r="A36806">
        <v>86400</v>
      </c>
      <c r="B36806" t="s">
        <v>31201</v>
      </c>
      <c r="C36806" t="s">
        <v>33477</v>
      </c>
      <c r="D36806" t="s">
        <v>33476</v>
      </c>
      <c r="E36806"/>
      <c r="F36806"/>
      <c r="G36806"/>
      <c r="H36806"/>
      <c r="I36806"/>
      <c r="J36806"/>
      <c r="U36806" s="43"/>
      <c r="AE36806"/>
    </row>
    <row r="36807" spans="1:31">
      <c r="A36807">
        <v>86350</v>
      </c>
      <c r="B36807" t="s">
        <v>31202</v>
      </c>
      <c r="C36807" t="s">
        <v>33477</v>
      </c>
      <c r="D36807" t="s">
        <v>33476</v>
      </c>
      <c r="E36807"/>
      <c r="F36807"/>
      <c r="G36807"/>
      <c r="H36807"/>
      <c r="I36807"/>
      <c r="J36807"/>
      <c r="U36807" s="43"/>
      <c r="AE36807"/>
    </row>
    <row r="36808" spans="1:31">
      <c r="A36808">
        <v>86420</v>
      </c>
      <c r="B36808" t="s">
        <v>31203</v>
      </c>
      <c r="C36808" t="s">
        <v>33480</v>
      </c>
      <c r="D36808" t="s">
        <v>33476</v>
      </c>
      <c r="E36808"/>
      <c r="F36808"/>
      <c r="G36808"/>
      <c r="H36808"/>
      <c r="I36808"/>
      <c r="J36808"/>
      <c r="U36808" s="43"/>
      <c r="AE36808"/>
    </row>
    <row r="36809" spans="1:31">
      <c r="A36809">
        <v>86120</v>
      </c>
      <c r="B36809" t="s">
        <v>30326</v>
      </c>
      <c r="C36809" t="s">
        <v>33480</v>
      </c>
      <c r="D36809" t="s">
        <v>33476</v>
      </c>
      <c r="E36809"/>
      <c r="F36809"/>
      <c r="G36809"/>
      <c r="H36809"/>
      <c r="I36809"/>
      <c r="J36809"/>
      <c r="U36809" s="43"/>
      <c r="AE36809"/>
    </row>
    <row r="36810" spans="1:31">
      <c r="A36810">
        <v>86200</v>
      </c>
      <c r="B36810" t="s">
        <v>31204</v>
      </c>
      <c r="C36810" t="s">
        <v>33480</v>
      </c>
      <c r="D36810" t="s">
        <v>33476</v>
      </c>
      <c r="E36810"/>
      <c r="F36810"/>
      <c r="G36810"/>
      <c r="H36810"/>
      <c r="I36810"/>
      <c r="J36810"/>
      <c r="U36810" s="43"/>
      <c r="AE36810"/>
    </row>
    <row r="36811" spans="1:31">
      <c r="A36811">
        <v>86600</v>
      </c>
      <c r="B36811" t="s">
        <v>31205</v>
      </c>
      <c r="C36811" t="s">
        <v>33477</v>
      </c>
      <c r="D36811" t="s">
        <v>33476</v>
      </c>
      <c r="E36811"/>
      <c r="F36811"/>
      <c r="G36811"/>
      <c r="H36811"/>
      <c r="I36811"/>
      <c r="J36811"/>
      <c r="U36811" s="43"/>
      <c r="AE36811"/>
    </row>
    <row r="36812" spans="1:31">
      <c r="A36812">
        <v>86500</v>
      </c>
      <c r="B36812" t="s">
        <v>31206</v>
      </c>
      <c r="C36812" t="s">
        <v>33477</v>
      </c>
      <c r="D36812" t="s">
        <v>33476</v>
      </c>
      <c r="E36812"/>
      <c r="F36812"/>
      <c r="G36812"/>
      <c r="H36812"/>
      <c r="I36812"/>
      <c r="J36812"/>
      <c r="U36812" s="43"/>
      <c r="AE36812"/>
    </row>
    <row r="36813" spans="1:31">
      <c r="A36813">
        <v>86400</v>
      </c>
      <c r="B36813" t="s">
        <v>31207</v>
      </c>
      <c r="C36813" t="s">
        <v>33477</v>
      </c>
      <c r="D36813" t="s">
        <v>33476</v>
      </c>
      <c r="E36813"/>
      <c r="F36813"/>
      <c r="G36813"/>
      <c r="H36813"/>
      <c r="I36813"/>
      <c r="J36813"/>
      <c r="U36813" s="43"/>
      <c r="AE36813"/>
    </row>
    <row r="36814" spans="1:31">
      <c r="A36814">
        <v>86800</v>
      </c>
      <c r="B36814" t="s">
        <v>31208</v>
      </c>
      <c r="C36814" t="s">
        <v>33477</v>
      </c>
      <c r="D36814" t="s">
        <v>33476</v>
      </c>
      <c r="E36814"/>
      <c r="F36814"/>
      <c r="G36814"/>
      <c r="H36814"/>
      <c r="I36814"/>
      <c r="J36814"/>
      <c r="U36814" s="43"/>
      <c r="AE36814"/>
    </row>
    <row r="36815" spans="1:31">
      <c r="A36815">
        <v>86140</v>
      </c>
      <c r="B36815" t="s">
        <v>31209</v>
      </c>
      <c r="C36815" t="s">
        <v>33480</v>
      </c>
      <c r="D36815" t="s">
        <v>33476</v>
      </c>
      <c r="E36815"/>
      <c r="F36815"/>
      <c r="G36815"/>
      <c r="H36815"/>
      <c r="I36815"/>
      <c r="J36815"/>
      <c r="U36815" s="43"/>
      <c r="AE36815"/>
    </row>
    <row r="36816" spans="1:31">
      <c r="A36816">
        <v>86140</v>
      </c>
      <c r="B36816" t="s">
        <v>31210</v>
      </c>
      <c r="C36816" t="s">
        <v>33480</v>
      </c>
      <c r="D36816" t="s">
        <v>33476</v>
      </c>
      <c r="E36816"/>
      <c r="F36816"/>
      <c r="G36816"/>
      <c r="H36816"/>
      <c r="I36816"/>
      <c r="J36816"/>
      <c r="U36816" s="43"/>
      <c r="AE36816"/>
    </row>
    <row r="36817" spans="1:31">
      <c r="A36817">
        <v>86230</v>
      </c>
      <c r="B36817" t="s">
        <v>31211</v>
      </c>
      <c r="C36817" t="s">
        <v>33480</v>
      </c>
      <c r="D36817" t="s">
        <v>33476</v>
      </c>
      <c r="E36817"/>
      <c r="F36817"/>
      <c r="G36817"/>
      <c r="H36817"/>
      <c r="I36817"/>
      <c r="J36817"/>
      <c r="U36817" s="43"/>
      <c r="AE36817"/>
    </row>
    <row r="36818" spans="1:31">
      <c r="A36818">
        <v>86800</v>
      </c>
      <c r="B36818" t="s">
        <v>31212</v>
      </c>
      <c r="C36818" t="s">
        <v>33477</v>
      </c>
      <c r="D36818" t="s">
        <v>33476</v>
      </c>
      <c r="E36818"/>
      <c r="F36818"/>
      <c r="G36818"/>
      <c r="H36818"/>
      <c r="I36818"/>
      <c r="J36818"/>
      <c r="U36818" s="43"/>
      <c r="AE36818"/>
    </row>
    <row r="36819" spans="1:31">
      <c r="A36819">
        <v>86320</v>
      </c>
      <c r="B36819" t="s">
        <v>31213</v>
      </c>
      <c r="C36819" t="s">
        <v>33477</v>
      </c>
      <c r="D36819" t="s">
        <v>33476</v>
      </c>
      <c r="E36819"/>
      <c r="F36819"/>
      <c r="G36819"/>
      <c r="H36819"/>
      <c r="I36819"/>
      <c r="J36819"/>
      <c r="U36819" s="43"/>
      <c r="AE36819"/>
    </row>
    <row r="36820" spans="1:31">
      <c r="A36820">
        <v>86240</v>
      </c>
      <c r="B36820" t="s">
        <v>31214</v>
      </c>
      <c r="C36820" t="s">
        <v>33477</v>
      </c>
      <c r="D36820" t="s">
        <v>33476</v>
      </c>
      <c r="E36820"/>
      <c r="F36820"/>
      <c r="G36820"/>
      <c r="H36820"/>
      <c r="I36820"/>
      <c r="J36820"/>
      <c r="U36820" s="43"/>
      <c r="AE36820"/>
    </row>
    <row r="36821" spans="1:31">
      <c r="A36821">
        <v>86160</v>
      </c>
      <c r="B36821" t="s">
        <v>31215</v>
      </c>
      <c r="C36821" t="s">
        <v>33477</v>
      </c>
      <c r="D36821" t="s">
        <v>33476</v>
      </c>
      <c r="E36821"/>
      <c r="F36821"/>
      <c r="G36821"/>
      <c r="H36821"/>
      <c r="I36821"/>
      <c r="J36821"/>
      <c r="U36821" s="43"/>
      <c r="AE36821"/>
    </row>
    <row r="36822" spans="1:31">
      <c r="A36822">
        <v>86230</v>
      </c>
      <c r="B36822" t="s">
        <v>31216</v>
      </c>
      <c r="C36822" t="s">
        <v>33480</v>
      </c>
      <c r="D36822" t="s">
        <v>33476</v>
      </c>
      <c r="E36822"/>
      <c r="F36822"/>
      <c r="G36822"/>
      <c r="H36822"/>
      <c r="I36822"/>
      <c r="J36822"/>
      <c r="U36822" s="43"/>
      <c r="AE36822"/>
    </row>
    <row r="36823" spans="1:31">
      <c r="A36823">
        <v>86250</v>
      </c>
      <c r="B36823" t="s">
        <v>29390</v>
      </c>
      <c r="C36823" t="s">
        <v>33477</v>
      </c>
      <c r="D36823" t="s">
        <v>33476</v>
      </c>
      <c r="E36823"/>
      <c r="F36823"/>
      <c r="G36823"/>
      <c r="H36823"/>
      <c r="I36823"/>
      <c r="J36823"/>
      <c r="U36823" s="43"/>
      <c r="AE36823"/>
    </row>
    <row r="36824" spans="1:31">
      <c r="A36824">
        <v>86800</v>
      </c>
      <c r="B36824" t="s">
        <v>31217</v>
      </c>
      <c r="C36824" t="s">
        <v>33477</v>
      </c>
      <c r="D36824" t="s">
        <v>33476</v>
      </c>
      <c r="E36824"/>
      <c r="F36824"/>
      <c r="G36824"/>
      <c r="H36824"/>
      <c r="I36824"/>
      <c r="J36824"/>
      <c r="U36824" s="43"/>
      <c r="AE36824"/>
    </row>
    <row r="36825" spans="1:31">
      <c r="A36825">
        <v>86120</v>
      </c>
      <c r="B36825" t="s">
        <v>15145</v>
      </c>
      <c r="C36825" t="s">
        <v>33480</v>
      </c>
      <c r="D36825" t="s">
        <v>33476</v>
      </c>
      <c r="E36825"/>
      <c r="F36825"/>
      <c r="G36825"/>
      <c r="H36825"/>
      <c r="I36825"/>
      <c r="J36825"/>
      <c r="U36825" s="43"/>
      <c r="AE36825"/>
    </row>
    <row r="36826" spans="1:31">
      <c r="A36826">
        <v>86290</v>
      </c>
      <c r="B36826" t="s">
        <v>31218</v>
      </c>
      <c r="C36826" t="s">
        <v>33477</v>
      </c>
      <c r="D36826" t="s">
        <v>33476</v>
      </c>
      <c r="E36826"/>
      <c r="F36826"/>
      <c r="G36826"/>
      <c r="H36826"/>
      <c r="I36826"/>
      <c r="J36826"/>
      <c r="U36826" s="43"/>
      <c r="AE36826"/>
    </row>
    <row r="36827" spans="1:31">
      <c r="A36827">
        <v>86110</v>
      </c>
      <c r="B36827" t="s">
        <v>31219</v>
      </c>
      <c r="C36827" t="s">
        <v>33480</v>
      </c>
      <c r="D36827" t="s">
        <v>33476</v>
      </c>
      <c r="E36827"/>
      <c r="F36827"/>
      <c r="G36827"/>
      <c r="H36827"/>
      <c r="I36827"/>
      <c r="J36827"/>
      <c r="U36827" s="43"/>
      <c r="AE36827"/>
    </row>
    <row r="36828" spans="1:31">
      <c r="A36828">
        <v>86540</v>
      </c>
      <c r="B36828" t="s">
        <v>31220</v>
      </c>
      <c r="C36828" t="s">
        <v>33477</v>
      </c>
      <c r="D36828" t="s">
        <v>33476</v>
      </c>
      <c r="E36828"/>
      <c r="F36828"/>
      <c r="G36828"/>
      <c r="H36828"/>
      <c r="I36828"/>
      <c r="J36828"/>
      <c r="U36828" s="43"/>
      <c r="AE36828"/>
    </row>
    <row r="36829" spans="1:31">
      <c r="A36829">
        <v>86290</v>
      </c>
      <c r="B36829" t="s">
        <v>31221</v>
      </c>
      <c r="C36829" t="s">
        <v>33477</v>
      </c>
      <c r="D36829" t="s">
        <v>33476</v>
      </c>
      <c r="E36829"/>
      <c r="F36829"/>
      <c r="G36829"/>
      <c r="H36829"/>
      <c r="I36829"/>
      <c r="J36829"/>
      <c r="U36829" s="43"/>
      <c r="AE36829"/>
    </row>
    <row r="36830" spans="1:31">
      <c r="A36830">
        <v>86120</v>
      </c>
      <c r="B36830" t="s">
        <v>31222</v>
      </c>
      <c r="C36830" t="s">
        <v>33480</v>
      </c>
      <c r="D36830" t="s">
        <v>33476</v>
      </c>
      <c r="E36830"/>
      <c r="F36830"/>
      <c r="G36830"/>
      <c r="H36830"/>
      <c r="I36830"/>
      <c r="J36830"/>
      <c r="U36830" s="43"/>
      <c r="AE36830"/>
    </row>
    <row r="36831" spans="1:31">
      <c r="A36831">
        <v>86230</v>
      </c>
      <c r="B36831" t="s">
        <v>31223</v>
      </c>
      <c r="C36831" t="s">
        <v>33480</v>
      </c>
      <c r="D36831" t="s">
        <v>33476</v>
      </c>
      <c r="E36831"/>
      <c r="F36831"/>
      <c r="G36831"/>
      <c r="H36831"/>
      <c r="I36831"/>
      <c r="J36831"/>
      <c r="U36831" s="43"/>
      <c r="AE36831"/>
    </row>
    <row r="36832" spans="1:31">
      <c r="A36832">
        <v>86350</v>
      </c>
      <c r="B36832" t="s">
        <v>31224</v>
      </c>
      <c r="C36832" t="s">
        <v>33477</v>
      </c>
      <c r="D36832" t="s">
        <v>33476</v>
      </c>
      <c r="E36832"/>
      <c r="F36832"/>
      <c r="G36832"/>
      <c r="H36832"/>
      <c r="I36832"/>
      <c r="J36832"/>
      <c r="U36832" s="43"/>
      <c r="AE36832"/>
    </row>
    <row r="36833" spans="1:31">
      <c r="A36833">
        <v>86220</v>
      </c>
      <c r="B36833" t="s">
        <v>31225</v>
      </c>
      <c r="C36833" t="s">
        <v>33480</v>
      </c>
      <c r="D36833" t="s">
        <v>33476</v>
      </c>
      <c r="E36833"/>
      <c r="F36833"/>
      <c r="G36833"/>
      <c r="H36833"/>
      <c r="I36833"/>
      <c r="J36833"/>
      <c r="U36833" s="43"/>
      <c r="AE36833"/>
    </row>
    <row r="36834" spans="1:31">
      <c r="A36834">
        <v>86230</v>
      </c>
      <c r="B36834" t="s">
        <v>31226</v>
      </c>
      <c r="C36834" t="s">
        <v>33480</v>
      </c>
      <c r="D36834" t="s">
        <v>33476</v>
      </c>
      <c r="E36834"/>
      <c r="F36834"/>
      <c r="G36834"/>
      <c r="H36834"/>
      <c r="I36834"/>
      <c r="J36834"/>
      <c r="U36834" s="43"/>
      <c r="AE36834"/>
    </row>
    <row r="36835" spans="1:31">
      <c r="A36835">
        <v>86110</v>
      </c>
      <c r="B36835" t="s">
        <v>31227</v>
      </c>
      <c r="C36835" t="s">
        <v>33480</v>
      </c>
      <c r="D36835" t="s">
        <v>33476</v>
      </c>
      <c r="E36835"/>
      <c r="F36835"/>
      <c r="G36835"/>
      <c r="H36835"/>
      <c r="I36835"/>
      <c r="J36835"/>
      <c r="U36835" s="43"/>
      <c r="AE36835"/>
    </row>
    <row r="36836" spans="1:31">
      <c r="A36836">
        <v>86170</v>
      </c>
      <c r="B36836" t="s">
        <v>31227</v>
      </c>
      <c r="C36836" t="s">
        <v>33477</v>
      </c>
      <c r="D36836" t="s">
        <v>33476</v>
      </c>
      <c r="E36836"/>
      <c r="F36836"/>
      <c r="G36836"/>
      <c r="H36836"/>
      <c r="I36836"/>
      <c r="J36836"/>
      <c r="U36836" s="43"/>
      <c r="AE36836"/>
    </row>
    <row r="36837" spans="1:31">
      <c r="A36837">
        <v>86170</v>
      </c>
      <c r="B36837" t="s">
        <v>31227</v>
      </c>
      <c r="C36837" t="s">
        <v>33477</v>
      </c>
      <c r="D36837" t="s">
        <v>33476</v>
      </c>
      <c r="E36837"/>
      <c r="F36837"/>
      <c r="G36837"/>
      <c r="H36837"/>
      <c r="I36837"/>
      <c r="J36837"/>
      <c r="U36837" s="43"/>
      <c r="AE36837"/>
    </row>
    <row r="36838" spans="1:31">
      <c r="A36838">
        <v>86380</v>
      </c>
      <c r="B36838" t="s">
        <v>31227</v>
      </c>
      <c r="C36838" t="s">
        <v>33477</v>
      </c>
      <c r="D36838" t="e">
        <v>#N/A</v>
      </c>
      <c r="E36838"/>
      <c r="F36838"/>
      <c r="G36838"/>
      <c r="H36838"/>
      <c r="I36838"/>
      <c r="J36838"/>
      <c r="U36838" s="43"/>
      <c r="AE36838"/>
    </row>
    <row r="36839" spans="1:31">
      <c r="A36839">
        <v>86380</v>
      </c>
      <c r="B36839" t="s">
        <v>31227</v>
      </c>
      <c r="C36839" t="s">
        <v>33477</v>
      </c>
      <c r="D36839" t="e">
        <v>#N/A</v>
      </c>
      <c r="E36839"/>
      <c r="F36839"/>
      <c r="G36839"/>
      <c r="H36839"/>
      <c r="I36839"/>
      <c r="J36839"/>
      <c r="U36839" s="43"/>
      <c r="AE36839"/>
    </row>
    <row r="36840" spans="1:31">
      <c r="A36840">
        <v>86340</v>
      </c>
      <c r="B36840" t="s">
        <v>2548</v>
      </c>
      <c r="C36840" t="s">
        <v>33477</v>
      </c>
      <c r="D36840" t="s">
        <v>33476</v>
      </c>
      <c r="E36840"/>
      <c r="F36840"/>
      <c r="G36840"/>
      <c r="H36840"/>
      <c r="I36840"/>
      <c r="J36840"/>
      <c r="U36840" s="43"/>
      <c r="AE36840"/>
    </row>
    <row r="36841" spans="1:31">
      <c r="A36841">
        <v>86410</v>
      </c>
      <c r="B36841" t="s">
        <v>2966</v>
      </c>
      <c r="C36841" t="s">
        <v>33477</v>
      </c>
      <c r="D36841" t="s">
        <v>33476</v>
      </c>
      <c r="E36841"/>
      <c r="F36841"/>
      <c r="G36841"/>
      <c r="H36841"/>
      <c r="I36841"/>
      <c r="J36841"/>
      <c r="U36841" s="43"/>
      <c r="AE36841"/>
    </row>
    <row r="36842" spans="1:31">
      <c r="A36842">
        <v>86420</v>
      </c>
      <c r="B36842" t="s">
        <v>31228</v>
      </c>
      <c r="C36842" t="s">
        <v>33480</v>
      </c>
      <c r="D36842" t="s">
        <v>33476</v>
      </c>
      <c r="E36842"/>
      <c r="F36842"/>
      <c r="G36842"/>
      <c r="H36842"/>
      <c r="I36842"/>
      <c r="J36842"/>
      <c r="U36842" s="43"/>
      <c r="AE36842"/>
    </row>
    <row r="36843" spans="1:31">
      <c r="A36843">
        <v>86120</v>
      </c>
      <c r="B36843" t="s">
        <v>31229</v>
      </c>
      <c r="C36843" t="s">
        <v>33480</v>
      </c>
      <c r="D36843" t="s">
        <v>33476</v>
      </c>
      <c r="E36843"/>
      <c r="F36843"/>
      <c r="G36843"/>
      <c r="H36843"/>
      <c r="I36843"/>
      <c r="J36843"/>
      <c r="U36843" s="43"/>
      <c r="AE36843"/>
    </row>
    <row r="36844" spans="1:31">
      <c r="A36844">
        <v>86260</v>
      </c>
      <c r="B36844" t="s">
        <v>31230</v>
      </c>
      <c r="C36844" t="s">
        <v>33477</v>
      </c>
      <c r="D36844" t="s">
        <v>33476</v>
      </c>
      <c r="E36844"/>
      <c r="F36844"/>
      <c r="G36844"/>
      <c r="H36844"/>
      <c r="I36844"/>
      <c r="J36844"/>
      <c r="U36844" s="43"/>
      <c r="AE36844"/>
    </row>
    <row r="36845" spans="1:31">
      <c r="A36845">
        <v>86150</v>
      </c>
      <c r="B36845" t="s">
        <v>31231</v>
      </c>
      <c r="C36845" t="s">
        <v>33477</v>
      </c>
      <c r="D36845" t="s">
        <v>33476</v>
      </c>
      <c r="E36845"/>
      <c r="F36845"/>
      <c r="G36845"/>
      <c r="H36845"/>
      <c r="I36845"/>
      <c r="J36845"/>
      <c r="U36845" s="43"/>
      <c r="AE36845"/>
    </row>
    <row r="36846" spans="1:31">
      <c r="A36846">
        <v>86340</v>
      </c>
      <c r="B36846" t="s">
        <v>31232</v>
      </c>
      <c r="C36846" t="s">
        <v>33477</v>
      </c>
      <c r="D36846" t="s">
        <v>33476</v>
      </c>
      <c r="E36846"/>
      <c r="F36846"/>
      <c r="G36846"/>
      <c r="H36846"/>
      <c r="I36846"/>
      <c r="J36846"/>
      <c r="U36846" s="43"/>
      <c r="AE36846"/>
    </row>
    <row r="36847" spans="1:31">
      <c r="A36847">
        <v>86310</v>
      </c>
      <c r="B36847" t="s">
        <v>31233</v>
      </c>
      <c r="C36847" t="s">
        <v>33477</v>
      </c>
      <c r="D36847" t="s">
        <v>33476</v>
      </c>
      <c r="E36847"/>
      <c r="F36847"/>
      <c r="G36847"/>
      <c r="H36847"/>
      <c r="I36847"/>
      <c r="J36847"/>
      <c r="U36847" s="43"/>
      <c r="AE36847"/>
    </row>
    <row r="36848" spans="1:31">
      <c r="A36848">
        <v>86190</v>
      </c>
      <c r="B36848" t="s">
        <v>13420</v>
      </c>
      <c r="C36848" t="s">
        <v>33477</v>
      </c>
      <c r="D36848" t="s">
        <v>33476</v>
      </c>
      <c r="E36848"/>
      <c r="F36848"/>
      <c r="G36848"/>
      <c r="H36848"/>
      <c r="I36848"/>
      <c r="J36848"/>
      <c r="U36848" s="43"/>
      <c r="AE36848"/>
    </row>
    <row r="36849" spans="1:31">
      <c r="A36849">
        <v>86370</v>
      </c>
      <c r="B36849" t="s">
        <v>31234</v>
      </c>
      <c r="C36849" t="s">
        <v>33477</v>
      </c>
      <c r="D36849" t="s">
        <v>33476</v>
      </c>
      <c r="E36849"/>
      <c r="F36849"/>
      <c r="G36849"/>
      <c r="H36849"/>
      <c r="I36849"/>
      <c r="J36849"/>
      <c r="U36849" s="43"/>
      <c r="AE36849"/>
    </row>
    <row r="36850" spans="1:31">
      <c r="A36850">
        <v>86190</v>
      </c>
      <c r="B36850" t="s">
        <v>29414</v>
      </c>
      <c r="C36850" t="s">
        <v>33477</v>
      </c>
      <c r="D36850" t="s">
        <v>33476</v>
      </c>
      <c r="E36850"/>
      <c r="F36850"/>
      <c r="G36850"/>
      <c r="H36850"/>
      <c r="I36850"/>
      <c r="J36850"/>
      <c r="U36850" s="43"/>
      <c r="AE36850"/>
    </row>
    <row r="36851" spans="1:31">
      <c r="A36851">
        <v>86400</v>
      </c>
      <c r="B36851" t="s">
        <v>31235</v>
      </c>
      <c r="C36851" t="s">
        <v>33477</v>
      </c>
      <c r="D36851" t="s">
        <v>33476</v>
      </c>
      <c r="E36851"/>
      <c r="F36851"/>
      <c r="G36851"/>
      <c r="H36851"/>
      <c r="I36851"/>
      <c r="J36851"/>
      <c r="U36851" s="43"/>
      <c r="AE36851"/>
    </row>
    <row r="36852" spans="1:31">
      <c r="A36852">
        <v>86700</v>
      </c>
      <c r="B36852" t="s">
        <v>31236</v>
      </c>
      <c r="C36852" t="s">
        <v>33477</v>
      </c>
      <c r="D36852" t="s">
        <v>33476</v>
      </c>
      <c r="E36852"/>
      <c r="F36852"/>
      <c r="G36852"/>
      <c r="H36852"/>
      <c r="I36852"/>
      <c r="J36852"/>
      <c r="U36852" s="43"/>
      <c r="AE36852"/>
    </row>
    <row r="36853" spans="1:31">
      <c r="A36853">
        <v>86580</v>
      </c>
      <c r="B36853" t="s">
        <v>31237</v>
      </c>
      <c r="C36853" t="s">
        <v>33477</v>
      </c>
      <c r="D36853" t="e">
        <v>#N/A</v>
      </c>
      <c r="E36853"/>
      <c r="F36853"/>
      <c r="G36853"/>
      <c r="H36853"/>
      <c r="I36853"/>
      <c r="J36853"/>
      <c r="U36853" s="43"/>
      <c r="AE36853"/>
    </row>
    <row r="36854" spans="1:31">
      <c r="A36854">
        <v>86580</v>
      </c>
      <c r="B36854" t="s">
        <v>31237</v>
      </c>
      <c r="C36854" t="s">
        <v>33477</v>
      </c>
      <c r="D36854" t="e">
        <v>#N/A</v>
      </c>
      <c r="E36854"/>
      <c r="F36854"/>
      <c r="G36854"/>
      <c r="H36854"/>
      <c r="I36854"/>
      <c r="J36854"/>
      <c r="U36854" s="43"/>
      <c r="AE36854"/>
    </row>
    <row r="36855" spans="1:31">
      <c r="A36855">
        <v>86210</v>
      </c>
      <c r="B36855" t="s">
        <v>31238</v>
      </c>
      <c r="C36855" t="s">
        <v>33477</v>
      </c>
      <c r="D36855" t="s">
        <v>33476</v>
      </c>
      <c r="E36855"/>
      <c r="F36855"/>
      <c r="G36855"/>
      <c r="H36855"/>
      <c r="I36855"/>
      <c r="J36855"/>
      <c r="U36855" s="43"/>
      <c r="AE36855"/>
    </row>
    <row r="36856" spans="1:31">
      <c r="A36856">
        <v>86170</v>
      </c>
      <c r="B36856" t="s">
        <v>31239</v>
      </c>
      <c r="C36856" t="s">
        <v>33477</v>
      </c>
      <c r="D36856" t="s">
        <v>33476</v>
      </c>
      <c r="E36856"/>
      <c r="F36856"/>
      <c r="G36856"/>
      <c r="H36856"/>
      <c r="I36856"/>
      <c r="J36856"/>
      <c r="U36856" s="43"/>
      <c r="AE36856"/>
    </row>
    <row r="36857" spans="1:31">
      <c r="A36857">
        <v>86170</v>
      </c>
      <c r="B36857" t="s">
        <v>31240</v>
      </c>
      <c r="C36857" t="s">
        <v>33477</v>
      </c>
      <c r="D36857" t="s">
        <v>33476</v>
      </c>
      <c r="E36857"/>
      <c r="F36857"/>
      <c r="G36857"/>
      <c r="H36857"/>
      <c r="I36857"/>
      <c r="J36857"/>
      <c r="U36857" s="43"/>
      <c r="AE36857"/>
    </row>
    <row r="36858" spans="1:31">
      <c r="A36858">
        <v>87700</v>
      </c>
      <c r="B36858" t="s">
        <v>31241</v>
      </c>
      <c r="C36858" t="s">
        <v>33477</v>
      </c>
      <c r="D36858" t="s">
        <v>33476</v>
      </c>
      <c r="E36858"/>
      <c r="F36858"/>
      <c r="G36858"/>
      <c r="H36858"/>
      <c r="I36858"/>
      <c r="J36858"/>
      <c r="U36858" s="43"/>
      <c r="AE36858"/>
    </row>
    <row r="36859" spans="1:31">
      <c r="A36859">
        <v>87240</v>
      </c>
      <c r="B36859" t="s">
        <v>31242</v>
      </c>
      <c r="C36859" t="s">
        <v>33477</v>
      </c>
      <c r="D36859" t="s">
        <v>33476</v>
      </c>
      <c r="E36859"/>
      <c r="F36859"/>
      <c r="G36859"/>
      <c r="H36859"/>
      <c r="I36859"/>
      <c r="J36859"/>
      <c r="U36859" s="43"/>
      <c r="AE36859"/>
    </row>
    <row r="36860" spans="1:31">
      <c r="A36860">
        <v>87160</v>
      </c>
      <c r="B36860" t="s">
        <v>31243</v>
      </c>
      <c r="C36860" t="s">
        <v>33477</v>
      </c>
      <c r="D36860" t="s">
        <v>33476</v>
      </c>
      <c r="E36860"/>
      <c r="F36860"/>
      <c r="G36860"/>
      <c r="H36860"/>
      <c r="I36860"/>
      <c r="J36860"/>
      <c r="U36860" s="43"/>
      <c r="AE36860"/>
    </row>
    <row r="36861" spans="1:31">
      <c r="A36861">
        <v>87120</v>
      </c>
      <c r="B36861" t="s">
        <v>31244</v>
      </c>
      <c r="C36861" t="s">
        <v>33477</v>
      </c>
      <c r="D36861" t="s">
        <v>33476</v>
      </c>
      <c r="E36861"/>
      <c r="F36861"/>
      <c r="G36861"/>
      <c r="H36861"/>
      <c r="I36861"/>
      <c r="J36861"/>
      <c r="U36861" s="43"/>
      <c r="AE36861"/>
    </row>
    <row r="36862" spans="1:31">
      <c r="A36862">
        <v>87220</v>
      </c>
      <c r="B36862" t="s">
        <v>31245</v>
      </c>
      <c r="C36862" t="s">
        <v>33477</v>
      </c>
      <c r="D36862" t="s">
        <v>33476</v>
      </c>
      <c r="E36862"/>
      <c r="F36862"/>
      <c r="G36862"/>
      <c r="H36862"/>
      <c r="I36862"/>
      <c r="J36862"/>
      <c r="U36862" s="43"/>
      <c r="AE36862"/>
    </row>
    <row r="36863" spans="1:31">
      <c r="A36863">
        <v>87360</v>
      </c>
      <c r="B36863" t="s">
        <v>31246</v>
      </c>
      <c r="C36863" t="s">
        <v>33477</v>
      </c>
      <c r="D36863" t="s">
        <v>33476</v>
      </c>
      <c r="E36863"/>
      <c r="F36863"/>
      <c r="G36863"/>
      <c r="H36863"/>
      <c r="I36863"/>
      <c r="J36863"/>
      <c r="U36863" s="43"/>
      <c r="AE36863"/>
    </row>
    <row r="36864" spans="1:31">
      <c r="A36864">
        <v>87290</v>
      </c>
      <c r="B36864" t="s">
        <v>31247</v>
      </c>
      <c r="C36864" t="s">
        <v>33477</v>
      </c>
      <c r="D36864" t="s">
        <v>33476</v>
      </c>
      <c r="E36864"/>
      <c r="F36864"/>
      <c r="G36864"/>
      <c r="H36864"/>
      <c r="I36864"/>
      <c r="J36864"/>
      <c r="U36864" s="43"/>
      <c r="AE36864"/>
    </row>
    <row r="36865" spans="1:31">
      <c r="A36865">
        <v>87210</v>
      </c>
      <c r="B36865" t="s">
        <v>31248</v>
      </c>
      <c r="C36865" t="s">
        <v>33477</v>
      </c>
      <c r="D36865" t="s">
        <v>33476</v>
      </c>
      <c r="E36865"/>
      <c r="F36865"/>
      <c r="G36865"/>
      <c r="H36865"/>
      <c r="I36865"/>
      <c r="J36865"/>
      <c r="U36865" s="43"/>
      <c r="AE36865"/>
    </row>
    <row r="36866" spans="1:31">
      <c r="A36866">
        <v>87120</v>
      </c>
      <c r="B36866" t="s">
        <v>31249</v>
      </c>
      <c r="C36866" t="s">
        <v>33477</v>
      </c>
      <c r="D36866" t="s">
        <v>33476</v>
      </c>
      <c r="E36866"/>
      <c r="F36866"/>
      <c r="G36866"/>
      <c r="H36866"/>
      <c r="I36866"/>
      <c r="J36866"/>
      <c r="U36866" s="43"/>
      <c r="AE36866"/>
    </row>
    <row r="36867" spans="1:31">
      <c r="A36867">
        <v>87300</v>
      </c>
      <c r="B36867" t="s">
        <v>31250</v>
      </c>
      <c r="C36867" t="s">
        <v>33477</v>
      </c>
      <c r="D36867" t="s">
        <v>33476</v>
      </c>
      <c r="E36867"/>
      <c r="F36867"/>
      <c r="G36867"/>
      <c r="H36867"/>
      <c r="I36867"/>
      <c r="J36867"/>
      <c r="U36867" s="43"/>
      <c r="AE36867"/>
    </row>
    <row r="36868" spans="1:31">
      <c r="A36868">
        <v>87300</v>
      </c>
      <c r="B36868" t="s">
        <v>5338</v>
      </c>
      <c r="C36868" t="s">
        <v>33477</v>
      </c>
      <c r="D36868" t="s">
        <v>33476</v>
      </c>
      <c r="E36868"/>
      <c r="F36868"/>
      <c r="G36868"/>
      <c r="H36868"/>
      <c r="I36868"/>
      <c r="J36868"/>
      <c r="U36868" s="43"/>
      <c r="AE36868"/>
    </row>
    <row r="36869" spans="1:31">
      <c r="A36869">
        <v>87370</v>
      </c>
      <c r="B36869" t="s">
        <v>31251</v>
      </c>
      <c r="C36869" t="s">
        <v>33477</v>
      </c>
      <c r="D36869" t="e">
        <v>#N/A</v>
      </c>
      <c r="E36869"/>
      <c r="F36869"/>
      <c r="G36869"/>
      <c r="H36869"/>
      <c r="I36869"/>
      <c r="J36869"/>
      <c r="U36869" s="43"/>
      <c r="AE36869"/>
    </row>
    <row r="36870" spans="1:31">
      <c r="A36870">
        <v>87250</v>
      </c>
      <c r="B36870" t="s">
        <v>31252</v>
      </c>
      <c r="C36870" t="s">
        <v>33477</v>
      </c>
      <c r="D36870" t="s">
        <v>33476</v>
      </c>
      <c r="E36870"/>
      <c r="F36870"/>
      <c r="G36870"/>
      <c r="H36870"/>
      <c r="I36870"/>
      <c r="J36870"/>
      <c r="U36870" s="43"/>
      <c r="AE36870"/>
    </row>
    <row r="36871" spans="1:31">
      <c r="A36871">
        <v>87250</v>
      </c>
      <c r="B36871" t="s">
        <v>31252</v>
      </c>
      <c r="C36871" t="s">
        <v>33477</v>
      </c>
      <c r="D36871" t="s">
        <v>33476</v>
      </c>
      <c r="E36871"/>
      <c r="F36871"/>
      <c r="G36871"/>
      <c r="H36871"/>
      <c r="I36871"/>
      <c r="J36871"/>
      <c r="U36871" s="43"/>
      <c r="AE36871"/>
    </row>
    <row r="36872" spans="1:31">
      <c r="A36872">
        <v>87700</v>
      </c>
      <c r="B36872" t="s">
        <v>31253</v>
      </c>
      <c r="C36872" t="s">
        <v>33477</v>
      </c>
      <c r="D36872" t="s">
        <v>33476</v>
      </c>
      <c r="E36872"/>
      <c r="F36872"/>
      <c r="G36872"/>
      <c r="H36872"/>
      <c r="I36872"/>
      <c r="J36872"/>
      <c r="U36872" s="43"/>
      <c r="AE36872"/>
    </row>
    <row r="36873" spans="1:31">
      <c r="A36873">
        <v>87340</v>
      </c>
      <c r="B36873" t="s">
        <v>31254</v>
      </c>
      <c r="C36873" t="s">
        <v>33477</v>
      </c>
      <c r="D36873" t="s">
        <v>33476</v>
      </c>
      <c r="E36873"/>
      <c r="F36873"/>
      <c r="G36873"/>
      <c r="H36873"/>
      <c r="I36873"/>
      <c r="J36873"/>
      <c r="U36873" s="43"/>
      <c r="AE36873"/>
    </row>
    <row r="36874" spans="1:31">
      <c r="A36874">
        <v>87300</v>
      </c>
      <c r="B36874" t="s">
        <v>15506</v>
      </c>
      <c r="C36874" t="s">
        <v>33477</v>
      </c>
      <c r="D36874" t="s">
        <v>33476</v>
      </c>
      <c r="E36874"/>
      <c r="F36874"/>
      <c r="G36874"/>
      <c r="H36874"/>
      <c r="I36874"/>
      <c r="J36874"/>
      <c r="U36874" s="43"/>
      <c r="AE36874"/>
    </row>
    <row r="36875" spans="1:31">
      <c r="A36875">
        <v>87300</v>
      </c>
      <c r="B36875" t="s">
        <v>31255</v>
      </c>
      <c r="C36875" t="s">
        <v>33477</v>
      </c>
      <c r="D36875" t="s">
        <v>33476</v>
      </c>
      <c r="E36875"/>
      <c r="F36875"/>
      <c r="G36875"/>
      <c r="H36875"/>
      <c r="I36875"/>
      <c r="J36875"/>
      <c r="U36875" s="43"/>
      <c r="AE36875"/>
    </row>
    <row r="36876" spans="1:31">
      <c r="A36876">
        <v>87220</v>
      </c>
      <c r="B36876" t="s">
        <v>31256</v>
      </c>
      <c r="C36876" t="s">
        <v>33477</v>
      </c>
      <c r="D36876" t="s">
        <v>33476</v>
      </c>
      <c r="E36876"/>
      <c r="F36876"/>
      <c r="G36876"/>
      <c r="H36876"/>
      <c r="I36876"/>
      <c r="J36876"/>
      <c r="U36876" s="43"/>
      <c r="AE36876"/>
    </row>
    <row r="36877" spans="1:31">
      <c r="A36877">
        <v>87270</v>
      </c>
      <c r="B36877" t="s">
        <v>31257</v>
      </c>
      <c r="C36877" t="s">
        <v>33477</v>
      </c>
      <c r="D36877" t="s">
        <v>33476</v>
      </c>
      <c r="E36877"/>
      <c r="F36877"/>
      <c r="G36877"/>
      <c r="H36877"/>
      <c r="I36877"/>
      <c r="J36877"/>
      <c r="U36877" s="43"/>
      <c r="AE36877"/>
    </row>
    <row r="36878" spans="1:31">
      <c r="A36878">
        <v>87110</v>
      </c>
      <c r="B36878" t="s">
        <v>31258</v>
      </c>
      <c r="C36878" t="s">
        <v>33477</v>
      </c>
      <c r="D36878" t="s">
        <v>33476</v>
      </c>
      <c r="E36878"/>
      <c r="F36878"/>
      <c r="G36878"/>
      <c r="H36878"/>
      <c r="I36878"/>
      <c r="J36878"/>
      <c r="U36878" s="43"/>
      <c r="AE36878"/>
    </row>
    <row r="36879" spans="1:31">
      <c r="A36879">
        <v>87300</v>
      </c>
      <c r="B36879" t="s">
        <v>31259</v>
      </c>
      <c r="C36879" t="s">
        <v>33477</v>
      </c>
      <c r="D36879" t="s">
        <v>33476</v>
      </c>
      <c r="E36879"/>
      <c r="F36879"/>
      <c r="G36879"/>
      <c r="H36879"/>
      <c r="I36879"/>
      <c r="J36879"/>
      <c r="U36879" s="43"/>
      <c r="AE36879"/>
    </row>
    <row r="36880" spans="1:31">
      <c r="A36880">
        <v>87140</v>
      </c>
      <c r="B36880" t="s">
        <v>31260</v>
      </c>
      <c r="C36880" t="s">
        <v>33477</v>
      </c>
      <c r="D36880" t="s">
        <v>33476</v>
      </c>
      <c r="E36880"/>
      <c r="F36880"/>
      <c r="G36880"/>
      <c r="H36880"/>
      <c r="I36880"/>
      <c r="J36880"/>
      <c r="U36880" s="43"/>
      <c r="AE36880"/>
    </row>
    <row r="36881" spans="1:31">
      <c r="A36881">
        <v>87460</v>
      </c>
      <c r="B36881" t="s">
        <v>31261</v>
      </c>
      <c r="C36881" t="s">
        <v>33477</v>
      </c>
      <c r="D36881" t="s">
        <v>33476</v>
      </c>
      <c r="E36881"/>
      <c r="F36881"/>
      <c r="G36881"/>
      <c r="H36881"/>
      <c r="I36881"/>
      <c r="J36881"/>
      <c r="U36881" s="43"/>
      <c r="AE36881"/>
    </row>
    <row r="36882" spans="1:31">
      <c r="A36882">
        <v>87800</v>
      </c>
      <c r="B36882" t="s">
        <v>31262</v>
      </c>
      <c r="C36882" t="s">
        <v>33477</v>
      </c>
      <c r="D36882" t="s">
        <v>33476</v>
      </c>
      <c r="E36882"/>
      <c r="F36882"/>
      <c r="G36882"/>
      <c r="H36882"/>
      <c r="I36882"/>
      <c r="J36882"/>
      <c r="U36882" s="43"/>
      <c r="AE36882"/>
    </row>
    <row r="36883" spans="1:31">
      <c r="A36883">
        <v>87230</v>
      </c>
      <c r="B36883" t="s">
        <v>31263</v>
      </c>
      <c r="C36883" t="s">
        <v>33477</v>
      </c>
      <c r="D36883" t="s">
        <v>33476</v>
      </c>
      <c r="E36883"/>
      <c r="F36883"/>
      <c r="G36883"/>
      <c r="H36883"/>
      <c r="I36883"/>
      <c r="J36883"/>
      <c r="U36883" s="43"/>
      <c r="AE36883"/>
    </row>
    <row r="36884" spans="1:31">
      <c r="A36884">
        <v>87230</v>
      </c>
      <c r="B36884" t="s">
        <v>31263</v>
      </c>
      <c r="C36884" t="s">
        <v>33477</v>
      </c>
      <c r="D36884" t="s">
        <v>33476</v>
      </c>
      <c r="E36884"/>
      <c r="F36884"/>
      <c r="G36884"/>
      <c r="H36884"/>
      <c r="I36884"/>
      <c r="J36884"/>
      <c r="U36884" s="43"/>
      <c r="AE36884"/>
    </row>
    <row r="36885" spans="1:31">
      <c r="A36885">
        <v>87320</v>
      </c>
      <c r="B36885" t="s">
        <v>31264</v>
      </c>
      <c r="C36885" t="s">
        <v>33477</v>
      </c>
      <c r="D36885" t="s">
        <v>33476</v>
      </c>
      <c r="E36885"/>
      <c r="F36885"/>
      <c r="G36885"/>
      <c r="H36885"/>
      <c r="I36885"/>
      <c r="J36885"/>
      <c r="U36885" s="43"/>
      <c r="AE36885"/>
    </row>
    <row r="36886" spans="1:31">
      <c r="A36886">
        <v>87320</v>
      </c>
      <c r="B36886" t="s">
        <v>31264</v>
      </c>
      <c r="C36886" t="s">
        <v>33477</v>
      </c>
      <c r="D36886" t="s">
        <v>33476</v>
      </c>
      <c r="E36886"/>
      <c r="F36886"/>
      <c r="G36886"/>
      <c r="H36886"/>
      <c r="I36886"/>
      <c r="J36886"/>
      <c r="U36886" s="43"/>
      <c r="AE36886"/>
    </row>
    <row r="36887" spans="1:31">
      <c r="A36887">
        <v>87320</v>
      </c>
      <c r="B36887" t="s">
        <v>31264</v>
      </c>
      <c r="C36887" t="s">
        <v>33477</v>
      </c>
      <c r="D36887" t="s">
        <v>33476</v>
      </c>
      <c r="E36887"/>
      <c r="F36887"/>
      <c r="G36887"/>
      <c r="H36887"/>
      <c r="I36887"/>
      <c r="J36887"/>
      <c r="U36887" s="43"/>
      <c r="AE36887"/>
    </row>
    <row r="36888" spans="1:31">
      <c r="A36888">
        <v>87330</v>
      </c>
      <c r="B36888" t="s">
        <v>31264</v>
      </c>
      <c r="C36888" t="s">
        <v>33477</v>
      </c>
      <c r="D36888" t="s">
        <v>33476</v>
      </c>
      <c r="E36888"/>
      <c r="F36888"/>
      <c r="G36888"/>
      <c r="H36888"/>
      <c r="I36888"/>
      <c r="J36888"/>
      <c r="U36888" s="43"/>
      <c r="AE36888"/>
    </row>
    <row r="36889" spans="1:31">
      <c r="A36889">
        <v>87230</v>
      </c>
      <c r="B36889" t="s">
        <v>31265</v>
      </c>
      <c r="C36889" t="s">
        <v>33477</v>
      </c>
      <c r="D36889" t="s">
        <v>33476</v>
      </c>
      <c r="E36889"/>
      <c r="F36889"/>
      <c r="G36889"/>
      <c r="H36889"/>
      <c r="I36889"/>
      <c r="J36889"/>
      <c r="U36889" s="43"/>
      <c r="AE36889"/>
    </row>
    <row r="36890" spans="1:31">
      <c r="A36890">
        <v>87200</v>
      </c>
      <c r="B36890" t="s">
        <v>31266</v>
      </c>
      <c r="C36890" t="s">
        <v>33477</v>
      </c>
      <c r="D36890" t="s">
        <v>33476</v>
      </c>
      <c r="E36890"/>
      <c r="F36890"/>
      <c r="G36890"/>
      <c r="H36890"/>
      <c r="I36890"/>
      <c r="J36890"/>
      <c r="U36890" s="43"/>
      <c r="AE36890"/>
    </row>
    <row r="36891" spans="1:31">
      <c r="A36891">
        <v>87500</v>
      </c>
      <c r="B36891" t="s">
        <v>31267</v>
      </c>
      <c r="C36891" t="s">
        <v>33477</v>
      </c>
      <c r="D36891" t="s">
        <v>33476</v>
      </c>
      <c r="E36891"/>
      <c r="F36891"/>
      <c r="G36891"/>
      <c r="H36891"/>
      <c r="I36891"/>
      <c r="J36891"/>
      <c r="U36891" s="43"/>
      <c r="AE36891"/>
    </row>
    <row r="36892" spans="1:31">
      <c r="A36892">
        <v>87230</v>
      </c>
      <c r="B36892" t="s">
        <v>23451</v>
      </c>
      <c r="C36892" t="s">
        <v>33477</v>
      </c>
      <c r="D36892" t="s">
        <v>33476</v>
      </c>
      <c r="E36892"/>
      <c r="F36892"/>
      <c r="G36892"/>
      <c r="H36892"/>
      <c r="I36892"/>
      <c r="J36892"/>
      <c r="U36892" s="43"/>
      <c r="AE36892"/>
    </row>
    <row r="36893" spans="1:31">
      <c r="A36893">
        <v>87140</v>
      </c>
      <c r="B36893" t="s">
        <v>31268</v>
      </c>
      <c r="C36893" t="s">
        <v>33477</v>
      </c>
      <c r="D36893" t="s">
        <v>33476</v>
      </c>
      <c r="E36893"/>
      <c r="F36893"/>
      <c r="G36893"/>
      <c r="H36893"/>
      <c r="I36893"/>
      <c r="J36893"/>
      <c r="U36893" s="43"/>
      <c r="AE36893"/>
    </row>
    <row r="36894" spans="1:31">
      <c r="A36894">
        <v>87150</v>
      </c>
      <c r="B36894" t="s">
        <v>31269</v>
      </c>
      <c r="C36894" t="s">
        <v>33477</v>
      </c>
      <c r="D36894" t="s">
        <v>33476</v>
      </c>
      <c r="E36894"/>
      <c r="F36894"/>
      <c r="G36894"/>
      <c r="H36894"/>
      <c r="I36894"/>
      <c r="J36894"/>
      <c r="U36894" s="43"/>
      <c r="AE36894"/>
    </row>
    <row r="36895" spans="1:31">
      <c r="A36895">
        <v>87400</v>
      </c>
      <c r="B36895" t="s">
        <v>31270</v>
      </c>
      <c r="C36895" t="s">
        <v>33477</v>
      </c>
      <c r="D36895" t="s">
        <v>33476</v>
      </c>
      <c r="E36895"/>
      <c r="F36895"/>
      <c r="G36895"/>
      <c r="H36895"/>
      <c r="I36895"/>
      <c r="J36895"/>
      <c r="U36895" s="43"/>
      <c r="AE36895"/>
    </row>
    <row r="36896" spans="1:31">
      <c r="A36896">
        <v>87230</v>
      </c>
      <c r="B36896" t="s">
        <v>31271</v>
      </c>
      <c r="C36896" t="s">
        <v>33477</v>
      </c>
      <c r="D36896" t="s">
        <v>33476</v>
      </c>
      <c r="E36896"/>
      <c r="F36896"/>
      <c r="G36896"/>
      <c r="H36896"/>
      <c r="I36896"/>
      <c r="J36896"/>
      <c r="U36896" s="43"/>
      <c r="AE36896"/>
    </row>
    <row r="36897" spans="1:31">
      <c r="A36897">
        <v>87440</v>
      </c>
      <c r="B36897" t="s">
        <v>31272</v>
      </c>
      <c r="C36897" t="s">
        <v>33477</v>
      </c>
      <c r="D36897" t="s">
        <v>33476</v>
      </c>
      <c r="E36897"/>
      <c r="F36897"/>
      <c r="G36897"/>
      <c r="H36897"/>
      <c r="I36897"/>
      <c r="J36897"/>
      <c r="U36897" s="43"/>
      <c r="AE36897"/>
    </row>
    <row r="36898" spans="1:31">
      <c r="A36898">
        <v>87270</v>
      </c>
      <c r="B36898" t="s">
        <v>31273</v>
      </c>
      <c r="C36898" t="s">
        <v>33477</v>
      </c>
      <c r="D36898" t="s">
        <v>33476</v>
      </c>
      <c r="E36898"/>
      <c r="F36898"/>
      <c r="G36898"/>
      <c r="H36898"/>
      <c r="I36898"/>
      <c r="J36898"/>
      <c r="U36898" s="43"/>
      <c r="AE36898"/>
    </row>
    <row r="36899" spans="1:31">
      <c r="A36899">
        <v>87380</v>
      </c>
      <c r="B36899" t="s">
        <v>31274</v>
      </c>
      <c r="C36899" t="s">
        <v>33477</v>
      </c>
      <c r="D36899" t="s">
        <v>33476</v>
      </c>
      <c r="E36899"/>
      <c r="F36899"/>
      <c r="G36899"/>
      <c r="H36899"/>
      <c r="I36899"/>
      <c r="J36899"/>
      <c r="U36899" s="43"/>
      <c r="AE36899"/>
    </row>
    <row r="36900" spans="1:31">
      <c r="A36900">
        <v>87130</v>
      </c>
      <c r="B36900" t="s">
        <v>31275</v>
      </c>
      <c r="C36900" t="s">
        <v>33477</v>
      </c>
      <c r="D36900" t="s">
        <v>33476</v>
      </c>
      <c r="E36900"/>
      <c r="F36900"/>
      <c r="G36900"/>
      <c r="H36900"/>
      <c r="I36900"/>
      <c r="J36900"/>
      <c r="U36900" s="43"/>
      <c r="AE36900"/>
    </row>
    <row r="36901" spans="1:31">
      <c r="A36901">
        <v>87290</v>
      </c>
      <c r="B36901" t="s">
        <v>31276</v>
      </c>
      <c r="C36901" t="s">
        <v>33477</v>
      </c>
      <c r="D36901" t="s">
        <v>33476</v>
      </c>
      <c r="E36901"/>
      <c r="F36901"/>
      <c r="G36901"/>
      <c r="H36901"/>
      <c r="I36901"/>
      <c r="J36901"/>
      <c r="U36901" s="43"/>
      <c r="AE36901"/>
    </row>
    <row r="36902" spans="1:31">
      <c r="A36902">
        <v>87400</v>
      </c>
      <c r="B36902" t="s">
        <v>31277</v>
      </c>
      <c r="C36902" t="s">
        <v>33477</v>
      </c>
      <c r="D36902" t="s">
        <v>33476</v>
      </c>
      <c r="E36902"/>
      <c r="F36902"/>
      <c r="G36902"/>
      <c r="H36902"/>
      <c r="I36902"/>
      <c r="J36902"/>
      <c r="U36902" s="43"/>
      <c r="AE36902"/>
    </row>
    <row r="36903" spans="1:31">
      <c r="A36903">
        <v>87460</v>
      </c>
      <c r="B36903" t="s">
        <v>31278</v>
      </c>
      <c r="C36903" t="s">
        <v>33477</v>
      </c>
      <c r="D36903" t="s">
        <v>33476</v>
      </c>
      <c r="E36903"/>
      <c r="F36903"/>
      <c r="G36903"/>
      <c r="H36903"/>
      <c r="I36903"/>
      <c r="J36903"/>
      <c r="U36903" s="43"/>
      <c r="AE36903"/>
    </row>
    <row r="36904" spans="1:31">
      <c r="A36904">
        <v>87600</v>
      </c>
      <c r="B36904" t="s">
        <v>31279</v>
      </c>
      <c r="C36904" t="s">
        <v>33477</v>
      </c>
      <c r="D36904" t="s">
        <v>33476</v>
      </c>
      <c r="E36904"/>
      <c r="F36904"/>
      <c r="G36904"/>
      <c r="H36904"/>
      <c r="I36904"/>
      <c r="J36904"/>
      <c r="U36904" s="43"/>
      <c r="AE36904"/>
    </row>
    <row r="36905" spans="1:31">
      <c r="A36905">
        <v>87520</v>
      </c>
      <c r="B36905" t="s">
        <v>31280</v>
      </c>
      <c r="C36905" t="s">
        <v>33477</v>
      </c>
      <c r="D36905" t="s">
        <v>33476</v>
      </c>
      <c r="E36905"/>
      <c r="F36905"/>
      <c r="G36905"/>
      <c r="H36905"/>
      <c r="I36905"/>
      <c r="J36905"/>
      <c r="U36905" s="43"/>
      <c r="AE36905"/>
    </row>
    <row r="36906" spans="1:31">
      <c r="A36906">
        <v>87310</v>
      </c>
      <c r="B36906" t="s">
        <v>31281</v>
      </c>
      <c r="C36906" t="s">
        <v>33477</v>
      </c>
      <c r="D36906" t="s">
        <v>33476</v>
      </c>
      <c r="E36906"/>
      <c r="F36906"/>
      <c r="G36906"/>
      <c r="H36906"/>
      <c r="I36906"/>
      <c r="J36906"/>
      <c r="U36906" s="43"/>
      <c r="AE36906"/>
    </row>
    <row r="36907" spans="1:31">
      <c r="A36907">
        <v>87140</v>
      </c>
      <c r="B36907" t="s">
        <v>31282</v>
      </c>
      <c r="C36907" t="s">
        <v>33477</v>
      </c>
      <c r="D36907" t="s">
        <v>33476</v>
      </c>
      <c r="E36907"/>
      <c r="F36907"/>
      <c r="G36907"/>
      <c r="H36907"/>
      <c r="I36907"/>
      <c r="J36907"/>
      <c r="U36907" s="43"/>
      <c r="AE36907"/>
    </row>
    <row r="36908" spans="1:31">
      <c r="A36908">
        <v>87920</v>
      </c>
      <c r="B36908" t="s">
        <v>31283</v>
      </c>
      <c r="C36908" t="s">
        <v>33477</v>
      </c>
      <c r="D36908" t="e">
        <v>#N/A</v>
      </c>
      <c r="E36908"/>
      <c r="F36908"/>
      <c r="G36908"/>
      <c r="H36908"/>
      <c r="I36908"/>
      <c r="J36908"/>
      <c r="U36908" s="43"/>
      <c r="AE36908"/>
    </row>
    <row r="36909" spans="1:31">
      <c r="A36909">
        <v>87500</v>
      </c>
      <c r="B36909" t="s">
        <v>31284</v>
      </c>
      <c r="C36909" t="s">
        <v>33477</v>
      </c>
      <c r="D36909" t="s">
        <v>33476</v>
      </c>
      <c r="E36909"/>
      <c r="F36909"/>
      <c r="G36909"/>
      <c r="H36909"/>
      <c r="I36909"/>
      <c r="J36909"/>
      <c r="U36909" s="43"/>
      <c r="AE36909"/>
    </row>
    <row r="36910" spans="1:31">
      <c r="A36910">
        <v>87270</v>
      </c>
      <c r="B36910" t="s">
        <v>31285</v>
      </c>
      <c r="C36910" t="s">
        <v>33477</v>
      </c>
      <c r="D36910" t="s">
        <v>33476</v>
      </c>
      <c r="E36910"/>
      <c r="F36910"/>
      <c r="G36910"/>
      <c r="H36910"/>
      <c r="I36910"/>
      <c r="J36910"/>
      <c r="U36910" s="43"/>
      <c r="AE36910"/>
    </row>
    <row r="36911" spans="1:31">
      <c r="A36911">
        <v>87130</v>
      </c>
      <c r="B36911" t="s">
        <v>31286</v>
      </c>
      <c r="C36911" t="s">
        <v>33477</v>
      </c>
      <c r="D36911" t="s">
        <v>33476</v>
      </c>
      <c r="E36911"/>
      <c r="F36911"/>
      <c r="G36911"/>
      <c r="H36911"/>
      <c r="I36911"/>
      <c r="J36911"/>
      <c r="U36911" s="43"/>
      <c r="AE36911"/>
    </row>
    <row r="36912" spans="1:31">
      <c r="A36912">
        <v>87210</v>
      </c>
      <c r="B36912" t="s">
        <v>31287</v>
      </c>
      <c r="C36912" t="s">
        <v>33477</v>
      </c>
      <c r="D36912" t="s">
        <v>33476</v>
      </c>
      <c r="E36912"/>
      <c r="F36912"/>
      <c r="G36912"/>
      <c r="H36912"/>
      <c r="I36912"/>
      <c r="J36912"/>
      <c r="U36912" s="43"/>
      <c r="AE36912"/>
    </row>
    <row r="36913" spans="1:31">
      <c r="A36913">
        <v>87160</v>
      </c>
      <c r="B36913" t="s">
        <v>31288</v>
      </c>
      <c r="C36913" t="s">
        <v>33477</v>
      </c>
      <c r="D36913" t="s">
        <v>33476</v>
      </c>
      <c r="E36913"/>
      <c r="F36913"/>
      <c r="G36913"/>
      <c r="H36913"/>
      <c r="I36913"/>
      <c r="J36913"/>
      <c r="U36913" s="43"/>
      <c r="AE36913"/>
    </row>
    <row r="36914" spans="1:31">
      <c r="A36914">
        <v>87150</v>
      </c>
      <c r="B36914" t="s">
        <v>5124</v>
      </c>
      <c r="C36914" t="s">
        <v>33477</v>
      </c>
      <c r="D36914" t="s">
        <v>33476</v>
      </c>
      <c r="E36914"/>
      <c r="F36914"/>
      <c r="G36914"/>
      <c r="H36914"/>
      <c r="I36914"/>
      <c r="J36914"/>
      <c r="U36914" s="43"/>
      <c r="AE36914"/>
    </row>
    <row r="36915" spans="1:31">
      <c r="A36915">
        <v>87210</v>
      </c>
      <c r="B36915" t="s">
        <v>31289</v>
      </c>
      <c r="C36915" t="s">
        <v>33477</v>
      </c>
      <c r="D36915" t="s">
        <v>33476</v>
      </c>
      <c r="E36915"/>
      <c r="F36915"/>
      <c r="G36915"/>
      <c r="H36915"/>
      <c r="I36915"/>
      <c r="J36915"/>
      <c r="U36915" s="43"/>
      <c r="AE36915"/>
    </row>
    <row r="36916" spans="1:31">
      <c r="A36916">
        <v>87190</v>
      </c>
      <c r="B36916" t="s">
        <v>31290</v>
      </c>
      <c r="C36916" t="s">
        <v>33477</v>
      </c>
      <c r="D36916" t="s">
        <v>33476</v>
      </c>
      <c r="E36916"/>
      <c r="F36916"/>
      <c r="G36916"/>
      <c r="H36916"/>
      <c r="I36916"/>
      <c r="J36916"/>
      <c r="U36916" s="43"/>
      <c r="AE36916"/>
    </row>
    <row r="36917" spans="1:31">
      <c r="A36917">
        <v>87120</v>
      </c>
      <c r="B36917" t="s">
        <v>31291</v>
      </c>
      <c r="C36917" t="s">
        <v>33477</v>
      </c>
      <c r="D36917" t="s">
        <v>33476</v>
      </c>
      <c r="E36917"/>
      <c r="F36917"/>
      <c r="G36917"/>
      <c r="H36917"/>
      <c r="I36917"/>
      <c r="J36917"/>
      <c r="U36917" s="43"/>
      <c r="AE36917"/>
    </row>
    <row r="36918" spans="1:31">
      <c r="A36918">
        <v>87210</v>
      </c>
      <c r="B36918" t="s">
        <v>31292</v>
      </c>
      <c r="C36918" t="s">
        <v>33477</v>
      </c>
      <c r="D36918" t="s">
        <v>33476</v>
      </c>
      <c r="E36918"/>
      <c r="F36918"/>
      <c r="G36918"/>
      <c r="H36918"/>
      <c r="I36918"/>
      <c r="J36918"/>
      <c r="U36918" s="43"/>
      <c r="AE36918"/>
    </row>
    <row r="36919" spans="1:31">
      <c r="A36919">
        <v>87230</v>
      </c>
      <c r="B36919" t="s">
        <v>31293</v>
      </c>
      <c r="C36919" t="s">
        <v>33477</v>
      </c>
      <c r="D36919" t="s">
        <v>33476</v>
      </c>
      <c r="E36919"/>
      <c r="F36919"/>
      <c r="G36919"/>
      <c r="H36919"/>
      <c r="I36919"/>
      <c r="J36919"/>
      <c r="U36919" s="43"/>
      <c r="AE36919"/>
    </row>
    <row r="36920" spans="1:31">
      <c r="A36920">
        <v>87190</v>
      </c>
      <c r="B36920" t="s">
        <v>31294</v>
      </c>
      <c r="C36920" t="s">
        <v>33477</v>
      </c>
      <c r="D36920" t="s">
        <v>33476</v>
      </c>
      <c r="E36920"/>
      <c r="F36920"/>
      <c r="G36920"/>
      <c r="H36920"/>
      <c r="I36920"/>
      <c r="J36920"/>
      <c r="U36920" s="43"/>
      <c r="AE36920"/>
    </row>
    <row r="36921" spans="1:31">
      <c r="A36921">
        <v>87400</v>
      </c>
      <c r="B36921" t="s">
        <v>31295</v>
      </c>
      <c r="C36921" t="s">
        <v>33477</v>
      </c>
      <c r="D36921" t="s">
        <v>33476</v>
      </c>
      <c r="E36921"/>
      <c r="F36921"/>
      <c r="G36921"/>
      <c r="H36921"/>
      <c r="I36921"/>
      <c r="J36921"/>
      <c r="U36921" s="43"/>
      <c r="AE36921"/>
    </row>
    <row r="36922" spans="1:31">
      <c r="A36922">
        <v>87220</v>
      </c>
      <c r="B36922" t="s">
        <v>31296</v>
      </c>
      <c r="C36922" t="s">
        <v>33477</v>
      </c>
      <c r="D36922" t="s">
        <v>33476</v>
      </c>
      <c r="E36922"/>
      <c r="F36922"/>
      <c r="G36922"/>
      <c r="H36922"/>
      <c r="I36922"/>
      <c r="J36922"/>
      <c r="U36922" s="43"/>
      <c r="AE36922"/>
    </row>
    <row r="36923" spans="1:31">
      <c r="A36923">
        <v>87120</v>
      </c>
      <c r="B36923" t="s">
        <v>31297</v>
      </c>
      <c r="C36923" t="s">
        <v>33477</v>
      </c>
      <c r="D36923" t="s">
        <v>33476</v>
      </c>
      <c r="E36923"/>
      <c r="F36923"/>
      <c r="G36923"/>
      <c r="H36923"/>
      <c r="I36923"/>
      <c r="J36923"/>
      <c r="U36923" s="43"/>
      <c r="AE36923"/>
    </row>
    <row r="36924" spans="1:31">
      <c r="A36924">
        <v>87220</v>
      </c>
      <c r="B36924" t="s">
        <v>31298</v>
      </c>
      <c r="C36924" t="s">
        <v>33477</v>
      </c>
      <c r="D36924" t="s">
        <v>33476</v>
      </c>
      <c r="E36924"/>
      <c r="F36924"/>
      <c r="G36924"/>
      <c r="H36924"/>
      <c r="I36924"/>
      <c r="J36924"/>
      <c r="U36924" s="43"/>
      <c r="AE36924"/>
    </row>
    <row r="36925" spans="1:31">
      <c r="A36925">
        <v>87230</v>
      </c>
      <c r="B36925" t="s">
        <v>31299</v>
      </c>
      <c r="C36925" t="s">
        <v>33477</v>
      </c>
      <c r="D36925" t="s">
        <v>33476</v>
      </c>
      <c r="E36925"/>
      <c r="F36925"/>
      <c r="G36925"/>
      <c r="H36925"/>
      <c r="I36925"/>
      <c r="J36925"/>
      <c r="U36925" s="43"/>
      <c r="AE36925"/>
    </row>
    <row r="36926" spans="1:31">
      <c r="A36926">
        <v>87250</v>
      </c>
      <c r="B36926" t="s">
        <v>31300</v>
      </c>
      <c r="C36926" t="s">
        <v>33477</v>
      </c>
      <c r="D36926" t="s">
        <v>33476</v>
      </c>
      <c r="E36926"/>
      <c r="F36926"/>
      <c r="G36926"/>
      <c r="H36926"/>
      <c r="I36926"/>
      <c r="J36926"/>
      <c r="U36926" s="43"/>
      <c r="AE36926"/>
    </row>
    <row r="36927" spans="1:31">
      <c r="A36927">
        <v>87250</v>
      </c>
      <c r="B36927" t="s">
        <v>31301</v>
      </c>
      <c r="C36927" t="s">
        <v>33477</v>
      </c>
      <c r="D36927" t="s">
        <v>33476</v>
      </c>
      <c r="E36927"/>
      <c r="F36927"/>
      <c r="G36927"/>
      <c r="H36927"/>
      <c r="I36927"/>
      <c r="J36927"/>
      <c r="U36927" s="43"/>
      <c r="AE36927"/>
    </row>
    <row r="36928" spans="1:31">
      <c r="A36928">
        <v>87330</v>
      </c>
      <c r="B36928" t="s">
        <v>31302</v>
      </c>
      <c r="C36928" t="s">
        <v>33477</v>
      </c>
      <c r="D36928" t="s">
        <v>33476</v>
      </c>
      <c r="E36928"/>
      <c r="F36928"/>
      <c r="G36928"/>
      <c r="H36928"/>
      <c r="I36928"/>
      <c r="J36928"/>
      <c r="U36928" s="43"/>
      <c r="AE36928"/>
    </row>
    <row r="36929" spans="1:31">
      <c r="A36929">
        <v>87400</v>
      </c>
      <c r="B36929" t="s">
        <v>31303</v>
      </c>
      <c r="C36929" t="s">
        <v>33477</v>
      </c>
      <c r="D36929" t="s">
        <v>33476</v>
      </c>
      <c r="E36929"/>
      <c r="F36929"/>
      <c r="G36929"/>
      <c r="H36929"/>
      <c r="I36929"/>
      <c r="J36929"/>
      <c r="U36929" s="43"/>
      <c r="AE36929"/>
    </row>
    <row r="36930" spans="1:31">
      <c r="A36930">
        <v>87500</v>
      </c>
      <c r="B36930" t="s">
        <v>31304</v>
      </c>
      <c r="C36930" t="s">
        <v>33477</v>
      </c>
      <c r="D36930" t="s">
        <v>33476</v>
      </c>
      <c r="E36930"/>
      <c r="F36930"/>
      <c r="G36930"/>
      <c r="H36930"/>
      <c r="I36930"/>
      <c r="J36930"/>
      <c r="U36930" s="43"/>
      <c r="AE36930"/>
    </row>
    <row r="36931" spans="1:31">
      <c r="A36931">
        <v>87380</v>
      </c>
      <c r="B36931" t="s">
        <v>31305</v>
      </c>
      <c r="C36931" t="s">
        <v>33477</v>
      </c>
      <c r="D36931" t="s">
        <v>33476</v>
      </c>
      <c r="E36931"/>
      <c r="F36931"/>
      <c r="G36931"/>
      <c r="H36931"/>
      <c r="I36931"/>
      <c r="J36931"/>
      <c r="U36931" s="43"/>
      <c r="AE36931"/>
    </row>
    <row r="36932" spans="1:31">
      <c r="A36932">
        <v>87310</v>
      </c>
      <c r="B36932" t="s">
        <v>31306</v>
      </c>
      <c r="C36932" t="s">
        <v>33477</v>
      </c>
      <c r="D36932" t="s">
        <v>33476</v>
      </c>
      <c r="E36932"/>
      <c r="F36932"/>
      <c r="G36932"/>
      <c r="H36932"/>
      <c r="I36932"/>
      <c r="J36932"/>
      <c r="U36932" s="43"/>
      <c r="AE36932"/>
    </row>
    <row r="36933" spans="1:31">
      <c r="A36933">
        <v>87160</v>
      </c>
      <c r="B36933" t="s">
        <v>31307</v>
      </c>
      <c r="C36933" t="s">
        <v>33477</v>
      </c>
      <c r="D36933" t="s">
        <v>33476</v>
      </c>
      <c r="E36933"/>
      <c r="F36933"/>
      <c r="G36933"/>
      <c r="H36933"/>
      <c r="I36933"/>
      <c r="J36933"/>
      <c r="U36933" s="43"/>
      <c r="AE36933"/>
    </row>
    <row r="36934" spans="1:31">
      <c r="A36934">
        <v>87170</v>
      </c>
      <c r="B36934" t="s">
        <v>31308</v>
      </c>
      <c r="C36934" t="s">
        <v>33477</v>
      </c>
      <c r="D36934" t="s">
        <v>33476</v>
      </c>
      <c r="E36934"/>
      <c r="F36934"/>
      <c r="G36934"/>
      <c r="H36934"/>
      <c r="I36934"/>
      <c r="J36934"/>
      <c r="U36934" s="43"/>
      <c r="AE36934"/>
    </row>
    <row r="36935" spans="1:31">
      <c r="A36935">
        <v>87370</v>
      </c>
      <c r="B36935" t="s">
        <v>31309</v>
      </c>
      <c r="C36935" t="s">
        <v>33477</v>
      </c>
      <c r="D36935" t="e">
        <v>#N/A</v>
      </c>
      <c r="E36935"/>
      <c r="F36935"/>
      <c r="G36935"/>
      <c r="H36935"/>
      <c r="I36935"/>
      <c r="J36935"/>
      <c r="U36935" s="43"/>
      <c r="AE36935"/>
    </row>
    <row r="36936" spans="1:31">
      <c r="A36936">
        <v>87800</v>
      </c>
      <c r="B36936" t="s">
        <v>31310</v>
      </c>
      <c r="C36936" t="s">
        <v>33477</v>
      </c>
      <c r="D36936" t="s">
        <v>33476</v>
      </c>
      <c r="E36936"/>
      <c r="F36936"/>
      <c r="G36936"/>
      <c r="H36936"/>
      <c r="I36936"/>
      <c r="J36936"/>
      <c r="U36936" s="43"/>
      <c r="AE36936"/>
    </row>
    <row r="36937" spans="1:31">
      <c r="A36937">
        <v>87520</v>
      </c>
      <c r="B36937" t="s">
        <v>31311</v>
      </c>
      <c r="C36937" t="s">
        <v>33477</v>
      </c>
      <c r="D36937" t="s">
        <v>33476</v>
      </c>
      <c r="E36937"/>
      <c r="F36937"/>
      <c r="G36937"/>
      <c r="H36937"/>
      <c r="I36937"/>
      <c r="J36937"/>
      <c r="U36937" s="43"/>
      <c r="AE36937"/>
    </row>
    <row r="36938" spans="1:31">
      <c r="A36938">
        <v>87340</v>
      </c>
      <c r="B36938" t="s">
        <v>31312</v>
      </c>
      <c r="C36938" t="s">
        <v>33477</v>
      </c>
      <c r="D36938" t="s">
        <v>33476</v>
      </c>
      <c r="E36938"/>
      <c r="F36938"/>
      <c r="G36938"/>
      <c r="H36938"/>
      <c r="I36938"/>
      <c r="J36938"/>
      <c r="U36938" s="43"/>
      <c r="AE36938"/>
    </row>
    <row r="36939" spans="1:31">
      <c r="A36939">
        <v>87890</v>
      </c>
      <c r="B36939" t="s">
        <v>31313</v>
      </c>
      <c r="C36939" t="s">
        <v>33477</v>
      </c>
      <c r="D36939" t="e">
        <v>#N/A</v>
      </c>
      <c r="E36939"/>
      <c r="F36939"/>
      <c r="G36939"/>
      <c r="H36939"/>
      <c r="I36939"/>
      <c r="J36939"/>
      <c r="U36939" s="43"/>
      <c r="AE36939"/>
    </row>
    <row r="36940" spans="1:31">
      <c r="A36940">
        <v>87800</v>
      </c>
      <c r="B36940" t="s">
        <v>31314</v>
      </c>
      <c r="C36940" t="s">
        <v>33477</v>
      </c>
      <c r="D36940" t="s">
        <v>33476</v>
      </c>
      <c r="E36940"/>
      <c r="F36940"/>
      <c r="G36940"/>
      <c r="H36940"/>
      <c r="I36940"/>
      <c r="J36940"/>
      <c r="U36940" s="43"/>
      <c r="AE36940"/>
    </row>
    <row r="36941" spans="1:31">
      <c r="A36941">
        <v>87500</v>
      </c>
      <c r="B36941" t="s">
        <v>31315</v>
      </c>
      <c r="C36941" t="s">
        <v>33477</v>
      </c>
      <c r="D36941" t="s">
        <v>33476</v>
      </c>
      <c r="E36941"/>
      <c r="F36941"/>
      <c r="G36941"/>
      <c r="H36941"/>
      <c r="I36941"/>
      <c r="J36941"/>
      <c r="U36941" s="43"/>
      <c r="AE36941"/>
    </row>
    <row r="36942" spans="1:31">
      <c r="A36942">
        <v>87370</v>
      </c>
      <c r="B36942" t="s">
        <v>31316</v>
      </c>
      <c r="C36942" t="s">
        <v>33477</v>
      </c>
      <c r="D36942" t="e">
        <v>#N/A</v>
      </c>
      <c r="E36942"/>
      <c r="F36942"/>
      <c r="G36942"/>
      <c r="H36942"/>
      <c r="I36942"/>
      <c r="J36942"/>
      <c r="U36942" s="43"/>
      <c r="AE36942"/>
    </row>
    <row r="36943" spans="1:31">
      <c r="A36943">
        <v>87230</v>
      </c>
      <c r="B36943" t="s">
        <v>31317</v>
      </c>
      <c r="C36943" t="s">
        <v>33477</v>
      </c>
      <c r="D36943" t="s">
        <v>33476</v>
      </c>
      <c r="E36943"/>
      <c r="F36943"/>
      <c r="G36943"/>
      <c r="H36943"/>
      <c r="I36943"/>
      <c r="J36943"/>
      <c r="U36943" s="43"/>
      <c r="AE36943"/>
    </row>
    <row r="36944" spans="1:31">
      <c r="A36944">
        <v>87000</v>
      </c>
      <c r="B36944" t="s">
        <v>31318</v>
      </c>
      <c r="C36944" t="s">
        <v>33477</v>
      </c>
      <c r="D36944" t="s">
        <v>33476</v>
      </c>
      <c r="E36944"/>
      <c r="F36944"/>
      <c r="G36944"/>
      <c r="H36944"/>
      <c r="I36944"/>
      <c r="J36944"/>
      <c r="U36944" s="43"/>
      <c r="AE36944"/>
    </row>
    <row r="36945" spans="1:31">
      <c r="A36945">
        <v>87100</v>
      </c>
      <c r="B36945" t="s">
        <v>31318</v>
      </c>
      <c r="C36945" t="s">
        <v>33477</v>
      </c>
      <c r="D36945" t="e">
        <v>#N/A</v>
      </c>
      <c r="E36945"/>
      <c r="F36945"/>
      <c r="G36945"/>
      <c r="H36945"/>
      <c r="I36945"/>
      <c r="J36945"/>
      <c r="U36945" s="43"/>
      <c r="AE36945"/>
    </row>
    <row r="36946" spans="1:31">
      <c r="A36946">
        <v>87100</v>
      </c>
      <c r="B36946" t="s">
        <v>31318</v>
      </c>
      <c r="C36946" t="s">
        <v>33477</v>
      </c>
      <c r="D36946" t="e">
        <v>#N/A</v>
      </c>
      <c r="E36946"/>
      <c r="F36946"/>
      <c r="G36946"/>
      <c r="H36946"/>
      <c r="I36946"/>
      <c r="J36946"/>
      <c r="U36946" s="43"/>
      <c r="AE36946"/>
    </row>
    <row r="36947" spans="1:31">
      <c r="A36947">
        <v>87280</v>
      </c>
      <c r="B36947" t="s">
        <v>31318</v>
      </c>
      <c r="C36947" t="s">
        <v>33477</v>
      </c>
      <c r="D36947" t="e">
        <v>#N/A</v>
      </c>
      <c r="E36947"/>
      <c r="F36947"/>
      <c r="G36947"/>
      <c r="H36947"/>
      <c r="I36947"/>
      <c r="J36947"/>
      <c r="U36947" s="43"/>
      <c r="AE36947"/>
    </row>
    <row r="36948" spans="1:31">
      <c r="A36948">
        <v>87280</v>
      </c>
      <c r="B36948" t="s">
        <v>31318</v>
      </c>
      <c r="C36948" t="s">
        <v>33477</v>
      </c>
      <c r="D36948" t="e">
        <v>#N/A</v>
      </c>
      <c r="E36948"/>
      <c r="F36948"/>
      <c r="G36948"/>
      <c r="H36948"/>
      <c r="I36948"/>
      <c r="J36948"/>
      <c r="U36948" s="43"/>
      <c r="AE36948"/>
    </row>
    <row r="36949" spans="1:31">
      <c r="A36949">
        <v>87130</v>
      </c>
      <c r="B36949" t="s">
        <v>31319</v>
      </c>
      <c r="C36949" t="s">
        <v>33477</v>
      </c>
      <c r="D36949" t="s">
        <v>33476</v>
      </c>
      <c r="E36949"/>
      <c r="F36949"/>
      <c r="G36949"/>
      <c r="H36949"/>
      <c r="I36949"/>
      <c r="J36949"/>
      <c r="U36949" s="43"/>
      <c r="AE36949"/>
    </row>
    <row r="36950" spans="1:31">
      <c r="A36950">
        <v>87360</v>
      </c>
      <c r="B36950" t="s">
        <v>31320</v>
      </c>
      <c r="C36950" t="s">
        <v>33477</v>
      </c>
      <c r="D36950" t="s">
        <v>33476</v>
      </c>
      <c r="E36950"/>
      <c r="F36950"/>
      <c r="G36950"/>
      <c r="H36950"/>
      <c r="I36950"/>
      <c r="J36950"/>
      <c r="U36950" s="43"/>
      <c r="AE36950"/>
    </row>
    <row r="36951" spans="1:31">
      <c r="A36951">
        <v>87380</v>
      </c>
      <c r="B36951" t="s">
        <v>31321</v>
      </c>
      <c r="C36951" t="s">
        <v>33477</v>
      </c>
      <c r="D36951" t="s">
        <v>33476</v>
      </c>
      <c r="E36951"/>
      <c r="F36951"/>
      <c r="G36951"/>
      <c r="H36951"/>
      <c r="I36951"/>
      <c r="J36951"/>
      <c r="U36951" s="43"/>
      <c r="AE36951"/>
    </row>
    <row r="36952" spans="1:31">
      <c r="A36952">
        <v>87190</v>
      </c>
      <c r="B36952" t="s">
        <v>31322</v>
      </c>
      <c r="C36952" t="s">
        <v>33477</v>
      </c>
      <c r="D36952" t="s">
        <v>33476</v>
      </c>
      <c r="E36952"/>
      <c r="F36952"/>
      <c r="G36952"/>
      <c r="H36952"/>
      <c r="I36952"/>
      <c r="J36952"/>
      <c r="U36952" s="43"/>
      <c r="AE36952"/>
    </row>
    <row r="36953" spans="1:31">
      <c r="A36953">
        <v>87160</v>
      </c>
      <c r="B36953" t="s">
        <v>31323</v>
      </c>
      <c r="C36953" t="s">
        <v>33477</v>
      </c>
      <c r="D36953" t="s">
        <v>33476</v>
      </c>
      <c r="E36953"/>
      <c r="F36953"/>
      <c r="G36953"/>
      <c r="H36953"/>
      <c r="I36953"/>
      <c r="J36953"/>
      <c r="U36953" s="43"/>
      <c r="AE36953"/>
    </row>
    <row r="36954" spans="1:31">
      <c r="A36954">
        <v>87440</v>
      </c>
      <c r="B36954" t="s">
        <v>31324</v>
      </c>
      <c r="C36954" t="s">
        <v>33477</v>
      </c>
      <c r="D36954" t="s">
        <v>33476</v>
      </c>
      <c r="E36954"/>
      <c r="F36954"/>
      <c r="G36954"/>
      <c r="H36954"/>
      <c r="I36954"/>
      <c r="J36954"/>
      <c r="U36954" s="43"/>
      <c r="AE36954"/>
    </row>
    <row r="36955" spans="1:31">
      <c r="A36955">
        <v>87440</v>
      </c>
      <c r="B36955" t="s">
        <v>31325</v>
      </c>
      <c r="C36955" t="s">
        <v>33477</v>
      </c>
      <c r="D36955" t="s">
        <v>33476</v>
      </c>
      <c r="E36955"/>
      <c r="F36955"/>
      <c r="G36955"/>
      <c r="H36955"/>
      <c r="I36955"/>
      <c r="J36955"/>
      <c r="U36955" s="43"/>
      <c r="AE36955"/>
    </row>
    <row r="36956" spans="1:31">
      <c r="A36956">
        <v>87440</v>
      </c>
      <c r="B36956" t="s">
        <v>31325</v>
      </c>
      <c r="C36956" t="s">
        <v>33477</v>
      </c>
      <c r="D36956" t="s">
        <v>33476</v>
      </c>
      <c r="E36956"/>
      <c r="F36956"/>
      <c r="G36956"/>
      <c r="H36956"/>
      <c r="I36956"/>
      <c r="J36956"/>
      <c r="U36956" s="43"/>
      <c r="AE36956"/>
    </row>
    <row r="36957" spans="1:31">
      <c r="A36957">
        <v>87130</v>
      </c>
      <c r="B36957" t="s">
        <v>31326</v>
      </c>
      <c r="C36957" t="s">
        <v>33477</v>
      </c>
      <c r="D36957" t="s">
        <v>33476</v>
      </c>
      <c r="E36957"/>
      <c r="F36957"/>
      <c r="G36957"/>
      <c r="H36957"/>
      <c r="I36957"/>
      <c r="J36957"/>
      <c r="U36957" s="43"/>
      <c r="AE36957"/>
    </row>
    <row r="36958" spans="1:31">
      <c r="A36958">
        <v>87800</v>
      </c>
      <c r="B36958" t="s">
        <v>31327</v>
      </c>
      <c r="C36958" t="s">
        <v>33477</v>
      </c>
      <c r="D36958" t="s">
        <v>33476</v>
      </c>
      <c r="E36958"/>
      <c r="F36958"/>
      <c r="G36958"/>
      <c r="H36958"/>
      <c r="I36958"/>
      <c r="J36958"/>
      <c r="U36958" s="43"/>
      <c r="AE36958"/>
    </row>
    <row r="36959" spans="1:31">
      <c r="A36959">
        <v>87380</v>
      </c>
      <c r="B36959" t="s">
        <v>31328</v>
      </c>
      <c r="C36959" t="s">
        <v>33477</v>
      </c>
      <c r="D36959" t="s">
        <v>33476</v>
      </c>
      <c r="E36959"/>
      <c r="F36959"/>
      <c r="G36959"/>
      <c r="H36959"/>
      <c r="I36959"/>
      <c r="J36959"/>
      <c r="U36959" s="43"/>
      <c r="AE36959"/>
    </row>
    <row r="36960" spans="1:31">
      <c r="A36960">
        <v>87800</v>
      </c>
      <c r="B36960" t="s">
        <v>31329</v>
      </c>
      <c r="C36960" t="s">
        <v>33477</v>
      </c>
      <c r="D36960" t="s">
        <v>33476</v>
      </c>
      <c r="E36960"/>
      <c r="F36960"/>
      <c r="G36960"/>
      <c r="H36960"/>
      <c r="I36960"/>
      <c r="J36960"/>
      <c r="U36960" s="43"/>
      <c r="AE36960"/>
    </row>
    <row r="36961" spans="1:31">
      <c r="A36961">
        <v>87330</v>
      </c>
      <c r="B36961" t="s">
        <v>31330</v>
      </c>
      <c r="C36961" t="s">
        <v>33477</v>
      </c>
      <c r="D36961" t="s">
        <v>33476</v>
      </c>
      <c r="E36961"/>
      <c r="F36961"/>
      <c r="G36961"/>
      <c r="H36961"/>
      <c r="I36961"/>
      <c r="J36961"/>
      <c r="U36961" s="43"/>
      <c r="AE36961"/>
    </row>
    <row r="36962" spans="1:31">
      <c r="A36962">
        <v>87330</v>
      </c>
      <c r="B36962" t="s">
        <v>31330</v>
      </c>
      <c r="C36962" t="s">
        <v>33477</v>
      </c>
      <c r="D36962" t="s">
        <v>33476</v>
      </c>
      <c r="E36962"/>
      <c r="F36962"/>
      <c r="G36962"/>
      <c r="H36962"/>
      <c r="I36962"/>
      <c r="J36962"/>
      <c r="U36962" s="43"/>
      <c r="AE36962"/>
    </row>
    <row r="36963" spans="1:31">
      <c r="A36963">
        <v>87400</v>
      </c>
      <c r="B36963" t="s">
        <v>31331</v>
      </c>
      <c r="C36963" t="s">
        <v>33477</v>
      </c>
      <c r="D36963" t="s">
        <v>33476</v>
      </c>
      <c r="E36963"/>
      <c r="F36963"/>
      <c r="G36963"/>
      <c r="H36963"/>
      <c r="I36963"/>
      <c r="J36963"/>
      <c r="U36963" s="43"/>
      <c r="AE36963"/>
    </row>
    <row r="36964" spans="1:31">
      <c r="A36964">
        <v>87330</v>
      </c>
      <c r="B36964" t="s">
        <v>31332</v>
      </c>
      <c r="C36964" t="s">
        <v>33477</v>
      </c>
      <c r="D36964" t="s">
        <v>33476</v>
      </c>
      <c r="E36964"/>
      <c r="F36964"/>
      <c r="G36964"/>
      <c r="H36964"/>
      <c r="I36964"/>
      <c r="J36964"/>
      <c r="U36964" s="43"/>
      <c r="AE36964"/>
    </row>
    <row r="36965" spans="1:31">
      <c r="A36965">
        <v>87330</v>
      </c>
      <c r="B36965" t="s">
        <v>31333</v>
      </c>
      <c r="C36965" t="s">
        <v>33477</v>
      </c>
      <c r="D36965" t="s">
        <v>33476</v>
      </c>
      <c r="E36965"/>
      <c r="F36965"/>
      <c r="G36965"/>
      <c r="H36965"/>
      <c r="I36965"/>
      <c r="J36965"/>
      <c r="U36965" s="43"/>
      <c r="AE36965"/>
    </row>
    <row r="36966" spans="1:31">
      <c r="A36966">
        <v>87140</v>
      </c>
      <c r="B36966" t="s">
        <v>31334</v>
      </c>
      <c r="C36966" t="s">
        <v>33477</v>
      </c>
      <c r="D36966" t="s">
        <v>33476</v>
      </c>
      <c r="E36966"/>
      <c r="F36966"/>
      <c r="G36966"/>
      <c r="H36966"/>
      <c r="I36966"/>
      <c r="J36966"/>
      <c r="U36966" s="43"/>
      <c r="AE36966"/>
    </row>
    <row r="36967" spans="1:31">
      <c r="A36967">
        <v>87120</v>
      </c>
      <c r="B36967" t="s">
        <v>31335</v>
      </c>
      <c r="C36967" t="s">
        <v>33477</v>
      </c>
      <c r="D36967" t="s">
        <v>33476</v>
      </c>
      <c r="E36967"/>
      <c r="F36967"/>
      <c r="G36967"/>
      <c r="H36967"/>
      <c r="I36967"/>
      <c r="J36967"/>
      <c r="U36967" s="43"/>
      <c r="AE36967"/>
    </row>
    <row r="36968" spans="1:31">
      <c r="A36968">
        <v>87130</v>
      </c>
      <c r="B36968" t="s">
        <v>31336</v>
      </c>
      <c r="C36968" t="s">
        <v>33477</v>
      </c>
      <c r="D36968" t="s">
        <v>33476</v>
      </c>
      <c r="E36968"/>
      <c r="F36968"/>
      <c r="G36968"/>
      <c r="H36968"/>
      <c r="I36968"/>
      <c r="J36968"/>
      <c r="U36968" s="43"/>
      <c r="AE36968"/>
    </row>
    <row r="36969" spans="1:31">
      <c r="A36969">
        <v>87800</v>
      </c>
      <c r="B36969" t="s">
        <v>31337</v>
      </c>
      <c r="C36969" t="s">
        <v>33477</v>
      </c>
      <c r="D36969" t="s">
        <v>33476</v>
      </c>
      <c r="E36969"/>
      <c r="F36969"/>
      <c r="G36969"/>
      <c r="H36969"/>
      <c r="I36969"/>
      <c r="J36969"/>
      <c r="U36969" s="43"/>
      <c r="AE36969"/>
    </row>
    <row r="36970" spans="1:31">
      <c r="A36970">
        <v>87510</v>
      </c>
      <c r="B36970" t="s">
        <v>31338</v>
      </c>
      <c r="C36970" t="s">
        <v>33477</v>
      </c>
      <c r="D36970" t="s">
        <v>33476</v>
      </c>
      <c r="E36970"/>
      <c r="F36970"/>
      <c r="G36970"/>
      <c r="H36970"/>
      <c r="I36970"/>
      <c r="J36970"/>
      <c r="U36970" s="43"/>
      <c r="AE36970"/>
    </row>
    <row r="36971" spans="1:31">
      <c r="A36971">
        <v>87330</v>
      </c>
      <c r="B36971" t="s">
        <v>31339</v>
      </c>
      <c r="C36971" t="s">
        <v>33477</v>
      </c>
      <c r="D36971" t="s">
        <v>33476</v>
      </c>
      <c r="E36971"/>
      <c r="F36971"/>
      <c r="G36971"/>
      <c r="H36971"/>
      <c r="I36971"/>
      <c r="J36971"/>
      <c r="U36971" s="43"/>
      <c r="AE36971"/>
    </row>
    <row r="36972" spans="1:31">
      <c r="A36972">
        <v>87210</v>
      </c>
      <c r="B36972" t="s">
        <v>31340</v>
      </c>
      <c r="C36972" t="s">
        <v>33477</v>
      </c>
      <c r="D36972" t="s">
        <v>33476</v>
      </c>
      <c r="E36972"/>
      <c r="F36972"/>
      <c r="G36972"/>
      <c r="H36972"/>
      <c r="I36972"/>
      <c r="J36972"/>
      <c r="U36972" s="43"/>
      <c r="AE36972"/>
    </row>
    <row r="36973" spans="1:31">
      <c r="A36973">
        <v>87520</v>
      </c>
      <c r="B36973" t="s">
        <v>31341</v>
      </c>
      <c r="C36973" t="s">
        <v>33477</v>
      </c>
      <c r="D36973" t="s">
        <v>33476</v>
      </c>
      <c r="E36973"/>
      <c r="F36973"/>
      <c r="G36973"/>
      <c r="H36973"/>
      <c r="I36973"/>
      <c r="J36973"/>
      <c r="U36973" s="43"/>
      <c r="AE36973"/>
    </row>
    <row r="36974" spans="1:31">
      <c r="A36974">
        <v>87150</v>
      </c>
      <c r="B36974" t="s">
        <v>31342</v>
      </c>
      <c r="C36974" t="s">
        <v>33477</v>
      </c>
      <c r="D36974" t="s">
        <v>33476</v>
      </c>
      <c r="E36974"/>
      <c r="F36974"/>
      <c r="G36974"/>
      <c r="H36974"/>
      <c r="I36974"/>
      <c r="J36974"/>
      <c r="U36974" s="43"/>
      <c r="AE36974"/>
    </row>
    <row r="36975" spans="1:31">
      <c r="A36975">
        <v>87230</v>
      </c>
      <c r="B36975" t="s">
        <v>31343</v>
      </c>
      <c r="C36975" t="s">
        <v>33477</v>
      </c>
      <c r="D36975" t="s">
        <v>33476</v>
      </c>
      <c r="E36975"/>
      <c r="F36975"/>
      <c r="G36975"/>
      <c r="H36975"/>
      <c r="I36975"/>
      <c r="J36975"/>
      <c r="U36975" s="43"/>
      <c r="AE36975"/>
    </row>
    <row r="36976" spans="1:31">
      <c r="A36976">
        <v>87410</v>
      </c>
      <c r="B36976" t="s">
        <v>31344</v>
      </c>
      <c r="C36976" t="s">
        <v>33477</v>
      </c>
      <c r="D36976" t="e">
        <v>#N/A</v>
      </c>
      <c r="E36976"/>
      <c r="F36976"/>
      <c r="G36976"/>
      <c r="H36976"/>
      <c r="I36976"/>
      <c r="J36976"/>
      <c r="U36976" s="43"/>
      <c r="AE36976"/>
    </row>
    <row r="36977" spans="1:31">
      <c r="A36977">
        <v>87350</v>
      </c>
      <c r="B36977" t="s">
        <v>31345</v>
      </c>
      <c r="C36977" t="s">
        <v>33477</v>
      </c>
      <c r="D36977" t="e">
        <v>#N/A</v>
      </c>
      <c r="E36977"/>
      <c r="F36977"/>
      <c r="G36977"/>
      <c r="H36977"/>
      <c r="I36977"/>
      <c r="J36977"/>
      <c r="U36977" s="43"/>
      <c r="AE36977"/>
    </row>
    <row r="36978" spans="1:31">
      <c r="A36978">
        <v>87440</v>
      </c>
      <c r="B36978" t="s">
        <v>31346</v>
      </c>
      <c r="C36978" t="s">
        <v>33477</v>
      </c>
      <c r="D36978" t="s">
        <v>33476</v>
      </c>
      <c r="E36978"/>
      <c r="F36978"/>
      <c r="G36978"/>
      <c r="H36978"/>
      <c r="I36978"/>
      <c r="J36978"/>
      <c r="U36978" s="43"/>
      <c r="AE36978"/>
    </row>
    <row r="36979" spans="1:31">
      <c r="A36979">
        <v>87300</v>
      </c>
      <c r="B36979" t="s">
        <v>31347</v>
      </c>
      <c r="C36979" t="s">
        <v>33477</v>
      </c>
      <c r="D36979" t="s">
        <v>33476</v>
      </c>
      <c r="E36979"/>
      <c r="F36979"/>
      <c r="G36979"/>
      <c r="H36979"/>
      <c r="I36979"/>
      <c r="J36979"/>
      <c r="U36979" s="43"/>
      <c r="AE36979"/>
    </row>
    <row r="36980" spans="1:31">
      <c r="A36980">
        <v>87470</v>
      </c>
      <c r="B36980" t="s">
        <v>31348</v>
      </c>
      <c r="C36980" t="s">
        <v>33478</v>
      </c>
      <c r="D36980" t="s">
        <v>33482</v>
      </c>
      <c r="E36980"/>
      <c r="F36980"/>
      <c r="G36980"/>
      <c r="H36980"/>
      <c r="I36980"/>
      <c r="J36980"/>
      <c r="U36980" s="43"/>
      <c r="AE36980"/>
    </row>
    <row r="36981" spans="1:31">
      <c r="A36981">
        <v>87510</v>
      </c>
      <c r="B36981" t="s">
        <v>31349</v>
      </c>
      <c r="C36981" t="s">
        <v>33477</v>
      </c>
      <c r="D36981" t="s">
        <v>33476</v>
      </c>
      <c r="E36981"/>
      <c r="F36981"/>
      <c r="G36981"/>
      <c r="H36981"/>
      <c r="I36981"/>
      <c r="J36981"/>
      <c r="U36981" s="43"/>
      <c r="AE36981"/>
    </row>
    <row r="36982" spans="1:31">
      <c r="A36982">
        <v>87260</v>
      </c>
      <c r="B36982" t="s">
        <v>31350</v>
      </c>
      <c r="C36982" t="s">
        <v>33477</v>
      </c>
      <c r="D36982" t="s">
        <v>33476</v>
      </c>
      <c r="E36982"/>
      <c r="F36982"/>
      <c r="G36982"/>
      <c r="H36982"/>
      <c r="I36982"/>
      <c r="J36982"/>
      <c r="U36982" s="43"/>
      <c r="AE36982"/>
    </row>
    <row r="36983" spans="1:31">
      <c r="A36983">
        <v>87380</v>
      </c>
      <c r="B36983" t="s">
        <v>31351</v>
      </c>
      <c r="C36983" t="s">
        <v>33477</v>
      </c>
      <c r="D36983" t="s">
        <v>33476</v>
      </c>
      <c r="E36983"/>
      <c r="F36983"/>
      <c r="G36983"/>
      <c r="H36983"/>
      <c r="I36983"/>
      <c r="J36983"/>
      <c r="U36983" s="43"/>
      <c r="AE36983"/>
    </row>
    <row r="36984" spans="1:31">
      <c r="A36984">
        <v>87290</v>
      </c>
      <c r="B36984" t="s">
        <v>31352</v>
      </c>
      <c r="C36984" t="s">
        <v>33477</v>
      </c>
      <c r="D36984" t="s">
        <v>33476</v>
      </c>
      <c r="E36984"/>
      <c r="F36984"/>
      <c r="G36984"/>
      <c r="H36984"/>
      <c r="I36984"/>
      <c r="J36984"/>
      <c r="U36984" s="43"/>
      <c r="AE36984"/>
    </row>
    <row r="36985" spans="1:31">
      <c r="A36985">
        <v>87640</v>
      </c>
      <c r="B36985" t="s">
        <v>31353</v>
      </c>
      <c r="C36985" t="s">
        <v>33478</v>
      </c>
      <c r="D36985" t="s">
        <v>33482</v>
      </c>
      <c r="E36985"/>
      <c r="F36985"/>
      <c r="G36985"/>
      <c r="H36985"/>
      <c r="I36985"/>
      <c r="J36985"/>
      <c r="U36985" s="43"/>
      <c r="AE36985"/>
    </row>
    <row r="36986" spans="1:31">
      <c r="A36986">
        <v>87120</v>
      </c>
      <c r="B36986" t="s">
        <v>31354</v>
      </c>
      <c r="C36986" t="s">
        <v>33477</v>
      </c>
      <c r="D36986" t="s">
        <v>33476</v>
      </c>
      <c r="E36986"/>
      <c r="F36986"/>
      <c r="G36986"/>
      <c r="H36986"/>
      <c r="I36986"/>
      <c r="J36986"/>
      <c r="U36986" s="43"/>
      <c r="AE36986"/>
    </row>
    <row r="36987" spans="1:31">
      <c r="A36987">
        <v>87800</v>
      </c>
      <c r="B36987" t="s">
        <v>31355</v>
      </c>
      <c r="C36987" t="s">
        <v>33477</v>
      </c>
      <c r="D36987" t="s">
        <v>33476</v>
      </c>
      <c r="E36987"/>
      <c r="F36987"/>
      <c r="G36987"/>
      <c r="H36987"/>
      <c r="I36987"/>
      <c r="J36987"/>
      <c r="U36987" s="43"/>
      <c r="AE36987"/>
    </row>
    <row r="36988" spans="1:31">
      <c r="A36988">
        <v>87570</v>
      </c>
      <c r="B36988" t="s">
        <v>31356</v>
      </c>
      <c r="C36988" t="s">
        <v>33477</v>
      </c>
      <c r="D36988" t="e">
        <v>#N/A</v>
      </c>
      <c r="E36988"/>
      <c r="F36988"/>
      <c r="G36988"/>
      <c r="H36988"/>
      <c r="I36988"/>
      <c r="J36988"/>
      <c r="U36988" s="43"/>
      <c r="AE36988"/>
    </row>
    <row r="36989" spans="1:31">
      <c r="A36989">
        <v>87600</v>
      </c>
      <c r="B36989" t="s">
        <v>31357</v>
      </c>
      <c r="C36989" t="s">
        <v>33477</v>
      </c>
      <c r="D36989" t="s">
        <v>33476</v>
      </c>
      <c r="E36989"/>
      <c r="F36989"/>
      <c r="G36989"/>
      <c r="H36989"/>
      <c r="I36989"/>
      <c r="J36989"/>
      <c r="U36989" s="43"/>
      <c r="AE36989"/>
    </row>
    <row r="36990" spans="1:31">
      <c r="A36990">
        <v>87800</v>
      </c>
      <c r="B36990" t="s">
        <v>31358</v>
      </c>
      <c r="C36990" t="s">
        <v>33477</v>
      </c>
      <c r="D36990" t="s">
        <v>33476</v>
      </c>
      <c r="E36990"/>
      <c r="F36990"/>
      <c r="G36990"/>
      <c r="H36990"/>
      <c r="I36990"/>
      <c r="J36990"/>
      <c r="U36990" s="43"/>
      <c r="AE36990"/>
    </row>
    <row r="36991" spans="1:31">
      <c r="A36991">
        <v>87140</v>
      </c>
      <c r="B36991" t="s">
        <v>31359</v>
      </c>
      <c r="C36991" t="s">
        <v>33477</v>
      </c>
      <c r="D36991" t="s">
        <v>33476</v>
      </c>
      <c r="E36991"/>
      <c r="F36991"/>
      <c r="G36991"/>
      <c r="H36991"/>
      <c r="I36991"/>
      <c r="J36991"/>
      <c r="U36991" s="43"/>
      <c r="AE36991"/>
    </row>
    <row r="36992" spans="1:31">
      <c r="A36992">
        <v>87140</v>
      </c>
      <c r="B36992" t="s">
        <v>31359</v>
      </c>
      <c r="C36992" t="s">
        <v>33477</v>
      </c>
      <c r="D36992" t="s">
        <v>33476</v>
      </c>
      <c r="E36992"/>
      <c r="F36992"/>
      <c r="G36992"/>
      <c r="H36992"/>
      <c r="I36992"/>
      <c r="J36992"/>
      <c r="U36992" s="43"/>
      <c r="AE36992"/>
    </row>
    <row r="36993" spans="1:31">
      <c r="A36993">
        <v>87250</v>
      </c>
      <c r="B36993" t="s">
        <v>31359</v>
      </c>
      <c r="C36993" t="s">
        <v>33477</v>
      </c>
      <c r="D36993" t="s">
        <v>33476</v>
      </c>
      <c r="E36993"/>
      <c r="F36993"/>
      <c r="G36993"/>
      <c r="H36993"/>
      <c r="I36993"/>
      <c r="J36993"/>
      <c r="U36993" s="43"/>
      <c r="AE36993"/>
    </row>
    <row r="36994" spans="1:31">
      <c r="A36994">
        <v>87400</v>
      </c>
      <c r="B36994" t="s">
        <v>31360</v>
      </c>
      <c r="C36994" t="s">
        <v>33477</v>
      </c>
      <c r="D36994" t="s">
        <v>33476</v>
      </c>
      <c r="E36994"/>
      <c r="F36994"/>
      <c r="G36994"/>
      <c r="H36994"/>
      <c r="I36994"/>
      <c r="J36994"/>
      <c r="U36994" s="43"/>
      <c r="AE36994"/>
    </row>
    <row r="36995" spans="1:31">
      <c r="A36995">
        <v>87130</v>
      </c>
      <c r="B36995" t="s">
        <v>31361</v>
      </c>
      <c r="C36995" t="s">
        <v>33477</v>
      </c>
      <c r="D36995" t="s">
        <v>33476</v>
      </c>
      <c r="E36995"/>
      <c r="F36995"/>
      <c r="G36995"/>
      <c r="H36995"/>
      <c r="I36995"/>
      <c r="J36995"/>
      <c r="U36995" s="43"/>
      <c r="AE36995"/>
    </row>
    <row r="36996" spans="1:31">
      <c r="A36996">
        <v>87720</v>
      </c>
      <c r="B36996" t="s">
        <v>31362</v>
      </c>
      <c r="C36996" t="s">
        <v>33477</v>
      </c>
      <c r="D36996" t="e">
        <v>#N/A</v>
      </c>
      <c r="E36996"/>
      <c r="F36996"/>
      <c r="G36996"/>
      <c r="H36996"/>
      <c r="I36996"/>
      <c r="J36996"/>
      <c r="U36996" s="43"/>
      <c r="AE36996"/>
    </row>
    <row r="36997" spans="1:31">
      <c r="A36997">
        <v>87120</v>
      </c>
      <c r="B36997" t="s">
        <v>31363</v>
      </c>
      <c r="C36997" t="s">
        <v>33477</v>
      </c>
      <c r="D36997" t="s">
        <v>33476</v>
      </c>
      <c r="E36997"/>
      <c r="F36997"/>
      <c r="G36997"/>
      <c r="H36997"/>
      <c r="I36997"/>
      <c r="J36997"/>
      <c r="U36997" s="43"/>
      <c r="AE36997"/>
    </row>
    <row r="36998" spans="1:31">
      <c r="A36998">
        <v>87290</v>
      </c>
      <c r="B36998" t="s">
        <v>31364</v>
      </c>
      <c r="C36998" t="s">
        <v>33477</v>
      </c>
      <c r="D36998" t="s">
        <v>33476</v>
      </c>
      <c r="E36998"/>
      <c r="F36998"/>
      <c r="G36998"/>
      <c r="H36998"/>
      <c r="I36998"/>
      <c r="J36998"/>
      <c r="U36998" s="43"/>
      <c r="AE36998"/>
    </row>
    <row r="36999" spans="1:31">
      <c r="A36999">
        <v>87120</v>
      </c>
      <c r="B36999" t="s">
        <v>31365</v>
      </c>
      <c r="C36999" t="s">
        <v>33477</v>
      </c>
      <c r="D36999" t="s">
        <v>33476</v>
      </c>
      <c r="E36999"/>
      <c r="F36999"/>
      <c r="G36999"/>
      <c r="H36999"/>
      <c r="I36999"/>
      <c r="J36999"/>
      <c r="U36999" s="43"/>
      <c r="AE36999"/>
    </row>
    <row r="37000" spans="1:31">
      <c r="A37000">
        <v>87310</v>
      </c>
      <c r="B37000" t="s">
        <v>31366</v>
      </c>
      <c r="C37000" t="s">
        <v>33477</v>
      </c>
      <c r="D37000" t="s">
        <v>33476</v>
      </c>
      <c r="E37000"/>
      <c r="F37000"/>
      <c r="G37000"/>
      <c r="H37000"/>
      <c r="I37000"/>
      <c r="J37000"/>
      <c r="U37000" s="43"/>
      <c r="AE37000"/>
    </row>
    <row r="37001" spans="1:31">
      <c r="A37001">
        <v>87150</v>
      </c>
      <c r="B37001" t="s">
        <v>31367</v>
      </c>
      <c r="C37001" t="s">
        <v>33477</v>
      </c>
      <c r="D37001" t="s">
        <v>33476</v>
      </c>
      <c r="E37001"/>
      <c r="F37001"/>
      <c r="G37001"/>
      <c r="H37001"/>
      <c r="I37001"/>
      <c r="J37001"/>
      <c r="U37001" s="43"/>
      <c r="AE37001"/>
    </row>
    <row r="37002" spans="1:31">
      <c r="A37002">
        <v>87260</v>
      </c>
      <c r="B37002" t="s">
        <v>31368</v>
      </c>
      <c r="C37002" t="s">
        <v>33477</v>
      </c>
      <c r="D37002" t="s">
        <v>33476</v>
      </c>
      <c r="E37002"/>
      <c r="F37002"/>
      <c r="G37002"/>
      <c r="H37002"/>
      <c r="I37002"/>
      <c r="J37002"/>
      <c r="U37002" s="43"/>
      <c r="AE37002"/>
    </row>
    <row r="37003" spans="1:31">
      <c r="A37003">
        <v>87300</v>
      </c>
      <c r="B37003" t="s">
        <v>31369</v>
      </c>
      <c r="C37003" t="s">
        <v>33477</v>
      </c>
      <c r="D37003" t="s">
        <v>33476</v>
      </c>
      <c r="E37003"/>
      <c r="F37003"/>
      <c r="G37003"/>
      <c r="H37003"/>
      <c r="I37003"/>
      <c r="J37003"/>
      <c r="U37003" s="43"/>
      <c r="AE37003"/>
    </row>
    <row r="37004" spans="1:31">
      <c r="A37004">
        <v>87200</v>
      </c>
      <c r="B37004" t="s">
        <v>31370</v>
      </c>
      <c r="C37004" t="s">
        <v>33477</v>
      </c>
      <c r="D37004" t="s">
        <v>33476</v>
      </c>
      <c r="E37004"/>
      <c r="F37004"/>
      <c r="G37004"/>
      <c r="H37004"/>
      <c r="I37004"/>
      <c r="J37004"/>
      <c r="U37004" s="43"/>
      <c r="AE37004"/>
    </row>
    <row r="37005" spans="1:31">
      <c r="A37005">
        <v>87310</v>
      </c>
      <c r="B37005" t="s">
        <v>2447</v>
      </c>
      <c r="C37005" t="s">
        <v>33477</v>
      </c>
      <c r="D37005" t="s">
        <v>33476</v>
      </c>
      <c r="E37005"/>
      <c r="F37005"/>
      <c r="G37005"/>
      <c r="H37005"/>
      <c r="I37005"/>
      <c r="J37005"/>
      <c r="U37005" s="43"/>
      <c r="AE37005"/>
    </row>
    <row r="37006" spans="1:31">
      <c r="A37006">
        <v>87400</v>
      </c>
      <c r="B37006" t="s">
        <v>31371</v>
      </c>
      <c r="C37006" t="s">
        <v>33477</v>
      </c>
      <c r="D37006" t="s">
        <v>33476</v>
      </c>
      <c r="E37006"/>
      <c r="F37006"/>
      <c r="G37006"/>
      <c r="H37006"/>
      <c r="I37006"/>
      <c r="J37006"/>
      <c r="U37006" s="43"/>
      <c r="AE37006"/>
    </row>
    <row r="37007" spans="1:31">
      <c r="A37007">
        <v>87510</v>
      </c>
      <c r="B37007" t="s">
        <v>31372</v>
      </c>
      <c r="C37007" t="s">
        <v>33477</v>
      </c>
      <c r="D37007" t="s">
        <v>33476</v>
      </c>
      <c r="E37007"/>
      <c r="F37007"/>
      <c r="G37007"/>
      <c r="H37007"/>
      <c r="I37007"/>
      <c r="J37007"/>
      <c r="U37007" s="43"/>
      <c r="AE37007"/>
    </row>
    <row r="37008" spans="1:31">
      <c r="A37008">
        <v>87260</v>
      </c>
      <c r="B37008" t="s">
        <v>31373</v>
      </c>
      <c r="C37008" t="s">
        <v>33477</v>
      </c>
      <c r="D37008" t="s">
        <v>33476</v>
      </c>
      <c r="E37008"/>
      <c r="F37008"/>
      <c r="G37008"/>
      <c r="H37008"/>
      <c r="I37008"/>
      <c r="J37008"/>
      <c r="U37008" s="43"/>
      <c r="AE37008"/>
    </row>
    <row r="37009" spans="1:31">
      <c r="A37009">
        <v>87160</v>
      </c>
      <c r="B37009" t="s">
        <v>31374</v>
      </c>
      <c r="C37009" t="s">
        <v>33477</v>
      </c>
      <c r="D37009" t="s">
        <v>33476</v>
      </c>
      <c r="E37009"/>
      <c r="F37009"/>
      <c r="G37009"/>
      <c r="H37009"/>
      <c r="I37009"/>
      <c r="J37009"/>
      <c r="U37009" s="43"/>
      <c r="AE37009"/>
    </row>
    <row r="37010" spans="1:31">
      <c r="A37010">
        <v>87380</v>
      </c>
      <c r="B37010" t="s">
        <v>31375</v>
      </c>
      <c r="C37010" t="s">
        <v>33477</v>
      </c>
      <c r="D37010" t="s">
        <v>33476</v>
      </c>
      <c r="E37010"/>
      <c r="F37010"/>
      <c r="G37010"/>
      <c r="H37010"/>
      <c r="I37010"/>
      <c r="J37010"/>
      <c r="U37010" s="43"/>
      <c r="AE37010"/>
    </row>
    <row r="37011" spans="1:31">
      <c r="A37011">
        <v>87130</v>
      </c>
      <c r="B37011" t="s">
        <v>31376</v>
      </c>
      <c r="C37011" t="s">
        <v>33477</v>
      </c>
      <c r="D37011" t="s">
        <v>33476</v>
      </c>
      <c r="E37011"/>
      <c r="F37011"/>
      <c r="G37011"/>
      <c r="H37011"/>
      <c r="I37011"/>
      <c r="J37011"/>
      <c r="U37011" s="43"/>
      <c r="AE37011"/>
    </row>
    <row r="37012" spans="1:31">
      <c r="A37012">
        <v>87260</v>
      </c>
      <c r="B37012" t="s">
        <v>31377</v>
      </c>
      <c r="C37012" t="s">
        <v>33477</v>
      </c>
      <c r="D37012" t="s">
        <v>33476</v>
      </c>
      <c r="E37012"/>
      <c r="F37012"/>
      <c r="G37012"/>
      <c r="H37012"/>
      <c r="I37012"/>
      <c r="J37012"/>
      <c r="U37012" s="43"/>
      <c r="AE37012"/>
    </row>
    <row r="37013" spans="1:31">
      <c r="A37013">
        <v>87190</v>
      </c>
      <c r="B37013" t="s">
        <v>31378</v>
      </c>
      <c r="C37013" t="s">
        <v>33477</v>
      </c>
      <c r="D37013" t="s">
        <v>33476</v>
      </c>
      <c r="E37013"/>
      <c r="F37013"/>
      <c r="G37013"/>
      <c r="H37013"/>
      <c r="I37013"/>
      <c r="J37013"/>
      <c r="U37013" s="43"/>
      <c r="AE37013"/>
    </row>
    <row r="37014" spans="1:31">
      <c r="A37014">
        <v>87800</v>
      </c>
      <c r="B37014" t="s">
        <v>31379</v>
      </c>
      <c r="C37014" t="s">
        <v>33477</v>
      </c>
      <c r="D37014" t="s">
        <v>33476</v>
      </c>
      <c r="E37014"/>
      <c r="F37014"/>
      <c r="G37014"/>
      <c r="H37014"/>
      <c r="I37014"/>
      <c r="J37014"/>
      <c r="U37014" s="43"/>
      <c r="AE37014"/>
    </row>
    <row r="37015" spans="1:31">
      <c r="A37015">
        <v>87260</v>
      </c>
      <c r="B37015" t="s">
        <v>31380</v>
      </c>
      <c r="C37015" t="s">
        <v>33477</v>
      </c>
      <c r="D37015" t="s">
        <v>33476</v>
      </c>
      <c r="E37015"/>
      <c r="F37015"/>
      <c r="G37015"/>
      <c r="H37015"/>
      <c r="I37015"/>
      <c r="J37015"/>
      <c r="U37015" s="43"/>
      <c r="AE37015"/>
    </row>
    <row r="37016" spans="1:31">
      <c r="A37016">
        <v>87510</v>
      </c>
      <c r="B37016" t="s">
        <v>31381</v>
      </c>
      <c r="C37016" t="s">
        <v>33477</v>
      </c>
      <c r="D37016" t="s">
        <v>33476</v>
      </c>
      <c r="E37016"/>
      <c r="F37016"/>
      <c r="G37016"/>
      <c r="H37016"/>
      <c r="I37016"/>
      <c r="J37016"/>
      <c r="U37016" s="43"/>
      <c r="AE37016"/>
    </row>
    <row r="37017" spans="1:31">
      <c r="A37017">
        <v>87460</v>
      </c>
      <c r="B37017" t="s">
        <v>31382</v>
      </c>
      <c r="C37017" t="s">
        <v>33477</v>
      </c>
      <c r="D37017" t="s">
        <v>33476</v>
      </c>
      <c r="E37017"/>
      <c r="F37017"/>
      <c r="G37017"/>
      <c r="H37017"/>
      <c r="I37017"/>
      <c r="J37017"/>
      <c r="U37017" s="43"/>
      <c r="AE37017"/>
    </row>
    <row r="37018" spans="1:31">
      <c r="A37018">
        <v>87200</v>
      </c>
      <c r="B37018" t="s">
        <v>31383</v>
      </c>
      <c r="C37018" t="s">
        <v>33477</v>
      </c>
      <c r="D37018" t="s">
        <v>33476</v>
      </c>
      <c r="E37018"/>
      <c r="F37018"/>
      <c r="G37018"/>
      <c r="H37018"/>
      <c r="I37018"/>
      <c r="J37018"/>
      <c r="U37018" s="43"/>
      <c r="AE37018"/>
    </row>
    <row r="37019" spans="1:31">
      <c r="A37019">
        <v>87300</v>
      </c>
      <c r="B37019" t="s">
        <v>31384</v>
      </c>
      <c r="C37019" t="s">
        <v>33477</v>
      </c>
      <c r="D37019" t="s">
        <v>33476</v>
      </c>
      <c r="E37019"/>
      <c r="F37019"/>
      <c r="G37019"/>
      <c r="H37019"/>
      <c r="I37019"/>
      <c r="J37019"/>
      <c r="U37019" s="43"/>
      <c r="AE37019"/>
    </row>
    <row r="37020" spans="1:31">
      <c r="A37020">
        <v>87590</v>
      </c>
      <c r="B37020" t="s">
        <v>31385</v>
      </c>
      <c r="C37020" t="s">
        <v>33477</v>
      </c>
      <c r="D37020" t="e">
        <v>#N/A</v>
      </c>
      <c r="E37020"/>
      <c r="F37020"/>
      <c r="G37020"/>
      <c r="H37020"/>
      <c r="I37020"/>
      <c r="J37020"/>
      <c r="U37020" s="43"/>
      <c r="AE37020"/>
    </row>
    <row r="37021" spans="1:31">
      <c r="A37021">
        <v>87240</v>
      </c>
      <c r="B37021" t="s">
        <v>31386</v>
      </c>
      <c r="C37021" t="s">
        <v>33477</v>
      </c>
      <c r="D37021" t="s">
        <v>33476</v>
      </c>
      <c r="E37021"/>
      <c r="F37021"/>
      <c r="G37021"/>
      <c r="H37021"/>
      <c r="I37021"/>
      <c r="J37021"/>
      <c r="U37021" s="43"/>
      <c r="AE37021"/>
    </row>
    <row r="37022" spans="1:31">
      <c r="A37022">
        <v>87310</v>
      </c>
      <c r="B37022" t="s">
        <v>31387</v>
      </c>
      <c r="C37022" t="s">
        <v>33477</v>
      </c>
      <c r="D37022" t="s">
        <v>33476</v>
      </c>
      <c r="E37022"/>
      <c r="F37022"/>
      <c r="G37022"/>
      <c r="H37022"/>
      <c r="I37022"/>
      <c r="J37022"/>
      <c r="U37022" s="43"/>
      <c r="AE37022"/>
    </row>
    <row r="37023" spans="1:31">
      <c r="A37023">
        <v>87340</v>
      </c>
      <c r="B37023" t="s">
        <v>31388</v>
      </c>
      <c r="C37023" t="s">
        <v>33477</v>
      </c>
      <c r="D37023" t="s">
        <v>33476</v>
      </c>
      <c r="E37023"/>
      <c r="F37023"/>
      <c r="G37023"/>
      <c r="H37023"/>
      <c r="I37023"/>
      <c r="J37023"/>
      <c r="U37023" s="43"/>
      <c r="AE37023"/>
    </row>
    <row r="37024" spans="1:31">
      <c r="A37024">
        <v>87190</v>
      </c>
      <c r="B37024" t="s">
        <v>31389</v>
      </c>
      <c r="C37024" t="s">
        <v>33477</v>
      </c>
      <c r="D37024" t="s">
        <v>33476</v>
      </c>
      <c r="E37024"/>
      <c r="F37024"/>
      <c r="G37024"/>
      <c r="H37024"/>
      <c r="I37024"/>
      <c r="J37024"/>
      <c r="U37024" s="43"/>
      <c r="AE37024"/>
    </row>
    <row r="37025" spans="1:31">
      <c r="A37025">
        <v>87400</v>
      </c>
      <c r="B37025" t="s">
        <v>31390</v>
      </c>
      <c r="C37025" t="s">
        <v>33477</v>
      </c>
      <c r="D37025" t="s">
        <v>33476</v>
      </c>
      <c r="E37025"/>
      <c r="F37025"/>
      <c r="G37025"/>
      <c r="H37025"/>
      <c r="I37025"/>
      <c r="J37025"/>
      <c r="U37025" s="43"/>
      <c r="AE37025"/>
    </row>
    <row r="37026" spans="1:31">
      <c r="A37026">
        <v>87420</v>
      </c>
      <c r="B37026" t="s">
        <v>31391</v>
      </c>
      <c r="C37026" t="s">
        <v>33477</v>
      </c>
      <c r="D37026" t="s">
        <v>33476</v>
      </c>
      <c r="E37026"/>
      <c r="F37026"/>
      <c r="G37026"/>
      <c r="H37026"/>
      <c r="I37026"/>
      <c r="J37026"/>
      <c r="U37026" s="43"/>
      <c r="AE37026"/>
    </row>
    <row r="37027" spans="1:31">
      <c r="A37027">
        <v>87330</v>
      </c>
      <c r="B37027" t="s">
        <v>31392</v>
      </c>
      <c r="C37027" t="s">
        <v>33477</v>
      </c>
      <c r="D37027" t="s">
        <v>33476</v>
      </c>
      <c r="E37027"/>
      <c r="F37027"/>
      <c r="G37027"/>
      <c r="H37027"/>
      <c r="I37027"/>
      <c r="J37027"/>
      <c r="U37027" s="43"/>
      <c r="AE37027"/>
    </row>
    <row r="37028" spans="1:31">
      <c r="A37028">
        <v>87200</v>
      </c>
      <c r="B37028" t="s">
        <v>31393</v>
      </c>
      <c r="C37028" t="s">
        <v>33477</v>
      </c>
      <c r="D37028" t="s">
        <v>33476</v>
      </c>
      <c r="E37028"/>
      <c r="F37028"/>
      <c r="G37028"/>
      <c r="H37028"/>
      <c r="I37028"/>
      <c r="J37028"/>
      <c r="U37028" s="43"/>
      <c r="AE37028"/>
    </row>
    <row r="37029" spans="1:31">
      <c r="A37029">
        <v>87360</v>
      </c>
      <c r="B37029" t="s">
        <v>31394</v>
      </c>
      <c r="C37029" t="s">
        <v>33477</v>
      </c>
      <c r="D37029" t="s">
        <v>33476</v>
      </c>
      <c r="E37029"/>
      <c r="F37029"/>
      <c r="G37029"/>
      <c r="H37029"/>
      <c r="I37029"/>
      <c r="J37029"/>
      <c r="U37029" s="43"/>
      <c r="AE37029"/>
    </row>
    <row r="37030" spans="1:31">
      <c r="A37030">
        <v>87700</v>
      </c>
      <c r="B37030" t="s">
        <v>31395</v>
      </c>
      <c r="C37030" t="s">
        <v>33477</v>
      </c>
      <c r="D37030" t="s">
        <v>33476</v>
      </c>
      <c r="E37030"/>
      <c r="F37030"/>
      <c r="G37030"/>
      <c r="H37030"/>
      <c r="I37030"/>
      <c r="J37030"/>
      <c r="U37030" s="43"/>
      <c r="AE37030"/>
    </row>
    <row r="37031" spans="1:31">
      <c r="A37031">
        <v>87400</v>
      </c>
      <c r="B37031" t="s">
        <v>31396</v>
      </c>
      <c r="C37031" t="s">
        <v>33477</v>
      </c>
      <c r="D37031" t="s">
        <v>33476</v>
      </c>
      <c r="E37031"/>
      <c r="F37031"/>
      <c r="G37031"/>
      <c r="H37031"/>
      <c r="I37031"/>
      <c r="J37031"/>
      <c r="U37031" s="43"/>
      <c r="AE37031"/>
    </row>
    <row r="37032" spans="1:31">
      <c r="A37032">
        <v>87440</v>
      </c>
      <c r="B37032" t="s">
        <v>31397</v>
      </c>
      <c r="C37032" t="s">
        <v>33477</v>
      </c>
      <c r="D37032" t="s">
        <v>33476</v>
      </c>
      <c r="E37032"/>
      <c r="F37032"/>
      <c r="G37032"/>
      <c r="H37032"/>
      <c r="I37032"/>
      <c r="J37032"/>
      <c r="U37032" s="43"/>
      <c r="AE37032"/>
    </row>
    <row r="37033" spans="1:31">
      <c r="A37033">
        <v>87800</v>
      </c>
      <c r="B37033" t="s">
        <v>31398</v>
      </c>
      <c r="C37033" t="s">
        <v>33477</v>
      </c>
      <c r="D37033" t="s">
        <v>33476</v>
      </c>
      <c r="E37033"/>
      <c r="F37033"/>
      <c r="G37033"/>
      <c r="H37033"/>
      <c r="I37033"/>
      <c r="J37033"/>
      <c r="U37033" s="43"/>
      <c r="AE37033"/>
    </row>
    <row r="37034" spans="1:31">
      <c r="A37034">
        <v>87130</v>
      </c>
      <c r="B37034" t="s">
        <v>31399</v>
      </c>
      <c r="C37034" t="s">
        <v>33477</v>
      </c>
      <c r="D37034" t="s">
        <v>33476</v>
      </c>
      <c r="E37034"/>
      <c r="F37034"/>
      <c r="G37034"/>
      <c r="H37034"/>
      <c r="I37034"/>
      <c r="J37034"/>
      <c r="U37034" s="43"/>
      <c r="AE37034"/>
    </row>
    <row r="37035" spans="1:31">
      <c r="A37035">
        <v>87300</v>
      </c>
      <c r="B37035" t="s">
        <v>31400</v>
      </c>
      <c r="C37035" t="s">
        <v>33477</v>
      </c>
      <c r="D37035" t="s">
        <v>33476</v>
      </c>
      <c r="E37035"/>
      <c r="F37035"/>
      <c r="G37035"/>
      <c r="H37035"/>
      <c r="I37035"/>
      <c r="J37035"/>
      <c r="U37035" s="43"/>
      <c r="AE37035"/>
    </row>
    <row r="37036" spans="1:31">
      <c r="A37036">
        <v>87260</v>
      </c>
      <c r="B37036" t="s">
        <v>6568</v>
      </c>
      <c r="C37036" t="s">
        <v>33477</v>
      </c>
      <c r="D37036" t="s">
        <v>33476</v>
      </c>
      <c r="E37036"/>
      <c r="F37036"/>
      <c r="G37036"/>
      <c r="H37036"/>
      <c r="I37036"/>
      <c r="J37036"/>
      <c r="U37036" s="43"/>
      <c r="AE37036"/>
    </row>
    <row r="37037" spans="1:31">
      <c r="A37037">
        <v>87800</v>
      </c>
      <c r="B37037" t="s">
        <v>31401</v>
      </c>
      <c r="C37037" t="s">
        <v>33477</v>
      </c>
      <c r="D37037" t="s">
        <v>33476</v>
      </c>
      <c r="E37037"/>
      <c r="F37037"/>
      <c r="G37037"/>
      <c r="H37037"/>
      <c r="I37037"/>
      <c r="J37037"/>
      <c r="U37037" s="43"/>
      <c r="AE37037"/>
    </row>
    <row r="37038" spans="1:31">
      <c r="A37038">
        <v>87700</v>
      </c>
      <c r="B37038" t="s">
        <v>31402</v>
      </c>
      <c r="C37038" t="s">
        <v>33477</v>
      </c>
      <c r="D37038" t="s">
        <v>33476</v>
      </c>
      <c r="E37038"/>
      <c r="F37038"/>
      <c r="G37038"/>
      <c r="H37038"/>
      <c r="I37038"/>
      <c r="J37038"/>
      <c r="U37038" s="43"/>
      <c r="AE37038"/>
    </row>
    <row r="37039" spans="1:31">
      <c r="A37039">
        <v>87480</v>
      </c>
      <c r="B37039" t="s">
        <v>31403</v>
      </c>
      <c r="C37039" t="s">
        <v>33477</v>
      </c>
      <c r="D37039" t="s">
        <v>33476</v>
      </c>
      <c r="E37039"/>
      <c r="F37039"/>
      <c r="G37039"/>
      <c r="H37039"/>
      <c r="I37039"/>
      <c r="J37039"/>
      <c r="U37039" s="43"/>
      <c r="AE37039"/>
    </row>
    <row r="37040" spans="1:31">
      <c r="A37040">
        <v>87210</v>
      </c>
      <c r="B37040" t="s">
        <v>31404</v>
      </c>
      <c r="C37040" t="s">
        <v>33477</v>
      </c>
      <c r="D37040" t="s">
        <v>33476</v>
      </c>
      <c r="E37040"/>
      <c r="F37040"/>
      <c r="G37040"/>
      <c r="H37040"/>
      <c r="I37040"/>
      <c r="J37040"/>
      <c r="U37040" s="43"/>
      <c r="AE37040"/>
    </row>
    <row r="37041" spans="1:31">
      <c r="A37041">
        <v>87290</v>
      </c>
      <c r="B37041" t="s">
        <v>31405</v>
      </c>
      <c r="C37041" t="s">
        <v>33477</v>
      </c>
      <c r="D37041" t="s">
        <v>33476</v>
      </c>
      <c r="E37041"/>
      <c r="F37041"/>
      <c r="G37041"/>
      <c r="H37041"/>
      <c r="I37041"/>
      <c r="J37041"/>
      <c r="U37041" s="43"/>
      <c r="AE37041"/>
    </row>
    <row r="37042" spans="1:31">
      <c r="A37042">
        <v>87290</v>
      </c>
      <c r="B37042" t="s">
        <v>31405</v>
      </c>
      <c r="C37042" t="s">
        <v>33477</v>
      </c>
      <c r="D37042" t="s">
        <v>33476</v>
      </c>
      <c r="E37042"/>
      <c r="F37042"/>
      <c r="G37042"/>
      <c r="H37042"/>
      <c r="I37042"/>
      <c r="J37042"/>
      <c r="U37042" s="43"/>
      <c r="AE37042"/>
    </row>
    <row r="37043" spans="1:31">
      <c r="A37043">
        <v>87370</v>
      </c>
      <c r="B37043" t="s">
        <v>31406</v>
      </c>
      <c r="C37043" t="s">
        <v>33477</v>
      </c>
      <c r="D37043" t="e">
        <v>#N/A</v>
      </c>
      <c r="E37043"/>
      <c r="F37043"/>
      <c r="G37043"/>
      <c r="H37043"/>
      <c r="I37043"/>
      <c r="J37043"/>
      <c r="U37043" s="43"/>
      <c r="AE37043"/>
    </row>
    <row r="37044" spans="1:31">
      <c r="A37044">
        <v>87160</v>
      </c>
      <c r="B37044" t="s">
        <v>31407</v>
      </c>
      <c r="C37044" t="s">
        <v>33477</v>
      </c>
      <c r="D37044" t="s">
        <v>33476</v>
      </c>
      <c r="E37044"/>
      <c r="F37044"/>
      <c r="G37044"/>
      <c r="H37044"/>
      <c r="I37044"/>
      <c r="J37044"/>
      <c r="U37044" s="43"/>
      <c r="AE37044"/>
    </row>
    <row r="37045" spans="1:31">
      <c r="A37045">
        <v>87240</v>
      </c>
      <c r="B37045" t="s">
        <v>2511</v>
      </c>
      <c r="C37045" t="s">
        <v>33477</v>
      </c>
      <c r="D37045" t="s">
        <v>33476</v>
      </c>
      <c r="E37045"/>
      <c r="F37045"/>
      <c r="G37045"/>
      <c r="H37045"/>
      <c r="I37045"/>
      <c r="J37045"/>
      <c r="U37045" s="43"/>
      <c r="AE37045"/>
    </row>
    <row r="37046" spans="1:31">
      <c r="A37046">
        <v>87420</v>
      </c>
      <c r="B37046" t="s">
        <v>31408</v>
      </c>
      <c r="C37046" t="s">
        <v>33477</v>
      </c>
      <c r="D37046" t="s">
        <v>33476</v>
      </c>
      <c r="E37046"/>
      <c r="F37046"/>
      <c r="G37046"/>
      <c r="H37046"/>
      <c r="I37046"/>
      <c r="J37046"/>
      <c r="U37046" s="43"/>
      <c r="AE37046"/>
    </row>
    <row r="37047" spans="1:31">
      <c r="A37047">
        <v>87380</v>
      </c>
      <c r="B37047" t="s">
        <v>31409</v>
      </c>
      <c r="C37047" t="s">
        <v>33477</v>
      </c>
      <c r="D37047" t="s">
        <v>33476</v>
      </c>
      <c r="E37047"/>
      <c r="F37047"/>
      <c r="G37047"/>
      <c r="H37047"/>
      <c r="I37047"/>
      <c r="J37047"/>
      <c r="U37047" s="43"/>
      <c r="AE37047"/>
    </row>
    <row r="37048" spans="1:31">
      <c r="A37048">
        <v>87500</v>
      </c>
      <c r="B37048" t="s">
        <v>31410</v>
      </c>
      <c r="C37048" t="s">
        <v>33477</v>
      </c>
      <c r="D37048" t="s">
        <v>33476</v>
      </c>
      <c r="E37048"/>
      <c r="F37048"/>
      <c r="G37048"/>
      <c r="H37048"/>
      <c r="I37048"/>
      <c r="J37048"/>
      <c r="U37048" s="43"/>
      <c r="AE37048"/>
    </row>
    <row r="37049" spans="1:31">
      <c r="A37049">
        <v>87700</v>
      </c>
      <c r="B37049" t="s">
        <v>31411</v>
      </c>
      <c r="C37049" t="s">
        <v>33477</v>
      </c>
      <c r="D37049" t="s">
        <v>33476</v>
      </c>
      <c r="E37049"/>
      <c r="F37049"/>
      <c r="G37049"/>
      <c r="H37049"/>
      <c r="I37049"/>
      <c r="J37049"/>
      <c r="U37049" s="43"/>
      <c r="AE37049"/>
    </row>
    <row r="37050" spans="1:31">
      <c r="A37050">
        <v>87440</v>
      </c>
      <c r="B37050" t="s">
        <v>31412</v>
      </c>
      <c r="C37050" t="s">
        <v>33477</v>
      </c>
      <c r="D37050" t="s">
        <v>33476</v>
      </c>
      <c r="E37050"/>
      <c r="F37050"/>
      <c r="G37050"/>
      <c r="H37050"/>
      <c r="I37050"/>
      <c r="J37050"/>
      <c r="U37050" s="43"/>
      <c r="AE37050"/>
    </row>
    <row r="37051" spans="1:31">
      <c r="A37051">
        <v>87400</v>
      </c>
      <c r="B37051" t="s">
        <v>31413</v>
      </c>
      <c r="C37051" t="s">
        <v>33477</v>
      </c>
      <c r="D37051" t="s">
        <v>33476</v>
      </c>
      <c r="E37051"/>
      <c r="F37051"/>
      <c r="G37051"/>
      <c r="H37051"/>
      <c r="I37051"/>
      <c r="J37051"/>
      <c r="U37051" s="43"/>
      <c r="AE37051"/>
    </row>
    <row r="37052" spans="1:31">
      <c r="A37052">
        <v>87620</v>
      </c>
      <c r="B37052" t="s">
        <v>31414</v>
      </c>
      <c r="C37052" t="s">
        <v>33477</v>
      </c>
      <c r="D37052" t="s">
        <v>33476</v>
      </c>
      <c r="E37052"/>
      <c r="F37052"/>
      <c r="G37052"/>
      <c r="H37052"/>
      <c r="I37052"/>
      <c r="J37052"/>
      <c r="U37052" s="43"/>
      <c r="AE37052"/>
    </row>
    <row r="37053" spans="1:31">
      <c r="A37053">
        <v>87110</v>
      </c>
      <c r="B37053" t="s">
        <v>31415</v>
      </c>
      <c r="C37053" t="s">
        <v>33477</v>
      </c>
      <c r="D37053" t="s">
        <v>33476</v>
      </c>
      <c r="E37053"/>
      <c r="F37053"/>
      <c r="G37053"/>
      <c r="H37053"/>
      <c r="I37053"/>
      <c r="J37053"/>
      <c r="U37053" s="43"/>
      <c r="AE37053"/>
    </row>
    <row r="37054" spans="1:31">
      <c r="A37054">
        <v>87130</v>
      </c>
      <c r="B37054" t="s">
        <v>31416</v>
      </c>
      <c r="C37054" t="s">
        <v>33477</v>
      </c>
      <c r="D37054" t="s">
        <v>33476</v>
      </c>
      <c r="E37054"/>
      <c r="F37054"/>
      <c r="G37054"/>
      <c r="H37054"/>
      <c r="I37054"/>
      <c r="J37054"/>
      <c r="U37054" s="43"/>
      <c r="AE37054"/>
    </row>
    <row r="37055" spans="1:31">
      <c r="A37055">
        <v>87130</v>
      </c>
      <c r="B37055" t="s">
        <v>31417</v>
      </c>
      <c r="C37055" t="s">
        <v>33477</v>
      </c>
      <c r="D37055" t="s">
        <v>33476</v>
      </c>
      <c r="E37055"/>
      <c r="F37055"/>
      <c r="G37055"/>
      <c r="H37055"/>
      <c r="I37055"/>
      <c r="J37055"/>
      <c r="U37055" s="43"/>
      <c r="AE37055"/>
    </row>
    <row r="37056" spans="1:31">
      <c r="A37056">
        <v>87360</v>
      </c>
      <c r="B37056" t="s">
        <v>31418</v>
      </c>
      <c r="C37056" t="s">
        <v>33477</v>
      </c>
      <c r="D37056" t="s">
        <v>33476</v>
      </c>
      <c r="E37056"/>
      <c r="F37056"/>
      <c r="G37056"/>
      <c r="H37056"/>
      <c r="I37056"/>
      <c r="J37056"/>
      <c r="U37056" s="43"/>
      <c r="AE37056"/>
    </row>
    <row r="37057" spans="1:31">
      <c r="A37057">
        <v>87140</v>
      </c>
      <c r="B37057" t="s">
        <v>31419</v>
      </c>
      <c r="C37057" t="s">
        <v>33477</v>
      </c>
      <c r="D37057" t="s">
        <v>33476</v>
      </c>
      <c r="E37057"/>
      <c r="F37057"/>
      <c r="G37057"/>
      <c r="H37057"/>
      <c r="I37057"/>
      <c r="J37057"/>
      <c r="U37057" s="43"/>
      <c r="AE37057"/>
    </row>
    <row r="37058" spans="1:31">
      <c r="A37058">
        <v>87140</v>
      </c>
      <c r="B37058" t="s">
        <v>31420</v>
      </c>
      <c r="C37058" t="s">
        <v>33477</v>
      </c>
      <c r="D37058" t="s">
        <v>33476</v>
      </c>
      <c r="E37058"/>
      <c r="F37058"/>
      <c r="G37058"/>
      <c r="H37058"/>
      <c r="I37058"/>
      <c r="J37058"/>
      <c r="U37058" s="43"/>
      <c r="AE37058"/>
    </row>
    <row r="37059" spans="1:31">
      <c r="A37059">
        <v>87600</v>
      </c>
      <c r="B37059" t="s">
        <v>12567</v>
      </c>
      <c r="C37059" t="s">
        <v>33477</v>
      </c>
      <c r="D37059" t="s">
        <v>33476</v>
      </c>
      <c r="E37059"/>
      <c r="F37059"/>
      <c r="G37059"/>
      <c r="H37059"/>
      <c r="I37059"/>
      <c r="J37059"/>
      <c r="U37059" s="43"/>
      <c r="AE37059"/>
    </row>
    <row r="37060" spans="1:31">
      <c r="A37060">
        <v>87360</v>
      </c>
      <c r="B37060" t="s">
        <v>31421</v>
      </c>
      <c r="C37060" t="s">
        <v>33477</v>
      </c>
      <c r="D37060" t="s">
        <v>33476</v>
      </c>
      <c r="E37060"/>
      <c r="F37060"/>
      <c r="G37060"/>
      <c r="H37060"/>
      <c r="I37060"/>
      <c r="J37060"/>
      <c r="U37060" s="43"/>
      <c r="AE37060"/>
    </row>
    <row r="37061" spans="1:31">
      <c r="A37061">
        <v>87430</v>
      </c>
      <c r="B37061" t="s">
        <v>31422</v>
      </c>
      <c r="C37061" t="s">
        <v>33477</v>
      </c>
      <c r="D37061" t="e">
        <v>#N/A</v>
      </c>
      <c r="E37061"/>
      <c r="F37061"/>
      <c r="G37061"/>
      <c r="H37061"/>
      <c r="I37061"/>
      <c r="J37061"/>
      <c r="U37061" s="43"/>
      <c r="AE37061"/>
    </row>
    <row r="37062" spans="1:31">
      <c r="A37062">
        <v>87520</v>
      </c>
      <c r="B37062" t="s">
        <v>31423</v>
      </c>
      <c r="C37062" t="s">
        <v>33477</v>
      </c>
      <c r="D37062" t="s">
        <v>33476</v>
      </c>
      <c r="E37062"/>
      <c r="F37062"/>
      <c r="G37062"/>
      <c r="H37062"/>
      <c r="I37062"/>
      <c r="J37062"/>
      <c r="U37062" s="43"/>
      <c r="AE37062"/>
    </row>
    <row r="37063" spans="1:31">
      <c r="A37063">
        <v>87520</v>
      </c>
      <c r="B37063" t="s">
        <v>31423</v>
      </c>
      <c r="C37063" t="s">
        <v>33477</v>
      </c>
      <c r="D37063" t="s">
        <v>33476</v>
      </c>
      <c r="E37063"/>
      <c r="F37063"/>
      <c r="G37063"/>
      <c r="H37063"/>
      <c r="I37063"/>
      <c r="J37063"/>
      <c r="U37063" s="43"/>
      <c r="AE37063"/>
    </row>
    <row r="37064" spans="1:31">
      <c r="A37064">
        <v>87260</v>
      </c>
      <c r="B37064" t="s">
        <v>31424</v>
      </c>
      <c r="C37064" t="s">
        <v>33477</v>
      </c>
      <c r="D37064" t="s">
        <v>33476</v>
      </c>
      <c r="E37064"/>
      <c r="F37064"/>
      <c r="G37064"/>
      <c r="H37064"/>
      <c r="I37064"/>
      <c r="J37064"/>
      <c r="U37064" s="43"/>
      <c r="AE37064"/>
    </row>
    <row r="37065" spans="1:31">
      <c r="A37065">
        <v>87600</v>
      </c>
      <c r="B37065" t="s">
        <v>31425</v>
      </c>
      <c r="C37065" t="s">
        <v>33477</v>
      </c>
      <c r="D37065" t="s">
        <v>33476</v>
      </c>
      <c r="E37065"/>
      <c r="F37065"/>
      <c r="G37065"/>
      <c r="H37065"/>
      <c r="I37065"/>
      <c r="J37065"/>
      <c r="U37065" s="43"/>
      <c r="AE37065"/>
    </row>
    <row r="37066" spans="1:31">
      <c r="A37066">
        <v>87110</v>
      </c>
      <c r="B37066" t="s">
        <v>31426</v>
      </c>
      <c r="C37066" t="s">
        <v>33477</v>
      </c>
      <c r="D37066" t="s">
        <v>33476</v>
      </c>
      <c r="E37066"/>
      <c r="F37066"/>
      <c r="G37066"/>
      <c r="H37066"/>
      <c r="I37066"/>
      <c r="J37066"/>
      <c r="U37066" s="43"/>
      <c r="AE37066"/>
    </row>
    <row r="37067" spans="1:31">
      <c r="A37067">
        <v>87190</v>
      </c>
      <c r="B37067" t="s">
        <v>31427</v>
      </c>
      <c r="C37067" t="s">
        <v>33477</v>
      </c>
      <c r="D37067" t="s">
        <v>33476</v>
      </c>
      <c r="E37067"/>
      <c r="F37067"/>
      <c r="G37067"/>
      <c r="H37067"/>
      <c r="I37067"/>
      <c r="J37067"/>
      <c r="U37067" s="43"/>
      <c r="AE37067"/>
    </row>
    <row r="37068" spans="1:31">
      <c r="A37068">
        <v>88270</v>
      </c>
      <c r="B37068" t="s">
        <v>31428</v>
      </c>
      <c r="C37068" t="s">
        <v>33478</v>
      </c>
      <c r="D37068" t="s">
        <v>33476</v>
      </c>
      <c r="E37068"/>
      <c r="F37068"/>
      <c r="G37068"/>
      <c r="H37068"/>
      <c r="I37068"/>
      <c r="J37068"/>
      <c r="U37068" s="43"/>
      <c r="AE37068"/>
    </row>
    <row r="37069" spans="1:31">
      <c r="A37069">
        <v>88500</v>
      </c>
      <c r="B37069" t="s">
        <v>31429</v>
      </c>
      <c r="C37069" t="s">
        <v>33478</v>
      </c>
      <c r="D37069" t="s">
        <v>33476</v>
      </c>
      <c r="E37069"/>
      <c r="F37069"/>
      <c r="G37069"/>
      <c r="H37069"/>
      <c r="I37069"/>
      <c r="J37069"/>
      <c r="U37069" s="43"/>
      <c r="AE37069"/>
    </row>
    <row r="37070" spans="1:31">
      <c r="A37070">
        <v>88140</v>
      </c>
      <c r="B37070" t="s">
        <v>31430</v>
      </c>
      <c r="C37070" t="s">
        <v>33478</v>
      </c>
      <c r="D37070" t="s">
        <v>33476</v>
      </c>
      <c r="E37070"/>
      <c r="F37070"/>
      <c r="G37070"/>
      <c r="H37070"/>
      <c r="I37070"/>
      <c r="J37070"/>
      <c r="U37070" s="43"/>
      <c r="AE37070"/>
    </row>
    <row r="37071" spans="1:31">
      <c r="A37071">
        <v>88320</v>
      </c>
      <c r="B37071" t="s">
        <v>26056</v>
      </c>
      <c r="C37071" t="s">
        <v>33478</v>
      </c>
      <c r="D37071" t="s">
        <v>33476</v>
      </c>
      <c r="E37071"/>
      <c r="F37071"/>
      <c r="G37071"/>
      <c r="H37071"/>
      <c r="I37071"/>
      <c r="J37071"/>
      <c r="U37071" s="43"/>
      <c r="AE37071"/>
    </row>
    <row r="37072" spans="1:31">
      <c r="A37072">
        <v>88110</v>
      </c>
      <c r="B37072" t="s">
        <v>31431</v>
      </c>
      <c r="C37072" t="s">
        <v>33478</v>
      </c>
      <c r="D37072" t="s">
        <v>33482</v>
      </c>
      <c r="E37072"/>
      <c r="F37072"/>
      <c r="G37072"/>
      <c r="H37072"/>
      <c r="I37072"/>
      <c r="J37072"/>
      <c r="U37072" s="43"/>
      <c r="AE37072"/>
    </row>
    <row r="37073" spans="1:31">
      <c r="A37073">
        <v>88500</v>
      </c>
      <c r="B37073" t="s">
        <v>31432</v>
      </c>
      <c r="C37073" t="s">
        <v>33478</v>
      </c>
      <c r="D37073" t="s">
        <v>33476</v>
      </c>
      <c r="E37073"/>
      <c r="F37073"/>
      <c r="G37073"/>
      <c r="H37073"/>
      <c r="I37073"/>
      <c r="J37073"/>
      <c r="U37073" s="43"/>
      <c r="AE37073"/>
    </row>
    <row r="37074" spans="1:31">
      <c r="A37074">
        <v>88410</v>
      </c>
      <c r="B37074" t="s">
        <v>31433</v>
      </c>
      <c r="C37074" t="s">
        <v>33478</v>
      </c>
      <c r="D37074" t="s">
        <v>33476</v>
      </c>
      <c r="E37074"/>
      <c r="F37074"/>
      <c r="G37074"/>
      <c r="H37074"/>
      <c r="I37074"/>
      <c r="J37074"/>
      <c r="U37074" s="43"/>
      <c r="AE37074"/>
    </row>
    <row r="37075" spans="1:31">
      <c r="A37075">
        <v>88700</v>
      </c>
      <c r="B37075" t="s">
        <v>31434</v>
      </c>
      <c r="C37075" t="s">
        <v>33478</v>
      </c>
      <c r="D37075" t="s">
        <v>33476</v>
      </c>
      <c r="E37075"/>
      <c r="F37075"/>
      <c r="G37075"/>
      <c r="H37075"/>
      <c r="I37075"/>
      <c r="J37075"/>
      <c r="U37075" s="43"/>
      <c r="AE37075"/>
    </row>
    <row r="37076" spans="1:31">
      <c r="A37076">
        <v>88650</v>
      </c>
      <c r="B37076" t="s">
        <v>31435</v>
      </c>
      <c r="C37076" t="s">
        <v>33478</v>
      </c>
      <c r="D37076" t="s">
        <v>33476</v>
      </c>
      <c r="E37076"/>
      <c r="F37076"/>
      <c r="G37076"/>
      <c r="H37076"/>
      <c r="I37076"/>
      <c r="J37076"/>
      <c r="U37076" s="43"/>
      <c r="AE37076"/>
    </row>
    <row r="37077" spans="1:31">
      <c r="A37077">
        <v>88170</v>
      </c>
      <c r="B37077" t="s">
        <v>31436</v>
      </c>
      <c r="C37077" t="s">
        <v>33478</v>
      </c>
      <c r="D37077" t="s">
        <v>33476</v>
      </c>
      <c r="E37077"/>
      <c r="F37077"/>
      <c r="G37077"/>
      <c r="H37077"/>
      <c r="I37077"/>
      <c r="J37077"/>
      <c r="U37077" s="43"/>
      <c r="AE37077"/>
    </row>
    <row r="37078" spans="1:31">
      <c r="A37078">
        <v>88380</v>
      </c>
      <c r="B37078" t="s">
        <v>5083</v>
      </c>
      <c r="C37078" t="s">
        <v>33478</v>
      </c>
      <c r="D37078" t="s">
        <v>33476</v>
      </c>
      <c r="E37078"/>
      <c r="F37078"/>
      <c r="G37078"/>
      <c r="H37078"/>
      <c r="I37078"/>
      <c r="J37078"/>
      <c r="U37078" s="43"/>
      <c r="AE37078"/>
    </row>
    <row r="37079" spans="1:31">
      <c r="A37079">
        <v>88380</v>
      </c>
      <c r="B37079" t="s">
        <v>31437</v>
      </c>
      <c r="C37079" t="s">
        <v>33478</v>
      </c>
      <c r="D37079" t="s">
        <v>33476</v>
      </c>
      <c r="E37079"/>
      <c r="F37079"/>
      <c r="G37079"/>
      <c r="H37079"/>
      <c r="I37079"/>
      <c r="J37079"/>
      <c r="U37079" s="43"/>
      <c r="AE37079"/>
    </row>
    <row r="37080" spans="1:31">
      <c r="A37080">
        <v>88170</v>
      </c>
      <c r="B37080" t="s">
        <v>31438</v>
      </c>
      <c r="C37080" t="s">
        <v>33478</v>
      </c>
      <c r="D37080" t="s">
        <v>33476</v>
      </c>
      <c r="E37080"/>
      <c r="F37080"/>
      <c r="G37080"/>
      <c r="H37080"/>
      <c r="I37080"/>
      <c r="J37080"/>
      <c r="U37080" s="43"/>
      <c r="AE37080"/>
    </row>
    <row r="37081" spans="1:31">
      <c r="A37081">
        <v>88430</v>
      </c>
      <c r="B37081" t="s">
        <v>31439</v>
      </c>
      <c r="C37081" t="s">
        <v>33478</v>
      </c>
      <c r="D37081" t="s">
        <v>33482</v>
      </c>
      <c r="E37081"/>
      <c r="F37081"/>
      <c r="G37081"/>
      <c r="H37081"/>
      <c r="I37081"/>
      <c r="J37081"/>
      <c r="U37081" s="43"/>
      <c r="AE37081"/>
    </row>
    <row r="37082" spans="1:31">
      <c r="A37082">
        <v>88300</v>
      </c>
      <c r="B37082" t="s">
        <v>31440</v>
      </c>
      <c r="C37082" t="s">
        <v>33478</v>
      </c>
      <c r="D37082" t="s">
        <v>33476</v>
      </c>
      <c r="E37082"/>
      <c r="F37082"/>
      <c r="G37082"/>
      <c r="H37082"/>
      <c r="I37082"/>
      <c r="J37082"/>
      <c r="U37082" s="43"/>
      <c r="AE37082"/>
    </row>
    <row r="37083" spans="1:31">
      <c r="A37083">
        <v>88260</v>
      </c>
      <c r="B37083" t="s">
        <v>2581</v>
      </c>
      <c r="C37083" t="s">
        <v>33478</v>
      </c>
      <c r="D37083" t="s">
        <v>33476</v>
      </c>
      <c r="E37083"/>
      <c r="F37083"/>
      <c r="G37083"/>
      <c r="H37083"/>
      <c r="I37083"/>
      <c r="J37083"/>
      <c r="U37083" s="43"/>
      <c r="AE37083"/>
    </row>
    <row r="37084" spans="1:31">
      <c r="A37084">
        <v>88300</v>
      </c>
      <c r="B37084" t="s">
        <v>31441</v>
      </c>
      <c r="C37084" t="s">
        <v>33478</v>
      </c>
      <c r="D37084" t="s">
        <v>33476</v>
      </c>
      <c r="E37084"/>
      <c r="F37084"/>
      <c r="G37084"/>
      <c r="H37084"/>
      <c r="I37084"/>
      <c r="J37084"/>
      <c r="U37084" s="43"/>
      <c r="AE37084"/>
    </row>
    <row r="37085" spans="1:31">
      <c r="A37085">
        <v>88300</v>
      </c>
      <c r="B37085" t="s">
        <v>31442</v>
      </c>
      <c r="C37085" t="s">
        <v>33478</v>
      </c>
      <c r="D37085" t="s">
        <v>33476</v>
      </c>
      <c r="E37085"/>
      <c r="F37085"/>
      <c r="G37085"/>
      <c r="H37085"/>
      <c r="I37085"/>
      <c r="J37085"/>
      <c r="U37085" s="43"/>
      <c r="AE37085"/>
    </row>
    <row r="37086" spans="1:31">
      <c r="A37086">
        <v>88300</v>
      </c>
      <c r="B37086" t="s">
        <v>649</v>
      </c>
      <c r="C37086" t="s">
        <v>33478</v>
      </c>
      <c r="D37086" t="s">
        <v>33476</v>
      </c>
      <c r="E37086"/>
      <c r="F37086"/>
      <c r="G37086"/>
      <c r="H37086"/>
      <c r="I37086"/>
      <c r="J37086"/>
      <c r="U37086" s="43"/>
      <c r="AE37086"/>
    </row>
    <row r="37087" spans="1:31">
      <c r="A37087">
        <v>88700</v>
      </c>
      <c r="B37087" t="s">
        <v>18692</v>
      </c>
      <c r="C37087" t="s">
        <v>33478</v>
      </c>
      <c r="D37087" t="s">
        <v>33476</v>
      </c>
      <c r="E37087"/>
      <c r="F37087"/>
      <c r="G37087"/>
      <c r="H37087"/>
      <c r="I37087"/>
      <c r="J37087"/>
      <c r="U37087" s="43"/>
      <c r="AE37087"/>
    </row>
    <row r="37088" spans="1:31">
      <c r="A37088">
        <v>88140</v>
      </c>
      <c r="B37088" t="s">
        <v>31443</v>
      </c>
      <c r="C37088" t="s">
        <v>33478</v>
      </c>
      <c r="D37088" t="s">
        <v>33476</v>
      </c>
      <c r="E37088"/>
      <c r="F37088"/>
      <c r="G37088"/>
      <c r="H37088"/>
      <c r="I37088"/>
      <c r="J37088"/>
      <c r="U37088" s="43"/>
      <c r="AE37088"/>
    </row>
    <row r="37089" spans="1:31">
      <c r="A37089">
        <v>88500</v>
      </c>
      <c r="B37089" t="s">
        <v>18693</v>
      </c>
      <c r="C37089" t="s">
        <v>33478</v>
      </c>
      <c r="D37089" t="s">
        <v>33476</v>
      </c>
      <c r="E37089"/>
      <c r="F37089"/>
      <c r="G37089"/>
      <c r="H37089"/>
      <c r="I37089"/>
      <c r="J37089"/>
      <c r="U37089" s="43"/>
      <c r="AE37089"/>
    </row>
    <row r="37090" spans="1:31">
      <c r="A37090">
        <v>88130</v>
      </c>
      <c r="B37090" t="s">
        <v>18694</v>
      </c>
      <c r="C37090" t="s">
        <v>33478</v>
      </c>
      <c r="D37090" t="s">
        <v>33476</v>
      </c>
      <c r="E37090"/>
      <c r="F37090"/>
      <c r="G37090"/>
      <c r="H37090"/>
      <c r="I37090"/>
      <c r="J37090"/>
      <c r="U37090" s="43"/>
      <c r="AE37090"/>
    </row>
    <row r="37091" spans="1:31">
      <c r="A37091">
        <v>88630</v>
      </c>
      <c r="B37091" t="s">
        <v>31444</v>
      </c>
      <c r="C37091" t="s">
        <v>33478</v>
      </c>
      <c r="D37091" t="s">
        <v>33476</v>
      </c>
      <c r="E37091"/>
      <c r="F37091"/>
      <c r="G37091"/>
      <c r="H37091"/>
      <c r="I37091"/>
      <c r="J37091"/>
      <c r="U37091" s="43"/>
      <c r="AE37091"/>
    </row>
    <row r="37092" spans="1:31">
      <c r="A37092">
        <v>88600</v>
      </c>
      <c r="B37092" t="s">
        <v>31445</v>
      </c>
      <c r="C37092" t="s">
        <v>33478</v>
      </c>
      <c r="D37092" t="s">
        <v>33476</v>
      </c>
      <c r="E37092"/>
      <c r="F37092"/>
      <c r="G37092"/>
      <c r="H37092"/>
      <c r="I37092"/>
      <c r="J37092"/>
      <c r="U37092" s="43"/>
      <c r="AE37092"/>
    </row>
    <row r="37093" spans="1:31">
      <c r="A37093">
        <v>88330</v>
      </c>
      <c r="B37093" t="s">
        <v>31446</v>
      </c>
      <c r="C37093" t="s">
        <v>33478</v>
      </c>
      <c r="D37093" t="s">
        <v>33476</v>
      </c>
      <c r="E37093"/>
      <c r="F37093"/>
      <c r="G37093"/>
      <c r="H37093"/>
      <c r="I37093"/>
      <c r="J37093"/>
      <c r="U37093" s="43"/>
      <c r="AE37093"/>
    </row>
    <row r="37094" spans="1:31">
      <c r="A37094">
        <v>88460</v>
      </c>
      <c r="B37094" t="s">
        <v>31447</v>
      </c>
      <c r="C37094" t="s">
        <v>33478</v>
      </c>
      <c r="D37094" t="s">
        <v>33482</v>
      </c>
      <c r="E37094"/>
      <c r="F37094"/>
      <c r="G37094"/>
      <c r="H37094"/>
      <c r="I37094"/>
      <c r="J37094"/>
      <c r="U37094" s="43"/>
      <c r="AE37094"/>
    </row>
    <row r="37095" spans="1:31">
      <c r="A37095">
        <v>88240</v>
      </c>
      <c r="B37095" t="s">
        <v>31448</v>
      </c>
      <c r="C37095" t="s">
        <v>33478</v>
      </c>
      <c r="D37095" t="s">
        <v>33476</v>
      </c>
      <c r="E37095"/>
      <c r="F37095"/>
      <c r="G37095"/>
      <c r="H37095"/>
      <c r="I37095"/>
      <c r="J37095"/>
      <c r="U37095" s="43"/>
      <c r="AE37095"/>
    </row>
    <row r="37096" spans="1:31">
      <c r="A37096">
        <v>88240</v>
      </c>
      <c r="B37096" t="s">
        <v>31448</v>
      </c>
      <c r="C37096" t="s">
        <v>33478</v>
      </c>
      <c r="D37096" t="s">
        <v>33476</v>
      </c>
      <c r="E37096"/>
      <c r="F37096"/>
      <c r="G37096"/>
      <c r="H37096"/>
      <c r="I37096"/>
      <c r="J37096"/>
      <c r="U37096" s="43"/>
      <c r="AE37096"/>
    </row>
    <row r="37097" spans="1:31">
      <c r="A37097">
        <v>88240</v>
      </c>
      <c r="B37097" t="s">
        <v>31448</v>
      </c>
      <c r="C37097" t="s">
        <v>33478</v>
      </c>
      <c r="D37097" t="s">
        <v>33476</v>
      </c>
      <c r="E37097"/>
      <c r="F37097"/>
      <c r="G37097"/>
      <c r="H37097"/>
      <c r="I37097"/>
      <c r="J37097"/>
      <c r="U37097" s="43"/>
      <c r="AE37097"/>
    </row>
    <row r="37098" spans="1:31">
      <c r="A37098">
        <v>88240</v>
      </c>
      <c r="B37098" t="s">
        <v>31448</v>
      </c>
      <c r="C37098" t="s">
        <v>33478</v>
      </c>
      <c r="D37098" t="s">
        <v>33476</v>
      </c>
      <c r="E37098"/>
      <c r="F37098"/>
      <c r="G37098"/>
      <c r="H37098"/>
      <c r="I37098"/>
      <c r="J37098"/>
      <c r="U37098" s="43"/>
      <c r="AE37098"/>
    </row>
    <row r="37099" spans="1:31">
      <c r="A37099">
        <v>88240</v>
      </c>
      <c r="B37099" t="s">
        <v>31448</v>
      </c>
      <c r="C37099" t="s">
        <v>33478</v>
      </c>
      <c r="D37099" t="s">
        <v>33476</v>
      </c>
      <c r="E37099"/>
      <c r="F37099"/>
      <c r="G37099"/>
      <c r="H37099"/>
      <c r="I37099"/>
      <c r="J37099"/>
      <c r="U37099" s="43"/>
      <c r="AE37099"/>
    </row>
    <row r="37100" spans="1:31">
      <c r="A37100">
        <v>88270</v>
      </c>
      <c r="B37100" t="s">
        <v>31449</v>
      </c>
      <c r="C37100" t="s">
        <v>33478</v>
      </c>
      <c r="D37100" t="s">
        <v>33476</v>
      </c>
      <c r="E37100"/>
      <c r="F37100"/>
      <c r="G37100"/>
      <c r="H37100"/>
      <c r="I37100"/>
      <c r="J37100"/>
      <c r="U37100" s="43"/>
      <c r="AE37100"/>
    </row>
    <row r="37101" spans="1:31">
      <c r="A37101">
        <v>88170</v>
      </c>
      <c r="B37101" t="s">
        <v>31450</v>
      </c>
      <c r="C37101" t="s">
        <v>33478</v>
      </c>
      <c r="D37101" t="s">
        <v>33476</v>
      </c>
      <c r="E37101"/>
      <c r="F37101"/>
      <c r="G37101"/>
      <c r="H37101"/>
      <c r="I37101"/>
      <c r="J37101"/>
      <c r="U37101" s="43"/>
      <c r="AE37101"/>
    </row>
    <row r="37102" spans="1:31">
      <c r="A37102">
        <v>88520</v>
      </c>
      <c r="B37102" t="s">
        <v>31451</v>
      </c>
      <c r="C37102" t="s">
        <v>33478</v>
      </c>
      <c r="D37102" t="s">
        <v>33476</v>
      </c>
      <c r="E37102"/>
      <c r="F37102"/>
      <c r="G37102"/>
      <c r="H37102"/>
      <c r="I37102"/>
      <c r="J37102"/>
      <c r="U37102" s="43"/>
      <c r="AE37102"/>
    </row>
    <row r="37103" spans="1:31">
      <c r="A37103">
        <v>88210</v>
      </c>
      <c r="B37103" t="s">
        <v>31452</v>
      </c>
      <c r="C37103" t="s">
        <v>33478</v>
      </c>
      <c r="D37103" t="s">
        <v>33476</v>
      </c>
      <c r="E37103"/>
      <c r="F37103"/>
      <c r="G37103"/>
      <c r="H37103"/>
      <c r="I37103"/>
      <c r="J37103"/>
      <c r="U37103" s="43"/>
      <c r="AE37103"/>
    </row>
    <row r="37104" spans="1:31">
      <c r="A37104">
        <v>88640</v>
      </c>
      <c r="B37104" t="s">
        <v>31453</v>
      </c>
      <c r="C37104" t="s">
        <v>33478</v>
      </c>
      <c r="D37104" t="s">
        <v>33482</v>
      </c>
      <c r="E37104"/>
      <c r="F37104"/>
      <c r="G37104"/>
      <c r="H37104"/>
      <c r="I37104"/>
      <c r="J37104"/>
      <c r="U37104" s="43"/>
      <c r="AE37104"/>
    </row>
    <row r="37105" spans="1:31">
      <c r="A37105">
        <v>88300</v>
      </c>
      <c r="B37105" t="s">
        <v>9291</v>
      </c>
      <c r="C37105" t="s">
        <v>33478</v>
      </c>
      <c r="D37105" t="s">
        <v>33476</v>
      </c>
      <c r="E37105"/>
      <c r="F37105"/>
      <c r="G37105"/>
      <c r="H37105"/>
      <c r="I37105"/>
      <c r="J37105"/>
      <c r="U37105" s="43"/>
      <c r="AE37105"/>
    </row>
    <row r="37106" spans="1:31">
      <c r="A37106">
        <v>88120</v>
      </c>
      <c r="B37106" t="s">
        <v>31454</v>
      </c>
      <c r="C37106" t="s">
        <v>33478</v>
      </c>
      <c r="D37106" t="s">
        <v>33476</v>
      </c>
      <c r="E37106"/>
      <c r="F37106"/>
      <c r="G37106"/>
      <c r="H37106"/>
      <c r="I37106"/>
      <c r="J37106"/>
      <c r="U37106" s="43"/>
      <c r="AE37106"/>
    </row>
    <row r="37107" spans="1:31">
      <c r="A37107">
        <v>88130</v>
      </c>
      <c r="B37107" t="s">
        <v>31455</v>
      </c>
      <c r="C37107" t="s">
        <v>33478</v>
      </c>
      <c r="D37107" t="s">
        <v>33476</v>
      </c>
      <c r="E37107"/>
      <c r="F37107"/>
      <c r="G37107"/>
      <c r="H37107"/>
      <c r="I37107"/>
      <c r="J37107"/>
      <c r="U37107" s="43"/>
      <c r="AE37107"/>
    </row>
    <row r="37108" spans="1:31">
      <c r="A37108">
        <v>88500</v>
      </c>
      <c r="B37108" t="s">
        <v>31456</v>
      </c>
      <c r="C37108" t="s">
        <v>33478</v>
      </c>
      <c r="D37108" t="s">
        <v>33476</v>
      </c>
      <c r="E37108"/>
      <c r="F37108"/>
      <c r="G37108"/>
      <c r="H37108"/>
      <c r="I37108"/>
      <c r="J37108"/>
      <c r="U37108" s="43"/>
      <c r="AE37108"/>
    </row>
    <row r="37109" spans="1:31">
      <c r="A37109">
        <v>88150</v>
      </c>
      <c r="B37109" t="s">
        <v>31457</v>
      </c>
      <c r="C37109" t="s">
        <v>33478</v>
      </c>
      <c r="D37109" t="e">
        <v>#N/A</v>
      </c>
      <c r="E37109"/>
      <c r="F37109"/>
      <c r="G37109"/>
      <c r="H37109"/>
      <c r="I37109"/>
      <c r="J37109"/>
      <c r="U37109" s="43"/>
      <c r="AE37109"/>
    </row>
    <row r="37110" spans="1:31">
      <c r="A37110">
        <v>88270</v>
      </c>
      <c r="B37110" t="s">
        <v>31458</v>
      </c>
      <c r="C37110" t="s">
        <v>33478</v>
      </c>
      <c r="D37110" t="s">
        <v>33476</v>
      </c>
      <c r="E37110"/>
      <c r="F37110"/>
      <c r="G37110"/>
      <c r="H37110"/>
      <c r="I37110"/>
      <c r="J37110"/>
      <c r="U37110" s="43"/>
      <c r="AE37110"/>
    </row>
    <row r="37111" spans="1:31">
      <c r="A37111">
        <v>88700</v>
      </c>
      <c r="B37111" t="s">
        <v>31459</v>
      </c>
      <c r="C37111" t="s">
        <v>33478</v>
      </c>
      <c r="D37111" t="s">
        <v>33476</v>
      </c>
      <c r="E37111"/>
      <c r="F37111"/>
      <c r="G37111"/>
      <c r="H37111"/>
      <c r="I37111"/>
      <c r="J37111"/>
      <c r="U37111" s="43"/>
      <c r="AE37111"/>
    </row>
    <row r="37112" spans="1:31">
      <c r="A37112">
        <v>88500</v>
      </c>
      <c r="B37112" t="s">
        <v>31460</v>
      </c>
      <c r="C37112" t="s">
        <v>33478</v>
      </c>
      <c r="D37112" t="s">
        <v>33476</v>
      </c>
      <c r="E37112"/>
      <c r="F37112"/>
      <c r="G37112"/>
      <c r="H37112"/>
      <c r="I37112"/>
      <c r="J37112"/>
      <c r="U37112" s="43"/>
      <c r="AE37112"/>
    </row>
    <row r="37113" spans="1:31">
      <c r="A37113">
        <v>88300</v>
      </c>
      <c r="B37113" t="s">
        <v>31461</v>
      </c>
      <c r="C37113" t="s">
        <v>33478</v>
      </c>
      <c r="D37113" t="s">
        <v>33476</v>
      </c>
      <c r="E37113"/>
      <c r="F37113"/>
      <c r="G37113"/>
      <c r="H37113"/>
      <c r="I37113"/>
      <c r="J37113"/>
      <c r="U37113" s="43"/>
      <c r="AE37113"/>
    </row>
    <row r="37114" spans="1:31">
      <c r="A37114">
        <v>88300</v>
      </c>
      <c r="B37114" t="s">
        <v>31462</v>
      </c>
      <c r="C37114" t="s">
        <v>33478</v>
      </c>
      <c r="D37114" t="s">
        <v>33476</v>
      </c>
      <c r="E37114"/>
      <c r="F37114"/>
      <c r="G37114"/>
      <c r="H37114"/>
      <c r="I37114"/>
      <c r="J37114"/>
      <c r="U37114" s="43"/>
      <c r="AE37114"/>
    </row>
    <row r="37115" spans="1:31">
      <c r="A37115">
        <v>88600</v>
      </c>
      <c r="B37115" t="s">
        <v>31463</v>
      </c>
      <c r="C37115" t="s">
        <v>33478</v>
      </c>
      <c r="D37115" t="s">
        <v>33476</v>
      </c>
      <c r="E37115"/>
      <c r="F37115"/>
      <c r="G37115"/>
      <c r="H37115"/>
      <c r="I37115"/>
      <c r="J37115"/>
      <c r="U37115" s="43"/>
      <c r="AE37115"/>
    </row>
    <row r="37116" spans="1:31">
      <c r="A37116">
        <v>88270</v>
      </c>
      <c r="B37116" t="s">
        <v>31464</v>
      </c>
      <c r="C37116" t="s">
        <v>33478</v>
      </c>
      <c r="D37116" t="s">
        <v>33476</v>
      </c>
      <c r="E37116"/>
      <c r="F37116"/>
      <c r="G37116"/>
      <c r="H37116"/>
      <c r="I37116"/>
      <c r="J37116"/>
      <c r="U37116" s="43"/>
      <c r="AE37116"/>
    </row>
    <row r="37117" spans="1:31">
      <c r="A37117">
        <v>88370</v>
      </c>
      <c r="B37117" t="s">
        <v>14211</v>
      </c>
      <c r="C37117" t="s">
        <v>33478</v>
      </c>
      <c r="D37117" t="e">
        <v>#N/A</v>
      </c>
      <c r="E37117"/>
      <c r="F37117"/>
      <c r="G37117"/>
      <c r="H37117"/>
      <c r="I37117"/>
      <c r="J37117"/>
      <c r="U37117" s="43"/>
      <c r="AE37117"/>
    </row>
    <row r="37118" spans="1:31">
      <c r="A37118">
        <v>88260</v>
      </c>
      <c r="B37118" t="s">
        <v>31465</v>
      </c>
      <c r="C37118" t="s">
        <v>33478</v>
      </c>
      <c r="D37118" t="s">
        <v>33476</v>
      </c>
      <c r="E37118"/>
      <c r="F37118"/>
      <c r="G37118"/>
      <c r="H37118"/>
      <c r="I37118"/>
      <c r="J37118"/>
      <c r="U37118" s="43"/>
      <c r="AE37118"/>
    </row>
    <row r="37119" spans="1:31">
      <c r="A37119">
        <v>88600</v>
      </c>
      <c r="B37119" t="s">
        <v>31466</v>
      </c>
      <c r="C37119" t="s">
        <v>33478</v>
      </c>
      <c r="D37119" t="s">
        <v>33476</v>
      </c>
      <c r="E37119"/>
      <c r="F37119"/>
      <c r="G37119"/>
      <c r="H37119"/>
      <c r="I37119"/>
      <c r="J37119"/>
      <c r="U37119" s="43"/>
      <c r="AE37119"/>
    </row>
    <row r="37120" spans="1:31">
      <c r="A37120">
        <v>88800</v>
      </c>
      <c r="B37120" t="s">
        <v>31467</v>
      </c>
      <c r="C37120" t="s">
        <v>33478</v>
      </c>
      <c r="D37120" t="s">
        <v>33476</v>
      </c>
      <c r="E37120"/>
      <c r="F37120"/>
      <c r="G37120"/>
      <c r="H37120"/>
      <c r="I37120"/>
      <c r="J37120"/>
      <c r="U37120" s="43"/>
      <c r="AE37120"/>
    </row>
    <row r="37121" spans="1:31">
      <c r="A37121">
        <v>88260</v>
      </c>
      <c r="B37121" t="s">
        <v>31468</v>
      </c>
      <c r="C37121" t="s">
        <v>33478</v>
      </c>
      <c r="D37121" t="s">
        <v>33476</v>
      </c>
      <c r="E37121"/>
      <c r="F37121"/>
      <c r="G37121"/>
      <c r="H37121"/>
      <c r="I37121"/>
      <c r="J37121"/>
      <c r="U37121" s="43"/>
      <c r="AE37121"/>
    </row>
    <row r="37122" spans="1:31">
      <c r="A37122">
        <v>88210</v>
      </c>
      <c r="B37122" t="s">
        <v>2608</v>
      </c>
      <c r="C37122" t="s">
        <v>33478</v>
      </c>
      <c r="D37122" t="s">
        <v>33476</v>
      </c>
      <c r="E37122"/>
      <c r="F37122"/>
      <c r="G37122"/>
      <c r="H37122"/>
      <c r="I37122"/>
      <c r="J37122"/>
      <c r="U37122" s="43"/>
      <c r="AE37122"/>
    </row>
    <row r="37123" spans="1:31">
      <c r="A37123">
        <v>88520</v>
      </c>
      <c r="B37123" t="s">
        <v>31469</v>
      </c>
      <c r="C37123" t="s">
        <v>33478</v>
      </c>
      <c r="D37123" t="s">
        <v>33476</v>
      </c>
      <c r="E37123"/>
      <c r="F37123"/>
      <c r="G37123"/>
      <c r="H37123"/>
      <c r="I37123"/>
      <c r="J37123"/>
      <c r="U37123" s="43"/>
      <c r="AE37123"/>
    </row>
    <row r="37124" spans="1:31">
      <c r="A37124">
        <v>88450</v>
      </c>
      <c r="B37124" t="s">
        <v>31470</v>
      </c>
      <c r="C37124" t="s">
        <v>33478</v>
      </c>
      <c r="D37124" t="s">
        <v>33476</v>
      </c>
      <c r="E37124"/>
      <c r="F37124"/>
      <c r="G37124"/>
      <c r="H37124"/>
      <c r="I37124"/>
      <c r="J37124"/>
      <c r="U37124" s="43"/>
      <c r="AE37124"/>
    </row>
    <row r="37125" spans="1:31">
      <c r="A37125">
        <v>88500</v>
      </c>
      <c r="B37125" t="s">
        <v>31471</v>
      </c>
      <c r="C37125" t="s">
        <v>33478</v>
      </c>
      <c r="D37125" t="s">
        <v>33476</v>
      </c>
      <c r="E37125"/>
      <c r="F37125"/>
      <c r="G37125"/>
      <c r="H37125"/>
      <c r="I37125"/>
      <c r="J37125"/>
      <c r="U37125" s="43"/>
      <c r="AE37125"/>
    </row>
    <row r="37126" spans="1:31">
      <c r="A37126">
        <v>88490</v>
      </c>
      <c r="B37126" t="s">
        <v>31472</v>
      </c>
      <c r="C37126" t="s">
        <v>33478</v>
      </c>
      <c r="D37126" t="s">
        <v>33482</v>
      </c>
      <c r="E37126"/>
      <c r="F37126"/>
      <c r="G37126"/>
      <c r="H37126"/>
      <c r="I37126"/>
      <c r="J37126"/>
      <c r="U37126" s="43"/>
      <c r="AE37126"/>
    </row>
    <row r="37127" spans="1:31">
      <c r="A37127">
        <v>88170</v>
      </c>
      <c r="B37127" t="s">
        <v>31473</v>
      </c>
      <c r="C37127" t="s">
        <v>33478</v>
      </c>
      <c r="D37127" t="s">
        <v>33476</v>
      </c>
      <c r="E37127"/>
      <c r="F37127"/>
      <c r="G37127"/>
      <c r="H37127"/>
      <c r="I37127"/>
      <c r="J37127"/>
      <c r="U37127" s="43"/>
      <c r="AE37127"/>
    </row>
    <row r="37128" spans="1:31">
      <c r="A37128">
        <v>88430</v>
      </c>
      <c r="B37128" t="s">
        <v>31474</v>
      </c>
      <c r="C37128" t="s">
        <v>33478</v>
      </c>
      <c r="D37128" t="s">
        <v>33482</v>
      </c>
      <c r="E37128"/>
      <c r="F37128"/>
      <c r="G37128"/>
      <c r="H37128"/>
      <c r="I37128"/>
      <c r="J37128"/>
      <c r="U37128" s="43"/>
      <c r="AE37128"/>
    </row>
    <row r="37129" spans="1:31">
      <c r="A37129">
        <v>88500</v>
      </c>
      <c r="B37129" t="s">
        <v>18733</v>
      </c>
      <c r="C37129" t="s">
        <v>33478</v>
      </c>
      <c r="D37129" t="s">
        <v>33476</v>
      </c>
      <c r="E37129"/>
      <c r="F37129"/>
      <c r="G37129"/>
      <c r="H37129"/>
      <c r="I37129"/>
      <c r="J37129"/>
      <c r="U37129" s="43"/>
      <c r="AE37129"/>
    </row>
    <row r="37130" spans="1:31">
      <c r="A37130">
        <v>88410</v>
      </c>
      <c r="B37130" t="s">
        <v>31475</v>
      </c>
      <c r="C37130" t="s">
        <v>33478</v>
      </c>
      <c r="D37130" t="s">
        <v>33476</v>
      </c>
      <c r="E37130"/>
      <c r="F37130"/>
      <c r="G37130"/>
      <c r="H37130"/>
      <c r="I37130"/>
      <c r="J37130"/>
      <c r="U37130" s="43"/>
      <c r="AE37130"/>
    </row>
    <row r="37131" spans="1:31">
      <c r="A37131">
        <v>88320</v>
      </c>
      <c r="B37131" t="s">
        <v>31476</v>
      </c>
      <c r="C37131" t="s">
        <v>33478</v>
      </c>
      <c r="D37131" t="s">
        <v>33476</v>
      </c>
      <c r="E37131"/>
      <c r="F37131"/>
      <c r="G37131"/>
      <c r="H37131"/>
      <c r="I37131"/>
      <c r="J37131"/>
      <c r="U37131" s="43"/>
      <c r="AE37131"/>
    </row>
    <row r="37132" spans="1:31">
      <c r="A37132">
        <v>88270</v>
      </c>
      <c r="B37132" t="s">
        <v>31477</v>
      </c>
      <c r="C37132" t="s">
        <v>33478</v>
      </c>
      <c r="D37132" t="s">
        <v>33476</v>
      </c>
      <c r="E37132"/>
      <c r="F37132"/>
      <c r="G37132"/>
      <c r="H37132"/>
      <c r="I37132"/>
      <c r="J37132"/>
      <c r="U37132" s="43"/>
      <c r="AE37132"/>
    </row>
    <row r="37133" spans="1:31">
      <c r="A37133">
        <v>88600</v>
      </c>
      <c r="B37133" t="s">
        <v>31478</v>
      </c>
      <c r="C37133" t="s">
        <v>33478</v>
      </c>
      <c r="D37133" t="s">
        <v>33476</v>
      </c>
      <c r="E37133"/>
      <c r="F37133"/>
      <c r="G37133"/>
      <c r="H37133"/>
      <c r="I37133"/>
      <c r="J37133"/>
      <c r="U37133" s="43"/>
      <c r="AE37133"/>
    </row>
    <row r="37134" spans="1:31">
      <c r="A37134">
        <v>88260</v>
      </c>
      <c r="B37134" t="s">
        <v>31479</v>
      </c>
      <c r="C37134" t="s">
        <v>33478</v>
      </c>
      <c r="D37134" t="s">
        <v>33476</v>
      </c>
      <c r="E37134"/>
      <c r="F37134"/>
      <c r="G37134"/>
      <c r="H37134"/>
      <c r="I37134"/>
      <c r="J37134"/>
      <c r="U37134" s="43"/>
      <c r="AE37134"/>
    </row>
    <row r="37135" spans="1:31">
      <c r="A37135">
        <v>88500</v>
      </c>
      <c r="B37135" t="s">
        <v>31480</v>
      </c>
      <c r="C37135" t="s">
        <v>33478</v>
      </c>
      <c r="D37135" t="s">
        <v>33476</v>
      </c>
      <c r="E37135"/>
      <c r="F37135"/>
      <c r="G37135"/>
      <c r="H37135"/>
      <c r="I37135"/>
      <c r="J37135"/>
      <c r="U37135" s="43"/>
      <c r="AE37135"/>
    </row>
    <row r="37136" spans="1:31">
      <c r="A37136">
        <v>88470</v>
      </c>
      <c r="B37136" t="s">
        <v>31481</v>
      </c>
      <c r="C37136" t="s">
        <v>33478</v>
      </c>
      <c r="D37136" t="s">
        <v>33482</v>
      </c>
      <c r="E37136"/>
      <c r="F37136"/>
      <c r="G37136"/>
      <c r="H37136"/>
      <c r="I37136"/>
      <c r="J37136"/>
      <c r="U37136" s="43"/>
      <c r="AE37136"/>
    </row>
    <row r="37137" spans="1:31">
      <c r="A37137">
        <v>88270</v>
      </c>
      <c r="B37137" t="s">
        <v>31482</v>
      </c>
      <c r="C37137" t="s">
        <v>33478</v>
      </c>
      <c r="D37137" t="s">
        <v>33476</v>
      </c>
      <c r="E37137"/>
      <c r="F37137"/>
      <c r="G37137"/>
      <c r="H37137"/>
      <c r="I37137"/>
      <c r="J37137"/>
      <c r="U37137" s="43"/>
      <c r="AE37137"/>
    </row>
    <row r="37138" spans="1:31">
      <c r="A37138">
        <v>88130</v>
      </c>
      <c r="B37138" t="s">
        <v>31483</v>
      </c>
      <c r="C37138" t="s">
        <v>33478</v>
      </c>
      <c r="D37138" t="s">
        <v>33476</v>
      </c>
      <c r="E37138"/>
      <c r="F37138"/>
      <c r="G37138"/>
      <c r="H37138"/>
      <c r="I37138"/>
      <c r="J37138"/>
      <c r="U37138" s="43"/>
      <c r="AE37138"/>
    </row>
    <row r="37139" spans="1:31">
      <c r="A37139">
        <v>88270</v>
      </c>
      <c r="B37139" t="s">
        <v>31484</v>
      </c>
      <c r="C37139" t="s">
        <v>33478</v>
      </c>
      <c r="D37139" t="s">
        <v>33476</v>
      </c>
      <c r="E37139"/>
      <c r="F37139"/>
      <c r="G37139"/>
      <c r="H37139"/>
      <c r="I37139"/>
      <c r="J37139"/>
      <c r="U37139" s="43"/>
      <c r="AE37139"/>
    </row>
    <row r="37140" spans="1:31">
      <c r="A37140">
        <v>88130</v>
      </c>
      <c r="B37140" t="s">
        <v>31485</v>
      </c>
      <c r="C37140" t="s">
        <v>33478</v>
      </c>
      <c r="D37140" t="s">
        <v>33476</v>
      </c>
      <c r="E37140"/>
      <c r="F37140"/>
      <c r="G37140"/>
      <c r="H37140"/>
      <c r="I37140"/>
      <c r="J37140"/>
      <c r="U37140" s="43"/>
      <c r="AE37140"/>
    </row>
    <row r="37141" spans="1:31">
      <c r="A37141">
        <v>88350</v>
      </c>
      <c r="B37141" t="s">
        <v>31486</v>
      </c>
      <c r="C37141" t="s">
        <v>33478</v>
      </c>
      <c r="D37141" t="s">
        <v>33476</v>
      </c>
      <c r="E37141"/>
      <c r="F37141"/>
      <c r="G37141"/>
      <c r="H37141"/>
      <c r="I37141"/>
      <c r="J37141"/>
      <c r="U37141" s="43"/>
      <c r="AE37141"/>
    </row>
    <row r="37142" spans="1:31">
      <c r="A37142">
        <v>88250</v>
      </c>
      <c r="B37142" t="s">
        <v>31487</v>
      </c>
      <c r="C37142" t="s">
        <v>33478</v>
      </c>
      <c r="D37142" t="s">
        <v>33476</v>
      </c>
      <c r="E37142"/>
      <c r="F37142"/>
      <c r="G37142"/>
      <c r="H37142"/>
      <c r="I37142"/>
      <c r="J37142"/>
      <c r="U37142" s="43"/>
      <c r="AE37142"/>
    </row>
    <row r="37143" spans="1:31">
      <c r="A37143">
        <v>88600</v>
      </c>
      <c r="B37143" t="s">
        <v>31488</v>
      </c>
      <c r="C37143" t="s">
        <v>33478</v>
      </c>
      <c r="D37143" t="s">
        <v>33476</v>
      </c>
      <c r="E37143"/>
      <c r="F37143"/>
      <c r="G37143"/>
      <c r="H37143"/>
      <c r="I37143"/>
      <c r="J37143"/>
      <c r="U37143" s="43"/>
      <c r="AE37143"/>
    </row>
    <row r="37144" spans="1:31">
      <c r="A37144">
        <v>88700</v>
      </c>
      <c r="B37144" t="s">
        <v>31489</v>
      </c>
      <c r="C37144" t="s">
        <v>33478</v>
      </c>
      <c r="D37144" t="s">
        <v>33476</v>
      </c>
      <c r="E37144"/>
      <c r="F37144"/>
      <c r="G37144"/>
      <c r="H37144"/>
      <c r="I37144"/>
      <c r="J37144"/>
      <c r="U37144" s="43"/>
      <c r="AE37144"/>
    </row>
    <row r="37145" spans="1:31">
      <c r="A37145">
        <v>88600</v>
      </c>
      <c r="B37145" t="s">
        <v>31490</v>
      </c>
      <c r="C37145" t="s">
        <v>33478</v>
      </c>
      <c r="D37145" t="s">
        <v>33476</v>
      </c>
      <c r="E37145"/>
      <c r="F37145"/>
      <c r="G37145"/>
      <c r="H37145"/>
      <c r="I37145"/>
      <c r="J37145"/>
      <c r="U37145" s="43"/>
      <c r="AE37145"/>
    </row>
    <row r="37146" spans="1:31">
      <c r="A37146">
        <v>88140</v>
      </c>
      <c r="B37146" t="s">
        <v>31491</v>
      </c>
      <c r="C37146" t="s">
        <v>33478</v>
      </c>
      <c r="D37146" t="s">
        <v>33476</v>
      </c>
      <c r="E37146"/>
      <c r="F37146"/>
      <c r="G37146"/>
      <c r="H37146"/>
      <c r="I37146"/>
      <c r="J37146"/>
      <c r="U37146" s="43"/>
      <c r="AE37146"/>
    </row>
    <row r="37147" spans="1:31">
      <c r="A37147">
        <v>88700</v>
      </c>
      <c r="B37147" t="s">
        <v>31492</v>
      </c>
      <c r="C37147" t="s">
        <v>33478</v>
      </c>
      <c r="D37147" t="s">
        <v>33476</v>
      </c>
      <c r="E37147"/>
      <c r="F37147"/>
      <c r="G37147"/>
      <c r="H37147"/>
      <c r="I37147"/>
      <c r="J37147"/>
      <c r="U37147" s="43"/>
      <c r="AE37147"/>
    </row>
    <row r="37148" spans="1:31">
      <c r="A37148">
        <v>88540</v>
      </c>
      <c r="B37148" t="s">
        <v>31493</v>
      </c>
      <c r="C37148" t="s">
        <v>33478</v>
      </c>
      <c r="D37148" t="s">
        <v>33482</v>
      </c>
      <c r="E37148"/>
      <c r="F37148"/>
      <c r="G37148"/>
      <c r="H37148"/>
      <c r="I37148"/>
      <c r="J37148"/>
      <c r="U37148" s="43"/>
      <c r="AE37148"/>
    </row>
    <row r="37149" spans="1:31">
      <c r="A37149">
        <v>88110</v>
      </c>
      <c r="B37149" t="s">
        <v>31494</v>
      </c>
      <c r="C37149" t="s">
        <v>33478</v>
      </c>
      <c r="D37149" t="s">
        <v>33482</v>
      </c>
      <c r="E37149"/>
      <c r="F37149"/>
      <c r="G37149"/>
      <c r="H37149"/>
      <c r="I37149"/>
      <c r="J37149"/>
      <c r="U37149" s="43"/>
      <c r="AE37149"/>
    </row>
    <row r="37150" spans="1:31">
      <c r="A37150">
        <v>88300</v>
      </c>
      <c r="B37150" t="s">
        <v>31495</v>
      </c>
      <c r="C37150" t="s">
        <v>33478</v>
      </c>
      <c r="D37150" t="s">
        <v>33476</v>
      </c>
      <c r="E37150"/>
      <c r="F37150"/>
      <c r="G37150"/>
      <c r="H37150"/>
      <c r="I37150"/>
      <c r="J37150"/>
      <c r="U37150" s="43"/>
      <c r="AE37150"/>
    </row>
    <row r="37151" spans="1:31">
      <c r="A37151">
        <v>88130</v>
      </c>
      <c r="B37151" t="s">
        <v>31496</v>
      </c>
      <c r="C37151" t="s">
        <v>33478</v>
      </c>
      <c r="D37151" t="s">
        <v>33476</v>
      </c>
      <c r="E37151"/>
      <c r="F37151"/>
      <c r="G37151"/>
      <c r="H37151"/>
      <c r="I37151"/>
      <c r="J37151"/>
      <c r="U37151" s="43"/>
      <c r="AE37151"/>
    </row>
    <row r="37152" spans="1:31">
      <c r="A37152">
        <v>88640</v>
      </c>
      <c r="B37152" t="s">
        <v>31497</v>
      </c>
      <c r="C37152" t="s">
        <v>33478</v>
      </c>
      <c r="D37152" t="s">
        <v>33482</v>
      </c>
      <c r="E37152"/>
      <c r="F37152"/>
      <c r="G37152"/>
      <c r="H37152"/>
      <c r="I37152"/>
      <c r="J37152"/>
      <c r="U37152" s="43"/>
      <c r="AE37152"/>
    </row>
    <row r="37153" spans="1:31">
      <c r="A37153">
        <v>88600</v>
      </c>
      <c r="B37153" t="s">
        <v>31498</v>
      </c>
      <c r="C37153" t="s">
        <v>33478</v>
      </c>
      <c r="D37153" t="s">
        <v>33476</v>
      </c>
      <c r="E37153"/>
      <c r="F37153"/>
      <c r="G37153"/>
      <c r="H37153"/>
      <c r="I37153"/>
      <c r="J37153"/>
      <c r="U37153" s="43"/>
      <c r="AE37153"/>
    </row>
    <row r="37154" spans="1:31">
      <c r="A37154">
        <v>88000</v>
      </c>
      <c r="B37154" t="s">
        <v>31499</v>
      </c>
      <c r="C37154" t="s">
        <v>33478</v>
      </c>
      <c r="D37154" t="s">
        <v>33476</v>
      </c>
      <c r="E37154"/>
      <c r="F37154"/>
      <c r="G37154"/>
      <c r="H37154"/>
      <c r="I37154"/>
      <c r="J37154"/>
      <c r="U37154" s="43"/>
      <c r="AE37154"/>
    </row>
    <row r="37155" spans="1:31">
      <c r="A37155">
        <v>88240</v>
      </c>
      <c r="B37155" t="s">
        <v>31500</v>
      </c>
      <c r="C37155" t="s">
        <v>33478</v>
      </c>
      <c r="D37155" t="s">
        <v>33476</v>
      </c>
      <c r="E37155"/>
      <c r="F37155"/>
      <c r="G37155"/>
      <c r="H37155"/>
      <c r="I37155"/>
      <c r="J37155"/>
      <c r="U37155" s="43"/>
      <c r="AE37155"/>
    </row>
    <row r="37156" spans="1:31">
      <c r="A37156">
        <v>88240</v>
      </c>
      <c r="B37156" t="s">
        <v>31500</v>
      </c>
      <c r="C37156" t="s">
        <v>33478</v>
      </c>
      <c r="D37156" t="s">
        <v>33476</v>
      </c>
      <c r="E37156"/>
      <c r="F37156"/>
      <c r="G37156"/>
      <c r="H37156"/>
      <c r="I37156"/>
      <c r="J37156"/>
      <c r="U37156" s="43"/>
      <c r="AE37156"/>
    </row>
    <row r="37157" spans="1:31">
      <c r="A37157">
        <v>88600</v>
      </c>
      <c r="B37157" t="s">
        <v>31501</v>
      </c>
      <c r="C37157" t="s">
        <v>33478</v>
      </c>
      <c r="D37157" t="s">
        <v>33476</v>
      </c>
      <c r="E37157"/>
      <c r="F37157"/>
      <c r="G37157"/>
      <c r="H37157"/>
      <c r="I37157"/>
      <c r="J37157"/>
      <c r="U37157" s="43"/>
      <c r="AE37157"/>
    </row>
    <row r="37158" spans="1:31">
      <c r="A37158">
        <v>88130</v>
      </c>
      <c r="B37158" t="s">
        <v>767</v>
      </c>
      <c r="C37158" t="s">
        <v>33478</v>
      </c>
      <c r="D37158" t="s">
        <v>33476</v>
      </c>
      <c r="E37158"/>
      <c r="F37158"/>
      <c r="G37158"/>
      <c r="H37158"/>
      <c r="I37158"/>
      <c r="J37158"/>
      <c r="U37158" s="43"/>
      <c r="AE37158"/>
    </row>
    <row r="37159" spans="1:31">
      <c r="A37159">
        <v>88460</v>
      </c>
      <c r="B37159" t="s">
        <v>31502</v>
      </c>
      <c r="C37159" t="s">
        <v>33478</v>
      </c>
      <c r="D37159" t="s">
        <v>33482</v>
      </c>
      <c r="E37159"/>
      <c r="F37159"/>
      <c r="G37159"/>
      <c r="H37159"/>
      <c r="I37159"/>
      <c r="J37159"/>
      <c r="U37159" s="43"/>
      <c r="AE37159"/>
    </row>
    <row r="37160" spans="1:31">
      <c r="A37160">
        <v>88270</v>
      </c>
      <c r="B37160" t="s">
        <v>31503</v>
      </c>
      <c r="C37160" t="s">
        <v>33478</v>
      </c>
      <c r="D37160" t="s">
        <v>33476</v>
      </c>
      <c r="E37160"/>
      <c r="F37160"/>
      <c r="G37160"/>
      <c r="H37160"/>
      <c r="I37160"/>
      <c r="J37160"/>
      <c r="U37160" s="43"/>
      <c r="AE37160"/>
    </row>
    <row r="37161" spans="1:31">
      <c r="A37161">
        <v>88210</v>
      </c>
      <c r="B37161" t="s">
        <v>31504</v>
      </c>
      <c r="C37161" t="s">
        <v>33478</v>
      </c>
      <c r="D37161" t="s">
        <v>33476</v>
      </c>
      <c r="E37161"/>
      <c r="F37161"/>
      <c r="G37161"/>
      <c r="H37161"/>
      <c r="I37161"/>
      <c r="J37161"/>
      <c r="U37161" s="43"/>
      <c r="AE37161"/>
    </row>
    <row r="37162" spans="1:31">
      <c r="A37162">
        <v>88330</v>
      </c>
      <c r="B37162" t="s">
        <v>31505</v>
      </c>
      <c r="C37162" t="s">
        <v>33478</v>
      </c>
      <c r="D37162" t="s">
        <v>33476</v>
      </c>
      <c r="E37162"/>
      <c r="F37162"/>
      <c r="G37162"/>
      <c r="H37162"/>
      <c r="I37162"/>
      <c r="J37162"/>
      <c r="U37162" s="43"/>
      <c r="AE37162"/>
    </row>
    <row r="37163" spans="1:31">
      <c r="A37163">
        <v>88170</v>
      </c>
      <c r="B37163" t="s">
        <v>14270</v>
      </c>
      <c r="C37163" t="s">
        <v>33478</v>
      </c>
      <c r="D37163" t="s">
        <v>33476</v>
      </c>
      <c r="E37163"/>
      <c r="F37163"/>
      <c r="G37163"/>
      <c r="H37163"/>
      <c r="I37163"/>
      <c r="J37163"/>
      <c r="U37163" s="43"/>
      <c r="AE37163"/>
    </row>
    <row r="37164" spans="1:31">
      <c r="A37164">
        <v>88170</v>
      </c>
      <c r="B37164" t="s">
        <v>14270</v>
      </c>
      <c r="C37164" t="s">
        <v>33478</v>
      </c>
      <c r="D37164" t="s">
        <v>33476</v>
      </c>
      <c r="E37164"/>
      <c r="F37164"/>
      <c r="G37164"/>
      <c r="H37164"/>
      <c r="I37164"/>
      <c r="J37164"/>
      <c r="U37164" s="43"/>
      <c r="AE37164"/>
    </row>
    <row r="37165" spans="1:31">
      <c r="A37165">
        <v>88410</v>
      </c>
      <c r="B37165" t="s">
        <v>31506</v>
      </c>
      <c r="C37165" t="s">
        <v>33478</v>
      </c>
      <c r="D37165" t="s">
        <v>33476</v>
      </c>
      <c r="E37165"/>
      <c r="F37165"/>
      <c r="G37165"/>
      <c r="H37165"/>
      <c r="I37165"/>
      <c r="J37165"/>
      <c r="U37165" s="43"/>
      <c r="AE37165"/>
    </row>
    <row r="37166" spans="1:31">
      <c r="A37166">
        <v>88500</v>
      </c>
      <c r="B37166" t="s">
        <v>31507</v>
      </c>
      <c r="C37166" t="s">
        <v>33478</v>
      </c>
      <c r="D37166" t="s">
        <v>33476</v>
      </c>
      <c r="E37166"/>
      <c r="F37166"/>
      <c r="G37166"/>
      <c r="H37166"/>
      <c r="I37166"/>
      <c r="J37166"/>
      <c r="U37166" s="43"/>
      <c r="AE37166"/>
    </row>
    <row r="37167" spans="1:31">
      <c r="A37167">
        <v>88390</v>
      </c>
      <c r="B37167" t="s">
        <v>31508</v>
      </c>
      <c r="C37167" t="s">
        <v>33478</v>
      </c>
      <c r="D37167" t="s">
        <v>33476</v>
      </c>
      <c r="E37167"/>
      <c r="F37167"/>
      <c r="G37167"/>
      <c r="H37167"/>
      <c r="I37167"/>
      <c r="J37167"/>
      <c r="U37167" s="43"/>
      <c r="AE37167"/>
    </row>
    <row r="37168" spans="1:31">
      <c r="A37168">
        <v>88150</v>
      </c>
      <c r="B37168" t="s">
        <v>31509</v>
      </c>
      <c r="C37168" t="s">
        <v>33478</v>
      </c>
      <c r="D37168" t="e">
        <v>#N/A</v>
      </c>
      <c r="E37168"/>
      <c r="F37168"/>
      <c r="G37168"/>
      <c r="H37168"/>
      <c r="I37168"/>
      <c r="J37168"/>
      <c r="U37168" s="43"/>
      <c r="AE37168"/>
    </row>
    <row r="37169" spans="1:31">
      <c r="A37169">
        <v>88500</v>
      </c>
      <c r="B37169" t="s">
        <v>31510</v>
      </c>
      <c r="C37169" t="s">
        <v>33478</v>
      </c>
      <c r="D37169" t="s">
        <v>33476</v>
      </c>
      <c r="E37169"/>
      <c r="F37169"/>
      <c r="G37169"/>
      <c r="H37169"/>
      <c r="I37169"/>
      <c r="J37169"/>
      <c r="U37169" s="43"/>
      <c r="AE37169"/>
    </row>
    <row r="37170" spans="1:31">
      <c r="A37170">
        <v>88460</v>
      </c>
      <c r="B37170" t="s">
        <v>31511</v>
      </c>
      <c r="C37170" t="s">
        <v>33478</v>
      </c>
      <c r="D37170" t="s">
        <v>33482</v>
      </c>
      <c r="E37170"/>
      <c r="F37170"/>
      <c r="G37170"/>
      <c r="H37170"/>
      <c r="I37170"/>
      <c r="J37170"/>
      <c r="U37170" s="43"/>
      <c r="AE37170"/>
    </row>
    <row r="37171" spans="1:31">
      <c r="A37171">
        <v>88630</v>
      </c>
      <c r="B37171" t="s">
        <v>31512</v>
      </c>
      <c r="C37171" t="s">
        <v>33478</v>
      </c>
      <c r="D37171" t="s">
        <v>33476</v>
      </c>
      <c r="E37171"/>
      <c r="F37171"/>
      <c r="G37171"/>
      <c r="H37171"/>
      <c r="I37171"/>
      <c r="J37171"/>
      <c r="U37171" s="43"/>
      <c r="AE37171"/>
    </row>
    <row r="37172" spans="1:31">
      <c r="A37172">
        <v>88270</v>
      </c>
      <c r="B37172" t="s">
        <v>31513</v>
      </c>
      <c r="C37172" t="s">
        <v>33478</v>
      </c>
      <c r="D37172" t="s">
        <v>33476</v>
      </c>
      <c r="E37172"/>
      <c r="F37172"/>
      <c r="G37172"/>
      <c r="H37172"/>
      <c r="I37172"/>
      <c r="J37172"/>
      <c r="U37172" s="43"/>
      <c r="AE37172"/>
    </row>
    <row r="37173" spans="1:31">
      <c r="A37173">
        <v>88300</v>
      </c>
      <c r="B37173" t="s">
        <v>31514</v>
      </c>
      <c r="C37173" t="s">
        <v>33478</v>
      </c>
      <c r="D37173" t="s">
        <v>33476</v>
      </c>
      <c r="E37173"/>
      <c r="F37173"/>
      <c r="G37173"/>
      <c r="H37173"/>
      <c r="I37173"/>
      <c r="J37173"/>
      <c r="U37173" s="43"/>
      <c r="AE37173"/>
    </row>
    <row r="37174" spans="1:31">
      <c r="A37174">
        <v>88410</v>
      </c>
      <c r="B37174" t="s">
        <v>31515</v>
      </c>
      <c r="C37174" t="s">
        <v>33478</v>
      </c>
      <c r="D37174" t="s">
        <v>33476</v>
      </c>
      <c r="E37174"/>
      <c r="F37174"/>
      <c r="G37174"/>
      <c r="H37174"/>
      <c r="I37174"/>
      <c r="J37174"/>
      <c r="U37174" s="43"/>
      <c r="AE37174"/>
    </row>
    <row r="37175" spans="1:31">
      <c r="A37175">
        <v>88230</v>
      </c>
      <c r="B37175" t="s">
        <v>31516</v>
      </c>
      <c r="C37175" t="s">
        <v>33478</v>
      </c>
      <c r="D37175" t="s">
        <v>33482</v>
      </c>
      <c r="E37175"/>
      <c r="F37175"/>
      <c r="G37175"/>
      <c r="H37175"/>
      <c r="I37175"/>
      <c r="J37175"/>
      <c r="U37175" s="43"/>
      <c r="AE37175"/>
    </row>
    <row r="37176" spans="1:31">
      <c r="A37176">
        <v>88230</v>
      </c>
      <c r="B37176" t="s">
        <v>31516</v>
      </c>
      <c r="C37176" t="s">
        <v>33478</v>
      </c>
      <c r="D37176" t="s">
        <v>33482</v>
      </c>
      <c r="E37176"/>
      <c r="F37176"/>
      <c r="G37176"/>
      <c r="H37176"/>
      <c r="I37176"/>
      <c r="J37176"/>
      <c r="U37176" s="43"/>
      <c r="AE37176"/>
    </row>
    <row r="37177" spans="1:31">
      <c r="A37177">
        <v>88630</v>
      </c>
      <c r="B37177" t="s">
        <v>31517</v>
      </c>
      <c r="C37177" t="s">
        <v>33478</v>
      </c>
      <c r="D37177" t="s">
        <v>33476</v>
      </c>
      <c r="E37177"/>
      <c r="F37177"/>
      <c r="G37177"/>
      <c r="H37177"/>
      <c r="I37177"/>
      <c r="J37177"/>
      <c r="U37177" s="43"/>
      <c r="AE37177"/>
    </row>
    <row r="37178" spans="1:31">
      <c r="A37178">
        <v>88240</v>
      </c>
      <c r="B37178" t="s">
        <v>31518</v>
      </c>
      <c r="C37178" t="s">
        <v>33478</v>
      </c>
      <c r="D37178" t="s">
        <v>33476</v>
      </c>
      <c r="E37178"/>
      <c r="F37178"/>
      <c r="G37178"/>
      <c r="H37178"/>
      <c r="I37178"/>
      <c r="J37178"/>
      <c r="U37178" s="43"/>
      <c r="AE37178"/>
    </row>
    <row r="37179" spans="1:31">
      <c r="A37179">
        <v>88120</v>
      </c>
      <c r="B37179" t="s">
        <v>31519</v>
      </c>
      <c r="C37179" t="s">
        <v>33478</v>
      </c>
      <c r="D37179" t="s">
        <v>33476</v>
      </c>
      <c r="E37179"/>
      <c r="F37179"/>
      <c r="G37179"/>
      <c r="H37179"/>
      <c r="I37179"/>
      <c r="J37179"/>
      <c r="U37179" s="43"/>
      <c r="AE37179"/>
    </row>
    <row r="37180" spans="1:31">
      <c r="A37180">
        <v>88700</v>
      </c>
      <c r="B37180" t="s">
        <v>31520</v>
      </c>
      <c r="C37180" t="s">
        <v>33478</v>
      </c>
      <c r="D37180" t="s">
        <v>33476</v>
      </c>
      <c r="E37180"/>
      <c r="F37180"/>
      <c r="G37180"/>
      <c r="H37180"/>
      <c r="I37180"/>
      <c r="J37180"/>
      <c r="U37180" s="43"/>
      <c r="AE37180"/>
    </row>
    <row r="37181" spans="1:31">
      <c r="A37181">
        <v>88100</v>
      </c>
      <c r="B37181" t="s">
        <v>31521</v>
      </c>
      <c r="C37181" t="s">
        <v>33478</v>
      </c>
      <c r="D37181" t="s">
        <v>33476</v>
      </c>
      <c r="E37181"/>
      <c r="F37181"/>
      <c r="G37181"/>
      <c r="H37181"/>
      <c r="I37181"/>
      <c r="J37181"/>
      <c r="U37181" s="43"/>
      <c r="AE37181"/>
    </row>
    <row r="37182" spans="1:31">
      <c r="A37182">
        <v>88490</v>
      </c>
      <c r="B37182" t="s">
        <v>31522</v>
      </c>
      <c r="C37182" t="s">
        <v>33478</v>
      </c>
      <c r="D37182" t="s">
        <v>33482</v>
      </c>
      <c r="E37182"/>
      <c r="F37182"/>
      <c r="G37182"/>
      <c r="H37182"/>
      <c r="I37182"/>
      <c r="J37182"/>
      <c r="U37182" s="43"/>
      <c r="AE37182"/>
    </row>
    <row r="37183" spans="1:31">
      <c r="A37183">
        <v>88140</v>
      </c>
      <c r="B37183" t="s">
        <v>31523</v>
      </c>
      <c r="C37183" t="s">
        <v>33478</v>
      </c>
      <c r="D37183" t="s">
        <v>33476</v>
      </c>
      <c r="E37183"/>
      <c r="F37183"/>
      <c r="G37183"/>
      <c r="H37183"/>
      <c r="I37183"/>
      <c r="J37183"/>
      <c r="U37183" s="43"/>
      <c r="AE37183"/>
    </row>
    <row r="37184" spans="1:31">
      <c r="A37184">
        <v>88430</v>
      </c>
      <c r="B37184" t="s">
        <v>31524</v>
      </c>
      <c r="C37184" t="s">
        <v>33478</v>
      </c>
      <c r="D37184" t="s">
        <v>33482</v>
      </c>
      <c r="E37184"/>
      <c r="F37184"/>
      <c r="G37184"/>
      <c r="H37184"/>
      <c r="I37184"/>
      <c r="J37184"/>
      <c r="U37184" s="43"/>
      <c r="AE37184"/>
    </row>
    <row r="37185" spans="1:31">
      <c r="A37185">
        <v>88310</v>
      </c>
      <c r="B37185" t="s">
        <v>31525</v>
      </c>
      <c r="C37185" t="s">
        <v>33478</v>
      </c>
      <c r="D37185" t="s">
        <v>33482</v>
      </c>
      <c r="E37185"/>
      <c r="F37185"/>
      <c r="G37185"/>
      <c r="H37185"/>
      <c r="I37185"/>
      <c r="J37185"/>
      <c r="U37185" s="43"/>
      <c r="AE37185"/>
    </row>
    <row r="37186" spans="1:31">
      <c r="A37186">
        <v>88170</v>
      </c>
      <c r="B37186" t="s">
        <v>31526</v>
      </c>
      <c r="C37186" t="s">
        <v>33478</v>
      </c>
      <c r="D37186" t="s">
        <v>33476</v>
      </c>
      <c r="E37186"/>
      <c r="F37186"/>
      <c r="G37186"/>
      <c r="H37186"/>
      <c r="I37186"/>
      <c r="J37186"/>
      <c r="U37186" s="43"/>
      <c r="AE37186"/>
    </row>
    <row r="37187" spans="1:31">
      <c r="A37187">
        <v>88630</v>
      </c>
      <c r="B37187" t="s">
        <v>31527</v>
      </c>
      <c r="C37187" t="s">
        <v>33478</v>
      </c>
      <c r="D37187" t="s">
        <v>33476</v>
      </c>
      <c r="E37187"/>
      <c r="F37187"/>
      <c r="G37187"/>
      <c r="H37187"/>
      <c r="I37187"/>
      <c r="J37187"/>
      <c r="U37187" s="43"/>
      <c r="AE37187"/>
    </row>
    <row r="37188" spans="1:31">
      <c r="A37188">
        <v>88140</v>
      </c>
      <c r="B37188" t="s">
        <v>31528</v>
      </c>
      <c r="C37188" t="s">
        <v>33478</v>
      </c>
      <c r="D37188" t="s">
        <v>33476</v>
      </c>
      <c r="E37188"/>
      <c r="F37188"/>
      <c r="G37188"/>
      <c r="H37188"/>
      <c r="I37188"/>
      <c r="J37188"/>
      <c r="U37188" s="43"/>
      <c r="AE37188"/>
    </row>
    <row r="37189" spans="1:31">
      <c r="A37189">
        <v>88520</v>
      </c>
      <c r="B37189" t="s">
        <v>31529</v>
      </c>
      <c r="C37189" t="s">
        <v>33478</v>
      </c>
      <c r="D37189" t="s">
        <v>33476</v>
      </c>
      <c r="E37189"/>
      <c r="F37189"/>
      <c r="G37189"/>
      <c r="H37189"/>
      <c r="I37189"/>
      <c r="J37189"/>
      <c r="U37189" s="43"/>
      <c r="AE37189"/>
    </row>
    <row r="37190" spans="1:31">
      <c r="A37190">
        <v>88330</v>
      </c>
      <c r="B37190" t="s">
        <v>31530</v>
      </c>
      <c r="C37190" t="s">
        <v>33478</v>
      </c>
      <c r="D37190" t="s">
        <v>33476</v>
      </c>
      <c r="E37190"/>
      <c r="F37190"/>
      <c r="G37190"/>
      <c r="H37190"/>
      <c r="I37190"/>
      <c r="J37190"/>
      <c r="U37190" s="43"/>
      <c r="AE37190"/>
    </row>
    <row r="37191" spans="1:31">
      <c r="A37191">
        <v>88270</v>
      </c>
      <c r="B37191" t="s">
        <v>31531</v>
      </c>
      <c r="C37191" t="s">
        <v>33478</v>
      </c>
      <c r="D37191" t="s">
        <v>33476</v>
      </c>
      <c r="E37191"/>
      <c r="F37191"/>
      <c r="G37191"/>
      <c r="H37191"/>
      <c r="I37191"/>
      <c r="J37191"/>
      <c r="U37191" s="43"/>
      <c r="AE37191"/>
    </row>
    <row r="37192" spans="1:31">
      <c r="A37192">
        <v>88320</v>
      </c>
      <c r="B37192" t="s">
        <v>31532</v>
      </c>
      <c r="C37192" t="s">
        <v>33478</v>
      </c>
      <c r="D37192" t="s">
        <v>33476</v>
      </c>
      <c r="E37192"/>
      <c r="F37192"/>
      <c r="G37192"/>
      <c r="H37192"/>
      <c r="I37192"/>
      <c r="J37192"/>
      <c r="U37192" s="43"/>
      <c r="AE37192"/>
    </row>
    <row r="37193" spans="1:31">
      <c r="A37193">
        <v>88260</v>
      </c>
      <c r="B37193" t="s">
        <v>31533</v>
      </c>
      <c r="C37193" t="s">
        <v>33478</v>
      </c>
      <c r="D37193" t="s">
        <v>33476</v>
      </c>
      <c r="E37193"/>
      <c r="F37193"/>
      <c r="G37193"/>
      <c r="H37193"/>
      <c r="I37193"/>
      <c r="J37193"/>
      <c r="U37193" s="43"/>
      <c r="AE37193"/>
    </row>
    <row r="37194" spans="1:31">
      <c r="A37194">
        <v>88170</v>
      </c>
      <c r="B37194" t="s">
        <v>31534</v>
      </c>
      <c r="C37194" t="s">
        <v>33478</v>
      </c>
      <c r="D37194" t="s">
        <v>33476</v>
      </c>
      <c r="E37194"/>
      <c r="F37194"/>
      <c r="G37194"/>
      <c r="H37194"/>
      <c r="I37194"/>
      <c r="J37194"/>
      <c r="U37194" s="43"/>
      <c r="AE37194"/>
    </row>
    <row r="37195" spans="1:31">
      <c r="A37195">
        <v>88390</v>
      </c>
      <c r="B37195" t="s">
        <v>31535</v>
      </c>
      <c r="C37195" t="s">
        <v>33478</v>
      </c>
      <c r="D37195" t="s">
        <v>33476</v>
      </c>
      <c r="E37195"/>
      <c r="F37195"/>
      <c r="G37195"/>
      <c r="H37195"/>
      <c r="I37195"/>
      <c r="J37195"/>
      <c r="U37195" s="43"/>
      <c r="AE37195"/>
    </row>
    <row r="37196" spans="1:31">
      <c r="A37196">
        <v>88700</v>
      </c>
      <c r="B37196" t="s">
        <v>31536</v>
      </c>
      <c r="C37196" t="s">
        <v>33478</v>
      </c>
      <c r="D37196" t="s">
        <v>33476</v>
      </c>
      <c r="E37196"/>
      <c r="F37196"/>
      <c r="G37196"/>
      <c r="H37196"/>
      <c r="I37196"/>
      <c r="J37196"/>
      <c r="U37196" s="43"/>
      <c r="AE37196"/>
    </row>
    <row r="37197" spans="1:31">
      <c r="A37197">
        <v>88210</v>
      </c>
      <c r="B37197" t="s">
        <v>31537</v>
      </c>
      <c r="C37197" t="s">
        <v>33478</v>
      </c>
      <c r="D37197" t="s">
        <v>33476</v>
      </c>
      <c r="E37197"/>
      <c r="F37197"/>
      <c r="G37197"/>
      <c r="H37197"/>
      <c r="I37197"/>
      <c r="J37197"/>
      <c r="U37197" s="43"/>
      <c r="AE37197"/>
    </row>
    <row r="37198" spans="1:31">
      <c r="A37198">
        <v>88270</v>
      </c>
      <c r="B37198" t="s">
        <v>31538</v>
      </c>
      <c r="C37198" t="s">
        <v>33478</v>
      </c>
      <c r="D37198" t="s">
        <v>33476</v>
      </c>
      <c r="E37198"/>
      <c r="F37198"/>
      <c r="G37198"/>
      <c r="H37198"/>
      <c r="I37198"/>
      <c r="J37198"/>
      <c r="U37198" s="43"/>
      <c r="AE37198"/>
    </row>
    <row r="37199" spans="1:31">
      <c r="A37199">
        <v>88600</v>
      </c>
      <c r="B37199" t="s">
        <v>31539</v>
      </c>
      <c r="C37199" t="s">
        <v>33478</v>
      </c>
      <c r="D37199" t="s">
        <v>33476</v>
      </c>
      <c r="E37199"/>
      <c r="F37199"/>
      <c r="G37199"/>
      <c r="H37199"/>
      <c r="I37199"/>
      <c r="J37199"/>
      <c r="U37199" s="43"/>
      <c r="AE37199"/>
    </row>
    <row r="37200" spans="1:31">
      <c r="A37200">
        <v>88600</v>
      </c>
      <c r="B37200" t="s">
        <v>31540</v>
      </c>
      <c r="C37200" t="s">
        <v>33478</v>
      </c>
      <c r="D37200" t="s">
        <v>33476</v>
      </c>
      <c r="E37200"/>
      <c r="F37200"/>
      <c r="G37200"/>
      <c r="H37200"/>
      <c r="I37200"/>
      <c r="J37200"/>
      <c r="U37200" s="43"/>
      <c r="AE37200"/>
    </row>
    <row r="37201" spans="1:31">
      <c r="A37201">
        <v>88000</v>
      </c>
      <c r="B37201" t="s">
        <v>31541</v>
      </c>
      <c r="C37201" t="s">
        <v>33478</v>
      </c>
      <c r="D37201" t="s">
        <v>33476</v>
      </c>
      <c r="E37201"/>
      <c r="F37201"/>
      <c r="G37201"/>
      <c r="H37201"/>
      <c r="I37201"/>
      <c r="J37201"/>
      <c r="U37201" s="43"/>
      <c r="AE37201"/>
    </row>
    <row r="37202" spans="1:31">
      <c r="A37202">
        <v>88000</v>
      </c>
      <c r="B37202" t="s">
        <v>31542</v>
      </c>
      <c r="C37202" t="s">
        <v>33478</v>
      </c>
      <c r="D37202" t="s">
        <v>33476</v>
      </c>
      <c r="E37202"/>
      <c r="F37202"/>
      <c r="G37202"/>
      <c r="H37202"/>
      <c r="I37202"/>
      <c r="J37202"/>
      <c r="U37202" s="43"/>
      <c r="AE37202"/>
    </row>
    <row r="37203" spans="1:31">
      <c r="A37203">
        <v>88000</v>
      </c>
      <c r="B37203" t="s">
        <v>31543</v>
      </c>
      <c r="C37203" t="s">
        <v>33478</v>
      </c>
      <c r="D37203" t="s">
        <v>33476</v>
      </c>
      <c r="E37203"/>
      <c r="F37203"/>
      <c r="G37203"/>
      <c r="H37203"/>
      <c r="I37203"/>
      <c r="J37203"/>
      <c r="U37203" s="43"/>
      <c r="AE37203"/>
    </row>
    <row r="37204" spans="1:31">
      <c r="A37204">
        <v>88460</v>
      </c>
      <c r="B37204" t="s">
        <v>31544</v>
      </c>
      <c r="C37204" t="s">
        <v>33478</v>
      </c>
      <c r="D37204" t="s">
        <v>33482</v>
      </c>
      <c r="E37204"/>
      <c r="F37204"/>
      <c r="G37204"/>
      <c r="H37204"/>
      <c r="I37204"/>
      <c r="J37204"/>
      <c r="U37204" s="43"/>
      <c r="AE37204"/>
    </row>
    <row r="37205" spans="1:31">
      <c r="A37205">
        <v>88000</v>
      </c>
      <c r="B37205" t="s">
        <v>31545</v>
      </c>
      <c r="C37205" t="s">
        <v>33478</v>
      </c>
      <c r="D37205" t="s">
        <v>33476</v>
      </c>
      <c r="E37205"/>
      <c r="F37205"/>
      <c r="G37205"/>
      <c r="H37205"/>
      <c r="I37205"/>
      <c r="J37205"/>
      <c r="U37205" s="43"/>
      <c r="AE37205"/>
    </row>
    <row r="37206" spans="1:31">
      <c r="A37206">
        <v>88170</v>
      </c>
      <c r="B37206" t="s">
        <v>31546</v>
      </c>
      <c r="C37206" t="s">
        <v>33478</v>
      </c>
      <c r="D37206" t="s">
        <v>33476</v>
      </c>
      <c r="E37206"/>
      <c r="F37206"/>
      <c r="G37206"/>
      <c r="H37206"/>
      <c r="I37206"/>
      <c r="J37206"/>
      <c r="U37206" s="43"/>
      <c r="AE37206"/>
    </row>
    <row r="37207" spans="1:31">
      <c r="A37207">
        <v>88260</v>
      </c>
      <c r="B37207" t="s">
        <v>31547</v>
      </c>
      <c r="C37207" t="s">
        <v>33478</v>
      </c>
      <c r="D37207" t="s">
        <v>33476</v>
      </c>
      <c r="E37207"/>
      <c r="F37207"/>
      <c r="G37207"/>
      <c r="H37207"/>
      <c r="I37207"/>
      <c r="J37207"/>
      <c r="U37207" s="43"/>
      <c r="AE37207"/>
    </row>
    <row r="37208" spans="1:31">
      <c r="A37208">
        <v>88500</v>
      </c>
      <c r="B37208" t="s">
        <v>31548</v>
      </c>
      <c r="C37208" t="s">
        <v>33478</v>
      </c>
      <c r="D37208" t="s">
        <v>33476</v>
      </c>
      <c r="E37208"/>
      <c r="F37208"/>
      <c r="G37208"/>
      <c r="H37208"/>
      <c r="I37208"/>
      <c r="J37208"/>
      <c r="U37208" s="43"/>
      <c r="AE37208"/>
    </row>
    <row r="37209" spans="1:31">
      <c r="A37209">
        <v>88140</v>
      </c>
      <c r="B37209" t="s">
        <v>31549</v>
      </c>
      <c r="C37209" t="s">
        <v>33478</v>
      </c>
      <c r="D37209" t="s">
        <v>33476</v>
      </c>
      <c r="E37209"/>
      <c r="F37209"/>
      <c r="G37209"/>
      <c r="H37209"/>
      <c r="I37209"/>
      <c r="J37209"/>
      <c r="U37209" s="43"/>
      <c r="AE37209"/>
    </row>
    <row r="37210" spans="1:31">
      <c r="A37210">
        <v>88170</v>
      </c>
      <c r="B37210" t="s">
        <v>31550</v>
      </c>
      <c r="C37210" t="s">
        <v>33478</v>
      </c>
      <c r="D37210" t="s">
        <v>33476</v>
      </c>
      <c r="E37210"/>
      <c r="F37210"/>
      <c r="G37210"/>
      <c r="H37210"/>
      <c r="I37210"/>
      <c r="J37210"/>
      <c r="U37210" s="43"/>
      <c r="AE37210"/>
    </row>
    <row r="37211" spans="1:31">
      <c r="A37211">
        <v>88390</v>
      </c>
      <c r="B37211" t="s">
        <v>31551</v>
      </c>
      <c r="C37211" t="s">
        <v>33478</v>
      </c>
      <c r="D37211" t="s">
        <v>33476</v>
      </c>
      <c r="E37211"/>
      <c r="F37211"/>
      <c r="G37211"/>
      <c r="H37211"/>
      <c r="I37211"/>
      <c r="J37211"/>
      <c r="U37211" s="43"/>
      <c r="AE37211"/>
    </row>
    <row r="37212" spans="1:31">
      <c r="A37212">
        <v>88330</v>
      </c>
      <c r="B37212" t="s">
        <v>31552</v>
      </c>
      <c r="C37212" t="s">
        <v>33478</v>
      </c>
      <c r="D37212" t="s">
        <v>33476</v>
      </c>
      <c r="E37212"/>
      <c r="F37212"/>
      <c r="G37212"/>
      <c r="H37212"/>
      <c r="I37212"/>
      <c r="J37212"/>
      <c r="U37212" s="43"/>
      <c r="AE37212"/>
    </row>
    <row r="37213" spans="1:31">
      <c r="A37213">
        <v>88500</v>
      </c>
      <c r="B37213" t="s">
        <v>31553</v>
      </c>
      <c r="C37213" t="s">
        <v>33478</v>
      </c>
      <c r="D37213" t="s">
        <v>33476</v>
      </c>
      <c r="E37213"/>
      <c r="F37213"/>
      <c r="G37213"/>
      <c r="H37213"/>
      <c r="I37213"/>
      <c r="J37213"/>
      <c r="U37213" s="43"/>
      <c r="AE37213"/>
    </row>
    <row r="37214" spans="1:31">
      <c r="A37214">
        <v>88600</v>
      </c>
      <c r="B37214" t="s">
        <v>31554</v>
      </c>
      <c r="C37214" t="s">
        <v>33478</v>
      </c>
      <c r="D37214" t="s">
        <v>33476</v>
      </c>
      <c r="E37214"/>
      <c r="F37214"/>
      <c r="G37214"/>
      <c r="H37214"/>
      <c r="I37214"/>
      <c r="J37214"/>
      <c r="U37214" s="43"/>
      <c r="AE37214"/>
    </row>
    <row r="37215" spans="1:31">
      <c r="A37215">
        <v>88800</v>
      </c>
      <c r="B37215" t="s">
        <v>31555</v>
      </c>
      <c r="C37215" t="s">
        <v>33478</v>
      </c>
      <c r="D37215" t="s">
        <v>33476</v>
      </c>
      <c r="E37215"/>
      <c r="F37215"/>
      <c r="G37215"/>
      <c r="H37215"/>
      <c r="I37215"/>
      <c r="J37215"/>
      <c r="U37215" s="43"/>
      <c r="AE37215"/>
    </row>
    <row r="37216" spans="1:31">
      <c r="A37216">
        <v>88800</v>
      </c>
      <c r="B37216" t="s">
        <v>31555</v>
      </c>
      <c r="C37216" t="s">
        <v>33478</v>
      </c>
      <c r="D37216" t="s">
        <v>33476</v>
      </c>
      <c r="E37216"/>
      <c r="F37216"/>
      <c r="G37216"/>
      <c r="H37216"/>
      <c r="I37216"/>
      <c r="J37216"/>
      <c r="U37216" s="43"/>
      <c r="AE37216"/>
    </row>
    <row r="37217" spans="1:31">
      <c r="A37217">
        <v>88390</v>
      </c>
      <c r="B37217" t="s">
        <v>31556</v>
      </c>
      <c r="C37217" t="s">
        <v>33478</v>
      </c>
      <c r="D37217" t="s">
        <v>33476</v>
      </c>
      <c r="E37217"/>
      <c r="F37217"/>
      <c r="G37217"/>
      <c r="H37217"/>
      <c r="I37217"/>
      <c r="J37217"/>
      <c r="U37217" s="43"/>
      <c r="AE37217"/>
    </row>
    <row r="37218" spans="1:31">
      <c r="A37218">
        <v>88200</v>
      </c>
      <c r="B37218" t="s">
        <v>31557</v>
      </c>
      <c r="C37218" t="s">
        <v>33478</v>
      </c>
      <c r="D37218" t="s">
        <v>33476</v>
      </c>
      <c r="E37218"/>
      <c r="F37218"/>
      <c r="G37218"/>
      <c r="H37218"/>
      <c r="I37218"/>
      <c r="J37218"/>
      <c r="U37218" s="43"/>
      <c r="AE37218"/>
    </row>
    <row r="37219" spans="1:31">
      <c r="A37219">
        <v>88260</v>
      </c>
      <c r="B37219" t="s">
        <v>31558</v>
      </c>
      <c r="C37219" t="s">
        <v>33478</v>
      </c>
      <c r="D37219" t="s">
        <v>33476</v>
      </c>
      <c r="E37219"/>
      <c r="F37219"/>
      <c r="G37219"/>
      <c r="H37219"/>
      <c r="I37219"/>
      <c r="J37219"/>
      <c r="U37219" s="43"/>
      <c r="AE37219"/>
    </row>
    <row r="37220" spans="1:31">
      <c r="A37220">
        <v>88170</v>
      </c>
      <c r="B37220" t="s">
        <v>31559</v>
      </c>
      <c r="C37220" t="s">
        <v>33478</v>
      </c>
      <c r="D37220" t="s">
        <v>33476</v>
      </c>
      <c r="E37220"/>
      <c r="F37220"/>
      <c r="G37220"/>
      <c r="H37220"/>
      <c r="I37220"/>
      <c r="J37220"/>
      <c r="U37220" s="43"/>
      <c r="AE37220"/>
    </row>
    <row r="37221" spans="1:31">
      <c r="A37221">
        <v>88270</v>
      </c>
      <c r="B37221" t="s">
        <v>31560</v>
      </c>
      <c r="C37221" t="s">
        <v>33478</v>
      </c>
      <c r="D37221" t="s">
        <v>33476</v>
      </c>
      <c r="E37221"/>
      <c r="F37221"/>
      <c r="G37221"/>
      <c r="H37221"/>
      <c r="I37221"/>
      <c r="J37221"/>
      <c r="U37221" s="43"/>
      <c r="AE37221"/>
    </row>
    <row r="37222" spans="1:31">
      <c r="A37222">
        <v>88600</v>
      </c>
      <c r="B37222" t="s">
        <v>21730</v>
      </c>
      <c r="C37222" t="s">
        <v>33478</v>
      </c>
      <c r="D37222" t="s">
        <v>33476</v>
      </c>
      <c r="E37222"/>
      <c r="F37222"/>
      <c r="G37222"/>
      <c r="H37222"/>
      <c r="I37222"/>
      <c r="J37222"/>
      <c r="U37222" s="43"/>
      <c r="AE37222"/>
    </row>
    <row r="37223" spans="1:31">
      <c r="A37223">
        <v>88700</v>
      </c>
      <c r="B37223" t="s">
        <v>31561</v>
      </c>
      <c r="C37223" t="s">
        <v>33478</v>
      </c>
      <c r="D37223" t="s">
        <v>33476</v>
      </c>
      <c r="E37223"/>
      <c r="F37223"/>
      <c r="G37223"/>
      <c r="H37223"/>
      <c r="I37223"/>
      <c r="J37223"/>
      <c r="U37223" s="43"/>
      <c r="AE37223"/>
    </row>
    <row r="37224" spans="1:31">
      <c r="A37224">
        <v>88630</v>
      </c>
      <c r="B37224" t="s">
        <v>31562</v>
      </c>
      <c r="C37224" t="s">
        <v>33478</v>
      </c>
      <c r="D37224" t="s">
        <v>33476</v>
      </c>
      <c r="E37224"/>
      <c r="F37224"/>
      <c r="G37224"/>
      <c r="H37224"/>
      <c r="I37224"/>
      <c r="J37224"/>
      <c r="U37224" s="43"/>
      <c r="AE37224"/>
    </row>
    <row r="37225" spans="1:31">
      <c r="A37225">
        <v>88500</v>
      </c>
      <c r="B37225" t="s">
        <v>31563</v>
      </c>
      <c r="C37225" t="s">
        <v>33478</v>
      </c>
      <c r="D37225" t="s">
        <v>33476</v>
      </c>
      <c r="E37225"/>
      <c r="F37225"/>
      <c r="G37225"/>
      <c r="H37225"/>
      <c r="I37225"/>
      <c r="J37225"/>
      <c r="U37225" s="43"/>
      <c r="AE37225"/>
    </row>
    <row r="37226" spans="1:31">
      <c r="A37226">
        <v>88700</v>
      </c>
      <c r="B37226" t="s">
        <v>31564</v>
      </c>
      <c r="C37226" t="s">
        <v>33478</v>
      </c>
      <c r="D37226" t="s">
        <v>33476</v>
      </c>
      <c r="E37226"/>
      <c r="F37226"/>
      <c r="G37226"/>
      <c r="H37226"/>
      <c r="I37226"/>
      <c r="J37226"/>
      <c r="U37226" s="43"/>
      <c r="AE37226"/>
    </row>
    <row r="37227" spans="1:31">
      <c r="A37227">
        <v>88220</v>
      </c>
      <c r="B37227" t="s">
        <v>31565</v>
      </c>
      <c r="C37227" t="s">
        <v>33478</v>
      </c>
      <c r="D37227" t="s">
        <v>33476</v>
      </c>
      <c r="E37227"/>
      <c r="F37227"/>
      <c r="G37227"/>
      <c r="H37227"/>
      <c r="I37227"/>
      <c r="J37227"/>
      <c r="U37227" s="43"/>
      <c r="AE37227"/>
    </row>
    <row r="37228" spans="1:31">
      <c r="A37228">
        <v>88510</v>
      </c>
      <c r="B37228" t="s">
        <v>31566</v>
      </c>
      <c r="C37228" t="s">
        <v>33478</v>
      </c>
      <c r="D37228" t="e">
        <v>#N/A</v>
      </c>
      <c r="E37228"/>
      <c r="F37228"/>
      <c r="G37228"/>
      <c r="H37228"/>
      <c r="I37228"/>
      <c r="J37228"/>
      <c r="U37228" s="43"/>
      <c r="AE37228"/>
    </row>
    <row r="37229" spans="1:31">
      <c r="A37229">
        <v>88650</v>
      </c>
      <c r="B37229" t="s">
        <v>31567</v>
      </c>
      <c r="C37229" t="s">
        <v>33478</v>
      </c>
      <c r="D37229" t="s">
        <v>33476</v>
      </c>
      <c r="E37229"/>
      <c r="F37229"/>
      <c r="G37229"/>
      <c r="H37229"/>
      <c r="I37229"/>
      <c r="J37229"/>
      <c r="U37229" s="43"/>
      <c r="AE37229"/>
    </row>
    <row r="37230" spans="1:31">
      <c r="A37230">
        <v>88000</v>
      </c>
      <c r="B37230" t="s">
        <v>31568</v>
      </c>
      <c r="C37230" t="s">
        <v>33478</v>
      </c>
      <c r="D37230" t="s">
        <v>33476</v>
      </c>
      <c r="E37230"/>
      <c r="F37230"/>
      <c r="G37230"/>
      <c r="H37230"/>
      <c r="I37230"/>
      <c r="J37230"/>
      <c r="U37230" s="43"/>
      <c r="AE37230"/>
    </row>
    <row r="37231" spans="1:31">
      <c r="A37231">
        <v>88260</v>
      </c>
      <c r="B37231" t="s">
        <v>31569</v>
      </c>
      <c r="C37231" t="s">
        <v>33478</v>
      </c>
      <c r="D37231" t="s">
        <v>33476</v>
      </c>
      <c r="E37231"/>
      <c r="F37231"/>
      <c r="G37231"/>
      <c r="H37231"/>
      <c r="I37231"/>
      <c r="J37231"/>
      <c r="U37231" s="43"/>
      <c r="AE37231"/>
    </row>
    <row r="37232" spans="1:31">
      <c r="A37232">
        <v>88260</v>
      </c>
      <c r="B37232" t="s">
        <v>31570</v>
      </c>
      <c r="C37232" t="s">
        <v>33478</v>
      </c>
      <c r="D37232" t="s">
        <v>33476</v>
      </c>
      <c r="E37232"/>
      <c r="F37232"/>
      <c r="G37232"/>
      <c r="H37232"/>
      <c r="I37232"/>
      <c r="J37232"/>
      <c r="U37232" s="43"/>
      <c r="AE37232"/>
    </row>
    <row r="37233" spans="1:31">
      <c r="A37233">
        <v>88130</v>
      </c>
      <c r="B37233" t="s">
        <v>31571</v>
      </c>
      <c r="C37233" t="s">
        <v>33478</v>
      </c>
      <c r="D37233" t="s">
        <v>33476</v>
      </c>
      <c r="E37233"/>
      <c r="F37233"/>
      <c r="G37233"/>
      <c r="H37233"/>
      <c r="I37233"/>
      <c r="J37233"/>
      <c r="U37233" s="43"/>
      <c r="AE37233"/>
    </row>
    <row r="37234" spans="1:31">
      <c r="A37234">
        <v>88500</v>
      </c>
      <c r="B37234" t="s">
        <v>31572</v>
      </c>
      <c r="C37234" t="s">
        <v>33478</v>
      </c>
      <c r="D37234" t="s">
        <v>33476</v>
      </c>
      <c r="E37234"/>
      <c r="F37234"/>
      <c r="G37234"/>
      <c r="H37234"/>
      <c r="I37234"/>
      <c r="J37234"/>
      <c r="U37234" s="43"/>
      <c r="AE37234"/>
    </row>
    <row r="37235" spans="1:31">
      <c r="A37235">
        <v>88480</v>
      </c>
      <c r="B37235" t="s">
        <v>31573</v>
      </c>
      <c r="C37235" t="s">
        <v>33478</v>
      </c>
      <c r="D37235" t="s">
        <v>33476</v>
      </c>
      <c r="E37235"/>
      <c r="F37235"/>
      <c r="G37235"/>
      <c r="H37235"/>
      <c r="I37235"/>
      <c r="J37235"/>
      <c r="U37235" s="43"/>
      <c r="AE37235"/>
    </row>
    <row r="37236" spans="1:31">
      <c r="A37236">
        <v>88450</v>
      </c>
      <c r="B37236" t="s">
        <v>31574</v>
      </c>
      <c r="C37236" t="s">
        <v>33478</v>
      </c>
      <c r="D37236" t="s">
        <v>33476</v>
      </c>
      <c r="E37236"/>
      <c r="F37236"/>
      <c r="G37236"/>
      <c r="H37236"/>
      <c r="I37236"/>
      <c r="J37236"/>
      <c r="U37236" s="43"/>
      <c r="AE37236"/>
    </row>
    <row r="37237" spans="1:31">
      <c r="A37237">
        <v>88460</v>
      </c>
      <c r="B37237" t="s">
        <v>31575</v>
      </c>
      <c r="C37237" t="s">
        <v>33478</v>
      </c>
      <c r="D37237" t="s">
        <v>33482</v>
      </c>
      <c r="E37237"/>
      <c r="F37237"/>
      <c r="G37237"/>
      <c r="H37237"/>
      <c r="I37237"/>
      <c r="J37237"/>
      <c r="U37237" s="43"/>
      <c r="AE37237"/>
    </row>
    <row r="37238" spans="1:31">
      <c r="A37238">
        <v>88700</v>
      </c>
      <c r="B37238" t="s">
        <v>31576</v>
      </c>
      <c r="C37238" t="s">
        <v>33478</v>
      </c>
      <c r="D37238" t="s">
        <v>33476</v>
      </c>
      <c r="E37238"/>
      <c r="F37238"/>
      <c r="G37238"/>
      <c r="H37238"/>
      <c r="I37238"/>
      <c r="J37238"/>
      <c r="U37238" s="43"/>
      <c r="AE37238"/>
    </row>
    <row r="37239" spans="1:31">
      <c r="A37239">
        <v>88600</v>
      </c>
      <c r="B37239" t="s">
        <v>18186</v>
      </c>
      <c r="C37239" t="s">
        <v>33478</v>
      </c>
      <c r="D37239" t="s">
        <v>33476</v>
      </c>
      <c r="E37239"/>
      <c r="F37239"/>
      <c r="G37239"/>
      <c r="H37239"/>
      <c r="I37239"/>
      <c r="J37239"/>
      <c r="U37239" s="43"/>
      <c r="AE37239"/>
    </row>
    <row r="37240" spans="1:31">
      <c r="A37240">
        <v>88360</v>
      </c>
      <c r="B37240" t="s">
        <v>31577</v>
      </c>
      <c r="C37240" t="s">
        <v>33478</v>
      </c>
      <c r="D37240" t="s">
        <v>33476</v>
      </c>
      <c r="E37240"/>
      <c r="F37240"/>
      <c r="G37240"/>
      <c r="H37240"/>
      <c r="I37240"/>
      <c r="J37240"/>
      <c r="U37240" s="43"/>
      <c r="AE37240"/>
    </row>
    <row r="37241" spans="1:31">
      <c r="A37241">
        <v>88410</v>
      </c>
      <c r="B37241" t="s">
        <v>31578</v>
      </c>
      <c r="C37241" t="s">
        <v>33478</v>
      </c>
      <c r="D37241" t="s">
        <v>33476</v>
      </c>
      <c r="E37241"/>
      <c r="F37241"/>
      <c r="G37241"/>
      <c r="H37241"/>
      <c r="I37241"/>
      <c r="J37241"/>
      <c r="U37241" s="43"/>
      <c r="AE37241"/>
    </row>
    <row r="37242" spans="1:31">
      <c r="A37242">
        <v>88600</v>
      </c>
      <c r="B37242" t="s">
        <v>31579</v>
      </c>
      <c r="C37242" t="s">
        <v>33478</v>
      </c>
      <c r="D37242" t="s">
        <v>33476</v>
      </c>
      <c r="E37242"/>
      <c r="F37242"/>
      <c r="G37242"/>
      <c r="H37242"/>
      <c r="I37242"/>
      <c r="J37242"/>
      <c r="U37242" s="43"/>
      <c r="AE37242"/>
    </row>
    <row r="37243" spans="1:31">
      <c r="A37243">
        <v>88130</v>
      </c>
      <c r="B37243" t="s">
        <v>31580</v>
      </c>
      <c r="C37243" t="s">
        <v>33478</v>
      </c>
      <c r="D37243" t="s">
        <v>33476</v>
      </c>
      <c r="E37243"/>
      <c r="F37243"/>
      <c r="G37243"/>
      <c r="H37243"/>
      <c r="I37243"/>
      <c r="J37243"/>
      <c r="U37243" s="43"/>
      <c r="AE37243"/>
    </row>
    <row r="37244" spans="1:31">
      <c r="A37244">
        <v>88390</v>
      </c>
      <c r="B37244" t="s">
        <v>31581</v>
      </c>
      <c r="C37244" t="s">
        <v>33478</v>
      </c>
      <c r="D37244" t="s">
        <v>33476</v>
      </c>
      <c r="E37244"/>
      <c r="F37244"/>
      <c r="G37244"/>
      <c r="H37244"/>
      <c r="I37244"/>
      <c r="J37244"/>
      <c r="U37244" s="43"/>
      <c r="AE37244"/>
    </row>
    <row r="37245" spans="1:31">
      <c r="A37245">
        <v>88600</v>
      </c>
      <c r="B37245" t="s">
        <v>13268</v>
      </c>
      <c r="C37245" t="s">
        <v>33478</v>
      </c>
      <c r="D37245" t="s">
        <v>33476</v>
      </c>
      <c r="E37245"/>
      <c r="F37245"/>
      <c r="G37245"/>
      <c r="H37245"/>
      <c r="I37245"/>
      <c r="J37245"/>
      <c r="U37245" s="43"/>
      <c r="AE37245"/>
    </row>
    <row r="37246" spans="1:31">
      <c r="A37246">
        <v>88240</v>
      </c>
      <c r="B37246" t="s">
        <v>31582</v>
      </c>
      <c r="C37246" t="s">
        <v>33478</v>
      </c>
      <c r="D37246" t="s">
        <v>33476</v>
      </c>
      <c r="E37246"/>
      <c r="F37246"/>
      <c r="G37246"/>
      <c r="H37246"/>
      <c r="I37246"/>
      <c r="J37246"/>
      <c r="U37246" s="43"/>
      <c r="AE37246"/>
    </row>
    <row r="37247" spans="1:31">
      <c r="A37247">
        <v>88240</v>
      </c>
      <c r="B37247" t="s">
        <v>31582</v>
      </c>
      <c r="C37247" t="s">
        <v>33478</v>
      </c>
      <c r="D37247" t="s">
        <v>33476</v>
      </c>
      <c r="E37247"/>
      <c r="F37247"/>
      <c r="G37247"/>
      <c r="H37247"/>
      <c r="I37247"/>
      <c r="J37247"/>
      <c r="U37247" s="43"/>
      <c r="AE37247"/>
    </row>
    <row r="37248" spans="1:31">
      <c r="A37248">
        <v>88530</v>
      </c>
      <c r="B37248" t="s">
        <v>31583</v>
      </c>
      <c r="C37248" t="s">
        <v>33478</v>
      </c>
      <c r="D37248" t="e">
        <v>#N/A</v>
      </c>
      <c r="E37248"/>
      <c r="F37248"/>
      <c r="G37248"/>
      <c r="H37248"/>
      <c r="I37248"/>
      <c r="J37248"/>
      <c r="U37248" s="43"/>
      <c r="AE37248"/>
    </row>
    <row r="37249" spans="1:31">
      <c r="A37249">
        <v>88390</v>
      </c>
      <c r="B37249" t="s">
        <v>29266</v>
      </c>
      <c r="C37249" t="s">
        <v>33478</v>
      </c>
      <c r="D37249" t="s">
        <v>33476</v>
      </c>
      <c r="E37249"/>
      <c r="F37249"/>
      <c r="G37249"/>
      <c r="H37249"/>
      <c r="I37249"/>
      <c r="J37249"/>
      <c r="U37249" s="43"/>
      <c r="AE37249"/>
    </row>
    <row r="37250" spans="1:31">
      <c r="A37250">
        <v>88320</v>
      </c>
      <c r="B37250" t="s">
        <v>26258</v>
      </c>
      <c r="C37250" t="s">
        <v>33478</v>
      </c>
      <c r="D37250" t="s">
        <v>33476</v>
      </c>
      <c r="E37250"/>
      <c r="F37250"/>
      <c r="G37250"/>
      <c r="H37250"/>
      <c r="I37250"/>
      <c r="J37250"/>
      <c r="U37250" s="43"/>
      <c r="AE37250"/>
    </row>
    <row r="37251" spans="1:31">
      <c r="A37251">
        <v>88320</v>
      </c>
      <c r="B37251" t="s">
        <v>31584</v>
      </c>
      <c r="C37251" t="s">
        <v>33478</v>
      </c>
      <c r="D37251" t="s">
        <v>33476</v>
      </c>
      <c r="E37251"/>
      <c r="F37251"/>
      <c r="G37251"/>
      <c r="H37251"/>
      <c r="I37251"/>
      <c r="J37251"/>
      <c r="U37251" s="43"/>
      <c r="AE37251"/>
    </row>
    <row r="37252" spans="1:31">
      <c r="A37252">
        <v>88230</v>
      </c>
      <c r="B37252" t="s">
        <v>31585</v>
      </c>
      <c r="C37252" t="s">
        <v>33478</v>
      </c>
      <c r="D37252" t="s">
        <v>33482</v>
      </c>
      <c r="E37252"/>
      <c r="F37252"/>
      <c r="G37252"/>
      <c r="H37252"/>
      <c r="I37252"/>
      <c r="J37252"/>
      <c r="U37252" s="43"/>
      <c r="AE37252"/>
    </row>
    <row r="37253" spans="1:31">
      <c r="A37253">
        <v>88490</v>
      </c>
      <c r="B37253" t="s">
        <v>31586</v>
      </c>
      <c r="C37253" t="s">
        <v>33478</v>
      </c>
      <c r="D37253" t="s">
        <v>33482</v>
      </c>
      <c r="E37253"/>
      <c r="F37253"/>
      <c r="G37253"/>
      <c r="H37253"/>
      <c r="I37253"/>
      <c r="J37253"/>
      <c r="U37253" s="43"/>
      <c r="AE37253"/>
    </row>
    <row r="37254" spans="1:31">
      <c r="A37254">
        <v>88630</v>
      </c>
      <c r="B37254" t="s">
        <v>31587</v>
      </c>
      <c r="C37254" t="s">
        <v>33478</v>
      </c>
      <c r="D37254" t="s">
        <v>33476</v>
      </c>
      <c r="E37254"/>
      <c r="F37254"/>
      <c r="G37254"/>
      <c r="H37254"/>
      <c r="I37254"/>
      <c r="J37254"/>
      <c r="U37254" s="43"/>
      <c r="AE37254"/>
    </row>
    <row r="37255" spans="1:31">
      <c r="A37255">
        <v>88600</v>
      </c>
      <c r="B37255" t="s">
        <v>31588</v>
      </c>
      <c r="C37255" t="s">
        <v>33478</v>
      </c>
      <c r="D37255" t="s">
        <v>33476</v>
      </c>
      <c r="E37255"/>
      <c r="F37255"/>
      <c r="G37255"/>
      <c r="H37255"/>
      <c r="I37255"/>
      <c r="J37255"/>
      <c r="U37255" s="43"/>
      <c r="AE37255"/>
    </row>
    <row r="37256" spans="1:31">
      <c r="A37256">
        <v>88500</v>
      </c>
      <c r="B37256" t="s">
        <v>31589</v>
      </c>
      <c r="C37256" t="s">
        <v>33478</v>
      </c>
      <c r="D37256" t="s">
        <v>33476</v>
      </c>
      <c r="E37256"/>
      <c r="F37256"/>
      <c r="G37256"/>
      <c r="H37256"/>
      <c r="I37256"/>
      <c r="J37256"/>
      <c r="U37256" s="43"/>
      <c r="AE37256"/>
    </row>
    <row r="37257" spans="1:31">
      <c r="A37257">
        <v>88500</v>
      </c>
      <c r="B37257" t="s">
        <v>31590</v>
      </c>
      <c r="C37257" t="s">
        <v>33478</v>
      </c>
      <c r="D37257" t="s">
        <v>33476</v>
      </c>
      <c r="E37257"/>
      <c r="F37257"/>
      <c r="G37257"/>
      <c r="H37257"/>
      <c r="I37257"/>
      <c r="J37257"/>
      <c r="U37257" s="43"/>
      <c r="AE37257"/>
    </row>
    <row r="37258" spans="1:31">
      <c r="A37258">
        <v>88270</v>
      </c>
      <c r="B37258" t="s">
        <v>6885</v>
      </c>
      <c r="C37258" t="s">
        <v>33478</v>
      </c>
      <c r="D37258" t="s">
        <v>33476</v>
      </c>
      <c r="E37258"/>
      <c r="F37258"/>
      <c r="G37258"/>
      <c r="H37258"/>
      <c r="I37258"/>
      <c r="J37258"/>
      <c r="U37258" s="43"/>
      <c r="AE37258"/>
    </row>
    <row r="37259" spans="1:31">
      <c r="A37259">
        <v>88160</v>
      </c>
      <c r="B37259" t="s">
        <v>31591</v>
      </c>
      <c r="C37259" t="s">
        <v>33478</v>
      </c>
      <c r="D37259" t="s">
        <v>33476</v>
      </c>
      <c r="E37259"/>
      <c r="F37259"/>
      <c r="G37259"/>
      <c r="H37259"/>
      <c r="I37259"/>
      <c r="J37259"/>
      <c r="U37259" s="43"/>
      <c r="AE37259"/>
    </row>
    <row r="37260" spans="1:31">
      <c r="A37260">
        <v>88350</v>
      </c>
      <c r="B37260" t="s">
        <v>31592</v>
      </c>
      <c r="C37260" t="s">
        <v>33478</v>
      </c>
      <c r="D37260" t="s">
        <v>33476</v>
      </c>
      <c r="E37260"/>
      <c r="F37260"/>
      <c r="G37260"/>
      <c r="H37260"/>
      <c r="I37260"/>
      <c r="J37260"/>
      <c r="U37260" s="43"/>
      <c r="AE37260"/>
    </row>
    <row r="37261" spans="1:31">
      <c r="A37261">
        <v>88440</v>
      </c>
      <c r="B37261" t="s">
        <v>31593</v>
      </c>
      <c r="C37261" t="s">
        <v>33478</v>
      </c>
      <c r="D37261" t="s">
        <v>33476</v>
      </c>
      <c r="E37261"/>
      <c r="F37261"/>
      <c r="G37261"/>
      <c r="H37261"/>
      <c r="I37261"/>
      <c r="J37261"/>
      <c r="U37261" s="43"/>
      <c r="AE37261"/>
    </row>
    <row r="37262" spans="1:31">
      <c r="A37262">
        <v>88270</v>
      </c>
      <c r="B37262" t="s">
        <v>31594</v>
      </c>
      <c r="C37262" t="s">
        <v>33478</v>
      </c>
      <c r="D37262" t="s">
        <v>33476</v>
      </c>
      <c r="E37262"/>
      <c r="F37262"/>
      <c r="G37262"/>
      <c r="H37262"/>
      <c r="I37262"/>
      <c r="J37262"/>
      <c r="U37262" s="43"/>
      <c r="AE37262"/>
    </row>
    <row r="37263" spans="1:31">
      <c r="A37263">
        <v>88270</v>
      </c>
      <c r="B37263" t="s">
        <v>31594</v>
      </c>
      <c r="C37263" t="s">
        <v>33478</v>
      </c>
      <c r="D37263" t="s">
        <v>33476</v>
      </c>
      <c r="E37263"/>
      <c r="F37263"/>
      <c r="G37263"/>
      <c r="H37263"/>
      <c r="I37263"/>
      <c r="J37263"/>
      <c r="U37263" s="43"/>
      <c r="AE37263"/>
    </row>
    <row r="37264" spans="1:31">
      <c r="A37264">
        <v>88520</v>
      </c>
      <c r="B37264" t="s">
        <v>31595</v>
      </c>
      <c r="C37264" t="s">
        <v>33478</v>
      </c>
      <c r="D37264" t="s">
        <v>33476</v>
      </c>
      <c r="E37264"/>
      <c r="F37264"/>
      <c r="G37264"/>
      <c r="H37264"/>
      <c r="I37264"/>
      <c r="J37264"/>
      <c r="U37264" s="43"/>
      <c r="AE37264"/>
    </row>
    <row r="37265" spans="1:31">
      <c r="A37265">
        <v>88170</v>
      </c>
      <c r="B37265" t="s">
        <v>31596</v>
      </c>
      <c r="C37265" t="s">
        <v>33478</v>
      </c>
      <c r="D37265" t="s">
        <v>33476</v>
      </c>
      <c r="E37265"/>
      <c r="F37265"/>
      <c r="G37265"/>
      <c r="H37265"/>
      <c r="I37265"/>
      <c r="J37265"/>
      <c r="U37265" s="43"/>
      <c r="AE37265"/>
    </row>
    <row r="37266" spans="1:31">
      <c r="A37266">
        <v>88140</v>
      </c>
      <c r="B37266" t="s">
        <v>31597</v>
      </c>
      <c r="C37266" t="s">
        <v>33478</v>
      </c>
      <c r="D37266" t="s">
        <v>33476</v>
      </c>
      <c r="E37266"/>
      <c r="F37266"/>
      <c r="G37266"/>
      <c r="H37266"/>
      <c r="I37266"/>
      <c r="J37266"/>
      <c r="U37266" s="43"/>
      <c r="AE37266"/>
    </row>
    <row r="37267" spans="1:31">
      <c r="A37267">
        <v>88400</v>
      </c>
      <c r="B37267" t="s">
        <v>31598</v>
      </c>
      <c r="C37267" t="s">
        <v>33478</v>
      </c>
      <c r="D37267" t="s">
        <v>33476</v>
      </c>
      <c r="E37267"/>
      <c r="F37267"/>
      <c r="G37267"/>
      <c r="H37267"/>
      <c r="I37267"/>
      <c r="J37267"/>
      <c r="U37267" s="43"/>
      <c r="AE37267"/>
    </row>
    <row r="37268" spans="1:31">
      <c r="A37268">
        <v>88120</v>
      </c>
      <c r="B37268" t="s">
        <v>31599</v>
      </c>
      <c r="C37268" t="s">
        <v>33478</v>
      </c>
      <c r="D37268" t="s">
        <v>33476</v>
      </c>
      <c r="E37268"/>
      <c r="F37268"/>
      <c r="G37268"/>
      <c r="H37268"/>
      <c r="I37268"/>
      <c r="J37268"/>
      <c r="U37268" s="43"/>
      <c r="AE37268"/>
    </row>
    <row r="37269" spans="1:31">
      <c r="A37269">
        <v>88430</v>
      </c>
      <c r="B37269" t="s">
        <v>31600</v>
      </c>
      <c r="C37269" t="s">
        <v>33478</v>
      </c>
      <c r="D37269" t="s">
        <v>33482</v>
      </c>
      <c r="E37269"/>
      <c r="F37269"/>
      <c r="G37269"/>
      <c r="H37269"/>
      <c r="I37269"/>
      <c r="J37269"/>
      <c r="U37269" s="43"/>
      <c r="AE37269"/>
    </row>
    <row r="37270" spans="1:31">
      <c r="A37270">
        <v>88320</v>
      </c>
      <c r="B37270" t="s">
        <v>31601</v>
      </c>
      <c r="C37270" t="s">
        <v>33478</v>
      </c>
      <c r="D37270" t="s">
        <v>33476</v>
      </c>
      <c r="E37270"/>
      <c r="F37270"/>
      <c r="G37270"/>
      <c r="H37270"/>
      <c r="I37270"/>
      <c r="J37270"/>
      <c r="U37270" s="43"/>
      <c r="AE37270"/>
    </row>
    <row r="37271" spans="1:31">
      <c r="A37271">
        <v>88390</v>
      </c>
      <c r="B37271" t="s">
        <v>31602</v>
      </c>
      <c r="C37271" t="s">
        <v>33478</v>
      </c>
      <c r="D37271" t="s">
        <v>33476</v>
      </c>
      <c r="E37271"/>
      <c r="F37271"/>
      <c r="G37271"/>
      <c r="H37271"/>
      <c r="I37271"/>
      <c r="J37271"/>
      <c r="U37271" s="43"/>
      <c r="AE37271"/>
    </row>
    <row r="37272" spans="1:31">
      <c r="A37272">
        <v>88390</v>
      </c>
      <c r="B37272" t="s">
        <v>31603</v>
      </c>
      <c r="C37272" t="s">
        <v>33478</v>
      </c>
      <c r="D37272" t="s">
        <v>33476</v>
      </c>
      <c r="E37272"/>
      <c r="F37272"/>
      <c r="G37272"/>
      <c r="H37272"/>
      <c r="I37272"/>
      <c r="J37272"/>
      <c r="U37272" s="43"/>
      <c r="AE37272"/>
    </row>
    <row r="37273" spans="1:31">
      <c r="A37273">
        <v>88500</v>
      </c>
      <c r="B37273" t="s">
        <v>31604</v>
      </c>
      <c r="C37273" t="s">
        <v>33478</v>
      </c>
      <c r="D37273" t="s">
        <v>33476</v>
      </c>
      <c r="E37273"/>
      <c r="F37273"/>
      <c r="G37273"/>
      <c r="H37273"/>
      <c r="I37273"/>
      <c r="J37273"/>
      <c r="U37273" s="43"/>
      <c r="AE37273"/>
    </row>
    <row r="37274" spans="1:31">
      <c r="A37274">
        <v>88600</v>
      </c>
      <c r="B37274" t="s">
        <v>31605</v>
      </c>
      <c r="C37274" t="s">
        <v>33478</v>
      </c>
      <c r="D37274" t="s">
        <v>33476</v>
      </c>
      <c r="E37274"/>
      <c r="F37274"/>
      <c r="G37274"/>
      <c r="H37274"/>
      <c r="I37274"/>
      <c r="J37274"/>
      <c r="U37274" s="43"/>
      <c r="AE37274"/>
    </row>
    <row r="37275" spans="1:31">
      <c r="A37275">
        <v>88340</v>
      </c>
      <c r="B37275" t="s">
        <v>31606</v>
      </c>
      <c r="C37275" t="s">
        <v>33478</v>
      </c>
      <c r="D37275" t="s">
        <v>33476</v>
      </c>
      <c r="E37275"/>
      <c r="F37275"/>
      <c r="G37275"/>
      <c r="H37275"/>
      <c r="I37275"/>
      <c r="J37275"/>
      <c r="U37275" s="43"/>
      <c r="AE37275"/>
    </row>
    <row r="37276" spans="1:31">
      <c r="A37276">
        <v>88170</v>
      </c>
      <c r="B37276" t="s">
        <v>31607</v>
      </c>
      <c r="C37276" t="s">
        <v>33478</v>
      </c>
      <c r="D37276" t="s">
        <v>33476</v>
      </c>
      <c r="E37276"/>
      <c r="F37276"/>
      <c r="G37276"/>
      <c r="H37276"/>
      <c r="I37276"/>
      <c r="J37276"/>
      <c r="U37276" s="43"/>
      <c r="AE37276"/>
    </row>
    <row r="37277" spans="1:31">
      <c r="A37277">
        <v>88410</v>
      </c>
      <c r="B37277" t="s">
        <v>31608</v>
      </c>
      <c r="C37277" t="s">
        <v>33478</v>
      </c>
      <c r="D37277" t="s">
        <v>33476</v>
      </c>
      <c r="E37277"/>
      <c r="F37277"/>
      <c r="G37277"/>
      <c r="H37277"/>
      <c r="I37277"/>
      <c r="J37277"/>
      <c r="U37277" s="43"/>
      <c r="AE37277"/>
    </row>
    <row r="37278" spans="1:31">
      <c r="A37278">
        <v>88190</v>
      </c>
      <c r="B37278" t="s">
        <v>31609</v>
      </c>
      <c r="C37278" t="s">
        <v>33478</v>
      </c>
      <c r="D37278" t="e">
        <v>#N/A</v>
      </c>
      <c r="E37278"/>
      <c r="F37278"/>
      <c r="G37278"/>
      <c r="H37278"/>
      <c r="I37278"/>
      <c r="J37278"/>
      <c r="U37278" s="43"/>
      <c r="AE37278"/>
    </row>
    <row r="37279" spans="1:31">
      <c r="A37279">
        <v>88270</v>
      </c>
      <c r="B37279" t="s">
        <v>31610</v>
      </c>
      <c r="C37279" t="s">
        <v>33478</v>
      </c>
      <c r="D37279" t="s">
        <v>33476</v>
      </c>
      <c r="E37279"/>
      <c r="F37279"/>
      <c r="G37279"/>
      <c r="H37279"/>
      <c r="I37279"/>
      <c r="J37279"/>
      <c r="U37279" s="43"/>
      <c r="AE37279"/>
    </row>
    <row r="37280" spans="1:31">
      <c r="A37280">
        <v>88350</v>
      </c>
      <c r="B37280" t="s">
        <v>31611</v>
      </c>
      <c r="C37280" t="s">
        <v>33478</v>
      </c>
      <c r="D37280" t="s">
        <v>33476</v>
      </c>
      <c r="E37280"/>
      <c r="F37280"/>
      <c r="G37280"/>
      <c r="H37280"/>
      <c r="I37280"/>
      <c r="J37280"/>
      <c r="U37280" s="43"/>
      <c r="AE37280"/>
    </row>
    <row r="37281" spans="1:31">
      <c r="A37281">
        <v>88490</v>
      </c>
      <c r="B37281" t="s">
        <v>31612</v>
      </c>
      <c r="C37281" t="s">
        <v>33478</v>
      </c>
      <c r="D37281" t="s">
        <v>33482</v>
      </c>
      <c r="E37281"/>
      <c r="F37281"/>
      <c r="G37281"/>
      <c r="H37281"/>
      <c r="I37281"/>
      <c r="J37281"/>
      <c r="U37281" s="43"/>
      <c r="AE37281"/>
    </row>
    <row r="37282" spans="1:31">
      <c r="A37282">
        <v>88240</v>
      </c>
      <c r="B37282" t="s">
        <v>31613</v>
      </c>
      <c r="C37282" t="s">
        <v>33478</v>
      </c>
      <c r="D37282" t="s">
        <v>33476</v>
      </c>
      <c r="E37282"/>
      <c r="F37282"/>
      <c r="G37282"/>
      <c r="H37282"/>
      <c r="I37282"/>
      <c r="J37282"/>
      <c r="U37282" s="43"/>
      <c r="AE37282"/>
    </row>
    <row r="37283" spans="1:31">
      <c r="A37283">
        <v>88210</v>
      </c>
      <c r="B37283" t="s">
        <v>31614</v>
      </c>
      <c r="C37283" t="s">
        <v>33478</v>
      </c>
      <c r="D37283" t="s">
        <v>33476</v>
      </c>
      <c r="E37283"/>
      <c r="F37283"/>
      <c r="G37283"/>
      <c r="H37283"/>
      <c r="I37283"/>
      <c r="J37283"/>
      <c r="U37283" s="43"/>
      <c r="AE37283"/>
    </row>
    <row r="37284" spans="1:31">
      <c r="A37284">
        <v>88600</v>
      </c>
      <c r="B37284" t="s">
        <v>31615</v>
      </c>
      <c r="C37284" t="s">
        <v>33478</v>
      </c>
      <c r="D37284" t="s">
        <v>33476</v>
      </c>
      <c r="E37284"/>
      <c r="F37284"/>
      <c r="G37284"/>
      <c r="H37284"/>
      <c r="I37284"/>
      <c r="J37284"/>
      <c r="U37284" s="43"/>
      <c r="AE37284"/>
    </row>
    <row r="37285" spans="1:31">
      <c r="A37285">
        <v>88640</v>
      </c>
      <c r="B37285" t="s">
        <v>31616</v>
      </c>
      <c r="C37285" t="s">
        <v>33478</v>
      </c>
      <c r="D37285" t="s">
        <v>33482</v>
      </c>
      <c r="E37285"/>
      <c r="F37285"/>
      <c r="G37285"/>
      <c r="H37285"/>
      <c r="I37285"/>
      <c r="J37285"/>
      <c r="U37285" s="43"/>
      <c r="AE37285"/>
    </row>
    <row r="37286" spans="1:31">
      <c r="A37286">
        <v>88640</v>
      </c>
      <c r="B37286" t="s">
        <v>31616</v>
      </c>
      <c r="C37286" t="s">
        <v>33478</v>
      </c>
      <c r="D37286" t="s">
        <v>33482</v>
      </c>
      <c r="E37286"/>
      <c r="F37286"/>
      <c r="G37286"/>
      <c r="H37286"/>
      <c r="I37286"/>
      <c r="J37286"/>
      <c r="U37286" s="43"/>
      <c r="AE37286"/>
    </row>
    <row r="37287" spans="1:31">
      <c r="A37287">
        <v>88630</v>
      </c>
      <c r="B37287" t="s">
        <v>31617</v>
      </c>
      <c r="C37287" t="s">
        <v>33478</v>
      </c>
      <c r="D37287" t="s">
        <v>33476</v>
      </c>
      <c r="E37287"/>
      <c r="F37287"/>
      <c r="G37287"/>
      <c r="H37287"/>
      <c r="I37287"/>
      <c r="J37287"/>
      <c r="U37287" s="43"/>
      <c r="AE37287"/>
    </row>
    <row r="37288" spans="1:31">
      <c r="A37288">
        <v>88410</v>
      </c>
      <c r="B37288" t="s">
        <v>31618</v>
      </c>
      <c r="C37288" t="s">
        <v>33478</v>
      </c>
      <c r="D37288" t="s">
        <v>33476</v>
      </c>
      <c r="E37288"/>
      <c r="F37288"/>
      <c r="G37288"/>
      <c r="H37288"/>
      <c r="I37288"/>
      <c r="J37288"/>
      <c r="U37288" s="43"/>
      <c r="AE37288"/>
    </row>
    <row r="37289" spans="1:31">
      <c r="A37289">
        <v>88240</v>
      </c>
      <c r="B37289" t="s">
        <v>31619</v>
      </c>
      <c r="C37289" t="s">
        <v>33478</v>
      </c>
      <c r="D37289" t="s">
        <v>33476</v>
      </c>
      <c r="E37289"/>
      <c r="F37289"/>
      <c r="G37289"/>
      <c r="H37289"/>
      <c r="I37289"/>
      <c r="J37289"/>
      <c r="U37289" s="43"/>
      <c r="AE37289"/>
    </row>
    <row r="37290" spans="1:31">
      <c r="A37290">
        <v>88600</v>
      </c>
      <c r="B37290" t="s">
        <v>31620</v>
      </c>
      <c r="C37290" t="s">
        <v>33478</v>
      </c>
      <c r="D37290" t="s">
        <v>33476</v>
      </c>
      <c r="E37290"/>
      <c r="F37290"/>
      <c r="G37290"/>
      <c r="H37290"/>
      <c r="I37290"/>
      <c r="J37290"/>
      <c r="U37290" s="43"/>
      <c r="AE37290"/>
    </row>
    <row r="37291" spans="1:31">
      <c r="A37291">
        <v>88450</v>
      </c>
      <c r="B37291" t="s">
        <v>31621</v>
      </c>
      <c r="C37291" t="s">
        <v>33478</v>
      </c>
      <c r="D37291" t="s">
        <v>33476</v>
      </c>
      <c r="E37291"/>
      <c r="F37291"/>
      <c r="G37291"/>
      <c r="H37291"/>
      <c r="I37291"/>
      <c r="J37291"/>
      <c r="U37291" s="43"/>
      <c r="AE37291"/>
    </row>
    <row r="37292" spans="1:31">
      <c r="A37292">
        <v>88330</v>
      </c>
      <c r="B37292" t="s">
        <v>31622</v>
      </c>
      <c r="C37292" t="s">
        <v>33478</v>
      </c>
      <c r="D37292" t="s">
        <v>33476</v>
      </c>
      <c r="E37292"/>
      <c r="F37292"/>
      <c r="G37292"/>
      <c r="H37292"/>
      <c r="I37292"/>
      <c r="J37292"/>
      <c r="U37292" s="43"/>
      <c r="AE37292"/>
    </row>
    <row r="37293" spans="1:31">
      <c r="A37293">
        <v>88220</v>
      </c>
      <c r="B37293" t="s">
        <v>31623</v>
      </c>
      <c r="C37293" t="s">
        <v>33478</v>
      </c>
      <c r="D37293" t="s">
        <v>33476</v>
      </c>
      <c r="E37293"/>
      <c r="F37293"/>
      <c r="G37293"/>
      <c r="H37293"/>
      <c r="I37293"/>
      <c r="J37293"/>
      <c r="U37293" s="43"/>
      <c r="AE37293"/>
    </row>
    <row r="37294" spans="1:31">
      <c r="A37294">
        <v>88270</v>
      </c>
      <c r="B37294" t="s">
        <v>31624</v>
      </c>
      <c r="C37294" t="s">
        <v>33478</v>
      </c>
      <c r="D37294" t="s">
        <v>33476</v>
      </c>
      <c r="E37294"/>
      <c r="F37294"/>
      <c r="G37294"/>
      <c r="H37294"/>
      <c r="I37294"/>
      <c r="J37294"/>
      <c r="U37294" s="43"/>
      <c r="AE37294"/>
    </row>
    <row r="37295" spans="1:31">
      <c r="A37295">
        <v>88300</v>
      </c>
      <c r="B37295" t="s">
        <v>31625</v>
      </c>
      <c r="C37295" t="s">
        <v>33478</v>
      </c>
      <c r="D37295" t="s">
        <v>33476</v>
      </c>
      <c r="E37295"/>
      <c r="F37295"/>
      <c r="G37295"/>
      <c r="H37295"/>
      <c r="I37295"/>
      <c r="J37295"/>
      <c r="U37295" s="43"/>
      <c r="AE37295"/>
    </row>
    <row r="37296" spans="1:31">
      <c r="A37296">
        <v>88300</v>
      </c>
      <c r="B37296" t="s">
        <v>31625</v>
      </c>
      <c r="C37296" t="s">
        <v>33478</v>
      </c>
      <c r="D37296" t="s">
        <v>33476</v>
      </c>
      <c r="E37296"/>
      <c r="F37296"/>
      <c r="G37296"/>
      <c r="H37296"/>
      <c r="I37296"/>
      <c r="J37296"/>
      <c r="U37296" s="43"/>
      <c r="AE37296"/>
    </row>
    <row r="37297" spans="1:31">
      <c r="A37297">
        <v>88330</v>
      </c>
      <c r="B37297" t="s">
        <v>31626</v>
      </c>
      <c r="C37297" t="s">
        <v>33478</v>
      </c>
      <c r="D37297" t="s">
        <v>33476</v>
      </c>
      <c r="E37297"/>
      <c r="F37297"/>
      <c r="G37297"/>
      <c r="H37297"/>
      <c r="I37297"/>
      <c r="J37297"/>
      <c r="U37297" s="43"/>
      <c r="AE37297"/>
    </row>
    <row r="37298" spans="1:31">
      <c r="A37298">
        <v>88300</v>
      </c>
      <c r="B37298" t="s">
        <v>31627</v>
      </c>
      <c r="C37298" t="s">
        <v>33478</v>
      </c>
      <c r="D37298" t="s">
        <v>33476</v>
      </c>
      <c r="E37298"/>
      <c r="F37298"/>
      <c r="G37298"/>
      <c r="H37298"/>
      <c r="I37298"/>
      <c r="J37298"/>
      <c r="U37298" s="43"/>
      <c r="AE37298"/>
    </row>
    <row r="37299" spans="1:31">
      <c r="A37299">
        <v>88700</v>
      </c>
      <c r="B37299" t="s">
        <v>31628</v>
      </c>
      <c r="C37299" t="s">
        <v>33478</v>
      </c>
      <c r="D37299" t="s">
        <v>33476</v>
      </c>
      <c r="E37299"/>
      <c r="F37299"/>
      <c r="G37299"/>
      <c r="H37299"/>
      <c r="I37299"/>
      <c r="J37299"/>
      <c r="U37299" s="43"/>
      <c r="AE37299"/>
    </row>
    <row r="37300" spans="1:31">
      <c r="A37300">
        <v>88800</v>
      </c>
      <c r="B37300" t="s">
        <v>31629</v>
      </c>
      <c r="C37300" t="s">
        <v>33478</v>
      </c>
      <c r="D37300" t="s">
        <v>33476</v>
      </c>
      <c r="E37300"/>
      <c r="F37300"/>
      <c r="G37300"/>
      <c r="H37300"/>
      <c r="I37300"/>
      <c r="J37300"/>
      <c r="U37300" s="43"/>
      <c r="AE37300"/>
    </row>
    <row r="37301" spans="1:31">
      <c r="A37301">
        <v>88300</v>
      </c>
      <c r="B37301" t="s">
        <v>31630</v>
      </c>
      <c r="C37301" t="s">
        <v>33478</v>
      </c>
      <c r="D37301" t="s">
        <v>33476</v>
      </c>
      <c r="E37301"/>
      <c r="F37301"/>
      <c r="G37301"/>
      <c r="H37301"/>
      <c r="I37301"/>
      <c r="J37301"/>
      <c r="U37301" s="43"/>
      <c r="AE37301"/>
    </row>
    <row r="37302" spans="1:31">
      <c r="A37302">
        <v>88270</v>
      </c>
      <c r="B37302" t="s">
        <v>31631</v>
      </c>
      <c r="C37302" t="s">
        <v>33478</v>
      </c>
      <c r="D37302" t="s">
        <v>33476</v>
      </c>
      <c r="E37302"/>
      <c r="F37302"/>
      <c r="G37302"/>
      <c r="H37302"/>
      <c r="I37302"/>
      <c r="J37302"/>
      <c r="U37302" s="43"/>
      <c r="AE37302"/>
    </row>
    <row r="37303" spans="1:31">
      <c r="A37303">
        <v>88240</v>
      </c>
      <c r="B37303" t="s">
        <v>17215</v>
      </c>
      <c r="C37303" t="s">
        <v>33478</v>
      </c>
      <c r="D37303" t="s">
        <v>33476</v>
      </c>
      <c r="E37303"/>
      <c r="F37303"/>
      <c r="G37303"/>
      <c r="H37303"/>
      <c r="I37303"/>
      <c r="J37303"/>
      <c r="U37303" s="43"/>
      <c r="AE37303"/>
    </row>
    <row r="37304" spans="1:31">
      <c r="A37304">
        <v>88270</v>
      </c>
      <c r="B37304" t="s">
        <v>31632</v>
      </c>
      <c r="C37304" t="s">
        <v>33478</v>
      </c>
      <c r="D37304" t="s">
        <v>33476</v>
      </c>
      <c r="E37304"/>
      <c r="F37304"/>
      <c r="G37304"/>
      <c r="H37304"/>
      <c r="I37304"/>
      <c r="J37304"/>
      <c r="U37304" s="43"/>
      <c r="AE37304"/>
    </row>
    <row r="37305" spans="1:31">
      <c r="A37305">
        <v>88260</v>
      </c>
      <c r="B37305" t="s">
        <v>31633</v>
      </c>
      <c r="C37305" t="s">
        <v>33478</v>
      </c>
      <c r="D37305" t="s">
        <v>33476</v>
      </c>
      <c r="E37305"/>
      <c r="F37305"/>
      <c r="G37305"/>
      <c r="H37305"/>
      <c r="I37305"/>
      <c r="J37305"/>
      <c r="U37305" s="43"/>
      <c r="AE37305"/>
    </row>
    <row r="37306" spans="1:31">
      <c r="A37306">
        <v>88130</v>
      </c>
      <c r="B37306" t="s">
        <v>31634</v>
      </c>
      <c r="C37306" t="s">
        <v>33478</v>
      </c>
      <c r="D37306" t="s">
        <v>33476</v>
      </c>
      <c r="E37306"/>
      <c r="F37306"/>
      <c r="G37306"/>
      <c r="H37306"/>
      <c r="I37306"/>
      <c r="J37306"/>
      <c r="U37306" s="43"/>
      <c r="AE37306"/>
    </row>
    <row r="37307" spans="1:31">
      <c r="A37307">
        <v>88600</v>
      </c>
      <c r="B37307" t="s">
        <v>31635</v>
      </c>
      <c r="C37307" t="s">
        <v>33478</v>
      </c>
      <c r="D37307" t="s">
        <v>33476</v>
      </c>
      <c r="E37307"/>
      <c r="F37307"/>
      <c r="G37307"/>
      <c r="H37307"/>
      <c r="I37307"/>
      <c r="J37307"/>
      <c r="U37307" s="43"/>
      <c r="AE37307"/>
    </row>
    <row r="37308" spans="1:31">
      <c r="A37308">
        <v>88170</v>
      </c>
      <c r="B37308" t="s">
        <v>31636</v>
      </c>
      <c r="C37308" t="s">
        <v>33478</v>
      </c>
      <c r="D37308" t="s">
        <v>33476</v>
      </c>
      <c r="E37308"/>
      <c r="F37308"/>
      <c r="G37308"/>
      <c r="H37308"/>
      <c r="I37308"/>
      <c r="J37308"/>
      <c r="U37308" s="43"/>
      <c r="AE37308"/>
    </row>
    <row r="37309" spans="1:31">
      <c r="A37309">
        <v>88300</v>
      </c>
      <c r="B37309" t="s">
        <v>31637</v>
      </c>
      <c r="C37309" t="s">
        <v>33478</v>
      </c>
      <c r="D37309" t="s">
        <v>33476</v>
      </c>
      <c r="E37309"/>
      <c r="F37309"/>
      <c r="G37309"/>
      <c r="H37309"/>
      <c r="I37309"/>
      <c r="J37309"/>
      <c r="U37309" s="43"/>
      <c r="AE37309"/>
    </row>
    <row r="37310" spans="1:31">
      <c r="A37310">
        <v>88700</v>
      </c>
      <c r="B37310" t="s">
        <v>31638</v>
      </c>
      <c r="C37310" t="s">
        <v>33478</v>
      </c>
      <c r="D37310" t="s">
        <v>33476</v>
      </c>
      <c r="E37310"/>
      <c r="F37310"/>
      <c r="G37310"/>
      <c r="H37310"/>
      <c r="I37310"/>
      <c r="J37310"/>
      <c r="U37310" s="43"/>
      <c r="AE37310"/>
    </row>
    <row r="37311" spans="1:31">
      <c r="A37311">
        <v>88430</v>
      </c>
      <c r="B37311" t="s">
        <v>31639</v>
      </c>
      <c r="C37311" t="s">
        <v>33478</v>
      </c>
      <c r="D37311" t="s">
        <v>33482</v>
      </c>
      <c r="E37311"/>
      <c r="F37311"/>
      <c r="G37311"/>
      <c r="H37311"/>
      <c r="I37311"/>
      <c r="J37311"/>
      <c r="U37311" s="43"/>
      <c r="AE37311"/>
    </row>
    <row r="37312" spans="1:31">
      <c r="A37312">
        <v>88210</v>
      </c>
      <c r="B37312" t="s">
        <v>31640</v>
      </c>
      <c r="C37312" t="s">
        <v>33478</v>
      </c>
      <c r="D37312" t="s">
        <v>33476</v>
      </c>
      <c r="E37312"/>
      <c r="F37312"/>
      <c r="G37312"/>
      <c r="H37312"/>
      <c r="I37312"/>
      <c r="J37312"/>
      <c r="U37312" s="43"/>
      <c r="AE37312"/>
    </row>
    <row r="37313" spans="1:31">
      <c r="A37313">
        <v>88500</v>
      </c>
      <c r="B37313" t="s">
        <v>31641</v>
      </c>
      <c r="C37313" t="s">
        <v>33478</v>
      </c>
      <c r="D37313" t="s">
        <v>33476</v>
      </c>
      <c r="E37313"/>
      <c r="F37313"/>
      <c r="G37313"/>
      <c r="H37313"/>
      <c r="I37313"/>
      <c r="J37313"/>
      <c r="U37313" s="43"/>
      <c r="AE37313"/>
    </row>
    <row r="37314" spans="1:31">
      <c r="A37314">
        <v>88150</v>
      </c>
      <c r="B37314" t="s">
        <v>18913</v>
      </c>
      <c r="C37314" t="s">
        <v>33478</v>
      </c>
      <c r="D37314" t="e">
        <v>#N/A</v>
      </c>
      <c r="E37314"/>
      <c r="F37314"/>
      <c r="G37314"/>
      <c r="H37314"/>
      <c r="I37314"/>
      <c r="J37314"/>
      <c r="U37314" s="43"/>
      <c r="AE37314"/>
    </row>
    <row r="37315" spans="1:31">
      <c r="A37315">
        <v>88320</v>
      </c>
      <c r="B37315" t="s">
        <v>31642</v>
      </c>
      <c r="C37315" t="s">
        <v>33478</v>
      </c>
      <c r="D37315" t="s">
        <v>33476</v>
      </c>
      <c r="E37315"/>
      <c r="F37315"/>
      <c r="G37315"/>
      <c r="H37315"/>
      <c r="I37315"/>
      <c r="J37315"/>
      <c r="U37315" s="43"/>
      <c r="AE37315"/>
    </row>
    <row r="37316" spans="1:31">
      <c r="A37316">
        <v>88300</v>
      </c>
      <c r="B37316" t="s">
        <v>31643</v>
      </c>
      <c r="C37316" t="s">
        <v>33478</v>
      </c>
      <c r="D37316" t="s">
        <v>33476</v>
      </c>
      <c r="E37316"/>
      <c r="F37316"/>
      <c r="G37316"/>
      <c r="H37316"/>
      <c r="I37316"/>
      <c r="J37316"/>
      <c r="U37316" s="43"/>
      <c r="AE37316"/>
    </row>
    <row r="37317" spans="1:31">
      <c r="A37317">
        <v>88550</v>
      </c>
      <c r="B37317" t="s">
        <v>31644</v>
      </c>
      <c r="C37317" t="s">
        <v>33478</v>
      </c>
      <c r="D37317" t="e">
        <v>#N/A</v>
      </c>
      <c r="E37317"/>
      <c r="F37317"/>
      <c r="G37317"/>
      <c r="H37317"/>
      <c r="I37317"/>
      <c r="J37317"/>
      <c r="U37317" s="43"/>
      <c r="AE37317"/>
    </row>
    <row r="37318" spans="1:31">
      <c r="A37318">
        <v>88700</v>
      </c>
      <c r="B37318" t="s">
        <v>31645</v>
      </c>
      <c r="C37318" t="s">
        <v>33478</v>
      </c>
      <c r="D37318" t="s">
        <v>33476</v>
      </c>
      <c r="E37318"/>
      <c r="F37318"/>
      <c r="G37318"/>
      <c r="H37318"/>
      <c r="I37318"/>
      <c r="J37318"/>
      <c r="U37318" s="43"/>
      <c r="AE37318"/>
    </row>
    <row r="37319" spans="1:31">
      <c r="A37319">
        <v>88260</v>
      </c>
      <c r="B37319" t="s">
        <v>31646</v>
      </c>
      <c r="C37319" t="s">
        <v>33478</v>
      </c>
      <c r="D37319" t="s">
        <v>33476</v>
      </c>
      <c r="E37319"/>
      <c r="F37319"/>
      <c r="G37319"/>
      <c r="H37319"/>
      <c r="I37319"/>
      <c r="J37319"/>
      <c r="U37319" s="43"/>
      <c r="AE37319"/>
    </row>
    <row r="37320" spans="1:31">
      <c r="A37320">
        <v>88000</v>
      </c>
      <c r="B37320" t="s">
        <v>31647</v>
      </c>
      <c r="C37320" t="s">
        <v>33478</v>
      </c>
      <c r="D37320" t="s">
        <v>33476</v>
      </c>
      <c r="E37320"/>
      <c r="F37320"/>
      <c r="G37320"/>
      <c r="H37320"/>
      <c r="I37320"/>
      <c r="J37320"/>
      <c r="U37320" s="43"/>
      <c r="AE37320"/>
    </row>
    <row r="37321" spans="1:31">
      <c r="A37321">
        <v>88500</v>
      </c>
      <c r="B37321" t="s">
        <v>31648</v>
      </c>
      <c r="C37321" t="s">
        <v>33478</v>
      </c>
      <c r="D37321" t="s">
        <v>33476</v>
      </c>
      <c r="E37321"/>
      <c r="F37321"/>
      <c r="G37321"/>
      <c r="H37321"/>
      <c r="I37321"/>
      <c r="J37321"/>
      <c r="U37321" s="43"/>
      <c r="AE37321"/>
    </row>
    <row r="37322" spans="1:31">
      <c r="A37322">
        <v>88630</v>
      </c>
      <c r="B37322" t="s">
        <v>31649</v>
      </c>
      <c r="C37322" t="s">
        <v>33478</v>
      </c>
      <c r="D37322" t="s">
        <v>33476</v>
      </c>
      <c r="E37322"/>
      <c r="F37322"/>
      <c r="G37322"/>
      <c r="H37322"/>
      <c r="I37322"/>
      <c r="J37322"/>
      <c r="U37322" s="43"/>
      <c r="AE37322"/>
    </row>
    <row r="37323" spans="1:31">
      <c r="A37323">
        <v>88640</v>
      </c>
      <c r="B37323" t="s">
        <v>31650</v>
      </c>
      <c r="C37323" t="s">
        <v>33478</v>
      </c>
      <c r="D37323" t="s">
        <v>33482</v>
      </c>
      <c r="E37323"/>
      <c r="F37323"/>
      <c r="G37323"/>
      <c r="H37323"/>
      <c r="I37323"/>
      <c r="J37323"/>
      <c r="U37323" s="43"/>
      <c r="AE37323"/>
    </row>
    <row r="37324" spans="1:31">
      <c r="A37324">
        <v>88500</v>
      </c>
      <c r="B37324" t="s">
        <v>31651</v>
      </c>
      <c r="C37324" t="s">
        <v>33478</v>
      </c>
      <c r="D37324" t="s">
        <v>33476</v>
      </c>
      <c r="E37324"/>
      <c r="F37324"/>
      <c r="G37324"/>
      <c r="H37324"/>
      <c r="I37324"/>
      <c r="J37324"/>
      <c r="U37324" s="43"/>
      <c r="AE37324"/>
    </row>
    <row r="37325" spans="1:31">
      <c r="A37325">
        <v>88320</v>
      </c>
      <c r="B37325" t="s">
        <v>31652</v>
      </c>
      <c r="C37325" t="s">
        <v>33478</v>
      </c>
      <c r="D37325" t="s">
        <v>33476</v>
      </c>
      <c r="E37325"/>
      <c r="F37325"/>
      <c r="G37325"/>
      <c r="H37325"/>
      <c r="I37325"/>
      <c r="J37325"/>
      <c r="U37325" s="43"/>
      <c r="AE37325"/>
    </row>
    <row r="37326" spans="1:31">
      <c r="A37326">
        <v>88300</v>
      </c>
      <c r="B37326" t="s">
        <v>31653</v>
      </c>
      <c r="C37326" t="s">
        <v>33478</v>
      </c>
      <c r="D37326" t="s">
        <v>33476</v>
      </c>
      <c r="E37326"/>
      <c r="F37326"/>
      <c r="G37326"/>
      <c r="H37326"/>
      <c r="I37326"/>
      <c r="J37326"/>
      <c r="U37326" s="43"/>
      <c r="AE37326"/>
    </row>
    <row r="37327" spans="1:31">
      <c r="A37327">
        <v>88130</v>
      </c>
      <c r="B37327" t="s">
        <v>31654</v>
      </c>
      <c r="C37327" t="s">
        <v>33478</v>
      </c>
      <c r="D37327" t="s">
        <v>33476</v>
      </c>
      <c r="E37327"/>
      <c r="F37327"/>
      <c r="G37327"/>
      <c r="H37327"/>
      <c r="I37327"/>
      <c r="J37327"/>
      <c r="U37327" s="43"/>
      <c r="AE37327"/>
    </row>
    <row r="37328" spans="1:31">
      <c r="A37328">
        <v>88600</v>
      </c>
      <c r="B37328" t="s">
        <v>31655</v>
      </c>
      <c r="C37328" t="s">
        <v>33478</v>
      </c>
      <c r="D37328" t="s">
        <v>33476</v>
      </c>
      <c r="E37328"/>
      <c r="F37328"/>
      <c r="G37328"/>
      <c r="H37328"/>
      <c r="I37328"/>
      <c r="J37328"/>
      <c r="U37328" s="43"/>
      <c r="AE37328"/>
    </row>
    <row r="37329" spans="1:31">
      <c r="A37329">
        <v>88600</v>
      </c>
      <c r="B37329" t="s">
        <v>31656</v>
      </c>
      <c r="C37329" t="s">
        <v>33478</v>
      </c>
      <c r="D37329" t="s">
        <v>33476</v>
      </c>
      <c r="E37329"/>
      <c r="F37329"/>
      <c r="G37329"/>
      <c r="H37329"/>
      <c r="I37329"/>
      <c r="J37329"/>
      <c r="U37329" s="43"/>
      <c r="AE37329"/>
    </row>
    <row r="37330" spans="1:31">
      <c r="A37330">
        <v>88640</v>
      </c>
      <c r="B37330" t="s">
        <v>31657</v>
      </c>
      <c r="C37330" t="s">
        <v>33478</v>
      </c>
      <c r="D37330" t="s">
        <v>33482</v>
      </c>
      <c r="E37330"/>
      <c r="F37330"/>
      <c r="G37330"/>
      <c r="H37330"/>
      <c r="I37330"/>
      <c r="J37330"/>
      <c r="U37330" s="43"/>
      <c r="AE37330"/>
    </row>
    <row r="37331" spans="1:31">
      <c r="A37331">
        <v>88270</v>
      </c>
      <c r="B37331" t="s">
        <v>31658</v>
      </c>
      <c r="C37331" t="s">
        <v>33478</v>
      </c>
      <c r="D37331" t="s">
        <v>33476</v>
      </c>
      <c r="E37331"/>
      <c r="F37331"/>
      <c r="G37331"/>
      <c r="H37331"/>
      <c r="I37331"/>
      <c r="J37331"/>
      <c r="U37331" s="43"/>
      <c r="AE37331"/>
    </row>
    <row r="37332" spans="1:31">
      <c r="A37332">
        <v>88300</v>
      </c>
      <c r="B37332" t="s">
        <v>31659</v>
      </c>
      <c r="C37332" t="s">
        <v>33478</v>
      </c>
      <c r="D37332" t="s">
        <v>33476</v>
      </c>
      <c r="E37332"/>
      <c r="F37332"/>
      <c r="G37332"/>
      <c r="H37332"/>
      <c r="I37332"/>
      <c r="J37332"/>
      <c r="U37332" s="43"/>
      <c r="AE37332"/>
    </row>
    <row r="37333" spans="1:31">
      <c r="A37333">
        <v>88600</v>
      </c>
      <c r="B37333" t="s">
        <v>31660</v>
      </c>
      <c r="C37333" t="s">
        <v>33478</v>
      </c>
      <c r="D37333" t="s">
        <v>33476</v>
      </c>
      <c r="E37333"/>
      <c r="F37333"/>
      <c r="G37333"/>
      <c r="H37333"/>
      <c r="I37333"/>
      <c r="J37333"/>
      <c r="U37333" s="43"/>
      <c r="AE37333"/>
    </row>
    <row r="37334" spans="1:31">
      <c r="A37334">
        <v>88260</v>
      </c>
      <c r="B37334" t="s">
        <v>31661</v>
      </c>
      <c r="C37334" t="s">
        <v>33478</v>
      </c>
      <c r="D37334" t="s">
        <v>33476</v>
      </c>
      <c r="E37334"/>
      <c r="F37334"/>
      <c r="G37334"/>
      <c r="H37334"/>
      <c r="I37334"/>
      <c r="J37334"/>
      <c r="U37334" s="43"/>
      <c r="AE37334"/>
    </row>
    <row r="37335" spans="1:31">
      <c r="A37335">
        <v>88490</v>
      </c>
      <c r="B37335" t="s">
        <v>31662</v>
      </c>
      <c r="C37335" t="s">
        <v>33478</v>
      </c>
      <c r="D37335" t="s">
        <v>33482</v>
      </c>
      <c r="E37335"/>
      <c r="F37335"/>
      <c r="G37335"/>
      <c r="H37335"/>
      <c r="I37335"/>
      <c r="J37335"/>
      <c r="U37335" s="43"/>
      <c r="AE37335"/>
    </row>
    <row r="37336" spans="1:31">
      <c r="A37336">
        <v>88400</v>
      </c>
      <c r="B37336" t="s">
        <v>31663</v>
      </c>
      <c r="C37336" t="s">
        <v>33478</v>
      </c>
      <c r="D37336" t="s">
        <v>33476</v>
      </c>
      <c r="E37336"/>
      <c r="F37336"/>
      <c r="G37336"/>
      <c r="H37336"/>
      <c r="I37336"/>
      <c r="J37336"/>
      <c r="U37336" s="43"/>
      <c r="AE37336"/>
    </row>
    <row r="37337" spans="1:31">
      <c r="A37337">
        <v>88350</v>
      </c>
      <c r="B37337" t="s">
        <v>31664</v>
      </c>
      <c r="C37337" t="s">
        <v>33478</v>
      </c>
      <c r="D37337" t="s">
        <v>33476</v>
      </c>
      <c r="E37337"/>
      <c r="F37337"/>
      <c r="G37337"/>
      <c r="H37337"/>
      <c r="I37337"/>
      <c r="J37337"/>
      <c r="U37337" s="43"/>
      <c r="AE37337"/>
    </row>
    <row r="37338" spans="1:31">
      <c r="A37338">
        <v>88800</v>
      </c>
      <c r="B37338" t="s">
        <v>31665</v>
      </c>
      <c r="C37338" t="s">
        <v>33478</v>
      </c>
      <c r="D37338" t="s">
        <v>33476</v>
      </c>
      <c r="E37338"/>
      <c r="F37338"/>
      <c r="G37338"/>
      <c r="H37338"/>
      <c r="I37338"/>
      <c r="J37338"/>
      <c r="U37338" s="43"/>
      <c r="AE37338"/>
    </row>
    <row r="37339" spans="1:31">
      <c r="A37339">
        <v>88410</v>
      </c>
      <c r="B37339" t="s">
        <v>31666</v>
      </c>
      <c r="C37339" t="s">
        <v>33478</v>
      </c>
      <c r="D37339" t="s">
        <v>33476</v>
      </c>
      <c r="E37339"/>
      <c r="F37339"/>
      <c r="G37339"/>
      <c r="H37339"/>
      <c r="I37339"/>
      <c r="J37339"/>
      <c r="U37339" s="43"/>
      <c r="AE37339"/>
    </row>
    <row r="37340" spans="1:31">
      <c r="A37340">
        <v>88000</v>
      </c>
      <c r="B37340" t="s">
        <v>6947</v>
      </c>
      <c r="C37340" t="s">
        <v>33478</v>
      </c>
      <c r="D37340" t="s">
        <v>33476</v>
      </c>
      <c r="E37340"/>
      <c r="F37340"/>
      <c r="G37340"/>
      <c r="H37340"/>
      <c r="I37340"/>
      <c r="J37340"/>
      <c r="U37340" s="43"/>
      <c r="AE37340"/>
    </row>
    <row r="37341" spans="1:31">
      <c r="A37341">
        <v>88170</v>
      </c>
      <c r="B37341" t="s">
        <v>31667</v>
      </c>
      <c r="C37341" t="s">
        <v>33478</v>
      </c>
      <c r="D37341" t="s">
        <v>33476</v>
      </c>
      <c r="E37341"/>
      <c r="F37341"/>
      <c r="G37341"/>
      <c r="H37341"/>
      <c r="I37341"/>
      <c r="J37341"/>
      <c r="U37341" s="43"/>
      <c r="AE37341"/>
    </row>
    <row r="37342" spans="1:31">
      <c r="A37342">
        <v>88490</v>
      </c>
      <c r="B37342" t="s">
        <v>31668</v>
      </c>
      <c r="C37342" t="s">
        <v>33478</v>
      </c>
      <c r="D37342" t="s">
        <v>33482</v>
      </c>
      <c r="E37342"/>
      <c r="F37342"/>
      <c r="G37342"/>
      <c r="H37342"/>
      <c r="I37342"/>
      <c r="J37342"/>
      <c r="U37342" s="43"/>
      <c r="AE37342"/>
    </row>
    <row r="37343" spans="1:31">
      <c r="A37343">
        <v>88490</v>
      </c>
      <c r="B37343" t="s">
        <v>31669</v>
      </c>
      <c r="C37343" t="s">
        <v>33478</v>
      </c>
      <c r="D37343" t="s">
        <v>33482</v>
      </c>
      <c r="E37343"/>
      <c r="F37343"/>
      <c r="G37343"/>
      <c r="H37343"/>
      <c r="I37343"/>
      <c r="J37343"/>
      <c r="U37343" s="43"/>
      <c r="AE37343"/>
    </row>
    <row r="37344" spans="1:31">
      <c r="A37344">
        <v>88110</v>
      </c>
      <c r="B37344" t="s">
        <v>31670</v>
      </c>
      <c r="C37344" t="s">
        <v>33478</v>
      </c>
      <c r="D37344" t="s">
        <v>33482</v>
      </c>
      <c r="E37344"/>
      <c r="F37344"/>
      <c r="G37344"/>
      <c r="H37344"/>
      <c r="I37344"/>
      <c r="J37344"/>
      <c r="U37344" s="43"/>
      <c r="AE37344"/>
    </row>
    <row r="37345" spans="1:31">
      <c r="A37345">
        <v>88170</v>
      </c>
      <c r="B37345" t="s">
        <v>31671</v>
      </c>
      <c r="C37345" t="s">
        <v>33478</v>
      </c>
      <c r="D37345" t="s">
        <v>33476</v>
      </c>
      <c r="E37345"/>
      <c r="F37345"/>
      <c r="G37345"/>
      <c r="H37345"/>
      <c r="I37345"/>
      <c r="J37345"/>
      <c r="U37345" s="43"/>
      <c r="AE37345"/>
    </row>
    <row r="37346" spans="1:31">
      <c r="A37346">
        <v>88270</v>
      </c>
      <c r="B37346" t="s">
        <v>31672</v>
      </c>
      <c r="C37346" t="s">
        <v>33478</v>
      </c>
      <c r="D37346" t="s">
        <v>33476</v>
      </c>
      <c r="E37346"/>
      <c r="F37346"/>
      <c r="G37346"/>
      <c r="H37346"/>
      <c r="I37346"/>
      <c r="J37346"/>
      <c r="U37346" s="43"/>
      <c r="AE37346"/>
    </row>
    <row r="37347" spans="1:31">
      <c r="A37347">
        <v>88450</v>
      </c>
      <c r="B37347" t="s">
        <v>31673</v>
      </c>
      <c r="C37347" t="s">
        <v>33478</v>
      </c>
      <c r="D37347" t="s">
        <v>33476</v>
      </c>
      <c r="E37347"/>
      <c r="F37347"/>
      <c r="G37347"/>
      <c r="H37347"/>
      <c r="I37347"/>
      <c r="J37347"/>
      <c r="U37347" s="43"/>
      <c r="AE37347"/>
    </row>
    <row r="37348" spans="1:31">
      <c r="A37348">
        <v>88270</v>
      </c>
      <c r="B37348" t="s">
        <v>31674</v>
      </c>
      <c r="C37348" t="s">
        <v>33478</v>
      </c>
      <c r="D37348" t="s">
        <v>33476</v>
      </c>
      <c r="E37348"/>
      <c r="F37348"/>
      <c r="G37348"/>
      <c r="H37348"/>
      <c r="I37348"/>
      <c r="J37348"/>
      <c r="U37348" s="43"/>
      <c r="AE37348"/>
    </row>
    <row r="37349" spans="1:31">
      <c r="A37349">
        <v>88140</v>
      </c>
      <c r="B37349" t="s">
        <v>31675</v>
      </c>
      <c r="C37349" t="s">
        <v>33478</v>
      </c>
      <c r="D37349" t="s">
        <v>33476</v>
      </c>
      <c r="E37349"/>
      <c r="F37349"/>
      <c r="G37349"/>
      <c r="H37349"/>
      <c r="I37349"/>
      <c r="J37349"/>
      <c r="U37349" s="43"/>
      <c r="AE37349"/>
    </row>
    <row r="37350" spans="1:31">
      <c r="A37350">
        <v>88650</v>
      </c>
      <c r="B37350" t="s">
        <v>31676</v>
      </c>
      <c r="C37350" t="s">
        <v>33478</v>
      </c>
      <c r="D37350" t="s">
        <v>33476</v>
      </c>
      <c r="E37350"/>
      <c r="F37350"/>
      <c r="G37350"/>
      <c r="H37350"/>
      <c r="I37350"/>
      <c r="J37350"/>
      <c r="U37350" s="43"/>
      <c r="AE37350"/>
    </row>
    <row r="37351" spans="1:31">
      <c r="A37351">
        <v>88800</v>
      </c>
      <c r="B37351" t="s">
        <v>31677</v>
      </c>
      <c r="C37351" t="s">
        <v>33478</v>
      </c>
      <c r="D37351" t="s">
        <v>33476</v>
      </c>
      <c r="E37351"/>
      <c r="F37351"/>
      <c r="G37351"/>
      <c r="H37351"/>
      <c r="I37351"/>
      <c r="J37351"/>
      <c r="U37351" s="43"/>
      <c r="AE37351"/>
    </row>
    <row r="37352" spans="1:31">
      <c r="A37352">
        <v>88130</v>
      </c>
      <c r="B37352" t="s">
        <v>31678</v>
      </c>
      <c r="C37352" t="s">
        <v>33478</v>
      </c>
      <c r="D37352" t="s">
        <v>33476</v>
      </c>
      <c r="E37352"/>
      <c r="F37352"/>
      <c r="G37352"/>
      <c r="H37352"/>
      <c r="I37352"/>
      <c r="J37352"/>
      <c r="U37352" s="43"/>
      <c r="AE37352"/>
    </row>
    <row r="37353" spans="1:31">
      <c r="A37353">
        <v>88320</v>
      </c>
      <c r="B37353" t="s">
        <v>31679</v>
      </c>
      <c r="C37353" t="s">
        <v>33478</v>
      </c>
      <c r="D37353" t="s">
        <v>33476</v>
      </c>
      <c r="E37353"/>
      <c r="F37353"/>
      <c r="G37353"/>
      <c r="H37353"/>
      <c r="I37353"/>
      <c r="J37353"/>
      <c r="U37353" s="43"/>
      <c r="AE37353"/>
    </row>
    <row r="37354" spans="1:31">
      <c r="A37354">
        <v>88270</v>
      </c>
      <c r="B37354" t="s">
        <v>31680</v>
      </c>
      <c r="C37354" t="s">
        <v>33478</v>
      </c>
      <c r="D37354" t="s">
        <v>33476</v>
      </c>
      <c r="E37354"/>
      <c r="F37354"/>
      <c r="G37354"/>
      <c r="H37354"/>
      <c r="I37354"/>
      <c r="J37354"/>
      <c r="U37354" s="43"/>
      <c r="AE37354"/>
    </row>
    <row r="37355" spans="1:31">
      <c r="A37355">
        <v>88320</v>
      </c>
      <c r="B37355" t="s">
        <v>31681</v>
      </c>
      <c r="C37355" t="s">
        <v>33478</v>
      </c>
      <c r="D37355" t="s">
        <v>33476</v>
      </c>
      <c r="E37355"/>
      <c r="F37355"/>
      <c r="G37355"/>
      <c r="H37355"/>
      <c r="I37355"/>
      <c r="J37355"/>
      <c r="U37355" s="43"/>
      <c r="AE37355"/>
    </row>
    <row r="37356" spans="1:31">
      <c r="A37356">
        <v>88300</v>
      </c>
      <c r="B37356" t="s">
        <v>31682</v>
      </c>
      <c r="C37356" t="s">
        <v>33478</v>
      </c>
      <c r="D37356" t="s">
        <v>33476</v>
      </c>
      <c r="E37356"/>
      <c r="F37356"/>
      <c r="G37356"/>
      <c r="H37356"/>
      <c r="I37356"/>
      <c r="J37356"/>
      <c r="U37356" s="43"/>
      <c r="AE37356"/>
    </row>
    <row r="37357" spans="1:31">
      <c r="A37357">
        <v>88410</v>
      </c>
      <c r="B37357" t="s">
        <v>31683</v>
      </c>
      <c r="C37357" t="s">
        <v>33478</v>
      </c>
      <c r="D37357" t="s">
        <v>33476</v>
      </c>
      <c r="E37357"/>
      <c r="F37357"/>
      <c r="G37357"/>
      <c r="H37357"/>
      <c r="I37357"/>
      <c r="J37357"/>
      <c r="U37357" s="43"/>
      <c r="AE37357"/>
    </row>
    <row r="37358" spans="1:31">
      <c r="A37358">
        <v>88500</v>
      </c>
      <c r="B37358" t="s">
        <v>31684</v>
      </c>
      <c r="C37358" t="s">
        <v>33478</v>
      </c>
      <c r="D37358" t="s">
        <v>33476</v>
      </c>
      <c r="E37358"/>
      <c r="F37358"/>
      <c r="G37358"/>
      <c r="H37358"/>
      <c r="I37358"/>
      <c r="J37358"/>
      <c r="U37358" s="43"/>
      <c r="AE37358"/>
    </row>
    <row r="37359" spans="1:31">
      <c r="A37359">
        <v>88630</v>
      </c>
      <c r="B37359" t="s">
        <v>31685</v>
      </c>
      <c r="C37359" t="s">
        <v>33478</v>
      </c>
      <c r="D37359" t="s">
        <v>33476</v>
      </c>
      <c r="E37359"/>
      <c r="F37359"/>
      <c r="G37359"/>
      <c r="H37359"/>
      <c r="I37359"/>
      <c r="J37359"/>
      <c r="U37359" s="43"/>
      <c r="AE37359"/>
    </row>
    <row r="37360" spans="1:31">
      <c r="A37360">
        <v>88150</v>
      </c>
      <c r="B37360" t="s">
        <v>31686</v>
      </c>
      <c r="C37360" t="s">
        <v>33478</v>
      </c>
      <c r="D37360" t="e">
        <v>#N/A</v>
      </c>
      <c r="E37360"/>
      <c r="F37360"/>
      <c r="G37360"/>
      <c r="H37360"/>
      <c r="I37360"/>
      <c r="J37360"/>
      <c r="U37360" s="43"/>
      <c r="AE37360"/>
    </row>
    <row r="37361" spans="1:31">
      <c r="A37361">
        <v>88500</v>
      </c>
      <c r="B37361" t="s">
        <v>31687</v>
      </c>
      <c r="C37361" t="s">
        <v>33478</v>
      </c>
      <c r="D37361" t="s">
        <v>33476</v>
      </c>
      <c r="E37361"/>
      <c r="F37361"/>
      <c r="G37361"/>
      <c r="H37361"/>
      <c r="I37361"/>
      <c r="J37361"/>
      <c r="U37361" s="43"/>
      <c r="AE37361"/>
    </row>
    <row r="37362" spans="1:31">
      <c r="A37362">
        <v>88140</v>
      </c>
      <c r="B37362" t="s">
        <v>31688</v>
      </c>
      <c r="C37362" t="s">
        <v>33478</v>
      </c>
      <c r="D37362" t="s">
        <v>33476</v>
      </c>
      <c r="E37362"/>
      <c r="F37362"/>
      <c r="G37362"/>
      <c r="H37362"/>
      <c r="I37362"/>
      <c r="J37362"/>
      <c r="U37362" s="43"/>
      <c r="AE37362"/>
    </row>
    <row r="37363" spans="1:31">
      <c r="A37363">
        <v>88600</v>
      </c>
      <c r="B37363" t="s">
        <v>31689</v>
      </c>
      <c r="C37363" t="s">
        <v>33478</v>
      </c>
      <c r="D37363" t="s">
        <v>33476</v>
      </c>
      <c r="E37363"/>
      <c r="F37363"/>
      <c r="G37363"/>
      <c r="H37363"/>
      <c r="I37363"/>
      <c r="J37363"/>
      <c r="U37363" s="43"/>
      <c r="AE37363"/>
    </row>
    <row r="37364" spans="1:31">
      <c r="A37364">
        <v>88700</v>
      </c>
      <c r="B37364" t="s">
        <v>31690</v>
      </c>
      <c r="C37364" t="s">
        <v>33478</v>
      </c>
      <c r="D37364" t="s">
        <v>33476</v>
      </c>
      <c r="E37364"/>
      <c r="F37364"/>
      <c r="G37364"/>
      <c r="H37364"/>
      <c r="I37364"/>
      <c r="J37364"/>
      <c r="U37364" s="43"/>
      <c r="AE37364"/>
    </row>
    <row r="37365" spans="1:31">
      <c r="A37365">
        <v>88500</v>
      </c>
      <c r="B37365" t="s">
        <v>31691</v>
      </c>
      <c r="C37365" t="s">
        <v>33478</v>
      </c>
      <c r="D37365" t="s">
        <v>33476</v>
      </c>
      <c r="E37365"/>
      <c r="F37365"/>
      <c r="G37365"/>
      <c r="H37365"/>
      <c r="I37365"/>
      <c r="J37365"/>
      <c r="U37365" s="43"/>
      <c r="AE37365"/>
    </row>
    <row r="37366" spans="1:31">
      <c r="A37366">
        <v>88210</v>
      </c>
      <c r="B37366" t="s">
        <v>31692</v>
      </c>
      <c r="C37366" t="s">
        <v>33478</v>
      </c>
      <c r="D37366" t="s">
        <v>33476</v>
      </c>
      <c r="E37366"/>
      <c r="F37366"/>
      <c r="G37366"/>
      <c r="H37366"/>
      <c r="I37366"/>
      <c r="J37366"/>
      <c r="U37366" s="43"/>
      <c r="AE37366"/>
    </row>
    <row r="37367" spans="1:31">
      <c r="A37367">
        <v>88700</v>
      </c>
      <c r="B37367" t="s">
        <v>31693</v>
      </c>
      <c r="C37367" t="s">
        <v>33478</v>
      </c>
      <c r="D37367" t="s">
        <v>33476</v>
      </c>
      <c r="E37367"/>
      <c r="F37367"/>
      <c r="G37367"/>
      <c r="H37367"/>
      <c r="I37367"/>
      <c r="J37367"/>
      <c r="U37367" s="43"/>
      <c r="AE37367"/>
    </row>
    <row r="37368" spans="1:31">
      <c r="A37368">
        <v>88160</v>
      </c>
      <c r="B37368" t="s">
        <v>31694</v>
      </c>
      <c r="C37368" t="s">
        <v>33478</v>
      </c>
      <c r="D37368" t="s">
        <v>33476</v>
      </c>
      <c r="E37368"/>
      <c r="F37368"/>
      <c r="G37368"/>
      <c r="H37368"/>
      <c r="I37368"/>
      <c r="J37368"/>
      <c r="U37368" s="43"/>
      <c r="AE37368"/>
    </row>
    <row r="37369" spans="1:31">
      <c r="A37369">
        <v>88630</v>
      </c>
      <c r="B37369" t="s">
        <v>31695</v>
      </c>
      <c r="C37369" t="s">
        <v>33478</v>
      </c>
      <c r="D37369" t="s">
        <v>33476</v>
      </c>
      <c r="E37369"/>
      <c r="F37369"/>
      <c r="G37369"/>
      <c r="H37369"/>
      <c r="I37369"/>
      <c r="J37369"/>
      <c r="U37369" s="43"/>
      <c r="AE37369"/>
    </row>
    <row r="37370" spans="1:31">
      <c r="A37370">
        <v>88500</v>
      </c>
      <c r="B37370" t="s">
        <v>31696</v>
      </c>
      <c r="C37370" t="s">
        <v>33478</v>
      </c>
      <c r="D37370" t="s">
        <v>33476</v>
      </c>
      <c r="E37370"/>
      <c r="F37370"/>
      <c r="G37370"/>
      <c r="H37370"/>
      <c r="I37370"/>
      <c r="J37370"/>
      <c r="U37370" s="43"/>
      <c r="AE37370"/>
    </row>
    <row r="37371" spans="1:31">
      <c r="A37371">
        <v>88630</v>
      </c>
      <c r="B37371" t="s">
        <v>31697</v>
      </c>
      <c r="C37371" t="s">
        <v>33478</v>
      </c>
      <c r="D37371" t="s">
        <v>33476</v>
      </c>
      <c r="E37371"/>
      <c r="F37371"/>
      <c r="G37371"/>
      <c r="H37371"/>
      <c r="I37371"/>
      <c r="J37371"/>
      <c r="U37371" s="43"/>
      <c r="AE37371"/>
    </row>
    <row r="37372" spans="1:31">
      <c r="A37372">
        <v>88210</v>
      </c>
      <c r="B37372" t="s">
        <v>31698</v>
      </c>
      <c r="C37372" t="s">
        <v>33478</v>
      </c>
      <c r="D37372" t="s">
        <v>33476</v>
      </c>
      <c r="E37372"/>
      <c r="F37372"/>
      <c r="G37372"/>
      <c r="H37372"/>
      <c r="I37372"/>
      <c r="J37372"/>
      <c r="U37372" s="43"/>
      <c r="AE37372"/>
    </row>
    <row r="37373" spans="1:31">
      <c r="A37373">
        <v>88320</v>
      </c>
      <c r="B37373" t="s">
        <v>31699</v>
      </c>
      <c r="C37373" t="s">
        <v>33478</v>
      </c>
      <c r="D37373" t="s">
        <v>33476</v>
      </c>
      <c r="E37373"/>
      <c r="F37373"/>
      <c r="G37373"/>
      <c r="H37373"/>
      <c r="I37373"/>
      <c r="J37373"/>
      <c r="U37373" s="43"/>
      <c r="AE37373"/>
    </row>
    <row r="37374" spans="1:31">
      <c r="A37374">
        <v>88300</v>
      </c>
      <c r="B37374" t="s">
        <v>31700</v>
      </c>
      <c r="C37374" t="s">
        <v>33478</v>
      </c>
      <c r="D37374" t="s">
        <v>33476</v>
      </c>
      <c r="E37374"/>
      <c r="F37374"/>
      <c r="G37374"/>
      <c r="H37374"/>
      <c r="I37374"/>
      <c r="J37374"/>
      <c r="U37374" s="43"/>
      <c r="AE37374"/>
    </row>
    <row r="37375" spans="1:31">
      <c r="A37375">
        <v>88800</v>
      </c>
      <c r="B37375" t="s">
        <v>31701</v>
      </c>
      <c r="C37375" t="s">
        <v>33478</v>
      </c>
      <c r="D37375" t="s">
        <v>33476</v>
      </c>
      <c r="E37375"/>
      <c r="F37375"/>
      <c r="G37375"/>
      <c r="H37375"/>
      <c r="I37375"/>
      <c r="J37375"/>
      <c r="U37375" s="43"/>
      <c r="AE37375"/>
    </row>
    <row r="37376" spans="1:31">
      <c r="A37376">
        <v>88410</v>
      </c>
      <c r="B37376" t="s">
        <v>31702</v>
      </c>
      <c r="C37376" t="s">
        <v>33478</v>
      </c>
      <c r="D37376" t="s">
        <v>33476</v>
      </c>
      <c r="E37376"/>
      <c r="F37376"/>
      <c r="G37376"/>
      <c r="H37376"/>
      <c r="I37376"/>
      <c r="J37376"/>
      <c r="U37376" s="43"/>
      <c r="AE37376"/>
    </row>
    <row r="37377" spans="1:31">
      <c r="A37377">
        <v>88240</v>
      </c>
      <c r="B37377" t="s">
        <v>31703</v>
      </c>
      <c r="C37377" t="s">
        <v>33478</v>
      </c>
      <c r="D37377" t="s">
        <v>33476</v>
      </c>
      <c r="E37377"/>
      <c r="F37377"/>
      <c r="G37377"/>
      <c r="H37377"/>
      <c r="I37377"/>
      <c r="J37377"/>
      <c r="U37377" s="43"/>
      <c r="AE37377"/>
    </row>
    <row r="37378" spans="1:31">
      <c r="A37378">
        <v>88170</v>
      </c>
      <c r="B37378" t="s">
        <v>31704</v>
      </c>
      <c r="C37378" t="s">
        <v>33478</v>
      </c>
      <c r="D37378" t="s">
        <v>33476</v>
      </c>
      <c r="E37378"/>
      <c r="F37378"/>
      <c r="G37378"/>
      <c r="H37378"/>
      <c r="I37378"/>
      <c r="J37378"/>
      <c r="U37378" s="43"/>
      <c r="AE37378"/>
    </row>
    <row r="37379" spans="1:31">
      <c r="A37379">
        <v>88330</v>
      </c>
      <c r="B37379" t="s">
        <v>31705</v>
      </c>
      <c r="C37379" t="s">
        <v>33478</v>
      </c>
      <c r="D37379" t="s">
        <v>33476</v>
      </c>
      <c r="E37379"/>
      <c r="F37379"/>
      <c r="G37379"/>
      <c r="H37379"/>
      <c r="I37379"/>
      <c r="J37379"/>
      <c r="U37379" s="43"/>
      <c r="AE37379"/>
    </row>
    <row r="37380" spans="1:31">
      <c r="A37380">
        <v>88320</v>
      </c>
      <c r="B37380" t="s">
        <v>31706</v>
      </c>
      <c r="C37380" t="s">
        <v>33478</v>
      </c>
      <c r="D37380" t="s">
        <v>33476</v>
      </c>
      <c r="E37380"/>
      <c r="F37380"/>
      <c r="G37380"/>
      <c r="H37380"/>
      <c r="I37380"/>
      <c r="J37380"/>
      <c r="U37380" s="43"/>
      <c r="AE37380"/>
    </row>
    <row r="37381" spans="1:31">
      <c r="A37381">
        <v>88600</v>
      </c>
      <c r="B37381" t="s">
        <v>31707</v>
      </c>
      <c r="C37381" t="s">
        <v>33478</v>
      </c>
      <c r="D37381" t="s">
        <v>33476</v>
      </c>
      <c r="E37381"/>
      <c r="F37381"/>
      <c r="G37381"/>
      <c r="H37381"/>
      <c r="I37381"/>
      <c r="J37381"/>
      <c r="U37381" s="43"/>
      <c r="AE37381"/>
    </row>
    <row r="37382" spans="1:31">
      <c r="A37382">
        <v>88140</v>
      </c>
      <c r="B37382" t="s">
        <v>17295</v>
      </c>
      <c r="C37382" t="s">
        <v>33478</v>
      </c>
      <c r="D37382" t="s">
        <v>33476</v>
      </c>
      <c r="E37382"/>
      <c r="F37382"/>
      <c r="G37382"/>
      <c r="H37382"/>
      <c r="I37382"/>
      <c r="J37382"/>
      <c r="U37382" s="43"/>
      <c r="AE37382"/>
    </row>
    <row r="37383" spans="1:31">
      <c r="A37383">
        <v>88210</v>
      </c>
      <c r="B37383" t="s">
        <v>3566</v>
      </c>
      <c r="C37383" t="s">
        <v>33478</v>
      </c>
      <c r="D37383" t="s">
        <v>33476</v>
      </c>
      <c r="E37383"/>
      <c r="F37383"/>
      <c r="G37383"/>
      <c r="H37383"/>
      <c r="I37383"/>
      <c r="J37383"/>
      <c r="U37383" s="43"/>
      <c r="AE37383"/>
    </row>
    <row r="37384" spans="1:31">
      <c r="A37384">
        <v>88700</v>
      </c>
      <c r="B37384" t="s">
        <v>31708</v>
      </c>
      <c r="C37384" t="s">
        <v>33478</v>
      </c>
      <c r="D37384" t="s">
        <v>33476</v>
      </c>
      <c r="E37384"/>
      <c r="F37384"/>
      <c r="G37384"/>
      <c r="H37384"/>
      <c r="I37384"/>
      <c r="J37384"/>
      <c r="U37384" s="43"/>
      <c r="AE37384"/>
    </row>
    <row r="37385" spans="1:31">
      <c r="A37385">
        <v>88420</v>
      </c>
      <c r="B37385" t="s">
        <v>31709</v>
      </c>
      <c r="C37385" t="s">
        <v>33478</v>
      </c>
      <c r="D37385" t="s">
        <v>33476</v>
      </c>
      <c r="E37385"/>
      <c r="F37385"/>
      <c r="G37385"/>
      <c r="H37385"/>
      <c r="I37385"/>
      <c r="J37385"/>
      <c r="U37385" s="43"/>
      <c r="AE37385"/>
    </row>
    <row r="37386" spans="1:31">
      <c r="A37386">
        <v>88100</v>
      </c>
      <c r="B37386" t="s">
        <v>31710</v>
      </c>
      <c r="C37386" t="s">
        <v>33478</v>
      </c>
      <c r="D37386" t="s">
        <v>33476</v>
      </c>
      <c r="E37386"/>
      <c r="F37386"/>
      <c r="G37386"/>
      <c r="H37386"/>
      <c r="I37386"/>
      <c r="J37386"/>
      <c r="U37386" s="43"/>
      <c r="AE37386"/>
    </row>
    <row r="37387" spans="1:31">
      <c r="A37387">
        <v>88300</v>
      </c>
      <c r="B37387" t="s">
        <v>31711</v>
      </c>
      <c r="C37387" t="s">
        <v>33478</v>
      </c>
      <c r="D37387" t="s">
        <v>33476</v>
      </c>
      <c r="E37387"/>
      <c r="F37387"/>
      <c r="G37387"/>
      <c r="H37387"/>
      <c r="I37387"/>
      <c r="J37387"/>
      <c r="U37387" s="43"/>
      <c r="AE37387"/>
    </row>
    <row r="37388" spans="1:31">
      <c r="A37388">
        <v>88600</v>
      </c>
      <c r="B37388" t="s">
        <v>31712</v>
      </c>
      <c r="C37388" t="s">
        <v>33478</v>
      </c>
      <c r="D37388" t="s">
        <v>33476</v>
      </c>
      <c r="E37388"/>
      <c r="F37388"/>
      <c r="G37388"/>
      <c r="H37388"/>
      <c r="I37388"/>
      <c r="J37388"/>
      <c r="U37388" s="43"/>
      <c r="AE37388"/>
    </row>
    <row r="37389" spans="1:31">
      <c r="A37389">
        <v>88600</v>
      </c>
      <c r="B37389" t="s">
        <v>31712</v>
      </c>
      <c r="C37389" t="s">
        <v>33478</v>
      </c>
      <c r="D37389" t="s">
        <v>33476</v>
      </c>
      <c r="E37389"/>
      <c r="F37389"/>
      <c r="G37389"/>
      <c r="H37389"/>
      <c r="I37389"/>
      <c r="J37389"/>
      <c r="U37389" s="43"/>
      <c r="AE37389"/>
    </row>
    <row r="37390" spans="1:31">
      <c r="A37390">
        <v>88600</v>
      </c>
      <c r="B37390" t="s">
        <v>31712</v>
      </c>
      <c r="C37390" t="s">
        <v>33478</v>
      </c>
      <c r="D37390" t="s">
        <v>33476</v>
      </c>
      <c r="E37390"/>
      <c r="F37390"/>
      <c r="G37390"/>
      <c r="H37390"/>
      <c r="I37390"/>
      <c r="J37390"/>
      <c r="U37390" s="43"/>
      <c r="AE37390"/>
    </row>
    <row r="37391" spans="1:31">
      <c r="A37391">
        <v>88170</v>
      </c>
      <c r="B37391" t="s">
        <v>31713</v>
      </c>
      <c r="C37391" t="s">
        <v>33478</v>
      </c>
      <c r="D37391" t="s">
        <v>33476</v>
      </c>
      <c r="E37391"/>
      <c r="F37391"/>
      <c r="G37391"/>
      <c r="H37391"/>
      <c r="I37391"/>
      <c r="J37391"/>
      <c r="U37391" s="43"/>
      <c r="AE37391"/>
    </row>
    <row r="37392" spans="1:31">
      <c r="A37392">
        <v>88800</v>
      </c>
      <c r="B37392" t="s">
        <v>31714</v>
      </c>
      <c r="C37392" t="s">
        <v>33478</v>
      </c>
      <c r="D37392" t="s">
        <v>33476</v>
      </c>
      <c r="E37392"/>
      <c r="F37392"/>
      <c r="G37392"/>
      <c r="H37392"/>
      <c r="I37392"/>
      <c r="J37392"/>
      <c r="U37392" s="43"/>
      <c r="AE37392"/>
    </row>
    <row r="37393" spans="1:31">
      <c r="A37393">
        <v>88100</v>
      </c>
      <c r="B37393" t="s">
        <v>31715</v>
      </c>
      <c r="C37393" t="s">
        <v>33478</v>
      </c>
      <c r="D37393" t="s">
        <v>33476</v>
      </c>
      <c r="E37393"/>
      <c r="F37393"/>
      <c r="G37393"/>
      <c r="H37393"/>
      <c r="I37393"/>
      <c r="J37393"/>
      <c r="U37393" s="43"/>
      <c r="AE37393"/>
    </row>
    <row r="37394" spans="1:31">
      <c r="A37394">
        <v>88440</v>
      </c>
      <c r="B37394" t="s">
        <v>31716</v>
      </c>
      <c r="C37394" t="s">
        <v>33478</v>
      </c>
      <c r="D37394" t="s">
        <v>33476</v>
      </c>
      <c r="E37394"/>
      <c r="F37394"/>
      <c r="G37394"/>
      <c r="H37394"/>
      <c r="I37394"/>
      <c r="J37394"/>
      <c r="U37394" s="43"/>
      <c r="AE37394"/>
    </row>
    <row r="37395" spans="1:31">
      <c r="A37395">
        <v>88470</v>
      </c>
      <c r="B37395" t="s">
        <v>31717</v>
      </c>
      <c r="C37395" t="s">
        <v>33478</v>
      </c>
      <c r="D37395" t="s">
        <v>33482</v>
      </c>
      <c r="E37395"/>
      <c r="F37395"/>
      <c r="G37395"/>
      <c r="H37395"/>
      <c r="I37395"/>
      <c r="J37395"/>
      <c r="U37395" s="43"/>
      <c r="AE37395"/>
    </row>
    <row r="37396" spans="1:31">
      <c r="A37396">
        <v>88260</v>
      </c>
      <c r="B37396" t="s">
        <v>28801</v>
      </c>
      <c r="C37396" t="s">
        <v>33478</v>
      </c>
      <c r="D37396" t="s">
        <v>33476</v>
      </c>
      <c r="E37396"/>
      <c r="F37396"/>
      <c r="G37396"/>
      <c r="H37396"/>
      <c r="I37396"/>
      <c r="J37396"/>
      <c r="U37396" s="43"/>
      <c r="AE37396"/>
    </row>
    <row r="37397" spans="1:31">
      <c r="A37397">
        <v>88600</v>
      </c>
      <c r="B37397" t="s">
        <v>31718</v>
      </c>
      <c r="C37397" t="s">
        <v>33478</v>
      </c>
      <c r="D37397" t="s">
        <v>33476</v>
      </c>
      <c r="E37397"/>
      <c r="F37397"/>
      <c r="G37397"/>
      <c r="H37397"/>
      <c r="I37397"/>
      <c r="J37397"/>
      <c r="U37397" s="43"/>
      <c r="AE37397"/>
    </row>
    <row r="37398" spans="1:31">
      <c r="A37398">
        <v>88800</v>
      </c>
      <c r="B37398" t="s">
        <v>31719</v>
      </c>
      <c r="C37398" t="s">
        <v>33478</v>
      </c>
      <c r="D37398" t="s">
        <v>33476</v>
      </c>
      <c r="E37398"/>
      <c r="F37398"/>
      <c r="G37398"/>
      <c r="H37398"/>
      <c r="I37398"/>
      <c r="J37398"/>
      <c r="U37398" s="43"/>
      <c r="AE37398"/>
    </row>
    <row r="37399" spans="1:31">
      <c r="A37399">
        <v>88700</v>
      </c>
      <c r="B37399" t="s">
        <v>31720</v>
      </c>
      <c r="C37399" t="s">
        <v>33478</v>
      </c>
      <c r="D37399" t="s">
        <v>33476</v>
      </c>
      <c r="E37399"/>
      <c r="F37399"/>
      <c r="G37399"/>
      <c r="H37399"/>
      <c r="I37399"/>
      <c r="J37399"/>
      <c r="U37399" s="43"/>
      <c r="AE37399"/>
    </row>
    <row r="37400" spans="1:31">
      <c r="A37400">
        <v>88500</v>
      </c>
      <c r="B37400" t="s">
        <v>31721</v>
      </c>
      <c r="C37400" t="s">
        <v>33478</v>
      </c>
      <c r="D37400" t="s">
        <v>33476</v>
      </c>
      <c r="E37400"/>
      <c r="F37400"/>
      <c r="G37400"/>
      <c r="H37400"/>
      <c r="I37400"/>
      <c r="J37400"/>
      <c r="U37400" s="43"/>
      <c r="AE37400"/>
    </row>
    <row r="37401" spans="1:31">
      <c r="A37401">
        <v>88500</v>
      </c>
      <c r="B37401" t="s">
        <v>31722</v>
      </c>
      <c r="C37401" t="s">
        <v>33478</v>
      </c>
      <c r="D37401" t="s">
        <v>33476</v>
      </c>
      <c r="E37401"/>
      <c r="F37401"/>
      <c r="G37401"/>
      <c r="H37401"/>
      <c r="I37401"/>
      <c r="J37401"/>
      <c r="U37401" s="43"/>
      <c r="AE37401"/>
    </row>
    <row r="37402" spans="1:31">
      <c r="A37402">
        <v>88170</v>
      </c>
      <c r="B37402" t="s">
        <v>31723</v>
      </c>
      <c r="C37402" t="s">
        <v>33478</v>
      </c>
      <c r="D37402" t="s">
        <v>33476</v>
      </c>
      <c r="E37402"/>
      <c r="F37402"/>
      <c r="G37402"/>
      <c r="H37402"/>
      <c r="I37402"/>
      <c r="J37402"/>
      <c r="U37402" s="43"/>
      <c r="AE37402"/>
    </row>
    <row r="37403" spans="1:31">
      <c r="A37403">
        <v>88700</v>
      </c>
      <c r="B37403" t="s">
        <v>31724</v>
      </c>
      <c r="C37403" t="s">
        <v>33478</v>
      </c>
      <c r="D37403" t="s">
        <v>33476</v>
      </c>
      <c r="E37403"/>
      <c r="F37403"/>
      <c r="G37403"/>
      <c r="H37403"/>
      <c r="I37403"/>
      <c r="J37403"/>
      <c r="U37403" s="43"/>
      <c r="AE37403"/>
    </row>
    <row r="37404" spans="1:31">
      <c r="A37404">
        <v>88700</v>
      </c>
      <c r="B37404" t="s">
        <v>31725</v>
      </c>
      <c r="C37404" t="s">
        <v>33478</v>
      </c>
      <c r="D37404" t="s">
        <v>33476</v>
      </c>
      <c r="E37404"/>
      <c r="F37404"/>
      <c r="G37404"/>
      <c r="H37404"/>
      <c r="I37404"/>
      <c r="J37404"/>
      <c r="U37404" s="43"/>
      <c r="AE37404"/>
    </row>
    <row r="37405" spans="1:31">
      <c r="A37405">
        <v>88100</v>
      </c>
      <c r="B37405" t="s">
        <v>31726</v>
      </c>
      <c r="C37405" t="s">
        <v>33478</v>
      </c>
      <c r="D37405" t="s">
        <v>33476</v>
      </c>
      <c r="E37405"/>
      <c r="F37405"/>
      <c r="G37405"/>
      <c r="H37405"/>
      <c r="I37405"/>
      <c r="J37405"/>
      <c r="U37405" s="43"/>
      <c r="AE37405"/>
    </row>
    <row r="37406" spans="1:31">
      <c r="A37406">
        <v>88330</v>
      </c>
      <c r="B37406" t="s">
        <v>31727</v>
      </c>
      <c r="C37406" t="s">
        <v>33478</v>
      </c>
      <c r="D37406" t="s">
        <v>33476</v>
      </c>
      <c r="E37406"/>
      <c r="F37406"/>
      <c r="G37406"/>
      <c r="H37406"/>
      <c r="I37406"/>
      <c r="J37406"/>
      <c r="U37406" s="43"/>
      <c r="AE37406"/>
    </row>
    <row r="37407" spans="1:31">
      <c r="A37407">
        <v>88800</v>
      </c>
      <c r="B37407" t="s">
        <v>31728</v>
      </c>
      <c r="C37407" t="s">
        <v>33478</v>
      </c>
      <c r="D37407" t="s">
        <v>33476</v>
      </c>
      <c r="E37407"/>
      <c r="F37407"/>
      <c r="G37407"/>
      <c r="H37407"/>
      <c r="I37407"/>
      <c r="J37407"/>
      <c r="U37407" s="43"/>
      <c r="AE37407"/>
    </row>
    <row r="37408" spans="1:31">
      <c r="A37408">
        <v>88350</v>
      </c>
      <c r="B37408" t="s">
        <v>31729</v>
      </c>
      <c r="C37408" t="s">
        <v>33478</v>
      </c>
      <c r="D37408" t="s">
        <v>33476</v>
      </c>
      <c r="E37408"/>
      <c r="F37408"/>
      <c r="G37408"/>
      <c r="H37408"/>
      <c r="I37408"/>
      <c r="J37408"/>
      <c r="U37408" s="43"/>
      <c r="AE37408"/>
    </row>
    <row r="37409" spans="1:31">
      <c r="A37409">
        <v>88490</v>
      </c>
      <c r="B37409" t="s">
        <v>31730</v>
      </c>
      <c r="C37409" t="s">
        <v>33478</v>
      </c>
      <c r="D37409" t="s">
        <v>33482</v>
      </c>
      <c r="E37409"/>
      <c r="F37409"/>
      <c r="G37409"/>
      <c r="H37409"/>
      <c r="I37409"/>
      <c r="J37409"/>
      <c r="U37409" s="43"/>
      <c r="AE37409"/>
    </row>
    <row r="37410" spans="1:31">
      <c r="A37410">
        <v>88210</v>
      </c>
      <c r="B37410" t="s">
        <v>31731</v>
      </c>
      <c r="C37410" t="s">
        <v>33478</v>
      </c>
      <c r="D37410" t="s">
        <v>33476</v>
      </c>
      <c r="E37410"/>
      <c r="F37410"/>
      <c r="G37410"/>
      <c r="H37410"/>
      <c r="I37410"/>
      <c r="J37410"/>
      <c r="U37410" s="43"/>
      <c r="AE37410"/>
    </row>
    <row r="37411" spans="1:31">
      <c r="A37411">
        <v>88270</v>
      </c>
      <c r="B37411" t="s">
        <v>6508</v>
      </c>
      <c r="C37411" t="s">
        <v>33478</v>
      </c>
      <c r="D37411" t="s">
        <v>33476</v>
      </c>
      <c r="E37411"/>
      <c r="F37411"/>
      <c r="G37411"/>
      <c r="H37411"/>
      <c r="I37411"/>
      <c r="J37411"/>
      <c r="U37411" s="43"/>
      <c r="AE37411"/>
    </row>
    <row r="37412" spans="1:31">
      <c r="A37412">
        <v>88600</v>
      </c>
      <c r="B37412" t="s">
        <v>31732</v>
      </c>
      <c r="C37412" t="s">
        <v>33478</v>
      </c>
      <c r="D37412" t="s">
        <v>33476</v>
      </c>
      <c r="E37412"/>
      <c r="F37412"/>
      <c r="G37412"/>
      <c r="H37412"/>
      <c r="I37412"/>
      <c r="J37412"/>
      <c r="U37412" s="43"/>
      <c r="AE37412"/>
    </row>
    <row r="37413" spans="1:31">
      <c r="A37413">
        <v>88230</v>
      </c>
      <c r="B37413" t="s">
        <v>31733</v>
      </c>
      <c r="C37413" t="s">
        <v>33478</v>
      </c>
      <c r="D37413" t="s">
        <v>33482</v>
      </c>
      <c r="E37413"/>
      <c r="F37413"/>
      <c r="G37413"/>
      <c r="H37413"/>
      <c r="I37413"/>
      <c r="J37413"/>
      <c r="U37413" s="43"/>
      <c r="AE37413"/>
    </row>
    <row r="37414" spans="1:31">
      <c r="A37414">
        <v>88170</v>
      </c>
      <c r="B37414" t="s">
        <v>31734</v>
      </c>
      <c r="C37414" t="s">
        <v>33478</v>
      </c>
      <c r="D37414" t="s">
        <v>33476</v>
      </c>
      <c r="E37414"/>
      <c r="F37414"/>
      <c r="G37414"/>
      <c r="H37414"/>
      <c r="I37414"/>
      <c r="J37414"/>
      <c r="U37414" s="43"/>
      <c r="AE37414"/>
    </row>
    <row r="37415" spans="1:31">
      <c r="A37415">
        <v>88370</v>
      </c>
      <c r="B37415" t="s">
        <v>31735</v>
      </c>
      <c r="C37415" t="s">
        <v>33478</v>
      </c>
      <c r="D37415" t="e">
        <v>#N/A</v>
      </c>
      <c r="E37415"/>
      <c r="F37415"/>
      <c r="G37415"/>
      <c r="H37415"/>
      <c r="I37415"/>
      <c r="J37415"/>
      <c r="U37415" s="43"/>
      <c r="AE37415"/>
    </row>
    <row r="37416" spans="1:31">
      <c r="A37416">
        <v>88370</v>
      </c>
      <c r="B37416" t="s">
        <v>31735</v>
      </c>
      <c r="C37416" t="s">
        <v>33478</v>
      </c>
      <c r="D37416" t="e">
        <v>#N/A</v>
      </c>
      <c r="E37416"/>
      <c r="F37416"/>
      <c r="G37416"/>
      <c r="H37416"/>
      <c r="I37416"/>
      <c r="J37416"/>
      <c r="U37416" s="43"/>
      <c r="AE37416"/>
    </row>
    <row r="37417" spans="1:31">
      <c r="A37417">
        <v>88370</v>
      </c>
      <c r="B37417" t="s">
        <v>31735</v>
      </c>
      <c r="C37417" t="s">
        <v>33478</v>
      </c>
      <c r="D37417" t="e">
        <v>#N/A</v>
      </c>
      <c r="E37417"/>
      <c r="F37417"/>
      <c r="G37417"/>
      <c r="H37417"/>
      <c r="I37417"/>
      <c r="J37417"/>
      <c r="U37417" s="43"/>
      <c r="AE37417"/>
    </row>
    <row r="37418" spans="1:31">
      <c r="A37418">
        <v>88300</v>
      </c>
      <c r="B37418" t="s">
        <v>31736</v>
      </c>
      <c r="C37418" t="s">
        <v>33478</v>
      </c>
      <c r="D37418" t="s">
        <v>33476</v>
      </c>
      <c r="E37418"/>
      <c r="F37418"/>
      <c r="G37418"/>
      <c r="H37418"/>
      <c r="I37418"/>
      <c r="J37418"/>
      <c r="U37418" s="43"/>
      <c r="AE37418"/>
    </row>
    <row r="37419" spans="1:31">
      <c r="A37419">
        <v>88260</v>
      </c>
      <c r="B37419" t="s">
        <v>31737</v>
      </c>
      <c r="C37419" t="s">
        <v>33478</v>
      </c>
      <c r="D37419" t="s">
        <v>33476</v>
      </c>
      <c r="E37419"/>
      <c r="F37419"/>
      <c r="G37419"/>
      <c r="H37419"/>
      <c r="I37419"/>
      <c r="J37419"/>
      <c r="U37419" s="43"/>
      <c r="AE37419"/>
    </row>
    <row r="37420" spans="1:31">
      <c r="A37420">
        <v>88500</v>
      </c>
      <c r="B37420" t="s">
        <v>31738</v>
      </c>
      <c r="C37420" t="s">
        <v>33478</v>
      </c>
      <c r="D37420" t="s">
        <v>33476</v>
      </c>
      <c r="E37420"/>
      <c r="F37420"/>
      <c r="G37420"/>
      <c r="H37420"/>
      <c r="I37420"/>
      <c r="J37420"/>
      <c r="U37420" s="43"/>
      <c r="AE37420"/>
    </row>
    <row r="37421" spans="1:31">
      <c r="A37421">
        <v>88330</v>
      </c>
      <c r="B37421" t="s">
        <v>31739</v>
      </c>
      <c r="C37421" t="s">
        <v>33478</v>
      </c>
      <c r="D37421" t="s">
        <v>33476</v>
      </c>
      <c r="E37421"/>
      <c r="F37421"/>
      <c r="G37421"/>
      <c r="H37421"/>
      <c r="I37421"/>
      <c r="J37421"/>
      <c r="U37421" s="43"/>
      <c r="AE37421"/>
    </row>
    <row r="37422" spans="1:31">
      <c r="A37422">
        <v>88600</v>
      </c>
      <c r="B37422" t="s">
        <v>31740</v>
      </c>
      <c r="C37422" t="s">
        <v>33478</v>
      </c>
      <c r="D37422" t="s">
        <v>33476</v>
      </c>
      <c r="E37422"/>
      <c r="F37422"/>
      <c r="G37422"/>
      <c r="H37422"/>
      <c r="I37422"/>
      <c r="J37422"/>
      <c r="U37422" s="43"/>
      <c r="AE37422"/>
    </row>
    <row r="37423" spans="1:31">
      <c r="A37423">
        <v>88500</v>
      </c>
      <c r="B37423" t="s">
        <v>31741</v>
      </c>
      <c r="C37423" t="s">
        <v>33478</v>
      </c>
      <c r="D37423" t="s">
        <v>33476</v>
      </c>
      <c r="E37423"/>
      <c r="F37423"/>
      <c r="G37423"/>
      <c r="H37423"/>
      <c r="I37423"/>
      <c r="J37423"/>
      <c r="U37423" s="43"/>
      <c r="AE37423"/>
    </row>
    <row r="37424" spans="1:31">
      <c r="A37424">
        <v>88550</v>
      </c>
      <c r="B37424" t="s">
        <v>31742</v>
      </c>
      <c r="C37424" t="s">
        <v>33478</v>
      </c>
      <c r="D37424" t="e">
        <v>#N/A</v>
      </c>
      <c r="E37424"/>
      <c r="F37424"/>
      <c r="G37424"/>
      <c r="H37424"/>
      <c r="I37424"/>
      <c r="J37424"/>
      <c r="U37424" s="43"/>
      <c r="AE37424"/>
    </row>
    <row r="37425" spans="1:31">
      <c r="A37425">
        <v>88600</v>
      </c>
      <c r="B37425" t="s">
        <v>9648</v>
      </c>
      <c r="C37425" t="s">
        <v>33478</v>
      </c>
      <c r="D37425" t="s">
        <v>33476</v>
      </c>
      <c r="E37425"/>
      <c r="F37425"/>
      <c r="G37425"/>
      <c r="H37425"/>
      <c r="I37425"/>
      <c r="J37425"/>
      <c r="U37425" s="43"/>
      <c r="AE37425"/>
    </row>
    <row r="37426" spans="1:31">
      <c r="A37426">
        <v>88260</v>
      </c>
      <c r="B37426" t="s">
        <v>31743</v>
      </c>
      <c r="C37426" t="s">
        <v>33478</v>
      </c>
      <c r="D37426" t="s">
        <v>33476</v>
      </c>
      <c r="E37426"/>
      <c r="F37426"/>
      <c r="G37426"/>
      <c r="H37426"/>
      <c r="I37426"/>
      <c r="J37426"/>
      <c r="U37426" s="43"/>
      <c r="AE37426"/>
    </row>
    <row r="37427" spans="1:31">
      <c r="A37427">
        <v>88490</v>
      </c>
      <c r="B37427" t="s">
        <v>31744</v>
      </c>
      <c r="C37427" t="s">
        <v>33478</v>
      </c>
      <c r="D37427" t="s">
        <v>33482</v>
      </c>
      <c r="E37427"/>
      <c r="F37427"/>
      <c r="G37427"/>
      <c r="H37427"/>
      <c r="I37427"/>
      <c r="J37427"/>
      <c r="U37427" s="43"/>
      <c r="AE37427"/>
    </row>
    <row r="37428" spans="1:31">
      <c r="A37428">
        <v>88490</v>
      </c>
      <c r="B37428" t="s">
        <v>31744</v>
      </c>
      <c r="C37428" t="s">
        <v>33478</v>
      </c>
      <c r="D37428" t="s">
        <v>33482</v>
      </c>
      <c r="E37428"/>
      <c r="F37428"/>
      <c r="G37428"/>
      <c r="H37428"/>
      <c r="I37428"/>
      <c r="J37428"/>
      <c r="U37428" s="43"/>
      <c r="AE37428"/>
    </row>
    <row r="37429" spans="1:31">
      <c r="A37429">
        <v>88210</v>
      </c>
      <c r="B37429" t="s">
        <v>31745</v>
      </c>
      <c r="C37429" t="s">
        <v>33478</v>
      </c>
      <c r="D37429" t="s">
        <v>33476</v>
      </c>
      <c r="E37429"/>
      <c r="F37429"/>
      <c r="G37429"/>
      <c r="H37429"/>
      <c r="I37429"/>
      <c r="J37429"/>
      <c r="U37429" s="43"/>
      <c r="AE37429"/>
    </row>
    <row r="37430" spans="1:31">
      <c r="A37430">
        <v>88630</v>
      </c>
      <c r="B37430" t="s">
        <v>31746</v>
      </c>
      <c r="C37430" t="s">
        <v>33478</v>
      </c>
      <c r="D37430" t="s">
        <v>33476</v>
      </c>
      <c r="E37430"/>
      <c r="F37430"/>
      <c r="G37430"/>
      <c r="H37430"/>
      <c r="I37430"/>
      <c r="J37430"/>
      <c r="U37430" s="43"/>
      <c r="AE37430"/>
    </row>
    <row r="37431" spans="1:31">
      <c r="A37431">
        <v>88500</v>
      </c>
      <c r="B37431" t="s">
        <v>20457</v>
      </c>
      <c r="C37431" t="s">
        <v>33478</v>
      </c>
      <c r="D37431" t="s">
        <v>33476</v>
      </c>
      <c r="E37431"/>
      <c r="F37431"/>
      <c r="G37431"/>
      <c r="H37431"/>
      <c r="I37431"/>
      <c r="J37431"/>
      <c r="U37431" s="43"/>
      <c r="AE37431"/>
    </row>
    <row r="37432" spans="1:31">
      <c r="A37432">
        <v>88270</v>
      </c>
      <c r="B37432" t="s">
        <v>31747</v>
      </c>
      <c r="C37432" t="s">
        <v>33478</v>
      </c>
      <c r="D37432" t="s">
        <v>33476</v>
      </c>
      <c r="E37432"/>
      <c r="F37432"/>
      <c r="G37432"/>
      <c r="H37432"/>
      <c r="I37432"/>
      <c r="J37432"/>
      <c r="U37432" s="43"/>
      <c r="AE37432"/>
    </row>
    <row r="37433" spans="1:31">
      <c r="A37433">
        <v>88170</v>
      </c>
      <c r="B37433" t="s">
        <v>31748</v>
      </c>
      <c r="C37433" t="s">
        <v>33478</v>
      </c>
      <c r="D37433" t="s">
        <v>33476</v>
      </c>
      <c r="E37433"/>
      <c r="F37433"/>
      <c r="G37433"/>
      <c r="H37433"/>
      <c r="I37433"/>
      <c r="J37433"/>
      <c r="U37433" s="43"/>
      <c r="AE37433"/>
    </row>
    <row r="37434" spans="1:31">
      <c r="A37434">
        <v>88700</v>
      </c>
      <c r="B37434" t="s">
        <v>31749</v>
      </c>
      <c r="C37434" t="s">
        <v>33478</v>
      </c>
      <c r="D37434" t="s">
        <v>33476</v>
      </c>
      <c r="E37434"/>
      <c r="F37434"/>
      <c r="G37434"/>
      <c r="H37434"/>
      <c r="I37434"/>
      <c r="J37434"/>
      <c r="U37434" s="43"/>
      <c r="AE37434"/>
    </row>
    <row r="37435" spans="1:31">
      <c r="A37435">
        <v>88500</v>
      </c>
      <c r="B37435" t="s">
        <v>23182</v>
      </c>
      <c r="C37435" t="s">
        <v>33478</v>
      </c>
      <c r="D37435" t="s">
        <v>33476</v>
      </c>
      <c r="E37435"/>
      <c r="F37435"/>
      <c r="G37435"/>
      <c r="H37435"/>
      <c r="I37435"/>
      <c r="J37435"/>
      <c r="U37435" s="43"/>
      <c r="AE37435"/>
    </row>
    <row r="37436" spans="1:31">
      <c r="A37436">
        <v>88160</v>
      </c>
      <c r="B37436" t="s">
        <v>31750</v>
      </c>
      <c r="C37436" t="s">
        <v>33478</v>
      </c>
      <c r="D37436" t="s">
        <v>33476</v>
      </c>
      <c r="E37436"/>
      <c r="F37436"/>
      <c r="G37436"/>
      <c r="H37436"/>
      <c r="I37436"/>
      <c r="J37436"/>
      <c r="U37436" s="43"/>
      <c r="AE37436"/>
    </row>
    <row r="37437" spans="1:31">
      <c r="A37437">
        <v>88270</v>
      </c>
      <c r="B37437" t="s">
        <v>29972</v>
      </c>
      <c r="C37437" t="s">
        <v>33478</v>
      </c>
      <c r="D37437" t="s">
        <v>33476</v>
      </c>
      <c r="E37437"/>
      <c r="F37437"/>
      <c r="G37437"/>
      <c r="H37437"/>
      <c r="I37437"/>
      <c r="J37437"/>
      <c r="U37437" s="43"/>
      <c r="AE37437"/>
    </row>
    <row r="37438" spans="1:31">
      <c r="A37438">
        <v>88220</v>
      </c>
      <c r="B37438" t="s">
        <v>31751</v>
      </c>
      <c r="C37438" t="s">
        <v>33478</v>
      </c>
      <c r="D37438" t="s">
        <v>33476</v>
      </c>
      <c r="E37438"/>
      <c r="F37438"/>
      <c r="G37438"/>
      <c r="H37438"/>
      <c r="I37438"/>
      <c r="J37438"/>
      <c r="U37438" s="43"/>
      <c r="AE37438"/>
    </row>
    <row r="37439" spans="1:31">
      <c r="A37439">
        <v>88110</v>
      </c>
      <c r="B37439" t="s">
        <v>31752</v>
      </c>
      <c r="C37439" t="s">
        <v>33478</v>
      </c>
      <c r="D37439" t="s">
        <v>33482</v>
      </c>
      <c r="E37439"/>
      <c r="F37439"/>
      <c r="G37439"/>
      <c r="H37439"/>
      <c r="I37439"/>
      <c r="J37439"/>
      <c r="U37439" s="43"/>
      <c r="AE37439"/>
    </row>
    <row r="37440" spans="1:31">
      <c r="A37440">
        <v>88110</v>
      </c>
      <c r="B37440" t="s">
        <v>31752</v>
      </c>
      <c r="C37440" t="s">
        <v>33478</v>
      </c>
      <c r="D37440" t="s">
        <v>33482</v>
      </c>
      <c r="E37440"/>
      <c r="F37440"/>
      <c r="G37440"/>
      <c r="H37440"/>
      <c r="I37440"/>
      <c r="J37440"/>
      <c r="U37440" s="43"/>
      <c r="AE37440"/>
    </row>
    <row r="37441" spans="1:31">
      <c r="A37441">
        <v>88110</v>
      </c>
      <c r="B37441" t="s">
        <v>31753</v>
      </c>
      <c r="C37441" t="s">
        <v>33478</v>
      </c>
      <c r="D37441" t="s">
        <v>33482</v>
      </c>
      <c r="E37441"/>
      <c r="F37441"/>
      <c r="G37441"/>
      <c r="H37441"/>
      <c r="I37441"/>
      <c r="J37441"/>
      <c r="U37441" s="43"/>
      <c r="AE37441"/>
    </row>
    <row r="37442" spans="1:31">
      <c r="A37442">
        <v>88130</v>
      </c>
      <c r="B37442" t="s">
        <v>31754</v>
      </c>
      <c r="C37442" t="s">
        <v>33478</v>
      </c>
      <c r="D37442" t="s">
        <v>33476</v>
      </c>
      <c r="E37442"/>
      <c r="F37442"/>
      <c r="G37442"/>
      <c r="H37442"/>
      <c r="I37442"/>
      <c r="J37442"/>
      <c r="U37442" s="43"/>
      <c r="AE37442"/>
    </row>
    <row r="37443" spans="1:31">
      <c r="A37443">
        <v>88520</v>
      </c>
      <c r="B37443" t="s">
        <v>31755</v>
      </c>
      <c r="C37443" t="s">
        <v>33478</v>
      </c>
      <c r="D37443" t="s">
        <v>33476</v>
      </c>
      <c r="E37443"/>
      <c r="F37443"/>
      <c r="G37443"/>
      <c r="H37443"/>
      <c r="I37443"/>
      <c r="J37443"/>
      <c r="U37443" s="43"/>
      <c r="AE37443"/>
    </row>
    <row r="37444" spans="1:31">
      <c r="A37444">
        <v>88300</v>
      </c>
      <c r="B37444" t="s">
        <v>31756</v>
      </c>
      <c r="C37444" t="s">
        <v>33478</v>
      </c>
      <c r="D37444" t="s">
        <v>33476</v>
      </c>
      <c r="E37444"/>
      <c r="F37444"/>
      <c r="G37444"/>
      <c r="H37444"/>
      <c r="I37444"/>
      <c r="J37444"/>
      <c r="U37444" s="43"/>
      <c r="AE37444"/>
    </row>
    <row r="37445" spans="1:31">
      <c r="A37445">
        <v>88410</v>
      </c>
      <c r="B37445" t="s">
        <v>31757</v>
      </c>
      <c r="C37445" t="s">
        <v>33478</v>
      </c>
      <c r="D37445" t="s">
        <v>33476</v>
      </c>
      <c r="E37445"/>
      <c r="F37445"/>
      <c r="G37445"/>
      <c r="H37445"/>
      <c r="I37445"/>
      <c r="J37445"/>
      <c r="U37445" s="43"/>
      <c r="AE37445"/>
    </row>
    <row r="37446" spans="1:31">
      <c r="A37446">
        <v>88450</v>
      </c>
      <c r="B37446" t="s">
        <v>31758</v>
      </c>
      <c r="C37446" t="s">
        <v>33478</v>
      </c>
      <c r="D37446" t="s">
        <v>33476</v>
      </c>
      <c r="E37446"/>
      <c r="F37446"/>
      <c r="G37446"/>
      <c r="H37446"/>
      <c r="I37446"/>
      <c r="J37446"/>
      <c r="U37446" s="43"/>
      <c r="AE37446"/>
    </row>
    <row r="37447" spans="1:31">
      <c r="A37447">
        <v>88330</v>
      </c>
      <c r="B37447" t="s">
        <v>31759</v>
      </c>
      <c r="C37447" t="s">
        <v>33478</v>
      </c>
      <c r="D37447" t="s">
        <v>33476</v>
      </c>
      <c r="E37447"/>
      <c r="F37447"/>
      <c r="G37447"/>
      <c r="H37447"/>
      <c r="I37447"/>
      <c r="J37447"/>
      <c r="U37447" s="43"/>
      <c r="AE37447"/>
    </row>
    <row r="37448" spans="1:31">
      <c r="A37448">
        <v>88640</v>
      </c>
      <c r="B37448" t="s">
        <v>31760</v>
      </c>
      <c r="C37448" t="s">
        <v>33478</v>
      </c>
      <c r="D37448" t="s">
        <v>33482</v>
      </c>
      <c r="E37448"/>
      <c r="F37448"/>
      <c r="G37448"/>
      <c r="H37448"/>
      <c r="I37448"/>
      <c r="J37448"/>
      <c r="U37448" s="43"/>
      <c r="AE37448"/>
    </row>
    <row r="37449" spans="1:31">
      <c r="A37449">
        <v>88260</v>
      </c>
      <c r="B37449" t="s">
        <v>31761</v>
      </c>
      <c r="C37449" t="s">
        <v>33478</v>
      </c>
      <c r="D37449" t="s">
        <v>33476</v>
      </c>
      <c r="E37449"/>
      <c r="F37449"/>
      <c r="G37449"/>
      <c r="H37449"/>
      <c r="I37449"/>
      <c r="J37449"/>
      <c r="U37449" s="43"/>
      <c r="AE37449"/>
    </row>
    <row r="37450" spans="1:31">
      <c r="A37450">
        <v>88500</v>
      </c>
      <c r="B37450" t="s">
        <v>17868</v>
      </c>
      <c r="C37450" t="s">
        <v>33478</v>
      </c>
      <c r="D37450" t="s">
        <v>33476</v>
      </c>
      <c r="E37450"/>
      <c r="F37450"/>
      <c r="G37450"/>
      <c r="H37450"/>
      <c r="I37450"/>
      <c r="J37450"/>
      <c r="U37450" s="43"/>
      <c r="AE37450"/>
    </row>
    <row r="37451" spans="1:31">
      <c r="A37451">
        <v>88200</v>
      </c>
      <c r="B37451" t="s">
        <v>31762</v>
      </c>
      <c r="C37451" t="s">
        <v>33478</v>
      </c>
      <c r="D37451" t="s">
        <v>33476</v>
      </c>
      <c r="E37451"/>
      <c r="F37451"/>
      <c r="G37451"/>
      <c r="H37451"/>
      <c r="I37451"/>
      <c r="J37451"/>
      <c r="U37451" s="43"/>
      <c r="AE37451"/>
    </row>
    <row r="37452" spans="1:31">
      <c r="A37452">
        <v>88800</v>
      </c>
      <c r="B37452" t="s">
        <v>19080</v>
      </c>
      <c r="C37452" t="s">
        <v>33478</v>
      </c>
      <c r="D37452" t="s">
        <v>33476</v>
      </c>
      <c r="E37452"/>
      <c r="F37452"/>
      <c r="G37452"/>
      <c r="H37452"/>
      <c r="I37452"/>
      <c r="J37452"/>
      <c r="U37452" s="43"/>
      <c r="AE37452"/>
    </row>
    <row r="37453" spans="1:31">
      <c r="A37453">
        <v>88100</v>
      </c>
      <c r="B37453" t="s">
        <v>31763</v>
      </c>
      <c r="C37453" t="s">
        <v>33478</v>
      </c>
      <c r="D37453" t="s">
        <v>33476</v>
      </c>
      <c r="E37453"/>
      <c r="F37453"/>
      <c r="G37453"/>
      <c r="H37453"/>
      <c r="I37453"/>
      <c r="J37453"/>
      <c r="U37453" s="43"/>
      <c r="AE37453"/>
    </row>
    <row r="37454" spans="1:31">
      <c r="A37454">
        <v>88170</v>
      </c>
      <c r="B37454" t="s">
        <v>31764</v>
      </c>
      <c r="C37454" t="s">
        <v>33478</v>
      </c>
      <c r="D37454" t="s">
        <v>33476</v>
      </c>
      <c r="E37454"/>
      <c r="F37454"/>
      <c r="G37454"/>
      <c r="H37454"/>
      <c r="I37454"/>
      <c r="J37454"/>
      <c r="U37454" s="43"/>
      <c r="AE37454"/>
    </row>
    <row r="37455" spans="1:31">
      <c r="A37455">
        <v>88390</v>
      </c>
      <c r="B37455" t="s">
        <v>31765</v>
      </c>
      <c r="C37455" t="s">
        <v>33478</v>
      </c>
      <c r="D37455" t="s">
        <v>33476</v>
      </c>
      <c r="E37455"/>
      <c r="F37455"/>
      <c r="G37455"/>
      <c r="H37455"/>
      <c r="I37455"/>
      <c r="J37455"/>
      <c r="U37455" s="43"/>
      <c r="AE37455"/>
    </row>
    <row r="37456" spans="1:31">
      <c r="A37456">
        <v>88500</v>
      </c>
      <c r="B37456" t="s">
        <v>31766</v>
      </c>
      <c r="C37456" t="s">
        <v>33478</v>
      </c>
      <c r="D37456" t="s">
        <v>33476</v>
      </c>
      <c r="E37456"/>
      <c r="F37456"/>
      <c r="G37456"/>
      <c r="H37456"/>
      <c r="I37456"/>
      <c r="J37456"/>
      <c r="U37456" s="43"/>
      <c r="AE37456"/>
    </row>
    <row r="37457" spans="1:31">
      <c r="A37457">
        <v>88320</v>
      </c>
      <c r="B37457" t="s">
        <v>31767</v>
      </c>
      <c r="C37457" t="s">
        <v>33478</v>
      </c>
      <c r="D37457" t="s">
        <v>33476</v>
      </c>
      <c r="E37457"/>
      <c r="F37457"/>
      <c r="G37457"/>
      <c r="H37457"/>
      <c r="I37457"/>
      <c r="J37457"/>
      <c r="U37457" s="43"/>
      <c r="AE37457"/>
    </row>
    <row r="37458" spans="1:31">
      <c r="A37458">
        <v>88120</v>
      </c>
      <c r="B37458" t="s">
        <v>31768</v>
      </c>
      <c r="C37458" t="s">
        <v>33478</v>
      </c>
      <c r="D37458" t="s">
        <v>33476</v>
      </c>
      <c r="E37458"/>
      <c r="F37458"/>
      <c r="G37458"/>
      <c r="H37458"/>
      <c r="I37458"/>
      <c r="J37458"/>
      <c r="U37458" s="43"/>
      <c r="AE37458"/>
    </row>
    <row r="37459" spans="1:31">
      <c r="A37459">
        <v>88300</v>
      </c>
      <c r="B37459" t="s">
        <v>31769</v>
      </c>
      <c r="C37459" t="s">
        <v>33478</v>
      </c>
      <c r="D37459" t="s">
        <v>33476</v>
      </c>
      <c r="E37459"/>
      <c r="F37459"/>
      <c r="G37459"/>
      <c r="H37459"/>
      <c r="I37459"/>
      <c r="J37459"/>
      <c r="U37459" s="43"/>
      <c r="AE37459"/>
    </row>
    <row r="37460" spans="1:31">
      <c r="A37460">
        <v>88320</v>
      </c>
      <c r="B37460" t="s">
        <v>31770</v>
      </c>
      <c r="C37460" t="s">
        <v>33478</v>
      </c>
      <c r="D37460" t="s">
        <v>33476</v>
      </c>
      <c r="E37460"/>
      <c r="F37460"/>
      <c r="G37460"/>
      <c r="H37460"/>
      <c r="I37460"/>
      <c r="J37460"/>
      <c r="U37460" s="43"/>
      <c r="AE37460"/>
    </row>
    <row r="37461" spans="1:31">
      <c r="A37461">
        <v>88700</v>
      </c>
      <c r="B37461" t="s">
        <v>31771</v>
      </c>
      <c r="C37461" t="s">
        <v>33478</v>
      </c>
      <c r="D37461" t="s">
        <v>33476</v>
      </c>
      <c r="E37461"/>
      <c r="F37461"/>
      <c r="G37461"/>
      <c r="H37461"/>
      <c r="I37461"/>
      <c r="J37461"/>
      <c r="U37461" s="43"/>
      <c r="AE37461"/>
    </row>
    <row r="37462" spans="1:31">
      <c r="A37462">
        <v>88600</v>
      </c>
      <c r="B37462" t="s">
        <v>31772</v>
      </c>
      <c r="C37462" t="s">
        <v>33478</v>
      </c>
      <c r="D37462" t="s">
        <v>33476</v>
      </c>
      <c r="E37462"/>
      <c r="F37462"/>
      <c r="G37462"/>
      <c r="H37462"/>
      <c r="I37462"/>
      <c r="J37462"/>
      <c r="U37462" s="43"/>
      <c r="AE37462"/>
    </row>
    <row r="37463" spans="1:31">
      <c r="A37463">
        <v>88460</v>
      </c>
      <c r="B37463" t="s">
        <v>31773</v>
      </c>
      <c r="C37463" t="s">
        <v>33478</v>
      </c>
      <c r="D37463" t="s">
        <v>33482</v>
      </c>
      <c r="E37463"/>
      <c r="F37463"/>
      <c r="G37463"/>
      <c r="H37463"/>
      <c r="I37463"/>
      <c r="J37463"/>
      <c r="U37463" s="43"/>
      <c r="AE37463"/>
    </row>
    <row r="37464" spans="1:31">
      <c r="A37464">
        <v>88500</v>
      </c>
      <c r="B37464" t="s">
        <v>31774</v>
      </c>
      <c r="C37464" t="s">
        <v>33478</v>
      </c>
      <c r="D37464" t="s">
        <v>33476</v>
      </c>
      <c r="E37464"/>
      <c r="F37464"/>
      <c r="G37464"/>
      <c r="H37464"/>
      <c r="I37464"/>
      <c r="J37464"/>
      <c r="U37464" s="43"/>
      <c r="AE37464"/>
    </row>
    <row r="37465" spans="1:31">
      <c r="A37465">
        <v>88170</v>
      </c>
      <c r="B37465" t="s">
        <v>31775</v>
      </c>
      <c r="C37465" t="s">
        <v>33478</v>
      </c>
      <c r="D37465" t="s">
        <v>33476</v>
      </c>
      <c r="E37465"/>
      <c r="F37465"/>
      <c r="G37465"/>
      <c r="H37465"/>
      <c r="I37465"/>
      <c r="J37465"/>
      <c r="U37465" s="43"/>
      <c r="AE37465"/>
    </row>
    <row r="37466" spans="1:31">
      <c r="A37466">
        <v>88700</v>
      </c>
      <c r="B37466" t="s">
        <v>31776</v>
      </c>
      <c r="C37466" t="s">
        <v>33478</v>
      </c>
      <c r="D37466" t="s">
        <v>33476</v>
      </c>
      <c r="E37466"/>
      <c r="F37466"/>
      <c r="G37466"/>
      <c r="H37466"/>
      <c r="I37466"/>
      <c r="J37466"/>
      <c r="U37466" s="43"/>
      <c r="AE37466"/>
    </row>
    <row r="37467" spans="1:31">
      <c r="A37467">
        <v>88500</v>
      </c>
      <c r="B37467" t="s">
        <v>31777</v>
      </c>
      <c r="C37467" t="s">
        <v>33478</v>
      </c>
      <c r="D37467" t="s">
        <v>33476</v>
      </c>
      <c r="E37467"/>
      <c r="F37467"/>
      <c r="G37467"/>
      <c r="H37467"/>
      <c r="I37467"/>
      <c r="J37467"/>
      <c r="U37467" s="43"/>
      <c r="AE37467"/>
    </row>
    <row r="37468" spans="1:31">
      <c r="A37468">
        <v>88320</v>
      </c>
      <c r="B37468" t="s">
        <v>31778</v>
      </c>
      <c r="C37468" t="s">
        <v>33478</v>
      </c>
      <c r="D37468" t="s">
        <v>33476</v>
      </c>
      <c r="E37468"/>
      <c r="F37468"/>
      <c r="G37468"/>
      <c r="H37468"/>
      <c r="I37468"/>
      <c r="J37468"/>
      <c r="U37468" s="43"/>
      <c r="AE37468"/>
    </row>
    <row r="37469" spans="1:31">
      <c r="A37469">
        <v>88130</v>
      </c>
      <c r="B37469" t="s">
        <v>31779</v>
      </c>
      <c r="C37469" t="s">
        <v>33478</v>
      </c>
      <c r="D37469" t="s">
        <v>33476</v>
      </c>
      <c r="E37469"/>
      <c r="F37469"/>
      <c r="G37469"/>
      <c r="H37469"/>
      <c r="I37469"/>
      <c r="J37469"/>
      <c r="U37469" s="43"/>
      <c r="AE37469"/>
    </row>
    <row r="37470" spans="1:31">
      <c r="A37470">
        <v>88630</v>
      </c>
      <c r="B37470" t="s">
        <v>31780</v>
      </c>
      <c r="C37470" t="s">
        <v>33478</v>
      </c>
      <c r="D37470" t="s">
        <v>33476</v>
      </c>
      <c r="E37470"/>
      <c r="F37470"/>
      <c r="G37470"/>
      <c r="H37470"/>
      <c r="I37470"/>
      <c r="J37470"/>
      <c r="U37470" s="43"/>
      <c r="AE37470"/>
    </row>
    <row r="37471" spans="1:31">
      <c r="A37471">
        <v>88360</v>
      </c>
      <c r="B37471" t="s">
        <v>31781</v>
      </c>
      <c r="C37471" t="s">
        <v>33478</v>
      </c>
      <c r="D37471" t="s">
        <v>33476</v>
      </c>
      <c r="E37471"/>
      <c r="F37471"/>
      <c r="G37471"/>
      <c r="H37471"/>
      <c r="I37471"/>
      <c r="J37471"/>
      <c r="U37471" s="43"/>
      <c r="AE37471"/>
    </row>
    <row r="37472" spans="1:31">
      <c r="A37472">
        <v>88120</v>
      </c>
      <c r="B37472" t="s">
        <v>31782</v>
      </c>
      <c r="C37472" t="s">
        <v>33478</v>
      </c>
      <c r="D37472" t="s">
        <v>33476</v>
      </c>
      <c r="E37472"/>
      <c r="F37472"/>
      <c r="G37472"/>
      <c r="H37472"/>
      <c r="I37472"/>
      <c r="J37472"/>
      <c r="U37472" s="43"/>
      <c r="AE37472"/>
    </row>
    <row r="37473" spans="1:31">
      <c r="A37473">
        <v>88700</v>
      </c>
      <c r="B37473" t="s">
        <v>20504</v>
      </c>
      <c r="C37473" t="s">
        <v>33478</v>
      </c>
      <c r="D37473" t="s">
        <v>33476</v>
      </c>
      <c r="E37473"/>
      <c r="F37473"/>
      <c r="G37473"/>
      <c r="H37473"/>
      <c r="I37473"/>
      <c r="J37473"/>
      <c r="U37473" s="43"/>
      <c r="AE37473"/>
    </row>
    <row r="37474" spans="1:31">
      <c r="A37474">
        <v>88260</v>
      </c>
      <c r="B37474" t="s">
        <v>31783</v>
      </c>
      <c r="C37474" t="s">
        <v>33478</v>
      </c>
      <c r="D37474" t="s">
        <v>33476</v>
      </c>
      <c r="E37474"/>
      <c r="F37474"/>
      <c r="G37474"/>
      <c r="H37474"/>
      <c r="I37474"/>
      <c r="J37474"/>
      <c r="U37474" s="43"/>
      <c r="AE37474"/>
    </row>
    <row r="37475" spans="1:31">
      <c r="A37475">
        <v>88700</v>
      </c>
      <c r="B37475" t="s">
        <v>31784</v>
      </c>
      <c r="C37475" t="s">
        <v>33478</v>
      </c>
      <c r="D37475" t="s">
        <v>33476</v>
      </c>
      <c r="E37475"/>
      <c r="F37475"/>
      <c r="G37475"/>
      <c r="H37475"/>
      <c r="I37475"/>
      <c r="J37475"/>
      <c r="U37475" s="43"/>
      <c r="AE37475"/>
    </row>
    <row r="37476" spans="1:31">
      <c r="A37476">
        <v>88100</v>
      </c>
      <c r="B37476" t="s">
        <v>31785</v>
      </c>
      <c r="C37476" t="s">
        <v>33478</v>
      </c>
      <c r="D37476" t="s">
        <v>33476</v>
      </c>
      <c r="E37476"/>
      <c r="F37476"/>
      <c r="G37476"/>
      <c r="H37476"/>
      <c r="I37476"/>
      <c r="J37476"/>
      <c r="U37476" s="43"/>
      <c r="AE37476"/>
    </row>
    <row r="37477" spans="1:31">
      <c r="A37477">
        <v>88200</v>
      </c>
      <c r="B37477" t="s">
        <v>31786</v>
      </c>
      <c r="C37477" t="s">
        <v>33478</v>
      </c>
      <c r="D37477" t="s">
        <v>33476</v>
      </c>
      <c r="E37477"/>
      <c r="F37477"/>
      <c r="G37477"/>
      <c r="H37477"/>
      <c r="I37477"/>
      <c r="J37477"/>
      <c r="U37477" s="43"/>
      <c r="AE37477"/>
    </row>
    <row r="37478" spans="1:31">
      <c r="A37478">
        <v>88700</v>
      </c>
      <c r="B37478" t="s">
        <v>1630</v>
      </c>
      <c r="C37478" t="s">
        <v>33478</v>
      </c>
      <c r="D37478" t="s">
        <v>33476</v>
      </c>
      <c r="E37478"/>
      <c r="F37478"/>
      <c r="G37478"/>
      <c r="H37478"/>
      <c r="I37478"/>
      <c r="J37478"/>
      <c r="U37478" s="43"/>
      <c r="AE37478"/>
    </row>
    <row r="37479" spans="1:31">
      <c r="A37479">
        <v>88700</v>
      </c>
      <c r="B37479" t="s">
        <v>19898</v>
      </c>
      <c r="C37479" t="s">
        <v>33478</v>
      </c>
      <c r="D37479" t="s">
        <v>33476</v>
      </c>
      <c r="E37479"/>
      <c r="F37479"/>
      <c r="G37479"/>
      <c r="H37479"/>
      <c r="I37479"/>
      <c r="J37479"/>
      <c r="U37479" s="43"/>
      <c r="AE37479"/>
    </row>
    <row r="37480" spans="1:31">
      <c r="A37480">
        <v>88700</v>
      </c>
      <c r="B37480" t="s">
        <v>12463</v>
      </c>
      <c r="C37480" t="s">
        <v>33478</v>
      </c>
      <c r="D37480" t="s">
        <v>33476</v>
      </c>
      <c r="E37480"/>
      <c r="F37480"/>
      <c r="G37480"/>
      <c r="H37480"/>
      <c r="I37480"/>
      <c r="J37480"/>
      <c r="U37480" s="43"/>
      <c r="AE37480"/>
    </row>
    <row r="37481" spans="1:31">
      <c r="A37481">
        <v>88210</v>
      </c>
      <c r="B37481" t="s">
        <v>31787</v>
      </c>
      <c r="C37481" t="s">
        <v>33478</v>
      </c>
      <c r="D37481" t="s">
        <v>33476</v>
      </c>
      <c r="E37481"/>
      <c r="F37481"/>
      <c r="G37481"/>
      <c r="H37481"/>
      <c r="I37481"/>
      <c r="J37481"/>
      <c r="U37481" s="43"/>
      <c r="AE37481"/>
    </row>
    <row r="37482" spans="1:31">
      <c r="A37482">
        <v>88410</v>
      </c>
      <c r="B37482" t="s">
        <v>7138</v>
      </c>
      <c r="C37482" t="s">
        <v>33478</v>
      </c>
      <c r="D37482" t="s">
        <v>33476</v>
      </c>
      <c r="E37482"/>
      <c r="F37482"/>
      <c r="G37482"/>
      <c r="H37482"/>
      <c r="I37482"/>
      <c r="J37482"/>
      <c r="U37482" s="43"/>
      <c r="AE37482"/>
    </row>
    <row r="37483" spans="1:31">
      <c r="A37483">
        <v>88650</v>
      </c>
      <c r="B37483" t="s">
        <v>12022</v>
      </c>
      <c r="C37483" t="s">
        <v>33478</v>
      </c>
      <c r="D37483" t="s">
        <v>33476</v>
      </c>
      <c r="E37483"/>
      <c r="F37483"/>
      <c r="G37483"/>
      <c r="H37483"/>
      <c r="I37483"/>
      <c r="J37483"/>
      <c r="U37483" s="43"/>
      <c r="AE37483"/>
    </row>
    <row r="37484" spans="1:31">
      <c r="A37484">
        <v>88100</v>
      </c>
      <c r="B37484" t="s">
        <v>15660</v>
      </c>
      <c r="C37484" t="s">
        <v>33478</v>
      </c>
      <c r="D37484" t="s">
        <v>33476</v>
      </c>
      <c r="E37484"/>
      <c r="F37484"/>
      <c r="G37484"/>
      <c r="H37484"/>
      <c r="I37484"/>
      <c r="J37484"/>
      <c r="U37484" s="43"/>
      <c r="AE37484"/>
    </row>
    <row r="37485" spans="1:31">
      <c r="A37485">
        <v>88700</v>
      </c>
      <c r="B37485" t="s">
        <v>31788</v>
      </c>
      <c r="C37485" t="s">
        <v>33478</v>
      </c>
      <c r="D37485" t="s">
        <v>33476</v>
      </c>
      <c r="E37485"/>
      <c r="F37485"/>
      <c r="G37485"/>
      <c r="H37485"/>
      <c r="I37485"/>
      <c r="J37485"/>
      <c r="U37485" s="43"/>
      <c r="AE37485"/>
    </row>
    <row r="37486" spans="1:31">
      <c r="A37486">
        <v>88560</v>
      </c>
      <c r="B37486" t="s">
        <v>31789</v>
      </c>
      <c r="C37486" t="s">
        <v>33478</v>
      </c>
      <c r="D37486" t="e">
        <v>#N/A</v>
      </c>
      <c r="E37486"/>
      <c r="F37486"/>
      <c r="G37486"/>
      <c r="H37486"/>
      <c r="I37486"/>
      <c r="J37486"/>
      <c r="U37486" s="43"/>
      <c r="AE37486"/>
    </row>
    <row r="37487" spans="1:31">
      <c r="A37487">
        <v>88170</v>
      </c>
      <c r="B37487" t="s">
        <v>31790</v>
      </c>
      <c r="C37487" t="s">
        <v>33478</v>
      </c>
      <c r="D37487" t="s">
        <v>33476</v>
      </c>
      <c r="E37487"/>
      <c r="F37487"/>
      <c r="G37487"/>
      <c r="H37487"/>
      <c r="I37487"/>
      <c r="J37487"/>
      <c r="U37487" s="43"/>
      <c r="AE37487"/>
    </row>
    <row r="37488" spans="1:31">
      <c r="A37488">
        <v>88470</v>
      </c>
      <c r="B37488" t="s">
        <v>31791</v>
      </c>
      <c r="C37488" t="s">
        <v>33478</v>
      </c>
      <c r="D37488" t="s">
        <v>33482</v>
      </c>
      <c r="E37488"/>
      <c r="F37488"/>
      <c r="G37488"/>
      <c r="H37488"/>
      <c r="I37488"/>
      <c r="J37488"/>
      <c r="U37488" s="43"/>
      <c r="AE37488"/>
    </row>
    <row r="37489" spans="1:31">
      <c r="A37489">
        <v>88200</v>
      </c>
      <c r="B37489" t="s">
        <v>31792</v>
      </c>
      <c r="C37489" t="s">
        <v>33478</v>
      </c>
      <c r="D37489" t="s">
        <v>33476</v>
      </c>
      <c r="E37489"/>
      <c r="F37489"/>
      <c r="G37489"/>
      <c r="H37489"/>
      <c r="I37489"/>
      <c r="J37489"/>
      <c r="U37489" s="43"/>
      <c r="AE37489"/>
    </row>
    <row r="37490" spans="1:31">
      <c r="A37490">
        <v>88140</v>
      </c>
      <c r="B37490" t="s">
        <v>31793</v>
      </c>
      <c r="C37490" t="s">
        <v>33478</v>
      </c>
      <c r="D37490" t="s">
        <v>33476</v>
      </c>
      <c r="E37490"/>
      <c r="F37490"/>
      <c r="G37490"/>
      <c r="H37490"/>
      <c r="I37490"/>
      <c r="J37490"/>
      <c r="U37490" s="43"/>
      <c r="AE37490"/>
    </row>
    <row r="37491" spans="1:31">
      <c r="A37491">
        <v>88170</v>
      </c>
      <c r="B37491" t="s">
        <v>6568</v>
      </c>
      <c r="C37491" t="s">
        <v>33478</v>
      </c>
      <c r="D37491" t="s">
        <v>33476</v>
      </c>
      <c r="E37491"/>
      <c r="F37491"/>
      <c r="G37491"/>
      <c r="H37491"/>
      <c r="I37491"/>
      <c r="J37491"/>
      <c r="U37491" s="43"/>
      <c r="AE37491"/>
    </row>
    <row r="37492" spans="1:31">
      <c r="A37492">
        <v>88700</v>
      </c>
      <c r="B37492" t="s">
        <v>1268</v>
      </c>
      <c r="C37492" t="s">
        <v>33478</v>
      </c>
      <c r="D37492" t="s">
        <v>33476</v>
      </c>
      <c r="E37492"/>
      <c r="F37492"/>
      <c r="G37492"/>
      <c r="H37492"/>
      <c r="I37492"/>
      <c r="J37492"/>
      <c r="U37492" s="43"/>
      <c r="AE37492"/>
    </row>
    <row r="37493" spans="1:31">
      <c r="A37493">
        <v>88500</v>
      </c>
      <c r="B37493" t="s">
        <v>31794</v>
      </c>
      <c r="C37493" t="s">
        <v>33478</v>
      </c>
      <c r="D37493" t="s">
        <v>33476</v>
      </c>
      <c r="E37493"/>
      <c r="F37493"/>
      <c r="G37493"/>
      <c r="H37493"/>
      <c r="I37493"/>
      <c r="J37493"/>
      <c r="U37493" s="43"/>
      <c r="AE37493"/>
    </row>
    <row r="37494" spans="1:31">
      <c r="A37494">
        <v>88800</v>
      </c>
      <c r="B37494" t="s">
        <v>19101</v>
      </c>
      <c r="C37494" t="s">
        <v>33478</v>
      </c>
      <c r="D37494" t="s">
        <v>33476</v>
      </c>
      <c r="E37494"/>
      <c r="F37494"/>
      <c r="G37494"/>
      <c r="H37494"/>
      <c r="I37494"/>
      <c r="J37494"/>
      <c r="U37494" s="43"/>
      <c r="AE37494"/>
    </row>
    <row r="37495" spans="1:31">
      <c r="A37495">
        <v>88480</v>
      </c>
      <c r="B37495" t="s">
        <v>547</v>
      </c>
      <c r="C37495" t="s">
        <v>33478</v>
      </c>
      <c r="D37495" t="s">
        <v>33476</v>
      </c>
      <c r="E37495"/>
      <c r="F37495"/>
      <c r="G37495"/>
      <c r="H37495"/>
      <c r="I37495"/>
      <c r="J37495"/>
      <c r="U37495" s="43"/>
      <c r="AE37495"/>
    </row>
    <row r="37496" spans="1:31">
      <c r="A37496">
        <v>88210</v>
      </c>
      <c r="B37496" t="s">
        <v>31795</v>
      </c>
      <c r="C37496" t="s">
        <v>33478</v>
      </c>
      <c r="D37496" t="s">
        <v>33476</v>
      </c>
      <c r="E37496"/>
      <c r="F37496"/>
      <c r="G37496"/>
      <c r="H37496"/>
      <c r="I37496"/>
      <c r="J37496"/>
      <c r="U37496" s="43"/>
      <c r="AE37496"/>
    </row>
    <row r="37497" spans="1:31">
      <c r="A37497">
        <v>88270</v>
      </c>
      <c r="B37497" t="s">
        <v>5594</v>
      </c>
      <c r="C37497" t="s">
        <v>33478</v>
      </c>
      <c r="D37497" t="s">
        <v>33476</v>
      </c>
      <c r="E37497"/>
      <c r="F37497"/>
      <c r="G37497"/>
      <c r="H37497"/>
      <c r="I37497"/>
      <c r="J37497"/>
      <c r="U37497" s="43"/>
      <c r="AE37497"/>
    </row>
    <row r="37498" spans="1:31">
      <c r="A37498">
        <v>88470</v>
      </c>
      <c r="B37498" t="s">
        <v>26955</v>
      </c>
      <c r="C37498" t="s">
        <v>33478</v>
      </c>
      <c r="D37498" t="s">
        <v>33482</v>
      </c>
      <c r="E37498"/>
      <c r="F37498"/>
      <c r="G37498"/>
      <c r="H37498"/>
      <c r="I37498"/>
      <c r="J37498"/>
      <c r="U37498" s="43"/>
      <c r="AE37498"/>
    </row>
    <row r="37499" spans="1:31">
      <c r="A37499">
        <v>88390</v>
      </c>
      <c r="B37499" t="s">
        <v>31796</v>
      </c>
      <c r="C37499" t="s">
        <v>33478</v>
      </c>
      <c r="D37499" t="s">
        <v>33476</v>
      </c>
      <c r="E37499"/>
      <c r="F37499"/>
      <c r="G37499"/>
      <c r="H37499"/>
      <c r="I37499"/>
      <c r="J37499"/>
      <c r="U37499" s="43"/>
      <c r="AE37499"/>
    </row>
    <row r="37500" spans="1:31">
      <c r="A37500">
        <v>88170</v>
      </c>
      <c r="B37500" t="s">
        <v>31797</v>
      </c>
      <c r="C37500" t="s">
        <v>33478</v>
      </c>
      <c r="D37500" t="s">
        <v>33476</v>
      </c>
      <c r="E37500"/>
      <c r="F37500"/>
      <c r="G37500"/>
      <c r="H37500"/>
      <c r="I37500"/>
      <c r="J37500"/>
      <c r="U37500" s="43"/>
      <c r="AE37500"/>
    </row>
    <row r="37501" spans="1:31">
      <c r="A37501">
        <v>88260</v>
      </c>
      <c r="B37501" t="s">
        <v>31798</v>
      </c>
      <c r="C37501" t="s">
        <v>33478</v>
      </c>
      <c r="D37501" t="s">
        <v>33476</v>
      </c>
      <c r="E37501"/>
      <c r="F37501"/>
      <c r="G37501"/>
      <c r="H37501"/>
      <c r="I37501"/>
      <c r="J37501"/>
      <c r="U37501" s="43"/>
      <c r="AE37501"/>
    </row>
    <row r="37502" spans="1:31">
      <c r="A37502">
        <v>88120</v>
      </c>
      <c r="B37502" t="s">
        <v>14568</v>
      </c>
      <c r="C37502" t="s">
        <v>33478</v>
      </c>
      <c r="D37502" t="s">
        <v>33476</v>
      </c>
      <c r="E37502"/>
      <c r="F37502"/>
      <c r="G37502"/>
      <c r="H37502"/>
      <c r="I37502"/>
      <c r="J37502"/>
      <c r="U37502" s="43"/>
      <c r="AE37502"/>
    </row>
    <row r="37503" spans="1:31">
      <c r="A37503">
        <v>88300</v>
      </c>
      <c r="B37503" t="s">
        <v>31799</v>
      </c>
      <c r="C37503" t="s">
        <v>33478</v>
      </c>
      <c r="D37503" t="s">
        <v>33476</v>
      </c>
      <c r="E37503"/>
      <c r="F37503"/>
      <c r="G37503"/>
      <c r="H37503"/>
      <c r="I37503"/>
      <c r="J37503"/>
      <c r="U37503" s="43"/>
      <c r="AE37503"/>
    </row>
    <row r="37504" spans="1:31">
      <c r="A37504">
        <v>88210</v>
      </c>
      <c r="B37504" t="s">
        <v>31800</v>
      </c>
      <c r="C37504" t="s">
        <v>33478</v>
      </c>
      <c r="D37504" t="s">
        <v>33476</v>
      </c>
      <c r="E37504"/>
      <c r="F37504"/>
      <c r="G37504"/>
      <c r="H37504"/>
      <c r="I37504"/>
      <c r="J37504"/>
      <c r="U37504" s="43"/>
      <c r="AE37504"/>
    </row>
    <row r="37505" spans="1:31">
      <c r="A37505">
        <v>88580</v>
      </c>
      <c r="B37505" t="s">
        <v>31801</v>
      </c>
      <c r="C37505" t="s">
        <v>33478</v>
      </c>
      <c r="D37505" t="e">
        <v>#N/A</v>
      </c>
      <c r="E37505"/>
      <c r="F37505"/>
      <c r="G37505"/>
      <c r="H37505"/>
      <c r="I37505"/>
      <c r="J37505"/>
      <c r="U37505" s="43"/>
      <c r="AE37505"/>
    </row>
    <row r="37506" spans="1:31">
      <c r="A37506">
        <v>88140</v>
      </c>
      <c r="B37506" t="s">
        <v>31802</v>
      </c>
      <c r="C37506" t="s">
        <v>33478</v>
      </c>
      <c r="D37506" t="s">
        <v>33476</v>
      </c>
      <c r="E37506"/>
      <c r="F37506"/>
      <c r="G37506"/>
      <c r="H37506"/>
      <c r="I37506"/>
      <c r="J37506"/>
      <c r="U37506" s="43"/>
      <c r="AE37506"/>
    </row>
    <row r="37507" spans="1:31">
      <c r="A37507">
        <v>88290</v>
      </c>
      <c r="B37507" t="s">
        <v>31803</v>
      </c>
      <c r="C37507" t="s">
        <v>33478</v>
      </c>
      <c r="D37507" t="s">
        <v>33482</v>
      </c>
      <c r="E37507"/>
      <c r="F37507"/>
      <c r="G37507"/>
      <c r="H37507"/>
      <c r="I37507"/>
      <c r="J37507"/>
      <c r="U37507" s="43"/>
      <c r="AE37507"/>
    </row>
    <row r="37508" spans="1:31">
      <c r="A37508">
        <v>88140</v>
      </c>
      <c r="B37508" t="s">
        <v>2906</v>
      </c>
      <c r="C37508" t="s">
        <v>33478</v>
      </c>
      <c r="D37508" t="s">
        <v>33476</v>
      </c>
      <c r="E37508"/>
      <c r="F37508"/>
      <c r="G37508"/>
      <c r="H37508"/>
      <c r="I37508"/>
      <c r="J37508"/>
      <c r="U37508" s="43"/>
      <c r="AE37508"/>
    </row>
    <row r="37509" spans="1:31">
      <c r="A37509">
        <v>88130</v>
      </c>
      <c r="B37509" t="s">
        <v>17433</v>
      </c>
      <c r="C37509" t="s">
        <v>33478</v>
      </c>
      <c r="D37509" t="s">
        <v>33476</v>
      </c>
      <c r="E37509"/>
      <c r="F37509"/>
      <c r="G37509"/>
      <c r="H37509"/>
      <c r="I37509"/>
      <c r="J37509"/>
      <c r="U37509" s="43"/>
      <c r="AE37509"/>
    </row>
    <row r="37510" spans="1:31">
      <c r="A37510">
        <v>88320</v>
      </c>
      <c r="B37510" t="s">
        <v>31804</v>
      </c>
      <c r="C37510" t="s">
        <v>33478</v>
      </c>
      <c r="D37510" t="s">
        <v>33476</v>
      </c>
      <c r="E37510"/>
      <c r="F37510"/>
      <c r="G37510"/>
      <c r="H37510"/>
      <c r="I37510"/>
      <c r="J37510"/>
      <c r="U37510" s="43"/>
      <c r="AE37510"/>
    </row>
    <row r="37511" spans="1:31">
      <c r="A37511">
        <v>88210</v>
      </c>
      <c r="B37511" t="s">
        <v>31805</v>
      </c>
      <c r="C37511" t="s">
        <v>33478</v>
      </c>
      <c r="D37511" t="s">
        <v>33476</v>
      </c>
      <c r="E37511"/>
      <c r="F37511"/>
      <c r="G37511"/>
      <c r="H37511"/>
      <c r="I37511"/>
      <c r="J37511"/>
      <c r="U37511" s="43"/>
      <c r="AE37511"/>
    </row>
    <row r="37512" spans="1:31">
      <c r="A37512">
        <v>88260</v>
      </c>
      <c r="B37512" t="s">
        <v>31806</v>
      </c>
      <c r="C37512" t="s">
        <v>33478</v>
      </c>
      <c r="D37512" t="s">
        <v>33476</v>
      </c>
      <c r="E37512"/>
      <c r="F37512"/>
      <c r="G37512"/>
      <c r="H37512"/>
      <c r="I37512"/>
      <c r="J37512"/>
      <c r="U37512" s="43"/>
      <c r="AE37512"/>
    </row>
    <row r="37513" spans="1:31">
      <c r="A37513">
        <v>88630</v>
      </c>
      <c r="B37513" t="s">
        <v>31807</v>
      </c>
      <c r="C37513" t="s">
        <v>33478</v>
      </c>
      <c r="D37513" t="s">
        <v>33476</v>
      </c>
      <c r="E37513"/>
      <c r="F37513"/>
      <c r="G37513"/>
      <c r="H37513"/>
      <c r="I37513"/>
      <c r="J37513"/>
      <c r="U37513" s="43"/>
      <c r="AE37513"/>
    </row>
    <row r="37514" spans="1:31">
      <c r="A37514">
        <v>88600</v>
      </c>
      <c r="B37514" t="s">
        <v>31808</v>
      </c>
      <c r="C37514" t="s">
        <v>33478</v>
      </c>
      <c r="D37514" t="s">
        <v>33476</v>
      </c>
      <c r="E37514"/>
      <c r="F37514"/>
      <c r="G37514"/>
      <c r="H37514"/>
      <c r="I37514"/>
      <c r="J37514"/>
      <c r="U37514" s="43"/>
      <c r="AE37514"/>
    </row>
    <row r="37515" spans="1:31">
      <c r="A37515">
        <v>88320</v>
      </c>
      <c r="B37515" t="s">
        <v>31809</v>
      </c>
      <c r="C37515" t="s">
        <v>33478</v>
      </c>
      <c r="D37515" t="s">
        <v>33476</v>
      </c>
      <c r="E37515"/>
      <c r="F37515"/>
      <c r="G37515"/>
      <c r="H37515"/>
      <c r="I37515"/>
      <c r="J37515"/>
      <c r="U37515" s="43"/>
      <c r="AE37515"/>
    </row>
    <row r="37516" spans="1:31">
      <c r="A37516">
        <v>88320</v>
      </c>
      <c r="B37516" t="s">
        <v>31810</v>
      </c>
      <c r="C37516" t="s">
        <v>33478</v>
      </c>
      <c r="D37516" t="s">
        <v>33476</v>
      </c>
      <c r="E37516"/>
      <c r="F37516"/>
      <c r="G37516"/>
      <c r="H37516"/>
      <c r="I37516"/>
      <c r="J37516"/>
      <c r="U37516" s="43"/>
      <c r="AE37516"/>
    </row>
    <row r="37517" spans="1:31">
      <c r="A37517">
        <v>88630</v>
      </c>
      <c r="B37517" t="s">
        <v>31811</v>
      </c>
      <c r="C37517" t="s">
        <v>33478</v>
      </c>
      <c r="D37517" t="s">
        <v>33476</v>
      </c>
      <c r="E37517"/>
      <c r="F37517"/>
      <c r="G37517"/>
      <c r="H37517"/>
      <c r="I37517"/>
      <c r="J37517"/>
      <c r="U37517" s="43"/>
      <c r="AE37517"/>
    </row>
    <row r="37518" spans="1:31">
      <c r="A37518">
        <v>88130</v>
      </c>
      <c r="B37518" t="s">
        <v>31812</v>
      </c>
      <c r="C37518" t="s">
        <v>33478</v>
      </c>
      <c r="D37518" t="s">
        <v>33476</v>
      </c>
      <c r="E37518"/>
      <c r="F37518"/>
      <c r="G37518"/>
      <c r="H37518"/>
      <c r="I37518"/>
      <c r="J37518"/>
      <c r="U37518" s="43"/>
      <c r="AE37518"/>
    </row>
    <row r="37519" spans="1:31">
      <c r="A37519">
        <v>88170</v>
      </c>
      <c r="B37519" t="s">
        <v>31813</v>
      </c>
      <c r="C37519" t="s">
        <v>33478</v>
      </c>
      <c r="D37519" t="s">
        <v>33476</v>
      </c>
      <c r="E37519"/>
      <c r="F37519"/>
      <c r="G37519"/>
      <c r="H37519"/>
      <c r="I37519"/>
      <c r="J37519"/>
      <c r="U37519" s="43"/>
      <c r="AE37519"/>
    </row>
    <row r="37520" spans="1:31">
      <c r="A37520">
        <v>88630</v>
      </c>
      <c r="B37520" t="s">
        <v>31814</v>
      </c>
      <c r="C37520" t="s">
        <v>33478</v>
      </c>
      <c r="D37520" t="s">
        <v>33476</v>
      </c>
      <c r="E37520"/>
      <c r="F37520"/>
      <c r="G37520"/>
      <c r="H37520"/>
      <c r="I37520"/>
      <c r="J37520"/>
      <c r="U37520" s="43"/>
      <c r="AE37520"/>
    </row>
    <row r="37521" spans="1:31">
      <c r="A37521">
        <v>88140</v>
      </c>
      <c r="B37521" t="s">
        <v>31815</v>
      </c>
      <c r="C37521" t="s">
        <v>33478</v>
      </c>
      <c r="D37521" t="s">
        <v>33476</v>
      </c>
      <c r="E37521"/>
      <c r="F37521"/>
      <c r="G37521"/>
      <c r="H37521"/>
      <c r="I37521"/>
      <c r="J37521"/>
      <c r="U37521" s="43"/>
      <c r="AE37521"/>
    </row>
    <row r="37522" spans="1:31">
      <c r="A37522">
        <v>88120</v>
      </c>
      <c r="B37522" t="s">
        <v>31816</v>
      </c>
      <c r="C37522" t="s">
        <v>33478</v>
      </c>
      <c r="D37522" t="s">
        <v>33476</v>
      </c>
      <c r="E37522"/>
      <c r="F37522"/>
      <c r="G37522"/>
      <c r="H37522"/>
      <c r="I37522"/>
      <c r="J37522"/>
      <c r="U37522" s="43"/>
      <c r="AE37522"/>
    </row>
    <row r="37523" spans="1:31">
      <c r="A37523">
        <v>88120</v>
      </c>
      <c r="B37523" t="s">
        <v>31816</v>
      </c>
      <c r="C37523" t="s">
        <v>33478</v>
      </c>
      <c r="D37523" t="s">
        <v>33476</v>
      </c>
      <c r="E37523"/>
      <c r="F37523"/>
      <c r="G37523"/>
      <c r="H37523"/>
      <c r="I37523"/>
      <c r="J37523"/>
      <c r="U37523" s="43"/>
      <c r="AE37523"/>
    </row>
    <row r="37524" spans="1:31">
      <c r="A37524">
        <v>88100</v>
      </c>
      <c r="B37524" t="s">
        <v>31817</v>
      </c>
      <c r="C37524" t="s">
        <v>33478</v>
      </c>
      <c r="D37524" t="s">
        <v>33476</v>
      </c>
      <c r="E37524"/>
      <c r="F37524"/>
      <c r="G37524"/>
      <c r="H37524"/>
      <c r="I37524"/>
      <c r="J37524"/>
      <c r="U37524" s="43"/>
      <c r="AE37524"/>
    </row>
    <row r="37525" spans="1:31">
      <c r="A37525">
        <v>88460</v>
      </c>
      <c r="B37525" t="s">
        <v>31818</v>
      </c>
      <c r="C37525" t="s">
        <v>33478</v>
      </c>
      <c r="D37525" t="s">
        <v>33482</v>
      </c>
      <c r="E37525"/>
      <c r="F37525"/>
      <c r="G37525"/>
      <c r="H37525"/>
      <c r="I37525"/>
      <c r="J37525"/>
      <c r="U37525" s="43"/>
      <c r="AE37525"/>
    </row>
    <row r="37526" spans="1:31">
      <c r="A37526">
        <v>88150</v>
      </c>
      <c r="B37526" t="s">
        <v>31819</v>
      </c>
      <c r="C37526" t="s">
        <v>33478</v>
      </c>
      <c r="D37526" t="e">
        <v>#N/A</v>
      </c>
      <c r="E37526"/>
      <c r="F37526"/>
      <c r="G37526"/>
      <c r="H37526"/>
      <c r="I37526"/>
      <c r="J37526"/>
      <c r="U37526" s="43"/>
      <c r="AE37526"/>
    </row>
    <row r="37527" spans="1:31">
      <c r="A37527">
        <v>88150</v>
      </c>
      <c r="B37527" t="s">
        <v>31819</v>
      </c>
      <c r="C37527" t="s">
        <v>33478</v>
      </c>
      <c r="D37527" t="e">
        <v>#N/A</v>
      </c>
      <c r="E37527"/>
      <c r="F37527"/>
      <c r="G37527"/>
      <c r="H37527"/>
      <c r="I37527"/>
      <c r="J37527"/>
      <c r="U37527" s="43"/>
      <c r="AE37527"/>
    </row>
    <row r="37528" spans="1:31">
      <c r="A37528">
        <v>88150</v>
      </c>
      <c r="B37528" t="s">
        <v>31819</v>
      </c>
      <c r="C37528" t="s">
        <v>33478</v>
      </c>
      <c r="D37528" t="e">
        <v>#N/A</v>
      </c>
      <c r="E37528"/>
      <c r="F37528"/>
      <c r="G37528"/>
      <c r="H37528"/>
      <c r="I37528"/>
      <c r="J37528"/>
      <c r="U37528" s="43"/>
      <c r="AE37528"/>
    </row>
    <row r="37529" spans="1:31">
      <c r="A37529">
        <v>88800</v>
      </c>
      <c r="B37529" t="s">
        <v>31820</v>
      </c>
      <c r="C37529" t="s">
        <v>33478</v>
      </c>
      <c r="D37529" t="s">
        <v>33476</v>
      </c>
      <c r="E37529"/>
      <c r="F37529"/>
      <c r="G37529"/>
      <c r="H37529"/>
      <c r="I37529"/>
      <c r="J37529"/>
      <c r="U37529" s="43"/>
      <c r="AE37529"/>
    </row>
    <row r="37530" spans="1:31">
      <c r="A37530">
        <v>88290</v>
      </c>
      <c r="B37530" t="s">
        <v>31821</v>
      </c>
      <c r="C37530" t="s">
        <v>33478</v>
      </c>
      <c r="D37530" t="s">
        <v>33482</v>
      </c>
      <c r="E37530"/>
      <c r="F37530"/>
      <c r="G37530"/>
      <c r="H37530"/>
      <c r="I37530"/>
      <c r="J37530"/>
      <c r="U37530" s="43"/>
      <c r="AE37530"/>
    </row>
    <row r="37531" spans="1:31">
      <c r="A37531">
        <v>88160</v>
      </c>
      <c r="B37531" t="s">
        <v>31822</v>
      </c>
      <c r="C37531" t="s">
        <v>33478</v>
      </c>
      <c r="D37531" t="s">
        <v>33476</v>
      </c>
      <c r="E37531"/>
      <c r="F37531"/>
      <c r="G37531"/>
      <c r="H37531"/>
      <c r="I37531"/>
      <c r="J37531"/>
      <c r="U37531" s="43"/>
      <c r="AE37531"/>
    </row>
    <row r="37532" spans="1:31">
      <c r="A37532">
        <v>88500</v>
      </c>
      <c r="B37532" t="s">
        <v>31823</v>
      </c>
      <c r="C37532" t="s">
        <v>33478</v>
      </c>
      <c r="D37532" t="s">
        <v>33476</v>
      </c>
      <c r="E37532"/>
      <c r="F37532"/>
      <c r="G37532"/>
      <c r="H37532"/>
      <c r="I37532"/>
      <c r="J37532"/>
      <c r="U37532" s="43"/>
      <c r="AE37532"/>
    </row>
    <row r="37533" spans="1:31">
      <c r="A37533">
        <v>88530</v>
      </c>
      <c r="B37533" t="s">
        <v>31824</v>
      </c>
      <c r="C37533" t="s">
        <v>33478</v>
      </c>
      <c r="D37533" t="e">
        <v>#N/A</v>
      </c>
      <c r="E37533"/>
      <c r="F37533"/>
      <c r="G37533"/>
      <c r="H37533"/>
      <c r="I37533"/>
      <c r="J37533"/>
      <c r="U37533" s="43"/>
      <c r="AE37533"/>
    </row>
    <row r="37534" spans="1:31">
      <c r="A37534">
        <v>88530</v>
      </c>
      <c r="B37534" t="s">
        <v>31824</v>
      </c>
      <c r="C37534" t="s">
        <v>33478</v>
      </c>
      <c r="D37534" t="e">
        <v>#N/A</v>
      </c>
      <c r="E37534"/>
      <c r="F37534"/>
      <c r="G37534"/>
      <c r="H37534"/>
      <c r="I37534"/>
      <c r="J37534"/>
      <c r="U37534" s="43"/>
      <c r="AE37534"/>
    </row>
    <row r="37535" spans="1:31">
      <c r="A37535">
        <v>88410</v>
      </c>
      <c r="B37535" t="s">
        <v>31825</v>
      </c>
      <c r="C37535" t="s">
        <v>33478</v>
      </c>
      <c r="D37535" t="s">
        <v>33476</v>
      </c>
      <c r="E37535"/>
      <c r="F37535"/>
      <c r="G37535"/>
      <c r="H37535"/>
      <c r="I37535"/>
      <c r="J37535"/>
      <c r="U37535" s="43"/>
      <c r="AE37535"/>
    </row>
    <row r="37536" spans="1:31">
      <c r="A37536">
        <v>88260</v>
      </c>
      <c r="B37536" t="s">
        <v>31826</v>
      </c>
      <c r="C37536" t="s">
        <v>33478</v>
      </c>
      <c r="D37536" t="s">
        <v>33476</v>
      </c>
      <c r="E37536"/>
      <c r="F37536"/>
      <c r="G37536"/>
      <c r="H37536"/>
      <c r="I37536"/>
      <c r="J37536"/>
      <c r="U37536" s="43"/>
      <c r="AE37536"/>
    </row>
    <row r="37537" spans="1:31">
      <c r="A37537">
        <v>88320</v>
      </c>
      <c r="B37537" t="s">
        <v>31827</v>
      </c>
      <c r="C37537" t="s">
        <v>33478</v>
      </c>
      <c r="D37537" t="s">
        <v>33476</v>
      </c>
      <c r="E37537"/>
      <c r="F37537"/>
      <c r="G37537"/>
      <c r="H37537"/>
      <c r="I37537"/>
      <c r="J37537"/>
      <c r="U37537" s="43"/>
      <c r="AE37537"/>
    </row>
    <row r="37538" spans="1:31">
      <c r="A37538">
        <v>88300</v>
      </c>
      <c r="B37538" t="s">
        <v>31828</v>
      </c>
      <c r="C37538" t="s">
        <v>33478</v>
      </c>
      <c r="D37538" t="s">
        <v>33476</v>
      </c>
      <c r="E37538"/>
      <c r="F37538"/>
      <c r="G37538"/>
      <c r="H37538"/>
      <c r="I37538"/>
      <c r="J37538"/>
      <c r="U37538" s="43"/>
      <c r="AE37538"/>
    </row>
    <row r="37539" spans="1:31">
      <c r="A37539">
        <v>88320</v>
      </c>
      <c r="B37539" t="s">
        <v>31829</v>
      </c>
      <c r="C37539" t="s">
        <v>33478</v>
      </c>
      <c r="D37539" t="s">
        <v>33476</v>
      </c>
      <c r="E37539"/>
      <c r="F37539"/>
      <c r="G37539"/>
      <c r="H37539"/>
      <c r="I37539"/>
      <c r="J37539"/>
      <c r="U37539" s="43"/>
      <c r="AE37539"/>
    </row>
    <row r="37540" spans="1:31">
      <c r="A37540">
        <v>88320</v>
      </c>
      <c r="B37540" t="s">
        <v>31829</v>
      </c>
      <c r="C37540" t="s">
        <v>33478</v>
      </c>
      <c r="D37540" t="s">
        <v>33476</v>
      </c>
      <c r="E37540"/>
      <c r="F37540"/>
      <c r="G37540"/>
      <c r="H37540"/>
      <c r="I37540"/>
      <c r="J37540"/>
      <c r="U37540" s="43"/>
      <c r="AE37540"/>
    </row>
    <row r="37541" spans="1:31">
      <c r="A37541">
        <v>88500</v>
      </c>
      <c r="B37541" t="s">
        <v>31830</v>
      </c>
      <c r="C37541" t="s">
        <v>33478</v>
      </c>
      <c r="D37541" t="s">
        <v>33476</v>
      </c>
      <c r="E37541"/>
      <c r="F37541"/>
      <c r="G37541"/>
      <c r="H37541"/>
      <c r="I37541"/>
      <c r="J37541"/>
      <c r="U37541" s="43"/>
      <c r="AE37541"/>
    </row>
    <row r="37542" spans="1:31">
      <c r="A37542">
        <v>88350</v>
      </c>
      <c r="B37542" t="s">
        <v>31831</v>
      </c>
      <c r="C37542" t="s">
        <v>33478</v>
      </c>
      <c r="D37542" t="s">
        <v>33476</v>
      </c>
      <c r="E37542"/>
      <c r="F37542"/>
      <c r="G37542"/>
      <c r="H37542"/>
      <c r="I37542"/>
      <c r="J37542"/>
      <c r="U37542" s="43"/>
      <c r="AE37542"/>
    </row>
    <row r="37543" spans="1:31">
      <c r="A37543">
        <v>88300</v>
      </c>
      <c r="B37543" t="s">
        <v>31832</v>
      </c>
      <c r="C37543" t="s">
        <v>33478</v>
      </c>
      <c r="D37543" t="s">
        <v>33476</v>
      </c>
      <c r="E37543"/>
      <c r="F37543"/>
      <c r="G37543"/>
      <c r="H37543"/>
      <c r="I37543"/>
      <c r="J37543"/>
      <c r="U37543" s="43"/>
      <c r="AE37543"/>
    </row>
    <row r="37544" spans="1:31">
      <c r="A37544">
        <v>88240</v>
      </c>
      <c r="B37544" t="s">
        <v>31833</v>
      </c>
      <c r="C37544" t="s">
        <v>33478</v>
      </c>
      <c r="D37544" t="s">
        <v>33476</v>
      </c>
      <c r="E37544"/>
      <c r="F37544"/>
      <c r="G37544"/>
      <c r="H37544"/>
      <c r="I37544"/>
      <c r="J37544"/>
      <c r="U37544" s="43"/>
      <c r="AE37544"/>
    </row>
    <row r="37545" spans="1:31">
      <c r="A37545">
        <v>88130</v>
      </c>
      <c r="B37545" t="s">
        <v>31834</v>
      </c>
      <c r="C37545" t="s">
        <v>33478</v>
      </c>
      <c r="D37545" t="s">
        <v>33476</v>
      </c>
      <c r="E37545"/>
      <c r="F37545"/>
      <c r="G37545"/>
      <c r="H37545"/>
      <c r="I37545"/>
      <c r="J37545"/>
      <c r="U37545" s="43"/>
      <c r="AE37545"/>
    </row>
    <row r="37546" spans="1:31">
      <c r="A37546">
        <v>88220</v>
      </c>
      <c r="B37546" t="s">
        <v>31835</v>
      </c>
      <c r="C37546" t="s">
        <v>33478</v>
      </c>
      <c r="D37546" t="s">
        <v>33476</v>
      </c>
      <c r="E37546"/>
      <c r="F37546"/>
      <c r="G37546"/>
      <c r="H37546"/>
      <c r="I37546"/>
      <c r="J37546"/>
      <c r="U37546" s="43"/>
      <c r="AE37546"/>
    </row>
    <row r="37547" spans="1:31">
      <c r="A37547">
        <v>88140</v>
      </c>
      <c r="B37547" t="s">
        <v>3687</v>
      </c>
      <c r="C37547" t="s">
        <v>33478</v>
      </c>
      <c r="D37547" t="s">
        <v>33476</v>
      </c>
      <c r="E37547"/>
      <c r="F37547"/>
      <c r="G37547"/>
      <c r="H37547"/>
      <c r="I37547"/>
      <c r="J37547"/>
      <c r="U37547" s="43"/>
      <c r="AE37547"/>
    </row>
    <row r="37548" spans="1:31">
      <c r="A37548">
        <v>88390</v>
      </c>
      <c r="B37548" t="s">
        <v>31836</v>
      </c>
      <c r="C37548" t="s">
        <v>33478</v>
      </c>
      <c r="D37548" t="s">
        <v>33476</v>
      </c>
      <c r="E37548"/>
      <c r="F37548"/>
      <c r="G37548"/>
      <c r="H37548"/>
      <c r="I37548"/>
      <c r="J37548"/>
      <c r="U37548" s="43"/>
      <c r="AE37548"/>
    </row>
    <row r="37549" spans="1:31">
      <c r="A37549">
        <v>88220</v>
      </c>
      <c r="B37549" t="s">
        <v>31837</v>
      </c>
      <c r="C37549" t="s">
        <v>33478</v>
      </c>
      <c r="D37549" t="s">
        <v>33476</v>
      </c>
      <c r="E37549"/>
      <c r="F37549"/>
      <c r="G37549"/>
      <c r="H37549"/>
      <c r="I37549"/>
      <c r="J37549"/>
      <c r="U37549" s="43"/>
      <c r="AE37549"/>
    </row>
    <row r="37550" spans="1:31">
      <c r="A37550">
        <v>88140</v>
      </c>
      <c r="B37550" t="s">
        <v>31838</v>
      </c>
      <c r="C37550" t="s">
        <v>33478</v>
      </c>
      <c r="D37550" t="s">
        <v>33476</v>
      </c>
      <c r="E37550"/>
      <c r="F37550"/>
      <c r="G37550"/>
      <c r="H37550"/>
      <c r="I37550"/>
      <c r="J37550"/>
      <c r="U37550" s="43"/>
      <c r="AE37550"/>
    </row>
    <row r="37551" spans="1:31">
      <c r="A37551">
        <v>88120</v>
      </c>
      <c r="B37551" t="s">
        <v>31839</v>
      </c>
      <c r="C37551" t="s">
        <v>33478</v>
      </c>
      <c r="D37551" t="s">
        <v>33476</v>
      </c>
      <c r="E37551"/>
      <c r="F37551"/>
      <c r="G37551"/>
      <c r="H37551"/>
      <c r="I37551"/>
      <c r="J37551"/>
      <c r="U37551" s="43"/>
      <c r="AE37551"/>
    </row>
    <row r="37552" spans="1:31">
      <c r="A37552">
        <v>88340</v>
      </c>
      <c r="B37552" t="s">
        <v>31840</v>
      </c>
      <c r="C37552" t="s">
        <v>33478</v>
      </c>
      <c r="D37552" t="s">
        <v>33476</v>
      </c>
      <c r="E37552"/>
      <c r="F37552"/>
      <c r="G37552"/>
      <c r="H37552"/>
      <c r="I37552"/>
      <c r="J37552"/>
      <c r="U37552" s="43"/>
      <c r="AE37552"/>
    </row>
    <row r="37553" spans="1:31">
      <c r="A37553">
        <v>88270</v>
      </c>
      <c r="B37553" t="s">
        <v>31841</v>
      </c>
      <c r="C37553" t="s">
        <v>33478</v>
      </c>
      <c r="D37553" t="s">
        <v>33476</v>
      </c>
      <c r="E37553"/>
      <c r="F37553"/>
      <c r="G37553"/>
      <c r="H37553"/>
      <c r="I37553"/>
      <c r="J37553"/>
      <c r="U37553" s="43"/>
      <c r="AE37553"/>
    </row>
    <row r="37554" spans="1:31">
      <c r="A37554">
        <v>88270</v>
      </c>
      <c r="B37554" t="s">
        <v>31842</v>
      </c>
      <c r="C37554" t="s">
        <v>33478</v>
      </c>
      <c r="D37554" t="s">
        <v>33476</v>
      </c>
      <c r="E37554"/>
      <c r="F37554"/>
      <c r="G37554"/>
      <c r="H37554"/>
      <c r="I37554"/>
      <c r="J37554"/>
      <c r="U37554" s="43"/>
      <c r="AE37554"/>
    </row>
    <row r="37555" spans="1:31">
      <c r="A37555">
        <v>88800</v>
      </c>
      <c r="B37555" t="s">
        <v>31843</v>
      </c>
      <c r="C37555" t="s">
        <v>33478</v>
      </c>
      <c r="D37555" t="s">
        <v>33476</v>
      </c>
      <c r="E37555"/>
      <c r="F37555"/>
      <c r="G37555"/>
      <c r="H37555"/>
      <c r="I37555"/>
      <c r="J37555"/>
      <c r="U37555" s="43"/>
      <c r="AE37555"/>
    </row>
    <row r="37556" spans="1:31">
      <c r="A37556">
        <v>88260</v>
      </c>
      <c r="B37556" t="s">
        <v>31844</v>
      </c>
      <c r="C37556" t="s">
        <v>33478</v>
      </c>
      <c r="D37556" t="s">
        <v>33476</v>
      </c>
      <c r="E37556"/>
      <c r="F37556"/>
      <c r="G37556"/>
      <c r="H37556"/>
      <c r="I37556"/>
      <c r="J37556"/>
      <c r="U37556" s="43"/>
      <c r="AE37556"/>
    </row>
    <row r="37557" spans="1:31">
      <c r="A37557">
        <v>88230</v>
      </c>
      <c r="B37557" t="s">
        <v>31845</v>
      </c>
      <c r="C37557" t="s">
        <v>33478</v>
      </c>
      <c r="D37557" t="s">
        <v>33482</v>
      </c>
      <c r="E37557"/>
      <c r="F37557"/>
      <c r="G37557"/>
      <c r="H37557"/>
      <c r="I37557"/>
      <c r="J37557"/>
      <c r="U37557" s="43"/>
      <c r="AE37557"/>
    </row>
    <row r="37558" spans="1:31">
      <c r="A37558">
        <v>88450</v>
      </c>
      <c r="B37558" t="s">
        <v>31846</v>
      </c>
      <c r="C37558" t="s">
        <v>33478</v>
      </c>
      <c r="D37558" t="s">
        <v>33476</v>
      </c>
      <c r="E37558"/>
      <c r="F37558"/>
      <c r="G37558"/>
      <c r="H37558"/>
      <c r="I37558"/>
      <c r="J37558"/>
      <c r="U37558" s="43"/>
      <c r="AE37558"/>
    </row>
    <row r="37559" spans="1:31">
      <c r="A37559">
        <v>88500</v>
      </c>
      <c r="B37559" t="s">
        <v>31847</v>
      </c>
      <c r="C37559" t="s">
        <v>33478</v>
      </c>
      <c r="D37559" t="s">
        <v>33476</v>
      </c>
      <c r="E37559"/>
      <c r="F37559"/>
      <c r="G37559"/>
      <c r="H37559"/>
      <c r="I37559"/>
      <c r="J37559"/>
      <c r="U37559" s="43"/>
      <c r="AE37559"/>
    </row>
    <row r="37560" spans="1:31">
      <c r="A37560">
        <v>88000</v>
      </c>
      <c r="B37560" t="s">
        <v>19161</v>
      </c>
      <c r="C37560" t="s">
        <v>33478</v>
      </c>
      <c r="D37560" t="s">
        <v>33476</v>
      </c>
      <c r="E37560"/>
      <c r="F37560"/>
      <c r="G37560"/>
      <c r="H37560"/>
      <c r="I37560"/>
      <c r="J37560"/>
      <c r="U37560" s="43"/>
      <c r="AE37560"/>
    </row>
    <row r="37561" spans="1:31">
      <c r="A37561">
        <v>88140</v>
      </c>
      <c r="B37561" t="s">
        <v>19666</v>
      </c>
      <c r="C37561" t="s">
        <v>33478</v>
      </c>
      <c r="D37561" t="s">
        <v>33476</v>
      </c>
      <c r="E37561"/>
      <c r="F37561"/>
      <c r="G37561"/>
      <c r="H37561"/>
      <c r="I37561"/>
      <c r="J37561"/>
      <c r="U37561" s="43"/>
      <c r="AE37561"/>
    </row>
    <row r="37562" spans="1:31">
      <c r="A37562">
        <v>88330</v>
      </c>
      <c r="B37562" t="s">
        <v>31848</v>
      </c>
      <c r="C37562" t="s">
        <v>33478</v>
      </c>
      <c r="D37562" t="s">
        <v>33476</v>
      </c>
      <c r="E37562"/>
      <c r="F37562"/>
      <c r="G37562"/>
      <c r="H37562"/>
      <c r="I37562"/>
      <c r="J37562"/>
      <c r="U37562" s="43"/>
      <c r="AE37562"/>
    </row>
    <row r="37563" spans="1:31">
      <c r="A37563">
        <v>88200</v>
      </c>
      <c r="B37563" t="s">
        <v>31849</v>
      </c>
      <c r="C37563" t="s">
        <v>33478</v>
      </c>
      <c r="D37563" t="s">
        <v>33476</v>
      </c>
      <c r="E37563"/>
      <c r="F37563"/>
      <c r="G37563"/>
      <c r="H37563"/>
      <c r="I37563"/>
      <c r="J37563"/>
      <c r="U37563" s="43"/>
      <c r="AE37563"/>
    </row>
    <row r="37564" spans="1:31">
      <c r="A37564">
        <v>88270</v>
      </c>
      <c r="B37564" t="s">
        <v>31850</v>
      </c>
      <c r="C37564" t="s">
        <v>33478</v>
      </c>
      <c r="D37564" t="s">
        <v>33476</v>
      </c>
      <c r="E37564"/>
      <c r="F37564"/>
      <c r="G37564"/>
      <c r="H37564"/>
      <c r="I37564"/>
      <c r="J37564"/>
      <c r="U37564" s="43"/>
      <c r="AE37564"/>
    </row>
    <row r="37565" spans="1:31">
      <c r="A37565">
        <v>88310</v>
      </c>
      <c r="B37565" t="s">
        <v>31851</v>
      </c>
      <c r="C37565" t="s">
        <v>33478</v>
      </c>
      <c r="D37565" t="s">
        <v>33482</v>
      </c>
      <c r="E37565"/>
      <c r="F37565"/>
      <c r="G37565"/>
      <c r="H37565"/>
      <c r="I37565"/>
      <c r="J37565"/>
      <c r="U37565" s="43"/>
      <c r="AE37565"/>
    </row>
    <row r="37566" spans="1:31">
      <c r="A37566">
        <v>88210</v>
      </c>
      <c r="B37566" t="s">
        <v>31852</v>
      </c>
      <c r="C37566" t="s">
        <v>33478</v>
      </c>
      <c r="D37566" t="s">
        <v>33476</v>
      </c>
      <c r="E37566"/>
      <c r="F37566"/>
      <c r="G37566"/>
      <c r="H37566"/>
      <c r="I37566"/>
      <c r="J37566"/>
      <c r="U37566" s="43"/>
      <c r="AE37566"/>
    </row>
    <row r="37567" spans="1:31">
      <c r="A37567">
        <v>88600</v>
      </c>
      <c r="B37567" t="s">
        <v>31853</v>
      </c>
      <c r="C37567" t="s">
        <v>33478</v>
      </c>
      <c r="D37567" t="s">
        <v>33476</v>
      </c>
      <c r="E37567"/>
      <c r="F37567"/>
      <c r="G37567"/>
      <c r="H37567"/>
      <c r="I37567"/>
      <c r="J37567"/>
      <c r="U37567" s="43"/>
      <c r="AE37567"/>
    </row>
    <row r="37568" spans="1:31">
      <c r="A37568">
        <v>88110</v>
      </c>
      <c r="B37568" t="s">
        <v>31854</v>
      </c>
      <c r="C37568" t="s">
        <v>33478</v>
      </c>
      <c r="D37568" t="s">
        <v>33482</v>
      </c>
      <c r="E37568"/>
      <c r="F37568"/>
      <c r="G37568"/>
      <c r="H37568"/>
      <c r="I37568"/>
      <c r="J37568"/>
      <c r="U37568" s="43"/>
      <c r="AE37568"/>
    </row>
    <row r="37569" spans="1:31">
      <c r="A37569">
        <v>88170</v>
      </c>
      <c r="B37569" t="s">
        <v>31855</v>
      </c>
      <c r="C37569" t="s">
        <v>33478</v>
      </c>
      <c r="D37569" t="s">
        <v>33476</v>
      </c>
      <c r="E37569"/>
      <c r="F37569"/>
      <c r="G37569"/>
      <c r="H37569"/>
      <c r="I37569"/>
      <c r="J37569"/>
      <c r="U37569" s="43"/>
      <c r="AE37569"/>
    </row>
    <row r="37570" spans="1:31">
      <c r="A37570">
        <v>88430</v>
      </c>
      <c r="B37570" t="s">
        <v>31856</v>
      </c>
      <c r="C37570" t="s">
        <v>33478</v>
      </c>
      <c r="D37570" t="s">
        <v>33482</v>
      </c>
      <c r="E37570"/>
      <c r="F37570"/>
      <c r="G37570"/>
      <c r="H37570"/>
      <c r="I37570"/>
      <c r="J37570"/>
      <c r="U37570" s="43"/>
      <c r="AE37570"/>
    </row>
    <row r="37571" spans="1:31">
      <c r="A37571">
        <v>88210</v>
      </c>
      <c r="B37571" t="s">
        <v>22151</v>
      </c>
      <c r="C37571" t="s">
        <v>33478</v>
      </c>
      <c r="D37571" t="s">
        <v>33476</v>
      </c>
      <c r="E37571"/>
      <c r="F37571"/>
      <c r="G37571"/>
      <c r="H37571"/>
      <c r="I37571"/>
      <c r="J37571"/>
      <c r="U37571" s="43"/>
      <c r="AE37571"/>
    </row>
    <row r="37572" spans="1:31">
      <c r="A37572">
        <v>88500</v>
      </c>
      <c r="B37572" t="s">
        <v>15475</v>
      </c>
      <c r="C37572" t="s">
        <v>33478</v>
      </c>
      <c r="D37572" t="s">
        <v>33476</v>
      </c>
      <c r="E37572"/>
      <c r="F37572"/>
      <c r="G37572"/>
      <c r="H37572"/>
      <c r="I37572"/>
      <c r="J37572"/>
      <c r="U37572" s="43"/>
      <c r="AE37572"/>
    </row>
    <row r="37573" spans="1:31">
      <c r="A37573">
        <v>88270</v>
      </c>
      <c r="B37573" t="s">
        <v>31857</v>
      </c>
      <c r="C37573" t="s">
        <v>33478</v>
      </c>
      <c r="D37573" t="s">
        <v>33476</v>
      </c>
      <c r="E37573"/>
      <c r="F37573"/>
      <c r="G37573"/>
      <c r="H37573"/>
      <c r="I37573"/>
      <c r="J37573"/>
      <c r="U37573" s="43"/>
      <c r="AE37573"/>
    </row>
    <row r="37574" spans="1:31">
      <c r="A37574">
        <v>88150</v>
      </c>
      <c r="B37574" t="s">
        <v>31858</v>
      </c>
      <c r="C37574" t="s">
        <v>33478</v>
      </c>
      <c r="D37574" t="e">
        <v>#N/A</v>
      </c>
      <c r="E37574"/>
      <c r="F37574"/>
      <c r="G37574"/>
      <c r="H37574"/>
      <c r="I37574"/>
      <c r="J37574"/>
      <c r="U37574" s="43"/>
      <c r="AE37574"/>
    </row>
    <row r="37575" spans="1:31">
      <c r="A37575">
        <v>88320</v>
      </c>
      <c r="B37575" t="s">
        <v>31859</v>
      </c>
      <c r="C37575" t="s">
        <v>33478</v>
      </c>
      <c r="D37575" t="s">
        <v>33476</v>
      </c>
      <c r="E37575"/>
      <c r="F37575"/>
      <c r="G37575"/>
      <c r="H37575"/>
      <c r="I37575"/>
      <c r="J37575"/>
      <c r="U37575" s="43"/>
      <c r="AE37575"/>
    </row>
    <row r="37576" spans="1:31">
      <c r="A37576">
        <v>88350</v>
      </c>
      <c r="B37576" t="s">
        <v>31860</v>
      </c>
      <c r="C37576" t="s">
        <v>33478</v>
      </c>
      <c r="D37576" t="s">
        <v>33476</v>
      </c>
      <c r="E37576"/>
      <c r="F37576"/>
      <c r="G37576"/>
      <c r="H37576"/>
      <c r="I37576"/>
      <c r="J37576"/>
      <c r="U37576" s="43"/>
      <c r="AE37576"/>
    </row>
    <row r="37577" spans="1:31">
      <c r="A37577">
        <v>88600</v>
      </c>
      <c r="B37577" t="s">
        <v>31861</v>
      </c>
      <c r="C37577" t="s">
        <v>33478</v>
      </c>
      <c r="D37577" t="s">
        <v>33476</v>
      </c>
      <c r="E37577"/>
      <c r="F37577"/>
      <c r="G37577"/>
      <c r="H37577"/>
      <c r="I37577"/>
      <c r="J37577"/>
      <c r="U37577" s="43"/>
      <c r="AE37577"/>
    </row>
    <row r="37578" spans="1:31">
      <c r="A37578">
        <v>88450</v>
      </c>
      <c r="B37578" t="s">
        <v>31862</v>
      </c>
      <c r="C37578" t="s">
        <v>33478</v>
      </c>
      <c r="D37578" t="s">
        <v>33476</v>
      </c>
      <c r="E37578"/>
      <c r="F37578"/>
      <c r="G37578"/>
      <c r="H37578"/>
      <c r="I37578"/>
      <c r="J37578"/>
      <c r="U37578" s="43"/>
      <c r="AE37578"/>
    </row>
    <row r="37579" spans="1:31">
      <c r="A37579">
        <v>88170</v>
      </c>
      <c r="B37579" t="s">
        <v>31863</v>
      </c>
      <c r="C37579" t="s">
        <v>33478</v>
      </c>
      <c r="D37579" t="s">
        <v>33476</v>
      </c>
      <c r="E37579"/>
      <c r="F37579"/>
      <c r="G37579"/>
      <c r="H37579"/>
      <c r="I37579"/>
      <c r="J37579"/>
      <c r="U37579" s="43"/>
      <c r="AE37579"/>
    </row>
    <row r="37580" spans="1:31">
      <c r="A37580">
        <v>88260</v>
      </c>
      <c r="B37580" t="s">
        <v>31864</v>
      </c>
      <c r="C37580" t="s">
        <v>33478</v>
      </c>
      <c r="D37580" t="s">
        <v>33476</v>
      </c>
      <c r="E37580"/>
      <c r="F37580"/>
      <c r="G37580"/>
      <c r="H37580"/>
      <c r="I37580"/>
      <c r="J37580"/>
      <c r="U37580" s="43"/>
      <c r="AE37580"/>
    </row>
    <row r="37581" spans="1:31">
      <c r="A37581">
        <v>88800</v>
      </c>
      <c r="B37581" t="s">
        <v>31865</v>
      </c>
      <c r="C37581" t="s">
        <v>33478</v>
      </c>
      <c r="D37581" t="s">
        <v>33476</v>
      </c>
      <c r="E37581"/>
      <c r="F37581"/>
      <c r="G37581"/>
      <c r="H37581"/>
      <c r="I37581"/>
      <c r="J37581"/>
      <c r="U37581" s="43"/>
      <c r="AE37581"/>
    </row>
    <row r="37582" spans="1:31">
      <c r="A37582">
        <v>88260</v>
      </c>
      <c r="B37582" t="s">
        <v>31866</v>
      </c>
      <c r="C37582" t="s">
        <v>33478</v>
      </c>
      <c r="D37582" t="s">
        <v>33476</v>
      </c>
      <c r="E37582"/>
      <c r="F37582"/>
      <c r="G37582"/>
      <c r="H37582"/>
      <c r="I37582"/>
      <c r="J37582"/>
      <c r="U37582" s="43"/>
      <c r="AE37582"/>
    </row>
    <row r="37583" spans="1:31">
      <c r="A37583">
        <v>88500</v>
      </c>
      <c r="B37583" t="s">
        <v>31867</v>
      </c>
      <c r="C37583" t="s">
        <v>33478</v>
      </c>
      <c r="D37583" t="s">
        <v>33476</v>
      </c>
      <c r="E37583"/>
      <c r="F37583"/>
      <c r="G37583"/>
      <c r="H37583"/>
      <c r="I37583"/>
      <c r="J37583"/>
      <c r="U37583" s="43"/>
      <c r="AE37583"/>
    </row>
    <row r="37584" spans="1:31">
      <c r="A37584">
        <v>88470</v>
      </c>
      <c r="B37584" t="s">
        <v>26536</v>
      </c>
      <c r="C37584" t="s">
        <v>33478</v>
      </c>
      <c r="D37584" t="s">
        <v>33482</v>
      </c>
      <c r="E37584"/>
      <c r="F37584"/>
      <c r="G37584"/>
      <c r="H37584"/>
      <c r="I37584"/>
      <c r="J37584"/>
      <c r="U37584" s="43"/>
      <c r="AE37584"/>
    </row>
    <row r="37585" spans="1:31">
      <c r="A37585">
        <v>88240</v>
      </c>
      <c r="B37585" t="s">
        <v>31868</v>
      </c>
      <c r="C37585" t="s">
        <v>33478</v>
      </c>
      <c r="D37585" t="s">
        <v>33476</v>
      </c>
      <c r="E37585"/>
      <c r="F37585"/>
      <c r="G37585"/>
      <c r="H37585"/>
      <c r="I37585"/>
      <c r="J37585"/>
      <c r="U37585" s="43"/>
      <c r="AE37585"/>
    </row>
    <row r="37586" spans="1:31">
      <c r="A37586">
        <v>88700</v>
      </c>
      <c r="B37586" t="s">
        <v>31869</v>
      </c>
      <c r="C37586" t="s">
        <v>33478</v>
      </c>
      <c r="D37586" t="s">
        <v>33476</v>
      </c>
      <c r="E37586"/>
      <c r="F37586"/>
      <c r="G37586"/>
      <c r="H37586"/>
      <c r="I37586"/>
      <c r="J37586"/>
      <c r="U37586" s="43"/>
      <c r="AE37586"/>
    </row>
    <row r="37587" spans="1:31">
      <c r="A37587">
        <v>88500</v>
      </c>
      <c r="B37587" t="s">
        <v>31870</v>
      </c>
      <c r="C37587" t="s">
        <v>33478</v>
      </c>
      <c r="D37587" t="s">
        <v>33476</v>
      </c>
      <c r="E37587"/>
      <c r="F37587"/>
      <c r="G37587"/>
      <c r="H37587"/>
      <c r="I37587"/>
      <c r="J37587"/>
      <c r="U37587" s="43"/>
      <c r="AE37587"/>
    </row>
    <row r="37588" spans="1:31">
      <c r="A37588">
        <v>88170</v>
      </c>
      <c r="B37588" t="s">
        <v>31871</v>
      </c>
      <c r="C37588" t="s">
        <v>33478</v>
      </c>
      <c r="D37588" t="s">
        <v>33476</v>
      </c>
      <c r="E37588"/>
      <c r="F37588"/>
      <c r="G37588"/>
      <c r="H37588"/>
      <c r="I37588"/>
      <c r="J37588"/>
      <c r="U37588" s="43"/>
      <c r="AE37588"/>
    </row>
    <row r="37589" spans="1:31">
      <c r="A37589">
        <v>88170</v>
      </c>
      <c r="B37589" t="s">
        <v>31871</v>
      </c>
      <c r="C37589" t="s">
        <v>33478</v>
      </c>
      <c r="D37589" t="s">
        <v>33476</v>
      </c>
      <c r="E37589"/>
      <c r="F37589"/>
      <c r="G37589"/>
      <c r="H37589"/>
      <c r="I37589"/>
      <c r="J37589"/>
      <c r="U37589" s="43"/>
      <c r="AE37589"/>
    </row>
    <row r="37590" spans="1:31">
      <c r="A37590">
        <v>88140</v>
      </c>
      <c r="B37590" t="s">
        <v>31872</v>
      </c>
      <c r="C37590" t="s">
        <v>33478</v>
      </c>
      <c r="D37590" t="s">
        <v>33476</v>
      </c>
      <c r="E37590"/>
      <c r="F37590"/>
      <c r="G37590"/>
      <c r="H37590"/>
      <c r="I37590"/>
      <c r="J37590"/>
      <c r="U37590" s="43"/>
      <c r="AE37590"/>
    </row>
    <row r="37591" spans="1:31">
      <c r="A37591">
        <v>88500</v>
      </c>
      <c r="B37591" t="s">
        <v>31873</v>
      </c>
      <c r="C37591" t="s">
        <v>33478</v>
      </c>
      <c r="D37591" t="s">
        <v>33476</v>
      </c>
      <c r="E37591"/>
      <c r="F37591"/>
      <c r="G37591"/>
      <c r="H37591"/>
      <c r="I37591"/>
      <c r="J37591"/>
      <c r="U37591" s="43"/>
      <c r="AE37591"/>
    </row>
    <row r="37592" spans="1:31">
      <c r="A37592">
        <v>88520</v>
      </c>
      <c r="B37592" t="s">
        <v>31874</v>
      </c>
      <c r="C37592" t="s">
        <v>33478</v>
      </c>
      <c r="D37592" t="s">
        <v>33476</v>
      </c>
      <c r="E37592"/>
      <c r="F37592"/>
      <c r="G37592"/>
      <c r="H37592"/>
      <c r="I37592"/>
      <c r="J37592"/>
      <c r="U37592" s="43"/>
      <c r="AE37592"/>
    </row>
    <row r="37593" spans="1:31">
      <c r="A37593">
        <v>88700</v>
      </c>
      <c r="B37593" t="s">
        <v>31875</v>
      </c>
      <c r="C37593" t="s">
        <v>33478</v>
      </c>
      <c r="D37593" t="s">
        <v>33476</v>
      </c>
      <c r="E37593"/>
      <c r="F37593"/>
      <c r="G37593"/>
      <c r="H37593"/>
      <c r="I37593"/>
      <c r="J37593"/>
      <c r="U37593" s="43"/>
      <c r="AE37593"/>
    </row>
    <row r="37594" spans="1:31">
      <c r="A37594">
        <v>88460</v>
      </c>
      <c r="B37594" t="s">
        <v>31876</v>
      </c>
      <c r="C37594" t="s">
        <v>33478</v>
      </c>
      <c r="D37594" t="s">
        <v>33482</v>
      </c>
      <c r="E37594"/>
      <c r="F37594"/>
      <c r="G37594"/>
      <c r="H37594"/>
      <c r="I37594"/>
      <c r="J37594"/>
      <c r="U37594" s="43"/>
      <c r="AE37594"/>
    </row>
    <row r="37595" spans="1:31">
      <c r="A37595">
        <v>88130</v>
      </c>
      <c r="B37595" t="s">
        <v>31877</v>
      </c>
      <c r="C37595" t="s">
        <v>33478</v>
      </c>
      <c r="D37595" t="s">
        <v>33476</v>
      </c>
      <c r="E37595"/>
      <c r="F37595"/>
      <c r="G37595"/>
      <c r="H37595"/>
      <c r="I37595"/>
      <c r="J37595"/>
      <c r="U37595" s="43"/>
      <c r="AE37595"/>
    </row>
    <row r="37596" spans="1:31">
      <c r="A37596">
        <v>88220</v>
      </c>
      <c r="B37596" t="s">
        <v>31878</v>
      </c>
      <c r="C37596" t="s">
        <v>33478</v>
      </c>
      <c r="D37596" t="s">
        <v>33476</v>
      </c>
      <c r="E37596"/>
      <c r="F37596"/>
      <c r="G37596"/>
      <c r="H37596"/>
      <c r="I37596"/>
      <c r="J37596"/>
      <c r="U37596" s="43"/>
      <c r="AE37596"/>
    </row>
    <row r="37597" spans="1:31">
      <c r="A37597">
        <v>88220</v>
      </c>
      <c r="B37597" t="s">
        <v>31878</v>
      </c>
      <c r="C37597" t="s">
        <v>33478</v>
      </c>
      <c r="D37597" t="s">
        <v>33476</v>
      </c>
      <c r="E37597"/>
      <c r="F37597"/>
      <c r="G37597"/>
      <c r="H37597"/>
      <c r="I37597"/>
      <c r="J37597"/>
      <c r="U37597" s="43"/>
      <c r="AE37597"/>
    </row>
    <row r="37598" spans="1:31">
      <c r="A37598">
        <v>88400</v>
      </c>
      <c r="B37598" t="s">
        <v>31879</v>
      </c>
      <c r="C37598" t="s">
        <v>33478</v>
      </c>
      <c r="D37598" t="s">
        <v>33476</v>
      </c>
      <c r="E37598"/>
      <c r="F37598"/>
      <c r="G37598"/>
      <c r="H37598"/>
      <c r="I37598"/>
      <c r="J37598"/>
      <c r="U37598" s="43"/>
      <c r="AE37598"/>
    </row>
    <row r="37599" spans="1:31">
      <c r="A37599">
        <v>88330</v>
      </c>
      <c r="B37599" t="s">
        <v>31880</v>
      </c>
      <c r="C37599" t="s">
        <v>33478</v>
      </c>
      <c r="D37599" t="s">
        <v>33476</v>
      </c>
      <c r="E37599"/>
      <c r="F37599"/>
      <c r="G37599"/>
      <c r="H37599"/>
      <c r="I37599"/>
      <c r="J37599"/>
      <c r="U37599" s="43"/>
      <c r="AE37599"/>
    </row>
    <row r="37600" spans="1:31">
      <c r="A37600">
        <v>89800</v>
      </c>
      <c r="B37600" t="s">
        <v>10800</v>
      </c>
      <c r="C37600" t="s">
        <v>33480</v>
      </c>
      <c r="D37600" t="s">
        <v>33476</v>
      </c>
      <c r="E37600"/>
      <c r="F37600"/>
      <c r="G37600"/>
      <c r="H37600"/>
      <c r="I37600"/>
      <c r="J37600"/>
      <c r="U37600" s="43"/>
      <c r="AE37600"/>
    </row>
    <row r="37601" spans="1:31">
      <c r="A37601">
        <v>89110</v>
      </c>
      <c r="B37601" t="s">
        <v>31881</v>
      </c>
      <c r="C37601" t="s">
        <v>33480</v>
      </c>
      <c r="D37601" t="s">
        <v>33481</v>
      </c>
      <c r="E37601"/>
      <c r="F37601"/>
      <c r="G37601"/>
      <c r="H37601"/>
      <c r="I37601"/>
      <c r="J37601"/>
      <c r="U37601" s="43"/>
      <c r="AE37601"/>
    </row>
    <row r="37602" spans="1:31">
      <c r="A37602">
        <v>89110</v>
      </c>
      <c r="B37602" t="s">
        <v>31881</v>
      </c>
      <c r="C37602" t="s">
        <v>33480</v>
      </c>
      <c r="D37602" t="s">
        <v>33481</v>
      </c>
      <c r="E37602"/>
      <c r="F37602"/>
      <c r="G37602"/>
      <c r="H37602"/>
      <c r="I37602"/>
      <c r="J37602"/>
      <c r="U37602" s="43"/>
      <c r="AE37602"/>
    </row>
    <row r="37603" spans="1:31">
      <c r="A37603">
        <v>89710</v>
      </c>
      <c r="B37603" t="s">
        <v>31881</v>
      </c>
      <c r="C37603" t="s">
        <v>33480</v>
      </c>
      <c r="D37603" t="e">
        <v>#N/A</v>
      </c>
      <c r="E37603"/>
      <c r="F37603"/>
      <c r="G37603"/>
      <c r="H37603"/>
      <c r="I37603"/>
      <c r="J37603"/>
      <c r="U37603" s="43"/>
      <c r="AE37603"/>
    </row>
    <row r="37604" spans="1:31">
      <c r="A37604">
        <v>89710</v>
      </c>
      <c r="B37604" t="s">
        <v>31881</v>
      </c>
      <c r="C37604" t="s">
        <v>33480</v>
      </c>
      <c r="D37604" t="e">
        <v>#N/A</v>
      </c>
      <c r="E37604"/>
      <c r="F37604"/>
      <c r="G37604"/>
      <c r="H37604"/>
      <c r="I37604"/>
      <c r="J37604"/>
      <c r="U37604" s="43"/>
      <c r="AE37604"/>
    </row>
    <row r="37605" spans="1:31">
      <c r="A37605">
        <v>89390</v>
      </c>
      <c r="B37605" t="s">
        <v>31882</v>
      </c>
      <c r="C37605" t="s">
        <v>33477</v>
      </c>
      <c r="D37605" t="s">
        <v>33476</v>
      </c>
      <c r="E37605"/>
      <c r="F37605"/>
      <c r="G37605"/>
      <c r="H37605"/>
      <c r="I37605"/>
      <c r="J37605"/>
      <c r="U37605" s="43"/>
      <c r="AE37605"/>
    </row>
    <row r="37606" spans="1:31">
      <c r="A37606">
        <v>89160</v>
      </c>
      <c r="B37606" t="s">
        <v>31883</v>
      </c>
      <c r="C37606" t="s">
        <v>33477</v>
      </c>
      <c r="D37606" t="s">
        <v>33476</v>
      </c>
      <c r="E37606"/>
      <c r="F37606"/>
      <c r="G37606"/>
      <c r="H37606"/>
      <c r="I37606"/>
      <c r="J37606"/>
      <c r="U37606" s="43"/>
      <c r="AE37606"/>
    </row>
    <row r="37607" spans="1:31">
      <c r="A37607">
        <v>89160</v>
      </c>
      <c r="B37607" t="s">
        <v>31883</v>
      </c>
      <c r="C37607" t="s">
        <v>33477</v>
      </c>
      <c r="D37607" t="s">
        <v>33476</v>
      </c>
      <c r="E37607"/>
      <c r="F37607"/>
      <c r="G37607"/>
      <c r="H37607"/>
      <c r="I37607"/>
      <c r="J37607"/>
      <c r="U37607" s="43"/>
      <c r="AE37607"/>
    </row>
    <row r="37608" spans="1:31">
      <c r="A37608">
        <v>89160</v>
      </c>
      <c r="B37608" t="s">
        <v>31884</v>
      </c>
      <c r="C37608" t="s">
        <v>33477</v>
      </c>
      <c r="D37608" t="s">
        <v>33476</v>
      </c>
      <c r="E37608"/>
      <c r="F37608"/>
      <c r="G37608"/>
      <c r="H37608"/>
      <c r="I37608"/>
      <c r="J37608"/>
      <c r="U37608" s="43"/>
      <c r="AE37608"/>
    </row>
    <row r="37609" spans="1:31">
      <c r="A37609">
        <v>89480</v>
      </c>
      <c r="B37609" t="s">
        <v>31885</v>
      </c>
      <c r="C37609" t="s">
        <v>33477</v>
      </c>
      <c r="D37609" t="s">
        <v>33476</v>
      </c>
      <c r="E37609"/>
      <c r="F37609"/>
      <c r="G37609"/>
      <c r="H37609"/>
      <c r="I37609"/>
      <c r="J37609"/>
      <c r="U37609" s="43"/>
      <c r="AE37609"/>
    </row>
    <row r="37610" spans="1:31">
      <c r="A37610">
        <v>89440</v>
      </c>
      <c r="B37610" t="s">
        <v>31886</v>
      </c>
      <c r="C37610" t="s">
        <v>33477</v>
      </c>
      <c r="D37610" t="s">
        <v>33476</v>
      </c>
      <c r="E37610"/>
      <c r="F37610"/>
      <c r="G37610"/>
      <c r="H37610"/>
      <c r="I37610"/>
      <c r="J37610"/>
      <c r="U37610" s="43"/>
      <c r="AE37610"/>
    </row>
    <row r="37611" spans="1:31">
      <c r="A37611">
        <v>89200</v>
      </c>
      <c r="B37611" t="s">
        <v>31887</v>
      </c>
      <c r="C37611" t="s">
        <v>33477</v>
      </c>
      <c r="D37611" t="s">
        <v>33476</v>
      </c>
      <c r="E37611"/>
      <c r="F37611"/>
      <c r="G37611"/>
      <c r="H37611"/>
      <c r="I37611"/>
      <c r="J37611"/>
      <c r="U37611" s="43"/>
      <c r="AE37611"/>
    </row>
    <row r="37612" spans="1:31">
      <c r="A37612">
        <v>89310</v>
      </c>
      <c r="B37612" t="s">
        <v>31888</v>
      </c>
      <c r="C37612" t="s">
        <v>33477</v>
      </c>
      <c r="D37612" t="s">
        <v>33476</v>
      </c>
      <c r="E37612"/>
      <c r="F37612"/>
      <c r="G37612"/>
      <c r="H37612"/>
      <c r="I37612"/>
      <c r="J37612"/>
      <c r="U37612" s="43"/>
      <c r="AE37612"/>
    </row>
    <row r="37613" spans="1:31">
      <c r="A37613">
        <v>89200</v>
      </c>
      <c r="B37613" t="s">
        <v>31889</v>
      </c>
      <c r="C37613" t="s">
        <v>33477</v>
      </c>
      <c r="D37613" t="s">
        <v>33476</v>
      </c>
      <c r="E37613"/>
      <c r="F37613"/>
      <c r="G37613"/>
      <c r="H37613"/>
      <c r="I37613"/>
      <c r="J37613"/>
      <c r="U37613" s="43"/>
      <c r="AE37613"/>
    </row>
    <row r="37614" spans="1:31">
      <c r="A37614">
        <v>89440</v>
      </c>
      <c r="B37614" t="s">
        <v>31890</v>
      </c>
      <c r="C37614" t="s">
        <v>33477</v>
      </c>
      <c r="D37614" t="s">
        <v>33476</v>
      </c>
      <c r="E37614"/>
      <c r="F37614"/>
      <c r="G37614"/>
      <c r="H37614"/>
      <c r="I37614"/>
      <c r="J37614"/>
      <c r="U37614" s="43"/>
      <c r="AE37614"/>
    </row>
    <row r="37615" spans="1:31">
      <c r="A37615">
        <v>89380</v>
      </c>
      <c r="B37615" t="s">
        <v>31891</v>
      </c>
      <c r="C37615" t="s">
        <v>33480</v>
      </c>
      <c r="D37615" t="s">
        <v>33476</v>
      </c>
      <c r="E37615"/>
      <c r="F37615"/>
      <c r="G37615"/>
      <c r="H37615"/>
      <c r="I37615"/>
      <c r="J37615"/>
      <c r="U37615" s="43"/>
      <c r="AE37615"/>
    </row>
    <row r="37616" spans="1:31">
      <c r="A37616">
        <v>89320</v>
      </c>
      <c r="B37616" t="s">
        <v>31892</v>
      </c>
      <c r="C37616" t="s">
        <v>33480</v>
      </c>
      <c r="D37616" t="s">
        <v>33476</v>
      </c>
      <c r="E37616"/>
      <c r="F37616"/>
      <c r="G37616"/>
      <c r="H37616"/>
      <c r="I37616"/>
      <c r="J37616"/>
      <c r="U37616" s="43"/>
      <c r="AE37616"/>
    </row>
    <row r="37617" spans="1:31">
      <c r="A37617">
        <v>89320</v>
      </c>
      <c r="B37617" t="s">
        <v>31892</v>
      </c>
      <c r="C37617" t="s">
        <v>33480</v>
      </c>
      <c r="D37617" t="s">
        <v>33476</v>
      </c>
      <c r="E37617"/>
      <c r="F37617"/>
      <c r="G37617"/>
      <c r="H37617"/>
      <c r="I37617"/>
      <c r="J37617"/>
      <c r="U37617" s="43"/>
      <c r="AE37617"/>
    </row>
    <row r="37618" spans="1:31">
      <c r="A37618">
        <v>89270</v>
      </c>
      <c r="B37618" t="s">
        <v>31893</v>
      </c>
      <c r="C37618" t="s">
        <v>33480</v>
      </c>
      <c r="D37618" t="s">
        <v>33476</v>
      </c>
      <c r="E37618"/>
      <c r="F37618"/>
      <c r="G37618"/>
      <c r="H37618"/>
      <c r="I37618"/>
      <c r="J37618"/>
      <c r="U37618" s="43"/>
      <c r="AE37618"/>
    </row>
    <row r="37619" spans="1:31">
      <c r="A37619">
        <v>89160</v>
      </c>
      <c r="B37619" t="s">
        <v>31894</v>
      </c>
      <c r="C37619" t="s">
        <v>33477</v>
      </c>
      <c r="D37619" t="s">
        <v>33476</v>
      </c>
      <c r="E37619"/>
      <c r="F37619"/>
      <c r="G37619"/>
      <c r="H37619"/>
      <c r="I37619"/>
      <c r="J37619"/>
      <c r="U37619" s="43"/>
      <c r="AE37619"/>
    </row>
    <row r="37620" spans="1:31">
      <c r="A37620">
        <v>89160</v>
      </c>
      <c r="B37620" t="s">
        <v>31895</v>
      </c>
      <c r="C37620" t="s">
        <v>33477</v>
      </c>
      <c r="D37620" t="s">
        <v>33476</v>
      </c>
      <c r="E37620"/>
      <c r="F37620"/>
      <c r="G37620"/>
      <c r="H37620"/>
      <c r="I37620"/>
      <c r="J37620"/>
      <c r="U37620" s="43"/>
      <c r="AE37620"/>
    </row>
    <row r="37621" spans="1:31">
      <c r="A37621">
        <v>89500</v>
      </c>
      <c r="B37621" t="s">
        <v>31896</v>
      </c>
      <c r="C37621" t="s">
        <v>33480</v>
      </c>
      <c r="D37621" t="s">
        <v>33476</v>
      </c>
      <c r="E37621"/>
      <c r="F37621"/>
      <c r="G37621"/>
      <c r="H37621"/>
      <c r="I37621"/>
      <c r="J37621"/>
      <c r="U37621" s="43"/>
      <c r="AE37621"/>
    </row>
    <row r="37622" spans="1:31">
      <c r="A37622">
        <v>89740</v>
      </c>
      <c r="B37622" t="s">
        <v>31897</v>
      </c>
      <c r="C37622" t="s">
        <v>33477</v>
      </c>
      <c r="D37622" t="s">
        <v>33476</v>
      </c>
      <c r="E37622"/>
      <c r="F37622"/>
      <c r="G37622"/>
      <c r="H37622"/>
      <c r="I37622"/>
      <c r="J37622"/>
      <c r="U37622" s="43"/>
      <c r="AE37622"/>
    </row>
    <row r="37623" spans="1:31">
      <c r="A37623">
        <v>89660</v>
      </c>
      <c r="B37623" t="s">
        <v>31898</v>
      </c>
      <c r="C37623" t="s">
        <v>33477</v>
      </c>
      <c r="D37623" t="s">
        <v>33476</v>
      </c>
      <c r="E37623"/>
      <c r="F37623"/>
      <c r="G37623"/>
      <c r="H37623"/>
      <c r="I37623"/>
      <c r="J37623"/>
      <c r="U37623" s="43"/>
      <c r="AE37623"/>
    </row>
    <row r="37624" spans="1:31">
      <c r="A37624">
        <v>89450</v>
      </c>
      <c r="B37624" t="s">
        <v>31899</v>
      </c>
      <c r="C37624" t="s">
        <v>33477</v>
      </c>
      <c r="D37624" t="s">
        <v>33476</v>
      </c>
      <c r="E37624"/>
      <c r="F37624"/>
      <c r="G37624"/>
      <c r="H37624"/>
      <c r="I37624"/>
      <c r="J37624"/>
      <c r="U37624" s="43"/>
      <c r="AE37624"/>
    </row>
    <row r="37625" spans="1:31">
      <c r="A37625">
        <v>89440</v>
      </c>
      <c r="B37625" t="s">
        <v>6642</v>
      </c>
      <c r="C37625" t="s">
        <v>33477</v>
      </c>
      <c r="D37625" t="s">
        <v>33476</v>
      </c>
      <c r="E37625"/>
      <c r="F37625"/>
      <c r="G37625"/>
      <c r="H37625"/>
      <c r="I37625"/>
      <c r="J37625"/>
      <c r="U37625" s="43"/>
      <c r="AE37625"/>
    </row>
    <row r="37626" spans="1:31">
      <c r="A37626">
        <v>89290</v>
      </c>
      <c r="B37626" t="s">
        <v>644</v>
      </c>
      <c r="C37626" t="s">
        <v>33480</v>
      </c>
      <c r="D37626" t="s">
        <v>33476</v>
      </c>
      <c r="E37626"/>
      <c r="F37626"/>
      <c r="G37626"/>
      <c r="H37626"/>
      <c r="I37626"/>
      <c r="J37626"/>
      <c r="U37626" s="43"/>
      <c r="AE37626"/>
    </row>
    <row r="37627" spans="1:31">
      <c r="A37627">
        <v>89000</v>
      </c>
      <c r="B37627" t="s">
        <v>31900</v>
      </c>
      <c r="C37627" t="s">
        <v>33480</v>
      </c>
      <c r="D37627" t="s">
        <v>33476</v>
      </c>
      <c r="E37627"/>
      <c r="F37627"/>
      <c r="G37627"/>
      <c r="H37627"/>
      <c r="I37627"/>
      <c r="J37627"/>
      <c r="U37627" s="43"/>
      <c r="AE37627"/>
    </row>
    <row r="37628" spans="1:31">
      <c r="A37628">
        <v>89290</v>
      </c>
      <c r="B37628" t="s">
        <v>31900</v>
      </c>
      <c r="C37628" t="s">
        <v>33480</v>
      </c>
      <c r="D37628" t="s">
        <v>33476</v>
      </c>
      <c r="E37628"/>
      <c r="F37628"/>
      <c r="G37628"/>
      <c r="H37628"/>
      <c r="I37628"/>
      <c r="J37628"/>
      <c r="U37628" s="43"/>
      <c r="AE37628"/>
    </row>
    <row r="37629" spans="1:31">
      <c r="A37629">
        <v>89200</v>
      </c>
      <c r="B37629" t="s">
        <v>31901</v>
      </c>
      <c r="C37629" t="s">
        <v>33477</v>
      </c>
      <c r="D37629" t="s">
        <v>33476</v>
      </c>
      <c r="E37629"/>
      <c r="F37629"/>
      <c r="G37629"/>
      <c r="H37629"/>
      <c r="I37629"/>
      <c r="J37629"/>
      <c r="U37629" s="43"/>
      <c r="AE37629"/>
    </row>
    <row r="37630" spans="1:31">
      <c r="A37630">
        <v>89190</v>
      </c>
      <c r="B37630" t="s">
        <v>31902</v>
      </c>
      <c r="C37630" t="s">
        <v>33480</v>
      </c>
      <c r="D37630" t="s">
        <v>33476</v>
      </c>
      <c r="E37630"/>
      <c r="F37630"/>
      <c r="G37630"/>
      <c r="H37630"/>
      <c r="I37630"/>
      <c r="J37630"/>
      <c r="U37630" s="43"/>
      <c r="AE37630"/>
    </row>
    <row r="37631" spans="1:31">
      <c r="A37631">
        <v>89430</v>
      </c>
      <c r="B37631" t="s">
        <v>31903</v>
      </c>
      <c r="C37631" t="s">
        <v>33477</v>
      </c>
      <c r="D37631" t="s">
        <v>33476</v>
      </c>
      <c r="E37631"/>
      <c r="F37631"/>
      <c r="G37631"/>
      <c r="H37631"/>
      <c r="I37631"/>
      <c r="J37631"/>
      <c r="U37631" s="43"/>
      <c r="AE37631"/>
    </row>
    <row r="37632" spans="1:31">
      <c r="A37632">
        <v>89400</v>
      </c>
      <c r="B37632" t="s">
        <v>31904</v>
      </c>
      <c r="C37632" t="s">
        <v>33480</v>
      </c>
      <c r="D37632" t="s">
        <v>203</v>
      </c>
      <c r="E37632"/>
      <c r="F37632"/>
      <c r="G37632"/>
      <c r="H37632"/>
      <c r="I37632"/>
      <c r="J37632"/>
      <c r="U37632" s="43"/>
      <c r="AE37632"/>
    </row>
    <row r="37633" spans="1:31">
      <c r="A37633">
        <v>89460</v>
      </c>
      <c r="B37633" t="s">
        <v>31905</v>
      </c>
      <c r="C37633" t="s">
        <v>33477</v>
      </c>
      <c r="D37633" t="s">
        <v>33476</v>
      </c>
      <c r="E37633"/>
      <c r="F37633"/>
      <c r="G37633"/>
      <c r="H37633"/>
      <c r="I37633"/>
      <c r="J37633"/>
      <c r="U37633" s="43"/>
      <c r="AE37633"/>
    </row>
    <row r="37634" spans="1:31">
      <c r="A37634">
        <v>89250</v>
      </c>
      <c r="B37634" t="s">
        <v>2261</v>
      </c>
      <c r="C37634" t="s">
        <v>33480</v>
      </c>
      <c r="D37634" t="s">
        <v>33476</v>
      </c>
      <c r="E37634"/>
      <c r="F37634"/>
      <c r="G37634"/>
      <c r="H37634"/>
      <c r="I37634"/>
      <c r="J37634"/>
      <c r="U37634" s="43"/>
      <c r="AE37634"/>
    </row>
    <row r="37635" spans="1:31">
      <c r="A37635">
        <v>89630</v>
      </c>
      <c r="B37635" t="s">
        <v>9843</v>
      </c>
      <c r="C37635" t="s">
        <v>33477</v>
      </c>
      <c r="D37635" t="s">
        <v>33476</v>
      </c>
      <c r="E37635"/>
      <c r="F37635"/>
      <c r="G37635"/>
      <c r="H37635"/>
      <c r="I37635"/>
      <c r="J37635"/>
      <c r="U37635" s="43"/>
      <c r="AE37635"/>
    </row>
    <row r="37636" spans="1:31">
      <c r="A37636">
        <v>89240</v>
      </c>
      <c r="B37636" t="s">
        <v>17092</v>
      </c>
      <c r="C37636" t="s">
        <v>33480</v>
      </c>
      <c r="D37636" t="s">
        <v>33481</v>
      </c>
      <c r="E37636"/>
      <c r="F37636"/>
      <c r="G37636"/>
      <c r="H37636"/>
      <c r="I37636"/>
      <c r="J37636"/>
      <c r="U37636" s="43"/>
      <c r="AE37636"/>
    </row>
    <row r="37637" spans="1:31">
      <c r="A37637">
        <v>89800</v>
      </c>
      <c r="B37637" t="s">
        <v>31906</v>
      </c>
      <c r="C37637" t="s">
        <v>33480</v>
      </c>
      <c r="D37637" t="s">
        <v>33476</v>
      </c>
      <c r="E37637"/>
      <c r="F37637"/>
      <c r="G37637"/>
      <c r="H37637"/>
      <c r="I37637"/>
      <c r="J37637"/>
      <c r="U37637" s="43"/>
      <c r="AE37637"/>
    </row>
    <row r="37638" spans="1:31">
      <c r="A37638">
        <v>89210</v>
      </c>
      <c r="B37638" t="s">
        <v>31907</v>
      </c>
      <c r="C37638" t="s">
        <v>33480</v>
      </c>
      <c r="D37638" t="s">
        <v>203</v>
      </c>
      <c r="E37638"/>
      <c r="F37638"/>
      <c r="G37638"/>
      <c r="H37638"/>
      <c r="I37638"/>
      <c r="J37638"/>
      <c r="U37638" s="43"/>
      <c r="AE37638"/>
    </row>
    <row r="37639" spans="1:31">
      <c r="A37639">
        <v>89150</v>
      </c>
      <c r="B37639" t="s">
        <v>31908</v>
      </c>
      <c r="C37639" t="s">
        <v>33480</v>
      </c>
      <c r="D37639" t="s">
        <v>33476</v>
      </c>
      <c r="E37639"/>
      <c r="F37639"/>
      <c r="G37639"/>
      <c r="H37639"/>
      <c r="I37639"/>
      <c r="J37639"/>
      <c r="U37639" s="43"/>
      <c r="AE37639"/>
    </row>
    <row r="37640" spans="1:31">
      <c r="A37640">
        <v>89410</v>
      </c>
      <c r="B37640" t="s">
        <v>31909</v>
      </c>
      <c r="C37640" t="s">
        <v>33480</v>
      </c>
      <c r="D37640" t="e">
        <v>#N/A</v>
      </c>
      <c r="E37640"/>
      <c r="F37640"/>
      <c r="G37640"/>
      <c r="H37640"/>
      <c r="I37640"/>
      <c r="J37640"/>
      <c r="U37640" s="43"/>
      <c r="AE37640"/>
    </row>
    <row r="37641" spans="1:31">
      <c r="A37641">
        <v>89360</v>
      </c>
      <c r="B37641" t="s">
        <v>31910</v>
      </c>
      <c r="C37641" t="s">
        <v>33480</v>
      </c>
      <c r="D37641" t="s">
        <v>33476</v>
      </c>
      <c r="E37641"/>
      <c r="F37641"/>
      <c r="G37641"/>
      <c r="H37641"/>
      <c r="I37641"/>
      <c r="J37641"/>
      <c r="U37641" s="43"/>
      <c r="AE37641"/>
    </row>
    <row r="37642" spans="1:31">
      <c r="A37642">
        <v>89700</v>
      </c>
      <c r="B37642" t="s">
        <v>31911</v>
      </c>
      <c r="C37642" t="s">
        <v>33477</v>
      </c>
      <c r="D37642" t="s">
        <v>33476</v>
      </c>
      <c r="E37642"/>
      <c r="F37642"/>
      <c r="G37642"/>
      <c r="H37642"/>
      <c r="I37642"/>
      <c r="J37642"/>
      <c r="U37642" s="43"/>
      <c r="AE37642"/>
    </row>
    <row r="37643" spans="1:31">
      <c r="A37643">
        <v>89270</v>
      </c>
      <c r="B37643" t="s">
        <v>31912</v>
      </c>
      <c r="C37643" t="s">
        <v>33480</v>
      </c>
      <c r="D37643" t="s">
        <v>33476</v>
      </c>
      <c r="E37643"/>
      <c r="F37643"/>
      <c r="G37643"/>
      <c r="H37643"/>
      <c r="I37643"/>
      <c r="J37643"/>
      <c r="U37643" s="43"/>
      <c r="AE37643"/>
    </row>
    <row r="37644" spans="1:31">
      <c r="A37644">
        <v>89570</v>
      </c>
      <c r="B37644" t="s">
        <v>31913</v>
      </c>
      <c r="C37644" t="s">
        <v>33480</v>
      </c>
      <c r="D37644" t="s">
        <v>33482</v>
      </c>
      <c r="E37644"/>
      <c r="F37644"/>
      <c r="G37644"/>
      <c r="H37644"/>
      <c r="I37644"/>
      <c r="J37644"/>
      <c r="U37644" s="43"/>
      <c r="AE37644"/>
    </row>
    <row r="37645" spans="1:31">
      <c r="A37645">
        <v>89420</v>
      </c>
      <c r="B37645" t="s">
        <v>31914</v>
      </c>
      <c r="C37645" t="s">
        <v>33477</v>
      </c>
      <c r="D37645" t="s">
        <v>33476</v>
      </c>
      <c r="E37645"/>
      <c r="F37645"/>
      <c r="G37645"/>
      <c r="H37645"/>
      <c r="I37645"/>
      <c r="J37645"/>
      <c r="U37645" s="43"/>
      <c r="AE37645"/>
    </row>
    <row r="37646" spans="1:31">
      <c r="A37646">
        <v>89440</v>
      </c>
      <c r="B37646" t="s">
        <v>17534</v>
      </c>
      <c r="C37646" t="s">
        <v>33477</v>
      </c>
      <c r="D37646" t="s">
        <v>33476</v>
      </c>
      <c r="E37646"/>
      <c r="F37646"/>
      <c r="G37646"/>
      <c r="H37646"/>
      <c r="I37646"/>
      <c r="J37646"/>
      <c r="U37646" s="43"/>
      <c r="AE37646"/>
    </row>
    <row r="37647" spans="1:31">
      <c r="A37647">
        <v>89200</v>
      </c>
      <c r="B37647" t="s">
        <v>31915</v>
      </c>
      <c r="C37647" t="s">
        <v>33477</v>
      </c>
      <c r="D37647" t="s">
        <v>33476</v>
      </c>
      <c r="E37647"/>
      <c r="F37647"/>
      <c r="G37647"/>
      <c r="H37647"/>
      <c r="I37647"/>
      <c r="J37647"/>
      <c r="U37647" s="43"/>
      <c r="AE37647"/>
    </row>
    <row r="37648" spans="1:31">
      <c r="A37648">
        <v>89230</v>
      </c>
      <c r="B37648" t="s">
        <v>31916</v>
      </c>
      <c r="C37648" t="s">
        <v>33480</v>
      </c>
      <c r="D37648" t="e">
        <v>#N/A</v>
      </c>
      <c r="E37648"/>
      <c r="F37648"/>
      <c r="G37648"/>
      <c r="H37648"/>
      <c r="I37648"/>
      <c r="J37648"/>
      <c r="U37648" s="43"/>
      <c r="AE37648"/>
    </row>
    <row r="37649" spans="1:31">
      <c r="A37649">
        <v>89220</v>
      </c>
      <c r="B37649" t="s">
        <v>31917</v>
      </c>
      <c r="C37649" t="s">
        <v>33477</v>
      </c>
      <c r="D37649" t="s">
        <v>33476</v>
      </c>
      <c r="E37649"/>
      <c r="F37649"/>
      <c r="G37649"/>
      <c r="H37649"/>
      <c r="I37649"/>
      <c r="J37649"/>
      <c r="U37649" s="43"/>
      <c r="AE37649"/>
    </row>
    <row r="37650" spans="1:31">
      <c r="A37650">
        <v>89770</v>
      </c>
      <c r="B37650" t="s">
        <v>31918</v>
      </c>
      <c r="C37650" t="s">
        <v>33477</v>
      </c>
      <c r="D37650" t="s">
        <v>33476</v>
      </c>
      <c r="E37650"/>
      <c r="F37650"/>
      <c r="G37650"/>
      <c r="H37650"/>
      <c r="I37650"/>
      <c r="J37650"/>
      <c r="U37650" s="43"/>
      <c r="AE37650"/>
    </row>
    <row r="37651" spans="1:31">
      <c r="A37651">
        <v>89660</v>
      </c>
      <c r="B37651" t="s">
        <v>28981</v>
      </c>
      <c r="C37651" t="s">
        <v>33477</v>
      </c>
      <c r="D37651" t="s">
        <v>33476</v>
      </c>
      <c r="E37651"/>
      <c r="F37651"/>
      <c r="G37651"/>
      <c r="H37651"/>
      <c r="I37651"/>
      <c r="J37651"/>
      <c r="U37651" s="43"/>
      <c r="AE37651"/>
    </row>
    <row r="37652" spans="1:31">
      <c r="A37652">
        <v>89400</v>
      </c>
      <c r="B37652" t="s">
        <v>31919</v>
      </c>
      <c r="C37652" t="s">
        <v>33480</v>
      </c>
      <c r="D37652" t="s">
        <v>203</v>
      </c>
      <c r="E37652"/>
      <c r="F37652"/>
      <c r="G37652"/>
      <c r="H37652"/>
      <c r="I37652"/>
      <c r="J37652"/>
      <c r="U37652" s="43"/>
      <c r="AE37652"/>
    </row>
    <row r="37653" spans="1:31">
      <c r="A37653">
        <v>89500</v>
      </c>
      <c r="B37653" t="s">
        <v>13221</v>
      </c>
      <c r="C37653" t="s">
        <v>33480</v>
      </c>
      <c r="D37653" t="s">
        <v>33476</v>
      </c>
      <c r="E37653"/>
      <c r="F37653"/>
      <c r="G37653"/>
      <c r="H37653"/>
      <c r="I37653"/>
      <c r="J37653"/>
      <c r="U37653" s="43"/>
      <c r="AE37653"/>
    </row>
    <row r="37654" spans="1:31">
      <c r="A37654">
        <v>89113</v>
      </c>
      <c r="B37654" t="s">
        <v>31920</v>
      </c>
      <c r="C37654" t="s">
        <v>33480</v>
      </c>
      <c r="D37654" t="s">
        <v>203</v>
      </c>
      <c r="E37654"/>
      <c r="F37654"/>
      <c r="G37654"/>
      <c r="H37654"/>
      <c r="I37654"/>
      <c r="J37654"/>
      <c r="U37654" s="43"/>
      <c r="AE37654"/>
    </row>
    <row r="37655" spans="1:31">
      <c r="A37655">
        <v>89150</v>
      </c>
      <c r="B37655" t="s">
        <v>31921</v>
      </c>
      <c r="C37655" t="s">
        <v>33480</v>
      </c>
      <c r="D37655" t="s">
        <v>33476</v>
      </c>
      <c r="E37655"/>
      <c r="F37655"/>
      <c r="G37655"/>
      <c r="H37655"/>
      <c r="I37655"/>
      <c r="J37655"/>
      <c r="U37655" s="43"/>
      <c r="AE37655"/>
    </row>
    <row r="37656" spans="1:31">
      <c r="A37656">
        <v>89210</v>
      </c>
      <c r="B37656" t="s">
        <v>31922</v>
      </c>
      <c r="C37656" t="s">
        <v>33480</v>
      </c>
      <c r="D37656" t="s">
        <v>203</v>
      </c>
      <c r="E37656"/>
      <c r="F37656"/>
      <c r="G37656"/>
      <c r="H37656"/>
      <c r="I37656"/>
      <c r="J37656"/>
      <c r="U37656" s="43"/>
      <c r="AE37656"/>
    </row>
    <row r="37657" spans="1:31">
      <c r="A37657">
        <v>89210</v>
      </c>
      <c r="B37657" t="s">
        <v>31922</v>
      </c>
      <c r="C37657" t="s">
        <v>33480</v>
      </c>
      <c r="D37657" t="s">
        <v>203</v>
      </c>
      <c r="E37657"/>
      <c r="F37657"/>
      <c r="G37657"/>
      <c r="H37657"/>
      <c r="I37657"/>
      <c r="J37657"/>
      <c r="U37657" s="43"/>
      <c r="AE37657"/>
    </row>
    <row r="37658" spans="1:31">
      <c r="A37658">
        <v>89400</v>
      </c>
      <c r="B37658" t="s">
        <v>273</v>
      </c>
      <c r="C37658" t="s">
        <v>33480</v>
      </c>
      <c r="D37658" t="s">
        <v>203</v>
      </c>
      <c r="E37658"/>
      <c r="F37658"/>
      <c r="G37658"/>
      <c r="H37658"/>
      <c r="I37658"/>
      <c r="J37658"/>
      <c r="U37658" s="43"/>
      <c r="AE37658"/>
    </row>
    <row r="37659" spans="1:31">
      <c r="A37659">
        <v>89660</v>
      </c>
      <c r="B37659" t="s">
        <v>31923</v>
      </c>
      <c r="C37659" t="s">
        <v>33477</v>
      </c>
      <c r="D37659" t="s">
        <v>33476</v>
      </c>
      <c r="E37659"/>
      <c r="F37659"/>
      <c r="G37659"/>
      <c r="H37659"/>
      <c r="I37659"/>
      <c r="J37659"/>
      <c r="U37659" s="43"/>
      <c r="AE37659"/>
    </row>
    <row r="37660" spans="1:31">
      <c r="A37660">
        <v>89630</v>
      </c>
      <c r="B37660" t="s">
        <v>6728</v>
      </c>
      <c r="C37660" t="s">
        <v>33477</v>
      </c>
      <c r="D37660" t="s">
        <v>33476</v>
      </c>
      <c r="E37660"/>
      <c r="F37660"/>
      <c r="G37660"/>
      <c r="H37660"/>
      <c r="I37660"/>
      <c r="J37660"/>
      <c r="U37660" s="43"/>
      <c r="AE37660"/>
    </row>
    <row r="37661" spans="1:31">
      <c r="A37661">
        <v>89400</v>
      </c>
      <c r="B37661" t="s">
        <v>31924</v>
      </c>
      <c r="C37661" t="s">
        <v>33480</v>
      </c>
      <c r="D37661" t="s">
        <v>203</v>
      </c>
      <c r="E37661"/>
      <c r="F37661"/>
      <c r="G37661"/>
      <c r="H37661"/>
      <c r="I37661"/>
      <c r="J37661"/>
      <c r="U37661" s="43"/>
      <c r="AE37661"/>
    </row>
    <row r="37662" spans="1:31">
      <c r="A37662">
        <v>89500</v>
      </c>
      <c r="B37662" t="s">
        <v>17561</v>
      </c>
      <c r="C37662" t="s">
        <v>33480</v>
      </c>
      <c r="D37662" t="s">
        <v>33476</v>
      </c>
      <c r="E37662"/>
      <c r="F37662"/>
      <c r="G37662"/>
      <c r="H37662"/>
      <c r="I37662"/>
      <c r="J37662"/>
      <c r="U37662" s="43"/>
      <c r="AE37662"/>
    </row>
    <row r="37663" spans="1:31">
      <c r="A37663">
        <v>89360</v>
      </c>
      <c r="B37663" t="s">
        <v>31925</v>
      </c>
      <c r="C37663" t="s">
        <v>33480</v>
      </c>
      <c r="D37663" t="s">
        <v>33476</v>
      </c>
      <c r="E37663"/>
      <c r="F37663"/>
      <c r="G37663"/>
      <c r="H37663"/>
      <c r="I37663"/>
      <c r="J37663"/>
      <c r="U37663" s="43"/>
      <c r="AE37663"/>
    </row>
    <row r="37664" spans="1:31">
      <c r="A37664">
        <v>89360</v>
      </c>
      <c r="B37664" t="s">
        <v>31926</v>
      </c>
      <c r="C37664" t="s">
        <v>33480</v>
      </c>
      <c r="D37664" t="s">
        <v>33476</v>
      </c>
      <c r="E37664"/>
      <c r="F37664"/>
      <c r="G37664"/>
      <c r="H37664"/>
      <c r="I37664"/>
      <c r="J37664"/>
      <c r="U37664" s="43"/>
      <c r="AE37664"/>
    </row>
    <row r="37665" spans="1:31">
      <c r="A37665">
        <v>89116</v>
      </c>
      <c r="B37665" t="s">
        <v>31927</v>
      </c>
      <c r="C37665" t="s">
        <v>33480</v>
      </c>
      <c r="D37665" t="s">
        <v>33482</v>
      </c>
      <c r="E37665"/>
      <c r="F37665"/>
      <c r="G37665"/>
      <c r="H37665"/>
      <c r="I37665"/>
      <c r="J37665"/>
      <c r="U37665" s="43"/>
      <c r="AE37665"/>
    </row>
    <row r="37666" spans="1:31">
      <c r="A37666">
        <v>89310</v>
      </c>
      <c r="B37666" t="s">
        <v>31928</v>
      </c>
      <c r="C37666" t="s">
        <v>33477</v>
      </c>
      <c r="D37666" t="s">
        <v>33476</v>
      </c>
      <c r="E37666"/>
      <c r="F37666"/>
      <c r="G37666"/>
      <c r="H37666"/>
      <c r="I37666"/>
      <c r="J37666"/>
      <c r="U37666" s="43"/>
      <c r="AE37666"/>
    </row>
    <row r="37667" spans="1:31">
      <c r="A37667">
        <v>89320</v>
      </c>
      <c r="B37667" t="s">
        <v>1451</v>
      </c>
      <c r="C37667" t="s">
        <v>33480</v>
      </c>
      <c r="D37667" t="s">
        <v>33476</v>
      </c>
      <c r="E37667"/>
      <c r="F37667"/>
      <c r="G37667"/>
      <c r="H37667"/>
      <c r="I37667"/>
      <c r="J37667"/>
      <c r="U37667" s="43"/>
      <c r="AE37667"/>
    </row>
    <row r="37668" spans="1:31">
      <c r="A37668">
        <v>89320</v>
      </c>
      <c r="B37668" t="s">
        <v>31929</v>
      </c>
      <c r="C37668" t="s">
        <v>33480</v>
      </c>
      <c r="D37668" t="s">
        <v>33476</v>
      </c>
      <c r="E37668"/>
      <c r="F37668"/>
      <c r="G37668"/>
      <c r="H37668"/>
      <c r="I37668"/>
      <c r="J37668"/>
      <c r="U37668" s="43"/>
      <c r="AE37668"/>
    </row>
    <row r="37669" spans="1:31">
      <c r="A37669">
        <v>89410</v>
      </c>
      <c r="B37669" t="s">
        <v>31930</v>
      </c>
      <c r="C37669" t="s">
        <v>33480</v>
      </c>
      <c r="D37669" t="e">
        <v>#N/A</v>
      </c>
      <c r="E37669"/>
      <c r="F37669"/>
      <c r="G37669"/>
      <c r="H37669"/>
      <c r="I37669"/>
      <c r="J37669"/>
      <c r="U37669" s="43"/>
      <c r="AE37669"/>
    </row>
    <row r="37670" spans="1:31">
      <c r="A37670">
        <v>89800</v>
      </c>
      <c r="B37670" t="s">
        <v>31931</v>
      </c>
      <c r="C37670" t="s">
        <v>33480</v>
      </c>
      <c r="D37670" t="s">
        <v>33476</v>
      </c>
      <c r="E37670"/>
      <c r="F37670"/>
      <c r="G37670"/>
      <c r="H37670"/>
      <c r="I37670"/>
      <c r="J37670"/>
      <c r="U37670" s="43"/>
      <c r="AE37670"/>
    </row>
    <row r="37671" spans="1:31">
      <c r="A37671">
        <v>89800</v>
      </c>
      <c r="B37671" t="s">
        <v>31931</v>
      </c>
      <c r="C37671" t="s">
        <v>33480</v>
      </c>
      <c r="D37671" t="s">
        <v>33476</v>
      </c>
      <c r="E37671"/>
      <c r="F37671"/>
      <c r="G37671"/>
      <c r="H37671"/>
      <c r="I37671"/>
      <c r="J37671"/>
      <c r="U37671" s="43"/>
      <c r="AE37671"/>
    </row>
    <row r="37672" spans="1:31">
      <c r="A37672">
        <v>89800</v>
      </c>
      <c r="B37672" t="s">
        <v>31931</v>
      </c>
      <c r="C37672" t="s">
        <v>33480</v>
      </c>
      <c r="D37672" t="s">
        <v>33476</v>
      </c>
      <c r="E37672"/>
      <c r="F37672"/>
      <c r="G37672"/>
      <c r="H37672"/>
      <c r="I37672"/>
      <c r="J37672"/>
      <c r="U37672" s="43"/>
      <c r="AE37672"/>
    </row>
    <row r="37673" spans="1:31">
      <c r="A37673">
        <v>89800</v>
      </c>
      <c r="B37673" t="s">
        <v>31931</v>
      </c>
      <c r="C37673" t="s">
        <v>33480</v>
      </c>
      <c r="D37673" t="s">
        <v>33476</v>
      </c>
      <c r="E37673"/>
      <c r="F37673"/>
      <c r="G37673"/>
      <c r="H37673"/>
      <c r="I37673"/>
      <c r="J37673"/>
      <c r="U37673" s="43"/>
      <c r="AE37673"/>
    </row>
    <row r="37674" spans="1:31">
      <c r="A37674">
        <v>89770</v>
      </c>
      <c r="B37674" t="s">
        <v>31932</v>
      </c>
      <c r="C37674" t="s">
        <v>33477</v>
      </c>
      <c r="D37674" t="s">
        <v>33476</v>
      </c>
      <c r="E37674"/>
      <c r="F37674"/>
      <c r="G37674"/>
      <c r="H37674"/>
      <c r="I37674"/>
      <c r="J37674"/>
      <c r="U37674" s="43"/>
      <c r="AE37674"/>
    </row>
    <row r="37675" spans="1:31">
      <c r="A37675">
        <v>89660</v>
      </c>
      <c r="B37675" t="s">
        <v>31933</v>
      </c>
      <c r="C37675" t="s">
        <v>33477</v>
      </c>
      <c r="D37675" t="s">
        <v>33476</v>
      </c>
      <c r="E37675"/>
      <c r="F37675"/>
      <c r="G37675"/>
      <c r="H37675"/>
      <c r="I37675"/>
      <c r="J37675"/>
      <c r="U37675" s="43"/>
      <c r="AE37675"/>
    </row>
    <row r="37676" spans="1:31">
      <c r="A37676">
        <v>89220</v>
      </c>
      <c r="B37676" t="s">
        <v>31934</v>
      </c>
      <c r="C37676" t="s">
        <v>33477</v>
      </c>
      <c r="D37676" t="s">
        <v>33476</v>
      </c>
      <c r="E37676"/>
      <c r="F37676"/>
      <c r="G37676"/>
      <c r="H37676"/>
      <c r="I37676"/>
      <c r="J37676"/>
      <c r="U37676" s="43"/>
      <c r="AE37676"/>
    </row>
    <row r="37677" spans="1:31">
      <c r="A37677">
        <v>89350</v>
      </c>
      <c r="B37677" t="s">
        <v>31935</v>
      </c>
      <c r="C37677" t="s">
        <v>33477</v>
      </c>
      <c r="D37677" t="s">
        <v>33482</v>
      </c>
      <c r="E37677"/>
      <c r="F37677"/>
      <c r="G37677"/>
      <c r="H37677"/>
      <c r="I37677"/>
      <c r="J37677"/>
      <c r="U37677" s="43"/>
      <c r="AE37677"/>
    </row>
    <row r="37678" spans="1:31">
      <c r="A37678">
        <v>89350</v>
      </c>
      <c r="B37678" t="s">
        <v>31935</v>
      </c>
      <c r="C37678" t="s">
        <v>33477</v>
      </c>
      <c r="D37678" t="s">
        <v>33482</v>
      </c>
      <c r="E37678"/>
      <c r="F37678"/>
      <c r="G37678"/>
      <c r="H37678"/>
      <c r="I37678"/>
      <c r="J37678"/>
      <c r="U37678" s="43"/>
      <c r="AE37678"/>
    </row>
    <row r="37679" spans="1:31">
      <c r="A37679">
        <v>89340</v>
      </c>
      <c r="B37679" t="s">
        <v>17577</v>
      </c>
      <c r="C37679" t="s">
        <v>33480</v>
      </c>
      <c r="D37679" t="s">
        <v>33476</v>
      </c>
      <c r="E37679"/>
      <c r="F37679"/>
      <c r="G37679"/>
      <c r="H37679"/>
      <c r="I37679"/>
      <c r="J37679"/>
      <c r="U37679" s="43"/>
      <c r="AE37679"/>
    </row>
    <row r="37680" spans="1:31">
      <c r="A37680">
        <v>89300</v>
      </c>
      <c r="B37680" t="s">
        <v>31936</v>
      </c>
      <c r="C37680" t="s">
        <v>33480</v>
      </c>
      <c r="D37680" t="s">
        <v>33476</v>
      </c>
      <c r="E37680"/>
      <c r="F37680"/>
      <c r="G37680"/>
      <c r="H37680"/>
      <c r="I37680"/>
      <c r="J37680"/>
      <c r="U37680" s="43"/>
      <c r="AE37680"/>
    </row>
    <row r="37681" spans="1:31">
      <c r="A37681">
        <v>89210</v>
      </c>
      <c r="B37681" t="s">
        <v>31937</v>
      </c>
      <c r="C37681" t="s">
        <v>33480</v>
      </c>
      <c r="D37681" t="s">
        <v>203</v>
      </c>
      <c r="E37681"/>
      <c r="F37681"/>
      <c r="G37681"/>
      <c r="H37681"/>
      <c r="I37681"/>
      <c r="J37681"/>
      <c r="U37681" s="43"/>
      <c r="AE37681"/>
    </row>
    <row r="37682" spans="1:31">
      <c r="A37682">
        <v>89290</v>
      </c>
      <c r="B37682" t="s">
        <v>31938</v>
      </c>
      <c r="C37682" t="s">
        <v>33480</v>
      </c>
      <c r="D37682" t="s">
        <v>33476</v>
      </c>
      <c r="E37682"/>
      <c r="F37682"/>
      <c r="G37682"/>
      <c r="H37682"/>
      <c r="I37682"/>
      <c r="J37682"/>
      <c r="U37682" s="43"/>
      <c r="AE37682"/>
    </row>
    <row r="37683" spans="1:31">
      <c r="A37683">
        <v>89300</v>
      </c>
      <c r="B37683" t="s">
        <v>31939</v>
      </c>
      <c r="C37683" t="s">
        <v>33480</v>
      </c>
      <c r="D37683" t="s">
        <v>33476</v>
      </c>
      <c r="E37683"/>
      <c r="F37683"/>
      <c r="G37683"/>
      <c r="H37683"/>
      <c r="I37683"/>
      <c r="J37683"/>
      <c r="U37683" s="43"/>
      <c r="AE37683"/>
    </row>
    <row r="37684" spans="1:31">
      <c r="A37684">
        <v>89260</v>
      </c>
      <c r="B37684" t="s">
        <v>31940</v>
      </c>
      <c r="C37684" t="s">
        <v>33480</v>
      </c>
      <c r="D37684" t="s">
        <v>33476</v>
      </c>
      <c r="E37684"/>
      <c r="F37684"/>
      <c r="G37684"/>
      <c r="H37684"/>
      <c r="I37684"/>
      <c r="J37684"/>
      <c r="U37684" s="43"/>
      <c r="AE37684"/>
    </row>
    <row r="37685" spans="1:31">
      <c r="A37685">
        <v>89800</v>
      </c>
      <c r="B37685" t="s">
        <v>31941</v>
      </c>
      <c r="C37685" t="s">
        <v>33480</v>
      </c>
      <c r="D37685" t="s">
        <v>33476</v>
      </c>
      <c r="E37685"/>
      <c r="F37685"/>
      <c r="G37685"/>
      <c r="H37685"/>
      <c r="I37685"/>
      <c r="J37685"/>
      <c r="U37685" s="43"/>
      <c r="AE37685"/>
    </row>
    <row r="37686" spans="1:31">
      <c r="A37686">
        <v>89113</v>
      </c>
      <c r="B37686" t="s">
        <v>31942</v>
      </c>
      <c r="C37686" t="s">
        <v>33480</v>
      </c>
      <c r="D37686" t="s">
        <v>203</v>
      </c>
      <c r="E37686"/>
      <c r="F37686"/>
      <c r="G37686"/>
      <c r="H37686"/>
      <c r="I37686"/>
      <c r="J37686"/>
      <c r="U37686" s="43"/>
      <c r="AE37686"/>
    </row>
    <row r="37687" spans="1:31">
      <c r="A37687">
        <v>89580</v>
      </c>
      <c r="B37687" t="s">
        <v>31943</v>
      </c>
      <c r="C37687" t="s">
        <v>33477</v>
      </c>
      <c r="D37687" t="s">
        <v>33476</v>
      </c>
      <c r="E37687"/>
      <c r="F37687"/>
      <c r="G37687"/>
      <c r="H37687"/>
      <c r="I37687"/>
      <c r="J37687"/>
      <c r="U37687" s="43"/>
      <c r="AE37687"/>
    </row>
    <row r="37688" spans="1:31">
      <c r="A37688">
        <v>89400</v>
      </c>
      <c r="B37688" t="s">
        <v>3394</v>
      </c>
      <c r="C37688" t="s">
        <v>33480</v>
      </c>
      <c r="D37688" t="s">
        <v>203</v>
      </c>
      <c r="E37688"/>
      <c r="F37688"/>
      <c r="G37688"/>
      <c r="H37688"/>
      <c r="I37688"/>
      <c r="J37688"/>
      <c r="U37688" s="43"/>
      <c r="AE37688"/>
    </row>
    <row r="37689" spans="1:31">
      <c r="A37689">
        <v>89120</v>
      </c>
      <c r="B37689" t="s">
        <v>31944</v>
      </c>
      <c r="C37689" t="s">
        <v>33480</v>
      </c>
      <c r="D37689" t="s">
        <v>33482</v>
      </c>
      <c r="E37689"/>
      <c r="F37689"/>
      <c r="G37689"/>
      <c r="H37689"/>
      <c r="I37689"/>
      <c r="J37689"/>
      <c r="U37689" s="43"/>
      <c r="AE37689"/>
    </row>
    <row r="37690" spans="1:31">
      <c r="A37690">
        <v>89120</v>
      </c>
      <c r="B37690" t="s">
        <v>31944</v>
      </c>
      <c r="C37690" t="s">
        <v>33480</v>
      </c>
      <c r="D37690" t="s">
        <v>33482</v>
      </c>
      <c r="E37690"/>
      <c r="F37690"/>
      <c r="G37690"/>
      <c r="H37690"/>
      <c r="I37690"/>
      <c r="J37690"/>
      <c r="U37690" s="43"/>
      <c r="AE37690"/>
    </row>
    <row r="37691" spans="1:31">
      <c r="A37691">
        <v>89120</v>
      </c>
      <c r="B37691" t="s">
        <v>31944</v>
      </c>
      <c r="C37691" t="s">
        <v>33480</v>
      </c>
      <c r="D37691" t="s">
        <v>33482</v>
      </c>
      <c r="E37691"/>
      <c r="F37691"/>
      <c r="G37691"/>
      <c r="H37691"/>
      <c r="I37691"/>
      <c r="J37691"/>
      <c r="U37691" s="43"/>
      <c r="AE37691"/>
    </row>
    <row r="37692" spans="1:31">
      <c r="A37692">
        <v>89120</v>
      </c>
      <c r="B37692" t="s">
        <v>31944</v>
      </c>
      <c r="C37692" t="s">
        <v>33480</v>
      </c>
      <c r="D37692" t="s">
        <v>33482</v>
      </c>
      <c r="E37692"/>
      <c r="F37692"/>
      <c r="G37692"/>
      <c r="H37692"/>
      <c r="I37692"/>
      <c r="J37692"/>
      <c r="U37692" s="43"/>
      <c r="AE37692"/>
    </row>
    <row r="37693" spans="1:31">
      <c r="A37693">
        <v>89120</v>
      </c>
      <c r="B37693" t="s">
        <v>31944</v>
      </c>
      <c r="C37693" t="s">
        <v>33480</v>
      </c>
      <c r="D37693" t="s">
        <v>33482</v>
      </c>
      <c r="E37693"/>
      <c r="F37693"/>
      <c r="G37693"/>
      <c r="H37693"/>
      <c r="I37693"/>
      <c r="J37693"/>
      <c r="U37693" s="43"/>
      <c r="AE37693"/>
    </row>
    <row r="37694" spans="1:31">
      <c r="A37694">
        <v>89120</v>
      </c>
      <c r="B37694" t="s">
        <v>31944</v>
      </c>
      <c r="C37694" t="s">
        <v>33480</v>
      </c>
      <c r="D37694" t="s">
        <v>33482</v>
      </c>
      <c r="E37694"/>
      <c r="F37694"/>
      <c r="G37694"/>
      <c r="H37694"/>
      <c r="I37694"/>
      <c r="J37694"/>
      <c r="U37694" s="43"/>
      <c r="AE37694"/>
    </row>
    <row r="37695" spans="1:31">
      <c r="A37695">
        <v>89120</v>
      </c>
      <c r="B37695" t="s">
        <v>31944</v>
      </c>
      <c r="C37695" t="s">
        <v>33480</v>
      </c>
      <c r="D37695" t="s">
        <v>33482</v>
      </c>
      <c r="E37695"/>
      <c r="F37695"/>
      <c r="G37695"/>
      <c r="H37695"/>
      <c r="I37695"/>
      <c r="J37695"/>
      <c r="U37695" s="43"/>
      <c r="AE37695"/>
    </row>
    <row r="37696" spans="1:31">
      <c r="A37696">
        <v>89120</v>
      </c>
      <c r="B37696" t="s">
        <v>31944</v>
      </c>
      <c r="C37696" t="s">
        <v>33480</v>
      </c>
      <c r="D37696" t="s">
        <v>33482</v>
      </c>
      <c r="E37696"/>
      <c r="F37696"/>
      <c r="G37696"/>
      <c r="H37696"/>
      <c r="I37696"/>
      <c r="J37696"/>
      <c r="U37696" s="43"/>
      <c r="AE37696"/>
    </row>
    <row r="37697" spans="1:31">
      <c r="A37697">
        <v>89120</v>
      </c>
      <c r="B37697" t="s">
        <v>31944</v>
      </c>
      <c r="C37697" t="s">
        <v>33480</v>
      </c>
      <c r="D37697" t="s">
        <v>33482</v>
      </c>
      <c r="E37697"/>
      <c r="F37697"/>
      <c r="G37697"/>
      <c r="H37697"/>
      <c r="I37697"/>
      <c r="J37697"/>
      <c r="U37697" s="43"/>
      <c r="AE37697"/>
    </row>
    <row r="37698" spans="1:31">
      <c r="A37698">
        <v>89120</v>
      </c>
      <c r="B37698" t="s">
        <v>31944</v>
      </c>
      <c r="C37698" t="s">
        <v>33480</v>
      </c>
      <c r="D37698" t="s">
        <v>33482</v>
      </c>
      <c r="E37698"/>
      <c r="F37698"/>
      <c r="G37698"/>
      <c r="H37698"/>
      <c r="I37698"/>
      <c r="J37698"/>
      <c r="U37698" s="43"/>
      <c r="AE37698"/>
    </row>
    <row r="37699" spans="1:31">
      <c r="A37699">
        <v>89120</v>
      </c>
      <c r="B37699" t="s">
        <v>31944</v>
      </c>
      <c r="C37699" t="s">
        <v>33480</v>
      </c>
      <c r="D37699" t="s">
        <v>33482</v>
      </c>
      <c r="E37699"/>
      <c r="F37699"/>
      <c r="G37699"/>
      <c r="H37699"/>
      <c r="I37699"/>
      <c r="J37699"/>
      <c r="U37699" s="43"/>
      <c r="AE37699"/>
    </row>
    <row r="37700" spans="1:31">
      <c r="A37700">
        <v>89120</v>
      </c>
      <c r="B37700" t="s">
        <v>31944</v>
      </c>
      <c r="C37700" t="s">
        <v>33480</v>
      </c>
      <c r="D37700" t="s">
        <v>33482</v>
      </c>
      <c r="E37700"/>
      <c r="F37700"/>
      <c r="G37700"/>
      <c r="H37700"/>
      <c r="I37700"/>
      <c r="J37700"/>
      <c r="U37700" s="43"/>
      <c r="AE37700"/>
    </row>
    <row r="37701" spans="1:31">
      <c r="A37701">
        <v>89120</v>
      </c>
      <c r="B37701" t="s">
        <v>31944</v>
      </c>
      <c r="C37701" t="s">
        <v>33480</v>
      </c>
      <c r="D37701" t="s">
        <v>33482</v>
      </c>
      <c r="E37701"/>
      <c r="F37701"/>
      <c r="G37701"/>
      <c r="H37701"/>
      <c r="I37701"/>
      <c r="J37701"/>
      <c r="U37701" s="43"/>
      <c r="AE37701"/>
    </row>
    <row r="37702" spans="1:31">
      <c r="A37702">
        <v>89120</v>
      </c>
      <c r="B37702" t="s">
        <v>31944</v>
      </c>
      <c r="C37702" t="s">
        <v>33480</v>
      </c>
      <c r="D37702" t="s">
        <v>33482</v>
      </c>
      <c r="E37702"/>
      <c r="F37702"/>
      <c r="G37702"/>
      <c r="H37702"/>
      <c r="I37702"/>
      <c r="J37702"/>
      <c r="U37702" s="43"/>
      <c r="AE37702"/>
    </row>
    <row r="37703" spans="1:31">
      <c r="A37703">
        <v>89160</v>
      </c>
      <c r="B37703" t="s">
        <v>31945</v>
      </c>
      <c r="C37703" t="s">
        <v>33477</v>
      </c>
      <c r="D37703" t="s">
        <v>33476</v>
      </c>
      <c r="E37703"/>
      <c r="F37703"/>
      <c r="G37703"/>
      <c r="H37703"/>
      <c r="I37703"/>
      <c r="J37703"/>
      <c r="U37703" s="43"/>
      <c r="AE37703"/>
    </row>
    <row r="37704" spans="1:31">
      <c r="A37704">
        <v>89110</v>
      </c>
      <c r="B37704" t="s">
        <v>6130</v>
      </c>
      <c r="C37704" t="s">
        <v>33480</v>
      </c>
      <c r="D37704" t="s">
        <v>33481</v>
      </c>
      <c r="E37704"/>
      <c r="F37704"/>
      <c r="G37704"/>
      <c r="H37704"/>
      <c r="I37704"/>
      <c r="J37704"/>
      <c r="U37704" s="43"/>
      <c r="AE37704"/>
    </row>
    <row r="37705" spans="1:31">
      <c r="A37705">
        <v>89630</v>
      </c>
      <c r="B37705" t="s">
        <v>31946</v>
      </c>
      <c r="C37705" t="s">
        <v>33477</v>
      </c>
      <c r="D37705" t="s">
        <v>33476</v>
      </c>
      <c r="E37705"/>
      <c r="F37705"/>
      <c r="G37705"/>
      <c r="H37705"/>
      <c r="I37705"/>
      <c r="J37705"/>
      <c r="U37705" s="43"/>
      <c r="AE37705"/>
    </row>
    <row r="37706" spans="1:31">
      <c r="A37706">
        <v>89660</v>
      </c>
      <c r="B37706" t="s">
        <v>31947</v>
      </c>
      <c r="C37706" t="s">
        <v>33477</v>
      </c>
      <c r="D37706" t="s">
        <v>33476</v>
      </c>
      <c r="E37706"/>
      <c r="F37706"/>
      <c r="G37706"/>
      <c r="H37706"/>
      <c r="I37706"/>
      <c r="J37706"/>
      <c r="U37706" s="43"/>
      <c r="AE37706"/>
    </row>
    <row r="37707" spans="1:31">
      <c r="A37707">
        <v>89310</v>
      </c>
      <c r="B37707" t="s">
        <v>31948</v>
      </c>
      <c r="C37707" t="s">
        <v>33477</v>
      </c>
      <c r="D37707" t="s">
        <v>33476</v>
      </c>
      <c r="E37707"/>
      <c r="F37707"/>
      <c r="G37707"/>
      <c r="H37707"/>
      <c r="I37707"/>
      <c r="J37707"/>
      <c r="U37707" s="43"/>
      <c r="AE37707"/>
    </row>
    <row r="37708" spans="1:31">
      <c r="A37708">
        <v>89340</v>
      </c>
      <c r="B37708" t="s">
        <v>6134</v>
      </c>
      <c r="C37708" t="s">
        <v>33480</v>
      </c>
      <c r="D37708" t="s">
        <v>33476</v>
      </c>
      <c r="E37708"/>
      <c r="F37708"/>
      <c r="G37708"/>
      <c r="H37708"/>
      <c r="I37708"/>
      <c r="J37708"/>
      <c r="U37708" s="43"/>
      <c r="AE37708"/>
    </row>
    <row r="37709" spans="1:31">
      <c r="A37709">
        <v>89500</v>
      </c>
      <c r="B37709" t="s">
        <v>20711</v>
      </c>
      <c r="C37709" t="s">
        <v>33480</v>
      </c>
      <c r="D37709" t="s">
        <v>33476</v>
      </c>
      <c r="E37709"/>
      <c r="F37709"/>
      <c r="G37709"/>
      <c r="H37709"/>
      <c r="I37709"/>
      <c r="J37709"/>
      <c r="U37709" s="43"/>
      <c r="AE37709"/>
    </row>
    <row r="37710" spans="1:31">
      <c r="A37710">
        <v>89800</v>
      </c>
      <c r="B37710" t="s">
        <v>31949</v>
      </c>
      <c r="C37710" t="s">
        <v>33480</v>
      </c>
      <c r="D37710" t="s">
        <v>33476</v>
      </c>
      <c r="E37710"/>
      <c r="F37710"/>
      <c r="G37710"/>
      <c r="H37710"/>
      <c r="I37710"/>
      <c r="J37710"/>
      <c r="U37710" s="43"/>
      <c r="AE37710"/>
    </row>
    <row r="37711" spans="1:31">
      <c r="A37711">
        <v>89250</v>
      </c>
      <c r="B37711" t="s">
        <v>31950</v>
      </c>
      <c r="C37711" t="s">
        <v>33480</v>
      </c>
      <c r="D37711" t="s">
        <v>33476</v>
      </c>
      <c r="E37711"/>
      <c r="F37711"/>
      <c r="G37711"/>
      <c r="H37711"/>
      <c r="I37711"/>
      <c r="J37711"/>
      <c r="U37711" s="43"/>
      <c r="AE37711"/>
    </row>
    <row r="37712" spans="1:31">
      <c r="A37712">
        <v>89700</v>
      </c>
      <c r="B37712" t="s">
        <v>31951</v>
      </c>
      <c r="C37712" t="s">
        <v>33477</v>
      </c>
      <c r="D37712" t="s">
        <v>33476</v>
      </c>
      <c r="E37712"/>
      <c r="F37712"/>
      <c r="G37712"/>
      <c r="H37712"/>
      <c r="I37712"/>
      <c r="J37712"/>
      <c r="U37712" s="43"/>
      <c r="AE37712"/>
    </row>
    <row r="37713" spans="1:31">
      <c r="A37713">
        <v>89400</v>
      </c>
      <c r="B37713" t="s">
        <v>31952</v>
      </c>
      <c r="C37713" t="s">
        <v>33480</v>
      </c>
      <c r="D37713" t="s">
        <v>203</v>
      </c>
      <c r="E37713"/>
      <c r="F37713"/>
      <c r="G37713"/>
      <c r="H37713"/>
      <c r="I37713"/>
      <c r="J37713"/>
      <c r="U37713" s="43"/>
      <c r="AE37713"/>
    </row>
    <row r="37714" spans="1:31">
      <c r="A37714">
        <v>89690</v>
      </c>
      <c r="B37714" t="s">
        <v>31953</v>
      </c>
      <c r="C37714" t="s">
        <v>33480</v>
      </c>
      <c r="D37714" t="e">
        <v>#N/A</v>
      </c>
      <c r="E37714"/>
      <c r="F37714"/>
      <c r="G37714"/>
      <c r="H37714"/>
      <c r="I37714"/>
      <c r="J37714"/>
      <c r="U37714" s="43"/>
      <c r="AE37714"/>
    </row>
    <row r="37715" spans="1:31">
      <c r="A37715">
        <v>89600</v>
      </c>
      <c r="B37715" t="s">
        <v>31954</v>
      </c>
      <c r="C37715" t="s">
        <v>33480</v>
      </c>
      <c r="D37715" t="s">
        <v>33476</v>
      </c>
      <c r="E37715"/>
      <c r="F37715"/>
      <c r="G37715"/>
      <c r="H37715"/>
      <c r="I37715"/>
      <c r="J37715"/>
      <c r="U37715" s="43"/>
      <c r="AE37715"/>
    </row>
    <row r="37716" spans="1:31">
      <c r="A37716">
        <v>89240</v>
      </c>
      <c r="B37716" t="s">
        <v>6776</v>
      </c>
      <c r="C37716" t="s">
        <v>33480</v>
      </c>
      <c r="D37716" t="s">
        <v>33481</v>
      </c>
      <c r="E37716"/>
      <c r="F37716"/>
      <c r="G37716"/>
      <c r="H37716"/>
      <c r="I37716"/>
      <c r="J37716"/>
      <c r="U37716" s="43"/>
      <c r="AE37716"/>
    </row>
    <row r="37717" spans="1:31">
      <c r="A37717">
        <v>89800</v>
      </c>
      <c r="B37717" t="s">
        <v>31955</v>
      </c>
      <c r="C37717" t="s">
        <v>33480</v>
      </c>
      <c r="D37717" t="s">
        <v>33476</v>
      </c>
      <c r="E37717"/>
      <c r="F37717"/>
      <c r="G37717"/>
      <c r="H37717"/>
      <c r="I37717"/>
      <c r="J37717"/>
      <c r="U37717" s="43"/>
      <c r="AE37717"/>
    </row>
    <row r="37718" spans="1:31">
      <c r="A37718">
        <v>89400</v>
      </c>
      <c r="B37718" t="s">
        <v>31956</v>
      </c>
      <c r="C37718" t="s">
        <v>33480</v>
      </c>
      <c r="D37718" t="s">
        <v>203</v>
      </c>
      <c r="E37718"/>
      <c r="F37718"/>
      <c r="G37718"/>
      <c r="H37718"/>
      <c r="I37718"/>
      <c r="J37718"/>
      <c r="U37718" s="43"/>
      <c r="AE37718"/>
    </row>
    <row r="37719" spans="1:31">
      <c r="A37719">
        <v>89530</v>
      </c>
      <c r="B37719" t="s">
        <v>31957</v>
      </c>
      <c r="C37719" t="s">
        <v>33480</v>
      </c>
      <c r="D37719" t="e">
        <v>#N/A</v>
      </c>
      <c r="E37719"/>
      <c r="F37719"/>
      <c r="G37719"/>
      <c r="H37719"/>
      <c r="I37719"/>
      <c r="J37719"/>
      <c r="U37719" s="43"/>
      <c r="AE37719"/>
    </row>
    <row r="37720" spans="1:31">
      <c r="A37720">
        <v>89190</v>
      </c>
      <c r="B37720" t="s">
        <v>31958</v>
      </c>
      <c r="C37720" t="s">
        <v>33480</v>
      </c>
      <c r="D37720" t="s">
        <v>33476</v>
      </c>
      <c r="E37720"/>
      <c r="F37720"/>
      <c r="G37720"/>
      <c r="H37720"/>
      <c r="I37720"/>
      <c r="J37720"/>
      <c r="U37720" s="43"/>
      <c r="AE37720"/>
    </row>
    <row r="37721" spans="1:31">
      <c r="A37721">
        <v>89700</v>
      </c>
      <c r="B37721" t="s">
        <v>31959</v>
      </c>
      <c r="C37721" t="s">
        <v>33477</v>
      </c>
      <c r="D37721" t="s">
        <v>33476</v>
      </c>
      <c r="E37721"/>
      <c r="F37721"/>
      <c r="G37721"/>
      <c r="H37721"/>
      <c r="I37721"/>
      <c r="J37721"/>
      <c r="U37721" s="43"/>
      <c r="AE37721"/>
    </row>
    <row r="37722" spans="1:31">
      <c r="A37722">
        <v>89100</v>
      </c>
      <c r="B37722" t="s">
        <v>31960</v>
      </c>
      <c r="C37722" t="s">
        <v>33480</v>
      </c>
      <c r="D37722" t="s">
        <v>33476</v>
      </c>
      <c r="E37722"/>
      <c r="F37722"/>
      <c r="G37722"/>
      <c r="H37722"/>
      <c r="I37722"/>
      <c r="J37722"/>
      <c r="U37722" s="43"/>
      <c r="AE37722"/>
    </row>
    <row r="37723" spans="1:31">
      <c r="A37723">
        <v>89140</v>
      </c>
      <c r="B37723" t="s">
        <v>31961</v>
      </c>
      <c r="C37723" t="s">
        <v>33480</v>
      </c>
      <c r="D37723" t="s">
        <v>33476</v>
      </c>
      <c r="E37723"/>
      <c r="F37723"/>
      <c r="G37723"/>
      <c r="H37723"/>
      <c r="I37723"/>
      <c r="J37723"/>
      <c r="U37723" s="43"/>
      <c r="AE37723"/>
    </row>
    <row r="37724" spans="1:31">
      <c r="A37724">
        <v>89500</v>
      </c>
      <c r="B37724" t="s">
        <v>31962</v>
      </c>
      <c r="C37724" t="s">
        <v>33480</v>
      </c>
      <c r="D37724" t="s">
        <v>33476</v>
      </c>
      <c r="E37724"/>
      <c r="F37724"/>
      <c r="G37724"/>
      <c r="H37724"/>
      <c r="I37724"/>
      <c r="J37724"/>
      <c r="U37724" s="43"/>
      <c r="AE37724"/>
    </row>
    <row r="37725" spans="1:31">
      <c r="A37725">
        <v>89580</v>
      </c>
      <c r="B37725" t="s">
        <v>31963</v>
      </c>
      <c r="C37725" t="s">
        <v>33477</v>
      </c>
      <c r="D37725" t="s">
        <v>33476</v>
      </c>
      <c r="E37725"/>
      <c r="F37725"/>
      <c r="G37725"/>
      <c r="H37725"/>
      <c r="I37725"/>
      <c r="J37725"/>
      <c r="U37725" s="43"/>
      <c r="AE37725"/>
    </row>
    <row r="37726" spans="1:31">
      <c r="A37726">
        <v>89580</v>
      </c>
      <c r="B37726" t="s">
        <v>31964</v>
      </c>
      <c r="C37726" t="s">
        <v>33477</v>
      </c>
      <c r="D37726" t="s">
        <v>33476</v>
      </c>
      <c r="E37726"/>
      <c r="F37726"/>
      <c r="G37726"/>
      <c r="H37726"/>
      <c r="I37726"/>
      <c r="J37726"/>
      <c r="U37726" s="43"/>
      <c r="AE37726"/>
    </row>
    <row r="37727" spans="1:31">
      <c r="A37727">
        <v>89480</v>
      </c>
      <c r="B37727" t="s">
        <v>31965</v>
      </c>
      <c r="C37727" t="s">
        <v>33477</v>
      </c>
      <c r="D37727" t="s">
        <v>33476</v>
      </c>
      <c r="E37727"/>
      <c r="F37727"/>
      <c r="G37727"/>
      <c r="H37727"/>
      <c r="I37727"/>
      <c r="J37727"/>
      <c r="U37727" s="43"/>
      <c r="AE37727"/>
    </row>
    <row r="37728" spans="1:31">
      <c r="A37728">
        <v>89320</v>
      </c>
      <c r="B37728" t="s">
        <v>31966</v>
      </c>
      <c r="C37728" t="s">
        <v>33480</v>
      </c>
      <c r="D37728" t="s">
        <v>33476</v>
      </c>
      <c r="E37728"/>
      <c r="F37728"/>
      <c r="G37728"/>
      <c r="H37728"/>
      <c r="I37728"/>
      <c r="J37728"/>
      <c r="U37728" s="43"/>
      <c r="AE37728"/>
    </row>
    <row r="37729" spans="1:31">
      <c r="A37729">
        <v>89190</v>
      </c>
      <c r="B37729" t="s">
        <v>31967</v>
      </c>
      <c r="C37729" t="s">
        <v>33480</v>
      </c>
      <c r="D37729" t="s">
        <v>33476</v>
      </c>
      <c r="E37729"/>
      <c r="F37729"/>
      <c r="G37729"/>
      <c r="H37729"/>
      <c r="I37729"/>
      <c r="J37729"/>
      <c r="U37729" s="43"/>
      <c r="AE37729"/>
    </row>
    <row r="37730" spans="1:31">
      <c r="A37730">
        <v>89800</v>
      </c>
      <c r="B37730" t="s">
        <v>31968</v>
      </c>
      <c r="C37730" t="s">
        <v>33480</v>
      </c>
      <c r="D37730" t="s">
        <v>33476</v>
      </c>
      <c r="E37730"/>
      <c r="F37730"/>
      <c r="G37730"/>
      <c r="H37730"/>
      <c r="I37730"/>
      <c r="J37730"/>
      <c r="U37730" s="43"/>
      <c r="AE37730"/>
    </row>
    <row r="37731" spans="1:31">
      <c r="A37731">
        <v>89140</v>
      </c>
      <c r="B37731" t="s">
        <v>31969</v>
      </c>
      <c r="C37731" t="s">
        <v>33480</v>
      </c>
      <c r="D37731" t="s">
        <v>33476</v>
      </c>
      <c r="E37731"/>
      <c r="F37731"/>
      <c r="G37731"/>
      <c r="H37731"/>
      <c r="I37731"/>
      <c r="J37731"/>
      <c r="U37731" s="43"/>
      <c r="AE37731"/>
    </row>
    <row r="37732" spans="1:31">
      <c r="A37732">
        <v>89560</v>
      </c>
      <c r="B37732" t="s">
        <v>31970</v>
      </c>
      <c r="C37732" t="s">
        <v>33477</v>
      </c>
      <c r="D37732" t="s">
        <v>33476</v>
      </c>
      <c r="E37732"/>
      <c r="F37732"/>
      <c r="G37732"/>
      <c r="H37732"/>
      <c r="I37732"/>
      <c r="J37732"/>
      <c r="U37732" s="43"/>
      <c r="AE37732"/>
    </row>
    <row r="37733" spans="1:31">
      <c r="A37733">
        <v>89150</v>
      </c>
      <c r="B37733" t="s">
        <v>31971</v>
      </c>
      <c r="C37733" t="s">
        <v>33480</v>
      </c>
      <c r="D37733" t="s">
        <v>33476</v>
      </c>
      <c r="E37733"/>
      <c r="F37733"/>
      <c r="G37733"/>
      <c r="H37733"/>
      <c r="I37733"/>
      <c r="J37733"/>
      <c r="U37733" s="43"/>
      <c r="AE37733"/>
    </row>
    <row r="37734" spans="1:31">
      <c r="A37734">
        <v>89100</v>
      </c>
      <c r="B37734" t="s">
        <v>31972</v>
      </c>
      <c r="C37734" t="s">
        <v>33480</v>
      </c>
      <c r="D37734" t="s">
        <v>33476</v>
      </c>
      <c r="E37734"/>
      <c r="F37734"/>
      <c r="G37734"/>
      <c r="H37734"/>
      <c r="I37734"/>
      <c r="J37734"/>
      <c r="U37734" s="43"/>
      <c r="AE37734"/>
    </row>
    <row r="37735" spans="1:31">
      <c r="A37735">
        <v>89440</v>
      </c>
      <c r="B37735" t="s">
        <v>31973</v>
      </c>
      <c r="C37735" t="s">
        <v>33477</v>
      </c>
      <c r="D37735" t="s">
        <v>33476</v>
      </c>
      <c r="E37735"/>
      <c r="F37735"/>
      <c r="G37735"/>
      <c r="H37735"/>
      <c r="I37735"/>
      <c r="J37735"/>
      <c r="U37735" s="43"/>
      <c r="AE37735"/>
    </row>
    <row r="37736" spans="1:31">
      <c r="A37736">
        <v>89480</v>
      </c>
      <c r="B37736" t="s">
        <v>31974</v>
      </c>
      <c r="C37736" t="s">
        <v>33477</v>
      </c>
      <c r="D37736" t="s">
        <v>33476</v>
      </c>
      <c r="E37736"/>
      <c r="F37736"/>
      <c r="G37736"/>
      <c r="H37736"/>
      <c r="I37736"/>
      <c r="J37736"/>
      <c r="U37736" s="43"/>
      <c r="AE37736"/>
    </row>
    <row r="37737" spans="1:31">
      <c r="A37737">
        <v>89460</v>
      </c>
      <c r="B37737" t="s">
        <v>31975</v>
      </c>
      <c r="C37737" t="s">
        <v>33477</v>
      </c>
      <c r="D37737" t="s">
        <v>33476</v>
      </c>
      <c r="E37737"/>
      <c r="F37737"/>
      <c r="G37737"/>
      <c r="H37737"/>
      <c r="I37737"/>
      <c r="J37737"/>
      <c r="U37737" s="43"/>
      <c r="AE37737"/>
    </row>
    <row r="37738" spans="1:31">
      <c r="A37738">
        <v>89460</v>
      </c>
      <c r="B37738" t="s">
        <v>31975</v>
      </c>
      <c r="C37738" t="s">
        <v>33477</v>
      </c>
      <c r="D37738" t="s">
        <v>33476</v>
      </c>
      <c r="E37738"/>
      <c r="F37738"/>
      <c r="G37738"/>
      <c r="H37738"/>
      <c r="I37738"/>
      <c r="J37738"/>
      <c r="U37738" s="43"/>
      <c r="AE37738"/>
    </row>
    <row r="37739" spans="1:31">
      <c r="A37739">
        <v>89740</v>
      </c>
      <c r="B37739" t="s">
        <v>31976</v>
      </c>
      <c r="C37739" t="s">
        <v>33477</v>
      </c>
      <c r="D37739" t="s">
        <v>33476</v>
      </c>
      <c r="E37739"/>
      <c r="F37739"/>
      <c r="G37739"/>
      <c r="H37739"/>
      <c r="I37739"/>
      <c r="J37739"/>
      <c r="U37739" s="43"/>
      <c r="AE37739"/>
    </row>
    <row r="37740" spans="1:31">
      <c r="A37740">
        <v>89390</v>
      </c>
      <c r="B37740" t="s">
        <v>31977</v>
      </c>
      <c r="C37740" t="s">
        <v>33477</v>
      </c>
      <c r="D37740" t="s">
        <v>33476</v>
      </c>
      <c r="E37740"/>
      <c r="F37740"/>
      <c r="G37740"/>
      <c r="H37740"/>
      <c r="I37740"/>
      <c r="J37740"/>
      <c r="U37740" s="43"/>
      <c r="AE37740"/>
    </row>
    <row r="37741" spans="1:31">
      <c r="A37741">
        <v>89116</v>
      </c>
      <c r="B37741" t="s">
        <v>31978</v>
      </c>
      <c r="C37741" t="s">
        <v>33480</v>
      </c>
      <c r="D37741" t="s">
        <v>33482</v>
      </c>
      <c r="E37741"/>
      <c r="F37741"/>
      <c r="G37741"/>
      <c r="H37741"/>
      <c r="I37741"/>
      <c r="J37741"/>
      <c r="U37741" s="43"/>
      <c r="AE37741"/>
    </row>
    <row r="37742" spans="1:31">
      <c r="A37742">
        <v>89420</v>
      </c>
      <c r="B37742" t="s">
        <v>31979</v>
      </c>
      <c r="C37742" t="s">
        <v>33477</v>
      </c>
      <c r="D37742" t="s">
        <v>33476</v>
      </c>
      <c r="E37742"/>
      <c r="F37742"/>
      <c r="G37742"/>
      <c r="H37742"/>
      <c r="I37742"/>
      <c r="J37742"/>
      <c r="U37742" s="43"/>
      <c r="AE37742"/>
    </row>
    <row r="37743" spans="1:31">
      <c r="A37743">
        <v>89140</v>
      </c>
      <c r="B37743" t="s">
        <v>21721</v>
      </c>
      <c r="C37743" t="s">
        <v>33480</v>
      </c>
      <c r="D37743" t="s">
        <v>33476</v>
      </c>
      <c r="E37743"/>
      <c r="F37743"/>
      <c r="G37743"/>
      <c r="H37743"/>
      <c r="I37743"/>
      <c r="J37743"/>
      <c r="U37743" s="43"/>
      <c r="AE37743"/>
    </row>
    <row r="37744" spans="1:31">
      <c r="A37744">
        <v>89700</v>
      </c>
      <c r="B37744" t="s">
        <v>31980</v>
      </c>
      <c r="C37744" t="s">
        <v>33477</v>
      </c>
      <c r="D37744" t="s">
        <v>33476</v>
      </c>
      <c r="E37744"/>
      <c r="F37744"/>
      <c r="G37744"/>
      <c r="H37744"/>
      <c r="I37744"/>
      <c r="J37744"/>
      <c r="U37744" s="43"/>
      <c r="AE37744"/>
    </row>
    <row r="37745" spans="1:31">
      <c r="A37745">
        <v>89240</v>
      </c>
      <c r="B37745" t="s">
        <v>31981</v>
      </c>
      <c r="C37745" t="s">
        <v>33480</v>
      </c>
      <c r="D37745" t="s">
        <v>33481</v>
      </c>
      <c r="E37745"/>
      <c r="F37745"/>
      <c r="G37745"/>
      <c r="H37745"/>
      <c r="I37745"/>
      <c r="J37745"/>
      <c r="U37745" s="43"/>
      <c r="AE37745"/>
    </row>
    <row r="37746" spans="1:31">
      <c r="A37746">
        <v>89440</v>
      </c>
      <c r="B37746" t="s">
        <v>31982</v>
      </c>
      <c r="C37746" t="s">
        <v>33477</v>
      </c>
      <c r="D37746" t="s">
        <v>33476</v>
      </c>
      <c r="E37746"/>
      <c r="F37746"/>
      <c r="G37746"/>
      <c r="H37746"/>
      <c r="I37746"/>
      <c r="J37746"/>
      <c r="U37746" s="43"/>
      <c r="AE37746"/>
    </row>
    <row r="37747" spans="1:31">
      <c r="A37747">
        <v>89500</v>
      </c>
      <c r="B37747" t="s">
        <v>31983</v>
      </c>
      <c r="C37747" t="s">
        <v>33480</v>
      </c>
      <c r="D37747" t="s">
        <v>33476</v>
      </c>
      <c r="E37747"/>
      <c r="F37747"/>
      <c r="G37747"/>
      <c r="H37747"/>
      <c r="I37747"/>
      <c r="J37747"/>
      <c r="U37747" s="43"/>
      <c r="AE37747"/>
    </row>
    <row r="37748" spans="1:31">
      <c r="A37748">
        <v>89150</v>
      </c>
      <c r="B37748" t="s">
        <v>31984</v>
      </c>
      <c r="C37748" t="s">
        <v>33480</v>
      </c>
      <c r="D37748" t="s">
        <v>33476</v>
      </c>
      <c r="E37748"/>
      <c r="F37748"/>
      <c r="G37748"/>
      <c r="H37748"/>
      <c r="I37748"/>
      <c r="J37748"/>
      <c r="U37748" s="43"/>
      <c r="AE37748"/>
    </row>
    <row r="37749" spans="1:31">
      <c r="A37749">
        <v>89150</v>
      </c>
      <c r="B37749" t="s">
        <v>31985</v>
      </c>
      <c r="C37749" t="s">
        <v>33480</v>
      </c>
      <c r="D37749" t="s">
        <v>33476</v>
      </c>
      <c r="E37749"/>
      <c r="F37749"/>
      <c r="G37749"/>
      <c r="H37749"/>
      <c r="I37749"/>
      <c r="J37749"/>
      <c r="U37749" s="43"/>
      <c r="AE37749"/>
    </row>
    <row r="37750" spans="1:31">
      <c r="A37750">
        <v>89450</v>
      </c>
      <c r="B37750" t="s">
        <v>31986</v>
      </c>
      <c r="C37750" t="s">
        <v>33477</v>
      </c>
      <c r="D37750" t="s">
        <v>33476</v>
      </c>
      <c r="E37750"/>
      <c r="F37750"/>
      <c r="G37750"/>
      <c r="H37750"/>
      <c r="I37750"/>
      <c r="J37750"/>
      <c r="U37750" s="43"/>
      <c r="AE37750"/>
    </row>
    <row r="37751" spans="1:31">
      <c r="A37751">
        <v>89200</v>
      </c>
      <c r="B37751" t="s">
        <v>31987</v>
      </c>
      <c r="C37751" t="s">
        <v>33477</v>
      </c>
      <c r="D37751" t="s">
        <v>33476</v>
      </c>
      <c r="E37751"/>
      <c r="F37751"/>
      <c r="G37751"/>
      <c r="H37751"/>
      <c r="I37751"/>
      <c r="J37751"/>
      <c r="U37751" s="43"/>
      <c r="AE37751"/>
    </row>
    <row r="37752" spans="1:31">
      <c r="A37752">
        <v>89130</v>
      </c>
      <c r="B37752" t="s">
        <v>31988</v>
      </c>
      <c r="C37752" t="s">
        <v>33477</v>
      </c>
      <c r="D37752" t="s">
        <v>33476</v>
      </c>
      <c r="E37752"/>
      <c r="F37752"/>
      <c r="G37752"/>
      <c r="H37752"/>
      <c r="I37752"/>
      <c r="J37752"/>
      <c r="U37752" s="43"/>
      <c r="AE37752"/>
    </row>
    <row r="37753" spans="1:31">
      <c r="A37753">
        <v>89560</v>
      </c>
      <c r="B37753" t="s">
        <v>31989</v>
      </c>
      <c r="C37753" t="s">
        <v>33477</v>
      </c>
      <c r="D37753" t="s">
        <v>33476</v>
      </c>
      <c r="E37753"/>
      <c r="F37753"/>
      <c r="G37753"/>
      <c r="H37753"/>
      <c r="I37753"/>
      <c r="J37753"/>
      <c r="U37753" s="43"/>
      <c r="AE37753"/>
    </row>
    <row r="37754" spans="1:31">
      <c r="A37754">
        <v>89360</v>
      </c>
      <c r="B37754" t="s">
        <v>31990</v>
      </c>
      <c r="C37754" t="s">
        <v>33480</v>
      </c>
      <c r="D37754" t="s">
        <v>33476</v>
      </c>
      <c r="E37754"/>
      <c r="F37754"/>
      <c r="G37754"/>
      <c r="H37754"/>
      <c r="I37754"/>
      <c r="J37754"/>
      <c r="U37754" s="43"/>
      <c r="AE37754"/>
    </row>
    <row r="37755" spans="1:31">
      <c r="A37755">
        <v>89240</v>
      </c>
      <c r="B37755" t="s">
        <v>31991</v>
      </c>
      <c r="C37755" t="s">
        <v>33480</v>
      </c>
      <c r="D37755" t="s">
        <v>33481</v>
      </c>
      <c r="E37755"/>
      <c r="F37755"/>
      <c r="G37755"/>
      <c r="H37755"/>
      <c r="I37755"/>
      <c r="J37755"/>
      <c r="U37755" s="43"/>
      <c r="AE37755"/>
    </row>
    <row r="37756" spans="1:31">
      <c r="A37756">
        <v>89500</v>
      </c>
      <c r="B37756" t="s">
        <v>31992</v>
      </c>
      <c r="C37756" t="s">
        <v>33480</v>
      </c>
      <c r="D37756" t="s">
        <v>33476</v>
      </c>
      <c r="E37756"/>
      <c r="F37756"/>
      <c r="G37756"/>
      <c r="H37756"/>
      <c r="I37756"/>
      <c r="J37756"/>
      <c r="U37756" s="43"/>
      <c r="AE37756"/>
    </row>
    <row r="37757" spans="1:31">
      <c r="A37757">
        <v>89400</v>
      </c>
      <c r="B37757" t="s">
        <v>31993</v>
      </c>
      <c r="C37757" t="s">
        <v>33480</v>
      </c>
      <c r="D37757" t="s">
        <v>203</v>
      </c>
      <c r="E37757"/>
      <c r="F37757"/>
      <c r="G37757"/>
      <c r="H37757"/>
      <c r="I37757"/>
      <c r="J37757"/>
      <c r="U37757" s="43"/>
      <c r="AE37757"/>
    </row>
    <row r="37758" spans="1:31">
      <c r="A37758">
        <v>89700</v>
      </c>
      <c r="B37758" t="s">
        <v>31994</v>
      </c>
      <c r="C37758" t="s">
        <v>33477</v>
      </c>
      <c r="D37758" t="s">
        <v>33476</v>
      </c>
      <c r="E37758"/>
      <c r="F37758"/>
      <c r="G37758"/>
      <c r="H37758"/>
      <c r="I37758"/>
      <c r="J37758"/>
      <c r="U37758" s="43"/>
      <c r="AE37758"/>
    </row>
    <row r="37759" spans="1:31">
      <c r="A37759">
        <v>89240</v>
      </c>
      <c r="B37759" t="s">
        <v>16286</v>
      </c>
      <c r="C37759" t="s">
        <v>33480</v>
      </c>
      <c r="D37759" t="s">
        <v>33481</v>
      </c>
      <c r="E37759"/>
      <c r="F37759"/>
      <c r="G37759"/>
      <c r="H37759"/>
      <c r="I37759"/>
      <c r="J37759"/>
      <c r="U37759" s="43"/>
      <c r="AE37759"/>
    </row>
    <row r="37760" spans="1:31">
      <c r="A37760">
        <v>89290</v>
      </c>
      <c r="B37760" t="s">
        <v>31995</v>
      </c>
      <c r="C37760" t="s">
        <v>33480</v>
      </c>
      <c r="D37760" t="s">
        <v>33476</v>
      </c>
      <c r="E37760"/>
      <c r="F37760"/>
      <c r="G37760"/>
      <c r="H37760"/>
      <c r="I37760"/>
      <c r="J37760"/>
      <c r="U37760" s="43"/>
      <c r="AE37760"/>
    </row>
    <row r="37761" spans="1:31">
      <c r="A37761">
        <v>89210</v>
      </c>
      <c r="B37761" t="s">
        <v>31996</v>
      </c>
      <c r="C37761" t="s">
        <v>33480</v>
      </c>
      <c r="D37761" t="s">
        <v>203</v>
      </c>
      <c r="E37761"/>
      <c r="F37761"/>
      <c r="G37761"/>
      <c r="H37761"/>
      <c r="I37761"/>
      <c r="J37761"/>
      <c r="U37761" s="43"/>
      <c r="AE37761"/>
    </row>
    <row r="37762" spans="1:31">
      <c r="A37762">
        <v>89480</v>
      </c>
      <c r="B37762" t="s">
        <v>31997</v>
      </c>
      <c r="C37762" t="s">
        <v>33477</v>
      </c>
      <c r="D37762" t="s">
        <v>33476</v>
      </c>
      <c r="E37762"/>
      <c r="F37762"/>
      <c r="G37762"/>
      <c r="H37762"/>
      <c r="I37762"/>
      <c r="J37762"/>
      <c r="U37762" s="43"/>
      <c r="AE37762"/>
    </row>
    <row r="37763" spans="1:31">
      <c r="A37763">
        <v>89200</v>
      </c>
      <c r="B37763" t="s">
        <v>31998</v>
      </c>
      <c r="C37763" t="s">
        <v>33477</v>
      </c>
      <c r="D37763" t="s">
        <v>33476</v>
      </c>
      <c r="E37763"/>
      <c r="F37763"/>
      <c r="G37763"/>
      <c r="H37763"/>
      <c r="I37763"/>
      <c r="J37763"/>
      <c r="U37763" s="43"/>
      <c r="AE37763"/>
    </row>
    <row r="37764" spans="1:31">
      <c r="A37764">
        <v>89510</v>
      </c>
      <c r="B37764" t="s">
        <v>31999</v>
      </c>
      <c r="C37764" t="s">
        <v>33480</v>
      </c>
      <c r="D37764" t="s">
        <v>33476</v>
      </c>
      <c r="E37764"/>
      <c r="F37764"/>
      <c r="G37764"/>
      <c r="H37764"/>
      <c r="I37764"/>
      <c r="J37764"/>
      <c r="U37764" s="43"/>
      <c r="AE37764"/>
    </row>
    <row r="37765" spans="1:31">
      <c r="A37765">
        <v>89310</v>
      </c>
      <c r="B37765" t="s">
        <v>32000</v>
      </c>
      <c r="C37765" t="s">
        <v>33477</v>
      </c>
      <c r="D37765" t="s">
        <v>33476</v>
      </c>
      <c r="E37765"/>
      <c r="F37765"/>
      <c r="G37765"/>
      <c r="H37765"/>
      <c r="I37765"/>
      <c r="J37765"/>
      <c r="U37765" s="43"/>
      <c r="AE37765"/>
    </row>
    <row r="37766" spans="1:31">
      <c r="A37766">
        <v>89140</v>
      </c>
      <c r="B37766" t="s">
        <v>32001</v>
      </c>
      <c r="C37766" t="s">
        <v>33480</v>
      </c>
      <c r="D37766" t="s">
        <v>33476</v>
      </c>
      <c r="E37766"/>
      <c r="F37766"/>
      <c r="G37766"/>
      <c r="H37766"/>
      <c r="I37766"/>
      <c r="J37766"/>
      <c r="U37766" s="43"/>
      <c r="AE37766"/>
    </row>
    <row r="37767" spans="1:31">
      <c r="A37767">
        <v>89110</v>
      </c>
      <c r="B37767" t="s">
        <v>32002</v>
      </c>
      <c r="C37767" t="s">
        <v>33480</v>
      </c>
      <c r="D37767" t="s">
        <v>33481</v>
      </c>
      <c r="E37767"/>
      <c r="F37767"/>
      <c r="G37767"/>
      <c r="H37767"/>
      <c r="I37767"/>
      <c r="J37767"/>
      <c r="U37767" s="43"/>
      <c r="AE37767"/>
    </row>
    <row r="37768" spans="1:31">
      <c r="A37768">
        <v>89480</v>
      </c>
      <c r="B37768" t="s">
        <v>17695</v>
      </c>
      <c r="C37768" t="s">
        <v>33477</v>
      </c>
      <c r="D37768" t="s">
        <v>33476</v>
      </c>
      <c r="E37768"/>
      <c r="F37768"/>
      <c r="G37768"/>
      <c r="H37768"/>
      <c r="I37768"/>
      <c r="J37768"/>
      <c r="U37768" s="43"/>
      <c r="AE37768"/>
    </row>
    <row r="37769" spans="1:31">
      <c r="A37769">
        <v>89190</v>
      </c>
      <c r="B37769" t="s">
        <v>32003</v>
      </c>
      <c r="C37769" t="s">
        <v>33480</v>
      </c>
      <c r="D37769" t="s">
        <v>33476</v>
      </c>
      <c r="E37769"/>
      <c r="F37769"/>
      <c r="G37769"/>
      <c r="H37769"/>
      <c r="I37769"/>
      <c r="J37769"/>
      <c r="U37769" s="43"/>
      <c r="AE37769"/>
    </row>
    <row r="37770" spans="1:31">
      <c r="A37770">
        <v>89113</v>
      </c>
      <c r="B37770" t="s">
        <v>32004</v>
      </c>
      <c r="C37770" t="s">
        <v>33480</v>
      </c>
      <c r="D37770" t="s">
        <v>203</v>
      </c>
      <c r="E37770"/>
      <c r="F37770"/>
      <c r="G37770"/>
      <c r="H37770"/>
      <c r="I37770"/>
      <c r="J37770"/>
      <c r="U37770" s="43"/>
      <c r="AE37770"/>
    </row>
    <row r="37771" spans="1:31">
      <c r="A37771">
        <v>89800</v>
      </c>
      <c r="B37771" t="s">
        <v>32005</v>
      </c>
      <c r="C37771" t="s">
        <v>33480</v>
      </c>
      <c r="D37771" t="s">
        <v>33476</v>
      </c>
      <c r="E37771"/>
      <c r="F37771"/>
      <c r="G37771"/>
      <c r="H37771"/>
      <c r="I37771"/>
      <c r="J37771"/>
      <c r="U37771" s="43"/>
      <c r="AE37771"/>
    </row>
    <row r="37772" spans="1:31">
      <c r="A37772">
        <v>89360</v>
      </c>
      <c r="B37772" t="s">
        <v>32006</v>
      </c>
      <c r="C37772" t="s">
        <v>33480</v>
      </c>
      <c r="D37772" t="s">
        <v>33476</v>
      </c>
      <c r="E37772"/>
      <c r="F37772"/>
      <c r="G37772"/>
      <c r="H37772"/>
      <c r="I37772"/>
      <c r="J37772"/>
      <c r="U37772" s="43"/>
      <c r="AE37772"/>
    </row>
    <row r="37773" spans="1:31">
      <c r="A37773">
        <v>89450</v>
      </c>
      <c r="B37773" t="s">
        <v>32007</v>
      </c>
      <c r="C37773" t="s">
        <v>33477</v>
      </c>
      <c r="D37773" t="s">
        <v>33476</v>
      </c>
      <c r="E37773"/>
      <c r="F37773"/>
      <c r="G37773"/>
      <c r="H37773"/>
      <c r="I37773"/>
      <c r="J37773"/>
      <c r="U37773" s="43"/>
      <c r="AE37773"/>
    </row>
    <row r="37774" spans="1:31">
      <c r="A37774">
        <v>89190</v>
      </c>
      <c r="B37774" t="s">
        <v>32008</v>
      </c>
      <c r="C37774" t="s">
        <v>33480</v>
      </c>
      <c r="D37774" t="s">
        <v>33476</v>
      </c>
      <c r="E37774"/>
      <c r="F37774"/>
      <c r="G37774"/>
      <c r="H37774"/>
      <c r="I37774"/>
      <c r="J37774"/>
      <c r="U37774" s="43"/>
      <c r="AE37774"/>
    </row>
    <row r="37775" spans="1:31">
      <c r="A37775">
        <v>89100</v>
      </c>
      <c r="B37775" t="s">
        <v>32009</v>
      </c>
      <c r="C37775" t="s">
        <v>33480</v>
      </c>
      <c r="D37775" t="s">
        <v>33476</v>
      </c>
      <c r="E37775"/>
      <c r="F37775"/>
      <c r="G37775"/>
      <c r="H37775"/>
      <c r="I37775"/>
      <c r="J37775"/>
      <c r="U37775" s="43"/>
      <c r="AE37775"/>
    </row>
    <row r="37776" spans="1:31">
      <c r="A37776">
        <v>89130</v>
      </c>
      <c r="B37776" t="s">
        <v>26713</v>
      </c>
      <c r="C37776" t="s">
        <v>33477</v>
      </c>
      <c r="D37776" t="s">
        <v>33476</v>
      </c>
      <c r="E37776"/>
      <c r="F37776"/>
      <c r="G37776"/>
      <c r="H37776"/>
      <c r="I37776"/>
      <c r="J37776"/>
      <c r="U37776" s="43"/>
      <c r="AE37776"/>
    </row>
    <row r="37777" spans="1:31">
      <c r="A37777">
        <v>89800</v>
      </c>
      <c r="B37777" t="s">
        <v>32010</v>
      </c>
      <c r="C37777" t="s">
        <v>33480</v>
      </c>
      <c r="D37777" t="s">
        <v>33476</v>
      </c>
      <c r="E37777"/>
      <c r="F37777"/>
      <c r="G37777"/>
      <c r="H37777"/>
      <c r="I37777"/>
      <c r="J37777"/>
      <c r="U37777" s="43"/>
      <c r="AE37777"/>
    </row>
    <row r="37778" spans="1:31">
      <c r="A37778">
        <v>89450</v>
      </c>
      <c r="B37778" t="s">
        <v>32011</v>
      </c>
      <c r="C37778" t="s">
        <v>33477</v>
      </c>
      <c r="D37778" t="s">
        <v>33476</v>
      </c>
      <c r="E37778"/>
      <c r="F37778"/>
      <c r="G37778"/>
      <c r="H37778"/>
      <c r="I37778"/>
      <c r="J37778"/>
      <c r="U37778" s="43"/>
      <c r="AE37778"/>
    </row>
    <row r="37779" spans="1:31">
      <c r="A37779">
        <v>89660</v>
      </c>
      <c r="B37779" t="s">
        <v>32012</v>
      </c>
      <c r="C37779" t="s">
        <v>33477</v>
      </c>
      <c r="D37779" t="s">
        <v>33476</v>
      </c>
      <c r="E37779"/>
      <c r="F37779"/>
      <c r="G37779"/>
      <c r="H37779"/>
      <c r="I37779"/>
      <c r="J37779"/>
      <c r="U37779" s="43"/>
      <c r="AE37779"/>
    </row>
    <row r="37780" spans="1:31">
      <c r="A37780">
        <v>89520</v>
      </c>
      <c r="B37780" t="s">
        <v>921</v>
      </c>
      <c r="C37780" t="s">
        <v>33477</v>
      </c>
      <c r="D37780" t="s">
        <v>33476</v>
      </c>
      <c r="E37780"/>
      <c r="F37780"/>
      <c r="G37780"/>
      <c r="H37780"/>
      <c r="I37780"/>
      <c r="J37780"/>
      <c r="U37780" s="43"/>
      <c r="AE37780"/>
    </row>
    <row r="37781" spans="1:31">
      <c r="A37781">
        <v>89150</v>
      </c>
      <c r="B37781" t="s">
        <v>3465</v>
      </c>
      <c r="C37781" t="s">
        <v>33480</v>
      </c>
      <c r="D37781" t="s">
        <v>33476</v>
      </c>
      <c r="E37781"/>
      <c r="F37781"/>
      <c r="G37781"/>
      <c r="H37781"/>
      <c r="I37781"/>
      <c r="J37781"/>
      <c r="U37781" s="43"/>
      <c r="AE37781"/>
    </row>
    <row r="37782" spans="1:31">
      <c r="A37782">
        <v>89320</v>
      </c>
      <c r="B37782" t="s">
        <v>32013</v>
      </c>
      <c r="C37782" t="s">
        <v>33480</v>
      </c>
      <c r="D37782" t="s">
        <v>33476</v>
      </c>
      <c r="E37782"/>
      <c r="F37782"/>
      <c r="G37782"/>
      <c r="H37782"/>
      <c r="I37782"/>
      <c r="J37782"/>
      <c r="U37782" s="43"/>
      <c r="AE37782"/>
    </row>
    <row r="37783" spans="1:31">
      <c r="A37783">
        <v>89560</v>
      </c>
      <c r="B37783" t="s">
        <v>32014</v>
      </c>
      <c r="C37783" t="s">
        <v>33477</v>
      </c>
      <c r="D37783" t="s">
        <v>33476</v>
      </c>
      <c r="E37783"/>
      <c r="F37783"/>
      <c r="G37783"/>
      <c r="H37783"/>
      <c r="I37783"/>
      <c r="J37783"/>
      <c r="U37783" s="43"/>
      <c r="AE37783"/>
    </row>
    <row r="37784" spans="1:31">
      <c r="A37784">
        <v>89310</v>
      </c>
      <c r="B37784" t="s">
        <v>6886</v>
      </c>
      <c r="C37784" t="s">
        <v>33477</v>
      </c>
      <c r="D37784" t="s">
        <v>33476</v>
      </c>
      <c r="E37784"/>
      <c r="F37784"/>
      <c r="G37784"/>
      <c r="H37784"/>
      <c r="I37784"/>
      <c r="J37784"/>
      <c r="U37784" s="43"/>
      <c r="AE37784"/>
    </row>
    <row r="37785" spans="1:31">
      <c r="A37785">
        <v>89160</v>
      </c>
      <c r="B37785" t="s">
        <v>32015</v>
      </c>
      <c r="C37785" t="s">
        <v>33477</v>
      </c>
      <c r="D37785" t="s">
        <v>33476</v>
      </c>
      <c r="E37785"/>
      <c r="F37785"/>
      <c r="G37785"/>
      <c r="H37785"/>
      <c r="I37785"/>
      <c r="J37785"/>
      <c r="U37785" s="43"/>
      <c r="AE37785"/>
    </row>
    <row r="37786" spans="1:31">
      <c r="A37786">
        <v>89600</v>
      </c>
      <c r="B37786" t="s">
        <v>17708</v>
      </c>
      <c r="C37786" t="s">
        <v>33480</v>
      </c>
      <c r="D37786" t="s">
        <v>33476</v>
      </c>
      <c r="E37786"/>
      <c r="F37786"/>
      <c r="G37786"/>
      <c r="H37786"/>
      <c r="I37786"/>
      <c r="J37786"/>
      <c r="U37786" s="43"/>
      <c r="AE37786"/>
    </row>
    <row r="37787" spans="1:31">
      <c r="A37787">
        <v>89160</v>
      </c>
      <c r="B37787" t="s">
        <v>14375</v>
      </c>
      <c r="C37787" t="s">
        <v>33477</v>
      </c>
      <c r="D37787" t="s">
        <v>33476</v>
      </c>
      <c r="E37787"/>
      <c r="F37787"/>
      <c r="G37787"/>
      <c r="H37787"/>
      <c r="I37787"/>
      <c r="J37787"/>
      <c r="U37787" s="43"/>
      <c r="AE37787"/>
    </row>
    <row r="37788" spans="1:31">
      <c r="A37788">
        <v>89200</v>
      </c>
      <c r="B37788" t="s">
        <v>16047</v>
      </c>
      <c r="C37788" t="s">
        <v>33477</v>
      </c>
      <c r="D37788" t="s">
        <v>33476</v>
      </c>
      <c r="E37788"/>
      <c r="F37788"/>
      <c r="G37788"/>
      <c r="H37788"/>
      <c r="I37788"/>
      <c r="J37788"/>
      <c r="U37788" s="43"/>
      <c r="AE37788"/>
    </row>
    <row r="37789" spans="1:31">
      <c r="A37789">
        <v>89140</v>
      </c>
      <c r="B37789" t="s">
        <v>32016</v>
      </c>
      <c r="C37789" t="s">
        <v>33480</v>
      </c>
      <c r="D37789" t="s">
        <v>33476</v>
      </c>
      <c r="E37789"/>
      <c r="F37789"/>
      <c r="G37789"/>
      <c r="H37789"/>
      <c r="I37789"/>
      <c r="J37789"/>
      <c r="U37789" s="43"/>
      <c r="AE37789"/>
    </row>
    <row r="37790" spans="1:31">
      <c r="A37790">
        <v>89200</v>
      </c>
      <c r="B37790" t="s">
        <v>2723</v>
      </c>
      <c r="C37790" t="s">
        <v>33477</v>
      </c>
      <c r="D37790" t="s">
        <v>33476</v>
      </c>
      <c r="E37790"/>
      <c r="F37790"/>
      <c r="G37790"/>
      <c r="H37790"/>
      <c r="I37790"/>
      <c r="J37790"/>
      <c r="U37790" s="43"/>
      <c r="AE37790"/>
    </row>
    <row r="37791" spans="1:31">
      <c r="A37791">
        <v>89740</v>
      </c>
      <c r="B37791" t="s">
        <v>941</v>
      </c>
      <c r="C37791" t="s">
        <v>33477</v>
      </c>
      <c r="D37791" t="s">
        <v>33476</v>
      </c>
      <c r="E37791"/>
      <c r="F37791"/>
      <c r="G37791"/>
      <c r="H37791"/>
      <c r="I37791"/>
      <c r="J37791"/>
      <c r="U37791" s="43"/>
      <c r="AE37791"/>
    </row>
    <row r="37792" spans="1:31">
      <c r="A37792">
        <v>89310</v>
      </c>
      <c r="B37792" t="s">
        <v>32017</v>
      </c>
      <c r="C37792" t="s">
        <v>33477</v>
      </c>
      <c r="D37792" t="s">
        <v>33476</v>
      </c>
      <c r="E37792"/>
      <c r="F37792"/>
      <c r="G37792"/>
      <c r="H37792"/>
      <c r="I37792"/>
      <c r="J37792"/>
      <c r="U37792" s="43"/>
      <c r="AE37792"/>
    </row>
    <row r="37793" spans="1:31">
      <c r="A37793">
        <v>89100</v>
      </c>
      <c r="B37793" t="s">
        <v>6178</v>
      </c>
      <c r="C37793" t="s">
        <v>33480</v>
      </c>
      <c r="D37793" t="s">
        <v>33476</v>
      </c>
      <c r="E37793"/>
      <c r="F37793"/>
      <c r="G37793"/>
      <c r="H37793"/>
      <c r="I37793"/>
      <c r="J37793"/>
      <c r="U37793" s="43"/>
      <c r="AE37793"/>
    </row>
    <row r="37794" spans="1:31">
      <c r="A37794">
        <v>89110</v>
      </c>
      <c r="B37794" t="s">
        <v>32018</v>
      </c>
      <c r="C37794" t="s">
        <v>33480</v>
      </c>
      <c r="D37794" t="s">
        <v>33481</v>
      </c>
      <c r="E37794"/>
      <c r="F37794"/>
      <c r="G37794"/>
      <c r="H37794"/>
      <c r="I37794"/>
      <c r="J37794"/>
      <c r="U37794" s="43"/>
      <c r="AE37794"/>
    </row>
    <row r="37795" spans="1:31">
      <c r="A37795">
        <v>89113</v>
      </c>
      <c r="B37795" t="s">
        <v>32018</v>
      </c>
      <c r="C37795" t="s">
        <v>33480</v>
      </c>
      <c r="D37795" t="s">
        <v>203</v>
      </c>
      <c r="E37795"/>
      <c r="F37795"/>
      <c r="G37795"/>
      <c r="H37795"/>
      <c r="I37795"/>
      <c r="J37795"/>
      <c r="U37795" s="43"/>
      <c r="AE37795"/>
    </row>
    <row r="37796" spans="1:31">
      <c r="A37796">
        <v>89113</v>
      </c>
      <c r="B37796" t="s">
        <v>32018</v>
      </c>
      <c r="C37796" t="s">
        <v>33480</v>
      </c>
      <c r="D37796" t="s">
        <v>203</v>
      </c>
      <c r="E37796"/>
      <c r="F37796"/>
      <c r="G37796"/>
      <c r="H37796"/>
      <c r="I37796"/>
      <c r="J37796"/>
      <c r="U37796" s="43"/>
      <c r="AE37796"/>
    </row>
    <row r="37797" spans="1:31">
      <c r="A37797">
        <v>89113</v>
      </c>
      <c r="B37797" t="s">
        <v>32018</v>
      </c>
      <c r="C37797" t="s">
        <v>33480</v>
      </c>
      <c r="D37797" t="s">
        <v>203</v>
      </c>
      <c r="E37797"/>
      <c r="F37797"/>
      <c r="G37797"/>
      <c r="H37797"/>
      <c r="I37797"/>
      <c r="J37797"/>
      <c r="U37797" s="43"/>
      <c r="AE37797"/>
    </row>
    <row r="37798" spans="1:31">
      <c r="A37798">
        <v>89420</v>
      </c>
      <c r="B37798" t="s">
        <v>32019</v>
      </c>
      <c r="C37798" t="s">
        <v>33477</v>
      </c>
      <c r="D37798" t="s">
        <v>33476</v>
      </c>
      <c r="E37798"/>
      <c r="F37798"/>
      <c r="G37798"/>
      <c r="H37798"/>
      <c r="I37798"/>
      <c r="J37798"/>
      <c r="U37798" s="43"/>
      <c r="AE37798"/>
    </row>
    <row r="37799" spans="1:31">
      <c r="A37799">
        <v>89420</v>
      </c>
      <c r="B37799" t="s">
        <v>32019</v>
      </c>
      <c r="C37799" t="s">
        <v>33477</v>
      </c>
      <c r="D37799" t="s">
        <v>33476</v>
      </c>
      <c r="E37799"/>
      <c r="F37799"/>
      <c r="G37799"/>
      <c r="H37799"/>
      <c r="I37799"/>
      <c r="J37799"/>
      <c r="U37799" s="43"/>
      <c r="AE37799"/>
    </row>
    <row r="37800" spans="1:31">
      <c r="A37800">
        <v>89420</v>
      </c>
      <c r="B37800" t="s">
        <v>32019</v>
      </c>
      <c r="C37800" t="s">
        <v>33477</v>
      </c>
      <c r="D37800" t="s">
        <v>33476</v>
      </c>
      <c r="E37800"/>
      <c r="F37800"/>
      <c r="G37800"/>
      <c r="H37800"/>
      <c r="I37800"/>
      <c r="J37800"/>
      <c r="U37800" s="43"/>
      <c r="AE37800"/>
    </row>
    <row r="37801" spans="1:31">
      <c r="A37801">
        <v>89420</v>
      </c>
      <c r="B37801" t="s">
        <v>32019</v>
      </c>
      <c r="C37801" t="s">
        <v>33477</v>
      </c>
      <c r="D37801" t="s">
        <v>33476</v>
      </c>
      <c r="E37801"/>
      <c r="F37801"/>
      <c r="G37801"/>
      <c r="H37801"/>
      <c r="I37801"/>
      <c r="J37801"/>
      <c r="U37801" s="43"/>
      <c r="AE37801"/>
    </row>
    <row r="37802" spans="1:31">
      <c r="A37802">
        <v>89420</v>
      </c>
      <c r="B37802" t="s">
        <v>32019</v>
      </c>
      <c r="C37802" t="s">
        <v>33477</v>
      </c>
      <c r="D37802" t="s">
        <v>33476</v>
      </c>
      <c r="E37802"/>
      <c r="F37802"/>
      <c r="G37802"/>
      <c r="H37802"/>
      <c r="I37802"/>
      <c r="J37802"/>
      <c r="U37802" s="43"/>
      <c r="AE37802"/>
    </row>
    <row r="37803" spans="1:31">
      <c r="A37803">
        <v>89250</v>
      </c>
      <c r="B37803" t="s">
        <v>32020</v>
      </c>
      <c r="C37803" t="s">
        <v>33480</v>
      </c>
      <c r="D37803" t="s">
        <v>33476</v>
      </c>
      <c r="E37803"/>
      <c r="F37803"/>
      <c r="G37803"/>
      <c r="H37803"/>
      <c r="I37803"/>
      <c r="J37803"/>
      <c r="U37803" s="43"/>
      <c r="AE37803"/>
    </row>
    <row r="37804" spans="1:31">
      <c r="A37804">
        <v>89580</v>
      </c>
      <c r="B37804" t="s">
        <v>32021</v>
      </c>
      <c r="C37804" t="s">
        <v>33477</v>
      </c>
      <c r="D37804" t="s">
        <v>33476</v>
      </c>
      <c r="E37804"/>
      <c r="F37804"/>
      <c r="G37804"/>
      <c r="H37804"/>
      <c r="I37804"/>
      <c r="J37804"/>
      <c r="U37804" s="43"/>
      <c r="AE37804"/>
    </row>
    <row r="37805" spans="1:31">
      <c r="A37805">
        <v>89250</v>
      </c>
      <c r="B37805" t="s">
        <v>1527</v>
      </c>
      <c r="C37805" t="s">
        <v>33480</v>
      </c>
      <c r="D37805" t="s">
        <v>33476</v>
      </c>
      <c r="E37805"/>
      <c r="F37805"/>
      <c r="G37805"/>
      <c r="H37805"/>
      <c r="I37805"/>
      <c r="J37805"/>
      <c r="U37805" s="43"/>
      <c r="AE37805"/>
    </row>
    <row r="37806" spans="1:31">
      <c r="A37806">
        <v>89550</v>
      </c>
      <c r="B37806" t="s">
        <v>20768</v>
      </c>
      <c r="C37806" t="s">
        <v>33480</v>
      </c>
      <c r="D37806" t="s">
        <v>33476</v>
      </c>
      <c r="E37806"/>
      <c r="F37806"/>
      <c r="G37806"/>
      <c r="H37806"/>
      <c r="I37806"/>
      <c r="J37806"/>
      <c r="U37806" s="43"/>
      <c r="AE37806"/>
    </row>
    <row r="37807" spans="1:31">
      <c r="A37807">
        <v>89290</v>
      </c>
      <c r="B37807" t="s">
        <v>32022</v>
      </c>
      <c r="C37807" t="s">
        <v>33480</v>
      </c>
      <c r="D37807" t="s">
        <v>33476</v>
      </c>
      <c r="E37807"/>
      <c r="F37807"/>
      <c r="G37807"/>
      <c r="H37807"/>
      <c r="I37807"/>
      <c r="J37807"/>
      <c r="U37807" s="43"/>
      <c r="AE37807"/>
    </row>
    <row r="37808" spans="1:31">
      <c r="A37808">
        <v>89200</v>
      </c>
      <c r="B37808" t="s">
        <v>32023</v>
      </c>
      <c r="C37808" t="s">
        <v>33477</v>
      </c>
      <c r="D37808" t="s">
        <v>33476</v>
      </c>
      <c r="E37808"/>
      <c r="F37808"/>
      <c r="G37808"/>
      <c r="H37808"/>
      <c r="I37808"/>
      <c r="J37808"/>
      <c r="U37808" s="43"/>
      <c r="AE37808"/>
    </row>
    <row r="37809" spans="1:31">
      <c r="A37809">
        <v>89440</v>
      </c>
      <c r="B37809" t="s">
        <v>32024</v>
      </c>
      <c r="C37809" t="s">
        <v>33477</v>
      </c>
      <c r="D37809" t="s">
        <v>33476</v>
      </c>
      <c r="E37809"/>
      <c r="F37809"/>
      <c r="G37809"/>
      <c r="H37809"/>
      <c r="I37809"/>
      <c r="J37809"/>
      <c r="U37809" s="43"/>
      <c r="AE37809"/>
    </row>
    <row r="37810" spans="1:31">
      <c r="A37810">
        <v>89360</v>
      </c>
      <c r="B37810" t="s">
        <v>32025</v>
      </c>
      <c r="C37810" t="s">
        <v>33480</v>
      </c>
      <c r="D37810" t="s">
        <v>33476</v>
      </c>
      <c r="E37810"/>
      <c r="F37810"/>
      <c r="G37810"/>
      <c r="H37810"/>
      <c r="I37810"/>
      <c r="J37810"/>
      <c r="U37810" s="43"/>
      <c r="AE37810"/>
    </row>
    <row r="37811" spans="1:31">
      <c r="A37811">
        <v>89300</v>
      </c>
      <c r="B37811" t="s">
        <v>32026</v>
      </c>
      <c r="C37811" t="s">
        <v>33480</v>
      </c>
      <c r="D37811" t="s">
        <v>33476</v>
      </c>
      <c r="E37811"/>
      <c r="F37811"/>
      <c r="G37811"/>
      <c r="H37811"/>
      <c r="I37811"/>
      <c r="J37811"/>
      <c r="U37811" s="43"/>
      <c r="AE37811"/>
    </row>
    <row r="37812" spans="1:31">
      <c r="A37812">
        <v>89310</v>
      </c>
      <c r="B37812" t="s">
        <v>32027</v>
      </c>
      <c r="C37812" t="s">
        <v>33477</v>
      </c>
      <c r="D37812" t="s">
        <v>33476</v>
      </c>
      <c r="E37812"/>
      <c r="F37812"/>
      <c r="G37812"/>
      <c r="H37812"/>
      <c r="I37812"/>
      <c r="J37812"/>
      <c r="U37812" s="43"/>
      <c r="AE37812"/>
    </row>
    <row r="37813" spans="1:31">
      <c r="A37813">
        <v>89440</v>
      </c>
      <c r="B37813" t="s">
        <v>32028</v>
      </c>
      <c r="C37813" t="s">
        <v>33477</v>
      </c>
      <c r="D37813" t="s">
        <v>33476</v>
      </c>
      <c r="E37813"/>
      <c r="F37813"/>
      <c r="G37813"/>
      <c r="H37813"/>
      <c r="I37813"/>
      <c r="J37813"/>
      <c r="U37813" s="43"/>
      <c r="AE37813"/>
    </row>
    <row r="37814" spans="1:31">
      <c r="A37814">
        <v>89150</v>
      </c>
      <c r="B37814" t="s">
        <v>9981</v>
      </c>
      <c r="C37814" t="s">
        <v>33480</v>
      </c>
      <c r="D37814" t="s">
        <v>33476</v>
      </c>
      <c r="E37814"/>
      <c r="F37814"/>
      <c r="G37814"/>
      <c r="H37814"/>
      <c r="I37814"/>
      <c r="J37814"/>
      <c r="U37814" s="43"/>
      <c r="AE37814"/>
    </row>
    <row r="37815" spans="1:31">
      <c r="A37815">
        <v>89160</v>
      </c>
      <c r="B37815" t="s">
        <v>32029</v>
      </c>
      <c r="C37815" t="s">
        <v>33477</v>
      </c>
      <c r="D37815" t="s">
        <v>33476</v>
      </c>
      <c r="E37815"/>
      <c r="F37815"/>
      <c r="G37815"/>
      <c r="H37815"/>
      <c r="I37815"/>
      <c r="J37815"/>
      <c r="U37815" s="43"/>
      <c r="AE37815"/>
    </row>
    <row r="37816" spans="1:31">
      <c r="A37816">
        <v>89700</v>
      </c>
      <c r="B37816" t="s">
        <v>32030</v>
      </c>
      <c r="C37816" t="s">
        <v>33477</v>
      </c>
      <c r="D37816" t="s">
        <v>33476</v>
      </c>
      <c r="E37816"/>
      <c r="F37816"/>
      <c r="G37816"/>
      <c r="H37816"/>
      <c r="I37816"/>
      <c r="J37816"/>
      <c r="U37816" s="43"/>
      <c r="AE37816"/>
    </row>
    <row r="37817" spans="1:31">
      <c r="A37817">
        <v>89290</v>
      </c>
      <c r="B37817" t="s">
        <v>988</v>
      </c>
      <c r="C37817" t="s">
        <v>33480</v>
      </c>
      <c r="D37817" t="s">
        <v>33476</v>
      </c>
      <c r="E37817"/>
      <c r="F37817"/>
      <c r="G37817"/>
      <c r="H37817"/>
      <c r="I37817"/>
      <c r="J37817"/>
      <c r="U37817" s="43"/>
      <c r="AE37817"/>
    </row>
    <row r="37818" spans="1:31">
      <c r="A37818">
        <v>89190</v>
      </c>
      <c r="B37818" t="s">
        <v>32031</v>
      </c>
      <c r="C37818" t="s">
        <v>33480</v>
      </c>
      <c r="D37818" t="s">
        <v>33476</v>
      </c>
      <c r="E37818"/>
      <c r="F37818"/>
      <c r="G37818"/>
      <c r="H37818"/>
      <c r="I37818"/>
      <c r="J37818"/>
      <c r="U37818" s="43"/>
      <c r="AE37818"/>
    </row>
    <row r="37819" spans="1:31">
      <c r="A37819">
        <v>89560</v>
      </c>
      <c r="B37819" t="s">
        <v>32032</v>
      </c>
      <c r="C37819" t="s">
        <v>33477</v>
      </c>
      <c r="D37819" t="s">
        <v>33476</v>
      </c>
      <c r="E37819"/>
      <c r="F37819"/>
      <c r="G37819"/>
      <c r="H37819"/>
      <c r="I37819"/>
      <c r="J37819"/>
      <c r="U37819" s="43"/>
      <c r="AE37819"/>
    </row>
    <row r="37820" spans="1:31">
      <c r="A37820">
        <v>89520</v>
      </c>
      <c r="B37820" t="s">
        <v>32033</v>
      </c>
      <c r="C37820" t="s">
        <v>33477</v>
      </c>
      <c r="D37820" t="s">
        <v>33476</v>
      </c>
      <c r="E37820"/>
      <c r="F37820"/>
      <c r="G37820"/>
      <c r="H37820"/>
      <c r="I37820"/>
      <c r="J37820"/>
      <c r="U37820" s="43"/>
      <c r="AE37820"/>
    </row>
    <row r="37821" spans="1:31">
      <c r="A37821">
        <v>89130</v>
      </c>
      <c r="B37821" t="s">
        <v>32034</v>
      </c>
      <c r="C37821" t="s">
        <v>33477</v>
      </c>
      <c r="D37821" t="s">
        <v>33476</v>
      </c>
      <c r="E37821"/>
      <c r="F37821"/>
      <c r="G37821"/>
      <c r="H37821"/>
      <c r="I37821"/>
      <c r="J37821"/>
      <c r="U37821" s="43"/>
      <c r="AE37821"/>
    </row>
    <row r="37822" spans="1:31">
      <c r="A37822">
        <v>89400</v>
      </c>
      <c r="B37822" t="s">
        <v>32035</v>
      </c>
      <c r="C37822" t="s">
        <v>33480</v>
      </c>
      <c r="D37822" t="s">
        <v>203</v>
      </c>
      <c r="E37822"/>
      <c r="F37822"/>
      <c r="G37822"/>
      <c r="H37822"/>
      <c r="I37822"/>
      <c r="J37822"/>
      <c r="U37822" s="43"/>
      <c r="AE37822"/>
    </row>
    <row r="37823" spans="1:31">
      <c r="A37823">
        <v>89570</v>
      </c>
      <c r="B37823" t="s">
        <v>32036</v>
      </c>
      <c r="C37823" t="s">
        <v>33480</v>
      </c>
      <c r="D37823" t="s">
        <v>33482</v>
      </c>
      <c r="E37823"/>
      <c r="F37823"/>
      <c r="G37823"/>
      <c r="H37823"/>
      <c r="I37823"/>
      <c r="J37823"/>
      <c r="U37823" s="43"/>
      <c r="AE37823"/>
    </row>
    <row r="37824" spans="1:31">
      <c r="A37824">
        <v>89170</v>
      </c>
      <c r="B37824" t="s">
        <v>3498</v>
      </c>
      <c r="C37824" t="s">
        <v>33477</v>
      </c>
      <c r="D37824" t="s">
        <v>33476</v>
      </c>
      <c r="E37824"/>
      <c r="F37824"/>
      <c r="G37824"/>
      <c r="H37824"/>
      <c r="I37824"/>
      <c r="J37824"/>
      <c r="U37824" s="43"/>
      <c r="AE37824"/>
    </row>
    <row r="37825" spans="1:31">
      <c r="A37825">
        <v>89130</v>
      </c>
      <c r="B37825" t="s">
        <v>31121</v>
      </c>
      <c r="C37825" t="s">
        <v>33477</v>
      </c>
      <c r="D37825" t="s">
        <v>33476</v>
      </c>
      <c r="E37825"/>
      <c r="F37825"/>
      <c r="G37825"/>
      <c r="H37825"/>
      <c r="I37825"/>
      <c r="J37825"/>
      <c r="U37825" s="43"/>
      <c r="AE37825"/>
    </row>
    <row r="37826" spans="1:31">
      <c r="A37826">
        <v>89520</v>
      </c>
      <c r="B37826" t="s">
        <v>32037</v>
      </c>
      <c r="C37826" t="s">
        <v>33477</v>
      </c>
      <c r="D37826" t="s">
        <v>33476</v>
      </c>
      <c r="E37826"/>
      <c r="F37826"/>
      <c r="G37826"/>
      <c r="H37826"/>
      <c r="I37826"/>
      <c r="J37826"/>
      <c r="U37826" s="43"/>
      <c r="AE37826"/>
    </row>
    <row r="37827" spans="1:31">
      <c r="A37827">
        <v>89160</v>
      </c>
      <c r="B37827" t="s">
        <v>32038</v>
      </c>
      <c r="C37827" t="s">
        <v>33477</v>
      </c>
      <c r="D37827" t="s">
        <v>33476</v>
      </c>
      <c r="E37827"/>
      <c r="F37827"/>
      <c r="G37827"/>
      <c r="H37827"/>
      <c r="I37827"/>
      <c r="J37827"/>
      <c r="U37827" s="43"/>
      <c r="AE37827"/>
    </row>
    <row r="37828" spans="1:31">
      <c r="A37828">
        <v>89800</v>
      </c>
      <c r="B37828" t="s">
        <v>32039</v>
      </c>
      <c r="C37828" t="s">
        <v>33480</v>
      </c>
      <c r="D37828" t="s">
        <v>33476</v>
      </c>
      <c r="E37828"/>
      <c r="F37828"/>
      <c r="G37828"/>
      <c r="H37828"/>
      <c r="I37828"/>
      <c r="J37828"/>
      <c r="U37828" s="43"/>
      <c r="AE37828"/>
    </row>
    <row r="37829" spans="1:31">
      <c r="A37829">
        <v>89660</v>
      </c>
      <c r="B37829" t="s">
        <v>32040</v>
      </c>
      <c r="C37829" t="s">
        <v>33477</v>
      </c>
      <c r="D37829" t="s">
        <v>33476</v>
      </c>
      <c r="E37829"/>
      <c r="F37829"/>
      <c r="G37829"/>
      <c r="H37829"/>
      <c r="I37829"/>
      <c r="J37829"/>
      <c r="U37829" s="43"/>
      <c r="AE37829"/>
    </row>
    <row r="37830" spans="1:31">
      <c r="A37830">
        <v>89800</v>
      </c>
      <c r="B37830" t="s">
        <v>32041</v>
      </c>
      <c r="C37830" t="s">
        <v>33480</v>
      </c>
      <c r="D37830" t="s">
        <v>33476</v>
      </c>
      <c r="E37830"/>
      <c r="F37830"/>
      <c r="G37830"/>
      <c r="H37830"/>
      <c r="I37830"/>
      <c r="J37830"/>
      <c r="U37830" s="43"/>
      <c r="AE37830"/>
    </row>
    <row r="37831" spans="1:31">
      <c r="A37831">
        <v>89144</v>
      </c>
      <c r="B37831" t="s">
        <v>32042</v>
      </c>
      <c r="C37831" t="s">
        <v>33480</v>
      </c>
      <c r="D37831" t="e">
        <v>#N/A</v>
      </c>
      <c r="E37831"/>
      <c r="F37831"/>
      <c r="G37831"/>
      <c r="H37831"/>
      <c r="I37831"/>
      <c r="J37831"/>
      <c r="U37831" s="43"/>
      <c r="AE37831"/>
    </row>
    <row r="37832" spans="1:31">
      <c r="A37832">
        <v>89240</v>
      </c>
      <c r="B37832" t="s">
        <v>32043</v>
      </c>
      <c r="C37832" t="s">
        <v>33480</v>
      </c>
      <c r="D37832" t="s">
        <v>33481</v>
      </c>
      <c r="E37832"/>
      <c r="F37832"/>
      <c r="G37832"/>
      <c r="H37832"/>
      <c r="I37832"/>
      <c r="J37832"/>
      <c r="U37832" s="43"/>
      <c r="AE37832"/>
    </row>
    <row r="37833" spans="1:31">
      <c r="A37833">
        <v>89140</v>
      </c>
      <c r="B37833" t="s">
        <v>32044</v>
      </c>
      <c r="C37833" t="s">
        <v>33480</v>
      </c>
      <c r="D37833" t="s">
        <v>33476</v>
      </c>
      <c r="E37833"/>
      <c r="F37833"/>
      <c r="G37833"/>
      <c r="H37833"/>
      <c r="I37833"/>
      <c r="J37833"/>
      <c r="U37833" s="43"/>
      <c r="AE37833"/>
    </row>
    <row r="37834" spans="1:31">
      <c r="A37834">
        <v>89300</v>
      </c>
      <c r="B37834" t="s">
        <v>32045</v>
      </c>
      <c r="C37834" t="s">
        <v>33480</v>
      </c>
      <c r="D37834" t="s">
        <v>33476</v>
      </c>
      <c r="E37834"/>
      <c r="F37834"/>
      <c r="G37834"/>
      <c r="H37834"/>
      <c r="I37834"/>
      <c r="J37834"/>
      <c r="U37834" s="43"/>
      <c r="AE37834"/>
    </row>
    <row r="37835" spans="1:31">
      <c r="A37835">
        <v>89200</v>
      </c>
      <c r="B37835" t="s">
        <v>32046</v>
      </c>
      <c r="C37835" t="s">
        <v>33477</v>
      </c>
      <c r="D37835" t="s">
        <v>33476</v>
      </c>
      <c r="E37835"/>
      <c r="F37835"/>
      <c r="G37835"/>
      <c r="H37835"/>
      <c r="I37835"/>
      <c r="J37835"/>
      <c r="U37835" s="43"/>
      <c r="AE37835"/>
    </row>
    <row r="37836" spans="1:31">
      <c r="A37836">
        <v>89270</v>
      </c>
      <c r="B37836" t="s">
        <v>32047</v>
      </c>
      <c r="C37836" t="s">
        <v>33480</v>
      </c>
      <c r="D37836" t="s">
        <v>33476</v>
      </c>
      <c r="E37836"/>
      <c r="F37836"/>
      <c r="G37836"/>
      <c r="H37836"/>
      <c r="I37836"/>
      <c r="J37836"/>
      <c r="U37836" s="43"/>
      <c r="AE37836"/>
    </row>
    <row r="37837" spans="1:31">
      <c r="A37837">
        <v>89270</v>
      </c>
      <c r="B37837" t="s">
        <v>32047</v>
      </c>
      <c r="C37837" t="s">
        <v>33480</v>
      </c>
      <c r="D37837" t="s">
        <v>33476</v>
      </c>
      <c r="E37837"/>
      <c r="F37837"/>
      <c r="G37837"/>
      <c r="H37837"/>
      <c r="I37837"/>
      <c r="J37837"/>
      <c r="U37837" s="43"/>
      <c r="AE37837"/>
    </row>
    <row r="37838" spans="1:31">
      <c r="A37838">
        <v>89480</v>
      </c>
      <c r="B37838" t="s">
        <v>32048</v>
      </c>
      <c r="C37838" t="s">
        <v>33477</v>
      </c>
      <c r="D37838" t="s">
        <v>33476</v>
      </c>
      <c r="E37838"/>
      <c r="F37838"/>
      <c r="G37838"/>
      <c r="H37838"/>
      <c r="I37838"/>
      <c r="J37838"/>
      <c r="U37838" s="43"/>
      <c r="AE37838"/>
    </row>
    <row r="37839" spans="1:31">
      <c r="A37839">
        <v>89200</v>
      </c>
      <c r="B37839" t="s">
        <v>10002</v>
      </c>
      <c r="C37839" t="s">
        <v>33477</v>
      </c>
      <c r="D37839" t="s">
        <v>33476</v>
      </c>
      <c r="E37839"/>
      <c r="F37839"/>
      <c r="G37839"/>
      <c r="H37839"/>
      <c r="I37839"/>
      <c r="J37839"/>
      <c r="U37839" s="43"/>
      <c r="AE37839"/>
    </row>
    <row r="37840" spans="1:31">
      <c r="A37840">
        <v>89100</v>
      </c>
      <c r="B37840" t="s">
        <v>32049</v>
      </c>
      <c r="C37840" t="s">
        <v>33480</v>
      </c>
      <c r="D37840" t="s">
        <v>33476</v>
      </c>
      <c r="E37840"/>
      <c r="F37840"/>
      <c r="G37840"/>
      <c r="H37840"/>
      <c r="I37840"/>
      <c r="J37840"/>
      <c r="U37840" s="43"/>
      <c r="AE37840"/>
    </row>
    <row r="37841" spans="1:31">
      <c r="A37841">
        <v>89270</v>
      </c>
      <c r="B37841" t="s">
        <v>32050</v>
      </c>
      <c r="C37841" t="s">
        <v>33480</v>
      </c>
      <c r="D37841" t="s">
        <v>33476</v>
      </c>
      <c r="E37841"/>
      <c r="F37841"/>
      <c r="G37841"/>
      <c r="H37841"/>
      <c r="I37841"/>
      <c r="J37841"/>
      <c r="U37841" s="43"/>
      <c r="AE37841"/>
    </row>
    <row r="37842" spans="1:31">
      <c r="A37842">
        <v>89660</v>
      </c>
      <c r="B37842" t="s">
        <v>32051</v>
      </c>
      <c r="C37842" t="s">
        <v>33477</v>
      </c>
      <c r="D37842" t="s">
        <v>33476</v>
      </c>
      <c r="E37842"/>
      <c r="F37842"/>
      <c r="G37842"/>
      <c r="H37842"/>
      <c r="I37842"/>
      <c r="J37842"/>
      <c r="U37842" s="43"/>
      <c r="AE37842"/>
    </row>
    <row r="37843" spans="1:31">
      <c r="A37843">
        <v>89100</v>
      </c>
      <c r="B37843" t="s">
        <v>32052</v>
      </c>
      <c r="C37843" t="s">
        <v>33480</v>
      </c>
      <c r="D37843" t="s">
        <v>33476</v>
      </c>
      <c r="E37843"/>
      <c r="F37843"/>
      <c r="G37843"/>
      <c r="H37843"/>
      <c r="I37843"/>
      <c r="J37843"/>
      <c r="U37843" s="43"/>
      <c r="AE37843"/>
    </row>
    <row r="37844" spans="1:31">
      <c r="A37844">
        <v>89100</v>
      </c>
      <c r="B37844" t="s">
        <v>32053</v>
      </c>
      <c r="C37844" t="s">
        <v>33480</v>
      </c>
      <c r="D37844" t="s">
        <v>33476</v>
      </c>
      <c r="E37844"/>
      <c r="F37844"/>
      <c r="G37844"/>
      <c r="H37844"/>
      <c r="I37844"/>
      <c r="J37844"/>
      <c r="U37844" s="43"/>
      <c r="AE37844"/>
    </row>
    <row r="37845" spans="1:31">
      <c r="A37845">
        <v>89800</v>
      </c>
      <c r="B37845" t="s">
        <v>6970</v>
      </c>
      <c r="C37845" t="s">
        <v>33480</v>
      </c>
      <c r="D37845" t="s">
        <v>33476</v>
      </c>
      <c r="E37845"/>
      <c r="F37845"/>
      <c r="G37845"/>
      <c r="H37845"/>
      <c r="I37845"/>
      <c r="J37845"/>
      <c r="U37845" s="43"/>
      <c r="AE37845"/>
    </row>
    <row r="37846" spans="1:31">
      <c r="A37846">
        <v>89420</v>
      </c>
      <c r="B37846" t="s">
        <v>32054</v>
      </c>
      <c r="C37846" t="s">
        <v>33477</v>
      </c>
      <c r="D37846" t="s">
        <v>33476</v>
      </c>
      <c r="E37846"/>
      <c r="F37846"/>
      <c r="G37846"/>
      <c r="H37846"/>
      <c r="I37846"/>
      <c r="J37846"/>
      <c r="U37846" s="43"/>
      <c r="AE37846"/>
    </row>
    <row r="37847" spans="1:31">
      <c r="A37847">
        <v>89500</v>
      </c>
      <c r="B37847" t="s">
        <v>32055</v>
      </c>
      <c r="C37847" t="s">
        <v>33480</v>
      </c>
      <c r="D37847" t="s">
        <v>33476</v>
      </c>
      <c r="E37847"/>
      <c r="F37847"/>
      <c r="G37847"/>
      <c r="H37847"/>
      <c r="I37847"/>
      <c r="J37847"/>
      <c r="U37847" s="43"/>
      <c r="AE37847"/>
    </row>
    <row r="37848" spans="1:31">
      <c r="A37848">
        <v>89440</v>
      </c>
      <c r="B37848" t="s">
        <v>32056</v>
      </c>
      <c r="C37848" t="s">
        <v>33477</v>
      </c>
      <c r="D37848" t="s">
        <v>33476</v>
      </c>
      <c r="E37848"/>
      <c r="F37848"/>
      <c r="G37848"/>
      <c r="H37848"/>
      <c r="I37848"/>
      <c r="J37848"/>
      <c r="U37848" s="43"/>
      <c r="AE37848"/>
    </row>
    <row r="37849" spans="1:31">
      <c r="A37849">
        <v>89440</v>
      </c>
      <c r="B37849" t="s">
        <v>32056</v>
      </c>
      <c r="C37849" t="s">
        <v>33477</v>
      </c>
      <c r="D37849" t="s">
        <v>33476</v>
      </c>
      <c r="E37849"/>
      <c r="F37849"/>
      <c r="G37849"/>
      <c r="H37849"/>
      <c r="I37849"/>
      <c r="J37849"/>
      <c r="U37849" s="43"/>
      <c r="AE37849"/>
    </row>
    <row r="37850" spans="1:31">
      <c r="A37850">
        <v>89430</v>
      </c>
      <c r="B37850" t="s">
        <v>26341</v>
      </c>
      <c r="C37850" t="s">
        <v>33477</v>
      </c>
      <c r="D37850" t="s">
        <v>33476</v>
      </c>
      <c r="E37850"/>
      <c r="F37850"/>
      <c r="G37850"/>
      <c r="H37850"/>
      <c r="I37850"/>
      <c r="J37850"/>
      <c r="U37850" s="43"/>
      <c r="AE37850"/>
    </row>
    <row r="37851" spans="1:31">
      <c r="A37851">
        <v>89450</v>
      </c>
      <c r="B37851" t="s">
        <v>32057</v>
      </c>
      <c r="C37851" t="s">
        <v>33477</v>
      </c>
      <c r="D37851" t="s">
        <v>33476</v>
      </c>
      <c r="E37851"/>
      <c r="F37851"/>
      <c r="G37851"/>
      <c r="H37851"/>
      <c r="I37851"/>
      <c r="J37851"/>
      <c r="U37851" s="43"/>
      <c r="AE37851"/>
    </row>
    <row r="37852" spans="1:31">
      <c r="A37852">
        <v>89210</v>
      </c>
      <c r="B37852" t="s">
        <v>1571</v>
      </c>
      <c r="C37852" t="s">
        <v>33480</v>
      </c>
      <c r="D37852" t="s">
        <v>203</v>
      </c>
      <c r="E37852"/>
      <c r="F37852"/>
      <c r="G37852"/>
      <c r="H37852"/>
      <c r="I37852"/>
      <c r="J37852"/>
      <c r="U37852" s="43"/>
      <c r="AE37852"/>
    </row>
    <row r="37853" spans="1:31">
      <c r="A37853">
        <v>89144</v>
      </c>
      <c r="B37853" t="s">
        <v>29093</v>
      </c>
      <c r="C37853" t="s">
        <v>33480</v>
      </c>
      <c r="D37853" t="e">
        <v>#N/A</v>
      </c>
      <c r="E37853"/>
      <c r="F37853"/>
      <c r="G37853"/>
      <c r="H37853"/>
      <c r="I37853"/>
      <c r="J37853"/>
      <c r="U37853" s="43"/>
      <c r="AE37853"/>
    </row>
    <row r="37854" spans="1:31">
      <c r="A37854">
        <v>89110</v>
      </c>
      <c r="B37854" t="s">
        <v>32058</v>
      </c>
      <c r="C37854" t="s">
        <v>33480</v>
      </c>
      <c r="D37854" t="s">
        <v>33481</v>
      </c>
      <c r="E37854"/>
      <c r="F37854"/>
      <c r="G37854"/>
      <c r="H37854"/>
      <c r="I37854"/>
      <c r="J37854"/>
      <c r="U37854" s="43"/>
      <c r="AE37854"/>
    </row>
    <row r="37855" spans="1:31">
      <c r="A37855">
        <v>89560</v>
      </c>
      <c r="B37855" t="s">
        <v>32059</v>
      </c>
      <c r="C37855" t="s">
        <v>33477</v>
      </c>
      <c r="D37855" t="s">
        <v>33476</v>
      </c>
      <c r="E37855"/>
      <c r="F37855"/>
      <c r="G37855"/>
      <c r="H37855"/>
      <c r="I37855"/>
      <c r="J37855"/>
      <c r="U37855" s="43"/>
      <c r="AE37855"/>
    </row>
    <row r="37856" spans="1:31">
      <c r="A37856">
        <v>89660</v>
      </c>
      <c r="B37856" t="s">
        <v>32060</v>
      </c>
      <c r="C37856" t="s">
        <v>33477</v>
      </c>
      <c r="D37856" t="s">
        <v>33476</v>
      </c>
      <c r="E37856"/>
      <c r="F37856"/>
      <c r="G37856"/>
      <c r="H37856"/>
      <c r="I37856"/>
      <c r="J37856"/>
      <c r="U37856" s="43"/>
      <c r="AE37856"/>
    </row>
    <row r="37857" spans="1:31">
      <c r="A37857">
        <v>89130</v>
      </c>
      <c r="B37857" t="s">
        <v>32061</v>
      </c>
      <c r="C37857" t="s">
        <v>33477</v>
      </c>
      <c r="D37857" t="s">
        <v>33476</v>
      </c>
      <c r="E37857"/>
      <c r="F37857"/>
      <c r="G37857"/>
      <c r="H37857"/>
      <c r="I37857"/>
      <c r="J37857"/>
      <c r="U37857" s="43"/>
      <c r="AE37857"/>
    </row>
    <row r="37858" spans="1:31">
      <c r="A37858">
        <v>89140</v>
      </c>
      <c r="B37858" t="s">
        <v>32062</v>
      </c>
      <c r="C37858" t="s">
        <v>33480</v>
      </c>
      <c r="D37858" t="s">
        <v>33476</v>
      </c>
      <c r="E37858"/>
      <c r="F37858"/>
      <c r="G37858"/>
      <c r="H37858"/>
      <c r="I37858"/>
      <c r="J37858"/>
      <c r="U37858" s="43"/>
      <c r="AE37858"/>
    </row>
    <row r="37859" spans="1:31">
      <c r="A37859">
        <v>89580</v>
      </c>
      <c r="B37859" t="s">
        <v>32063</v>
      </c>
      <c r="C37859" t="s">
        <v>33477</v>
      </c>
      <c r="D37859" t="s">
        <v>33476</v>
      </c>
      <c r="E37859"/>
      <c r="F37859"/>
      <c r="G37859"/>
      <c r="H37859"/>
      <c r="I37859"/>
      <c r="J37859"/>
      <c r="U37859" s="43"/>
      <c r="AE37859"/>
    </row>
    <row r="37860" spans="1:31">
      <c r="A37860">
        <v>89400</v>
      </c>
      <c r="B37860" t="s">
        <v>32064</v>
      </c>
      <c r="C37860" t="s">
        <v>33480</v>
      </c>
      <c r="D37860" t="s">
        <v>203</v>
      </c>
      <c r="E37860"/>
      <c r="F37860"/>
      <c r="G37860"/>
      <c r="H37860"/>
      <c r="I37860"/>
      <c r="J37860"/>
      <c r="U37860" s="43"/>
      <c r="AE37860"/>
    </row>
    <row r="37861" spans="1:31">
      <c r="A37861">
        <v>89310</v>
      </c>
      <c r="B37861" t="s">
        <v>14444</v>
      </c>
      <c r="C37861" t="s">
        <v>33477</v>
      </c>
      <c r="D37861" t="s">
        <v>33476</v>
      </c>
      <c r="E37861"/>
      <c r="F37861"/>
      <c r="G37861"/>
      <c r="H37861"/>
      <c r="I37861"/>
      <c r="J37861"/>
      <c r="U37861" s="43"/>
      <c r="AE37861"/>
    </row>
    <row r="37862" spans="1:31">
      <c r="A37862">
        <v>89190</v>
      </c>
      <c r="B37862" t="s">
        <v>32065</v>
      </c>
      <c r="C37862" t="s">
        <v>33480</v>
      </c>
      <c r="D37862" t="s">
        <v>33476</v>
      </c>
      <c r="E37862"/>
      <c r="F37862"/>
      <c r="G37862"/>
      <c r="H37862"/>
      <c r="I37862"/>
      <c r="J37862"/>
      <c r="U37862" s="43"/>
      <c r="AE37862"/>
    </row>
    <row r="37863" spans="1:31">
      <c r="A37863">
        <v>89700</v>
      </c>
      <c r="B37863" t="s">
        <v>32066</v>
      </c>
      <c r="C37863" t="s">
        <v>33477</v>
      </c>
      <c r="D37863" t="s">
        <v>33476</v>
      </c>
      <c r="E37863"/>
      <c r="F37863"/>
      <c r="G37863"/>
      <c r="H37863"/>
      <c r="I37863"/>
      <c r="J37863"/>
      <c r="U37863" s="43"/>
      <c r="AE37863"/>
    </row>
    <row r="37864" spans="1:31">
      <c r="A37864">
        <v>89470</v>
      </c>
      <c r="B37864" t="s">
        <v>32067</v>
      </c>
      <c r="C37864" t="s">
        <v>33480</v>
      </c>
      <c r="D37864" t="e">
        <v>#N/A</v>
      </c>
      <c r="E37864"/>
      <c r="F37864"/>
      <c r="G37864"/>
      <c r="H37864"/>
      <c r="I37864"/>
      <c r="J37864"/>
      <c r="U37864" s="43"/>
      <c r="AE37864"/>
    </row>
    <row r="37865" spans="1:31">
      <c r="A37865">
        <v>89470</v>
      </c>
      <c r="B37865" t="s">
        <v>32067</v>
      </c>
      <c r="C37865" t="s">
        <v>33480</v>
      </c>
      <c r="D37865" t="e">
        <v>#N/A</v>
      </c>
      <c r="E37865"/>
      <c r="F37865"/>
      <c r="G37865"/>
      <c r="H37865"/>
      <c r="I37865"/>
      <c r="J37865"/>
      <c r="U37865" s="43"/>
      <c r="AE37865"/>
    </row>
    <row r="37866" spans="1:31">
      <c r="A37866">
        <v>89150</v>
      </c>
      <c r="B37866" t="s">
        <v>32068</v>
      </c>
      <c r="C37866" t="s">
        <v>33480</v>
      </c>
      <c r="D37866" t="s">
        <v>33476</v>
      </c>
      <c r="E37866"/>
      <c r="F37866"/>
      <c r="G37866"/>
      <c r="H37866"/>
      <c r="I37866"/>
      <c r="J37866"/>
      <c r="U37866" s="43"/>
      <c r="AE37866"/>
    </row>
    <row r="37867" spans="1:31">
      <c r="A37867">
        <v>89230</v>
      </c>
      <c r="B37867" t="s">
        <v>32069</v>
      </c>
      <c r="C37867" t="s">
        <v>33480</v>
      </c>
      <c r="D37867" t="e">
        <v>#N/A</v>
      </c>
      <c r="E37867"/>
      <c r="F37867"/>
      <c r="G37867"/>
      <c r="H37867"/>
      <c r="I37867"/>
      <c r="J37867"/>
      <c r="U37867" s="43"/>
      <c r="AE37867"/>
    </row>
    <row r="37868" spans="1:31">
      <c r="A37868">
        <v>89660</v>
      </c>
      <c r="B37868" t="s">
        <v>32070</v>
      </c>
      <c r="C37868" t="s">
        <v>33477</v>
      </c>
      <c r="D37868" t="s">
        <v>33476</v>
      </c>
      <c r="E37868"/>
      <c r="F37868"/>
      <c r="G37868"/>
      <c r="H37868"/>
      <c r="I37868"/>
      <c r="J37868"/>
      <c r="U37868" s="43"/>
      <c r="AE37868"/>
    </row>
    <row r="37869" spans="1:31">
      <c r="A37869">
        <v>89420</v>
      </c>
      <c r="B37869" t="s">
        <v>2387</v>
      </c>
      <c r="C37869" t="s">
        <v>33477</v>
      </c>
      <c r="D37869" t="s">
        <v>33476</v>
      </c>
      <c r="E37869"/>
      <c r="F37869"/>
      <c r="G37869"/>
      <c r="H37869"/>
      <c r="I37869"/>
      <c r="J37869"/>
      <c r="U37869" s="43"/>
      <c r="AE37869"/>
    </row>
    <row r="37870" spans="1:31">
      <c r="A37870">
        <v>89250</v>
      </c>
      <c r="B37870" t="s">
        <v>32071</v>
      </c>
      <c r="C37870" t="s">
        <v>33480</v>
      </c>
      <c r="D37870" t="s">
        <v>33476</v>
      </c>
      <c r="E37870"/>
      <c r="F37870"/>
      <c r="G37870"/>
      <c r="H37870"/>
      <c r="I37870"/>
      <c r="J37870"/>
      <c r="U37870" s="43"/>
      <c r="AE37870"/>
    </row>
    <row r="37871" spans="1:31">
      <c r="A37871">
        <v>89560</v>
      </c>
      <c r="B37871" t="s">
        <v>32072</v>
      </c>
      <c r="C37871" t="s">
        <v>33477</v>
      </c>
      <c r="D37871" t="s">
        <v>33476</v>
      </c>
      <c r="E37871"/>
      <c r="F37871"/>
      <c r="G37871"/>
      <c r="H37871"/>
      <c r="I37871"/>
      <c r="J37871"/>
      <c r="U37871" s="43"/>
      <c r="AE37871"/>
    </row>
    <row r="37872" spans="1:31">
      <c r="A37872">
        <v>89310</v>
      </c>
      <c r="B37872" t="s">
        <v>32073</v>
      </c>
      <c r="C37872" t="s">
        <v>33477</v>
      </c>
      <c r="D37872" t="s">
        <v>33476</v>
      </c>
      <c r="E37872"/>
      <c r="F37872"/>
      <c r="G37872"/>
      <c r="H37872"/>
      <c r="I37872"/>
      <c r="J37872"/>
      <c r="U37872" s="43"/>
      <c r="AE37872"/>
    </row>
    <row r="37873" spans="1:31">
      <c r="A37873">
        <v>89130</v>
      </c>
      <c r="B37873" t="s">
        <v>32074</v>
      </c>
      <c r="C37873" t="s">
        <v>33477</v>
      </c>
      <c r="D37873" t="s">
        <v>33476</v>
      </c>
      <c r="E37873"/>
      <c r="F37873"/>
      <c r="G37873"/>
      <c r="H37873"/>
      <c r="I37873"/>
      <c r="J37873"/>
      <c r="U37873" s="43"/>
      <c r="AE37873"/>
    </row>
    <row r="37874" spans="1:31">
      <c r="A37874">
        <v>89520</v>
      </c>
      <c r="B37874" t="s">
        <v>32075</v>
      </c>
      <c r="C37874" t="s">
        <v>33477</v>
      </c>
      <c r="D37874" t="s">
        <v>33476</v>
      </c>
      <c r="E37874"/>
      <c r="F37874"/>
      <c r="G37874"/>
      <c r="H37874"/>
      <c r="I37874"/>
      <c r="J37874"/>
      <c r="U37874" s="43"/>
      <c r="AE37874"/>
    </row>
    <row r="37875" spans="1:31">
      <c r="A37875">
        <v>89100</v>
      </c>
      <c r="B37875" t="s">
        <v>32076</v>
      </c>
      <c r="C37875" t="s">
        <v>33480</v>
      </c>
      <c r="D37875" t="s">
        <v>33476</v>
      </c>
      <c r="E37875"/>
      <c r="F37875"/>
      <c r="G37875"/>
      <c r="H37875"/>
      <c r="I37875"/>
      <c r="J37875"/>
      <c r="U37875" s="43"/>
      <c r="AE37875"/>
    </row>
    <row r="37876" spans="1:31">
      <c r="A37876">
        <v>89570</v>
      </c>
      <c r="B37876" t="s">
        <v>32077</v>
      </c>
      <c r="C37876" t="s">
        <v>33480</v>
      </c>
      <c r="D37876" t="s">
        <v>33482</v>
      </c>
      <c r="E37876"/>
      <c r="F37876"/>
      <c r="G37876"/>
      <c r="H37876"/>
      <c r="I37876"/>
      <c r="J37876"/>
      <c r="U37876" s="43"/>
      <c r="AE37876"/>
    </row>
    <row r="37877" spans="1:31">
      <c r="A37877">
        <v>89310</v>
      </c>
      <c r="B37877" t="s">
        <v>32078</v>
      </c>
      <c r="C37877" t="s">
        <v>33477</v>
      </c>
      <c r="D37877" t="s">
        <v>33476</v>
      </c>
      <c r="E37877"/>
      <c r="F37877"/>
      <c r="G37877"/>
      <c r="H37877"/>
      <c r="I37877"/>
      <c r="J37877"/>
      <c r="U37877" s="43"/>
      <c r="AE37877"/>
    </row>
    <row r="37878" spans="1:31">
      <c r="A37878">
        <v>89320</v>
      </c>
      <c r="B37878" t="s">
        <v>11499</v>
      </c>
      <c r="C37878" t="s">
        <v>33480</v>
      </c>
      <c r="D37878" t="s">
        <v>33476</v>
      </c>
      <c r="E37878"/>
      <c r="F37878"/>
      <c r="G37878"/>
      <c r="H37878"/>
      <c r="I37878"/>
      <c r="J37878"/>
      <c r="U37878" s="43"/>
      <c r="AE37878"/>
    </row>
    <row r="37879" spans="1:31">
      <c r="A37879">
        <v>89310</v>
      </c>
      <c r="B37879" t="s">
        <v>9620</v>
      </c>
      <c r="C37879" t="s">
        <v>33477</v>
      </c>
      <c r="D37879" t="s">
        <v>33476</v>
      </c>
      <c r="E37879"/>
      <c r="F37879"/>
      <c r="G37879"/>
      <c r="H37879"/>
      <c r="I37879"/>
      <c r="J37879"/>
      <c r="U37879" s="43"/>
      <c r="AE37879"/>
    </row>
    <row r="37880" spans="1:31">
      <c r="A37880">
        <v>89390</v>
      </c>
      <c r="B37880" t="s">
        <v>32079</v>
      </c>
      <c r="C37880" t="s">
        <v>33477</v>
      </c>
      <c r="D37880" t="s">
        <v>33476</v>
      </c>
      <c r="E37880"/>
      <c r="F37880"/>
      <c r="G37880"/>
      <c r="H37880"/>
      <c r="I37880"/>
      <c r="J37880"/>
      <c r="U37880" s="43"/>
      <c r="AE37880"/>
    </row>
    <row r="37881" spans="1:31">
      <c r="A37881">
        <v>89110</v>
      </c>
      <c r="B37881" t="s">
        <v>31161</v>
      </c>
      <c r="C37881" t="s">
        <v>33480</v>
      </c>
      <c r="D37881" t="s">
        <v>33481</v>
      </c>
      <c r="E37881"/>
      <c r="F37881"/>
      <c r="G37881"/>
      <c r="H37881"/>
      <c r="I37881"/>
      <c r="J37881"/>
      <c r="U37881" s="43"/>
      <c r="AE37881"/>
    </row>
    <row r="37882" spans="1:31">
      <c r="A37882">
        <v>89400</v>
      </c>
      <c r="B37882" t="s">
        <v>10054</v>
      </c>
      <c r="C37882" t="s">
        <v>33480</v>
      </c>
      <c r="D37882" t="s">
        <v>203</v>
      </c>
      <c r="E37882"/>
      <c r="F37882"/>
      <c r="G37882"/>
      <c r="H37882"/>
      <c r="I37882"/>
      <c r="J37882"/>
      <c r="U37882" s="43"/>
      <c r="AE37882"/>
    </row>
    <row r="37883" spans="1:31">
      <c r="A37883">
        <v>89560</v>
      </c>
      <c r="B37883" t="s">
        <v>32080</v>
      </c>
      <c r="C37883" t="s">
        <v>33477</v>
      </c>
      <c r="D37883" t="s">
        <v>33476</v>
      </c>
      <c r="E37883"/>
      <c r="F37883"/>
      <c r="G37883"/>
      <c r="H37883"/>
      <c r="I37883"/>
      <c r="J37883"/>
      <c r="U37883" s="43"/>
      <c r="AE37883"/>
    </row>
    <row r="37884" spans="1:31">
      <c r="A37884">
        <v>89560</v>
      </c>
      <c r="B37884" t="s">
        <v>32080</v>
      </c>
      <c r="C37884" t="s">
        <v>33477</v>
      </c>
      <c r="D37884" t="s">
        <v>33476</v>
      </c>
      <c r="E37884"/>
      <c r="F37884"/>
      <c r="G37884"/>
      <c r="H37884"/>
      <c r="I37884"/>
      <c r="J37884"/>
      <c r="U37884" s="43"/>
      <c r="AE37884"/>
    </row>
    <row r="37885" spans="1:31">
      <c r="A37885">
        <v>89160</v>
      </c>
      <c r="B37885" t="s">
        <v>32081</v>
      </c>
      <c r="C37885" t="s">
        <v>33477</v>
      </c>
      <c r="D37885" t="s">
        <v>33476</v>
      </c>
      <c r="E37885"/>
      <c r="F37885"/>
      <c r="G37885"/>
      <c r="H37885"/>
      <c r="I37885"/>
      <c r="J37885"/>
      <c r="U37885" s="43"/>
      <c r="AE37885"/>
    </row>
    <row r="37886" spans="1:31">
      <c r="A37886">
        <v>89140</v>
      </c>
      <c r="B37886" t="s">
        <v>32082</v>
      </c>
      <c r="C37886" t="s">
        <v>33480</v>
      </c>
      <c r="D37886" t="s">
        <v>33476</v>
      </c>
      <c r="E37886"/>
      <c r="F37886"/>
      <c r="G37886"/>
      <c r="H37886"/>
      <c r="I37886"/>
      <c r="J37886"/>
      <c r="U37886" s="43"/>
      <c r="AE37886"/>
    </row>
    <row r="37887" spans="1:31">
      <c r="A37887">
        <v>89240</v>
      </c>
      <c r="B37887" t="s">
        <v>32083</v>
      </c>
      <c r="C37887" t="s">
        <v>33480</v>
      </c>
      <c r="D37887" t="s">
        <v>33481</v>
      </c>
      <c r="E37887"/>
      <c r="F37887"/>
      <c r="G37887"/>
      <c r="H37887"/>
      <c r="I37887"/>
      <c r="J37887"/>
      <c r="U37887" s="43"/>
      <c r="AE37887"/>
    </row>
    <row r="37888" spans="1:31">
      <c r="A37888">
        <v>89100</v>
      </c>
      <c r="B37888" t="s">
        <v>32084</v>
      </c>
      <c r="C37888" t="s">
        <v>33480</v>
      </c>
      <c r="D37888" t="s">
        <v>33476</v>
      </c>
      <c r="E37888"/>
      <c r="F37888"/>
      <c r="G37888"/>
      <c r="H37888"/>
      <c r="I37888"/>
      <c r="J37888"/>
      <c r="U37888" s="43"/>
      <c r="AE37888"/>
    </row>
    <row r="37889" spans="1:31">
      <c r="A37889">
        <v>89210</v>
      </c>
      <c r="B37889" t="s">
        <v>32085</v>
      </c>
      <c r="C37889" t="s">
        <v>33480</v>
      </c>
      <c r="D37889" t="s">
        <v>203</v>
      </c>
      <c r="E37889"/>
      <c r="F37889"/>
      <c r="G37889"/>
      <c r="H37889"/>
      <c r="I37889"/>
      <c r="J37889"/>
      <c r="U37889" s="43"/>
      <c r="AE37889"/>
    </row>
    <row r="37890" spans="1:31">
      <c r="A37890">
        <v>89300</v>
      </c>
      <c r="B37890" t="s">
        <v>32086</v>
      </c>
      <c r="C37890" t="s">
        <v>33480</v>
      </c>
      <c r="D37890" t="s">
        <v>33476</v>
      </c>
      <c r="E37890"/>
      <c r="F37890"/>
      <c r="G37890"/>
      <c r="H37890"/>
      <c r="I37890"/>
      <c r="J37890"/>
      <c r="U37890" s="43"/>
      <c r="AE37890"/>
    </row>
    <row r="37891" spans="1:31">
      <c r="A37891">
        <v>89310</v>
      </c>
      <c r="B37891" t="s">
        <v>32087</v>
      </c>
      <c r="C37891" t="s">
        <v>33477</v>
      </c>
      <c r="D37891" t="s">
        <v>33476</v>
      </c>
      <c r="E37891"/>
      <c r="F37891"/>
      <c r="G37891"/>
      <c r="H37891"/>
      <c r="I37891"/>
      <c r="J37891"/>
      <c r="U37891" s="43"/>
      <c r="AE37891"/>
    </row>
    <row r="37892" spans="1:31">
      <c r="A37892">
        <v>89510</v>
      </c>
      <c r="B37892" t="s">
        <v>26832</v>
      </c>
      <c r="C37892" t="s">
        <v>33480</v>
      </c>
      <c r="D37892" t="s">
        <v>33476</v>
      </c>
      <c r="E37892"/>
      <c r="F37892"/>
      <c r="G37892"/>
      <c r="H37892"/>
      <c r="I37892"/>
      <c r="J37892"/>
      <c r="U37892" s="43"/>
      <c r="AE37892"/>
    </row>
    <row r="37893" spans="1:31">
      <c r="A37893">
        <v>89360</v>
      </c>
      <c r="B37893" t="s">
        <v>32088</v>
      </c>
      <c r="C37893" t="s">
        <v>33480</v>
      </c>
      <c r="D37893" t="s">
        <v>33476</v>
      </c>
      <c r="E37893"/>
      <c r="F37893"/>
      <c r="G37893"/>
      <c r="H37893"/>
      <c r="I37893"/>
      <c r="J37893"/>
      <c r="U37893" s="43"/>
      <c r="AE37893"/>
    </row>
    <row r="37894" spans="1:31">
      <c r="A37894">
        <v>89000</v>
      </c>
      <c r="B37894" t="s">
        <v>14501</v>
      </c>
      <c r="C37894" t="s">
        <v>33480</v>
      </c>
      <c r="D37894" t="s">
        <v>33476</v>
      </c>
      <c r="E37894"/>
      <c r="F37894"/>
      <c r="G37894"/>
      <c r="H37894"/>
      <c r="I37894"/>
      <c r="J37894"/>
      <c r="U37894" s="43"/>
      <c r="AE37894"/>
    </row>
    <row r="37895" spans="1:31">
      <c r="A37895">
        <v>89390</v>
      </c>
      <c r="B37895" t="s">
        <v>32089</v>
      </c>
      <c r="C37895" t="s">
        <v>33477</v>
      </c>
      <c r="D37895" t="s">
        <v>33476</v>
      </c>
      <c r="E37895"/>
      <c r="F37895"/>
      <c r="G37895"/>
      <c r="H37895"/>
      <c r="I37895"/>
      <c r="J37895"/>
      <c r="U37895" s="43"/>
      <c r="AE37895"/>
    </row>
    <row r="37896" spans="1:31">
      <c r="A37896">
        <v>89450</v>
      </c>
      <c r="B37896" t="s">
        <v>32090</v>
      </c>
      <c r="C37896" t="s">
        <v>33477</v>
      </c>
      <c r="D37896" t="s">
        <v>33476</v>
      </c>
      <c r="E37896"/>
      <c r="F37896"/>
      <c r="G37896"/>
      <c r="H37896"/>
      <c r="I37896"/>
      <c r="J37896"/>
      <c r="U37896" s="43"/>
      <c r="AE37896"/>
    </row>
    <row r="37897" spans="1:31">
      <c r="A37897">
        <v>89330</v>
      </c>
      <c r="B37897" t="s">
        <v>32091</v>
      </c>
      <c r="C37897" t="s">
        <v>33480</v>
      </c>
      <c r="D37897" t="s">
        <v>33476</v>
      </c>
      <c r="E37897"/>
      <c r="F37897"/>
      <c r="G37897"/>
      <c r="H37897"/>
      <c r="I37897"/>
      <c r="J37897"/>
      <c r="U37897" s="43"/>
      <c r="AE37897"/>
    </row>
    <row r="37898" spans="1:31">
      <c r="A37898">
        <v>89740</v>
      </c>
      <c r="B37898" t="s">
        <v>32092</v>
      </c>
      <c r="C37898" t="s">
        <v>33477</v>
      </c>
      <c r="D37898" t="s">
        <v>33476</v>
      </c>
      <c r="E37898"/>
      <c r="F37898"/>
      <c r="G37898"/>
      <c r="H37898"/>
      <c r="I37898"/>
      <c r="J37898"/>
      <c r="U37898" s="43"/>
      <c r="AE37898"/>
    </row>
    <row r="37899" spans="1:31">
      <c r="A37899">
        <v>89420</v>
      </c>
      <c r="B37899" t="s">
        <v>32093</v>
      </c>
      <c r="C37899" t="s">
        <v>33477</v>
      </c>
      <c r="D37899" t="s">
        <v>33476</v>
      </c>
      <c r="E37899"/>
      <c r="F37899"/>
      <c r="G37899"/>
      <c r="H37899"/>
      <c r="I37899"/>
      <c r="J37899"/>
      <c r="U37899" s="43"/>
      <c r="AE37899"/>
    </row>
    <row r="37900" spans="1:31">
      <c r="A37900">
        <v>89140</v>
      </c>
      <c r="B37900" t="s">
        <v>32094</v>
      </c>
      <c r="C37900" t="s">
        <v>33480</v>
      </c>
      <c r="D37900" t="s">
        <v>33476</v>
      </c>
      <c r="E37900"/>
      <c r="F37900"/>
      <c r="G37900"/>
      <c r="H37900"/>
      <c r="I37900"/>
      <c r="J37900"/>
      <c r="U37900" s="43"/>
      <c r="AE37900"/>
    </row>
    <row r="37901" spans="1:31">
      <c r="A37901">
        <v>89310</v>
      </c>
      <c r="B37901" t="s">
        <v>32095</v>
      </c>
      <c r="C37901" t="s">
        <v>33477</v>
      </c>
      <c r="D37901" t="s">
        <v>33476</v>
      </c>
      <c r="E37901"/>
      <c r="F37901"/>
      <c r="G37901"/>
      <c r="H37901"/>
      <c r="I37901"/>
      <c r="J37901"/>
      <c r="U37901" s="43"/>
      <c r="AE37901"/>
    </row>
    <row r="37902" spans="1:31">
      <c r="A37902">
        <v>89110</v>
      </c>
      <c r="B37902" t="s">
        <v>32096</v>
      </c>
      <c r="C37902" t="s">
        <v>33480</v>
      </c>
      <c r="D37902" t="s">
        <v>33481</v>
      </c>
      <c r="E37902"/>
      <c r="F37902"/>
      <c r="G37902"/>
      <c r="H37902"/>
      <c r="I37902"/>
      <c r="J37902"/>
      <c r="U37902" s="43"/>
      <c r="AE37902"/>
    </row>
    <row r="37903" spans="1:31">
      <c r="A37903">
        <v>89200</v>
      </c>
      <c r="B37903" t="s">
        <v>32097</v>
      </c>
      <c r="C37903" t="s">
        <v>33477</v>
      </c>
      <c r="D37903" t="s">
        <v>33476</v>
      </c>
      <c r="E37903"/>
      <c r="F37903"/>
      <c r="G37903"/>
      <c r="H37903"/>
      <c r="I37903"/>
      <c r="J37903"/>
      <c r="U37903" s="43"/>
      <c r="AE37903"/>
    </row>
    <row r="37904" spans="1:31">
      <c r="A37904">
        <v>89230</v>
      </c>
      <c r="B37904" t="s">
        <v>32098</v>
      </c>
      <c r="C37904" t="s">
        <v>33480</v>
      </c>
      <c r="D37904" t="e">
        <v>#N/A</v>
      </c>
      <c r="E37904"/>
      <c r="F37904"/>
      <c r="G37904"/>
      <c r="H37904"/>
      <c r="I37904"/>
      <c r="J37904"/>
      <c r="U37904" s="43"/>
      <c r="AE37904"/>
    </row>
    <row r="37905" spans="1:31">
      <c r="A37905">
        <v>89190</v>
      </c>
      <c r="B37905" t="s">
        <v>32099</v>
      </c>
      <c r="C37905" t="s">
        <v>33480</v>
      </c>
      <c r="D37905" t="s">
        <v>33476</v>
      </c>
      <c r="E37905"/>
      <c r="F37905"/>
      <c r="G37905"/>
      <c r="H37905"/>
      <c r="I37905"/>
      <c r="J37905"/>
      <c r="U37905" s="43"/>
      <c r="AE37905"/>
    </row>
    <row r="37906" spans="1:31">
      <c r="A37906">
        <v>89140</v>
      </c>
      <c r="B37906" t="s">
        <v>32100</v>
      </c>
      <c r="C37906" t="s">
        <v>33480</v>
      </c>
      <c r="D37906" t="s">
        <v>33476</v>
      </c>
      <c r="E37906"/>
      <c r="F37906"/>
      <c r="G37906"/>
      <c r="H37906"/>
      <c r="I37906"/>
      <c r="J37906"/>
      <c r="U37906" s="43"/>
      <c r="AE37906"/>
    </row>
    <row r="37907" spans="1:31">
      <c r="A37907">
        <v>89260</v>
      </c>
      <c r="B37907" t="s">
        <v>32101</v>
      </c>
      <c r="C37907" t="s">
        <v>33480</v>
      </c>
      <c r="D37907" t="s">
        <v>33476</v>
      </c>
      <c r="E37907"/>
      <c r="F37907"/>
      <c r="G37907"/>
      <c r="H37907"/>
      <c r="I37907"/>
      <c r="J37907"/>
      <c r="U37907" s="43"/>
      <c r="AE37907"/>
    </row>
    <row r="37908" spans="1:31">
      <c r="A37908">
        <v>89240</v>
      </c>
      <c r="B37908" t="s">
        <v>32102</v>
      </c>
      <c r="C37908" t="s">
        <v>33480</v>
      </c>
      <c r="D37908" t="s">
        <v>33481</v>
      </c>
      <c r="E37908"/>
      <c r="F37908"/>
      <c r="G37908"/>
      <c r="H37908"/>
      <c r="I37908"/>
      <c r="J37908"/>
      <c r="U37908" s="43"/>
      <c r="AE37908"/>
    </row>
    <row r="37909" spans="1:31">
      <c r="A37909">
        <v>89440</v>
      </c>
      <c r="B37909" t="s">
        <v>32103</v>
      </c>
      <c r="C37909" t="s">
        <v>33477</v>
      </c>
      <c r="D37909" t="s">
        <v>33476</v>
      </c>
      <c r="E37909"/>
      <c r="F37909"/>
      <c r="G37909"/>
      <c r="H37909"/>
      <c r="I37909"/>
      <c r="J37909"/>
      <c r="U37909" s="43"/>
      <c r="AE37909"/>
    </row>
    <row r="37910" spans="1:31">
      <c r="A37910">
        <v>89116</v>
      </c>
      <c r="B37910" t="s">
        <v>32104</v>
      </c>
      <c r="C37910" t="s">
        <v>33480</v>
      </c>
      <c r="D37910" t="s">
        <v>33482</v>
      </c>
      <c r="E37910"/>
      <c r="F37910"/>
      <c r="G37910"/>
      <c r="H37910"/>
      <c r="I37910"/>
      <c r="J37910"/>
      <c r="U37910" s="43"/>
      <c r="AE37910"/>
    </row>
    <row r="37911" spans="1:31">
      <c r="A37911">
        <v>89460</v>
      </c>
      <c r="B37911" t="s">
        <v>32105</v>
      </c>
      <c r="C37911" t="s">
        <v>33477</v>
      </c>
      <c r="D37911" t="s">
        <v>33476</v>
      </c>
      <c r="E37911"/>
      <c r="F37911"/>
      <c r="G37911"/>
      <c r="H37911"/>
      <c r="I37911"/>
      <c r="J37911"/>
      <c r="U37911" s="43"/>
      <c r="AE37911"/>
    </row>
    <row r="37912" spans="1:31">
      <c r="A37912">
        <v>89800</v>
      </c>
      <c r="B37912" t="s">
        <v>32106</v>
      </c>
      <c r="C37912" t="s">
        <v>33480</v>
      </c>
      <c r="D37912" t="s">
        <v>33476</v>
      </c>
      <c r="E37912"/>
      <c r="F37912"/>
      <c r="G37912"/>
      <c r="H37912"/>
      <c r="I37912"/>
      <c r="J37912"/>
      <c r="U37912" s="43"/>
      <c r="AE37912"/>
    </row>
    <row r="37913" spans="1:31">
      <c r="A37913">
        <v>89200</v>
      </c>
      <c r="B37913" t="s">
        <v>32107</v>
      </c>
      <c r="C37913" t="s">
        <v>33477</v>
      </c>
      <c r="D37913" t="s">
        <v>33476</v>
      </c>
      <c r="E37913"/>
      <c r="F37913"/>
      <c r="G37913"/>
      <c r="H37913"/>
      <c r="I37913"/>
      <c r="J37913"/>
      <c r="U37913" s="43"/>
      <c r="AE37913"/>
    </row>
    <row r="37914" spans="1:31">
      <c r="A37914">
        <v>89630</v>
      </c>
      <c r="B37914" t="s">
        <v>32108</v>
      </c>
      <c r="C37914" t="s">
        <v>33477</v>
      </c>
      <c r="D37914" t="s">
        <v>33476</v>
      </c>
      <c r="E37914"/>
      <c r="F37914"/>
      <c r="G37914"/>
      <c r="H37914"/>
      <c r="I37914"/>
      <c r="J37914"/>
      <c r="U37914" s="43"/>
      <c r="AE37914"/>
    </row>
    <row r="37915" spans="1:31">
      <c r="A37915">
        <v>89290</v>
      </c>
      <c r="B37915" t="s">
        <v>32109</v>
      </c>
      <c r="C37915" t="s">
        <v>33480</v>
      </c>
      <c r="D37915" t="s">
        <v>33476</v>
      </c>
      <c r="E37915"/>
      <c r="F37915"/>
      <c r="G37915"/>
      <c r="H37915"/>
      <c r="I37915"/>
      <c r="J37915"/>
      <c r="U37915" s="43"/>
      <c r="AE37915"/>
    </row>
    <row r="37916" spans="1:31">
      <c r="A37916">
        <v>89740</v>
      </c>
      <c r="B37916" t="s">
        <v>7103</v>
      </c>
      <c r="C37916" t="s">
        <v>33477</v>
      </c>
      <c r="D37916" t="s">
        <v>33476</v>
      </c>
      <c r="E37916"/>
      <c r="F37916"/>
      <c r="G37916"/>
      <c r="H37916"/>
      <c r="I37916"/>
      <c r="J37916"/>
      <c r="U37916" s="43"/>
      <c r="AE37916"/>
    </row>
    <row r="37917" spans="1:31">
      <c r="A37917">
        <v>89390</v>
      </c>
      <c r="B37917" t="s">
        <v>32110</v>
      </c>
      <c r="C37917" t="s">
        <v>33477</v>
      </c>
      <c r="D37917" t="s">
        <v>33476</v>
      </c>
      <c r="E37917"/>
      <c r="F37917"/>
      <c r="G37917"/>
      <c r="H37917"/>
      <c r="I37917"/>
      <c r="J37917"/>
      <c r="U37917" s="43"/>
      <c r="AE37917"/>
    </row>
    <row r="37918" spans="1:31">
      <c r="A37918">
        <v>89700</v>
      </c>
      <c r="B37918" t="s">
        <v>32111</v>
      </c>
      <c r="C37918" t="s">
        <v>33477</v>
      </c>
      <c r="D37918" t="s">
        <v>33476</v>
      </c>
      <c r="E37918"/>
      <c r="F37918"/>
      <c r="G37918"/>
      <c r="H37918"/>
      <c r="I37918"/>
      <c r="J37918"/>
      <c r="U37918" s="43"/>
      <c r="AE37918"/>
    </row>
    <row r="37919" spans="1:31">
      <c r="A37919">
        <v>89220</v>
      </c>
      <c r="B37919" t="s">
        <v>32112</v>
      </c>
      <c r="C37919" t="s">
        <v>33477</v>
      </c>
      <c r="D37919" t="s">
        <v>33476</v>
      </c>
      <c r="E37919"/>
      <c r="F37919"/>
      <c r="G37919"/>
      <c r="H37919"/>
      <c r="I37919"/>
      <c r="J37919"/>
      <c r="U37919" s="43"/>
      <c r="AE37919"/>
    </row>
    <row r="37920" spans="1:31">
      <c r="A37920">
        <v>89170</v>
      </c>
      <c r="B37920" t="s">
        <v>1236</v>
      </c>
      <c r="C37920" t="s">
        <v>33477</v>
      </c>
      <c r="D37920" t="s">
        <v>33476</v>
      </c>
      <c r="E37920"/>
      <c r="F37920"/>
      <c r="G37920"/>
      <c r="H37920"/>
      <c r="I37920"/>
      <c r="J37920"/>
      <c r="U37920" s="43"/>
      <c r="AE37920"/>
    </row>
    <row r="37921" spans="1:31">
      <c r="A37921">
        <v>89100</v>
      </c>
      <c r="B37921" t="s">
        <v>22042</v>
      </c>
      <c r="C37921" t="s">
        <v>33480</v>
      </c>
      <c r="D37921" t="s">
        <v>33476</v>
      </c>
      <c r="E37921"/>
      <c r="F37921"/>
      <c r="G37921"/>
      <c r="H37921"/>
      <c r="I37921"/>
      <c r="J37921"/>
      <c r="U37921" s="43"/>
      <c r="AE37921"/>
    </row>
    <row r="37922" spans="1:31">
      <c r="A37922">
        <v>89500</v>
      </c>
      <c r="B37922" t="s">
        <v>10995</v>
      </c>
      <c r="C37922" t="s">
        <v>33480</v>
      </c>
      <c r="D37922" t="s">
        <v>33476</v>
      </c>
      <c r="E37922"/>
      <c r="F37922"/>
      <c r="G37922"/>
      <c r="H37922"/>
      <c r="I37922"/>
      <c r="J37922"/>
      <c r="U37922" s="43"/>
      <c r="AE37922"/>
    </row>
    <row r="37923" spans="1:31">
      <c r="A37923">
        <v>89230</v>
      </c>
      <c r="B37923" t="s">
        <v>7118</v>
      </c>
      <c r="C37923" t="s">
        <v>33480</v>
      </c>
      <c r="D37923" t="e">
        <v>#N/A</v>
      </c>
      <c r="E37923"/>
      <c r="F37923"/>
      <c r="G37923"/>
      <c r="H37923"/>
      <c r="I37923"/>
      <c r="J37923"/>
      <c r="U37923" s="43"/>
      <c r="AE37923"/>
    </row>
    <row r="37924" spans="1:31">
      <c r="A37924">
        <v>89430</v>
      </c>
      <c r="B37924" t="s">
        <v>32113</v>
      </c>
      <c r="C37924" t="s">
        <v>33477</v>
      </c>
      <c r="D37924" t="s">
        <v>33476</v>
      </c>
      <c r="E37924"/>
      <c r="F37924"/>
      <c r="G37924"/>
      <c r="H37924"/>
      <c r="I37924"/>
      <c r="J37924"/>
      <c r="U37924" s="43"/>
      <c r="AE37924"/>
    </row>
    <row r="37925" spans="1:31">
      <c r="A37925">
        <v>89520</v>
      </c>
      <c r="B37925" t="s">
        <v>32114</v>
      </c>
      <c r="C37925" t="s">
        <v>33477</v>
      </c>
      <c r="D37925" t="s">
        <v>33476</v>
      </c>
      <c r="E37925"/>
      <c r="F37925"/>
      <c r="G37925"/>
      <c r="H37925"/>
      <c r="I37925"/>
      <c r="J37925"/>
      <c r="U37925" s="43"/>
      <c r="AE37925"/>
    </row>
    <row r="37926" spans="1:31">
      <c r="A37926">
        <v>89340</v>
      </c>
      <c r="B37926" t="s">
        <v>20851</v>
      </c>
      <c r="C37926" t="s">
        <v>33480</v>
      </c>
      <c r="D37926" t="s">
        <v>33476</v>
      </c>
      <c r="E37926"/>
      <c r="F37926"/>
      <c r="G37926"/>
      <c r="H37926"/>
      <c r="I37926"/>
      <c r="J37926"/>
      <c r="U37926" s="43"/>
      <c r="AE37926"/>
    </row>
    <row r="37927" spans="1:31">
      <c r="A37927">
        <v>89420</v>
      </c>
      <c r="B37927" t="s">
        <v>32115</v>
      </c>
      <c r="C37927" t="s">
        <v>33477</v>
      </c>
      <c r="D37927" t="s">
        <v>33476</v>
      </c>
      <c r="E37927"/>
      <c r="F37927"/>
      <c r="G37927"/>
      <c r="H37927"/>
      <c r="I37927"/>
      <c r="J37927"/>
      <c r="U37927" s="43"/>
      <c r="AE37927"/>
    </row>
    <row r="37928" spans="1:31">
      <c r="A37928">
        <v>89110</v>
      </c>
      <c r="B37928" t="s">
        <v>32116</v>
      </c>
      <c r="C37928" t="s">
        <v>33480</v>
      </c>
      <c r="D37928" t="s">
        <v>33481</v>
      </c>
      <c r="E37928"/>
      <c r="F37928"/>
      <c r="G37928"/>
      <c r="H37928"/>
      <c r="I37928"/>
      <c r="J37928"/>
      <c r="U37928" s="43"/>
      <c r="AE37928"/>
    </row>
    <row r="37929" spans="1:31">
      <c r="A37929">
        <v>89110</v>
      </c>
      <c r="B37929" t="s">
        <v>32116</v>
      </c>
      <c r="C37929" t="s">
        <v>33480</v>
      </c>
      <c r="D37929" t="s">
        <v>33481</v>
      </c>
      <c r="E37929"/>
      <c r="F37929"/>
      <c r="G37929"/>
      <c r="H37929"/>
      <c r="I37929"/>
      <c r="J37929"/>
      <c r="U37929" s="43"/>
      <c r="AE37929"/>
    </row>
    <row r="37930" spans="1:31">
      <c r="A37930">
        <v>89300</v>
      </c>
      <c r="B37930" t="s">
        <v>32117</v>
      </c>
      <c r="C37930" t="s">
        <v>33480</v>
      </c>
      <c r="D37930" t="s">
        <v>33476</v>
      </c>
      <c r="E37930"/>
      <c r="F37930"/>
      <c r="G37930"/>
      <c r="H37930"/>
      <c r="I37930"/>
      <c r="J37930"/>
      <c r="U37930" s="43"/>
      <c r="AE37930"/>
    </row>
    <row r="37931" spans="1:31">
      <c r="A37931">
        <v>89630</v>
      </c>
      <c r="B37931" t="s">
        <v>32118</v>
      </c>
      <c r="C37931" t="s">
        <v>33477</v>
      </c>
      <c r="D37931" t="s">
        <v>33476</v>
      </c>
      <c r="E37931"/>
      <c r="F37931"/>
      <c r="G37931"/>
      <c r="H37931"/>
      <c r="I37931"/>
      <c r="J37931"/>
      <c r="U37931" s="43"/>
      <c r="AE37931"/>
    </row>
    <row r="37932" spans="1:31">
      <c r="A37932">
        <v>89530</v>
      </c>
      <c r="B37932" t="s">
        <v>32119</v>
      </c>
      <c r="C37932" t="s">
        <v>33480</v>
      </c>
      <c r="D37932" t="e">
        <v>#N/A</v>
      </c>
      <c r="E37932"/>
      <c r="F37932"/>
      <c r="G37932"/>
      <c r="H37932"/>
      <c r="I37932"/>
      <c r="J37932"/>
      <c r="U37932" s="43"/>
      <c r="AE37932"/>
    </row>
    <row r="37933" spans="1:31">
      <c r="A37933">
        <v>89100</v>
      </c>
      <c r="B37933" t="s">
        <v>1254</v>
      </c>
      <c r="C37933" t="s">
        <v>33480</v>
      </c>
      <c r="D37933" t="s">
        <v>33476</v>
      </c>
      <c r="E37933"/>
      <c r="F37933"/>
      <c r="G37933"/>
      <c r="H37933"/>
      <c r="I37933"/>
      <c r="J37933"/>
      <c r="U37933" s="43"/>
      <c r="AE37933"/>
    </row>
    <row r="37934" spans="1:31">
      <c r="A37934">
        <v>89440</v>
      </c>
      <c r="B37934" t="s">
        <v>2031</v>
      </c>
      <c r="C37934" t="s">
        <v>33477</v>
      </c>
      <c r="D37934" t="s">
        <v>33476</v>
      </c>
      <c r="E37934"/>
      <c r="F37934"/>
      <c r="G37934"/>
      <c r="H37934"/>
      <c r="I37934"/>
      <c r="J37934"/>
      <c r="U37934" s="43"/>
      <c r="AE37934"/>
    </row>
    <row r="37935" spans="1:31">
      <c r="A37935">
        <v>89800</v>
      </c>
      <c r="B37935" t="s">
        <v>32120</v>
      </c>
      <c r="C37935" t="s">
        <v>33480</v>
      </c>
      <c r="D37935" t="s">
        <v>33476</v>
      </c>
      <c r="E37935"/>
      <c r="F37935"/>
      <c r="G37935"/>
      <c r="H37935"/>
      <c r="I37935"/>
      <c r="J37935"/>
      <c r="U37935" s="43"/>
      <c r="AE37935"/>
    </row>
    <row r="37936" spans="1:31">
      <c r="A37936">
        <v>89100</v>
      </c>
      <c r="B37936" t="s">
        <v>32121</v>
      </c>
      <c r="C37936" t="s">
        <v>33480</v>
      </c>
      <c r="D37936" t="s">
        <v>33476</v>
      </c>
      <c r="E37936"/>
      <c r="F37936"/>
      <c r="G37936"/>
      <c r="H37936"/>
      <c r="I37936"/>
      <c r="J37936"/>
      <c r="U37936" s="43"/>
      <c r="AE37936"/>
    </row>
    <row r="37937" spans="1:31">
      <c r="A37937">
        <v>89170</v>
      </c>
      <c r="B37937" t="s">
        <v>32122</v>
      </c>
      <c r="C37937" t="s">
        <v>33477</v>
      </c>
      <c r="D37937" t="s">
        <v>33476</v>
      </c>
      <c r="E37937"/>
      <c r="F37937"/>
      <c r="G37937"/>
      <c r="H37937"/>
      <c r="I37937"/>
      <c r="J37937"/>
      <c r="U37937" s="43"/>
      <c r="AE37937"/>
    </row>
    <row r="37938" spans="1:31">
      <c r="A37938">
        <v>89170</v>
      </c>
      <c r="B37938" t="s">
        <v>32122</v>
      </c>
      <c r="C37938" t="s">
        <v>33477</v>
      </c>
      <c r="D37938" t="s">
        <v>33476</v>
      </c>
      <c r="E37938"/>
      <c r="F37938"/>
      <c r="G37938"/>
      <c r="H37938"/>
      <c r="I37938"/>
      <c r="J37938"/>
      <c r="U37938" s="43"/>
      <c r="AE37938"/>
    </row>
    <row r="37939" spans="1:31">
      <c r="A37939">
        <v>89600</v>
      </c>
      <c r="B37939" t="s">
        <v>13374</v>
      </c>
      <c r="C37939" t="s">
        <v>33480</v>
      </c>
      <c r="D37939" t="s">
        <v>33476</v>
      </c>
      <c r="E37939"/>
      <c r="F37939"/>
      <c r="G37939"/>
      <c r="H37939"/>
      <c r="I37939"/>
      <c r="J37939"/>
      <c r="U37939" s="43"/>
      <c r="AE37939"/>
    </row>
    <row r="37940" spans="1:31">
      <c r="A37940">
        <v>89600</v>
      </c>
      <c r="B37940" t="s">
        <v>13374</v>
      </c>
      <c r="C37940" t="s">
        <v>33480</v>
      </c>
      <c r="D37940" t="s">
        <v>33476</v>
      </c>
      <c r="E37940"/>
      <c r="F37940"/>
      <c r="G37940"/>
      <c r="H37940"/>
      <c r="I37940"/>
      <c r="J37940"/>
      <c r="U37940" s="43"/>
      <c r="AE37940"/>
    </row>
    <row r="37941" spans="1:31">
      <c r="A37941">
        <v>89000</v>
      </c>
      <c r="B37941" t="s">
        <v>32123</v>
      </c>
      <c r="C37941" t="s">
        <v>33480</v>
      </c>
      <c r="D37941" t="s">
        <v>33476</v>
      </c>
      <c r="E37941"/>
      <c r="F37941"/>
      <c r="G37941"/>
      <c r="H37941"/>
      <c r="I37941"/>
      <c r="J37941"/>
      <c r="U37941" s="43"/>
      <c r="AE37941"/>
    </row>
    <row r="37942" spans="1:31">
      <c r="A37942">
        <v>89630</v>
      </c>
      <c r="B37942" t="s">
        <v>32124</v>
      </c>
      <c r="C37942" t="s">
        <v>33477</v>
      </c>
      <c r="D37942" t="s">
        <v>33476</v>
      </c>
      <c r="E37942"/>
      <c r="F37942"/>
      <c r="G37942"/>
      <c r="H37942"/>
      <c r="I37942"/>
      <c r="J37942"/>
      <c r="U37942" s="43"/>
      <c r="AE37942"/>
    </row>
    <row r="37943" spans="1:31">
      <c r="A37943">
        <v>89330</v>
      </c>
      <c r="B37943" t="s">
        <v>32125</v>
      </c>
      <c r="C37943" t="s">
        <v>33480</v>
      </c>
      <c r="D37943" t="s">
        <v>33476</v>
      </c>
      <c r="E37943"/>
      <c r="F37943"/>
      <c r="G37943"/>
      <c r="H37943"/>
      <c r="I37943"/>
      <c r="J37943"/>
      <c r="U37943" s="43"/>
      <c r="AE37943"/>
    </row>
    <row r="37944" spans="1:31">
      <c r="A37944">
        <v>89630</v>
      </c>
      <c r="B37944" t="s">
        <v>32126</v>
      </c>
      <c r="C37944" t="s">
        <v>33477</v>
      </c>
      <c r="D37944" t="s">
        <v>33476</v>
      </c>
      <c r="E37944"/>
      <c r="F37944"/>
      <c r="G37944"/>
      <c r="H37944"/>
      <c r="I37944"/>
      <c r="J37944"/>
      <c r="U37944" s="43"/>
      <c r="AE37944"/>
    </row>
    <row r="37945" spans="1:31">
      <c r="A37945">
        <v>89330</v>
      </c>
      <c r="B37945" t="s">
        <v>32127</v>
      </c>
      <c r="C37945" t="s">
        <v>33480</v>
      </c>
      <c r="D37945" t="s">
        <v>33476</v>
      </c>
      <c r="E37945"/>
      <c r="F37945"/>
      <c r="G37945"/>
      <c r="H37945"/>
      <c r="I37945"/>
      <c r="J37945"/>
      <c r="U37945" s="43"/>
      <c r="AE37945"/>
    </row>
    <row r="37946" spans="1:31">
      <c r="A37946">
        <v>89420</v>
      </c>
      <c r="B37946" t="s">
        <v>32128</v>
      </c>
      <c r="C37946" t="s">
        <v>33477</v>
      </c>
      <c r="D37946" t="s">
        <v>33476</v>
      </c>
      <c r="E37946"/>
      <c r="F37946"/>
      <c r="G37946"/>
      <c r="H37946"/>
      <c r="I37946"/>
      <c r="J37946"/>
      <c r="U37946" s="43"/>
      <c r="AE37946"/>
    </row>
    <row r="37947" spans="1:31">
      <c r="A37947">
        <v>89170</v>
      </c>
      <c r="B37947" t="s">
        <v>6287</v>
      </c>
      <c r="C37947" t="s">
        <v>33477</v>
      </c>
      <c r="D37947" t="s">
        <v>33476</v>
      </c>
      <c r="E37947"/>
      <c r="F37947"/>
      <c r="G37947"/>
      <c r="H37947"/>
      <c r="I37947"/>
      <c r="J37947"/>
      <c r="U37947" s="43"/>
      <c r="AE37947"/>
    </row>
    <row r="37948" spans="1:31">
      <c r="A37948">
        <v>89330</v>
      </c>
      <c r="B37948" t="s">
        <v>32129</v>
      </c>
      <c r="C37948" t="s">
        <v>33480</v>
      </c>
      <c r="D37948" t="s">
        <v>33476</v>
      </c>
      <c r="E37948"/>
      <c r="F37948"/>
      <c r="G37948"/>
      <c r="H37948"/>
      <c r="I37948"/>
      <c r="J37948"/>
      <c r="U37948" s="43"/>
      <c r="AE37948"/>
    </row>
    <row r="37949" spans="1:31">
      <c r="A37949">
        <v>89100</v>
      </c>
      <c r="B37949" t="s">
        <v>32130</v>
      </c>
      <c r="C37949" t="s">
        <v>33480</v>
      </c>
      <c r="D37949" t="s">
        <v>33476</v>
      </c>
      <c r="E37949"/>
      <c r="F37949"/>
      <c r="G37949"/>
      <c r="H37949"/>
      <c r="I37949"/>
      <c r="J37949"/>
      <c r="U37949" s="43"/>
      <c r="AE37949"/>
    </row>
    <row r="37950" spans="1:31">
      <c r="A37950">
        <v>89700</v>
      </c>
      <c r="B37950" t="s">
        <v>32131</v>
      </c>
      <c r="C37950" t="s">
        <v>33477</v>
      </c>
      <c r="D37950" t="s">
        <v>33476</v>
      </c>
      <c r="E37950"/>
      <c r="F37950"/>
      <c r="G37950"/>
      <c r="H37950"/>
      <c r="I37950"/>
      <c r="J37950"/>
      <c r="U37950" s="43"/>
      <c r="AE37950"/>
    </row>
    <row r="37951" spans="1:31">
      <c r="A37951">
        <v>89190</v>
      </c>
      <c r="B37951" t="s">
        <v>32132</v>
      </c>
      <c r="C37951" t="s">
        <v>33480</v>
      </c>
      <c r="D37951" t="s">
        <v>33476</v>
      </c>
      <c r="E37951"/>
      <c r="F37951"/>
      <c r="G37951"/>
      <c r="H37951"/>
      <c r="I37951"/>
      <c r="J37951"/>
      <c r="U37951" s="43"/>
      <c r="AE37951"/>
    </row>
    <row r="37952" spans="1:31">
      <c r="A37952">
        <v>89110</v>
      </c>
      <c r="B37952" t="s">
        <v>32133</v>
      </c>
      <c r="C37952" t="s">
        <v>33480</v>
      </c>
      <c r="D37952" t="s">
        <v>33481</v>
      </c>
      <c r="E37952"/>
      <c r="F37952"/>
      <c r="G37952"/>
      <c r="H37952"/>
      <c r="I37952"/>
      <c r="J37952"/>
      <c r="U37952" s="43"/>
      <c r="AE37952"/>
    </row>
    <row r="37953" spans="1:31">
      <c r="A37953">
        <v>89110</v>
      </c>
      <c r="B37953" t="s">
        <v>32134</v>
      </c>
      <c r="C37953" t="s">
        <v>33480</v>
      </c>
      <c r="D37953" t="s">
        <v>33481</v>
      </c>
      <c r="E37953"/>
      <c r="F37953"/>
      <c r="G37953"/>
      <c r="H37953"/>
      <c r="I37953"/>
      <c r="J37953"/>
      <c r="U37953" s="43"/>
      <c r="AE37953"/>
    </row>
    <row r="37954" spans="1:31">
      <c r="A37954">
        <v>89270</v>
      </c>
      <c r="B37954" t="s">
        <v>32135</v>
      </c>
      <c r="C37954" t="s">
        <v>33480</v>
      </c>
      <c r="D37954" t="s">
        <v>33476</v>
      </c>
      <c r="E37954"/>
      <c r="F37954"/>
      <c r="G37954"/>
      <c r="H37954"/>
      <c r="I37954"/>
      <c r="J37954"/>
      <c r="U37954" s="43"/>
      <c r="AE37954"/>
    </row>
    <row r="37955" spans="1:31">
      <c r="A37955">
        <v>89460</v>
      </c>
      <c r="B37955" t="s">
        <v>32136</v>
      </c>
      <c r="C37955" t="s">
        <v>33477</v>
      </c>
      <c r="D37955" t="s">
        <v>33476</v>
      </c>
      <c r="E37955"/>
      <c r="F37955"/>
      <c r="G37955"/>
      <c r="H37955"/>
      <c r="I37955"/>
      <c r="J37955"/>
      <c r="U37955" s="43"/>
      <c r="AE37955"/>
    </row>
    <row r="37956" spans="1:31">
      <c r="A37956">
        <v>89450</v>
      </c>
      <c r="B37956" t="s">
        <v>20879</v>
      </c>
      <c r="C37956" t="s">
        <v>33477</v>
      </c>
      <c r="D37956" t="s">
        <v>33476</v>
      </c>
      <c r="E37956"/>
      <c r="F37956"/>
      <c r="G37956"/>
      <c r="H37956"/>
      <c r="I37956"/>
      <c r="J37956"/>
      <c r="U37956" s="43"/>
      <c r="AE37956"/>
    </row>
    <row r="37957" spans="1:31">
      <c r="A37957">
        <v>89220</v>
      </c>
      <c r="B37957" t="s">
        <v>26939</v>
      </c>
      <c r="C37957" t="s">
        <v>33477</v>
      </c>
      <c r="D37957" t="s">
        <v>33476</v>
      </c>
      <c r="E37957"/>
      <c r="F37957"/>
      <c r="G37957"/>
      <c r="H37957"/>
      <c r="I37957"/>
      <c r="J37957"/>
      <c r="U37957" s="43"/>
      <c r="AE37957"/>
    </row>
    <row r="37958" spans="1:31">
      <c r="A37958">
        <v>89520</v>
      </c>
      <c r="B37958" t="s">
        <v>32137</v>
      </c>
      <c r="C37958" t="s">
        <v>33477</v>
      </c>
      <c r="D37958" t="s">
        <v>33476</v>
      </c>
      <c r="E37958"/>
      <c r="F37958"/>
      <c r="G37958"/>
      <c r="H37958"/>
      <c r="I37958"/>
      <c r="J37958"/>
      <c r="U37958" s="43"/>
      <c r="AE37958"/>
    </row>
    <row r="37959" spans="1:31">
      <c r="A37959">
        <v>89520</v>
      </c>
      <c r="B37959" t="s">
        <v>32138</v>
      </c>
      <c r="C37959" t="s">
        <v>33477</v>
      </c>
      <c r="D37959" t="s">
        <v>33476</v>
      </c>
      <c r="E37959"/>
      <c r="F37959"/>
      <c r="G37959"/>
      <c r="H37959"/>
      <c r="I37959"/>
      <c r="J37959"/>
      <c r="U37959" s="43"/>
      <c r="AE37959"/>
    </row>
    <row r="37960" spans="1:31">
      <c r="A37960">
        <v>89140</v>
      </c>
      <c r="B37960" t="s">
        <v>32139</v>
      </c>
      <c r="C37960" t="s">
        <v>33480</v>
      </c>
      <c r="D37960" t="s">
        <v>33476</v>
      </c>
      <c r="E37960"/>
      <c r="F37960"/>
      <c r="G37960"/>
      <c r="H37960"/>
      <c r="I37960"/>
      <c r="J37960"/>
      <c r="U37960" s="43"/>
      <c r="AE37960"/>
    </row>
    <row r="37961" spans="1:31">
      <c r="A37961">
        <v>89150</v>
      </c>
      <c r="B37961" t="s">
        <v>31001</v>
      </c>
      <c r="C37961" t="s">
        <v>33480</v>
      </c>
      <c r="D37961" t="s">
        <v>33476</v>
      </c>
      <c r="E37961"/>
      <c r="F37961"/>
      <c r="G37961"/>
      <c r="H37961"/>
      <c r="I37961"/>
      <c r="J37961"/>
      <c r="U37961" s="43"/>
      <c r="AE37961"/>
    </row>
    <row r="37962" spans="1:31">
      <c r="A37962">
        <v>89310</v>
      </c>
      <c r="B37962" t="s">
        <v>32140</v>
      </c>
      <c r="C37962" t="s">
        <v>33477</v>
      </c>
      <c r="D37962" t="s">
        <v>33476</v>
      </c>
      <c r="E37962"/>
      <c r="F37962"/>
      <c r="G37962"/>
      <c r="H37962"/>
      <c r="I37962"/>
      <c r="J37962"/>
      <c r="U37962" s="43"/>
      <c r="AE37962"/>
    </row>
    <row r="37963" spans="1:31">
      <c r="A37963">
        <v>89100</v>
      </c>
      <c r="B37963" t="s">
        <v>32141</v>
      </c>
      <c r="C37963" t="s">
        <v>33480</v>
      </c>
      <c r="D37963" t="s">
        <v>33476</v>
      </c>
      <c r="E37963"/>
      <c r="F37963"/>
      <c r="G37963"/>
      <c r="H37963"/>
      <c r="I37963"/>
      <c r="J37963"/>
      <c r="U37963" s="43"/>
      <c r="AE37963"/>
    </row>
    <row r="37964" spans="1:31">
      <c r="A37964">
        <v>89160</v>
      </c>
      <c r="B37964" t="s">
        <v>32142</v>
      </c>
      <c r="C37964" t="s">
        <v>33477</v>
      </c>
      <c r="D37964" t="s">
        <v>33476</v>
      </c>
      <c r="E37964"/>
      <c r="F37964"/>
      <c r="G37964"/>
      <c r="H37964"/>
      <c r="I37964"/>
      <c r="J37964"/>
      <c r="U37964" s="43"/>
      <c r="AE37964"/>
    </row>
    <row r="37965" spans="1:31">
      <c r="A37965">
        <v>89420</v>
      </c>
      <c r="B37965" t="s">
        <v>32143</v>
      </c>
      <c r="C37965" t="s">
        <v>33477</v>
      </c>
      <c r="D37965" t="s">
        <v>33476</v>
      </c>
      <c r="E37965"/>
      <c r="F37965"/>
      <c r="G37965"/>
      <c r="H37965"/>
      <c r="I37965"/>
      <c r="J37965"/>
      <c r="U37965" s="43"/>
      <c r="AE37965"/>
    </row>
    <row r="37966" spans="1:31">
      <c r="A37966">
        <v>89310</v>
      </c>
      <c r="B37966" t="s">
        <v>17924</v>
      </c>
      <c r="C37966" t="s">
        <v>33477</v>
      </c>
      <c r="D37966" t="s">
        <v>33476</v>
      </c>
      <c r="E37966"/>
      <c r="F37966"/>
      <c r="G37966"/>
      <c r="H37966"/>
      <c r="I37966"/>
      <c r="J37966"/>
      <c r="U37966" s="43"/>
      <c r="AE37966"/>
    </row>
    <row r="37967" spans="1:31">
      <c r="A37967">
        <v>89420</v>
      </c>
      <c r="B37967" t="s">
        <v>32144</v>
      </c>
      <c r="C37967" t="s">
        <v>33477</v>
      </c>
      <c r="D37967" t="s">
        <v>33476</v>
      </c>
      <c r="E37967"/>
      <c r="F37967"/>
      <c r="G37967"/>
      <c r="H37967"/>
      <c r="I37967"/>
      <c r="J37967"/>
      <c r="U37967" s="43"/>
      <c r="AE37967"/>
    </row>
    <row r="37968" spans="1:31">
      <c r="A37968">
        <v>89200</v>
      </c>
      <c r="B37968" t="s">
        <v>32145</v>
      </c>
      <c r="C37968" t="s">
        <v>33477</v>
      </c>
      <c r="D37968" t="s">
        <v>33476</v>
      </c>
      <c r="E37968"/>
      <c r="F37968"/>
      <c r="G37968"/>
      <c r="H37968"/>
      <c r="I37968"/>
      <c r="J37968"/>
      <c r="U37968" s="43"/>
      <c r="AE37968"/>
    </row>
    <row r="37969" spans="1:31">
      <c r="A37969">
        <v>89420</v>
      </c>
      <c r="B37969" t="s">
        <v>32146</v>
      </c>
      <c r="C37969" t="s">
        <v>33477</v>
      </c>
      <c r="D37969" t="s">
        <v>33476</v>
      </c>
      <c r="E37969"/>
      <c r="F37969"/>
      <c r="G37969"/>
      <c r="H37969"/>
      <c r="I37969"/>
      <c r="J37969"/>
      <c r="U37969" s="43"/>
      <c r="AE37969"/>
    </row>
    <row r="37970" spans="1:31">
      <c r="A37970">
        <v>89150</v>
      </c>
      <c r="B37970" t="s">
        <v>32147</v>
      </c>
      <c r="C37970" t="s">
        <v>33480</v>
      </c>
      <c r="D37970" t="s">
        <v>33476</v>
      </c>
      <c r="E37970"/>
      <c r="F37970"/>
      <c r="G37970"/>
      <c r="H37970"/>
      <c r="I37970"/>
      <c r="J37970"/>
      <c r="U37970" s="43"/>
      <c r="AE37970"/>
    </row>
    <row r="37971" spans="1:31">
      <c r="A37971">
        <v>89250</v>
      </c>
      <c r="B37971" t="s">
        <v>32148</v>
      </c>
      <c r="C37971" t="s">
        <v>33480</v>
      </c>
      <c r="D37971" t="s">
        <v>33476</v>
      </c>
      <c r="E37971"/>
      <c r="F37971"/>
      <c r="G37971"/>
      <c r="H37971"/>
      <c r="I37971"/>
      <c r="J37971"/>
      <c r="U37971" s="43"/>
      <c r="AE37971"/>
    </row>
    <row r="37972" spans="1:31">
      <c r="A37972">
        <v>89560</v>
      </c>
      <c r="B37972" t="s">
        <v>32149</v>
      </c>
      <c r="C37972" t="s">
        <v>33477</v>
      </c>
      <c r="D37972" t="s">
        <v>33476</v>
      </c>
      <c r="E37972"/>
      <c r="F37972"/>
      <c r="G37972"/>
      <c r="H37972"/>
      <c r="I37972"/>
      <c r="J37972"/>
      <c r="U37972" s="43"/>
      <c r="AE37972"/>
    </row>
    <row r="37973" spans="1:31">
      <c r="A37973">
        <v>89710</v>
      </c>
      <c r="B37973" t="s">
        <v>32150</v>
      </c>
      <c r="C37973" t="s">
        <v>33480</v>
      </c>
      <c r="D37973" t="e">
        <v>#N/A</v>
      </c>
      <c r="E37973"/>
      <c r="F37973"/>
      <c r="G37973"/>
      <c r="H37973"/>
      <c r="I37973"/>
      <c r="J37973"/>
      <c r="U37973" s="43"/>
      <c r="AE37973"/>
    </row>
    <row r="37974" spans="1:31">
      <c r="A37974">
        <v>89160</v>
      </c>
      <c r="B37974" t="s">
        <v>32151</v>
      </c>
      <c r="C37974" t="s">
        <v>33477</v>
      </c>
      <c r="D37974" t="s">
        <v>33476</v>
      </c>
      <c r="E37974"/>
      <c r="F37974"/>
      <c r="G37974"/>
      <c r="H37974"/>
      <c r="I37974"/>
      <c r="J37974"/>
      <c r="U37974" s="43"/>
      <c r="AE37974"/>
    </row>
    <row r="37975" spans="1:31">
      <c r="A37975">
        <v>89160</v>
      </c>
      <c r="B37975" t="s">
        <v>32152</v>
      </c>
      <c r="C37975" t="s">
        <v>33477</v>
      </c>
      <c r="D37975" t="s">
        <v>33476</v>
      </c>
      <c r="E37975"/>
      <c r="F37975"/>
      <c r="G37975"/>
      <c r="H37975"/>
      <c r="I37975"/>
      <c r="J37975"/>
      <c r="U37975" s="43"/>
      <c r="AE37975"/>
    </row>
    <row r="37976" spans="1:31">
      <c r="A37976">
        <v>89100</v>
      </c>
      <c r="B37976" t="s">
        <v>32153</v>
      </c>
      <c r="C37976" t="s">
        <v>33480</v>
      </c>
      <c r="D37976" t="s">
        <v>33476</v>
      </c>
      <c r="E37976"/>
      <c r="F37976"/>
      <c r="G37976"/>
      <c r="H37976"/>
      <c r="I37976"/>
      <c r="J37976"/>
      <c r="U37976" s="43"/>
      <c r="AE37976"/>
    </row>
    <row r="37977" spans="1:31">
      <c r="A37977">
        <v>89116</v>
      </c>
      <c r="B37977" t="s">
        <v>32154</v>
      </c>
      <c r="C37977" t="s">
        <v>33480</v>
      </c>
      <c r="D37977" t="s">
        <v>33482</v>
      </c>
      <c r="E37977"/>
      <c r="F37977"/>
      <c r="G37977"/>
      <c r="H37977"/>
      <c r="I37977"/>
      <c r="J37977"/>
      <c r="U37977" s="43"/>
      <c r="AE37977"/>
    </row>
    <row r="37978" spans="1:31">
      <c r="A37978">
        <v>89116</v>
      </c>
      <c r="B37978" t="s">
        <v>32154</v>
      </c>
      <c r="C37978" t="s">
        <v>33480</v>
      </c>
      <c r="D37978" t="s">
        <v>33482</v>
      </c>
      <c r="E37978"/>
      <c r="F37978"/>
      <c r="G37978"/>
      <c r="H37978"/>
      <c r="I37978"/>
      <c r="J37978"/>
      <c r="U37978" s="43"/>
      <c r="AE37978"/>
    </row>
    <row r="37979" spans="1:31">
      <c r="A37979">
        <v>89140</v>
      </c>
      <c r="B37979" t="s">
        <v>32155</v>
      </c>
      <c r="C37979" t="s">
        <v>33480</v>
      </c>
      <c r="D37979" t="s">
        <v>33476</v>
      </c>
      <c r="E37979"/>
      <c r="F37979"/>
      <c r="G37979"/>
      <c r="H37979"/>
      <c r="I37979"/>
      <c r="J37979"/>
      <c r="U37979" s="43"/>
      <c r="AE37979"/>
    </row>
    <row r="37980" spans="1:31">
      <c r="A37980">
        <v>89140</v>
      </c>
      <c r="B37980" t="s">
        <v>32156</v>
      </c>
      <c r="C37980" t="s">
        <v>33480</v>
      </c>
      <c r="D37980" t="s">
        <v>33476</v>
      </c>
      <c r="E37980"/>
      <c r="F37980"/>
      <c r="G37980"/>
      <c r="H37980"/>
      <c r="I37980"/>
      <c r="J37980"/>
      <c r="U37980" s="43"/>
      <c r="AE37980"/>
    </row>
    <row r="37981" spans="1:31">
      <c r="A37981">
        <v>89200</v>
      </c>
      <c r="B37981" t="s">
        <v>32157</v>
      </c>
      <c r="C37981" t="s">
        <v>33477</v>
      </c>
      <c r="D37981" t="s">
        <v>33476</v>
      </c>
      <c r="E37981"/>
      <c r="F37981"/>
      <c r="G37981"/>
      <c r="H37981"/>
      <c r="I37981"/>
      <c r="J37981"/>
      <c r="U37981" s="43"/>
      <c r="AE37981"/>
    </row>
    <row r="37982" spans="1:31">
      <c r="A37982">
        <v>89700</v>
      </c>
      <c r="B37982" t="s">
        <v>32158</v>
      </c>
      <c r="C37982" t="s">
        <v>33477</v>
      </c>
      <c r="D37982" t="s">
        <v>33476</v>
      </c>
      <c r="E37982"/>
      <c r="F37982"/>
      <c r="G37982"/>
      <c r="H37982"/>
      <c r="I37982"/>
      <c r="J37982"/>
      <c r="U37982" s="43"/>
      <c r="AE37982"/>
    </row>
    <row r="37983" spans="1:31">
      <c r="A37983">
        <v>89270</v>
      </c>
      <c r="B37983" t="s">
        <v>2915</v>
      </c>
      <c r="C37983" t="s">
        <v>33480</v>
      </c>
      <c r="D37983" t="s">
        <v>33476</v>
      </c>
      <c r="E37983"/>
      <c r="F37983"/>
      <c r="G37983"/>
      <c r="H37983"/>
      <c r="I37983"/>
      <c r="J37983"/>
      <c r="U37983" s="43"/>
      <c r="AE37983"/>
    </row>
    <row r="37984" spans="1:31">
      <c r="A37984">
        <v>89190</v>
      </c>
      <c r="B37984" t="s">
        <v>32159</v>
      </c>
      <c r="C37984" t="s">
        <v>33480</v>
      </c>
      <c r="D37984" t="s">
        <v>33476</v>
      </c>
      <c r="E37984"/>
      <c r="F37984"/>
      <c r="G37984"/>
      <c r="H37984"/>
      <c r="I37984"/>
      <c r="J37984"/>
      <c r="U37984" s="43"/>
      <c r="AE37984"/>
    </row>
    <row r="37985" spans="1:31">
      <c r="A37985">
        <v>89110</v>
      </c>
      <c r="B37985" t="s">
        <v>32160</v>
      </c>
      <c r="C37985" t="s">
        <v>33480</v>
      </c>
      <c r="D37985" t="s">
        <v>33481</v>
      </c>
      <c r="E37985"/>
      <c r="F37985"/>
      <c r="G37985"/>
      <c r="H37985"/>
      <c r="I37985"/>
      <c r="J37985"/>
      <c r="U37985" s="43"/>
      <c r="AE37985"/>
    </row>
    <row r="37986" spans="1:31">
      <c r="A37986">
        <v>89570</v>
      </c>
      <c r="B37986" t="s">
        <v>32161</v>
      </c>
      <c r="C37986" t="s">
        <v>33480</v>
      </c>
      <c r="D37986" t="s">
        <v>33482</v>
      </c>
      <c r="E37986"/>
      <c r="F37986"/>
      <c r="G37986"/>
      <c r="H37986"/>
      <c r="I37986"/>
      <c r="J37986"/>
      <c r="U37986" s="43"/>
      <c r="AE37986"/>
    </row>
    <row r="37987" spans="1:31">
      <c r="A37987">
        <v>89100</v>
      </c>
      <c r="B37987" t="s">
        <v>1304</v>
      </c>
      <c r="C37987" t="s">
        <v>33480</v>
      </c>
      <c r="D37987" t="s">
        <v>33476</v>
      </c>
      <c r="E37987"/>
      <c r="F37987"/>
      <c r="G37987"/>
      <c r="H37987"/>
      <c r="I37987"/>
      <c r="J37987"/>
      <c r="U37987" s="43"/>
      <c r="AE37987"/>
    </row>
    <row r="37988" spans="1:31">
      <c r="A37988">
        <v>89520</v>
      </c>
      <c r="B37988" t="s">
        <v>32162</v>
      </c>
      <c r="C37988" t="s">
        <v>33477</v>
      </c>
      <c r="D37988" t="s">
        <v>33476</v>
      </c>
      <c r="E37988"/>
      <c r="F37988"/>
      <c r="G37988"/>
      <c r="H37988"/>
      <c r="I37988"/>
      <c r="J37988"/>
      <c r="U37988" s="43"/>
      <c r="AE37988"/>
    </row>
    <row r="37989" spans="1:31">
      <c r="A37989">
        <v>89570</v>
      </c>
      <c r="B37989" t="s">
        <v>32163</v>
      </c>
      <c r="C37989" t="s">
        <v>33480</v>
      </c>
      <c r="D37989" t="s">
        <v>33482</v>
      </c>
      <c r="E37989"/>
      <c r="F37989"/>
      <c r="G37989"/>
      <c r="H37989"/>
      <c r="I37989"/>
      <c r="J37989"/>
      <c r="U37989" s="43"/>
      <c r="AE37989"/>
    </row>
    <row r="37990" spans="1:31">
      <c r="A37990">
        <v>89160</v>
      </c>
      <c r="B37990" t="s">
        <v>32164</v>
      </c>
      <c r="C37990" t="s">
        <v>33477</v>
      </c>
      <c r="D37990" t="s">
        <v>33476</v>
      </c>
      <c r="E37990"/>
      <c r="F37990"/>
      <c r="G37990"/>
      <c r="H37990"/>
      <c r="I37990"/>
      <c r="J37990"/>
      <c r="U37990" s="43"/>
      <c r="AE37990"/>
    </row>
    <row r="37991" spans="1:31">
      <c r="A37991">
        <v>89100</v>
      </c>
      <c r="B37991" t="s">
        <v>6316</v>
      </c>
      <c r="C37991" t="s">
        <v>33480</v>
      </c>
      <c r="D37991" t="s">
        <v>33476</v>
      </c>
      <c r="E37991"/>
      <c r="F37991"/>
      <c r="G37991"/>
      <c r="H37991"/>
      <c r="I37991"/>
      <c r="J37991"/>
      <c r="U37991" s="43"/>
      <c r="AE37991"/>
    </row>
    <row r="37992" spans="1:31">
      <c r="A37992">
        <v>89560</v>
      </c>
      <c r="B37992" t="s">
        <v>32165</v>
      </c>
      <c r="C37992" t="s">
        <v>33477</v>
      </c>
      <c r="D37992" t="s">
        <v>33476</v>
      </c>
      <c r="E37992"/>
      <c r="F37992"/>
      <c r="G37992"/>
      <c r="H37992"/>
      <c r="I37992"/>
      <c r="J37992"/>
      <c r="U37992" s="43"/>
      <c r="AE37992"/>
    </row>
    <row r="37993" spans="1:31">
      <c r="A37993">
        <v>89560</v>
      </c>
      <c r="B37993" t="s">
        <v>32165</v>
      </c>
      <c r="C37993" t="s">
        <v>33477</v>
      </c>
      <c r="D37993" t="s">
        <v>33476</v>
      </c>
      <c r="E37993"/>
      <c r="F37993"/>
      <c r="G37993"/>
      <c r="H37993"/>
      <c r="I37993"/>
      <c r="J37993"/>
      <c r="U37993" s="43"/>
      <c r="AE37993"/>
    </row>
    <row r="37994" spans="1:31">
      <c r="A37994">
        <v>89560</v>
      </c>
      <c r="B37994" t="s">
        <v>32165</v>
      </c>
      <c r="C37994" t="s">
        <v>33477</v>
      </c>
      <c r="D37994" t="s">
        <v>33476</v>
      </c>
      <c r="E37994"/>
      <c r="F37994"/>
      <c r="G37994"/>
      <c r="H37994"/>
      <c r="I37994"/>
      <c r="J37994"/>
      <c r="U37994" s="43"/>
      <c r="AE37994"/>
    </row>
    <row r="37995" spans="1:31">
      <c r="A37995">
        <v>89420</v>
      </c>
      <c r="B37995" t="s">
        <v>15144</v>
      </c>
      <c r="C37995" t="s">
        <v>33477</v>
      </c>
      <c r="D37995" t="s">
        <v>33476</v>
      </c>
      <c r="E37995"/>
      <c r="F37995"/>
      <c r="G37995"/>
      <c r="H37995"/>
      <c r="I37995"/>
      <c r="J37995"/>
      <c r="U37995" s="43"/>
      <c r="AE37995"/>
    </row>
    <row r="37996" spans="1:31">
      <c r="A37996">
        <v>89430</v>
      </c>
      <c r="B37996" t="s">
        <v>32166</v>
      </c>
      <c r="C37996" t="s">
        <v>33477</v>
      </c>
      <c r="D37996" t="s">
        <v>33476</v>
      </c>
      <c r="E37996"/>
      <c r="F37996"/>
      <c r="G37996"/>
      <c r="H37996"/>
      <c r="I37996"/>
      <c r="J37996"/>
      <c r="U37996" s="43"/>
      <c r="AE37996"/>
    </row>
    <row r="37997" spans="1:31">
      <c r="A37997">
        <v>89430</v>
      </c>
      <c r="B37997" t="s">
        <v>32166</v>
      </c>
      <c r="C37997" t="s">
        <v>33477</v>
      </c>
      <c r="D37997" t="s">
        <v>33476</v>
      </c>
      <c r="E37997"/>
      <c r="F37997"/>
      <c r="G37997"/>
      <c r="H37997"/>
      <c r="I37997"/>
      <c r="J37997"/>
      <c r="U37997" s="43"/>
      <c r="AE37997"/>
    </row>
    <row r="37998" spans="1:31">
      <c r="A37998">
        <v>89430</v>
      </c>
      <c r="B37998" t="s">
        <v>32166</v>
      </c>
      <c r="C37998" t="s">
        <v>33477</v>
      </c>
      <c r="D37998" t="s">
        <v>33476</v>
      </c>
      <c r="E37998"/>
      <c r="F37998"/>
      <c r="G37998"/>
      <c r="H37998"/>
      <c r="I37998"/>
      <c r="J37998"/>
      <c r="U37998" s="43"/>
      <c r="AE37998"/>
    </row>
    <row r="37999" spans="1:31">
      <c r="A37999">
        <v>89350</v>
      </c>
      <c r="B37999" t="s">
        <v>32167</v>
      </c>
      <c r="C37999" t="s">
        <v>33477</v>
      </c>
      <c r="D37999" t="s">
        <v>33482</v>
      </c>
      <c r="E37999"/>
      <c r="F37999"/>
      <c r="G37999"/>
      <c r="H37999"/>
      <c r="I37999"/>
      <c r="J37999"/>
      <c r="U37999" s="43"/>
      <c r="AE37999"/>
    </row>
    <row r="38000" spans="1:31">
      <c r="A38000">
        <v>89450</v>
      </c>
      <c r="B38000" t="s">
        <v>32168</v>
      </c>
      <c r="C38000" t="s">
        <v>33477</v>
      </c>
      <c r="D38000" t="s">
        <v>33476</v>
      </c>
      <c r="E38000"/>
      <c r="F38000"/>
      <c r="G38000"/>
      <c r="H38000"/>
      <c r="I38000"/>
      <c r="J38000"/>
      <c r="U38000" s="43"/>
      <c r="AE38000"/>
    </row>
    <row r="38001" spans="1:31">
      <c r="A38001">
        <v>89200</v>
      </c>
      <c r="B38001" t="s">
        <v>32169</v>
      </c>
      <c r="C38001" t="s">
        <v>33477</v>
      </c>
      <c r="D38001" t="s">
        <v>33476</v>
      </c>
      <c r="E38001"/>
      <c r="F38001"/>
      <c r="G38001"/>
      <c r="H38001"/>
      <c r="I38001"/>
      <c r="J38001"/>
      <c r="U38001" s="43"/>
      <c r="AE38001"/>
    </row>
    <row r="38002" spans="1:31">
      <c r="A38002">
        <v>89190</v>
      </c>
      <c r="B38002" t="s">
        <v>32170</v>
      </c>
      <c r="C38002" t="s">
        <v>33480</v>
      </c>
      <c r="D38002" t="s">
        <v>33476</v>
      </c>
      <c r="E38002"/>
      <c r="F38002"/>
      <c r="G38002"/>
      <c r="H38002"/>
      <c r="I38002"/>
      <c r="J38002"/>
      <c r="U38002" s="43"/>
      <c r="AE38002"/>
    </row>
    <row r="38003" spans="1:31">
      <c r="A38003">
        <v>89320</v>
      </c>
      <c r="B38003" t="s">
        <v>32170</v>
      </c>
      <c r="C38003" t="s">
        <v>33480</v>
      </c>
      <c r="D38003" t="s">
        <v>33476</v>
      </c>
      <c r="E38003"/>
      <c r="F38003"/>
      <c r="G38003"/>
      <c r="H38003"/>
      <c r="I38003"/>
      <c r="J38003"/>
      <c r="U38003" s="43"/>
      <c r="AE38003"/>
    </row>
    <row r="38004" spans="1:31">
      <c r="A38004">
        <v>89320</v>
      </c>
      <c r="B38004" t="s">
        <v>32170</v>
      </c>
      <c r="C38004" t="s">
        <v>33480</v>
      </c>
      <c r="D38004" t="s">
        <v>33476</v>
      </c>
      <c r="E38004"/>
      <c r="F38004"/>
      <c r="G38004"/>
      <c r="H38004"/>
      <c r="I38004"/>
      <c r="J38004"/>
      <c r="U38004" s="43"/>
      <c r="AE38004"/>
    </row>
    <row r="38005" spans="1:31">
      <c r="A38005">
        <v>89420</v>
      </c>
      <c r="B38005" t="s">
        <v>32171</v>
      </c>
      <c r="C38005" t="s">
        <v>33477</v>
      </c>
      <c r="D38005" t="s">
        <v>33476</v>
      </c>
      <c r="E38005"/>
      <c r="F38005"/>
      <c r="G38005"/>
      <c r="H38005"/>
      <c r="I38005"/>
      <c r="J38005"/>
      <c r="U38005" s="43"/>
      <c r="AE38005"/>
    </row>
    <row r="38006" spans="1:31">
      <c r="A38006">
        <v>89430</v>
      </c>
      <c r="B38006" t="s">
        <v>32172</v>
      </c>
      <c r="C38006" t="s">
        <v>33477</v>
      </c>
      <c r="D38006" t="s">
        <v>33476</v>
      </c>
      <c r="E38006"/>
      <c r="F38006"/>
      <c r="G38006"/>
      <c r="H38006"/>
      <c r="I38006"/>
      <c r="J38006"/>
      <c r="U38006" s="43"/>
      <c r="AE38006"/>
    </row>
    <row r="38007" spans="1:31">
      <c r="A38007">
        <v>89260</v>
      </c>
      <c r="B38007" t="s">
        <v>32173</v>
      </c>
      <c r="C38007" t="s">
        <v>33480</v>
      </c>
      <c r="D38007" t="s">
        <v>33476</v>
      </c>
      <c r="E38007"/>
      <c r="F38007"/>
      <c r="G38007"/>
      <c r="H38007"/>
      <c r="I38007"/>
      <c r="J38007"/>
      <c r="U38007" s="43"/>
      <c r="AE38007"/>
    </row>
    <row r="38008" spans="1:31">
      <c r="A38008">
        <v>89260</v>
      </c>
      <c r="B38008" t="s">
        <v>32173</v>
      </c>
      <c r="C38008" t="s">
        <v>33480</v>
      </c>
      <c r="D38008" t="s">
        <v>33476</v>
      </c>
      <c r="E38008"/>
      <c r="F38008"/>
      <c r="G38008"/>
      <c r="H38008"/>
      <c r="I38008"/>
      <c r="J38008"/>
      <c r="U38008" s="43"/>
      <c r="AE38008"/>
    </row>
    <row r="38009" spans="1:31">
      <c r="A38009">
        <v>89260</v>
      </c>
      <c r="B38009" t="s">
        <v>32173</v>
      </c>
      <c r="C38009" t="s">
        <v>33480</v>
      </c>
      <c r="D38009" t="s">
        <v>33476</v>
      </c>
      <c r="E38009"/>
      <c r="F38009"/>
      <c r="G38009"/>
      <c r="H38009"/>
      <c r="I38009"/>
      <c r="J38009"/>
      <c r="U38009" s="43"/>
      <c r="AE38009"/>
    </row>
    <row r="38010" spans="1:31">
      <c r="A38010">
        <v>89200</v>
      </c>
      <c r="B38010" t="s">
        <v>30048</v>
      </c>
      <c r="C38010" t="s">
        <v>33477</v>
      </c>
      <c r="D38010" t="s">
        <v>33476</v>
      </c>
      <c r="E38010"/>
      <c r="F38010"/>
      <c r="G38010"/>
      <c r="H38010"/>
      <c r="I38010"/>
      <c r="J38010"/>
      <c r="U38010" s="43"/>
      <c r="AE38010"/>
    </row>
    <row r="38011" spans="1:31">
      <c r="A38011">
        <v>89520</v>
      </c>
      <c r="B38011" t="s">
        <v>7208</v>
      </c>
      <c r="C38011" t="s">
        <v>33477</v>
      </c>
      <c r="D38011" t="s">
        <v>33476</v>
      </c>
      <c r="E38011"/>
      <c r="F38011"/>
      <c r="G38011"/>
      <c r="H38011"/>
      <c r="I38011"/>
      <c r="J38011"/>
      <c r="U38011" s="43"/>
      <c r="AE38011"/>
    </row>
    <row r="38012" spans="1:31">
      <c r="A38012">
        <v>89700</v>
      </c>
      <c r="B38012" t="s">
        <v>32174</v>
      </c>
      <c r="C38012" t="s">
        <v>33477</v>
      </c>
      <c r="D38012" t="s">
        <v>33476</v>
      </c>
      <c r="E38012"/>
      <c r="F38012"/>
      <c r="G38012"/>
      <c r="H38012"/>
      <c r="I38012"/>
      <c r="J38012"/>
      <c r="U38012" s="43"/>
      <c r="AE38012"/>
    </row>
    <row r="38013" spans="1:31">
      <c r="A38013">
        <v>89700</v>
      </c>
      <c r="B38013" t="s">
        <v>32175</v>
      </c>
      <c r="C38013" t="s">
        <v>33477</v>
      </c>
      <c r="D38013" t="s">
        <v>33476</v>
      </c>
      <c r="E38013"/>
      <c r="F38013"/>
      <c r="G38013"/>
      <c r="H38013"/>
      <c r="I38013"/>
      <c r="J38013"/>
      <c r="U38013" s="43"/>
      <c r="AE38013"/>
    </row>
    <row r="38014" spans="1:31">
      <c r="A38014">
        <v>89130</v>
      </c>
      <c r="B38014" t="s">
        <v>32176</v>
      </c>
      <c r="C38014" t="s">
        <v>33477</v>
      </c>
      <c r="D38014" t="s">
        <v>33476</v>
      </c>
      <c r="E38014"/>
      <c r="F38014"/>
      <c r="G38014"/>
      <c r="H38014"/>
      <c r="I38014"/>
      <c r="J38014"/>
      <c r="U38014" s="43"/>
      <c r="AE38014"/>
    </row>
    <row r="38015" spans="1:31">
      <c r="A38015">
        <v>89520</v>
      </c>
      <c r="B38015" t="s">
        <v>32177</v>
      </c>
      <c r="C38015" t="s">
        <v>33477</v>
      </c>
      <c r="D38015" t="s">
        <v>33476</v>
      </c>
      <c r="E38015"/>
      <c r="F38015"/>
      <c r="G38015"/>
      <c r="H38015"/>
      <c r="I38015"/>
      <c r="J38015"/>
      <c r="U38015" s="43"/>
      <c r="AE38015"/>
    </row>
    <row r="38016" spans="1:31">
      <c r="A38016">
        <v>89520</v>
      </c>
      <c r="B38016" t="s">
        <v>32177</v>
      </c>
      <c r="C38016" t="s">
        <v>33477</v>
      </c>
      <c r="D38016" t="s">
        <v>33476</v>
      </c>
      <c r="E38016"/>
      <c r="F38016"/>
      <c r="G38016"/>
      <c r="H38016"/>
      <c r="I38016"/>
      <c r="J38016"/>
      <c r="U38016" s="43"/>
      <c r="AE38016"/>
    </row>
    <row r="38017" spans="1:31">
      <c r="A38017">
        <v>89520</v>
      </c>
      <c r="B38017" t="s">
        <v>32177</v>
      </c>
      <c r="C38017" t="s">
        <v>33477</v>
      </c>
      <c r="D38017" t="s">
        <v>33476</v>
      </c>
      <c r="E38017"/>
      <c r="F38017"/>
      <c r="G38017"/>
      <c r="H38017"/>
      <c r="I38017"/>
      <c r="J38017"/>
      <c r="U38017" s="43"/>
      <c r="AE38017"/>
    </row>
    <row r="38018" spans="1:31">
      <c r="A38018">
        <v>89430</v>
      </c>
      <c r="B38018" t="s">
        <v>32178</v>
      </c>
      <c r="C38018" t="s">
        <v>33477</v>
      </c>
      <c r="D38018" t="s">
        <v>33476</v>
      </c>
      <c r="E38018"/>
      <c r="F38018"/>
      <c r="G38018"/>
      <c r="H38018"/>
      <c r="I38018"/>
      <c r="J38018"/>
      <c r="U38018" s="43"/>
      <c r="AE38018"/>
    </row>
    <row r="38019" spans="1:31">
      <c r="A38019">
        <v>89700</v>
      </c>
      <c r="B38019" t="s">
        <v>32179</v>
      </c>
      <c r="C38019" t="s">
        <v>33477</v>
      </c>
      <c r="D38019" t="s">
        <v>33476</v>
      </c>
      <c r="E38019"/>
      <c r="F38019"/>
      <c r="G38019"/>
      <c r="H38019"/>
      <c r="I38019"/>
      <c r="J38019"/>
      <c r="U38019" s="43"/>
      <c r="AE38019"/>
    </row>
    <row r="38020" spans="1:31">
      <c r="A38020">
        <v>89460</v>
      </c>
      <c r="B38020" t="s">
        <v>32180</v>
      </c>
      <c r="C38020" t="s">
        <v>33477</v>
      </c>
      <c r="D38020" t="s">
        <v>33476</v>
      </c>
      <c r="E38020"/>
      <c r="F38020"/>
      <c r="G38020"/>
      <c r="H38020"/>
      <c r="I38020"/>
      <c r="J38020"/>
      <c r="U38020" s="43"/>
      <c r="AE38020"/>
    </row>
    <row r="38021" spans="1:31">
      <c r="A38021">
        <v>89570</v>
      </c>
      <c r="B38021" t="s">
        <v>32181</v>
      </c>
      <c r="C38021" t="s">
        <v>33480</v>
      </c>
      <c r="D38021" t="s">
        <v>33482</v>
      </c>
      <c r="E38021"/>
      <c r="F38021"/>
      <c r="G38021"/>
      <c r="H38021"/>
      <c r="I38021"/>
      <c r="J38021"/>
      <c r="U38021" s="43"/>
      <c r="AE38021"/>
    </row>
    <row r="38022" spans="1:31">
      <c r="A38022">
        <v>89580</v>
      </c>
      <c r="B38022" t="s">
        <v>32182</v>
      </c>
      <c r="C38022" t="s">
        <v>33477</v>
      </c>
      <c r="D38022" t="s">
        <v>33476</v>
      </c>
      <c r="E38022"/>
      <c r="F38022"/>
      <c r="G38022"/>
      <c r="H38022"/>
      <c r="I38022"/>
      <c r="J38022"/>
      <c r="U38022" s="43"/>
      <c r="AE38022"/>
    </row>
    <row r="38023" spans="1:31">
      <c r="A38023">
        <v>89580</v>
      </c>
      <c r="B38023" t="s">
        <v>32183</v>
      </c>
      <c r="C38023" t="s">
        <v>33477</v>
      </c>
      <c r="D38023" t="s">
        <v>33476</v>
      </c>
      <c r="E38023"/>
      <c r="F38023"/>
      <c r="G38023"/>
      <c r="H38023"/>
      <c r="I38023"/>
      <c r="J38023"/>
      <c r="U38023" s="43"/>
      <c r="AE38023"/>
    </row>
    <row r="38024" spans="1:31">
      <c r="A38024">
        <v>89150</v>
      </c>
      <c r="B38024" t="s">
        <v>32184</v>
      </c>
      <c r="C38024" t="s">
        <v>33480</v>
      </c>
      <c r="D38024" t="s">
        <v>33476</v>
      </c>
      <c r="E38024"/>
      <c r="F38024"/>
      <c r="G38024"/>
      <c r="H38024"/>
      <c r="I38024"/>
      <c r="J38024"/>
      <c r="U38024" s="43"/>
      <c r="AE38024"/>
    </row>
    <row r="38025" spans="1:31">
      <c r="A38025">
        <v>89144</v>
      </c>
      <c r="B38025" t="s">
        <v>8326</v>
      </c>
      <c r="C38025" t="s">
        <v>33480</v>
      </c>
      <c r="D38025" t="e">
        <v>#N/A</v>
      </c>
      <c r="E38025"/>
      <c r="F38025"/>
      <c r="G38025"/>
      <c r="H38025"/>
      <c r="I38025"/>
      <c r="J38025"/>
      <c r="U38025" s="43"/>
      <c r="AE38025"/>
    </row>
    <row r="38026" spans="1:31">
      <c r="A38026">
        <v>89420</v>
      </c>
      <c r="B38026" t="s">
        <v>32185</v>
      </c>
      <c r="C38026" t="s">
        <v>33477</v>
      </c>
      <c r="D38026" t="s">
        <v>33476</v>
      </c>
      <c r="E38026"/>
      <c r="F38026"/>
      <c r="G38026"/>
      <c r="H38026"/>
      <c r="I38026"/>
      <c r="J38026"/>
      <c r="U38026" s="43"/>
      <c r="AE38026"/>
    </row>
    <row r="38027" spans="1:31">
      <c r="A38027">
        <v>89320</v>
      </c>
      <c r="B38027" t="s">
        <v>32186</v>
      </c>
      <c r="C38027" t="s">
        <v>33480</v>
      </c>
      <c r="D38027" t="s">
        <v>33476</v>
      </c>
      <c r="E38027"/>
      <c r="F38027"/>
      <c r="G38027"/>
      <c r="H38027"/>
      <c r="I38027"/>
      <c r="J38027"/>
      <c r="U38027" s="43"/>
      <c r="AE38027"/>
    </row>
    <row r="38028" spans="1:31">
      <c r="A38028">
        <v>89200</v>
      </c>
      <c r="B38028" t="s">
        <v>32187</v>
      </c>
      <c r="C38028" t="s">
        <v>33477</v>
      </c>
      <c r="D38028" t="s">
        <v>33476</v>
      </c>
      <c r="E38028"/>
      <c r="F38028"/>
      <c r="G38028"/>
      <c r="H38028"/>
      <c r="I38028"/>
      <c r="J38028"/>
      <c r="U38028" s="43"/>
      <c r="AE38028"/>
    </row>
    <row r="38029" spans="1:31">
      <c r="A38029">
        <v>89320</v>
      </c>
      <c r="B38029" t="s">
        <v>32188</v>
      </c>
      <c r="C38029" t="s">
        <v>33480</v>
      </c>
      <c r="D38029" t="s">
        <v>33476</v>
      </c>
      <c r="E38029"/>
      <c r="F38029"/>
      <c r="G38029"/>
      <c r="H38029"/>
      <c r="I38029"/>
      <c r="J38029"/>
      <c r="U38029" s="43"/>
      <c r="AE38029"/>
    </row>
    <row r="38030" spans="1:31">
      <c r="A38030">
        <v>89210</v>
      </c>
      <c r="B38030" t="s">
        <v>32189</v>
      </c>
      <c r="C38030" t="s">
        <v>33480</v>
      </c>
      <c r="D38030" t="s">
        <v>203</v>
      </c>
      <c r="E38030"/>
      <c r="F38030"/>
      <c r="G38030"/>
      <c r="H38030"/>
      <c r="I38030"/>
      <c r="J38030"/>
      <c r="U38030" s="43"/>
      <c r="AE38030"/>
    </row>
    <row r="38031" spans="1:31">
      <c r="A38031">
        <v>89230</v>
      </c>
      <c r="B38031" t="s">
        <v>32190</v>
      </c>
      <c r="C38031" t="s">
        <v>33480</v>
      </c>
      <c r="D38031" t="e">
        <v>#N/A</v>
      </c>
      <c r="E38031"/>
      <c r="F38031"/>
      <c r="G38031"/>
      <c r="H38031"/>
      <c r="I38031"/>
      <c r="J38031"/>
      <c r="U38031" s="43"/>
      <c r="AE38031"/>
    </row>
    <row r="38032" spans="1:31">
      <c r="A38032">
        <v>89290</v>
      </c>
      <c r="B38032" t="s">
        <v>32191</v>
      </c>
      <c r="C38032" t="s">
        <v>33480</v>
      </c>
      <c r="D38032" t="s">
        <v>33476</v>
      </c>
      <c r="E38032"/>
      <c r="F38032"/>
      <c r="G38032"/>
      <c r="H38032"/>
      <c r="I38032"/>
      <c r="J38032"/>
      <c r="U38032" s="43"/>
      <c r="AE38032"/>
    </row>
    <row r="38033" spans="1:31">
      <c r="A38033">
        <v>89600</v>
      </c>
      <c r="B38033" t="s">
        <v>32192</v>
      </c>
      <c r="C38033" t="s">
        <v>33480</v>
      </c>
      <c r="D38033" t="s">
        <v>33476</v>
      </c>
      <c r="E38033"/>
      <c r="F38033"/>
      <c r="G38033"/>
      <c r="H38033"/>
      <c r="I38033"/>
      <c r="J38033"/>
      <c r="U38033" s="43"/>
      <c r="AE38033"/>
    </row>
    <row r="38034" spans="1:31">
      <c r="A38034">
        <v>89600</v>
      </c>
      <c r="B38034" t="s">
        <v>32192</v>
      </c>
      <c r="C38034" t="s">
        <v>33480</v>
      </c>
      <c r="D38034" t="s">
        <v>33476</v>
      </c>
      <c r="E38034"/>
      <c r="F38034"/>
      <c r="G38034"/>
      <c r="H38034"/>
      <c r="I38034"/>
      <c r="J38034"/>
      <c r="U38034" s="43"/>
      <c r="AE38034"/>
    </row>
    <row r="38035" spans="1:31">
      <c r="A38035">
        <v>89600</v>
      </c>
      <c r="B38035" t="s">
        <v>32192</v>
      </c>
      <c r="C38035" t="s">
        <v>33480</v>
      </c>
      <c r="D38035" t="s">
        <v>33476</v>
      </c>
      <c r="E38035"/>
      <c r="F38035"/>
      <c r="G38035"/>
      <c r="H38035"/>
      <c r="I38035"/>
      <c r="J38035"/>
      <c r="U38035" s="43"/>
      <c r="AE38035"/>
    </row>
    <row r="38036" spans="1:31">
      <c r="A38036">
        <v>89330</v>
      </c>
      <c r="B38036" t="s">
        <v>32193</v>
      </c>
      <c r="C38036" t="s">
        <v>33480</v>
      </c>
      <c r="D38036" t="s">
        <v>33476</v>
      </c>
      <c r="E38036"/>
      <c r="F38036"/>
      <c r="G38036"/>
      <c r="H38036"/>
      <c r="I38036"/>
      <c r="J38036"/>
      <c r="U38036" s="43"/>
      <c r="AE38036"/>
    </row>
    <row r="38037" spans="1:31">
      <c r="A38037">
        <v>89270</v>
      </c>
      <c r="B38037" t="s">
        <v>32194</v>
      </c>
      <c r="C38037" t="s">
        <v>33480</v>
      </c>
      <c r="D38037" t="s">
        <v>33476</v>
      </c>
      <c r="E38037"/>
      <c r="F38037"/>
      <c r="G38037"/>
      <c r="H38037"/>
      <c r="I38037"/>
      <c r="J38037"/>
      <c r="U38037" s="43"/>
      <c r="AE38037"/>
    </row>
    <row r="38038" spans="1:31">
      <c r="A38038">
        <v>89270</v>
      </c>
      <c r="B38038" t="s">
        <v>32194</v>
      </c>
      <c r="C38038" t="s">
        <v>33480</v>
      </c>
      <c r="D38038" t="s">
        <v>33476</v>
      </c>
      <c r="E38038"/>
      <c r="F38038"/>
      <c r="G38038"/>
      <c r="H38038"/>
      <c r="I38038"/>
      <c r="J38038"/>
      <c r="U38038" s="43"/>
      <c r="AE38038"/>
    </row>
    <row r="38039" spans="1:31">
      <c r="A38039">
        <v>89150</v>
      </c>
      <c r="B38039" t="s">
        <v>32195</v>
      </c>
      <c r="C38039" t="s">
        <v>33480</v>
      </c>
      <c r="D38039" t="s">
        <v>33476</v>
      </c>
      <c r="E38039"/>
      <c r="F38039"/>
      <c r="G38039"/>
      <c r="H38039"/>
      <c r="I38039"/>
      <c r="J38039"/>
      <c r="U38039" s="43"/>
      <c r="AE38039"/>
    </row>
    <row r="38040" spans="1:31">
      <c r="A38040">
        <v>89510</v>
      </c>
      <c r="B38040" t="s">
        <v>32196</v>
      </c>
      <c r="C38040" t="s">
        <v>33480</v>
      </c>
      <c r="D38040" t="s">
        <v>33476</v>
      </c>
      <c r="E38040"/>
      <c r="F38040"/>
      <c r="G38040"/>
      <c r="H38040"/>
      <c r="I38040"/>
      <c r="J38040"/>
      <c r="U38040" s="43"/>
      <c r="AE38040"/>
    </row>
    <row r="38041" spans="1:31">
      <c r="A38041">
        <v>89700</v>
      </c>
      <c r="B38041" t="s">
        <v>32197</v>
      </c>
      <c r="C38041" t="s">
        <v>33477</v>
      </c>
      <c r="D38041" t="s">
        <v>33476</v>
      </c>
      <c r="E38041"/>
      <c r="F38041"/>
      <c r="G38041"/>
      <c r="H38041"/>
      <c r="I38041"/>
      <c r="J38041"/>
      <c r="U38041" s="43"/>
      <c r="AE38041"/>
    </row>
    <row r="38042" spans="1:31">
      <c r="A38042">
        <v>89450</v>
      </c>
      <c r="B38042" t="s">
        <v>32198</v>
      </c>
      <c r="C38042" t="s">
        <v>33477</v>
      </c>
      <c r="D38042" t="s">
        <v>33476</v>
      </c>
      <c r="E38042"/>
      <c r="F38042"/>
      <c r="G38042"/>
      <c r="H38042"/>
      <c r="I38042"/>
      <c r="J38042"/>
      <c r="U38042" s="43"/>
      <c r="AE38042"/>
    </row>
    <row r="38043" spans="1:31">
      <c r="A38043">
        <v>89700</v>
      </c>
      <c r="B38043" t="s">
        <v>32199</v>
      </c>
      <c r="C38043" t="s">
        <v>33477</v>
      </c>
      <c r="D38043" t="s">
        <v>33476</v>
      </c>
      <c r="E38043"/>
      <c r="F38043"/>
      <c r="G38043"/>
      <c r="H38043"/>
      <c r="I38043"/>
      <c r="J38043"/>
      <c r="U38043" s="43"/>
      <c r="AE38043"/>
    </row>
    <row r="38044" spans="1:31">
      <c r="A38044">
        <v>89340</v>
      </c>
      <c r="B38044" t="s">
        <v>32200</v>
      </c>
      <c r="C38044" t="s">
        <v>33480</v>
      </c>
      <c r="D38044" t="s">
        <v>33476</v>
      </c>
      <c r="E38044"/>
      <c r="F38044"/>
      <c r="G38044"/>
      <c r="H38044"/>
      <c r="I38044"/>
      <c r="J38044"/>
      <c r="U38044" s="43"/>
      <c r="AE38044"/>
    </row>
    <row r="38045" spans="1:31">
      <c r="A38045">
        <v>89150</v>
      </c>
      <c r="B38045" t="s">
        <v>32201</v>
      </c>
      <c r="C38045" t="s">
        <v>33480</v>
      </c>
      <c r="D38045" t="s">
        <v>33476</v>
      </c>
      <c r="E38045"/>
      <c r="F38045"/>
      <c r="G38045"/>
      <c r="H38045"/>
      <c r="I38045"/>
      <c r="J38045"/>
      <c r="U38045" s="43"/>
      <c r="AE38045"/>
    </row>
    <row r="38046" spans="1:31">
      <c r="A38046">
        <v>89320</v>
      </c>
      <c r="B38046" t="s">
        <v>32202</v>
      </c>
      <c r="C38046" t="s">
        <v>33480</v>
      </c>
      <c r="D38046" t="s">
        <v>33476</v>
      </c>
      <c r="E38046"/>
      <c r="F38046"/>
      <c r="G38046"/>
      <c r="H38046"/>
      <c r="I38046"/>
      <c r="J38046"/>
      <c r="U38046" s="43"/>
      <c r="AE38046"/>
    </row>
    <row r="38047" spans="1:31">
      <c r="A38047">
        <v>89300</v>
      </c>
      <c r="B38047" t="s">
        <v>32203</v>
      </c>
      <c r="C38047" t="s">
        <v>33480</v>
      </c>
      <c r="D38047" t="s">
        <v>33476</v>
      </c>
      <c r="E38047"/>
      <c r="F38047"/>
      <c r="G38047"/>
      <c r="H38047"/>
      <c r="I38047"/>
      <c r="J38047"/>
      <c r="U38047" s="43"/>
      <c r="AE38047"/>
    </row>
    <row r="38048" spans="1:31">
      <c r="A38048">
        <v>89240</v>
      </c>
      <c r="B38048" t="s">
        <v>32204</v>
      </c>
      <c r="C38048" t="s">
        <v>33480</v>
      </c>
      <c r="D38048" t="s">
        <v>33481</v>
      </c>
      <c r="E38048"/>
      <c r="F38048"/>
      <c r="G38048"/>
      <c r="H38048"/>
      <c r="I38048"/>
      <c r="J38048"/>
      <c r="U38048" s="43"/>
      <c r="AE38048"/>
    </row>
    <row r="38049" spans="1:31">
      <c r="A38049">
        <v>89140</v>
      </c>
      <c r="B38049" t="s">
        <v>32205</v>
      </c>
      <c r="C38049" t="s">
        <v>33480</v>
      </c>
      <c r="D38049" t="s">
        <v>33476</v>
      </c>
      <c r="E38049"/>
      <c r="F38049"/>
      <c r="G38049"/>
      <c r="H38049"/>
      <c r="I38049"/>
      <c r="J38049"/>
      <c r="U38049" s="43"/>
      <c r="AE38049"/>
    </row>
    <row r="38050" spans="1:31">
      <c r="A38050">
        <v>89140</v>
      </c>
      <c r="B38050" t="s">
        <v>32206</v>
      </c>
      <c r="C38050" t="s">
        <v>33480</v>
      </c>
      <c r="D38050" t="s">
        <v>33476</v>
      </c>
      <c r="E38050"/>
      <c r="F38050"/>
      <c r="G38050"/>
      <c r="H38050"/>
      <c r="I38050"/>
      <c r="J38050"/>
      <c r="U38050" s="43"/>
      <c r="AE38050"/>
    </row>
    <row r="38051" spans="1:31">
      <c r="A38051">
        <v>89150</v>
      </c>
      <c r="B38051" t="s">
        <v>32207</v>
      </c>
      <c r="C38051" t="s">
        <v>33480</v>
      </c>
      <c r="D38051" t="s">
        <v>33476</v>
      </c>
      <c r="E38051"/>
      <c r="F38051"/>
      <c r="G38051"/>
      <c r="H38051"/>
      <c r="I38051"/>
      <c r="J38051"/>
      <c r="U38051" s="43"/>
      <c r="AE38051"/>
    </row>
    <row r="38052" spans="1:31">
      <c r="A38052">
        <v>89340</v>
      </c>
      <c r="B38052" t="s">
        <v>32208</v>
      </c>
      <c r="C38052" t="s">
        <v>33480</v>
      </c>
      <c r="D38052" t="s">
        <v>33476</v>
      </c>
      <c r="E38052"/>
      <c r="F38052"/>
      <c r="G38052"/>
      <c r="H38052"/>
      <c r="I38052"/>
      <c r="J38052"/>
      <c r="U38052" s="43"/>
      <c r="AE38052"/>
    </row>
    <row r="38053" spans="1:31">
      <c r="A38053">
        <v>89190</v>
      </c>
      <c r="B38053" t="s">
        <v>32209</v>
      </c>
      <c r="C38053" t="s">
        <v>33480</v>
      </c>
      <c r="D38053" t="s">
        <v>33476</v>
      </c>
      <c r="E38053"/>
      <c r="F38053"/>
      <c r="G38053"/>
      <c r="H38053"/>
      <c r="I38053"/>
      <c r="J38053"/>
      <c r="U38053" s="43"/>
      <c r="AE38053"/>
    </row>
    <row r="38054" spans="1:31">
      <c r="A38054">
        <v>89350</v>
      </c>
      <c r="B38054" t="s">
        <v>32210</v>
      </c>
      <c r="C38054" t="s">
        <v>33477</v>
      </c>
      <c r="D38054" t="s">
        <v>33482</v>
      </c>
      <c r="E38054"/>
      <c r="F38054"/>
      <c r="G38054"/>
      <c r="H38054"/>
      <c r="I38054"/>
      <c r="J38054"/>
      <c r="U38054" s="43"/>
      <c r="AE38054"/>
    </row>
    <row r="38055" spans="1:31">
      <c r="A38055">
        <v>89230</v>
      </c>
      <c r="B38055" t="s">
        <v>32211</v>
      </c>
      <c r="C38055" t="s">
        <v>33480</v>
      </c>
      <c r="D38055" t="e">
        <v>#N/A</v>
      </c>
      <c r="E38055"/>
      <c r="F38055"/>
      <c r="G38055"/>
      <c r="H38055"/>
      <c r="I38055"/>
      <c r="J38055"/>
      <c r="U38055" s="43"/>
      <c r="AE38055"/>
    </row>
    <row r="38056" spans="1:31">
      <c r="A38056">
        <v>89500</v>
      </c>
      <c r="B38056" t="s">
        <v>32212</v>
      </c>
      <c r="C38056" t="s">
        <v>33480</v>
      </c>
      <c r="D38056" t="s">
        <v>33476</v>
      </c>
      <c r="E38056"/>
      <c r="F38056"/>
      <c r="G38056"/>
      <c r="H38056"/>
      <c r="I38056"/>
      <c r="J38056"/>
      <c r="U38056" s="43"/>
      <c r="AE38056"/>
    </row>
    <row r="38057" spans="1:31">
      <c r="A38057">
        <v>89140</v>
      </c>
      <c r="B38057" t="s">
        <v>32213</v>
      </c>
      <c r="C38057" t="s">
        <v>33480</v>
      </c>
      <c r="D38057" t="s">
        <v>33476</v>
      </c>
      <c r="E38057"/>
      <c r="F38057"/>
      <c r="G38057"/>
      <c r="H38057"/>
      <c r="I38057"/>
      <c r="J38057"/>
      <c r="U38057" s="43"/>
      <c r="AE38057"/>
    </row>
    <row r="38058" spans="1:31">
      <c r="A38058">
        <v>89100</v>
      </c>
      <c r="B38058" t="s">
        <v>28940</v>
      </c>
      <c r="C38058" t="s">
        <v>33480</v>
      </c>
      <c r="D38058" t="s">
        <v>33476</v>
      </c>
      <c r="E38058"/>
      <c r="F38058"/>
      <c r="G38058"/>
      <c r="H38058"/>
      <c r="I38058"/>
      <c r="J38058"/>
      <c r="U38058" s="43"/>
      <c r="AE38058"/>
    </row>
    <row r="38059" spans="1:31">
      <c r="A38059">
        <v>89140</v>
      </c>
      <c r="B38059" t="s">
        <v>32214</v>
      </c>
      <c r="C38059" t="s">
        <v>33480</v>
      </c>
      <c r="D38059" t="s">
        <v>33476</v>
      </c>
      <c r="E38059"/>
      <c r="F38059"/>
      <c r="G38059"/>
      <c r="H38059"/>
      <c r="I38059"/>
      <c r="J38059"/>
      <c r="U38059" s="43"/>
      <c r="AE38059"/>
    </row>
    <row r="38060" spans="1:31">
      <c r="A38060">
        <v>89330</v>
      </c>
      <c r="B38060" t="s">
        <v>32215</v>
      </c>
      <c r="C38060" t="s">
        <v>33480</v>
      </c>
      <c r="D38060" t="s">
        <v>33476</v>
      </c>
      <c r="E38060"/>
      <c r="F38060"/>
      <c r="G38060"/>
      <c r="H38060"/>
      <c r="I38060"/>
      <c r="J38060"/>
      <c r="U38060" s="43"/>
      <c r="AE38060"/>
    </row>
    <row r="38061" spans="1:31">
      <c r="A38061">
        <v>89260</v>
      </c>
      <c r="B38061" t="s">
        <v>32216</v>
      </c>
      <c r="C38061" t="s">
        <v>33480</v>
      </c>
      <c r="D38061" t="s">
        <v>33476</v>
      </c>
      <c r="E38061"/>
      <c r="F38061"/>
      <c r="G38061"/>
      <c r="H38061"/>
      <c r="I38061"/>
      <c r="J38061"/>
      <c r="U38061" s="43"/>
      <c r="AE38061"/>
    </row>
    <row r="38062" spans="1:31">
      <c r="A38062">
        <v>89260</v>
      </c>
      <c r="B38062" t="s">
        <v>32216</v>
      </c>
      <c r="C38062" t="s">
        <v>33480</v>
      </c>
      <c r="D38062" t="s">
        <v>33476</v>
      </c>
      <c r="E38062"/>
      <c r="F38062"/>
      <c r="G38062"/>
      <c r="H38062"/>
      <c r="I38062"/>
      <c r="J38062"/>
      <c r="U38062" s="43"/>
      <c r="AE38062"/>
    </row>
    <row r="38063" spans="1:31">
      <c r="A38063">
        <v>89260</v>
      </c>
      <c r="B38063" t="s">
        <v>32216</v>
      </c>
      <c r="C38063" t="s">
        <v>33480</v>
      </c>
      <c r="D38063" t="s">
        <v>33476</v>
      </c>
      <c r="E38063"/>
      <c r="F38063"/>
      <c r="G38063"/>
      <c r="H38063"/>
      <c r="I38063"/>
      <c r="J38063"/>
      <c r="U38063" s="43"/>
      <c r="AE38063"/>
    </row>
    <row r="38064" spans="1:31">
      <c r="A38064">
        <v>89260</v>
      </c>
      <c r="B38064" t="s">
        <v>32216</v>
      </c>
      <c r="C38064" t="s">
        <v>33480</v>
      </c>
      <c r="D38064" t="s">
        <v>33476</v>
      </c>
      <c r="E38064"/>
      <c r="F38064"/>
      <c r="G38064"/>
      <c r="H38064"/>
      <c r="I38064"/>
      <c r="J38064"/>
      <c r="U38064" s="43"/>
      <c r="AE38064"/>
    </row>
    <row r="38065" spans="1:31">
      <c r="A38065">
        <v>89260</v>
      </c>
      <c r="B38065" t="s">
        <v>32216</v>
      </c>
      <c r="C38065" t="s">
        <v>33480</v>
      </c>
      <c r="D38065" t="s">
        <v>33476</v>
      </c>
      <c r="E38065"/>
      <c r="F38065"/>
      <c r="G38065"/>
      <c r="H38065"/>
      <c r="I38065"/>
      <c r="J38065"/>
      <c r="U38065" s="43"/>
      <c r="AE38065"/>
    </row>
    <row r="38066" spans="1:31">
      <c r="A38066">
        <v>89260</v>
      </c>
      <c r="B38066" t="s">
        <v>32216</v>
      </c>
      <c r="C38066" t="s">
        <v>33480</v>
      </c>
      <c r="D38066" t="s">
        <v>33476</v>
      </c>
      <c r="E38066"/>
      <c r="F38066"/>
      <c r="G38066"/>
      <c r="H38066"/>
      <c r="I38066"/>
      <c r="J38066"/>
      <c r="U38066" s="43"/>
      <c r="AE38066"/>
    </row>
    <row r="38067" spans="1:31">
      <c r="A38067">
        <v>89160</v>
      </c>
      <c r="B38067" t="s">
        <v>32217</v>
      </c>
      <c r="C38067" t="s">
        <v>33477</v>
      </c>
      <c r="D38067" t="s">
        <v>33476</v>
      </c>
      <c r="E38067"/>
      <c r="F38067"/>
      <c r="G38067"/>
      <c r="H38067"/>
      <c r="I38067"/>
      <c r="J38067"/>
      <c r="U38067" s="43"/>
      <c r="AE38067"/>
    </row>
    <row r="38068" spans="1:31">
      <c r="A38068">
        <v>89320</v>
      </c>
      <c r="B38068" t="s">
        <v>32218</v>
      </c>
      <c r="C38068" t="s">
        <v>33480</v>
      </c>
      <c r="D38068" t="s">
        <v>33476</v>
      </c>
      <c r="E38068"/>
      <c r="F38068"/>
      <c r="G38068"/>
      <c r="H38068"/>
      <c r="I38068"/>
      <c r="J38068"/>
      <c r="U38068" s="43"/>
      <c r="AE38068"/>
    </row>
    <row r="38069" spans="1:31">
      <c r="A38069">
        <v>89130</v>
      </c>
      <c r="B38069" t="s">
        <v>32219</v>
      </c>
      <c r="C38069" t="s">
        <v>33477</v>
      </c>
      <c r="D38069" t="s">
        <v>33476</v>
      </c>
      <c r="E38069"/>
      <c r="F38069"/>
      <c r="G38069"/>
      <c r="H38069"/>
      <c r="I38069"/>
      <c r="J38069"/>
      <c r="U38069" s="43"/>
      <c r="AE38069"/>
    </row>
    <row r="38070" spans="1:31">
      <c r="A38070">
        <v>89130</v>
      </c>
      <c r="B38070" t="s">
        <v>32219</v>
      </c>
      <c r="C38070" t="s">
        <v>33477</v>
      </c>
      <c r="D38070" t="s">
        <v>33476</v>
      </c>
      <c r="E38070"/>
      <c r="F38070"/>
      <c r="G38070"/>
      <c r="H38070"/>
      <c r="I38070"/>
      <c r="J38070"/>
      <c r="U38070" s="43"/>
      <c r="AE38070"/>
    </row>
    <row r="38071" spans="1:31">
      <c r="A38071">
        <v>89360</v>
      </c>
      <c r="B38071" t="s">
        <v>32220</v>
      </c>
      <c r="C38071" t="s">
        <v>33480</v>
      </c>
      <c r="D38071" t="s">
        <v>33476</v>
      </c>
      <c r="E38071"/>
      <c r="F38071"/>
      <c r="G38071"/>
      <c r="H38071"/>
      <c r="I38071"/>
      <c r="J38071"/>
      <c r="U38071" s="43"/>
      <c r="AE38071"/>
    </row>
    <row r="38072" spans="1:31">
      <c r="A38072">
        <v>89740</v>
      </c>
      <c r="B38072" t="s">
        <v>32221</v>
      </c>
      <c r="C38072" t="s">
        <v>33477</v>
      </c>
      <c r="D38072" t="s">
        <v>33476</v>
      </c>
      <c r="E38072"/>
      <c r="F38072"/>
      <c r="G38072"/>
      <c r="H38072"/>
      <c r="I38072"/>
      <c r="J38072"/>
      <c r="U38072" s="43"/>
      <c r="AE38072"/>
    </row>
    <row r="38073" spans="1:31">
      <c r="A38073">
        <v>89800</v>
      </c>
      <c r="B38073" t="s">
        <v>2978</v>
      </c>
      <c r="C38073" t="s">
        <v>33480</v>
      </c>
      <c r="D38073" t="s">
        <v>33476</v>
      </c>
      <c r="E38073"/>
      <c r="F38073"/>
      <c r="G38073"/>
      <c r="H38073"/>
      <c r="I38073"/>
      <c r="J38073"/>
      <c r="U38073" s="43"/>
      <c r="AE38073"/>
    </row>
    <row r="38074" spans="1:31">
      <c r="A38074">
        <v>89290</v>
      </c>
      <c r="B38074" t="s">
        <v>18027</v>
      </c>
      <c r="C38074" t="s">
        <v>33480</v>
      </c>
      <c r="D38074" t="s">
        <v>33476</v>
      </c>
      <c r="E38074"/>
      <c r="F38074"/>
      <c r="G38074"/>
      <c r="H38074"/>
      <c r="I38074"/>
      <c r="J38074"/>
      <c r="U38074" s="43"/>
      <c r="AE38074"/>
    </row>
    <row r="38075" spans="1:31">
      <c r="A38075">
        <v>89290</v>
      </c>
      <c r="B38075" t="s">
        <v>32222</v>
      </c>
      <c r="C38075" t="s">
        <v>33480</v>
      </c>
      <c r="D38075" t="s">
        <v>33476</v>
      </c>
      <c r="E38075"/>
      <c r="F38075"/>
      <c r="G38075"/>
      <c r="H38075"/>
      <c r="I38075"/>
      <c r="J38075"/>
      <c r="U38075" s="43"/>
      <c r="AE38075"/>
    </row>
    <row r="38076" spans="1:31">
      <c r="A38076">
        <v>89140</v>
      </c>
      <c r="B38076" t="s">
        <v>32223</v>
      </c>
      <c r="C38076" t="s">
        <v>33480</v>
      </c>
      <c r="D38076" t="s">
        <v>33476</v>
      </c>
      <c r="E38076"/>
      <c r="F38076"/>
      <c r="G38076"/>
      <c r="H38076"/>
      <c r="I38076"/>
      <c r="J38076"/>
      <c r="U38076" s="43"/>
      <c r="AE38076"/>
    </row>
    <row r="38077" spans="1:31">
      <c r="A38077">
        <v>89160</v>
      </c>
      <c r="B38077" t="s">
        <v>32224</v>
      </c>
      <c r="C38077" t="s">
        <v>33477</v>
      </c>
      <c r="D38077" t="s">
        <v>33476</v>
      </c>
      <c r="E38077"/>
      <c r="F38077"/>
      <c r="G38077"/>
      <c r="H38077"/>
      <c r="I38077"/>
      <c r="J38077"/>
      <c r="U38077" s="43"/>
      <c r="AE38077"/>
    </row>
    <row r="38078" spans="1:31">
      <c r="A38078">
        <v>89700</v>
      </c>
      <c r="B38078" t="s">
        <v>2558</v>
      </c>
      <c r="C38078" t="s">
        <v>33477</v>
      </c>
      <c r="D38078" t="s">
        <v>33476</v>
      </c>
      <c r="E38078"/>
      <c r="F38078"/>
      <c r="G38078"/>
      <c r="H38078"/>
      <c r="I38078"/>
      <c r="J38078"/>
      <c r="U38078" s="43"/>
      <c r="AE38078"/>
    </row>
    <row r="38079" spans="1:31">
      <c r="A38079">
        <v>89260</v>
      </c>
      <c r="B38079" t="s">
        <v>18436</v>
      </c>
      <c r="C38079" t="s">
        <v>33480</v>
      </c>
      <c r="D38079" t="s">
        <v>33476</v>
      </c>
      <c r="E38079"/>
      <c r="F38079"/>
      <c r="G38079"/>
      <c r="H38079"/>
      <c r="I38079"/>
      <c r="J38079"/>
      <c r="U38079" s="43"/>
      <c r="AE38079"/>
    </row>
    <row r="38080" spans="1:31">
      <c r="A38080">
        <v>89270</v>
      </c>
      <c r="B38080" t="s">
        <v>32225</v>
      </c>
      <c r="C38080" t="s">
        <v>33480</v>
      </c>
      <c r="D38080" t="s">
        <v>33476</v>
      </c>
      <c r="E38080"/>
      <c r="F38080"/>
      <c r="G38080"/>
      <c r="H38080"/>
      <c r="I38080"/>
      <c r="J38080"/>
      <c r="U38080" s="43"/>
      <c r="AE38080"/>
    </row>
    <row r="38081" spans="1:31">
      <c r="A38081">
        <v>89700</v>
      </c>
      <c r="B38081" t="s">
        <v>32226</v>
      </c>
      <c r="C38081" t="s">
        <v>33477</v>
      </c>
      <c r="D38081" t="s">
        <v>33476</v>
      </c>
      <c r="E38081"/>
      <c r="F38081"/>
      <c r="G38081"/>
      <c r="H38081"/>
      <c r="I38081"/>
      <c r="J38081"/>
      <c r="U38081" s="43"/>
      <c r="AE38081"/>
    </row>
    <row r="38082" spans="1:31">
      <c r="A38082">
        <v>90400</v>
      </c>
      <c r="B38082" t="s">
        <v>32227</v>
      </c>
      <c r="C38082" t="s">
        <v>33478</v>
      </c>
      <c r="D38082" t="s">
        <v>33476</v>
      </c>
      <c r="E38082"/>
      <c r="F38082"/>
      <c r="G38082"/>
      <c r="H38082"/>
      <c r="I38082"/>
      <c r="J38082"/>
      <c r="U38082" s="43"/>
      <c r="AE38082"/>
    </row>
    <row r="38083" spans="1:31">
      <c r="A38083">
        <v>90400</v>
      </c>
      <c r="B38083" t="s">
        <v>32227</v>
      </c>
      <c r="C38083" t="s">
        <v>33478</v>
      </c>
      <c r="D38083" t="s">
        <v>33476</v>
      </c>
      <c r="E38083"/>
      <c r="F38083"/>
      <c r="G38083"/>
      <c r="H38083"/>
      <c r="I38083"/>
      <c r="J38083"/>
      <c r="U38083" s="43"/>
      <c r="AE38083"/>
    </row>
    <row r="38084" spans="1:31">
      <c r="A38084">
        <v>90150</v>
      </c>
      <c r="B38084" t="s">
        <v>32228</v>
      </c>
      <c r="C38084" t="s">
        <v>33478</v>
      </c>
      <c r="D38084" t="e">
        <v>#N/A</v>
      </c>
      <c r="E38084"/>
      <c r="F38084"/>
      <c r="G38084"/>
      <c r="H38084"/>
      <c r="I38084"/>
      <c r="J38084"/>
      <c r="U38084" s="43"/>
      <c r="AE38084"/>
    </row>
    <row r="38085" spans="1:31">
      <c r="A38085">
        <v>90170</v>
      </c>
      <c r="B38085" t="s">
        <v>32229</v>
      </c>
      <c r="C38085" t="s">
        <v>33478</v>
      </c>
      <c r="D38085" t="e">
        <v>#N/A</v>
      </c>
      <c r="E38085"/>
      <c r="F38085"/>
      <c r="G38085"/>
      <c r="H38085"/>
      <c r="I38085"/>
      <c r="J38085"/>
      <c r="U38085" s="43"/>
      <c r="AE38085"/>
    </row>
    <row r="38086" spans="1:31">
      <c r="A38086">
        <v>90800</v>
      </c>
      <c r="B38086" t="s">
        <v>32230</v>
      </c>
      <c r="C38086" t="s">
        <v>33478</v>
      </c>
      <c r="D38086" t="s">
        <v>33476</v>
      </c>
      <c r="E38086"/>
      <c r="F38086"/>
      <c r="G38086"/>
      <c r="H38086"/>
      <c r="I38086"/>
      <c r="J38086"/>
      <c r="U38086" s="43"/>
      <c r="AE38086"/>
    </row>
    <row r="38087" spans="1:31">
      <c r="A38087">
        <v>90200</v>
      </c>
      <c r="B38087" t="s">
        <v>32231</v>
      </c>
      <c r="C38087" t="s">
        <v>33478</v>
      </c>
      <c r="D38087" t="s">
        <v>33476</v>
      </c>
      <c r="E38087"/>
      <c r="F38087"/>
      <c r="G38087"/>
      <c r="H38087"/>
      <c r="I38087"/>
      <c r="J38087"/>
      <c r="U38087" s="43"/>
      <c r="AE38087"/>
    </row>
    <row r="38088" spans="1:31">
      <c r="A38088">
        <v>90200</v>
      </c>
      <c r="B38088" t="s">
        <v>32232</v>
      </c>
      <c r="C38088" t="s">
        <v>33478</v>
      </c>
      <c r="D38088" t="s">
        <v>33476</v>
      </c>
      <c r="E38088"/>
      <c r="F38088"/>
      <c r="G38088"/>
      <c r="H38088"/>
      <c r="I38088"/>
      <c r="J38088"/>
      <c r="U38088" s="43"/>
      <c r="AE38088"/>
    </row>
    <row r="38089" spans="1:31">
      <c r="A38089">
        <v>90800</v>
      </c>
      <c r="B38089" t="s">
        <v>32233</v>
      </c>
      <c r="C38089" t="s">
        <v>33478</v>
      </c>
      <c r="D38089" t="s">
        <v>33476</v>
      </c>
      <c r="E38089"/>
      <c r="F38089"/>
      <c r="G38089"/>
      <c r="H38089"/>
      <c r="I38089"/>
      <c r="J38089"/>
      <c r="U38089" s="43"/>
      <c r="AE38089"/>
    </row>
    <row r="38090" spans="1:31">
      <c r="A38090">
        <v>90800</v>
      </c>
      <c r="B38090" t="s">
        <v>32234</v>
      </c>
      <c r="C38090" t="s">
        <v>33478</v>
      </c>
      <c r="D38090" t="s">
        <v>33476</v>
      </c>
      <c r="E38090"/>
      <c r="F38090"/>
      <c r="G38090"/>
      <c r="H38090"/>
      <c r="I38090"/>
      <c r="J38090"/>
      <c r="U38090" s="43"/>
      <c r="AE38090"/>
    </row>
    <row r="38091" spans="1:31">
      <c r="A38091">
        <v>90500</v>
      </c>
      <c r="B38091" t="s">
        <v>32235</v>
      </c>
      <c r="C38091" t="s">
        <v>33478</v>
      </c>
      <c r="D38091" t="e">
        <v>#N/A</v>
      </c>
      <c r="E38091"/>
      <c r="F38091"/>
      <c r="G38091"/>
      <c r="H38091"/>
      <c r="I38091"/>
      <c r="J38091"/>
      <c r="U38091" s="43"/>
      <c r="AE38091"/>
    </row>
    <row r="38092" spans="1:31">
      <c r="A38092">
        <v>90000</v>
      </c>
      <c r="B38092" t="s">
        <v>32236</v>
      </c>
      <c r="C38092" t="s">
        <v>33478</v>
      </c>
      <c r="D38092" t="e">
        <v>#N/A</v>
      </c>
      <c r="E38092"/>
      <c r="F38092"/>
      <c r="G38092"/>
      <c r="H38092"/>
      <c r="I38092"/>
      <c r="J38092"/>
      <c r="U38092" s="43"/>
      <c r="AE38092"/>
    </row>
    <row r="38093" spans="1:31">
      <c r="A38093">
        <v>90400</v>
      </c>
      <c r="B38093" t="s">
        <v>32237</v>
      </c>
      <c r="C38093" t="s">
        <v>33478</v>
      </c>
      <c r="D38093" t="s">
        <v>33476</v>
      </c>
      <c r="E38093"/>
      <c r="F38093"/>
      <c r="G38093"/>
      <c r="H38093"/>
      <c r="I38093"/>
      <c r="J38093"/>
      <c r="U38093" s="43"/>
      <c r="AE38093"/>
    </row>
    <row r="38094" spans="1:31">
      <c r="A38094">
        <v>90160</v>
      </c>
      <c r="B38094" t="s">
        <v>32238</v>
      </c>
      <c r="C38094" t="s">
        <v>33478</v>
      </c>
      <c r="D38094" t="e">
        <v>#N/A</v>
      </c>
      <c r="E38094"/>
      <c r="F38094"/>
      <c r="G38094"/>
      <c r="H38094"/>
      <c r="I38094"/>
      <c r="J38094"/>
      <c r="U38094" s="43"/>
      <c r="AE38094"/>
    </row>
    <row r="38095" spans="1:31">
      <c r="A38095">
        <v>90150</v>
      </c>
      <c r="B38095" t="s">
        <v>9849</v>
      </c>
      <c r="C38095" t="s">
        <v>33478</v>
      </c>
      <c r="D38095" t="e">
        <v>#N/A</v>
      </c>
      <c r="E38095"/>
      <c r="F38095"/>
      <c r="G38095"/>
      <c r="H38095"/>
      <c r="I38095"/>
      <c r="J38095"/>
      <c r="U38095" s="43"/>
      <c r="AE38095"/>
    </row>
    <row r="38096" spans="1:31">
      <c r="A38096">
        <v>90100</v>
      </c>
      <c r="B38096" t="s">
        <v>32239</v>
      </c>
      <c r="C38096" t="s">
        <v>33478</v>
      </c>
      <c r="D38096" t="s">
        <v>33476</v>
      </c>
      <c r="E38096"/>
      <c r="F38096"/>
      <c r="G38096"/>
      <c r="H38096"/>
      <c r="I38096"/>
      <c r="J38096"/>
      <c r="U38096" s="43"/>
      <c r="AE38096"/>
    </row>
    <row r="38097" spans="1:31">
      <c r="A38097">
        <v>90400</v>
      </c>
      <c r="B38097" t="s">
        <v>32240</v>
      </c>
      <c r="C38097" t="s">
        <v>33478</v>
      </c>
      <c r="D38097" t="s">
        <v>33476</v>
      </c>
      <c r="E38097"/>
      <c r="F38097"/>
      <c r="G38097"/>
      <c r="H38097"/>
      <c r="I38097"/>
      <c r="J38097"/>
      <c r="U38097" s="43"/>
      <c r="AE38097"/>
    </row>
    <row r="38098" spans="1:31">
      <c r="A38098">
        <v>90110</v>
      </c>
      <c r="B38098" t="s">
        <v>32241</v>
      </c>
      <c r="C38098" t="s">
        <v>33478</v>
      </c>
      <c r="D38098" t="s">
        <v>33476</v>
      </c>
      <c r="E38098"/>
      <c r="F38098"/>
      <c r="G38098"/>
      <c r="H38098"/>
      <c r="I38098"/>
      <c r="J38098"/>
      <c r="U38098" s="43"/>
      <c r="AE38098"/>
    </row>
    <row r="38099" spans="1:31">
      <c r="A38099">
        <v>90140</v>
      </c>
      <c r="B38099" t="s">
        <v>32242</v>
      </c>
      <c r="C38099" t="s">
        <v>33478</v>
      </c>
      <c r="D38099" t="e">
        <v>#N/A</v>
      </c>
      <c r="E38099"/>
      <c r="F38099"/>
      <c r="G38099"/>
      <c r="H38099"/>
      <c r="I38099"/>
      <c r="J38099"/>
      <c r="U38099" s="43"/>
      <c r="AE38099"/>
    </row>
    <row r="38100" spans="1:31">
      <c r="A38100">
        <v>90140</v>
      </c>
      <c r="B38100" t="s">
        <v>32243</v>
      </c>
      <c r="C38100" t="s">
        <v>33478</v>
      </c>
      <c r="D38100" t="e">
        <v>#N/A</v>
      </c>
      <c r="E38100"/>
      <c r="F38100"/>
      <c r="G38100"/>
      <c r="H38100"/>
      <c r="I38100"/>
      <c r="J38100"/>
      <c r="U38100" s="43"/>
      <c r="AE38100"/>
    </row>
    <row r="38101" spans="1:31">
      <c r="A38101">
        <v>90130</v>
      </c>
      <c r="B38101" t="s">
        <v>13224</v>
      </c>
      <c r="C38101" t="s">
        <v>33478</v>
      </c>
      <c r="D38101" t="e">
        <v>#N/A</v>
      </c>
      <c r="E38101"/>
      <c r="F38101"/>
      <c r="G38101"/>
      <c r="H38101"/>
      <c r="I38101"/>
      <c r="J38101"/>
      <c r="U38101" s="43"/>
      <c r="AE38101"/>
    </row>
    <row r="38102" spans="1:31">
      <c r="A38102">
        <v>90800</v>
      </c>
      <c r="B38102" t="s">
        <v>28995</v>
      </c>
      <c r="C38102" t="s">
        <v>33478</v>
      </c>
      <c r="D38102" t="s">
        <v>33476</v>
      </c>
      <c r="E38102"/>
      <c r="F38102"/>
      <c r="G38102"/>
      <c r="H38102"/>
      <c r="I38102"/>
      <c r="J38102"/>
      <c r="U38102" s="43"/>
      <c r="AE38102"/>
    </row>
    <row r="38103" spans="1:31">
      <c r="A38103">
        <v>90140</v>
      </c>
      <c r="B38103" t="s">
        <v>18773</v>
      </c>
      <c r="C38103" t="s">
        <v>33478</v>
      </c>
      <c r="D38103" t="e">
        <v>#N/A</v>
      </c>
      <c r="E38103"/>
      <c r="F38103"/>
      <c r="G38103"/>
      <c r="H38103"/>
      <c r="I38103"/>
      <c r="J38103"/>
      <c r="U38103" s="43"/>
      <c r="AE38103"/>
    </row>
    <row r="38104" spans="1:31">
      <c r="A38104">
        <v>90700</v>
      </c>
      <c r="B38104" t="s">
        <v>32244</v>
      </c>
      <c r="C38104" t="s">
        <v>33478</v>
      </c>
      <c r="D38104" t="e">
        <v>#N/A</v>
      </c>
      <c r="E38104"/>
      <c r="F38104"/>
      <c r="G38104"/>
      <c r="H38104"/>
      <c r="I38104"/>
      <c r="J38104"/>
      <c r="U38104" s="43"/>
      <c r="AE38104"/>
    </row>
    <row r="38105" spans="1:31">
      <c r="A38105">
        <v>90330</v>
      </c>
      <c r="B38105" t="s">
        <v>6769</v>
      </c>
      <c r="C38105" t="s">
        <v>33478</v>
      </c>
      <c r="D38105" t="e">
        <v>#N/A</v>
      </c>
      <c r="E38105"/>
      <c r="F38105"/>
      <c r="G38105"/>
      <c r="H38105"/>
      <c r="I38105"/>
      <c r="J38105"/>
      <c r="U38105" s="43"/>
      <c r="AE38105"/>
    </row>
    <row r="38106" spans="1:31">
      <c r="A38106">
        <v>90100</v>
      </c>
      <c r="B38106" t="s">
        <v>32245</v>
      </c>
      <c r="C38106" t="s">
        <v>33478</v>
      </c>
      <c r="D38106" t="s">
        <v>33476</v>
      </c>
      <c r="E38106"/>
      <c r="F38106"/>
      <c r="G38106"/>
      <c r="H38106"/>
      <c r="I38106"/>
      <c r="J38106"/>
      <c r="U38106" s="43"/>
      <c r="AE38106"/>
    </row>
    <row r="38107" spans="1:31">
      <c r="A38107">
        <v>90100</v>
      </c>
      <c r="B38107" t="s">
        <v>32246</v>
      </c>
      <c r="C38107" t="s">
        <v>33478</v>
      </c>
      <c r="D38107" t="s">
        <v>33476</v>
      </c>
      <c r="E38107"/>
      <c r="F38107"/>
      <c r="G38107"/>
      <c r="H38107"/>
      <c r="I38107"/>
      <c r="J38107"/>
      <c r="U38107" s="43"/>
      <c r="AE38107"/>
    </row>
    <row r="38108" spans="1:31">
      <c r="A38108">
        <v>90340</v>
      </c>
      <c r="B38108" t="s">
        <v>32247</v>
      </c>
      <c r="C38108" t="s">
        <v>33478</v>
      </c>
      <c r="D38108" t="s">
        <v>33476</v>
      </c>
      <c r="E38108"/>
      <c r="F38108"/>
      <c r="G38108"/>
      <c r="H38108"/>
      <c r="I38108"/>
      <c r="J38108"/>
      <c r="U38108" s="43"/>
      <c r="AE38108"/>
    </row>
    <row r="38109" spans="1:31">
      <c r="A38109">
        <v>90100</v>
      </c>
      <c r="B38109" t="s">
        <v>5762</v>
      </c>
      <c r="C38109" t="s">
        <v>33478</v>
      </c>
      <c r="D38109" t="s">
        <v>33476</v>
      </c>
      <c r="E38109"/>
      <c r="F38109"/>
      <c r="G38109"/>
      <c r="H38109"/>
      <c r="I38109"/>
      <c r="J38109"/>
      <c r="U38109" s="43"/>
      <c r="AE38109"/>
    </row>
    <row r="38110" spans="1:31">
      <c r="A38110">
        <v>90100</v>
      </c>
      <c r="B38110" t="s">
        <v>32248</v>
      </c>
      <c r="C38110" t="s">
        <v>33478</v>
      </c>
      <c r="D38110" t="s">
        <v>33476</v>
      </c>
      <c r="E38110"/>
      <c r="F38110"/>
      <c r="G38110"/>
      <c r="H38110"/>
      <c r="I38110"/>
      <c r="J38110"/>
      <c r="U38110" s="43"/>
      <c r="AE38110"/>
    </row>
    <row r="38111" spans="1:31">
      <c r="A38111">
        <v>90300</v>
      </c>
      <c r="B38111" t="s">
        <v>32249</v>
      </c>
      <c r="C38111" t="s">
        <v>33478</v>
      </c>
      <c r="D38111" t="s">
        <v>33476</v>
      </c>
      <c r="E38111"/>
      <c r="F38111"/>
      <c r="G38111"/>
      <c r="H38111"/>
      <c r="I38111"/>
      <c r="J38111"/>
      <c r="U38111" s="43"/>
      <c r="AE38111"/>
    </row>
    <row r="38112" spans="1:31">
      <c r="A38112">
        <v>90100</v>
      </c>
      <c r="B38112" t="s">
        <v>21079</v>
      </c>
      <c r="C38112" t="s">
        <v>33478</v>
      </c>
      <c r="D38112" t="s">
        <v>33476</v>
      </c>
      <c r="E38112"/>
      <c r="F38112"/>
      <c r="G38112"/>
      <c r="H38112"/>
      <c r="I38112"/>
      <c r="J38112"/>
      <c r="U38112" s="43"/>
      <c r="AE38112"/>
    </row>
    <row r="38113" spans="1:31">
      <c r="A38113">
        <v>90150</v>
      </c>
      <c r="B38113" t="s">
        <v>32250</v>
      </c>
      <c r="C38113" t="s">
        <v>33478</v>
      </c>
      <c r="D38113" t="e">
        <v>#N/A</v>
      </c>
      <c r="E38113"/>
      <c r="F38113"/>
      <c r="G38113"/>
      <c r="H38113"/>
      <c r="I38113"/>
      <c r="J38113"/>
      <c r="U38113" s="43"/>
      <c r="AE38113"/>
    </row>
    <row r="38114" spans="1:31">
      <c r="A38114">
        <v>90400</v>
      </c>
      <c r="B38114" t="s">
        <v>32251</v>
      </c>
      <c r="C38114" t="s">
        <v>33478</v>
      </c>
      <c r="D38114" t="s">
        <v>33476</v>
      </c>
      <c r="E38114"/>
      <c r="F38114"/>
      <c r="G38114"/>
      <c r="H38114"/>
      <c r="I38114"/>
      <c r="J38114"/>
      <c r="U38114" s="43"/>
      <c r="AE38114"/>
    </row>
    <row r="38115" spans="1:31">
      <c r="A38115">
        <v>90100</v>
      </c>
      <c r="B38115" t="s">
        <v>32252</v>
      </c>
      <c r="C38115" t="s">
        <v>33478</v>
      </c>
      <c r="D38115" t="s">
        <v>33476</v>
      </c>
      <c r="E38115"/>
      <c r="F38115"/>
      <c r="G38115"/>
      <c r="H38115"/>
      <c r="I38115"/>
      <c r="J38115"/>
      <c r="U38115" s="43"/>
      <c r="AE38115"/>
    </row>
    <row r="38116" spans="1:31">
      <c r="A38116">
        <v>90160</v>
      </c>
      <c r="B38116" t="s">
        <v>32253</v>
      </c>
      <c r="C38116" t="s">
        <v>33478</v>
      </c>
      <c r="D38116" t="e">
        <v>#N/A</v>
      </c>
      <c r="E38116"/>
      <c r="F38116"/>
      <c r="G38116"/>
      <c r="H38116"/>
      <c r="I38116"/>
      <c r="J38116"/>
      <c r="U38116" s="43"/>
      <c r="AE38116"/>
    </row>
    <row r="38117" spans="1:31">
      <c r="A38117">
        <v>90400</v>
      </c>
      <c r="B38117" t="s">
        <v>32254</v>
      </c>
      <c r="C38117" t="s">
        <v>33478</v>
      </c>
      <c r="D38117" t="s">
        <v>33476</v>
      </c>
      <c r="E38117"/>
      <c r="F38117"/>
      <c r="G38117"/>
      <c r="H38117"/>
      <c r="I38117"/>
      <c r="J38117"/>
      <c r="U38117" s="43"/>
      <c r="AE38117"/>
    </row>
    <row r="38118" spans="1:31">
      <c r="A38118">
        <v>90150</v>
      </c>
      <c r="B38118" t="s">
        <v>32255</v>
      </c>
      <c r="C38118" t="s">
        <v>33478</v>
      </c>
      <c r="D38118" t="e">
        <v>#N/A</v>
      </c>
      <c r="E38118"/>
      <c r="F38118"/>
      <c r="G38118"/>
      <c r="H38118"/>
      <c r="I38118"/>
      <c r="J38118"/>
      <c r="U38118" s="43"/>
      <c r="AE38118"/>
    </row>
    <row r="38119" spans="1:31">
      <c r="A38119">
        <v>90300</v>
      </c>
      <c r="B38119" t="s">
        <v>32256</v>
      </c>
      <c r="C38119" t="s">
        <v>33478</v>
      </c>
      <c r="D38119" t="s">
        <v>33476</v>
      </c>
      <c r="E38119"/>
      <c r="F38119"/>
      <c r="G38119"/>
      <c r="H38119"/>
      <c r="I38119"/>
      <c r="J38119"/>
      <c r="U38119" s="43"/>
      <c r="AE38119"/>
    </row>
    <row r="38120" spans="1:31">
      <c r="A38120">
        <v>90850</v>
      </c>
      <c r="B38120" t="s">
        <v>32257</v>
      </c>
      <c r="C38120" t="s">
        <v>33478</v>
      </c>
      <c r="D38120" t="e">
        <v>#N/A</v>
      </c>
      <c r="E38120"/>
      <c r="F38120"/>
      <c r="G38120"/>
      <c r="H38120"/>
      <c r="I38120"/>
      <c r="J38120"/>
      <c r="U38120" s="43"/>
      <c r="AE38120"/>
    </row>
    <row r="38121" spans="1:31">
      <c r="A38121">
        <v>90170</v>
      </c>
      <c r="B38121" t="s">
        <v>32258</v>
      </c>
      <c r="C38121" t="s">
        <v>33478</v>
      </c>
      <c r="D38121" t="e">
        <v>#N/A</v>
      </c>
      <c r="E38121"/>
      <c r="F38121"/>
      <c r="G38121"/>
      <c r="H38121"/>
      <c r="I38121"/>
      <c r="J38121"/>
      <c r="U38121" s="43"/>
      <c r="AE38121"/>
    </row>
    <row r="38122" spans="1:31">
      <c r="A38122">
        <v>90350</v>
      </c>
      <c r="B38122" t="s">
        <v>32259</v>
      </c>
      <c r="C38122" t="s">
        <v>33478</v>
      </c>
      <c r="D38122" t="e">
        <v>#N/A</v>
      </c>
      <c r="E38122"/>
      <c r="F38122"/>
      <c r="G38122"/>
      <c r="H38122"/>
      <c r="I38122"/>
      <c r="J38122"/>
      <c r="U38122" s="43"/>
      <c r="AE38122"/>
    </row>
    <row r="38123" spans="1:31">
      <c r="A38123">
        <v>90100</v>
      </c>
      <c r="B38123" t="s">
        <v>32260</v>
      </c>
      <c r="C38123" t="s">
        <v>33478</v>
      </c>
      <c r="D38123" t="s">
        <v>33476</v>
      </c>
      <c r="E38123"/>
      <c r="F38123"/>
      <c r="G38123"/>
      <c r="H38123"/>
      <c r="I38123"/>
      <c r="J38123"/>
      <c r="U38123" s="43"/>
      <c r="AE38123"/>
    </row>
    <row r="38124" spans="1:31">
      <c r="A38124">
        <v>90110</v>
      </c>
      <c r="B38124" t="s">
        <v>32261</v>
      </c>
      <c r="C38124" t="s">
        <v>33478</v>
      </c>
      <c r="D38124" t="s">
        <v>33476</v>
      </c>
      <c r="E38124"/>
      <c r="F38124"/>
      <c r="G38124"/>
      <c r="H38124"/>
      <c r="I38124"/>
      <c r="J38124"/>
      <c r="U38124" s="43"/>
      <c r="AE38124"/>
    </row>
    <row r="38125" spans="1:31">
      <c r="A38125">
        <v>90100</v>
      </c>
      <c r="B38125" t="s">
        <v>32262</v>
      </c>
      <c r="C38125" t="s">
        <v>33478</v>
      </c>
      <c r="D38125" t="s">
        <v>33476</v>
      </c>
      <c r="E38125"/>
      <c r="F38125"/>
      <c r="G38125"/>
      <c r="H38125"/>
      <c r="I38125"/>
      <c r="J38125"/>
      <c r="U38125" s="43"/>
      <c r="AE38125"/>
    </row>
    <row r="38126" spans="1:31">
      <c r="A38126">
        <v>90100</v>
      </c>
      <c r="B38126" t="s">
        <v>32263</v>
      </c>
      <c r="C38126" t="s">
        <v>33478</v>
      </c>
      <c r="D38126" t="s">
        <v>33476</v>
      </c>
      <c r="E38126"/>
      <c r="F38126"/>
      <c r="G38126"/>
      <c r="H38126"/>
      <c r="I38126"/>
      <c r="J38126"/>
      <c r="U38126" s="43"/>
      <c r="AE38126"/>
    </row>
    <row r="38127" spans="1:31">
      <c r="A38127">
        <v>90150</v>
      </c>
      <c r="B38127" t="s">
        <v>3458</v>
      </c>
      <c r="C38127" t="s">
        <v>33478</v>
      </c>
      <c r="D38127" t="e">
        <v>#N/A</v>
      </c>
      <c r="E38127"/>
      <c r="F38127"/>
      <c r="G38127"/>
      <c r="H38127"/>
      <c r="I38127"/>
      <c r="J38127"/>
      <c r="U38127" s="43"/>
      <c r="AE38127"/>
    </row>
    <row r="38128" spans="1:31">
      <c r="A38128">
        <v>90340</v>
      </c>
      <c r="B38128" t="s">
        <v>920</v>
      </c>
      <c r="C38128" t="s">
        <v>33478</v>
      </c>
      <c r="D38128" t="s">
        <v>33476</v>
      </c>
      <c r="E38128"/>
      <c r="F38128"/>
      <c r="G38128"/>
      <c r="H38128"/>
      <c r="I38128"/>
      <c r="J38128"/>
      <c r="U38128" s="43"/>
      <c r="AE38128"/>
    </row>
    <row r="38129" spans="1:31">
      <c r="A38129">
        <v>90150</v>
      </c>
      <c r="B38129" t="s">
        <v>32264</v>
      </c>
      <c r="C38129" t="s">
        <v>33478</v>
      </c>
      <c r="D38129" t="e">
        <v>#N/A</v>
      </c>
      <c r="E38129"/>
      <c r="F38129"/>
      <c r="G38129"/>
      <c r="H38129"/>
      <c r="I38129"/>
      <c r="J38129"/>
      <c r="U38129" s="43"/>
      <c r="AE38129"/>
    </row>
    <row r="38130" spans="1:31">
      <c r="A38130">
        <v>90150</v>
      </c>
      <c r="B38130" t="s">
        <v>32265</v>
      </c>
      <c r="C38130" t="s">
        <v>33478</v>
      </c>
      <c r="D38130" t="e">
        <v>#N/A</v>
      </c>
      <c r="E38130"/>
      <c r="F38130"/>
      <c r="G38130"/>
      <c r="H38130"/>
      <c r="I38130"/>
      <c r="J38130"/>
      <c r="U38130" s="43"/>
      <c r="AE38130"/>
    </row>
    <row r="38131" spans="1:31">
      <c r="A38131">
        <v>90140</v>
      </c>
      <c r="B38131" t="s">
        <v>32266</v>
      </c>
      <c r="C38131" t="s">
        <v>33478</v>
      </c>
      <c r="D38131" t="e">
        <v>#N/A</v>
      </c>
      <c r="E38131"/>
      <c r="F38131"/>
      <c r="G38131"/>
      <c r="H38131"/>
      <c r="I38131"/>
      <c r="J38131"/>
      <c r="U38131" s="43"/>
      <c r="AE38131"/>
    </row>
    <row r="38132" spans="1:31">
      <c r="A38132">
        <v>90200</v>
      </c>
      <c r="B38132" t="s">
        <v>32267</v>
      </c>
      <c r="C38132" t="s">
        <v>33478</v>
      </c>
      <c r="D38132" t="s">
        <v>33476</v>
      </c>
      <c r="E38132"/>
      <c r="F38132"/>
      <c r="G38132"/>
      <c r="H38132"/>
      <c r="I38132"/>
      <c r="J38132"/>
      <c r="U38132" s="43"/>
      <c r="AE38132"/>
    </row>
    <row r="38133" spans="1:31">
      <c r="A38133">
        <v>90600</v>
      </c>
      <c r="B38133" t="s">
        <v>32268</v>
      </c>
      <c r="C38133" t="s">
        <v>33478</v>
      </c>
      <c r="D38133" t="s">
        <v>33476</v>
      </c>
      <c r="E38133"/>
      <c r="F38133"/>
      <c r="G38133"/>
      <c r="H38133"/>
      <c r="I38133"/>
      <c r="J38133"/>
      <c r="U38133" s="43"/>
      <c r="AE38133"/>
    </row>
    <row r="38134" spans="1:31">
      <c r="A38134">
        <v>90200</v>
      </c>
      <c r="B38134" t="s">
        <v>32269</v>
      </c>
      <c r="C38134" t="s">
        <v>33478</v>
      </c>
      <c r="D38134" t="s">
        <v>33476</v>
      </c>
      <c r="E38134"/>
      <c r="F38134"/>
      <c r="G38134"/>
      <c r="H38134"/>
      <c r="I38134"/>
      <c r="J38134"/>
      <c r="U38134" s="43"/>
      <c r="AE38134"/>
    </row>
    <row r="38135" spans="1:31">
      <c r="A38135">
        <v>90100</v>
      </c>
      <c r="B38135" t="s">
        <v>32270</v>
      </c>
      <c r="C38135" t="s">
        <v>33478</v>
      </c>
      <c r="D38135" t="s">
        <v>33476</v>
      </c>
      <c r="E38135"/>
      <c r="F38135"/>
      <c r="G38135"/>
      <c r="H38135"/>
      <c r="I38135"/>
      <c r="J38135"/>
      <c r="U38135" s="43"/>
      <c r="AE38135"/>
    </row>
    <row r="38136" spans="1:31">
      <c r="A38136">
        <v>90100</v>
      </c>
      <c r="B38136" t="s">
        <v>32271</v>
      </c>
      <c r="C38136" t="s">
        <v>33478</v>
      </c>
      <c r="D38136" t="s">
        <v>33476</v>
      </c>
      <c r="E38136"/>
      <c r="F38136"/>
      <c r="G38136"/>
      <c r="H38136"/>
      <c r="I38136"/>
      <c r="J38136"/>
      <c r="U38136" s="43"/>
      <c r="AE38136"/>
    </row>
    <row r="38137" spans="1:31">
      <c r="A38137">
        <v>90300</v>
      </c>
      <c r="B38137" t="s">
        <v>32272</v>
      </c>
      <c r="C38137" t="s">
        <v>33478</v>
      </c>
      <c r="D38137" t="s">
        <v>33476</v>
      </c>
      <c r="E38137"/>
      <c r="F38137"/>
      <c r="G38137"/>
      <c r="H38137"/>
      <c r="I38137"/>
      <c r="J38137"/>
      <c r="U38137" s="43"/>
      <c r="AE38137"/>
    </row>
    <row r="38138" spans="1:31">
      <c r="A38138">
        <v>90360</v>
      </c>
      <c r="B38138" t="s">
        <v>32273</v>
      </c>
      <c r="C38138" t="s">
        <v>33478</v>
      </c>
      <c r="D38138" t="e">
        <v>#N/A</v>
      </c>
      <c r="E38138"/>
      <c r="F38138"/>
      <c r="G38138"/>
      <c r="H38138"/>
      <c r="I38138"/>
      <c r="J38138"/>
      <c r="U38138" s="43"/>
      <c r="AE38138"/>
    </row>
    <row r="38139" spans="1:31">
      <c r="A38139">
        <v>90150</v>
      </c>
      <c r="B38139" t="s">
        <v>32274</v>
      </c>
      <c r="C38139" t="s">
        <v>33478</v>
      </c>
      <c r="D38139" t="e">
        <v>#N/A</v>
      </c>
      <c r="E38139"/>
      <c r="F38139"/>
      <c r="G38139"/>
      <c r="H38139"/>
      <c r="I38139"/>
      <c r="J38139"/>
      <c r="U38139" s="43"/>
      <c r="AE38139"/>
    </row>
    <row r="38140" spans="1:31">
      <c r="A38140">
        <v>90150</v>
      </c>
      <c r="B38140" t="s">
        <v>14764</v>
      </c>
      <c r="C38140" t="s">
        <v>33478</v>
      </c>
      <c r="D38140" t="e">
        <v>#N/A</v>
      </c>
      <c r="E38140"/>
      <c r="F38140"/>
      <c r="G38140"/>
      <c r="H38140"/>
      <c r="I38140"/>
      <c r="J38140"/>
      <c r="U38140" s="43"/>
      <c r="AE38140"/>
    </row>
    <row r="38141" spans="1:31">
      <c r="A38141">
        <v>90170</v>
      </c>
      <c r="B38141" t="s">
        <v>32275</v>
      </c>
      <c r="C38141" t="s">
        <v>33478</v>
      </c>
      <c r="D38141" t="e">
        <v>#N/A</v>
      </c>
      <c r="E38141"/>
      <c r="F38141"/>
      <c r="G38141"/>
      <c r="H38141"/>
      <c r="I38141"/>
      <c r="J38141"/>
      <c r="U38141" s="43"/>
      <c r="AE38141"/>
    </row>
    <row r="38142" spans="1:31">
      <c r="A38142">
        <v>90150</v>
      </c>
      <c r="B38142" t="s">
        <v>32276</v>
      </c>
      <c r="C38142" t="s">
        <v>33478</v>
      </c>
      <c r="D38142" t="e">
        <v>#N/A</v>
      </c>
      <c r="E38142"/>
      <c r="F38142"/>
      <c r="G38142"/>
      <c r="H38142"/>
      <c r="I38142"/>
      <c r="J38142"/>
      <c r="U38142" s="43"/>
      <c r="AE38142"/>
    </row>
    <row r="38143" spans="1:31">
      <c r="A38143">
        <v>90100</v>
      </c>
      <c r="B38143" t="s">
        <v>32277</v>
      </c>
      <c r="C38143" t="s">
        <v>33478</v>
      </c>
      <c r="D38143" t="s">
        <v>33476</v>
      </c>
      <c r="E38143"/>
      <c r="F38143"/>
      <c r="G38143"/>
      <c r="H38143"/>
      <c r="I38143"/>
      <c r="J38143"/>
      <c r="U38143" s="43"/>
      <c r="AE38143"/>
    </row>
    <row r="38144" spans="1:31">
      <c r="A38144">
        <v>90100</v>
      </c>
      <c r="B38144" t="s">
        <v>32278</v>
      </c>
      <c r="C38144" t="s">
        <v>33478</v>
      </c>
      <c r="D38144" t="s">
        <v>33476</v>
      </c>
      <c r="E38144"/>
      <c r="F38144"/>
      <c r="G38144"/>
      <c r="H38144"/>
      <c r="I38144"/>
      <c r="J38144"/>
      <c r="U38144" s="43"/>
      <c r="AE38144"/>
    </row>
    <row r="38145" spans="1:31">
      <c r="A38145">
        <v>90200</v>
      </c>
      <c r="B38145" t="s">
        <v>32279</v>
      </c>
      <c r="C38145" t="s">
        <v>33478</v>
      </c>
      <c r="D38145" t="s">
        <v>33476</v>
      </c>
      <c r="E38145"/>
      <c r="F38145"/>
      <c r="G38145"/>
      <c r="H38145"/>
      <c r="I38145"/>
      <c r="J38145"/>
      <c r="U38145" s="43"/>
      <c r="AE38145"/>
    </row>
    <row r="38146" spans="1:31">
      <c r="A38146">
        <v>90110</v>
      </c>
      <c r="B38146" t="s">
        <v>21251</v>
      </c>
      <c r="C38146" t="s">
        <v>33478</v>
      </c>
      <c r="D38146" t="s">
        <v>33476</v>
      </c>
      <c r="E38146"/>
      <c r="F38146"/>
      <c r="G38146"/>
      <c r="H38146"/>
      <c r="I38146"/>
      <c r="J38146"/>
      <c r="U38146" s="43"/>
      <c r="AE38146"/>
    </row>
    <row r="38147" spans="1:31">
      <c r="A38147">
        <v>90150</v>
      </c>
      <c r="B38147" t="s">
        <v>32280</v>
      </c>
      <c r="C38147" t="s">
        <v>33478</v>
      </c>
      <c r="D38147" t="e">
        <v>#N/A</v>
      </c>
      <c r="E38147"/>
      <c r="F38147"/>
      <c r="G38147"/>
      <c r="H38147"/>
      <c r="I38147"/>
      <c r="J38147"/>
      <c r="U38147" s="43"/>
      <c r="AE38147"/>
    </row>
    <row r="38148" spans="1:31">
      <c r="A38148">
        <v>90400</v>
      </c>
      <c r="B38148" t="s">
        <v>32281</v>
      </c>
      <c r="C38148" t="s">
        <v>33478</v>
      </c>
      <c r="D38148" t="s">
        <v>33476</v>
      </c>
      <c r="E38148"/>
      <c r="F38148"/>
      <c r="G38148"/>
      <c r="H38148"/>
      <c r="I38148"/>
      <c r="J38148"/>
      <c r="U38148" s="43"/>
      <c r="AE38148"/>
    </row>
    <row r="38149" spans="1:31">
      <c r="A38149">
        <v>90400</v>
      </c>
      <c r="B38149" t="s">
        <v>32281</v>
      </c>
      <c r="C38149" t="s">
        <v>33478</v>
      </c>
      <c r="D38149" t="s">
        <v>33476</v>
      </c>
      <c r="E38149"/>
      <c r="F38149"/>
      <c r="G38149"/>
      <c r="H38149"/>
      <c r="I38149"/>
      <c r="J38149"/>
      <c r="U38149" s="43"/>
      <c r="AE38149"/>
    </row>
    <row r="38150" spans="1:31">
      <c r="A38150">
        <v>90120</v>
      </c>
      <c r="B38150" t="s">
        <v>32282</v>
      </c>
      <c r="C38150" t="s">
        <v>33478</v>
      </c>
      <c r="D38150" t="e">
        <v>#N/A</v>
      </c>
      <c r="E38150"/>
      <c r="F38150"/>
      <c r="G38150"/>
      <c r="H38150"/>
      <c r="I38150"/>
      <c r="J38150"/>
      <c r="U38150" s="43"/>
      <c r="AE38150"/>
    </row>
    <row r="38151" spans="1:31">
      <c r="A38151">
        <v>90500</v>
      </c>
      <c r="B38151" t="s">
        <v>32283</v>
      </c>
      <c r="C38151" t="s">
        <v>33478</v>
      </c>
      <c r="D38151" t="e">
        <v>#N/A</v>
      </c>
      <c r="E38151"/>
      <c r="F38151"/>
      <c r="G38151"/>
      <c r="H38151"/>
      <c r="I38151"/>
      <c r="J38151"/>
      <c r="U38151" s="43"/>
      <c r="AE38151"/>
    </row>
    <row r="38152" spans="1:31">
      <c r="A38152">
        <v>90130</v>
      </c>
      <c r="B38152" t="s">
        <v>32284</v>
      </c>
      <c r="C38152" t="s">
        <v>33478</v>
      </c>
      <c r="D38152" t="e">
        <v>#N/A</v>
      </c>
      <c r="E38152"/>
      <c r="F38152"/>
      <c r="G38152"/>
      <c r="H38152"/>
      <c r="I38152"/>
      <c r="J38152"/>
      <c r="U38152" s="43"/>
      <c r="AE38152"/>
    </row>
    <row r="38153" spans="1:31">
      <c r="A38153">
        <v>90120</v>
      </c>
      <c r="B38153" t="s">
        <v>32285</v>
      </c>
      <c r="C38153" t="s">
        <v>33478</v>
      </c>
      <c r="D38153" t="e">
        <v>#N/A</v>
      </c>
      <c r="E38153"/>
      <c r="F38153"/>
      <c r="G38153"/>
      <c r="H38153"/>
      <c r="I38153"/>
      <c r="J38153"/>
      <c r="U38153" s="43"/>
      <c r="AE38153"/>
    </row>
    <row r="38154" spans="1:31">
      <c r="A38154">
        <v>90340</v>
      </c>
      <c r="B38154" t="s">
        <v>32286</v>
      </c>
      <c r="C38154" t="s">
        <v>33478</v>
      </c>
      <c r="D38154" t="s">
        <v>33476</v>
      </c>
      <c r="E38154"/>
      <c r="F38154"/>
      <c r="G38154"/>
      <c r="H38154"/>
      <c r="I38154"/>
      <c r="J38154"/>
      <c r="U38154" s="43"/>
      <c r="AE38154"/>
    </row>
    <row r="38155" spans="1:31">
      <c r="A38155">
        <v>90300</v>
      </c>
      <c r="B38155" t="s">
        <v>32287</v>
      </c>
      <c r="C38155" t="s">
        <v>33478</v>
      </c>
      <c r="D38155" t="s">
        <v>33476</v>
      </c>
      <c r="E38155"/>
      <c r="F38155"/>
      <c r="G38155"/>
      <c r="H38155"/>
      <c r="I38155"/>
      <c r="J38155"/>
      <c r="U38155" s="43"/>
      <c r="AE38155"/>
    </row>
    <row r="38156" spans="1:31">
      <c r="A38156">
        <v>90160</v>
      </c>
      <c r="B38156" t="s">
        <v>32288</v>
      </c>
      <c r="C38156" t="s">
        <v>33478</v>
      </c>
      <c r="D38156" t="e">
        <v>#N/A</v>
      </c>
      <c r="E38156"/>
      <c r="F38156"/>
      <c r="G38156"/>
      <c r="H38156"/>
      <c r="I38156"/>
      <c r="J38156"/>
      <c r="U38156" s="43"/>
      <c r="AE38156"/>
    </row>
    <row r="38157" spans="1:31">
      <c r="A38157">
        <v>90130</v>
      </c>
      <c r="B38157" t="s">
        <v>32289</v>
      </c>
      <c r="C38157" t="s">
        <v>33478</v>
      </c>
      <c r="D38157" t="e">
        <v>#N/A</v>
      </c>
      <c r="E38157"/>
      <c r="F38157"/>
      <c r="G38157"/>
      <c r="H38157"/>
      <c r="I38157"/>
      <c r="J38157"/>
      <c r="U38157" s="43"/>
      <c r="AE38157"/>
    </row>
    <row r="38158" spans="1:31">
      <c r="A38158">
        <v>90360</v>
      </c>
      <c r="B38158" t="s">
        <v>32290</v>
      </c>
      <c r="C38158" t="s">
        <v>33478</v>
      </c>
      <c r="D38158" t="e">
        <v>#N/A</v>
      </c>
      <c r="E38158"/>
      <c r="F38158"/>
      <c r="G38158"/>
      <c r="H38158"/>
      <c r="I38158"/>
      <c r="J38158"/>
      <c r="U38158" s="43"/>
      <c r="AE38158"/>
    </row>
    <row r="38159" spans="1:31">
      <c r="A38159">
        <v>90170</v>
      </c>
      <c r="B38159" t="s">
        <v>32291</v>
      </c>
      <c r="C38159" t="s">
        <v>33478</v>
      </c>
      <c r="D38159" t="e">
        <v>#N/A</v>
      </c>
      <c r="E38159"/>
      <c r="F38159"/>
      <c r="G38159"/>
      <c r="H38159"/>
      <c r="I38159"/>
      <c r="J38159"/>
      <c r="U38159" s="43"/>
      <c r="AE38159"/>
    </row>
    <row r="38160" spans="1:31">
      <c r="A38160">
        <v>90150</v>
      </c>
      <c r="B38160" t="s">
        <v>32292</v>
      </c>
      <c r="C38160" t="s">
        <v>33478</v>
      </c>
      <c r="D38160" t="e">
        <v>#N/A</v>
      </c>
      <c r="E38160"/>
      <c r="F38160"/>
      <c r="G38160"/>
      <c r="H38160"/>
      <c r="I38160"/>
      <c r="J38160"/>
      <c r="U38160" s="43"/>
      <c r="AE38160"/>
    </row>
    <row r="38161" spans="1:31">
      <c r="A38161">
        <v>90370</v>
      </c>
      <c r="B38161" t="s">
        <v>32293</v>
      </c>
      <c r="C38161" t="s">
        <v>33478</v>
      </c>
      <c r="D38161" t="e">
        <v>#N/A</v>
      </c>
      <c r="E38161"/>
      <c r="F38161"/>
      <c r="G38161"/>
      <c r="H38161"/>
      <c r="I38161"/>
      <c r="J38161"/>
      <c r="U38161" s="43"/>
      <c r="AE38161"/>
    </row>
    <row r="38162" spans="1:31">
      <c r="A38162">
        <v>90140</v>
      </c>
      <c r="B38162" t="s">
        <v>32294</v>
      </c>
      <c r="C38162" t="s">
        <v>33478</v>
      </c>
      <c r="D38162" t="e">
        <v>#N/A</v>
      </c>
      <c r="E38162"/>
      <c r="F38162"/>
      <c r="G38162"/>
      <c r="H38162"/>
      <c r="I38162"/>
      <c r="J38162"/>
      <c r="U38162" s="43"/>
      <c r="AE38162"/>
    </row>
    <row r="38163" spans="1:31">
      <c r="A38163">
        <v>90140</v>
      </c>
      <c r="B38163" t="s">
        <v>32295</v>
      </c>
      <c r="C38163" t="s">
        <v>33478</v>
      </c>
      <c r="D38163" t="e">
        <v>#N/A</v>
      </c>
      <c r="E38163"/>
      <c r="F38163"/>
      <c r="G38163"/>
      <c r="H38163"/>
      <c r="I38163"/>
      <c r="J38163"/>
      <c r="U38163" s="43"/>
      <c r="AE38163"/>
    </row>
    <row r="38164" spans="1:31">
      <c r="A38164">
        <v>90150</v>
      </c>
      <c r="B38164" t="s">
        <v>32296</v>
      </c>
      <c r="C38164" t="s">
        <v>33478</v>
      </c>
      <c r="D38164" t="e">
        <v>#N/A</v>
      </c>
      <c r="E38164"/>
      <c r="F38164"/>
      <c r="G38164"/>
      <c r="H38164"/>
      <c r="I38164"/>
      <c r="J38164"/>
      <c r="U38164" s="43"/>
      <c r="AE38164"/>
    </row>
    <row r="38165" spans="1:31">
      <c r="A38165">
        <v>90200</v>
      </c>
      <c r="B38165" t="s">
        <v>32297</v>
      </c>
      <c r="C38165" t="s">
        <v>33478</v>
      </c>
      <c r="D38165" t="s">
        <v>33476</v>
      </c>
      <c r="E38165"/>
      <c r="F38165"/>
      <c r="G38165"/>
      <c r="H38165"/>
      <c r="I38165"/>
      <c r="J38165"/>
      <c r="U38165" s="43"/>
      <c r="AE38165"/>
    </row>
    <row r="38166" spans="1:31">
      <c r="A38166">
        <v>90110</v>
      </c>
      <c r="B38166" t="s">
        <v>32298</v>
      </c>
      <c r="C38166" t="s">
        <v>33478</v>
      </c>
      <c r="D38166" t="s">
        <v>33476</v>
      </c>
      <c r="E38166"/>
      <c r="F38166"/>
      <c r="G38166"/>
      <c r="H38166"/>
      <c r="I38166"/>
      <c r="J38166"/>
      <c r="U38166" s="43"/>
      <c r="AE38166"/>
    </row>
    <row r="38167" spans="1:31">
      <c r="A38167">
        <v>90380</v>
      </c>
      <c r="B38167" t="s">
        <v>32299</v>
      </c>
      <c r="C38167" t="s">
        <v>33478</v>
      </c>
      <c r="D38167" t="e">
        <v>#N/A</v>
      </c>
      <c r="E38167"/>
      <c r="F38167"/>
      <c r="G38167"/>
      <c r="H38167"/>
      <c r="I38167"/>
      <c r="J38167"/>
      <c r="U38167" s="43"/>
      <c r="AE38167"/>
    </row>
    <row r="38168" spans="1:31">
      <c r="A38168">
        <v>90200</v>
      </c>
      <c r="B38168" t="s">
        <v>32300</v>
      </c>
      <c r="C38168" t="s">
        <v>33478</v>
      </c>
      <c r="D38168" t="s">
        <v>33476</v>
      </c>
      <c r="E38168"/>
      <c r="F38168"/>
      <c r="G38168"/>
      <c r="H38168"/>
      <c r="I38168"/>
      <c r="J38168"/>
      <c r="U38168" s="43"/>
      <c r="AE38168"/>
    </row>
    <row r="38169" spans="1:31">
      <c r="A38169">
        <v>90110</v>
      </c>
      <c r="B38169" t="s">
        <v>32301</v>
      </c>
      <c r="C38169" t="s">
        <v>33478</v>
      </c>
      <c r="D38169" t="s">
        <v>33476</v>
      </c>
      <c r="E38169"/>
      <c r="F38169"/>
      <c r="G38169"/>
      <c r="H38169"/>
      <c r="I38169"/>
      <c r="J38169"/>
      <c r="U38169" s="43"/>
      <c r="AE38169"/>
    </row>
    <row r="38170" spans="1:31">
      <c r="A38170">
        <v>90100</v>
      </c>
      <c r="B38170" t="s">
        <v>32302</v>
      </c>
      <c r="C38170" t="s">
        <v>33478</v>
      </c>
      <c r="D38170" t="s">
        <v>33476</v>
      </c>
      <c r="E38170"/>
      <c r="F38170"/>
      <c r="G38170"/>
      <c r="H38170"/>
      <c r="I38170"/>
      <c r="J38170"/>
      <c r="U38170" s="43"/>
      <c r="AE38170"/>
    </row>
    <row r="38171" spans="1:31">
      <c r="A38171">
        <v>90110</v>
      </c>
      <c r="B38171" t="s">
        <v>32303</v>
      </c>
      <c r="C38171" t="s">
        <v>33478</v>
      </c>
      <c r="D38171" t="s">
        <v>33476</v>
      </c>
      <c r="E38171"/>
      <c r="F38171"/>
      <c r="G38171"/>
      <c r="H38171"/>
      <c r="I38171"/>
      <c r="J38171"/>
      <c r="U38171" s="43"/>
      <c r="AE38171"/>
    </row>
    <row r="38172" spans="1:31">
      <c r="A38172">
        <v>90300</v>
      </c>
      <c r="B38172" t="s">
        <v>32304</v>
      </c>
      <c r="C38172" t="s">
        <v>33478</v>
      </c>
      <c r="D38172" t="s">
        <v>33476</v>
      </c>
      <c r="E38172"/>
      <c r="F38172"/>
      <c r="G38172"/>
      <c r="H38172"/>
      <c r="I38172"/>
      <c r="J38172"/>
      <c r="U38172" s="43"/>
      <c r="AE38172"/>
    </row>
    <row r="38173" spans="1:31">
      <c r="A38173">
        <v>90400</v>
      </c>
      <c r="B38173" t="s">
        <v>32305</v>
      </c>
      <c r="C38173" t="s">
        <v>33478</v>
      </c>
      <c r="D38173" t="s">
        <v>33476</v>
      </c>
      <c r="E38173"/>
      <c r="F38173"/>
      <c r="G38173"/>
      <c r="H38173"/>
      <c r="I38173"/>
      <c r="J38173"/>
      <c r="U38173" s="43"/>
      <c r="AE38173"/>
    </row>
    <row r="38174" spans="1:31">
      <c r="A38174">
        <v>90100</v>
      </c>
      <c r="B38174" t="s">
        <v>32306</v>
      </c>
      <c r="C38174" t="s">
        <v>33478</v>
      </c>
      <c r="D38174" t="s">
        <v>33476</v>
      </c>
      <c r="E38174"/>
      <c r="F38174"/>
      <c r="G38174"/>
      <c r="H38174"/>
      <c r="I38174"/>
      <c r="J38174"/>
      <c r="U38174" s="43"/>
      <c r="AE38174"/>
    </row>
    <row r="38175" spans="1:31">
      <c r="A38175">
        <v>90100</v>
      </c>
      <c r="B38175" t="s">
        <v>32307</v>
      </c>
      <c r="C38175" t="s">
        <v>33478</v>
      </c>
      <c r="D38175" t="s">
        <v>33476</v>
      </c>
      <c r="E38175"/>
      <c r="F38175"/>
      <c r="G38175"/>
      <c r="H38175"/>
      <c r="I38175"/>
      <c r="J38175"/>
      <c r="U38175" s="43"/>
      <c r="AE38175"/>
    </row>
    <row r="38176" spans="1:31">
      <c r="A38176">
        <v>90400</v>
      </c>
      <c r="B38176" t="s">
        <v>32308</v>
      </c>
      <c r="C38176" t="s">
        <v>33478</v>
      </c>
      <c r="D38176" t="s">
        <v>33476</v>
      </c>
      <c r="E38176"/>
      <c r="F38176"/>
      <c r="G38176"/>
      <c r="H38176"/>
      <c r="I38176"/>
      <c r="J38176"/>
      <c r="U38176" s="43"/>
      <c r="AE38176"/>
    </row>
    <row r="38177" spans="1:31">
      <c r="A38177">
        <v>90800</v>
      </c>
      <c r="B38177" t="s">
        <v>32309</v>
      </c>
      <c r="C38177" t="s">
        <v>33478</v>
      </c>
      <c r="D38177" t="s">
        <v>33476</v>
      </c>
      <c r="E38177"/>
      <c r="F38177"/>
      <c r="G38177"/>
      <c r="H38177"/>
      <c r="I38177"/>
      <c r="J38177"/>
      <c r="U38177" s="43"/>
      <c r="AE38177"/>
    </row>
    <row r="38178" spans="1:31">
      <c r="A38178">
        <v>90300</v>
      </c>
      <c r="B38178" t="s">
        <v>32310</v>
      </c>
      <c r="C38178" t="s">
        <v>33478</v>
      </c>
      <c r="D38178" t="s">
        <v>33476</v>
      </c>
      <c r="E38178"/>
      <c r="F38178"/>
      <c r="G38178"/>
      <c r="H38178"/>
      <c r="I38178"/>
      <c r="J38178"/>
      <c r="U38178" s="43"/>
      <c r="AE38178"/>
    </row>
    <row r="38179" spans="1:31">
      <c r="A38179">
        <v>90150</v>
      </c>
      <c r="B38179" t="s">
        <v>32311</v>
      </c>
      <c r="C38179" t="s">
        <v>33478</v>
      </c>
      <c r="D38179" t="e">
        <v>#N/A</v>
      </c>
      <c r="E38179"/>
      <c r="F38179"/>
      <c r="G38179"/>
      <c r="H38179"/>
      <c r="I38179"/>
      <c r="J38179"/>
      <c r="U38179" s="43"/>
      <c r="AE38179"/>
    </row>
    <row r="38180" spans="1:31">
      <c r="A38180">
        <v>90100</v>
      </c>
      <c r="B38180" t="s">
        <v>32312</v>
      </c>
      <c r="C38180" t="s">
        <v>33478</v>
      </c>
      <c r="D38180" t="s">
        <v>33476</v>
      </c>
      <c r="E38180"/>
      <c r="F38180"/>
      <c r="G38180"/>
      <c r="H38180"/>
      <c r="I38180"/>
      <c r="J38180"/>
      <c r="U38180" s="43"/>
      <c r="AE38180"/>
    </row>
    <row r="38181" spans="1:31">
      <c r="A38181">
        <v>90200</v>
      </c>
      <c r="B38181" t="s">
        <v>32313</v>
      </c>
      <c r="C38181" t="s">
        <v>33478</v>
      </c>
      <c r="D38181" t="s">
        <v>33476</v>
      </c>
      <c r="E38181"/>
      <c r="F38181"/>
      <c r="G38181"/>
      <c r="H38181"/>
      <c r="I38181"/>
      <c r="J38181"/>
      <c r="U38181" s="43"/>
      <c r="AE38181"/>
    </row>
    <row r="38182" spans="1:31">
      <c r="A38182">
        <v>90300</v>
      </c>
      <c r="B38182" t="s">
        <v>32314</v>
      </c>
      <c r="C38182" t="s">
        <v>33478</v>
      </c>
      <c r="D38182" t="s">
        <v>33476</v>
      </c>
      <c r="E38182"/>
      <c r="F38182"/>
      <c r="G38182"/>
      <c r="H38182"/>
      <c r="I38182"/>
      <c r="J38182"/>
      <c r="U38182" s="43"/>
      <c r="AE38182"/>
    </row>
    <row r="38183" spans="1:31">
      <c r="A38183">
        <v>90400</v>
      </c>
      <c r="B38183" t="s">
        <v>32315</v>
      </c>
      <c r="C38183" t="s">
        <v>33478</v>
      </c>
      <c r="D38183" t="s">
        <v>33476</v>
      </c>
      <c r="E38183"/>
      <c r="F38183"/>
      <c r="G38183"/>
      <c r="H38183"/>
      <c r="I38183"/>
      <c r="J38183"/>
      <c r="U38183" s="43"/>
      <c r="AE38183"/>
    </row>
    <row r="38184" spans="1:31">
      <c r="A38184">
        <v>90100</v>
      </c>
      <c r="B38184" t="s">
        <v>32316</v>
      </c>
      <c r="C38184" t="s">
        <v>33478</v>
      </c>
      <c r="D38184" t="s">
        <v>33476</v>
      </c>
      <c r="E38184"/>
      <c r="F38184"/>
      <c r="G38184"/>
      <c r="H38184"/>
      <c r="I38184"/>
      <c r="J38184"/>
      <c r="U38184" s="43"/>
      <c r="AE38184"/>
    </row>
    <row r="38185" spans="1:31">
      <c r="A38185">
        <v>91150</v>
      </c>
      <c r="B38185" t="s">
        <v>32317</v>
      </c>
      <c r="C38185" t="s">
        <v>33480</v>
      </c>
      <c r="D38185" t="s">
        <v>33476</v>
      </c>
      <c r="E38185"/>
      <c r="F38185"/>
      <c r="G38185"/>
      <c r="H38185"/>
      <c r="I38185"/>
      <c r="J38185"/>
      <c r="U38185" s="43"/>
      <c r="AE38185"/>
    </row>
    <row r="38186" spans="1:31">
      <c r="A38186">
        <v>91670</v>
      </c>
      <c r="B38186" t="s">
        <v>4562</v>
      </c>
      <c r="C38186" t="s">
        <v>33480</v>
      </c>
      <c r="D38186" t="s">
        <v>33476</v>
      </c>
      <c r="E38186"/>
      <c r="F38186"/>
      <c r="G38186"/>
      <c r="H38186"/>
      <c r="I38186"/>
      <c r="J38186"/>
      <c r="U38186" s="43"/>
      <c r="AE38186"/>
    </row>
    <row r="38187" spans="1:31">
      <c r="A38187">
        <v>91670</v>
      </c>
      <c r="B38187" t="s">
        <v>4562</v>
      </c>
      <c r="C38187" t="s">
        <v>33480</v>
      </c>
      <c r="D38187" t="s">
        <v>33476</v>
      </c>
      <c r="E38187"/>
      <c r="F38187"/>
      <c r="G38187"/>
      <c r="H38187"/>
      <c r="I38187"/>
      <c r="J38187"/>
      <c r="U38187" s="43"/>
      <c r="AE38187"/>
    </row>
    <row r="38188" spans="1:31">
      <c r="A38188">
        <v>91470</v>
      </c>
      <c r="B38188" t="s">
        <v>32318</v>
      </c>
      <c r="C38188" t="s">
        <v>33480</v>
      </c>
      <c r="D38188" t="e">
        <v>#N/A</v>
      </c>
      <c r="E38188"/>
      <c r="F38188"/>
      <c r="G38188"/>
      <c r="H38188"/>
      <c r="I38188"/>
      <c r="J38188"/>
      <c r="U38188" s="43"/>
      <c r="AE38188"/>
    </row>
    <row r="38189" spans="1:31">
      <c r="A38189">
        <v>91290</v>
      </c>
      <c r="B38189" t="s">
        <v>32319</v>
      </c>
      <c r="C38189" t="s">
        <v>33480</v>
      </c>
      <c r="D38189" t="e">
        <v>#N/A</v>
      </c>
      <c r="E38189"/>
      <c r="F38189"/>
      <c r="G38189"/>
      <c r="H38189"/>
      <c r="I38189"/>
      <c r="J38189"/>
      <c r="U38189" s="43"/>
      <c r="AE38189"/>
    </row>
    <row r="38190" spans="1:31">
      <c r="A38190">
        <v>91690</v>
      </c>
      <c r="B38190" t="s">
        <v>32320</v>
      </c>
      <c r="C38190" t="s">
        <v>33480</v>
      </c>
      <c r="D38190" t="s">
        <v>33476</v>
      </c>
      <c r="E38190"/>
      <c r="F38190"/>
      <c r="G38190"/>
      <c r="H38190"/>
      <c r="I38190"/>
      <c r="J38190"/>
      <c r="U38190" s="43"/>
      <c r="AE38190"/>
    </row>
    <row r="38191" spans="1:31">
      <c r="A38191">
        <v>91200</v>
      </c>
      <c r="B38191" t="s">
        <v>32321</v>
      </c>
      <c r="C38191" t="s">
        <v>33480</v>
      </c>
      <c r="D38191" t="s">
        <v>33476</v>
      </c>
      <c r="E38191"/>
      <c r="F38191"/>
      <c r="G38191"/>
      <c r="H38191"/>
      <c r="I38191"/>
      <c r="J38191"/>
      <c r="U38191" s="43"/>
      <c r="AE38191"/>
    </row>
    <row r="38192" spans="1:31">
      <c r="A38192">
        <v>91410</v>
      </c>
      <c r="B38192" t="s">
        <v>32322</v>
      </c>
      <c r="C38192" t="s">
        <v>33480</v>
      </c>
      <c r="D38192" t="s">
        <v>33476</v>
      </c>
      <c r="E38192"/>
      <c r="F38192"/>
      <c r="G38192"/>
      <c r="H38192"/>
      <c r="I38192"/>
      <c r="J38192"/>
      <c r="U38192" s="43"/>
      <c r="AE38192"/>
    </row>
    <row r="38193" spans="1:31">
      <c r="A38193">
        <v>91830</v>
      </c>
      <c r="B38193" t="s">
        <v>32323</v>
      </c>
      <c r="C38193" t="s">
        <v>33480</v>
      </c>
      <c r="D38193" t="e">
        <v>#N/A</v>
      </c>
      <c r="E38193"/>
      <c r="F38193"/>
      <c r="G38193"/>
      <c r="H38193"/>
      <c r="I38193"/>
      <c r="J38193"/>
      <c r="U38193" s="43"/>
      <c r="AE38193"/>
    </row>
    <row r="38194" spans="1:31">
      <c r="A38194">
        <v>91580</v>
      </c>
      <c r="B38194" t="s">
        <v>32324</v>
      </c>
      <c r="C38194" t="s">
        <v>33480</v>
      </c>
      <c r="D38194" t="e">
        <v>#N/A</v>
      </c>
      <c r="E38194"/>
      <c r="F38194"/>
      <c r="G38194"/>
      <c r="H38194"/>
      <c r="I38194"/>
      <c r="J38194"/>
      <c r="U38194" s="43"/>
      <c r="AE38194"/>
    </row>
    <row r="38195" spans="1:31">
      <c r="A38195">
        <v>91630</v>
      </c>
      <c r="B38195" t="s">
        <v>18694</v>
      </c>
      <c r="C38195" t="s">
        <v>33480</v>
      </c>
      <c r="D38195" t="e">
        <v>#N/A</v>
      </c>
      <c r="E38195"/>
      <c r="F38195"/>
      <c r="G38195"/>
      <c r="H38195"/>
      <c r="I38195"/>
      <c r="J38195"/>
      <c r="U38195" s="43"/>
      <c r="AE38195"/>
    </row>
    <row r="38196" spans="1:31">
      <c r="A38196">
        <v>91160</v>
      </c>
      <c r="B38196" t="s">
        <v>32325</v>
      </c>
      <c r="C38196" t="s">
        <v>33480</v>
      </c>
      <c r="D38196" t="s">
        <v>33476</v>
      </c>
      <c r="E38196"/>
      <c r="F38196"/>
      <c r="G38196"/>
      <c r="H38196"/>
      <c r="I38196"/>
      <c r="J38196"/>
      <c r="U38196" s="43"/>
      <c r="AE38196"/>
    </row>
    <row r="38197" spans="1:31">
      <c r="A38197">
        <v>91610</v>
      </c>
      <c r="B38197" t="s">
        <v>32326</v>
      </c>
      <c r="C38197" t="s">
        <v>33480</v>
      </c>
      <c r="D38197" t="s">
        <v>33476</v>
      </c>
      <c r="E38197"/>
      <c r="F38197"/>
      <c r="G38197"/>
      <c r="H38197"/>
      <c r="I38197"/>
      <c r="J38197"/>
      <c r="U38197" s="43"/>
      <c r="AE38197"/>
    </row>
    <row r="38198" spans="1:31">
      <c r="A38198">
        <v>91590</v>
      </c>
      <c r="B38198" t="s">
        <v>32327</v>
      </c>
      <c r="C38198" t="s">
        <v>33480</v>
      </c>
      <c r="D38198" t="s">
        <v>33476</v>
      </c>
      <c r="E38198"/>
      <c r="F38198"/>
      <c r="G38198"/>
      <c r="H38198"/>
      <c r="I38198"/>
      <c r="J38198"/>
      <c r="U38198" s="43"/>
      <c r="AE38198"/>
    </row>
    <row r="38199" spans="1:31">
      <c r="A38199">
        <v>91570</v>
      </c>
      <c r="B38199" t="s">
        <v>694</v>
      </c>
      <c r="C38199" t="s">
        <v>33480</v>
      </c>
      <c r="D38199" t="e">
        <v>#N/A</v>
      </c>
      <c r="E38199"/>
      <c r="F38199"/>
      <c r="G38199"/>
      <c r="H38199"/>
      <c r="I38199"/>
      <c r="J38199"/>
      <c r="U38199" s="43"/>
      <c r="AE38199"/>
    </row>
    <row r="38200" spans="1:31">
      <c r="A38200">
        <v>91150</v>
      </c>
      <c r="B38200" t="s">
        <v>28532</v>
      </c>
      <c r="C38200" t="s">
        <v>33480</v>
      </c>
      <c r="D38200" t="s">
        <v>33476</v>
      </c>
      <c r="E38200"/>
      <c r="F38200"/>
      <c r="G38200"/>
      <c r="H38200"/>
      <c r="I38200"/>
      <c r="J38200"/>
      <c r="U38200" s="43"/>
      <c r="AE38200"/>
    </row>
    <row r="38201" spans="1:31">
      <c r="A38201">
        <v>91720</v>
      </c>
      <c r="B38201" t="s">
        <v>32328</v>
      </c>
      <c r="C38201" t="s">
        <v>33480</v>
      </c>
      <c r="D38201" t="s">
        <v>33476</v>
      </c>
      <c r="E38201"/>
      <c r="F38201"/>
      <c r="G38201"/>
      <c r="H38201"/>
      <c r="I38201"/>
      <c r="J38201"/>
      <c r="U38201" s="43"/>
      <c r="AE38201"/>
    </row>
    <row r="38202" spans="1:31">
      <c r="A38202">
        <v>91150</v>
      </c>
      <c r="B38202" t="s">
        <v>32329</v>
      </c>
      <c r="C38202" t="s">
        <v>33480</v>
      </c>
      <c r="D38202" t="s">
        <v>33476</v>
      </c>
      <c r="E38202"/>
      <c r="F38202"/>
      <c r="G38202"/>
      <c r="H38202"/>
      <c r="I38202"/>
      <c r="J38202"/>
      <c r="U38202" s="43"/>
      <c r="AE38202"/>
    </row>
    <row r="38203" spans="1:31">
      <c r="A38203">
        <v>91690</v>
      </c>
      <c r="B38203" t="s">
        <v>32330</v>
      </c>
      <c r="C38203" t="s">
        <v>33480</v>
      </c>
      <c r="D38203" t="s">
        <v>33476</v>
      </c>
      <c r="E38203"/>
      <c r="F38203"/>
      <c r="G38203"/>
      <c r="H38203"/>
      <c r="I38203"/>
      <c r="J38203"/>
      <c r="U38203" s="43"/>
      <c r="AE38203"/>
    </row>
    <row r="38204" spans="1:31">
      <c r="A38204">
        <v>91590</v>
      </c>
      <c r="B38204" t="s">
        <v>32331</v>
      </c>
      <c r="C38204" t="s">
        <v>33480</v>
      </c>
      <c r="D38204" t="s">
        <v>33476</v>
      </c>
      <c r="E38204"/>
      <c r="F38204"/>
      <c r="G38204"/>
      <c r="H38204"/>
      <c r="I38204"/>
      <c r="J38204"/>
      <c r="U38204" s="43"/>
      <c r="AE38204"/>
    </row>
    <row r="38205" spans="1:31">
      <c r="A38205">
        <v>91870</v>
      </c>
      <c r="B38205" t="s">
        <v>32332</v>
      </c>
      <c r="C38205" t="s">
        <v>33480</v>
      </c>
      <c r="D38205" t="e">
        <v>#N/A</v>
      </c>
      <c r="E38205"/>
      <c r="F38205"/>
      <c r="G38205"/>
      <c r="H38205"/>
      <c r="I38205"/>
      <c r="J38205"/>
      <c r="U38205" s="43"/>
      <c r="AE38205"/>
    </row>
    <row r="38206" spans="1:31">
      <c r="A38206">
        <v>91790</v>
      </c>
      <c r="B38206" t="s">
        <v>32333</v>
      </c>
      <c r="C38206" t="s">
        <v>33480</v>
      </c>
      <c r="D38206" t="s">
        <v>33476</v>
      </c>
      <c r="E38206"/>
      <c r="F38206"/>
      <c r="G38206"/>
      <c r="H38206"/>
      <c r="I38206"/>
      <c r="J38206"/>
      <c r="U38206" s="43"/>
      <c r="AE38206"/>
    </row>
    <row r="38207" spans="1:31">
      <c r="A38207">
        <v>91070</v>
      </c>
      <c r="B38207" t="s">
        <v>32334</v>
      </c>
      <c r="C38207" t="s">
        <v>33480</v>
      </c>
      <c r="D38207" t="s">
        <v>33476</v>
      </c>
      <c r="E38207"/>
      <c r="F38207"/>
      <c r="G38207"/>
      <c r="H38207"/>
      <c r="I38207"/>
      <c r="J38207"/>
      <c r="U38207" s="43"/>
      <c r="AE38207"/>
    </row>
    <row r="38208" spans="1:31">
      <c r="A38208">
        <v>91470</v>
      </c>
      <c r="B38208" t="s">
        <v>32335</v>
      </c>
      <c r="C38208" t="s">
        <v>33480</v>
      </c>
      <c r="D38208" t="e">
        <v>#N/A</v>
      </c>
      <c r="E38208"/>
      <c r="F38208"/>
      <c r="G38208"/>
      <c r="H38208"/>
      <c r="I38208"/>
      <c r="J38208"/>
      <c r="U38208" s="43"/>
      <c r="AE38208"/>
    </row>
    <row r="38209" spans="1:31">
      <c r="A38209">
        <v>91850</v>
      </c>
      <c r="B38209" t="s">
        <v>32336</v>
      </c>
      <c r="C38209" t="s">
        <v>33480</v>
      </c>
      <c r="D38209" t="e">
        <v>#N/A</v>
      </c>
      <c r="E38209"/>
      <c r="F38209"/>
      <c r="G38209"/>
      <c r="H38209"/>
      <c r="I38209"/>
      <c r="J38209"/>
      <c r="U38209" s="43"/>
      <c r="AE38209"/>
    </row>
    <row r="38210" spans="1:31">
      <c r="A38210">
        <v>91800</v>
      </c>
      <c r="B38210" t="s">
        <v>32337</v>
      </c>
      <c r="C38210" t="s">
        <v>33480</v>
      </c>
      <c r="D38210" t="e">
        <v>#N/A</v>
      </c>
      <c r="E38210"/>
      <c r="F38210"/>
      <c r="G38210"/>
      <c r="H38210"/>
      <c r="I38210"/>
      <c r="J38210"/>
      <c r="U38210" s="43"/>
      <c r="AE38210"/>
    </row>
    <row r="38211" spans="1:31">
      <c r="A38211">
        <v>91150</v>
      </c>
      <c r="B38211" t="s">
        <v>32338</v>
      </c>
      <c r="C38211" t="s">
        <v>33480</v>
      </c>
      <c r="D38211" t="s">
        <v>33476</v>
      </c>
      <c r="E38211"/>
      <c r="F38211"/>
      <c r="G38211"/>
      <c r="H38211"/>
      <c r="I38211"/>
      <c r="J38211"/>
      <c r="U38211" s="43"/>
      <c r="AE38211"/>
    </row>
    <row r="38212" spans="1:31">
      <c r="A38212">
        <v>91820</v>
      </c>
      <c r="B38212" t="s">
        <v>32339</v>
      </c>
      <c r="C38212" t="s">
        <v>33480</v>
      </c>
      <c r="D38212" t="e">
        <v>#N/A</v>
      </c>
      <c r="E38212"/>
      <c r="F38212"/>
      <c r="G38212"/>
      <c r="H38212"/>
      <c r="I38212"/>
      <c r="J38212"/>
      <c r="U38212" s="43"/>
      <c r="AE38212"/>
    </row>
    <row r="38213" spans="1:31">
      <c r="A38213">
        <v>91880</v>
      </c>
      <c r="B38213" t="s">
        <v>9864</v>
      </c>
      <c r="C38213" t="s">
        <v>33480</v>
      </c>
      <c r="D38213" t="e">
        <v>#N/A</v>
      </c>
      <c r="E38213"/>
      <c r="F38213"/>
      <c r="G38213"/>
      <c r="H38213"/>
      <c r="I38213"/>
      <c r="J38213"/>
      <c r="U38213" s="43"/>
      <c r="AE38213"/>
    </row>
    <row r="38214" spans="1:31">
      <c r="A38214">
        <v>91220</v>
      </c>
      <c r="B38214" t="s">
        <v>32340</v>
      </c>
      <c r="C38214" t="s">
        <v>33480</v>
      </c>
      <c r="D38214" t="e">
        <v>#N/A</v>
      </c>
      <c r="E38214"/>
      <c r="F38214"/>
      <c r="G38214"/>
      <c r="H38214"/>
      <c r="I38214"/>
      <c r="J38214"/>
      <c r="U38214" s="43"/>
      <c r="AE38214"/>
    </row>
    <row r="38215" spans="1:31">
      <c r="A38215">
        <v>91650</v>
      </c>
      <c r="B38215" t="s">
        <v>5709</v>
      </c>
      <c r="C38215" t="s">
        <v>33480</v>
      </c>
      <c r="D38215" t="e">
        <v>#N/A</v>
      </c>
      <c r="E38215"/>
      <c r="F38215"/>
      <c r="G38215"/>
      <c r="H38215"/>
      <c r="I38215"/>
      <c r="J38215"/>
      <c r="U38215" s="43"/>
      <c r="AE38215"/>
    </row>
    <row r="38216" spans="1:31">
      <c r="A38216">
        <v>91650</v>
      </c>
      <c r="B38216" t="s">
        <v>32341</v>
      </c>
      <c r="C38216" t="s">
        <v>33480</v>
      </c>
      <c r="D38216" t="e">
        <v>#N/A</v>
      </c>
      <c r="E38216"/>
      <c r="F38216"/>
      <c r="G38216"/>
      <c r="H38216"/>
      <c r="I38216"/>
      <c r="J38216"/>
      <c r="U38216" s="43"/>
      <c r="AE38216"/>
    </row>
    <row r="38217" spans="1:31">
      <c r="A38217">
        <v>91150</v>
      </c>
      <c r="B38217" t="s">
        <v>32342</v>
      </c>
      <c r="C38217" t="s">
        <v>33480</v>
      </c>
      <c r="D38217" t="s">
        <v>33476</v>
      </c>
      <c r="E38217"/>
      <c r="F38217"/>
      <c r="G38217"/>
      <c r="H38217"/>
      <c r="I38217"/>
      <c r="J38217"/>
      <c r="U38217" s="43"/>
      <c r="AE38217"/>
    </row>
    <row r="38218" spans="1:31">
      <c r="A38218">
        <v>91640</v>
      </c>
      <c r="B38218" t="s">
        <v>32343</v>
      </c>
      <c r="C38218" t="s">
        <v>33480</v>
      </c>
      <c r="D38218" t="s">
        <v>33476</v>
      </c>
      <c r="E38218"/>
      <c r="F38218"/>
      <c r="G38218"/>
      <c r="H38218"/>
      <c r="I38218"/>
      <c r="J38218"/>
      <c r="U38218" s="43"/>
      <c r="AE38218"/>
    </row>
    <row r="38219" spans="1:31">
      <c r="A38219">
        <v>91150</v>
      </c>
      <c r="B38219" t="s">
        <v>32344</v>
      </c>
      <c r="C38219" t="s">
        <v>33480</v>
      </c>
      <c r="D38219" t="s">
        <v>33476</v>
      </c>
      <c r="E38219"/>
      <c r="F38219"/>
      <c r="G38219"/>
      <c r="H38219"/>
      <c r="I38219"/>
      <c r="J38219"/>
      <c r="U38219" s="43"/>
      <c r="AE38219"/>
    </row>
    <row r="38220" spans="1:31">
      <c r="A38220">
        <v>91800</v>
      </c>
      <c r="B38220" t="s">
        <v>32345</v>
      </c>
      <c r="C38220" t="s">
        <v>33480</v>
      </c>
      <c r="D38220" t="e">
        <v>#N/A</v>
      </c>
      <c r="E38220"/>
      <c r="F38220"/>
      <c r="G38220"/>
      <c r="H38220"/>
      <c r="I38220"/>
      <c r="J38220"/>
      <c r="U38220" s="43"/>
      <c r="AE38220"/>
    </row>
    <row r="38221" spans="1:31">
      <c r="A38221">
        <v>91680</v>
      </c>
      <c r="B38221" t="s">
        <v>32346</v>
      </c>
      <c r="C38221" t="s">
        <v>33480</v>
      </c>
      <c r="D38221" t="e">
        <v>#N/A</v>
      </c>
      <c r="E38221"/>
      <c r="F38221"/>
      <c r="G38221"/>
      <c r="H38221"/>
      <c r="I38221"/>
      <c r="J38221"/>
      <c r="U38221" s="43"/>
      <c r="AE38221"/>
    </row>
    <row r="38222" spans="1:31">
      <c r="A38222">
        <v>91720</v>
      </c>
      <c r="B38222" t="s">
        <v>32347</v>
      </c>
      <c r="C38222" t="s">
        <v>33480</v>
      </c>
      <c r="D38222" t="s">
        <v>33476</v>
      </c>
      <c r="E38222"/>
      <c r="F38222"/>
      <c r="G38222"/>
      <c r="H38222"/>
      <c r="I38222"/>
      <c r="J38222"/>
      <c r="U38222" s="43"/>
      <c r="AE38222"/>
    </row>
    <row r="38223" spans="1:31">
      <c r="A38223">
        <v>91440</v>
      </c>
      <c r="B38223" t="s">
        <v>32348</v>
      </c>
      <c r="C38223" t="s">
        <v>33480</v>
      </c>
      <c r="D38223" t="e">
        <v>#N/A</v>
      </c>
      <c r="E38223"/>
      <c r="F38223"/>
      <c r="G38223"/>
      <c r="H38223"/>
      <c r="I38223"/>
      <c r="J38223"/>
      <c r="U38223" s="43"/>
      <c r="AE38223"/>
    </row>
    <row r="38224" spans="1:31">
      <c r="A38224">
        <v>91440</v>
      </c>
      <c r="B38224" t="s">
        <v>32348</v>
      </c>
      <c r="C38224" t="s">
        <v>33480</v>
      </c>
      <c r="D38224" t="e">
        <v>#N/A</v>
      </c>
      <c r="E38224"/>
      <c r="F38224"/>
      <c r="G38224"/>
      <c r="H38224"/>
      <c r="I38224"/>
      <c r="J38224"/>
      <c r="U38224" s="43"/>
      <c r="AE38224"/>
    </row>
    <row r="38225" spans="1:31">
      <c r="A38225">
        <v>91590</v>
      </c>
      <c r="B38225" t="s">
        <v>32349</v>
      </c>
      <c r="C38225" t="s">
        <v>33480</v>
      </c>
      <c r="D38225" t="s">
        <v>33476</v>
      </c>
      <c r="E38225"/>
      <c r="F38225"/>
      <c r="G38225"/>
      <c r="H38225"/>
      <c r="I38225"/>
      <c r="J38225"/>
      <c r="U38225" s="43"/>
      <c r="AE38225"/>
    </row>
    <row r="38226" spans="1:31">
      <c r="A38226">
        <v>91780</v>
      </c>
      <c r="B38226" t="s">
        <v>32350</v>
      </c>
      <c r="C38226" t="s">
        <v>33480</v>
      </c>
      <c r="D38226" t="e">
        <v>#N/A</v>
      </c>
      <c r="E38226"/>
      <c r="F38226"/>
      <c r="G38226"/>
      <c r="H38226"/>
      <c r="I38226"/>
      <c r="J38226"/>
      <c r="U38226" s="43"/>
      <c r="AE38226"/>
    </row>
    <row r="38227" spans="1:31">
      <c r="A38227">
        <v>91740</v>
      </c>
      <c r="B38227" t="s">
        <v>32351</v>
      </c>
      <c r="C38227" t="s">
        <v>33480</v>
      </c>
      <c r="D38227" t="s">
        <v>33476</v>
      </c>
      <c r="E38227"/>
      <c r="F38227"/>
      <c r="G38227"/>
      <c r="H38227"/>
      <c r="I38227"/>
      <c r="J38227"/>
      <c r="U38227" s="43"/>
      <c r="AE38227"/>
    </row>
    <row r="38228" spans="1:31">
      <c r="A38228">
        <v>91730</v>
      </c>
      <c r="B38228" t="s">
        <v>32352</v>
      </c>
      <c r="C38228" t="s">
        <v>33480</v>
      </c>
      <c r="D38228" t="e">
        <v>#N/A</v>
      </c>
      <c r="E38228"/>
      <c r="F38228"/>
      <c r="G38228"/>
      <c r="H38228"/>
      <c r="I38228"/>
      <c r="J38228"/>
      <c r="U38228" s="43"/>
      <c r="AE38228"/>
    </row>
    <row r="38229" spans="1:31">
      <c r="A38229">
        <v>91750</v>
      </c>
      <c r="B38229" t="s">
        <v>32353</v>
      </c>
      <c r="C38229" t="s">
        <v>33480</v>
      </c>
      <c r="D38229" t="s">
        <v>33476</v>
      </c>
      <c r="E38229"/>
      <c r="F38229"/>
      <c r="G38229"/>
      <c r="H38229"/>
      <c r="I38229"/>
      <c r="J38229"/>
      <c r="U38229" s="43"/>
      <c r="AE38229"/>
    </row>
    <row r="38230" spans="1:31">
      <c r="A38230">
        <v>91160</v>
      </c>
      <c r="B38230" t="s">
        <v>32354</v>
      </c>
      <c r="C38230" t="s">
        <v>33480</v>
      </c>
      <c r="D38230" t="s">
        <v>33476</v>
      </c>
      <c r="E38230"/>
      <c r="F38230"/>
      <c r="G38230"/>
      <c r="H38230"/>
      <c r="I38230"/>
      <c r="J38230"/>
      <c r="U38230" s="43"/>
      <c r="AE38230"/>
    </row>
    <row r="38231" spans="1:31">
      <c r="A38231">
        <v>91150</v>
      </c>
      <c r="B38231" t="s">
        <v>32355</v>
      </c>
      <c r="C38231" t="s">
        <v>33480</v>
      </c>
      <c r="D38231" t="s">
        <v>33476</v>
      </c>
      <c r="E38231"/>
      <c r="F38231"/>
      <c r="G38231"/>
      <c r="H38231"/>
      <c r="I38231"/>
      <c r="J38231"/>
      <c r="U38231" s="43"/>
      <c r="AE38231"/>
    </row>
    <row r="38232" spans="1:31">
      <c r="A38232">
        <v>91410</v>
      </c>
      <c r="B38232" t="s">
        <v>32356</v>
      </c>
      <c r="C38232" t="s">
        <v>33480</v>
      </c>
      <c r="D38232" t="s">
        <v>33476</v>
      </c>
      <c r="E38232"/>
      <c r="F38232"/>
      <c r="G38232"/>
      <c r="H38232"/>
      <c r="I38232"/>
      <c r="J38232"/>
      <c r="U38232" s="43"/>
      <c r="AE38232"/>
    </row>
    <row r="38233" spans="1:31">
      <c r="A38233">
        <v>91580</v>
      </c>
      <c r="B38233" t="s">
        <v>32357</v>
      </c>
      <c r="C38233" t="s">
        <v>33480</v>
      </c>
      <c r="D38233" t="e">
        <v>#N/A</v>
      </c>
      <c r="E38233"/>
      <c r="F38233"/>
      <c r="G38233"/>
      <c r="H38233"/>
      <c r="I38233"/>
      <c r="J38233"/>
      <c r="U38233" s="43"/>
      <c r="AE38233"/>
    </row>
    <row r="38234" spans="1:31">
      <c r="A38234">
        <v>91630</v>
      </c>
      <c r="B38234" t="s">
        <v>32358</v>
      </c>
      <c r="C38234" t="s">
        <v>33480</v>
      </c>
      <c r="D38234" t="e">
        <v>#N/A</v>
      </c>
      <c r="E38234"/>
      <c r="F38234"/>
      <c r="G38234"/>
      <c r="H38234"/>
      <c r="I38234"/>
      <c r="J38234"/>
      <c r="U38234" s="43"/>
      <c r="AE38234"/>
    </row>
    <row r="38235" spans="1:31">
      <c r="A38235">
        <v>91750</v>
      </c>
      <c r="B38235" t="s">
        <v>6776</v>
      </c>
      <c r="C38235" t="s">
        <v>33480</v>
      </c>
      <c r="D38235" t="s">
        <v>33476</v>
      </c>
      <c r="E38235"/>
      <c r="F38235"/>
      <c r="G38235"/>
      <c r="H38235"/>
      <c r="I38235"/>
      <c r="J38235"/>
      <c r="U38235" s="43"/>
      <c r="AE38235"/>
    </row>
    <row r="38236" spans="1:31">
      <c r="A38236">
        <v>91380</v>
      </c>
      <c r="B38236" t="s">
        <v>32359</v>
      </c>
      <c r="C38236" t="s">
        <v>33480</v>
      </c>
      <c r="D38236" t="e">
        <v>#N/A</v>
      </c>
      <c r="E38236"/>
      <c r="F38236"/>
      <c r="G38236"/>
      <c r="H38236"/>
      <c r="I38236"/>
      <c r="J38236"/>
      <c r="U38236" s="43"/>
      <c r="AE38236"/>
    </row>
    <row r="38237" spans="1:31">
      <c r="A38237">
        <v>91100</v>
      </c>
      <c r="B38237" t="s">
        <v>32360</v>
      </c>
      <c r="C38237" t="s">
        <v>33480</v>
      </c>
      <c r="D38237" t="e">
        <v>#N/A</v>
      </c>
      <c r="E38237"/>
      <c r="F38237"/>
      <c r="G38237"/>
      <c r="H38237"/>
      <c r="I38237"/>
      <c r="J38237"/>
      <c r="U38237" s="43"/>
      <c r="AE38237"/>
    </row>
    <row r="38238" spans="1:31">
      <c r="A38238">
        <v>91410</v>
      </c>
      <c r="B38238" t="s">
        <v>32361</v>
      </c>
      <c r="C38238" t="s">
        <v>33480</v>
      </c>
      <c r="D38238" t="s">
        <v>33476</v>
      </c>
      <c r="E38238"/>
      <c r="F38238"/>
      <c r="G38238"/>
      <c r="H38238"/>
      <c r="I38238"/>
      <c r="J38238"/>
      <c r="U38238" s="43"/>
      <c r="AE38238"/>
    </row>
    <row r="38239" spans="1:31">
      <c r="A38239">
        <v>91830</v>
      </c>
      <c r="B38239" t="s">
        <v>32362</v>
      </c>
      <c r="C38239" t="s">
        <v>33480</v>
      </c>
      <c r="D38239" t="e">
        <v>#N/A</v>
      </c>
      <c r="E38239"/>
      <c r="F38239"/>
      <c r="G38239"/>
      <c r="H38239"/>
      <c r="I38239"/>
      <c r="J38239"/>
      <c r="U38239" s="43"/>
      <c r="AE38239"/>
    </row>
    <row r="38240" spans="1:31">
      <c r="A38240">
        <v>91830</v>
      </c>
      <c r="B38240" t="s">
        <v>32362</v>
      </c>
      <c r="C38240" t="s">
        <v>33480</v>
      </c>
      <c r="D38240" t="e">
        <v>#N/A</v>
      </c>
      <c r="E38240"/>
      <c r="F38240"/>
      <c r="G38240"/>
      <c r="H38240"/>
      <c r="I38240"/>
      <c r="J38240"/>
      <c r="U38240" s="43"/>
      <c r="AE38240"/>
    </row>
    <row r="38241" spans="1:31">
      <c r="A38241">
        <v>91490</v>
      </c>
      <c r="B38241" t="s">
        <v>32363</v>
      </c>
      <c r="C38241" t="s">
        <v>33480</v>
      </c>
      <c r="D38241" t="s">
        <v>33482</v>
      </c>
      <c r="E38241"/>
      <c r="F38241"/>
      <c r="G38241"/>
      <c r="H38241"/>
      <c r="I38241"/>
      <c r="J38241"/>
      <c r="U38241" s="43"/>
      <c r="AE38241"/>
    </row>
    <row r="38242" spans="1:31">
      <c r="A38242">
        <v>91720</v>
      </c>
      <c r="B38242" t="s">
        <v>32364</v>
      </c>
      <c r="C38242" t="s">
        <v>33480</v>
      </c>
      <c r="D38242" t="s">
        <v>33476</v>
      </c>
      <c r="E38242"/>
      <c r="F38242"/>
      <c r="G38242"/>
      <c r="H38242"/>
      <c r="I38242"/>
      <c r="J38242"/>
      <c r="U38242" s="43"/>
      <c r="AE38242"/>
    </row>
    <row r="38243" spans="1:31">
      <c r="A38243">
        <v>91680</v>
      </c>
      <c r="B38243" t="s">
        <v>32365</v>
      </c>
      <c r="C38243" t="s">
        <v>33480</v>
      </c>
      <c r="D38243" t="e">
        <v>#N/A</v>
      </c>
      <c r="E38243"/>
      <c r="F38243"/>
      <c r="G38243"/>
      <c r="H38243"/>
      <c r="I38243"/>
      <c r="J38243"/>
      <c r="U38243" s="43"/>
      <c r="AE38243"/>
    </row>
    <row r="38244" spans="1:31">
      <c r="A38244">
        <v>91560</v>
      </c>
      <c r="B38244" t="s">
        <v>32366</v>
      </c>
      <c r="C38244" t="s">
        <v>33480</v>
      </c>
      <c r="D38244" t="e">
        <v>#N/A</v>
      </c>
      <c r="E38244"/>
      <c r="F38244"/>
      <c r="G38244"/>
      <c r="H38244"/>
      <c r="I38244"/>
      <c r="J38244"/>
      <c r="U38244" s="43"/>
      <c r="AE38244"/>
    </row>
    <row r="38245" spans="1:31">
      <c r="A38245">
        <v>91490</v>
      </c>
      <c r="B38245" t="s">
        <v>32367</v>
      </c>
      <c r="C38245" t="s">
        <v>33480</v>
      </c>
      <c r="D38245" t="s">
        <v>33482</v>
      </c>
      <c r="E38245"/>
      <c r="F38245"/>
      <c r="G38245"/>
      <c r="H38245"/>
      <c r="I38245"/>
      <c r="J38245"/>
      <c r="U38245" s="43"/>
      <c r="AE38245"/>
    </row>
    <row r="38246" spans="1:31">
      <c r="A38246">
        <v>91590</v>
      </c>
      <c r="B38246" t="s">
        <v>32368</v>
      </c>
      <c r="C38246" t="s">
        <v>33480</v>
      </c>
      <c r="D38246" t="s">
        <v>33476</v>
      </c>
      <c r="E38246"/>
      <c r="F38246"/>
      <c r="G38246"/>
      <c r="H38246"/>
      <c r="I38246"/>
      <c r="J38246"/>
      <c r="U38246" s="43"/>
      <c r="AE38246"/>
    </row>
    <row r="38247" spans="1:31">
      <c r="A38247">
        <v>91410</v>
      </c>
      <c r="B38247" t="s">
        <v>32369</v>
      </c>
      <c r="C38247" t="s">
        <v>33480</v>
      </c>
      <c r="D38247" t="s">
        <v>33476</v>
      </c>
      <c r="E38247"/>
      <c r="F38247"/>
      <c r="G38247"/>
      <c r="H38247"/>
      <c r="I38247"/>
      <c r="J38247"/>
      <c r="U38247" s="43"/>
      <c r="AE38247"/>
    </row>
    <row r="38248" spans="1:31">
      <c r="A38248">
        <v>91210</v>
      </c>
      <c r="B38248" t="s">
        <v>32370</v>
      </c>
      <c r="C38248" t="s">
        <v>33480</v>
      </c>
      <c r="D38248" t="e">
        <v>#N/A</v>
      </c>
      <c r="E38248"/>
      <c r="F38248"/>
      <c r="G38248"/>
      <c r="H38248"/>
      <c r="I38248"/>
      <c r="J38248"/>
      <c r="U38248" s="43"/>
      <c r="AE38248"/>
    </row>
    <row r="38249" spans="1:31">
      <c r="A38249">
        <v>91210</v>
      </c>
      <c r="B38249" t="s">
        <v>32370</v>
      </c>
      <c r="C38249" t="s">
        <v>33480</v>
      </c>
      <c r="D38249" t="e">
        <v>#N/A</v>
      </c>
      <c r="E38249"/>
      <c r="F38249"/>
      <c r="G38249"/>
      <c r="H38249"/>
      <c r="I38249"/>
      <c r="J38249"/>
      <c r="U38249" s="43"/>
      <c r="AE38249"/>
    </row>
    <row r="38250" spans="1:31">
      <c r="A38250">
        <v>91540</v>
      </c>
      <c r="B38250" t="s">
        <v>32371</v>
      </c>
      <c r="C38250" t="s">
        <v>33480</v>
      </c>
      <c r="D38250" t="e">
        <v>#N/A</v>
      </c>
      <c r="E38250"/>
      <c r="F38250"/>
      <c r="G38250"/>
      <c r="H38250"/>
      <c r="I38250"/>
      <c r="J38250"/>
      <c r="U38250" s="43"/>
      <c r="AE38250"/>
    </row>
    <row r="38251" spans="1:31">
      <c r="A38251">
        <v>91520</v>
      </c>
      <c r="B38251" t="s">
        <v>32372</v>
      </c>
      <c r="C38251" t="s">
        <v>33480</v>
      </c>
      <c r="D38251" t="e">
        <v>#N/A</v>
      </c>
      <c r="E38251"/>
      <c r="F38251"/>
      <c r="G38251"/>
      <c r="H38251"/>
      <c r="I38251"/>
      <c r="J38251"/>
      <c r="U38251" s="43"/>
      <c r="AE38251"/>
    </row>
    <row r="38252" spans="1:31">
      <c r="A38252">
        <v>91860</v>
      </c>
      <c r="B38252" t="s">
        <v>32373</v>
      </c>
      <c r="C38252" t="s">
        <v>33480</v>
      </c>
      <c r="D38252" t="e">
        <v>#N/A</v>
      </c>
      <c r="E38252"/>
      <c r="F38252"/>
      <c r="G38252"/>
      <c r="H38252"/>
      <c r="I38252"/>
      <c r="J38252"/>
      <c r="U38252" s="43"/>
      <c r="AE38252"/>
    </row>
    <row r="38253" spans="1:31">
      <c r="A38253">
        <v>91360</v>
      </c>
      <c r="B38253" t="s">
        <v>32374</v>
      </c>
      <c r="C38253" t="s">
        <v>33480</v>
      </c>
      <c r="D38253" t="e">
        <v>#N/A</v>
      </c>
      <c r="E38253"/>
      <c r="F38253"/>
      <c r="G38253"/>
      <c r="H38253"/>
      <c r="I38253"/>
      <c r="J38253"/>
      <c r="U38253" s="43"/>
      <c r="AE38253"/>
    </row>
    <row r="38254" spans="1:31">
      <c r="A38254">
        <v>91150</v>
      </c>
      <c r="B38254" t="s">
        <v>32375</v>
      </c>
      <c r="C38254" t="s">
        <v>33480</v>
      </c>
      <c r="D38254" t="s">
        <v>33476</v>
      </c>
      <c r="E38254"/>
      <c r="F38254"/>
      <c r="G38254"/>
      <c r="H38254"/>
      <c r="I38254"/>
      <c r="J38254"/>
      <c r="U38254" s="43"/>
      <c r="AE38254"/>
    </row>
    <row r="38255" spans="1:31">
      <c r="A38255">
        <v>91450</v>
      </c>
      <c r="B38255" t="s">
        <v>32376</v>
      </c>
      <c r="C38255" t="s">
        <v>33480</v>
      </c>
      <c r="D38255" t="e">
        <v>#N/A</v>
      </c>
      <c r="E38255"/>
      <c r="F38255"/>
      <c r="G38255"/>
      <c r="H38255"/>
      <c r="I38255"/>
      <c r="J38255"/>
      <c r="U38255" s="43"/>
      <c r="AE38255"/>
    </row>
    <row r="38256" spans="1:31">
      <c r="A38256">
        <v>91580</v>
      </c>
      <c r="B38256" t="s">
        <v>6163</v>
      </c>
      <c r="C38256" t="s">
        <v>33480</v>
      </c>
      <c r="D38256" t="e">
        <v>#N/A</v>
      </c>
      <c r="E38256"/>
      <c r="F38256"/>
      <c r="G38256"/>
      <c r="H38256"/>
      <c r="I38256"/>
      <c r="J38256"/>
      <c r="U38256" s="43"/>
      <c r="AE38256"/>
    </row>
    <row r="38257" spans="1:31">
      <c r="A38257">
        <v>91000</v>
      </c>
      <c r="B38257" t="s">
        <v>32377</v>
      </c>
      <c r="C38257" t="s">
        <v>33480</v>
      </c>
      <c r="D38257" t="s">
        <v>33476</v>
      </c>
      <c r="E38257"/>
      <c r="F38257"/>
      <c r="G38257"/>
      <c r="H38257"/>
      <c r="I38257"/>
      <c r="J38257"/>
      <c r="U38257" s="43"/>
      <c r="AE38257"/>
    </row>
    <row r="38258" spans="1:31">
      <c r="A38258">
        <v>91080</v>
      </c>
      <c r="B38258" t="s">
        <v>32377</v>
      </c>
      <c r="C38258" t="s">
        <v>33480</v>
      </c>
      <c r="D38258" t="e">
        <v>#N/A</v>
      </c>
      <c r="E38258"/>
      <c r="F38258"/>
      <c r="G38258"/>
      <c r="H38258"/>
      <c r="I38258"/>
      <c r="J38258"/>
      <c r="U38258" s="43"/>
      <c r="AE38258"/>
    </row>
    <row r="38259" spans="1:31">
      <c r="A38259">
        <v>91590</v>
      </c>
      <c r="B38259" t="s">
        <v>32378</v>
      </c>
      <c r="C38259" t="s">
        <v>33480</v>
      </c>
      <c r="D38259" t="s">
        <v>33476</v>
      </c>
      <c r="E38259"/>
      <c r="F38259"/>
      <c r="G38259"/>
      <c r="H38259"/>
      <c r="I38259"/>
      <c r="J38259"/>
      <c r="U38259" s="43"/>
      <c r="AE38259"/>
    </row>
    <row r="38260" spans="1:31">
      <c r="A38260">
        <v>91700</v>
      </c>
      <c r="B38260" t="s">
        <v>32379</v>
      </c>
      <c r="C38260" t="s">
        <v>33480</v>
      </c>
      <c r="D38260" t="e">
        <v>#N/A</v>
      </c>
      <c r="E38260"/>
      <c r="F38260"/>
      <c r="G38260"/>
      <c r="H38260"/>
      <c r="I38260"/>
      <c r="J38260"/>
      <c r="U38260" s="43"/>
      <c r="AE38260"/>
    </row>
    <row r="38261" spans="1:31">
      <c r="A38261">
        <v>91690</v>
      </c>
      <c r="B38261" t="s">
        <v>32380</v>
      </c>
      <c r="C38261" t="s">
        <v>33480</v>
      </c>
      <c r="D38261" t="s">
        <v>33476</v>
      </c>
      <c r="E38261"/>
      <c r="F38261"/>
      <c r="G38261"/>
      <c r="H38261"/>
      <c r="I38261"/>
      <c r="J38261"/>
      <c r="U38261" s="43"/>
      <c r="AE38261"/>
    </row>
    <row r="38262" spans="1:31">
      <c r="A38262">
        <v>91640</v>
      </c>
      <c r="B38262" t="s">
        <v>32381</v>
      </c>
      <c r="C38262" t="s">
        <v>33480</v>
      </c>
      <c r="D38262" t="s">
        <v>33476</v>
      </c>
      <c r="E38262"/>
      <c r="F38262"/>
      <c r="G38262"/>
      <c r="H38262"/>
      <c r="I38262"/>
      <c r="J38262"/>
      <c r="U38262" s="43"/>
      <c r="AE38262"/>
    </row>
    <row r="38263" spans="1:31">
      <c r="A38263">
        <v>91540</v>
      </c>
      <c r="B38263" t="s">
        <v>32382</v>
      </c>
      <c r="C38263" t="s">
        <v>33480</v>
      </c>
      <c r="D38263" t="e">
        <v>#N/A</v>
      </c>
      <c r="E38263"/>
      <c r="F38263"/>
      <c r="G38263"/>
      <c r="H38263"/>
      <c r="I38263"/>
      <c r="J38263"/>
      <c r="U38263" s="43"/>
      <c r="AE38263"/>
    </row>
    <row r="38264" spans="1:31">
      <c r="A38264">
        <v>91410</v>
      </c>
      <c r="B38264" t="s">
        <v>32383</v>
      </c>
      <c r="C38264" t="s">
        <v>33480</v>
      </c>
      <c r="D38264" t="s">
        <v>33476</v>
      </c>
      <c r="E38264"/>
      <c r="F38264"/>
      <c r="G38264"/>
      <c r="H38264"/>
      <c r="I38264"/>
      <c r="J38264"/>
      <c r="U38264" s="43"/>
      <c r="AE38264"/>
    </row>
    <row r="38265" spans="1:31">
      <c r="A38265">
        <v>91150</v>
      </c>
      <c r="B38265" t="s">
        <v>32384</v>
      </c>
      <c r="C38265" t="s">
        <v>33480</v>
      </c>
      <c r="D38265" t="s">
        <v>33476</v>
      </c>
      <c r="E38265"/>
      <c r="F38265"/>
      <c r="G38265"/>
      <c r="H38265"/>
      <c r="I38265"/>
      <c r="J38265"/>
      <c r="U38265" s="43"/>
      <c r="AE38265"/>
    </row>
    <row r="38266" spans="1:31">
      <c r="A38266">
        <v>91470</v>
      </c>
      <c r="B38266" t="s">
        <v>32385</v>
      </c>
      <c r="C38266" t="s">
        <v>33480</v>
      </c>
      <c r="D38266" t="e">
        <v>#N/A</v>
      </c>
      <c r="E38266"/>
      <c r="F38266"/>
      <c r="G38266"/>
      <c r="H38266"/>
      <c r="I38266"/>
      <c r="J38266"/>
      <c r="U38266" s="43"/>
      <c r="AE38266"/>
    </row>
    <row r="38267" spans="1:31">
      <c r="A38267">
        <v>91190</v>
      </c>
      <c r="B38267" t="s">
        <v>32386</v>
      </c>
      <c r="C38267" t="s">
        <v>33480</v>
      </c>
      <c r="D38267" t="s">
        <v>33476</v>
      </c>
      <c r="E38267"/>
      <c r="F38267"/>
      <c r="G38267"/>
      <c r="H38267"/>
      <c r="I38267"/>
      <c r="J38267"/>
      <c r="U38267" s="43"/>
      <c r="AE38267"/>
    </row>
    <row r="38268" spans="1:31">
      <c r="A38268">
        <v>91720</v>
      </c>
      <c r="B38268" t="s">
        <v>32387</v>
      </c>
      <c r="C38268" t="s">
        <v>33480</v>
      </c>
      <c r="D38268" t="s">
        <v>33476</v>
      </c>
      <c r="E38268"/>
      <c r="F38268"/>
      <c r="G38268"/>
      <c r="H38268"/>
      <c r="I38268"/>
      <c r="J38268"/>
      <c r="U38268" s="43"/>
      <c r="AE38268"/>
    </row>
    <row r="38269" spans="1:31">
      <c r="A38269">
        <v>91400</v>
      </c>
      <c r="B38269" t="s">
        <v>32388</v>
      </c>
      <c r="C38269" t="s">
        <v>33480</v>
      </c>
      <c r="D38269" t="e">
        <v>#N/A</v>
      </c>
      <c r="E38269"/>
      <c r="F38269"/>
      <c r="G38269"/>
      <c r="H38269"/>
      <c r="I38269"/>
      <c r="J38269"/>
      <c r="U38269" s="43"/>
      <c r="AE38269"/>
    </row>
    <row r="38270" spans="1:31">
      <c r="A38270">
        <v>91940</v>
      </c>
      <c r="B38270" t="s">
        <v>32389</v>
      </c>
      <c r="C38270" t="s">
        <v>33480</v>
      </c>
      <c r="D38270" t="e">
        <v>#N/A</v>
      </c>
      <c r="E38270"/>
      <c r="F38270"/>
      <c r="G38270"/>
      <c r="H38270"/>
      <c r="I38270"/>
      <c r="J38270"/>
      <c r="U38270" s="43"/>
      <c r="AE38270"/>
    </row>
    <row r="38271" spans="1:31">
      <c r="A38271">
        <v>91410</v>
      </c>
      <c r="B38271" t="s">
        <v>32390</v>
      </c>
      <c r="C38271" t="s">
        <v>33480</v>
      </c>
      <c r="D38271" t="s">
        <v>33476</v>
      </c>
      <c r="E38271"/>
      <c r="F38271"/>
      <c r="G38271"/>
      <c r="H38271"/>
      <c r="I38271"/>
      <c r="J38271"/>
      <c r="U38271" s="43"/>
      <c r="AE38271"/>
    </row>
    <row r="38272" spans="1:31">
      <c r="A38272">
        <v>91350</v>
      </c>
      <c r="B38272" t="s">
        <v>22898</v>
      </c>
      <c r="C38272" t="s">
        <v>33480</v>
      </c>
      <c r="D38272" t="e">
        <v>#N/A</v>
      </c>
      <c r="E38272"/>
      <c r="F38272"/>
      <c r="G38272"/>
      <c r="H38272"/>
      <c r="I38272"/>
      <c r="J38272"/>
      <c r="U38272" s="43"/>
      <c r="AE38272"/>
    </row>
    <row r="38273" spans="1:31">
      <c r="A38273">
        <v>91630</v>
      </c>
      <c r="B38273" t="s">
        <v>32391</v>
      </c>
      <c r="C38273" t="s">
        <v>33480</v>
      </c>
      <c r="D38273" t="e">
        <v>#N/A</v>
      </c>
      <c r="E38273"/>
      <c r="F38273"/>
      <c r="G38273"/>
      <c r="H38273"/>
      <c r="I38273"/>
      <c r="J38273"/>
      <c r="U38273" s="43"/>
      <c r="AE38273"/>
    </row>
    <row r="38274" spans="1:31">
      <c r="A38274">
        <v>91590</v>
      </c>
      <c r="B38274" t="s">
        <v>32392</v>
      </c>
      <c r="C38274" t="s">
        <v>33480</v>
      </c>
      <c r="D38274" t="s">
        <v>33476</v>
      </c>
      <c r="E38274"/>
      <c r="F38274"/>
      <c r="G38274"/>
      <c r="H38274"/>
      <c r="I38274"/>
      <c r="J38274"/>
      <c r="U38274" s="43"/>
      <c r="AE38274"/>
    </row>
    <row r="38275" spans="1:31">
      <c r="A38275">
        <v>91690</v>
      </c>
      <c r="B38275" t="s">
        <v>32393</v>
      </c>
      <c r="C38275" t="s">
        <v>33480</v>
      </c>
      <c r="D38275" t="s">
        <v>33476</v>
      </c>
      <c r="E38275"/>
      <c r="F38275"/>
      <c r="G38275"/>
      <c r="H38275"/>
      <c r="I38275"/>
      <c r="J38275"/>
      <c r="U38275" s="43"/>
      <c r="AE38275"/>
    </row>
    <row r="38276" spans="1:31">
      <c r="A38276">
        <v>91430</v>
      </c>
      <c r="B38276" t="s">
        <v>26297</v>
      </c>
      <c r="C38276" t="s">
        <v>33480</v>
      </c>
      <c r="D38276" t="e">
        <v>#N/A</v>
      </c>
      <c r="E38276"/>
      <c r="F38276"/>
      <c r="G38276"/>
      <c r="H38276"/>
      <c r="I38276"/>
      <c r="J38276"/>
      <c r="U38276" s="43"/>
      <c r="AE38276"/>
    </row>
    <row r="38277" spans="1:31">
      <c r="A38277">
        <v>91430</v>
      </c>
      <c r="B38277" t="s">
        <v>26297</v>
      </c>
      <c r="C38277" t="s">
        <v>33480</v>
      </c>
      <c r="D38277" t="e">
        <v>#N/A</v>
      </c>
      <c r="E38277"/>
      <c r="F38277"/>
      <c r="G38277"/>
      <c r="H38277"/>
      <c r="I38277"/>
      <c r="J38277"/>
      <c r="U38277" s="43"/>
      <c r="AE38277"/>
    </row>
    <row r="38278" spans="1:31">
      <c r="A38278">
        <v>91760</v>
      </c>
      <c r="B38278" t="s">
        <v>32394</v>
      </c>
      <c r="C38278" t="s">
        <v>33480</v>
      </c>
      <c r="D38278" t="e">
        <v>#N/A</v>
      </c>
      <c r="E38278"/>
      <c r="F38278"/>
      <c r="G38278"/>
      <c r="H38278"/>
      <c r="I38278"/>
      <c r="J38278"/>
      <c r="U38278" s="43"/>
      <c r="AE38278"/>
    </row>
    <row r="38279" spans="1:31">
      <c r="A38279">
        <v>91510</v>
      </c>
      <c r="B38279" t="s">
        <v>32395</v>
      </c>
      <c r="C38279" t="s">
        <v>33480</v>
      </c>
      <c r="D38279" t="s">
        <v>33476</v>
      </c>
      <c r="E38279"/>
      <c r="F38279"/>
      <c r="G38279"/>
      <c r="H38279"/>
      <c r="I38279"/>
      <c r="J38279"/>
      <c r="U38279" s="43"/>
      <c r="AE38279"/>
    </row>
    <row r="38280" spans="1:31">
      <c r="A38280">
        <v>91640</v>
      </c>
      <c r="B38280" t="s">
        <v>17742</v>
      </c>
      <c r="C38280" t="s">
        <v>33480</v>
      </c>
      <c r="D38280" t="s">
        <v>33476</v>
      </c>
      <c r="E38280"/>
      <c r="F38280"/>
      <c r="G38280"/>
      <c r="H38280"/>
      <c r="I38280"/>
      <c r="J38280"/>
      <c r="U38280" s="43"/>
      <c r="AE38280"/>
    </row>
    <row r="38281" spans="1:31">
      <c r="A38281">
        <v>91260</v>
      </c>
      <c r="B38281" t="s">
        <v>32396</v>
      </c>
      <c r="C38281" t="s">
        <v>33480</v>
      </c>
      <c r="D38281" t="e">
        <v>#N/A</v>
      </c>
      <c r="E38281"/>
      <c r="F38281"/>
      <c r="G38281"/>
      <c r="H38281"/>
      <c r="I38281"/>
      <c r="J38281"/>
      <c r="U38281" s="43"/>
      <c r="AE38281"/>
    </row>
    <row r="38282" spans="1:31">
      <c r="A38282">
        <v>91510</v>
      </c>
      <c r="B38282" t="s">
        <v>32397</v>
      </c>
      <c r="C38282" t="s">
        <v>33480</v>
      </c>
      <c r="D38282" t="s">
        <v>33476</v>
      </c>
      <c r="E38282"/>
      <c r="F38282"/>
      <c r="G38282"/>
      <c r="H38282"/>
      <c r="I38282"/>
      <c r="J38282"/>
      <c r="U38282" s="43"/>
      <c r="AE38282"/>
    </row>
    <row r="38283" spans="1:31">
      <c r="A38283">
        <v>91630</v>
      </c>
      <c r="B38283" t="s">
        <v>32398</v>
      </c>
      <c r="C38283" t="s">
        <v>33480</v>
      </c>
      <c r="D38283" t="e">
        <v>#N/A</v>
      </c>
      <c r="E38283"/>
      <c r="F38283"/>
      <c r="G38283"/>
      <c r="H38283"/>
      <c r="I38283"/>
      <c r="J38283"/>
      <c r="U38283" s="43"/>
      <c r="AE38283"/>
    </row>
    <row r="38284" spans="1:31">
      <c r="A38284">
        <v>91310</v>
      </c>
      <c r="B38284" t="s">
        <v>32399</v>
      </c>
      <c r="C38284" t="s">
        <v>33480</v>
      </c>
      <c r="D38284" t="s">
        <v>33476</v>
      </c>
      <c r="E38284"/>
      <c r="F38284"/>
      <c r="G38284"/>
      <c r="H38284"/>
      <c r="I38284"/>
      <c r="J38284"/>
      <c r="U38284" s="43"/>
      <c r="AE38284"/>
    </row>
    <row r="38285" spans="1:31">
      <c r="A38285">
        <v>91470</v>
      </c>
      <c r="B38285" t="s">
        <v>32400</v>
      </c>
      <c r="C38285" t="s">
        <v>33480</v>
      </c>
      <c r="D38285" t="e">
        <v>#N/A</v>
      </c>
      <c r="E38285"/>
      <c r="F38285"/>
      <c r="G38285"/>
      <c r="H38285"/>
      <c r="I38285"/>
      <c r="J38285"/>
      <c r="U38285" s="43"/>
      <c r="AE38285"/>
    </row>
    <row r="38286" spans="1:31">
      <c r="A38286">
        <v>91310</v>
      </c>
      <c r="B38286" t="s">
        <v>32401</v>
      </c>
      <c r="C38286" t="s">
        <v>33480</v>
      </c>
      <c r="D38286" t="s">
        <v>33476</v>
      </c>
      <c r="E38286"/>
      <c r="F38286"/>
      <c r="G38286"/>
      <c r="H38286"/>
      <c r="I38286"/>
      <c r="J38286"/>
      <c r="U38286" s="43"/>
      <c r="AE38286"/>
    </row>
    <row r="38287" spans="1:31">
      <c r="A38287">
        <v>91090</v>
      </c>
      <c r="B38287" t="s">
        <v>32402</v>
      </c>
      <c r="C38287" t="s">
        <v>33480</v>
      </c>
      <c r="D38287" t="e">
        <v>#N/A</v>
      </c>
      <c r="E38287"/>
      <c r="F38287"/>
      <c r="G38287"/>
      <c r="H38287"/>
      <c r="I38287"/>
      <c r="J38287"/>
      <c r="U38287" s="43"/>
      <c r="AE38287"/>
    </row>
    <row r="38288" spans="1:31">
      <c r="A38288">
        <v>91160</v>
      </c>
      <c r="B38288" t="s">
        <v>32403</v>
      </c>
      <c r="C38288" t="s">
        <v>33480</v>
      </c>
      <c r="D38288" t="s">
        <v>33476</v>
      </c>
      <c r="E38288"/>
      <c r="F38288"/>
      <c r="G38288"/>
      <c r="H38288"/>
      <c r="I38288"/>
      <c r="J38288"/>
      <c r="U38288" s="43"/>
      <c r="AE38288"/>
    </row>
    <row r="38289" spans="1:31">
      <c r="A38289">
        <v>91160</v>
      </c>
      <c r="B38289" t="s">
        <v>32403</v>
      </c>
      <c r="C38289" t="s">
        <v>33480</v>
      </c>
      <c r="D38289" t="s">
        <v>33476</v>
      </c>
      <c r="E38289"/>
      <c r="F38289"/>
      <c r="G38289"/>
      <c r="H38289"/>
      <c r="I38289"/>
      <c r="J38289"/>
      <c r="U38289" s="43"/>
      <c r="AE38289"/>
    </row>
    <row r="38290" spans="1:31">
      <c r="A38290">
        <v>91310</v>
      </c>
      <c r="B38290" t="s">
        <v>32404</v>
      </c>
      <c r="C38290" t="s">
        <v>33480</v>
      </c>
      <c r="D38290" t="s">
        <v>33476</v>
      </c>
      <c r="E38290"/>
      <c r="F38290"/>
      <c r="G38290"/>
      <c r="H38290"/>
      <c r="I38290"/>
      <c r="J38290"/>
      <c r="U38290" s="43"/>
      <c r="AE38290"/>
    </row>
    <row r="38291" spans="1:31">
      <c r="A38291">
        <v>91720</v>
      </c>
      <c r="B38291" t="s">
        <v>32405</v>
      </c>
      <c r="C38291" t="s">
        <v>33480</v>
      </c>
      <c r="D38291" t="s">
        <v>33476</v>
      </c>
      <c r="E38291"/>
      <c r="F38291"/>
      <c r="G38291"/>
      <c r="H38291"/>
      <c r="I38291"/>
      <c r="J38291"/>
      <c r="U38291" s="43"/>
      <c r="AE38291"/>
    </row>
    <row r="38292" spans="1:31">
      <c r="A38292">
        <v>91460</v>
      </c>
      <c r="B38292" t="s">
        <v>32406</v>
      </c>
      <c r="C38292" t="s">
        <v>33480</v>
      </c>
      <c r="D38292" t="e">
        <v>#N/A</v>
      </c>
      <c r="E38292"/>
      <c r="F38292"/>
      <c r="G38292"/>
      <c r="H38292"/>
      <c r="I38292"/>
      <c r="J38292"/>
      <c r="U38292" s="43"/>
      <c r="AE38292"/>
    </row>
    <row r="38293" spans="1:31">
      <c r="A38293">
        <v>91150</v>
      </c>
      <c r="B38293" t="s">
        <v>32407</v>
      </c>
      <c r="C38293" t="s">
        <v>33480</v>
      </c>
      <c r="D38293" t="s">
        <v>33476</v>
      </c>
      <c r="E38293"/>
      <c r="F38293"/>
      <c r="G38293"/>
      <c r="H38293"/>
      <c r="I38293"/>
      <c r="J38293"/>
      <c r="U38293" s="43"/>
      <c r="AE38293"/>
    </row>
    <row r="38294" spans="1:31">
      <c r="A38294">
        <v>91630</v>
      </c>
      <c r="B38294" t="s">
        <v>32408</v>
      </c>
      <c r="C38294" t="s">
        <v>33480</v>
      </c>
      <c r="D38294" t="e">
        <v>#N/A</v>
      </c>
      <c r="E38294"/>
      <c r="F38294"/>
      <c r="G38294"/>
      <c r="H38294"/>
      <c r="I38294"/>
      <c r="J38294"/>
      <c r="U38294" s="43"/>
      <c r="AE38294"/>
    </row>
    <row r="38295" spans="1:31">
      <c r="A38295">
        <v>91300</v>
      </c>
      <c r="B38295" t="s">
        <v>28210</v>
      </c>
      <c r="C38295" t="s">
        <v>33480</v>
      </c>
      <c r="D38295" t="e">
        <v>#N/A</v>
      </c>
      <c r="E38295"/>
      <c r="F38295"/>
      <c r="G38295"/>
      <c r="H38295"/>
      <c r="I38295"/>
      <c r="J38295"/>
      <c r="U38295" s="43"/>
      <c r="AE38295"/>
    </row>
    <row r="38296" spans="1:31">
      <c r="A38296">
        <v>91730</v>
      </c>
      <c r="B38296" t="s">
        <v>32409</v>
      </c>
      <c r="C38296" t="s">
        <v>33480</v>
      </c>
      <c r="D38296" t="e">
        <v>#N/A</v>
      </c>
      <c r="E38296"/>
      <c r="F38296"/>
      <c r="G38296"/>
      <c r="H38296"/>
      <c r="I38296"/>
      <c r="J38296"/>
      <c r="U38296" s="43"/>
      <c r="AE38296"/>
    </row>
    <row r="38297" spans="1:31">
      <c r="A38297">
        <v>91540</v>
      </c>
      <c r="B38297" t="s">
        <v>32410</v>
      </c>
      <c r="C38297" t="s">
        <v>33480</v>
      </c>
      <c r="D38297" t="e">
        <v>#N/A</v>
      </c>
      <c r="E38297"/>
      <c r="F38297"/>
      <c r="G38297"/>
      <c r="H38297"/>
      <c r="I38297"/>
      <c r="J38297"/>
      <c r="U38297" s="43"/>
      <c r="AE38297"/>
    </row>
    <row r="38298" spans="1:31">
      <c r="A38298">
        <v>91660</v>
      </c>
      <c r="B38298" t="s">
        <v>32411</v>
      </c>
      <c r="C38298" t="s">
        <v>33480</v>
      </c>
      <c r="D38298" t="e">
        <v>#N/A</v>
      </c>
      <c r="E38298"/>
      <c r="F38298"/>
      <c r="G38298"/>
      <c r="H38298"/>
      <c r="I38298"/>
      <c r="J38298"/>
      <c r="U38298" s="43"/>
      <c r="AE38298"/>
    </row>
    <row r="38299" spans="1:31">
      <c r="A38299">
        <v>91660</v>
      </c>
      <c r="B38299" t="s">
        <v>32411</v>
      </c>
      <c r="C38299" t="s">
        <v>33480</v>
      </c>
      <c r="D38299" t="e">
        <v>#N/A</v>
      </c>
      <c r="E38299"/>
      <c r="F38299"/>
      <c r="G38299"/>
      <c r="H38299"/>
      <c r="I38299"/>
      <c r="J38299"/>
      <c r="U38299" s="43"/>
      <c r="AE38299"/>
    </row>
    <row r="38300" spans="1:31">
      <c r="A38300">
        <v>91780</v>
      </c>
      <c r="B38300" t="s">
        <v>32412</v>
      </c>
      <c r="C38300" t="s">
        <v>33480</v>
      </c>
      <c r="D38300" t="e">
        <v>#N/A</v>
      </c>
      <c r="E38300"/>
      <c r="F38300"/>
      <c r="G38300"/>
      <c r="H38300"/>
      <c r="I38300"/>
      <c r="J38300"/>
      <c r="U38300" s="43"/>
      <c r="AE38300"/>
    </row>
    <row r="38301" spans="1:31">
      <c r="A38301">
        <v>91150</v>
      </c>
      <c r="B38301" t="s">
        <v>32413</v>
      </c>
      <c r="C38301" t="s">
        <v>33480</v>
      </c>
      <c r="D38301" t="s">
        <v>33476</v>
      </c>
      <c r="E38301"/>
      <c r="F38301"/>
      <c r="G38301"/>
      <c r="H38301"/>
      <c r="I38301"/>
      <c r="J38301"/>
      <c r="U38301" s="43"/>
      <c r="AE38301"/>
    </row>
    <row r="38302" spans="1:31">
      <c r="A38302">
        <v>91490</v>
      </c>
      <c r="B38302" t="s">
        <v>32414</v>
      </c>
      <c r="C38302" t="s">
        <v>33480</v>
      </c>
      <c r="D38302" t="s">
        <v>33482</v>
      </c>
      <c r="E38302"/>
      <c r="F38302"/>
      <c r="G38302"/>
      <c r="H38302"/>
      <c r="I38302"/>
      <c r="J38302"/>
      <c r="U38302" s="43"/>
      <c r="AE38302"/>
    </row>
    <row r="38303" spans="1:31">
      <c r="A38303">
        <v>91490</v>
      </c>
      <c r="B38303" t="s">
        <v>32415</v>
      </c>
      <c r="C38303" t="s">
        <v>33480</v>
      </c>
      <c r="D38303" t="s">
        <v>33482</v>
      </c>
      <c r="E38303"/>
      <c r="F38303"/>
      <c r="G38303"/>
      <c r="H38303"/>
      <c r="I38303"/>
      <c r="J38303"/>
      <c r="U38303" s="43"/>
      <c r="AE38303"/>
    </row>
    <row r="38304" spans="1:31">
      <c r="A38304">
        <v>91470</v>
      </c>
      <c r="B38304" t="s">
        <v>32416</v>
      </c>
      <c r="C38304" t="s">
        <v>33480</v>
      </c>
      <c r="D38304" t="e">
        <v>#N/A</v>
      </c>
      <c r="E38304"/>
      <c r="F38304"/>
      <c r="G38304"/>
      <c r="H38304"/>
      <c r="I38304"/>
      <c r="J38304"/>
      <c r="U38304" s="43"/>
      <c r="AE38304"/>
    </row>
    <row r="38305" spans="1:31">
      <c r="A38305">
        <v>91590</v>
      </c>
      <c r="B38305" t="s">
        <v>4861</v>
      </c>
      <c r="C38305" t="s">
        <v>33480</v>
      </c>
      <c r="D38305" t="s">
        <v>33476</v>
      </c>
      <c r="E38305"/>
      <c r="F38305"/>
      <c r="G38305"/>
      <c r="H38305"/>
      <c r="I38305"/>
      <c r="J38305"/>
      <c r="U38305" s="43"/>
      <c r="AE38305"/>
    </row>
    <row r="38306" spans="1:31">
      <c r="A38306">
        <v>91930</v>
      </c>
      <c r="B38306" t="s">
        <v>32417</v>
      </c>
      <c r="C38306" t="s">
        <v>33480</v>
      </c>
      <c r="D38306" t="e">
        <v>#N/A</v>
      </c>
      <c r="E38306"/>
      <c r="F38306"/>
      <c r="G38306"/>
      <c r="H38306"/>
      <c r="I38306"/>
      <c r="J38306"/>
      <c r="U38306" s="43"/>
      <c r="AE38306"/>
    </row>
    <row r="38307" spans="1:31">
      <c r="A38307">
        <v>91230</v>
      </c>
      <c r="B38307" t="s">
        <v>32418</v>
      </c>
      <c r="C38307" t="s">
        <v>33480</v>
      </c>
      <c r="D38307" t="s">
        <v>33476</v>
      </c>
      <c r="E38307"/>
      <c r="F38307"/>
      <c r="G38307"/>
      <c r="H38307"/>
      <c r="I38307"/>
      <c r="J38307"/>
      <c r="U38307" s="43"/>
      <c r="AE38307"/>
    </row>
    <row r="38308" spans="1:31">
      <c r="A38308">
        <v>91310</v>
      </c>
      <c r="B38308" t="s">
        <v>32419</v>
      </c>
      <c r="C38308" t="s">
        <v>33480</v>
      </c>
      <c r="D38308" t="s">
        <v>33476</v>
      </c>
      <c r="E38308"/>
      <c r="F38308"/>
      <c r="G38308"/>
      <c r="H38308"/>
      <c r="I38308"/>
      <c r="J38308"/>
      <c r="U38308" s="43"/>
      <c r="AE38308"/>
    </row>
    <row r="38309" spans="1:31">
      <c r="A38309">
        <v>91420</v>
      </c>
      <c r="B38309" t="s">
        <v>17809</v>
      </c>
      <c r="C38309" t="s">
        <v>33480</v>
      </c>
      <c r="D38309" t="e">
        <v>#N/A</v>
      </c>
      <c r="E38309"/>
      <c r="F38309"/>
      <c r="G38309"/>
      <c r="H38309"/>
      <c r="I38309"/>
      <c r="J38309"/>
      <c r="U38309" s="43"/>
      <c r="AE38309"/>
    </row>
    <row r="38310" spans="1:31">
      <c r="A38310">
        <v>91150</v>
      </c>
      <c r="B38310" t="s">
        <v>32420</v>
      </c>
      <c r="C38310" t="s">
        <v>33480</v>
      </c>
      <c r="D38310" t="s">
        <v>33476</v>
      </c>
      <c r="E38310"/>
      <c r="F38310"/>
      <c r="G38310"/>
      <c r="H38310"/>
      <c r="I38310"/>
      <c r="J38310"/>
      <c r="U38310" s="43"/>
      <c r="AE38310"/>
    </row>
    <row r="38311" spans="1:31">
      <c r="A38311">
        <v>91390</v>
      </c>
      <c r="B38311" t="s">
        <v>32421</v>
      </c>
      <c r="C38311" t="s">
        <v>33480</v>
      </c>
      <c r="D38311" t="e">
        <v>#N/A</v>
      </c>
      <c r="E38311"/>
      <c r="F38311"/>
      <c r="G38311"/>
      <c r="H38311"/>
      <c r="I38311"/>
      <c r="J38311"/>
      <c r="U38311" s="43"/>
      <c r="AE38311"/>
    </row>
    <row r="38312" spans="1:31">
      <c r="A38312">
        <v>91250</v>
      </c>
      <c r="B38312" t="s">
        <v>32422</v>
      </c>
      <c r="C38312" t="s">
        <v>33480</v>
      </c>
      <c r="D38312" t="e">
        <v>#N/A</v>
      </c>
      <c r="E38312"/>
      <c r="F38312"/>
      <c r="G38312"/>
      <c r="H38312"/>
      <c r="I38312"/>
      <c r="J38312"/>
      <c r="U38312" s="43"/>
      <c r="AE38312"/>
    </row>
    <row r="38313" spans="1:31">
      <c r="A38313">
        <v>91750</v>
      </c>
      <c r="B38313" t="s">
        <v>32423</v>
      </c>
      <c r="C38313" t="s">
        <v>33480</v>
      </c>
      <c r="D38313" t="s">
        <v>33476</v>
      </c>
      <c r="E38313"/>
      <c r="F38313"/>
      <c r="G38313"/>
      <c r="H38313"/>
      <c r="I38313"/>
      <c r="J38313"/>
      <c r="U38313" s="43"/>
      <c r="AE38313"/>
    </row>
    <row r="38314" spans="1:31">
      <c r="A38314">
        <v>91290</v>
      </c>
      <c r="B38314" t="s">
        <v>32424</v>
      </c>
      <c r="C38314" t="s">
        <v>33480</v>
      </c>
      <c r="D38314" t="e">
        <v>#N/A</v>
      </c>
      <c r="E38314"/>
      <c r="F38314"/>
      <c r="G38314"/>
      <c r="H38314"/>
      <c r="I38314"/>
      <c r="J38314"/>
      <c r="U38314" s="43"/>
      <c r="AE38314"/>
    </row>
    <row r="38315" spans="1:31">
      <c r="A38315">
        <v>91620</v>
      </c>
      <c r="B38315" t="s">
        <v>3575</v>
      </c>
      <c r="C38315" t="s">
        <v>33480</v>
      </c>
      <c r="D38315" t="e">
        <v>#N/A</v>
      </c>
      <c r="E38315"/>
      <c r="F38315"/>
      <c r="G38315"/>
      <c r="H38315"/>
      <c r="I38315"/>
      <c r="J38315"/>
      <c r="U38315" s="43"/>
      <c r="AE38315"/>
    </row>
    <row r="38316" spans="1:31">
      <c r="A38316">
        <v>91340</v>
      </c>
      <c r="B38316" t="s">
        <v>31723</v>
      </c>
      <c r="C38316" t="s">
        <v>33480</v>
      </c>
      <c r="D38316" t="s">
        <v>33476</v>
      </c>
      <c r="E38316"/>
      <c r="F38316"/>
      <c r="G38316"/>
      <c r="H38316"/>
      <c r="I38316"/>
      <c r="J38316"/>
      <c r="U38316" s="43"/>
      <c r="AE38316"/>
    </row>
    <row r="38317" spans="1:31">
      <c r="A38317">
        <v>91490</v>
      </c>
      <c r="B38317" t="s">
        <v>32425</v>
      </c>
      <c r="C38317" t="s">
        <v>33480</v>
      </c>
      <c r="D38317" t="s">
        <v>33482</v>
      </c>
      <c r="E38317"/>
      <c r="F38317"/>
      <c r="G38317"/>
      <c r="H38317"/>
      <c r="I38317"/>
      <c r="J38317"/>
      <c r="U38317" s="43"/>
      <c r="AE38317"/>
    </row>
    <row r="38318" spans="1:31">
      <c r="A38318">
        <v>91540</v>
      </c>
      <c r="B38318" t="s">
        <v>10054</v>
      </c>
      <c r="C38318" t="s">
        <v>33480</v>
      </c>
      <c r="D38318" t="e">
        <v>#N/A</v>
      </c>
      <c r="E38318"/>
      <c r="F38318"/>
      <c r="G38318"/>
      <c r="H38318"/>
      <c r="I38318"/>
      <c r="J38318"/>
      <c r="U38318" s="43"/>
      <c r="AE38318"/>
    </row>
    <row r="38319" spans="1:31">
      <c r="A38319">
        <v>91150</v>
      </c>
      <c r="B38319" t="s">
        <v>32426</v>
      </c>
      <c r="C38319" t="s">
        <v>33480</v>
      </c>
      <c r="D38319" t="s">
        <v>33476</v>
      </c>
      <c r="E38319"/>
      <c r="F38319"/>
      <c r="G38319"/>
      <c r="H38319"/>
      <c r="I38319"/>
      <c r="J38319"/>
      <c r="U38319" s="43"/>
      <c r="AE38319"/>
    </row>
    <row r="38320" spans="1:31">
      <c r="A38320">
        <v>91400</v>
      </c>
      <c r="B38320" t="s">
        <v>32427</v>
      </c>
      <c r="C38320" t="s">
        <v>33480</v>
      </c>
      <c r="D38320" t="e">
        <v>#N/A</v>
      </c>
      <c r="E38320"/>
      <c r="F38320"/>
      <c r="G38320"/>
      <c r="H38320"/>
      <c r="I38320"/>
      <c r="J38320"/>
      <c r="U38320" s="43"/>
      <c r="AE38320"/>
    </row>
    <row r="38321" spans="1:31">
      <c r="A38321">
        <v>91400</v>
      </c>
      <c r="B38321" t="s">
        <v>32427</v>
      </c>
      <c r="C38321" t="s">
        <v>33480</v>
      </c>
      <c r="D38321" t="e">
        <v>#N/A</v>
      </c>
      <c r="E38321"/>
      <c r="F38321"/>
      <c r="G38321"/>
      <c r="H38321"/>
      <c r="I38321"/>
      <c r="J38321"/>
      <c r="U38321" s="43"/>
      <c r="AE38321"/>
    </row>
    <row r="38322" spans="1:31">
      <c r="A38322">
        <v>91590</v>
      </c>
      <c r="B38322" t="s">
        <v>32428</v>
      </c>
      <c r="C38322" t="s">
        <v>33480</v>
      </c>
      <c r="D38322" t="s">
        <v>33476</v>
      </c>
      <c r="E38322"/>
      <c r="F38322"/>
      <c r="G38322"/>
      <c r="H38322"/>
      <c r="I38322"/>
      <c r="J38322"/>
      <c r="U38322" s="43"/>
      <c r="AE38322"/>
    </row>
    <row r="38323" spans="1:31">
      <c r="A38323">
        <v>91120</v>
      </c>
      <c r="B38323" t="s">
        <v>32429</v>
      </c>
      <c r="C38323" t="s">
        <v>33480</v>
      </c>
      <c r="D38323" t="s">
        <v>33476</v>
      </c>
      <c r="E38323"/>
      <c r="F38323"/>
      <c r="G38323"/>
      <c r="H38323"/>
      <c r="I38323"/>
      <c r="J38323"/>
      <c r="U38323" s="43"/>
      <c r="AE38323"/>
    </row>
    <row r="38324" spans="1:31">
      <c r="A38324">
        <v>91550</v>
      </c>
      <c r="B38324" t="s">
        <v>32430</v>
      </c>
      <c r="C38324" t="s">
        <v>33480</v>
      </c>
      <c r="D38324" t="e">
        <v>#N/A</v>
      </c>
      <c r="E38324"/>
      <c r="F38324"/>
      <c r="G38324"/>
      <c r="H38324"/>
      <c r="I38324"/>
      <c r="J38324"/>
      <c r="U38324" s="43"/>
      <c r="AE38324"/>
    </row>
    <row r="38325" spans="1:31">
      <c r="A38325">
        <v>94390</v>
      </c>
      <c r="B38325" t="s">
        <v>32430</v>
      </c>
      <c r="C38325" t="s">
        <v>33480</v>
      </c>
      <c r="D38325" t="e">
        <v>#N/A</v>
      </c>
      <c r="E38325"/>
      <c r="F38325"/>
      <c r="G38325"/>
      <c r="H38325"/>
      <c r="I38325"/>
      <c r="J38325"/>
      <c r="U38325" s="43"/>
      <c r="AE38325"/>
    </row>
    <row r="38326" spans="1:31">
      <c r="A38326">
        <v>91470</v>
      </c>
      <c r="B38326" t="s">
        <v>32431</v>
      </c>
      <c r="C38326" t="s">
        <v>33480</v>
      </c>
      <c r="D38326" t="e">
        <v>#N/A</v>
      </c>
      <c r="E38326"/>
      <c r="F38326"/>
      <c r="G38326"/>
      <c r="H38326"/>
      <c r="I38326"/>
      <c r="J38326"/>
      <c r="U38326" s="43"/>
      <c r="AE38326"/>
    </row>
    <row r="38327" spans="1:31">
      <c r="A38327">
        <v>91220</v>
      </c>
      <c r="B38327" t="s">
        <v>32432</v>
      </c>
      <c r="C38327" t="s">
        <v>33480</v>
      </c>
      <c r="D38327" t="e">
        <v>#N/A</v>
      </c>
      <c r="E38327"/>
      <c r="F38327"/>
      <c r="G38327"/>
      <c r="H38327"/>
      <c r="I38327"/>
      <c r="J38327"/>
      <c r="U38327" s="43"/>
      <c r="AE38327"/>
    </row>
    <row r="38328" spans="1:31">
      <c r="A38328">
        <v>91410</v>
      </c>
      <c r="B38328" t="s">
        <v>32433</v>
      </c>
      <c r="C38328" t="s">
        <v>33480</v>
      </c>
      <c r="D38328" t="s">
        <v>33476</v>
      </c>
      <c r="E38328"/>
      <c r="F38328"/>
      <c r="G38328"/>
      <c r="H38328"/>
      <c r="I38328"/>
      <c r="J38328"/>
      <c r="U38328" s="43"/>
      <c r="AE38328"/>
    </row>
    <row r="38329" spans="1:31">
      <c r="A38329">
        <v>91720</v>
      </c>
      <c r="B38329" t="s">
        <v>32434</v>
      </c>
      <c r="C38329" t="s">
        <v>33480</v>
      </c>
      <c r="D38329" t="s">
        <v>33476</v>
      </c>
      <c r="E38329"/>
      <c r="F38329"/>
      <c r="G38329"/>
      <c r="H38329"/>
      <c r="I38329"/>
      <c r="J38329"/>
      <c r="U38329" s="43"/>
      <c r="AE38329"/>
    </row>
    <row r="38330" spans="1:31">
      <c r="A38330">
        <v>91150</v>
      </c>
      <c r="B38330" t="s">
        <v>32435</v>
      </c>
      <c r="C38330" t="s">
        <v>33480</v>
      </c>
      <c r="D38330" t="s">
        <v>33476</v>
      </c>
      <c r="E38330"/>
      <c r="F38330"/>
      <c r="G38330"/>
      <c r="H38330"/>
      <c r="I38330"/>
      <c r="J38330"/>
      <c r="U38330" s="43"/>
      <c r="AE38330"/>
    </row>
    <row r="38331" spans="1:31">
      <c r="A38331">
        <v>91740</v>
      </c>
      <c r="B38331" t="s">
        <v>32436</v>
      </c>
      <c r="C38331" t="s">
        <v>33480</v>
      </c>
      <c r="D38331" t="s">
        <v>33476</v>
      </c>
      <c r="E38331"/>
      <c r="F38331"/>
      <c r="G38331"/>
      <c r="H38331"/>
      <c r="I38331"/>
      <c r="J38331"/>
      <c r="U38331" s="43"/>
      <c r="AE38331"/>
    </row>
    <row r="38332" spans="1:31">
      <c r="A38332">
        <v>91480</v>
      </c>
      <c r="B38332" t="s">
        <v>32437</v>
      </c>
      <c r="C38332" t="s">
        <v>33480</v>
      </c>
      <c r="D38332" t="e">
        <v>#N/A</v>
      </c>
      <c r="E38332"/>
      <c r="F38332"/>
      <c r="G38332"/>
      <c r="H38332"/>
      <c r="I38332"/>
      <c r="J38332"/>
      <c r="U38332" s="43"/>
      <c r="AE38332"/>
    </row>
    <row r="38333" spans="1:31">
      <c r="A38333">
        <v>91410</v>
      </c>
      <c r="B38333" t="s">
        <v>32438</v>
      </c>
      <c r="C38333" t="s">
        <v>33480</v>
      </c>
      <c r="D38333" t="s">
        <v>33476</v>
      </c>
      <c r="E38333"/>
      <c r="F38333"/>
      <c r="G38333"/>
      <c r="H38333"/>
      <c r="I38333"/>
      <c r="J38333"/>
      <c r="U38333" s="43"/>
      <c r="AE38333"/>
    </row>
    <row r="38334" spans="1:31">
      <c r="A38334">
        <v>91130</v>
      </c>
      <c r="B38334" t="s">
        <v>32439</v>
      </c>
      <c r="C38334" t="s">
        <v>33480</v>
      </c>
      <c r="D38334" t="e">
        <v>#N/A</v>
      </c>
      <c r="E38334"/>
      <c r="F38334"/>
      <c r="G38334"/>
      <c r="H38334"/>
      <c r="I38334"/>
      <c r="J38334"/>
      <c r="U38334" s="43"/>
      <c r="AE38334"/>
    </row>
    <row r="38335" spans="1:31">
      <c r="A38335">
        <v>91410</v>
      </c>
      <c r="B38335" t="s">
        <v>10077</v>
      </c>
      <c r="C38335" t="s">
        <v>33480</v>
      </c>
      <c r="D38335" t="s">
        <v>33476</v>
      </c>
      <c r="E38335"/>
      <c r="F38335"/>
      <c r="G38335"/>
      <c r="H38335"/>
      <c r="I38335"/>
      <c r="J38335"/>
      <c r="U38335" s="43"/>
      <c r="AE38335"/>
    </row>
    <row r="38336" spans="1:31">
      <c r="A38336">
        <v>91150</v>
      </c>
      <c r="B38336" t="s">
        <v>32440</v>
      </c>
      <c r="C38336" t="s">
        <v>33480</v>
      </c>
      <c r="D38336" t="s">
        <v>33476</v>
      </c>
      <c r="E38336"/>
      <c r="F38336"/>
      <c r="G38336"/>
      <c r="H38336"/>
      <c r="I38336"/>
      <c r="J38336"/>
      <c r="U38336" s="43"/>
      <c r="AE38336"/>
    </row>
    <row r="38337" spans="1:31">
      <c r="A38337">
        <v>91690</v>
      </c>
      <c r="B38337" t="s">
        <v>32441</v>
      </c>
      <c r="C38337" t="s">
        <v>33480</v>
      </c>
      <c r="D38337" t="s">
        <v>33476</v>
      </c>
      <c r="E38337"/>
      <c r="F38337"/>
      <c r="G38337"/>
      <c r="H38337"/>
      <c r="I38337"/>
      <c r="J38337"/>
      <c r="U38337" s="43"/>
      <c r="AE38337"/>
    </row>
    <row r="38338" spans="1:31">
      <c r="A38338">
        <v>91400</v>
      </c>
      <c r="B38338" t="s">
        <v>32442</v>
      </c>
      <c r="C38338" t="s">
        <v>33480</v>
      </c>
      <c r="D38338" t="e">
        <v>#N/A</v>
      </c>
      <c r="E38338"/>
      <c r="F38338"/>
      <c r="G38338"/>
      <c r="H38338"/>
      <c r="I38338"/>
      <c r="J38338"/>
      <c r="U38338" s="43"/>
      <c r="AE38338"/>
    </row>
    <row r="38339" spans="1:31">
      <c r="A38339">
        <v>91400</v>
      </c>
      <c r="B38339" t="s">
        <v>32442</v>
      </c>
      <c r="C38339" t="s">
        <v>33480</v>
      </c>
      <c r="D38339" t="e">
        <v>#N/A</v>
      </c>
      <c r="E38339"/>
      <c r="F38339"/>
      <c r="G38339"/>
      <c r="H38339"/>
      <c r="I38339"/>
      <c r="J38339"/>
      <c r="U38339" s="43"/>
      <c r="AE38339"/>
    </row>
    <row r="38340" spans="1:31">
      <c r="A38340">
        <v>91190</v>
      </c>
      <c r="B38340" t="s">
        <v>1251</v>
      </c>
      <c r="C38340" t="s">
        <v>33480</v>
      </c>
      <c r="D38340" t="s">
        <v>33476</v>
      </c>
      <c r="E38340"/>
      <c r="F38340"/>
      <c r="G38340"/>
      <c r="H38340"/>
      <c r="I38340"/>
      <c r="J38340"/>
      <c r="U38340" s="43"/>
      <c r="AE38340"/>
    </row>
    <row r="38341" spans="1:31">
      <c r="A38341">
        <v>91190</v>
      </c>
      <c r="B38341" t="s">
        <v>1251</v>
      </c>
      <c r="C38341" t="s">
        <v>33480</v>
      </c>
      <c r="D38341" t="s">
        <v>33476</v>
      </c>
      <c r="E38341"/>
      <c r="F38341"/>
      <c r="G38341"/>
      <c r="H38341"/>
      <c r="I38341"/>
      <c r="J38341"/>
      <c r="U38341" s="43"/>
      <c r="AE38341"/>
    </row>
    <row r="38342" spans="1:31">
      <c r="A38342">
        <v>91530</v>
      </c>
      <c r="B38342" t="s">
        <v>17882</v>
      </c>
      <c r="C38342" t="s">
        <v>33480</v>
      </c>
      <c r="D38342" t="s">
        <v>33476</v>
      </c>
      <c r="E38342"/>
      <c r="F38342"/>
      <c r="G38342"/>
      <c r="H38342"/>
      <c r="I38342"/>
      <c r="J38342"/>
      <c r="U38342" s="43"/>
      <c r="AE38342"/>
    </row>
    <row r="38343" spans="1:31">
      <c r="A38343">
        <v>91690</v>
      </c>
      <c r="B38343" t="s">
        <v>32443</v>
      </c>
      <c r="C38343" t="s">
        <v>33480</v>
      </c>
      <c r="D38343" t="s">
        <v>33476</v>
      </c>
      <c r="E38343"/>
      <c r="F38343"/>
      <c r="G38343"/>
      <c r="H38343"/>
      <c r="I38343"/>
      <c r="J38343"/>
      <c r="U38343" s="43"/>
      <c r="AE38343"/>
    </row>
    <row r="38344" spans="1:31">
      <c r="A38344">
        <v>91410</v>
      </c>
      <c r="B38344" t="s">
        <v>32444</v>
      </c>
      <c r="C38344" t="s">
        <v>33480</v>
      </c>
      <c r="D38344" t="s">
        <v>33476</v>
      </c>
      <c r="E38344"/>
      <c r="F38344"/>
      <c r="G38344"/>
      <c r="H38344"/>
      <c r="I38344"/>
      <c r="J38344"/>
      <c r="U38344" s="43"/>
      <c r="AE38344"/>
    </row>
    <row r="38345" spans="1:31">
      <c r="A38345">
        <v>91410</v>
      </c>
      <c r="B38345" t="s">
        <v>32445</v>
      </c>
      <c r="C38345" t="s">
        <v>33480</v>
      </c>
      <c r="D38345" t="s">
        <v>33476</v>
      </c>
      <c r="E38345"/>
      <c r="F38345"/>
      <c r="G38345"/>
      <c r="H38345"/>
      <c r="I38345"/>
      <c r="J38345"/>
      <c r="U38345" s="43"/>
      <c r="AE38345"/>
    </row>
    <row r="38346" spans="1:31">
      <c r="A38346">
        <v>91700</v>
      </c>
      <c r="B38346" t="s">
        <v>16152</v>
      </c>
      <c r="C38346" t="s">
        <v>33480</v>
      </c>
      <c r="D38346" t="e">
        <v>#N/A</v>
      </c>
      <c r="E38346"/>
      <c r="F38346"/>
      <c r="G38346"/>
      <c r="H38346"/>
      <c r="I38346"/>
      <c r="J38346"/>
      <c r="U38346" s="43"/>
      <c r="AE38346"/>
    </row>
    <row r="38347" spans="1:31">
      <c r="A38347">
        <v>91180</v>
      </c>
      <c r="B38347" t="s">
        <v>32446</v>
      </c>
      <c r="C38347" t="s">
        <v>33480</v>
      </c>
      <c r="D38347" t="e">
        <v>#N/A</v>
      </c>
      <c r="E38347"/>
      <c r="F38347"/>
      <c r="G38347"/>
      <c r="H38347"/>
      <c r="I38347"/>
      <c r="J38347"/>
      <c r="U38347" s="43"/>
      <c r="AE38347"/>
    </row>
    <row r="38348" spans="1:31">
      <c r="A38348">
        <v>91250</v>
      </c>
      <c r="B38348" t="s">
        <v>32447</v>
      </c>
      <c r="C38348" t="s">
        <v>33480</v>
      </c>
      <c r="D38348" t="e">
        <v>#N/A</v>
      </c>
      <c r="E38348"/>
      <c r="F38348"/>
      <c r="G38348"/>
      <c r="H38348"/>
      <c r="I38348"/>
      <c r="J38348"/>
      <c r="U38348" s="43"/>
      <c r="AE38348"/>
    </row>
    <row r="38349" spans="1:31">
      <c r="A38349">
        <v>91780</v>
      </c>
      <c r="B38349" t="s">
        <v>1635</v>
      </c>
      <c r="C38349" t="s">
        <v>33480</v>
      </c>
      <c r="D38349" t="e">
        <v>#N/A</v>
      </c>
      <c r="E38349"/>
      <c r="F38349"/>
      <c r="G38349"/>
      <c r="H38349"/>
      <c r="I38349"/>
      <c r="J38349"/>
      <c r="U38349" s="43"/>
      <c r="AE38349"/>
    </row>
    <row r="38350" spans="1:31">
      <c r="A38350">
        <v>91940</v>
      </c>
      <c r="B38350" t="s">
        <v>32448</v>
      </c>
      <c r="C38350" t="s">
        <v>33480</v>
      </c>
      <c r="D38350" t="e">
        <v>#N/A</v>
      </c>
      <c r="E38350"/>
      <c r="F38350"/>
      <c r="G38350"/>
      <c r="H38350"/>
      <c r="I38350"/>
      <c r="J38350"/>
      <c r="U38350" s="43"/>
      <c r="AE38350"/>
    </row>
    <row r="38351" spans="1:31">
      <c r="A38351">
        <v>91940</v>
      </c>
      <c r="B38351" t="s">
        <v>32448</v>
      </c>
      <c r="C38351" t="s">
        <v>33480</v>
      </c>
      <c r="D38351" t="e">
        <v>#N/A</v>
      </c>
      <c r="E38351"/>
      <c r="F38351"/>
      <c r="G38351"/>
      <c r="H38351"/>
      <c r="I38351"/>
      <c r="J38351"/>
      <c r="U38351" s="43"/>
      <c r="AE38351"/>
    </row>
    <row r="38352" spans="1:31">
      <c r="A38352">
        <v>91530</v>
      </c>
      <c r="B38352" t="s">
        <v>32449</v>
      </c>
      <c r="C38352" t="s">
        <v>33480</v>
      </c>
      <c r="D38352" t="s">
        <v>33476</v>
      </c>
      <c r="E38352"/>
      <c r="F38352"/>
      <c r="G38352"/>
      <c r="H38352"/>
      <c r="I38352"/>
      <c r="J38352"/>
      <c r="U38352" s="43"/>
      <c r="AE38352"/>
    </row>
    <row r="38353" spans="1:31">
      <c r="A38353">
        <v>91240</v>
      </c>
      <c r="B38353" t="s">
        <v>32450</v>
      </c>
      <c r="C38353" t="s">
        <v>33480</v>
      </c>
      <c r="D38353" t="e">
        <v>#N/A</v>
      </c>
      <c r="E38353"/>
      <c r="F38353"/>
      <c r="G38353"/>
      <c r="H38353"/>
      <c r="I38353"/>
      <c r="J38353"/>
      <c r="U38353" s="43"/>
      <c r="AE38353"/>
    </row>
    <row r="38354" spans="1:31">
      <c r="A38354">
        <v>91280</v>
      </c>
      <c r="B38354" t="s">
        <v>32451</v>
      </c>
      <c r="C38354" t="s">
        <v>33480</v>
      </c>
      <c r="D38354" t="e">
        <v>#N/A</v>
      </c>
      <c r="E38354"/>
      <c r="F38354"/>
      <c r="G38354"/>
      <c r="H38354"/>
      <c r="I38354"/>
      <c r="J38354"/>
      <c r="U38354" s="43"/>
      <c r="AE38354"/>
    </row>
    <row r="38355" spans="1:31">
      <c r="A38355">
        <v>91250</v>
      </c>
      <c r="B38355" t="s">
        <v>32452</v>
      </c>
      <c r="C38355" t="s">
        <v>33480</v>
      </c>
      <c r="D38355" t="e">
        <v>#N/A</v>
      </c>
      <c r="E38355"/>
      <c r="F38355"/>
      <c r="G38355"/>
      <c r="H38355"/>
      <c r="I38355"/>
      <c r="J38355"/>
      <c r="U38355" s="43"/>
      <c r="AE38355"/>
    </row>
    <row r="38356" spans="1:31">
      <c r="A38356">
        <v>91910</v>
      </c>
      <c r="B38356" t="s">
        <v>32453</v>
      </c>
      <c r="C38356" t="s">
        <v>33480</v>
      </c>
      <c r="D38356" t="e">
        <v>#N/A</v>
      </c>
      <c r="E38356"/>
      <c r="F38356"/>
      <c r="G38356"/>
      <c r="H38356"/>
      <c r="I38356"/>
      <c r="J38356"/>
      <c r="U38356" s="43"/>
      <c r="AE38356"/>
    </row>
    <row r="38357" spans="1:31">
      <c r="A38357">
        <v>91770</v>
      </c>
      <c r="B38357" t="s">
        <v>17920</v>
      </c>
      <c r="C38357" t="s">
        <v>33480</v>
      </c>
      <c r="D38357" t="e">
        <v>#N/A</v>
      </c>
      <c r="E38357"/>
      <c r="F38357"/>
      <c r="G38357"/>
      <c r="H38357"/>
      <c r="I38357"/>
      <c r="J38357"/>
      <c r="U38357" s="43"/>
      <c r="AE38357"/>
    </row>
    <row r="38358" spans="1:31">
      <c r="A38358">
        <v>91650</v>
      </c>
      <c r="B38358" t="s">
        <v>32454</v>
      </c>
      <c r="C38358" t="s">
        <v>33480</v>
      </c>
      <c r="D38358" t="e">
        <v>#N/A</v>
      </c>
      <c r="E38358"/>
      <c r="F38358"/>
      <c r="G38358"/>
      <c r="H38358"/>
      <c r="I38358"/>
      <c r="J38358"/>
      <c r="U38358" s="43"/>
      <c r="AE38358"/>
    </row>
    <row r="38359" spans="1:31">
      <c r="A38359">
        <v>91160</v>
      </c>
      <c r="B38359" t="s">
        <v>32455</v>
      </c>
      <c r="C38359" t="s">
        <v>33480</v>
      </c>
      <c r="D38359" t="s">
        <v>33476</v>
      </c>
      <c r="E38359"/>
      <c r="F38359"/>
      <c r="G38359"/>
      <c r="H38359"/>
      <c r="I38359"/>
      <c r="J38359"/>
      <c r="U38359" s="43"/>
      <c r="AE38359"/>
    </row>
    <row r="38360" spans="1:31">
      <c r="A38360">
        <v>91600</v>
      </c>
      <c r="B38360" t="s">
        <v>32456</v>
      </c>
      <c r="C38360" t="s">
        <v>33480</v>
      </c>
      <c r="D38360" t="e">
        <v>#N/A</v>
      </c>
      <c r="E38360"/>
      <c r="F38360"/>
      <c r="G38360"/>
      <c r="H38360"/>
      <c r="I38360"/>
      <c r="J38360"/>
      <c r="U38360" s="43"/>
      <c r="AE38360"/>
    </row>
    <row r="38361" spans="1:31">
      <c r="A38361">
        <v>91530</v>
      </c>
      <c r="B38361" t="s">
        <v>17040</v>
      </c>
      <c r="C38361" t="s">
        <v>33480</v>
      </c>
      <c r="D38361" t="s">
        <v>33476</v>
      </c>
      <c r="E38361"/>
      <c r="F38361"/>
      <c r="G38361"/>
      <c r="H38361"/>
      <c r="I38361"/>
      <c r="J38361"/>
      <c r="U38361" s="43"/>
      <c r="AE38361"/>
    </row>
    <row r="38362" spans="1:31">
      <c r="A38362">
        <v>91840</v>
      </c>
      <c r="B38362" t="s">
        <v>32457</v>
      </c>
      <c r="C38362" t="s">
        <v>33480</v>
      </c>
      <c r="D38362" t="e">
        <v>#N/A</v>
      </c>
      <c r="E38362"/>
      <c r="F38362"/>
      <c r="G38362"/>
      <c r="H38362"/>
      <c r="I38362"/>
      <c r="J38362"/>
      <c r="U38362" s="43"/>
      <c r="AE38362"/>
    </row>
    <row r="38363" spans="1:31">
      <c r="A38363">
        <v>91450</v>
      </c>
      <c r="B38363" t="s">
        <v>32458</v>
      </c>
      <c r="C38363" t="s">
        <v>33480</v>
      </c>
      <c r="D38363" t="e">
        <v>#N/A</v>
      </c>
      <c r="E38363"/>
      <c r="F38363"/>
      <c r="G38363"/>
      <c r="H38363"/>
      <c r="I38363"/>
      <c r="J38363"/>
      <c r="U38363" s="43"/>
      <c r="AE38363"/>
    </row>
    <row r="38364" spans="1:31">
      <c r="A38364">
        <v>91580</v>
      </c>
      <c r="B38364" t="s">
        <v>32459</v>
      </c>
      <c r="C38364" t="s">
        <v>33480</v>
      </c>
      <c r="D38364" t="e">
        <v>#N/A</v>
      </c>
      <c r="E38364"/>
      <c r="F38364"/>
      <c r="G38364"/>
      <c r="H38364"/>
      <c r="I38364"/>
      <c r="J38364"/>
      <c r="U38364" s="43"/>
      <c r="AE38364"/>
    </row>
    <row r="38365" spans="1:31">
      <c r="A38365">
        <v>91740</v>
      </c>
      <c r="B38365" t="s">
        <v>32460</v>
      </c>
      <c r="C38365" t="s">
        <v>33480</v>
      </c>
      <c r="D38365" t="s">
        <v>33476</v>
      </c>
      <c r="E38365"/>
      <c r="F38365"/>
      <c r="G38365"/>
      <c r="H38365"/>
      <c r="I38365"/>
      <c r="J38365"/>
      <c r="U38365" s="43"/>
      <c r="AE38365"/>
    </row>
    <row r="38366" spans="1:31">
      <c r="A38366">
        <v>91740</v>
      </c>
      <c r="B38366" t="s">
        <v>32460</v>
      </c>
      <c r="C38366" t="s">
        <v>33480</v>
      </c>
      <c r="D38366" t="s">
        <v>33476</v>
      </c>
      <c r="E38366"/>
      <c r="F38366"/>
      <c r="G38366"/>
      <c r="H38366"/>
      <c r="I38366"/>
      <c r="J38366"/>
      <c r="U38366" s="43"/>
      <c r="AE38366"/>
    </row>
    <row r="38367" spans="1:31">
      <c r="A38367">
        <v>91250</v>
      </c>
      <c r="B38367" t="s">
        <v>32461</v>
      </c>
      <c r="C38367" t="s">
        <v>33480</v>
      </c>
      <c r="D38367" t="e">
        <v>#N/A</v>
      </c>
      <c r="E38367"/>
      <c r="F38367"/>
      <c r="G38367"/>
      <c r="H38367"/>
      <c r="I38367"/>
      <c r="J38367"/>
      <c r="U38367" s="43"/>
      <c r="AE38367"/>
    </row>
    <row r="38368" spans="1:31">
      <c r="A38368">
        <v>91730</v>
      </c>
      <c r="B38368" t="s">
        <v>32462</v>
      </c>
      <c r="C38368" t="s">
        <v>33480</v>
      </c>
      <c r="D38368" t="e">
        <v>#N/A</v>
      </c>
      <c r="E38368"/>
      <c r="F38368"/>
      <c r="G38368"/>
      <c r="H38368"/>
      <c r="I38368"/>
      <c r="J38368"/>
      <c r="U38368" s="43"/>
      <c r="AE38368"/>
    </row>
    <row r="38369" spans="1:31">
      <c r="A38369">
        <v>91720</v>
      </c>
      <c r="B38369" t="s">
        <v>32463</v>
      </c>
      <c r="C38369" t="s">
        <v>33480</v>
      </c>
      <c r="D38369" t="s">
        <v>33476</v>
      </c>
      <c r="E38369"/>
      <c r="F38369"/>
      <c r="G38369"/>
      <c r="H38369"/>
      <c r="I38369"/>
      <c r="J38369"/>
      <c r="U38369" s="43"/>
      <c r="AE38369"/>
    </row>
    <row r="38370" spans="1:31">
      <c r="A38370">
        <v>91530</v>
      </c>
      <c r="B38370" t="s">
        <v>32464</v>
      </c>
      <c r="C38370" t="s">
        <v>33480</v>
      </c>
      <c r="D38370" t="s">
        <v>33476</v>
      </c>
      <c r="E38370"/>
      <c r="F38370"/>
      <c r="G38370"/>
      <c r="H38370"/>
      <c r="I38370"/>
      <c r="J38370"/>
      <c r="U38370" s="43"/>
      <c r="AE38370"/>
    </row>
    <row r="38371" spans="1:31">
      <c r="A38371">
        <v>91480</v>
      </c>
      <c r="B38371" t="s">
        <v>32465</v>
      </c>
      <c r="C38371" t="s">
        <v>33480</v>
      </c>
      <c r="D38371" t="e">
        <v>#N/A</v>
      </c>
      <c r="E38371"/>
      <c r="F38371"/>
      <c r="G38371"/>
      <c r="H38371"/>
      <c r="I38371"/>
      <c r="J38371"/>
      <c r="U38371" s="43"/>
      <c r="AE38371"/>
    </row>
    <row r="38372" spans="1:31">
      <c r="A38372">
        <v>91640</v>
      </c>
      <c r="B38372" t="s">
        <v>32466</v>
      </c>
      <c r="C38372" t="s">
        <v>33480</v>
      </c>
      <c r="D38372" t="s">
        <v>33476</v>
      </c>
      <c r="E38372"/>
      <c r="F38372"/>
      <c r="G38372"/>
      <c r="H38372"/>
      <c r="I38372"/>
      <c r="J38372"/>
      <c r="U38372" s="43"/>
      <c r="AE38372"/>
    </row>
    <row r="38373" spans="1:31">
      <c r="A38373">
        <v>91430</v>
      </c>
      <c r="B38373" t="s">
        <v>32467</v>
      </c>
      <c r="C38373" t="s">
        <v>33480</v>
      </c>
      <c r="D38373" t="e">
        <v>#N/A</v>
      </c>
      <c r="E38373"/>
      <c r="F38373"/>
      <c r="G38373"/>
      <c r="H38373"/>
      <c r="I38373"/>
      <c r="J38373"/>
      <c r="U38373" s="43"/>
      <c r="AE38373"/>
    </row>
    <row r="38374" spans="1:31">
      <c r="A38374">
        <v>91820</v>
      </c>
      <c r="B38374" t="s">
        <v>32468</v>
      </c>
      <c r="C38374" t="s">
        <v>33480</v>
      </c>
      <c r="D38374" t="e">
        <v>#N/A</v>
      </c>
      <c r="E38374"/>
      <c r="F38374"/>
      <c r="G38374"/>
      <c r="H38374"/>
      <c r="I38374"/>
      <c r="J38374"/>
      <c r="U38374" s="43"/>
      <c r="AE38374"/>
    </row>
    <row r="38375" spans="1:31">
      <c r="A38375">
        <v>91370</v>
      </c>
      <c r="B38375" t="s">
        <v>32469</v>
      </c>
      <c r="C38375" t="s">
        <v>33480</v>
      </c>
      <c r="D38375" t="e">
        <v>#N/A</v>
      </c>
      <c r="E38375"/>
      <c r="F38375"/>
      <c r="G38375"/>
      <c r="H38375"/>
      <c r="I38375"/>
      <c r="J38375"/>
      <c r="U38375" s="43"/>
      <c r="AE38375"/>
    </row>
    <row r="38376" spans="1:31">
      <c r="A38376">
        <v>91810</v>
      </c>
      <c r="B38376" t="s">
        <v>32470</v>
      </c>
      <c r="C38376" t="s">
        <v>33480</v>
      </c>
      <c r="D38376" t="e">
        <v>#N/A</v>
      </c>
      <c r="E38376"/>
      <c r="F38376"/>
      <c r="G38376"/>
      <c r="H38376"/>
      <c r="I38376"/>
      <c r="J38376"/>
      <c r="U38376" s="43"/>
      <c r="AE38376"/>
    </row>
    <row r="38377" spans="1:31">
      <c r="A38377">
        <v>91710</v>
      </c>
      <c r="B38377" t="s">
        <v>32471</v>
      </c>
      <c r="C38377" t="s">
        <v>33480</v>
      </c>
      <c r="D38377" t="e">
        <v>#N/A</v>
      </c>
      <c r="E38377"/>
      <c r="F38377"/>
      <c r="G38377"/>
      <c r="H38377"/>
      <c r="I38377"/>
      <c r="J38377"/>
      <c r="U38377" s="43"/>
      <c r="AE38377"/>
    </row>
    <row r="38378" spans="1:31">
      <c r="A38378">
        <v>91890</v>
      </c>
      <c r="B38378" t="s">
        <v>32472</v>
      </c>
      <c r="C38378" t="s">
        <v>33480</v>
      </c>
      <c r="D38378" t="e">
        <v>#N/A</v>
      </c>
      <c r="E38378"/>
      <c r="F38378"/>
      <c r="G38378"/>
      <c r="H38378"/>
      <c r="I38378"/>
      <c r="J38378"/>
      <c r="U38378" s="43"/>
      <c r="AE38378"/>
    </row>
    <row r="38379" spans="1:31">
      <c r="A38379">
        <v>91270</v>
      </c>
      <c r="B38379" t="s">
        <v>32473</v>
      </c>
      <c r="C38379" t="s">
        <v>33480</v>
      </c>
      <c r="D38379" t="e">
        <v>#N/A</v>
      </c>
      <c r="E38379"/>
      <c r="F38379"/>
      <c r="G38379"/>
      <c r="H38379"/>
      <c r="I38379"/>
      <c r="J38379"/>
      <c r="U38379" s="43"/>
      <c r="AE38379"/>
    </row>
    <row r="38380" spans="1:31">
      <c r="A38380">
        <v>91100</v>
      </c>
      <c r="B38380" t="s">
        <v>32474</v>
      </c>
      <c r="C38380" t="s">
        <v>33480</v>
      </c>
      <c r="D38380" t="e">
        <v>#N/A</v>
      </c>
      <c r="E38380"/>
      <c r="F38380"/>
      <c r="G38380"/>
      <c r="H38380"/>
      <c r="I38380"/>
      <c r="J38380"/>
      <c r="U38380" s="43"/>
      <c r="AE38380"/>
    </row>
    <row r="38381" spans="1:31">
      <c r="A38381">
        <v>91140</v>
      </c>
      <c r="B38381" t="s">
        <v>32475</v>
      </c>
      <c r="C38381" t="s">
        <v>33480</v>
      </c>
      <c r="D38381" t="e">
        <v>#N/A</v>
      </c>
      <c r="E38381"/>
      <c r="F38381"/>
      <c r="G38381"/>
      <c r="H38381"/>
      <c r="I38381"/>
      <c r="J38381"/>
      <c r="U38381" s="43"/>
      <c r="AE38381"/>
    </row>
    <row r="38382" spans="1:31">
      <c r="A38382">
        <v>91580</v>
      </c>
      <c r="B38382" t="s">
        <v>32476</v>
      </c>
      <c r="C38382" t="s">
        <v>33480</v>
      </c>
      <c r="D38382" t="e">
        <v>#N/A</v>
      </c>
      <c r="E38382"/>
      <c r="F38382"/>
      <c r="G38382"/>
      <c r="H38382"/>
      <c r="I38382"/>
      <c r="J38382"/>
      <c r="U38382" s="43"/>
      <c r="AE38382"/>
    </row>
    <row r="38383" spans="1:31">
      <c r="A38383">
        <v>91620</v>
      </c>
      <c r="B38383" t="s">
        <v>32477</v>
      </c>
      <c r="C38383" t="s">
        <v>33480</v>
      </c>
      <c r="D38383" t="e">
        <v>#N/A</v>
      </c>
      <c r="E38383"/>
      <c r="F38383"/>
      <c r="G38383"/>
      <c r="H38383"/>
      <c r="I38383"/>
      <c r="J38383"/>
      <c r="U38383" s="43"/>
      <c r="AE38383"/>
    </row>
    <row r="38384" spans="1:31">
      <c r="A38384">
        <v>91140</v>
      </c>
      <c r="B38384" t="s">
        <v>32478</v>
      </c>
      <c r="C38384" t="s">
        <v>33480</v>
      </c>
      <c r="D38384" t="e">
        <v>#N/A</v>
      </c>
      <c r="E38384"/>
      <c r="F38384"/>
      <c r="G38384"/>
      <c r="H38384"/>
      <c r="I38384"/>
      <c r="J38384"/>
      <c r="U38384" s="43"/>
      <c r="AE38384"/>
    </row>
    <row r="38385" spans="1:31">
      <c r="A38385">
        <v>91360</v>
      </c>
      <c r="B38385" t="s">
        <v>32479</v>
      </c>
      <c r="C38385" t="s">
        <v>33480</v>
      </c>
      <c r="D38385" t="e">
        <v>#N/A</v>
      </c>
      <c r="E38385"/>
      <c r="F38385"/>
      <c r="G38385"/>
      <c r="H38385"/>
      <c r="I38385"/>
      <c r="J38385"/>
      <c r="U38385" s="43"/>
      <c r="AE38385"/>
    </row>
    <row r="38386" spans="1:31">
      <c r="A38386">
        <v>91580</v>
      </c>
      <c r="B38386" t="s">
        <v>32480</v>
      </c>
      <c r="C38386" t="s">
        <v>33480</v>
      </c>
      <c r="D38386" t="e">
        <v>#N/A</v>
      </c>
      <c r="E38386"/>
      <c r="F38386"/>
      <c r="G38386"/>
      <c r="H38386"/>
      <c r="I38386"/>
      <c r="J38386"/>
      <c r="U38386" s="43"/>
      <c r="AE38386"/>
    </row>
    <row r="38387" spans="1:31">
      <c r="A38387">
        <v>91190</v>
      </c>
      <c r="B38387" t="s">
        <v>32481</v>
      </c>
      <c r="C38387" t="s">
        <v>33480</v>
      </c>
      <c r="D38387" t="s">
        <v>33476</v>
      </c>
      <c r="E38387"/>
      <c r="F38387"/>
      <c r="G38387"/>
      <c r="H38387"/>
      <c r="I38387"/>
      <c r="J38387"/>
      <c r="U38387" s="43"/>
      <c r="AE38387"/>
    </row>
    <row r="38388" spans="1:31">
      <c r="A38388">
        <v>91700</v>
      </c>
      <c r="B38388" t="s">
        <v>32482</v>
      </c>
      <c r="C38388" t="s">
        <v>33480</v>
      </c>
      <c r="D38388" t="e">
        <v>#N/A</v>
      </c>
      <c r="E38388"/>
      <c r="F38388"/>
      <c r="G38388"/>
      <c r="H38388"/>
      <c r="I38388"/>
      <c r="J38388"/>
      <c r="U38388" s="43"/>
      <c r="AE38388"/>
    </row>
    <row r="38389" spans="1:31">
      <c r="A38389">
        <v>91170</v>
      </c>
      <c r="B38389" t="s">
        <v>32483</v>
      </c>
      <c r="C38389" t="s">
        <v>33480</v>
      </c>
      <c r="D38389" t="e">
        <v>#N/A</v>
      </c>
      <c r="E38389"/>
      <c r="F38389"/>
      <c r="G38389"/>
      <c r="H38389"/>
      <c r="I38389"/>
      <c r="J38389"/>
      <c r="U38389" s="43"/>
      <c r="AE38389"/>
    </row>
    <row r="38390" spans="1:31">
      <c r="A38390">
        <v>91320</v>
      </c>
      <c r="B38390" t="s">
        <v>32484</v>
      </c>
      <c r="C38390" t="s">
        <v>33480</v>
      </c>
      <c r="D38390" t="e">
        <v>#N/A</v>
      </c>
      <c r="E38390"/>
      <c r="F38390"/>
      <c r="G38390"/>
      <c r="H38390"/>
      <c r="I38390"/>
      <c r="J38390"/>
      <c r="U38390" s="43"/>
      <c r="AE38390"/>
    </row>
    <row r="38391" spans="1:31">
      <c r="A38391">
        <v>91330</v>
      </c>
      <c r="B38391" t="s">
        <v>32485</v>
      </c>
      <c r="C38391" t="s">
        <v>33480</v>
      </c>
      <c r="D38391" t="e">
        <v>#N/A</v>
      </c>
      <c r="E38391"/>
      <c r="F38391"/>
      <c r="G38391"/>
      <c r="H38391"/>
      <c r="I38391"/>
      <c r="J38391"/>
      <c r="U38391" s="43"/>
      <c r="AE38391"/>
    </row>
    <row r="38392" spans="1:31">
      <c r="A38392">
        <v>91940</v>
      </c>
      <c r="B38392" t="s">
        <v>32486</v>
      </c>
      <c r="C38392" t="s">
        <v>33480</v>
      </c>
      <c r="D38392" t="e">
        <v>#N/A</v>
      </c>
      <c r="E38392"/>
      <c r="F38392"/>
      <c r="G38392"/>
      <c r="H38392"/>
      <c r="I38392"/>
      <c r="J38392"/>
      <c r="U38392" s="43"/>
      <c r="AE38392"/>
    </row>
    <row r="38393" spans="1:31">
      <c r="A38393">
        <v>92160</v>
      </c>
      <c r="B38393" t="s">
        <v>32487</v>
      </c>
      <c r="C38393" t="s">
        <v>33480</v>
      </c>
      <c r="D38393" t="e">
        <v>#N/A</v>
      </c>
      <c r="E38393"/>
      <c r="F38393"/>
      <c r="G38393"/>
      <c r="H38393"/>
      <c r="I38393"/>
      <c r="J38393"/>
      <c r="U38393" s="43"/>
      <c r="AE38393"/>
    </row>
    <row r="38394" spans="1:31">
      <c r="A38394">
        <v>92600</v>
      </c>
      <c r="B38394" t="s">
        <v>32488</v>
      </c>
      <c r="C38394" t="s">
        <v>33480</v>
      </c>
      <c r="D38394" t="e">
        <v>#N/A</v>
      </c>
      <c r="E38394"/>
      <c r="F38394"/>
      <c r="G38394"/>
      <c r="H38394"/>
      <c r="I38394"/>
      <c r="J38394"/>
      <c r="U38394" s="43"/>
      <c r="AE38394"/>
    </row>
    <row r="38395" spans="1:31">
      <c r="A38395">
        <v>92220</v>
      </c>
      <c r="B38395" t="s">
        <v>651</v>
      </c>
      <c r="C38395" t="s">
        <v>33480</v>
      </c>
      <c r="D38395" t="e">
        <v>#N/A</v>
      </c>
      <c r="E38395"/>
      <c r="F38395"/>
      <c r="G38395"/>
      <c r="H38395"/>
      <c r="I38395"/>
      <c r="J38395"/>
      <c r="U38395" s="43"/>
      <c r="AE38395"/>
    </row>
    <row r="38396" spans="1:31">
      <c r="A38396">
        <v>92270</v>
      </c>
      <c r="B38396" t="s">
        <v>32489</v>
      </c>
      <c r="C38396" t="s">
        <v>33480</v>
      </c>
      <c r="D38396" t="e">
        <v>#N/A</v>
      </c>
      <c r="E38396"/>
      <c r="F38396"/>
      <c r="G38396"/>
      <c r="H38396"/>
      <c r="I38396"/>
      <c r="J38396"/>
      <c r="U38396" s="43"/>
      <c r="AE38396"/>
    </row>
    <row r="38397" spans="1:31">
      <c r="A38397">
        <v>92100</v>
      </c>
      <c r="B38397" t="s">
        <v>32490</v>
      </c>
      <c r="C38397" t="s">
        <v>33480</v>
      </c>
      <c r="D38397" t="e">
        <v>#N/A</v>
      </c>
      <c r="E38397"/>
      <c r="F38397"/>
      <c r="G38397"/>
      <c r="H38397"/>
      <c r="I38397"/>
      <c r="J38397"/>
      <c r="U38397" s="43"/>
      <c r="AE38397"/>
    </row>
    <row r="38398" spans="1:31">
      <c r="A38398">
        <v>92340</v>
      </c>
      <c r="B38398" t="s">
        <v>32491</v>
      </c>
      <c r="C38398" t="s">
        <v>33480</v>
      </c>
      <c r="D38398" t="e">
        <v>#N/A</v>
      </c>
      <c r="E38398"/>
      <c r="F38398"/>
      <c r="G38398"/>
      <c r="H38398"/>
      <c r="I38398"/>
      <c r="J38398"/>
      <c r="U38398" s="43"/>
      <c r="AE38398"/>
    </row>
    <row r="38399" spans="1:31">
      <c r="A38399">
        <v>92290</v>
      </c>
      <c r="B38399" t="s">
        <v>32492</v>
      </c>
      <c r="C38399" t="s">
        <v>33480</v>
      </c>
      <c r="D38399" t="e">
        <v>#N/A</v>
      </c>
      <c r="E38399"/>
      <c r="F38399"/>
      <c r="G38399"/>
      <c r="H38399"/>
      <c r="I38399"/>
      <c r="J38399"/>
      <c r="U38399" s="43"/>
      <c r="AE38399"/>
    </row>
    <row r="38400" spans="1:31">
      <c r="A38400">
        <v>92320</v>
      </c>
      <c r="B38400" t="s">
        <v>1471</v>
      </c>
      <c r="C38400" t="s">
        <v>33480</v>
      </c>
      <c r="D38400" t="e">
        <v>#N/A</v>
      </c>
      <c r="E38400"/>
      <c r="F38400"/>
      <c r="G38400"/>
      <c r="H38400"/>
      <c r="I38400"/>
      <c r="J38400"/>
      <c r="U38400" s="43"/>
      <c r="AE38400"/>
    </row>
    <row r="38401" spans="1:31">
      <c r="A38401">
        <v>92370</v>
      </c>
      <c r="B38401" t="s">
        <v>32493</v>
      </c>
      <c r="C38401" t="s">
        <v>33480</v>
      </c>
      <c r="D38401" t="e">
        <v>#N/A</v>
      </c>
      <c r="E38401"/>
      <c r="F38401"/>
      <c r="G38401"/>
      <c r="H38401"/>
      <c r="I38401"/>
      <c r="J38401"/>
      <c r="U38401" s="43"/>
      <c r="AE38401"/>
    </row>
    <row r="38402" spans="1:31">
      <c r="A38402">
        <v>92140</v>
      </c>
      <c r="B38402" t="s">
        <v>32494</v>
      </c>
      <c r="C38402" t="s">
        <v>33480</v>
      </c>
      <c r="D38402" t="e">
        <v>#N/A</v>
      </c>
      <c r="E38402"/>
      <c r="F38402"/>
      <c r="G38402"/>
      <c r="H38402"/>
      <c r="I38402"/>
      <c r="J38402"/>
      <c r="U38402" s="43"/>
      <c r="AE38402"/>
    </row>
    <row r="38403" spans="1:31">
      <c r="A38403">
        <v>92140</v>
      </c>
      <c r="B38403" t="s">
        <v>32494</v>
      </c>
      <c r="C38403" t="s">
        <v>33480</v>
      </c>
      <c r="D38403" t="e">
        <v>#N/A</v>
      </c>
      <c r="E38403"/>
      <c r="F38403"/>
      <c r="G38403"/>
      <c r="H38403"/>
      <c r="I38403"/>
      <c r="J38403"/>
      <c r="U38403" s="43"/>
      <c r="AE38403"/>
    </row>
    <row r="38404" spans="1:31">
      <c r="A38404">
        <v>92110</v>
      </c>
      <c r="B38404" t="s">
        <v>32495</v>
      </c>
      <c r="C38404" t="s">
        <v>33480</v>
      </c>
      <c r="D38404" t="e">
        <v>#N/A</v>
      </c>
      <c r="E38404"/>
      <c r="F38404"/>
      <c r="G38404"/>
      <c r="H38404"/>
      <c r="I38404"/>
      <c r="J38404"/>
      <c r="U38404" s="43"/>
      <c r="AE38404"/>
    </row>
    <row r="38405" spans="1:31">
      <c r="A38405">
        <v>92700</v>
      </c>
      <c r="B38405" t="s">
        <v>32496</v>
      </c>
      <c r="C38405" t="s">
        <v>33480</v>
      </c>
      <c r="D38405" t="e">
        <v>#N/A</v>
      </c>
      <c r="E38405"/>
      <c r="F38405"/>
      <c r="G38405"/>
      <c r="H38405"/>
      <c r="I38405"/>
      <c r="J38405"/>
      <c r="U38405" s="43"/>
      <c r="AE38405"/>
    </row>
    <row r="38406" spans="1:31">
      <c r="A38406">
        <v>92400</v>
      </c>
      <c r="B38406" t="s">
        <v>32497</v>
      </c>
      <c r="C38406" t="s">
        <v>33480</v>
      </c>
      <c r="D38406" t="e">
        <v>#N/A</v>
      </c>
      <c r="E38406"/>
      <c r="F38406"/>
      <c r="G38406"/>
      <c r="H38406"/>
      <c r="I38406"/>
      <c r="J38406"/>
      <c r="U38406" s="43"/>
      <c r="AE38406"/>
    </row>
    <row r="38407" spans="1:31">
      <c r="A38407">
        <v>92260</v>
      </c>
      <c r="B38407" t="s">
        <v>32498</v>
      </c>
      <c r="C38407" t="s">
        <v>33480</v>
      </c>
      <c r="D38407" t="s">
        <v>33476</v>
      </c>
      <c r="E38407"/>
      <c r="F38407"/>
      <c r="G38407"/>
      <c r="H38407"/>
      <c r="I38407"/>
      <c r="J38407"/>
      <c r="U38407" s="43"/>
      <c r="AE38407"/>
    </row>
    <row r="38408" spans="1:31">
      <c r="A38408">
        <v>92380</v>
      </c>
      <c r="B38408" t="s">
        <v>32499</v>
      </c>
      <c r="C38408" t="s">
        <v>33480</v>
      </c>
      <c r="D38408" t="e">
        <v>#N/A</v>
      </c>
      <c r="E38408"/>
      <c r="F38408"/>
      <c r="G38408"/>
      <c r="H38408"/>
      <c r="I38408"/>
      <c r="J38408"/>
      <c r="U38408" s="43"/>
      <c r="AE38408"/>
    </row>
    <row r="38409" spans="1:31">
      <c r="A38409">
        <v>92250</v>
      </c>
      <c r="B38409" t="s">
        <v>32500</v>
      </c>
      <c r="C38409" t="s">
        <v>33480</v>
      </c>
      <c r="D38409" t="e">
        <v>#N/A</v>
      </c>
      <c r="E38409"/>
      <c r="F38409"/>
      <c r="G38409"/>
      <c r="H38409"/>
      <c r="I38409"/>
      <c r="J38409"/>
      <c r="U38409" s="43"/>
      <c r="AE38409"/>
    </row>
    <row r="38410" spans="1:31">
      <c r="A38410">
        <v>92230</v>
      </c>
      <c r="B38410" t="s">
        <v>32501</v>
      </c>
      <c r="C38410" t="s">
        <v>33480</v>
      </c>
      <c r="D38410" t="e">
        <v>#N/A</v>
      </c>
      <c r="E38410"/>
      <c r="F38410"/>
      <c r="G38410"/>
      <c r="H38410"/>
      <c r="I38410"/>
      <c r="J38410"/>
      <c r="U38410" s="43"/>
      <c r="AE38410"/>
    </row>
    <row r="38411" spans="1:31">
      <c r="A38411">
        <v>92130</v>
      </c>
      <c r="B38411" t="s">
        <v>32502</v>
      </c>
      <c r="C38411" t="s">
        <v>33480</v>
      </c>
      <c r="D38411" t="e">
        <v>#N/A</v>
      </c>
      <c r="E38411"/>
      <c r="F38411"/>
      <c r="G38411"/>
      <c r="H38411"/>
      <c r="I38411"/>
      <c r="J38411"/>
      <c r="U38411" s="43"/>
      <c r="AE38411"/>
    </row>
    <row r="38412" spans="1:31">
      <c r="A38412">
        <v>92300</v>
      </c>
      <c r="B38412" t="s">
        <v>32503</v>
      </c>
      <c r="C38412" t="s">
        <v>33480</v>
      </c>
      <c r="D38412" t="e">
        <v>#N/A</v>
      </c>
      <c r="E38412"/>
      <c r="F38412"/>
      <c r="G38412"/>
      <c r="H38412"/>
      <c r="I38412"/>
      <c r="J38412"/>
      <c r="U38412" s="43"/>
      <c r="AE38412"/>
    </row>
    <row r="38413" spans="1:31">
      <c r="A38413">
        <v>92240</v>
      </c>
      <c r="B38413" t="s">
        <v>32504</v>
      </c>
      <c r="C38413" t="s">
        <v>33480</v>
      </c>
      <c r="D38413" t="e">
        <v>#N/A</v>
      </c>
      <c r="E38413"/>
      <c r="F38413"/>
      <c r="G38413"/>
      <c r="H38413"/>
      <c r="I38413"/>
      <c r="J38413"/>
      <c r="U38413" s="43"/>
      <c r="AE38413"/>
    </row>
    <row r="38414" spans="1:31">
      <c r="A38414">
        <v>92430</v>
      </c>
      <c r="B38414" t="s">
        <v>32505</v>
      </c>
      <c r="C38414" t="s">
        <v>33480</v>
      </c>
      <c r="D38414" t="e">
        <v>#N/A</v>
      </c>
      <c r="E38414"/>
      <c r="F38414"/>
      <c r="G38414"/>
      <c r="H38414"/>
      <c r="I38414"/>
      <c r="J38414"/>
      <c r="U38414" s="43"/>
      <c r="AE38414"/>
    </row>
    <row r="38415" spans="1:31">
      <c r="A38415">
        <v>92190</v>
      </c>
      <c r="B38415" t="s">
        <v>32506</v>
      </c>
      <c r="C38415" t="s">
        <v>33480</v>
      </c>
      <c r="D38415" t="e">
        <v>#N/A</v>
      </c>
      <c r="E38415"/>
      <c r="F38415"/>
      <c r="G38415"/>
      <c r="H38415"/>
      <c r="I38415"/>
      <c r="J38415"/>
      <c r="U38415" s="43"/>
      <c r="AE38415"/>
    </row>
    <row r="38416" spans="1:31">
      <c r="A38416">
        <v>92360</v>
      </c>
      <c r="B38416" t="s">
        <v>32506</v>
      </c>
      <c r="C38416" t="s">
        <v>33480</v>
      </c>
      <c r="D38416" t="e">
        <v>#N/A</v>
      </c>
      <c r="E38416"/>
      <c r="F38416"/>
      <c r="G38416"/>
      <c r="H38416"/>
      <c r="I38416"/>
      <c r="J38416"/>
      <c r="U38416" s="43"/>
      <c r="AE38416"/>
    </row>
    <row r="38417" spans="1:31">
      <c r="A38417">
        <v>92120</v>
      </c>
      <c r="B38417" t="s">
        <v>32507</v>
      </c>
      <c r="C38417" t="s">
        <v>33480</v>
      </c>
      <c r="D38417" t="e">
        <v>#N/A</v>
      </c>
      <c r="E38417"/>
      <c r="F38417"/>
      <c r="G38417"/>
      <c r="H38417"/>
      <c r="I38417"/>
      <c r="J38417"/>
      <c r="U38417" s="43"/>
      <c r="AE38417"/>
    </row>
    <row r="38418" spans="1:31">
      <c r="A38418">
        <v>92000</v>
      </c>
      <c r="B38418" t="s">
        <v>32508</v>
      </c>
      <c r="C38418" t="s">
        <v>33480</v>
      </c>
      <c r="D38418" t="s">
        <v>33476</v>
      </c>
      <c r="E38418"/>
      <c r="F38418"/>
      <c r="G38418"/>
      <c r="H38418"/>
      <c r="I38418"/>
      <c r="J38418"/>
      <c r="U38418" s="43"/>
      <c r="AE38418"/>
    </row>
    <row r="38419" spans="1:31">
      <c r="A38419">
        <v>92200</v>
      </c>
      <c r="B38419" t="s">
        <v>32509</v>
      </c>
      <c r="C38419" t="s">
        <v>33480</v>
      </c>
      <c r="D38419" t="e">
        <v>#N/A</v>
      </c>
      <c r="E38419"/>
      <c r="F38419"/>
      <c r="G38419"/>
      <c r="H38419"/>
      <c r="I38419"/>
      <c r="J38419"/>
      <c r="U38419" s="43"/>
      <c r="AE38419"/>
    </row>
    <row r="38420" spans="1:31">
      <c r="A38420">
        <v>92350</v>
      </c>
      <c r="B38420" t="s">
        <v>32510</v>
      </c>
      <c r="C38420" t="s">
        <v>33480</v>
      </c>
      <c r="D38420" t="e">
        <v>#N/A</v>
      </c>
      <c r="E38420"/>
      <c r="F38420"/>
      <c r="G38420"/>
      <c r="H38420"/>
      <c r="I38420"/>
      <c r="J38420"/>
      <c r="U38420" s="43"/>
      <c r="AE38420"/>
    </row>
    <row r="38421" spans="1:31">
      <c r="A38421">
        <v>92350</v>
      </c>
      <c r="B38421" t="s">
        <v>32510</v>
      </c>
      <c r="C38421" t="s">
        <v>33480</v>
      </c>
      <c r="D38421" t="e">
        <v>#N/A</v>
      </c>
      <c r="E38421"/>
      <c r="F38421"/>
      <c r="G38421"/>
      <c r="H38421"/>
      <c r="I38421"/>
      <c r="J38421"/>
      <c r="U38421" s="43"/>
      <c r="AE38421"/>
    </row>
    <row r="38422" spans="1:31">
      <c r="A38422">
        <v>92800</v>
      </c>
      <c r="B38422" t="s">
        <v>32511</v>
      </c>
      <c r="C38422" t="s">
        <v>33480</v>
      </c>
      <c r="D38422" t="e">
        <v>#N/A</v>
      </c>
      <c r="E38422"/>
      <c r="F38422"/>
      <c r="G38422"/>
      <c r="H38422"/>
      <c r="I38422"/>
      <c r="J38422"/>
      <c r="U38422" s="43"/>
      <c r="AE38422"/>
    </row>
    <row r="38423" spans="1:31">
      <c r="A38423">
        <v>92500</v>
      </c>
      <c r="B38423" t="s">
        <v>32512</v>
      </c>
      <c r="C38423" t="s">
        <v>33480</v>
      </c>
      <c r="D38423" t="e">
        <v>#N/A</v>
      </c>
      <c r="E38423"/>
      <c r="F38423"/>
      <c r="G38423"/>
      <c r="H38423"/>
      <c r="I38423"/>
      <c r="J38423"/>
      <c r="U38423" s="43"/>
      <c r="AE38423"/>
    </row>
    <row r="38424" spans="1:31">
      <c r="A38424">
        <v>92500</v>
      </c>
      <c r="B38424" t="s">
        <v>32512</v>
      </c>
      <c r="C38424" t="s">
        <v>33480</v>
      </c>
      <c r="D38424" t="e">
        <v>#N/A</v>
      </c>
      <c r="E38424"/>
      <c r="F38424"/>
      <c r="G38424"/>
      <c r="H38424"/>
      <c r="I38424"/>
      <c r="J38424"/>
      <c r="U38424" s="43"/>
      <c r="AE38424"/>
    </row>
    <row r="38425" spans="1:31">
      <c r="A38425">
        <v>92210</v>
      </c>
      <c r="B38425" t="s">
        <v>32513</v>
      </c>
      <c r="C38425" t="s">
        <v>33480</v>
      </c>
      <c r="D38425" t="e">
        <v>#N/A</v>
      </c>
      <c r="E38425"/>
      <c r="F38425"/>
      <c r="G38425"/>
      <c r="H38425"/>
      <c r="I38425"/>
      <c r="J38425"/>
      <c r="U38425" s="43"/>
      <c r="AE38425"/>
    </row>
    <row r="38426" spans="1:31">
      <c r="A38426">
        <v>92330</v>
      </c>
      <c r="B38426" t="s">
        <v>32514</v>
      </c>
      <c r="C38426" t="s">
        <v>33480</v>
      </c>
      <c r="D38426" t="e">
        <v>#N/A</v>
      </c>
      <c r="E38426"/>
      <c r="F38426"/>
      <c r="G38426"/>
      <c r="H38426"/>
      <c r="I38426"/>
      <c r="J38426"/>
      <c r="U38426" s="43"/>
      <c r="AE38426"/>
    </row>
    <row r="38427" spans="1:31">
      <c r="A38427">
        <v>92310</v>
      </c>
      <c r="B38427" t="s">
        <v>32515</v>
      </c>
      <c r="C38427" t="s">
        <v>33480</v>
      </c>
      <c r="D38427" t="e">
        <v>#N/A</v>
      </c>
      <c r="E38427"/>
      <c r="F38427"/>
      <c r="G38427"/>
      <c r="H38427"/>
      <c r="I38427"/>
      <c r="J38427"/>
      <c r="U38427" s="43"/>
      <c r="AE38427"/>
    </row>
    <row r="38428" spans="1:31">
      <c r="A38428">
        <v>92150</v>
      </c>
      <c r="B38428" t="s">
        <v>32516</v>
      </c>
      <c r="C38428" t="s">
        <v>33480</v>
      </c>
      <c r="D38428" t="e">
        <v>#N/A</v>
      </c>
      <c r="E38428"/>
      <c r="F38428"/>
      <c r="G38428"/>
      <c r="H38428"/>
      <c r="I38428"/>
      <c r="J38428"/>
      <c r="U38428" s="43"/>
      <c r="AE38428"/>
    </row>
    <row r="38429" spans="1:31">
      <c r="A38429">
        <v>92170</v>
      </c>
      <c r="B38429" t="s">
        <v>32517</v>
      </c>
      <c r="C38429" t="s">
        <v>33480</v>
      </c>
      <c r="D38429" t="e">
        <v>#N/A</v>
      </c>
      <c r="E38429"/>
      <c r="F38429"/>
      <c r="G38429"/>
      <c r="H38429"/>
      <c r="I38429"/>
      <c r="J38429"/>
      <c r="U38429" s="43"/>
      <c r="AE38429"/>
    </row>
    <row r="38430" spans="1:31">
      <c r="A38430">
        <v>92420</v>
      </c>
      <c r="B38430" t="s">
        <v>32518</v>
      </c>
      <c r="C38430" t="s">
        <v>33480</v>
      </c>
      <c r="D38430" t="e">
        <v>#N/A</v>
      </c>
      <c r="E38430"/>
      <c r="F38430"/>
      <c r="G38430"/>
      <c r="H38430"/>
      <c r="I38430"/>
      <c r="J38430"/>
      <c r="U38430" s="43"/>
      <c r="AE38430"/>
    </row>
    <row r="38431" spans="1:31">
      <c r="A38431">
        <v>92410</v>
      </c>
      <c r="B38431" t="s">
        <v>32519</v>
      </c>
      <c r="C38431" t="s">
        <v>33480</v>
      </c>
      <c r="D38431" t="e">
        <v>#N/A</v>
      </c>
      <c r="E38431"/>
      <c r="F38431"/>
      <c r="G38431"/>
      <c r="H38431"/>
      <c r="I38431"/>
      <c r="J38431"/>
      <c r="U38431" s="43"/>
      <c r="AE38431"/>
    </row>
    <row r="38432" spans="1:31">
      <c r="A38432">
        <v>92390</v>
      </c>
      <c r="B38432" t="s">
        <v>32520</v>
      </c>
      <c r="C38432" t="s">
        <v>33480</v>
      </c>
      <c r="D38432" t="e">
        <v>#N/A</v>
      </c>
      <c r="E38432"/>
      <c r="F38432"/>
      <c r="G38432"/>
      <c r="H38432"/>
      <c r="I38432"/>
      <c r="J38432"/>
      <c r="U38432" s="43"/>
      <c r="AE38432"/>
    </row>
    <row r="38433" spans="1:31">
      <c r="A38433">
        <v>93300</v>
      </c>
      <c r="B38433" t="s">
        <v>32521</v>
      </c>
      <c r="C38433" t="s">
        <v>33480</v>
      </c>
      <c r="D38433" t="e">
        <v>#N/A</v>
      </c>
      <c r="E38433"/>
      <c r="F38433"/>
      <c r="G38433"/>
      <c r="H38433"/>
      <c r="I38433"/>
      <c r="J38433"/>
      <c r="U38433" s="43"/>
      <c r="AE38433"/>
    </row>
    <row r="38434" spans="1:31">
      <c r="A38434">
        <v>93600</v>
      </c>
      <c r="B38434" t="s">
        <v>32522</v>
      </c>
      <c r="C38434" t="s">
        <v>33480</v>
      </c>
      <c r="D38434" t="e">
        <v>#N/A</v>
      </c>
      <c r="E38434"/>
      <c r="F38434"/>
      <c r="G38434"/>
      <c r="H38434"/>
      <c r="I38434"/>
      <c r="J38434"/>
      <c r="U38434" s="43"/>
      <c r="AE38434"/>
    </row>
    <row r="38435" spans="1:31">
      <c r="A38435">
        <v>93170</v>
      </c>
      <c r="B38435" t="s">
        <v>32523</v>
      </c>
      <c r="C38435" t="s">
        <v>33480</v>
      </c>
      <c r="D38435" t="e">
        <v>#N/A</v>
      </c>
      <c r="E38435"/>
      <c r="F38435"/>
      <c r="G38435"/>
      <c r="H38435"/>
      <c r="I38435"/>
      <c r="J38435"/>
      <c r="U38435" s="43"/>
      <c r="AE38435"/>
    </row>
    <row r="38436" spans="1:31">
      <c r="A38436">
        <v>93150</v>
      </c>
      <c r="B38436" t="s">
        <v>32524</v>
      </c>
      <c r="C38436" t="s">
        <v>33480</v>
      </c>
      <c r="D38436" t="e">
        <v>#N/A</v>
      </c>
      <c r="E38436"/>
      <c r="F38436"/>
      <c r="G38436"/>
      <c r="H38436"/>
      <c r="I38436"/>
      <c r="J38436"/>
      <c r="U38436" s="43"/>
      <c r="AE38436"/>
    </row>
    <row r="38437" spans="1:31">
      <c r="A38437">
        <v>93000</v>
      </c>
      <c r="B38437" t="s">
        <v>32525</v>
      </c>
      <c r="C38437" t="s">
        <v>33480</v>
      </c>
      <c r="D38437" t="e">
        <v>#N/A</v>
      </c>
      <c r="E38437"/>
      <c r="F38437"/>
      <c r="G38437"/>
      <c r="H38437"/>
      <c r="I38437"/>
      <c r="J38437"/>
      <c r="U38437" s="43"/>
      <c r="AE38437"/>
    </row>
    <row r="38438" spans="1:31">
      <c r="A38438">
        <v>93140</v>
      </c>
      <c r="B38438" t="s">
        <v>32526</v>
      </c>
      <c r="C38438" t="s">
        <v>33480</v>
      </c>
      <c r="D38438" t="e">
        <v>#N/A</v>
      </c>
      <c r="E38438"/>
      <c r="F38438"/>
      <c r="G38438"/>
      <c r="H38438"/>
      <c r="I38438"/>
      <c r="J38438"/>
      <c r="U38438" s="43"/>
      <c r="AE38438"/>
    </row>
    <row r="38439" spans="1:31">
      <c r="A38439">
        <v>93350</v>
      </c>
      <c r="B38439" t="s">
        <v>32527</v>
      </c>
      <c r="C38439" t="s">
        <v>33480</v>
      </c>
      <c r="D38439" t="e">
        <v>#N/A</v>
      </c>
      <c r="E38439"/>
      <c r="F38439"/>
      <c r="G38439"/>
      <c r="H38439"/>
      <c r="I38439"/>
      <c r="J38439"/>
      <c r="U38439" s="43"/>
      <c r="AE38439"/>
    </row>
    <row r="38440" spans="1:31">
      <c r="A38440">
        <v>93390</v>
      </c>
      <c r="B38440" t="s">
        <v>32528</v>
      </c>
      <c r="C38440" t="s">
        <v>33480</v>
      </c>
      <c r="D38440" t="e">
        <v>#N/A</v>
      </c>
      <c r="E38440"/>
      <c r="F38440"/>
      <c r="G38440"/>
      <c r="H38440"/>
      <c r="I38440"/>
      <c r="J38440"/>
      <c r="U38440" s="43"/>
      <c r="AE38440"/>
    </row>
    <row r="38441" spans="1:31">
      <c r="A38441">
        <v>93470</v>
      </c>
      <c r="B38441" t="s">
        <v>32529</v>
      </c>
      <c r="C38441" t="s">
        <v>33480</v>
      </c>
      <c r="D38441" t="e">
        <v>#N/A</v>
      </c>
      <c r="E38441"/>
      <c r="F38441"/>
      <c r="G38441"/>
      <c r="H38441"/>
      <c r="I38441"/>
      <c r="J38441"/>
      <c r="U38441" s="43"/>
      <c r="AE38441"/>
    </row>
    <row r="38442" spans="1:31">
      <c r="A38442">
        <v>93120</v>
      </c>
      <c r="B38442" t="s">
        <v>32530</v>
      </c>
      <c r="C38442" t="s">
        <v>33480</v>
      </c>
      <c r="D38442" t="e">
        <v>#N/A</v>
      </c>
      <c r="E38442"/>
      <c r="F38442"/>
      <c r="G38442"/>
      <c r="H38442"/>
      <c r="I38442"/>
      <c r="J38442"/>
      <c r="U38442" s="43"/>
      <c r="AE38442"/>
    </row>
    <row r="38443" spans="1:31">
      <c r="A38443">
        <v>93700</v>
      </c>
      <c r="B38443" t="s">
        <v>32531</v>
      </c>
      <c r="C38443" t="s">
        <v>33480</v>
      </c>
      <c r="D38443" t="e">
        <v>#N/A</v>
      </c>
      <c r="E38443"/>
      <c r="F38443"/>
      <c r="G38443"/>
      <c r="H38443"/>
      <c r="I38443"/>
      <c r="J38443"/>
      <c r="U38443" s="43"/>
      <c r="AE38443"/>
    </row>
    <row r="38444" spans="1:31">
      <c r="A38444">
        <v>93440</v>
      </c>
      <c r="B38444" t="s">
        <v>32532</v>
      </c>
      <c r="C38444" t="s">
        <v>33480</v>
      </c>
      <c r="D38444" t="e">
        <v>#N/A</v>
      </c>
      <c r="E38444"/>
      <c r="F38444"/>
      <c r="G38444"/>
      <c r="H38444"/>
      <c r="I38444"/>
      <c r="J38444"/>
      <c r="U38444" s="43"/>
      <c r="AE38444"/>
    </row>
    <row r="38445" spans="1:31">
      <c r="A38445">
        <v>93800</v>
      </c>
      <c r="B38445" t="s">
        <v>32533</v>
      </c>
      <c r="C38445" t="s">
        <v>33480</v>
      </c>
      <c r="D38445" t="s">
        <v>33476</v>
      </c>
      <c r="E38445"/>
      <c r="F38445"/>
      <c r="G38445"/>
      <c r="H38445"/>
      <c r="I38445"/>
      <c r="J38445"/>
      <c r="U38445" s="43"/>
      <c r="AE38445"/>
    </row>
    <row r="38446" spans="1:31">
      <c r="A38446">
        <v>93220</v>
      </c>
      <c r="B38446" t="s">
        <v>32534</v>
      </c>
      <c r="C38446" t="s">
        <v>33480</v>
      </c>
      <c r="D38446" t="s">
        <v>33476</v>
      </c>
      <c r="E38446"/>
      <c r="F38446"/>
      <c r="G38446"/>
      <c r="H38446"/>
      <c r="I38446"/>
      <c r="J38446"/>
      <c r="U38446" s="43"/>
      <c r="AE38446"/>
    </row>
    <row r="38447" spans="1:31">
      <c r="A38447">
        <v>93460</v>
      </c>
      <c r="B38447" t="s">
        <v>32535</v>
      </c>
      <c r="C38447" t="s">
        <v>33480</v>
      </c>
      <c r="D38447" t="e">
        <v>#N/A</v>
      </c>
      <c r="E38447"/>
      <c r="F38447"/>
      <c r="G38447"/>
      <c r="H38447"/>
      <c r="I38447"/>
      <c r="J38447"/>
      <c r="U38447" s="43"/>
      <c r="AE38447"/>
    </row>
    <row r="38448" spans="1:31">
      <c r="A38448">
        <v>93450</v>
      </c>
      <c r="B38448" t="s">
        <v>32536</v>
      </c>
      <c r="C38448" t="s">
        <v>33480</v>
      </c>
      <c r="D38448" t="e">
        <v>#N/A</v>
      </c>
      <c r="E38448"/>
      <c r="F38448"/>
      <c r="G38448"/>
      <c r="H38448"/>
      <c r="I38448"/>
      <c r="J38448"/>
      <c r="U38448" s="43"/>
      <c r="AE38448"/>
    </row>
    <row r="38449" spans="1:31">
      <c r="A38449">
        <v>93260</v>
      </c>
      <c r="B38449" t="s">
        <v>32537</v>
      </c>
      <c r="C38449" t="s">
        <v>33480</v>
      </c>
      <c r="D38449" t="e">
        <v>#N/A</v>
      </c>
      <c r="E38449"/>
      <c r="F38449"/>
      <c r="G38449"/>
      <c r="H38449"/>
      <c r="I38449"/>
      <c r="J38449"/>
      <c r="U38449" s="43"/>
      <c r="AE38449"/>
    </row>
    <row r="38450" spans="1:31">
      <c r="A38450">
        <v>93190</v>
      </c>
      <c r="B38450" t="s">
        <v>32538</v>
      </c>
      <c r="C38450" t="s">
        <v>33480</v>
      </c>
      <c r="D38450" t="e">
        <v>#N/A</v>
      </c>
      <c r="E38450"/>
      <c r="F38450"/>
      <c r="G38450"/>
      <c r="H38450"/>
      <c r="I38450"/>
      <c r="J38450"/>
      <c r="U38450" s="43"/>
      <c r="AE38450"/>
    </row>
    <row r="38451" spans="1:31">
      <c r="A38451">
        <v>93370</v>
      </c>
      <c r="B38451" t="s">
        <v>32539</v>
      </c>
      <c r="C38451" t="s">
        <v>33480</v>
      </c>
      <c r="D38451" t="e">
        <v>#N/A</v>
      </c>
      <c r="E38451"/>
      <c r="F38451"/>
      <c r="G38451"/>
      <c r="H38451"/>
      <c r="I38451"/>
      <c r="J38451"/>
      <c r="U38451" s="43"/>
      <c r="AE38451"/>
    </row>
    <row r="38452" spans="1:31">
      <c r="A38452">
        <v>93100</v>
      </c>
      <c r="B38452" t="s">
        <v>10034</v>
      </c>
      <c r="C38452" t="s">
        <v>33480</v>
      </c>
      <c r="D38452" t="s">
        <v>33476</v>
      </c>
      <c r="E38452"/>
      <c r="F38452"/>
      <c r="G38452"/>
      <c r="H38452"/>
      <c r="I38452"/>
      <c r="J38452"/>
      <c r="U38452" s="43"/>
      <c r="AE38452"/>
    </row>
    <row r="38453" spans="1:31">
      <c r="A38453">
        <v>93360</v>
      </c>
      <c r="B38453" t="s">
        <v>32540</v>
      </c>
      <c r="C38453" t="s">
        <v>33480</v>
      </c>
      <c r="D38453" t="e">
        <v>#N/A</v>
      </c>
      <c r="E38453"/>
      <c r="F38453"/>
      <c r="G38453"/>
      <c r="H38453"/>
      <c r="I38453"/>
      <c r="J38453"/>
      <c r="U38453" s="43"/>
      <c r="AE38453"/>
    </row>
    <row r="38454" spans="1:31">
      <c r="A38454">
        <v>93330</v>
      </c>
      <c r="B38454" t="s">
        <v>32541</v>
      </c>
      <c r="C38454" t="s">
        <v>33480</v>
      </c>
      <c r="D38454" t="e">
        <v>#N/A</v>
      </c>
      <c r="E38454"/>
      <c r="F38454"/>
      <c r="G38454"/>
      <c r="H38454"/>
      <c r="I38454"/>
      <c r="J38454"/>
      <c r="U38454" s="43"/>
      <c r="AE38454"/>
    </row>
    <row r="38455" spans="1:31">
      <c r="A38455">
        <v>93160</v>
      </c>
      <c r="B38455" t="s">
        <v>32542</v>
      </c>
      <c r="C38455" t="s">
        <v>33480</v>
      </c>
      <c r="D38455" t="e">
        <v>#N/A</v>
      </c>
      <c r="E38455"/>
      <c r="F38455"/>
      <c r="G38455"/>
      <c r="H38455"/>
      <c r="I38455"/>
      <c r="J38455"/>
      <c r="U38455" s="43"/>
      <c r="AE38455"/>
    </row>
    <row r="38456" spans="1:31">
      <c r="A38456">
        <v>93130</v>
      </c>
      <c r="B38456" t="s">
        <v>32543</v>
      </c>
      <c r="C38456" t="s">
        <v>33480</v>
      </c>
      <c r="D38456" t="e">
        <v>#N/A</v>
      </c>
      <c r="E38456"/>
      <c r="F38456"/>
      <c r="G38456"/>
      <c r="H38456"/>
      <c r="I38456"/>
      <c r="J38456"/>
      <c r="U38456" s="43"/>
      <c r="AE38456"/>
    </row>
    <row r="38457" spans="1:31">
      <c r="A38457">
        <v>93500</v>
      </c>
      <c r="B38457" t="s">
        <v>32544</v>
      </c>
      <c r="C38457" t="s">
        <v>33480</v>
      </c>
      <c r="D38457" t="e">
        <v>#N/A</v>
      </c>
      <c r="E38457"/>
      <c r="F38457"/>
      <c r="G38457"/>
      <c r="H38457"/>
      <c r="I38457"/>
      <c r="J38457"/>
      <c r="U38457" s="43"/>
      <c r="AE38457"/>
    </row>
    <row r="38458" spans="1:31">
      <c r="A38458">
        <v>93320</v>
      </c>
      <c r="B38458" t="s">
        <v>32545</v>
      </c>
      <c r="C38458" t="s">
        <v>33480</v>
      </c>
      <c r="D38458" t="e">
        <v>#N/A</v>
      </c>
      <c r="E38458"/>
      <c r="F38458"/>
      <c r="G38458"/>
      <c r="H38458"/>
      <c r="I38458"/>
      <c r="J38458"/>
      <c r="U38458" s="43"/>
      <c r="AE38458"/>
    </row>
    <row r="38459" spans="1:31">
      <c r="A38459">
        <v>93380</v>
      </c>
      <c r="B38459" t="s">
        <v>32546</v>
      </c>
      <c r="C38459" t="s">
        <v>33480</v>
      </c>
      <c r="D38459" t="e">
        <v>#N/A</v>
      </c>
      <c r="E38459"/>
      <c r="F38459"/>
      <c r="G38459"/>
      <c r="H38459"/>
      <c r="I38459"/>
      <c r="J38459"/>
      <c r="U38459" s="43"/>
      <c r="AE38459"/>
    </row>
    <row r="38460" spans="1:31">
      <c r="A38460">
        <v>93310</v>
      </c>
      <c r="B38460" t="s">
        <v>32547</v>
      </c>
      <c r="C38460" t="s">
        <v>33480</v>
      </c>
      <c r="D38460" t="e">
        <v>#N/A</v>
      </c>
      <c r="E38460"/>
      <c r="F38460"/>
      <c r="G38460"/>
      <c r="H38460"/>
      <c r="I38460"/>
      <c r="J38460"/>
      <c r="U38460" s="43"/>
      <c r="AE38460"/>
    </row>
    <row r="38461" spans="1:31">
      <c r="A38461">
        <v>93340</v>
      </c>
      <c r="B38461" t="s">
        <v>32548</v>
      </c>
      <c r="C38461" t="s">
        <v>33480</v>
      </c>
      <c r="D38461" t="e">
        <v>#N/A</v>
      </c>
      <c r="E38461"/>
      <c r="F38461"/>
      <c r="G38461"/>
      <c r="H38461"/>
      <c r="I38461"/>
      <c r="J38461"/>
      <c r="U38461" s="43"/>
      <c r="AE38461"/>
    </row>
    <row r="38462" spans="1:31">
      <c r="A38462">
        <v>93230</v>
      </c>
      <c r="B38462" t="s">
        <v>32549</v>
      </c>
      <c r="C38462" t="s">
        <v>33480</v>
      </c>
      <c r="D38462" t="e">
        <v>#N/A</v>
      </c>
      <c r="E38462"/>
      <c r="F38462"/>
      <c r="G38462"/>
      <c r="H38462"/>
      <c r="I38462"/>
      <c r="J38462"/>
      <c r="U38462" s="43"/>
      <c r="AE38462"/>
    </row>
    <row r="38463" spans="1:31">
      <c r="A38463">
        <v>93110</v>
      </c>
      <c r="B38463" t="s">
        <v>32550</v>
      </c>
      <c r="C38463" t="s">
        <v>33480</v>
      </c>
      <c r="D38463" t="e">
        <v>#N/A</v>
      </c>
      <c r="E38463"/>
      <c r="F38463"/>
      <c r="G38463"/>
      <c r="H38463"/>
      <c r="I38463"/>
      <c r="J38463"/>
      <c r="U38463" s="43"/>
      <c r="AE38463"/>
    </row>
    <row r="38464" spans="1:31">
      <c r="A38464">
        <v>93200</v>
      </c>
      <c r="B38464" t="s">
        <v>4064</v>
      </c>
      <c r="C38464" t="s">
        <v>33480</v>
      </c>
      <c r="D38464" t="e">
        <v>#N/A</v>
      </c>
      <c r="E38464"/>
      <c r="F38464"/>
      <c r="G38464"/>
      <c r="H38464"/>
      <c r="I38464"/>
      <c r="J38464"/>
      <c r="U38464" s="43"/>
      <c r="AE38464"/>
    </row>
    <row r="38465" spans="1:31">
      <c r="A38465">
        <v>93210</v>
      </c>
      <c r="B38465" t="s">
        <v>4064</v>
      </c>
      <c r="C38465" t="s">
        <v>33480</v>
      </c>
      <c r="D38465" t="e">
        <v>#N/A</v>
      </c>
      <c r="E38465"/>
      <c r="F38465"/>
      <c r="G38465"/>
      <c r="H38465"/>
      <c r="I38465"/>
      <c r="J38465"/>
      <c r="U38465" s="43"/>
      <c r="AE38465"/>
    </row>
    <row r="38466" spans="1:31">
      <c r="A38466">
        <v>93400</v>
      </c>
      <c r="B38466" t="s">
        <v>32551</v>
      </c>
      <c r="C38466" t="s">
        <v>33480</v>
      </c>
      <c r="D38466" t="e">
        <v>#N/A</v>
      </c>
      <c r="E38466"/>
      <c r="F38466"/>
      <c r="G38466"/>
      <c r="H38466"/>
      <c r="I38466"/>
      <c r="J38466"/>
      <c r="U38466" s="43"/>
      <c r="AE38466"/>
    </row>
    <row r="38467" spans="1:31">
      <c r="A38467">
        <v>93270</v>
      </c>
      <c r="B38467" t="s">
        <v>32552</v>
      </c>
      <c r="C38467" t="s">
        <v>33480</v>
      </c>
      <c r="D38467" t="e">
        <v>#N/A</v>
      </c>
      <c r="E38467"/>
      <c r="F38467"/>
      <c r="G38467"/>
      <c r="H38467"/>
      <c r="I38467"/>
      <c r="J38467"/>
      <c r="U38467" s="43"/>
      <c r="AE38467"/>
    </row>
    <row r="38468" spans="1:31">
      <c r="A38468">
        <v>93240</v>
      </c>
      <c r="B38468" t="s">
        <v>32553</v>
      </c>
      <c r="C38468" t="s">
        <v>33480</v>
      </c>
      <c r="D38468" t="s">
        <v>33476</v>
      </c>
      <c r="E38468"/>
      <c r="F38468"/>
      <c r="G38468"/>
      <c r="H38468"/>
      <c r="I38468"/>
      <c r="J38468"/>
      <c r="U38468" s="43"/>
      <c r="AE38468"/>
    </row>
    <row r="38469" spans="1:31">
      <c r="A38469">
        <v>93290</v>
      </c>
      <c r="B38469" t="s">
        <v>32554</v>
      </c>
      <c r="C38469" t="s">
        <v>33480</v>
      </c>
      <c r="D38469" t="e">
        <v>#N/A</v>
      </c>
      <c r="E38469"/>
      <c r="F38469"/>
      <c r="G38469"/>
      <c r="H38469"/>
      <c r="I38469"/>
      <c r="J38469"/>
      <c r="U38469" s="43"/>
      <c r="AE38469"/>
    </row>
    <row r="38470" spans="1:31">
      <c r="A38470">
        <v>93410</v>
      </c>
      <c r="B38470" t="s">
        <v>32555</v>
      </c>
      <c r="C38470" t="s">
        <v>33480</v>
      </c>
      <c r="D38470" t="e">
        <v>#N/A</v>
      </c>
      <c r="E38470"/>
      <c r="F38470"/>
      <c r="G38470"/>
      <c r="H38470"/>
      <c r="I38470"/>
      <c r="J38470"/>
      <c r="U38470" s="43"/>
      <c r="AE38470"/>
    </row>
    <row r="38471" spans="1:31">
      <c r="A38471">
        <v>93250</v>
      </c>
      <c r="B38471" t="s">
        <v>32556</v>
      </c>
      <c r="C38471" t="s">
        <v>33480</v>
      </c>
      <c r="D38471" t="e">
        <v>#N/A</v>
      </c>
      <c r="E38471"/>
      <c r="F38471"/>
      <c r="G38471"/>
      <c r="H38471"/>
      <c r="I38471"/>
      <c r="J38471"/>
      <c r="U38471" s="43"/>
      <c r="AE38471"/>
    </row>
    <row r="38472" spans="1:31">
      <c r="A38472">
        <v>93420</v>
      </c>
      <c r="B38472" t="s">
        <v>4153</v>
      </c>
      <c r="C38472" t="s">
        <v>33480</v>
      </c>
      <c r="D38472" t="s">
        <v>33476</v>
      </c>
      <c r="E38472"/>
      <c r="F38472"/>
      <c r="G38472"/>
      <c r="H38472"/>
      <c r="I38472"/>
      <c r="J38472"/>
      <c r="U38472" s="43"/>
      <c r="AE38472"/>
    </row>
    <row r="38473" spans="1:31">
      <c r="A38473">
        <v>93430</v>
      </c>
      <c r="B38473" t="s">
        <v>32557</v>
      </c>
      <c r="C38473" t="s">
        <v>33480</v>
      </c>
      <c r="D38473" t="e">
        <v>#N/A</v>
      </c>
      <c r="E38473"/>
      <c r="F38473"/>
      <c r="G38473"/>
      <c r="H38473"/>
      <c r="I38473"/>
      <c r="J38473"/>
      <c r="U38473" s="43"/>
      <c r="AE38473"/>
    </row>
    <row r="38474" spans="1:31">
      <c r="A38474">
        <v>94480</v>
      </c>
      <c r="B38474" t="s">
        <v>32558</v>
      </c>
      <c r="C38474" t="s">
        <v>33480</v>
      </c>
      <c r="D38474" t="e">
        <v>#N/A</v>
      </c>
      <c r="E38474"/>
      <c r="F38474"/>
      <c r="G38474"/>
      <c r="H38474"/>
      <c r="I38474"/>
      <c r="J38474"/>
      <c r="U38474" s="43"/>
      <c r="AE38474"/>
    </row>
    <row r="38475" spans="1:31">
      <c r="A38475">
        <v>94140</v>
      </c>
      <c r="B38475" t="s">
        <v>32559</v>
      </c>
      <c r="C38475" t="s">
        <v>33480</v>
      </c>
      <c r="D38475" t="e">
        <v>#N/A</v>
      </c>
      <c r="E38475"/>
      <c r="F38475"/>
      <c r="G38475"/>
      <c r="H38475"/>
      <c r="I38475"/>
      <c r="J38475"/>
      <c r="U38475" s="43"/>
      <c r="AE38475"/>
    </row>
    <row r="38476" spans="1:31">
      <c r="A38476">
        <v>94110</v>
      </c>
      <c r="B38476" t="s">
        <v>32560</v>
      </c>
      <c r="C38476" t="s">
        <v>33480</v>
      </c>
      <c r="D38476" t="e">
        <v>#N/A</v>
      </c>
      <c r="E38476"/>
      <c r="F38476"/>
      <c r="G38476"/>
      <c r="H38476"/>
      <c r="I38476"/>
      <c r="J38476"/>
      <c r="U38476" s="43"/>
      <c r="AE38476"/>
    </row>
    <row r="38477" spans="1:31">
      <c r="A38477">
        <v>94470</v>
      </c>
      <c r="B38477" t="s">
        <v>32561</v>
      </c>
      <c r="C38477" t="s">
        <v>33480</v>
      </c>
      <c r="D38477" t="e">
        <v>#N/A</v>
      </c>
      <c r="E38477"/>
      <c r="F38477"/>
      <c r="G38477"/>
      <c r="H38477"/>
      <c r="I38477"/>
      <c r="J38477"/>
      <c r="U38477" s="43"/>
      <c r="AE38477"/>
    </row>
    <row r="38478" spans="1:31">
      <c r="A38478">
        <v>94380</v>
      </c>
      <c r="B38478" t="s">
        <v>32562</v>
      </c>
      <c r="C38478" t="s">
        <v>33480</v>
      </c>
      <c r="D38478" t="e">
        <v>#N/A</v>
      </c>
      <c r="E38478"/>
      <c r="F38478"/>
      <c r="G38478"/>
      <c r="H38478"/>
      <c r="I38478"/>
      <c r="J38478"/>
      <c r="U38478" s="43"/>
      <c r="AE38478"/>
    </row>
    <row r="38479" spans="1:31">
      <c r="A38479">
        <v>94360</v>
      </c>
      <c r="B38479" t="s">
        <v>32563</v>
      </c>
      <c r="C38479" t="s">
        <v>33480</v>
      </c>
      <c r="D38479" t="e">
        <v>#N/A</v>
      </c>
      <c r="E38479"/>
      <c r="F38479"/>
      <c r="G38479"/>
      <c r="H38479"/>
      <c r="I38479"/>
      <c r="J38479"/>
      <c r="U38479" s="43"/>
      <c r="AE38479"/>
    </row>
    <row r="38480" spans="1:31">
      <c r="A38480">
        <v>94230</v>
      </c>
      <c r="B38480" t="s">
        <v>32564</v>
      </c>
      <c r="C38480" t="s">
        <v>33480</v>
      </c>
      <c r="D38480" t="e">
        <v>#N/A</v>
      </c>
      <c r="E38480"/>
      <c r="F38480"/>
      <c r="G38480"/>
      <c r="H38480"/>
      <c r="I38480"/>
      <c r="J38480"/>
      <c r="U38480" s="43"/>
      <c r="AE38480"/>
    </row>
    <row r="38481" spans="1:31">
      <c r="A38481">
        <v>94500</v>
      </c>
      <c r="B38481" t="s">
        <v>32565</v>
      </c>
      <c r="C38481" t="s">
        <v>33480</v>
      </c>
      <c r="D38481" t="e">
        <v>#N/A</v>
      </c>
      <c r="E38481"/>
      <c r="F38481"/>
      <c r="G38481"/>
      <c r="H38481"/>
      <c r="I38481"/>
      <c r="J38481"/>
      <c r="U38481" s="43"/>
      <c r="AE38481"/>
    </row>
    <row r="38482" spans="1:31">
      <c r="A38482">
        <v>94500</v>
      </c>
      <c r="B38482" t="s">
        <v>32565</v>
      </c>
      <c r="C38482" t="s">
        <v>33480</v>
      </c>
      <c r="D38482" t="e">
        <v>#N/A</v>
      </c>
      <c r="E38482"/>
      <c r="F38482"/>
      <c r="G38482"/>
      <c r="H38482"/>
      <c r="I38482"/>
      <c r="J38482"/>
      <c r="U38482" s="43"/>
      <c r="AE38482"/>
    </row>
    <row r="38483" spans="1:31">
      <c r="A38483">
        <v>94220</v>
      </c>
      <c r="B38483" t="s">
        <v>32566</v>
      </c>
      <c r="C38483" t="s">
        <v>33480</v>
      </c>
      <c r="D38483" t="e">
        <v>#N/A</v>
      </c>
      <c r="E38483"/>
      <c r="F38483"/>
      <c r="G38483"/>
      <c r="H38483"/>
      <c r="I38483"/>
      <c r="J38483"/>
      <c r="U38483" s="43"/>
      <c r="AE38483"/>
    </row>
    <row r="38484" spans="1:31">
      <c r="A38484">
        <v>94430</v>
      </c>
      <c r="B38484" t="s">
        <v>32567</v>
      </c>
      <c r="C38484" t="s">
        <v>33480</v>
      </c>
      <c r="D38484" t="s">
        <v>33476</v>
      </c>
      <c r="E38484"/>
      <c r="F38484"/>
      <c r="G38484"/>
      <c r="H38484"/>
      <c r="I38484"/>
      <c r="J38484"/>
      <c r="U38484" s="43"/>
      <c r="AE38484"/>
    </row>
    <row r="38485" spans="1:31">
      <c r="A38485">
        <v>94550</v>
      </c>
      <c r="B38485" t="s">
        <v>32568</v>
      </c>
      <c r="C38485" t="s">
        <v>33480</v>
      </c>
      <c r="D38485" t="e">
        <v>#N/A</v>
      </c>
      <c r="E38485"/>
      <c r="F38485"/>
      <c r="G38485"/>
      <c r="H38485"/>
      <c r="I38485"/>
      <c r="J38485"/>
      <c r="U38485" s="43"/>
      <c r="AE38485"/>
    </row>
    <row r="38486" spans="1:31">
      <c r="A38486">
        <v>94600</v>
      </c>
      <c r="B38486" t="s">
        <v>32569</v>
      </c>
      <c r="C38486" t="s">
        <v>33480</v>
      </c>
      <c r="D38486" t="e">
        <v>#N/A</v>
      </c>
      <c r="E38486"/>
      <c r="F38486"/>
      <c r="G38486"/>
      <c r="H38486"/>
      <c r="I38486"/>
      <c r="J38486"/>
      <c r="U38486" s="43"/>
      <c r="AE38486"/>
    </row>
    <row r="38487" spans="1:31">
      <c r="A38487">
        <v>94000</v>
      </c>
      <c r="B38487" t="s">
        <v>32570</v>
      </c>
      <c r="C38487" t="s">
        <v>33480</v>
      </c>
      <c r="D38487" t="s">
        <v>33482</v>
      </c>
      <c r="E38487"/>
      <c r="F38487"/>
      <c r="G38487"/>
      <c r="H38487"/>
      <c r="I38487"/>
      <c r="J38487"/>
      <c r="U38487" s="43"/>
      <c r="AE38487"/>
    </row>
    <row r="38488" spans="1:31">
      <c r="A38488">
        <v>94120</v>
      </c>
      <c r="B38488" t="s">
        <v>32571</v>
      </c>
      <c r="C38488" t="s">
        <v>33480</v>
      </c>
      <c r="D38488" t="e">
        <v>#N/A</v>
      </c>
      <c r="E38488"/>
      <c r="F38488"/>
      <c r="G38488"/>
      <c r="H38488"/>
      <c r="I38488"/>
      <c r="J38488"/>
      <c r="U38488" s="43"/>
      <c r="AE38488"/>
    </row>
    <row r="38489" spans="1:31">
      <c r="A38489">
        <v>94260</v>
      </c>
      <c r="B38489" t="s">
        <v>6886</v>
      </c>
      <c r="C38489" t="s">
        <v>33480</v>
      </c>
      <c r="D38489" t="e">
        <v>#N/A</v>
      </c>
      <c r="E38489"/>
      <c r="F38489"/>
      <c r="G38489"/>
      <c r="H38489"/>
      <c r="I38489"/>
      <c r="J38489"/>
      <c r="U38489" s="43"/>
      <c r="AE38489"/>
    </row>
    <row r="38490" spans="1:31">
      <c r="A38490">
        <v>94250</v>
      </c>
      <c r="B38490" t="s">
        <v>32572</v>
      </c>
      <c r="C38490" t="s">
        <v>33480</v>
      </c>
      <c r="D38490" t="e">
        <v>#N/A</v>
      </c>
      <c r="E38490"/>
      <c r="F38490"/>
      <c r="G38490"/>
      <c r="H38490"/>
      <c r="I38490"/>
      <c r="J38490"/>
      <c r="U38490" s="43"/>
      <c r="AE38490"/>
    </row>
    <row r="38491" spans="1:31">
      <c r="A38491">
        <v>94240</v>
      </c>
      <c r="B38491" t="s">
        <v>32573</v>
      </c>
      <c r="C38491" t="s">
        <v>33480</v>
      </c>
      <c r="D38491" t="e">
        <v>#N/A</v>
      </c>
      <c r="E38491"/>
      <c r="F38491"/>
      <c r="G38491"/>
      <c r="H38491"/>
      <c r="I38491"/>
      <c r="J38491"/>
      <c r="U38491" s="43"/>
      <c r="AE38491"/>
    </row>
    <row r="38492" spans="1:31">
      <c r="A38492">
        <v>94200</v>
      </c>
      <c r="B38492" t="s">
        <v>32574</v>
      </c>
      <c r="C38492" t="s">
        <v>33480</v>
      </c>
      <c r="D38492" t="e">
        <v>#N/A</v>
      </c>
      <c r="E38492"/>
      <c r="F38492"/>
      <c r="G38492"/>
      <c r="H38492"/>
      <c r="I38492"/>
      <c r="J38492"/>
      <c r="U38492" s="43"/>
      <c r="AE38492"/>
    </row>
    <row r="38493" spans="1:31">
      <c r="A38493">
        <v>94340</v>
      </c>
      <c r="B38493" t="s">
        <v>32575</v>
      </c>
      <c r="C38493" t="s">
        <v>33480</v>
      </c>
      <c r="D38493" t="e">
        <v>#N/A</v>
      </c>
      <c r="E38493"/>
      <c r="F38493"/>
      <c r="G38493"/>
      <c r="H38493"/>
      <c r="I38493"/>
      <c r="J38493"/>
      <c r="U38493" s="43"/>
      <c r="AE38493"/>
    </row>
    <row r="38494" spans="1:31">
      <c r="A38494">
        <v>94270</v>
      </c>
      <c r="B38494" t="s">
        <v>32576</v>
      </c>
      <c r="C38494" t="s">
        <v>33480</v>
      </c>
      <c r="D38494" t="e">
        <v>#N/A</v>
      </c>
      <c r="E38494"/>
      <c r="F38494"/>
      <c r="G38494"/>
      <c r="H38494"/>
      <c r="I38494"/>
      <c r="J38494"/>
      <c r="U38494" s="43"/>
      <c r="AE38494"/>
    </row>
    <row r="38495" spans="1:31">
      <c r="A38495">
        <v>94450</v>
      </c>
      <c r="B38495" t="s">
        <v>32577</v>
      </c>
      <c r="C38495" t="s">
        <v>33480</v>
      </c>
      <c r="D38495" t="e">
        <v>#N/A</v>
      </c>
      <c r="E38495"/>
      <c r="F38495"/>
      <c r="G38495"/>
      <c r="H38495"/>
      <c r="I38495"/>
      <c r="J38495"/>
      <c r="U38495" s="43"/>
      <c r="AE38495"/>
    </row>
    <row r="38496" spans="1:31">
      <c r="A38496">
        <v>94700</v>
      </c>
      <c r="B38496" t="s">
        <v>32578</v>
      </c>
      <c r="C38496" t="s">
        <v>33480</v>
      </c>
      <c r="D38496" t="e">
        <v>#N/A</v>
      </c>
      <c r="E38496"/>
      <c r="F38496"/>
      <c r="G38496"/>
      <c r="H38496"/>
      <c r="I38496"/>
      <c r="J38496"/>
      <c r="U38496" s="43"/>
      <c r="AE38496"/>
    </row>
    <row r="38497" spans="1:31">
      <c r="A38497">
        <v>94520</v>
      </c>
      <c r="B38497" t="s">
        <v>32579</v>
      </c>
      <c r="C38497" t="s">
        <v>33480</v>
      </c>
      <c r="D38497" t="e">
        <v>#N/A</v>
      </c>
      <c r="E38497"/>
      <c r="F38497"/>
      <c r="G38497"/>
      <c r="H38497"/>
      <c r="I38497"/>
      <c r="J38497"/>
      <c r="U38497" s="43"/>
      <c r="AE38497"/>
    </row>
    <row r="38498" spans="1:31">
      <c r="A38498">
        <v>94440</v>
      </c>
      <c r="B38498" t="s">
        <v>28742</v>
      </c>
      <c r="C38498" t="s">
        <v>33480</v>
      </c>
      <c r="D38498" t="e">
        <v>#N/A</v>
      </c>
      <c r="E38498"/>
      <c r="F38498"/>
      <c r="G38498"/>
      <c r="H38498"/>
      <c r="I38498"/>
      <c r="J38498"/>
      <c r="U38498" s="43"/>
      <c r="AE38498"/>
    </row>
    <row r="38499" spans="1:31">
      <c r="A38499">
        <v>94130</v>
      </c>
      <c r="B38499" t="s">
        <v>32580</v>
      </c>
      <c r="C38499" t="s">
        <v>33480</v>
      </c>
      <c r="D38499" t="e">
        <v>#N/A</v>
      </c>
      <c r="E38499"/>
      <c r="F38499"/>
      <c r="G38499"/>
      <c r="H38499"/>
      <c r="I38499"/>
      <c r="J38499"/>
      <c r="U38499" s="43"/>
      <c r="AE38499"/>
    </row>
    <row r="38500" spans="1:31">
      <c r="A38500">
        <v>94880</v>
      </c>
      <c r="B38500" t="s">
        <v>32581</v>
      </c>
      <c r="C38500" t="s">
        <v>33480</v>
      </c>
      <c r="D38500" t="e">
        <v>#N/A</v>
      </c>
      <c r="E38500"/>
      <c r="F38500"/>
      <c r="G38500"/>
      <c r="H38500"/>
      <c r="I38500"/>
      <c r="J38500"/>
      <c r="U38500" s="43"/>
      <c r="AE38500"/>
    </row>
    <row r="38501" spans="1:31">
      <c r="A38501">
        <v>94310</v>
      </c>
      <c r="B38501" t="s">
        <v>32582</v>
      </c>
      <c r="C38501" t="s">
        <v>33480</v>
      </c>
      <c r="D38501" t="e">
        <v>#N/A</v>
      </c>
      <c r="E38501"/>
      <c r="F38501"/>
      <c r="G38501"/>
      <c r="H38501"/>
      <c r="I38501"/>
      <c r="J38501"/>
      <c r="U38501" s="43"/>
      <c r="AE38501"/>
    </row>
    <row r="38502" spans="1:31">
      <c r="A38502">
        <v>94490</v>
      </c>
      <c r="B38502" t="s">
        <v>32583</v>
      </c>
      <c r="C38502" t="s">
        <v>33480</v>
      </c>
      <c r="D38502" t="e">
        <v>#N/A</v>
      </c>
      <c r="E38502"/>
      <c r="F38502"/>
      <c r="G38502"/>
      <c r="H38502"/>
      <c r="I38502"/>
      <c r="J38502"/>
      <c r="U38502" s="43"/>
      <c r="AE38502"/>
    </row>
    <row r="38503" spans="1:31">
      <c r="A38503">
        <v>94520</v>
      </c>
      <c r="B38503" t="s">
        <v>32584</v>
      </c>
      <c r="C38503" t="s">
        <v>33480</v>
      </c>
      <c r="D38503" t="e">
        <v>#N/A</v>
      </c>
      <c r="E38503"/>
      <c r="F38503"/>
      <c r="G38503"/>
      <c r="H38503"/>
      <c r="I38503"/>
      <c r="J38503"/>
      <c r="U38503" s="43"/>
      <c r="AE38503"/>
    </row>
    <row r="38504" spans="1:31">
      <c r="A38504">
        <v>94170</v>
      </c>
      <c r="B38504" t="s">
        <v>32585</v>
      </c>
      <c r="C38504" t="s">
        <v>33480</v>
      </c>
      <c r="D38504" t="e">
        <v>#N/A</v>
      </c>
      <c r="E38504"/>
      <c r="F38504"/>
      <c r="G38504"/>
      <c r="H38504"/>
      <c r="I38504"/>
      <c r="J38504"/>
      <c r="U38504" s="43"/>
      <c r="AE38504"/>
    </row>
    <row r="38505" spans="1:31">
      <c r="A38505">
        <v>94420</v>
      </c>
      <c r="B38505" t="s">
        <v>32586</v>
      </c>
      <c r="C38505" t="s">
        <v>33480</v>
      </c>
      <c r="D38505" t="e">
        <v>#N/A</v>
      </c>
      <c r="E38505"/>
      <c r="F38505"/>
      <c r="G38505"/>
      <c r="H38505"/>
      <c r="I38505"/>
      <c r="J38505"/>
      <c r="U38505" s="43"/>
      <c r="AE38505"/>
    </row>
    <row r="38506" spans="1:31">
      <c r="A38506">
        <v>94510</v>
      </c>
      <c r="B38506" t="s">
        <v>32587</v>
      </c>
      <c r="C38506" t="s">
        <v>33480</v>
      </c>
      <c r="D38506" t="e">
        <v>#N/A</v>
      </c>
      <c r="E38506"/>
      <c r="F38506"/>
      <c r="G38506"/>
      <c r="H38506"/>
      <c r="I38506"/>
      <c r="J38506"/>
      <c r="U38506" s="43"/>
      <c r="AE38506"/>
    </row>
    <row r="38507" spans="1:31">
      <c r="A38507">
        <v>94150</v>
      </c>
      <c r="B38507" t="s">
        <v>32588</v>
      </c>
      <c r="C38507" t="s">
        <v>33480</v>
      </c>
      <c r="D38507" t="e">
        <v>#N/A</v>
      </c>
      <c r="E38507"/>
      <c r="F38507"/>
      <c r="G38507"/>
      <c r="H38507"/>
      <c r="I38507"/>
      <c r="J38507"/>
      <c r="U38507" s="43"/>
      <c r="AE38507"/>
    </row>
    <row r="38508" spans="1:31">
      <c r="A38508">
        <v>94160</v>
      </c>
      <c r="B38508" t="s">
        <v>32589</v>
      </c>
      <c r="C38508" t="s">
        <v>33480</v>
      </c>
      <c r="D38508" t="e">
        <v>#N/A</v>
      </c>
      <c r="E38508"/>
      <c r="F38508"/>
      <c r="G38508"/>
      <c r="H38508"/>
      <c r="I38508"/>
      <c r="J38508"/>
      <c r="U38508" s="43"/>
      <c r="AE38508"/>
    </row>
    <row r="38509" spans="1:31">
      <c r="A38509">
        <v>94100</v>
      </c>
      <c r="B38509" t="s">
        <v>32590</v>
      </c>
      <c r="C38509" t="s">
        <v>33480</v>
      </c>
      <c r="D38509" t="e">
        <v>#N/A</v>
      </c>
      <c r="E38509"/>
      <c r="F38509"/>
      <c r="G38509"/>
      <c r="H38509"/>
      <c r="I38509"/>
      <c r="J38509"/>
      <c r="U38509" s="43"/>
      <c r="AE38509"/>
    </row>
    <row r="38510" spans="1:31">
      <c r="A38510">
        <v>94210</v>
      </c>
      <c r="B38510" t="s">
        <v>32590</v>
      </c>
      <c r="C38510" t="s">
        <v>33480</v>
      </c>
      <c r="D38510" t="e">
        <v>#N/A</v>
      </c>
      <c r="E38510"/>
      <c r="F38510"/>
      <c r="G38510"/>
      <c r="H38510"/>
      <c r="I38510"/>
      <c r="J38510"/>
      <c r="U38510" s="43"/>
      <c r="AE38510"/>
    </row>
    <row r="38511" spans="1:31">
      <c r="A38511">
        <v>94410</v>
      </c>
      <c r="B38511" t="s">
        <v>18370</v>
      </c>
      <c r="C38511" t="s">
        <v>33480</v>
      </c>
      <c r="D38511" t="e">
        <v>#N/A</v>
      </c>
      <c r="E38511"/>
      <c r="F38511"/>
      <c r="G38511"/>
      <c r="H38511"/>
      <c r="I38511"/>
      <c r="J38511"/>
      <c r="U38511" s="43"/>
      <c r="AE38511"/>
    </row>
    <row r="38512" spans="1:31">
      <c r="A38512">
        <v>94440</v>
      </c>
      <c r="B38512" t="s">
        <v>32591</v>
      </c>
      <c r="C38512" t="s">
        <v>33480</v>
      </c>
      <c r="D38512" t="e">
        <v>#N/A</v>
      </c>
      <c r="E38512"/>
      <c r="F38512"/>
      <c r="G38512"/>
      <c r="H38512"/>
      <c r="I38512"/>
      <c r="J38512"/>
      <c r="U38512" s="43"/>
      <c r="AE38512"/>
    </row>
    <row r="38513" spans="1:31">
      <c r="A38513">
        <v>94370</v>
      </c>
      <c r="B38513" t="s">
        <v>32592</v>
      </c>
      <c r="C38513" t="s">
        <v>33480</v>
      </c>
      <c r="D38513" t="e">
        <v>#N/A</v>
      </c>
      <c r="E38513"/>
      <c r="F38513"/>
      <c r="G38513"/>
      <c r="H38513"/>
      <c r="I38513"/>
      <c r="J38513"/>
      <c r="U38513" s="43"/>
      <c r="AE38513"/>
    </row>
    <row r="38514" spans="1:31">
      <c r="A38514">
        <v>94370</v>
      </c>
      <c r="B38514" t="s">
        <v>32592</v>
      </c>
      <c r="C38514" t="s">
        <v>33480</v>
      </c>
      <c r="D38514" t="e">
        <v>#N/A</v>
      </c>
      <c r="E38514"/>
      <c r="F38514"/>
      <c r="G38514"/>
      <c r="H38514"/>
      <c r="I38514"/>
      <c r="J38514"/>
      <c r="U38514" s="43"/>
      <c r="AE38514"/>
    </row>
    <row r="38515" spans="1:31">
      <c r="A38515">
        <v>94320</v>
      </c>
      <c r="B38515" t="s">
        <v>32593</v>
      </c>
      <c r="C38515" t="s">
        <v>33480</v>
      </c>
      <c r="D38515" t="e">
        <v>#N/A</v>
      </c>
      <c r="E38515"/>
      <c r="F38515"/>
      <c r="G38515"/>
      <c r="H38515"/>
      <c r="I38515"/>
      <c r="J38515"/>
      <c r="U38515" s="43"/>
      <c r="AE38515"/>
    </row>
    <row r="38516" spans="1:31">
      <c r="A38516">
        <v>94460</v>
      </c>
      <c r="B38516" t="s">
        <v>32594</v>
      </c>
      <c r="C38516" t="s">
        <v>33480</v>
      </c>
      <c r="D38516" t="e">
        <v>#N/A</v>
      </c>
      <c r="E38516"/>
      <c r="F38516"/>
      <c r="G38516"/>
      <c r="H38516"/>
      <c r="I38516"/>
      <c r="J38516"/>
      <c r="U38516" s="43"/>
      <c r="AE38516"/>
    </row>
    <row r="38517" spans="1:31">
      <c r="A38517">
        <v>94460</v>
      </c>
      <c r="B38517" t="s">
        <v>32594</v>
      </c>
      <c r="C38517" t="s">
        <v>33480</v>
      </c>
      <c r="D38517" t="e">
        <v>#N/A</v>
      </c>
      <c r="E38517"/>
      <c r="F38517"/>
      <c r="G38517"/>
      <c r="H38517"/>
      <c r="I38517"/>
      <c r="J38517"/>
      <c r="U38517" s="43"/>
      <c r="AE38517"/>
    </row>
    <row r="38518" spans="1:31">
      <c r="A38518">
        <v>94440</v>
      </c>
      <c r="B38518" t="s">
        <v>32595</v>
      </c>
      <c r="C38518" t="s">
        <v>33480</v>
      </c>
      <c r="D38518" t="e">
        <v>#N/A</v>
      </c>
      <c r="E38518"/>
      <c r="F38518"/>
      <c r="G38518"/>
      <c r="H38518"/>
      <c r="I38518"/>
      <c r="J38518"/>
      <c r="U38518" s="43"/>
      <c r="AE38518"/>
    </row>
    <row r="38519" spans="1:31">
      <c r="A38519">
        <v>94800</v>
      </c>
      <c r="B38519" t="s">
        <v>32596</v>
      </c>
      <c r="C38519" t="s">
        <v>33480</v>
      </c>
      <c r="D38519" t="e">
        <v>#N/A</v>
      </c>
      <c r="E38519"/>
      <c r="F38519"/>
      <c r="G38519"/>
      <c r="H38519"/>
      <c r="I38519"/>
      <c r="J38519"/>
      <c r="U38519" s="43"/>
      <c r="AE38519"/>
    </row>
    <row r="38520" spans="1:31">
      <c r="A38520">
        <v>94290</v>
      </c>
      <c r="B38520" t="s">
        <v>32597</v>
      </c>
      <c r="C38520" t="s">
        <v>33480</v>
      </c>
      <c r="D38520" t="e">
        <v>#N/A</v>
      </c>
      <c r="E38520"/>
      <c r="F38520"/>
      <c r="G38520"/>
      <c r="H38520"/>
      <c r="I38520"/>
      <c r="J38520"/>
      <c r="U38520" s="43"/>
      <c r="AE38520"/>
    </row>
    <row r="38521" spans="1:31">
      <c r="A38521">
        <v>94190</v>
      </c>
      <c r="B38521" t="s">
        <v>32598</v>
      </c>
      <c r="C38521" t="s">
        <v>33480</v>
      </c>
      <c r="D38521" t="e">
        <v>#N/A</v>
      </c>
      <c r="E38521"/>
      <c r="F38521"/>
      <c r="G38521"/>
      <c r="H38521"/>
      <c r="I38521"/>
      <c r="J38521"/>
      <c r="U38521" s="43"/>
      <c r="AE38521"/>
    </row>
    <row r="38522" spans="1:31">
      <c r="A38522">
        <v>94350</v>
      </c>
      <c r="B38522" t="s">
        <v>32599</v>
      </c>
      <c r="C38522" t="s">
        <v>33480</v>
      </c>
      <c r="D38522" t="e">
        <v>#N/A</v>
      </c>
      <c r="E38522"/>
      <c r="F38522"/>
      <c r="G38522"/>
      <c r="H38522"/>
      <c r="I38522"/>
      <c r="J38522"/>
      <c r="U38522" s="43"/>
      <c r="AE38522"/>
    </row>
    <row r="38523" spans="1:31">
      <c r="A38523">
        <v>94300</v>
      </c>
      <c r="B38523" t="s">
        <v>32600</v>
      </c>
      <c r="C38523" t="s">
        <v>33480</v>
      </c>
      <c r="D38523" t="e">
        <v>#N/A</v>
      </c>
      <c r="E38523"/>
      <c r="F38523"/>
      <c r="G38523"/>
      <c r="H38523"/>
      <c r="I38523"/>
      <c r="J38523"/>
      <c r="U38523" s="43"/>
      <c r="AE38523"/>
    </row>
    <row r="38524" spans="1:31">
      <c r="A38524">
        <v>94400</v>
      </c>
      <c r="B38524" t="s">
        <v>32601</v>
      </c>
      <c r="C38524" t="s">
        <v>33480</v>
      </c>
      <c r="D38524" t="s">
        <v>33476</v>
      </c>
      <c r="E38524"/>
      <c r="F38524"/>
      <c r="G38524"/>
      <c r="H38524"/>
      <c r="I38524"/>
      <c r="J38524"/>
      <c r="U38524" s="43"/>
      <c r="AE38524"/>
    </row>
    <row r="38525" spans="1:31">
      <c r="A38525">
        <v>95450</v>
      </c>
      <c r="B38525" t="s">
        <v>32602</v>
      </c>
      <c r="C38525" t="s">
        <v>33480</v>
      </c>
      <c r="D38525" t="s">
        <v>33476</v>
      </c>
      <c r="E38525"/>
      <c r="F38525"/>
      <c r="G38525"/>
      <c r="H38525"/>
      <c r="I38525"/>
      <c r="J38525"/>
      <c r="U38525" s="43"/>
      <c r="AE38525"/>
    </row>
    <row r="38526" spans="1:31">
      <c r="A38526">
        <v>95510</v>
      </c>
      <c r="B38526" t="s">
        <v>32603</v>
      </c>
      <c r="C38526" t="s">
        <v>33480</v>
      </c>
      <c r="D38526" t="e">
        <v>#N/A</v>
      </c>
      <c r="E38526"/>
      <c r="F38526"/>
      <c r="G38526"/>
      <c r="H38526"/>
      <c r="I38526"/>
      <c r="J38526"/>
      <c r="U38526" s="43"/>
      <c r="AE38526"/>
    </row>
    <row r="38527" spans="1:31">
      <c r="A38527">
        <v>95420</v>
      </c>
      <c r="B38527" t="s">
        <v>32604</v>
      </c>
      <c r="C38527" t="s">
        <v>33477</v>
      </c>
      <c r="D38527" t="s">
        <v>33476</v>
      </c>
      <c r="E38527"/>
      <c r="F38527"/>
      <c r="G38527"/>
      <c r="H38527"/>
      <c r="I38527"/>
      <c r="J38527"/>
      <c r="U38527" s="43"/>
      <c r="AE38527"/>
    </row>
    <row r="38528" spans="1:31">
      <c r="A38528">
        <v>95710</v>
      </c>
      <c r="B38528" t="s">
        <v>32604</v>
      </c>
      <c r="C38528" t="s">
        <v>33477</v>
      </c>
      <c r="D38528" t="e">
        <v>#N/A</v>
      </c>
      <c r="E38528"/>
      <c r="F38528"/>
      <c r="G38528"/>
      <c r="H38528"/>
      <c r="I38528"/>
      <c r="J38528"/>
      <c r="U38528" s="43"/>
      <c r="AE38528"/>
    </row>
    <row r="38529" spans="1:31">
      <c r="A38529">
        <v>95510</v>
      </c>
      <c r="B38529" t="s">
        <v>32605</v>
      </c>
      <c r="C38529" t="s">
        <v>33480</v>
      </c>
      <c r="D38529" t="e">
        <v>#N/A</v>
      </c>
      <c r="E38529"/>
      <c r="F38529"/>
      <c r="G38529"/>
      <c r="H38529"/>
      <c r="I38529"/>
      <c r="J38529"/>
      <c r="U38529" s="43"/>
      <c r="AE38529"/>
    </row>
    <row r="38530" spans="1:31">
      <c r="A38530">
        <v>95580</v>
      </c>
      <c r="B38530" t="s">
        <v>5657</v>
      </c>
      <c r="C38530" t="s">
        <v>33480</v>
      </c>
      <c r="D38530" t="e">
        <v>#N/A</v>
      </c>
      <c r="E38530"/>
      <c r="F38530"/>
      <c r="G38530"/>
      <c r="H38530"/>
      <c r="I38530"/>
      <c r="J38530"/>
      <c r="U38530" s="43"/>
      <c r="AE38530"/>
    </row>
    <row r="38531" spans="1:31">
      <c r="A38531">
        <v>95100</v>
      </c>
      <c r="B38531" t="s">
        <v>32606</v>
      </c>
      <c r="C38531" t="s">
        <v>33480</v>
      </c>
      <c r="D38531" t="s">
        <v>33476</v>
      </c>
      <c r="E38531"/>
      <c r="F38531"/>
      <c r="G38531"/>
      <c r="H38531"/>
      <c r="I38531"/>
      <c r="J38531"/>
      <c r="U38531" s="43"/>
      <c r="AE38531"/>
    </row>
    <row r="38532" spans="1:31">
      <c r="A38532">
        <v>95400</v>
      </c>
      <c r="B38532" t="s">
        <v>32607</v>
      </c>
      <c r="C38532" t="s">
        <v>33480</v>
      </c>
      <c r="D38532" t="e">
        <v>#N/A</v>
      </c>
      <c r="E38532"/>
      <c r="F38532"/>
      <c r="G38532"/>
      <c r="H38532"/>
      <c r="I38532"/>
      <c r="J38532"/>
      <c r="U38532" s="43"/>
      <c r="AE38532"/>
    </row>
    <row r="38533" spans="1:31">
      <c r="A38533">
        <v>95810</v>
      </c>
      <c r="B38533" t="s">
        <v>32608</v>
      </c>
      <c r="C38533" t="s">
        <v>33480</v>
      </c>
      <c r="D38533" t="s">
        <v>33476</v>
      </c>
      <c r="E38533"/>
      <c r="F38533"/>
      <c r="G38533"/>
      <c r="H38533"/>
      <c r="I38533"/>
      <c r="J38533"/>
      <c r="U38533" s="43"/>
      <c r="AE38533"/>
    </row>
    <row r="38534" spans="1:31">
      <c r="A38534">
        <v>95420</v>
      </c>
      <c r="B38534" t="s">
        <v>32609</v>
      </c>
      <c r="C38534" t="s">
        <v>33477</v>
      </c>
      <c r="D38534" t="s">
        <v>33476</v>
      </c>
      <c r="E38534"/>
      <c r="F38534"/>
      <c r="G38534"/>
      <c r="H38534"/>
      <c r="I38534"/>
      <c r="J38534"/>
      <c r="U38534" s="43"/>
      <c r="AE38534"/>
    </row>
    <row r="38535" spans="1:31">
      <c r="A38535">
        <v>95270</v>
      </c>
      <c r="B38535" t="s">
        <v>32610</v>
      </c>
      <c r="C38535" t="s">
        <v>33480</v>
      </c>
      <c r="D38535" t="s">
        <v>33476</v>
      </c>
      <c r="E38535"/>
      <c r="F38535"/>
      <c r="G38535"/>
      <c r="H38535"/>
      <c r="I38535"/>
      <c r="J38535"/>
      <c r="U38535" s="43"/>
      <c r="AE38535"/>
    </row>
    <row r="38536" spans="1:31">
      <c r="A38536">
        <v>95570</v>
      </c>
      <c r="B38536" t="s">
        <v>32611</v>
      </c>
      <c r="C38536" t="s">
        <v>33477</v>
      </c>
      <c r="D38536" t="s">
        <v>33482</v>
      </c>
      <c r="E38536"/>
      <c r="F38536"/>
      <c r="G38536"/>
      <c r="H38536"/>
      <c r="I38536"/>
      <c r="J38536"/>
      <c r="U38536" s="43"/>
      <c r="AE38536"/>
    </row>
    <row r="38537" spans="1:31">
      <c r="A38537">
        <v>95430</v>
      </c>
      <c r="B38537" t="s">
        <v>32612</v>
      </c>
      <c r="C38537" t="s">
        <v>33480</v>
      </c>
      <c r="D38537" t="e">
        <v>#N/A</v>
      </c>
      <c r="E38537"/>
      <c r="F38537"/>
      <c r="G38537"/>
      <c r="H38537"/>
      <c r="I38537"/>
      <c r="J38537"/>
      <c r="U38537" s="43"/>
      <c r="AE38537"/>
    </row>
    <row r="38538" spans="1:31">
      <c r="A38538">
        <v>95450</v>
      </c>
      <c r="B38538" t="s">
        <v>32613</v>
      </c>
      <c r="C38538" t="s">
        <v>33480</v>
      </c>
      <c r="D38538" t="s">
        <v>33476</v>
      </c>
      <c r="E38538"/>
      <c r="F38538"/>
      <c r="G38538"/>
      <c r="H38538"/>
      <c r="I38538"/>
      <c r="J38538"/>
      <c r="U38538" s="43"/>
      <c r="AE38538"/>
    </row>
    <row r="38539" spans="1:31">
      <c r="A38539">
        <v>95450</v>
      </c>
      <c r="B38539" t="s">
        <v>32613</v>
      </c>
      <c r="C38539" t="s">
        <v>33480</v>
      </c>
      <c r="D38539" t="s">
        <v>33476</v>
      </c>
      <c r="E38539"/>
      <c r="F38539"/>
      <c r="G38539"/>
      <c r="H38539"/>
      <c r="I38539"/>
      <c r="J38539"/>
      <c r="U38539" s="43"/>
      <c r="AE38539"/>
    </row>
    <row r="38540" spans="1:31">
      <c r="A38540">
        <v>95560</v>
      </c>
      <c r="B38540" t="s">
        <v>32614</v>
      </c>
      <c r="C38540" t="s">
        <v>33480</v>
      </c>
      <c r="D38540" t="e">
        <v>#N/A</v>
      </c>
      <c r="E38540"/>
      <c r="F38540"/>
      <c r="G38540"/>
      <c r="H38540"/>
      <c r="I38540"/>
      <c r="J38540"/>
      <c r="U38540" s="43"/>
      <c r="AE38540"/>
    </row>
    <row r="38541" spans="1:31">
      <c r="A38541">
        <v>95420</v>
      </c>
      <c r="B38541" t="s">
        <v>32615</v>
      </c>
      <c r="C38541" t="s">
        <v>33477</v>
      </c>
      <c r="D38541" t="s">
        <v>33476</v>
      </c>
      <c r="E38541"/>
      <c r="F38541"/>
      <c r="G38541"/>
      <c r="H38541"/>
      <c r="I38541"/>
      <c r="J38541"/>
      <c r="U38541" s="43"/>
      <c r="AE38541"/>
    </row>
    <row r="38542" spans="1:31">
      <c r="A38542">
        <v>95250</v>
      </c>
      <c r="B38542" t="s">
        <v>32616</v>
      </c>
      <c r="C38542" t="s">
        <v>33480</v>
      </c>
      <c r="D38542" t="e">
        <v>#N/A</v>
      </c>
      <c r="E38542"/>
      <c r="F38542"/>
      <c r="G38542"/>
      <c r="H38542"/>
      <c r="I38542"/>
      <c r="J38542"/>
      <c r="U38542" s="43"/>
      <c r="AE38542"/>
    </row>
    <row r="38543" spans="1:31">
      <c r="A38543">
        <v>95260</v>
      </c>
      <c r="B38543" t="s">
        <v>32617</v>
      </c>
      <c r="C38543" t="s">
        <v>33480</v>
      </c>
      <c r="D38543" t="e">
        <v>#N/A</v>
      </c>
      <c r="E38543"/>
      <c r="F38543"/>
      <c r="G38543"/>
      <c r="H38543"/>
      <c r="I38543"/>
      <c r="J38543"/>
      <c r="U38543" s="43"/>
      <c r="AE38543"/>
    </row>
    <row r="38544" spans="1:31">
      <c r="A38544">
        <v>95750</v>
      </c>
      <c r="B38544" t="s">
        <v>32618</v>
      </c>
      <c r="C38544" t="s">
        <v>33480</v>
      </c>
      <c r="D38544" t="e">
        <v>#N/A</v>
      </c>
      <c r="E38544"/>
      <c r="F38544"/>
      <c r="G38544"/>
      <c r="H38544"/>
      <c r="I38544"/>
      <c r="J38544"/>
      <c r="U38544" s="43"/>
      <c r="AE38544"/>
    </row>
    <row r="38545" spans="1:31">
      <c r="A38545">
        <v>95270</v>
      </c>
      <c r="B38545" t="s">
        <v>14211</v>
      </c>
      <c r="C38545" t="s">
        <v>33480</v>
      </c>
      <c r="D38545" t="s">
        <v>33476</v>
      </c>
      <c r="E38545"/>
      <c r="F38545"/>
      <c r="G38545"/>
      <c r="H38545"/>
      <c r="I38545"/>
      <c r="J38545"/>
      <c r="U38545" s="43"/>
      <c r="AE38545"/>
    </row>
    <row r="38546" spans="1:31">
      <c r="A38546">
        <v>95270</v>
      </c>
      <c r="B38546" t="s">
        <v>32619</v>
      </c>
      <c r="C38546" t="s">
        <v>33480</v>
      </c>
      <c r="D38546" t="s">
        <v>33476</v>
      </c>
      <c r="E38546"/>
      <c r="F38546"/>
      <c r="G38546"/>
      <c r="H38546"/>
      <c r="I38546"/>
      <c r="J38546"/>
      <c r="U38546" s="43"/>
      <c r="AE38546"/>
    </row>
    <row r="38547" spans="1:31">
      <c r="A38547">
        <v>95340</v>
      </c>
      <c r="B38547" t="s">
        <v>32620</v>
      </c>
      <c r="C38547" t="s">
        <v>33480</v>
      </c>
      <c r="D38547" t="e">
        <v>#N/A</v>
      </c>
      <c r="E38547"/>
      <c r="F38547"/>
      <c r="G38547"/>
      <c r="H38547"/>
      <c r="I38547"/>
      <c r="J38547"/>
      <c r="U38547" s="43"/>
      <c r="AE38547"/>
    </row>
    <row r="38548" spans="1:31">
      <c r="A38548">
        <v>95810</v>
      </c>
      <c r="B38548" t="s">
        <v>32621</v>
      </c>
      <c r="C38548" t="s">
        <v>33480</v>
      </c>
      <c r="D38548" t="s">
        <v>33476</v>
      </c>
      <c r="E38548"/>
      <c r="F38548"/>
      <c r="G38548"/>
      <c r="H38548"/>
      <c r="I38548"/>
      <c r="J38548"/>
      <c r="U38548" s="43"/>
      <c r="AE38548"/>
    </row>
    <row r="38549" spans="1:31">
      <c r="A38549">
        <v>95550</v>
      </c>
      <c r="B38549" t="s">
        <v>32622</v>
      </c>
      <c r="C38549" t="s">
        <v>33480</v>
      </c>
      <c r="D38549" t="s">
        <v>33476</v>
      </c>
      <c r="E38549"/>
      <c r="F38549"/>
      <c r="G38549"/>
      <c r="H38549"/>
      <c r="I38549"/>
      <c r="J38549"/>
      <c r="U38549" s="43"/>
      <c r="AE38549"/>
    </row>
    <row r="38550" spans="1:31">
      <c r="A38550">
        <v>95840</v>
      </c>
      <c r="B38550" t="s">
        <v>32623</v>
      </c>
      <c r="C38550" t="s">
        <v>33480</v>
      </c>
      <c r="D38550" t="e">
        <v>#N/A</v>
      </c>
      <c r="E38550"/>
      <c r="F38550"/>
      <c r="G38550"/>
      <c r="H38550"/>
      <c r="I38550"/>
      <c r="J38550"/>
      <c r="U38550" s="43"/>
      <c r="AE38550"/>
    </row>
    <row r="38551" spans="1:31">
      <c r="A38551">
        <v>95870</v>
      </c>
      <c r="B38551" t="s">
        <v>32624</v>
      </c>
      <c r="C38551" t="s">
        <v>33480</v>
      </c>
      <c r="D38551" t="e">
        <v>#N/A</v>
      </c>
      <c r="E38551"/>
      <c r="F38551"/>
      <c r="G38551"/>
      <c r="H38551"/>
      <c r="I38551"/>
      <c r="J38551"/>
      <c r="U38551" s="43"/>
      <c r="AE38551"/>
    </row>
    <row r="38552" spans="1:31">
      <c r="A38552">
        <v>95000</v>
      </c>
      <c r="B38552" t="s">
        <v>32625</v>
      </c>
      <c r="C38552" t="s">
        <v>33480</v>
      </c>
      <c r="D38552" t="s">
        <v>33476</v>
      </c>
      <c r="E38552"/>
      <c r="F38552"/>
      <c r="G38552"/>
      <c r="H38552"/>
      <c r="I38552"/>
      <c r="J38552"/>
      <c r="U38552" s="43"/>
      <c r="AE38552"/>
    </row>
    <row r="38553" spans="1:31">
      <c r="A38553">
        <v>95650</v>
      </c>
      <c r="B38553" t="s">
        <v>32626</v>
      </c>
      <c r="C38553" t="s">
        <v>33480</v>
      </c>
      <c r="D38553" t="e">
        <v>#N/A</v>
      </c>
      <c r="E38553"/>
      <c r="F38553"/>
      <c r="G38553"/>
      <c r="H38553"/>
      <c r="I38553"/>
      <c r="J38553"/>
      <c r="U38553" s="43"/>
      <c r="AE38553"/>
    </row>
    <row r="38554" spans="1:31">
      <c r="A38554">
        <v>95500</v>
      </c>
      <c r="B38554" t="s">
        <v>32627</v>
      </c>
      <c r="C38554" t="s">
        <v>33480</v>
      </c>
      <c r="D38554" t="s">
        <v>33476</v>
      </c>
      <c r="E38554"/>
      <c r="F38554"/>
      <c r="G38554"/>
      <c r="H38554"/>
      <c r="I38554"/>
      <c r="J38554"/>
      <c r="U38554" s="43"/>
      <c r="AE38554"/>
    </row>
    <row r="38555" spans="1:31">
      <c r="A38555">
        <v>95570</v>
      </c>
      <c r="B38555" t="s">
        <v>32628</v>
      </c>
      <c r="C38555" t="s">
        <v>33477</v>
      </c>
      <c r="D38555" t="s">
        <v>33482</v>
      </c>
      <c r="E38555"/>
      <c r="F38555"/>
      <c r="G38555"/>
      <c r="H38555"/>
      <c r="I38555"/>
      <c r="J38555"/>
      <c r="U38555" s="43"/>
      <c r="AE38555"/>
    </row>
    <row r="38556" spans="1:31">
      <c r="A38556">
        <v>95720</v>
      </c>
      <c r="B38556" t="s">
        <v>32629</v>
      </c>
      <c r="C38556" t="s">
        <v>33480</v>
      </c>
      <c r="D38556" t="e">
        <v>#N/A</v>
      </c>
      <c r="E38556"/>
      <c r="F38556"/>
      <c r="G38556"/>
      <c r="H38556"/>
      <c r="I38556"/>
      <c r="J38556"/>
      <c r="U38556" s="43"/>
      <c r="AE38556"/>
    </row>
    <row r="38557" spans="1:31">
      <c r="A38557">
        <v>95710</v>
      </c>
      <c r="B38557" t="s">
        <v>32630</v>
      </c>
      <c r="C38557" t="s">
        <v>33477</v>
      </c>
      <c r="D38557" t="e">
        <v>#N/A</v>
      </c>
      <c r="E38557"/>
      <c r="F38557"/>
      <c r="G38557"/>
      <c r="H38557"/>
      <c r="I38557"/>
      <c r="J38557"/>
      <c r="U38557" s="43"/>
      <c r="AE38557"/>
    </row>
    <row r="38558" spans="1:31">
      <c r="A38558">
        <v>95640</v>
      </c>
      <c r="B38558" t="s">
        <v>32631</v>
      </c>
      <c r="C38558" t="s">
        <v>33480</v>
      </c>
      <c r="D38558" t="s">
        <v>33476</v>
      </c>
      <c r="E38558"/>
      <c r="F38558"/>
      <c r="G38558"/>
      <c r="H38558"/>
      <c r="I38558"/>
      <c r="J38558"/>
      <c r="U38558" s="43"/>
      <c r="AE38558"/>
    </row>
    <row r="38559" spans="1:31">
      <c r="A38559">
        <v>95640</v>
      </c>
      <c r="B38559" t="s">
        <v>32632</v>
      </c>
      <c r="C38559" t="s">
        <v>33480</v>
      </c>
      <c r="D38559" t="s">
        <v>33476</v>
      </c>
      <c r="E38559"/>
      <c r="F38559"/>
      <c r="G38559"/>
      <c r="H38559"/>
      <c r="I38559"/>
      <c r="J38559"/>
      <c r="U38559" s="43"/>
      <c r="AE38559"/>
    </row>
    <row r="38560" spans="1:31">
      <c r="A38560">
        <v>95820</v>
      </c>
      <c r="B38560" t="s">
        <v>32633</v>
      </c>
      <c r="C38560" t="s">
        <v>33480</v>
      </c>
      <c r="D38560" t="e">
        <v>#N/A</v>
      </c>
      <c r="E38560"/>
      <c r="F38560"/>
      <c r="G38560"/>
      <c r="H38560"/>
      <c r="I38560"/>
      <c r="J38560"/>
      <c r="U38560" s="43"/>
      <c r="AE38560"/>
    </row>
    <row r="38561" spans="1:31">
      <c r="A38561">
        <v>95770</v>
      </c>
      <c r="B38561" t="s">
        <v>32634</v>
      </c>
      <c r="C38561" t="s">
        <v>33480</v>
      </c>
      <c r="D38561" t="s">
        <v>33476</v>
      </c>
      <c r="E38561"/>
      <c r="F38561"/>
      <c r="G38561"/>
      <c r="H38561"/>
      <c r="I38561"/>
      <c r="J38561"/>
      <c r="U38561" s="43"/>
      <c r="AE38561"/>
    </row>
    <row r="38562" spans="1:31">
      <c r="A38562">
        <v>95430</v>
      </c>
      <c r="B38562" t="s">
        <v>32635</v>
      </c>
      <c r="C38562" t="s">
        <v>33480</v>
      </c>
      <c r="D38562" t="e">
        <v>#N/A</v>
      </c>
      <c r="E38562"/>
      <c r="F38562"/>
      <c r="G38562"/>
      <c r="H38562"/>
      <c r="I38562"/>
      <c r="J38562"/>
      <c r="U38562" s="43"/>
      <c r="AE38562"/>
    </row>
    <row r="38563" spans="1:31">
      <c r="A38563">
        <v>95000</v>
      </c>
      <c r="B38563" t="s">
        <v>32636</v>
      </c>
      <c r="C38563" t="s">
        <v>33480</v>
      </c>
      <c r="D38563" t="s">
        <v>33476</v>
      </c>
      <c r="E38563"/>
      <c r="F38563"/>
      <c r="G38563"/>
      <c r="H38563"/>
      <c r="I38563"/>
      <c r="J38563"/>
      <c r="U38563" s="43"/>
      <c r="AE38563"/>
    </row>
    <row r="38564" spans="1:31">
      <c r="A38564">
        <v>95000</v>
      </c>
      <c r="B38564" t="s">
        <v>32636</v>
      </c>
      <c r="C38564" t="s">
        <v>33480</v>
      </c>
      <c r="D38564" t="s">
        <v>33476</v>
      </c>
      <c r="E38564"/>
      <c r="F38564"/>
      <c r="G38564"/>
      <c r="H38564"/>
      <c r="I38564"/>
      <c r="J38564"/>
      <c r="U38564" s="43"/>
      <c r="AE38564"/>
    </row>
    <row r="38565" spans="1:31">
      <c r="A38565">
        <v>95800</v>
      </c>
      <c r="B38565" t="s">
        <v>32636</v>
      </c>
      <c r="C38565" t="s">
        <v>33480</v>
      </c>
      <c r="D38565" t="e">
        <v>#N/A</v>
      </c>
      <c r="E38565"/>
      <c r="F38565"/>
      <c r="G38565"/>
      <c r="H38565"/>
      <c r="I38565"/>
      <c r="J38565"/>
      <c r="U38565" s="43"/>
      <c r="AE38565"/>
    </row>
    <row r="38566" spans="1:31">
      <c r="A38566">
        <v>95660</v>
      </c>
      <c r="B38566" t="s">
        <v>32637</v>
      </c>
      <c r="C38566" t="s">
        <v>33480</v>
      </c>
      <c r="D38566" t="e">
        <v>#N/A</v>
      </c>
      <c r="E38566"/>
      <c r="F38566"/>
      <c r="G38566"/>
      <c r="H38566"/>
      <c r="I38566"/>
      <c r="J38566"/>
      <c r="U38566" s="43"/>
      <c r="AE38566"/>
    </row>
    <row r="38567" spans="1:31">
      <c r="A38567">
        <v>95420</v>
      </c>
      <c r="B38567" t="s">
        <v>32638</v>
      </c>
      <c r="C38567" t="s">
        <v>33477</v>
      </c>
      <c r="D38567" t="s">
        <v>33476</v>
      </c>
      <c r="E38567"/>
      <c r="F38567"/>
      <c r="G38567"/>
      <c r="H38567"/>
      <c r="I38567"/>
      <c r="J38567"/>
      <c r="U38567" s="43"/>
      <c r="AE38567"/>
    </row>
    <row r="38568" spans="1:31">
      <c r="A38568">
        <v>95420</v>
      </c>
      <c r="B38568" t="s">
        <v>17587</v>
      </c>
      <c r="C38568" t="s">
        <v>33477</v>
      </c>
      <c r="D38568" t="s">
        <v>33476</v>
      </c>
      <c r="E38568"/>
      <c r="F38568"/>
      <c r="G38568"/>
      <c r="H38568"/>
      <c r="I38568"/>
      <c r="J38568"/>
      <c r="U38568" s="43"/>
      <c r="AE38568"/>
    </row>
    <row r="38569" spans="1:31">
      <c r="A38569">
        <v>95750</v>
      </c>
      <c r="B38569" t="s">
        <v>32639</v>
      </c>
      <c r="C38569" t="s">
        <v>33480</v>
      </c>
      <c r="D38569" t="e">
        <v>#N/A</v>
      </c>
      <c r="E38569"/>
      <c r="F38569"/>
      <c r="G38569"/>
      <c r="H38569"/>
      <c r="I38569"/>
      <c r="J38569"/>
      <c r="U38569" s="43"/>
      <c r="AE38569"/>
    </row>
    <row r="38570" spans="1:31">
      <c r="A38570">
        <v>95190</v>
      </c>
      <c r="B38570" t="s">
        <v>32640</v>
      </c>
      <c r="C38570" t="s">
        <v>33480</v>
      </c>
      <c r="D38570" t="s">
        <v>33476</v>
      </c>
      <c r="E38570"/>
      <c r="F38570"/>
      <c r="G38570"/>
      <c r="H38570"/>
      <c r="I38570"/>
      <c r="J38570"/>
      <c r="U38570" s="43"/>
      <c r="AE38570"/>
    </row>
    <row r="38571" spans="1:31">
      <c r="A38571">
        <v>95270</v>
      </c>
      <c r="B38571" t="s">
        <v>32641</v>
      </c>
      <c r="C38571" t="s">
        <v>33480</v>
      </c>
      <c r="D38571" t="s">
        <v>33476</v>
      </c>
      <c r="E38571"/>
      <c r="F38571"/>
      <c r="G38571"/>
      <c r="H38571"/>
      <c r="I38571"/>
      <c r="J38571"/>
      <c r="U38571" s="43"/>
      <c r="AE38571"/>
    </row>
    <row r="38572" spans="1:31">
      <c r="A38572">
        <v>95710</v>
      </c>
      <c r="B38572" t="s">
        <v>15986</v>
      </c>
      <c r="C38572" t="s">
        <v>33477</v>
      </c>
      <c r="D38572" t="e">
        <v>#N/A</v>
      </c>
      <c r="E38572"/>
      <c r="F38572"/>
      <c r="G38572"/>
      <c r="H38572"/>
      <c r="I38572"/>
      <c r="J38572"/>
      <c r="U38572" s="43"/>
      <c r="AE38572"/>
    </row>
    <row r="38573" spans="1:31">
      <c r="A38573">
        <v>95560</v>
      </c>
      <c r="B38573" t="s">
        <v>32642</v>
      </c>
      <c r="C38573" t="s">
        <v>33480</v>
      </c>
      <c r="D38573" t="e">
        <v>#N/A</v>
      </c>
      <c r="E38573"/>
      <c r="F38573"/>
      <c r="G38573"/>
      <c r="H38573"/>
      <c r="I38573"/>
      <c r="J38573"/>
      <c r="U38573" s="43"/>
      <c r="AE38573"/>
    </row>
    <row r="38574" spans="1:31">
      <c r="A38574">
        <v>95380</v>
      </c>
      <c r="B38574" t="s">
        <v>32643</v>
      </c>
      <c r="C38574" t="s">
        <v>33480</v>
      </c>
      <c r="D38574" t="s">
        <v>33476</v>
      </c>
      <c r="E38574"/>
      <c r="F38574"/>
      <c r="G38574"/>
      <c r="H38574"/>
      <c r="I38574"/>
      <c r="J38574"/>
      <c r="U38574" s="43"/>
      <c r="AE38574"/>
    </row>
    <row r="38575" spans="1:31">
      <c r="A38575">
        <v>95510</v>
      </c>
      <c r="B38575" t="s">
        <v>32644</v>
      </c>
      <c r="C38575" t="s">
        <v>33480</v>
      </c>
      <c r="D38575" t="e">
        <v>#N/A</v>
      </c>
      <c r="E38575"/>
      <c r="F38575"/>
      <c r="G38575"/>
      <c r="H38575"/>
      <c r="I38575"/>
      <c r="J38575"/>
      <c r="U38575" s="43"/>
      <c r="AE38575"/>
    </row>
    <row r="38576" spans="1:31">
      <c r="A38576">
        <v>95420</v>
      </c>
      <c r="B38576" t="s">
        <v>32645</v>
      </c>
      <c r="C38576" t="s">
        <v>33477</v>
      </c>
      <c r="D38576" t="s">
        <v>33476</v>
      </c>
      <c r="E38576"/>
      <c r="F38576"/>
      <c r="G38576"/>
      <c r="H38576"/>
      <c r="I38576"/>
      <c r="J38576"/>
      <c r="U38576" s="43"/>
      <c r="AE38576"/>
    </row>
    <row r="38577" spans="1:31">
      <c r="A38577">
        <v>95450</v>
      </c>
      <c r="B38577" t="s">
        <v>32646</v>
      </c>
      <c r="C38577" t="s">
        <v>33480</v>
      </c>
      <c r="D38577" t="s">
        <v>33476</v>
      </c>
      <c r="E38577"/>
      <c r="F38577"/>
      <c r="G38577"/>
      <c r="H38577"/>
      <c r="I38577"/>
      <c r="J38577"/>
      <c r="U38577" s="43"/>
      <c r="AE38577"/>
    </row>
    <row r="38578" spans="1:31">
      <c r="A38578">
        <v>95450</v>
      </c>
      <c r="B38578" t="s">
        <v>32646</v>
      </c>
      <c r="C38578" t="s">
        <v>33480</v>
      </c>
      <c r="D38578" t="s">
        <v>33476</v>
      </c>
      <c r="E38578"/>
      <c r="F38578"/>
      <c r="G38578"/>
      <c r="H38578"/>
      <c r="I38578"/>
      <c r="J38578"/>
      <c r="U38578" s="43"/>
      <c r="AE38578"/>
    </row>
    <row r="38579" spans="1:31">
      <c r="A38579">
        <v>95450</v>
      </c>
      <c r="B38579" t="s">
        <v>32647</v>
      </c>
      <c r="C38579" t="s">
        <v>33480</v>
      </c>
      <c r="D38579" t="s">
        <v>33476</v>
      </c>
      <c r="E38579"/>
      <c r="F38579"/>
      <c r="G38579"/>
      <c r="H38579"/>
      <c r="I38579"/>
      <c r="J38579"/>
      <c r="U38579" s="43"/>
      <c r="AE38579"/>
    </row>
    <row r="38580" spans="1:31">
      <c r="A38580">
        <v>95240</v>
      </c>
      <c r="B38580" t="s">
        <v>32648</v>
      </c>
      <c r="C38580" t="s">
        <v>33480</v>
      </c>
      <c r="D38580" t="e">
        <v>#N/A</v>
      </c>
      <c r="E38580"/>
      <c r="F38580"/>
      <c r="G38580"/>
      <c r="H38580"/>
      <c r="I38580"/>
      <c r="J38580"/>
      <c r="U38580" s="43"/>
      <c r="AE38580"/>
    </row>
    <row r="38581" spans="1:31">
      <c r="A38581">
        <v>95830</v>
      </c>
      <c r="B38581" t="s">
        <v>32649</v>
      </c>
      <c r="C38581" t="s">
        <v>33480</v>
      </c>
      <c r="D38581" t="e">
        <v>#N/A</v>
      </c>
      <c r="E38581"/>
      <c r="F38581"/>
      <c r="G38581"/>
      <c r="H38581"/>
      <c r="I38581"/>
      <c r="J38581"/>
      <c r="U38581" s="43"/>
      <c r="AE38581"/>
    </row>
    <row r="38582" spans="1:31">
      <c r="A38582">
        <v>95650</v>
      </c>
      <c r="B38582" t="s">
        <v>32650</v>
      </c>
      <c r="C38582" t="s">
        <v>33480</v>
      </c>
      <c r="D38582" t="e">
        <v>#N/A</v>
      </c>
      <c r="E38582"/>
      <c r="F38582"/>
      <c r="G38582"/>
      <c r="H38582"/>
      <c r="I38582"/>
      <c r="J38582"/>
      <c r="U38582" s="43"/>
      <c r="AE38582"/>
    </row>
    <row r="38583" spans="1:31">
      <c r="A38583">
        <v>95800</v>
      </c>
      <c r="B38583" t="s">
        <v>32651</v>
      </c>
      <c r="C38583" t="s">
        <v>33480</v>
      </c>
      <c r="D38583" t="e">
        <v>#N/A</v>
      </c>
      <c r="E38583"/>
      <c r="F38583"/>
      <c r="G38583"/>
      <c r="H38583"/>
      <c r="I38583"/>
      <c r="J38583"/>
      <c r="U38583" s="43"/>
      <c r="AE38583"/>
    </row>
    <row r="38584" spans="1:31">
      <c r="A38584">
        <v>95170</v>
      </c>
      <c r="B38584" t="s">
        <v>32652</v>
      </c>
      <c r="C38584" t="s">
        <v>33480</v>
      </c>
      <c r="D38584" t="e">
        <v>#N/A</v>
      </c>
      <c r="E38584"/>
      <c r="F38584"/>
      <c r="G38584"/>
      <c r="H38584"/>
      <c r="I38584"/>
      <c r="J38584"/>
      <c r="U38584" s="43"/>
      <c r="AE38584"/>
    </row>
    <row r="38585" spans="1:31">
      <c r="A38585">
        <v>95330</v>
      </c>
      <c r="B38585" t="s">
        <v>32653</v>
      </c>
      <c r="C38585" t="s">
        <v>33480</v>
      </c>
      <c r="D38585" t="e">
        <v>#N/A</v>
      </c>
      <c r="E38585"/>
      <c r="F38585"/>
      <c r="G38585"/>
      <c r="H38585"/>
      <c r="I38585"/>
      <c r="J38585"/>
      <c r="U38585" s="43"/>
      <c r="AE38585"/>
    </row>
    <row r="38586" spans="1:31">
      <c r="A38586">
        <v>95600</v>
      </c>
      <c r="B38586" t="s">
        <v>32654</v>
      </c>
      <c r="C38586" t="s">
        <v>33480</v>
      </c>
      <c r="D38586" t="e">
        <v>#N/A</v>
      </c>
      <c r="E38586"/>
      <c r="F38586"/>
      <c r="G38586"/>
      <c r="H38586"/>
      <c r="I38586"/>
      <c r="J38586"/>
      <c r="U38586" s="43"/>
      <c r="AE38586"/>
    </row>
    <row r="38587" spans="1:31">
      <c r="A38587">
        <v>95440</v>
      </c>
      <c r="B38587" t="s">
        <v>32655</v>
      </c>
      <c r="C38587" t="s">
        <v>33480</v>
      </c>
      <c r="D38587" t="e">
        <v>#N/A</v>
      </c>
      <c r="E38587"/>
      <c r="F38587"/>
      <c r="G38587"/>
      <c r="H38587"/>
      <c r="I38587"/>
      <c r="J38587"/>
      <c r="U38587" s="43"/>
      <c r="AE38587"/>
    </row>
    <row r="38588" spans="1:31">
      <c r="A38588">
        <v>95880</v>
      </c>
      <c r="B38588" t="s">
        <v>32656</v>
      </c>
      <c r="C38588" t="s">
        <v>33480</v>
      </c>
      <c r="D38588" t="e">
        <v>#N/A</v>
      </c>
      <c r="E38588"/>
      <c r="F38588"/>
      <c r="G38588"/>
      <c r="H38588"/>
      <c r="I38588"/>
      <c r="J38588"/>
      <c r="U38588" s="43"/>
      <c r="AE38588"/>
    </row>
    <row r="38589" spans="1:31">
      <c r="A38589">
        <v>95300</v>
      </c>
      <c r="B38589" t="s">
        <v>20116</v>
      </c>
      <c r="C38589" t="s">
        <v>33480</v>
      </c>
      <c r="D38589" t="e">
        <v>#N/A</v>
      </c>
      <c r="E38589"/>
      <c r="F38589"/>
      <c r="G38589"/>
      <c r="H38589"/>
      <c r="I38589"/>
      <c r="J38589"/>
      <c r="U38589" s="43"/>
      <c r="AE38589"/>
    </row>
    <row r="38590" spans="1:31">
      <c r="A38590">
        <v>95380</v>
      </c>
      <c r="B38590" t="s">
        <v>32657</v>
      </c>
      <c r="C38590" t="s">
        <v>33480</v>
      </c>
      <c r="D38590" t="s">
        <v>33476</v>
      </c>
      <c r="E38590"/>
      <c r="F38590"/>
      <c r="G38590"/>
      <c r="H38590"/>
      <c r="I38590"/>
      <c r="J38590"/>
      <c r="U38590" s="43"/>
      <c r="AE38590"/>
    </row>
    <row r="38591" spans="1:31">
      <c r="A38591">
        <v>95810</v>
      </c>
      <c r="B38591" t="s">
        <v>32658</v>
      </c>
      <c r="C38591" t="s">
        <v>33480</v>
      </c>
      <c r="D38591" t="s">
        <v>33476</v>
      </c>
      <c r="E38591"/>
      <c r="F38591"/>
      <c r="G38591"/>
      <c r="H38591"/>
      <c r="I38591"/>
      <c r="J38591"/>
      <c r="U38591" s="43"/>
      <c r="AE38591"/>
    </row>
    <row r="38592" spans="1:31">
      <c r="A38592">
        <v>95270</v>
      </c>
      <c r="B38592" t="s">
        <v>32659</v>
      </c>
      <c r="C38592" t="s">
        <v>33480</v>
      </c>
      <c r="D38592" t="s">
        <v>33476</v>
      </c>
      <c r="E38592"/>
      <c r="F38592"/>
      <c r="G38592"/>
      <c r="H38592"/>
      <c r="I38592"/>
      <c r="J38592"/>
      <c r="U38592" s="43"/>
      <c r="AE38592"/>
    </row>
    <row r="38593" spans="1:31">
      <c r="A38593">
        <v>95610</v>
      </c>
      <c r="B38593" t="s">
        <v>32660</v>
      </c>
      <c r="C38593" t="s">
        <v>33480</v>
      </c>
      <c r="D38593" t="e">
        <v>#N/A</v>
      </c>
      <c r="E38593"/>
      <c r="F38593"/>
      <c r="G38593"/>
      <c r="H38593"/>
      <c r="I38593"/>
      <c r="J38593"/>
      <c r="U38593" s="43"/>
      <c r="AE38593"/>
    </row>
    <row r="38594" spans="1:31">
      <c r="A38594">
        <v>95120</v>
      </c>
      <c r="B38594" t="s">
        <v>32661</v>
      </c>
      <c r="C38594" t="s">
        <v>33480</v>
      </c>
      <c r="D38594" t="e">
        <v>#N/A</v>
      </c>
      <c r="E38594"/>
      <c r="F38594"/>
      <c r="G38594"/>
      <c r="H38594"/>
      <c r="I38594"/>
      <c r="J38594"/>
      <c r="U38594" s="43"/>
      <c r="AE38594"/>
    </row>
    <row r="38595" spans="1:31">
      <c r="A38595">
        <v>95460</v>
      </c>
      <c r="B38595" t="s">
        <v>32662</v>
      </c>
      <c r="C38595" t="s">
        <v>33480</v>
      </c>
      <c r="D38595" t="s">
        <v>33476</v>
      </c>
      <c r="E38595"/>
      <c r="F38595"/>
      <c r="G38595"/>
      <c r="H38595"/>
      <c r="I38595"/>
      <c r="J38595"/>
      <c r="U38595" s="43"/>
      <c r="AE38595"/>
    </row>
    <row r="38596" spans="1:31">
      <c r="A38596">
        <v>95190</v>
      </c>
      <c r="B38596" t="s">
        <v>32663</v>
      </c>
      <c r="C38596" t="s">
        <v>33480</v>
      </c>
      <c r="D38596" t="s">
        <v>33476</v>
      </c>
      <c r="E38596"/>
      <c r="F38596"/>
      <c r="G38596"/>
      <c r="H38596"/>
      <c r="I38596"/>
      <c r="J38596"/>
      <c r="U38596" s="43"/>
      <c r="AE38596"/>
    </row>
    <row r="38597" spans="1:31">
      <c r="A38597">
        <v>95470</v>
      </c>
      <c r="B38597" t="s">
        <v>32664</v>
      </c>
      <c r="C38597" t="s">
        <v>33480</v>
      </c>
      <c r="D38597" t="e">
        <v>#N/A</v>
      </c>
      <c r="E38597"/>
      <c r="F38597"/>
      <c r="G38597"/>
      <c r="H38597"/>
      <c r="I38597"/>
      <c r="J38597"/>
      <c r="U38597" s="43"/>
      <c r="AE38597"/>
    </row>
    <row r="38598" spans="1:31">
      <c r="A38598">
        <v>95130</v>
      </c>
      <c r="B38598" t="s">
        <v>32665</v>
      </c>
      <c r="C38598" t="s">
        <v>33480</v>
      </c>
      <c r="D38598" t="e">
        <v>#N/A</v>
      </c>
      <c r="E38598"/>
      <c r="F38598"/>
      <c r="G38598"/>
      <c r="H38598"/>
      <c r="I38598"/>
      <c r="J38598"/>
      <c r="U38598" s="43"/>
      <c r="AE38598"/>
    </row>
    <row r="38599" spans="1:31">
      <c r="A38599">
        <v>95450</v>
      </c>
      <c r="B38599" t="s">
        <v>32666</v>
      </c>
      <c r="C38599" t="s">
        <v>33480</v>
      </c>
      <c r="D38599" t="s">
        <v>33476</v>
      </c>
      <c r="E38599"/>
      <c r="F38599"/>
      <c r="G38599"/>
      <c r="H38599"/>
      <c r="I38599"/>
      <c r="J38599"/>
      <c r="U38599" s="43"/>
      <c r="AE38599"/>
    </row>
    <row r="38600" spans="1:31">
      <c r="A38600">
        <v>95830</v>
      </c>
      <c r="B38600" t="s">
        <v>32667</v>
      </c>
      <c r="C38600" t="s">
        <v>33480</v>
      </c>
      <c r="D38600" t="e">
        <v>#N/A</v>
      </c>
      <c r="E38600"/>
      <c r="F38600"/>
      <c r="G38600"/>
      <c r="H38600"/>
      <c r="I38600"/>
      <c r="J38600"/>
      <c r="U38600" s="43"/>
      <c r="AE38600"/>
    </row>
    <row r="38601" spans="1:31">
      <c r="A38601">
        <v>95740</v>
      </c>
      <c r="B38601" t="s">
        <v>32668</v>
      </c>
      <c r="C38601" t="s">
        <v>33480</v>
      </c>
      <c r="D38601" t="e">
        <v>#N/A</v>
      </c>
      <c r="E38601"/>
      <c r="F38601"/>
      <c r="G38601"/>
      <c r="H38601"/>
      <c r="I38601"/>
      <c r="J38601"/>
      <c r="U38601" s="43"/>
      <c r="AE38601"/>
    </row>
    <row r="38602" spans="1:31">
      <c r="A38602">
        <v>95530</v>
      </c>
      <c r="B38602" t="s">
        <v>32669</v>
      </c>
      <c r="C38602" t="s">
        <v>33480</v>
      </c>
      <c r="D38602" t="e">
        <v>#N/A</v>
      </c>
      <c r="E38602"/>
      <c r="F38602"/>
      <c r="G38602"/>
      <c r="H38602"/>
      <c r="I38602"/>
      <c r="J38602"/>
      <c r="U38602" s="43"/>
      <c r="AE38602"/>
    </row>
    <row r="38603" spans="1:31">
      <c r="A38603">
        <v>95690</v>
      </c>
      <c r="B38603" t="s">
        <v>32670</v>
      </c>
      <c r="C38603" t="s">
        <v>33480</v>
      </c>
      <c r="D38603" t="s">
        <v>33476</v>
      </c>
      <c r="E38603"/>
      <c r="F38603"/>
      <c r="G38603"/>
      <c r="H38603"/>
      <c r="I38603"/>
      <c r="J38603"/>
      <c r="U38603" s="43"/>
      <c r="AE38603"/>
    </row>
    <row r="38604" spans="1:31">
      <c r="A38604">
        <v>95140</v>
      </c>
      <c r="B38604" t="s">
        <v>32671</v>
      </c>
      <c r="C38604" t="s">
        <v>33480</v>
      </c>
      <c r="D38604" t="e">
        <v>#N/A</v>
      </c>
      <c r="E38604"/>
      <c r="F38604"/>
      <c r="G38604"/>
      <c r="H38604"/>
      <c r="I38604"/>
      <c r="J38604"/>
      <c r="U38604" s="43"/>
      <c r="AE38604"/>
    </row>
    <row r="38605" spans="1:31">
      <c r="A38605">
        <v>95420</v>
      </c>
      <c r="B38605" t="s">
        <v>32672</v>
      </c>
      <c r="C38605" t="s">
        <v>33477</v>
      </c>
      <c r="D38605" t="s">
        <v>33476</v>
      </c>
      <c r="E38605"/>
      <c r="F38605"/>
      <c r="G38605"/>
      <c r="H38605"/>
      <c r="I38605"/>
      <c r="J38605"/>
      <c r="U38605" s="43"/>
      <c r="AE38605"/>
    </row>
    <row r="38606" spans="1:31">
      <c r="A38606">
        <v>95650</v>
      </c>
      <c r="B38606" t="s">
        <v>32673</v>
      </c>
      <c r="C38606" t="s">
        <v>33480</v>
      </c>
      <c r="D38606" t="e">
        <v>#N/A</v>
      </c>
      <c r="E38606"/>
      <c r="F38606"/>
      <c r="G38606"/>
      <c r="H38606"/>
      <c r="I38606"/>
      <c r="J38606"/>
      <c r="U38606" s="43"/>
      <c r="AE38606"/>
    </row>
    <row r="38607" spans="1:31">
      <c r="A38607">
        <v>95500</v>
      </c>
      <c r="B38607" t="s">
        <v>32674</v>
      </c>
      <c r="C38607" t="s">
        <v>33480</v>
      </c>
      <c r="D38607" t="s">
        <v>33476</v>
      </c>
      <c r="E38607"/>
      <c r="F38607"/>
      <c r="G38607"/>
      <c r="H38607"/>
      <c r="I38607"/>
      <c r="J38607"/>
      <c r="U38607" s="43"/>
      <c r="AE38607"/>
    </row>
    <row r="38608" spans="1:31">
      <c r="A38608">
        <v>95190</v>
      </c>
      <c r="B38608" t="s">
        <v>9966</v>
      </c>
      <c r="C38608" t="s">
        <v>33480</v>
      </c>
      <c r="D38608" t="s">
        <v>33476</v>
      </c>
      <c r="E38608"/>
      <c r="F38608"/>
      <c r="G38608"/>
      <c r="H38608"/>
      <c r="I38608"/>
      <c r="J38608"/>
      <c r="U38608" s="43"/>
      <c r="AE38608"/>
    </row>
    <row r="38609" spans="1:31">
      <c r="A38609">
        <v>95810</v>
      </c>
      <c r="B38609" t="s">
        <v>32675</v>
      </c>
      <c r="C38609" t="s">
        <v>33480</v>
      </c>
      <c r="D38609" t="s">
        <v>33476</v>
      </c>
      <c r="E38609"/>
      <c r="F38609"/>
      <c r="G38609"/>
      <c r="H38609"/>
      <c r="I38609"/>
      <c r="J38609"/>
      <c r="U38609" s="43"/>
      <c r="AE38609"/>
    </row>
    <row r="38610" spans="1:31">
      <c r="A38610">
        <v>95410</v>
      </c>
      <c r="B38610" t="s">
        <v>32676</v>
      </c>
      <c r="C38610" t="s">
        <v>33480</v>
      </c>
      <c r="D38610" t="e">
        <v>#N/A</v>
      </c>
      <c r="E38610"/>
      <c r="F38610"/>
      <c r="G38610"/>
      <c r="H38610"/>
      <c r="I38610"/>
      <c r="J38610"/>
      <c r="U38610" s="43"/>
      <c r="AE38610"/>
    </row>
    <row r="38611" spans="1:31">
      <c r="A38611">
        <v>95450</v>
      </c>
      <c r="B38611" t="s">
        <v>32677</v>
      </c>
      <c r="C38611" t="s">
        <v>33480</v>
      </c>
      <c r="D38611" t="s">
        <v>33476</v>
      </c>
      <c r="E38611"/>
      <c r="F38611"/>
      <c r="G38611"/>
      <c r="H38611"/>
      <c r="I38611"/>
      <c r="J38611"/>
      <c r="U38611" s="43"/>
      <c r="AE38611"/>
    </row>
    <row r="38612" spans="1:31">
      <c r="A38612">
        <v>95640</v>
      </c>
      <c r="B38612" t="s">
        <v>32678</v>
      </c>
      <c r="C38612" t="s">
        <v>33480</v>
      </c>
      <c r="D38612" t="s">
        <v>33476</v>
      </c>
      <c r="E38612"/>
      <c r="F38612"/>
      <c r="G38612"/>
      <c r="H38612"/>
      <c r="I38612"/>
      <c r="J38612"/>
      <c r="U38612" s="43"/>
      <c r="AE38612"/>
    </row>
    <row r="38613" spans="1:31">
      <c r="A38613">
        <v>95780</v>
      </c>
      <c r="B38613" t="s">
        <v>32679</v>
      </c>
      <c r="C38613" t="s">
        <v>33480</v>
      </c>
      <c r="D38613" t="e">
        <v>#N/A</v>
      </c>
      <c r="E38613"/>
      <c r="F38613"/>
      <c r="G38613"/>
      <c r="H38613"/>
      <c r="I38613"/>
      <c r="J38613"/>
      <c r="U38613" s="43"/>
      <c r="AE38613"/>
    </row>
    <row r="38614" spans="1:31">
      <c r="A38614">
        <v>95640</v>
      </c>
      <c r="B38614" t="s">
        <v>32680</v>
      </c>
      <c r="C38614" t="s">
        <v>33480</v>
      </c>
      <c r="D38614" t="s">
        <v>33476</v>
      </c>
      <c r="E38614"/>
      <c r="F38614"/>
      <c r="G38614"/>
      <c r="H38614"/>
      <c r="I38614"/>
      <c r="J38614"/>
      <c r="U38614" s="43"/>
      <c r="AE38614"/>
    </row>
    <row r="38615" spans="1:31">
      <c r="A38615">
        <v>95690</v>
      </c>
      <c r="B38615" t="s">
        <v>32681</v>
      </c>
      <c r="C38615" t="s">
        <v>33480</v>
      </c>
      <c r="D38615" t="s">
        <v>33476</v>
      </c>
      <c r="E38615"/>
      <c r="F38615"/>
      <c r="G38615"/>
      <c r="H38615"/>
      <c r="I38615"/>
      <c r="J38615"/>
      <c r="U38615" s="43"/>
      <c r="AE38615"/>
    </row>
    <row r="38616" spans="1:31">
      <c r="A38616">
        <v>95220</v>
      </c>
      <c r="B38616" t="s">
        <v>32682</v>
      </c>
      <c r="C38616" t="s">
        <v>33480</v>
      </c>
      <c r="D38616" t="e">
        <v>#N/A</v>
      </c>
      <c r="E38616"/>
      <c r="F38616"/>
      <c r="G38616"/>
      <c r="H38616"/>
      <c r="I38616"/>
      <c r="J38616"/>
      <c r="U38616" s="43"/>
      <c r="AE38616"/>
    </row>
    <row r="38617" spans="1:31">
      <c r="A38617">
        <v>95220</v>
      </c>
      <c r="B38617" t="s">
        <v>32682</v>
      </c>
      <c r="C38617" t="s">
        <v>33480</v>
      </c>
      <c r="D38617" t="e">
        <v>#N/A</v>
      </c>
      <c r="E38617"/>
      <c r="F38617"/>
      <c r="G38617"/>
      <c r="H38617"/>
      <c r="I38617"/>
      <c r="J38617"/>
      <c r="U38617" s="43"/>
      <c r="AE38617"/>
    </row>
    <row r="38618" spans="1:31">
      <c r="A38618">
        <v>95300</v>
      </c>
      <c r="B38618" t="s">
        <v>32683</v>
      </c>
      <c r="C38618" t="s">
        <v>33480</v>
      </c>
      <c r="D38618" t="e">
        <v>#N/A</v>
      </c>
      <c r="E38618"/>
      <c r="F38618"/>
      <c r="G38618"/>
      <c r="H38618"/>
      <c r="I38618"/>
      <c r="J38618"/>
      <c r="U38618" s="43"/>
      <c r="AE38618"/>
    </row>
    <row r="38619" spans="1:31">
      <c r="A38619">
        <v>95420</v>
      </c>
      <c r="B38619" t="s">
        <v>32684</v>
      </c>
      <c r="C38619" t="s">
        <v>33477</v>
      </c>
      <c r="D38619" t="s">
        <v>33476</v>
      </c>
      <c r="E38619"/>
      <c r="F38619"/>
      <c r="G38619"/>
      <c r="H38619"/>
      <c r="I38619"/>
      <c r="J38619"/>
      <c r="U38619" s="43"/>
      <c r="AE38619"/>
    </row>
    <row r="38620" spans="1:31">
      <c r="A38620">
        <v>95290</v>
      </c>
      <c r="B38620" t="s">
        <v>32685</v>
      </c>
      <c r="C38620" t="s">
        <v>33480</v>
      </c>
      <c r="D38620" t="e">
        <v>#N/A</v>
      </c>
      <c r="E38620"/>
      <c r="F38620"/>
      <c r="G38620"/>
      <c r="H38620"/>
      <c r="I38620"/>
      <c r="J38620"/>
      <c r="U38620" s="43"/>
      <c r="AE38620"/>
    </row>
    <row r="38621" spans="1:31">
      <c r="A38621">
        <v>95850</v>
      </c>
      <c r="B38621" t="s">
        <v>32686</v>
      </c>
      <c r="C38621" t="s">
        <v>33480</v>
      </c>
      <c r="D38621" t="e">
        <v>#N/A</v>
      </c>
      <c r="E38621"/>
      <c r="F38621"/>
      <c r="G38621"/>
      <c r="H38621"/>
      <c r="I38621"/>
      <c r="J38621"/>
      <c r="U38621" s="43"/>
      <c r="AE38621"/>
    </row>
    <row r="38622" spans="1:31">
      <c r="A38622">
        <v>95280</v>
      </c>
      <c r="B38622" t="s">
        <v>32687</v>
      </c>
      <c r="C38622" t="s">
        <v>33480</v>
      </c>
      <c r="D38622" t="e">
        <v>#N/A</v>
      </c>
      <c r="E38622"/>
      <c r="F38622"/>
      <c r="G38622"/>
      <c r="H38622"/>
      <c r="I38622"/>
      <c r="J38622"/>
      <c r="U38622" s="43"/>
      <c r="AE38622"/>
    </row>
    <row r="38623" spans="1:31">
      <c r="A38623">
        <v>95280</v>
      </c>
      <c r="B38623" t="s">
        <v>32687</v>
      </c>
      <c r="C38623" t="s">
        <v>33480</v>
      </c>
      <c r="D38623" t="e">
        <v>#N/A</v>
      </c>
      <c r="E38623"/>
      <c r="F38623"/>
      <c r="G38623"/>
      <c r="H38623"/>
      <c r="I38623"/>
      <c r="J38623"/>
      <c r="U38623" s="43"/>
      <c r="AE38623"/>
    </row>
    <row r="38624" spans="1:31">
      <c r="A38624">
        <v>95280</v>
      </c>
      <c r="B38624" t="s">
        <v>32687</v>
      </c>
      <c r="C38624" t="s">
        <v>33480</v>
      </c>
      <c r="D38624" t="e">
        <v>#N/A</v>
      </c>
      <c r="E38624"/>
      <c r="F38624"/>
      <c r="G38624"/>
      <c r="H38624"/>
      <c r="I38624"/>
      <c r="J38624"/>
      <c r="U38624" s="43"/>
      <c r="AE38624"/>
    </row>
    <row r="38625" spans="1:31">
      <c r="A38625">
        <v>95690</v>
      </c>
      <c r="B38625" t="s">
        <v>32688</v>
      </c>
      <c r="C38625" t="s">
        <v>33480</v>
      </c>
      <c r="D38625" t="s">
        <v>33476</v>
      </c>
      <c r="E38625"/>
      <c r="F38625"/>
      <c r="G38625"/>
      <c r="H38625"/>
      <c r="I38625"/>
      <c r="J38625"/>
      <c r="U38625" s="43"/>
      <c r="AE38625"/>
    </row>
    <row r="38626" spans="1:31">
      <c r="A38626">
        <v>95270</v>
      </c>
      <c r="B38626" t="s">
        <v>13017</v>
      </c>
      <c r="C38626" t="s">
        <v>33480</v>
      </c>
      <c r="D38626" t="s">
        <v>33476</v>
      </c>
      <c r="E38626"/>
      <c r="F38626"/>
      <c r="G38626"/>
      <c r="H38626"/>
      <c r="I38626"/>
      <c r="J38626"/>
      <c r="U38626" s="43"/>
      <c r="AE38626"/>
    </row>
    <row r="38627" spans="1:31">
      <c r="A38627">
        <v>95300</v>
      </c>
      <c r="B38627" t="s">
        <v>32689</v>
      </c>
      <c r="C38627" t="s">
        <v>33480</v>
      </c>
      <c r="D38627" t="e">
        <v>#N/A</v>
      </c>
      <c r="E38627"/>
      <c r="F38627"/>
      <c r="G38627"/>
      <c r="H38627"/>
      <c r="I38627"/>
      <c r="J38627"/>
      <c r="U38627" s="43"/>
      <c r="AE38627"/>
    </row>
    <row r="38628" spans="1:31">
      <c r="A38628">
        <v>95450</v>
      </c>
      <c r="B38628" t="s">
        <v>32690</v>
      </c>
      <c r="C38628" t="s">
        <v>33480</v>
      </c>
      <c r="D38628" t="s">
        <v>33476</v>
      </c>
      <c r="E38628"/>
      <c r="F38628"/>
      <c r="G38628"/>
      <c r="H38628"/>
      <c r="I38628"/>
      <c r="J38628"/>
      <c r="U38628" s="43"/>
      <c r="AE38628"/>
    </row>
    <row r="38629" spans="1:31">
      <c r="A38629">
        <v>95380</v>
      </c>
      <c r="B38629" t="s">
        <v>32691</v>
      </c>
      <c r="C38629" t="s">
        <v>33480</v>
      </c>
      <c r="D38629" t="s">
        <v>33476</v>
      </c>
      <c r="E38629"/>
      <c r="F38629"/>
      <c r="G38629"/>
      <c r="H38629"/>
      <c r="I38629"/>
      <c r="J38629"/>
      <c r="U38629" s="43"/>
      <c r="AE38629"/>
    </row>
    <row r="38630" spans="1:31">
      <c r="A38630">
        <v>95270</v>
      </c>
      <c r="B38630" t="s">
        <v>32692</v>
      </c>
      <c r="C38630" t="s">
        <v>33480</v>
      </c>
      <c r="D38630" t="s">
        <v>33476</v>
      </c>
      <c r="E38630"/>
      <c r="F38630"/>
      <c r="G38630"/>
      <c r="H38630"/>
      <c r="I38630"/>
      <c r="J38630"/>
      <c r="U38630" s="43"/>
      <c r="AE38630"/>
    </row>
    <row r="38631" spans="1:31">
      <c r="A38631">
        <v>95560</v>
      </c>
      <c r="B38631" t="s">
        <v>32693</v>
      </c>
      <c r="C38631" t="s">
        <v>33480</v>
      </c>
      <c r="D38631" t="e">
        <v>#N/A</v>
      </c>
      <c r="E38631"/>
      <c r="F38631"/>
      <c r="G38631"/>
      <c r="H38631"/>
      <c r="I38631"/>
      <c r="J38631"/>
      <c r="U38631" s="43"/>
      <c r="AE38631"/>
    </row>
    <row r="38632" spans="1:31">
      <c r="A38632">
        <v>95420</v>
      </c>
      <c r="B38632" t="s">
        <v>32694</v>
      </c>
      <c r="C38632" t="s">
        <v>33477</v>
      </c>
      <c r="D38632" t="s">
        <v>33476</v>
      </c>
      <c r="E38632"/>
      <c r="F38632"/>
      <c r="G38632"/>
      <c r="H38632"/>
      <c r="I38632"/>
      <c r="J38632"/>
      <c r="U38632" s="43"/>
      <c r="AE38632"/>
    </row>
    <row r="38633" spans="1:31">
      <c r="A38633">
        <v>95850</v>
      </c>
      <c r="B38633" t="s">
        <v>32695</v>
      </c>
      <c r="C38633" t="s">
        <v>33480</v>
      </c>
      <c r="D38633" t="e">
        <v>#N/A</v>
      </c>
      <c r="E38633"/>
      <c r="F38633"/>
      <c r="G38633"/>
      <c r="H38633"/>
      <c r="I38633"/>
      <c r="J38633"/>
      <c r="U38633" s="43"/>
      <c r="AE38633"/>
    </row>
    <row r="38634" spans="1:31">
      <c r="A38634">
        <v>95580</v>
      </c>
      <c r="B38634" t="s">
        <v>32696</v>
      </c>
      <c r="C38634" t="s">
        <v>33480</v>
      </c>
      <c r="D38634" t="e">
        <v>#N/A</v>
      </c>
      <c r="E38634"/>
      <c r="F38634"/>
      <c r="G38634"/>
      <c r="H38634"/>
      <c r="I38634"/>
      <c r="J38634"/>
      <c r="U38634" s="43"/>
      <c r="AE38634"/>
    </row>
    <row r="38635" spans="1:31">
      <c r="A38635">
        <v>95640</v>
      </c>
      <c r="B38635" t="s">
        <v>32697</v>
      </c>
      <c r="C38635" t="s">
        <v>33480</v>
      </c>
      <c r="D38635" t="s">
        <v>33476</v>
      </c>
      <c r="E38635"/>
      <c r="F38635"/>
      <c r="G38635"/>
      <c r="H38635"/>
      <c r="I38635"/>
      <c r="J38635"/>
      <c r="U38635" s="43"/>
      <c r="AE38635"/>
    </row>
    <row r="38636" spans="1:31">
      <c r="A38636">
        <v>95670</v>
      </c>
      <c r="B38636" t="s">
        <v>32698</v>
      </c>
      <c r="C38636" t="s">
        <v>33480</v>
      </c>
      <c r="D38636" t="e">
        <v>#N/A</v>
      </c>
      <c r="E38636"/>
      <c r="F38636"/>
      <c r="G38636"/>
      <c r="H38636"/>
      <c r="I38636"/>
      <c r="J38636"/>
      <c r="U38636" s="43"/>
      <c r="AE38636"/>
    </row>
    <row r="38637" spans="1:31">
      <c r="A38637">
        <v>95420</v>
      </c>
      <c r="B38637" t="s">
        <v>32699</v>
      </c>
      <c r="C38637" t="s">
        <v>33477</v>
      </c>
      <c r="D38637" t="s">
        <v>33476</v>
      </c>
      <c r="E38637"/>
      <c r="F38637"/>
      <c r="G38637"/>
      <c r="H38637"/>
      <c r="I38637"/>
      <c r="J38637"/>
      <c r="U38637" s="43"/>
      <c r="AE38637"/>
    </row>
    <row r="38638" spans="1:31">
      <c r="A38638">
        <v>95810</v>
      </c>
      <c r="B38638" t="s">
        <v>32700</v>
      </c>
      <c r="C38638" t="s">
        <v>33480</v>
      </c>
      <c r="D38638" t="s">
        <v>33476</v>
      </c>
      <c r="E38638"/>
      <c r="F38638"/>
      <c r="G38638"/>
      <c r="H38638"/>
      <c r="I38638"/>
      <c r="J38638"/>
      <c r="U38638" s="43"/>
      <c r="AE38638"/>
    </row>
    <row r="38639" spans="1:31">
      <c r="A38639">
        <v>95180</v>
      </c>
      <c r="B38639" t="s">
        <v>32701</v>
      </c>
      <c r="C38639" t="s">
        <v>33480</v>
      </c>
      <c r="D38639" t="e">
        <v>#N/A</v>
      </c>
      <c r="E38639"/>
      <c r="F38639"/>
      <c r="G38639"/>
      <c r="H38639"/>
      <c r="I38639"/>
      <c r="J38639"/>
      <c r="U38639" s="43"/>
      <c r="AE38639"/>
    </row>
    <row r="38640" spans="1:31">
      <c r="A38640">
        <v>95630</v>
      </c>
      <c r="B38640" t="s">
        <v>32702</v>
      </c>
      <c r="C38640" t="s">
        <v>33480</v>
      </c>
      <c r="D38640" t="e">
        <v>#N/A</v>
      </c>
      <c r="E38640"/>
      <c r="F38640"/>
      <c r="G38640"/>
      <c r="H38640"/>
      <c r="I38640"/>
      <c r="J38640"/>
      <c r="U38640" s="43"/>
      <c r="AE38640"/>
    </row>
    <row r="38641" spans="1:31">
      <c r="A38641">
        <v>95540</v>
      </c>
      <c r="B38641" t="s">
        <v>32703</v>
      </c>
      <c r="C38641" t="s">
        <v>33480</v>
      </c>
      <c r="D38641" t="e">
        <v>#N/A</v>
      </c>
      <c r="E38641"/>
      <c r="F38641"/>
      <c r="G38641"/>
      <c r="H38641"/>
      <c r="I38641"/>
      <c r="J38641"/>
      <c r="U38641" s="43"/>
      <c r="AE38641"/>
    </row>
    <row r="38642" spans="1:31">
      <c r="A38642">
        <v>95720</v>
      </c>
      <c r="B38642" t="s">
        <v>32704</v>
      </c>
      <c r="C38642" t="s">
        <v>33480</v>
      </c>
      <c r="D38642" t="e">
        <v>#N/A</v>
      </c>
      <c r="E38642"/>
      <c r="F38642"/>
      <c r="G38642"/>
      <c r="H38642"/>
      <c r="I38642"/>
      <c r="J38642"/>
      <c r="U38642" s="43"/>
      <c r="AE38642"/>
    </row>
    <row r="38643" spans="1:31">
      <c r="A38643">
        <v>95570</v>
      </c>
      <c r="B38643" t="s">
        <v>32705</v>
      </c>
      <c r="C38643" t="s">
        <v>33477</v>
      </c>
      <c r="D38643" t="s">
        <v>33482</v>
      </c>
      <c r="E38643"/>
      <c r="F38643"/>
      <c r="G38643"/>
      <c r="H38643"/>
      <c r="I38643"/>
      <c r="J38643"/>
      <c r="U38643" s="43"/>
      <c r="AE38643"/>
    </row>
    <row r="38644" spans="1:31">
      <c r="A38644">
        <v>95650</v>
      </c>
      <c r="B38644" t="s">
        <v>32706</v>
      </c>
      <c r="C38644" t="s">
        <v>33480</v>
      </c>
      <c r="D38644" t="e">
        <v>#N/A</v>
      </c>
      <c r="E38644"/>
      <c r="F38644"/>
      <c r="G38644"/>
      <c r="H38644"/>
      <c r="I38644"/>
      <c r="J38644"/>
      <c r="U38644" s="43"/>
      <c r="AE38644"/>
    </row>
    <row r="38645" spans="1:31">
      <c r="A38645">
        <v>95370</v>
      </c>
      <c r="B38645" t="s">
        <v>32707</v>
      </c>
      <c r="C38645" t="s">
        <v>33480</v>
      </c>
      <c r="D38645" t="e">
        <v>#N/A</v>
      </c>
      <c r="E38645"/>
      <c r="F38645"/>
      <c r="G38645"/>
      <c r="H38645"/>
      <c r="I38645"/>
      <c r="J38645"/>
      <c r="U38645" s="43"/>
      <c r="AE38645"/>
    </row>
    <row r="38646" spans="1:31">
      <c r="A38646">
        <v>95680</v>
      </c>
      <c r="B38646" t="s">
        <v>32708</v>
      </c>
      <c r="C38646" t="s">
        <v>33477</v>
      </c>
      <c r="D38646" t="e">
        <v>#N/A</v>
      </c>
      <c r="E38646"/>
      <c r="F38646"/>
      <c r="G38646"/>
      <c r="H38646"/>
      <c r="I38646"/>
      <c r="J38646"/>
      <c r="U38646" s="43"/>
      <c r="AE38646"/>
    </row>
    <row r="38647" spans="1:31">
      <c r="A38647">
        <v>95360</v>
      </c>
      <c r="B38647" t="s">
        <v>32709</v>
      </c>
      <c r="C38647" t="s">
        <v>33480</v>
      </c>
      <c r="D38647" t="e">
        <v>#N/A</v>
      </c>
      <c r="E38647"/>
      <c r="F38647"/>
      <c r="G38647"/>
      <c r="H38647"/>
      <c r="I38647"/>
      <c r="J38647"/>
      <c r="U38647" s="43"/>
      <c r="AE38647"/>
    </row>
    <row r="38648" spans="1:31">
      <c r="A38648">
        <v>95160</v>
      </c>
      <c r="B38648" t="s">
        <v>32710</v>
      </c>
      <c r="C38648" t="s">
        <v>33480</v>
      </c>
      <c r="D38648" t="e">
        <v>#N/A</v>
      </c>
      <c r="E38648"/>
      <c r="F38648"/>
      <c r="G38648"/>
      <c r="H38648"/>
      <c r="I38648"/>
      <c r="J38648"/>
      <c r="U38648" s="43"/>
      <c r="AE38648"/>
    </row>
    <row r="38649" spans="1:31">
      <c r="A38649">
        <v>95770</v>
      </c>
      <c r="B38649" t="s">
        <v>32711</v>
      </c>
      <c r="C38649" t="s">
        <v>33480</v>
      </c>
      <c r="D38649" t="s">
        <v>33476</v>
      </c>
      <c r="E38649"/>
      <c r="F38649"/>
      <c r="G38649"/>
      <c r="H38649"/>
      <c r="I38649"/>
      <c r="J38649"/>
      <c r="U38649" s="43"/>
      <c r="AE38649"/>
    </row>
    <row r="38650" spans="1:31">
      <c r="A38650">
        <v>95560</v>
      </c>
      <c r="B38650" t="s">
        <v>32712</v>
      </c>
      <c r="C38650" t="s">
        <v>33480</v>
      </c>
      <c r="D38650" t="e">
        <v>#N/A</v>
      </c>
      <c r="E38650"/>
      <c r="F38650"/>
      <c r="G38650"/>
      <c r="H38650"/>
      <c r="I38650"/>
      <c r="J38650"/>
      <c r="U38650" s="43"/>
      <c r="AE38650"/>
    </row>
    <row r="38651" spans="1:31">
      <c r="A38651">
        <v>95260</v>
      </c>
      <c r="B38651" t="s">
        <v>32713</v>
      </c>
      <c r="C38651" t="s">
        <v>33480</v>
      </c>
      <c r="D38651" t="e">
        <v>#N/A</v>
      </c>
      <c r="E38651"/>
      <c r="F38651"/>
      <c r="G38651"/>
      <c r="H38651"/>
      <c r="I38651"/>
      <c r="J38651"/>
      <c r="U38651" s="43"/>
      <c r="AE38651"/>
    </row>
    <row r="38652" spans="1:31">
      <c r="A38652">
        <v>95640</v>
      </c>
      <c r="B38652" t="s">
        <v>17814</v>
      </c>
      <c r="C38652" t="s">
        <v>33480</v>
      </c>
      <c r="D38652" t="s">
        <v>33476</v>
      </c>
      <c r="E38652"/>
      <c r="F38652"/>
      <c r="G38652"/>
      <c r="H38652"/>
      <c r="I38652"/>
      <c r="J38652"/>
      <c r="U38652" s="43"/>
      <c r="AE38652"/>
    </row>
    <row r="38653" spans="1:31">
      <c r="A38653">
        <v>95590</v>
      </c>
      <c r="B38653" t="s">
        <v>32714</v>
      </c>
      <c r="C38653" t="s">
        <v>33480</v>
      </c>
      <c r="D38653" t="s">
        <v>33476</v>
      </c>
      <c r="E38653"/>
      <c r="F38653"/>
      <c r="G38653"/>
      <c r="H38653"/>
      <c r="I38653"/>
      <c r="J38653"/>
      <c r="U38653" s="43"/>
      <c r="AE38653"/>
    </row>
    <row r="38654" spans="1:31">
      <c r="A38654">
        <v>95690</v>
      </c>
      <c r="B38654" t="s">
        <v>32715</v>
      </c>
      <c r="C38654" t="s">
        <v>33480</v>
      </c>
      <c r="D38654" t="s">
        <v>33476</v>
      </c>
      <c r="E38654"/>
      <c r="F38654"/>
      <c r="G38654"/>
      <c r="H38654"/>
      <c r="I38654"/>
      <c r="J38654"/>
      <c r="U38654" s="43"/>
      <c r="AE38654"/>
    </row>
    <row r="38655" spans="1:31">
      <c r="A38655">
        <v>95640</v>
      </c>
      <c r="B38655" t="s">
        <v>32716</v>
      </c>
      <c r="C38655" t="s">
        <v>33480</v>
      </c>
      <c r="D38655" t="s">
        <v>33476</v>
      </c>
      <c r="E38655"/>
      <c r="F38655"/>
      <c r="G38655"/>
      <c r="H38655"/>
      <c r="I38655"/>
      <c r="J38655"/>
      <c r="U38655" s="43"/>
      <c r="AE38655"/>
    </row>
    <row r="38656" spans="1:31">
      <c r="A38656">
        <v>95000</v>
      </c>
      <c r="B38656" t="s">
        <v>32717</v>
      </c>
      <c r="C38656" t="s">
        <v>33480</v>
      </c>
      <c r="D38656" t="s">
        <v>33476</v>
      </c>
      <c r="E38656"/>
      <c r="F38656"/>
      <c r="G38656"/>
      <c r="H38656"/>
      <c r="I38656"/>
      <c r="J38656"/>
      <c r="U38656" s="43"/>
      <c r="AE38656"/>
    </row>
    <row r="38657" spans="1:31">
      <c r="A38657">
        <v>95590</v>
      </c>
      <c r="B38657" t="s">
        <v>21968</v>
      </c>
      <c r="C38657" t="s">
        <v>33480</v>
      </c>
      <c r="D38657" t="s">
        <v>33476</v>
      </c>
      <c r="E38657"/>
      <c r="F38657"/>
      <c r="G38657"/>
      <c r="H38657"/>
      <c r="I38657"/>
      <c r="J38657"/>
      <c r="U38657" s="43"/>
      <c r="AE38657"/>
    </row>
    <row r="38658" spans="1:31">
      <c r="A38658">
        <v>95270</v>
      </c>
      <c r="B38658" t="s">
        <v>32718</v>
      </c>
      <c r="C38658" t="s">
        <v>33480</v>
      </c>
      <c r="D38658" t="s">
        <v>33476</v>
      </c>
      <c r="E38658"/>
      <c r="F38658"/>
      <c r="G38658"/>
      <c r="H38658"/>
      <c r="I38658"/>
      <c r="J38658"/>
      <c r="U38658" s="43"/>
      <c r="AE38658"/>
    </row>
    <row r="38659" spans="1:31">
      <c r="A38659">
        <v>95420</v>
      </c>
      <c r="B38659" t="s">
        <v>32719</v>
      </c>
      <c r="C38659" t="s">
        <v>33477</v>
      </c>
      <c r="D38659" t="s">
        <v>33476</v>
      </c>
      <c r="E38659"/>
      <c r="F38659"/>
      <c r="G38659"/>
      <c r="H38659"/>
      <c r="I38659"/>
      <c r="J38659"/>
      <c r="U38659" s="43"/>
      <c r="AE38659"/>
    </row>
    <row r="38660" spans="1:31">
      <c r="A38660">
        <v>95420</v>
      </c>
      <c r="B38660" t="s">
        <v>32720</v>
      </c>
      <c r="C38660" t="s">
        <v>33477</v>
      </c>
      <c r="D38660" t="s">
        <v>33476</v>
      </c>
      <c r="E38660"/>
      <c r="F38660"/>
      <c r="G38660"/>
      <c r="H38660"/>
      <c r="I38660"/>
      <c r="J38660"/>
      <c r="U38660" s="43"/>
      <c r="AE38660"/>
    </row>
    <row r="38661" spans="1:31">
      <c r="A38661">
        <v>95520</v>
      </c>
      <c r="B38661" t="s">
        <v>32721</v>
      </c>
      <c r="C38661" t="s">
        <v>33480</v>
      </c>
      <c r="D38661" t="e">
        <v>#N/A</v>
      </c>
      <c r="E38661"/>
      <c r="F38661"/>
      <c r="G38661"/>
      <c r="H38661"/>
      <c r="I38661"/>
      <c r="J38661"/>
      <c r="U38661" s="43"/>
      <c r="AE38661"/>
    </row>
    <row r="38662" spans="1:31">
      <c r="A38662">
        <v>95620</v>
      </c>
      <c r="B38662" t="s">
        <v>32722</v>
      </c>
      <c r="C38662" t="s">
        <v>33480</v>
      </c>
      <c r="D38662" t="s">
        <v>33476</v>
      </c>
      <c r="E38662"/>
      <c r="F38662"/>
      <c r="G38662"/>
      <c r="H38662"/>
      <c r="I38662"/>
      <c r="J38662"/>
      <c r="U38662" s="43"/>
      <c r="AE38662"/>
    </row>
    <row r="38663" spans="1:31">
      <c r="A38663">
        <v>95450</v>
      </c>
      <c r="B38663" t="s">
        <v>32723</v>
      </c>
      <c r="C38663" t="s">
        <v>33480</v>
      </c>
      <c r="D38663" t="s">
        <v>33476</v>
      </c>
      <c r="E38663"/>
      <c r="F38663"/>
      <c r="G38663"/>
      <c r="H38663"/>
      <c r="I38663"/>
      <c r="J38663"/>
      <c r="U38663" s="43"/>
      <c r="AE38663"/>
    </row>
    <row r="38664" spans="1:31">
      <c r="A38664">
        <v>95340</v>
      </c>
      <c r="B38664" t="s">
        <v>32724</v>
      </c>
      <c r="C38664" t="s">
        <v>33480</v>
      </c>
      <c r="D38664" t="e">
        <v>#N/A</v>
      </c>
      <c r="E38664"/>
      <c r="F38664"/>
      <c r="G38664"/>
      <c r="H38664"/>
      <c r="I38664"/>
      <c r="J38664"/>
      <c r="U38664" s="43"/>
      <c r="AE38664"/>
    </row>
    <row r="38665" spans="1:31">
      <c r="A38665">
        <v>95220</v>
      </c>
      <c r="B38665" t="s">
        <v>32725</v>
      </c>
      <c r="C38665" t="s">
        <v>33480</v>
      </c>
      <c r="D38665" t="e">
        <v>#N/A</v>
      </c>
      <c r="E38665"/>
      <c r="F38665"/>
      <c r="G38665"/>
      <c r="H38665"/>
      <c r="I38665"/>
      <c r="J38665"/>
      <c r="U38665" s="43"/>
      <c r="AE38665"/>
    </row>
    <row r="38666" spans="1:31">
      <c r="A38666">
        <v>95480</v>
      </c>
      <c r="B38666" t="s">
        <v>32725</v>
      </c>
      <c r="C38666" t="s">
        <v>33480</v>
      </c>
      <c r="D38666" t="e">
        <v>#N/A</v>
      </c>
      <c r="E38666"/>
      <c r="F38666"/>
      <c r="G38666"/>
      <c r="H38666"/>
      <c r="I38666"/>
      <c r="J38666"/>
      <c r="U38666" s="43"/>
      <c r="AE38666"/>
    </row>
    <row r="38667" spans="1:31">
      <c r="A38667">
        <v>95350</v>
      </c>
      <c r="B38667" t="s">
        <v>32726</v>
      </c>
      <c r="C38667" t="s">
        <v>33480</v>
      </c>
      <c r="D38667" t="e">
        <v>#N/A</v>
      </c>
      <c r="E38667"/>
      <c r="F38667"/>
      <c r="G38667"/>
      <c r="H38667"/>
      <c r="I38667"/>
      <c r="J38667"/>
      <c r="U38667" s="43"/>
      <c r="AE38667"/>
    </row>
    <row r="38668" spans="1:31">
      <c r="A38668">
        <v>95130</v>
      </c>
      <c r="B38668" t="s">
        <v>32727</v>
      </c>
      <c r="C38668" t="s">
        <v>33480</v>
      </c>
      <c r="D38668" t="e">
        <v>#N/A</v>
      </c>
      <c r="E38668"/>
      <c r="F38668"/>
      <c r="G38668"/>
      <c r="H38668"/>
      <c r="I38668"/>
      <c r="J38668"/>
      <c r="U38668" s="43"/>
      <c r="AE38668"/>
    </row>
    <row r="38669" spans="1:31">
      <c r="A38669">
        <v>95720</v>
      </c>
      <c r="B38669" t="s">
        <v>32728</v>
      </c>
      <c r="C38669" t="s">
        <v>33480</v>
      </c>
      <c r="D38669" t="e">
        <v>#N/A</v>
      </c>
      <c r="E38669"/>
      <c r="F38669"/>
      <c r="G38669"/>
      <c r="H38669"/>
      <c r="I38669"/>
      <c r="J38669"/>
      <c r="U38669" s="43"/>
      <c r="AE38669"/>
    </row>
    <row r="38670" spans="1:31">
      <c r="A38670">
        <v>95270</v>
      </c>
      <c r="B38670" t="s">
        <v>32729</v>
      </c>
      <c r="C38670" t="s">
        <v>33480</v>
      </c>
      <c r="D38670" t="s">
        <v>33476</v>
      </c>
      <c r="E38670"/>
      <c r="F38670"/>
      <c r="G38670"/>
      <c r="H38670"/>
      <c r="I38670"/>
      <c r="J38670"/>
      <c r="U38670" s="43"/>
      <c r="AE38670"/>
    </row>
    <row r="38671" spans="1:31">
      <c r="A38671">
        <v>95000</v>
      </c>
      <c r="B38671" t="s">
        <v>32730</v>
      </c>
      <c r="C38671" t="s">
        <v>33480</v>
      </c>
      <c r="D38671" t="s">
        <v>33476</v>
      </c>
      <c r="E38671"/>
      <c r="F38671"/>
      <c r="G38671"/>
      <c r="H38671"/>
      <c r="I38671"/>
      <c r="J38671"/>
      <c r="U38671" s="43"/>
      <c r="AE38671"/>
    </row>
    <row r="38672" spans="1:31">
      <c r="A38672">
        <v>95300</v>
      </c>
      <c r="B38672" t="s">
        <v>32730</v>
      </c>
      <c r="C38672" t="s">
        <v>33480</v>
      </c>
      <c r="D38672" t="e">
        <v>#N/A</v>
      </c>
      <c r="E38672"/>
      <c r="F38672"/>
      <c r="G38672"/>
      <c r="H38672"/>
      <c r="I38672"/>
      <c r="J38672"/>
      <c r="U38672" s="43"/>
      <c r="AE38672"/>
    </row>
    <row r="38673" spans="1:31">
      <c r="A38673">
        <v>95590</v>
      </c>
      <c r="B38673" t="s">
        <v>13954</v>
      </c>
      <c r="C38673" t="s">
        <v>33480</v>
      </c>
      <c r="D38673" t="s">
        <v>33476</v>
      </c>
      <c r="E38673"/>
      <c r="F38673"/>
      <c r="G38673"/>
      <c r="H38673"/>
      <c r="I38673"/>
      <c r="J38673"/>
      <c r="U38673" s="43"/>
      <c r="AE38673"/>
    </row>
    <row r="38674" spans="1:31">
      <c r="A38674">
        <v>95380</v>
      </c>
      <c r="B38674" t="s">
        <v>32731</v>
      </c>
      <c r="C38674" t="s">
        <v>33480</v>
      </c>
      <c r="D38674" t="s">
        <v>33476</v>
      </c>
      <c r="E38674"/>
      <c r="F38674"/>
      <c r="G38674"/>
      <c r="H38674"/>
      <c r="I38674"/>
      <c r="J38674"/>
      <c r="U38674" s="43"/>
      <c r="AE38674"/>
    </row>
    <row r="38675" spans="1:31">
      <c r="A38675">
        <v>95650</v>
      </c>
      <c r="B38675" t="s">
        <v>32732</v>
      </c>
      <c r="C38675" t="s">
        <v>33480</v>
      </c>
      <c r="D38675" t="e">
        <v>#N/A</v>
      </c>
      <c r="E38675"/>
      <c r="F38675"/>
      <c r="G38675"/>
      <c r="H38675"/>
      <c r="I38675"/>
      <c r="J38675"/>
      <c r="U38675" s="43"/>
      <c r="AE38675"/>
    </row>
    <row r="38676" spans="1:31">
      <c r="A38676">
        <v>95780</v>
      </c>
      <c r="B38676" t="s">
        <v>32733</v>
      </c>
      <c r="C38676" t="s">
        <v>33480</v>
      </c>
      <c r="D38676" t="e">
        <v>#N/A</v>
      </c>
      <c r="E38676"/>
      <c r="F38676"/>
      <c r="G38676"/>
      <c r="H38676"/>
      <c r="I38676"/>
      <c r="J38676"/>
      <c r="U38676" s="43"/>
      <c r="AE38676"/>
    </row>
    <row r="38677" spans="1:31">
      <c r="A38677">
        <v>95700</v>
      </c>
      <c r="B38677" t="s">
        <v>32734</v>
      </c>
      <c r="C38677" t="s">
        <v>33480</v>
      </c>
      <c r="D38677" t="e">
        <v>#N/A</v>
      </c>
      <c r="E38677"/>
      <c r="F38677"/>
      <c r="G38677"/>
      <c r="H38677"/>
      <c r="I38677"/>
      <c r="J38677"/>
      <c r="U38677" s="43"/>
      <c r="AE38677"/>
    </row>
    <row r="38678" spans="1:31">
      <c r="A38678">
        <v>95700</v>
      </c>
      <c r="B38678" t="s">
        <v>32734</v>
      </c>
      <c r="C38678" t="s">
        <v>33480</v>
      </c>
      <c r="D38678" t="e">
        <v>#N/A</v>
      </c>
      <c r="E38678"/>
      <c r="F38678"/>
      <c r="G38678"/>
      <c r="H38678"/>
      <c r="I38678"/>
      <c r="J38678"/>
      <c r="U38678" s="43"/>
      <c r="AE38678"/>
    </row>
    <row r="38679" spans="1:31">
      <c r="A38679">
        <v>95340</v>
      </c>
      <c r="B38679" t="s">
        <v>32735</v>
      </c>
      <c r="C38679" t="s">
        <v>33480</v>
      </c>
      <c r="D38679" t="e">
        <v>#N/A</v>
      </c>
      <c r="E38679"/>
      <c r="F38679"/>
      <c r="G38679"/>
      <c r="H38679"/>
      <c r="I38679"/>
      <c r="J38679"/>
      <c r="U38679" s="43"/>
      <c r="AE38679"/>
    </row>
    <row r="38680" spans="1:31">
      <c r="A38680">
        <v>95450</v>
      </c>
      <c r="B38680" t="s">
        <v>26863</v>
      </c>
      <c r="C38680" t="s">
        <v>33480</v>
      </c>
      <c r="D38680" t="s">
        <v>33476</v>
      </c>
      <c r="E38680"/>
      <c r="F38680"/>
      <c r="G38680"/>
      <c r="H38680"/>
      <c r="I38680"/>
      <c r="J38680"/>
      <c r="U38680" s="43"/>
      <c r="AE38680"/>
    </row>
    <row r="38681" spans="1:31">
      <c r="A38681">
        <v>95350</v>
      </c>
      <c r="B38681" t="s">
        <v>32736</v>
      </c>
      <c r="C38681" t="s">
        <v>33480</v>
      </c>
      <c r="D38681" t="e">
        <v>#N/A</v>
      </c>
      <c r="E38681"/>
      <c r="F38681"/>
      <c r="G38681"/>
      <c r="H38681"/>
      <c r="I38681"/>
      <c r="J38681"/>
      <c r="U38681" s="43"/>
      <c r="AE38681"/>
    </row>
    <row r="38682" spans="1:31">
      <c r="A38682">
        <v>95770</v>
      </c>
      <c r="B38682" t="s">
        <v>32737</v>
      </c>
      <c r="C38682" t="s">
        <v>33480</v>
      </c>
      <c r="D38682" t="s">
        <v>33476</v>
      </c>
      <c r="E38682"/>
      <c r="F38682"/>
      <c r="G38682"/>
      <c r="H38682"/>
      <c r="I38682"/>
      <c r="J38682"/>
      <c r="U38682" s="43"/>
      <c r="AE38682"/>
    </row>
    <row r="38683" spans="1:31">
      <c r="A38683">
        <v>95510</v>
      </c>
      <c r="B38683" t="s">
        <v>32738</v>
      </c>
      <c r="C38683" t="s">
        <v>33480</v>
      </c>
      <c r="D38683" t="e">
        <v>#N/A</v>
      </c>
      <c r="E38683"/>
      <c r="F38683"/>
      <c r="G38683"/>
      <c r="H38683"/>
      <c r="I38683"/>
      <c r="J38683"/>
      <c r="U38683" s="43"/>
      <c r="AE38683"/>
    </row>
    <row r="38684" spans="1:31">
      <c r="A38684">
        <v>95420</v>
      </c>
      <c r="B38684" t="s">
        <v>11025</v>
      </c>
      <c r="C38684" t="s">
        <v>33477</v>
      </c>
      <c r="D38684" t="s">
        <v>33476</v>
      </c>
      <c r="E38684"/>
      <c r="F38684"/>
      <c r="G38684"/>
      <c r="H38684"/>
      <c r="I38684"/>
      <c r="J38684"/>
      <c r="U38684" s="43"/>
      <c r="AE38684"/>
    </row>
    <row r="38685" spans="1:31">
      <c r="A38685">
        <v>95210</v>
      </c>
      <c r="B38685" t="s">
        <v>30008</v>
      </c>
      <c r="C38685" t="s">
        <v>33480</v>
      </c>
      <c r="D38685" t="e">
        <v>#N/A</v>
      </c>
      <c r="E38685"/>
      <c r="F38685"/>
      <c r="G38685"/>
      <c r="H38685"/>
      <c r="I38685"/>
      <c r="J38685"/>
      <c r="U38685" s="43"/>
      <c r="AE38685"/>
    </row>
    <row r="38686" spans="1:31">
      <c r="A38686">
        <v>95320</v>
      </c>
      <c r="B38686" t="s">
        <v>32739</v>
      </c>
      <c r="C38686" t="s">
        <v>33480</v>
      </c>
      <c r="D38686" t="e">
        <v>#N/A</v>
      </c>
      <c r="E38686"/>
      <c r="F38686"/>
      <c r="G38686"/>
      <c r="H38686"/>
      <c r="I38686"/>
      <c r="J38686"/>
      <c r="U38686" s="43"/>
      <c r="AE38686"/>
    </row>
    <row r="38687" spans="1:31">
      <c r="A38687">
        <v>95270</v>
      </c>
      <c r="B38687" t="s">
        <v>32130</v>
      </c>
      <c r="C38687" t="s">
        <v>33480</v>
      </c>
      <c r="D38687" t="s">
        <v>33476</v>
      </c>
      <c r="E38687"/>
      <c r="F38687"/>
      <c r="G38687"/>
      <c r="H38687"/>
      <c r="I38687"/>
      <c r="J38687"/>
      <c r="U38687" s="43"/>
      <c r="AE38687"/>
    </row>
    <row r="38688" spans="1:31">
      <c r="A38688">
        <v>95310</v>
      </c>
      <c r="B38688" t="s">
        <v>32740</v>
      </c>
      <c r="C38688" t="s">
        <v>33480</v>
      </c>
      <c r="D38688" t="s">
        <v>33476</v>
      </c>
      <c r="E38688"/>
      <c r="F38688"/>
      <c r="G38688"/>
      <c r="H38688"/>
      <c r="I38688"/>
      <c r="J38688"/>
      <c r="U38688" s="43"/>
      <c r="AE38688"/>
    </row>
    <row r="38689" spans="1:31">
      <c r="A38689">
        <v>95390</v>
      </c>
      <c r="B38689" t="s">
        <v>1654</v>
      </c>
      <c r="C38689" t="s">
        <v>33480</v>
      </c>
      <c r="D38689" t="e">
        <v>#N/A</v>
      </c>
      <c r="E38689"/>
      <c r="F38689"/>
      <c r="G38689"/>
      <c r="H38689"/>
      <c r="I38689"/>
      <c r="J38689"/>
      <c r="U38689" s="43"/>
      <c r="AE38689"/>
    </row>
    <row r="38690" spans="1:31">
      <c r="A38690">
        <v>95470</v>
      </c>
      <c r="B38690" t="s">
        <v>32741</v>
      </c>
      <c r="C38690" t="s">
        <v>33480</v>
      </c>
      <c r="D38690" t="e">
        <v>#N/A</v>
      </c>
      <c r="E38690"/>
      <c r="F38690"/>
      <c r="G38690"/>
      <c r="H38690"/>
      <c r="I38690"/>
      <c r="J38690"/>
      <c r="U38690" s="43"/>
      <c r="AE38690"/>
    </row>
    <row r="38691" spans="1:31">
      <c r="A38691">
        <v>95110</v>
      </c>
      <c r="B38691" t="s">
        <v>32742</v>
      </c>
      <c r="C38691" t="s">
        <v>33480</v>
      </c>
      <c r="D38691" t="e">
        <v>#N/A</v>
      </c>
      <c r="E38691"/>
      <c r="F38691"/>
      <c r="G38691"/>
      <c r="H38691"/>
      <c r="I38691"/>
      <c r="J38691"/>
      <c r="U38691" s="43"/>
      <c r="AE38691"/>
    </row>
    <row r="38692" spans="1:31">
      <c r="A38692">
        <v>95640</v>
      </c>
      <c r="B38692" t="s">
        <v>10115</v>
      </c>
      <c r="C38692" t="s">
        <v>33480</v>
      </c>
      <c r="D38692" t="s">
        <v>33476</v>
      </c>
      <c r="E38692"/>
      <c r="F38692"/>
      <c r="G38692"/>
      <c r="H38692"/>
      <c r="I38692"/>
      <c r="J38692"/>
      <c r="U38692" s="43"/>
      <c r="AE38692"/>
    </row>
    <row r="38693" spans="1:31">
      <c r="A38693">
        <v>95200</v>
      </c>
      <c r="B38693" t="s">
        <v>32743</v>
      </c>
      <c r="C38693" t="s">
        <v>33480</v>
      </c>
      <c r="D38693" t="e">
        <v>#N/A</v>
      </c>
      <c r="E38693"/>
      <c r="F38693"/>
      <c r="G38693"/>
      <c r="H38693"/>
      <c r="I38693"/>
      <c r="J38693"/>
      <c r="U38693" s="43"/>
      <c r="AE38693"/>
    </row>
    <row r="38694" spans="1:31">
      <c r="A38694">
        <v>95450</v>
      </c>
      <c r="B38694" t="s">
        <v>2914</v>
      </c>
      <c r="C38694" t="s">
        <v>33480</v>
      </c>
      <c r="D38694" t="s">
        <v>33476</v>
      </c>
      <c r="E38694"/>
      <c r="F38694"/>
      <c r="G38694"/>
      <c r="H38694"/>
      <c r="I38694"/>
      <c r="J38694"/>
      <c r="U38694" s="43"/>
      <c r="AE38694"/>
    </row>
    <row r="38695" spans="1:31">
      <c r="A38695">
        <v>95270</v>
      </c>
      <c r="B38695" t="s">
        <v>32744</v>
      </c>
      <c r="C38695" t="s">
        <v>33480</v>
      </c>
      <c r="D38695" t="s">
        <v>33476</v>
      </c>
      <c r="E38695"/>
      <c r="F38695"/>
      <c r="G38695"/>
      <c r="H38695"/>
      <c r="I38695"/>
      <c r="J38695"/>
      <c r="U38695" s="43"/>
      <c r="AE38695"/>
    </row>
    <row r="38696" spans="1:31">
      <c r="A38696">
        <v>95230</v>
      </c>
      <c r="B38696" t="s">
        <v>32745</v>
      </c>
      <c r="C38696" t="s">
        <v>33480</v>
      </c>
      <c r="D38696" t="e">
        <v>#N/A</v>
      </c>
      <c r="E38696"/>
      <c r="F38696"/>
      <c r="G38696"/>
      <c r="H38696"/>
      <c r="I38696"/>
      <c r="J38696"/>
      <c r="U38696" s="43"/>
      <c r="AE38696"/>
    </row>
    <row r="38697" spans="1:31">
      <c r="A38697">
        <v>95470</v>
      </c>
      <c r="B38697" t="s">
        <v>32746</v>
      </c>
      <c r="C38697" t="s">
        <v>33480</v>
      </c>
      <c r="D38697" t="e">
        <v>#N/A</v>
      </c>
      <c r="E38697"/>
      <c r="F38697"/>
      <c r="G38697"/>
      <c r="H38697"/>
      <c r="I38697"/>
      <c r="J38697"/>
      <c r="U38697" s="43"/>
      <c r="AE38697"/>
    </row>
    <row r="38698" spans="1:31">
      <c r="A38698">
        <v>95150</v>
      </c>
      <c r="B38698" t="s">
        <v>32747</v>
      </c>
      <c r="C38698" t="s">
        <v>33480</v>
      </c>
      <c r="D38698" t="e">
        <v>#N/A</v>
      </c>
      <c r="E38698"/>
      <c r="F38698"/>
      <c r="G38698"/>
      <c r="H38698"/>
      <c r="I38698"/>
      <c r="J38698"/>
      <c r="U38698" s="43"/>
      <c r="AE38698"/>
    </row>
    <row r="38699" spans="1:31">
      <c r="A38699">
        <v>95450</v>
      </c>
      <c r="B38699" t="s">
        <v>32748</v>
      </c>
      <c r="C38699" t="s">
        <v>33480</v>
      </c>
      <c r="D38699" t="s">
        <v>33476</v>
      </c>
      <c r="E38699"/>
      <c r="F38699"/>
      <c r="G38699"/>
      <c r="H38699"/>
      <c r="I38699"/>
      <c r="J38699"/>
      <c r="U38699" s="43"/>
      <c r="AE38699"/>
    </row>
    <row r="38700" spans="1:31">
      <c r="A38700">
        <v>95810</v>
      </c>
      <c r="B38700" t="s">
        <v>10130</v>
      </c>
      <c r="C38700" t="s">
        <v>33480</v>
      </c>
      <c r="D38700" t="s">
        <v>33476</v>
      </c>
      <c r="E38700"/>
      <c r="F38700"/>
      <c r="G38700"/>
      <c r="H38700"/>
      <c r="I38700"/>
      <c r="J38700"/>
      <c r="U38700" s="43"/>
      <c r="AE38700"/>
    </row>
    <row r="38701" spans="1:31">
      <c r="A38701">
        <v>95500</v>
      </c>
      <c r="B38701" t="s">
        <v>32749</v>
      </c>
      <c r="C38701" t="s">
        <v>33480</v>
      </c>
      <c r="D38701" t="s">
        <v>33476</v>
      </c>
      <c r="E38701"/>
      <c r="F38701"/>
      <c r="G38701"/>
      <c r="H38701"/>
      <c r="I38701"/>
      <c r="J38701"/>
      <c r="U38701" s="43"/>
      <c r="AE38701"/>
    </row>
    <row r="38702" spans="1:31">
      <c r="A38702">
        <v>95450</v>
      </c>
      <c r="B38702" t="s">
        <v>32750</v>
      </c>
      <c r="C38702" t="s">
        <v>33480</v>
      </c>
      <c r="D38702" t="s">
        <v>33476</v>
      </c>
      <c r="E38702"/>
      <c r="F38702"/>
      <c r="G38702"/>
      <c r="H38702"/>
      <c r="I38702"/>
      <c r="J38702"/>
      <c r="U38702" s="43"/>
      <c r="AE38702"/>
    </row>
    <row r="38703" spans="1:31">
      <c r="A38703">
        <v>95810</v>
      </c>
      <c r="B38703" t="s">
        <v>32751</v>
      </c>
      <c r="C38703" t="s">
        <v>33480</v>
      </c>
      <c r="D38703" t="s">
        <v>33476</v>
      </c>
      <c r="E38703"/>
      <c r="F38703"/>
      <c r="G38703"/>
      <c r="H38703"/>
      <c r="I38703"/>
      <c r="J38703"/>
      <c r="U38703" s="43"/>
      <c r="AE38703"/>
    </row>
    <row r="38704" spans="1:31">
      <c r="A38704">
        <v>95760</v>
      </c>
      <c r="B38704" t="s">
        <v>32752</v>
      </c>
      <c r="C38704" t="s">
        <v>33480</v>
      </c>
      <c r="D38704" t="e">
        <v>#N/A</v>
      </c>
      <c r="E38704"/>
      <c r="F38704"/>
      <c r="G38704"/>
      <c r="H38704"/>
      <c r="I38704"/>
      <c r="J38704"/>
      <c r="U38704" s="43"/>
      <c r="AE38704"/>
    </row>
    <row r="38705" spans="1:31">
      <c r="A38705">
        <v>95500</v>
      </c>
      <c r="B38705" t="s">
        <v>32753</v>
      </c>
      <c r="C38705" t="s">
        <v>33480</v>
      </c>
      <c r="D38705" t="s">
        <v>33476</v>
      </c>
      <c r="E38705"/>
      <c r="F38705"/>
      <c r="G38705"/>
      <c r="H38705"/>
      <c r="I38705"/>
      <c r="J38705"/>
      <c r="U38705" s="43"/>
      <c r="AE38705"/>
    </row>
    <row r="38706" spans="1:31">
      <c r="A38706">
        <v>95490</v>
      </c>
      <c r="B38706" t="s">
        <v>32754</v>
      </c>
      <c r="C38706" t="s">
        <v>33480</v>
      </c>
      <c r="D38706" t="e">
        <v>#N/A</v>
      </c>
      <c r="E38706"/>
      <c r="F38706"/>
      <c r="G38706"/>
      <c r="H38706"/>
      <c r="I38706"/>
      <c r="J38706"/>
      <c r="U38706" s="43"/>
      <c r="AE38706"/>
    </row>
    <row r="38707" spans="1:31">
      <c r="A38707">
        <v>95470</v>
      </c>
      <c r="B38707" t="s">
        <v>32755</v>
      </c>
      <c r="C38707" t="s">
        <v>33480</v>
      </c>
      <c r="D38707" t="e">
        <v>#N/A</v>
      </c>
      <c r="E38707"/>
      <c r="F38707"/>
      <c r="G38707"/>
      <c r="H38707"/>
      <c r="I38707"/>
      <c r="J38707"/>
      <c r="U38707" s="43"/>
      <c r="AE38707"/>
    </row>
    <row r="38708" spans="1:31">
      <c r="A38708">
        <v>95510</v>
      </c>
      <c r="B38708" t="s">
        <v>32756</v>
      </c>
      <c r="C38708" t="s">
        <v>33480</v>
      </c>
      <c r="D38708" t="e">
        <v>#N/A</v>
      </c>
      <c r="E38708"/>
      <c r="F38708"/>
      <c r="G38708"/>
      <c r="H38708"/>
      <c r="I38708"/>
      <c r="J38708"/>
      <c r="U38708" s="43"/>
      <c r="AE38708"/>
    </row>
    <row r="38709" spans="1:31">
      <c r="A38709">
        <v>95270</v>
      </c>
      <c r="B38709" t="s">
        <v>32757</v>
      </c>
      <c r="C38709" t="s">
        <v>33480</v>
      </c>
      <c r="D38709" t="s">
        <v>33476</v>
      </c>
      <c r="E38709"/>
      <c r="F38709"/>
      <c r="G38709"/>
      <c r="H38709"/>
      <c r="I38709"/>
      <c r="J38709"/>
      <c r="U38709" s="43"/>
      <c r="AE38709"/>
    </row>
    <row r="38710" spans="1:31">
      <c r="A38710">
        <v>95510</v>
      </c>
      <c r="B38710" t="s">
        <v>32758</v>
      </c>
      <c r="C38710" t="s">
        <v>33480</v>
      </c>
      <c r="D38710" t="e">
        <v>#N/A</v>
      </c>
      <c r="E38710"/>
      <c r="F38710"/>
      <c r="G38710"/>
      <c r="H38710"/>
      <c r="I38710"/>
      <c r="J38710"/>
      <c r="U38710" s="43"/>
      <c r="AE38710"/>
    </row>
    <row r="38711" spans="1:31">
      <c r="A38711">
        <v>95450</v>
      </c>
      <c r="B38711" t="s">
        <v>20602</v>
      </c>
      <c r="C38711" t="s">
        <v>33480</v>
      </c>
      <c r="D38711" t="s">
        <v>33476</v>
      </c>
      <c r="E38711"/>
      <c r="F38711"/>
      <c r="G38711"/>
      <c r="H38711"/>
      <c r="I38711"/>
      <c r="J38711"/>
      <c r="U38711" s="43"/>
      <c r="AE38711"/>
    </row>
    <row r="38712" spans="1:31">
      <c r="A38712">
        <v>95570</v>
      </c>
      <c r="B38712" t="s">
        <v>32759</v>
      </c>
      <c r="C38712" t="s">
        <v>33477</v>
      </c>
      <c r="D38712" t="s">
        <v>33482</v>
      </c>
      <c r="E38712"/>
      <c r="F38712"/>
      <c r="G38712"/>
      <c r="H38712"/>
      <c r="I38712"/>
      <c r="J38712"/>
      <c r="U38712" s="43"/>
      <c r="AE38712"/>
    </row>
    <row r="38713" spans="1:31">
      <c r="A38713">
        <v>95380</v>
      </c>
      <c r="B38713" t="s">
        <v>32760</v>
      </c>
      <c r="C38713" t="s">
        <v>33480</v>
      </c>
      <c r="D38713" t="s">
        <v>33476</v>
      </c>
      <c r="E38713"/>
      <c r="F38713"/>
      <c r="G38713"/>
      <c r="H38713"/>
      <c r="I38713"/>
      <c r="J38713"/>
      <c r="U38713" s="43"/>
      <c r="AE38713"/>
    </row>
    <row r="38714" spans="1:31">
      <c r="A38714">
        <v>95510</v>
      </c>
      <c r="B38714" t="s">
        <v>32761</v>
      </c>
      <c r="C38714" t="s">
        <v>33480</v>
      </c>
      <c r="D38714" t="e">
        <v>#N/A</v>
      </c>
      <c r="E38714"/>
      <c r="F38714"/>
      <c r="G38714"/>
      <c r="H38714"/>
      <c r="I38714"/>
      <c r="J38714"/>
      <c r="U38714" s="43"/>
      <c r="AE38714"/>
    </row>
    <row r="38715" spans="1:31">
      <c r="A38715">
        <v>95840</v>
      </c>
      <c r="B38715" t="s">
        <v>32762</v>
      </c>
      <c r="C38715" t="s">
        <v>33480</v>
      </c>
      <c r="D38715" t="e">
        <v>#N/A</v>
      </c>
      <c r="E38715"/>
      <c r="F38715"/>
      <c r="G38715"/>
      <c r="H38715"/>
      <c r="I38715"/>
      <c r="J38715"/>
      <c r="U38715" s="43"/>
      <c r="AE38715"/>
    </row>
    <row r="38716" spans="1:31">
      <c r="A38716">
        <v>95400</v>
      </c>
      <c r="B38716" t="s">
        <v>32763</v>
      </c>
      <c r="C38716" t="s">
        <v>33480</v>
      </c>
      <c r="D38716" t="e">
        <v>#N/A</v>
      </c>
      <c r="E38716"/>
      <c r="F38716"/>
      <c r="G38716"/>
      <c r="H38716"/>
      <c r="I38716"/>
      <c r="J38716"/>
      <c r="U38716" s="43"/>
      <c r="AE38716"/>
    </row>
    <row r="38717" spans="1:31">
      <c r="A38717">
        <v>95720</v>
      </c>
      <c r="B38717" t="s">
        <v>18427</v>
      </c>
      <c r="C38717" t="s">
        <v>33480</v>
      </c>
      <c r="D38717" t="e">
        <v>#N/A</v>
      </c>
      <c r="E38717"/>
      <c r="F38717"/>
      <c r="G38717"/>
      <c r="H38717"/>
      <c r="I38717"/>
      <c r="J38717"/>
      <c r="U38717" s="43"/>
      <c r="AE38717"/>
    </row>
    <row r="38718" spans="1:31">
      <c r="A38718">
        <v>95420</v>
      </c>
      <c r="B38718" t="s">
        <v>32764</v>
      </c>
      <c r="C38718" t="s">
        <v>33477</v>
      </c>
      <c r="D38718" t="s">
        <v>33476</v>
      </c>
      <c r="E38718"/>
      <c r="F38718"/>
      <c r="G38718"/>
      <c r="H38718"/>
      <c r="I38718"/>
      <c r="J38718"/>
      <c r="U38718" s="43"/>
      <c r="AE38718"/>
    </row>
    <row r="38719" spans="1:31">
      <c r="A38719">
        <v>97139</v>
      </c>
      <c r="B38719" t="s">
        <v>32765</v>
      </c>
      <c r="C38719" t="e">
        <v>#N/A</v>
      </c>
      <c r="D38719" t="e">
        <v>#N/A</v>
      </c>
      <c r="E38719"/>
      <c r="F38719"/>
      <c r="G38719"/>
      <c r="H38719"/>
      <c r="I38719"/>
      <c r="J38719"/>
      <c r="U38719" s="43"/>
      <c r="AE38719"/>
    </row>
    <row r="38720" spans="1:31">
      <c r="A38720">
        <v>97142</v>
      </c>
      <c r="B38720" t="s">
        <v>32765</v>
      </c>
      <c r="C38720" t="e">
        <v>#N/A</v>
      </c>
      <c r="D38720" t="e">
        <v>#N/A</v>
      </c>
      <c r="E38720"/>
      <c r="F38720"/>
      <c r="G38720"/>
      <c r="H38720"/>
      <c r="I38720"/>
      <c r="J38720"/>
      <c r="U38720" s="43"/>
      <c r="AE38720"/>
    </row>
    <row r="38721" spans="1:31">
      <c r="A38721">
        <v>97121</v>
      </c>
      <c r="B38721" t="s">
        <v>32766</v>
      </c>
      <c r="C38721" t="e">
        <v>#N/A</v>
      </c>
      <c r="D38721" t="s">
        <v>33476</v>
      </c>
      <c r="E38721"/>
      <c r="F38721"/>
      <c r="G38721"/>
      <c r="H38721"/>
      <c r="I38721"/>
      <c r="J38721"/>
      <c r="U38721" s="43"/>
      <c r="AE38721"/>
    </row>
    <row r="38722" spans="1:31">
      <c r="A38722">
        <v>97122</v>
      </c>
      <c r="B38722" t="s">
        <v>32767</v>
      </c>
      <c r="C38722" t="e">
        <v>#N/A</v>
      </c>
      <c r="D38722" t="e">
        <v>#N/A</v>
      </c>
      <c r="E38722"/>
      <c r="F38722"/>
      <c r="G38722"/>
      <c r="H38722"/>
      <c r="I38722"/>
      <c r="J38722"/>
      <c r="U38722" s="43"/>
      <c r="AE38722"/>
    </row>
    <row r="38723" spans="1:31">
      <c r="A38723">
        <v>97123</v>
      </c>
      <c r="B38723" t="s">
        <v>32768</v>
      </c>
      <c r="C38723" t="e">
        <v>#N/A</v>
      </c>
      <c r="D38723" t="e">
        <v>#N/A</v>
      </c>
      <c r="E38723"/>
      <c r="F38723"/>
      <c r="G38723"/>
      <c r="H38723"/>
      <c r="I38723"/>
      <c r="J38723"/>
      <c r="U38723" s="43"/>
      <c r="AE38723"/>
    </row>
    <row r="38724" spans="1:31">
      <c r="A38724">
        <v>97100</v>
      </c>
      <c r="B38724" t="s">
        <v>32769</v>
      </c>
      <c r="C38724" t="e">
        <v>#N/A</v>
      </c>
      <c r="D38724" t="e">
        <v>#N/A</v>
      </c>
      <c r="E38724"/>
      <c r="F38724"/>
      <c r="G38724"/>
      <c r="H38724"/>
      <c r="I38724"/>
      <c r="J38724"/>
      <c r="U38724" s="43"/>
      <c r="AE38724"/>
    </row>
    <row r="38725" spans="1:31">
      <c r="A38725">
        <v>97125</v>
      </c>
      <c r="B38725" t="s">
        <v>32770</v>
      </c>
      <c r="C38725" t="e">
        <v>#N/A</v>
      </c>
      <c r="D38725" t="e">
        <v>#N/A</v>
      </c>
      <c r="E38725"/>
      <c r="F38725"/>
      <c r="G38725"/>
      <c r="H38725"/>
      <c r="I38725"/>
      <c r="J38725"/>
      <c r="U38725" s="43"/>
      <c r="AE38725"/>
    </row>
    <row r="38726" spans="1:31">
      <c r="A38726">
        <v>97125</v>
      </c>
      <c r="B38726" t="s">
        <v>32770</v>
      </c>
      <c r="C38726" t="e">
        <v>#N/A</v>
      </c>
      <c r="D38726" t="e">
        <v>#N/A</v>
      </c>
      <c r="E38726"/>
      <c r="F38726"/>
      <c r="G38726"/>
      <c r="H38726"/>
      <c r="I38726"/>
      <c r="J38726"/>
      <c r="U38726" s="43"/>
      <c r="AE38726"/>
    </row>
    <row r="38727" spans="1:31">
      <c r="A38727">
        <v>97130</v>
      </c>
      <c r="B38727" t="s">
        <v>32771</v>
      </c>
      <c r="C38727" t="e">
        <v>#N/A</v>
      </c>
      <c r="D38727" t="s">
        <v>33476</v>
      </c>
      <c r="E38727"/>
      <c r="F38727"/>
      <c r="G38727"/>
      <c r="H38727"/>
      <c r="I38727"/>
      <c r="J38727"/>
      <c r="U38727" s="43"/>
      <c r="AE38727"/>
    </row>
    <row r="38728" spans="1:31">
      <c r="A38728">
        <v>97130</v>
      </c>
      <c r="B38728" t="s">
        <v>32771</v>
      </c>
      <c r="C38728" t="e">
        <v>#N/A</v>
      </c>
      <c r="D38728" t="s">
        <v>33476</v>
      </c>
      <c r="E38728"/>
      <c r="F38728"/>
      <c r="G38728"/>
      <c r="H38728"/>
      <c r="I38728"/>
      <c r="J38728"/>
      <c r="U38728" s="43"/>
      <c r="AE38728"/>
    </row>
    <row r="38729" spans="1:31">
      <c r="A38729">
        <v>97130</v>
      </c>
      <c r="B38729" t="s">
        <v>32771</v>
      </c>
      <c r="C38729" t="e">
        <v>#N/A</v>
      </c>
      <c r="D38729" t="s">
        <v>33476</v>
      </c>
      <c r="E38729"/>
      <c r="F38729"/>
      <c r="G38729"/>
      <c r="H38729"/>
      <c r="I38729"/>
      <c r="J38729"/>
      <c r="U38729" s="43"/>
      <c r="AE38729"/>
    </row>
    <row r="38730" spans="1:31">
      <c r="A38730">
        <v>97140</v>
      </c>
      <c r="B38730" t="s">
        <v>32772</v>
      </c>
      <c r="C38730" t="e">
        <v>#N/A</v>
      </c>
      <c r="D38730" t="e">
        <v>#N/A</v>
      </c>
      <c r="E38730"/>
      <c r="F38730"/>
      <c r="G38730"/>
      <c r="H38730"/>
      <c r="I38730"/>
      <c r="J38730"/>
      <c r="U38730" s="43"/>
      <c r="AE38730"/>
    </row>
    <row r="38731" spans="1:31">
      <c r="A38731">
        <v>97113</v>
      </c>
      <c r="B38731" t="s">
        <v>32773</v>
      </c>
      <c r="C38731" t="e">
        <v>#N/A</v>
      </c>
      <c r="D38731" t="e">
        <v>#N/A</v>
      </c>
      <c r="E38731"/>
      <c r="F38731"/>
      <c r="G38731"/>
      <c r="H38731"/>
      <c r="I38731"/>
      <c r="J38731"/>
      <c r="U38731" s="43"/>
      <c r="AE38731"/>
    </row>
    <row r="38732" spans="1:31">
      <c r="A38732">
        <v>97127</v>
      </c>
      <c r="B38732" t="s">
        <v>32774</v>
      </c>
      <c r="C38732" t="e">
        <v>#N/A</v>
      </c>
      <c r="D38732" t="e">
        <v>#N/A</v>
      </c>
      <c r="E38732"/>
      <c r="F38732"/>
      <c r="G38732"/>
      <c r="H38732"/>
      <c r="I38732"/>
      <c r="J38732"/>
      <c r="U38732" s="43"/>
      <c r="AE38732"/>
    </row>
    <row r="38733" spans="1:31">
      <c r="A38733">
        <v>97126</v>
      </c>
      <c r="B38733" t="s">
        <v>32775</v>
      </c>
      <c r="C38733" t="e">
        <v>#N/A</v>
      </c>
      <c r="D38733" t="e">
        <v>#N/A</v>
      </c>
      <c r="E38733"/>
      <c r="F38733"/>
      <c r="G38733"/>
      <c r="H38733"/>
      <c r="I38733"/>
      <c r="J38733"/>
      <c r="U38733" s="43"/>
      <c r="AE38733"/>
    </row>
    <row r="38734" spans="1:31">
      <c r="A38734">
        <v>97112</v>
      </c>
      <c r="B38734" t="s">
        <v>32776</v>
      </c>
      <c r="C38734" t="e">
        <v>#N/A</v>
      </c>
      <c r="D38734" t="s">
        <v>33476</v>
      </c>
      <c r="E38734"/>
      <c r="F38734"/>
      <c r="G38734"/>
      <c r="H38734"/>
      <c r="I38734"/>
      <c r="J38734"/>
      <c r="U38734" s="43"/>
      <c r="AE38734"/>
    </row>
    <row r="38735" spans="1:31">
      <c r="A38735">
        <v>97190</v>
      </c>
      <c r="B38735" t="s">
        <v>32777</v>
      </c>
      <c r="C38735" t="e">
        <v>#N/A</v>
      </c>
      <c r="D38735" t="e">
        <v>#N/A</v>
      </c>
      <c r="E38735"/>
      <c r="F38735"/>
      <c r="G38735"/>
      <c r="H38735"/>
      <c r="I38735"/>
      <c r="J38735"/>
      <c r="U38735" s="43"/>
      <c r="AE38735"/>
    </row>
    <row r="38736" spans="1:31">
      <c r="A38736">
        <v>97128</v>
      </c>
      <c r="B38736" t="s">
        <v>32778</v>
      </c>
      <c r="C38736" t="e">
        <v>#N/A</v>
      </c>
      <c r="D38736" t="e">
        <v>#N/A</v>
      </c>
      <c r="E38736"/>
      <c r="F38736"/>
      <c r="G38736"/>
      <c r="H38736"/>
      <c r="I38736"/>
      <c r="J38736"/>
      <c r="U38736" s="43"/>
      <c r="AE38736"/>
    </row>
    <row r="38737" spans="1:31">
      <c r="A38737">
        <v>97129</v>
      </c>
      <c r="B38737" t="s">
        <v>32779</v>
      </c>
      <c r="C38737" t="e">
        <v>#N/A</v>
      </c>
      <c r="D38737" t="s">
        <v>33476</v>
      </c>
      <c r="E38737"/>
      <c r="F38737"/>
      <c r="G38737"/>
      <c r="H38737"/>
      <c r="I38737"/>
      <c r="J38737"/>
      <c r="U38737" s="43"/>
      <c r="AE38737"/>
    </row>
    <row r="38738" spans="1:31">
      <c r="A38738">
        <v>97111</v>
      </c>
      <c r="B38738" t="s">
        <v>32780</v>
      </c>
      <c r="C38738" t="e">
        <v>#N/A</v>
      </c>
      <c r="D38738" t="e">
        <v>#N/A</v>
      </c>
      <c r="E38738"/>
      <c r="F38738"/>
      <c r="G38738"/>
      <c r="H38738"/>
      <c r="I38738"/>
      <c r="J38738"/>
      <c r="U38738" s="43"/>
      <c r="AE38738"/>
    </row>
    <row r="38739" spans="1:31">
      <c r="A38739">
        <v>97160</v>
      </c>
      <c r="B38739" t="s">
        <v>32781</v>
      </c>
      <c r="C38739" t="e">
        <v>#N/A</v>
      </c>
      <c r="D38739" t="e">
        <v>#N/A</v>
      </c>
      <c r="E38739"/>
      <c r="F38739"/>
      <c r="G38739"/>
      <c r="H38739"/>
      <c r="I38739"/>
      <c r="J38739"/>
      <c r="U38739" s="43"/>
      <c r="AE38739"/>
    </row>
    <row r="38740" spans="1:31">
      <c r="A38740">
        <v>97170</v>
      </c>
      <c r="B38740" t="s">
        <v>32782</v>
      </c>
      <c r="C38740" t="e">
        <v>#N/A</v>
      </c>
      <c r="D38740" t="s">
        <v>33476</v>
      </c>
      <c r="E38740"/>
      <c r="F38740"/>
      <c r="G38740"/>
      <c r="H38740"/>
      <c r="I38740"/>
      <c r="J38740"/>
      <c r="U38740" s="43"/>
      <c r="AE38740"/>
    </row>
    <row r="38741" spans="1:31">
      <c r="A38741">
        <v>97131</v>
      </c>
      <c r="B38741" t="s">
        <v>32783</v>
      </c>
      <c r="C38741" t="e">
        <v>#N/A</v>
      </c>
      <c r="D38741" t="s">
        <v>33476</v>
      </c>
      <c r="E38741"/>
      <c r="F38741"/>
      <c r="G38741"/>
      <c r="H38741"/>
      <c r="I38741"/>
      <c r="J38741"/>
      <c r="U38741" s="43"/>
      <c r="AE38741"/>
    </row>
    <row r="38742" spans="1:31">
      <c r="A38742">
        <v>97131</v>
      </c>
      <c r="B38742" t="s">
        <v>32783</v>
      </c>
      <c r="C38742" t="e">
        <v>#N/A</v>
      </c>
      <c r="D38742" t="s">
        <v>33476</v>
      </c>
      <c r="E38742"/>
      <c r="F38742"/>
      <c r="G38742"/>
      <c r="H38742"/>
      <c r="I38742"/>
      <c r="J38742"/>
      <c r="U38742" s="43"/>
      <c r="AE38742"/>
    </row>
    <row r="38743" spans="1:31">
      <c r="A38743">
        <v>97110</v>
      </c>
      <c r="B38743" t="s">
        <v>32784</v>
      </c>
      <c r="C38743" t="e">
        <v>#N/A</v>
      </c>
      <c r="D38743" t="e">
        <v>#N/A</v>
      </c>
      <c r="E38743"/>
      <c r="F38743"/>
      <c r="G38743"/>
      <c r="H38743"/>
      <c r="I38743"/>
      <c r="J38743"/>
      <c r="U38743" s="43"/>
      <c r="AE38743"/>
    </row>
    <row r="38744" spans="1:31">
      <c r="A38744">
        <v>97116</v>
      </c>
      <c r="B38744" t="s">
        <v>32785</v>
      </c>
      <c r="C38744" t="e">
        <v>#N/A</v>
      </c>
      <c r="D38744" t="e">
        <v>#N/A</v>
      </c>
      <c r="E38744"/>
      <c r="F38744"/>
      <c r="G38744"/>
      <c r="H38744"/>
      <c r="I38744"/>
      <c r="J38744"/>
      <c r="U38744" s="43"/>
      <c r="AE38744"/>
    </row>
    <row r="38745" spans="1:31">
      <c r="A38745">
        <v>97117</v>
      </c>
      <c r="B38745" t="s">
        <v>19871</v>
      </c>
      <c r="C38745" t="e">
        <v>#N/A</v>
      </c>
      <c r="D38745" t="e">
        <v>#N/A</v>
      </c>
      <c r="E38745"/>
      <c r="F38745"/>
      <c r="G38745"/>
      <c r="H38745"/>
      <c r="I38745"/>
      <c r="J38745"/>
      <c r="U38745" s="43"/>
      <c r="AE38745"/>
    </row>
    <row r="38746" spans="1:31">
      <c r="A38746">
        <v>97120</v>
      </c>
      <c r="B38746" t="s">
        <v>14552</v>
      </c>
      <c r="C38746" t="e">
        <v>#N/A</v>
      </c>
      <c r="D38746" t="s">
        <v>203</v>
      </c>
      <c r="E38746"/>
      <c r="F38746"/>
      <c r="G38746"/>
      <c r="H38746"/>
      <c r="I38746"/>
      <c r="J38746"/>
      <c r="U38746" s="43"/>
      <c r="AE38746"/>
    </row>
    <row r="38747" spans="1:31">
      <c r="A38747">
        <v>97118</v>
      </c>
      <c r="B38747" t="s">
        <v>32786</v>
      </c>
      <c r="C38747" t="e">
        <v>#N/A</v>
      </c>
      <c r="D38747" t="s">
        <v>33476</v>
      </c>
      <c r="E38747"/>
      <c r="F38747"/>
      <c r="G38747"/>
      <c r="H38747"/>
      <c r="I38747"/>
      <c r="J38747"/>
      <c r="U38747" s="43"/>
      <c r="AE38747"/>
    </row>
    <row r="38748" spans="1:31">
      <c r="A38748">
        <v>97134</v>
      </c>
      <c r="B38748" t="s">
        <v>20513</v>
      </c>
      <c r="C38748" t="e">
        <v>#N/A</v>
      </c>
      <c r="D38748" t="s">
        <v>33476</v>
      </c>
      <c r="E38748"/>
      <c r="F38748"/>
      <c r="G38748"/>
      <c r="H38748"/>
      <c r="I38748"/>
      <c r="J38748"/>
      <c r="U38748" s="43"/>
      <c r="AE38748"/>
    </row>
    <row r="38749" spans="1:31">
      <c r="A38749">
        <v>97180</v>
      </c>
      <c r="B38749" t="s">
        <v>8798</v>
      </c>
      <c r="C38749" t="e">
        <v>#N/A</v>
      </c>
      <c r="D38749" t="s">
        <v>33476</v>
      </c>
      <c r="E38749"/>
      <c r="F38749"/>
      <c r="G38749"/>
      <c r="H38749"/>
      <c r="I38749"/>
      <c r="J38749"/>
      <c r="U38749" s="43"/>
      <c r="AE38749"/>
    </row>
    <row r="38750" spans="1:31">
      <c r="A38750">
        <v>97180</v>
      </c>
      <c r="B38750" t="s">
        <v>8798</v>
      </c>
      <c r="C38750" t="e">
        <v>#N/A</v>
      </c>
      <c r="D38750" t="s">
        <v>33476</v>
      </c>
      <c r="E38750"/>
      <c r="F38750"/>
      <c r="G38750"/>
      <c r="H38750"/>
      <c r="I38750"/>
      <c r="J38750"/>
      <c r="U38750" s="43"/>
      <c r="AE38750"/>
    </row>
    <row r="38751" spans="1:31">
      <c r="A38751">
        <v>97115</v>
      </c>
      <c r="B38751" t="s">
        <v>32787</v>
      </c>
      <c r="C38751" t="e">
        <v>#N/A</v>
      </c>
      <c r="D38751" t="s">
        <v>33476</v>
      </c>
      <c r="E38751"/>
      <c r="F38751"/>
      <c r="G38751"/>
      <c r="H38751"/>
      <c r="I38751"/>
      <c r="J38751"/>
      <c r="U38751" s="43"/>
      <c r="AE38751"/>
    </row>
    <row r="38752" spans="1:31">
      <c r="A38752">
        <v>97136</v>
      </c>
      <c r="B38752" t="s">
        <v>32788</v>
      </c>
      <c r="C38752" t="e">
        <v>#N/A</v>
      </c>
      <c r="D38752" t="e">
        <v>#N/A</v>
      </c>
      <c r="E38752"/>
      <c r="F38752"/>
      <c r="G38752"/>
      <c r="H38752"/>
      <c r="I38752"/>
      <c r="J38752"/>
      <c r="U38752" s="43"/>
      <c r="AE38752"/>
    </row>
    <row r="38753" spans="1:31">
      <c r="A38753">
        <v>97137</v>
      </c>
      <c r="B38753" t="s">
        <v>32789</v>
      </c>
      <c r="C38753" t="e">
        <v>#N/A</v>
      </c>
      <c r="D38753" t="e">
        <v>#N/A</v>
      </c>
      <c r="E38753"/>
      <c r="F38753"/>
      <c r="G38753"/>
      <c r="H38753"/>
      <c r="I38753"/>
      <c r="J38753"/>
      <c r="U38753" s="43"/>
      <c r="AE38753"/>
    </row>
    <row r="38754" spans="1:31">
      <c r="A38754">
        <v>97114</v>
      </c>
      <c r="B38754" t="s">
        <v>29937</v>
      </c>
      <c r="C38754" t="e">
        <v>#N/A</v>
      </c>
      <c r="D38754" t="e">
        <v>#N/A</v>
      </c>
      <c r="E38754"/>
      <c r="F38754"/>
      <c r="G38754"/>
      <c r="H38754"/>
      <c r="I38754"/>
      <c r="J38754"/>
      <c r="U38754" s="43"/>
      <c r="AE38754"/>
    </row>
    <row r="38755" spans="1:31">
      <c r="A38755">
        <v>97141</v>
      </c>
      <c r="B38755" t="s">
        <v>32790</v>
      </c>
      <c r="C38755" t="e">
        <v>#N/A</v>
      </c>
      <c r="D38755" t="s">
        <v>33476</v>
      </c>
      <c r="E38755"/>
      <c r="F38755"/>
      <c r="G38755"/>
      <c r="H38755"/>
      <c r="I38755"/>
      <c r="J38755"/>
      <c r="U38755" s="43"/>
      <c r="AE38755"/>
    </row>
    <row r="38756" spans="1:31">
      <c r="A38756">
        <v>97119</v>
      </c>
      <c r="B38756" t="s">
        <v>32791</v>
      </c>
      <c r="C38756" t="e">
        <v>#N/A</v>
      </c>
      <c r="D38756" t="e">
        <v>#N/A</v>
      </c>
      <c r="E38756"/>
      <c r="F38756"/>
      <c r="G38756"/>
      <c r="H38756"/>
      <c r="I38756"/>
      <c r="J38756"/>
      <c r="U38756" s="43"/>
      <c r="AE38756"/>
    </row>
    <row r="38757" spans="1:31">
      <c r="A38757">
        <v>97216</v>
      </c>
      <c r="B38757" t="s">
        <v>32792</v>
      </c>
      <c r="C38757" t="e">
        <v>#N/A</v>
      </c>
      <c r="D38757" t="e">
        <v>#N/A</v>
      </c>
      <c r="E38757"/>
      <c r="F38757"/>
      <c r="G38757"/>
      <c r="H38757"/>
      <c r="I38757"/>
      <c r="J38757"/>
      <c r="U38757" s="43"/>
      <c r="AE38757"/>
    </row>
    <row r="38758" spans="1:31">
      <c r="A38758">
        <v>97217</v>
      </c>
      <c r="B38758" t="s">
        <v>32793</v>
      </c>
      <c r="C38758" t="e">
        <v>#N/A</v>
      </c>
      <c r="D38758" t="e">
        <v>#N/A</v>
      </c>
      <c r="E38758"/>
      <c r="F38758"/>
      <c r="G38758"/>
      <c r="H38758"/>
      <c r="I38758"/>
      <c r="J38758"/>
      <c r="U38758" s="43"/>
      <c r="AE38758"/>
    </row>
    <row r="38759" spans="1:31">
      <c r="A38759">
        <v>97218</v>
      </c>
      <c r="B38759" t="s">
        <v>32794</v>
      </c>
      <c r="C38759" t="e">
        <v>#N/A</v>
      </c>
      <c r="D38759" t="e">
        <v>#N/A</v>
      </c>
      <c r="E38759"/>
      <c r="F38759"/>
      <c r="G38759"/>
      <c r="H38759"/>
      <c r="I38759"/>
      <c r="J38759"/>
      <c r="U38759" s="43"/>
      <c r="AE38759"/>
    </row>
    <row r="38760" spans="1:31">
      <c r="A38760">
        <v>97221</v>
      </c>
      <c r="B38760" t="s">
        <v>32795</v>
      </c>
      <c r="C38760" t="e">
        <v>#N/A</v>
      </c>
      <c r="D38760" t="e">
        <v>#N/A</v>
      </c>
      <c r="E38760"/>
      <c r="F38760"/>
      <c r="G38760"/>
      <c r="H38760"/>
      <c r="I38760"/>
      <c r="J38760"/>
      <c r="U38760" s="43"/>
      <c r="AE38760"/>
    </row>
    <row r="38761" spans="1:31">
      <c r="A38761">
        <v>97222</v>
      </c>
      <c r="B38761" t="s">
        <v>32796</v>
      </c>
      <c r="C38761" t="e">
        <v>#N/A</v>
      </c>
      <c r="D38761" t="e">
        <v>#N/A</v>
      </c>
      <c r="E38761"/>
      <c r="F38761"/>
      <c r="G38761"/>
      <c r="H38761"/>
      <c r="I38761"/>
      <c r="J38761"/>
      <c r="U38761" s="43"/>
      <c r="AE38761"/>
    </row>
    <row r="38762" spans="1:31">
      <c r="A38762">
        <v>97223</v>
      </c>
      <c r="B38762" t="s">
        <v>32797</v>
      </c>
      <c r="C38762" t="e">
        <v>#N/A</v>
      </c>
      <c r="D38762" t="e">
        <v>#N/A</v>
      </c>
      <c r="E38762"/>
      <c r="F38762"/>
      <c r="G38762"/>
      <c r="H38762"/>
      <c r="I38762"/>
      <c r="J38762"/>
      <c r="U38762" s="43"/>
      <c r="AE38762"/>
    </row>
    <row r="38763" spans="1:31">
      <c r="A38763">
        <v>97224</v>
      </c>
      <c r="B38763" t="s">
        <v>32798</v>
      </c>
      <c r="C38763" t="e">
        <v>#N/A</v>
      </c>
      <c r="D38763" t="e">
        <v>#N/A</v>
      </c>
      <c r="E38763"/>
      <c r="F38763"/>
      <c r="G38763"/>
      <c r="H38763"/>
      <c r="I38763"/>
      <c r="J38763"/>
      <c r="U38763" s="43"/>
      <c r="AE38763"/>
    </row>
    <row r="38764" spans="1:31">
      <c r="A38764">
        <v>97250</v>
      </c>
      <c r="B38764" t="s">
        <v>32799</v>
      </c>
      <c r="C38764" t="e">
        <v>#N/A</v>
      </c>
      <c r="D38764" t="s">
        <v>203</v>
      </c>
      <c r="E38764"/>
      <c r="F38764"/>
      <c r="G38764"/>
      <c r="H38764"/>
      <c r="I38764"/>
      <c r="J38764"/>
      <c r="U38764" s="43"/>
      <c r="AE38764"/>
    </row>
    <row r="38765" spans="1:31">
      <c r="A38765">
        <v>97200</v>
      </c>
      <c r="B38765" t="s">
        <v>32800</v>
      </c>
      <c r="C38765" t="e">
        <v>#N/A</v>
      </c>
      <c r="D38765" t="e">
        <v>#N/A</v>
      </c>
      <c r="E38765"/>
      <c r="F38765"/>
      <c r="G38765"/>
      <c r="H38765"/>
      <c r="I38765"/>
      <c r="J38765"/>
      <c r="U38765" s="43"/>
      <c r="AE38765"/>
    </row>
    <row r="38766" spans="1:31">
      <c r="A38766">
        <v>97234</v>
      </c>
      <c r="B38766" t="s">
        <v>32800</v>
      </c>
      <c r="C38766" t="e">
        <v>#N/A</v>
      </c>
      <c r="D38766" t="e">
        <v>#N/A</v>
      </c>
      <c r="E38766"/>
      <c r="F38766"/>
      <c r="G38766"/>
      <c r="H38766"/>
      <c r="I38766"/>
      <c r="J38766"/>
      <c r="U38766" s="43"/>
      <c r="AE38766"/>
    </row>
    <row r="38767" spans="1:31">
      <c r="A38767">
        <v>97240</v>
      </c>
      <c r="B38767" t="s">
        <v>32801</v>
      </c>
      <c r="C38767" t="e">
        <v>#N/A</v>
      </c>
      <c r="D38767" t="e">
        <v>#N/A</v>
      </c>
      <c r="E38767"/>
      <c r="F38767"/>
      <c r="G38767"/>
      <c r="H38767"/>
      <c r="I38767"/>
      <c r="J38767"/>
      <c r="U38767" s="43"/>
      <c r="AE38767"/>
    </row>
    <row r="38768" spans="1:31">
      <c r="A38768">
        <v>97218</v>
      </c>
      <c r="B38768" t="s">
        <v>32802</v>
      </c>
      <c r="C38768" t="e">
        <v>#N/A</v>
      </c>
      <c r="D38768" t="e">
        <v>#N/A</v>
      </c>
      <c r="E38768"/>
      <c r="F38768"/>
      <c r="G38768"/>
      <c r="H38768"/>
      <c r="I38768"/>
      <c r="J38768"/>
      <c r="U38768" s="43"/>
      <c r="AE38768"/>
    </row>
    <row r="38769" spans="1:31">
      <c r="A38769">
        <v>97213</v>
      </c>
      <c r="B38769" t="s">
        <v>32803</v>
      </c>
      <c r="C38769" t="e">
        <v>#N/A</v>
      </c>
      <c r="D38769" t="s">
        <v>33476</v>
      </c>
      <c r="E38769"/>
      <c r="F38769"/>
      <c r="G38769"/>
      <c r="H38769"/>
      <c r="I38769"/>
      <c r="J38769"/>
      <c r="U38769" s="43"/>
      <c r="AE38769"/>
    </row>
    <row r="38770" spans="1:31">
      <c r="A38770">
        <v>97232</v>
      </c>
      <c r="B38770" t="s">
        <v>32804</v>
      </c>
      <c r="C38770" t="e">
        <v>#N/A</v>
      </c>
      <c r="D38770" t="e">
        <v>#N/A</v>
      </c>
      <c r="E38770"/>
      <c r="F38770"/>
      <c r="G38770"/>
      <c r="H38770"/>
      <c r="I38770"/>
      <c r="J38770"/>
      <c r="U38770" s="43"/>
      <c r="AE38770"/>
    </row>
    <row r="38771" spans="1:31">
      <c r="A38771">
        <v>97214</v>
      </c>
      <c r="B38771" t="s">
        <v>32805</v>
      </c>
      <c r="C38771" t="e">
        <v>#N/A</v>
      </c>
      <c r="D38771" t="e">
        <v>#N/A</v>
      </c>
      <c r="E38771"/>
      <c r="F38771"/>
      <c r="G38771"/>
      <c r="H38771"/>
      <c r="I38771"/>
      <c r="J38771"/>
      <c r="U38771" s="43"/>
      <c r="AE38771"/>
    </row>
    <row r="38772" spans="1:31">
      <c r="A38772">
        <v>97218</v>
      </c>
      <c r="B38772" t="s">
        <v>32806</v>
      </c>
      <c r="C38772" t="e">
        <v>#N/A</v>
      </c>
      <c r="D38772" t="e">
        <v>#N/A</v>
      </c>
      <c r="E38772"/>
      <c r="F38772"/>
      <c r="G38772"/>
      <c r="H38772"/>
      <c r="I38772"/>
      <c r="J38772"/>
      <c r="U38772" s="43"/>
      <c r="AE38772"/>
    </row>
    <row r="38773" spans="1:31">
      <c r="A38773">
        <v>97225</v>
      </c>
      <c r="B38773" t="s">
        <v>32807</v>
      </c>
      <c r="C38773" t="e">
        <v>#N/A</v>
      </c>
      <c r="D38773" t="s">
        <v>203</v>
      </c>
      <c r="E38773"/>
      <c r="F38773"/>
      <c r="G38773"/>
      <c r="H38773"/>
      <c r="I38773"/>
      <c r="J38773"/>
      <c r="U38773" s="43"/>
      <c r="AE38773"/>
    </row>
    <row r="38774" spans="1:31">
      <c r="A38774">
        <v>97290</v>
      </c>
      <c r="B38774" t="s">
        <v>32808</v>
      </c>
      <c r="C38774" t="e">
        <v>#N/A</v>
      </c>
      <c r="D38774" t="e">
        <v>#N/A</v>
      </c>
      <c r="E38774"/>
      <c r="F38774"/>
      <c r="G38774"/>
      <c r="H38774"/>
      <c r="I38774"/>
      <c r="J38774"/>
      <c r="U38774" s="43"/>
      <c r="AE38774"/>
    </row>
    <row r="38775" spans="1:31">
      <c r="A38775">
        <v>97260</v>
      </c>
      <c r="B38775" t="s">
        <v>32809</v>
      </c>
      <c r="C38775" t="e">
        <v>#N/A</v>
      </c>
      <c r="D38775" t="s">
        <v>203</v>
      </c>
      <c r="E38775"/>
      <c r="F38775"/>
      <c r="G38775"/>
      <c r="H38775"/>
      <c r="I38775"/>
      <c r="J38775"/>
      <c r="U38775" s="43"/>
      <c r="AE38775"/>
    </row>
    <row r="38776" spans="1:31">
      <c r="A38776">
        <v>97250</v>
      </c>
      <c r="B38776" t="s">
        <v>32810</v>
      </c>
      <c r="C38776" t="e">
        <v>#N/A</v>
      </c>
      <c r="D38776" t="s">
        <v>203</v>
      </c>
      <c r="E38776"/>
      <c r="F38776"/>
      <c r="G38776"/>
      <c r="H38776"/>
      <c r="I38776"/>
      <c r="J38776"/>
      <c r="U38776" s="43"/>
      <c r="AE38776"/>
    </row>
    <row r="38777" spans="1:31">
      <c r="A38777">
        <v>97211</v>
      </c>
      <c r="B38777" t="s">
        <v>32811</v>
      </c>
      <c r="C38777" t="e">
        <v>#N/A</v>
      </c>
      <c r="D38777" t="e">
        <v>#N/A</v>
      </c>
      <c r="E38777"/>
      <c r="F38777"/>
      <c r="G38777"/>
      <c r="H38777"/>
      <c r="I38777"/>
      <c r="J38777"/>
      <c r="U38777" s="43"/>
      <c r="AE38777"/>
    </row>
    <row r="38778" spans="1:31">
      <c r="A38778">
        <v>97215</v>
      </c>
      <c r="B38778" t="s">
        <v>32812</v>
      </c>
      <c r="C38778" t="e">
        <v>#N/A</v>
      </c>
      <c r="D38778" t="s">
        <v>33476</v>
      </c>
      <c r="E38778"/>
      <c r="F38778"/>
      <c r="G38778"/>
      <c r="H38778"/>
      <c r="I38778"/>
      <c r="J38778"/>
      <c r="U38778" s="43"/>
      <c r="AE38778"/>
    </row>
    <row r="38779" spans="1:31">
      <c r="A38779">
        <v>97215</v>
      </c>
      <c r="B38779" t="s">
        <v>32812</v>
      </c>
      <c r="C38779" t="e">
        <v>#N/A</v>
      </c>
      <c r="D38779" t="s">
        <v>33476</v>
      </c>
      <c r="E38779"/>
      <c r="F38779"/>
      <c r="G38779"/>
      <c r="H38779"/>
      <c r="I38779"/>
      <c r="J38779"/>
      <c r="U38779" s="43"/>
      <c r="AE38779"/>
    </row>
    <row r="38780" spans="1:31">
      <c r="A38780">
        <v>97231</v>
      </c>
      <c r="B38780" t="s">
        <v>32813</v>
      </c>
      <c r="C38780" t="e">
        <v>#N/A</v>
      </c>
      <c r="D38780" t="e">
        <v>#N/A</v>
      </c>
      <c r="E38780"/>
      <c r="F38780"/>
      <c r="G38780"/>
      <c r="H38780"/>
      <c r="I38780"/>
      <c r="J38780"/>
      <c r="U38780" s="43"/>
      <c r="AE38780"/>
    </row>
    <row r="38781" spans="1:31">
      <c r="A38781">
        <v>97231</v>
      </c>
      <c r="B38781" t="s">
        <v>32813</v>
      </c>
      <c r="C38781" t="e">
        <v>#N/A</v>
      </c>
      <c r="D38781" t="e">
        <v>#N/A</v>
      </c>
      <c r="E38781"/>
      <c r="F38781"/>
      <c r="G38781"/>
      <c r="H38781"/>
      <c r="I38781"/>
      <c r="J38781"/>
      <c r="U38781" s="43"/>
      <c r="AE38781"/>
    </row>
    <row r="38782" spans="1:31">
      <c r="A38782">
        <v>97270</v>
      </c>
      <c r="B38782" t="s">
        <v>32814</v>
      </c>
      <c r="C38782" t="e">
        <v>#N/A</v>
      </c>
      <c r="D38782" t="e">
        <v>#N/A</v>
      </c>
      <c r="E38782"/>
      <c r="F38782"/>
      <c r="G38782"/>
      <c r="H38782"/>
      <c r="I38782"/>
      <c r="J38782"/>
      <c r="U38782" s="43"/>
      <c r="AE38782"/>
    </row>
    <row r="38783" spans="1:31">
      <c r="A38783">
        <v>97212</v>
      </c>
      <c r="B38783" t="s">
        <v>15394</v>
      </c>
      <c r="C38783" t="e">
        <v>#N/A</v>
      </c>
      <c r="D38783" t="e">
        <v>#N/A</v>
      </c>
      <c r="E38783"/>
      <c r="F38783"/>
      <c r="G38783"/>
      <c r="H38783"/>
      <c r="I38783"/>
      <c r="J38783"/>
      <c r="U38783" s="43"/>
      <c r="AE38783"/>
    </row>
    <row r="38784" spans="1:31">
      <c r="A38784">
        <v>97250</v>
      </c>
      <c r="B38784" t="s">
        <v>1876</v>
      </c>
      <c r="C38784" t="e">
        <v>#N/A</v>
      </c>
      <c r="D38784" t="s">
        <v>203</v>
      </c>
      <c r="E38784"/>
      <c r="F38784"/>
      <c r="G38784"/>
      <c r="H38784"/>
      <c r="I38784"/>
      <c r="J38784"/>
      <c r="U38784" s="43"/>
      <c r="AE38784"/>
    </row>
    <row r="38785" spans="1:31">
      <c r="A38785">
        <v>97227</v>
      </c>
      <c r="B38785" t="s">
        <v>8798</v>
      </c>
      <c r="C38785" t="e">
        <v>#N/A</v>
      </c>
      <c r="D38785" t="e">
        <v>#N/A</v>
      </c>
      <c r="E38785"/>
      <c r="F38785"/>
      <c r="G38785"/>
      <c r="H38785"/>
      <c r="I38785"/>
      <c r="J38785"/>
      <c r="U38785" s="43"/>
      <c r="AE38785"/>
    </row>
    <row r="38786" spans="1:31">
      <c r="A38786">
        <v>97228</v>
      </c>
      <c r="B38786" t="s">
        <v>14034</v>
      </c>
      <c r="C38786" t="e">
        <v>#N/A</v>
      </c>
      <c r="D38786" t="e">
        <v>#N/A</v>
      </c>
      <c r="E38786"/>
      <c r="F38786"/>
      <c r="G38786"/>
      <c r="H38786"/>
      <c r="I38786"/>
      <c r="J38786"/>
      <c r="U38786" s="43"/>
      <c r="AE38786"/>
    </row>
    <row r="38787" spans="1:31">
      <c r="A38787">
        <v>97230</v>
      </c>
      <c r="B38787" t="s">
        <v>2892</v>
      </c>
      <c r="C38787" t="e">
        <v>#N/A</v>
      </c>
      <c r="D38787" t="e">
        <v>#N/A</v>
      </c>
      <c r="E38787"/>
      <c r="F38787"/>
      <c r="G38787"/>
      <c r="H38787"/>
      <c r="I38787"/>
      <c r="J38787"/>
      <c r="U38787" s="43"/>
      <c r="AE38787"/>
    </row>
    <row r="38788" spans="1:31">
      <c r="A38788">
        <v>97230</v>
      </c>
      <c r="B38788" t="s">
        <v>2892</v>
      </c>
      <c r="C38788" t="e">
        <v>#N/A</v>
      </c>
      <c r="D38788" t="e">
        <v>#N/A</v>
      </c>
      <c r="E38788"/>
      <c r="F38788"/>
      <c r="G38788"/>
      <c r="H38788"/>
      <c r="I38788"/>
      <c r="J38788"/>
      <c r="U38788" s="43"/>
      <c r="AE38788"/>
    </row>
    <row r="38789" spans="1:31">
      <c r="A38789">
        <v>97233</v>
      </c>
      <c r="B38789" t="s">
        <v>32815</v>
      </c>
      <c r="C38789" t="e">
        <v>#N/A</v>
      </c>
      <c r="D38789" t="e">
        <v>#N/A</v>
      </c>
      <c r="E38789"/>
      <c r="F38789"/>
      <c r="G38789"/>
      <c r="H38789"/>
      <c r="I38789"/>
      <c r="J38789"/>
      <c r="U38789" s="43"/>
      <c r="AE38789"/>
    </row>
    <row r="38790" spans="1:31">
      <c r="A38790">
        <v>97220</v>
      </c>
      <c r="B38790" t="s">
        <v>2220</v>
      </c>
      <c r="C38790" t="e">
        <v>#N/A</v>
      </c>
      <c r="D38790" t="e">
        <v>#N/A</v>
      </c>
      <c r="E38790"/>
      <c r="F38790"/>
      <c r="G38790"/>
      <c r="H38790"/>
      <c r="I38790"/>
      <c r="J38790"/>
      <c r="U38790" s="43"/>
      <c r="AE38790"/>
    </row>
    <row r="38791" spans="1:31">
      <c r="A38791">
        <v>97229</v>
      </c>
      <c r="B38791" t="s">
        <v>32816</v>
      </c>
      <c r="C38791" t="e">
        <v>#N/A</v>
      </c>
      <c r="D38791" t="e">
        <v>#N/A</v>
      </c>
      <c r="E38791"/>
      <c r="F38791"/>
      <c r="G38791"/>
      <c r="H38791"/>
      <c r="I38791"/>
      <c r="J38791"/>
      <c r="U38791" s="43"/>
      <c r="AE38791"/>
    </row>
    <row r="38792" spans="1:31">
      <c r="A38792">
        <v>97280</v>
      </c>
      <c r="B38792" t="s">
        <v>32817</v>
      </c>
      <c r="C38792" t="e">
        <v>#N/A</v>
      </c>
      <c r="D38792" t="e">
        <v>#N/A</v>
      </c>
      <c r="E38792"/>
      <c r="F38792"/>
      <c r="G38792"/>
      <c r="H38792"/>
      <c r="I38792"/>
      <c r="J38792"/>
      <c r="U38792" s="43"/>
      <c r="AE38792"/>
    </row>
    <row r="38793" spans="1:31">
      <c r="A38793">
        <v>97226</v>
      </c>
      <c r="B38793" t="s">
        <v>32818</v>
      </c>
      <c r="C38793" t="e">
        <v>#N/A</v>
      </c>
      <c r="D38793" t="s">
        <v>203</v>
      </c>
      <c r="E38793"/>
      <c r="F38793"/>
      <c r="G38793"/>
      <c r="H38793"/>
      <c r="I38793"/>
      <c r="J38793"/>
      <c r="U38793" s="43"/>
      <c r="AE38793"/>
    </row>
    <row r="38794" spans="1:31">
      <c r="A38794">
        <v>97222</v>
      </c>
      <c r="B38794" t="s">
        <v>14211</v>
      </c>
      <c r="C38794" t="e">
        <v>#N/A</v>
      </c>
      <c r="D38794" t="e">
        <v>#N/A</v>
      </c>
      <c r="E38794"/>
      <c r="F38794"/>
      <c r="G38794"/>
      <c r="H38794"/>
      <c r="I38794"/>
      <c r="J38794"/>
      <c r="U38794" s="43"/>
      <c r="AE38794"/>
    </row>
    <row r="38795" spans="1:31">
      <c r="A38795">
        <v>97353</v>
      </c>
      <c r="B38795" t="s">
        <v>32819</v>
      </c>
      <c r="C38795" t="e">
        <v>#N/A</v>
      </c>
      <c r="D38795" t="s">
        <v>203</v>
      </c>
      <c r="E38795"/>
      <c r="F38795"/>
      <c r="G38795"/>
      <c r="H38795"/>
      <c r="I38795"/>
      <c r="J38795"/>
      <c r="U38795" s="43"/>
      <c r="AE38795"/>
    </row>
    <row r="38796" spans="1:31">
      <c r="A38796">
        <v>97390</v>
      </c>
      <c r="B38796" t="s">
        <v>32819</v>
      </c>
      <c r="C38796" t="e">
        <v>#N/A</v>
      </c>
      <c r="D38796" t="e">
        <v>#N/A</v>
      </c>
      <c r="E38796"/>
      <c r="F38796"/>
      <c r="G38796"/>
      <c r="H38796"/>
      <c r="I38796"/>
      <c r="J38796"/>
      <c r="U38796" s="43"/>
      <c r="AE38796"/>
    </row>
    <row r="38797" spans="1:31">
      <c r="A38797">
        <v>97300</v>
      </c>
      <c r="B38797" t="s">
        <v>32820</v>
      </c>
      <c r="C38797" t="e">
        <v>#N/A</v>
      </c>
      <c r="D38797" t="e">
        <v>#N/A</v>
      </c>
      <c r="E38797"/>
      <c r="F38797"/>
      <c r="G38797"/>
      <c r="H38797"/>
      <c r="I38797"/>
      <c r="J38797"/>
      <c r="U38797" s="43"/>
      <c r="AE38797"/>
    </row>
    <row r="38798" spans="1:31">
      <c r="A38798">
        <v>97350</v>
      </c>
      <c r="B38798" t="s">
        <v>32821</v>
      </c>
      <c r="C38798" t="e">
        <v>#N/A</v>
      </c>
      <c r="D38798" t="s">
        <v>203</v>
      </c>
      <c r="E38798"/>
      <c r="F38798"/>
      <c r="G38798"/>
      <c r="H38798"/>
      <c r="I38798"/>
      <c r="J38798"/>
      <c r="U38798" s="43"/>
      <c r="AE38798"/>
    </row>
    <row r="38799" spans="1:31">
      <c r="A38799">
        <v>97310</v>
      </c>
      <c r="B38799" t="s">
        <v>32822</v>
      </c>
      <c r="C38799" t="e">
        <v>#N/A</v>
      </c>
      <c r="D38799" t="s">
        <v>203</v>
      </c>
      <c r="E38799"/>
      <c r="F38799"/>
      <c r="G38799"/>
      <c r="H38799"/>
      <c r="I38799"/>
      <c r="J38799"/>
      <c r="U38799" s="43"/>
      <c r="AE38799"/>
    </row>
    <row r="38800" spans="1:31">
      <c r="A38800">
        <v>97355</v>
      </c>
      <c r="B38800" t="s">
        <v>32823</v>
      </c>
      <c r="C38800" t="e">
        <v>#N/A</v>
      </c>
      <c r="D38800" t="e">
        <v>#N/A</v>
      </c>
      <c r="E38800"/>
      <c r="F38800"/>
      <c r="G38800"/>
      <c r="H38800"/>
      <c r="I38800"/>
      <c r="J38800"/>
      <c r="U38800" s="43"/>
      <c r="AE38800"/>
    </row>
    <row r="38801" spans="1:31">
      <c r="A38801">
        <v>97318</v>
      </c>
      <c r="B38801" t="s">
        <v>32824</v>
      </c>
      <c r="C38801" t="e">
        <v>#N/A</v>
      </c>
      <c r="D38801" t="s">
        <v>203</v>
      </c>
      <c r="E38801"/>
      <c r="F38801"/>
      <c r="G38801"/>
      <c r="H38801"/>
      <c r="I38801"/>
      <c r="J38801"/>
      <c r="U38801" s="43"/>
      <c r="AE38801"/>
    </row>
    <row r="38802" spans="1:31">
      <c r="A38802">
        <v>97360</v>
      </c>
      <c r="B38802" t="s">
        <v>32824</v>
      </c>
      <c r="C38802" t="e">
        <v>#N/A</v>
      </c>
      <c r="D38802" t="e">
        <v>#N/A</v>
      </c>
      <c r="E38802"/>
      <c r="F38802"/>
      <c r="G38802"/>
      <c r="H38802"/>
      <c r="I38802"/>
      <c r="J38802"/>
      <c r="U38802" s="43"/>
      <c r="AE38802"/>
    </row>
    <row r="38803" spans="1:31">
      <c r="A38803">
        <v>97351</v>
      </c>
      <c r="B38803" t="s">
        <v>32825</v>
      </c>
      <c r="C38803" t="e">
        <v>#N/A</v>
      </c>
      <c r="D38803" t="s">
        <v>33482</v>
      </c>
      <c r="E38803"/>
      <c r="F38803"/>
      <c r="G38803"/>
      <c r="H38803"/>
      <c r="I38803"/>
      <c r="J38803"/>
      <c r="U38803" s="43"/>
      <c r="AE38803"/>
    </row>
    <row r="38804" spans="1:31">
      <c r="A38804">
        <v>97313</v>
      </c>
      <c r="B38804" t="s">
        <v>5237</v>
      </c>
      <c r="C38804" t="e">
        <v>#N/A</v>
      </c>
      <c r="D38804" t="s">
        <v>203</v>
      </c>
      <c r="E38804"/>
      <c r="F38804"/>
      <c r="G38804"/>
      <c r="H38804"/>
      <c r="I38804"/>
      <c r="J38804"/>
      <c r="U38804" s="43"/>
      <c r="AE38804"/>
    </row>
    <row r="38805" spans="1:31">
      <c r="A38805">
        <v>97354</v>
      </c>
      <c r="B38805" t="s">
        <v>32826</v>
      </c>
      <c r="C38805" t="e">
        <v>#N/A</v>
      </c>
      <c r="D38805" t="e">
        <v>#N/A</v>
      </c>
      <c r="E38805"/>
      <c r="F38805"/>
      <c r="G38805"/>
      <c r="H38805"/>
      <c r="I38805"/>
      <c r="J38805"/>
      <c r="U38805" s="43"/>
      <c r="AE38805"/>
    </row>
    <row r="38806" spans="1:31">
      <c r="A38806">
        <v>97311</v>
      </c>
      <c r="B38806" t="s">
        <v>32827</v>
      </c>
      <c r="C38806" t="e">
        <v>#N/A</v>
      </c>
      <c r="D38806" t="s">
        <v>203</v>
      </c>
      <c r="E38806"/>
      <c r="F38806"/>
      <c r="G38806"/>
      <c r="H38806"/>
      <c r="I38806"/>
      <c r="J38806"/>
      <c r="U38806" s="43"/>
      <c r="AE38806"/>
    </row>
    <row r="38807" spans="1:31">
      <c r="A38807">
        <v>97352</v>
      </c>
      <c r="B38807" t="s">
        <v>32827</v>
      </c>
      <c r="C38807" t="e">
        <v>#N/A</v>
      </c>
      <c r="D38807" t="e">
        <v>#N/A</v>
      </c>
      <c r="E38807"/>
      <c r="F38807"/>
      <c r="G38807"/>
      <c r="H38807"/>
      <c r="I38807"/>
      <c r="J38807"/>
      <c r="U38807" s="43"/>
      <c r="AE38807"/>
    </row>
    <row r="38808" spans="1:31">
      <c r="A38808">
        <v>97320</v>
      </c>
      <c r="B38808" t="s">
        <v>32828</v>
      </c>
      <c r="C38808" t="e">
        <v>#N/A</v>
      </c>
      <c r="D38808" t="s">
        <v>203</v>
      </c>
      <c r="E38808"/>
      <c r="F38808"/>
      <c r="G38808"/>
      <c r="H38808"/>
      <c r="I38808"/>
      <c r="J38808"/>
      <c r="U38808" s="43"/>
      <c r="AE38808"/>
    </row>
    <row r="38809" spans="1:31">
      <c r="A38809">
        <v>97315</v>
      </c>
      <c r="B38809" t="s">
        <v>32829</v>
      </c>
      <c r="C38809" t="e">
        <v>#N/A</v>
      </c>
      <c r="D38809" t="e">
        <v>#N/A</v>
      </c>
      <c r="E38809"/>
      <c r="F38809"/>
      <c r="G38809"/>
      <c r="H38809"/>
      <c r="I38809"/>
      <c r="J38809"/>
      <c r="U38809" s="43"/>
      <c r="AE38809"/>
    </row>
    <row r="38810" spans="1:31">
      <c r="A38810">
        <v>97356</v>
      </c>
      <c r="B38810" t="s">
        <v>32830</v>
      </c>
      <c r="C38810" t="e">
        <v>#N/A</v>
      </c>
      <c r="D38810" t="s">
        <v>203</v>
      </c>
      <c r="E38810"/>
      <c r="F38810"/>
      <c r="G38810"/>
      <c r="H38810"/>
      <c r="I38810"/>
      <c r="J38810"/>
      <c r="U38810" s="43"/>
      <c r="AE38810"/>
    </row>
    <row r="38811" spans="1:31">
      <c r="A38811">
        <v>97380</v>
      </c>
      <c r="B38811" t="s">
        <v>32831</v>
      </c>
      <c r="C38811" t="e">
        <v>#N/A</v>
      </c>
      <c r="D38811" t="s">
        <v>203</v>
      </c>
      <c r="E38811"/>
      <c r="F38811"/>
      <c r="G38811"/>
      <c r="H38811"/>
      <c r="I38811"/>
      <c r="J38811"/>
      <c r="U38811" s="43"/>
      <c r="AE38811"/>
    </row>
    <row r="38812" spans="1:31">
      <c r="A38812">
        <v>97314</v>
      </c>
      <c r="B38812" t="s">
        <v>32832</v>
      </c>
      <c r="C38812" t="e">
        <v>#N/A</v>
      </c>
      <c r="D38812" t="s">
        <v>203</v>
      </c>
      <c r="E38812"/>
      <c r="F38812"/>
      <c r="G38812"/>
      <c r="H38812"/>
      <c r="I38812"/>
      <c r="J38812"/>
      <c r="U38812" s="43"/>
      <c r="AE38812"/>
    </row>
    <row r="38813" spans="1:31">
      <c r="A38813">
        <v>97370</v>
      </c>
      <c r="B38813" t="s">
        <v>32833</v>
      </c>
      <c r="C38813" t="e">
        <v>#N/A</v>
      </c>
      <c r="D38813" t="s">
        <v>203</v>
      </c>
      <c r="E38813"/>
      <c r="F38813"/>
      <c r="G38813"/>
      <c r="H38813"/>
      <c r="I38813"/>
      <c r="J38813"/>
      <c r="U38813" s="43"/>
      <c r="AE38813"/>
    </row>
    <row r="38814" spans="1:31">
      <c r="A38814">
        <v>97330</v>
      </c>
      <c r="B38814" t="s">
        <v>32834</v>
      </c>
      <c r="C38814" t="e">
        <v>#N/A</v>
      </c>
      <c r="D38814" t="s">
        <v>203</v>
      </c>
      <c r="E38814"/>
      <c r="F38814"/>
      <c r="G38814"/>
      <c r="H38814"/>
      <c r="I38814"/>
      <c r="J38814"/>
      <c r="U38814" s="43"/>
      <c r="AE38814"/>
    </row>
    <row r="38815" spans="1:31">
      <c r="A38815">
        <v>97340</v>
      </c>
      <c r="B38815" t="s">
        <v>32835</v>
      </c>
      <c r="C38815" t="e">
        <v>#N/A</v>
      </c>
      <c r="D38815" t="s">
        <v>203</v>
      </c>
      <c r="E38815"/>
      <c r="F38815"/>
      <c r="G38815"/>
      <c r="H38815"/>
      <c r="I38815"/>
      <c r="J38815"/>
      <c r="U38815" s="43"/>
      <c r="AE38815"/>
    </row>
    <row r="38816" spans="1:31">
      <c r="A38816">
        <v>97312</v>
      </c>
      <c r="B38816" t="s">
        <v>32836</v>
      </c>
      <c r="C38816" t="e">
        <v>#N/A</v>
      </c>
      <c r="D38816" t="s">
        <v>203</v>
      </c>
      <c r="E38816"/>
      <c r="F38816"/>
      <c r="G38816"/>
      <c r="H38816"/>
      <c r="I38816"/>
      <c r="J38816"/>
      <c r="U38816" s="43"/>
      <c r="AE38816"/>
    </row>
    <row r="38817" spans="1:31">
      <c r="A38817">
        <v>97317</v>
      </c>
      <c r="B38817" t="s">
        <v>32837</v>
      </c>
      <c r="C38817" t="e">
        <v>#N/A</v>
      </c>
      <c r="D38817" t="s">
        <v>203</v>
      </c>
      <c r="E38817"/>
      <c r="F38817"/>
      <c r="G38817"/>
      <c r="H38817"/>
      <c r="I38817"/>
      <c r="J38817"/>
      <c r="U38817" s="43"/>
      <c r="AE38817"/>
    </row>
    <row r="38818" spans="1:31">
      <c r="A38818">
        <v>97319</v>
      </c>
      <c r="B38818" t="s">
        <v>32838</v>
      </c>
      <c r="C38818" t="e">
        <v>#N/A</v>
      </c>
      <c r="D38818" t="s">
        <v>33476</v>
      </c>
      <c r="E38818"/>
      <c r="F38818"/>
      <c r="G38818"/>
      <c r="H38818"/>
      <c r="I38818"/>
      <c r="J38818"/>
      <c r="U38818" s="43"/>
      <c r="AE38818"/>
    </row>
    <row r="38819" spans="1:31">
      <c r="A38819">
        <v>97316</v>
      </c>
      <c r="B38819" t="s">
        <v>32839</v>
      </c>
      <c r="C38819" t="e">
        <v>#N/A</v>
      </c>
      <c r="D38819" t="s">
        <v>203</v>
      </c>
      <c r="E38819"/>
      <c r="F38819"/>
      <c r="G38819"/>
      <c r="H38819"/>
      <c r="I38819"/>
      <c r="J38819"/>
      <c r="U38819" s="43"/>
      <c r="AE38819"/>
    </row>
    <row r="38820" spans="1:31">
      <c r="A38820">
        <v>97425</v>
      </c>
      <c r="B38820" t="s">
        <v>32840</v>
      </c>
      <c r="C38820" t="e">
        <v>#N/A</v>
      </c>
      <c r="D38820" t="e">
        <v>#N/A</v>
      </c>
      <c r="E38820"/>
      <c r="F38820"/>
      <c r="G38820"/>
      <c r="H38820"/>
      <c r="I38820"/>
      <c r="J38820"/>
      <c r="U38820" s="43"/>
      <c r="AE38820"/>
    </row>
    <row r="38821" spans="1:31">
      <c r="A38821">
        <v>97425</v>
      </c>
      <c r="B38821" t="s">
        <v>32840</v>
      </c>
      <c r="C38821" t="e">
        <v>#N/A</v>
      </c>
      <c r="D38821" t="e">
        <v>#N/A</v>
      </c>
      <c r="E38821"/>
      <c r="F38821"/>
      <c r="G38821"/>
      <c r="H38821"/>
      <c r="I38821"/>
      <c r="J38821"/>
      <c r="U38821" s="43"/>
      <c r="AE38821"/>
    </row>
    <row r="38822" spans="1:31">
      <c r="A38822">
        <v>97412</v>
      </c>
      <c r="B38822" t="s">
        <v>32841</v>
      </c>
      <c r="C38822" t="e">
        <v>#N/A</v>
      </c>
      <c r="D38822" t="e">
        <v>#N/A</v>
      </c>
      <c r="E38822"/>
      <c r="F38822"/>
      <c r="G38822"/>
      <c r="H38822"/>
      <c r="I38822"/>
      <c r="J38822"/>
      <c r="U38822" s="43"/>
      <c r="AE38822"/>
    </row>
    <row r="38823" spans="1:31">
      <c r="A38823">
        <v>97412</v>
      </c>
      <c r="B38823" t="s">
        <v>32841</v>
      </c>
      <c r="C38823" t="e">
        <v>#N/A</v>
      </c>
      <c r="D38823" t="e">
        <v>#N/A</v>
      </c>
      <c r="E38823"/>
      <c r="F38823"/>
      <c r="G38823"/>
      <c r="H38823"/>
      <c r="I38823"/>
      <c r="J38823"/>
      <c r="U38823" s="43"/>
      <c r="AE38823"/>
    </row>
    <row r="38824" spans="1:31">
      <c r="A38824">
        <v>97414</v>
      </c>
      <c r="B38824" t="s">
        <v>32842</v>
      </c>
      <c r="C38824" t="e">
        <v>#N/A</v>
      </c>
      <c r="D38824" t="e">
        <v>#N/A</v>
      </c>
      <c r="E38824"/>
      <c r="F38824"/>
      <c r="G38824"/>
      <c r="H38824"/>
      <c r="I38824"/>
      <c r="J38824"/>
      <c r="U38824" s="43"/>
      <c r="AE38824"/>
    </row>
    <row r="38825" spans="1:31">
      <c r="A38825">
        <v>97427</v>
      </c>
      <c r="B38825" t="s">
        <v>32843</v>
      </c>
      <c r="C38825" t="e">
        <v>#N/A</v>
      </c>
      <c r="D38825" t="s">
        <v>33476</v>
      </c>
      <c r="E38825"/>
      <c r="F38825"/>
      <c r="G38825"/>
      <c r="H38825"/>
      <c r="I38825"/>
      <c r="J38825"/>
      <c r="U38825" s="43"/>
      <c r="AE38825"/>
    </row>
    <row r="38826" spans="1:31">
      <c r="A38826">
        <v>97427</v>
      </c>
      <c r="B38826" t="s">
        <v>32843</v>
      </c>
      <c r="C38826" t="e">
        <v>#N/A</v>
      </c>
      <c r="D38826" t="s">
        <v>33476</v>
      </c>
      <c r="E38826"/>
      <c r="F38826"/>
      <c r="G38826"/>
      <c r="H38826"/>
      <c r="I38826"/>
      <c r="J38826"/>
      <c r="U38826" s="43"/>
      <c r="AE38826"/>
    </row>
    <row r="38827" spans="1:31">
      <c r="A38827">
        <v>97429</v>
      </c>
      <c r="B38827" t="s">
        <v>32844</v>
      </c>
      <c r="C38827" t="e">
        <v>#N/A</v>
      </c>
      <c r="D38827" t="e">
        <v>#N/A</v>
      </c>
      <c r="E38827"/>
      <c r="F38827"/>
      <c r="G38827"/>
      <c r="H38827"/>
      <c r="I38827"/>
      <c r="J38827"/>
      <c r="U38827" s="43"/>
      <c r="AE38827"/>
    </row>
    <row r="38828" spans="1:31">
      <c r="A38828">
        <v>97429</v>
      </c>
      <c r="B38828" t="s">
        <v>32844</v>
      </c>
      <c r="C38828" t="e">
        <v>#N/A</v>
      </c>
      <c r="D38828" t="e">
        <v>#N/A</v>
      </c>
      <c r="E38828"/>
      <c r="F38828"/>
      <c r="G38828"/>
      <c r="H38828"/>
      <c r="I38828"/>
      <c r="J38828"/>
      <c r="U38828" s="43"/>
      <c r="AE38828"/>
    </row>
    <row r="38829" spans="1:31">
      <c r="A38829">
        <v>97431</v>
      </c>
      <c r="B38829" t="s">
        <v>32845</v>
      </c>
      <c r="C38829" t="e">
        <v>#N/A</v>
      </c>
      <c r="D38829" t="s">
        <v>33476</v>
      </c>
      <c r="E38829"/>
      <c r="F38829"/>
      <c r="G38829"/>
      <c r="H38829"/>
      <c r="I38829"/>
      <c r="J38829"/>
      <c r="U38829" s="43"/>
      <c r="AE38829"/>
    </row>
    <row r="38830" spans="1:31">
      <c r="A38830">
        <v>97420</v>
      </c>
      <c r="B38830" t="s">
        <v>3216</v>
      </c>
      <c r="C38830" t="e">
        <v>#N/A</v>
      </c>
      <c r="D38830" t="e">
        <v>#N/A</v>
      </c>
      <c r="E38830"/>
      <c r="F38830"/>
      <c r="G38830"/>
      <c r="H38830"/>
      <c r="I38830"/>
      <c r="J38830"/>
      <c r="U38830" s="43"/>
      <c r="AE38830"/>
    </row>
    <row r="38831" spans="1:31">
      <c r="A38831">
        <v>97420</v>
      </c>
      <c r="B38831" t="s">
        <v>3216</v>
      </c>
      <c r="C38831" t="e">
        <v>#N/A</v>
      </c>
      <c r="D38831" t="e">
        <v>#N/A</v>
      </c>
      <c r="E38831"/>
      <c r="F38831"/>
      <c r="G38831"/>
      <c r="H38831"/>
      <c r="I38831"/>
      <c r="J38831"/>
      <c r="U38831" s="43"/>
      <c r="AE38831"/>
    </row>
    <row r="38832" spans="1:31">
      <c r="A38832">
        <v>97420</v>
      </c>
      <c r="B38832" t="s">
        <v>3216</v>
      </c>
      <c r="C38832" t="e">
        <v>#N/A</v>
      </c>
      <c r="D38832" t="e">
        <v>#N/A</v>
      </c>
      <c r="E38832"/>
      <c r="F38832"/>
      <c r="G38832"/>
      <c r="H38832"/>
      <c r="I38832"/>
      <c r="J38832"/>
      <c r="U38832" s="43"/>
      <c r="AE38832"/>
    </row>
    <row r="38833" spans="1:31">
      <c r="A38833">
        <v>97419</v>
      </c>
      <c r="B38833" t="s">
        <v>32846</v>
      </c>
      <c r="C38833" t="e">
        <v>#N/A</v>
      </c>
      <c r="D38833" t="s">
        <v>203</v>
      </c>
      <c r="E38833"/>
      <c r="F38833"/>
      <c r="G38833"/>
      <c r="H38833"/>
      <c r="I38833"/>
      <c r="J38833"/>
      <c r="U38833" s="43"/>
      <c r="AE38833"/>
    </row>
    <row r="38834" spans="1:31">
      <c r="A38834">
        <v>97419</v>
      </c>
      <c r="B38834" t="s">
        <v>32846</v>
      </c>
      <c r="C38834" t="e">
        <v>#N/A</v>
      </c>
      <c r="D38834" t="s">
        <v>203</v>
      </c>
      <c r="E38834"/>
      <c r="F38834"/>
      <c r="G38834"/>
      <c r="H38834"/>
      <c r="I38834"/>
      <c r="J38834"/>
      <c r="U38834" s="43"/>
      <c r="AE38834"/>
    </row>
    <row r="38835" spans="1:31">
      <c r="A38835">
        <v>97419</v>
      </c>
      <c r="B38835" t="s">
        <v>32846</v>
      </c>
      <c r="C38835" t="e">
        <v>#N/A</v>
      </c>
      <c r="D38835" t="s">
        <v>203</v>
      </c>
      <c r="E38835"/>
      <c r="F38835"/>
      <c r="G38835"/>
      <c r="H38835"/>
      <c r="I38835"/>
      <c r="J38835"/>
      <c r="U38835" s="43"/>
      <c r="AE38835"/>
    </row>
    <row r="38836" spans="1:31">
      <c r="A38836">
        <v>97419</v>
      </c>
      <c r="B38836" t="s">
        <v>32846</v>
      </c>
      <c r="C38836" t="e">
        <v>#N/A</v>
      </c>
      <c r="D38836" t="s">
        <v>203</v>
      </c>
      <c r="E38836"/>
      <c r="F38836"/>
      <c r="G38836"/>
      <c r="H38836"/>
      <c r="I38836"/>
      <c r="J38836"/>
      <c r="U38836" s="43"/>
      <c r="AE38836"/>
    </row>
    <row r="38837" spans="1:31">
      <c r="A38837">
        <v>97440</v>
      </c>
      <c r="B38837" t="s">
        <v>11562</v>
      </c>
      <c r="C38837" t="e">
        <v>#N/A</v>
      </c>
      <c r="D38837" t="s">
        <v>203</v>
      </c>
      <c r="E38837"/>
      <c r="F38837"/>
      <c r="G38837"/>
      <c r="H38837"/>
      <c r="I38837"/>
      <c r="J38837"/>
      <c r="U38837" s="43"/>
      <c r="AE38837"/>
    </row>
    <row r="38838" spans="1:31">
      <c r="A38838">
        <v>97440</v>
      </c>
      <c r="B38838" t="s">
        <v>11562</v>
      </c>
      <c r="C38838" t="e">
        <v>#N/A</v>
      </c>
      <c r="D38838" t="s">
        <v>203</v>
      </c>
      <c r="E38838"/>
      <c r="F38838"/>
      <c r="G38838"/>
      <c r="H38838"/>
      <c r="I38838"/>
      <c r="J38838"/>
      <c r="U38838" s="43"/>
      <c r="AE38838"/>
    </row>
    <row r="38839" spans="1:31">
      <c r="A38839">
        <v>97440</v>
      </c>
      <c r="B38839" t="s">
        <v>11562</v>
      </c>
      <c r="C38839" t="e">
        <v>#N/A</v>
      </c>
      <c r="D38839" t="s">
        <v>203</v>
      </c>
      <c r="E38839"/>
      <c r="F38839"/>
      <c r="G38839"/>
      <c r="H38839"/>
      <c r="I38839"/>
      <c r="J38839"/>
      <c r="U38839" s="43"/>
      <c r="AE38839"/>
    </row>
    <row r="38840" spans="1:31">
      <c r="A38840">
        <v>97437</v>
      </c>
      <c r="B38840" t="s">
        <v>1857</v>
      </c>
      <c r="C38840" t="e">
        <v>#N/A</v>
      </c>
      <c r="D38840" t="s">
        <v>33476</v>
      </c>
      <c r="E38840"/>
      <c r="F38840"/>
      <c r="G38840"/>
      <c r="H38840"/>
      <c r="I38840"/>
      <c r="J38840"/>
      <c r="U38840" s="43"/>
      <c r="AE38840"/>
    </row>
    <row r="38841" spans="1:31">
      <c r="A38841">
        <v>97470</v>
      </c>
      <c r="B38841" t="s">
        <v>1857</v>
      </c>
      <c r="C38841" t="e">
        <v>#N/A</v>
      </c>
      <c r="D38841" t="e">
        <v>#N/A</v>
      </c>
      <c r="E38841"/>
      <c r="F38841"/>
      <c r="G38841"/>
      <c r="H38841"/>
      <c r="I38841"/>
      <c r="J38841"/>
      <c r="U38841" s="43"/>
      <c r="AE38841"/>
    </row>
    <row r="38842" spans="1:31">
      <c r="A38842">
        <v>97470</v>
      </c>
      <c r="B38842" t="s">
        <v>1857</v>
      </c>
      <c r="C38842" t="e">
        <v>#N/A</v>
      </c>
      <c r="D38842" t="e">
        <v>#N/A</v>
      </c>
      <c r="E38842"/>
      <c r="F38842"/>
      <c r="G38842"/>
      <c r="H38842"/>
      <c r="I38842"/>
      <c r="J38842"/>
      <c r="U38842" s="43"/>
      <c r="AE38842"/>
    </row>
    <row r="38843" spans="1:31">
      <c r="A38843">
        <v>97400</v>
      </c>
      <c r="B38843" t="s">
        <v>4064</v>
      </c>
      <c r="C38843" t="e">
        <v>#N/A</v>
      </c>
      <c r="D38843" t="s">
        <v>33476</v>
      </c>
      <c r="E38843"/>
      <c r="F38843"/>
      <c r="G38843"/>
      <c r="H38843"/>
      <c r="I38843"/>
      <c r="J38843"/>
      <c r="U38843" s="43"/>
      <c r="AE38843"/>
    </row>
    <row r="38844" spans="1:31">
      <c r="A38844">
        <v>97400</v>
      </c>
      <c r="B38844" t="s">
        <v>4064</v>
      </c>
      <c r="C38844" t="e">
        <v>#N/A</v>
      </c>
      <c r="D38844" t="s">
        <v>33476</v>
      </c>
      <c r="E38844"/>
      <c r="F38844"/>
      <c r="G38844"/>
      <c r="H38844"/>
      <c r="I38844"/>
      <c r="J38844"/>
      <c r="U38844" s="43"/>
      <c r="AE38844"/>
    </row>
    <row r="38845" spans="1:31">
      <c r="A38845">
        <v>97400</v>
      </c>
      <c r="B38845" t="s">
        <v>4064</v>
      </c>
      <c r="C38845" t="e">
        <v>#N/A</v>
      </c>
      <c r="D38845" t="s">
        <v>33476</v>
      </c>
      <c r="E38845"/>
      <c r="F38845"/>
      <c r="G38845"/>
      <c r="H38845"/>
      <c r="I38845"/>
      <c r="J38845"/>
      <c r="U38845" s="43"/>
      <c r="AE38845"/>
    </row>
    <row r="38846" spans="1:31">
      <c r="A38846">
        <v>97400</v>
      </c>
      <c r="B38846" t="s">
        <v>4064</v>
      </c>
      <c r="C38846" t="e">
        <v>#N/A</v>
      </c>
      <c r="D38846" t="s">
        <v>33476</v>
      </c>
      <c r="E38846"/>
      <c r="F38846"/>
      <c r="G38846"/>
      <c r="H38846"/>
      <c r="I38846"/>
      <c r="J38846"/>
      <c r="U38846" s="43"/>
      <c r="AE38846"/>
    </row>
    <row r="38847" spans="1:31">
      <c r="A38847">
        <v>97400</v>
      </c>
      <c r="B38847" t="s">
        <v>4064</v>
      </c>
      <c r="C38847" t="e">
        <v>#N/A</v>
      </c>
      <c r="D38847" t="s">
        <v>33476</v>
      </c>
      <c r="E38847"/>
      <c r="F38847"/>
      <c r="G38847"/>
      <c r="H38847"/>
      <c r="I38847"/>
      <c r="J38847"/>
      <c r="U38847" s="43"/>
      <c r="AE38847"/>
    </row>
    <row r="38848" spans="1:31">
      <c r="A38848">
        <v>97400</v>
      </c>
      <c r="B38848" t="s">
        <v>4064</v>
      </c>
      <c r="C38848" t="e">
        <v>#N/A</v>
      </c>
      <c r="D38848" t="s">
        <v>33476</v>
      </c>
      <c r="E38848"/>
      <c r="F38848"/>
      <c r="G38848"/>
      <c r="H38848"/>
      <c r="I38848"/>
      <c r="J38848"/>
      <c r="U38848" s="43"/>
      <c r="AE38848"/>
    </row>
    <row r="38849" spans="1:31">
      <c r="A38849">
        <v>97417</v>
      </c>
      <c r="B38849" t="s">
        <v>4064</v>
      </c>
      <c r="C38849" t="e">
        <v>#N/A</v>
      </c>
      <c r="D38849" t="e">
        <v>#N/A</v>
      </c>
      <c r="E38849"/>
      <c r="F38849"/>
      <c r="G38849"/>
      <c r="H38849"/>
      <c r="I38849"/>
      <c r="J38849"/>
      <c r="U38849" s="43"/>
      <c r="AE38849"/>
    </row>
    <row r="38850" spans="1:31">
      <c r="A38850">
        <v>97417</v>
      </c>
      <c r="B38850" t="s">
        <v>4064</v>
      </c>
      <c r="C38850" t="e">
        <v>#N/A</v>
      </c>
      <c r="D38850" t="e">
        <v>#N/A</v>
      </c>
      <c r="E38850"/>
      <c r="F38850"/>
      <c r="G38850"/>
      <c r="H38850"/>
      <c r="I38850"/>
      <c r="J38850"/>
      <c r="U38850" s="43"/>
      <c r="AE38850"/>
    </row>
    <row r="38851" spans="1:31">
      <c r="A38851">
        <v>97490</v>
      </c>
      <c r="B38851" t="s">
        <v>4064</v>
      </c>
      <c r="C38851" t="e">
        <v>#N/A</v>
      </c>
      <c r="D38851" t="e">
        <v>#N/A</v>
      </c>
      <c r="E38851"/>
      <c r="F38851"/>
      <c r="G38851"/>
      <c r="H38851"/>
      <c r="I38851"/>
      <c r="J38851"/>
      <c r="U38851" s="43"/>
      <c r="AE38851"/>
    </row>
    <row r="38852" spans="1:31">
      <c r="A38852">
        <v>97490</v>
      </c>
      <c r="B38852" t="s">
        <v>4064</v>
      </c>
      <c r="C38852" t="e">
        <v>#N/A</v>
      </c>
      <c r="D38852" t="e">
        <v>#N/A</v>
      </c>
      <c r="E38852"/>
      <c r="F38852"/>
      <c r="G38852"/>
      <c r="H38852"/>
      <c r="I38852"/>
      <c r="J38852"/>
      <c r="U38852" s="43"/>
      <c r="AE38852"/>
    </row>
    <row r="38853" spans="1:31">
      <c r="A38853">
        <v>97490</v>
      </c>
      <c r="B38853" t="s">
        <v>4064</v>
      </c>
      <c r="C38853" t="e">
        <v>#N/A</v>
      </c>
      <c r="D38853" t="e">
        <v>#N/A</v>
      </c>
      <c r="E38853"/>
      <c r="F38853"/>
      <c r="G38853"/>
      <c r="H38853"/>
      <c r="I38853"/>
      <c r="J38853"/>
      <c r="U38853" s="43"/>
      <c r="AE38853"/>
    </row>
    <row r="38854" spans="1:31">
      <c r="A38854">
        <v>97490</v>
      </c>
      <c r="B38854" t="s">
        <v>4064</v>
      </c>
      <c r="C38854" t="e">
        <v>#N/A</v>
      </c>
      <c r="D38854" t="e">
        <v>#N/A</v>
      </c>
      <c r="E38854"/>
      <c r="F38854"/>
      <c r="G38854"/>
      <c r="H38854"/>
      <c r="I38854"/>
      <c r="J38854"/>
      <c r="U38854" s="43"/>
      <c r="AE38854"/>
    </row>
    <row r="38855" spans="1:31">
      <c r="A38855">
        <v>97490</v>
      </c>
      <c r="B38855" t="s">
        <v>4064</v>
      </c>
      <c r="C38855" t="e">
        <v>#N/A</v>
      </c>
      <c r="D38855" t="e">
        <v>#N/A</v>
      </c>
      <c r="E38855"/>
      <c r="F38855"/>
      <c r="G38855"/>
      <c r="H38855"/>
      <c r="I38855"/>
      <c r="J38855"/>
      <c r="U38855" s="43"/>
      <c r="AE38855"/>
    </row>
    <row r="38856" spans="1:31">
      <c r="A38856">
        <v>97480</v>
      </c>
      <c r="B38856" t="s">
        <v>15394</v>
      </c>
      <c r="C38856" t="e">
        <v>#N/A</v>
      </c>
      <c r="D38856" t="s">
        <v>33476</v>
      </c>
      <c r="E38856"/>
      <c r="F38856"/>
      <c r="G38856"/>
      <c r="H38856"/>
      <c r="I38856"/>
      <c r="J38856"/>
      <c r="U38856" s="43"/>
      <c r="AE38856"/>
    </row>
    <row r="38857" spans="1:31">
      <c r="A38857">
        <v>97480</v>
      </c>
      <c r="B38857" t="s">
        <v>15394</v>
      </c>
      <c r="C38857" t="e">
        <v>#N/A</v>
      </c>
      <c r="D38857" t="s">
        <v>33476</v>
      </c>
      <c r="E38857"/>
      <c r="F38857"/>
      <c r="G38857"/>
      <c r="H38857"/>
      <c r="I38857"/>
      <c r="J38857"/>
      <c r="U38857" s="43"/>
      <c r="AE38857"/>
    </row>
    <row r="38858" spans="1:31">
      <c r="A38858">
        <v>97480</v>
      </c>
      <c r="B38858" t="s">
        <v>15394</v>
      </c>
      <c r="C38858" t="e">
        <v>#N/A</v>
      </c>
      <c r="D38858" t="s">
        <v>33476</v>
      </c>
      <c r="E38858"/>
      <c r="F38858"/>
      <c r="G38858"/>
      <c r="H38858"/>
      <c r="I38858"/>
      <c r="J38858"/>
      <c r="U38858" s="43"/>
      <c r="AE38858"/>
    </row>
    <row r="38859" spans="1:31">
      <c r="A38859">
        <v>97480</v>
      </c>
      <c r="B38859" t="s">
        <v>15394</v>
      </c>
      <c r="C38859" t="e">
        <v>#N/A</v>
      </c>
      <c r="D38859" t="s">
        <v>33476</v>
      </c>
      <c r="E38859"/>
      <c r="F38859"/>
      <c r="G38859"/>
      <c r="H38859"/>
      <c r="I38859"/>
      <c r="J38859"/>
      <c r="U38859" s="43"/>
      <c r="AE38859"/>
    </row>
    <row r="38860" spans="1:31">
      <c r="A38860">
        <v>97416</v>
      </c>
      <c r="B38860" t="s">
        <v>32847</v>
      </c>
      <c r="C38860" t="e">
        <v>#N/A</v>
      </c>
      <c r="D38860" t="s">
        <v>203</v>
      </c>
      <c r="E38860"/>
      <c r="F38860"/>
      <c r="G38860"/>
      <c r="H38860"/>
      <c r="I38860"/>
      <c r="J38860"/>
      <c r="U38860" s="43"/>
      <c r="AE38860"/>
    </row>
    <row r="38861" spans="1:31">
      <c r="A38861">
        <v>97424</v>
      </c>
      <c r="B38861" t="s">
        <v>32847</v>
      </c>
      <c r="C38861" t="e">
        <v>#N/A</v>
      </c>
      <c r="D38861" t="e">
        <v>#N/A</v>
      </c>
      <c r="E38861"/>
      <c r="F38861"/>
      <c r="G38861"/>
      <c r="H38861"/>
      <c r="I38861"/>
      <c r="J38861"/>
      <c r="U38861" s="43"/>
      <c r="AE38861"/>
    </row>
    <row r="38862" spans="1:31">
      <c r="A38862">
        <v>97424</v>
      </c>
      <c r="B38862" t="s">
        <v>32847</v>
      </c>
      <c r="C38862" t="e">
        <v>#N/A</v>
      </c>
      <c r="D38862" t="e">
        <v>#N/A</v>
      </c>
      <c r="E38862"/>
      <c r="F38862"/>
      <c r="G38862"/>
      <c r="H38862"/>
      <c r="I38862"/>
      <c r="J38862"/>
      <c r="U38862" s="43"/>
      <c r="AE38862"/>
    </row>
    <row r="38863" spans="1:31">
      <c r="A38863">
        <v>97436</v>
      </c>
      <c r="B38863" t="s">
        <v>32847</v>
      </c>
      <c r="C38863" t="e">
        <v>#N/A</v>
      </c>
      <c r="D38863" t="e">
        <v>#N/A</v>
      </c>
      <c r="E38863"/>
      <c r="F38863"/>
      <c r="G38863"/>
      <c r="H38863"/>
      <c r="I38863"/>
      <c r="J38863"/>
      <c r="U38863" s="43"/>
      <c r="AE38863"/>
    </row>
    <row r="38864" spans="1:31">
      <c r="A38864">
        <v>97421</v>
      </c>
      <c r="B38864" t="s">
        <v>20513</v>
      </c>
      <c r="C38864" t="e">
        <v>#N/A</v>
      </c>
      <c r="D38864" t="s">
        <v>203</v>
      </c>
      <c r="E38864"/>
      <c r="F38864"/>
      <c r="G38864"/>
      <c r="H38864"/>
      <c r="I38864"/>
      <c r="J38864"/>
      <c r="U38864" s="43"/>
      <c r="AE38864"/>
    </row>
    <row r="38865" spans="1:31">
      <c r="A38865">
        <v>97421</v>
      </c>
      <c r="B38865" t="s">
        <v>20513</v>
      </c>
      <c r="C38865" t="e">
        <v>#N/A</v>
      </c>
      <c r="D38865" t="s">
        <v>203</v>
      </c>
      <c r="E38865"/>
      <c r="F38865"/>
      <c r="G38865"/>
      <c r="H38865"/>
      <c r="I38865"/>
      <c r="J38865"/>
      <c r="U38865" s="43"/>
      <c r="AE38865"/>
    </row>
    <row r="38866" spans="1:31">
      <c r="A38866">
        <v>97450</v>
      </c>
      <c r="B38866" t="s">
        <v>20513</v>
      </c>
      <c r="C38866" t="e">
        <v>#N/A</v>
      </c>
      <c r="D38866" t="e">
        <v>#N/A</v>
      </c>
      <c r="E38866"/>
      <c r="F38866"/>
      <c r="G38866"/>
      <c r="H38866"/>
      <c r="I38866"/>
      <c r="J38866"/>
      <c r="U38866" s="43"/>
      <c r="AE38866"/>
    </row>
    <row r="38867" spans="1:31">
      <c r="A38867">
        <v>97411</v>
      </c>
      <c r="B38867" t="s">
        <v>6568</v>
      </c>
      <c r="C38867" t="e">
        <v>#N/A</v>
      </c>
      <c r="D38867" t="s">
        <v>203</v>
      </c>
      <c r="E38867"/>
      <c r="F38867"/>
      <c r="G38867"/>
      <c r="H38867"/>
      <c r="I38867"/>
      <c r="J38867"/>
      <c r="U38867" s="43"/>
      <c r="AE38867"/>
    </row>
    <row r="38868" spans="1:31">
      <c r="A38868">
        <v>97422</v>
      </c>
      <c r="B38868" t="s">
        <v>6568</v>
      </c>
      <c r="C38868" t="e">
        <v>#N/A</v>
      </c>
      <c r="D38868" t="e">
        <v>#N/A</v>
      </c>
      <c r="E38868"/>
      <c r="F38868"/>
      <c r="G38868"/>
      <c r="H38868"/>
      <c r="I38868"/>
      <c r="J38868"/>
      <c r="U38868" s="43"/>
      <c r="AE38868"/>
    </row>
    <row r="38869" spans="1:31">
      <c r="A38869">
        <v>97423</v>
      </c>
      <c r="B38869" t="s">
        <v>6568</v>
      </c>
      <c r="C38869" t="e">
        <v>#N/A</v>
      </c>
      <c r="D38869" t="e">
        <v>#N/A</v>
      </c>
      <c r="E38869"/>
      <c r="F38869"/>
      <c r="G38869"/>
      <c r="H38869"/>
      <c r="I38869"/>
      <c r="J38869"/>
      <c r="U38869" s="43"/>
      <c r="AE38869"/>
    </row>
    <row r="38870" spans="1:31">
      <c r="A38870">
        <v>97434</v>
      </c>
      <c r="B38870" t="s">
        <v>6568</v>
      </c>
      <c r="C38870" t="e">
        <v>#N/A</v>
      </c>
      <c r="D38870" t="e">
        <v>#N/A</v>
      </c>
      <c r="E38870"/>
      <c r="F38870"/>
      <c r="G38870"/>
      <c r="H38870"/>
      <c r="I38870"/>
      <c r="J38870"/>
      <c r="U38870" s="43"/>
      <c r="AE38870"/>
    </row>
    <row r="38871" spans="1:31">
      <c r="A38871">
        <v>97434</v>
      </c>
      <c r="B38871" t="s">
        <v>6568</v>
      </c>
      <c r="C38871" t="e">
        <v>#N/A</v>
      </c>
      <c r="D38871" t="e">
        <v>#N/A</v>
      </c>
      <c r="E38871"/>
      <c r="F38871"/>
      <c r="G38871"/>
      <c r="H38871"/>
      <c r="I38871"/>
      <c r="J38871"/>
      <c r="U38871" s="43"/>
      <c r="AE38871"/>
    </row>
    <row r="38872" spans="1:31">
      <c r="A38872">
        <v>97435</v>
      </c>
      <c r="B38872" t="s">
        <v>6568</v>
      </c>
      <c r="C38872" t="e">
        <v>#N/A</v>
      </c>
      <c r="D38872" t="e">
        <v>#N/A</v>
      </c>
      <c r="E38872"/>
      <c r="F38872"/>
      <c r="G38872"/>
      <c r="H38872"/>
      <c r="I38872"/>
      <c r="J38872"/>
      <c r="U38872" s="43"/>
      <c r="AE38872"/>
    </row>
    <row r="38873" spans="1:31">
      <c r="A38873">
        <v>97435</v>
      </c>
      <c r="B38873" t="s">
        <v>6568</v>
      </c>
      <c r="C38873" t="e">
        <v>#N/A</v>
      </c>
      <c r="D38873" t="e">
        <v>#N/A</v>
      </c>
      <c r="E38873"/>
      <c r="F38873"/>
      <c r="G38873"/>
      <c r="H38873"/>
      <c r="I38873"/>
      <c r="J38873"/>
      <c r="U38873" s="43"/>
      <c r="AE38873"/>
    </row>
    <row r="38874" spans="1:31">
      <c r="A38874">
        <v>97435</v>
      </c>
      <c r="B38874" t="s">
        <v>6568</v>
      </c>
      <c r="C38874" t="e">
        <v>#N/A</v>
      </c>
      <c r="D38874" t="e">
        <v>#N/A</v>
      </c>
      <c r="E38874"/>
      <c r="F38874"/>
      <c r="G38874"/>
      <c r="H38874"/>
      <c r="I38874"/>
      <c r="J38874"/>
      <c r="U38874" s="43"/>
      <c r="AE38874"/>
    </row>
    <row r="38875" spans="1:31">
      <c r="A38875">
        <v>97460</v>
      </c>
      <c r="B38875" t="s">
        <v>6568</v>
      </c>
      <c r="C38875" t="e">
        <v>#N/A</v>
      </c>
      <c r="D38875" t="e">
        <v>#N/A</v>
      </c>
      <c r="E38875"/>
      <c r="F38875"/>
      <c r="G38875"/>
      <c r="H38875"/>
      <c r="I38875"/>
      <c r="J38875"/>
      <c r="U38875" s="43"/>
      <c r="AE38875"/>
    </row>
    <row r="38876" spans="1:31">
      <c r="A38876">
        <v>97460</v>
      </c>
      <c r="B38876" t="s">
        <v>6568</v>
      </c>
      <c r="C38876" t="e">
        <v>#N/A</v>
      </c>
      <c r="D38876" t="e">
        <v>#N/A</v>
      </c>
      <c r="E38876"/>
      <c r="F38876"/>
      <c r="G38876"/>
      <c r="H38876"/>
      <c r="I38876"/>
      <c r="J38876"/>
      <c r="U38876" s="43"/>
      <c r="AE38876"/>
    </row>
    <row r="38877" spans="1:31">
      <c r="A38877">
        <v>97460</v>
      </c>
      <c r="B38877" t="s">
        <v>6568</v>
      </c>
      <c r="C38877" t="e">
        <v>#N/A</v>
      </c>
      <c r="D38877" t="e">
        <v>#N/A</v>
      </c>
      <c r="E38877"/>
      <c r="F38877"/>
      <c r="G38877"/>
      <c r="H38877"/>
      <c r="I38877"/>
      <c r="J38877"/>
      <c r="U38877" s="43"/>
      <c r="AE38877"/>
    </row>
    <row r="38878" spans="1:31">
      <c r="A38878">
        <v>97410</v>
      </c>
      <c r="B38878" t="s">
        <v>1876</v>
      </c>
      <c r="C38878" t="e">
        <v>#N/A</v>
      </c>
      <c r="D38878" t="s">
        <v>33476</v>
      </c>
      <c r="E38878"/>
      <c r="F38878"/>
      <c r="G38878"/>
      <c r="H38878"/>
      <c r="I38878"/>
      <c r="J38878"/>
      <c r="U38878" s="43"/>
      <c r="AE38878"/>
    </row>
    <row r="38879" spans="1:31">
      <c r="A38879">
        <v>97410</v>
      </c>
      <c r="B38879" t="s">
        <v>1876</v>
      </c>
      <c r="C38879" t="e">
        <v>#N/A</v>
      </c>
      <c r="D38879" t="s">
        <v>33476</v>
      </c>
      <c r="E38879"/>
      <c r="F38879"/>
      <c r="G38879"/>
      <c r="H38879"/>
      <c r="I38879"/>
      <c r="J38879"/>
      <c r="U38879" s="43"/>
      <c r="AE38879"/>
    </row>
    <row r="38880" spans="1:31">
      <c r="A38880">
        <v>97410</v>
      </c>
      <c r="B38880" t="s">
        <v>1876</v>
      </c>
      <c r="C38880" t="e">
        <v>#N/A</v>
      </c>
      <c r="D38880" t="s">
        <v>33476</v>
      </c>
      <c r="E38880"/>
      <c r="F38880"/>
      <c r="G38880"/>
      <c r="H38880"/>
      <c r="I38880"/>
      <c r="J38880"/>
      <c r="U38880" s="43"/>
      <c r="AE38880"/>
    </row>
    <row r="38881" spans="1:31">
      <c r="A38881">
        <v>97410</v>
      </c>
      <c r="B38881" t="s">
        <v>1876</v>
      </c>
      <c r="C38881" t="e">
        <v>#N/A</v>
      </c>
      <c r="D38881" t="s">
        <v>33476</v>
      </c>
      <c r="E38881"/>
      <c r="F38881"/>
      <c r="G38881"/>
      <c r="H38881"/>
      <c r="I38881"/>
      <c r="J38881"/>
      <c r="U38881" s="43"/>
      <c r="AE38881"/>
    </row>
    <row r="38882" spans="1:31">
      <c r="A38882">
        <v>97410</v>
      </c>
      <c r="B38882" t="s">
        <v>1876</v>
      </c>
      <c r="C38882" t="e">
        <v>#N/A</v>
      </c>
      <c r="D38882" t="s">
        <v>33476</v>
      </c>
      <c r="E38882"/>
      <c r="F38882"/>
      <c r="G38882"/>
      <c r="H38882"/>
      <c r="I38882"/>
      <c r="J38882"/>
      <c r="U38882" s="43"/>
      <c r="AE38882"/>
    </row>
    <row r="38883" spans="1:31">
      <c r="A38883">
        <v>97410</v>
      </c>
      <c r="B38883" t="s">
        <v>1876</v>
      </c>
      <c r="C38883" t="e">
        <v>#N/A</v>
      </c>
      <c r="D38883" t="s">
        <v>33476</v>
      </c>
      <c r="E38883"/>
      <c r="F38883"/>
      <c r="G38883"/>
      <c r="H38883"/>
      <c r="I38883"/>
      <c r="J38883"/>
      <c r="U38883" s="43"/>
      <c r="AE38883"/>
    </row>
    <row r="38884" spans="1:31">
      <c r="A38884">
        <v>97432</v>
      </c>
      <c r="B38884" t="s">
        <v>1876</v>
      </c>
      <c r="C38884" t="e">
        <v>#N/A</v>
      </c>
      <c r="D38884" t="e">
        <v>#N/A</v>
      </c>
      <c r="E38884"/>
      <c r="F38884"/>
      <c r="G38884"/>
      <c r="H38884"/>
      <c r="I38884"/>
      <c r="J38884"/>
      <c r="U38884" s="43"/>
      <c r="AE38884"/>
    </row>
    <row r="38885" spans="1:31">
      <c r="A38885">
        <v>97442</v>
      </c>
      <c r="B38885" t="s">
        <v>32848</v>
      </c>
      <c r="C38885" t="e">
        <v>#N/A</v>
      </c>
      <c r="D38885" t="s">
        <v>33476</v>
      </c>
      <c r="E38885"/>
      <c r="F38885"/>
      <c r="G38885"/>
      <c r="H38885"/>
      <c r="I38885"/>
      <c r="J38885"/>
      <c r="U38885" s="43"/>
      <c r="AE38885"/>
    </row>
    <row r="38886" spans="1:31">
      <c r="A38886">
        <v>97442</v>
      </c>
      <c r="B38886" t="s">
        <v>32848</v>
      </c>
      <c r="C38886" t="e">
        <v>#N/A</v>
      </c>
      <c r="D38886" t="s">
        <v>33476</v>
      </c>
      <c r="E38886"/>
      <c r="F38886"/>
      <c r="G38886"/>
      <c r="H38886"/>
      <c r="I38886"/>
      <c r="J38886"/>
      <c r="U38886" s="43"/>
      <c r="AE38886"/>
    </row>
    <row r="38887" spans="1:31">
      <c r="A38887">
        <v>97438</v>
      </c>
      <c r="B38887" t="s">
        <v>2892</v>
      </c>
      <c r="C38887" t="e">
        <v>#N/A</v>
      </c>
      <c r="D38887" t="s">
        <v>33476</v>
      </c>
      <c r="E38887"/>
      <c r="F38887"/>
      <c r="G38887"/>
      <c r="H38887"/>
      <c r="I38887"/>
      <c r="J38887"/>
      <c r="U38887" s="43"/>
      <c r="AE38887"/>
    </row>
    <row r="38888" spans="1:31">
      <c r="A38888">
        <v>97438</v>
      </c>
      <c r="B38888" t="s">
        <v>2892</v>
      </c>
      <c r="C38888" t="e">
        <v>#N/A</v>
      </c>
      <c r="D38888" t="s">
        <v>33476</v>
      </c>
      <c r="E38888"/>
      <c r="F38888"/>
      <c r="G38888"/>
      <c r="H38888"/>
      <c r="I38888"/>
      <c r="J38888"/>
      <c r="U38888" s="43"/>
      <c r="AE38888"/>
    </row>
    <row r="38889" spans="1:31">
      <c r="A38889">
        <v>97438</v>
      </c>
      <c r="B38889" t="s">
        <v>2892</v>
      </c>
      <c r="C38889" t="e">
        <v>#N/A</v>
      </c>
      <c r="D38889" t="s">
        <v>33476</v>
      </c>
      <c r="E38889"/>
      <c r="F38889"/>
      <c r="G38889"/>
      <c r="H38889"/>
      <c r="I38889"/>
      <c r="J38889"/>
      <c r="U38889" s="43"/>
      <c r="AE38889"/>
    </row>
    <row r="38890" spans="1:31">
      <c r="A38890">
        <v>97438</v>
      </c>
      <c r="B38890" t="s">
        <v>2892</v>
      </c>
      <c r="C38890" t="e">
        <v>#N/A</v>
      </c>
      <c r="D38890" t="s">
        <v>33476</v>
      </c>
      <c r="E38890"/>
      <c r="F38890"/>
      <c r="G38890"/>
      <c r="H38890"/>
      <c r="I38890"/>
      <c r="J38890"/>
      <c r="U38890" s="43"/>
      <c r="AE38890"/>
    </row>
    <row r="38891" spans="1:31">
      <c r="A38891">
        <v>97439</v>
      </c>
      <c r="B38891" t="s">
        <v>32787</v>
      </c>
      <c r="C38891" t="e">
        <v>#N/A</v>
      </c>
      <c r="D38891" t="s">
        <v>33476</v>
      </c>
      <c r="E38891"/>
      <c r="F38891"/>
      <c r="G38891"/>
      <c r="H38891"/>
      <c r="I38891"/>
      <c r="J38891"/>
      <c r="U38891" s="43"/>
      <c r="AE38891"/>
    </row>
    <row r="38892" spans="1:31">
      <c r="A38892">
        <v>97439</v>
      </c>
      <c r="B38892" t="s">
        <v>32787</v>
      </c>
      <c r="C38892" t="e">
        <v>#N/A</v>
      </c>
      <c r="D38892" t="s">
        <v>33476</v>
      </c>
      <c r="E38892"/>
      <c r="F38892"/>
      <c r="G38892"/>
      <c r="H38892"/>
      <c r="I38892"/>
      <c r="J38892"/>
      <c r="U38892" s="43"/>
      <c r="AE38892"/>
    </row>
    <row r="38893" spans="1:31">
      <c r="A38893">
        <v>97441</v>
      </c>
      <c r="B38893" t="s">
        <v>3314</v>
      </c>
      <c r="C38893" t="e">
        <v>#N/A</v>
      </c>
      <c r="D38893" t="e">
        <v>#N/A</v>
      </c>
      <c r="E38893"/>
      <c r="F38893"/>
      <c r="G38893"/>
      <c r="H38893"/>
      <c r="I38893"/>
      <c r="J38893"/>
      <c r="U38893" s="43"/>
      <c r="AE38893"/>
    </row>
    <row r="38894" spans="1:31">
      <c r="A38894">
        <v>97433</v>
      </c>
      <c r="B38894" t="s">
        <v>32849</v>
      </c>
      <c r="C38894" t="e">
        <v>#N/A</v>
      </c>
      <c r="D38894" t="s">
        <v>33476</v>
      </c>
      <c r="E38894"/>
      <c r="F38894"/>
      <c r="G38894"/>
      <c r="H38894"/>
      <c r="I38894"/>
      <c r="J38894"/>
      <c r="U38894" s="43"/>
      <c r="AE38894"/>
    </row>
    <row r="38895" spans="1:31">
      <c r="A38895">
        <v>97433</v>
      </c>
      <c r="B38895" t="s">
        <v>32849</v>
      </c>
      <c r="C38895" t="e">
        <v>#N/A</v>
      </c>
      <c r="D38895" t="s">
        <v>33476</v>
      </c>
      <c r="E38895"/>
      <c r="F38895"/>
      <c r="G38895"/>
      <c r="H38895"/>
      <c r="I38895"/>
      <c r="J38895"/>
      <c r="U38895" s="43"/>
      <c r="AE38895"/>
    </row>
    <row r="38896" spans="1:31">
      <c r="A38896">
        <v>97418</v>
      </c>
      <c r="B38896" t="s">
        <v>32850</v>
      </c>
      <c r="C38896" t="e">
        <v>#N/A</v>
      </c>
      <c r="D38896" t="s">
        <v>203</v>
      </c>
      <c r="E38896"/>
      <c r="F38896"/>
      <c r="G38896"/>
      <c r="H38896"/>
      <c r="I38896"/>
      <c r="J38896"/>
      <c r="U38896" s="43"/>
      <c r="AE38896"/>
    </row>
    <row r="38897" spans="1:31">
      <c r="A38897">
        <v>97418</v>
      </c>
      <c r="B38897" t="s">
        <v>32850</v>
      </c>
      <c r="C38897" t="e">
        <v>#N/A</v>
      </c>
      <c r="D38897" t="s">
        <v>203</v>
      </c>
      <c r="E38897"/>
      <c r="F38897"/>
      <c r="G38897"/>
      <c r="H38897"/>
      <c r="I38897"/>
      <c r="J38897"/>
      <c r="U38897" s="43"/>
      <c r="AE38897"/>
    </row>
    <row r="38898" spans="1:31">
      <c r="A38898">
        <v>97430</v>
      </c>
      <c r="B38898" t="s">
        <v>32850</v>
      </c>
      <c r="C38898" t="e">
        <v>#N/A</v>
      </c>
      <c r="D38898" t="e">
        <v>#N/A</v>
      </c>
      <c r="E38898"/>
      <c r="F38898"/>
      <c r="G38898"/>
      <c r="H38898"/>
      <c r="I38898"/>
      <c r="J38898"/>
      <c r="U38898" s="43"/>
      <c r="AE38898"/>
    </row>
    <row r="38899" spans="1:31">
      <c r="A38899">
        <v>97430</v>
      </c>
      <c r="B38899" t="s">
        <v>32850</v>
      </c>
      <c r="C38899" t="e">
        <v>#N/A</v>
      </c>
      <c r="D38899" t="e">
        <v>#N/A</v>
      </c>
      <c r="E38899"/>
      <c r="F38899"/>
      <c r="G38899"/>
      <c r="H38899"/>
      <c r="I38899"/>
      <c r="J38899"/>
      <c r="U38899" s="43"/>
      <c r="AE38899"/>
    </row>
    <row r="38900" spans="1:31">
      <c r="A38900">
        <v>97430</v>
      </c>
      <c r="B38900" t="s">
        <v>32850</v>
      </c>
      <c r="C38900" t="e">
        <v>#N/A</v>
      </c>
      <c r="D38900" t="e">
        <v>#N/A</v>
      </c>
      <c r="E38900"/>
      <c r="F38900"/>
      <c r="G38900"/>
      <c r="H38900"/>
      <c r="I38900"/>
      <c r="J38900"/>
      <c r="U38900" s="43"/>
      <c r="AE38900"/>
    </row>
    <row r="38901" spans="1:31">
      <c r="A38901">
        <v>97430</v>
      </c>
      <c r="B38901" t="s">
        <v>32850</v>
      </c>
      <c r="C38901" t="e">
        <v>#N/A</v>
      </c>
      <c r="D38901" t="e">
        <v>#N/A</v>
      </c>
      <c r="E38901"/>
      <c r="F38901"/>
      <c r="G38901"/>
      <c r="H38901"/>
      <c r="I38901"/>
      <c r="J38901"/>
      <c r="U38901" s="43"/>
      <c r="AE38901"/>
    </row>
    <row r="38902" spans="1:31">
      <c r="A38902">
        <v>97426</v>
      </c>
      <c r="B38902" t="s">
        <v>32851</v>
      </c>
      <c r="C38902" t="e">
        <v>#N/A</v>
      </c>
      <c r="D38902" t="s">
        <v>203</v>
      </c>
      <c r="E38902"/>
      <c r="F38902"/>
      <c r="G38902"/>
      <c r="H38902"/>
      <c r="I38902"/>
      <c r="J38902"/>
      <c r="U38902" s="43"/>
      <c r="AE38902"/>
    </row>
    <row r="38903" spans="1:31">
      <c r="A38903">
        <v>97413</v>
      </c>
      <c r="B38903" t="s">
        <v>32852</v>
      </c>
      <c r="C38903" t="e">
        <v>#N/A</v>
      </c>
      <c r="D38903" t="s">
        <v>203</v>
      </c>
      <c r="E38903"/>
      <c r="F38903"/>
      <c r="G38903"/>
      <c r="H38903"/>
      <c r="I38903"/>
      <c r="J38903"/>
      <c r="U38903" s="43"/>
      <c r="AE38903"/>
    </row>
    <row r="38904" spans="1:31">
      <c r="A38904">
        <v>97413</v>
      </c>
      <c r="B38904" t="s">
        <v>32852</v>
      </c>
      <c r="C38904" t="e">
        <v>#N/A</v>
      </c>
      <c r="D38904" t="s">
        <v>203</v>
      </c>
      <c r="E38904"/>
      <c r="F38904"/>
      <c r="G38904"/>
      <c r="H38904"/>
      <c r="I38904"/>
      <c r="J38904"/>
      <c r="U38904" s="43"/>
      <c r="AE38904"/>
    </row>
    <row r="38905" spans="1:31">
      <c r="A38905">
        <v>97500</v>
      </c>
      <c r="B38905" t="s">
        <v>32853</v>
      </c>
      <c r="C38905" t="e">
        <v>#N/A</v>
      </c>
      <c r="D38905" t="e">
        <v>#N/A</v>
      </c>
      <c r="E38905"/>
      <c r="F38905"/>
      <c r="G38905"/>
      <c r="H38905"/>
      <c r="I38905"/>
      <c r="J38905"/>
      <c r="U38905" s="43"/>
      <c r="AE38905"/>
    </row>
    <row r="38906" spans="1:31">
      <c r="A38906">
        <v>97500</v>
      </c>
      <c r="B38906" t="s">
        <v>32853</v>
      </c>
      <c r="C38906" t="e">
        <v>#N/A</v>
      </c>
      <c r="D38906" t="e">
        <v>#N/A</v>
      </c>
      <c r="E38906"/>
      <c r="F38906"/>
      <c r="G38906"/>
      <c r="H38906"/>
      <c r="I38906"/>
      <c r="J38906"/>
      <c r="U38906" s="43"/>
      <c r="AE38906"/>
    </row>
    <row r="38907" spans="1:31">
      <c r="A38907">
        <v>97500</v>
      </c>
      <c r="B38907" t="s">
        <v>32853</v>
      </c>
      <c r="C38907" t="e">
        <v>#N/A</v>
      </c>
      <c r="D38907" t="e">
        <v>#N/A</v>
      </c>
      <c r="E38907"/>
      <c r="F38907"/>
      <c r="G38907"/>
      <c r="H38907"/>
      <c r="I38907"/>
      <c r="J38907"/>
      <c r="U38907" s="43"/>
      <c r="AE38907"/>
    </row>
    <row r="38908" spans="1:31">
      <c r="A38908">
        <v>97630</v>
      </c>
      <c r="B38908" t="s">
        <v>32854</v>
      </c>
      <c r="C38908" t="e">
        <v>#N/A</v>
      </c>
      <c r="D38908" t="e">
        <v>#N/A</v>
      </c>
      <c r="E38908"/>
      <c r="F38908"/>
      <c r="G38908"/>
      <c r="H38908"/>
      <c r="I38908"/>
      <c r="J38908"/>
      <c r="U38908" s="43"/>
      <c r="AE38908"/>
    </row>
    <row r="38909" spans="1:31">
      <c r="A38909">
        <v>97650</v>
      </c>
      <c r="B38909" t="s">
        <v>32855</v>
      </c>
      <c r="C38909" t="e">
        <v>#N/A</v>
      </c>
      <c r="D38909" t="e">
        <v>#N/A</v>
      </c>
      <c r="E38909"/>
      <c r="F38909"/>
      <c r="G38909"/>
      <c r="H38909"/>
      <c r="I38909"/>
      <c r="J38909"/>
      <c r="U38909" s="43"/>
      <c r="AE38909"/>
    </row>
    <row r="38910" spans="1:31">
      <c r="A38910">
        <v>97650</v>
      </c>
      <c r="B38910" t="s">
        <v>32855</v>
      </c>
      <c r="C38910" t="e">
        <v>#N/A</v>
      </c>
      <c r="D38910" t="e">
        <v>#N/A</v>
      </c>
      <c r="E38910"/>
      <c r="F38910"/>
      <c r="G38910"/>
      <c r="H38910"/>
      <c r="I38910"/>
      <c r="J38910"/>
      <c r="U38910" s="43"/>
      <c r="AE38910"/>
    </row>
    <row r="38911" spans="1:31">
      <c r="A38911">
        <v>97660</v>
      </c>
      <c r="B38911" t="s">
        <v>32856</v>
      </c>
      <c r="C38911" t="e">
        <v>#N/A</v>
      </c>
      <c r="D38911" t="s">
        <v>203</v>
      </c>
      <c r="E38911"/>
      <c r="F38911"/>
      <c r="G38911"/>
      <c r="H38911"/>
      <c r="I38911"/>
      <c r="J38911"/>
      <c r="U38911" s="43"/>
      <c r="AE38911"/>
    </row>
    <row r="38912" spans="1:31">
      <c r="A38912">
        <v>97620</v>
      </c>
      <c r="B38912" t="s">
        <v>32857</v>
      </c>
      <c r="C38912" t="e">
        <v>#N/A</v>
      </c>
      <c r="D38912" t="e">
        <v>#N/A</v>
      </c>
      <c r="E38912"/>
      <c r="F38912"/>
      <c r="G38912"/>
      <c r="H38912"/>
      <c r="I38912"/>
      <c r="J38912"/>
      <c r="U38912" s="43"/>
      <c r="AE38912"/>
    </row>
    <row r="38913" spans="1:31">
      <c r="A38913">
        <v>97670</v>
      </c>
      <c r="B38913" t="s">
        <v>32858</v>
      </c>
      <c r="C38913" t="e">
        <v>#N/A</v>
      </c>
      <c r="D38913" t="e">
        <v>#N/A</v>
      </c>
      <c r="E38913"/>
      <c r="F38913"/>
      <c r="G38913"/>
      <c r="H38913"/>
      <c r="I38913"/>
      <c r="J38913"/>
      <c r="U38913" s="43"/>
      <c r="AE38913"/>
    </row>
    <row r="38914" spans="1:31">
      <c r="A38914">
        <v>97620</v>
      </c>
      <c r="B38914" t="s">
        <v>32859</v>
      </c>
      <c r="C38914" t="e">
        <v>#N/A</v>
      </c>
      <c r="D38914" t="e">
        <v>#N/A</v>
      </c>
      <c r="E38914"/>
      <c r="F38914"/>
      <c r="G38914"/>
      <c r="H38914"/>
      <c r="I38914"/>
      <c r="J38914"/>
      <c r="U38914" s="43"/>
      <c r="AE38914"/>
    </row>
    <row r="38915" spans="1:31">
      <c r="A38915">
        <v>97660</v>
      </c>
      <c r="B38915" t="s">
        <v>32860</v>
      </c>
      <c r="C38915" t="e">
        <v>#N/A</v>
      </c>
      <c r="D38915" t="s">
        <v>203</v>
      </c>
      <c r="E38915"/>
      <c r="F38915"/>
      <c r="G38915"/>
      <c r="H38915"/>
      <c r="I38915"/>
      <c r="J38915"/>
      <c r="U38915" s="43"/>
      <c r="AE38915"/>
    </row>
    <row r="38916" spans="1:31">
      <c r="A38916">
        <v>97615</v>
      </c>
      <c r="B38916" t="s">
        <v>32861</v>
      </c>
      <c r="C38916" t="e">
        <v>#N/A</v>
      </c>
      <c r="D38916" t="s">
        <v>203</v>
      </c>
      <c r="E38916"/>
      <c r="F38916"/>
      <c r="G38916"/>
      <c r="H38916"/>
      <c r="I38916"/>
      <c r="J38916"/>
      <c r="U38916" s="43"/>
      <c r="AE38916"/>
    </row>
    <row r="38917" spans="1:31">
      <c r="A38917">
        <v>97615</v>
      </c>
      <c r="B38917" t="s">
        <v>32861</v>
      </c>
      <c r="C38917" t="e">
        <v>#N/A</v>
      </c>
      <c r="D38917" t="s">
        <v>203</v>
      </c>
      <c r="E38917"/>
      <c r="F38917"/>
      <c r="G38917"/>
      <c r="H38917"/>
      <c r="I38917"/>
      <c r="J38917"/>
      <c r="U38917" s="43"/>
      <c r="AE38917"/>
    </row>
    <row r="38918" spans="1:31">
      <c r="A38918">
        <v>97625</v>
      </c>
      <c r="B38918" t="s">
        <v>32862</v>
      </c>
      <c r="C38918" t="e">
        <v>#N/A</v>
      </c>
      <c r="D38918" t="e">
        <v>#N/A</v>
      </c>
      <c r="E38918"/>
      <c r="F38918"/>
      <c r="G38918"/>
      <c r="H38918"/>
      <c r="I38918"/>
      <c r="J38918"/>
      <c r="U38918" s="43"/>
      <c r="AE38918"/>
    </row>
    <row r="38919" spans="1:31">
      <c r="A38919">
        <v>97600</v>
      </c>
      <c r="B38919" t="s">
        <v>32863</v>
      </c>
      <c r="C38919" t="e">
        <v>#N/A</v>
      </c>
      <c r="D38919" t="e">
        <v>#N/A</v>
      </c>
      <c r="E38919"/>
      <c r="F38919"/>
      <c r="G38919"/>
      <c r="H38919"/>
      <c r="I38919"/>
      <c r="J38919"/>
      <c r="U38919" s="43"/>
      <c r="AE38919"/>
    </row>
    <row r="38920" spans="1:31">
      <c r="A38920">
        <v>97600</v>
      </c>
      <c r="B38920" t="s">
        <v>32864</v>
      </c>
      <c r="C38920" t="e">
        <v>#N/A</v>
      </c>
      <c r="D38920" t="e">
        <v>#N/A</v>
      </c>
      <c r="E38920"/>
      <c r="F38920"/>
      <c r="G38920"/>
      <c r="H38920"/>
      <c r="I38920"/>
      <c r="J38920"/>
      <c r="U38920" s="43"/>
      <c r="AE38920"/>
    </row>
    <row r="38921" spans="1:31">
      <c r="A38921">
        <v>97600</v>
      </c>
      <c r="B38921" t="s">
        <v>32864</v>
      </c>
      <c r="C38921" t="e">
        <v>#N/A</v>
      </c>
      <c r="D38921" t="e">
        <v>#N/A</v>
      </c>
      <c r="E38921"/>
      <c r="F38921"/>
      <c r="G38921"/>
      <c r="H38921"/>
      <c r="I38921"/>
      <c r="J38921"/>
      <c r="U38921" s="43"/>
      <c r="AE38921"/>
    </row>
    <row r="38922" spans="1:31">
      <c r="A38922">
        <v>97605</v>
      </c>
      <c r="B38922" t="s">
        <v>32864</v>
      </c>
      <c r="C38922" t="e">
        <v>#N/A</v>
      </c>
      <c r="D38922" t="e">
        <v>#N/A</v>
      </c>
      <c r="E38922"/>
      <c r="F38922"/>
      <c r="G38922"/>
      <c r="H38922"/>
      <c r="I38922"/>
      <c r="J38922"/>
      <c r="U38922" s="43"/>
      <c r="AE38922"/>
    </row>
    <row r="38923" spans="1:31">
      <c r="A38923">
        <v>97630</v>
      </c>
      <c r="B38923" t="s">
        <v>32865</v>
      </c>
      <c r="C38923" t="e">
        <v>#N/A</v>
      </c>
      <c r="D38923" t="e">
        <v>#N/A</v>
      </c>
      <c r="E38923"/>
      <c r="F38923"/>
      <c r="G38923"/>
      <c r="H38923"/>
      <c r="I38923"/>
      <c r="J38923"/>
      <c r="U38923" s="43"/>
      <c r="AE38923"/>
    </row>
    <row r="38924" spans="1:31">
      <c r="A38924">
        <v>97650</v>
      </c>
      <c r="B38924" t="s">
        <v>32866</v>
      </c>
      <c r="C38924" t="e">
        <v>#N/A</v>
      </c>
      <c r="D38924" t="e">
        <v>#N/A</v>
      </c>
      <c r="E38924"/>
      <c r="F38924"/>
      <c r="G38924"/>
      <c r="H38924"/>
      <c r="I38924"/>
      <c r="J38924"/>
      <c r="U38924" s="43"/>
      <c r="AE38924"/>
    </row>
    <row r="38925" spans="1:31">
      <c r="A38925">
        <v>97670</v>
      </c>
      <c r="B38925" t="s">
        <v>32867</v>
      </c>
      <c r="C38925" t="e">
        <v>#N/A</v>
      </c>
      <c r="D38925" t="e">
        <v>#N/A</v>
      </c>
      <c r="E38925"/>
      <c r="F38925"/>
      <c r="G38925"/>
      <c r="H38925"/>
      <c r="I38925"/>
      <c r="J38925"/>
      <c r="U38925" s="43"/>
      <c r="AE38925"/>
    </row>
    <row r="38926" spans="1:31">
      <c r="A38926">
        <v>97670</v>
      </c>
      <c r="B38926" t="s">
        <v>32867</v>
      </c>
      <c r="C38926" t="e">
        <v>#N/A</v>
      </c>
      <c r="D38926" t="e">
        <v>#N/A</v>
      </c>
      <c r="E38926"/>
      <c r="F38926"/>
      <c r="G38926"/>
      <c r="H38926"/>
      <c r="I38926"/>
      <c r="J38926"/>
      <c r="U38926" s="43"/>
      <c r="AE38926"/>
    </row>
    <row r="38927" spans="1:31">
      <c r="A38927">
        <v>97615</v>
      </c>
      <c r="B38927" t="s">
        <v>32868</v>
      </c>
      <c r="C38927" t="e">
        <v>#N/A</v>
      </c>
      <c r="D38927" t="s">
        <v>203</v>
      </c>
      <c r="E38927"/>
      <c r="F38927"/>
      <c r="G38927"/>
      <c r="H38927"/>
      <c r="I38927"/>
      <c r="J38927"/>
      <c r="U38927" s="43"/>
      <c r="AE38927"/>
    </row>
    <row r="38928" spans="1:31">
      <c r="A38928">
        <v>97640</v>
      </c>
      <c r="B38928" t="s">
        <v>32869</v>
      </c>
      <c r="C38928" t="e">
        <v>#N/A</v>
      </c>
      <c r="D38928" t="e">
        <v>#N/A</v>
      </c>
      <c r="E38928"/>
      <c r="F38928"/>
      <c r="G38928"/>
      <c r="H38928"/>
      <c r="I38928"/>
      <c r="J38928"/>
      <c r="U38928" s="43"/>
      <c r="AE38928"/>
    </row>
    <row r="38929" spans="1:31">
      <c r="A38929">
        <v>97680</v>
      </c>
      <c r="B38929" t="s">
        <v>32870</v>
      </c>
      <c r="C38929" t="e">
        <v>#N/A</v>
      </c>
      <c r="D38929" t="s">
        <v>203</v>
      </c>
      <c r="E38929"/>
      <c r="F38929"/>
      <c r="G38929"/>
      <c r="H38929"/>
      <c r="I38929"/>
      <c r="J38929"/>
      <c r="U38929" s="43"/>
      <c r="AE38929"/>
    </row>
    <row r="38930" spans="1:31">
      <c r="A38930">
        <v>97680</v>
      </c>
      <c r="B38930" t="s">
        <v>32870</v>
      </c>
      <c r="C38930" t="e">
        <v>#N/A</v>
      </c>
      <c r="D38930" t="s">
        <v>203</v>
      </c>
      <c r="E38930"/>
      <c r="F38930"/>
      <c r="G38930"/>
      <c r="H38930"/>
      <c r="I38930"/>
      <c r="J38930"/>
      <c r="U38930" s="43"/>
      <c r="AE38930"/>
    </row>
    <row r="38931" spans="1:31">
      <c r="A38931">
        <v>97133</v>
      </c>
      <c r="B38931" t="s">
        <v>13989</v>
      </c>
      <c r="C38931" t="e">
        <v>#N/A</v>
      </c>
      <c r="D38931" t="e">
        <v>#N/A</v>
      </c>
      <c r="E38931"/>
      <c r="F38931"/>
      <c r="G38931"/>
      <c r="H38931"/>
      <c r="I38931"/>
      <c r="J38931"/>
      <c r="U38931" s="43"/>
      <c r="AE38931"/>
    </row>
    <row r="38932" spans="1:31">
      <c r="A38932">
        <v>97150</v>
      </c>
      <c r="B38932" t="s">
        <v>12025</v>
      </c>
      <c r="C38932" t="e">
        <v>#N/A</v>
      </c>
      <c r="D38932" t="e">
        <v>#N/A</v>
      </c>
      <c r="E38932"/>
      <c r="F38932"/>
      <c r="G38932"/>
      <c r="H38932"/>
      <c r="I38932"/>
      <c r="J38932"/>
      <c r="U38932" s="43"/>
      <c r="AE38932"/>
    </row>
    <row r="38933" spans="1:31">
      <c r="A38933">
        <v>98610</v>
      </c>
      <c r="B38933" t="s">
        <v>32871</v>
      </c>
      <c r="C38933" t="e">
        <v>#N/A</v>
      </c>
      <c r="D38933" t="e">
        <v>#N/A</v>
      </c>
      <c r="E38933"/>
      <c r="F38933"/>
      <c r="G38933"/>
      <c r="H38933"/>
      <c r="I38933"/>
      <c r="J38933"/>
      <c r="U38933" s="43"/>
      <c r="AE38933"/>
    </row>
    <row r="38934" spans="1:31">
      <c r="A38934">
        <v>98620</v>
      </c>
      <c r="B38934" t="s">
        <v>32872</v>
      </c>
      <c r="C38934" t="e">
        <v>#N/A</v>
      </c>
      <c r="D38934" t="e">
        <v>#N/A</v>
      </c>
      <c r="E38934"/>
      <c r="F38934"/>
      <c r="G38934"/>
      <c r="H38934"/>
      <c r="I38934"/>
      <c r="J38934"/>
      <c r="U38934" s="43"/>
      <c r="AE38934"/>
    </row>
    <row r="38935" spans="1:31">
      <c r="A38935">
        <v>98600</v>
      </c>
      <c r="B38935" t="s">
        <v>32873</v>
      </c>
      <c r="C38935" t="e">
        <v>#N/A</v>
      </c>
      <c r="D38935" t="e">
        <v>#N/A</v>
      </c>
      <c r="E38935"/>
      <c r="F38935"/>
      <c r="G38935"/>
      <c r="H38935"/>
      <c r="I38935"/>
      <c r="J38935"/>
      <c r="U38935" s="43"/>
      <c r="AE38935"/>
    </row>
    <row r="38936" spans="1:31">
      <c r="A38936">
        <v>98760</v>
      </c>
      <c r="B38936" t="s">
        <v>32874</v>
      </c>
      <c r="C38936" t="e">
        <v>#N/A</v>
      </c>
      <c r="D38936" t="e">
        <v>#N/A</v>
      </c>
      <c r="E38936"/>
      <c r="F38936"/>
      <c r="G38936"/>
      <c r="H38936"/>
      <c r="I38936"/>
      <c r="J38936"/>
      <c r="U38936" s="43"/>
      <c r="AE38936"/>
    </row>
    <row r="38937" spans="1:31">
      <c r="A38937">
        <v>98786</v>
      </c>
      <c r="B38937" t="s">
        <v>32875</v>
      </c>
      <c r="C38937" t="e">
        <v>#N/A</v>
      </c>
      <c r="D38937" t="e">
        <v>#N/A</v>
      </c>
      <c r="E38937"/>
      <c r="F38937"/>
      <c r="G38937"/>
      <c r="H38937"/>
      <c r="I38937"/>
      <c r="J38937"/>
      <c r="U38937" s="43"/>
      <c r="AE38937"/>
    </row>
    <row r="38938" spans="1:31">
      <c r="A38938">
        <v>98790</v>
      </c>
      <c r="B38938" t="s">
        <v>32876</v>
      </c>
      <c r="C38938" t="e">
        <v>#N/A</v>
      </c>
      <c r="D38938" t="e">
        <v>#N/A</v>
      </c>
      <c r="E38938"/>
      <c r="F38938"/>
      <c r="G38938"/>
      <c r="H38938"/>
      <c r="I38938"/>
      <c r="J38938"/>
      <c r="U38938" s="43"/>
      <c r="AE38938"/>
    </row>
    <row r="38939" spans="1:31">
      <c r="A38939">
        <v>98701</v>
      </c>
      <c r="B38939" t="s">
        <v>14646</v>
      </c>
      <c r="C38939" t="e">
        <v>#N/A</v>
      </c>
      <c r="D38939" t="e">
        <v>#N/A</v>
      </c>
      <c r="E38939"/>
      <c r="F38939"/>
      <c r="G38939"/>
      <c r="H38939"/>
      <c r="I38939"/>
      <c r="J38939"/>
      <c r="U38939" s="43"/>
      <c r="AE38939"/>
    </row>
    <row r="38940" spans="1:31">
      <c r="A38940">
        <v>98761</v>
      </c>
      <c r="B38940" t="s">
        <v>32877</v>
      </c>
      <c r="C38940" t="e">
        <v>#N/A</v>
      </c>
      <c r="D38940" t="e">
        <v>#N/A</v>
      </c>
      <c r="E38940"/>
      <c r="F38940"/>
      <c r="G38940"/>
      <c r="H38940"/>
      <c r="I38940"/>
      <c r="J38940"/>
      <c r="U38940" s="43"/>
      <c r="AE38940"/>
    </row>
    <row r="38941" spans="1:31">
      <c r="A38941">
        <v>98762</v>
      </c>
      <c r="B38941" t="s">
        <v>32878</v>
      </c>
      <c r="C38941" t="e">
        <v>#N/A</v>
      </c>
      <c r="D38941" t="e">
        <v>#N/A</v>
      </c>
      <c r="E38941"/>
      <c r="F38941"/>
      <c r="G38941"/>
      <c r="H38941"/>
      <c r="I38941"/>
      <c r="J38941"/>
      <c r="U38941" s="43"/>
      <c r="AE38941"/>
    </row>
    <row r="38942" spans="1:31">
      <c r="A38942">
        <v>98785</v>
      </c>
      <c r="B38942" t="s">
        <v>32879</v>
      </c>
      <c r="C38942" t="e">
        <v>#N/A</v>
      </c>
      <c r="D38942" t="e">
        <v>#N/A</v>
      </c>
      <c r="E38942"/>
      <c r="F38942"/>
      <c r="G38942"/>
      <c r="H38942"/>
      <c r="I38942"/>
      <c r="J38942"/>
      <c r="U38942" s="43"/>
      <c r="AE38942"/>
    </row>
    <row r="38943" spans="1:31">
      <c r="A38943">
        <v>98730</v>
      </c>
      <c r="B38943" t="s">
        <v>32880</v>
      </c>
      <c r="C38943" t="e">
        <v>#N/A</v>
      </c>
      <c r="D38943" t="e">
        <v>#N/A</v>
      </c>
      <c r="E38943"/>
      <c r="F38943"/>
      <c r="G38943"/>
      <c r="H38943"/>
      <c r="I38943"/>
      <c r="J38943"/>
      <c r="U38943" s="43"/>
      <c r="AE38943"/>
    </row>
    <row r="38944" spans="1:31">
      <c r="A38944">
        <v>98730</v>
      </c>
      <c r="B38944" t="s">
        <v>32881</v>
      </c>
      <c r="C38944" t="e">
        <v>#N/A</v>
      </c>
      <c r="D38944" t="e">
        <v>#N/A</v>
      </c>
      <c r="E38944"/>
      <c r="F38944"/>
      <c r="G38944"/>
      <c r="H38944"/>
      <c r="I38944"/>
      <c r="J38944"/>
      <c r="U38944" s="43"/>
      <c r="AE38944"/>
    </row>
    <row r="38945" spans="1:31">
      <c r="A38945">
        <v>98730</v>
      </c>
      <c r="B38945" t="s">
        <v>32882</v>
      </c>
      <c r="C38945" t="e">
        <v>#N/A</v>
      </c>
      <c r="D38945" t="e">
        <v>#N/A</v>
      </c>
      <c r="E38945"/>
      <c r="F38945"/>
      <c r="G38945"/>
      <c r="H38945"/>
      <c r="I38945"/>
      <c r="J38945"/>
      <c r="U38945" s="43"/>
      <c r="AE38945"/>
    </row>
    <row r="38946" spans="1:31">
      <c r="A38946">
        <v>98730</v>
      </c>
      <c r="B38946" t="s">
        <v>32883</v>
      </c>
      <c r="C38946" t="e">
        <v>#N/A</v>
      </c>
      <c r="D38946" t="e">
        <v>#N/A</v>
      </c>
      <c r="E38946"/>
      <c r="F38946"/>
      <c r="G38946"/>
      <c r="H38946"/>
      <c r="I38946"/>
      <c r="J38946"/>
      <c r="U38946" s="43"/>
      <c r="AE38946"/>
    </row>
    <row r="38947" spans="1:31">
      <c r="A38947">
        <v>98704</v>
      </c>
      <c r="B38947" t="s">
        <v>32884</v>
      </c>
      <c r="C38947" t="e">
        <v>#N/A</v>
      </c>
      <c r="D38947" t="e">
        <v>#N/A</v>
      </c>
      <c r="E38947"/>
      <c r="F38947"/>
      <c r="G38947"/>
      <c r="H38947"/>
      <c r="I38947"/>
      <c r="J38947"/>
      <c r="U38947" s="43"/>
      <c r="AE38947"/>
    </row>
    <row r="38948" spans="1:31">
      <c r="A38948">
        <v>98763</v>
      </c>
      <c r="B38948" t="s">
        <v>32885</v>
      </c>
      <c r="C38948" t="e">
        <v>#N/A</v>
      </c>
      <c r="D38948" t="e">
        <v>#N/A</v>
      </c>
      <c r="E38948"/>
      <c r="F38948"/>
      <c r="G38948"/>
      <c r="H38948"/>
      <c r="I38948"/>
      <c r="J38948"/>
      <c r="U38948" s="43"/>
      <c r="AE38948"/>
    </row>
    <row r="38949" spans="1:31">
      <c r="A38949">
        <v>98764</v>
      </c>
      <c r="B38949" t="s">
        <v>32886</v>
      </c>
      <c r="C38949" t="e">
        <v>#N/A</v>
      </c>
      <c r="D38949" t="e">
        <v>#N/A</v>
      </c>
      <c r="E38949"/>
      <c r="F38949"/>
      <c r="G38949"/>
      <c r="H38949"/>
      <c r="I38949"/>
      <c r="J38949"/>
      <c r="U38949" s="43"/>
      <c r="AE38949"/>
    </row>
    <row r="38950" spans="1:31">
      <c r="A38950">
        <v>98787</v>
      </c>
      <c r="B38950" t="s">
        <v>32887</v>
      </c>
      <c r="C38950" t="e">
        <v>#N/A</v>
      </c>
      <c r="D38950" t="e">
        <v>#N/A</v>
      </c>
      <c r="E38950"/>
      <c r="F38950"/>
      <c r="G38950"/>
      <c r="H38950"/>
      <c r="I38950"/>
      <c r="J38950"/>
      <c r="U38950" s="43"/>
      <c r="AE38950"/>
    </row>
    <row r="38951" spans="1:31">
      <c r="A38951">
        <v>98790</v>
      </c>
      <c r="B38951" t="s">
        <v>32888</v>
      </c>
      <c r="C38951" t="e">
        <v>#N/A</v>
      </c>
      <c r="D38951" t="e">
        <v>#N/A</v>
      </c>
      <c r="E38951"/>
      <c r="F38951"/>
      <c r="G38951"/>
      <c r="H38951"/>
      <c r="I38951"/>
      <c r="J38951"/>
      <c r="U38951" s="43"/>
      <c r="AE38951"/>
    </row>
    <row r="38952" spans="1:31">
      <c r="A38952">
        <v>98790</v>
      </c>
      <c r="B38952" t="s">
        <v>32889</v>
      </c>
      <c r="C38952" t="e">
        <v>#N/A</v>
      </c>
      <c r="D38952" t="e">
        <v>#N/A</v>
      </c>
      <c r="E38952"/>
      <c r="F38952"/>
      <c r="G38952"/>
      <c r="H38952"/>
      <c r="I38952"/>
      <c r="J38952"/>
      <c r="U38952" s="43"/>
      <c r="AE38952"/>
    </row>
    <row r="38953" spans="1:31">
      <c r="A38953">
        <v>98790</v>
      </c>
      <c r="B38953" t="s">
        <v>32890</v>
      </c>
      <c r="C38953" t="e">
        <v>#N/A</v>
      </c>
      <c r="D38953" t="e">
        <v>#N/A</v>
      </c>
      <c r="E38953"/>
      <c r="F38953"/>
      <c r="G38953"/>
      <c r="H38953"/>
      <c r="I38953"/>
      <c r="J38953"/>
      <c r="U38953" s="43"/>
      <c r="AE38953"/>
    </row>
    <row r="38954" spans="1:31">
      <c r="A38954">
        <v>98765</v>
      </c>
      <c r="B38954" t="s">
        <v>32891</v>
      </c>
      <c r="C38954" t="e">
        <v>#N/A</v>
      </c>
      <c r="D38954" t="e">
        <v>#N/A</v>
      </c>
      <c r="E38954"/>
      <c r="F38954"/>
      <c r="G38954"/>
      <c r="H38954"/>
      <c r="I38954"/>
      <c r="J38954"/>
      <c r="U38954" s="43"/>
      <c r="AE38954"/>
    </row>
    <row r="38955" spans="1:31">
      <c r="A38955">
        <v>98766</v>
      </c>
      <c r="B38955" t="s">
        <v>32892</v>
      </c>
      <c r="C38955" t="e">
        <v>#N/A</v>
      </c>
      <c r="D38955" t="e">
        <v>#N/A</v>
      </c>
      <c r="E38955"/>
      <c r="F38955"/>
      <c r="G38955"/>
      <c r="H38955"/>
      <c r="I38955"/>
      <c r="J38955"/>
      <c r="U38955" s="43"/>
      <c r="AE38955"/>
    </row>
    <row r="38956" spans="1:31">
      <c r="A38956">
        <v>98740</v>
      </c>
      <c r="B38956" t="s">
        <v>32893</v>
      </c>
      <c r="C38956" t="e">
        <v>#N/A</v>
      </c>
      <c r="D38956" t="e">
        <v>#N/A</v>
      </c>
      <c r="E38956"/>
      <c r="F38956"/>
      <c r="G38956"/>
      <c r="H38956"/>
      <c r="I38956"/>
      <c r="J38956"/>
      <c r="U38956" s="43"/>
      <c r="AE38956"/>
    </row>
    <row r="38957" spans="1:31">
      <c r="A38957">
        <v>98740</v>
      </c>
      <c r="B38957" t="s">
        <v>32894</v>
      </c>
      <c r="C38957" t="e">
        <v>#N/A</v>
      </c>
      <c r="D38957" t="e">
        <v>#N/A</v>
      </c>
      <c r="E38957"/>
      <c r="F38957"/>
      <c r="G38957"/>
      <c r="H38957"/>
      <c r="I38957"/>
      <c r="J38957"/>
      <c r="U38957" s="43"/>
      <c r="AE38957"/>
    </row>
    <row r="38958" spans="1:31">
      <c r="A38958">
        <v>98755</v>
      </c>
      <c r="B38958" t="s">
        <v>32895</v>
      </c>
      <c r="C38958" t="e">
        <v>#N/A</v>
      </c>
      <c r="D38958" t="e">
        <v>#N/A</v>
      </c>
      <c r="E38958"/>
      <c r="F38958"/>
      <c r="G38958"/>
      <c r="H38958"/>
      <c r="I38958"/>
      <c r="J38958"/>
      <c r="U38958" s="43"/>
      <c r="AE38958"/>
    </row>
    <row r="38959" spans="1:31">
      <c r="A38959">
        <v>98755</v>
      </c>
      <c r="B38959" t="s">
        <v>32896</v>
      </c>
      <c r="C38959" t="e">
        <v>#N/A</v>
      </c>
      <c r="D38959" t="e">
        <v>#N/A</v>
      </c>
      <c r="E38959"/>
      <c r="F38959"/>
      <c r="G38959"/>
      <c r="H38959"/>
      <c r="I38959"/>
      <c r="J38959"/>
      <c r="U38959" s="43"/>
      <c r="AE38959"/>
    </row>
    <row r="38960" spans="1:31">
      <c r="A38960">
        <v>98755</v>
      </c>
      <c r="B38960" t="s">
        <v>32897</v>
      </c>
      <c r="C38960" t="e">
        <v>#N/A</v>
      </c>
      <c r="D38960" t="e">
        <v>#N/A</v>
      </c>
      <c r="E38960"/>
      <c r="F38960"/>
      <c r="G38960"/>
      <c r="H38960"/>
      <c r="I38960"/>
      <c r="J38960"/>
      <c r="U38960" s="43"/>
      <c r="AE38960"/>
    </row>
    <row r="38961" spans="1:31">
      <c r="A38961">
        <v>98755</v>
      </c>
      <c r="B38961" t="s">
        <v>32898</v>
      </c>
      <c r="C38961" t="e">
        <v>#N/A</v>
      </c>
      <c r="D38961" t="e">
        <v>#N/A</v>
      </c>
      <c r="E38961"/>
      <c r="F38961"/>
      <c r="G38961"/>
      <c r="H38961"/>
      <c r="I38961"/>
      <c r="J38961"/>
      <c r="U38961" s="43"/>
      <c r="AE38961"/>
    </row>
    <row r="38962" spans="1:31">
      <c r="A38962">
        <v>98755</v>
      </c>
      <c r="B38962" t="s">
        <v>32899</v>
      </c>
      <c r="C38962" t="e">
        <v>#N/A</v>
      </c>
      <c r="D38962" t="e">
        <v>#N/A</v>
      </c>
      <c r="E38962"/>
      <c r="F38962"/>
      <c r="G38962"/>
      <c r="H38962"/>
      <c r="I38962"/>
      <c r="J38962"/>
      <c r="U38962" s="43"/>
      <c r="AE38962"/>
    </row>
    <row r="38963" spans="1:31">
      <c r="A38963">
        <v>98755</v>
      </c>
      <c r="B38963" t="s">
        <v>32900</v>
      </c>
      <c r="C38963" t="e">
        <v>#N/A</v>
      </c>
      <c r="D38963" t="e">
        <v>#N/A</v>
      </c>
      <c r="E38963"/>
      <c r="F38963"/>
      <c r="G38963"/>
      <c r="H38963"/>
      <c r="I38963"/>
      <c r="J38963"/>
      <c r="U38963" s="43"/>
      <c r="AE38963"/>
    </row>
    <row r="38964" spans="1:31">
      <c r="A38964">
        <v>98755</v>
      </c>
      <c r="B38964" t="s">
        <v>32901</v>
      </c>
      <c r="C38964" t="e">
        <v>#N/A</v>
      </c>
      <c r="D38964" t="e">
        <v>#N/A</v>
      </c>
      <c r="E38964"/>
      <c r="F38964"/>
      <c r="G38964"/>
      <c r="H38964"/>
      <c r="I38964"/>
      <c r="J38964"/>
      <c r="U38964" s="43"/>
      <c r="AE38964"/>
    </row>
    <row r="38965" spans="1:31">
      <c r="A38965">
        <v>98755</v>
      </c>
      <c r="B38965" t="s">
        <v>32902</v>
      </c>
      <c r="C38965" t="e">
        <v>#N/A</v>
      </c>
      <c r="D38965" t="e">
        <v>#N/A</v>
      </c>
      <c r="E38965"/>
      <c r="F38965"/>
      <c r="G38965"/>
      <c r="H38965"/>
      <c r="I38965"/>
      <c r="J38965"/>
      <c r="U38965" s="43"/>
      <c r="AE38965"/>
    </row>
    <row r="38966" spans="1:31">
      <c r="A38966">
        <v>98755</v>
      </c>
      <c r="B38966" t="s">
        <v>32903</v>
      </c>
      <c r="C38966" t="e">
        <v>#N/A</v>
      </c>
      <c r="D38966" t="e">
        <v>#N/A</v>
      </c>
      <c r="E38966"/>
      <c r="F38966"/>
      <c r="G38966"/>
      <c r="H38966"/>
      <c r="I38966"/>
      <c r="J38966"/>
      <c r="U38966" s="43"/>
      <c r="AE38966"/>
    </row>
    <row r="38967" spans="1:31">
      <c r="A38967">
        <v>98792</v>
      </c>
      <c r="B38967" t="s">
        <v>32904</v>
      </c>
      <c r="C38967" t="e">
        <v>#N/A</v>
      </c>
      <c r="D38967" t="e">
        <v>#N/A</v>
      </c>
      <c r="E38967"/>
      <c r="F38967"/>
      <c r="G38967"/>
      <c r="H38967"/>
      <c r="I38967"/>
      <c r="J38967"/>
      <c r="U38967" s="43"/>
      <c r="AE38967"/>
    </row>
    <row r="38968" spans="1:31">
      <c r="A38968">
        <v>98792</v>
      </c>
      <c r="B38968" t="s">
        <v>32905</v>
      </c>
      <c r="C38968" t="e">
        <v>#N/A</v>
      </c>
      <c r="D38968" t="e">
        <v>#N/A</v>
      </c>
      <c r="E38968"/>
      <c r="F38968"/>
      <c r="G38968"/>
      <c r="H38968"/>
      <c r="I38968"/>
      <c r="J38968"/>
      <c r="U38968" s="43"/>
      <c r="AE38968"/>
    </row>
    <row r="38969" spans="1:31">
      <c r="A38969">
        <v>98792</v>
      </c>
      <c r="B38969" t="s">
        <v>32906</v>
      </c>
      <c r="C38969" t="e">
        <v>#N/A</v>
      </c>
      <c r="D38969" t="e">
        <v>#N/A</v>
      </c>
      <c r="E38969"/>
      <c r="F38969"/>
      <c r="G38969"/>
      <c r="H38969"/>
      <c r="I38969"/>
      <c r="J38969"/>
      <c r="U38969" s="43"/>
      <c r="AE38969"/>
    </row>
    <row r="38970" spans="1:31">
      <c r="A38970">
        <v>98792</v>
      </c>
      <c r="B38970" t="s">
        <v>32907</v>
      </c>
      <c r="C38970" t="e">
        <v>#N/A</v>
      </c>
      <c r="D38970" t="e">
        <v>#N/A</v>
      </c>
      <c r="E38970"/>
      <c r="F38970"/>
      <c r="G38970"/>
      <c r="H38970"/>
      <c r="I38970"/>
      <c r="J38970"/>
      <c r="U38970" s="43"/>
      <c r="AE38970"/>
    </row>
    <row r="38971" spans="1:31">
      <c r="A38971">
        <v>98792</v>
      </c>
      <c r="B38971" t="s">
        <v>32908</v>
      </c>
      <c r="C38971" t="e">
        <v>#N/A</v>
      </c>
      <c r="D38971" t="e">
        <v>#N/A</v>
      </c>
      <c r="E38971"/>
      <c r="F38971"/>
      <c r="G38971"/>
      <c r="H38971"/>
      <c r="I38971"/>
      <c r="J38971"/>
      <c r="U38971" s="43"/>
      <c r="AE38971"/>
    </row>
    <row r="38972" spans="1:31">
      <c r="A38972">
        <v>98792</v>
      </c>
      <c r="B38972" t="s">
        <v>32909</v>
      </c>
      <c r="C38972" t="e">
        <v>#N/A</v>
      </c>
      <c r="D38972" t="e">
        <v>#N/A</v>
      </c>
      <c r="E38972"/>
      <c r="F38972"/>
      <c r="G38972"/>
      <c r="H38972"/>
      <c r="I38972"/>
      <c r="J38972"/>
      <c r="U38972" s="43"/>
      <c r="AE38972"/>
    </row>
    <row r="38973" spans="1:31">
      <c r="A38973">
        <v>98792</v>
      </c>
      <c r="B38973" t="s">
        <v>32910</v>
      </c>
      <c r="C38973" t="e">
        <v>#N/A</v>
      </c>
      <c r="D38973" t="e">
        <v>#N/A</v>
      </c>
      <c r="E38973"/>
      <c r="F38973"/>
      <c r="G38973"/>
      <c r="H38973"/>
      <c r="I38973"/>
      <c r="J38973"/>
      <c r="U38973" s="43"/>
      <c r="AE38973"/>
    </row>
    <row r="38974" spans="1:31">
      <c r="A38974">
        <v>98793</v>
      </c>
      <c r="B38974" t="s">
        <v>32911</v>
      </c>
      <c r="C38974" t="e">
        <v>#N/A</v>
      </c>
      <c r="D38974" t="e">
        <v>#N/A</v>
      </c>
      <c r="E38974"/>
      <c r="F38974"/>
      <c r="G38974"/>
      <c r="H38974"/>
      <c r="I38974"/>
      <c r="J38974"/>
      <c r="U38974" s="43"/>
      <c r="AE38974"/>
    </row>
    <row r="38975" spans="1:31">
      <c r="A38975">
        <v>98767</v>
      </c>
      <c r="B38975" t="s">
        <v>32912</v>
      </c>
      <c r="C38975" t="e">
        <v>#N/A</v>
      </c>
      <c r="D38975" t="e">
        <v>#N/A</v>
      </c>
      <c r="E38975"/>
      <c r="F38975"/>
      <c r="G38975"/>
      <c r="H38975"/>
      <c r="I38975"/>
      <c r="J38975"/>
      <c r="U38975" s="43"/>
      <c r="AE38975"/>
    </row>
    <row r="38976" spans="1:31">
      <c r="A38976">
        <v>98790</v>
      </c>
      <c r="B38976" t="s">
        <v>32913</v>
      </c>
      <c r="C38976" t="e">
        <v>#N/A</v>
      </c>
      <c r="D38976" t="e">
        <v>#N/A</v>
      </c>
      <c r="E38976"/>
      <c r="F38976"/>
      <c r="G38976"/>
      <c r="H38976"/>
      <c r="I38976"/>
      <c r="J38976"/>
      <c r="U38976" s="43"/>
      <c r="AE38976"/>
    </row>
    <row r="38977" spans="1:31">
      <c r="A38977">
        <v>98790</v>
      </c>
      <c r="B38977" t="s">
        <v>32914</v>
      </c>
      <c r="C38977" t="e">
        <v>#N/A</v>
      </c>
      <c r="D38977" t="e">
        <v>#N/A</v>
      </c>
      <c r="E38977"/>
      <c r="F38977"/>
      <c r="G38977"/>
      <c r="H38977"/>
      <c r="I38977"/>
      <c r="J38977"/>
      <c r="U38977" s="43"/>
      <c r="AE38977"/>
    </row>
    <row r="38978" spans="1:31">
      <c r="A38978">
        <v>98790</v>
      </c>
      <c r="B38978" t="s">
        <v>32915</v>
      </c>
      <c r="C38978" t="e">
        <v>#N/A</v>
      </c>
      <c r="D38978" t="e">
        <v>#N/A</v>
      </c>
      <c r="E38978"/>
      <c r="F38978"/>
      <c r="G38978"/>
      <c r="H38978"/>
      <c r="I38978"/>
      <c r="J38978"/>
      <c r="U38978" s="43"/>
      <c r="AE38978"/>
    </row>
    <row r="38979" spans="1:31">
      <c r="A38979">
        <v>98790</v>
      </c>
      <c r="B38979" t="s">
        <v>32916</v>
      </c>
      <c r="C38979" t="e">
        <v>#N/A</v>
      </c>
      <c r="D38979" t="e">
        <v>#N/A</v>
      </c>
      <c r="E38979"/>
      <c r="F38979"/>
      <c r="G38979"/>
      <c r="H38979"/>
      <c r="I38979"/>
      <c r="J38979"/>
      <c r="U38979" s="43"/>
      <c r="AE38979"/>
    </row>
    <row r="38980" spans="1:31">
      <c r="A38980">
        <v>98790</v>
      </c>
      <c r="B38980" t="s">
        <v>32917</v>
      </c>
      <c r="C38980" t="e">
        <v>#N/A</v>
      </c>
      <c r="D38980" t="e">
        <v>#N/A</v>
      </c>
      <c r="E38980"/>
      <c r="F38980"/>
      <c r="G38980"/>
      <c r="H38980"/>
      <c r="I38980"/>
      <c r="J38980"/>
      <c r="U38980" s="43"/>
      <c r="AE38980"/>
    </row>
    <row r="38981" spans="1:31">
      <c r="A38981">
        <v>98790</v>
      </c>
      <c r="B38981" t="s">
        <v>32918</v>
      </c>
      <c r="C38981" t="e">
        <v>#N/A</v>
      </c>
      <c r="D38981" t="e">
        <v>#N/A</v>
      </c>
      <c r="E38981"/>
      <c r="F38981"/>
      <c r="G38981"/>
      <c r="H38981"/>
      <c r="I38981"/>
      <c r="J38981"/>
      <c r="U38981" s="43"/>
      <c r="AE38981"/>
    </row>
    <row r="38982" spans="1:31">
      <c r="A38982">
        <v>98790</v>
      </c>
      <c r="B38982" t="s">
        <v>32919</v>
      </c>
      <c r="C38982" t="e">
        <v>#N/A</v>
      </c>
      <c r="D38982" t="e">
        <v>#N/A</v>
      </c>
      <c r="E38982"/>
      <c r="F38982"/>
      <c r="G38982"/>
      <c r="H38982"/>
      <c r="I38982"/>
      <c r="J38982"/>
      <c r="U38982" s="43"/>
      <c r="AE38982"/>
    </row>
    <row r="38983" spans="1:31">
      <c r="A38983">
        <v>98790</v>
      </c>
      <c r="B38983" t="s">
        <v>32920</v>
      </c>
      <c r="C38983" t="e">
        <v>#N/A</v>
      </c>
      <c r="D38983" t="e">
        <v>#N/A</v>
      </c>
      <c r="E38983"/>
      <c r="F38983"/>
      <c r="G38983"/>
      <c r="H38983"/>
      <c r="I38983"/>
      <c r="J38983"/>
      <c r="U38983" s="43"/>
      <c r="AE38983"/>
    </row>
    <row r="38984" spans="1:31">
      <c r="A38984">
        <v>98790</v>
      </c>
      <c r="B38984" t="s">
        <v>32921</v>
      </c>
      <c r="C38984" t="e">
        <v>#N/A</v>
      </c>
      <c r="D38984" t="e">
        <v>#N/A</v>
      </c>
      <c r="E38984"/>
      <c r="F38984"/>
      <c r="G38984"/>
      <c r="H38984"/>
      <c r="I38984"/>
      <c r="J38984"/>
      <c r="U38984" s="43"/>
      <c r="AE38984"/>
    </row>
    <row r="38985" spans="1:31">
      <c r="A38985">
        <v>98768</v>
      </c>
      <c r="B38985" t="s">
        <v>32922</v>
      </c>
      <c r="C38985" t="e">
        <v>#N/A</v>
      </c>
      <c r="D38985" t="e">
        <v>#N/A</v>
      </c>
      <c r="E38985"/>
      <c r="F38985"/>
      <c r="G38985"/>
      <c r="H38985"/>
      <c r="I38985"/>
      <c r="J38985"/>
      <c r="U38985" s="43"/>
      <c r="AE38985"/>
    </row>
    <row r="38986" spans="1:31">
      <c r="A38986">
        <v>98790</v>
      </c>
      <c r="B38986" t="s">
        <v>32923</v>
      </c>
      <c r="C38986" t="e">
        <v>#N/A</v>
      </c>
      <c r="D38986" t="e">
        <v>#N/A</v>
      </c>
      <c r="E38986"/>
      <c r="F38986"/>
      <c r="G38986"/>
      <c r="H38986"/>
      <c r="I38986"/>
      <c r="J38986"/>
      <c r="U38986" s="43"/>
      <c r="AE38986"/>
    </row>
    <row r="38987" spans="1:31">
      <c r="A38987">
        <v>98790</v>
      </c>
      <c r="B38987" t="s">
        <v>32924</v>
      </c>
      <c r="C38987" t="e">
        <v>#N/A</v>
      </c>
      <c r="D38987" t="e">
        <v>#N/A</v>
      </c>
      <c r="E38987"/>
      <c r="F38987"/>
      <c r="G38987"/>
      <c r="H38987"/>
      <c r="I38987"/>
      <c r="J38987"/>
      <c r="U38987" s="43"/>
      <c r="AE38987"/>
    </row>
    <row r="38988" spans="1:31">
      <c r="A38988">
        <v>98790</v>
      </c>
      <c r="B38988" t="s">
        <v>32925</v>
      </c>
      <c r="C38988" t="e">
        <v>#N/A</v>
      </c>
      <c r="D38988" t="e">
        <v>#N/A</v>
      </c>
      <c r="E38988"/>
      <c r="F38988"/>
      <c r="G38988"/>
      <c r="H38988"/>
      <c r="I38988"/>
      <c r="J38988"/>
      <c r="U38988" s="43"/>
      <c r="AE38988"/>
    </row>
    <row r="38989" spans="1:31">
      <c r="A38989">
        <v>98790</v>
      </c>
      <c r="B38989" t="s">
        <v>32926</v>
      </c>
      <c r="C38989" t="e">
        <v>#N/A</v>
      </c>
      <c r="D38989" t="e">
        <v>#N/A</v>
      </c>
      <c r="E38989"/>
      <c r="F38989"/>
      <c r="G38989"/>
      <c r="H38989"/>
      <c r="I38989"/>
      <c r="J38989"/>
      <c r="U38989" s="43"/>
      <c r="AE38989"/>
    </row>
    <row r="38990" spans="1:31">
      <c r="A38990">
        <v>98705</v>
      </c>
      <c r="B38990" t="s">
        <v>32927</v>
      </c>
      <c r="C38990" t="e">
        <v>#N/A</v>
      </c>
      <c r="D38990" t="e">
        <v>#N/A</v>
      </c>
      <c r="E38990"/>
      <c r="F38990"/>
      <c r="G38990"/>
      <c r="H38990"/>
      <c r="I38990"/>
      <c r="J38990"/>
      <c r="U38990" s="43"/>
      <c r="AE38990"/>
    </row>
    <row r="38991" spans="1:31">
      <c r="A38991">
        <v>98706</v>
      </c>
      <c r="B38991" t="s">
        <v>32928</v>
      </c>
      <c r="C38991" t="e">
        <v>#N/A</v>
      </c>
      <c r="D38991" t="e">
        <v>#N/A</v>
      </c>
      <c r="E38991"/>
      <c r="F38991"/>
      <c r="G38991"/>
      <c r="H38991"/>
      <c r="I38991"/>
      <c r="J38991"/>
      <c r="U38991" s="43"/>
      <c r="AE38991"/>
    </row>
    <row r="38992" spans="1:31">
      <c r="A38992">
        <v>98707</v>
      </c>
      <c r="B38992" t="s">
        <v>32929</v>
      </c>
      <c r="C38992" t="e">
        <v>#N/A</v>
      </c>
      <c r="D38992" t="e">
        <v>#N/A</v>
      </c>
      <c r="E38992"/>
      <c r="F38992"/>
      <c r="G38992"/>
      <c r="H38992"/>
      <c r="I38992"/>
      <c r="J38992"/>
      <c r="U38992" s="43"/>
      <c r="AE38992"/>
    </row>
    <row r="38993" spans="1:31">
      <c r="A38993">
        <v>98708</v>
      </c>
      <c r="B38993" t="s">
        <v>32930</v>
      </c>
      <c r="C38993" t="e">
        <v>#N/A</v>
      </c>
      <c r="D38993" t="e">
        <v>#N/A</v>
      </c>
      <c r="E38993"/>
      <c r="F38993"/>
      <c r="G38993"/>
      <c r="H38993"/>
      <c r="I38993"/>
      <c r="J38993"/>
      <c r="U38993" s="43"/>
      <c r="AE38993"/>
    </row>
    <row r="38994" spans="1:31">
      <c r="A38994">
        <v>98741</v>
      </c>
      <c r="B38994" t="s">
        <v>32931</v>
      </c>
      <c r="C38994" t="e">
        <v>#N/A</v>
      </c>
      <c r="D38994" t="e">
        <v>#N/A</v>
      </c>
      <c r="E38994"/>
      <c r="F38994"/>
      <c r="G38994"/>
      <c r="H38994"/>
      <c r="I38994"/>
      <c r="J38994"/>
      <c r="U38994" s="43"/>
      <c r="AE38994"/>
    </row>
    <row r="38995" spans="1:31">
      <c r="A38995">
        <v>98741</v>
      </c>
      <c r="B38995" t="s">
        <v>32932</v>
      </c>
      <c r="C38995" t="e">
        <v>#N/A</v>
      </c>
      <c r="D38995" t="e">
        <v>#N/A</v>
      </c>
      <c r="E38995"/>
      <c r="F38995"/>
      <c r="G38995"/>
      <c r="H38995"/>
      <c r="I38995"/>
      <c r="J38995"/>
      <c r="U38995" s="43"/>
      <c r="AE38995"/>
    </row>
    <row r="38996" spans="1:31">
      <c r="A38996">
        <v>98741</v>
      </c>
      <c r="B38996" t="s">
        <v>32933</v>
      </c>
      <c r="C38996" t="e">
        <v>#N/A</v>
      </c>
      <c r="D38996" t="e">
        <v>#N/A</v>
      </c>
      <c r="E38996"/>
      <c r="F38996"/>
      <c r="G38996"/>
      <c r="H38996"/>
      <c r="I38996"/>
      <c r="J38996"/>
      <c r="U38996" s="43"/>
      <c r="AE38996"/>
    </row>
    <row r="38997" spans="1:31">
      <c r="A38997">
        <v>98741</v>
      </c>
      <c r="B38997" t="s">
        <v>32934</v>
      </c>
      <c r="C38997" t="e">
        <v>#N/A</v>
      </c>
      <c r="D38997" t="e">
        <v>#N/A</v>
      </c>
      <c r="E38997"/>
      <c r="F38997"/>
      <c r="G38997"/>
      <c r="H38997"/>
      <c r="I38997"/>
      <c r="J38997"/>
      <c r="U38997" s="43"/>
      <c r="AE38997"/>
    </row>
    <row r="38998" spans="1:31">
      <c r="A38998">
        <v>98741</v>
      </c>
      <c r="B38998" t="s">
        <v>32935</v>
      </c>
      <c r="C38998" t="e">
        <v>#N/A</v>
      </c>
      <c r="D38998" t="e">
        <v>#N/A</v>
      </c>
      <c r="E38998"/>
      <c r="F38998"/>
      <c r="G38998"/>
      <c r="H38998"/>
      <c r="I38998"/>
      <c r="J38998"/>
      <c r="U38998" s="43"/>
      <c r="AE38998"/>
    </row>
    <row r="38999" spans="1:31">
      <c r="A38999">
        <v>98741</v>
      </c>
      <c r="B38999" t="s">
        <v>32936</v>
      </c>
      <c r="C38999" t="e">
        <v>#N/A</v>
      </c>
      <c r="D38999" t="e">
        <v>#N/A</v>
      </c>
      <c r="E38999"/>
      <c r="F38999"/>
      <c r="G38999"/>
      <c r="H38999"/>
      <c r="I38999"/>
      <c r="J38999"/>
      <c r="U38999" s="43"/>
      <c r="AE38999"/>
    </row>
    <row r="39000" spans="1:31">
      <c r="A39000">
        <v>98741</v>
      </c>
      <c r="B39000" t="s">
        <v>32937</v>
      </c>
      <c r="C39000" t="e">
        <v>#N/A</v>
      </c>
      <c r="D39000" t="e">
        <v>#N/A</v>
      </c>
      <c r="E39000"/>
      <c r="F39000"/>
      <c r="G39000"/>
      <c r="H39000"/>
      <c r="I39000"/>
      <c r="J39000"/>
      <c r="U39000" s="43"/>
      <c r="AE39000"/>
    </row>
    <row r="39001" spans="1:31">
      <c r="A39001">
        <v>98749</v>
      </c>
      <c r="B39001" t="s">
        <v>32938</v>
      </c>
      <c r="C39001" t="e">
        <v>#N/A</v>
      </c>
      <c r="D39001" t="e">
        <v>#N/A</v>
      </c>
      <c r="E39001"/>
      <c r="F39001"/>
      <c r="G39001"/>
      <c r="H39001"/>
      <c r="I39001"/>
      <c r="J39001"/>
      <c r="U39001" s="43"/>
      <c r="AE39001"/>
    </row>
    <row r="39002" spans="1:31">
      <c r="A39002">
        <v>98796</v>
      </c>
      <c r="B39002" t="s">
        <v>32939</v>
      </c>
      <c r="C39002" t="e">
        <v>#N/A</v>
      </c>
      <c r="D39002" t="e">
        <v>#N/A</v>
      </c>
      <c r="E39002"/>
      <c r="F39002"/>
      <c r="G39002"/>
      <c r="H39002"/>
      <c r="I39002"/>
      <c r="J39002"/>
      <c r="U39002" s="43"/>
      <c r="AE39002"/>
    </row>
    <row r="39003" spans="1:31">
      <c r="A39003">
        <v>98796</v>
      </c>
      <c r="B39003" t="s">
        <v>32940</v>
      </c>
      <c r="C39003" t="e">
        <v>#N/A</v>
      </c>
      <c r="D39003" t="e">
        <v>#N/A</v>
      </c>
      <c r="E39003"/>
      <c r="F39003"/>
      <c r="G39003"/>
      <c r="H39003"/>
      <c r="I39003"/>
      <c r="J39003"/>
      <c r="U39003" s="43"/>
      <c r="AE39003"/>
    </row>
    <row r="39004" spans="1:31">
      <c r="A39004">
        <v>98731</v>
      </c>
      <c r="B39004" t="s">
        <v>32941</v>
      </c>
      <c r="C39004" t="e">
        <v>#N/A</v>
      </c>
      <c r="D39004" t="e">
        <v>#N/A</v>
      </c>
      <c r="E39004"/>
      <c r="F39004"/>
      <c r="G39004"/>
      <c r="H39004"/>
      <c r="I39004"/>
      <c r="J39004"/>
      <c r="U39004" s="43"/>
      <c r="AE39004"/>
    </row>
    <row r="39005" spans="1:31">
      <c r="A39005">
        <v>98731</v>
      </c>
      <c r="B39005" t="s">
        <v>32942</v>
      </c>
      <c r="C39005" t="e">
        <v>#N/A</v>
      </c>
      <c r="D39005" t="e">
        <v>#N/A</v>
      </c>
      <c r="E39005"/>
      <c r="F39005"/>
      <c r="G39005"/>
      <c r="H39005"/>
      <c r="I39005"/>
      <c r="J39005"/>
      <c r="U39005" s="43"/>
      <c r="AE39005"/>
    </row>
    <row r="39006" spans="1:31">
      <c r="A39006">
        <v>98731</v>
      </c>
      <c r="B39006" t="s">
        <v>32943</v>
      </c>
      <c r="C39006" t="e">
        <v>#N/A</v>
      </c>
      <c r="D39006" t="e">
        <v>#N/A</v>
      </c>
      <c r="E39006"/>
      <c r="F39006"/>
      <c r="G39006"/>
      <c r="H39006"/>
      <c r="I39006"/>
      <c r="J39006"/>
      <c r="U39006" s="43"/>
      <c r="AE39006"/>
    </row>
    <row r="39007" spans="1:31">
      <c r="A39007">
        <v>98731</v>
      </c>
      <c r="B39007" t="s">
        <v>32944</v>
      </c>
      <c r="C39007" t="e">
        <v>#N/A</v>
      </c>
      <c r="D39007" t="e">
        <v>#N/A</v>
      </c>
      <c r="E39007"/>
      <c r="F39007"/>
      <c r="G39007"/>
      <c r="H39007"/>
      <c r="I39007"/>
      <c r="J39007"/>
      <c r="U39007" s="43"/>
      <c r="AE39007"/>
    </row>
    <row r="39008" spans="1:31">
      <c r="A39008">
        <v>98731</v>
      </c>
      <c r="B39008" t="s">
        <v>32945</v>
      </c>
      <c r="C39008" t="e">
        <v>#N/A</v>
      </c>
      <c r="D39008" t="e">
        <v>#N/A</v>
      </c>
      <c r="E39008"/>
      <c r="F39008"/>
      <c r="G39008"/>
      <c r="H39008"/>
      <c r="I39008"/>
      <c r="J39008"/>
      <c r="U39008" s="43"/>
      <c r="AE39008"/>
    </row>
    <row r="39009" spans="1:31">
      <c r="A39009">
        <v>98731</v>
      </c>
      <c r="B39009" t="s">
        <v>32946</v>
      </c>
      <c r="C39009" t="e">
        <v>#N/A</v>
      </c>
      <c r="D39009" t="e">
        <v>#N/A</v>
      </c>
      <c r="E39009"/>
      <c r="F39009"/>
      <c r="G39009"/>
      <c r="H39009"/>
      <c r="I39009"/>
      <c r="J39009"/>
      <c r="U39009" s="43"/>
      <c r="AE39009"/>
    </row>
    <row r="39010" spans="1:31">
      <c r="A39010">
        <v>98731</v>
      </c>
      <c r="B39010" t="s">
        <v>32947</v>
      </c>
      <c r="C39010" t="e">
        <v>#N/A</v>
      </c>
      <c r="D39010" t="e">
        <v>#N/A</v>
      </c>
      <c r="E39010"/>
      <c r="F39010"/>
      <c r="G39010"/>
      <c r="H39010"/>
      <c r="I39010"/>
      <c r="J39010"/>
      <c r="U39010" s="43"/>
      <c r="AE39010"/>
    </row>
    <row r="39011" spans="1:31">
      <c r="A39011">
        <v>98731</v>
      </c>
      <c r="B39011" t="s">
        <v>32948</v>
      </c>
      <c r="C39011" t="e">
        <v>#N/A</v>
      </c>
      <c r="D39011" t="e">
        <v>#N/A</v>
      </c>
      <c r="E39011"/>
      <c r="F39011"/>
      <c r="G39011"/>
      <c r="H39011"/>
      <c r="I39011"/>
      <c r="J39011"/>
      <c r="U39011" s="43"/>
      <c r="AE39011"/>
    </row>
    <row r="39012" spans="1:31">
      <c r="A39012">
        <v>98731</v>
      </c>
      <c r="B39012" t="s">
        <v>32949</v>
      </c>
      <c r="C39012" t="e">
        <v>#N/A</v>
      </c>
      <c r="D39012" t="e">
        <v>#N/A</v>
      </c>
      <c r="E39012"/>
      <c r="F39012"/>
      <c r="G39012"/>
      <c r="H39012"/>
      <c r="I39012"/>
      <c r="J39012"/>
      <c r="U39012" s="43"/>
      <c r="AE39012"/>
    </row>
    <row r="39013" spans="1:31">
      <c r="A39013">
        <v>98732</v>
      </c>
      <c r="B39013" t="s">
        <v>32950</v>
      </c>
      <c r="C39013" t="e">
        <v>#N/A</v>
      </c>
      <c r="D39013" t="e">
        <v>#N/A</v>
      </c>
      <c r="E39013"/>
      <c r="F39013"/>
      <c r="G39013"/>
      <c r="H39013"/>
      <c r="I39013"/>
      <c r="J39013"/>
      <c r="U39013" s="43"/>
      <c r="AE39013"/>
    </row>
    <row r="39014" spans="1:31">
      <c r="A39014">
        <v>98709</v>
      </c>
      <c r="B39014" t="s">
        <v>32951</v>
      </c>
      <c r="C39014" t="e">
        <v>#N/A</v>
      </c>
      <c r="D39014" t="e">
        <v>#N/A</v>
      </c>
      <c r="E39014"/>
      <c r="F39014"/>
      <c r="G39014"/>
      <c r="H39014"/>
      <c r="I39014"/>
      <c r="J39014"/>
      <c r="U39014" s="43"/>
      <c r="AE39014"/>
    </row>
    <row r="39015" spans="1:31">
      <c r="A39015">
        <v>98710</v>
      </c>
      <c r="B39015" t="s">
        <v>32952</v>
      </c>
      <c r="C39015" t="e">
        <v>#N/A</v>
      </c>
      <c r="D39015" t="e">
        <v>#N/A</v>
      </c>
      <c r="E39015"/>
      <c r="F39015"/>
      <c r="G39015"/>
      <c r="H39015"/>
      <c r="I39015"/>
      <c r="J39015"/>
      <c r="U39015" s="43"/>
      <c r="AE39015"/>
    </row>
    <row r="39016" spans="1:31">
      <c r="A39016">
        <v>98769</v>
      </c>
      <c r="B39016" t="s">
        <v>32953</v>
      </c>
      <c r="C39016" t="e">
        <v>#N/A</v>
      </c>
      <c r="D39016" t="e">
        <v>#N/A</v>
      </c>
      <c r="E39016"/>
      <c r="F39016"/>
      <c r="G39016"/>
      <c r="H39016"/>
      <c r="I39016"/>
      <c r="J39016"/>
      <c r="U39016" s="43"/>
      <c r="AE39016"/>
    </row>
    <row r="39017" spans="1:31">
      <c r="A39017">
        <v>98789</v>
      </c>
      <c r="B39017" t="s">
        <v>32875</v>
      </c>
      <c r="C39017" t="e">
        <v>#N/A</v>
      </c>
      <c r="D39017" t="e">
        <v>#N/A</v>
      </c>
      <c r="E39017"/>
      <c r="F39017"/>
      <c r="G39017"/>
      <c r="H39017"/>
      <c r="I39017"/>
      <c r="J39017"/>
      <c r="U39017" s="43"/>
      <c r="AE39017"/>
    </row>
    <row r="39018" spans="1:31">
      <c r="A39018">
        <v>98790</v>
      </c>
      <c r="B39018" t="s">
        <v>32954</v>
      </c>
      <c r="C39018" t="e">
        <v>#N/A</v>
      </c>
      <c r="D39018" t="e">
        <v>#N/A</v>
      </c>
      <c r="E39018"/>
      <c r="F39018"/>
      <c r="G39018"/>
      <c r="H39018"/>
      <c r="I39018"/>
      <c r="J39018"/>
      <c r="U39018" s="43"/>
      <c r="AE39018"/>
    </row>
    <row r="39019" spans="1:31">
      <c r="A39019">
        <v>98790</v>
      </c>
      <c r="B39019" t="s">
        <v>32955</v>
      </c>
      <c r="C39019" t="e">
        <v>#N/A</v>
      </c>
      <c r="D39019" t="e">
        <v>#N/A</v>
      </c>
      <c r="E39019"/>
      <c r="F39019"/>
      <c r="G39019"/>
      <c r="H39019"/>
      <c r="I39019"/>
      <c r="J39019"/>
      <c r="U39019" s="43"/>
      <c r="AE39019"/>
    </row>
    <row r="39020" spans="1:31">
      <c r="A39020">
        <v>98790</v>
      </c>
      <c r="B39020" t="s">
        <v>32956</v>
      </c>
      <c r="C39020" t="e">
        <v>#N/A</v>
      </c>
      <c r="D39020" t="e">
        <v>#N/A</v>
      </c>
      <c r="E39020"/>
      <c r="F39020"/>
      <c r="G39020"/>
      <c r="H39020"/>
      <c r="I39020"/>
      <c r="J39020"/>
      <c r="U39020" s="43"/>
      <c r="AE39020"/>
    </row>
    <row r="39021" spans="1:31">
      <c r="A39021">
        <v>98790</v>
      </c>
      <c r="B39021" t="s">
        <v>32957</v>
      </c>
      <c r="C39021" t="e">
        <v>#N/A</v>
      </c>
      <c r="D39021" t="e">
        <v>#N/A</v>
      </c>
      <c r="E39021"/>
      <c r="F39021"/>
      <c r="G39021"/>
      <c r="H39021"/>
      <c r="I39021"/>
      <c r="J39021"/>
      <c r="U39021" s="43"/>
      <c r="AE39021"/>
    </row>
    <row r="39022" spans="1:31">
      <c r="A39022">
        <v>98790</v>
      </c>
      <c r="B39022" t="s">
        <v>32958</v>
      </c>
      <c r="C39022" t="e">
        <v>#N/A</v>
      </c>
      <c r="D39022" t="e">
        <v>#N/A</v>
      </c>
      <c r="E39022"/>
      <c r="F39022"/>
      <c r="G39022"/>
      <c r="H39022"/>
      <c r="I39022"/>
      <c r="J39022"/>
      <c r="U39022" s="43"/>
      <c r="AE39022"/>
    </row>
    <row r="39023" spans="1:31">
      <c r="A39023">
        <v>98790</v>
      </c>
      <c r="B39023" t="s">
        <v>32959</v>
      </c>
      <c r="C39023" t="e">
        <v>#N/A</v>
      </c>
      <c r="D39023" t="e">
        <v>#N/A</v>
      </c>
      <c r="E39023"/>
      <c r="F39023"/>
      <c r="G39023"/>
      <c r="H39023"/>
      <c r="I39023"/>
      <c r="J39023"/>
      <c r="U39023" s="43"/>
      <c r="AE39023"/>
    </row>
    <row r="39024" spans="1:31">
      <c r="A39024">
        <v>98790</v>
      </c>
      <c r="B39024" t="s">
        <v>32960</v>
      </c>
      <c r="C39024" t="e">
        <v>#N/A</v>
      </c>
      <c r="D39024" t="e">
        <v>#N/A</v>
      </c>
      <c r="E39024"/>
      <c r="F39024"/>
      <c r="G39024"/>
      <c r="H39024"/>
      <c r="I39024"/>
      <c r="J39024"/>
      <c r="U39024" s="43"/>
      <c r="AE39024"/>
    </row>
    <row r="39025" spans="1:31">
      <c r="A39025">
        <v>98790</v>
      </c>
      <c r="B39025" t="s">
        <v>32961</v>
      </c>
      <c r="C39025" t="e">
        <v>#N/A</v>
      </c>
      <c r="D39025" t="e">
        <v>#N/A</v>
      </c>
      <c r="E39025"/>
      <c r="F39025"/>
      <c r="G39025"/>
      <c r="H39025"/>
      <c r="I39025"/>
      <c r="J39025"/>
      <c r="U39025" s="43"/>
      <c r="AE39025"/>
    </row>
    <row r="39026" spans="1:31">
      <c r="A39026">
        <v>98770</v>
      </c>
      <c r="B39026" t="s">
        <v>32962</v>
      </c>
      <c r="C39026" t="e">
        <v>#N/A</v>
      </c>
      <c r="D39026" t="e">
        <v>#N/A</v>
      </c>
      <c r="E39026"/>
      <c r="F39026"/>
      <c r="G39026"/>
      <c r="H39026"/>
      <c r="I39026"/>
      <c r="J39026"/>
      <c r="U39026" s="43"/>
      <c r="AE39026"/>
    </row>
    <row r="39027" spans="1:31">
      <c r="A39027">
        <v>98771</v>
      </c>
      <c r="B39027" t="s">
        <v>32963</v>
      </c>
      <c r="C39027" t="e">
        <v>#N/A</v>
      </c>
      <c r="D39027" t="e">
        <v>#N/A</v>
      </c>
      <c r="E39027"/>
      <c r="F39027"/>
      <c r="G39027"/>
      <c r="H39027"/>
      <c r="I39027"/>
      <c r="J39027"/>
      <c r="U39027" s="43"/>
      <c r="AE39027"/>
    </row>
    <row r="39028" spans="1:31">
      <c r="A39028">
        <v>98732</v>
      </c>
      <c r="B39028" t="s">
        <v>32964</v>
      </c>
      <c r="C39028" t="e">
        <v>#N/A</v>
      </c>
      <c r="D39028" t="e">
        <v>#N/A</v>
      </c>
      <c r="E39028"/>
      <c r="F39028"/>
      <c r="G39028"/>
      <c r="H39028"/>
      <c r="I39028"/>
      <c r="J39028"/>
      <c r="U39028" s="43"/>
      <c r="AE39028"/>
    </row>
    <row r="39029" spans="1:31">
      <c r="A39029">
        <v>98732</v>
      </c>
      <c r="B39029" t="s">
        <v>32965</v>
      </c>
      <c r="C39029" t="e">
        <v>#N/A</v>
      </c>
      <c r="D39029" t="e">
        <v>#N/A</v>
      </c>
      <c r="E39029"/>
      <c r="F39029"/>
      <c r="G39029"/>
      <c r="H39029"/>
      <c r="I39029"/>
      <c r="J39029"/>
      <c r="U39029" s="43"/>
      <c r="AE39029"/>
    </row>
    <row r="39030" spans="1:31">
      <c r="A39030">
        <v>98732</v>
      </c>
      <c r="B39030" t="s">
        <v>32966</v>
      </c>
      <c r="C39030" t="e">
        <v>#N/A</v>
      </c>
      <c r="D39030" t="e">
        <v>#N/A</v>
      </c>
      <c r="E39030"/>
      <c r="F39030"/>
      <c r="G39030"/>
      <c r="H39030"/>
      <c r="I39030"/>
      <c r="J39030"/>
      <c r="U39030" s="43"/>
      <c r="AE39030"/>
    </row>
    <row r="39031" spans="1:31">
      <c r="A39031">
        <v>98732</v>
      </c>
      <c r="B39031" t="s">
        <v>32967</v>
      </c>
      <c r="C39031" t="e">
        <v>#N/A</v>
      </c>
      <c r="D39031" t="e">
        <v>#N/A</v>
      </c>
      <c r="E39031"/>
      <c r="F39031"/>
      <c r="G39031"/>
      <c r="H39031"/>
      <c r="I39031"/>
      <c r="J39031"/>
      <c r="U39031" s="43"/>
      <c r="AE39031"/>
    </row>
    <row r="39032" spans="1:31">
      <c r="A39032">
        <v>98728</v>
      </c>
      <c r="B39032" t="s">
        <v>32968</v>
      </c>
      <c r="C39032" t="e">
        <v>#N/A</v>
      </c>
      <c r="D39032" t="e">
        <v>#N/A</v>
      </c>
      <c r="E39032"/>
      <c r="F39032"/>
      <c r="G39032"/>
      <c r="H39032"/>
      <c r="I39032"/>
      <c r="J39032"/>
      <c r="U39032" s="43"/>
      <c r="AE39032"/>
    </row>
    <row r="39033" spans="1:31">
      <c r="A39033">
        <v>98728</v>
      </c>
      <c r="B39033" t="s">
        <v>32969</v>
      </c>
      <c r="C39033" t="e">
        <v>#N/A</v>
      </c>
      <c r="D39033" t="e">
        <v>#N/A</v>
      </c>
      <c r="E39033"/>
      <c r="F39033"/>
      <c r="G39033"/>
      <c r="H39033"/>
      <c r="I39033"/>
      <c r="J39033"/>
      <c r="U39033" s="43"/>
      <c r="AE39033"/>
    </row>
    <row r="39034" spans="1:31">
      <c r="A39034">
        <v>98728</v>
      </c>
      <c r="B39034" t="s">
        <v>32970</v>
      </c>
      <c r="C39034" t="e">
        <v>#N/A</v>
      </c>
      <c r="D39034" t="e">
        <v>#N/A</v>
      </c>
      <c r="E39034"/>
      <c r="F39034"/>
      <c r="G39034"/>
      <c r="H39034"/>
      <c r="I39034"/>
      <c r="J39034"/>
      <c r="U39034" s="43"/>
      <c r="AE39034"/>
    </row>
    <row r="39035" spans="1:31">
      <c r="A39035">
        <v>98728</v>
      </c>
      <c r="B39035" t="s">
        <v>32971</v>
      </c>
      <c r="C39035" t="e">
        <v>#N/A</v>
      </c>
      <c r="D39035" t="e">
        <v>#N/A</v>
      </c>
      <c r="E39035"/>
      <c r="F39035"/>
      <c r="G39035"/>
      <c r="H39035"/>
      <c r="I39035"/>
      <c r="J39035"/>
      <c r="U39035" s="43"/>
      <c r="AE39035"/>
    </row>
    <row r="39036" spans="1:31">
      <c r="A39036">
        <v>98728</v>
      </c>
      <c r="B39036" t="s">
        <v>32972</v>
      </c>
      <c r="C39036" t="e">
        <v>#N/A</v>
      </c>
      <c r="D39036" t="e">
        <v>#N/A</v>
      </c>
      <c r="E39036"/>
      <c r="F39036"/>
      <c r="G39036"/>
      <c r="H39036"/>
      <c r="I39036"/>
      <c r="J39036"/>
      <c r="U39036" s="43"/>
      <c r="AE39036"/>
    </row>
    <row r="39037" spans="1:31">
      <c r="A39037">
        <v>98728</v>
      </c>
      <c r="B39037" t="s">
        <v>32973</v>
      </c>
      <c r="C39037" t="e">
        <v>#N/A</v>
      </c>
      <c r="D39037" t="e">
        <v>#N/A</v>
      </c>
      <c r="E39037"/>
      <c r="F39037"/>
      <c r="G39037"/>
      <c r="H39037"/>
      <c r="I39037"/>
      <c r="J39037"/>
      <c r="U39037" s="43"/>
      <c r="AE39037"/>
    </row>
    <row r="39038" spans="1:31">
      <c r="A39038">
        <v>98728</v>
      </c>
      <c r="B39038" t="s">
        <v>32974</v>
      </c>
      <c r="C39038" t="e">
        <v>#N/A</v>
      </c>
      <c r="D39038" t="e">
        <v>#N/A</v>
      </c>
      <c r="E39038"/>
      <c r="F39038"/>
      <c r="G39038"/>
      <c r="H39038"/>
      <c r="I39038"/>
      <c r="J39038"/>
      <c r="U39038" s="43"/>
      <c r="AE39038"/>
    </row>
    <row r="39039" spans="1:31">
      <c r="A39039">
        <v>98728</v>
      </c>
      <c r="B39039" t="s">
        <v>32975</v>
      </c>
      <c r="C39039" t="e">
        <v>#N/A</v>
      </c>
      <c r="D39039" t="e">
        <v>#N/A</v>
      </c>
      <c r="E39039"/>
      <c r="F39039"/>
      <c r="G39039"/>
      <c r="H39039"/>
      <c r="I39039"/>
      <c r="J39039"/>
      <c r="U39039" s="43"/>
      <c r="AE39039"/>
    </row>
    <row r="39040" spans="1:31">
      <c r="A39040">
        <v>98728</v>
      </c>
      <c r="B39040" t="s">
        <v>32976</v>
      </c>
      <c r="C39040" t="e">
        <v>#N/A</v>
      </c>
      <c r="D39040" t="e">
        <v>#N/A</v>
      </c>
      <c r="E39040"/>
      <c r="F39040"/>
      <c r="G39040"/>
      <c r="H39040"/>
      <c r="I39040"/>
      <c r="J39040"/>
      <c r="U39040" s="43"/>
      <c r="AE39040"/>
    </row>
    <row r="39041" spans="1:31">
      <c r="A39041">
        <v>98729</v>
      </c>
      <c r="B39041" t="s">
        <v>32977</v>
      </c>
      <c r="C39041" t="e">
        <v>#N/A</v>
      </c>
      <c r="D39041" t="e">
        <v>#N/A</v>
      </c>
      <c r="E39041"/>
      <c r="F39041"/>
      <c r="G39041"/>
      <c r="H39041"/>
      <c r="I39041"/>
      <c r="J39041"/>
      <c r="U39041" s="43"/>
      <c r="AE39041"/>
    </row>
    <row r="39042" spans="1:31">
      <c r="A39042">
        <v>98729</v>
      </c>
      <c r="B39042" t="s">
        <v>32978</v>
      </c>
      <c r="C39042" t="e">
        <v>#N/A</v>
      </c>
      <c r="D39042" t="e">
        <v>#N/A</v>
      </c>
      <c r="E39042"/>
      <c r="F39042"/>
      <c r="G39042"/>
      <c r="H39042"/>
      <c r="I39042"/>
      <c r="J39042"/>
      <c r="U39042" s="43"/>
      <c r="AE39042"/>
    </row>
    <row r="39043" spans="1:31">
      <c r="A39043">
        <v>98729</v>
      </c>
      <c r="B39043" t="s">
        <v>32979</v>
      </c>
      <c r="C39043" t="e">
        <v>#N/A</v>
      </c>
      <c r="D39043" t="e">
        <v>#N/A</v>
      </c>
      <c r="E39043"/>
      <c r="F39043"/>
      <c r="G39043"/>
      <c r="H39043"/>
      <c r="I39043"/>
      <c r="J39043"/>
      <c r="U39043" s="43"/>
      <c r="AE39043"/>
    </row>
    <row r="39044" spans="1:31">
      <c r="A39044">
        <v>98729</v>
      </c>
      <c r="B39044" t="s">
        <v>32980</v>
      </c>
      <c r="C39044" t="e">
        <v>#N/A</v>
      </c>
      <c r="D39044" t="e">
        <v>#N/A</v>
      </c>
      <c r="E39044"/>
      <c r="F39044"/>
      <c r="G39044"/>
      <c r="H39044"/>
      <c r="I39044"/>
      <c r="J39044"/>
      <c r="U39044" s="43"/>
      <c r="AE39044"/>
    </row>
    <row r="39045" spans="1:31">
      <c r="A39045">
        <v>98729</v>
      </c>
      <c r="B39045" t="s">
        <v>32981</v>
      </c>
      <c r="C39045" t="e">
        <v>#N/A</v>
      </c>
      <c r="D39045" t="e">
        <v>#N/A</v>
      </c>
      <c r="E39045"/>
      <c r="F39045"/>
      <c r="G39045"/>
      <c r="H39045"/>
      <c r="I39045"/>
      <c r="J39045"/>
      <c r="U39045" s="43"/>
      <c r="AE39045"/>
    </row>
    <row r="39046" spans="1:31">
      <c r="A39046">
        <v>98729</v>
      </c>
      <c r="B39046" t="s">
        <v>32972</v>
      </c>
      <c r="C39046" t="e">
        <v>#N/A</v>
      </c>
      <c r="D39046" t="e">
        <v>#N/A</v>
      </c>
      <c r="E39046"/>
      <c r="F39046"/>
      <c r="G39046"/>
      <c r="H39046"/>
      <c r="I39046"/>
      <c r="J39046"/>
      <c r="U39046" s="43"/>
      <c r="AE39046"/>
    </row>
    <row r="39047" spans="1:31">
      <c r="A39047">
        <v>98729</v>
      </c>
      <c r="B39047" t="s">
        <v>32982</v>
      </c>
      <c r="C39047" t="e">
        <v>#N/A</v>
      </c>
      <c r="D39047" t="e">
        <v>#N/A</v>
      </c>
      <c r="E39047"/>
      <c r="F39047"/>
      <c r="G39047"/>
      <c r="H39047"/>
      <c r="I39047"/>
      <c r="J39047"/>
      <c r="U39047" s="43"/>
      <c r="AE39047"/>
    </row>
    <row r="39048" spans="1:31">
      <c r="A39048">
        <v>98729</v>
      </c>
      <c r="B39048" t="s">
        <v>32983</v>
      </c>
      <c r="C39048" t="e">
        <v>#N/A</v>
      </c>
      <c r="D39048" t="e">
        <v>#N/A</v>
      </c>
      <c r="E39048"/>
      <c r="F39048"/>
      <c r="G39048"/>
      <c r="H39048"/>
      <c r="I39048"/>
      <c r="J39048"/>
      <c r="U39048" s="43"/>
      <c r="AE39048"/>
    </row>
    <row r="39049" spans="1:31">
      <c r="A39049">
        <v>98729</v>
      </c>
      <c r="B39049" t="s">
        <v>32984</v>
      </c>
      <c r="C39049" t="e">
        <v>#N/A</v>
      </c>
      <c r="D39049" t="e">
        <v>#N/A</v>
      </c>
      <c r="E39049"/>
      <c r="F39049"/>
      <c r="G39049"/>
      <c r="H39049"/>
      <c r="I39049"/>
      <c r="J39049"/>
      <c r="U39049" s="43"/>
      <c r="AE39049"/>
    </row>
    <row r="39050" spans="1:31">
      <c r="A39050">
        <v>98729</v>
      </c>
      <c r="B39050" t="s">
        <v>32985</v>
      </c>
      <c r="C39050" t="e">
        <v>#N/A</v>
      </c>
      <c r="D39050" t="e">
        <v>#N/A</v>
      </c>
      <c r="E39050"/>
      <c r="F39050"/>
      <c r="G39050"/>
      <c r="H39050"/>
      <c r="I39050"/>
      <c r="J39050"/>
      <c r="U39050" s="43"/>
      <c r="AE39050"/>
    </row>
    <row r="39051" spans="1:31">
      <c r="A39051">
        <v>98729</v>
      </c>
      <c r="B39051" t="s">
        <v>32986</v>
      </c>
      <c r="C39051" t="e">
        <v>#N/A</v>
      </c>
      <c r="D39051" t="e">
        <v>#N/A</v>
      </c>
      <c r="E39051"/>
      <c r="F39051"/>
      <c r="G39051"/>
      <c r="H39051"/>
      <c r="I39051"/>
      <c r="J39051"/>
      <c r="U39051" s="43"/>
      <c r="AE39051"/>
    </row>
    <row r="39052" spans="1:31">
      <c r="A39052">
        <v>98772</v>
      </c>
      <c r="B39052" t="s">
        <v>32987</v>
      </c>
      <c r="C39052" t="e">
        <v>#N/A</v>
      </c>
      <c r="D39052" t="e">
        <v>#N/A</v>
      </c>
      <c r="E39052"/>
      <c r="F39052"/>
      <c r="G39052"/>
      <c r="H39052"/>
      <c r="I39052"/>
      <c r="J39052"/>
      <c r="U39052" s="43"/>
      <c r="AE39052"/>
    </row>
    <row r="39053" spans="1:31">
      <c r="A39053">
        <v>98742</v>
      </c>
      <c r="B39053" t="s">
        <v>32988</v>
      </c>
      <c r="C39053" t="e">
        <v>#N/A</v>
      </c>
      <c r="D39053" t="e">
        <v>#N/A</v>
      </c>
      <c r="E39053"/>
      <c r="F39053"/>
      <c r="G39053"/>
      <c r="H39053"/>
      <c r="I39053"/>
      <c r="J39053"/>
      <c r="U39053" s="43"/>
      <c r="AE39053"/>
    </row>
    <row r="39054" spans="1:31">
      <c r="A39054">
        <v>98742</v>
      </c>
      <c r="B39054" t="s">
        <v>32989</v>
      </c>
      <c r="C39054" t="e">
        <v>#N/A</v>
      </c>
      <c r="D39054" t="e">
        <v>#N/A</v>
      </c>
      <c r="E39054"/>
      <c r="F39054"/>
      <c r="G39054"/>
      <c r="H39054"/>
      <c r="I39054"/>
      <c r="J39054"/>
      <c r="U39054" s="43"/>
      <c r="AE39054"/>
    </row>
    <row r="39055" spans="1:31">
      <c r="A39055">
        <v>98742</v>
      </c>
      <c r="B39055" t="s">
        <v>32990</v>
      </c>
      <c r="C39055" t="e">
        <v>#N/A</v>
      </c>
      <c r="D39055" t="e">
        <v>#N/A</v>
      </c>
      <c r="E39055"/>
      <c r="F39055"/>
      <c r="G39055"/>
      <c r="H39055"/>
      <c r="I39055"/>
      <c r="J39055"/>
      <c r="U39055" s="43"/>
      <c r="AE39055"/>
    </row>
    <row r="39056" spans="1:31">
      <c r="A39056">
        <v>98742</v>
      </c>
      <c r="B39056" t="s">
        <v>32991</v>
      </c>
      <c r="C39056" t="e">
        <v>#N/A</v>
      </c>
      <c r="D39056" t="e">
        <v>#N/A</v>
      </c>
      <c r="E39056"/>
      <c r="F39056"/>
      <c r="G39056"/>
      <c r="H39056"/>
      <c r="I39056"/>
      <c r="J39056"/>
      <c r="U39056" s="43"/>
      <c r="AE39056"/>
    </row>
    <row r="39057" spans="1:31">
      <c r="A39057">
        <v>98742</v>
      </c>
      <c r="B39057" t="s">
        <v>32992</v>
      </c>
      <c r="C39057" t="e">
        <v>#N/A</v>
      </c>
      <c r="D39057" t="e">
        <v>#N/A</v>
      </c>
      <c r="E39057"/>
      <c r="F39057"/>
      <c r="G39057"/>
      <c r="H39057"/>
      <c r="I39057"/>
      <c r="J39057"/>
      <c r="U39057" s="43"/>
      <c r="AE39057"/>
    </row>
    <row r="39058" spans="1:31">
      <c r="A39058">
        <v>98748</v>
      </c>
      <c r="B39058" t="s">
        <v>32993</v>
      </c>
      <c r="C39058" t="e">
        <v>#N/A</v>
      </c>
      <c r="D39058" t="e">
        <v>#N/A</v>
      </c>
      <c r="E39058"/>
      <c r="F39058"/>
      <c r="G39058"/>
      <c r="H39058"/>
      <c r="I39058"/>
      <c r="J39058"/>
      <c r="U39058" s="43"/>
      <c r="AE39058"/>
    </row>
    <row r="39059" spans="1:31">
      <c r="A39059">
        <v>98796</v>
      </c>
      <c r="B39059" t="s">
        <v>32994</v>
      </c>
      <c r="C39059" t="e">
        <v>#N/A</v>
      </c>
      <c r="D39059" t="e">
        <v>#N/A</v>
      </c>
      <c r="E39059"/>
      <c r="F39059"/>
      <c r="G39059"/>
      <c r="H39059"/>
      <c r="I39059"/>
      <c r="J39059"/>
      <c r="U39059" s="43"/>
      <c r="AE39059"/>
    </row>
    <row r="39060" spans="1:31">
      <c r="A39060">
        <v>98796</v>
      </c>
      <c r="B39060" t="s">
        <v>32995</v>
      </c>
      <c r="C39060" t="e">
        <v>#N/A</v>
      </c>
      <c r="D39060" t="e">
        <v>#N/A</v>
      </c>
      <c r="E39060"/>
      <c r="F39060"/>
      <c r="G39060"/>
      <c r="H39060"/>
      <c r="I39060"/>
      <c r="J39060"/>
      <c r="U39060" s="43"/>
      <c r="AE39060"/>
    </row>
    <row r="39061" spans="1:31">
      <c r="A39061">
        <v>98796</v>
      </c>
      <c r="B39061" t="s">
        <v>32996</v>
      </c>
      <c r="C39061" t="e">
        <v>#N/A</v>
      </c>
      <c r="D39061" t="e">
        <v>#N/A</v>
      </c>
      <c r="E39061"/>
      <c r="F39061"/>
      <c r="G39061"/>
      <c r="H39061"/>
      <c r="I39061"/>
      <c r="J39061"/>
      <c r="U39061" s="43"/>
      <c r="AE39061"/>
    </row>
    <row r="39062" spans="1:31">
      <c r="A39062">
        <v>98773</v>
      </c>
      <c r="B39062" t="s">
        <v>32997</v>
      </c>
      <c r="C39062" t="e">
        <v>#N/A</v>
      </c>
      <c r="D39062" t="e">
        <v>#N/A</v>
      </c>
      <c r="E39062"/>
      <c r="F39062"/>
      <c r="G39062"/>
      <c r="H39062"/>
      <c r="I39062"/>
      <c r="J39062"/>
      <c r="U39062" s="43"/>
      <c r="AE39062"/>
    </row>
    <row r="39063" spans="1:31">
      <c r="A39063">
        <v>98788</v>
      </c>
      <c r="B39063" t="s">
        <v>32998</v>
      </c>
      <c r="C39063" t="e">
        <v>#N/A</v>
      </c>
      <c r="D39063" t="e">
        <v>#N/A</v>
      </c>
      <c r="E39063"/>
      <c r="F39063"/>
      <c r="G39063"/>
      <c r="H39063"/>
      <c r="I39063"/>
      <c r="J39063"/>
      <c r="U39063" s="43"/>
      <c r="AE39063"/>
    </row>
    <row r="39064" spans="1:31">
      <c r="A39064">
        <v>98711</v>
      </c>
      <c r="B39064" t="s">
        <v>32999</v>
      </c>
      <c r="C39064" t="e">
        <v>#N/A</v>
      </c>
      <c r="D39064" t="e">
        <v>#N/A</v>
      </c>
      <c r="E39064"/>
      <c r="F39064"/>
      <c r="G39064"/>
      <c r="H39064"/>
      <c r="I39064"/>
      <c r="J39064"/>
      <c r="U39064" s="43"/>
      <c r="AE39064"/>
    </row>
    <row r="39065" spans="1:31">
      <c r="A39065">
        <v>98712</v>
      </c>
      <c r="B39065" t="s">
        <v>33000</v>
      </c>
      <c r="C39065" t="e">
        <v>#N/A</v>
      </c>
      <c r="D39065" t="e">
        <v>#N/A</v>
      </c>
      <c r="E39065"/>
      <c r="F39065"/>
      <c r="G39065"/>
      <c r="H39065"/>
      <c r="I39065"/>
      <c r="J39065"/>
      <c r="U39065" s="43"/>
      <c r="AE39065"/>
    </row>
    <row r="39066" spans="1:31">
      <c r="A39066">
        <v>98714</v>
      </c>
      <c r="B39066" t="s">
        <v>33001</v>
      </c>
      <c r="C39066" t="e">
        <v>#N/A</v>
      </c>
      <c r="D39066" t="e">
        <v>#N/A</v>
      </c>
      <c r="E39066"/>
      <c r="F39066"/>
      <c r="G39066"/>
      <c r="H39066"/>
      <c r="I39066"/>
      <c r="J39066"/>
      <c r="U39066" s="43"/>
      <c r="AE39066"/>
    </row>
    <row r="39067" spans="1:31">
      <c r="A39067">
        <v>98716</v>
      </c>
      <c r="B39067" t="s">
        <v>33002</v>
      </c>
      <c r="C39067" t="e">
        <v>#N/A</v>
      </c>
      <c r="D39067" t="e">
        <v>#N/A</v>
      </c>
      <c r="E39067"/>
      <c r="F39067"/>
      <c r="G39067"/>
      <c r="H39067"/>
      <c r="I39067"/>
      <c r="J39067"/>
      <c r="U39067" s="43"/>
      <c r="AE39067"/>
    </row>
    <row r="39068" spans="1:31">
      <c r="A39068">
        <v>98774</v>
      </c>
      <c r="B39068" t="s">
        <v>33003</v>
      </c>
      <c r="C39068" t="e">
        <v>#N/A</v>
      </c>
      <c r="D39068" t="e">
        <v>#N/A</v>
      </c>
      <c r="E39068"/>
      <c r="F39068"/>
      <c r="G39068"/>
      <c r="H39068"/>
      <c r="I39068"/>
      <c r="J39068"/>
      <c r="U39068" s="43"/>
      <c r="AE39068"/>
    </row>
    <row r="39069" spans="1:31">
      <c r="A39069">
        <v>98703</v>
      </c>
      <c r="B39069" t="s">
        <v>33004</v>
      </c>
      <c r="C39069" t="e">
        <v>#N/A</v>
      </c>
      <c r="D39069" t="e">
        <v>#N/A</v>
      </c>
      <c r="E39069"/>
      <c r="F39069"/>
      <c r="G39069"/>
      <c r="H39069"/>
      <c r="I39069"/>
      <c r="J39069"/>
      <c r="U39069" s="43"/>
      <c r="AE39069"/>
    </row>
    <row r="39070" spans="1:31">
      <c r="A39070">
        <v>98718</v>
      </c>
      <c r="B39070" t="s">
        <v>33004</v>
      </c>
      <c r="C39070" t="e">
        <v>#N/A</v>
      </c>
      <c r="D39070" t="e">
        <v>#N/A</v>
      </c>
      <c r="E39070"/>
      <c r="F39070"/>
      <c r="G39070"/>
      <c r="H39070"/>
      <c r="I39070"/>
      <c r="J39070"/>
      <c r="U39070" s="43"/>
      <c r="AE39070"/>
    </row>
    <row r="39071" spans="1:31">
      <c r="A39071">
        <v>98750</v>
      </c>
      <c r="B39071" t="s">
        <v>33005</v>
      </c>
      <c r="C39071" t="e">
        <v>#N/A</v>
      </c>
      <c r="D39071" t="e">
        <v>#N/A</v>
      </c>
      <c r="E39071"/>
      <c r="F39071"/>
      <c r="G39071"/>
      <c r="H39071"/>
      <c r="I39071"/>
      <c r="J39071"/>
      <c r="U39071" s="43"/>
      <c r="AE39071"/>
    </row>
    <row r="39072" spans="1:31">
      <c r="A39072">
        <v>98750</v>
      </c>
      <c r="B39072" t="s">
        <v>33006</v>
      </c>
      <c r="C39072" t="e">
        <v>#N/A</v>
      </c>
      <c r="D39072" t="e">
        <v>#N/A</v>
      </c>
      <c r="E39072"/>
      <c r="F39072"/>
      <c r="G39072"/>
      <c r="H39072"/>
      <c r="I39072"/>
      <c r="J39072"/>
      <c r="U39072" s="43"/>
      <c r="AE39072"/>
    </row>
    <row r="39073" spans="1:31">
      <c r="A39073">
        <v>98750</v>
      </c>
      <c r="B39073" t="s">
        <v>33007</v>
      </c>
      <c r="C39073" t="e">
        <v>#N/A</v>
      </c>
      <c r="D39073" t="e">
        <v>#N/A</v>
      </c>
      <c r="E39073"/>
      <c r="F39073"/>
      <c r="G39073"/>
      <c r="H39073"/>
      <c r="I39073"/>
      <c r="J39073"/>
      <c r="U39073" s="43"/>
      <c r="AE39073"/>
    </row>
    <row r="39074" spans="1:31">
      <c r="A39074">
        <v>98750</v>
      </c>
      <c r="B39074" t="s">
        <v>33008</v>
      </c>
      <c r="C39074" t="e">
        <v>#N/A</v>
      </c>
      <c r="D39074" t="e">
        <v>#N/A</v>
      </c>
      <c r="E39074"/>
      <c r="F39074"/>
      <c r="G39074"/>
      <c r="H39074"/>
      <c r="I39074"/>
      <c r="J39074"/>
      <c r="U39074" s="43"/>
      <c r="AE39074"/>
    </row>
    <row r="39075" spans="1:31">
      <c r="A39075">
        <v>98775</v>
      </c>
      <c r="B39075" t="s">
        <v>33009</v>
      </c>
      <c r="C39075" t="e">
        <v>#N/A</v>
      </c>
      <c r="D39075" t="e">
        <v>#N/A</v>
      </c>
      <c r="E39075"/>
      <c r="F39075"/>
      <c r="G39075"/>
      <c r="H39075"/>
      <c r="I39075"/>
      <c r="J39075"/>
      <c r="U39075" s="43"/>
      <c r="AE39075"/>
    </row>
    <row r="39076" spans="1:31">
      <c r="A39076">
        <v>98776</v>
      </c>
      <c r="B39076" t="s">
        <v>33010</v>
      </c>
      <c r="C39076" t="e">
        <v>#N/A</v>
      </c>
      <c r="D39076" t="e">
        <v>#N/A</v>
      </c>
      <c r="E39076"/>
      <c r="F39076"/>
      <c r="G39076"/>
      <c r="H39076"/>
      <c r="I39076"/>
      <c r="J39076"/>
      <c r="U39076" s="43"/>
      <c r="AE39076"/>
    </row>
    <row r="39077" spans="1:31">
      <c r="A39077">
        <v>98777</v>
      </c>
      <c r="B39077" t="s">
        <v>33011</v>
      </c>
      <c r="C39077" t="e">
        <v>#N/A</v>
      </c>
      <c r="D39077" t="e">
        <v>#N/A</v>
      </c>
      <c r="E39077"/>
      <c r="F39077"/>
      <c r="G39077"/>
      <c r="H39077"/>
      <c r="I39077"/>
      <c r="J39077"/>
      <c r="U39077" s="43"/>
      <c r="AE39077"/>
    </row>
    <row r="39078" spans="1:31">
      <c r="A39078">
        <v>98778</v>
      </c>
      <c r="B39078" t="s">
        <v>33012</v>
      </c>
      <c r="C39078" t="e">
        <v>#N/A</v>
      </c>
      <c r="D39078" t="e">
        <v>#N/A</v>
      </c>
      <c r="E39078"/>
      <c r="F39078"/>
      <c r="G39078"/>
      <c r="H39078"/>
      <c r="I39078"/>
      <c r="J39078"/>
      <c r="U39078" s="43"/>
      <c r="AE39078"/>
    </row>
    <row r="39079" spans="1:31">
      <c r="A39079">
        <v>98790</v>
      </c>
      <c r="B39079" t="s">
        <v>33013</v>
      </c>
      <c r="C39079" t="e">
        <v>#N/A</v>
      </c>
      <c r="D39079" t="e">
        <v>#N/A</v>
      </c>
      <c r="E39079"/>
      <c r="F39079"/>
      <c r="G39079"/>
      <c r="H39079"/>
      <c r="I39079"/>
      <c r="J39079"/>
      <c r="U39079" s="43"/>
      <c r="AE39079"/>
    </row>
    <row r="39080" spans="1:31">
      <c r="A39080">
        <v>98751</v>
      </c>
      <c r="B39080" t="s">
        <v>33014</v>
      </c>
      <c r="C39080" t="e">
        <v>#N/A</v>
      </c>
      <c r="D39080" t="e">
        <v>#N/A</v>
      </c>
      <c r="E39080"/>
      <c r="F39080"/>
      <c r="G39080"/>
      <c r="H39080"/>
      <c r="I39080"/>
      <c r="J39080"/>
      <c r="U39080" s="43"/>
      <c r="AE39080"/>
    </row>
    <row r="39081" spans="1:31">
      <c r="A39081">
        <v>98794</v>
      </c>
      <c r="B39081" t="s">
        <v>33015</v>
      </c>
      <c r="C39081" t="e">
        <v>#N/A</v>
      </c>
      <c r="D39081" t="e">
        <v>#N/A</v>
      </c>
      <c r="E39081"/>
      <c r="F39081"/>
      <c r="G39081"/>
      <c r="H39081"/>
      <c r="I39081"/>
      <c r="J39081"/>
      <c r="U39081" s="43"/>
      <c r="AE39081"/>
    </row>
    <row r="39082" spans="1:31">
      <c r="A39082">
        <v>98779</v>
      </c>
      <c r="B39082" t="s">
        <v>33016</v>
      </c>
      <c r="C39082" t="e">
        <v>#N/A</v>
      </c>
      <c r="D39082" t="e">
        <v>#N/A</v>
      </c>
      <c r="E39082"/>
      <c r="F39082"/>
      <c r="G39082"/>
      <c r="H39082"/>
      <c r="I39082"/>
      <c r="J39082"/>
      <c r="U39082" s="43"/>
      <c r="AE39082"/>
    </row>
    <row r="39083" spans="1:31">
      <c r="A39083">
        <v>98780</v>
      </c>
      <c r="B39083" t="s">
        <v>33017</v>
      </c>
      <c r="C39083" t="e">
        <v>#N/A</v>
      </c>
      <c r="D39083" t="e">
        <v>#N/A</v>
      </c>
      <c r="E39083"/>
      <c r="F39083"/>
      <c r="G39083"/>
      <c r="H39083"/>
      <c r="I39083"/>
      <c r="J39083"/>
      <c r="U39083" s="43"/>
      <c r="AE39083"/>
    </row>
    <row r="39084" spans="1:31">
      <c r="A39084">
        <v>98752</v>
      </c>
      <c r="B39084" t="s">
        <v>33018</v>
      </c>
      <c r="C39084" t="e">
        <v>#N/A</v>
      </c>
      <c r="D39084" t="e">
        <v>#N/A</v>
      </c>
      <c r="E39084"/>
      <c r="F39084"/>
      <c r="G39084"/>
      <c r="H39084"/>
      <c r="I39084"/>
      <c r="J39084"/>
      <c r="U39084" s="43"/>
      <c r="AE39084"/>
    </row>
    <row r="39085" spans="1:31">
      <c r="A39085">
        <v>98752</v>
      </c>
      <c r="B39085" t="s">
        <v>33019</v>
      </c>
      <c r="C39085" t="e">
        <v>#N/A</v>
      </c>
      <c r="D39085" t="e">
        <v>#N/A</v>
      </c>
      <c r="E39085"/>
      <c r="F39085"/>
      <c r="G39085"/>
      <c r="H39085"/>
      <c r="I39085"/>
      <c r="J39085"/>
      <c r="U39085" s="43"/>
      <c r="AE39085"/>
    </row>
    <row r="39086" spans="1:31">
      <c r="A39086">
        <v>98752</v>
      </c>
      <c r="B39086" t="s">
        <v>33020</v>
      </c>
      <c r="C39086" t="e">
        <v>#N/A</v>
      </c>
      <c r="D39086" t="e">
        <v>#N/A</v>
      </c>
      <c r="E39086"/>
      <c r="F39086"/>
      <c r="G39086"/>
      <c r="H39086"/>
      <c r="I39086"/>
      <c r="J39086"/>
      <c r="U39086" s="43"/>
      <c r="AE39086"/>
    </row>
    <row r="39087" spans="1:31">
      <c r="A39087">
        <v>98752</v>
      </c>
      <c r="B39087" t="s">
        <v>33021</v>
      </c>
      <c r="C39087" t="e">
        <v>#N/A</v>
      </c>
      <c r="D39087" t="e">
        <v>#N/A</v>
      </c>
      <c r="E39087"/>
      <c r="F39087"/>
      <c r="G39087"/>
      <c r="H39087"/>
      <c r="I39087"/>
      <c r="J39087"/>
      <c r="U39087" s="43"/>
      <c r="AE39087"/>
    </row>
    <row r="39088" spans="1:31">
      <c r="A39088">
        <v>98795</v>
      </c>
      <c r="B39088" t="s">
        <v>33022</v>
      </c>
      <c r="C39088" t="e">
        <v>#N/A</v>
      </c>
      <c r="D39088" t="e">
        <v>#N/A</v>
      </c>
      <c r="E39088"/>
      <c r="F39088"/>
      <c r="G39088"/>
      <c r="H39088"/>
      <c r="I39088"/>
      <c r="J39088"/>
      <c r="U39088" s="43"/>
      <c r="AE39088"/>
    </row>
    <row r="39089" spans="1:31">
      <c r="A39089">
        <v>98753</v>
      </c>
      <c r="B39089" t="s">
        <v>33023</v>
      </c>
      <c r="C39089" t="e">
        <v>#N/A</v>
      </c>
      <c r="D39089" t="e">
        <v>#N/A</v>
      </c>
      <c r="E39089"/>
      <c r="F39089"/>
      <c r="G39089"/>
      <c r="H39089"/>
      <c r="I39089"/>
      <c r="J39089"/>
      <c r="U39089" s="43"/>
      <c r="AE39089"/>
    </row>
    <row r="39090" spans="1:31">
      <c r="A39090">
        <v>98753</v>
      </c>
      <c r="B39090" t="s">
        <v>33024</v>
      </c>
      <c r="C39090" t="e">
        <v>#N/A</v>
      </c>
      <c r="D39090" t="e">
        <v>#N/A</v>
      </c>
      <c r="E39090"/>
      <c r="F39090"/>
      <c r="G39090"/>
      <c r="H39090"/>
      <c r="I39090"/>
      <c r="J39090"/>
      <c r="U39090" s="43"/>
      <c r="AE39090"/>
    </row>
    <row r="39091" spans="1:31">
      <c r="A39091">
        <v>98753</v>
      </c>
      <c r="B39091" t="s">
        <v>32950</v>
      </c>
      <c r="C39091" t="e">
        <v>#N/A</v>
      </c>
      <c r="D39091" t="e">
        <v>#N/A</v>
      </c>
      <c r="E39091"/>
      <c r="F39091"/>
      <c r="G39091"/>
      <c r="H39091"/>
      <c r="I39091"/>
      <c r="J39091"/>
      <c r="U39091" s="43"/>
      <c r="AE39091"/>
    </row>
    <row r="39092" spans="1:31">
      <c r="A39092">
        <v>98733</v>
      </c>
      <c r="B39092" t="s">
        <v>33025</v>
      </c>
      <c r="C39092" t="e">
        <v>#N/A</v>
      </c>
      <c r="D39092" t="e">
        <v>#N/A</v>
      </c>
      <c r="E39092"/>
      <c r="F39092"/>
      <c r="G39092"/>
      <c r="H39092"/>
      <c r="I39092"/>
      <c r="J39092"/>
      <c r="U39092" s="43"/>
      <c r="AE39092"/>
    </row>
    <row r="39093" spans="1:31">
      <c r="A39093">
        <v>98733</v>
      </c>
      <c r="B39093" t="s">
        <v>33026</v>
      </c>
      <c r="C39093" t="e">
        <v>#N/A</v>
      </c>
      <c r="D39093" t="e">
        <v>#N/A</v>
      </c>
      <c r="E39093"/>
      <c r="F39093"/>
      <c r="G39093"/>
      <c r="H39093"/>
      <c r="I39093"/>
      <c r="J39093"/>
      <c r="U39093" s="43"/>
      <c r="AE39093"/>
    </row>
    <row r="39094" spans="1:31">
      <c r="A39094">
        <v>98733</v>
      </c>
      <c r="B39094" t="s">
        <v>33027</v>
      </c>
      <c r="C39094" t="e">
        <v>#N/A</v>
      </c>
      <c r="D39094" t="e">
        <v>#N/A</v>
      </c>
      <c r="E39094"/>
      <c r="F39094"/>
      <c r="G39094"/>
      <c r="H39094"/>
      <c r="I39094"/>
      <c r="J39094"/>
      <c r="U39094" s="43"/>
      <c r="AE39094"/>
    </row>
    <row r="39095" spans="1:31">
      <c r="A39095">
        <v>98733</v>
      </c>
      <c r="B39095" t="s">
        <v>33028</v>
      </c>
      <c r="C39095" t="e">
        <v>#N/A</v>
      </c>
      <c r="D39095" t="e">
        <v>#N/A</v>
      </c>
      <c r="E39095"/>
      <c r="F39095"/>
      <c r="G39095"/>
      <c r="H39095"/>
      <c r="I39095"/>
      <c r="J39095"/>
      <c r="U39095" s="43"/>
      <c r="AE39095"/>
    </row>
    <row r="39096" spans="1:31">
      <c r="A39096">
        <v>98733</v>
      </c>
      <c r="B39096" t="s">
        <v>33029</v>
      </c>
      <c r="C39096" t="e">
        <v>#N/A</v>
      </c>
      <c r="D39096" t="e">
        <v>#N/A</v>
      </c>
      <c r="E39096"/>
      <c r="F39096"/>
      <c r="G39096"/>
      <c r="H39096"/>
      <c r="I39096"/>
      <c r="J39096"/>
      <c r="U39096" s="43"/>
      <c r="AE39096"/>
    </row>
    <row r="39097" spans="1:31">
      <c r="A39097">
        <v>98733</v>
      </c>
      <c r="B39097" t="s">
        <v>33030</v>
      </c>
      <c r="C39097" t="e">
        <v>#N/A</v>
      </c>
      <c r="D39097" t="e">
        <v>#N/A</v>
      </c>
      <c r="E39097"/>
      <c r="F39097"/>
      <c r="G39097"/>
      <c r="H39097"/>
      <c r="I39097"/>
      <c r="J39097"/>
      <c r="U39097" s="43"/>
      <c r="AE39097"/>
    </row>
    <row r="39098" spans="1:31">
      <c r="A39098">
        <v>98733</v>
      </c>
      <c r="B39098" t="s">
        <v>33031</v>
      </c>
      <c r="C39098" t="e">
        <v>#N/A</v>
      </c>
      <c r="D39098" t="e">
        <v>#N/A</v>
      </c>
      <c r="E39098"/>
      <c r="F39098"/>
      <c r="G39098"/>
      <c r="H39098"/>
      <c r="I39098"/>
      <c r="J39098"/>
      <c r="U39098" s="43"/>
      <c r="AE39098"/>
    </row>
    <row r="39099" spans="1:31">
      <c r="A39099">
        <v>98734</v>
      </c>
      <c r="B39099" t="s">
        <v>33032</v>
      </c>
      <c r="C39099" t="e">
        <v>#N/A</v>
      </c>
      <c r="D39099" t="e">
        <v>#N/A</v>
      </c>
      <c r="E39099"/>
      <c r="F39099"/>
      <c r="G39099"/>
      <c r="H39099"/>
      <c r="I39099"/>
      <c r="J39099"/>
      <c r="U39099" s="43"/>
      <c r="AE39099"/>
    </row>
    <row r="39100" spans="1:31">
      <c r="A39100">
        <v>98734</v>
      </c>
      <c r="B39100" t="s">
        <v>33033</v>
      </c>
      <c r="C39100" t="e">
        <v>#N/A</v>
      </c>
      <c r="D39100" t="e">
        <v>#N/A</v>
      </c>
      <c r="E39100"/>
      <c r="F39100"/>
      <c r="G39100"/>
      <c r="H39100"/>
      <c r="I39100"/>
      <c r="J39100"/>
      <c r="U39100" s="43"/>
      <c r="AE39100"/>
    </row>
    <row r="39101" spans="1:31">
      <c r="A39101">
        <v>98734</v>
      </c>
      <c r="B39101" t="s">
        <v>33034</v>
      </c>
      <c r="C39101" t="e">
        <v>#N/A</v>
      </c>
      <c r="D39101" t="e">
        <v>#N/A</v>
      </c>
      <c r="E39101"/>
      <c r="F39101"/>
      <c r="G39101"/>
      <c r="H39101"/>
      <c r="I39101"/>
      <c r="J39101"/>
      <c r="U39101" s="43"/>
      <c r="AE39101"/>
    </row>
    <row r="39102" spans="1:31">
      <c r="A39102">
        <v>98734</v>
      </c>
      <c r="B39102" t="s">
        <v>33035</v>
      </c>
      <c r="C39102" t="e">
        <v>#N/A</v>
      </c>
      <c r="D39102" t="e">
        <v>#N/A</v>
      </c>
      <c r="E39102"/>
      <c r="F39102"/>
      <c r="G39102"/>
      <c r="H39102"/>
      <c r="I39102"/>
      <c r="J39102"/>
      <c r="U39102" s="43"/>
      <c r="AE39102"/>
    </row>
    <row r="39103" spans="1:31">
      <c r="A39103">
        <v>98734</v>
      </c>
      <c r="B39103" t="s">
        <v>33036</v>
      </c>
      <c r="C39103" t="e">
        <v>#N/A</v>
      </c>
      <c r="D39103" t="e">
        <v>#N/A</v>
      </c>
      <c r="E39103"/>
      <c r="F39103"/>
      <c r="G39103"/>
      <c r="H39103"/>
      <c r="I39103"/>
      <c r="J39103"/>
      <c r="U39103" s="43"/>
      <c r="AE39103"/>
    </row>
    <row r="39104" spans="1:31">
      <c r="A39104">
        <v>98743</v>
      </c>
      <c r="B39104" t="s">
        <v>33037</v>
      </c>
      <c r="C39104" t="e">
        <v>#N/A</v>
      </c>
      <c r="D39104" t="e">
        <v>#N/A</v>
      </c>
      <c r="E39104"/>
      <c r="F39104"/>
      <c r="G39104"/>
      <c r="H39104"/>
      <c r="I39104"/>
      <c r="J39104"/>
      <c r="U39104" s="43"/>
      <c r="AE39104"/>
    </row>
    <row r="39105" spans="1:31">
      <c r="A39105">
        <v>98743</v>
      </c>
      <c r="B39105" t="s">
        <v>33038</v>
      </c>
      <c r="C39105" t="e">
        <v>#N/A</v>
      </c>
      <c r="D39105" t="e">
        <v>#N/A</v>
      </c>
      <c r="E39105"/>
      <c r="F39105"/>
      <c r="G39105"/>
      <c r="H39105"/>
      <c r="I39105"/>
      <c r="J39105"/>
      <c r="U39105" s="43"/>
      <c r="AE39105"/>
    </row>
    <row r="39106" spans="1:31">
      <c r="A39106">
        <v>98743</v>
      </c>
      <c r="B39106" t="s">
        <v>33039</v>
      </c>
      <c r="C39106" t="e">
        <v>#N/A</v>
      </c>
      <c r="D39106" t="e">
        <v>#N/A</v>
      </c>
      <c r="E39106"/>
      <c r="F39106"/>
      <c r="G39106"/>
      <c r="H39106"/>
      <c r="I39106"/>
      <c r="J39106"/>
      <c r="U39106" s="43"/>
      <c r="AE39106"/>
    </row>
    <row r="39107" spans="1:31">
      <c r="A39107">
        <v>98743</v>
      </c>
      <c r="B39107" t="s">
        <v>33040</v>
      </c>
      <c r="C39107" t="e">
        <v>#N/A</v>
      </c>
      <c r="D39107" t="e">
        <v>#N/A</v>
      </c>
      <c r="E39107"/>
      <c r="F39107"/>
      <c r="G39107"/>
      <c r="H39107"/>
      <c r="I39107"/>
      <c r="J39107"/>
      <c r="U39107" s="43"/>
      <c r="AE39107"/>
    </row>
    <row r="39108" spans="1:31">
      <c r="A39108">
        <v>98719</v>
      </c>
      <c r="B39108" t="s">
        <v>33041</v>
      </c>
      <c r="C39108" t="e">
        <v>#N/A</v>
      </c>
      <c r="D39108" t="e">
        <v>#N/A</v>
      </c>
      <c r="E39108"/>
      <c r="F39108"/>
      <c r="G39108"/>
      <c r="H39108"/>
      <c r="I39108"/>
      <c r="J39108"/>
      <c r="U39108" s="43"/>
      <c r="AE39108"/>
    </row>
    <row r="39109" spans="1:31">
      <c r="A39109">
        <v>98719</v>
      </c>
      <c r="B39109" t="s">
        <v>33042</v>
      </c>
      <c r="C39109" t="e">
        <v>#N/A</v>
      </c>
      <c r="D39109" t="e">
        <v>#N/A</v>
      </c>
      <c r="E39109"/>
      <c r="F39109"/>
      <c r="G39109"/>
      <c r="H39109"/>
      <c r="I39109"/>
      <c r="J39109"/>
      <c r="U39109" s="43"/>
      <c r="AE39109"/>
    </row>
    <row r="39110" spans="1:31">
      <c r="A39110">
        <v>98720</v>
      </c>
      <c r="B39110" t="s">
        <v>33043</v>
      </c>
      <c r="C39110" t="e">
        <v>#N/A</v>
      </c>
      <c r="D39110" t="e">
        <v>#N/A</v>
      </c>
      <c r="E39110"/>
      <c r="F39110"/>
      <c r="G39110"/>
      <c r="H39110"/>
      <c r="I39110"/>
      <c r="J39110"/>
      <c r="U39110" s="43"/>
      <c r="AE39110"/>
    </row>
    <row r="39111" spans="1:31">
      <c r="A39111">
        <v>98721</v>
      </c>
      <c r="B39111" t="s">
        <v>33044</v>
      </c>
      <c r="C39111" t="e">
        <v>#N/A</v>
      </c>
      <c r="D39111" t="e">
        <v>#N/A</v>
      </c>
      <c r="E39111"/>
      <c r="F39111"/>
      <c r="G39111"/>
      <c r="H39111"/>
      <c r="I39111"/>
      <c r="J39111"/>
      <c r="U39111" s="43"/>
      <c r="AE39111"/>
    </row>
    <row r="39112" spans="1:31">
      <c r="A39112">
        <v>98722</v>
      </c>
      <c r="B39112" t="s">
        <v>33045</v>
      </c>
      <c r="C39112" t="e">
        <v>#N/A</v>
      </c>
      <c r="D39112" t="e">
        <v>#N/A</v>
      </c>
      <c r="E39112"/>
      <c r="F39112"/>
      <c r="G39112"/>
      <c r="H39112"/>
      <c r="I39112"/>
      <c r="J39112"/>
      <c r="U39112" s="43"/>
      <c r="AE39112"/>
    </row>
    <row r="39113" spans="1:31">
      <c r="A39113">
        <v>98723</v>
      </c>
      <c r="B39113" t="s">
        <v>33046</v>
      </c>
      <c r="C39113" t="e">
        <v>#N/A</v>
      </c>
      <c r="D39113" t="e">
        <v>#N/A</v>
      </c>
      <c r="E39113"/>
      <c r="F39113"/>
      <c r="G39113"/>
      <c r="H39113"/>
      <c r="I39113"/>
      <c r="J39113"/>
      <c r="U39113" s="43"/>
      <c r="AE39113"/>
    </row>
    <row r="39114" spans="1:31">
      <c r="A39114">
        <v>98724</v>
      </c>
      <c r="B39114" t="s">
        <v>33047</v>
      </c>
      <c r="C39114" t="e">
        <v>#N/A</v>
      </c>
      <c r="D39114" t="e">
        <v>#N/A</v>
      </c>
      <c r="E39114"/>
      <c r="F39114"/>
      <c r="G39114"/>
      <c r="H39114"/>
      <c r="I39114"/>
      <c r="J39114"/>
      <c r="U39114" s="43"/>
      <c r="AE39114"/>
    </row>
    <row r="39115" spans="1:31">
      <c r="A39115">
        <v>98725</v>
      </c>
      <c r="B39115" t="s">
        <v>33048</v>
      </c>
      <c r="C39115" t="e">
        <v>#N/A</v>
      </c>
      <c r="D39115" t="e">
        <v>#N/A</v>
      </c>
      <c r="E39115"/>
      <c r="F39115"/>
      <c r="G39115"/>
      <c r="H39115"/>
      <c r="I39115"/>
      <c r="J39115"/>
      <c r="U39115" s="43"/>
      <c r="AE39115"/>
    </row>
    <row r="39116" spans="1:31">
      <c r="A39116">
        <v>98781</v>
      </c>
      <c r="B39116" t="s">
        <v>33049</v>
      </c>
      <c r="C39116" t="e">
        <v>#N/A</v>
      </c>
      <c r="D39116" t="e">
        <v>#N/A</v>
      </c>
      <c r="E39116"/>
      <c r="F39116"/>
      <c r="G39116"/>
      <c r="H39116"/>
      <c r="I39116"/>
      <c r="J39116"/>
      <c r="U39116" s="43"/>
      <c r="AE39116"/>
    </row>
    <row r="39117" spans="1:31">
      <c r="A39117">
        <v>98782</v>
      </c>
      <c r="B39117" t="s">
        <v>33050</v>
      </c>
      <c r="C39117" t="e">
        <v>#N/A</v>
      </c>
      <c r="D39117" t="e">
        <v>#N/A</v>
      </c>
      <c r="E39117"/>
      <c r="F39117"/>
      <c r="G39117"/>
      <c r="H39117"/>
      <c r="I39117"/>
      <c r="J39117"/>
      <c r="U39117" s="43"/>
      <c r="AE39117"/>
    </row>
    <row r="39118" spans="1:31">
      <c r="A39118">
        <v>98790</v>
      </c>
      <c r="B39118" t="s">
        <v>33051</v>
      </c>
      <c r="C39118" t="e">
        <v>#N/A</v>
      </c>
      <c r="D39118" t="e">
        <v>#N/A</v>
      </c>
      <c r="E39118"/>
      <c r="F39118"/>
      <c r="G39118"/>
      <c r="H39118"/>
      <c r="I39118"/>
      <c r="J39118"/>
      <c r="U39118" s="43"/>
      <c r="AE39118"/>
    </row>
    <row r="39119" spans="1:31">
      <c r="A39119">
        <v>98735</v>
      </c>
      <c r="B39119" t="s">
        <v>33052</v>
      </c>
      <c r="C39119" t="e">
        <v>#N/A</v>
      </c>
      <c r="D39119" t="e">
        <v>#N/A</v>
      </c>
      <c r="E39119"/>
      <c r="F39119"/>
      <c r="G39119"/>
      <c r="H39119"/>
      <c r="I39119"/>
      <c r="J39119"/>
      <c r="U39119" s="43"/>
      <c r="AE39119"/>
    </row>
    <row r="39120" spans="1:31">
      <c r="A39120">
        <v>98735</v>
      </c>
      <c r="B39120" t="s">
        <v>33053</v>
      </c>
      <c r="C39120" t="e">
        <v>#N/A</v>
      </c>
      <c r="D39120" t="e">
        <v>#N/A</v>
      </c>
      <c r="E39120"/>
      <c r="F39120"/>
      <c r="G39120"/>
      <c r="H39120"/>
      <c r="I39120"/>
      <c r="J39120"/>
      <c r="U39120" s="43"/>
      <c r="AE39120"/>
    </row>
    <row r="39121" spans="1:31">
      <c r="A39121">
        <v>98735</v>
      </c>
      <c r="B39121" t="s">
        <v>33054</v>
      </c>
      <c r="C39121" t="e">
        <v>#N/A</v>
      </c>
      <c r="D39121" t="e">
        <v>#N/A</v>
      </c>
      <c r="E39121"/>
      <c r="F39121"/>
      <c r="G39121"/>
      <c r="H39121"/>
      <c r="I39121"/>
      <c r="J39121"/>
      <c r="U39121" s="43"/>
      <c r="AE39121"/>
    </row>
    <row r="39122" spans="1:31">
      <c r="A39122">
        <v>98735</v>
      </c>
      <c r="B39122" t="s">
        <v>32950</v>
      </c>
      <c r="C39122" t="e">
        <v>#N/A</v>
      </c>
      <c r="D39122" t="e">
        <v>#N/A</v>
      </c>
      <c r="E39122"/>
      <c r="F39122"/>
      <c r="G39122"/>
      <c r="H39122"/>
      <c r="I39122"/>
      <c r="J39122"/>
      <c r="U39122" s="43"/>
      <c r="AE39122"/>
    </row>
    <row r="39123" spans="1:31">
      <c r="A39123">
        <v>98783</v>
      </c>
      <c r="B39123" t="s">
        <v>33055</v>
      </c>
      <c r="C39123" t="e">
        <v>#N/A</v>
      </c>
      <c r="D39123" t="e">
        <v>#N/A</v>
      </c>
      <c r="E39123"/>
      <c r="F39123"/>
      <c r="G39123"/>
      <c r="H39123"/>
      <c r="I39123"/>
      <c r="J39123"/>
      <c r="U39123" s="43"/>
      <c r="AE39123"/>
    </row>
    <row r="39124" spans="1:31">
      <c r="A39124">
        <v>98726</v>
      </c>
      <c r="B39124" t="s">
        <v>33056</v>
      </c>
      <c r="C39124" t="e">
        <v>#N/A</v>
      </c>
      <c r="D39124" t="e">
        <v>#N/A</v>
      </c>
      <c r="E39124"/>
      <c r="F39124"/>
      <c r="G39124"/>
      <c r="H39124"/>
      <c r="I39124"/>
      <c r="J39124"/>
      <c r="U39124" s="43"/>
      <c r="AE39124"/>
    </row>
    <row r="39125" spans="1:31">
      <c r="A39125">
        <v>98727</v>
      </c>
      <c r="B39125" t="s">
        <v>33057</v>
      </c>
      <c r="C39125" t="e">
        <v>#N/A</v>
      </c>
      <c r="D39125" t="e">
        <v>#N/A</v>
      </c>
      <c r="E39125"/>
      <c r="F39125"/>
      <c r="G39125"/>
      <c r="H39125"/>
      <c r="I39125"/>
      <c r="J39125"/>
      <c r="U39125" s="43"/>
      <c r="AE39125"/>
    </row>
    <row r="39126" spans="1:31">
      <c r="A39126">
        <v>98754</v>
      </c>
      <c r="B39126" t="s">
        <v>33058</v>
      </c>
      <c r="C39126" t="e">
        <v>#N/A</v>
      </c>
      <c r="D39126" t="e">
        <v>#N/A</v>
      </c>
      <c r="E39126"/>
      <c r="F39126"/>
      <c r="G39126"/>
      <c r="H39126"/>
      <c r="I39126"/>
      <c r="J39126"/>
      <c r="U39126" s="43"/>
      <c r="AE39126"/>
    </row>
    <row r="39127" spans="1:31">
      <c r="A39127">
        <v>98754</v>
      </c>
      <c r="B39127" t="s">
        <v>33059</v>
      </c>
      <c r="C39127" t="e">
        <v>#N/A</v>
      </c>
      <c r="D39127" t="e">
        <v>#N/A</v>
      </c>
      <c r="E39127"/>
      <c r="F39127"/>
      <c r="G39127"/>
      <c r="H39127"/>
      <c r="I39127"/>
      <c r="J39127"/>
      <c r="U39127" s="43"/>
      <c r="AE39127"/>
    </row>
    <row r="39128" spans="1:31">
      <c r="A39128">
        <v>98754</v>
      </c>
      <c r="B39128" t="s">
        <v>33060</v>
      </c>
      <c r="C39128" t="e">
        <v>#N/A</v>
      </c>
      <c r="D39128" t="e">
        <v>#N/A</v>
      </c>
      <c r="E39128"/>
      <c r="F39128"/>
      <c r="G39128"/>
      <c r="H39128"/>
      <c r="I39128"/>
      <c r="J39128"/>
      <c r="U39128" s="43"/>
      <c r="AE39128"/>
    </row>
    <row r="39129" spans="1:31">
      <c r="A39129">
        <v>98735</v>
      </c>
      <c r="B39129" t="s">
        <v>33061</v>
      </c>
      <c r="C39129" t="e">
        <v>#N/A</v>
      </c>
      <c r="D39129" t="e">
        <v>#N/A</v>
      </c>
      <c r="E39129"/>
      <c r="F39129"/>
      <c r="G39129"/>
      <c r="H39129"/>
      <c r="I39129"/>
      <c r="J39129"/>
      <c r="U39129" s="43"/>
      <c r="AE39129"/>
    </row>
    <row r="39130" spans="1:31">
      <c r="A39130">
        <v>98735</v>
      </c>
      <c r="B39130" t="s">
        <v>33062</v>
      </c>
      <c r="C39130" t="e">
        <v>#N/A</v>
      </c>
      <c r="D39130" t="e">
        <v>#N/A</v>
      </c>
      <c r="E39130"/>
      <c r="F39130"/>
      <c r="G39130"/>
      <c r="H39130"/>
      <c r="I39130"/>
      <c r="J39130"/>
      <c r="U39130" s="43"/>
      <c r="AE39130"/>
    </row>
    <row r="39131" spans="1:31">
      <c r="A39131">
        <v>98735</v>
      </c>
      <c r="B39131" t="s">
        <v>33063</v>
      </c>
      <c r="C39131" t="e">
        <v>#N/A</v>
      </c>
      <c r="D39131" t="e">
        <v>#N/A</v>
      </c>
      <c r="E39131"/>
      <c r="F39131"/>
      <c r="G39131"/>
      <c r="H39131"/>
      <c r="I39131"/>
      <c r="J39131"/>
      <c r="U39131" s="43"/>
      <c r="AE39131"/>
    </row>
    <row r="39132" spans="1:31">
      <c r="A39132">
        <v>98735</v>
      </c>
      <c r="B39132" t="s">
        <v>33064</v>
      </c>
      <c r="C39132" t="e">
        <v>#N/A</v>
      </c>
      <c r="D39132" t="e">
        <v>#N/A</v>
      </c>
      <c r="E39132"/>
      <c r="F39132"/>
      <c r="G39132"/>
      <c r="H39132"/>
      <c r="I39132"/>
      <c r="J39132"/>
      <c r="U39132" s="43"/>
      <c r="AE39132"/>
    </row>
    <row r="39133" spans="1:31">
      <c r="A39133">
        <v>98784</v>
      </c>
      <c r="B39133" t="s">
        <v>33065</v>
      </c>
      <c r="C39133" t="e">
        <v>#N/A</v>
      </c>
      <c r="D39133" t="e">
        <v>#N/A</v>
      </c>
      <c r="E39133"/>
      <c r="F39133"/>
      <c r="G39133"/>
      <c r="H39133"/>
      <c r="I39133"/>
      <c r="J39133"/>
      <c r="U39133" s="43"/>
      <c r="AE39133"/>
    </row>
    <row r="39134" spans="1:31">
      <c r="A39134">
        <v>98744</v>
      </c>
      <c r="B39134" t="s">
        <v>33066</v>
      </c>
      <c r="C39134" t="e">
        <v>#N/A</v>
      </c>
      <c r="D39134" t="e">
        <v>#N/A</v>
      </c>
      <c r="E39134"/>
      <c r="F39134"/>
      <c r="G39134"/>
      <c r="H39134"/>
      <c r="I39134"/>
      <c r="J39134"/>
      <c r="U39134" s="43"/>
      <c r="AE39134"/>
    </row>
    <row r="39135" spans="1:31">
      <c r="A39135">
        <v>98747</v>
      </c>
      <c r="B39135" t="s">
        <v>33067</v>
      </c>
      <c r="C39135" t="e">
        <v>#N/A</v>
      </c>
      <c r="D39135" t="e">
        <v>#N/A</v>
      </c>
      <c r="E39135"/>
      <c r="F39135"/>
      <c r="G39135"/>
      <c r="H39135"/>
      <c r="I39135"/>
      <c r="J39135"/>
      <c r="U39135" s="43"/>
      <c r="AE39135"/>
    </row>
    <row r="39136" spans="1:31">
      <c r="A39136">
        <v>98745</v>
      </c>
      <c r="B39136" t="s">
        <v>33068</v>
      </c>
      <c r="C39136" t="e">
        <v>#N/A</v>
      </c>
      <c r="D39136" t="e">
        <v>#N/A</v>
      </c>
      <c r="E39136"/>
      <c r="F39136"/>
      <c r="G39136"/>
      <c r="H39136"/>
      <c r="I39136"/>
      <c r="J39136"/>
      <c r="U39136" s="43"/>
      <c r="AE39136"/>
    </row>
    <row r="39137" spans="1:31">
      <c r="A39137">
        <v>98745</v>
      </c>
      <c r="B39137" t="s">
        <v>33069</v>
      </c>
      <c r="C39137" t="e">
        <v>#N/A</v>
      </c>
      <c r="D39137" t="e">
        <v>#N/A</v>
      </c>
      <c r="E39137"/>
      <c r="F39137"/>
      <c r="G39137"/>
      <c r="H39137"/>
      <c r="I39137"/>
      <c r="J39137"/>
      <c r="U39137" s="43"/>
      <c r="AE39137"/>
    </row>
    <row r="39138" spans="1:31">
      <c r="A39138">
        <v>98745</v>
      </c>
      <c r="B39138" t="s">
        <v>33070</v>
      </c>
      <c r="C39138" t="e">
        <v>#N/A</v>
      </c>
      <c r="D39138" t="e">
        <v>#N/A</v>
      </c>
      <c r="E39138"/>
      <c r="F39138"/>
      <c r="G39138"/>
      <c r="H39138"/>
      <c r="I39138"/>
      <c r="J39138"/>
      <c r="U39138" s="43"/>
      <c r="AE39138"/>
    </row>
    <row r="39139" spans="1:31">
      <c r="A39139">
        <v>98745</v>
      </c>
      <c r="B39139" t="s">
        <v>33071</v>
      </c>
      <c r="C39139" t="e">
        <v>#N/A</v>
      </c>
      <c r="D39139" t="e">
        <v>#N/A</v>
      </c>
      <c r="E39139"/>
      <c r="F39139"/>
      <c r="G39139"/>
      <c r="H39139"/>
      <c r="I39139"/>
      <c r="J39139"/>
      <c r="U39139" s="43"/>
      <c r="AE39139"/>
    </row>
    <row r="39140" spans="1:31">
      <c r="A39140">
        <v>98746</v>
      </c>
      <c r="B39140" t="s">
        <v>33072</v>
      </c>
      <c r="C39140" t="e">
        <v>#N/A</v>
      </c>
      <c r="D39140" t="e">
        <v>#N/A</v>
      </c>
      <c r="E39140"/>
      <c r="F39140"/>
      <c r="G39140"/>
      <c r="H39140"/>
      <c r="I39140"/>
      <c r="J39140"/>
      <c r="U39140" s="43"/>
      <c r="AE39140"/>
    </row>
    <row r="39141" spans="1:31">
      <c r="A39141">
        <v>98746</v>
      </c>
      <c r="B39141" t="s">
        <v>33073</v>
      </c>
      <c r="C39141" t="e">
        <v>#N/A</v>
      </c>
      <c r="D39141" t="e">
        <v>#N/A</v>
      </c>
      <c r="E39141"/>
      <c r="F39141"/>
      <c r="G39141"/>
      <c r="H39141"/>
      <c r="I39141"/>
      <c r="J39141"/>
      <c r="U39141" s="43"/>
      <c r="AE39141"/>
    </row>
    <row r="39142" spans="1:31">
      <c r="A39142">
        <v>98735</v>
      </c>
      <c r="B39142" t="s">
        <v>33074</v>
      </c>
      <c r="C39142" t="e">
        <v>#N/A</v>
      </c>
      <c r="D39142" t="e">
        <v>#N/A</v>
      </c>
      <c r="E39142"/>
      <c r="F39142"/>
      <c r="G39142"/>
      <c r="H39142"/>
      <c r="I39142"/>
      <c r="J39142"/>
      <c r="U39142" s="43"/>
      <c r="AE39142"/>
    </row>
    <row r="39143" spans="1:31">
      <c r="A39143">
        <v>98811</v>
      </c>
      <c r="B39143" t="s">
        <v>33075</v>
      </c>
      <c r="C39143" t="e">
        <v>#N/A</v>
      </c>
      <c r="D39143" t="e">
        <v>#N/A</v>
      </c>
      <c r="E39143"/>
      <c r="F39143"/>
      <c r="G39143"/>
      <c r="H39143"/>
      <c r="I39143"/>
      <c r="J39143"/>
      <c r="U39143" s="43"/>
      <c r="AE39143"/>
    </row>
    <row r="39144" spans="1:31">
      <c r="A39144">
        <v>98812</v>
      </c>
      <c r="B39144" t="s">
        <v>33076</v>
      </c>
      <c r="C39144" t="e">
        <v>#N/A</v>
      </c>
      <c r="D39144" t="e">
        <v>#N/A</v>
      </c>
      <c r="E39144"/>
      <c r="F39144"/>
      <c r="G39144"/>
      <c r="H39144"/>
      <c r="I39144"/>
      <c r="J39144"/>
      <c r="U39144" s="43"/>
      <c r="AE39144"/>
    </row>
    <row r="39145" spans="1:31">
      <c r="A39145">
        <v>98870</v>
      </c>
      <c r="B39145" t="s">
        <v>33077</v>
      </c>
      <c r="C39145" t="e">
        <v>#N/A</v>
      </c>
      <c r="D39145" t="e">
        <v>#N/A</v>
      </c>
      <c r="E39145"/>
      <c r="F39145"/>
      <c r="G39145"/>
      <c r="H39145"/>
      <c r="I39145"/>
      <c r="J39145"/>
      <c r="U39145" s="43"/>
      <c r="AE39145"/>
    </row>
    <row r="39146" spans="1:31">
      <c r="A39146">
        <v>98813</v>
      </c>
      <c r="B39146" t="s">
        <v>33078</v>
      </c>
      <c r="C39146" t="e">
        <v>#N/A</v>
      </c>
      <c r="D39146" t="e">
        <v>#N/A</v>
      </c>
      <c r="E39146"/>
      <c r="F39146"/>
      <c r="G39146"/>
      <c r="H39146"/>
      <c r="I39146"/>
      <c r="J39146"/>
      <c r="U39146" s="43"/>
      <c r="AE39146"/>
    </row>
    <row r="39147" spans="1:31">
      <c r="A39147">
        <v>98830</v>
      </c>
      <c r="B39147" t="s">
        <v>33079</v>
      </c>
      <c r="C39147" t="e">
        <v>#N/A</v>
      </c>
      <c r="D39147" t="e">
        <v>#N/A</v>
      </c>
      <c r="E39147"/>
      <c r="F39147"/>
      <c r="G39147"/>
      <c r="H39147"/>
      <c r="I39147"/>
      <c r="J39147"/>
      <c r="U39147" s="43"/>
      <c r="AE39147"/>
    </row>
    <row r="39148" spans="1:31">
      <c r="A39148">
        <v>98835</v>
      </c>
      <c r="B39148" t="s">
        <v>33079</v>
      </c>
      <c r="C39148" t="e">
        <v>#N/A</v>
      </c>
      <c r="D39148" t="e">
        <v>#N/A</v>
      </c>
      <c r="E39148"/>
      <c r="F39148"/>
      <c r="G39148"/>
      <c r="H39148"/>
      <c r="I39148"/>
      <c r="J39148"/>
      <c r="U39148" s="43"/>
      <c r="AE39148"/>
    </row>
    <row r="39149" spans="1:31">
      <c r="A39149">
        <v>98836</v>
      </c>
      <c r="B39149" t="s">
        <v>33080</v>
      </c>
      <c r="C39149" t="e">
        <v>#N/A</v>
      </c>
      <c r="D39149" t="e">
        <v>#N/A</v>
      </c>
      <c r="E39149"/>
      <c r="F39149"/>
      <c r="G39149"/>
      <c r="H39149"/>
      <c r="I39149"/>
      <c r="J39149"/>
      <c r="U39149" s="43"/>
      <c r="AE39149"/>
    </row>
    <row r="39150" spans="1:31">
      <c r="A39150">
        <v>98837</v>
      </c>
      <c r="B39150" t="s">
        <v>33079</v>
      </c>
      <c r="C39150" t="e">
        <v>#N/A</v>
      </c>
      <c r="D39150" t="e">
        <v>#N/A</v>
      </c>
      <c r="E39150"/>
      <c r="F39150"/>
      <c r="G39150"/>
      <c r="H39150"/>
      <c r="I39150"/>
      <c r="J39150"/>
      <c r="U39150" s="43"/>
      <c r="AE39150"/>
    </row>
    <row r="39151" spans="1:31">
      <c r="A39151">
        <v>98839</v>
      </c>
      <c r="B39151" t="s">
        <v>33079</v>
      </c>
      <c r="C39151" t="e">
        <v>#N/A</v>
      </c>
      <c r="D39151" t="e">
        <v>#N/A</v>
      </c>
      <c r="E39151"/>
      <c r="F39151"/>
      <c r="G39151"/>
      <c r="H39151"/>
      <c r="I39151"/>
      <c r="J39151"/>
      <c r="U39151" s="43"/>
      <c r="AE39151"/>
    </row>
    <row r="39152" spans="1:31">
      <c r="A39152">
        <v>98881</v>
      </c>
      <c r="B39152" t="s">
        <v>33081</v>
      </c>
      <c r="C39152" t="e">
        <v>#N/A</v>
      </c>
      <c r="D39152" t="e">
        <v>#N/A</v>
      </c>
      <c r="E39152"/>
      <c r="F39152"/>
      <c r="G39152"/>
      <c r="H39152"/>
      <c r="I39152"/>
      <c r="J39152"/>
      <c r="U39152" s="43"/>
      <c r="AE39152"/>
    </row>
    <row r="39153" spans="1:31">
      <c r="A39153">
        <v>98815</v>
      </c>
      <c r="B39153" t="s">
        <v>33082</v>
      </c>
      <c r="C39153" t="e">
        <v>#N/A</v>
      </c>
      <c r="D39153" t="e">
        <v>#N/A</v>
      </c>
      <c r="E39153"/>
      <c r="F39153"/>
      <c r="G39153"/>
      <c r="H39153"/>
      <c r="I39153"/>
      <c r="J39153"/>
      <c r="U39153" s="43"/>
      <c r="AE39153"/>
    </row>
    <row r="39154" spans="1:31">
      <c r="A39154">
        <v>98816</v>
      </c>
      <c r="B39154" t="s">
        <v>33083</v>
      </c>
      <c r="C39154" t="e">
        <v>#N/A</v>
      </c>
      <c r="D39154" t="e">
        <v>#N/A</v>
      </c>
      <c r="E39154"/>
      <c r="F39154"/>
      <c r="G39154"/>
      <c r="H39154"/>
      <c r="I39154"/>
      <c r="J39154"/>
      <c r="U39154" s="43"/>
      <c r="AE39154"/>
    </row>
    <row r="39155" spans="1:31">
      <c r="A39155">
        <v>98838</v>
      </c>
      <c r="B39155" t="s">
        <v>33084</v>
      </c>
      <c r="C39155" t="e">
        <v>#N/A</v>
      </c>
      <c r="D39155" t="e">
        <v>#N/A</v>
      </c>
      <c r="E39155"/>
      <c r="F39155"/>
      <c r="G39155"/>
      <c r="H39155"/>
      <c r="I39155"/>
      <c r="J39155"/>
      <c r="U39155" s="43"/>
      <c r="AE39155"/>
    </row>
    <row r="39156" spans="1:31">
      <c r="A39156">
        <v>98832</v>
      </c>
      <c r="B39156" t="s">
        <v>33085</v>
      </c>
      <c r="C39156" t="e">
        <v>#N/A</v>
      </c>
      <c r="D39156" t="e">
        <v>#N/A</v>
      </c>
      <c r="E39156"/>
      <c r="F39156"/>
      <c r="G39156"/>
      <c r="H39156"/>
      <c r="I39156"/>
      <c r="J39156"/>
      <c r="U39156" s="43"/>
      <c r="AE39156"/>
    </row>
    <row r="39157" spans="1:31">
      <c r="A39157">
        <v>98817</v>
      </c>
      <c r="B39157" t="s">
        <v>33086</v>
      </c>
      <c r="C39157" t="e">
        <v>#N/A</v>
      </c>
      <c r="D39157" t="e">
        <v>#N/A</v>
      </c>
      <c r="E39157"/>
      <c r="F39157"/>
      <c r="G39157"/>
      <c r="H39157"/>
      <c r="I39157"/>
      <c r="J39157"/>
      <c r="U39157" s="43"/>
      <c r="AE39157"/>
    </row>
    <row r="39158" spans="1:31">
      <c r="A39158">
        <v>98859</v>
      </c>
      <c r="B39158" t="s">
        <v>33087</v>
      </c>
      <c r="C39158" t="e">
        <v>#N/A</v>
      </c>
      <c r="D39158" t="e">
        <v>#N/A</v>
      </c>
      <c r="E39158"/>
      <c r="F39158"/>
      <c r="G39158"/>
      <c r="H39158"/>
      <c r="I39158"/>
      <c r="J39158"/>
      <c r="U39158" s="43"/>
      <c r="AE39158"/>
    </row>
    <row r="39159" spans="1:31">
      <c r="A39159">
        <v>98860</v>
      </c>
      <c r="B39159" t="s">
        <v>33087</v>
      </c>
      <c r="C39159" t="e">
        <v>#N/A</v>
      </c>
      <c r="D39159" t="e">
        <v>#N/A</v>
      </c>
      <c r="E39159"/>
      <c r="F39159"/>
      <c r="G39159"/>
      <c r="H39159"/>
      <c r="I39159"/>
      <c r="J39159"/>
      <c r="U39159" s="43"/>
      <c r="AE39159"/>
    </row>
    <row r="39160" spans="1:31">
      <c r="A39160">
        <v>98850</v>
      </c>
      <c r="B39160" t="s">
        <v>33088</v>
      </c>
      <c r="C39160" t="e">
        <v>#N/A</v>
      </c>
      <c r="D39160" t="e">
        <v>#N/A</v>
      </c>
      <c r="E39160"/>
      <c r="F39160"/>
      <c r="G39160"/>
      <c r="H39160"/>
      <c r="I39160"/>
      <c r="J39160"/>
      <c r="U39160" s="43"/>
      <c r="AE39160"/>
    </row>
    <row r="39161" spans="1:31">
      <c r="A39161">
        <v>98880</v>
      </c>
      <c r="B39161" t="s">
        <v>33089</v>
      </c>
      <c r="C39161" t="e">
        <v>#N/A</v>
      </c>
      <c r="D39161" t="e">
        <v>#N/A</v>
      </c>
      <c r="E39161"/>
      <c r="F39161"/>
      <c r="G39161"/>
      <c r="H39161"/>
      <c r="I39161"/>
      <c r="J39161"/>
      <c r="U39161" s="43"/>
      <c r="AE39161"/>
    </row>
    <row r="39162" spans="1:31">
      <c r="A39162">
        <v>98820</v>
      </c>
      <c r="B39162" t="s">
        <v>33090</v>
      </c>
      <c r="C39162" t="e">
        <v>#N/A</v>
      </c>
      <c r="D39162" t="e">
        <v>#N/A</v>
      </c>
      <c r="E39162"/>
      <c r="F39162"/>
      <c r="G39162"/>
      <c r="H39162"/>
      <c r="I39162"/>
      <c r="J39162"/>
      <c r="U39162" s="43"/>
      <c r="AE39162"/>
    </row>
    <row r="39163" spans="1:31">
      <c r="A39163">
        <v>98884</v>
      </c>
      <c r="B39163" t="s">
        <v>33091</v>
      </c>
      <c r="C39163" t="e">
        <v>#N/A</v>
      </c>
      <c r="D39163" t="e">
        <v>#N/A</v>
      </c>
      <c r="E39163"/>
      <c r="F39163"/>
      <c r="G39163"/>
      <c r="H39163"/>
      <c r="I39163"/>
      <c r="J39163"/>
      <c r="U39163" s="43"/>
      <c r="AE39163"/>
    </row>
    <row r="39164" spans="1:31">
      <c r="A39164">
        <v>98885</v>
      </c>
      <c r="B39164" t="s">
        <v>33092</v>
      </c>
      <c r="C39164" t="e">
        <v>#N/A</v>
      </c>
      <c r="D39164" t="e">
        <v>#N/A</v>
      </c>
      <c r="E39164"/>
      <c r="F39164"/>
      <c r="G39164"/>
      <c r="H39164"/>
      <c r="I39164"/>
      <c r="J39164"/>
      <c r="U39164" s="43"/>
      <c r="AE39164"/>
    </row>
    <row r="39165" spans="1:31">
      <c r="A39165">
        <v>98828</v>
      </c>
      <c r="B39165" t="s">
        <v>33093</v>
      </c>
      <c r="C39165" t="e">
        <v>#N/A</v>
      </c>
      <c r="D39165" t="e">
        <v>#N/A</v>
      </c>
      <c r="E39165"/>
      <c r="F39165"/>
      <c r="G39165"/>
      <c r="H39165"/>
      <c r="I39165"/>
      <c r="J39165"/>
      <c r="U39165" s="43"/>
      <c r="AE39165"/>
    </row>
    <row r="39166" spans="1:31">
      <c r="A39166">
        <v>98878</v>
      </c>
      <c r="B39166" t="s">
        <v>33094</v>
      </c>
      <c r="C39166" t="e">
        <v>#N/A</v>
      </c>
      <c r="D39166" t="e">
        <v>#N/A</v>
      </c>
      <c r="E39166"/>
      <c r="F39166"/>
      <c r="G39166"/>
      <c r="H39166"/>
      <c r="I39166"/>
      <c r="J39166"/>
      <c r="U39166" s="43"/>
      <c r="AE39166"/>
    </row>
    <row r="39167" spans="1:31">
      <c r="A39167">
        <v>98819</v>
      </c>
      <c r="B39167" t="s">
        <v>33095</v>
      </c>
      <c r="C39167" t="e">
        <v>#N/A</v>
      </c>
      <c r="D39167" t="e">
        <v>#N/A</v>
      </c>
      <c r="E39167"/>
      <c r="F39167"/>
      <c r="G39167"/>
      <c r="H39167"/>
      <c r="I39167"/>
      <c r="J39167"/>
      <c r="U39167" s="43"/>
      <c r="AE39167"/>
    </row>
    <row r="39168" spans="1:31">
      <c r="A39168">
        <v>98809</v>
      </c>
      <c r="B39168" t="s">
        <v>23597</v>
      </c>
      <c r="C39168" t="e">
        <v>#N/A</v>
      </c>
      <c r="D39168" t="e">
        <v>#N/A</v>
      </c>
      <c r="E39168"/>
      <c r="F39168"/>
      <c r="G39168"/>
      <c r="H39168"/>
      <c r="I39168"/>
      <c r="J39168"/>
      <c r="U39168" s="43"/>
      <c r="AE39168"/>
    </row>
    <row r="39169" spans="1:31">
      <c r="A39169">
        <v>98810</v>
      </c>
      <c r="B39169" t="s">
        <v>23597</v>
      </c>
      <c r="C39169" t="e">
        <v>#N/A</v>
      </c>
      <c r="D39169" t="e">
        <v>#N/A</v>
      </c>
      <c r="E39169"/>
      <c r="F39169"/>
      <c r="G39169"/>
      <c r="H39169"/>
      <c r="I39169"/>
      <c r="J39169"/>
      <c r="U39169" s="43"/>
      <c r="AE39169"/>
    </row>
    <row r="39170" spans="1:31">
      <c r="A39170">
        <v>98874</v>
      </c>
      <c r="B39170" t="s">
        <v>33096</v>
      </c>
      <c r="C39170" t="e">
        <v>#N/A</v>
      </c>
      <c r="D39170" t="e">
        <v>#N/A</v>
      </c>
      <c r="E39170"/>
      <c r="F39170"/>
      <c r="G39170"/>
      <c r="H39170"/>
      <c r="I39170"/>
      <c r="J39170"/>
      <c r="U39170" s="43"/>
      <c r="AE39170"/>
    </row>
    <row r="39171" spans="1:31">
      <c r="A39171">
        <v>98875</v>
      </c>
      <c r="B39171" t="s">
        <v>33097</v>
      </c>
      <c r="C39171" t="e">
        <v>#N/A</v>
      </c>
      <c r="D39171" t="e">
        <v>#N/A</v>
      </c>
      <c r="E39171"/>
      <c r="F39171"/>
      <c r="G39171"/>
      <c r="H39171"/>
      <c r="I39171"/>
      <c r="J39171"/>
      <c r="U39171" s="43"/>
      <c r="AE39171"/>
    </row>
    <row r="39172" spans="1:31">
      <c r="A39172">
        <v>98876</v>
      </c>
      <c r="B39172" t="s">
        <v>33098</v>
      </c>
      <c r="C39172" t="e">
        <v>#N/A</v>
      </c>
      <c r="D39172" t="e">
        <v>#N/A</v>
      </c>
      <c r="E39172"/>
      <c r="F39172"/>
      <c r="G39172"/>
      <c r="H39172"/>
      <c r="I39172"/>
      <c r="J39172"/>
      <c r="U39172" s="43"/>
      <c r="AE39172"/>
    </row>
    <row r="39173" spans="1:31">
      <c r="A39173">
        <v>98800</v>
      </c>
      <c r="B39173" t="s">
        <v>33099</v>
      </c>
      <c r="C39173" t="e">
        <v>#N/A</v>
      </c>
      <c r="D39173" t="e">
        <v>#N/A</v>
      </c>
      <c r="E39173"/>
      <c r="F39173"/>
      <c r="G39173"/>
      <c r="H39173"/>
      <c r="I39173"/>
      <c r="J39173"/>
      <c r="U39173" s="43"/>
      <c r="AE39173"/>
    </row>
    <row r="39174" spans="1:31">
      <c r="A39174">
        <v>98821</v>
      </c>
      <c r="B39174" t="s">
        <v>33100</v>
      </c>
      <c r="C39174" t="e">
        <v>#N/A</v>
      </c>
      <c r="D39174" t="e">
        <v>#N/A</v>
      </c>
      <c r="E39174"/>
      <c r="F39174"/>
      <c r="G39174"/>
      <c r="H39174"/>
      <c r="I39174"/>
      <c r="J39174"/>
      <c r="U39174" s="43"/>
      <c r="AE39174"/>
    </row>
    <row r="39175" spans="1:31">
      <c r="A39175">
        <v>98814</v>
      </c>
      <c r="B39175" t="s">
        <v>33101</v>
      </c>
      <c r="C39175" t="e">
        <v>#N/A</v>
      </c>
      <c r="D39175" t="e">
        <v>#N/A</v>
      </c>
      <c r="E39175"/>
      <c r="F39175"/>
      <c r="G39175"/>
      <c r="H39175"/>
      <c r="I39175"/>
      <c r="J39175"/>
      <c r="U39175" s="43"/>
      <c r="AE39175"/>
    </row>
    <row r="39176" spans="1:31">
      <c r="A39176">
        <v>98840</v>
      </c>
      <c r="B39176" t="s">
        <v>33103</v>
      </c>
      <c r="C39176" t="e">
        <v>#N/A</v>
      </c>
      <c r="D39176" t="e">
        <v>#N/A</v>
      </c>
      <c r="E39176"/>
      <c r="F39176"/>
      <c r="G39176"/>
      <c r="H39176"/>
      <c r="I39176"/>
      <c r="J39176"/>
      <c r="U39176" s="43"/>
      <c r="AE39176"/>
    </row>
    <row r="39177" spans="1:31">
      <c r="A39177">
        <v>98889</v>
      </c>
      <c r="B39177" t="s">
        <v>33102</v>
      </c>
      <c r="C39177" t="e">
        <v>#N/A</v>
      </c>
      <c r="D39177" t="e">
        <v>#N/A</v>
      </c>
      <c r="E39177"/>
      <c r="F39177"/>
      <c r="G39177"/>
      <c r="H39177"/>
      <c r="I39177"/>
      <c r="J39177"/>
      <c r="U39177" s="43"/>
      <c r="AE39177"/>
    </row>
    <row r="39178" spans="1:31">
      <c r="A39178">
        <v>98890</v>
      </c>
      <c r="B39178" t="s">
        <v>33102</v>
      </c>
      <c r="C39178" t="e">
        <v>#N/A</v>
      </c>
      <c r="D39178" t="e">
        <v>#N/A</v>
      </c>
      <c r="E39178"/>
      <c r="F39178"/>
      <c r="G39178"/>
      <c r="H39178"/>
      <c r="I39178"/>
      <c r="J39178"/>
      <c r="U39178" s="43"/>
      <c r="AE39178"/>
    </row>
    <row r="39179" spans="1:31">
      <c r="A39179">
        <v>98822</v>
      </c>
      <c r="B39179" t="s">
        <v>33104</v>
      </c>
      <c r="C39179" t="e">
        <v>#N/A</v>
      </c>
      <c r="D39179" t="e">
        <v>#N/A</v>
      </c>
      <c r="E39179"/>
      <c r="F39179"/>
      <c r="G39179"/>
      <c r="H39179"/>
      <c r="I39179"/>
      <c r="J39179"/>
      <c r="U39179" s="43"/>
      <c r="AE39179"/>
    </row>
    <row r="39180" spans="1:31">
      <c r="A39180">
        <v>98823</v>
      </c>
      <c r="B39180" t="s">
        <v>33105</v>
      </c>
      <c r="C39180" t="e">
        <v>#N/A</v>
      </c>
      <c r="D39180" t="e">
        <v>#N/A</v>
      </c>
      <c r="E39180"/>
      <c r="F39180"/>
      <c r="G39180"/>
      <c r="H39180"/>
      <c r="I39180"/>
      <c r="J39180"/>
      <c r="U39180" s="43"/>
      <c r="AE39180"/>
    </row>
    <row r="39181" spans="1:31">
      <c r="A39181">
        <v>98824</v>
      </c>
      <c r="B39181" t="s">
        <v>33106</v>
      </c>
      <c r="C39181" t="e">
        <v>#N/A</v>
      </c>
      <c r="D39181" t="e">
        <v>#N/A</v>
      </c>
      <c r="E39181"/>
      <c r="F39181"/>
      <c r="G39181"/>
      <c r="H39181"/>
      <c r="I39181"/>
      <c r="J39181"/>
      <c r="U39181" s="43"/>
      <c r="AE39181"/>
    </row>
    <row r="39182" spans="1:31">
      <c r="A39182">
        <v>98825</v>
      </c>
      <c r="B39182" t="s">
        <v>33107</v>
      </c>
      <c r="C39182" t="e">
        <v>#N/A</v>
      </c>
      <c r="D39182" t="e">
        <v>#N/A</v>
      </c>
      <c r="E39182"/>
      <c r="F39182"/>
      <c r="G39182"/>
      <c r="H39182"/>
      <c r="I39182"/>
      <c r="J39182"/>
      <c r="U39182" s="43"/>
      <c r="AE39182"/>
    </row>
    <row r="39183" spans="1:31">
      <c r="A39183">
        <v>98826</v>
      </c>
      <c r="B39183" t="s">
        <v>33108</v>
      </c>
      <c r="C39183" t="e">
        <v>#N/A</v>
      </c>
      <c r="D39183" t="e">
        <v>#N/A</v>
      </c>
      <c r="E39183"/>
      <c r="F39183"/>
      <c r="G39183"/>
      <c r="H39183"/>
      <c r="I39183"/>
      <c r="J39183"/>
      <c r="U39183" s="43"/>
      <c r="AE39183"/>
    </row>
    <row r="39184" spans="1:31">
      <c r="A39184">
        <v>98827</v>
      </c>
      <c r="B39184" t="s">
        <v>33109</v>
      </c>
      <c r="C39184" t="e">
        <v>#N/A</v>
      </c>
      <c r="D39184" t="e">
        <v>#N/A</v>
      </c>
      <c r="E39184"/>
      <c r="F39184"/>
      <c r="G39184"/>
      <c r="H39184"/>
      <c r="I39184"/>
      <c r="J39184"/>
      <c r="U39184" s="43"/>
      <c r="AE39184"/>
    </row>
    <row r="39185" spans="1:31">
      <c r="A39185">
        <v>98877</v>
      </c>
      <c r="B39185" t="s">
        <v>33110</v>
      </c>
      <c r="C39185" t="e">
        <v>#N/A</v>
      </c>
      <c r="D39185" t="e">
        <v>#N/A</v>
      </c>
      <c r="E39185"/>
      <c r="F39185"/>
      <c r="G39185"/>
      <c r="H39185"/>
      <c r="I39185"/>
      <c r="J39185"/>
      <c r="U39185" s="43"/>
      <c r="AE39185"/>
    </row>
    <row r="39186" spans="1:31">
      <c r="A39186">
        <v>98882</v>
      </c>
      <c r="B39186" t="s">
        <v>33111</v>
      </c>
      <c r="C39186" t="e">
        <v>#N/A</v>
      </c>
      <c r="D39186" t="e">
        <v>#N/A</v>
      </c>
      <c r="E39186"/>
      <c r="F39186"/>
      <c r="G39186"/>
      <c r="H39186"/>
      <c r="I39186"/>
      <c r="J39186"/>
      <c r="U39186" s="43"/>
      <c r="AE39186"/>
    </row>
    <row r="39187" spans="1:31">
      <c r="A39187">
        <v>98829</v>
      </c>
      <c r="B39187" t="s">
        <v>33112</v>
      </c>
      <c r="C39187" t="e">
        <v>#N/A</v>
      </c>
      <c r="D39187" t="e">
        <v>#N/A</v>
      </c>
      <c r="E39187"/>
      <c r="F39187"/>
      <c r="G39187"/>
      <c r="H39187"/>
      <c r="I39187"/>
      <c r="J39187"/>
      <c r="U39187" s="43"/>
      <c r="AE39187"/>
    </row>
    <row r="39188" spans="1:31">
      <c r="A39188">
        <v>98831</v>
      </c>
      <c r="B39188" t="s">
        <v>33113</v>
      </c>
      <c r="C39188" t="e">
        <v>#N/A</v>
      </c>
      <c r="D39188" t="e">
        <v>#N/A</v>
      </c>
      <c r="E39188"/>
      <c r="F39188"/>
      <c r="G39188"/>
      <c r="H39188"/>
      <c r="I39188"/>
      <c r="J39188"/>
      <c r="U39188" s="43"/>
      <c r="AE39188"/>
    </row>
    <row r="39189" spans="1:31">
      <c r="A39189">
        <v>98833</v>
      </c>
      <c r="B39189" t="s">
        <v>33114</v>
      </c>
      <c r="C39189" t="e">
        <v>#N/A</v>
      </c>
      <c r="D39189" t="e">
        <v>#N/A</v>
      </c>
      <c r="E39189"/>
      <c r="F39189"/>
      <c r="G39189"/>
      <c r="H39189"/>
      <c r="I39189"/>
      <c r="J39189"/>
      <c r="U39189" s="43"/>
      <c r="AE39189"/>
    </row>
    <row r="39190" spans="1:31">
      <c r="A39190">
        <v>98883</v>
      </c>
      <c r="B39190" t="s">
        <v>33115</v>
      </c>
      <c r="C39190" t="e">
        <v>#N/A</v>
      </c>
      <c r="D39190" t="e">
        <v>#N/A</v>
      </c>
      <c r="E39190"/>
      <c r="F39190"/>
      <c r="G39190"/>
      <c r="H39190"/>
      <c r="I39190"/>
      <c r="J39190"/>
      <c r="U39190" s="43"/>
      <c r="AE39190"/>
    </row>
    <row r="39191" spans="1:31">
      <c r="A39191">
        <v>98834</v>
      </c>
      <c r="B39191" t="s">
        <v>33116</v>
      </c>
      <c r="C39191" t="e">
        <v>#N/A</v>
      </c>
      <c r="D39191" t="e">
        <v>#N/A</v>
      </c>
      <c r="E39191"/>
      <c r="F39191"/>
      <c r="G39191"/>
      <c r="H39191"/>
      <c r="I39191"/>
      <c r="J39191"/>
      <c r="U39191" s="43"/>
      <c r="AE39191"/>
    </row>
    <row r="39192" spans="1:31">
      <c r="A39192">
        <v>98818</v>
      </c>
      <c r="B39192" t="s">
        <v>33117</v>
      </c>
      <c r="C39192" t="e">
        <v>#N/A</v>
      </c>
      <c r="D39192" t="e">
        <v>#N/A</v>
      </c>
      <c r="E39192"/>
      <c r="F39192"/>
      <c r="G39192"/>
      <c r="H39192"/>
      <c r="I39192"/>
      <c r="J39192"/>
      <c r="U39192" s="43"/>
      <c r="AE39192"/>
    </row>
    <row r="39193" spans="1:31">
      <c r="A39193">
        <v>98799</v>
      </c>
      <c r="B39193" t="s">
        <v>33118</v>
      </c>
      <c r="C39193" t="e">
        <v>#N/A</v>
      </c>
      <c r="D39193" t="e">
        <v>#N/A</v>
      </c>
      <c r="E39193"/>
      <c r="F39193"/>
      <c r="G39193"/>
      <c r="H39193"/>
      <c r="I39193"/>
      <c r="J39193"/>
      <c r="U39193" s="43"/>
      <c r="AE39193"/>
    </row>
    <row r="39194" spans="1:31">
      <c r="A39194">
        <v>98000</v>
      </c>
      <c r="B39194" t="s">
        <v>33119</v>
      </c>
      <c r="C39194" t="e">
        <v>#N/A</v>
      </c>
      <c r="D39194" t="e">
        <v>#N/A</v>
      </c>
      <c r="E39194"/>
      <c r="F39194"/>
      <c r="G39194"/>
      <c r="H39194"/>
      <c r="I39194"/>
      <c r="J39194"/>
      <c r="U39194" s="43"/>
      <c r="AE39194"/>
    </row>
  </sheetData>
  <sheetProtection algorithmName="SHA-512" hashValue="nEGYo1t6M/CczbQiNt2ElKozhTDddnRByzp7zTNMTN3zONOdG9bwjQ54+I1E2r3P6QePkGl13dZjFz2Yyk0EeA==" saltValue="EM2ZVyEQ8trF52cvKLysjQ==" spinCount="100000" sheet="1" objects="1" scenarios="1"/>
  <autoFilter ref="AE1" xr:uid="{E12C5F34-29D7-4ECC-9446-32A2EC003060}"/>
  <mergeCells count="3">
    <mergeCell ref="R5:Y12"/>
    <mergeCell ref="M1:W3"/>
    <mergeCell ref="AB14:AG19"/>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6C00F-0CE6-46DE-9CF3-6559C4E7FC13}">
  <dimension ref="A1:I140"/>
  <sheetViews>
    <sheetView topLeftCell="A15" zoomScale="108" zoomScaleNormal="50" workbookViewId="0">
      <selection activeCell="M37" sqref="M37"/>
    </sheetView>
  </sheetViews>
  <sheetFormatPr baseColWidth="10" defaultColWidth="10.77734375" defaultRowHeight="14.4"/>
  <cols>
    <col min="1" max="1" width="28.77734375" style="443" bestFit="1" customWidth="1"/>
    <col min="2" max="2" width="34.21875" style="43" customWidth="1"/>
    <col min="3" max="3" width="18.77734375" style="43" customWidth="1"/>
    <col min="4" max="9" width="13.5546875" style="43" customWidth="1"/>
    <col min="10" max="16384" width="10.77734375" style="43"/>
  </cols>
  <sheetData>
    <row r="1" spans="2:9" ht="15.6">
      <c r="B1" s="87" t="s">
        <v>128</v>
      </c>
    </row>
    <row r="2" spans="2:9" ht="43.2">
      <c r="B2" s="440" t="s">
        <v>33501</v>
      </c>
      <c r="C2" s="440" t="s">
        <v>33476</v>
      </c>
      <c r="D2" s="440" t="s">
        <v>33494</v>
      </c>
      <c r="E2" s="440" t="s">
        <v>33481</v>
      </c>
      <c r="F2" s="440" t="s">
        <v>33482</v>
      </c>
      <c r="G2" s="440" t="s">
        <v>33489</v>
      </c>
      <c r="H2" s="440" t="s">
        <v>33495</v>
      </c>
      <c r="I2" s="444"/>
    </row>
    <row r="3" spans="2:9">
      <c r="B3" s="445" t="s">
        <v>33484</v>
      </c>
      <c r="C3" s="446">
        <v>59</v>
      </c>
      <c r="D3" s="446"/>
      <c r="E3" s="446">
        <v>27</v>
      </c>
      <c r="F3" s="446"/>
      <c r="G3" s="447"/>
      <c r="H3" s="446"/>
    </row>
    <row r="4" spans="2:9">
      <c r="B4" s="445" t="s">
        <v>33492</v>
      </c>
      <c r="C4" s="446">
        <v>63</v>
      </c>
      <c r="D4" s="446"/>
      <c r="E4" s="446">
        <v>10</v>
      </c>
      <c r="F4" s="446">
        <v>117</v>
      </c>
      <c r="G4" s="446">
        <v>20</v>
      </c>
      <c r="H4" s="446">
        <v>116</v>
      </c>
    </row>
    <row r="5" spans="2:9">
      <c r="B5" s="445" t="s">
        <v>33479</v>
      </c>
      <c r="C5" s="446">
        <v>43</v>
      </c>
      <c r="D5" s="446">
        <v>33</v>
      </c>
      <c r="E5" s="446">
        <v>13</v>
      </c>
      <c r="F5" s="446"/>
      <c r="G5" s="446">
        <v>20</v>
      </c>
      <c r="H5" s="446">
        <v>87</v>
      </c>
    </row>
    <row r="6" spans="2:9">
      <c r="B6" s="445" t="s">
        <v>33478</v>
      </c>
      <c r="C6" s="446">
        <v>81</v>
      </c>
      <c r="D6" s="446">
        <v>76</v>
      </c>
      <c r="E6" s="446">
        <v>51</v>
      </c>
      <c r="F6" s="446">
        <v>128</v>
      </c>
      <c r="G6" s="446">
        <v>136</v>
      </c>
      <c r="H6" s="446">
        <v>128</v>
      </c>
    </row>
    <row r="7" spans="2:9">
      <c r="B7" s="445" t="s">
        <v>33480</v>
      </c>
      <c r="C7" s="446">
        <v>24</v>
      </c>
      <c r="D7" s="446">
        <v>19</v>
      </c>
      <c r="E7" s="446">
        <v>10</v>
      </c>
      <c r="F7" s="446"/>
      <c r="G7" s="446">
        <v>84</v>
      </c>
      <c r="H7" s="446">
        <v>74</v>
      </c>
    </row>
    <row r="8" spans="2:9">
      <c r="B8" s="445" t="s">
        <v>33477</v>
      </c>
      <c r="C8" s="446">
        <v>64</v>
      </c>
      <c r="D8" s="446">
        <v>55</v>
      </c>
      <c r="E8" s="446">
        <v>36</v>
      </c>
      <c r="F8" s="446">
        <v>143</v>
      </c>
      <c r="G8" s="446">
        <v>138</v>
      </c>
      <c r="H8" s="446">
        <v>135</v>
      </c>
    </row>
    <row r="9" spans="2:9">
      <c r="B9" s="445" t="s">
        <v>33491</v>
      </c>
      <c r="C9" s="446">
        <v>21</v>
      </c>
      <c r="D9" s="446">
        <v>19</v>
      </c>
      <c r="E9" s="446">
        <v>9</v>
      </c>
      <c r="F9" s="446"/>
      <c r="G9" s="446">
        <v>50</v>
      </c>
      <c r="H9" s="446">
        <v>22</v>
      </c>
    </row>
    <row r="10" spans="2:9">
      <c r="B10" s="445" t="s">
        <v>33490</v>
      </c>
      <c r="C10" s="446">
        <v>40</v>
      </c>
      <c r="D10" s="446">
        <v>38</v>
      </c>
      <c r="E10" s="446">
        <v>27</v>
      </c>
      <c r="F10" s="446"/>
      <c r="G10" s="446">
        <v>70</v>
      </c>
      <c r="H10" s="446">
        <v>68</v>
      </c>
    </row>
    <row r="11" spans="2:9">
      <c r="B11" s="445" t="s">
        <v>33493</v>
      </c>
      <c r="C11" s="446">
        <v>60</v>
      </c>
      <c r="D11" s="446">
        <v>52</v>
      </c>
      <c r="E11" s="446">
        <v>46</v>
      </c>
      <c r="F11" s="447"/>
      <c r="G11" s="446">
        <v>77</v>
      </c>
      <c r="H11" s="446">
        <v>49</v>
      </c>
    </row>
    <row r="12" spans="2:9">
      <c r="B12" s="445" t="s">
        <v>129</v>
      </c>
      <c r="C12" s="446">
        <v>51</v>
      </c>
      <c r="D12" s="446">
        <v>44</v>
      </c>
      <c r="E12" s="446">
        <v>52</v>
      </c>
      <c r="F12" s="447"/>
      <c r="G12" s="446">
        <v>96</v>
      </c>
      <c r="H12" s="446">
        <v>82</v>
      </c>
    </row>
    <row r="13" spans="2:9">
      <c r="B13" s="180" t="s">
        <v>33597</v>
      </c>
    </row>
    <row r="15" spans="2:9" ht="15.6">
      <c r="B15" s="87" t="s">
        <v>33496</v>
      </c>
      <c r="C15" s="43" t="s">
        <v>33497</v>
      </c>
    </row>
    <row r="16" spans="2:9" ht="16.5" customHeight="1">
      <c r="B16" s="677" t="s">
        <v>33501</v>
      </c>
      <c r="C16" s="677" t="s">
        <v>33502</v>
      </c>
      <c r="D16" s="677" t="s">
        <v>115</v>
      </c>
      <c r="E16" s="677" t="s">
        <v>117</v>
      </c>
      <c r="F16" s="679" t="s">
        <v>119</v>
      </c>
      <c r="G16" s="680"/>
      <c r="H16" s="680"/>
      <c r="I16" s="681"/>
    </row>
    <row r="17" spans="1:9" ht="28.8">
      <c r="B17" s="678"/>
      <c r="C17" s="678"/>
      <c r="D17" s="678"/>
      <c r="E17" s="678"/>
      <c r="F17" s="440" t="s">
        <v>33503</v>
      </c>
      <c r="G17" s="440" t="s">
        <v>33504</v>
      </c>
      <c r="H17" s="440" t="s">
        <v>33505</v>
      </c>
      <c r="I17" s="440" t="s">
        <v>33506</v>
      </c>
    </row>
    <row r="18" spans="1:9">
      <c r="A18" s="443" t="str">
        <f t="shared" ref="A18:A44" si="0">B18&amp;" "&amp;C18</f>
        <v>Tempérée fraiche, sèche Labour complet</v>
      </c>
      <c r="B18" s="445" t="s">
        <v>33479</v>
      </c>
      <c r="C18" s="445" t="s">
        <v>33498</v>
      </c>
      <c r="D18" s="446">
        <v>0.77</v>
      </c>
      <c r="E18" s="448">
        <v>1</v>
      </c>
      <c r="F18" s="446">
        <v>0.95</v>
      </c>
      <c r="G18" s="446">
        <v>1</v>
      </c>
      <c r="H18" s="446">
        <v>1.04</v>
      </c>
      <c r="I18" s="446">
        <v>1.37</v>
      </c>
    </row>
    <row r="19" spans="1:9">
      <c r="A19" s="443" t="str">
        <f t="shared" si="0"/>
        <v>Tempérée fraiche, sèche Labour réduit</v>
      </c>
      <c r="B19" s="445" t="s">
        <v>33479</v>
      </c>
      <c r="C19" s="445" t="s">
        <v>33499</v>
      </c>
      <c r="D19" s="446">
        <v>0.77</v>
      </c>
      <c r="E19" s="448">
        <v>0.98</v>
      </c>
      <c r="F19" s="446">
        <v>0.95</v>
      </c>
      <c r="G19" s="446">
        <v>1</v>
      </c>
      <c r="H19" s="446">
        <v>1.04</v>
      </c>
      <c r="I19" s="446">
        <v>1.37</v>
      </c>
    </row>
    <row r="20" spans="1:9">
      <c r="A20" s="443" t="str">
        <f t="shared" si="0"/>
        <v>Tempérée fraiche, sèche Pas de labour</v>
      </c>
      <c r="B20" s="445" t="s">
        <v>33479</v>
      </c>
      <c r="C20" s="445" t="s">
        <v>33500</v>
      </c>
      <c r="D20" s="446">
        <v>0.77</v>
      </c>
      <c r="E20" s="448">
        <v>1.03</v>
      </c>
      <c r="F20" s="446">
        <v>0.95</v>
      </c>
      <c r="G20" s="446">
        <v>1</v>
      </c>
      <c r="H20" s="446">
        <v>1.04</v>
      </c>
      <c r="I20" s="446">
        <v>1.37</v>
      </c>
    </row>
    <row r="21" spans="1:9">
      <c r="A21" s="443" t="str">
        <f t="shared" si="0"/>
        <v>Tempérée fraiche, humide Labour complet</v>
      </c>
      <c r="B21" s="445" t="s">
        <v>33478</v>
      </c>
      <c r="C21" s="445" t="s">
        <v>33498</v>
      </c>
      <c r="D21" s="446">
        <v>0.7</v>
      </c>
      <c r="E21" s="448">
        <v>1</v>
      </c>
      <c r="F21" s="446">
        <v>0.92</v>
      </c>
      <c r="G21" s="446">
        <v>1</v>
      </c>
      <c r="H21" s="446">
        <v>1.1100000000000001</v>
      </c>
      <c r="I21" s="446">
        <v>1.44</v>
      </c>
    </row>
    <row r="22" spans="1:9">
      <c r="A22" s="443" t="str">
        <f t="shared" si="0"/>
        <v>Tempérée fraiche, humide Labour réduit</v>
      </c>
      <c r="B22" s="445" t="s">
        <v>33478</v>
      </c>
      <c r="C22" s="445" t="s">
        <v>33499</v>
      </c>
      <c r="D22" s="446">
        <v>0.7</v>
      </c>
      <c r="E22" s="448">
        <v>1.04</v>
      </c>
      <c r="F22" s="446">
        <v>0.92</v>
      </c>
      <c r="G22" s="446">
        <v>1</v>
      </c>
      <c r="H22" s="446">
        <v>1.1100000000000001</v>
      </c>
      <c r="I22" s="446">
        <v>1.44</v>
      </c>
    </row>
    <row r="23" spans="1:9">
      <c r="A23" s="443" t="str">
        <f t="shared" si="0"/>
        <v>Tempérée fraiche, humide Pas de labour</v>
      </c>
      <c r="B23" s="445" t="s">
        <v>33478</v>
      </c>
      <c r="C23" s="445" t="s">
        <v>33500</v>
      </c>
      <c r="D23" s="446">
        <v>0.7</v>
      </c>
      <c r="E23" s="448">
        <v>1.0900000000000001</v>
      </c>
      <c r="F23" s="446">
        <v>0.92</v>
      </c>
      <c r="G23" s="446">
        <v>1</v>
      </c>
      <c r="H23" s="446">
        <v>1.1100000000000001</v>
      </c>
      <c r="I23" s="446">
        <v>1.44</v>
      </c>
    </row>
    <row r="24" spans="1:9">
      <c r="A24" s="443" t="str">
        <f t="shared" si="0"/>
        <v>Boreal, dry Labour complet</v>
      </c>
      <c r="B24" s="445" t="s">
        <v>130</v>
      </c>
      <c r="C24" s="445" t="s">
        <v>33498</v>
      </c>
      <c r="D24" s="446">
        <v>0.77</v>
      </c>
      <c r="E24" s="448">
        <v>1</v>
      </c>
      <c r="F24" s="446">
        <v>0.95</v>
      </c>
      <c r="G24" s="446">
        <v>1</v>
      </c>
      <c r="H24" s="446">
        <v>1.04</v>
      </c>
      <c r="I24" s="446">
        <v>1.37</v>
      </c>
    </row>
    <row r="25" spans="1:9">
      <c r="A25" s="443" t="str">
        <f t="shared" si="0"/>
        <v>Boreal, dry Labour réduit</v>
      </c>
      <c r="B25" s="445" t="s">
        <v>130</v>
      </c>
      <c r="C25" s="445" t="s">
        <v>33499</v>
      </c>
      <c r="D25" s="446">
        <v>0.77</v>
      </c>
      <c r="E25" s="448">
        <v>0.98</v>
      </c>
      <c r="F25" s="446">
        <v>0.95</v>
      </c>
      <c r="G25" s="446">
        <v>1</v>
      </c>
      <c r="H25" s="446">
        <v>1.04</v>
      </c>
      <c r="I25" s="446">
        <v>1.37</v>
      </c>
    </row>
    <row r="26" spans="1:9">
      <c r="A26" s="443" t="str">
        <f t="shared" si="0"/>
        <v>Boreal, dry Pas de labour</v>
      </c>
      <c r="B26" s="445" t="s">
        <v>130</v>
      </c>
      <c r="C26" s="445" t="s">
        <v>33500</v>
      </c>
      <c r="D26" s="446">
        <v>0.77</v>
      </c>
      <c r="E26" s="448">
        <v>1.03</v>
      </c>
      <c r="F26" s="446">
        <v>0.95</v>
      </c>
      <c r="G26" s="446">
        <v>1</v>
      </c>
      <c r="H26" s="446">
        <v>1.04</v>
      </c>
      <c r="I26" s="446">
        <v>1.37</v>
      </c>
    </row>
    <row r="27" spans="1:9">
      <c r="A27" s="443" t="str">
        <f t="shared" si="0"/>
        <v>Boreal, moist Labour complet</v>
      </c>
      <c r="B27" s="445" t="s">
        <v>131</v>
      </c>
      <c r="C27" s="445" t="s">
        <v>33498</v>
      </c>
      <c r="D27" s="446">
        <v>0.7</v>
      </c>
      <c r="E27" s="448">
        <v>1</v>
      </c>
      <c r="F27" s="446">
        <v>0.92</v>
      </c>
      <c r="G27" s="446">
        <v>1</v>
      </c>
      <c r="H27" s="446">
        <v>1.1100000000000001</v>
      </c>
      <c r="I27" s="446">
        <v>1.44</v>
      </c>
    </row>
    <row r="28" spans="1:9">
      <c r="A28" s="443" t="str">
        <f t="shared" si="0"/>
        <v>Boreal, moist Labour réduit</v>
      </c>
      <c r="B28" s="445" t="s">
        <v>131</v>
      </c>
      <c r="C28" s="445" t="s">
        <v>33499</v>
      </c>
      <c r="D28" s="446">
        <v>0.7</v>
      </c>
      <c r="E28" s="448">
        <v>1.04</v>
      </c>
      <c r="F28" s="446">
        <v>0.92</v>
      </c>
      <c r="G28" s="446">
        <v>1</v>
      </c>
      <c r="H28" s="446">
        <v>1.1100000000000001</v>
      </c>
      <c r="I28" s="446">
        <v>1.44</v>
      </c>
    </row>
    <row r="29" spans="1:9">
      <c r="A29" s="443" t="str">
        <f t="shared" si="0"/>
        <v>Boreal, moist Pas de labour</v>
      </c>
      <c r="B29" s="445" t="s">
        <v>131</v>
      </c>
      <c r="C29" s="445" t="s">
        <v>33500</v>
      </c>
      <c r="D29" s="446">
        <v>0.7</v>
      </c>
      <c r="E29" s="448">
        <v>1.0900000000000001</v>
      </c>
      <c r="F29" s="446">
        <v>0.92</v>
      </c>
      <c r="G29" s="446">
        <v>1</v>
      </c>
      <c r="H29" s="446">
        <v>1.1100000000000001</v>
      </c>
      <c r="I29" s="446">
        <v>1.44</v>
      </c>
    </row>
    <row r="30" spans="1:9">
      <c r="A30" s="443" t="str">
        <f t="shared" si="0"/>
        <v>Tempérée douce, sèche Labour complet</v>
      </c>
      <c r="B30" s="445" t="s">
        <v>33480</v>
      </c>
      <c r="C30" s="445" t="s">
        <v>33498</v>
      </c>
      <c r="D30" s="446">
        <v>0.76</v>
      </c>
      <c r="E30" s="448">
        <v>1</v>
      </c>
      <c r="F30" s="446">
        <v>0.95</v>
      </c>
      <c r="G30" s="446">
        <v>1</v>
      </c>
      <c r="H30" s="446">
        <v>1.04</v>
      </c>
      <c r="I30" s="446">
        <v>1.37</v>
      </c>
    </row>
    <row r="31" spans="1:9">
      <c r="A31" s="443" t="str">
        <f t="shared" si="0"/>
        <v>Tempérée douce, sèche Labour réduit</v>
      </c>
      <c r="B31" s="445" t="s">
        <v>33480</v>
      </c>
      <c r="C31" s="445" t="s">
        <v>33499</v>
      </c>
      <c r="D31" s="446">
        <v>0.76</v>
      </c>
      <c r="E31" s="448">
        <v>0.99</v>
      </c>
      <c r="F31" s="446">
        <v>0.95</v>
      </c>
      <c r="G31" s="446">
        <v>1</v>
      </c>
      <c r="H31" s="446">
        <v>1.04</v>
      </c>
      <c r="I31" s="446">
        <v>1.37</v>
      </c>
    </row>
    <row r="32" spans="1:9">
      <c r="A32" s="443" t="str">
        <f t="shared" si="0"/>
        <v>Tempérée douce, sèche Pas de labour</v>
      </c>
      <c r="B32" s="445" t="s">
        <v>33480</v>
      </c>
      <c r="C32" s="445" t="s">
        <v>33500</v>
      </c>
      <c r="D32" s="446">
        <v>0.76</v>
      </c>
      <c r="E32" s="448">
        <v>1.04</v>
      </c>
      <c r="F32" s="446">
        <v>0.95</v>
      </c>
      <c r="G32" s="446">
        <v>1</v>
      </c>
      <c r="H32" s="446">
        <v>1.04</v>
      </c>
      <c r="I32" s="446">
        <v>1.37</v>
      </c>
    </row>
    <row r="33" spans="1:9">
      <c r="A33" s="443" t="str">
        <f t="shared" si="0"/>
        <v>Tempérée douce, humide Labour complet</v>
      </c>
      <c r="B33" s="445" t="s">
        <v>33477</v>
      </c>
      <c r="C33" s="445" t="s">
        <v>33498</v>
      </c>
      <c r="D33" s="446">
        <v>0.69</v>
      </c>
      <c r="E33" s="448">
        <v>1</v>
      </c>
      <c r="F33" s="446">
        <v>0.92</v>
      </c>
      <c r="G33" s="446">
        <v>1</v>
      </c>
      <c r="H33" s="446">
        <v>1.1100000000000001</v>
      </c>
      <c r="I33" s="446">
        <v>1.44</v>
      </c>
    </row>
    <row r="34" spans="1:9">
      <c r="A34" s="443" t="str">
        <f t="shared" si="0"/>
        <v>Tempérée douce, humide Labour réduit</v>
      </c>
      <c r="B34" s="445" t="s">
        <v>33477</v>
      </c>
      <c r="C34" s="445" t="s">
        <v>33499</v>
      </c>
      <c r="D34" s="446">
        <v>0.69</v>
      </c>
      <c r="E34" s="448">
        <v>1.05</v>
      </c>
      <c r="F34" s="446">
        <v>0.92</v>
      </c>
      <c r="G34" s="446">
        <v>1</v>
      </c>
      <c r="H34" s="446">
        <v>1.1100000000000001</v>
      </c>
      <c r="I34" s="446">
        <v>1.44</v>
      </c>
    </row>
    <row r="35" spans="1:9">
      <c r="A35" s="443" t="str">
        <f t="shared" si="0"/>
        <v>Tempérée douce, humide Pas de labour</v>
      </c>
      <c r="B35" s="445" t="s">
        <v>33477</v>
      </c>
      <c r="C35" s="445" t="s">
        <v>33500</v>
      </c>
      <c r="D35" s="446">
        <v>0.69</v>
      </c>
      <c r="E35" s="448">
        <v>1.1000000000000001</v>
      </c>
      <c r="F35" s="446">
        <v>0.92</v>
      </c>
      <c r="G35" s="446">
        <v>1</v>
      </c>
      <c r="H35" s="446">
        <v>1.1100000000000001</v>
      </c>
      <c r="I35" s="446">
        <v>1.44</v>
      </c>
    </row>
    <row r="36" spans="1:9">
      <c r="A36" s="443" t="str">
        <f t="shared" si="0"/>
        <v>Tropicale, sèche Labour complet</v>
      </c>
      <c r="B36" s="445" t="s">
        <v>33491</v>
      </c>
      <c r="C36" s="445" t="s">
        <v>33498</v>
      </c>
      <c r="D36" s="446">
        <v>0.92</v>
      </c>
      <c r="E36" s="448">
        <v>1</v>
      </c>
      <c r="F36" s="446">
        <v>0.95</v>
      </c>
      <c r="G36" s="446">
        <v>1</v>
      </c>
      <c r="H36" s="446">
        <v>1.04</v>
      </c>
      <c r="I36" s="446">
        <v>1.37</v>
      </c>
    </row>
    <row r="37" spans="1:9">
      <c r="A37" s="443" t="str">
        <f t="shared" si="0"/>
        <v>Tropicale, sèche Labour réduit</v>
      </c>
      <c r="B37" s="445" t="s">
        <v>33491</v>
      </c>
      <c r="C37" s="445" t="s">
        <v>33499</v>
      </c>
      <c r="D37" s="446">
        <v>0.92</v>
      </c>
      <c r="E37" s="448">
        <v>0.99</v>
      </c>
      <c r="F37" s="446">
        <v>0.95</v>
      </c>
      <c r="G37" s="446">
        <v>1</v>
      </c>
      <c r="H37" s="446">
        <v>1.04</v>
      </c>
      <c r="I37" s="446">
        <v>1.37</v>
      </c>
    </row>
    <row r="38" spans="1:9">
      <c r="A38" s="443" t="str">
        <f t="shared" si="0"/>
        <v>Tropicale, sèche Pas de labour</v>
      </c>
      <c r="B38" s="445" t="s">
        <v>33491</v>
      </c>
      <c r="C38" s="445" t="s">
        <v>33500</v>
      </c>
      <c r="D38" s="446">
        <v>0.92</v>
      </c>
      <c r="E38" s="448">
        <v>1.04</v>
      </c>
      <c r="F38" s="446">
        <v>0.95</v>
      </c>
      <c r="G38" s="446">
        <v>1</v>
      </c>
      <c r="H38" s="446">
        <v>1.04</v>
      </c>
      <c r="I38" s="446">
        <v>1.37</v>
      </c>
    </row>
    <row r="39" spans="1:9">
      <c r="A39" s="443" t="str">
        <f t="shared" si="0"/>
        <v>Tropicale, humide Labour complet</v>
      </c>
      <c r="B39" s="445" t="s">
        <v>33490</v>
      </c>
      <c r="C39" s="445" t="s">
        <v>33498</v>
      </c>
      <c r="D39" s="446">
        <v>0.83</v>
      </c>
      <c r="E39" s="448">
        <v>1</v>
      </c>
      <c r="F39" s="446">
        <v>0.92</v>
      </c>
      <c r="G39" s="446">
        <v>1</v>
      </c>
      <c r="H39" s="446">
        <v>1.1100000000000001</v>
      </c>
      <c r="I39" s="446">
        <v>1.44</v>
      </c>
    </row>
    <row r="40" spans="1:9">
      <c r="A40" s="443" t="str">
        <f t="shared" si="0"/>
        <v>Tropicale, humide Labour réduit</v>
      </c>
      <c r="B40" s="445" t="s">
        <v>33490</v>
      </c>
      <c r="C40" s="445" t="s">
        <v>33499</v>
      </c>
      <c r="D40" s="446">
        <v>0.83</v>
      </c>
      <c r="E40" s="448">
        <v>1.04</v>
      </c>
      <c r="F40" s="446">
        <v>0.92</v>
      </c>
      <c r="G40" s="446">
        <v>1</v>
      </c>
      <c r="H40" s="446">
        <v>1.1100000000000001</v>
      </c>
      <c r="I40" s="446">
        <v>1.44</v>
      </c>
    </row>
    <row r="41" spans="1:9">
      <c r="A41" s="443" t="str">
        <f t="shared" si="0"/>
        <v>Tropicale, humide Pas de labour</v>
      </c>
      <c r="B41" s="445" t="s">
        <v>33490</v>
      </c>
      <c r="C41" s="445" t="s">
        <v>33500</v>
      </c>
      <c r="D41" s="446">
        <v>0.83</v>
      </c>
      <c r="E41" s="448">
        <v>1.1000000000000001</v>
      </c>
      <c r="F41" s="446">
        <v>0.92</v>
      </c>
      <c r="G41" s="446">
        <v>1</v>
      </c>
      <c r="H41" s="446">
        <v>1.1100000000000001</v>
      </c>
      <c r="I41" s="446">
        <v>1.44</v>
      </c>
    </row>
    <row r="42" spans="1:9">
      <c r="A42" s="443" t="str">
        <f t="shared" si="0"/>
        <v>Tropicale, pluvieuse Labour complet</v>
      </c>
      <c r="B42" s="445" t="s">
        <v>33493</v>
      </c>
      <c r="C42" s="445" t="s">
        <v>33498</v>
      </c>
      <c r="D42" s="446">
        <v>0.83</v>
      </c>
      <c r="E42" s="448">
        <v>1</v>
      </c>
      <c r="F42" s="446">
        <v>0.92</v>
      </c>
      <c r="G42" s="446">
        <v>1</v>
      </c>
      <c r="H42" s="446">
        <v>1.1100000000000001</v>
      </c>
      <c r="I42" s="446">
        <v>1.44</v>
      </c>
    </row>
    <row r="43" spans="1:9">
      <c r="A43" s="443" t="str">
        <f t="shared" si="0"/>
        <v>Tropicale, pluvieuse Labour réduit</v>
      </c>
      <c r="B43" s="445" t="s">
        <v>33493</v>
      </c>
      <c r="C43" s="445" t="s">
        <v>33499</v>
      </c>
      <c r="D43" s="446">
        <v>0.83</v>
      </c>
      <c r="E43" s="448">
        <v>1.04</v>
      </c>
      <c r="F43" s="446">
        <v>0.92</v>
      </c>
      <c r="G43" s="446">
        <v>1</v>
      </c>
      <c r="H43" s="446">
        <v>1.1100000000000001</v>
      </c>
      <c r="I43" s="446">
        <v>1.44</v>
      </c>
    </row>
    <row r="44" spans="1:9">
      <c r="A44" s="443" t="str">
        <f t="shared" si="0"/>
        <v>Tropicale, pluvieuse Pas de labour</v>
      </c>
      <c r="B44" s="445" t="s">
        <v>33493</v>
      </c>
      <c r="C44" s="445" t="s">
        <v>33500</v>
      </c>
      <c r="D44" s="446">
        <v>0.83</v>
      </c>
      <c r="E44" s="448">
        <v>1.1000000000000001</v>
      </c>
      <c r="F44" s="446">
        <v>0.92</v>
      </c>
      <c r="G44" s="446">
        <v>1</v>
      </c>
      <c r="H44" s="446">
        <v>1.1100000000000001</v>
      </c>
      <c r="I44" s="446">
        <v>1.44</v>
      </c>
    </row>
    <row r="46" spans="1:9" ht="15.6">
      <c r="B46" s="87" t="s">
        <v>33496</v>
      </c>
      <c r="C46" s="43" t="s">
        <v>33509</v>
      </c>
    </row>
    <row r="47" spans="1:9">
      <c r="B47" s="677" t="s">
        <v>33501</v>
      </c>
      <c r="C47" s="677" t="s">
        <v>33502</v>
      </c>
      <c r="D47" s="677" t="s">
        <v>115</v>
      </c>
      <c r="E47" s="677" t="s">
        <v>117</v>
      </c>
      <c r="F47" s="679" t="s">
        <v>119</v>
      </c>
      <c r="G47" s="680"/>
      <c r="H47" s="680"/>
      <c r="I47" s="681"/>
    </row>
    <row r="48" spans="1:9" ht="28.8">
      <c r="B48" s="678"/>
      <c r="C48" s="678"/>
      <c r="D48" s="678"/>
      <c r="E48" s="678"/>
      <c r="F48" s="440" t="s">
        <v>33503</v>
      </c>
      <c r="G48" s="440" t="s">
        <v>33504</v>
      </c>
      <c r="H48" s="440" t="s">
        <v>33505</v>
      </c>
      <c r="I48" s="440" t="s">
        <v>33506</v>
      </c>
    </row>
    <row r="49" spans="1:9">
      <c r="A49" s="443" t="str">
        <f t="shared" ref="A49:A75" si="1">B49&amp;" "&amp;C49</f>
        <v>Tempérée fraiche, sèche Labour complet</v>
      </c>
      <c r="B49" s="445" t="s">
        <v>33479</v>
      </c>
      <c r="C49" s="445" t="s">
        <v>33498</v>
      </c>
      <c r="D49" s="446">
        <v>1.35</v>
      </c>
      <c r="E49" s="448">
        <v>1</v>
      </c>
      <c r="F49" s="446">
        <v>0.95</v>
      </c>
      <c r="G49" s="446">
        <v>1</v>
      </c>
      <c r="H49" s="446">
        <v>1.04</v>
      </c>
      <c r="I49" s="446">
        <v>1.37</v>
      </c>
    </row>
    <row r="50" spans="1:9">
      <c r="A50" s="443" t="str">
        <f t="shared" si="1"/>
        <v>Tempérée fraiche, sèche Labour réduit</v>
      </c>
      <c r="B50" s="445" t="s">
        <v>33479</v>
      </c>
      <c r="C50" s="445" t="s">
        <v>33499</v>
      </c>
      <c r="D50" s="446">
        <v>1.35</v>
      </c>
      <c r="E50" s="448">
        <v>0.98</v>
      </c>
      <c r="F50" s="446">
        <v>0.95</v>
      </c>
      <c r="G50" s="446">
        <v>1</v>
      </c>
      <c r="H50" s="446">
        <v>1.04</v>
      </c>
      <c r="I50" s="446">
        <v>1.37</v>
      </c>
    </row>
    <row r="51" spans="1:9">
      <c r="A51" s="443" t="str">
        <f t="shared" si="1"/>
        <v>Tempérée fraiche, sèche Pas de labour</v>
      </c>
      <c r="B51" s="445" t="s">
        <v>33479</v>
      </c>
      <c r="C51" s="445" t="s">
        <v>33500</v>
      </c>
      <c r="D51" s="446">
        <v>1.35</v>
      </c>
      <c r="E51" s="448">
        <v>1.03</v>
      </c>
      <c r="F51" s="446">
        <v>0.95</v>
      </c>
      <c r="G51" s="446">
        <v>1</v>
      </c>
      <c r="H51" s="446">
        <v>1.04</v>
      </c>
      <c r="I51" s="446">
        <v>1.37</v>
      </c>
    </row>
    <row r="52" spans="1:9">
      <c r="A52" s="443" t="str">
        <f t="shared" si="1"/>
        <v>Tempérée fraiche, humide Labour complet</v>
      </c>
      <c r="B52" s="445" t="s">
        <v>33478</v>
      </c>
      <c r="C52" s="445" t="s">
        <v>33498</v>
      </c>
      <c r="D52" s="446">
        <v>1.35</v>
      </c>
      <c r="E52" s="448">
        <v>1</v>
      </c>
      <c r="F52" s="446">
        <v>0.92</v>
      </c>
      <c r="G52" s="446">
        <v>1</v>
      </c>
      <c r="H52" s="446">
        <v>1.1100000000000001</v>
      </c>
      <c r="I52" s="446">
        <v>1.44</v>
      </c>
    </row>
    <row r="53" spans="1:9">
      <c r="A53" s="443" t="str">
        <f t="shared" si="1"/>
        <v>Tempérée fraiche, humide Labour réduit</v>
      </c>
      <c r="B53" s="445" t="s">
        <v>33478</v>
      </c>
      <c r="C53" s="445" t="s">
        <v>33499</v>
      </c>
      <c r="D53" s="446">
        <v>1.35</v>
      </c>
      <c r="E53" s="448">
        <v>1.04</v>
      </c>
      <c r="F53" s="446">
        <v>0.92</v>
      </c>
      <c r="G53" s="446">
        <v>1</v>
      </c>
      <c r="H53" s="446">
        <v>1.1100000000000001</v>
      </c>
      <c r="I53" s="446">
        <v>1.44</v>
      </c>
    </row>
    <row r="54" spans="1:9">
      <c r="A54" s="443" t="str">
        <f t="shared" si="1"/>
        <v>Tempérée fraiche, humide Pas de labour</v>
      </c>
      <c r="B54" s="445" t="s">
        <v>33478</v>
      </c>
      <c r="C54" s="445" t="s">
        <v>33500</v>
      </c>
      <c r="D54" s="446">
        <v>1.35</v>
      </c>
      <c r="E54" s="448">
        <v>1.0900000000000001</v>
      </c>
      <c r="F54" s="446">
        <v>0.92</v>
      </c>
      <c r="G54" s="446">
        <v>1</v>
      </c>
      <c r="H54" s="446">
        <v>1.1100000000000001</v>
      </c>
      <c r="I54" s="446">
        <v>1.44</v>
      </c>
    </row>
    <row r="55" spans="1:9">
      <c r="A55" s="443" t="str">
        <f t="shared" si="1"/>
        <v>Boreal, dry Labour complet</v>
      </c>
      <c r="B55" s="445" t="s">
        <v>130</v>
      </c>
      <c r="C55" s="445" t="s">
        <v>33498</v>
      </c>
      <c r="D55" s="446">
        <v>1.35</v>
      </c>
      <c r="E55" s="448">
        <v>1</v>
      </c>
      <c r="F55" s="446">
        <v>0.95</v>
      </c>
      <c r="G55" s="446">
        <v>1</v>
      </c>
      <c r="H55" s="446">
        <v>1.04</v>
      </c>
      <c r="I55" s="446">
        <v>1.37</v>
      </c>
    </row>
    <row r="56" spans="1:9">
      <c r="A56" s="443" t="str">
        <f t="shared" si="1"/>
        <v>Boreal, dry Labour réduit</v>
      </c>
      <c r="B56" s="445" t="s">
        <v>130</v>
      </c>
      <c r="C56" s="445" t="s">
        <v>33499</v>
      </c>
      <c r="D56" s="446">
        <v>1.35</v>
      </c>
      <c r="E56" s="448">
        <v>0.98</v>
      </c>
      <c r="F56" s="446">
        <v>0.95</v>
      </c>
      <c r="G56" s="446">
        <v>1</v>
      </c>
      <c r="H56" s="446">
        <v>1.04</v>
      </c>
      <c r="I56" s="446">
        <v>1.37</v>
      </c>
    </row>
    <row r="57" spans="1:9">
      <c r="A57" s="443" t="str">
        <f t="shared" si="1"/>
        <v>Boreal, dry Pas de labour</v>
      </c>
      <c r="B57" s="445" t="s">
        <v>130</v>
      </c>
      <c r="C57" s="445" t="s">
        <v>33500</v>
      </c>
      <c r="D57" s="446">
        <v>1.35</v>
      </c>
      <c r="E57" s="448">
        <v>1.03</v>
      </c>
      <c r="F57" s="446">
        <v>0.95</v>
      </c>
      <c r="G57" s="446">
        <v>1</v>
      </c>
      <c r="H57" s="446">
        <v>1.04</v>
      </c>
      <c r="I57" s="446">
        <v>1.37</v>
      </c>
    </row>
    <row r="58" spans="1:9">
      <c r="A58" s="443" t="str">
        <f t="shared" si="1"/>
        <v>Boreal, moist Labour complet</v>
      </c>
      <c r="B58" s="445" t="s">
        <v>131</v>
      </c>
      <c r="C58" s="445" t="s">
        <v>33498</v>
      </c>
      <c r="D58" s="446">
        <v>1.35</v>
      </c>
      <c r="E58" s="448">
        <v>1</v>
      </c>
      <c r="F58" s="446">
        <v>0.92</v>
      </c>
      <c r="G58" s="446">
        <v>1</v>
      </c>
      <c r="H58" s="446">
        <v>1.1100000000000001</v>
      </c>
      <c r="I58" s="446">
        <v>1.44</v>
      </c>
    </row>
    <row r="59" spans="1:9">
      <c r="A59" s="443" t="str">
        <f t="shared" si="1"/>
        <v>Boreal, moist Labour réduit</v>
      </c>
      <c r="B59" s="445" t="s">
        <v>131</v>
      </c>
      <c r="C59" s="445" t="s">
        <v>33499</v>
      </c>
      <c r="D59" s="446">
        <v>1.35</v>
      </c>
      <c r="E59" s="448">
        <v>1.04</v>
      </c>
      <c r="F59" s="446">
        <v>0.92</v>
      </c>
      <c r="G59" s="446">
        <v>1</v>
      </c>
      <c r="H59" s="446">
        <v>1.1100000000000001</v>
      </c>
      <c r="I59" s="446">
        <v>1.44</v>
      </c>
    </row>
    <row r="60" spans="1:9">
      <c r="A60" s="443" t="str">
        <f t="shared" si="1"/>
        <v>Boreal, moist Pas de labour</v>
      </c>
      <c r="B60" s="445" t="s">
        <v>131</v>
      </c>
      <c r="C60" s="445" t="s">
        <v>33500</v>
      </c>
      <c r="D60" s="446">
        <v>1.35</v>
      </c>
      <c r="E60" s="448">
        <v>1.0900000000000001</v>
      </c>
      <c r="F60" s="446">
        <v>0.92</v>
      </c>
      <c r="G60" s="446">
        <v>1</v>
      </c>
      <c r="H60" s="446">
        <v>1.1100000000000001</v>
      </c>
      <c r="I60" s="446">
        <v>1.44</v>
      </c>
    </row>
    <row r="61" spans="1:9">
      <c r="A61" s="443" t="str">
        <f t="shared" si="1"/>
        <v>Tempérée douce, sèche Labour complet</v>
      </c>
      <c r="B61" s="445" t="s">
        <v>33480</v>
      </c>
      <c r="C61" s="445" t="s">
        <v>33498</v>
      </c>
      <c r="D61" s="446">
        <v>1.35</v>
      </c>
      <c r="E61" s="448">
        <v>1</v>
      </c>
      <c r="F61" s="446">
        <v>0.95</v>
      </c>
      <c r="G61" s="446">
        <v>1</v>
      </c>
      <c r="H61" s="446">
        <v>1.04</v>
      </c>
      <c r="I61" s="446">
        <v>1.37</v>
      </c>
    </row>
    <row r="62" spans="1:9">
      <c r="A62" s="443" t="str">
        <f t="shared" si="1"/>
        <v>Tempérée douce, sèche Labour réduit</v>
      </c>
      <c r="B62" s="445" t="s">
        <v>33480</v>
      </c>
      <c r="C62" s="445" t="s">
        <v>33499</v>
      </c>
      <c r="D62" s="446">
        <v>1.35</v>
      </c>
      <c r="E62" s="448">
        <v>0.99</v>
      </c>
      <c r="F62" s="446">
        <v>0.95</v>
      </c>
      <c r="G62" s="446">
        <v>1</v>
      </c>
      <c r="H62" s="446">
        <v>1.04</v>
      </c>
      <c r="I62" s="446">
        <v>1.37</v>
      </c>
    </row>
    <row r="63" spans="1:9">
      <c r="A63" s="443" t="str">
        <f t="shared" si="1"/>
        <v>Tempérée douce, sèche Pas de labour</v>
      </c>
      <c r="B63" s="445" t="s">
        <v>33480</v>
      </c>
      <c r="C63" s="445" t="s">
        <v>33500</v>
      </c>
      <c r="D63" s="446">
        <v>1.35</v>
      </c>
      <c r="E63" s="448">
        <v>1.04</v>
      </c>
      <c r="F63" s="446">
        <v>0.95</v>
      </c>
      <c r="G63" s="446">
        <v>1</v>
      </c>
      <c r="H63" s="446">
        <v>1.04</v>
      </c>
      <c r="I63" s="446">
        <v>1.37</v>
      </c>
    </row>
    <row r="64" spans="1:9">
      <c r="A64" s="443" t="str">
        <f t="shared" si="1"/>
        <v>Tempérée douce, humide Labour complet</v>
      </c>
      <c r="B64" s="445" t="s">
        <v>33477</v>
      </c>
      <c r="C64" s="445" t="s">
        <v>33498</v>
      </c>
      <c r="D64" s="446">
        <v>1.35</v>
      </c>
      <c r="E64" s="448">
        <v>1</v>
      </c>
      <c r="F64" s="446">
        <v>0.92</v>
      </c>
      <c r="G64" s="446">
        <v>1</v>
      </c>
      <c r="H64" s="446">
        <v>1.1100000000000001</v>
      </c>
      <c r="I64" s="446">
        <v>1.44</v>
      </c>
    </row>
    <row r="65" spans="1:9">
      <c r="A65" s="443" t="str">
        <f t="shared" si="1"/>
        <v>Tempérée douce, humide Labour réduit</v>
      </c>
      <c r="B65" s="445" t="s">
        <v>33477</v>
      </c>
      <c r="C65" s="445" t="s">
        <v>33499</v>
      </c>
      <c r="D65" s="446">
        <v>1.35</v>
      </c>
      <c r="E65" s="448">
        <v>1.05</v>
      </c>
      <c r="F65" s="446">
        <v>0.92</v>
      </c>
      <c r="G65" s="446">
        <v>1</v>
      </c>
      <c r="H65" s="446">
        <v>1.1100000000000001</v>
      </c>
      <c r="I65" s="446">
        <v>1.44</v>
      </c>
    </row>
    <row r="66" spans="1:9">
      <c r="A66" s="443" t="str">
        <f t="shared" si="1"/>
        <v>Tempérée douce, humide Pas de labour</v>
      </c>
      <c r="B66" s="445" t="s">
        <v>33477</v>
      </c>
      <c r="C66" s="445" t="s">
        <v>33500</v>
      </c>
      <c r="D66" s="446">
        <v>1.35</v>
      </c>
      <c r="E66" s="448">
        <v>1.1000000000000001</v>
      </c>
      <c r="F66" s="446">
        <v>0.92</v>
      </c>
      <c r="G66" s="446">
        <v>1</v>
      </c>
      <c r="H66" s="446">
        <v>1.1100000000000001</v>
      </c>
      <c r="I66" s="446">
        <v>1.44</v>
      </c>
    </row>
    <row r="67" spans="1:9">
      <c r="A67" s="443" t="str">
        <f t="shared" si="1"/>
        <v>Tropicale, sèche Labour complet</v>
      </c>
      <c r="B67" s="445" t="s">
        <v>33491</v>
      </c>
      <c r="C67" s="445" t="s">
        <v>33498</v>
      </c>
      <c r="D67" s="446">
        <v>1.35</v>
      </c>
      <c r="E67" s="448">
        <v>1</v>
      </c>
      <c r="F67" s="446">
        <v>0.95</v>
      </c>
      <c r="G67" s="446">
        <v>1</v>
      </c>
      <c r="H67" s="446">
        <v>1.04</v>
      </c>
      <c r="I67" s="446">
        <v>1.37</v>
      </c>
    </row>
    <row r="68" spans="1:9">
      <c r="A68" s="443" t="str">
        <f t="shared" si="1"/>
        <v>Tropicale, sèche Labour réduit</v>
      </c>
      <c r="B68" s="445" t="s">
        <v>33491</v>
      </c>
      <c r="C68" s="445" t="s">
        <v>33499</v>
      </c>
      <c r="D68" s="446">
        <v>1.35</v>
      </c>
      <c r="E68" s="448">
        <v>0.99</v>
      </c>
      <c r="F68" s="446">
        <v>0.95</v>
      </c>
      <c r="G68" s="446">
        <v>1</v>
      </c>
      <c r="H68" s="446">
        <v>1.04</v>
      </c>
      <c r="I68" s="446">
        <v>1.37</v>
      </c>
    </row>
    <row r="69" spans="1:9">
      <c r="A69" s="443" t="str">
        <f t="shared" si="1"/>
        <v>Tropicale, sèche Pas de labour</v>
      </c>
      <c r="B69" s="445" t="s">
        <v>33491</v>
      </c>
      <c r="C69" s="445" t="s">
        <v>33500</v>
      </c>
      <c r="D69" s="446">
        <v>1.35</v>
      </c>
      <c r="E69" s="448">
        <v>1.04</v>
      </c>
      <c r="F69" s="446">
        <v>0.95</v>
      </c>
      <c r="G69" s="446">
        <v>1</v>
      </c>
      <c r="H69" s="446">
        <v>1.04</v>
      </c>
      <c r="I69" s="446">
        <v>1.37</v>
      </c>
    </row>
    <row r="70" spans="1:9">
      <c r="A70" s="443" t="str">
        <f t="shared" si="1"/>
        <v>Tropicale, humide Labour complet</v>
      </c>
      <c r="B70" s="445" t="s">
        <v>33490</v>
      </c>
      <c r="C70" s="445" t="s">
        <v>33498</v>
      </c>
      <c r="D70" s="446">
        <v>1.35</v>
      </c>
      <c r="E70" s="448">
        <v>1</v>
      </c>
      <c r="F70" s="446">
        <v>0.92</v>
      </c>
      <c r="G70" s="446">
        <v>1</v>
      </c>
      <c r="H70" s="446">
        <v>1.1100000000000001</v>
      </c>
      <c r="I70" s="446">
        <v>1.44</v>
      </c>
    </row>
    <row r="71" spans="1:9">
      <c r="A71" s="443" t="str">
        <f t="shared" si="1"/>
        <v>Tropicale, humide Labour réduit</v>
      </c>
      <c r="B71" s="445" t="s">
        <v>33490</v>
      </c>
      <c r="C71" s="445" t="s">
        <v>33499</v>
      </c>
      <c r="D71" s="446">
        <v>1.35</v>
      </c>
      <c r="E71" s="448">
        <v>1.04</v>
      </c>
      <c r="F71" s="446">
        <v>0.92</v>
      </c>
      <c r="G71" s="446">
        <v>1</v>
      </c>
      <c r="H71" s="446">
        <v>1.1100000000000001</v>
      </c>
      <c r="I71" s="446">
        <v>1.44</v>
      </c>
    </row>
    <row r="72" spans="1:9">
      <c r="A72" s="443" t="str">
        <f t="shared" si="1"/>
        <v>Tropicale, humide Pas de labour</v>
      </c>
      <c r="B72" s="445" t="s">
        <v>33490</v>
      </c>
      <c r="C72" s="445" t="s">
        <v>33500</v>
      </c>
      <c r="D72" s="446">
        <v>1.35</v>
      </c>
      <c r="E72" s="448">
        <v>1.1000000000000001</v>
      </c>
      <c r="F72" s="446">
        <v>0.92</v>
      </c>
      <c r="G72" s="446">
        <v>1</v>
      </c>
      <c r="H72" s="446">
        <v>1.1100000000000001</v>
      </c>
      <c r="I72" s="446">
        <v>1.44</v>
      </c>
    </row>
    <row r="73" spans="1:9">
      <c r="A73" s="443" t="str">
        <f t="shared" si="1"/>
        <v>Tropicale, pluvieuse Labour complet</v>
      </c>
      <c r="B73" s="445" t="s">
        <v>33493</v>
      </c>
      <c r="C73" s="445" t="s">
        <v>33498</v>
      </c>
      <c r="D73" s="446">
        <v>1.35</v>
      </c>
      <c r="E73" s="448">
        <v>1</v>
      </c>
      <c r="F73" s="446">
        <v>0.92</v>
      </c>
      <c r="G73" s="446">
        <v>1</v>
      </c>
      <c r="H73" s="446">
        <v>1.1100000000000001</v>
      </c>
      <c r="I73" s="446">
        <v>1.44</v>
      </c>
    </row>
    <row r="74" spans="1:9">
      <c r="A74" s="443" t="str">
        <f t="shared" si="1"/>
        <v>Tropicale, pluvieuse Labour réduit</v>
      </c>
      <c r="B74" s="445" t="s">
        <v>33493</v>
      </c>
      <c r="C74" s="445" t="s">
        <v>33499</v>
      </c>
      <c r="D74" s="446">
        <v>1.35</v>
      </c>
      <c r="E74" s="448">
        <v>1.04</v>
      </c>
      <c r="F74" s="446">
        <v>0.92</v>
      </c>
      <c r="G74" s="446">
        <v>1</v>
      </c>
      <c r="H74" s="446">
        <v>1.1100000000000001</v>
      </c>
      <c r="I74" s="446">
        <v>1.44</v>
      </c>
    </row>
    <row r="75" spans="1:9">
      <c r="A75" s="443" t="str">
        <f t="shared" si="1"/>
        <v>Tropicale, pluvieuse Pas de labour</v>
      </c>
      <c r="B75" s="445" t="s">
        <v>33493</v>
      </c>
      <c r="C75" s="445" t="s">
        <v>33500</v>
      </c>
      <c r="D75" s="446">
        <v>1.35</v>
      </c>
      <c r="E75" s="448">
        <v>1.1000000000000001</v>
      </c>
      <c r="F75" s="446">
        <v>0.92</v>
      </c>
      <c r="G75" s="446">
        <v>1</v>
      </c>
      <c r="H75" s="446">
        <v>1.1100000000000001</v>
      </c>
      <c r="I75" s="446">
        <v>1.44</v>
      </c>
    </row>
    <row r="77" spans="1:9" ht="15.6">
      <c r="B77" s="87" t="s">
        <v>33496</v>
      </c>
      <c r="C77" s="43" t="s">
        <v>33507</v>
      </c>
    </row>
    <row r="78" spans="1:9">
      <c r="B78" s="677" t="s">
        <v>33501</v>
      </c>
      <c r="C78" s="677" t="s">
        <v>33502</v>
      </c>
      <c r="D78" s="677" t="s">
        <v>115</v>
      </c>
      <c r="E78" s="677" t="s">
        <v>117</v>
      </c>
      <c r="F78" s="679" t="s">
        <v>119</v>
      </c>
      <c r="G78" s="680"/>
      <c r="H78" s="680"/>
      <c r="I78" s="681"/>
    </row>
    <row r="79" spans="1:9" ht="28.8">
      <c r="B79" s="678"/>
      <c r="C79" s="678"/>
      <c r="D79" s="678"/>
      <c r="E79" s="678"/>
      <c r="F79" s="440" t="s">
        <v>33503</v>
      </c>
      <c r="G79" s="440" t="s">
        <v>33504</v>
      </c>
      <c r="H79" s="440" t="s">
        <v>33505</v>
      </c>
      <c r="I79" s="440" t="s">
        <v>33506</v>
      </c>
    </row>
    <row r="80" spans="1:9">
      <c r="A80" s="443" t="str">
        <f t="shared" ref="A80:A106" si="2">B80&amp;" "&amp;C80</f>
        <v>Tempérée fraiche, sèche Labour complet</v>
      </c>
      <c r="B80" s="445" t="s">
        <v>33479</v>
      </c>
      <c r="C80" s="445" t="s">
        <v>33498</v>
      </c>
      <c r="D80" s="446">
        <v>0.72</v>
      </c>
      <c r="E80" s="448">
        <v>1</v>
      </c>
      <c r="F80" s="446">
        <v>0.95</v>
      </c>
      <c r="G80" s="446">
        <v>1</v>
      </c>
      <c r="H80" s="446">
        <v>1.04</v>
      </c>
      <c r="I80" s="446">
        <v>1.37</v>
      </c>
    </row>
    <row r="81" spans="1:9">
      <c r="A81" s="443" t="str">
        <f t="shared" si="2"/>
        <v>Tempérée fraiche, sèche Labour réduit</v>
      </c>
      <c r="B81" s="445" t="s">
        <v>33479</v>
      </c>
      <c r="C81" s="445" t="s">
        <v>33499</v>
      </c>
      <c r="D81" s="446">
        <v>0.72</v>
      </c>
      <c r="E81" s="448">
        <v>0.98</v>
      </c>
      <c r="F81" s="446">
        <v>0.95</v>
      </c>
      <c r="G81" s="446">
        <v>1</v>
      </c>
      <c r="H81" s="446">
        <v>1.04</v>
      </c>
      <c r="I81" s="446">
        <v>1.37</v>
      </c>
    </row>
    <row r="82" spans="1:9">
      <c r="A82" s="443" t="str">
        <f t="shared" si="2"/>
        <v>Tempérée fraiche, sèche Pas de labour</v>
      </c>
      <c r="B82" s="445" t="s">
        <v>33479</v>
      </c>
      <c r="C82" s="445" t="s">
        <v>33500</v>
      </c>
      <c r="D82" s="446">
        <v>0.72</v>
      </c>
      <c r="E82" s="448">
        <v>1.03</v>
      </c>
      <c r="F82" s="446">
        <v>0.95</v>
      </c>
      <c r="G82" s="446">
        <v>1</v>
      </c>
      <c r="H82" s="446">
        <v>1.04</v>
      </c>
      <c r="I82" s="446">
        <v>1.37</v>
      </c>
    </row>
    <row r="83" spans="1:9">
      <c r="A83" s="443" t="str">
        <f t="shared" si="2"/>
        <v>Tempérée fraiche, humide Labour complet</v>
      </c>
      <c r="B83" s="445" t="s">
        <v>33478</v>
      </c>
      <c r="C83" s="445" t="s">
        <v>33498</v>
      </c>
      <c r="D83" s="446">
        <v>0.72</v>
      </c>
      <c r="E83" s="448">
        <v>1</v>
      </c>
      <c r="F83" s="446">
        <v>0.92</v>
      </c>
      <c r="G83" s="446">
        <v>1</v>
      </c>
      <c r="H83" s="446">
        <v>1.1100000000000001</v>
      </c>
      <c r="I83" s="446">
        <v>1.44</v>
      </c>
    </row>
    <row r="84" spans="1:9">
      <c r="A84" s="443" t="str">
        <f t="shared" si="2"/>
        <v>Tempérée fraiche, humide Labour réduit</v>
      </c>
      <c r="B84" s="445" t="s">
        <v>33478</v>
      </c>
      <c r="C84" s="445" t="s">
        <v>33499</v>
      </c>
      <c r="D84" s="446">
        <v>0.72</v>
      </c>
      <c r="E84" s="448">
        <v>1.04</v>
      </c>
      <c r="F84" s="446">
        <v>0.92</v>
      </c>
      <c r="G84" s="446">
        <v>1</v>
      </c>
      <c r="H84" s="446">
        <v>1.1100000000000001</v>
      </c>
      <c r="I84" s="446">
        <v>1.44</v>
      </c>
    </row>
    <row r="85" spans="1:9">
      <c r="A85" s="443" t="str">
        <f t="shared" si="2"/>
        <v>Tempérée fraiche, humide Pas de labour</v>
      </c>
      <c r="B85" s="445" t="s">
        <v>33478</v>
      </c>
      <c r="C85" s="445" t="s">
        <v>33500</v>
      </c>
      <c r="D85" s="446">
        <v>0.72</v>
      </c>
      <c r="E85" s="448">
        <v>1.0900000000000001</v>
      </c>
      <c r="F85" s="446">
        <v>0.92</v>
      </c>
      <c r="G85" s="446">
        <v>1</v>
      </c>
      <c r="H85" s="446">
        <v>1.1100000000000001</v>
      </c>
      <c r="I85" s="446">
        <v>1.44</v>
      </c>
    </row>
    <row r="86" spans="1:9">
      <c r="A86" s="443" t="str">
        <f t="shared" si="2"/>
        <v>Boreal, dry Labour complet</v>
      </c>
      <c r="B86" s="445" t="s">
        <v>130</v>
      </c>
      <c r="C86" s="445" t="s">
        <v>33498</v>
      </c>
      <c r="D86" s="446">
        <v>0.72</v>
      </c>
      <c r="E86" s="448">
        <v>1</v>
      </c>
      <c r="F86" s="446">
        <v>0.95</v>
      </c>
      <c r="G86" s="446">
        <v>1</v>
      </c>
      <c r="H86" s="446">
        <v>1.04</v>
      </c>
      <c r="I86" s="446">
        <v>1.37</v>
      </c>
    </row>
    <row r="87" spans="1:9">
      <c r="A87" s="443" t="str">
        <f t="shared" si="2"/>
        <v>Boreal, dry Labour réduit</v>
      </c>
      <c r="B87" s="445" t="s">
        <v>130</v>
      </c>
      <c r="C87" s="445" t="s">
        <v>33499</v>
      </c>
      <c r="D87" s="446">
        <v>0.72</v>
      </c>
      <c r="E87" s="448">
        <v>0.98</v>
      </c>
      <c r="F87" s="446">
        <v>0.95</v>
      </c>
      <c r="G87" s="446">
        <v>1</v>
      </c>
      <c r="H87" s="446">
        <v>1.04</v>
      </c>
      <c r="I87" s="446">
        <v>1.37</v>
      </c>
    </row>
    <row r="88" spans="1:9">
      <c r="A88" s="443" t="str">
        <f t="shared" si="2"/>
        <v>Boreal, dry Pas de labour</v>
      </c>
      <c r="B88" s="445" t="s">
        <v>130</v>
      </c>
      <c r="C88" s="445" t="s">
        <v>33500</v>
      </c>
      <c r="D88" s="446">
        <v>0.72</v>
      </c>
      <c r="E88" s="448">
        <v>1.03</v>
      </c>
      <c r="F88" s="446">
        <v>0.95</v>
      </c>
      <c r="G88" s="446">
        <v>1</v>
      </c>
      <c r="H88" s="446">
        <v>1.04</v>
      </c>
      <c r="I88" s="446">
        <v>1.37</v>
      </c>
    </row>
    <row r="89" spans="1:9">
      <c r="A89" s="443" t="str">
        <f t="shared" si="2"/>
        <v>Boreal, moist Labour complet</v>
      </c>
      <c r="B89" s="445" t="s">
        <v>131</v>
      </c>
      <c r="C89" s="445" t="s">
        <v>33498</v>
      </c>
      <c r="D89" s="446">
        <v>0.72</v>
      </c>
      <c r="E89" s="448">
        <v>1</v>
      </c>
      <c r="F89" s="446">
        <v>0.92</v>
      </c>
      <c r="G89" s="446">
        <v>1</v>
      </c>
      <c r="H89" s="446">
        <v>1.1100000000000001</v>
      </c>
      <c r="I89" s="446">
        <v>1.44</v>
      </c>
    </row>
    <row r="90" spans="1:9">
      <c r="A90" s="443" t="str">
        <f t="shared" si="2"/>
        <v>Boreal, moist Labour réduit</v>
      </c>
      <c r="B90" s="445" t="s">
        <v>131</v>
      </c>
      <c r="C90" s="445" t="s">
        <v>33499</v>
      </c>
      <c r="D90" s="446">
        <v>0.72</v>
      </c>
      <c r="E90" s="448">
        <v>1.04</v>
      </c>
      <c r="F90" s="446">
        <v>0.92</v>
      </c>
      <c r="G90" s="446">
        <v>1</v>
      </c>
      <c r="H90" s="446">
        <v>1.1100000000000001</v>
      </c>
      <c r="I90" s="446">
        <v>1.44</v>
      </c>
    </row>
    <row r="91" spans="1:9">
      <c r="A91" s="443" t="str">
        <f t="shared" si="2"/>
        <v>Boreal, moist Pas de labour</v>
      </c>
      <c r="B91" s="445" t="s">
        <v>131</v>
      </c>
      <c r="C91" s="445" t="s">
        <v>33500</v>
      </c>
      <c r="D91" s="446">
        <v>0.72</v>
      </c>
      <c r="E91" s="448">
        <v>1.0900000000000001</v>
      </c>
      <c r="F91" s="446">
        <v>0.92</v>
      </c>
      <c r="G91" s="446">
        <v>1</v>
      </c>
      <c r="H91" s="446">
        <v>1.1100000000000001</v>
      </c>
      <c r="I91" s="446">
        <v>1.44</v>
      </c>
    </row>
    <row r="92" spans="1:9">
      <c r="A92" s="443" t="str">
        <f t="shared" si="2"/>
        <v>Tempérée douce, sèche Labour complet</v>
      </c>
      <c r="B92" s="445" t="s">
        <v>33480</v>
      </c>
      <c r="C92" s="445" t="s">
        <v>33498</v>
      </c>
      <c r="D92" s="446">
        <v>0.72</v>
      </c>
      <c r="E92" s="448">
        <v>1</v>
      </c>
      <c r="F92" s="446">
        <v>0.95</v>
      </c>
      <c r="G92" s="446">
        <v>1</v>
      </c>
      <c r="H92" s="446">
        <v>1.04</v>
      </c>
      <c r="I92" s="446">
        <v>1.37</v>
      </c>
    </row>
    <row r="93" spans="1:9">
      <c r="A93" s="443" t="str">
        <f t="shared" si="2"/>
        <v>Tempérée douce, sèche Labour réduit</v>
      </c>
      <c r="B93" s="445" t="s">
        <v>33480</v>
      </c>
      <c r="C93" s="445" t="s">
        <v>33499</v>
      </c>
      <c r="D93" s="446">
        <v>0.72</v>
      </c>
      <c r="E93" s="448">
        <v>0.99</v>
      </c>
      <c r="F93" s="446">
        <v>0.95</v>
      </c>
      <c r="G93" s="446">
        <v>1</v>
      </c>
      <c r="H93" s="446">
        <v>1.04</v>
      </c>
      <c r="I93" s="446">
        <v>1.37</v>
      </c>
    </row>
    <row r="94" spans="1:9">
      <c r="A94" s="443" t="str">
        <f t="shared" si="2"/>
        <v>Tempérée douce, sèche Pas de labour</v>
      </c>
      <c r="B94" s="445" t="s">
        <v>33480</v>
      </c>
      <c r="C94" s="445" t="s">
        <v>33500</v>
      </c>
      <c r="D94" s="446">
        <v>0.72</v>
      </c>
      <c r="E94" s="448">
        <v>1.04</v>
      </c>
      <c r="F94" s="446">
        <v>0.95</v>
      </c>
      <c r="G94" s="446">
        <v>1</v>
      </c>
      <c r="H94" s="446">
        <v>1.04</v>
      </c>
      <c r="I94" s="446">
        <v>1.37</v>
      </c>
    </row>
    <row r="95" spans="1:9">
      <c r="A95" s="443" t="str">
        <f t="shared" si="2"/>
        <v>Tempérée douce, humide Labour complet</v>
      </c>
      <c r="B95" s="445" t="s">
        <v>33477</v>
      </c>
      <c r="C95" s="445" t="s">
        <v>33498</v>
      </c>
      <c r="D95" s="446">
        <v>0.72</v>
      </c>
      <c r="E95" s="448">
        <v>1</v>
      </c>
      <c r="F95" s="446">
        <v>0.92</v>
      </c>
      <c r="G95" s="446">
        <v>1</v>
      </c>
      <c r="H95" s="446">
        <v>1.1100000000000001</v>
      </c>
      <c r="I95" s="446">
        <v>1.44</v>
      </c>
    </row>
    <row r="96" spans="1:9">
      <c r="A96" s="443" t="str">
        <f t="shared" si="2"/>
        <v>Tempérée douce, humide Labour réduit</v>
      </c>
      <c r="B96" s="445" t="s">
        <v>33477</v>
      </c>
      <c r="C96" s="445" t="s">
        <v>33499</v>
      </c>
      <c r="D96" s="446">
        <v>0.72</v>
      </c>
      <c r="E96" s="448">
        <v>1.05</v>
      </c>
      <c r="F96" s="446">
        <v>0.92</v>
      </c>
      <c r="G96" s="446">
        <v>1</v>
      </c>
      <c r="H96" s="446">
        <v>1.1100000000000001</v>
      </c>
      <c r="I96" s="446">
        <v>1.44</v>
      </c>
    </row>
    <row r="97" spans="1:9">
      <c r="A97" s="443" t="str">
        <f t="shared" si="2"/>
        <v>Tempérée douce, humide Pas de labour</v>
      </c>
      <c r="B97" s="445" t="s">
        <v>33477</v>
      </c>
      <c r="C97" s="445" t="s">
        <v>33500</v>
      </c>
      <c r="D97" s="446">
        <v>0.72</v>
      </c>
      <c r="E97" s="448">
        <v>1.1000000000000001</v>
      </c>
      <c r="F97" s="446">
        <v>0.92</v>
      </c>
      <c r="G97" s="446">
        <v>1</v>
      </c>
      <c r="H97" s="446">
        <v>1.1100000000000001</v>
      </c>
      <c r="I97" s="446">
        <v>1.44</v>
      </c>
    </row>
    <row r="98" spans="1:9">
      <c r="A98" s="443" t="str">
        <f t="shared" si="2"/>
        <v>Tropicale, sèche Labour complet</v>
      </c>
      <c r="B98" s="445" t="s">
        <v>33491</v>
      </c>
      <c r="C98" s="445" t="s">
        <v>33498</v>
      </c>
      <c r="D98" s="446">
        <v>1.01</v>
      </c>
      <c r="E98" s="448">
        <v>1</v>
      </c>
      <c r="F98" s="446">
        <v>0.95</v>
      </c>
      <c r="G98" s="446">
        <v>1</v>
      </c>
      <c r="H98" s="446">
        <v>1.04</v>
      </c>
      <c r="I98" s="446">
        <v>1.37</v>
      </c>
    </row>
    <row r="99" spans="1:9">
      <c r="A99" s="443" t="str">
        <f t="shared" si="2"/>
        <v>Tropicale, sèche Labour réduit</v>
      </c>
      <c r="B99" s="445" t="s">
        <v>33491</v>
      </c>
      <c r="C99" s="445" t="s">
        <v>33499</v>
      </c>
      <c r="D99" s="446">
        <v>1.01</v>
      </c>
      <c r="E99" s="448">
        <v>0.99</v>
      </c>
      <c r="F99" s="446">
        <v>0.95</v>
      </c>
      <c r="G99" s="446">
        <v>1</v>
      </c>
      <c r="H99" s="446">
        <v>1.04</v>
      </c>
      <c r="I99" s="446">
        <v>1.37</v>
      </c>
    </row>
    <row r="100" spans="1:9">
      <c r="A100" s="443" t="str">
        <f t="shared" si="2"/>
        <v>Tropicale, sèche Pas de labour</v>
      </c>
      <c r="B100" s="445" t="s">
        <v>33491</v>
      </c>
      <c r="C100" s="445" t="s">
        <v>33500</v>
      </c>
      <c r="D100" s="446">
        <v>1.01</v>
      </c>
      <c r="E100" s="448">
        <v>1.04</v>
      </c>
      <c r="F100" s="446">
        <v>0.95</v>
      </c>
      <c r="G100" s="446">
        <v>1</v>
      </c>
      <c r="H100" s="446">
        <v>1.04</v>
      </c>
      <c r="I100" s="446">
        <v>1.37</v>
      </c>
    </row>
    <row r="101" spans="1:9">
      <c r="A101" s="443" t="str">
        <f t="shared" si="2"/>
        <v>Tropicale, humide Labour complet</v>
      </c>
      <c r="B101" s="445" t="s">
        <v>33490</v>
      </c>
      <c r="C101" s="445" t="s">
        <v>33498</v>
      </c>
      <c r="D101" s="446">
        <v>1.01</v>
      </c>
      <c r="E101" s="448">
        <v>1</v>
      </c>
      <c r="F101" s="446">
        <v>0.92</v>
      </c>
      <c r="G101" s="446">
        <v>1</v>
      </c>
      <c r="H101" s="446">
        <v>1.1100000000000001</v>
      </c>
      <c r="I101" s="446">
        <v>1.44</v>
      </c>
    </row>
    <row r="102" spans="1:9">
      <c r="A102" s="443" t="str">
        <f t="shared" si="2"/>
        <v>Tropicale, humide Labour réduit</v>
      </c>
      <c r="B102" s="445" t="s">
        <v>33490</v>
      </c>
      <c r="C102" s="445" t="s">
        <v>33499</v>
      </c>
      <c r="D102" s="446">
        <v>1.01</v>
      </c>
      <c r="E102" s="448">
        <v>1.04</v>
      </c>
      <c r="F102" s="446">
        <v>0.92</v>
      </c>
      <c r="G102" s="446">
        <v>1</v>
      </c>
      <c r="H102" s="446">
        <v>1.1100000000000001</v>
      </c>
      <c r="I102" s="446">
        <v>1.44</v>
      </c>
    </row>
    <row r="103" spans="1:9">
      <c r="A103" s="443" t="str">
        <f t="shared" si="2"/>
        <v>Tropicale, humide Pas de labour</v>
      </c>
      <c r="B103" s="445" t="s">
        <v>33490</v>
      </c>
      <c r="C103" s="445" t="s">
        <v>33500</v>
      </c>
      <c r="D103" s="446">
        <v>1.01</v>
      </c>
      <c r="E103" s="448">
        <v>1.1000000000000001</v>
      </c>
      <c r="F103" s="446">
        <v>0.92</v>
      </c>
      <c r="G103" s="446">
        <v>1</v>
      </c>
      <c r="H103" s="446">
        <v>1.1100000000000001</v>
      </c>
      <c r="I103" s="446">
        <v>1.44</v>
      </c>
    </row>
    <row r="104" spans="1:9">
      <c r="A104" s="443" t="str">
        <f t="shared" si="2"/>
        <v>Tropicale, pluvieuse Labour complet</v>
      </c>
      <c r="B104" s="445" t="s">
        <v>33493</v>
      </c>
      <c r="C104" s="445" t="s">
        <v>33498</v>
      </c>
      <c r="D104" s="446">
        <v>1.01</v>
      </c>
      <c r="E104" s="448">
        <v>1</v>
      </c>
      <c r="F104" s="446">
        <v>0.92</v>
      </c>
      <c r="G104" s="446">
        <v>1</v>
      </c>
      <c r="H104" s="446">
        <v>1.1100000000000001</v>
      </c>
      <c r="I104" s="446">
        <v>1.44</v>
      </c>
    </row>
    <row r="105" spans="1:9">
      <c r="A105" s="443" t="str">
        <f t="shared" si="2"/>
        <v>Tropicale, pluvieuse Labour réduit</v>
      </c>
      <c r="B105" s="445" t="s">
        <v>33493</v>
      </c>
      <c r="C105" s="445" t="s">
        <v>33499</v>
      </c>
      <c r="D105" s="446">
        <v>1.01</v>
      </c>
      <c r="E105" s="448">
        <v>1.04</v>
      </c>
      <c r="F105" s="446">
        <v>0.92</v>
      </c>
      <c r="G105" s="446">
        <v>1</v>
      </c>
      <c r="H105" s="446">
        <v>1.1100000000000001</v>
      </c>
      <c r="I105" s="446">
        <v>1.44</v>
      </c>
    </row>
    <row r="106" spans="1:9">
      <c r="A106" s="443" t="str">
        <f t="shared" si="2"/>
        <v>Tropicale, pluvieuse Pas de labour</v>
      </c>
      <c r="B106" s="445" t="s">
        <v>33493</v>
      </c>
      <c r="C106" s="445" t="s">
        <v>33500</v>
      </c>
      <c r="D106" s="446">
        <v>1.01</v>
      </c>
      <c r="E106" s="448">
        <v>1.1000000000000001</v>
      </c>
      <c r="F106" s="446">
        <v>0.92</v>
      </c>
      <c r="G106" s="446">
        <v>1</v>
      </c>
      <c r="H106" s="446">
        <v>1.1100000000000001</v>
      </c>
      <c r="I106" s="446">
        <v>1.44</v>
      </c>
    </row>
    <row r="108" spans="1:9" ht="15.6">
      <c r="B108" s="87" t="s">
        <v>33496</v>
      </c>
      <c r="C108" s="43" t="s">
        <v>33508</v>
      </c>
    </row>
    <row r="109" spans="1:9">
      <c r="B109" s="677" t="s">
        <v>33501</v>
      </c>
      <c r="C109" s="677" t="s">
        <v>33502</v>
      </c>
      <c r="D109" s="677" t="s">
        <v>115</v>
      </c>
      <c r="E109" s="677" t="s">
        <v>117</v>
      </c>
      <c r="F109" s="679" t="s">
        <v>119</v>
      </c>
      <c r="G109" s="680"/>
      <c r="H109" s="680"/>
      <c r="I109" s="681"/>
    </row>
    <row r="110" spans="1:9" ht="28.8">
      <c r="B110" s="678"/>
      <c r="C110" s="678"/>
      <c r="D110" s="678"/>
      <c r="E110" s="678"/>
      <c r="F110" s="440" t="s">
        <v>33503</v>
      </c>
      <c r="G110" s="440" t="s">
        <v>33504</v>
      </c>
      <c r="H110" s="440" t="s">
        <v>33505</v>
      </c>
      <c r="I110" s="440" t="s">
        <v>33506</v>
      </c>
    </row>
    <row r="111" spans="1:9">
      <c r="A111" s="443" t="str">
        <f t="shared" ref="A111:A140" si="3">B111&amp;" "&amp;C111</f>
        <v>Tempérée fraiche, sèche Labour complet</v>
      </c>
      <c r="B111" s="445" t="s">
        <v>33479</v>
      </c>
      <c r="C111" s="445" t="s">
        <v>33498</v>
      </c>
      <c r="D111" s="446">
        <v>0.93</v>
      </c>
      <c r="E111" s="448">
        <v>1</v>
      </c>
      <c r="F111" s="446">
        <v>0.95</v>
      </c>
      <c r="G111" s="446">
        <v>1</v>
      </c>
      <c r="H111" s="446">
        <v>1.04</v>
      </c>
      <c r="I111" s="446">
        <v>1.37</v>
      </c>
    </row>
    <row r="112" spans="1:9">
      <c r="A112" s="443" t="str">
        <f t="shared" si="3"/>
        <v>Tempérée fraiche, sèche Labour réduit</v>
      </c>
      <c r="B112" s="445" t="s">
        <v>33479</v>
      </c>
      <c r="C112" s="445" t="s">
        <v>33499</v>
      </c>
      <c r="D112" s="446">
        <v>0.93</v>
      </c>
      <c r="E112" s="448">
        <v>0.98</v>
      </c>
      <c r="F112" s="446">
        <v>0.95</v>
      </c>
      <c r="G112" s="446">
        <v>1</v>
      </c>
      <c r="H112" s="446">
        <v>1.04</v>
      </c>
      <c r="I112" s="446">
        <v>1.37</v>
      </c>
    </row>
    <row r="113" spans="1:9">
      <c r="A113" s="443" t="str">
        <f t="shared" si="3"/>
        <v>Tempérée fraiche, sèche Pas de labour</v>
      </c>
      <c r="B113" s="445" t="s">
        <v>33479</v>
      </c>
      <c r="C113" s="445" t="s">
        <v>33500</v>
      </c>
      <c r="D113" s="446">
        <v>0.93</v>
      </c>
      <c r="E113" s="448">
        <v>1.03</v>
      </c>
      <c r="F113" s="446">
        <v>0.95</v>
      </c>
      <c r="G113" s="446">
        <v>1</v>
      </c>
      <c r="H113" s="446">
        <v>1.04</v>
      </c>
      <c r="I113" s="446">
        <v>1.37</v>
      </c>
    </row>
    <row r="114" spans="1:9">
      <c r="A114" s="443" t="str">
        <f t="shared" si="3"/>
        <v>Tempérée fraiche, humide Labour complet</v>
      </c>
      <c r="B114" s="445" t="s">
        <v>33478</v>
      </c>
      <c r="C114" s="445" t="s">
        <v>33498</v>
      </c>
      <c r="D114" s="446">
        <v>0.82</v>
      </c>
      <c r="E114" s="448">
        <v>1</v>
      </c>
      <c r="F114" s="446">
        <v>0.92</v>
      </c>
      <c r="G114" s="446">
        <v>1</v>
      </c>
      <c r="H114" s="446">
        <v>1.1100000000000001</v>
      </c>
      <c r="I114" s="446">
        <v>1.44</v>
      </c>
    </row>
    <row r="115" spans="1:9">
      <c r="A115" s="443" t="str">
        <f t="shared" si="3"/>
        <v>Tempérée fraiche, humide Labour réduit</v>
      </c>
      <c r="B115" s="445" t="s">
        <v>33478</v>
      </c>
      <c r="C115" s="445" t="s">
        <v>33499</v>
      </c>
      <c r="D115" s="446">
        <v>0.82</v>
      </c>
      <c r="E115" s="448">
        <v>1.04</v>
      </c>
      <c r="F115" s="446">
        <v>0.92</v>
      </c>
      <c r="G115" s="446">
        <v>1</v>
      </c>
      <c r="H115" s="446">
        <v>1.1100000000000001</v>
      </c>
      <c r="I115" s="446">
        <v>1.44</v>
      </c>
    </row>
    <row r="116" spans="1:9">
      <c r="A116" s="443" t="str">
        <f t="shared" si="3"/>
        <v>Tempérée fraiche, humide Pas de labour</v>
      </c>
      <c r="B116" s="445" t="s">
        <v>33478</v>
      </c>
      <c r="C116" s="445" t="s">
        <v>33500</v>
      </c>
      <c r="D116" s="446">
        <v>0.82</v>
      </c>
      <c r="E116" s="448">
        <v>1.0900000000000001</v>
      </c>
      <c r="F116" s="446">
        <v>0.92</v>
      </c>
      <c r="G116" s="446">
        <v>1</v>
      </c>
      <c r="H116" s="446">
        <v>1.1100000000000001</v>
      </c>
      <c r="I116" s="446">
        <v>1.44</v>
      </c>
    </row>
    <row r="117" spans="1:9">
      <c r="A117" s="443" t="str">
        <f t="shared" si="3"/>
        <v>Boreal, dry Labour complet</v>
      </c>
      <c r="B117" s="445" t="s">
        <v>130</v>
      </c>
      <c r="C117" s="445" t="s">
        <v>33498</v>
      </c>
      <c r="D117" s="446">
        <v>0.93</v>
      </c>
      <c r="E117" s="448">
        <v>1</v>
      </c>
      <c r="F117" s="446">
        <v>0.95</v>
      </c>
      <c r="G117" s="446">
        <v>1</v>
      </c>
      <c r="H117" s="446">
        <v>1.04</v>
      </c>
      <c r="I117" s="446">
        <v>1.37</v>
      </c>
    </row>
    <row r="118" spans="1:9">
      <c r="A118" s="443" t="str">
        <f t="shared" si="3"/>
        <v>Boreal, dry Labour réduit</v>
      </c>
      <c r="B118" s="445" t="s">
        <v>130</v>
      </c>
      <c r="C118" s="445" t="s">
        <v>33499</v>
      </c>
      <c r="D118" s="446">
        <v>0.93</v>
      </c>
      <c r="E118" s="448">
        <v>0.98</v>
      </c>
      <c r="F118" s="446">
        <v>0.95</v>
      </c>
      <c r="G118" s="446">
        <v>1</v>
      </c>
      <c r="H118" s="446">
        <v>1.04</v>
      </c>
      <c r="I118" s="446">
        <v>1.37</v>
      </c>
    </row>
    <row r="119" spans="1:9">
      <c r="A119" s="443" t="str">
        <f t="shared" si="3"/>
        <v>Boreal, dry Pas de labour</v>
      </c>
      <c r="B119" s="445" t="s">
        <v>130</v>
      </c>
      <c r="C119" s="445" t="s">
        <v>33500</v>
      </c>
      <c r="D119" s="446">
        <v>0.93</v>
      </c>
      <c r="E119" s="448">
        <v>1.03</v>
      </c>
      <c r="F119" s="446">
        <v>0.95</v>
      </c>
      <c r="G119" s="446">
        <v>1</v>
      </c>
      <c r="H119" s="446">
        <v>1.04</v>
      </c>
      <c r="I119" s="446">
        <v>1.37</v>
      </c>
    </row>
    <row r="120" spans="1:9">
      <c r="A120" s="443" t="str">
        <f t="shared" si="3"/>
        <v>Boreal, moist Labour complet</v>
      </c>
      <c r="B120" s="445" t="s">
        <v>131</v>
      </c>
      <c r="C120" s="445" t="s">
        <v>33498</v>
      </c>
      <c r="D120" s="446">
        <v>0.82</v>
      </c>
      <c r="E120" s="448">
        <v>1</v>
      </c>
      <c r="F120" s="446">
        <v>0.92</v>
      </c>
      <c r="G120" s="446">
        <v>1</v>
      </c>
      <c r="H120" s="446">
        <v>1.1100000000000001</v>
      </c>
      <c r="I120" s="446">
        <v>1.44</v>
      </c>
    </row>
    <row r="121" spans="1:9">
      <c r="A121" s="443" t="str">
        <f t="shared" si="3"/>
        <v>Boreal, moist Labour réduit</v>
      </c>
      <c r="B121" s="445" t="s">
        <v>131</v>
      </c>
      <c r="C121" s="445" t="s">
        <v>33499</v>
      </c>
      <c r="D121" s="446">
        <v>0.82</v>
      </c>
      <c r="E121" s="448">
        <v>1.04</v>
      </c>
      <c r="F121" s="446">
        <v>0.92</v>
      </c>
      <c r="G121" s="446">
        <v>1</v>
      </c>
      <c r="H121" s="446">
        <v>1.1100000000000001</v>
      </c>
      <c r="I121" s="446">
        <v>1.44</v>
      </c>
    </row>
    <row r="122" spans="1:9">
      <c r="A122" s="443" t="str">
        <f t="shared" si="3"/>
        <v>Boreal, moist Pas de labour</v>
      </c>
      <c r="B122" s="445" t="s">
        <v>131</v>
      </c>
      <c r="C122" s="445" t="s">
        <v>33500</v>
      </c>
      <c r="D122" s="446">
        <v>0.82</v>
      </c>
      <c r="E122" s="448">
        <v>1.0900000000000001</v>
      </c>
      <c r="F122" s="446">
        <v>0.92</v>
      </c>
      <c r="G122" s="446">
        <v>1</v>
      </c>
      <c r="H122" s="446">
        <v>1.1100000000000001</v>
      </c>
      <c r="I122" s="446">
        <v>1.44</v>
      </c>
    </row>
    <row r="123" spans="1:9">
      <c r="A123" s="443" t="str">
        <f t="shared" si="3"/>
        <v>Tempérée douce, sèche Labour complet</v>
      </c>
      <c r="B123" s="445" t="s">
        <v>33480</v>
      </c>
      <c r="C123" s="445" t="s">
        <v>33498</v>
      </c>
      <c r="D123" s="446">
        <v>0.93</v>
      </c>
      <c r="E123" s="448">
        <v>1</v>
      </c>
      <c r="F123" s="446">
        <v>0.95</v>
      </c>
      <c r="G123" s="446">
        <v>1</v>
      </c>
      <c r="H123" s="446">
        <v>1.04</v>
      </c>
      <c r="I123" s="446">
        <v>1.37</v>
      </c>
    </row>
    <row r="124" spans="1:9">
      <c r="A124" s="443" t="str">
        <f t="shared" si="3"/>
        <v>Tempérée douce, sèche Labour réduit</v>
      </c>
      <c r="B124" s="445" t="s">
        <v>33480</v>
      </c>
      <c r="C124" s="445" t="s">
        <v>33499</v>
      </c>
      <c r="D124" s="446">
        <v>0.93</v>
      </c>
      <c r="E124" s="448">
        <v>0.99</v>
      </c>
      <c r="F124" s="446">
        <v>0.95</v>
      </c>
      <c r="G124" s="446">
        <v>1</v>
      </c>
      <c r="H124" s="446">
        <v>1.04</v>
      </c>
      <c r="I124" s="446">
        <v>1.37</v>
      </c>
    </row>
    <row r="125" spans="1:9">
      <c r="A125" s="443" t="str">
        <f t="shared" si="3"/>
        <v>Tempérée douce, sèche Pas de labour</v>
      </c>
      <c r="B125" s="445" t="s">
        <v>33480</v>
      </c>
      <c r="C125" s="445" t="s">
        <v>33500</v>
      </c>
      <c r="D125" s="446">
        <v>0.93</v>
      </c>
      <c r="E125" s="448">
        <v>1.04</v>
      </c>
      <c r="F125" s="446">
        <v>0.95</v>
      </c>
      <c r="G125" s="446">
        <v>1</v>
      </c>
      <c r="H125" s="446">
        <v>1.04</v>
      </c>
      <c r="I125" s="446">
        <v>1.37</v>
      </c>
    </row>
    <row r="126" spans="1:9">
      <c r="A126" s="443" t="str">
        <f t="shared" si="3"/>
        <v>Tempérée douce, humide Labour complet</v>
      </c>
      <c r="B126" s="445" t="s">
        <v>33477</v>
      </c>
      <c r="C126" s="445" t="s">
        <v>33498</v>
      </c>
      <c r="D126" s="446">
        <v>0.82</v>
      </c>
      <c r="E126" s="448">
        <v>1</v>
      </c>
      <c r="F126" s="446">
        <v>0.92</v>
      </c>
      <c r="G126" s="446">
        <v>1</v>
      </c>
      <c r="H126" s="446">
        <v>1.1100000000000001</v>
      </c>
      <c r="I126" s="446">
        <v>1.44</v>
      </c>
    </row>
    <row r="127" spans="1:9">
      <c r="A127" s="443" t="str">
        <f t="shared" si="3"/>
        <v>Tempérée douce, humide Labour réduit</v>
      </c>
      <c r="B127" s="445" t="s">
        <v>33477</v>
      </c>
      <c r="C127" s="445" t="s">
        <v>33499</v>
      </c>
      <c r="D127" s="446">
        <v>0.82</v>
      </c>
      <c r="E127" s="448">
        <v>1.05</v>
      </c>
      <c r="F127" s="446">
        <v>0.92</v>
      </c>
      <c r="G127" s="446">
        <v>1</v>
      </c>
      <c r="H127" s="446">
        <v>1.1100000000000001</v>
      </c>
      <c r="I127" s="446">
        <v>1.44</v>
      </c>
    </row>
    <row r="128" spans="1:9">
      <c r="A128" s="443" t="str">
        <f t="shared" si="3"/>
        <v>Tempérée douce, humide Pas de labour</v>
      </c>
      <c r="B128" s="445" t="s">
        <v>33477</v>
      </c>
      <c r="C128" s="445" t="s">
        <v>33500</v>
      </c>
      <c r="D128" s="446">
        <v>0.82</v>
      </c>
      <c r="E128" s="448">
        <v>1.1000000000000001</v>
      </c>
      <c r="F128" s="446">
        <v>0.92</v>
      </c>
      <c r="G128" s="446">
        <v>1</v>
      </c>
      <c r="H128" s="446">
        <v>1.1100000000000001</v>
      </c>
      <c r="I128" s="446">
        <v>1.44</v>
      </c>
    </row>
    <row r="129" spans="1:9">
      <c r="A129" s="443" t="str">
        <f t="shared" si="3"/>
        <v>Tropicale, sèche Labour complet</v>
      </c>
      <c r="B129" s="445" t="s">
        <v>33491</v>
      </c>
      <c r="C129" s="445" t="s">
        <v>33498</v>
      </c>
      <c r="D129" s="446">
        <v>0.93</v>
      </c>
      <c r="E129" s="448">
        <v>1</v>
      </c>
      <c r="F129" s="446">
        <v>0.95</v>
      </c>
      <c r="G129" s="446">
        <v>1</v>
      </c>
      <c r="H129" s="446">
        <v>1.04</v>
      </c>
      <c r="I129" s="446">
        <v>1.37</v>
      </c>
    </row>
    <row r="130" spans="1:9">
      <c r="A130" s="443" t="str">
        <f t="shared" si="3"/>
        <v>Tropicale, sèche Labour réduit</v>
      </c>
      <c r="B130" s="445" t="s">
        <v>33491</v>
      </c>
      <c r="C130" s="445" t="s">
        <v>33499</v>
      </c>
      <c r="D130" s="446">
        <v>0.93</v>
      </c>
      <c r="E130" s="448">
        <v>0.99</v>
      </c>
      <c r="F130" s="446">
        <v>0.95</v>
      </c>
      <c r="G130" s="446">
        <v>1</v>
      </c>
      <c r="H130" s="446">
        <v>1.04</v>
      </c>
      <c r="I130" s="446">
        <v>1.37</v>
      </c>
    </row>
    <row r="131" spans="1:9">
      <c r="A131" s="443" t="str">
        <f t="shared" si="3"/>
        <v>Tropicale, sèche Pas de labour</v>
      </c>
      <c r="B131" s="445" t="s">
        <v>33491</v>
      </c>
      <c r="C131" s="445" t="s">
        <v>33500</v>
      </c>
      <c r="D131" s="446">
        <v>0.93</v>
      </c>
      <c r="E131" s="448">
        <v>1.04</v>
      </c>
      <c r="F131" s="446">
        <v>0.95</v>
      </c>
      <c r="G131" s="446">
        <v>1</v>
      </c>
      <c r="H131" s="446">
        <v>1.04</v>
      </c>
      <c r="I131" s="446">
        <v>1.37</v>
      </c>
    </row>
    <row r="132" spans="1:9">
      <c r="A132" s="443" t="str">
        <f t="shared" si="3"/>
        <v>Tropicale, humide Labour complet</v>
      </c>
      <c r="B132" s="445" t="s">
        <v>33490</v>
      </c>
      <c r="C132" s="445" t="s">
        <v>33498</v>
      </c>
      <c r="D132" s="446">
        <v>0.82</v>
      </c>
      <c r="E132" s="448">
        <v>1</v>
      </c>
      <c r="F132" s="446">
        <v>0.92</v>
      </c>
      <c r="G132" s="446">
        <v>1</v>
      </c>
      <c r="H132" s="446">
        <v>1.1100000000000001</v>
      </c>
      <c r="I132" s="446">
        <v>1.44</v>
      </c>
    </row>
    <row r="133" spans="1:9">
      <c r="A133" s="443" t="str">
        <f t="shared" si="3"/>
        <v>Tropicale, humide Labour réduit</v>
      </c>
      <c r="B133" s="445" t="s">
        <v>33490</v>
      </c>
      <c r="C133" s="445" t="s">
        <v>33499</v>
      </c>
      <c r="D133" s="446">
        <v>0.82</v>
      </c>
      <c r="E133" s="448">
        <v>1.04</v>
      </c>
      <c r="F133" s="446">
        <v>0.92</v>
      </c>
      <c r="G133" s="446">
        <v>1</v>
      </c>
      <c r="H133" s="446">
        <v>1.1100000000000001</v>
      </c>
      <c r="I133" s="446">
        <v>1.44</v>
      </c>
    </row>
    <row r="134" spans="1:9">
      <c r="A134" s="443" t="str">
        <f t="shared" si="3"/>
        <v>Tropicale, humide Pas de labour</v>
      </c>
      <c r="B134" s="445" t="s">
        <v>33490</v>
      </c>
      <c r="C134" s="445" t="s">
        <v>33500</v>
      </c>
      <c r="D134" s="446">
        <v>0.82</v>
      </c>
      <c r="E134" s="448">
        <v>1.1000000000000001</v>
      </c>
      <c r="F134" s="446">
        <v>0.92</v>
      </c>
      <c r="G134" s="446">
        <v>1</v>
      </c>
      <c r="H134" s="446">
        <v>1.1100000000000001</v>
      </c>
      <c r="I134" s="446">
        <v>1.44</v>
      </c>
    </row>
    <row r="135" spans="1:9">
      <c r="A135" s="443" t="str">
        <f t="shared" si="3"/>
        <v>Tropicale, pluvieuse Labour complet</v>
      </c>
      <c r="B135" s="445" t="s">
        <v>33493</v>
      </c>
      <c r="C135" s="445" t="s">
        <v>33498</v>
      </c>
      <c r="D135" s="446">
        <v>0.82</v>
      </c>
      <c r="E135" s="448">
        <v>1</v>
      </c>
      <c r="F135" s="446">
        <v>0.92</v>
      </c>
      <c r="G135" s="446">
        <v>1</v>
      </c>
      <c r="H135" s="446">
        <v>1.1100000000000001</v>
      </c>
      <c r="I135" s="446">
        <v>1.44</v>
      </c>
    </row>
    <row r="136" spans="1:9">
      <c r="A136" s="443" t="str">
        <f t="shared" si="3"/>
        <v>Tropicale, pluvieuse Labour réduit</v>
      </c>
      <c r="B136" s="445" t="s">
        <v>33493</v>
      </c>
      <c r="C136" s="445" t="s">
        <v>33499</v>
      </c>
      <c r="D136" s="446">
        <v>0.82</v>
      </c>
      <c r="E136" s="448">
        <v>1.04</v>
      </c>
      <c r="F136" s="446">
        <v>0.92</v>
      </c>
      <c r="G136" s="446">
        <v>1</v>
      </c>
      <c r="H136" s="446">
        <v>1.1100000000000001</v>
      </c>
      <c r="I136" s="446">
        <v>1.44</v>
      </c>
    </row>
    <row r="137" spans="1:9">
      <c r="A137" s="443" t="str">
        <f t="shared" si="3"/>
        <v>Tropicale, pluvieuse Pas de labour</v>
      </c>
      <c r="B137" s="445" t="s">
        <v>33493</v>
      </c>
      <c r="C137" s="445" t="s">
        <v>33500</v>
      </c>
      <c r="D137" s="446">
        <v>0.82</v>
      </c>
      <c r="E137" s="448">
        <v>1.1000000000000001</v>
      </c>
      <c r="F137" s="446">
        <v>0.92</v>
      </c>
      <c r="G137" s="446">
        <v>1</v>
      </c>
      <c r="H137" s="446">
        <v>1.1100000000000001</v>
      </c>
      <c r="I137" s="446">
        <v>1.44</v>
      </c>
    </row>
    <row r="138" spans="1:9">
      <c r="A138" s="443" t="str">
        <f t="shared" si="3"/>
        <v>Tropical montane Labour complet</v>
      </c>
      <c r="B138" s="445" t="s">
        <v>129</v>
      </c>
      <c r="C138" s="445" t="s">
        <v>33498</v>
      </c>
      <c r="D138" s="446">
        <v>0.88</v>
      </c>
      <c r="E138" s="446"/>
      <c r="F138" s="446">
        <v>0.94</v>
      </c>
      <c r="G138" s="446">
        <v>1</v>
      </c>
      <c r="H138" s="446">
        <v>1.08</v>
      </c>
      <c r="I138" s="446">
        <v>1.41</v>
      </c>
    </row>
    <row r="139" spans="1:9">
      <c r="A139" s="443" t="str">
        <f t="shared" si="3"/>
        <v>Tropical montane Labour réduit</v>
      </c>
      <c r="B139" s="445" t="s">
        <v>129</v>
      </c>
      <c r="C139" s="445" t="s">
        <v>33499</v>
      </c>
      <c r="D139" s="446">
        <v>0.88</v>
      </c>
      <c r="E139" s="446"/>
      <c r="F139" s="446">
        <v>0.94</v>
      </c>
      <c r="G139" s="446">
        <v>1</v>
      </c>
      <c r="H139" s="446">
        <v>1.08</v>
      </c>
      <c r="I139" s="446">
        <v>1.41</v>
      </c>
    </row>
    <row r="140" spans="1:9">
      <c r="A140" s="443" t="str">
        <f t="shared" si="3"/>
        <v>Tropical montane Pas de labour</v>
      </c>
      <c r="B140" s="445" t="s">
        <v>129</v>
      </c>
      <c r="C140" s="445" t="s">
        <v>33500</v>
      </c>
      <c r="D140" s="446">
        <v>0.88</v>
      </c>
      <c r="E140" s="446"/>
      <c r="F140" s="446">
        <v>0.94</v>
      </c>
      <c r="G140" s="446">
        <v>1</v>
      </c>
      <c r="H140" s="446">
        <v>1.08</v>
      </c>
      <c r="I140" s="446">
        <v>1.41</v>
      </c>
    </row>
  </sheetData>
  <sheetProtection algorithmName="SHA-512" hashValue="Wbo8oOvmZ1/VWr0Eof4WUYPACSarpKTTr4zWGqM2VW6Cq+S+Ty6hLxaSsQY4U8dTaRCqgeLRsdRKj+afmw1iLw==" saltValue="ynYU+hXzmjiVh27e17255g==" spinCount="100000" sheet="1" formatCells="0" formatColumns="0"/>
  <mergeCells count="20">
    <mergeCell ref="B78:B79"/>
    <mergeCell ref="C78:C79"/>
    <mergeCell ref="D78:D79"/>
    <mergeCell ref="E78:E79"/>
    <mergeCell ref="F78:I78"/>
    <mergeCell ref="B109:B110"/>
    <mergeCell ref="C109:C110"/>
    <mergeCell ref="D109:D110"/>
    <mergeCell ref="E109:E110"/>
    <mergeCell ref="F109:I109"/>
    <mergeCell ref="B16:B17"/>
    <mergeCell ref="C16:C17"/>
    <mergeCell ref="D16:D17"/>
    <mergeCell ref="E16:E17"/>
    <mergeCell ref="F16:I16"/>
    <mergeCell ref="B47:B48"/>
    <mergeCell ref="C47:C48"/>
    <mergeCell ref="D47:D48"/>
    <mergeCell ref="E47:E48"/>
    <mergeCell ref="F47:I4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B3F48-A3F7-44CF-B6F0-E4B135F643CF}">
  <sheetPr codeName="Feuil2">
    <tabColor theme="9" tint="-0.249977111117893"/>
  </sheetPr>
  <dimension ref="A1:AB72"/>
  <sheetViews>
    <sheetView tabSelected="1" zoomScale="55" zoomScaleNormal="50" workbookViewId="0">
      <selection activeCell="D28" sqref="D28"/>
    </sheetView>
  </sheetViews>
  <sheetFormatPr baseColWidth="10" defaultColWidth="11.44140625" defaultRowHeight="18"/>
  <cols>
    <col min="1" max="1" width="2.21875" style="41" customWidth="1"/>
    <col min="2" max="2" width="49" style="41" bestFit="1" customWidth="1"/>
    <col min="3" max="3" width="131.77734375" style="41" customWidth="1"/>
    <col min="4" max="4" width="35.5546875" style="42" customWidth="1"/>
    <col min="5" max="5" width="20.77734375" style="42" customWidth="1"/>
    <col min="6" max="6" width="49.21875" style="41" customWidth="1"/>
    <col min="7" max="7" width="33.77734375" style="43" customWidth="1"/>
    <col min="8" max="8" width="26.44140625" style="43" customWidth="1"/>
    <col min="9" max="9" width="34.21875" style="43" customWidth="1"/>
    <col min="10" max="10" width="31.5546875" style="43" customWidth="1"/>
    <col min="11" max="13" width="15.77734375" style="43" customWidth="1"/>
    <col min="14" max="14" width="17.5546875" style="43" customWidth="1"/>
    <col min="15" max="15" width="22.21875" style="43" customWidth="1"/>
    <col min="18" max="18" width="62.5546875" style="43" bestFit="1" customWidth="1"/>
    <col min="19" max="20" width="11.44140625" style="43"/>
    <col min="21" max="21" width="108.21875" style="43" bestFit="1" customWidth="1"/>
    <col min="22" max="22" width="32.77734375" style="43" customWidth="1"/>
    <col min="23" max="25" width="11.44140625" style="43"/>
    <col min="26" max="26" width="51.5546875" style="43" bestFit="1" customWidth="1"/>
    <col min="27" max="16384" width="11.44140625" style="43"/>
  </cols>
  <sheetData>
    <row r="1" spans="2:21" ht="9" customHeight="1"/>
    <row r="2" spans="2:21" ht="42.6" customHeight="1">
      <c r="B2" s="565" t="s">
        <v>33158</v>
      </c>
      <c r="C2" s="565"/>
      <c r="D2" s="565"/>
      <c r="E2" s="565"/>
      <c r="F2" s="565"/>
      <c r="G2" s="562" t="s">
        <v>33208</v>
      </c>
      <c r="H2" s="562"/>
      <c r="I2" s="562"/>
      <c r="J2" s="562"/>
      <c r="K2" s="562"/>
      <c r="L2" s="562"/>
      <c r="M2" s="562"/>
      <c r="N2" s="562"/>
      <c r="O2" s="562"/>
    </row>
    <row r="3" spans="2:21" ht="42.6" customHeight="1">
      <c r="B3" s="566"/>
      <c r="C3" s="566"/>
      <c r="D3" s="566"/>
      <c r="E3" s="566"/>
      <c r="F3" s="566"/>
      <c r="G3" s="563"/>
      <c r="H3" s="563"/>
      <c r="I3" s="563"/>
      <c r="J3" s="563"/>
      <c r="K3" s="563"/>
      <c r="L3" s="563"/>
      <c r="M3" s="563"/>
      <c r="N3" s="563"/>
      <c r="O3" s="563"/>
    </row>
    <row r="4" spans="2:21" ht="14.55" customHeight="1" thickBot="1">
      <c r="B4" s="44"/>
      <c r="C4" s="45"/>
      <c r="D4" s="46"/>
      <c r="E4" s="46"/>
      <c r="F4" s="45"/>
      <c r="G4" s="47"/>
      <c r="H4" s="47"/>
      <c r="I4" s="48"/>
      <c r="J4" s="48"/>
      <c r="K4" s="48"/>
      <c r="L4" s="48"/>
      <c r="M4" s="48"/>
      <c r="N4" s="48"/>
      <c r="O4" s="48"/>
      <c r="P4" s="48"/>
    </row>
    <row r="5" spans="2:21" ht="46.5" customHeight="1" thickBot="1">
      <c r="B5" s="49" t="s">
        <v>33159</v>
      </c>
      <c r="C5" s="50" t="s">
        <v>33160</v>
      </c>
      <c r="D5" s="480" t="s">
        <v>0</v>
      </c>
      <c r="E5" s="564"/>
      <c r="F5" s="564"/>
      <c r="G5" s="47"/>
      <c r="H5" s="47"/>
      <c r="I5" s="51" t="s">
        <v>1</v>
      </c>
      <c r="J5" s="51" t="s">
        <v>2</v>
      </c>
      <c r="K5" s="51" t="s">
        <v>3</v>
      </c>
      <c r="L5" s="48"/>
      <c r="M5" s="48"/>
      <c r="N5" s="48"/>
      <c r="O5" s="48"/>
      <c r="P5" s="48"/>
    </row>
    <row r="6" spans="2:21" ht="24.6" customHeight="1" thickBot="1">
      <c r="B6" s="52"/>
      <c r="C6" s="45"/>
      <c r="D6" s="53"/>
      <c r="E6" s="46"/>
      <c r="F6" s="45"/>
      <c r="G6" s="47"/>
      <c r="H6" s="47"/>
      <c r="I6" s="54">
        <f>IF(D5="IPCC 2019",'Valeurs Standards'!P5,'Valeurs Standards'!O5)</f>
        <v>1</v>
      </c>
      <c r="J6" s="54">
        <f>IF(D5="IPCC 2019",'Valeurs Standards'!P6,'Valeurs Standards'!O6)</f>
        <v>28</v>
      </c>
      <c r="K6" s="54">
        <f>IF(D5="IPCC 2019",'Valeurs Standards'!P7,'Valeurs Standards'!O7)</f>
        <v>265</v>
      </c>
      <c r="L6" s="48"/>
      <c r="M6" s="48"/>
      <c r="N6" s="48"/>
      <c r="O6" s="48"/>
      <c r="P6" s="48"/>
    </row>
    <row r="7" spans="2:21" ht="14.55" customHeight="1" thickTop="1" thickBot="1">
      <c r="B7" s="55"/>
      <c r="C7" s="56"/>
      <c r="D7" s="57"/>
      <c r="E7" s="58"/>
      <c r="F7" s="45"/>
      <c r="G7" s="47"/>
      <c r="H7" s="47"/>
      <c r="I7" s="48"/>
      <c r="J7" s="48"/>
      <c r="K7" s="48"/>
      <c r="L7" s="48"/>
      <c r="M7" s="48"/>
      <c r="N7" s="48"/>
      <c r="O7" s="48"/>
      <c r="P7" s="48"/>
    </row>
    <row r="8" spans="2:21" ht="21.6" thickBot="1">
      <c r="B8" s="59" t="s">
        <v>33162</v>
      </c>
      <c r="C8" s="60" t="s">
        <v>33161</v>
      </c>
      <c r="D8" s="39" t="s">
        <v>33374</v>
      </c>
      <c r="E8" s="61"/>
      <c r="F8" s="45"/>
      <c r="G8" s="62"/>
      <c r="H8" s="62"/>
      <c r="I8" s="48"/>
      <c r="J8" s="48"/>
      <c r="K8" s="48"/>
      <c r="L8" s="48"/>
      <c r="M8" s="48"/>
      <c r="N8" s="48"/>
      <c r="O8" s="63"/>
      <c r="P8" s="63"/>
    </row>
    <row r="9" spans="2:21" ht="21.6" thickBot="1">
      <c r="B9" s="64"/>
      <c r="C9" s="569"/>
      <c r="D9" s="569"/>
      <c r="E9" s="65"/>
      <c r="F9" s="45"/>
      <c r="G9" s="62"/>
      <c r="H9" s="62"/>
      <c r="I9" s="48"/>
      <c r="J9" s="48"/>
      <c r="K9" s="48"/>
      <c r="L9" s="48"/>
      <c r="M9" s="48"/>
      <c r="N9" s="48"/>
      <c r="O9" s="63"/>
      <c r="P9" s="63"/>
    </row>
    <row r="10" spans="2:21" ht="22.2" thickTop="1" thickBot="1">
      <c r="B10" s="52"/>
      <c r="C10" s="45"/>
      <c r="D10" s="46"/>
      <c r="E10" s="46"/>
      <c r="F10" s="66"/>
      <c r="G10" s="67"/>
      <c r="H10" s="67"/>
      <c r="I10" s="66"/>
      <c r="J10" s="66"/>
      <c r="K10" s="66"/>
      <c r="L10" s="66"/>
      <c r="M10" s="66"/>
      <c r="N10" s="66"/>
      <c r="O10" s="68"/>
      <c r="P10" s="68"/>
    </row>
    <row r="11" spans="2:21" ht="40.5" customHeight="1" thickTop="1" thickBot="1">
      <c r="B11" s="572" t="s">
        <v>33163</v>
      </c>
      <c r="C11" s="577" t="s">
        <v>33164</v>
      </c>
      <c r="D11" s="578"/>
      <c r="E11" s="17"/>
      <c r="F11" s="70" t="s">
        <v>33166</v>
      </c>
      <c r="G11" s="71"/>
      <c r="H11" s="71"/>
      <c r="I11" s="71"/>
      <c r="J11" s="71"/>
      <c r="K11" s="71"/>
      <c r="L11" s="71"/>
      <c r="M11" s="71"/>
      <c r="N11" s="71"/>
      <c r="O11" s="71"/>
      <c r="P11" s="71"/>
    </row>
    <row r="12" spans="2:21" ht="66.599999999999994" customHeight="1" thickTop="1" thickBot="1">
      <c r="B12" s="573"/>
      <c r="C12" s="499" t="s">
        <v>33630</v>
      </c>
      <c r="D12" s="73" t="str">
        <f>(VLOOKUP(D8,'N2O (GIEC 2019)'!U29:AB38,8,FALSE)*100)&amp;" "&amp;F12</f>
        <v>88 %</v>
      </c>
      <c r="E12" s="17"/>
      <c r="F12" s="70" t="s">
        <v>4</v>
      </c>
      <c r="G12" s="71"/>
      <c r="H12" s="71"/>
      <c r="I12" s="71"/>
      <c r="J12" s="71"/>
      <c r="K12" s="71"/>
      <c r="L12" s="71"/>
      <c r="M12" s="71"/>
      <c r="N12" s="71"/>
      <c r="O12" s="71"/>
      <c r="P12" s="71"/>
    </row>
    <row r="13" spans="2:21" ht="52.5" customHeight="1" thickTop="1" thickBot="1">
      <c r="B13" s="573"/>
      <c r="C13" s="575" t="s">
        <v>33631</v>
      </c>
      <c r="D13" s="576"/>
      <c r="E13" s="17"/>
      <c r="F13" s="570" t="s">
        <v>33658</v>
      </c>
      <c r="G13" s="571"/>
      <c r="H13" s="579" t="str">
        <f>IF(E13=0,"RENSEIGNEZ UNE VALEUR DANS LA CASE E13!","")</f>
        <v>RENSEIGNEZ UNE VALEUR DANS LA CASE E13!</v>
      </c>
      <c r="I13" s="579"/>
      <c r="J13" s="579"/>
      <c r="K13" s="579"/>
      <c r="L13" s="71"/>
      <c r="M13" s="71"/>
      <c r="N13" s="71"/>
      <c r="O13" s="71"/>
      <c r="P13" s="71"/>
    </row>
    <row r="14" spans="2:21" ht="49.05" customHeight="1" thickTop="1" thickBot="1">
      <c r="B14" s="573"/>
      <c r="C14" s="575" t="s">
        <v>33632</v>
      </c>
      <c r="D14" s="576"/>
      <c r="E14" s="18">
        <v>0</v>
      </c>
      <c r="F14" s="70" t="s">
        <v>4</v>
      </c>
      <c r="G14" s="71"/>
      <c r="H14" s="71"/>
      <c r="I14" s="71"/>
      <c r="J14" s="71"/>
      <c r="K14" s="71"/>
      <c r="L14" s="71"/>
      <c r="M14" s="71"/>
      <c r="N14" s="71"/>
      <c r="O14" s="71"/>
      <c r="P14" s="71"/>
    </row>
    <row r="15" spans="2:21" ht="46.5" customHeight="1" thickTop="1" thickBot="1">
      <c r="B15" s="573"/>
      <c r="C15" s="575" t="s">
        <v>33798</v>
      </c>
      <c r="D15" s="576"/>
      <c r="E15" s="37">
        <v>0</v>
      </c>
      <c r="F15" s="70" t="s">
        <v>4</v>
      </c>
      <c r="G15" s="611" t="s">
        <v>33204</v>
      </c>
      <c r="H15" s="611"/>
      <c r="I15" s="74"/>
      <c r="J15" s="74"/>
      <c r="K15" s="74"/>
      <c r="L15" s="74"/>
      <c r="M15" s="74"/>
      <c r="N15" s="74"/>
      <c r="O15" s="74"/>
      <c r="P15" s="74"/>
    </row>
    <row r="16" spans="2:21" ht="47.55" customHeight="1" thickTop="1" thickBot="1">
      <c r="B16" s="574"/>
      <c r="C16" s="575" t="s">
        <v>33165</v>
      </c>
      <c r="D16" s="576"/>
      <c r="E16" s="38">
        <v>100</v>
      </c>
      <c r="F16" s="70" t="s">
        <v>4</v>
      </c>
      <c r="G16" s="567" t="s">
        <v>33205</v>
      </c>
      <c r="H16" s="568"/>
      <c r="I16" s="560" t="s">
        <v>33207</v>
      </c>
      <c r="J16" s="561"/>
      <c r="K16" s="561"/>
      <c r="L16" s="561"/>
      <c r="M16" s="561"/>
      <c r="N16" s="561"/>
      <c r="O16" s="561"/>
      <c r="P16" s="74"/>
      <c r="R16" s="75" t="s">
        <v>33209</v>
      </c>
      <c r="S16" s="76" t="s">
        <v>4</v>
      </c>
      <c r="U16" s="503" t="s">
        <v>33210</v>
      </c>
    </row>
    <row r="17" spans="2:22" ht="69.599999999999994" customHeight="1" thickTop="1" thickBot="1">
      <c r="B17" s="77"/>
      <c r="C17" s="78"/>
      <c r="D17" s="79"/>
      <c r="E17" s="80"/>
      <c r="F17" s="70"/>
      <c r="G17" s="549" t="s">
        <v>33206</v>
      </c>
      <c r="H17" s="81" t="s">
        <v>4</v>
      </c>
      <c r="I17" s="82" t="s">
        <v>5</v>
      </c>
      <c r="J17" s="83" t="s">
        <v>6</v>
      </c>
      <c r="K17" s="84" t="s">
        <v>7</v>
      </c>
      <c r="L17" s="85" t="s">
        <v>8</v>
      </c>
      <c r="M17" s="86" t="s">
        <v>9</v>
      </c>
      <c r="N17" s="83" t="s">
        <v>10</v>
      </c>
      <c r="O17" s="84" t="s">
        <v>11</v>
      </c>
      <c r="P17" s="74"/>
      <c r="R17" s="87" t="s">
        <v>33646</v>
      </c>
      <c r="S17" s="88" t="e">
        <f t="shared" ref="S17:S28" si="0">H18</f>
        <v>#DIV/0!</v>
      </c>
      <c r="U17" s="89" t="e">
        <f>SUM(G18:G29,G31:G32,G37)</f>
        <v>#DIV/0!</v>
      </c>
      <c r="V17" s="89" t="s">
        <v>33206</v>
      </c>
    </row>
    <row r="18" spans="2:22" ht="37.200000000000003" thickTop="1" thickBot="1">
      <c r="B18" s="590" t="s">
        <v>33178</v>
      </c>
      <c r="C18" s="90" t="s">
        <v>33633</v>
      </c>
      <c r="D18" s="20" t="str">
        <f>D8</f>
        <v>COLZA</v>
      </c>
      <c r="E18" s="17"/>
      <c r="F18" s="70" t="s">
        <v>33166</v>
      </c>
      <c r="G18" s="511" t="e">
        <f>O18/($E$12/100)</f>
        <v>#DIV/0!</v>
      </c>
      <c r="H18" s="91" t="e">
        <f t="shared" ref="H18:H29" si="1">G18*100/SUM(G$18:G$56)</f>
        <v>#DIV/0!</v>
      </c>
      <c r="I18" s="92">
        <f>E18*VLOOKUP(D8,'Valeurs Standards'!$B$10:$G$18,2, FALSE)/1000</f>
        <v>0</v>
      </c>
      <c r="J18" s="93">
        <f>E18*VLOOKUP(D8,'Valeurs Standards'!$B$10:$G$18,3, FALSE)/1000</f>
        <v>0</v>
      </c>
      <c r="K18" s="93">
        <f>E18*VLOOKUP(D8,'Valeurs Standards'!$B$10:$G$18,4, FALSE)/1000</f>
        <v>0</v>
      </c>
      <c r="L18" s="93">
        <f>E18*VLOOKUP(D8,'Valeurs Standards'!$B$10:$G$18,5, FALSE)/'Valeurs Standards'!$J$53/'Valeurs Standards'!$I$53</f>
        <v>0</v>
      </c>
      <c r="M18" s="94">
        <f>L18*'Valeurs Standards'!$I$53*'Valeurs Standards'!$J$53*'Valeurs Standards'!$H$53/1000</f>
        <v>0</v>
      </c>
      <c r="N18" s="95">
        <f>SUMPRODUCT(I18:K18,I6:K6)+M18</f>
        <v>0</v>
      </c>
      <c r="O18" s="96" t="e">
        <f>N18/$E$11*1000</f>
        <v>#DIV/0!</v>
      </c>
      <c r="P18" s="74"/>
      <c r="R18" s="97" t="s">
        <v>33211</v>
      </c>
      <c r="S18" s="88" t="e">
        <f t="shared" si="0"/>
        <v>#DIV/0!</v>
      </c>
    </row>
    <row r="19" spans="2:22" ht="25.05" customHeight="1" thickTop="1" thickBot="1">
      <c r="B19" s="591"/>
      <c r="C19" s="599" t="s">
        <v>33634</v>
      </c>
      <c r="D19" s="23" t="s">
        <v>33531</v>
      </c>
      <c r="E19" s="21"/>
      <c r="F19" s="70" t="s">
        <v>33167</v>
      </c>
      <c r="G19" s="98" t="e">
        <f>O19/($E$12/100)</f>
        <v>#DIV/0!</v>
      </c>
      <c r="H19" s="91" t="e">
        <f t="shared" si="1"/>
        <v>#DIV/0!</v>
      </c>
      <c r="I19" s="99">
        <f>$E19*((VLOOKUP($D19,'Valeurs Standards'!$B$20:$G$33,2,FALSE))/1000)</f>
        <v>0</v>
      </c>
      <c r="J19" s="100">
        <f>$E19*VLOOKUP($D19,'Valeurs Standards'!$B$20:$G$33,3, FALSE)/1000</f>
        <v>0</v>
      </c>
      <c r="K19" s="100">
        <f>$E19*VLOOKUP($D19,'Valeurs Standards'!$B$20:$G$33,4, FALSE)/1000</f>
        <v>0</v>
      </c>
      <c r="L19" s="100">
        <f>$E19*VLOOKUP($D19,'Valeurs Standards'!$B$20:$G$33,5, FALSE)/'Valeurs Standards'!$J$53/'Valeurs Standards'!$I$53</f>
        <v>0</v>
      </c>
      <c r="M19" s="101">
        <f>L19*'Valeurs Standards'!$I$53*'Valeurs Standards'!$J$53*'Valeurs Standards'!$H$53/1000</f>
        <v>0</v>
      </c>
      <c r="N19" s="102">
        <f>SUMPRODUCT(I19:K19,$I$6:$K$6)+M19</f>
        <v>0</v>
      </c>
      <c r="O19" s="103" t="e">
        <f t="shared" ref="O19:O26" si="2">N19/$E$11*1000</f>
        <v>#DIV/0!</v>
      </c>
      <c r="P19" s="74"/>
      <c r="R19" s="97" t="s">
        <v>33212</v>
      </c>
      <c r="S19" s="88" t="e">
        <f t="shared" si="0"/>
        <v>#DIV/0!</v>
      </c>
    </row>
    <row r="20" spans="2:22" ht="25.05" customHeight="1" thickTop="1" thickBot="1">
      <c r="B20" s="591"/>
      <c r="C20" s="600"/>
      <c r="D20" s="20" t="s">
        <v>33211</v>
      </c>
      <c r="E20" s="17"/>
      <c r="F20" s="70" t="s">
        <v>33167</v>
      </c>
      <c r="G20" s="98" t="e">
        <f t="shared" ref="G20:G29" si="3">O20/($E$12/100)</f>
        <v>#DIV/0!</v>
      </c>
      <c r="H20" s="91" t="e">
        <f t="shared" si="1"/>
        <v>#DIV/0!</v>
      </c>
      <c r="I20" s="99">
        <f>$E20*((VLOOKUP($D20,'Valeurs Standards'!$B$20:$G$33,2,FALSE))/1000)</f>
        <v>0</v>
      </c>
      <c r="J20" s="100">
        <f>$E20*VLOOKUP($D20,'Valeurs Standards'!$B$20:$G$33,3, FALSE)/1000</f>
        <v>0</v>
      </c>
      <c r="K20" s="100">
        <f>$E20*VLOOKUP($D20,'Valeurs Standards'!$B$20:$G$33,4, FALSE)/1000</f>
        <v>0</v>
      </c>
      <c r="L20" s="100">
        <f>$E20*VLOOKUP($D20,'Valeurs Standards'!$B$20:$G$33,5, FALSE)/'Valeurs Standards'!$J$53/'Valeurs Standards'!$I$53</f>
        <v>0</v>
      </c>
      <c r="M20" s="101">
        <f>L20*'Valeurs Standards'!$I$53*'Valeurs Standards'!$J$53*'Valeurs Standards'!$H$53/1000</f>
        <v>0</v>
      </c>
      <c r="N20" s="102">
        <f>SUMPRODUCT(I20:K20,$I$6:$K$6)+M20</f>
        <v>0</v>
      </c>
      <c r="O20" s="103" t="e">
        <f t="shared" si="2"/>
        <v>#DIV/0!</v>
      </c>
      <c r="P20" s="74"/>
      <c r="R20" s="97" t="s">
        <v>33213</v>
      </c>
      <c r="S20" s="88" t="e">
        <f t="shared" si="0"/>
        <v>#DIV/0!</v>
      </c>
    </row>
    <row r="21" spans="2:22" ht="25.05" customHeight="1" thickTop="1" thickBot="1">
      <c r="B21" s="591"/>
      <c r="C21" s="600"/>
      <c r="D21" s="24" t="s">
        <v>33212</v>
      </c>
      <c r="E21" s="18"/>
      <c r="F21" s="70" t="s">
        <v>33167</v>
      </c>
      <c r="G21" s="98" t="e">
        <f t="shared" si="3"/>
        <v>#DIV/0!</v>
      </c>
      <c r="H21" s="91" t="e">
        <f t="shared" si="1"/>
        <v>#DIV/0!</v>
      </c>
      <c r="I21" s="99">
        <f>$E21*((VLOOKUP($D21,'Valeurs Standards'!$B$20:$G$33,2,FALSE))/1000)</f>
        <v>0</v>
      </c>
      <c r="J21" s="100">
        <f>$E21*VLOOKUP($D21,'Valeurs Standards'!$B$20:$G$33,3, FALSE)/1000</f>
        <v>0</v>
      </c>
      <c r="K21" s="100">
        <f>$E21*VLOOKUP($D21,'Valeurs Standards'!$B$20:$G$33,4, FALSE)/1000</f>
        <v>0</v>
      </c>
      <c r="L21" s="100">
        <f>$E21*VLOOKUP($D21,'Valeurs Standards'!$B$20:$G$33,5, FALSE)/'Valeurs Standards'!$J$53/'Valeurs Standards'!$I$53</f>
        <v>0</v>
      </c>
      <c r="M21" s="101">
        <f>L21*'Valeurs Standards'!$I$53*'Valeurs Standards'!$J$53*'Valeurs Standards'!$H$53/1000</f>
        <v>0</v>
      </c>
      <c r="N21" s="102">
        <f>SUMPRODUCT(I21:K21,$I$6:$K$6)+M21</f>
        <v>0</v>
      </c>
      <c r="O21" s="103" t="e">
        <f>N21/$E$11*1000</f>
        <v>#DIV/0!</v>
      </c>
      <c r="P21" s="74"/>
      <c r="R21" s="97" t="s">
        <v>33214</v>
      </c>
      <c r="S21" s="88" t="e">
        <f t="shared" si="0"/>
        <v>#DIV/0!</v>
      </c>
    </row>
    <row r="22" spans="2:22" ht="25.05" customHeight="1" thickTop="1" thickBot="1">
      <c r="B22" s="591"/>
      <c r="C22" s="600"/>
      <c r="D22" s="20" t="s">
        <v>33213</v>
      </c>
      <c r="E22" s="17"/>
      <c r="F22" s="70" t="s">
        <v>33167</v>
      </c>
      <c r="G22" s="98" t="e">
        <f t="shared" si="3"/>
        <v>#DIV/0!</v>
      </c>
      <c r="H22" s="91" t="e">
        <f t="shared" si="1"/>
        <v>#DIV/0!</v>
      </c>
      <c r="I22" s="99">
        <f>$E22*((VLOOKUP($D22,'Valeurs Standards'!$B$20:$G$33,2,FALSE))/1000)</f>
        <v>0</v>
      </c>
      <c r="J22" s="100">
        <f>$E22*VLOOKUP($D22,'Valeurs Standards'!$B$20:$G$33,3, FALSE)/1000</f>
        <v>0</v>
      </c>
      <c r="K22" s="100">
        <f>$E22*VLOOKUP($D22,'Valeurs Standards'!$B$20:$G$33,4, FALSE)/1000</f>
        <v>0</v>
      </c>
      <c r="L22" s="100">
        <f>$E22*VLOOKUP($D22,'Valeurs Standards'!$B$20:$G$33,5, FALSE)/'Valeurs Standards'!$J$53/'Valeurs Standards'!$I$53</f>
        <v>0</v>
      </c>
      <c r="M22" s="101">
        <f>L22*'Valeurs Standards'!$I$53*'Valeurs Standards'!$J$53*'Valeurs Standards'!$H$53/1000</f>
        <v>0</v>
      </c>
      <c r="N22" s="102">
        <f>SUMPRODUCT(I22:K22,$I$6:$K$6)+M22</f>
        <v>0</v>
      </c>
      <c r="O22" s="103" t="e">
        <f t="shared" si="2"/>
        <v>#DIV/0!</v>
      </c>
      <c r="P22" s="74"/>
      <c r="R22" s="97" t="s">
        <v>33215</v>
      </c>
      <c r="S22" s="88" t="e">
        <f t="shared" si="0"/>
        <v>#DIV/0!</v>
      </c>
    </row>
    <row r="23" spans="2:22" ht="43.2" thickTop="1" thickBot="1">
      <c r="B23" s="591"/>
      <c r="C23" s="69" t="s">
        <v>33172</v>
      </c>
      <c r="D23" s="20" t="s">
        <v>33215</v>
      </c>
      <c r="E23" s="17"/>
      <c r="F23" s="70" t="s">
        <v>33167</v>
      </c>
      <c r="G23" s="98" t="e">
        <f t="shared" si="3"/>
        <v>#DIV/0!</v>
      </c>
      <c r="H23" s="91" t="e">
        <f t="shared" si="1"/>
        <v>#DIV/0!</v>
      </c>
      <c r="I23" s="99">
        <f>$E23*VLOOKUP($D23,'Valeurs Standards'!$B$46:$G$50,2, FALSE)/1000</f>
        <v>0</v>
      </c>
      <c r="J23" s="100">
        <f>$E23*VLOOKUP($D23,'Valeurs Standards'!$B$46:$G$50,3, FALSE)/1000</f>
        <v>0</v>
      </c>
      <c r="K23" s="100">
        <f>$E23*VLOOKUP($D23,'Valeurs Standards'!$B$46:$G$50,3, FALSE)/1000</f>
        <v>0</v>
      </c>
      <c r="L23" s="100">
        <f>$E23*VLOOKUP($D23,'Valeurs Standards'!$B$46:$G$50,3, FALSE)/1000</f>
        <v>0</v>
      </c>
      <c r="M23" s="101">
        <f>L23*'Valeurs Standards'!$I$53*'Valeurs Standards'!$J$53*'Valeurs Standards'!$H$53/1000</f>
        <v>0</v>
      </c>
      <c r="N23" s="102">
        <f>SUMPRODUCT(I23:K23,$I$6:$K$6)+M23</f>
        <v>0</v>
      </c>
      <c r="O23" s="103" t="e">
        <f t="shared" si="2"/>
        <v>#DIV/0!</v>
      </c>
      <c r="P23" s="74"/>
      <c r="R23" s="504" t="s">
        <v>33216</v>
      </c>
      <c r="S23" s="88" t="e">
        <f t="shared" si="0"/>
        <v>#DIV/0!</v>
      </c>
    </row>
    <row r="24" spans="2:22" ht="43.2" thickTop="1" thickBot="1">
      <c r="B24" s="591"/>
      <c r="C24" s="104" t="s">
        <v>33173</v>
      </c>
      <c r="D24" s="25" t="s">
        <v>176</v>
      </c>
      <c r="E24" s="22"/>
      <c r="F24" s="70" t="s">
        <v>33168</v>
      </c>
      <c r="G24" s="98" t="e">
        <f t="shared" si="3"/>
        <v>#DIV/0!</v>
      </c>
      <c r="H24" s="91" t="e">
        <f t="shared" si="1"/>
        <v>#DIV/0!</v>
      </c>
      <c r="I24" s="99"/>
      <c r="J24" s="100"/>
      <c r="K24" s="100"/>
      <c r="L24" s="100"/>
      <c r="M24" s="105"/>
      <c r="N24" s="102">
        <f>E24*'Valeurs Standards'!C42/1000</f>
        <v>0</v>
      </c>
      <c r="O24" s="103" t="e">
        <f t="shared" si="2"/>
        <v>#DIV/0!</v>
      </c>
      <c r="P24" s="74"/>
      <c r="R24" s="97" t="s">
        <v>33217</v>
      </c>
      <c r="S24" s="88" t="e">
        <f t="shared" si="0"/>
        <v>#DIV/0!</v>
      </c>
    </row>
    <row r="25" spans="2:22" ht="43.2" thickTop="1" thickBot="1">
      <c r="B25" s="591"/>
      <c r="C25" s="106" t="s">
        <v>33174</v>
      </c>
      <c r="D25" s="23" t="s">
        <v>33217</v>
      </c>
      <c r="E25" s="21"/>
      <c r="F25" s="70" t="s">
        <v>33169</v>
      </c>
      <c r="G25" s="98" t="e">
        <f t="shared" si="3"/>
        <v>#DIV/0!</v>
      </c>
      <c r="H25" s="91" t="e">
        <f t="shared" si="1"/>
        <v>#DIV/0!</v>
      </c>
      <c r="I25" s="99">
        <f>$E25*VLOOKUP($D25,'Valeurs Standards'!$B$40:$G$41,2, FALSE)/1000</f>
        <v>0</v>
      </c>
      <c r="J25" s="100">
        <f>$E25*VLOOKUP($D25,'Valeurs Standards'!$B$40:$G$41,3, FALSE)/1000</f>
        <v>0</v>
      </c>
      <c r="K25" s="100">
        <f>$E25*VLOOKUP($D25,'Valeurs Standards'!$B$40:$G$41,4,FALSE)/1000</f>
        <v>0</v>
      </c>
      <c r="L25" s="100">
        <f>$E25*VLOOKUP($D25,'Valeurs Standards'!$B$40:$G$41,5,FALSE)/1000</f>
        <v>0</v>
      </c>
      <c r="M25" s="101">
        <f>L25*'Valeurs Standards'!$I$53*'Valeurs Standards'!$J$53*'Valeurs Standards'!$H$53/1000</f>
        <v>0</v>
      </c>
      <c r="N25" s="102">
        <f>SUMPRODUCT(I25:K25,$I$6:$K$6)+M25</f>
        <v>0</v>
      </c>
      <c r="O25" s="103" t="e">
        <f t="shared" si="2"/>
        <v>#DIV/0!</v>
      </c>
      <c r="P25" s="74"/>
      <c r="R25" s="97" t="s">
        <v>33218</v>
      </c>
      <c r="S25" s="88" t="e">
        <f t="shared" si="0"/>
        <v>#DIV/0!</v>
      </c>
    </row>
    <row r="26" spans="2:22" ht="64.2" thickTop="1" thickBot="1">
      <c r="B26" s="591"/>
      <c r="C26" s="72" t="s">
        <v>33175</v>
      </c>
      <c r="D26" s="20" t="s">
        <v>33219</v>
      </c>
      <c r="E26" s="17"/>
      <c r="F26" s="70" t="s">
        <v>33170</v>
      </c>
      <c r="G26" s="98" t="e">
        <f t="shared" si="3"/>
        <v>#DIV/0!</v>
      </c>
      <c r="H26" s="91" t="e">
        <f t="shared" si="1"/>
        <v>#DIV/0!</v>
      </c>
      <c r="I26" s="99">
        <f>$E26*VLOOKUP($D26,'Valeurs Standards'!$B$35:$G$39,2, FALSE)/1000</f>
        <v>0</v>
      </c>
      <c r="J26" s="100">
        <f>$E26*VLOOKUP($D26,'Valeurs Standards'!$B$35:$G$39,3, FALSE)/1000</f>
        <v>0</v>
      </c>
      <c r="K26" s="100">
        <f>$E26*VLOOKUP($D26,'Valeurs Standards'!$B$35:$G$39,4, FALSE)/1000</f>
        <v>0</v>
      </c>
      <c r="L26" s="100">
        <f>$E26*VLOOKUP($D26,'Valeurs Standards'!$B$35:$G$39,5, FALSE)/'Valeurs Standards'!$J$53/'Valeurs Standards'!$I$53</f>
        <v>0</v>
      </c>
      <c r="M26" s="101">
        <f>L26*'Valeurs Standards'!$I$53*'Valeurs Standards'!$J$53*'Valeurs Standards'!$H$53/1000</f>
        <v>0</v>
      </c>
      <c r="N26" s="102">
        <f>SUMPRODUCT(I26:K26,$I$6:$K$6)+M26</f>
        <v>0</v>
      </c>
      <c r="O26" s="103" t="e">
        <f t="shared" si="2"/>
        <v>#DIV/0!</v>
      </c>
      <c r="P26" s="74"/>
      <c r="R26" s="97" t="s">
        <v>33219</v>
      </c>
      <c r="S26" s="88" t="e">
        <f t="shared" si="0"/>
        <v>#DIV/0!</v>
      </c>
    </row>
    <row r="27" spans="2:22" ht="43.2" thickTop="1" thickBot="1">
      <c r="B27" s="591"/>
      <c r="C27" s="104" t="s">
        <v>33175</v>
      </c>
      <c r="D27" s="25" t="s">
        <v>33395</v>
      </c>
      <c r="E27" s="22"/>
      <c r="F27" s="70" t="s">
        <v>33170</v>
      </c>
      <c r="G27" s="98" t="e">
        <f t="shared" si="3"/>
        <v>#DIV/0!</v>
      </c>
      <c r="H27" s="91" t="e">
        <f t="shared" si="1"/>
        <v>#DIV/0!</v>
      </c>
      <c r="I27" s="99">
        <f>$E27*VLOOKUP($D27,'Valeurs Standards'!$B$35:$G$39,2, FALSE)/1000</f>
        <v>0</v>
      </c>
      <c r="J27" s="100">
        <f>$E27*VLOOKUP($D27,'Valeurs Standards'!$B$35:$G$39,3, FALSE)/1000</f>
        <v>0</v>
      </c>
      <c r="K27" s="100">
        <f>$E27*VLOOKUP($D27,'Valeurs Standards'!$B$35:$G$39,4, FALSE)/1000</f>
        <v>0</v>
      </c>
      <c r="L27" s="100">
        <f>$E27*VLOOKUP($D27,'Valeurs Standards'!$B$35:$G$39,5, FALSE)/'Valeurs Standards'!$J$53/'Valeurs Standards'!$I$53</f>
        <v>0</v>
      </c>
      <c r="M27" s="101">
        <f>L27*'Valeurs Standards'!$I$53*'Valeurs Standards'!$J$53*'Valeurs Standards'!$H$53/1000</f>
        <v>0</v>
      </c>
      <c r="N27" s="102">
        <f>SUMPRODUCT(I27:K27,$I$6:$K$6)+M27</f>
        <v>0</v>
      </c>
      <c r="O27" s="103" t="e">
        <f t="shared" ref="O27:O28" si="4">N27/$E$11*1000</f>
        <v>#DIV/0!</v>
      </c>
      <c r="P27" s="74"/>
      <c r="R27" s="97" t="s">
        <v>12</v>
      </c>
      <c r="S27" s="88" t="e">
        <f t="shared" si="0"/>
        <v>#DIV/0!</v>
      </c>
    </row>
    <row r="28" spans="2:22" ht="43.2" thickTop="1" thickBot="1">
      <c r="B28" s="591"/>
      <c r="C28" s="107" t="s">
        <v>33176</v>
      </c>
      <c r="D28" s="24" t="s">
        <v>12</v>
      </c>
      <c r="E28" s="18"/>
      <c r="F28" s="70" t="s">
        <v>33644</v>
      </c>
      <c r="G28" s="98" t="e">
        <f t="shared" si="3"/>
        <v>#DIV/0!</v>
      </c>
      <c r="H28" s="91" t="e">
        <f t="shared" si="1"/>
        <v>#DIV/0!</v>
      </c>
      <c r="I28" s="99">
        <f>$E28*(VLOOKUP($D28,'Valeurs Standards'!$B$43:$G$45,2, FALSE)+IF(D28='Valeurs Standards'!B43,'Valeurs Standards'!N43,0))/1000</f>
        <v>0</v>
      </c>
      <c r="J28" s="100">
        <f>$E28*VLOOKUP($D28,'Valeurs Standards'!$B$43:$G$45,3, FALSE)/1000</f>
        <v>0</v>
      </c>
      <c r="K28" s="100">
        <f>$E28*VLOOKUP($D28,'Valeurs Standards'!$B$43:$G$45,4, FALSE)/1000</f>
        <v>0</v>
      </c>
      <c r="L28" s="100">
        <f>$E28*VLOOKUP($D28,'Valeurs Standards'!$B$43:$G$45,5, FALSE)/'Valeurs Standards'!$J$53/'Valeurs Standards'!$I$53</f>
        <v>0</v>
      </c>
      <c r="M28" s="101">
        <f>L28*'Valeurs Standards'!$I$53*'Valeurs Standards'!$J$53*'Valeurs Standards'!$H$53/1000</f>
        <v>0</v>
      </c>
      <c r="N28" s="102">
        <f>SUMPRODUCT(I28:K28,$I$6:$K$6)+M28</f>
        <v>0</v>
      </c>
      <c r="O28" s="103" t="e">
        <f t="shared" si="4"/>
        <v>#DIV/0!</v>
      </c>
      <c r="P28" s="74"/>
      <c r="R28" s="87" t="s">
        <v>177</v>
      </c>
      <c r="S28" s="88" t="e">
        <f t="shared" si="0"/>
        <v>#DIV/0!</v>
      </c>
    </row>
    <row r="29" spans="2:22" ht="43.2" thickTop="1" thickBot="1">
      <c r="B29" s="592"/>
      <c r="C29" s="72" t="s">
        <v>33177</v>
      </c>
      <c r="D29" s="510"/>
      <c r="E29" s="17"/>
      <c r="F29" s="70" t="s">
        <v>33171</v>
      </c>
      <c r="G29" s="512" t="e">
        <f t="shared" si="3"/>
        <v>#DIV/0!</v>
      </c>
      <c r="H29" s="91" t="e">
        <f t="shared" si="1"/>
        <v>#DIV/0!</v>
      </c>
      <c r="I29" s="100"/>
      <c r="J29" s="100"/>
      <c r="K29" s="100"/>
      <c r="L29" s="100"/>
      <c r="M29" s="105"/>
      <c r="N29" s="102">
        <f>E29*'Valeurs Standards'!C51/1000</f>
        <v>0</v>
      </c>
      <c r="O29" s="103" t="e">
        <f>N29/$E$11*1000</f>
        <v>#DIV/0!</v>
      </c>
      <c r="P29" s="74"/>
      <c r="R29" s="87" t="s">
        <v>33220</v>
      </c>
      <c r="S29" s="88" t="e">
        <f>H40</f>
        <v>#DIV/0!</v>
      </c>
    </row>
    <row r="30" spans="2:22" ht="40.5" customHeight="1" thickTop="1" thickBot="1">
      <c r="B30" s="587" t="s">
        <v>33663</v>
      </c>
      <c r="C30" s="117" t="s">
        <v>33636</v>
      </c>
      <c r="D30" s="474"/>
      <c r="E30" s="118"/>
      <c r="F30" s="119"/>
      <c r="G30" s="70"/>
      <c r="H30" s="109"/>
      <c r="I30" s="70"/>
      <c r="J30" s="70"/>
      <c r="K30" s="70"/>
      <c r="L30" s="70"/>
      <c r="M30" s="70"/>
      <c r="N30" s="70"/>
      <c r="O30" s="70"/>
      <c r="P30" s="74"/>
      <c r="R30" s="87" t="s">
        <v>33221</v>
      </c>
      <c r="S30" s="88" t="e">
        <f>H31</f>
        <v>#DIV/0!</v>
      </c>
    </row>
    <row r="31" spans="2:22" ht="40.200000000000003" thickTop="1" thickBot="1">
      <c r="B31" s="588"/>
      <c r="C31" s="117" t="s">
        <v>33637</v>
      </c>
      <c r="D31" s="479" t="s">
        <v>33645</v>
      </c>
      <c r="E31" s="118"/>
      <c r="F31" s="120" t="s">
        <v>33229</v>
      </c>
      <c r="G31" s="112" t="e">
        <f>O31/($E$12/100)</f>
        <v>#DIV/0!</v>
      </c>
      <c r="H31" s="91" t="e">
        <f>G31*100/SUM(G$18:G$56)</f>
        <v>#DIV/0!</v>
      </c>
      <c r="I31" s="102"/>
      <c r="J31" s="102"/>
      <c r="K31" s="121">
        <f>'N2O (GIEC 2019)'!F46</f>
        <v>0</v>
      </c>
      <c r="L31" s="102"/>
      <c r="M31" s="122"/>
      <c r="N31" s="102">
        <f>K31*K6</f>
        <v>0</v>
      </c>
      <c r="O31" s="123" t="e">
        <f>N31/$E$11*1000</f>
        <v>#DIV/0!</v>
      </c>
      <c r="P31" s="74"/>
      <c r="R31" s="87" t="s">
        <v>33222</v>
      </c>
      <c r="S31" s="88" t="e">
        <f>H32</f>
        <v>#DIV/0!</v>
      </c>
    </row>
    <row r="32" spans="2:22" ht="76.2" thickTop="1" thickBot="1">
      <c r="B32" s="588"/>
      <c r="C32" s="124" t="s">
        <v>33638</v>
      </c>
      <c r="D32" s="475" t="e">
        <f>VLOOKUP((D30),'Climat et types de sol (FR)'!A2:D39194,3,FALSE)</f>
        <v>#N/A</v>
      </c>
      <c r="E32" s="118"/>
      <c r="F32" s="125" t="s">
        <v>33230</v>
      </c>
      <c r="G32" s="126" t="e">
        <f>O32/($E$12/100)</f>
        <v>#DIV/0!</v>
      </c>
      <c r="H32" s="91" t="e">
        <f>G32*100/SUM(G$18:G$56)</f>
        <v>#DIV/0!</v>
      </c>
      <c r="I32" s="127"/>
      <c r="J32" s="127"/>
      <c r="K32" s="128">
        <f>'N2O (GIEC 2019)'!F60+'N2O (GIEC 2019)'!F68</f>
        <v>0</v>
      </c>
      <c r="L32" s="127"/>
      <c r="M32" s="129"/>
      <c r="N32" s="130">
        <f>K32*K6</f>
        <v>0</v>
      </c>
      <c r="O32" s="131" t="e">
        <f>N32/$E$11*1000</f>
        <v>#DIV/0!</v>
      </c>
      <c r="P32" s="74"/>
      <c r="R32" s="87" t="s">
        <v>33223</v>
      </c>
      <c r="S32" s="88" t="e">
        <f>H42</f>
        <v>#DIV/0!</v>
      </c>
    </row>
    <row r="33" spans="2:28" ht="24.6" hidden="1" customHeight="1" thickTop="1" thickBot="1">
      <c r="B33" s="588"/>
      <c r="C33" s="466"/>
      <c r="D33" s="476"/>
      <c r="E33" s="118"/>
      <c r="F33" s="70"/>
      <c r="G33" s="132"/>
      <c r="H33" s="133"/>
      <c r="I33" s="132"/>
      <c r="J33" s="132"/>
      <c r="K33" s="132"/>
      <c r="L33" s="132"/>
      <c r="M33" s="132"/>
      <c r="N33" s="132"/>
      <c r="O33" s="132"/>
      <c r="P33" s="74"/>
      <c r="R33" s="87" t="s">
        <v>33224</v>
      </c>
      <c r="S33" s="88" t="e">
        <f>H43</f>
        <v>#DIV/0!</v>
      </c>
    </row>
    <row r="34" spans="2:28" ht="40.5" hidden="1" customHeight="1" thickTop="1" thickBot="1">
      <c r="B34" s="588"/>
      <c r="C34" s="124" t="s">
        <v>178</v>
      </c>
      <c r="D34" s="477" t="s">
        <v>33535</v>
      </c>
      <c r="E34" s="118"/>
      <c r="F34" s="134"/>
      <c r="G34" s="132"/>
      <c r="H34" s="133"/>
      <c r="I34" s="132"/>
      <c r="J34" s="132"/>
      <c r="K34" s="132"/>
      <c r="L34" s="132"/>
      <c r="M34" s="132"/>
      <c r="N34" s="132"/>
      <c r="O34" s="132"/>
      <c r="P34" s="74"/>
    </row>
    <row r="35" spans="2:28" ht="56.1" customHeight="1" thickTop="1" thickBot="1">
      <c r="B35" s="589"/>
      <c r="C35" s="117" t="s">
        <v>33639</v>
      </c>
      <c r="D35" s="478" t="s">
        <v>15</v>
      </c>
      <c r="E35" s="118"/>
      <c r="F35" s="70"/>
      <c r="G35" s="132"/>
      <c r="H35" s="133"/>
      <c r="I35" s="132"/>
      <c r="J35" s="132"/>
      <c r="K35" s="132"/>
      <c r="L35" s="132"/>
      <c r="M35" s="132"/>
      <c r="N35" s="132"/>
      <c r="O35" s="132"/>
      <c r="P35" s="74"/>
      <c r="R35" s="87" t="s">
        <v>33596</v>
      </c>
      <c r="S35" s="88" t="e">
        <f>H41</f>
        <v>#DIV/0!</v>
      </c>
    </row>
    <row r="36" spans="2:28" ht="24.6" thickTop="1" thickBot="1">
      <c r="B36" s="108"/>
      <c r="C36" s="118"/>
      <c r="D36" s="118"/>
      <c r="E36" s="118"/>
      <c r="F36" s="70"/>
      <c r="G36" s="132"/>
      <c r="H36" s="133"/>
      <c r="I36" s="132"/>
      <c r="J36" s="132"/>
      <c r="K36" s="132"/>
      <c r="L36" s="132"/>
      <c r="M36" s="132"/>
      <c r="N36" s="132"/>
      <c r="O36" s="132"/>
      <c r="P36" s="74"/>
      <c r="R36" s="87" t="s">
        <v>105</v>
      </c>
      <c r="S36" s="135" t="e">
        <f>SUM(H49:H55)</f>
        <v>#DIV/0!</v>
      </c>
    </row>
    <row r="37" spans="2:28" ht="85.8" customHeight="1" thickTop="1" thickBot="1">
      <c r="B37" s="601" t="s">
        <v>33694</v>
      </c>
      <c r="C37" s="107" t="s">
        <v>33672</v>
      </c>
      <c r="D37" s="531" t="s">
        <v>33671</v>
      </c>
      <c r="E37" s="478"/>
      <c r="F37" s="70" t="s">
        <v>33661</v>
      </c>
      <c r="G37" s="514" t="e">
        <f t="shared" ref="G37" si="5">O37/($E$12/100)</f>
        <v>#DIV/0!</v>
      </c>
      <c r="H37" s="515" t="e">
        <f>G37*100/SUM(G$18:G$60)</f>
        <v>#DIV/0!</v>
      </c>
      <c r="I37" s="516"/>
      <c r="J37" s="113"/>
      <c r="K37" s="113"/>
      <c r="L37" s="113"/>
      <c r="M37" s="115"/>
      <c r="N37" s="517">
        <f>VLOOKUP(D37,'N2O (GIEC 2019)'!G25:H26,2,FALSE)</f>
        <v>0</v>
      </c>
      <c r="O37" s="518" t="e">
        <f>N37/$E$11*1000</f>
        <v>#DIV/0!</v>
      </c>
      <c r="P37" s="74"/>
      <c r="R37" s="87" t="s">
        <v>33662</v>
      </c>
      <c r="S37" s="88" t="e">
        <f>H37</f>
        <v>#DIV/0!</v>
      </c>
    </row>
    <row r="38" spans="2:28" ht="58.2" thickTop="1" thickBot="1">
      <c r="B38" s="602"/>
      <c r="C38" s="107" t="s">
        <v>33795</v>
      </c>
      <c r="D38" s="478" t="s">
        <v>33673</v>
      </c>
      <c r="E38" s="70"/>
      <c r="F38" s="70"/>
      <c r="G38" s="132"/>
      <c r="H38" s="132"/>
      <c r="I38" s="132"/>
      <c r="J38" s="132"/>
      <c r="K38" s="132"/>
      <c r="L38" s="132"/>
      <c r="M38" s="132"/>
      <c r="N38" s="132"/>
      <c r="O38" s="132"/>
      <c r="P38" s="74"/>
      <c r="R38" s="87"/>
      <c r="S38" s="88"/>
    </row>
    <row r="39" spans="2:28" ht="24.6" thickTop="1" thickBot="1">
      <c r="B39" s="108"/>
      <c r="C39" s="78"/>
      <c r="D39" s="79"/>
      <c r="E39" s="80"/>
      <c r="F39" s="70"/>
      <c r="G39" s="70"/>
      <c r="H39" s="109"/>
      <c r="I39" s="70"/>
      <c r="J39" s="70"/>
      <c r="K39" s="70"/>
      <c r="L39" s="70"/>
      <c r="M39" s="70"/>
      <c r="N39" s="70"/>
      <c r="O39" s="70"/>
      <c r="P39" s="74"/>
      <c r="R39" s="87" t="s">
        <v>33225</v>
      </c>
      <c r="S39" s="136" t="e">
        <f>S40-SUM(S17:S38)</f>
        <v>#DIV/0!</v>
      </c>
    </row>
    <row r="40" spans="2:28" ht="43.2" thickTop="1" thickBot="1">
      <c r="B40" s="500" t="s">
        <v>33179</v>
      </c>
      <c r="C40" s="110" t="s">
        <v>33640</v>
      </c>
      <c r="D40" s="111"/>
      <c r="E40" s="26"/>
      <c r="F40" s="70" t="s">
        <v>33194</v>
      </c>
      <c r="G40" s="513" t="e">
        <f>O40/($E$12/100)</f>
        <v>#DIV/0!</v>
      </c>
      <c r="H40" s="91" t="e">
        <f>G40*100/SUM(G$18:G$56)</f>
        <v>#DIV/0!</v>
      </c>
      <c r="I40" s="99"/>
      <c r="J40" s="100"/>
      <c r="K40" s="100"/>
      <c r="L40" s="113">
        <f>E40</f>
        <v>0</v>
      </c>
      <c r="M40" s="114">
        <f>L40*'Valeurs Standards'!$I$53*'Valeurs Standards'!$J$53*('Valeurs Standards'!$H$53+'Valeurs Standards'!H109)/1000</f>
        <v>0</v>
      </c>
      <c r="N40" s="115">
        <f>SUMPRODUCT(I40:K40,$I$6:$K$6)+M40</f>
        <v>0</v>
      </c>
      <c r="O40" s="116" t="e">
        <f>N40/$E$11*1000</f>
        <v>#DIV/0!</v>
      </c>
      <c r="P40" s="74"/>
      <c r="S40" s="88" t="e">
        <f>SUM(S17:S38)</f>
        <v>#DIV/0!</v>
      </c>
    </row>
    <row r="41" spans="2:28" ht="65.55" customHeight="1" thickTop="1" thickBot="1">
      <c r="B41" s="587" t="s">
        <v>33180</v>
      </c>
      <c r="C41" s="137" t="s">
        <v>33641</v>
      </c>
      <c r="D41" s="31" t="s">
        <v>33424</v>
      </c>
      <c r="E41" s="27"/>
      <c r="F41" s="70" t="s">
        <v>33201</v>
      </c>
      <c r="G41" s="142">
        <f>IFERROR(E41*VLOOKUP(D41,'Valeurs Standards'!B60:F90,4, FALSE),0)</f>
        <v>0</v>
      </c>
      <c r="H41" s="91" t="e">
        <f>G41*100/SUM(G$18:G$56)</f>
        <v>#DIV/0!</v>
      </c>
      <c r="I41" s="71"/>
      <c r="J41" s="71"/>
      <c r="K41" s="71"/>
      <c r="L41" s="71"/>
      <c r="M41" s="132"/>
      <c r="N41" s="132"/>
      <c r="O41" s="71"/>
      <c r="P41" s="74"/>
      <c r="R41" s="139"/>
      <c r="AB41" s="143" t="e">
        <f>IF(S22&gt;4,S22,0)</f>
        <v>#DIV/0!</v>
      </c>
    </row>
    <row r="42" spans="2:28" ht="58.2" thickTop="1" thickBot="1">
      <c r="B42" s="588"/>
      <c r="C42" s="137" t="s">
        <v>33191</v>
      </c>
      <c r="D42" s="31" t="s">
        <v>100</v>
      </c>
      <c r="E42" s="26"/>
      <c r="F42" s="118" t="s">
        <v>33202</v>
      </c>
      <c r="G42" s="138">
        <f>IFERROR(E42*VLOOKUP(D42,'Valeurs Standards'!B52:H54,6, FALSE),0)</f>
        <v>0</v>
      </c>
      <c r="H42" s="91" t="e">
        <f>G42*100/SUM(G$18:G$56)</f>
        <v>#DIV/0!</v>
      </c>
      <c r="I42" s="71"/>
      <c r="J42" s="71"/>
      <c r="K42" s="71"/>
      <c r="L42" s="71"/>
      <c r="M42" s="132"/>
      <c r="N42" s="132"/>
      <c r="O42" s="71"/>
      <c r="P42" s="74"/>
    </row>
    <row r="43" spans="2:28" ht="40.200000000000003" thickTop="1" thickBot="1">
      <c r="B43" s="588"/>
      <c r="C43" s="141" t="s">
        <v>33190</v>
      </c>
      <c r="D43" s="30" t="s">
        <v>33407</v>
      </c>
      <c r="E43" s="32"/>
      <c r="F43" s="70" t="s">
        <v>33203</v>
      </c>
      <c r="G43" s="142">
        <f>IFERROR(E43*VLOOKUP(D43,'Valeurs Standards'!B55:H56,7, FALSE),0)</f>
        <v>0</v>
      </c>
      <c r="H43" s="91" t="e">
        <f>G43*100/SUM(G$18:G$56)</f>
        <v>#DIV/0!</v>
      </c>
      <c r="I43" s="71"/>
      <c r="J43" s="71"/>
      <c r="K43" s="71"/>
      <c r="L43" s="71"/>
      <c r="M43" s="132"/>
      <c r="N43" s="132"/>
      <c r="O43" s="71"/>
      <c r="P43" s="74"/>
      <c r="AB43" s="143" t="e">
        <f>IF(S17&gt;4,S17,0)</f>
        <v>#DIV/0!</v>
      </c>
    </row>
    <row r="44" spans="2:28" ht="132.6" customHeight="1" thickTop="1" thickBot="1">
      <c r="B44" s="588"/>
      <c r="C44" s="141" t="s">
        <v>33189</v>
      </c>
      <c r="D44" s="144"/>
      <c r="E44" s="33"/>
      <c r="F44" s="70" t="s">
        <v>33203</v>
      </c>
      <c r="G44" s="142">
        <f>IFERROR(E44*E45,0)</f>
        <v>0</v>
      </c>
      <c r="H44" s="91" t="e">
        <f>G44*100/SUM(G$18:G$56)</f>
        <v>#DIV/0!</v>
      </c>
      <c r="I44" s="71"/>
      <c r="J44" s="71"/>
      <c r="K44" s="71"/>
      <c r="L44" s="71"/>
      <c r="M44" s="132"/>
      <c r="N44" s="132"/>
      <c r="O44" s="71"/>
      <c r="P44" s="74"/>
      <c r="R44" s="139"/>
      <c r="AB44" s="143" t="e">
        <f>IF(S18&gt;4,S18,0)</f>
        <v>#DIV/0!</v>
      </c>
    </row>
    <row r="45" spans="2:28" ht="64.2" thickTop="1" thickBot="1">
      <c r="B45" s="588"/>
      <c r="C45" s="145"/>
      <c r="D45" s="137" t="s">
        <v>33192</v>
      </c>
      <c r="E45" s="27"/>
      <c r="F45" s="146" t="s">
        <v>18</v>
      </c>
      <c r="G45" s="70"/>
      <c r="H45" s="109"/>
      <c r="I45" s="71"/>
      <c r="J45" s="71"/>
      <c r="K45" s="71"/>
      <c r="L45" s="71"/>
      <c r="M45" s="132"/>
      <c r="N45" s="132"/>
      <c r="O45" s="71"/>
      <c r="P45" s="74"/>
      <c r="R45" s="139"/>
      <c r="AB45" s="143" t="e">
        <f>IF(S19&gt;4,S19,0)</f>
        <v>#DIV/0!</v>
      </c>
    </row>
    <row r="46" spans="2:28" ht="133.05000000000001" customHeight="1" thickTop="1" thickBot="1">
      <c r="B46" s="588"/>
      <c r="C46" s="141" t="s">
        <v>33642</v>
      </c>
      <c r="D46" s="147"/>
      <c r="E46" s="34"/>
      <c r="F46" s="70" t="s">
        <v>17</v>
      </c>
      <c r="G46" s="142">
        <f>IFERROR(E46*E47,0)</f>
        <v>0</v>
      </c>
      <c r="H46" s="91" t="e">
        <f>G46*100/SUM(G$18:G$56)</f>
        <v>#DIV/0!</v>
      </c>
      <c r="I46" s="71"/>
      <c r="J46" s="71"/>
      <c r="K46" s="71"/>
      <c r="L46" s="71"/>
      <c r="M46" s="132"/>
      <c r="N46" s="132"/>
      <c r="O46" s="71"/>
      <c r="P46" s="74"/>
      <c r="R46" s="139"/>
      <c r="AB46" s="143" t="e">
        <f>IF(S20&gt;4,S20,0)</f>
        <v>#DIV/0!</v>
      </c>
    </row>
    <row r="47" spans="2:28" ht="87" customHeight="1" thickTop="1" thickBot="1">
      <c r="B47" s="603"/>
      <c r="C47" s="145"/>
      <c r="D47" s="137" t="s">
        <v>33193</v>
      </c>
      <c r="E47" s="27"/>
      <c r="F47" s="146" t="s">
        <v>18</v>
      </c>
      <c r="G47" s="70"/>
      <c r="H47" s="109"/>
      <c r="I47" s="71"/>
      <c r="J47" s="71"/>
      <c r="K47" s="71"/>
      <c r="L47" s="71"/>
      <c r="M47" s="132"/>
      <c r="N47" s="132"/>
      <c r="O47" s="71"/>
      <c r="P47" s="74"/>
      <c r="R47" s="139"/>
      <c r="AB47" s="143" t="e">
        <f>IF(S21&gt;4,S21,0)</f>
        <v>#DIV/0!</v>
      </c>
    </row>
    <row r="48" spans="2:28" ht="24.6" thickTop="1" thickBot="1">
      <c r="B48" s="148"/>
      <c r="C48" s="149" t="s">
        <v>13</v>
      </c>
      <c r="D48" s="144"/>
      <c r="E48" s="150"/>
      <c r="F48" s="70"/>
      <c r="G48" s="70"/>
      <c r="H48" s="109"/>
      <c r="I48" s="71"/>
      <c r="J48" s="71"/>
      <c r="K48" s="71"/>
      <c r="L48" s="71"/>
      <c r="M48" s="132"/>
      <c r="N48" s="132"/>
      <c r="O48" s="71"/>
      <c r="P48" s="74"/>
      <c r="R48" s="139"/>
      <c r="AB48" s="143" t="e">
        <f t="shared" ref="AB48:AB61" si="6">IF(S23&gt;4,S23,0)</f>
        <v>#DIV/0!</v>
      </c>
    </row>
    <row r="49" spans="2:28" ht="84" customHeight="1" thickTop="1" thickBot="1">
      <c r="B49" s="140" t="s">
        <v>33181</v>
      </c>
      <c r="C49" s="151" t="s">
        <v>33643</v>
      </c>
      <c r="D49" s="19" t="s">
        <v>33442</v>
      </c>
      <c r="E49" s="27"/>
      <c r="F49" s="146" t="s">
        <v>33199</v>
      </c>
      <c r="G49" s="142" t="e">
        <f>(E49*VLOOKUP(D49,'Valeurs Standards'!B91:H96,7,FALSE)/1000/E12*100)</f>
        <v>#DIV/0!</v>
      </c>
      <c r="H49" s="91" t="e">
        <f>G49*100/SUM(G$18:G$56)</f>
        <v>#DIV/0!</v>
      </c>
      <c r="I49" s="71"/>
      <c r="J49" s="71"/>
      <c r="K49" s="71"/>
      <c r="L49" s="71"/>
      <c r="M49" s="132"/>
      <c r="N49" s="132"/>
      <c r="O49" s="71"/>
      <c r="P49" s="74"/>
      <c r="Q49" s="43"/>
      <c r="R49" s="139"/>
      <c r="AB49" s="143" t="e">
        <f t="shared" si="6"/>
        <v>#DIV/0!</v>
      </c>
    </row>
    <row r="50" spans="2:28" ht="22.05" customHeight="1" thickTop="1" thickBot="1">
      <c r="B50" s="152"/>
      <c r="C50" s="153" t="s">
        <v>13</v>
      </c>
      <c r="D50" s="147"/>
      <c r="E50" s="154"/>
      <c r="F50" s="70"/>
      <c r="G50" s="558" t="e">
        <f>E51*VLOOKUP(D51,'Valeurs Standards'!B91:H95,7, FALSE)/1000/E13*100</f>
        <v>#DIV/0!</v>
      </c>
      <c r="H50" s="556" t="e">
        <f>G50*100/SUM(G$18:G$56)</f>
        <v>#DIV/0!</v>
      </c>
      <c r="I50" s="71"/>
      <c r="J50" s="71"/>
      <c r="K50" s="71"/>
      <c r="L50" s="71"/>
      <c r="M50" s="132"/>
      <c r="N50" s="132"/>
      <c r="O50" s="71"/>
      <c r="P50" s="74"/>
      <c r="Q50" s="43"/>
      <c r="R50" s="139"/>
      <c r="AB50" s="143" t="e">
        <f t="shared" si="6"/>
        <v>#DIV/0!</v>
      </c>
    </row>
    <row r="51" spans="2:28" ht="64.2" thickTop="1" thickBot="1">
      <c r="B51" s="581" t="s">
        <v>33182</v>
      </c>
      <c r="C51" s="501" t="s">
        <v>33183</v>
      </c>
      <c r="D51" s="19" t="s">
        <v>33442</v>
      </c>
      <c r="E51" s="27"/>
      <c r="F51" s="146" t="s">
        <v>33200</v>
      </c>
      <c r="G51" s="559"/>
      <c r="H51" s="557"/>
      <c r="I51" s="71"/>
      <c r="J51" s="71"/>
      <c r="K51" s="71"/>
      <c r="L51" s="71"/>
      <c r="M51" s="132"/>
      <c r="N51" s="132"/>
      <c r="O51" s="71"/>
      <c r="P51" s="74"/>
      <c r="Q51" s="43"/>
      <c r="R51" s="139"/>
      <c r="AB51" s="143" t="e">
        <f t="shared" si="6"/>
        <v>#DIV/0!</v>
      </c>
    </row>
    <row r="52" spans="2:28" ht="64.2" thickTop="1" thickBot="1">
      <c r="B52" s="582"/>
      <c r="C52" s="501" t="s">
        <v>33184</v>
      </c>
      <c r="D52" s="19" t="s">
        <v>33443</v>
      </c>
      <c r="E52" s="27"/>
      <c r="F52" s="146" t="s">
        <v>33200</v>
      </c>
      <c r="G52" s="142" t="e">
        <f>E52*VLOOKUP(D52,'Valeurs Standards'!B91:H95,7, FALSE)/1000/E13*100</f>
        <v>#DIV/0!</v>
      </c>
      <c r="H52" s="91" t="e">
        <f>G52*100/SUM(G$18:G$56)</f>
        <v>#DIV/0!</v>
      </c>
      <c r="I52" s="71"/>
      <c r="J52" s="71"/>
      <c r="K52" s="71"/>
      <c r="L52" s="71"/>
      <c r="M52" s="132"/>
      <c r="N52" s="132"/>
      <c r="O52" s="71"/>
      <c r="P52" s="74"/>
      <c r="Q52" s="43"/>
      <c r="R52" s="139"/>
      <c r="AB52" s="143" t="e">
        <f t="shared" si="6"/>
        <v>#DIV/0!</v>
      </c>
    </row>
    <row r="53" spans="2:28" ht="64.2" thickTop="1" thickBot="1">
      <c r="B53" s="582"/>
      <c r="C53" s="137" t="s">
        <v>33185</v>
      </c>
      <c r="D53" s="19" t="s">
        <v>33452</v>
      </c>
      <c r="E53" s="27"/>
      <c r="F53" s="146" t="s">
        <v>33200</v>
      </c>
      <c r="G53" s="142" t="e">
        <f>E53*VLOOKUP(D53,'Valeurs Standards'!B97:H103,7, FALSE)/1000/E13*100</f>
        <v>#DIV/0!</v>
      </c>
      <c r="H53" s="91" t="e">
        <f>G53*100/SUM(G$18:G$56)</f>
        <v>#DIV/0!</v>
      </c>
      <c r="I53" s="71"/>
      <c r="J53" s="71"/>
      <c r="K53" s="71"/>
      <c r="L53" s="71"/>
      <c r="M53" s="132"/>
      <c r="N53" s="132"/>
      <c r="O53" s="71"/>
      <c r="P53" s="74"/>
      <c r="Q53" s="43"/>
      <c r="R53" s="139"/>
      <c r="AB53" s="143" t="e">
        <f t="shared" si="6"/>
        <v>#DIV/0!</v>
      </c>
    </row>
    <row r="54" spans="2:28" ht="95.1" customHeight="1" thickTop="1" thickBot="1">
      <c r="B54" s="582"/>
      <c r="C54" s="137" t="s">
        <v>33186</v>
      </c>
      <c r="D54" s="19" t="s">
        <v>33450</v>
      </c>
      <c r="E54" s="27"/>
      <c r="F54" s="146" t="s">
        <v>33200</v>
      </c>
      <c r="G54" s="142" t="e">
        <f>E54*VLOOKUP(D54,'Valeurs Standards'!B97:H103,7, FALSE)/1000/E13*100</f>
        <v>#DIV/0!</v>
      </c>
      <c r="H54" s="91" t="e">
        <f>G54*100/SUM(G$18:G$56)</f>
        <v>#DIV/0!</v>
      </c>
      <c r="I54" s="71"/>
      <c r="J54" s="71"/>
      <c r="K54" s="71"/>
      <c r="L54" s="71"/>
      <c r="M54" s="132"/>
      <c r="N54" s="132"/>
      <c r="O54" s="71"/>
      <c r="P54" s="74"/>
      <c r="Q54" s="43"/>
      <c r="R54" s="139"/>
      <c r="AB54" s="143" t="e">
        <f t="shared" si="6"/>
        <v>#DIV/0!</v>
      </c>
    </row>
    <row r="55" spans="2:28" ht="64.2" thickTop="1" thickBot="1">
      <c r="B55" s="583"/>
      <c r="C55" s="155" t="s">
        <v>33187</v>
      </c>
      <c r="D55" s="147" t="s">
        <v>33456</v>
      </c>
      <c r="E55" s="27"/>
      <c r="F55" s="146" t="s">
        <v>33200</v>
      </c>
      <c r="G55" s="142" t="e">
        <f>E55*IF(D55='Valeurs Standards'!B106,VLOOKUP('Calculateur EEC'!D56,'Valeurs Standards'!B60:F90,4,FALSE)*'Valeurs Standards'!F106/3.6,IF(D55='Valeurs Standards'!B105,'Valeurs Standards'!#REF!,0))/1000/E13*100</f>
        <v>#DIV/0!</v>
      </c>
      <c r="H55" s="91" t="e">
        <f>G55*100/SUM(G$18:G$56)</f>
        <v>#DIV/0!</v>
      </c>
      <c r="I55" s="71"/>
      <c r="J55" s="71"/>
      <c r="K55" s="71"/>
      <c r="L55" s="71"/>
      <c r="M55" s="132"/>
      <c r="N55" s="132"/>
      <c r="O55" s="71"/>
      <c r="P55" s="74"/>
      <c r="Q55" s="43"/>
      <c r="R55" s="139"/>
      <c r="AB55" s="143" t="e">
        <f t="shared" si="6"/>
        <v>#DIV/0!</v>
      </c>
    </row>
    <row r="56" spans="2:28" ht="95.55" customHeight="1" thickTop="1" thickBot="1">
      <c r="B56" s="584"/>
      <c r="C56" s="156" t="s">
        <v>33188</v>
      </c>
      <c r="D56" s="40" t="s">
        <v>33424</v>
      </c>
      <c r="E56" s="146"/>
      <c r="F56" s="70"/>
      <c r="G56" s="70"/>
      <c r="H56" s="70"/>
      <c r="I56" s="70"/>
      <c r="J56" s="70"/>
      <c r="K56" s="70"/>
      <c r="L56" s="70"/>
      <c r="M56" s="70"/>
      <c r="N56" s="70"/>
      <c r="O56" s="70"/>
      <c r="P56" s="70"/>
      <c r="Q56" s="43"/>
      <c r="AB56" s="143" t="e">
        <f t="shared" si="6"/>
        <v>#DIV/0!</v>
      </c>
    </row>
    <row r="57" spans="2:28" s="157" customFormat="1" ht="75.599999999999994" customHeight="1" thickTop="1" thickBot="1">
      <c r="B57" s="158"/>
      <c r="C57" s="159"/>
      <c r="D57" s="160"/>
      <c r="E57" s="160"/>
      <c r="F57" s="604" t="s">
        <v>19</v>
      </c>
      <c r="G57" s="605"/>
      <c r="H57" s="161" t="s">
        <v>33228</v>
      </c>
      <c r="I57" s="162" t="s">
        <v>10</v>
      </c>
      <c r="J57" s="163" t="s">
        <v>33595</v>
      </c>
      <c r="K57" s="16"/>
      <c r="L57" s="71"/>
      <c r="M57" s="71"/>
      <c r="N57" s="71"/>
      <c r="O57" s="71"/>
      <c r="P57" s="74"/>
      <c r="R57" s="139"/>
      <c r="S57" s="139"/>
      <c r="T57" s="139"/>
      <c r="U57" s="139"/>
      <c r="V57" s="139"/>
      <c r="W57" s="139"/>
      <c r="X57" s="139"/>
      <c r="Y57" s="139"/>
      <c r="AB57" s="143" t="e">
        <f t="shared" si="6"/>
        <v>#DIV/0!</v>
      </c>
    </row>
    <row r="58" spans="2:28" s="157" customFormat="1" ht="34.049999999999997" customHeight="1" thickTop="1" thickBot="1">
      <c r="B58" s="158"/>
      <c r="C58" s="159"/>
      <c r="D58" s="160"/>
      <c r="E58" s="160"/>
      <c r="F58" s="606"/>
      <c r="G58" s="607"/>
      <c r="H58" s="29" t="e">
        <f>SUM(G18:G55)</f>
        <v>#DIV/0!</v>
      </c>
      <c r="I58" s="164">
        <f>SUM(N18:N32)</f>
        <v>0</v>
      </c>
      <c r="J58" s="165" t="e">
        <f>SUM(O18:O32)</f>
        <v>#DIV/0!</v>
      </c>
      <c r="K58" s="16"/>
      <c r="L58" s="71"/>
      <c r="M58" s="71"/>
      <c r="N58" s="71"/>
      <c r="O58" s="71"/>
      <c r="P58" s="74"/>
      <c r="R58" s="139"/>
      <c r="S58" s="139"/>
      <c r="T58" s="139"/>
      <c r="U58" s="139"/>
      <c r="V58" s="139"/>
      <c r="W58" s="139"/>
      <c r="X58" s="139"/>
      <c r="Y58" s="139"/>
      <c r="AB58" s="143" t="e">
        <f t="shared" si="6"/>
        <v>#DIV/0!</v>
      </c>
    </row>
    <row r="59" spans="2:28" ht="18.600000000000001" thickTop="1">
      <c r="B59" s="166"/>
      <c r="C59" s="167"/>
      <c r="D59" s="168"/>
      <c r="E59" s="168"/>
      <c r="F59" s="167"/>
      <c r="I59" s="169"/>
      <c r="J59" s="169"/>
      <c r="K59" s="169"/>
      <c r="P59" s="43"/>
      <c r="Q59" s="43"/>
      <c r="R59" s="139"/>
      <c r="S59" s="139"/>
      <c r="T59" s="139"/>
      <c r="U59" s="139"/>
      <c r="V59" s="139"/>
      <c r="W59" s="139"/>
      <c r="X59" s="139"/>
      <c r="Y59" s="139"/>
      <c r="AB59" s="143">
        <f t="shared" si="6"/>
        <v>0</v>
      </c>
    </row>
    <row r="60" spans="2:28" ht="18.600000000000001" thickBot="1">
      <c r="B60" s="170"/>
      <c r="C60" s="171"/>
      <c r="D60" s="172"/>
      <c r="E60" s="172"/>
      <c r="F60" s="171"/>
      <c r="G60" s="171"/>
      <c r="H60" s="171"/>
      <c r="I60" s="173"/>
      <c r="J60" s="173"/>
      <c r="K60" s="173"/>
      <c r="L60" s="173"/>
      <c r="M60" s="173"/>
      <c r="N60" s="173"/>
      <c r="O60" s="173"/>
      <c r="P60" s="173"/>
      <c r="Q60" s="43"/>
      <c r="R60" s="139"/>
      <c r="S60" s="139"/>
      <c r="T60" s="139"/>
      <c r="U60" s="139"/>
      <c r="V60" s="139"/>
      <c r="W60" s="139"/>
      <c r="X60" s="139"/>
      <c r="Y60" s="139"/>
      <c r="AB60" s="143" t="e">
        <f t="shared" si="6"/>
        <v>#DIV/0!</v>
      </c>
    </row>
    <row r="61" spans="2:28" ht="57.6" customHeight="1" thickTop="1">
      <c r="B61" s="585" t="s">
        <v>20</v>
      </c>
      <c r="C61" s="593" t="s">
        <v>33195</v>
      </c>
      <c r="D61" s="594"/>
      <c r="E61" s="597">
        <f>IFERROR('Calculateur ESCA'!C15,0)</f>
        <v>0</v>
      </c>
      <c r="F61" s="610" t="s">
        <v>21</v>
      </c>
      <c r="G61" s="174"/>
      <c r="H61" s="174"/>
      <c r="I61" s="174"/>
      <c r="J61" s="174"/>
      <c r="K61" s="174"/>
      <c r="L61" s="174"/>
      <c r="M61" s="174"/>
      <c r="N61" s="174"/>
      <c r="O61" s="174"/>
      <c r="P61" s="174"/>
      <c r="Q61" s="43"/>
      <c r="R61" s="139"/>
      <c r="S61" s="139"/>
      <c r="T61" s="139"/>
      <c r="U61" s="139"/>
      <c r="V61" s="139"/>
      <c r="W61" s="139"/>
      <c r="X61" s="139"/>
      <c r="Y61" s="139"/>
      <c r="AB61" s="143" t="e">
        <f t="shared" si="6"/>
        <v>#DIV/0!</v>
      </c>
    </row>
    <row r="62" spans="2:28" ht="22.05" customHeight="1" thickBot="1">
      <c r="B62" s="586"/>
      <c r="C62" s="595"/>
      <c r="D62" s="596"/>
      <c r="E62" s="598"/>
      <c r="F62" s="610"/>
      <c r="G62" s="174"/>
      <c r="H62" s="174"/>
      <c r="I62" s="174"/>
      <c r="J62" s="174"/>
      <c r="K62" s="174"/>
      <c r="L62" s="174"/>
      <c r="M62" s="174"/>
      <c r="N62" s="174"/>
      <c r="O62" s="174"/>
      <c r="P62" s="174"/>
      <c r="Q62" s="43"/>
      <c r="R62" s="139"/>
      <c r="S62" s="139"/>
      <c r="T62" s="139"/>
      <c r="U62" s="139"/>
      <c r="V62" s="139"/>
      <c r="W62" s="139"/>
      <c r="X62" s="139"/>
      <c r="Y62" s="139"/>
      <c r="AB62" s="143" t="e">
        <f t="shared" ref="AB62" si="7">IF(S39&gt;4,S39,0)</f>
        <v>#DIV/0!</v>
      </c>
    </row>
    <row r="63" spans="2:28" ht="15.6" customHeight="1" thickTop="1" thickBot="1">
      <c r="B63" s="175"/>
      <c r="C63" s="176"/>
      <c r="D63" s="177"/>
      <c r="E63" s="178"/>
      <c r="F63" s="179"/>
      <c r="G63" s="174"/>
      <c r="H63" s="174"/>
      <c r="I63" s="174"/>
      <c r="J63" s="174"/>
      <c r="K63" s="174"/>
      <c r="L63" s="174"/>
      <c r="M63" s="174"/>
      <c r="N63" s="174"/>
      <c r="O63" s="174"/>
      <c r="P63" s="174"/>
      <c r="Q63" s="43"/>
      <c r="R63" s="139"/>
      <c r="S63" s="139"/>
      <c r="T63" s="139"/>
      <c r="U63" s="139"/>
      <c r="V63" s="139"/>
      <c r="W63" s="139"/>
      <c r="X63" s="139"/>
      <c r="Y63" s="139"/>
      <c r="AB63" s="180"/>
    </row>
    <row r="64" spans="2:28" ht="65.099999999999994" customHeight="1" thickTop="1" thickBot="1">
      <c r="B64" s="181" t="s">
        <v>33196</v>
      </c>
      <c r="C64" s="502" t="s">
        <v>33197</v>
      </c>
      <c r="D64" s="182"/>
      <c r="E64" s="28" t="e">
        <f>'Calculateur ESCA'!G14</f>
        <v>#N/A</v>
      </c>
      <c r="F64" s="179" t="s">
        <v>22</v>
      </c>
      <c r="G64" s="174"/>
      <c r="H64" s="174"/>
      <c r="I64" s="174"/>
      <c r="J64" s="174"/>
      <c r="K64" s="174"/>
      <c r="L64" s="174"/>
      <c r="M64" s="174"/>
      <c r="N64" s="174"/>
      <c r="O64" s="174"/>
      <c r="P64" s="174"/>
      <c r="Q64" s="43"/>
      <c r="R64" s="139"/>
      <c r="S64" s="139"/>
      <c r="T64" s="139"/>
      <c r="U64" s="139"/>
      <c r="V64" s="139"/>
      <c r="W64" s="139"/>
      <c r="X64" s="139"/>
      <c r="Y64" s="139"/>
    </row>
    <row r="65" spans="2:28" s="157" customFormat="1" ht="80.55" customHeight="1" thickTop="1" thickBot="1">
      <c r="B65" s="174"/>
      <c r="C65" s="174"/>
      <c r="D65" s="174"/>
      <c r="E65" s="174"/>
      <c r="F65" s="608" t="s">
        <v>23</v>
      </c>
      <c r="G65" s="608"/>
      <c r="H65" s="161" t="s">
        <v>33226</v>
      </c>
      <c r="I65" s="183" t="s">
        <v>10</v>
      </c>
      <c r="J65" s="163" t="s">
        <v>33227</v>
      </c>
      <c r="K65" s="174"/>
      <c r="L65" s="174"/>
      <c r="M65" s="174"/>
      <c r="N65" s="174"/>
      <c r="O65" s="174"/>
      <c r="P65" s="174"/>
      <c r="R65" s="139"/>
      <c r="S65" s="139"/>
      <c r="T65" s="139"/>
      <c r="U65" s="139"/>
      <c r="V65" s="139"/>
      <c r="W65" s="139"/>
      <c r="X65" s="139"/>
      <c r="Y65" s="139"/>
      <c r="Z65" s="43"/>
      <c r="AA65" s="43"/>
      <c r="AB65" s="43"/>
    </row>
    <row r="66" spans="2:28" ht="40.5" customHeight="1" thickTop="1" thickBot="1">
      <c r="B66" s="174"/>
      <c r="C66" s="174"/>
      <c r="D66" s="174"/>
      <c r="E66" s="174"/>
      <c r="F66" s="609"/>
      <c r="G66" s="609"/>
      <c r="H66" s="29" t="e">
        <f>(J66/($E$12/100)-E61)</f>
        <v>#DIV/0!</v>
      </c>
      <c r="I66" s="164" t="e">
        <f>E64*1000*3.664</f>
        <v>#N/A</v>
      </c>
      <c r="J66" s="165">
        <f>IFERROR(I66/E11*1000,0)</f>
        <v>0</v>
      </c>
      <c r="K66" s="184"/>
      <c r="L66" s="174"/>
      <c r="M66" s="174"/>
      <c r="N66" s="174"/>
      <c r="O66" s="174"/>
      <c r="P66" s="174"/>
      <c r="Q66" s="43"/>
    </row>
    <row r="67" spans="2:28" s="185" customFormat="1" ht="45.6" customHeight="1" thickTop="1">
      <c r="F67" s="43"/>
      <c r="G67" s="43"/>
    </row>
    <row r="68" spans="2:28" ht="18.600000000000001" thickBot="1">
      <c r="P68" s="43"/>
      <c r="Q68" s="43"/>
    </row>
    <row r="69" spans="2:28" ht="147.6" customHeight="1" thickBot="1">
      <c r="D69" s="186" t="s">
        <v>33198</v>
      </c>
      <c r="E69" s="187" t="e">
        <f>H58+H66</f>
        <v>#DIV/0!</v>
      </c>
      <c r="F69" s="188" t="s">
        <v>33594</v>
      </c>
      <c r="P69" s="43"/>
      <c r="Q69" s="43"/>
    </row>
    <row r="70" spans="2:28" ht="33.6" customHeight="1">
      <c r="E70" s="580" t="s">
        <v>185</v>
      </c>
      <c r="F70" s="580"/>
      <c r="P70" s="43"/>
      <c r="Q70" s="43"/>
    </row>
    <row r="71" spans="2:28">
      <c r="P71" s="43"/>
      <c r="Q71" s="43"/>
    </row>
    <row r="72" spans="2:28">
      <c r="P72" s="43"/>
      <c r="Q72" s="43"/>
    </row>
  </sheetData>
  <sheetProtection algorithmName="SHA-512" hashValue="iuIwbQ3QkeJByQAicMHsWV/HYnqBKUUfXXMELoaQaFmh1XkKrWV7OikEj9KrOvGMT+cb982q9jfKpTj6SNLBVg==" saltValue="tICWKt58v6zGYHj5jrUYJw==" spinCount="100000" sheet="1" objects="1" scenarios="1"/>
  <protectedRanges>
    <protectedRange algorithmName="SHA-512" hashValue="XWAyvwmwzxQ8B7zbUCzKOswO/d5Z0Ml8hOJ1GgM747xIlKQ5f3kdKyJx3Lz/+parbGiiutRga0GDkuXZgpO7dw==" saltValue="I2ZcI2ey329W082nxwbeNQ==" spinCount="100000" sqref="C55:C56 F49 F51:F54 F55:P56" name="EEC"/>
  </protectedRanges>
  <mergeCells count="30">
    <mergeCell ref="E70:F70"/>
    <mergeCell ref="C14:D14"/>
    <mergeCell ref="C16:D16"/>
    <mergeCell ref="B51:B56"/>
    <mergeCell ref="B61:B62"/>
    <mergeCell ref="B30:B35"/>
    <mergeCell ref="B18:B29"/>
    <mergeCell ref="C61:D62"/>
    <mergeCell ref="E61:E62"/>
    <mergeCell ref="C19:C22"/>
    <mergeCell ref="B37:B38"/>
    <mergeCell ref="B41:B47"/>
    <mergeCell ref="F57:G58"/>
    <mergeCell ref="F65:G66"/>
    <mergeCell ref="F61:F62"/>
    <mergeCell ref="G15:H15"/>
    <mergeCell ref="H50:H51"/>
    <mergeCell ref="G50:G51"/>
    <mergeCell ref="I16:O16"/>
    <mergeCell ref="G2:O3"/>
    <mergeCell ref="E5:F5"/>
    <mergeCell ref="B2:F3"/>
    <mergeCell ref="G16:H16"/>
    <mergeCell ref="C9:D9"/>
    <mergeCell ref="F13:G13"/>
    <mergeCell ref="B11:B16"/>
    <mergeCell ref="C13:D13"/>
    <mergeCell ref="C15:D15"/>
    <mergeCell ref="C11:D11"/>
    <mergeCell ref="H13:K13"/>
  </mergeCells>
  <dataValidations count="1">
    <dataValidation type="list" allowBlank="1" showInputMessage="1" showErrorMessage="1" sqref="D35:D36" xr:uid="{D87816EF-BA12-42E2-811F-F859AAA9DB92}">
      <formula1>"Yes,No"</formula1>
    </dataValidation>
  </dataValidations>
  <pageMargins left="0.7" right="0.7" top="0.75" bottom="0.75" header="0.3" footer="0.3"/>
  <pageSetup paperSize="9" orientation="portrait" r:id="rId1"/>
  <ignoredErrors>
    <ignoredError sqref="O24" formula="1"/>
  </ignoredErrors>
  <drawing r:id="rId2"/>
  <extLst>
    <ext xmlns:x14="http://schemas.microsoft.com/office/spreadsheetml/2009/9/main" uri="{CCE6A557-97BC-4b89-ADB6-D9C93CAAB3DF}">
      <x14:dataValidations xmlns:xm="http://schemas.microsoft.com/office/excel/2006/main" count="16">
        <x14:dataValidation type="list" allowBlank="1" showInputMessage="1" showErrorMessage="1" xr:uid="{C5B1D9C3-F1F1-4BCC-83DB-23FF161E6802}">
          <x14:formula1>
            <xm:f>'Valeurs Standards'!$B$21:$B$33</xm:f>
          </x14:formula1>
          <xm:sqref>D19:D22</xm:sqref>
        </x14:dataValidation>
        <x14:dataValidation type="list" allowBlank="1" showInputMessage="1" showErrorMessage="1" xr:uid="{72C5B471-6CD3-4AEF-AD40-E22BBD3F84C8}">
          <x14:formula1>
            <xm:f>'Valeurs Standards'!$B$60:$B$90</xm:f>
          </x14:formula1>
          <xm:sqref>D41 D56</xm:sqref>
        </x14:dataValidation>
        <x14:dataValidation type="list" allowBlank="1" showInputMessage="1" showErrorMessage="1" xr:uid="{96A6E263-417E-40D5-8FC4-13A8134B2645}">
          <x14:formula1>
            <xm:f>'Valeurs Standards'!$B$11:$B$18</xm:f>
          </x14:formula1>
          <xm:sqref>D8</xm:sqref>
        </x14:dataValidation>
        <x14:dataValidation type="list" allowBlank="1" showInputMessage="1" showErrorMessage="1" xr:uid="{77172B0C-128C-4F82-824E-D4AA695DBE71}">
          <x14:formula1>
            <xm:f>'Valeurs Standards'!$B$46:$B$50</xm:f>
          </x14:formula1>
          <xm:sqref>D23</xm:sqref>
        </x14:dataValidation>
        <x14:dataValidation type="list" allowBlank="1" showInputMessage="1" showErrorMessage="1" xr:uid="{18FB216A-8CCE-4EF2-A710-5B080C4083C6}">
          <x14:formula1>
            <xm:f>'Valeurs Standards'!$B$36:$B$39</xm:f>
          </x14:formula1>
          <xm:sqref>D27</xm:sqref>
        </x14:dataValidation>
        <x14:dataValidation type="list" allowBlank="1" showInputMessage="1" showErrorMessage="1" xr:uid="{D3685065-4DC8-447F-A673-A308791538C8}">
          <x14:formula1>
            <xm:f>'Valeurs Standards'!$B$43:$B$45</xm:f>
          </x14:formula1>
          <xm:sqref>D28</xm:sqref>
        </x14:dataValidation>
        <x14:dataValidation type="list" allowBlank="1" showInputMessage="1" showErrorMessage="1" xr:uid="{4FFFEECB-3950-4A49-A63E-9F41B02E22F2}">
          <x14:formula1>
            <xm:f>'Valeurs Standards'!$B$52:$B$54</xm:f>
          </x14:formula1>
          <xm:sqref>D42</xm:sqref>
        </x14:dataValidation>
        <x14:dataValidation type="list" allowBlank="1" showInputMessage="1" showErrorMessage="1" xr:uid="{F60C917F-D34F-4CE7-A140-6D74C85D4137}">
          <x14:formula1>
            <xm:f>'Valeurs Standards'!$B$97:$B$103</xm:f>
          </x14:formula1>
          <xm:sqref>D53</xm:sqref>
        </x14:dataValidation>
        <x14:dataValidation type="list" allowBlank="1" showInputMessage="1" showErrorMessage="1" xr:uid="{689C3A9C-665B-4C83-943E-41DE221C956C}">
          <x14:formula1>
            <xm:f>'Valeurs Standards'!$B$92:$B$96</xm:f>
          </x14:formula1>
          <xm:sqref>D51:D52 D49</xm:sqref>
        </x14:dataValidation>
        <x14:dataValidation type="list" allowBlank="1" showInputMessage="1" showErrorMessage="1" xr:uid="{04F78DAB-9184-4579-8E89-243687E40D7A}">
          <x14:formula1>
            <xm:f>'Valeurs Standards'!$B$35:$B$39</xm:f>
          </x14:formula1>
          <xm:sqref>D26</xm:sqref>
        </x14:dataValidation>
        <x14:dataValidation type="list" allowBlank="1" showInputMessage="1" showErrorMessage="1" xr:uid="{C4C49E7D-A7D1-4664-85B1-3801846A49D3}">
          <x14:formula1>
            <xm:f>'Valeurs Standards'!$B$40:$B$41</xm:f>
          </x14:formula1>
          <xm:sqref>D25</xm:sqref>
        </x14:dataValidation>
        <x14:dataValidation type="list" allowBlank="1" showInputMessage="1" showErrorMessage="1" xr:uid="{0344A86E-662C-43E6-936D-626B7BCCDC21}">
          <x14:formula1>
            <xm:f>'Valeurs Standards'!$B$56:$B$59</xm:f>
          </x14:formula1>
          <xm:sqref>D43</xm:sqref>
        </x14:dataValidation>
        <x14:dataValidation type="list" allowBlank="1" showInputMessage="1" showErrorMessage="1" xr:uid="{8BB79DB0-93F1-4CCB-8001-9A4ACFBAD15F}">
          <x14:formula1>
            <xm:f>'Données GIEC (2019)'!$B$111:$B$140</xm:f>
          </x14:formula1>
          <xm:sqref>D32</xm:sqref>
        </x14:dataValidation>
        <x14:dataValidation type="list" allowBlank="1" showInputMessage="1" showErrorMessage="1" xr:uid="{D609DB3B-55A4-4B80-96A0-6055ACF75298}">
          <x14:formula1>
            <xm:f>'Valeurs Standards'!$B$98:$B$103</xm:f>
          </x14:formula1>
          <xm:sqref>D54</xm:sqref>
        </x14:dataValidation>
        <x14:dataValidation type="list" allowBlank="1" showInputMessage="1" showErrorMessage="1" xr:uid="{8486903F-DA1B-4FD5-BB73-0F05B5A2833E}">
          <x14:formula1>
            <xm:f>'N2O (GIEC 2019)'!$G$25:$G$26</xm:f>
          </x14:formula1>
          <xm:sqref>D37</xm:sqref>
        </x14:dataValidation>
        <x14:dataValidation type="list" allowBlank="1" showInputMessage="1" showErrorMessage="1" xr:uid="{3F7192EB-AB10-4136-A24C-6B909A88E653}">
          <x14:formula1>
            <xm:f>'N2O (GIEC 2019)'!$H$17:$H$18</xm:f>
          </x14:formula1>
          <xm:sqref>D38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64020-650E-4800-B7F4-000FBCDCDD1F}">
  <sheetPr>
    <tabColor theme="5" tint="-0.249977111117893"/>
  </sheetPr>
  <dimension ref="A1:K36"/>
  <sheetViews>
    <sheetView zoomScale="80" zoomScaleNormal="80" workbookViewId="0">
      <selection activeCell="B4" sqref="B4"/>
    </sheetView>
  </sheetViews>
  <sheetFormatPr baseColWidth="10" defaultColWidth="11.44140625" defaultRowHeight="14.4"/>
  <cols>
    <col min="1" max="1" width="19" customWidth="1"/>
    <col min="2" max="2" width="41.77734375" customWidth="1"/>
    <col min="3" max="3" width="16.5546875" bestFit="1" customWidth="1"/>
    <col min="4" max="4" width="24.77734375" customWidth="1"/>
    <col min="5" max="6" width="22.44140625" customWidth="1"/>
    <col min="7" max="7" width="15.44140625" bestFit="1" customWidth="1"/>
    <col min="8" max="8" width="26.5546875" customWidth="1"/>
    <col min="10" max="10" width="15.5546875" customWidth="1"/>
  </cols>
  <sheetData>
    <row r="1" spans="1:11" ht="16.2" thickBot="1">
      <c r="A1" s="189" t="s">
        <v>33231</v>
      </c>
      <c r="B1" s="43"/>
      <c r="C1" s="43"/>
      <c r="D1" s="43"/>
      <c r="E1" s="43"/>
      <c r="F1" s="43"/>
      <c r="G1" s="43"/>
      <c r="H1" s="43"/>
    </row>
    <row r="2" spans="1:11" ht="30.6" customHeight="1" thickTop="1" thickBot="1">
      <c r="A2" s="612" t="s">
        <v>33232</v>
      </c>
      <c r="B2" s="612"/>
      <c r="C2" s="612"/>
      <c r="D2" s="43"/>
      <c r="E2" s="507" t="s">
        <v>33256</v>
      </c>
      <c r="F2" s="190" t="s">
        <v>33257</v>
      </c>
      <c r="G2" s="43"/>
    </row>
    <row r="3" spans="1:11" ht="15" thickTop="1">
      <c r="A3" s="191" t="s">
        <v>33233</v>
      </c>
      <c r="B3" s="13">
        <f>'Calculateur EEC'!D30</f>
        <v>0</v>
      </c>
      <c r="C3" s="43"/>
      <c r="D3" s="192" t="s">
        <v>33254</v>
      </c>
      <c r="E3" s="14" t="s">
        <v>33499</v>
      </c>
      <c r="F3" s="14" t="s">
        <v>33499</v>
      </c>
      <c r="G3" s="43"/>
    </row>
    <row r="4" spans="1:11" ht="15" thickBot="1">
      <c r="A4" s="43"/>
      <c r="B4" s="43"/>
      <c r="C4" s="43"/>
      <c r="D4" s="192" t="s">
        <v>33255</v>
      </c>
      <c r="E4" s="15" t="s">
        <v>33503</v>
      </c>
      <c r="F4" s="15" t="s">
        <v>33503</v>
      </c>
      <c r="G4" s="43"/>
    </row>
    <row r="5" spans="1:11" ht="15" thickTop="1">
      <c r="A5" s="191" t="s">
        <v>33234</v>
      </c>
      <c r="B5" s="193" t="s">
        <v>33598</v>
      </c>
      <c r="C5" s="43"/>
      <c r="D5" s="43"/>
      <c r="E5" s="157"/>
      <c r="F5" s="157"/>
      <c r="G5" s="43"/>
    </row>
    <row r="6" spans="1:11" ht="15.6">
      <c r="A6" s="191" t="s">
        <v>33235</v>
      </c>
      <c r="B6" s="35" t="str">
        <f>IFERROR(VLOOKUP((B3),'Climat et types de sol (FR)'!A2:D39194,3,FALSE),"(!) Indiquez votre type de sol (!)")</f>
        <v>(!) Indiquez votre type de sol (!)</v>
      </c>
      <c r="C6" s="43"/>
      <c r="D6" s="194" t="s">
        <v>113</v>
      </c>
      <c r="E6" s="193" t="e" cm="1">
        <f t="array" ref="E6">VLOOKUP(B6,'Données GIEC (2019)'!B2:H12,((_xlfn.SWITCH(B7,'Données GIEC (2019)'!C2,2,'Données GIEC (2019)'!D2,3,'Données GIEC (2019)'!E2,4,'Données GIEC (2019)'!F2,5,'Données GIEC (2019)'!G2,6,'Données GIEC (2019)'!H2,7,FALSE))),FALSE)</f>
        <v>#N/A</v>
      </c>
      <c r="F6" s="193" t="e" cm="1">
        <f t="array" ref="F6">VLOOKUP(B6,'Données GIEC (2019)'!B2:H12,((_xlfn.SWITCH(B7,'Données GIEC (2019)'!C2,2,'Données GIEC (2019)'!D2,3,'Données GIEC (2019)'!E2,4,'Données GIEC (2019)'!F2,5,'Données GIEC (2019)'!G2,6,'Données GIEC (2019)'!H2,7,FALSE))),FALSE)</f>
        <v>#N/A</v>
      </c>
      <c r="G6" s="195" t="s">
        <v>114</v>
      </c>
      <c r="H6" s="506" t="s">
        <v>33250</v>
      </c>
    </row>
    <row r="7" spans="1:11" ht="15.6">
      <c r="A7" s="191" t="s">
        <v>33236</v>
      </c>
      <c r="B7" s="35" t="s">
        <v>33476</v>
      </c>
      <c r="C7" s="43"/>
      <c r="D7" s="194" t="s">
        <v>115</v>
      </c>
      <c r="E7" s="193" t="e">
        <f>VLOOKUP((B6&amp;" "&amp;E3),'Données GIEC (2019)'!A18:I44,4,FALSE)</f>
        <v>#N/A</v>
      </c>
      <c r="F7" s="193" t="e">
        <f>VLOOKUP((B6&amp;" "&amp;F3),'Données GIEC (2019)'!A18:I44,4,FALSE)</f>
        <v>#N/A</v>
      </c>
      <c r="G7" s="195" t="s">
        <v>116</v>
      </c>
      <c r="H7" s="506" t="s">
        <v>33251</v>
      </c>
    </row>
    <row r="8" spans="1:11" ht="28.8">
      <c r="A8" s="191" t="s">
        <v>33237</v>
      </c>
      <c r="B8" s="193">
        <v>20</v>
      </c>
      <c r="C8" s="43"/>
      <c r="D8" s="194" t="s">
        <v>117</v>
      </c>
      <c r="E8" s="193" t="e">
        <f>VLOOKUP((B6&amp;" "&amp;E3),'Données GIEC (2019)'!A18:I44,5,FALSE)</f>
        <v>#N/A</v>
      </c>
      <c r="F8" s="193" t="e">
        <f>VLOOKUP((B6&amp;" "&amp;F3),'Données GIEC (2019)'!A18:I44,5,FALSE)</f>
        <v>#N/A</v>
      </c>
      <c r="G8" s="195" t="s">
        <v>118</v>
      </c>
      <c r="H8" s="506" t="s">
        <v>33252</v>
      </c>
    </row>
    <row r="9" spans="1:11" ht="15.6">
      <c r="A9" s="43"/>
      <c r="B9" s="43"/>
      <c r="C9" s="43"/>
      <c r="D9" s="194" t="s">
        <v>119</v>
      </c>
      <c r="E9" s="193" t="e" cm="1">
        <f t="array" ref="E9">VLOOKUP((B6&amp;" "&amp;E3),'Données GIEC (2019)'!A18:I44,(_xlfn.SWITCH(E4,'Données GIEC (2019)'!F17,6,'Données GIEC (2019)'!G17,7,'Données GIEC (2019)'!H17,8,'Données GIEC (2019)'!I17,9,FALSE)),FALSE)</f>
        <v>#N/A</v>
      </c>
      <c r="F9" s="193" t="e" cm="1">
        <f t="array" ref="F9">VLOOKUP((B6&amp;" "&amp;F3),'Données GIEC (2019)'!A18:I44,(_xlfn.SWITCH(F4,'Données GIEC (2019)'!F17,6,'Données GIEC (2019)'!G17,7,'Données GIEC (2019)'!H17,8,'Données GIEC (2019)'!I17,9,FALSE)),FALSE)</f>
        <v>#N/A</v>
      </c>
      <c r="G9" s="195" t="s">
        <v>120</v>
      </c>
      <c r="H9" s="506" t="s">
        <v>33253</v>
      </c>
    </row>
    <row r="10" spans="1:11" ht="28.5" customHeight="1">
      <c r="A10" s="617" t="s">
        <v>33238</v>
      </c>
      <c r="B10" s="617"/>
      <c r="C10" s="43"/>
      <c r="D10" s="43"/>
      <c r="E10" s="157"/>
      <c r="F10" s="157"/>
    </row>
    <row r="12" spans="1:11" ht="26.55" customHeight="1">
      <c r="A12" s="613" t="s">
        <v>33239</v>
      </c>
      <c r="B12" s="614"/>
      <c r="C12" s="36">
        <f>'Calculateur EEC'!E11*'Calculateur EEC'!E12/100</f>
        <v>0</v>
      </c>
      <c r="D12" s="139" t="s">
        <v>33721</v>
      </c>
    </row>
    <row r="13" spans="1:11" ht="97.8" customHeight="1">
      <c r="A13" s="615" t="s">
        <v>33723</v>
      </c>
      <c r="B13" s="616"/>
      <c r="C13" s="540"/>
      <c r="D13" s="544" t="s">
        <v>33240</v>
      </c>
      <c r="E13" s="196" t="s">
        <v>33242</v>
      </c>
      <c r="F13" s="196" t="s">
        <v>33243</v>
      </c>
      <c r="G13" s="618" t="s">
        <v>33647</v>
      </c>
      <c r="H13" s="619"/>
      <c r="J13" s="197" t="s">
        <v>33244</v>
      </c>
      <c r="K13" s="198" t="s">
        <v>33247</v>
      </c>
    </row>
    <row r="14" spans="1:11" ht="29.1" customHeight="1">
      <c r="A14" s="615" t="s">
        <v>33724</v>
      </c>
      <c r="B14" s="616"/>
      <c r="C14" s="540"/>
      <c r="D14" s="544" t="s">
        <v>33240</v>
      </c>
      <c r="E14" s="199" t="e">
        <f>ROUND(E6*E7*E8*E9,2)&amp;" "&amp;"tC/ha"</f>
        <v>#N/A</v>
      </c>
      <c r="F14" s="199" t="e">
        <f>ROUND(F6*F7*F8*F9,2)&amp;" "&amp;"tC/ha"</f>
        <v>#N/A</v>
      </c>
      <c r="G14" s="200" t="e">
        <f>ROUND((E6*E7*E8*E9-F6*F7*F8*F9)/B8,2)</f>
        <v>#N/A</v>
      </c>
      <c r="H14" s="201" t="s">
        <v>22</v>
      </c>
      <c r="J14" s="197" t="s">
        <v>33245</v>
      </c>
      <c r="K14" s="198" t="s">
        <v>33248</v>
      </c>
    </row>
    <row r="15" spans="1:11" ht="29.1" customHeight="1">
      <c r="A15" s="615" t="s">
        <v>33800</v>
      </c>
      <c r="B15" s="616"/>
      <c r="C15" s="540"/>
      <c r="D15" s="41" t="s">
        <v>121</v>
      </c>
      <c r="E15" s="43"/>
      <c r="F15" s="43"/>
      <c r="G15" s="43"/>
      <c r="H15" s="43"/>
      <c r="J15" s="505" t="s">
        <v>33246</v>
      </c>
      <c r="K15" s="198" t="s">
        <v>33249</v>
      </c>
    </row>
    <row r="16" spans="1:11" ht="43.2">
      <c r="A16" s="202" t="s">
        <v>33241</v>
      </c>
      <c r="D16" s="545"/>
      <c r="E16" s="43"/>
      <c r="F16" s="203" t="s">
        <v>33265</v>
      </c>
      <c r="G16" s="204" t="e">
        <f>(-G14*3.664*10^6/C12)+C15</f>
        <v>#N/A</v>
      </c>
      <c r="H16" s="205" t="s">
        <v>33720</v>
      </c>
      <c r="J16" s="206"/>
      <c r="K16" s="207"/>
    </row>
    <row r="17" spans="1:11" ht="43.5" customHeight="1">
      <c r="A17" s="613" t="s">
        <v>33727</v>
      </c>
      <c r="B17" s="614"/>
      <c r="C17" s="541"/>
      <c r="D17" s="545" t="s">
        <v>122</v>
      </c>
      <c r="H17" s="43"/>
    </row>
    <row r="18" spans="1:11" ht="57" customHeight="1">
      <c r="A18" s="613" t="s">
        <v>33726</v>
      </c>
      <c r="B18" s="614"/>
      <c r="C18" s="542"/>
      <c r="D18" s="41" t="s">
        <v>123</v>
      </c>
    </row>
    <row r="19" spans="1:11" ht="46.2" customHeight="1">
      <c r="A19" s="613" t="s">
        <v>33725</v>
      </c>
      <c r="B19" s="614"/>
      <c r="C19" s="555" t="e">
        <f>C17-G14*C18</f>
        <v>#N/A</v>
      </c>
      <c r="D19" s="545" t="s">
        <v>122</v>
      </c>
    </row>
    <row r="20" spans="1:11" ht="32.1" customHeight="1">
      <c r="A20" s="613" t="s">
        <v>33728</v>
      </c>
      <c r="B20" s="614"/>
      <c r="C20" s="542"/>
      <c r="D20" s="545" t="s">
        <v>122</v>
      </c>
    </row>
    <row r="21" spans="1:11" ht="49.05" customHeight="1">
      <c r="A21" s="613" t="s">
        <v>33729</v>
      </c>
      <c r="B21" s="614"/>
      <c r="C21" s="543" t="e">
        <f>(C20-C19)*100/C19</f>
        <v>#N/A</v>
      </c>
      <c r="D21" s="545" t="s">
        <v>4</v>
      </c>
    </row>
    <row r="24" spans="1:11" ht="15" thickBot="1">
      <c r="H24" s="43"/>
    </row>
    <row r="25" spans="1:11" ht="125.55" customHeight="1" thickBot="1">
      <c r="A25" s="620" t="s">
        <v>33264</v>
      </c>
      <c r="B25" s="621"/>
      <c r="C25" s="621"/>
      <c r="D25" s="621"/>
      <c r="E25" s="621"/>
      <c r="F25" s="621"/>
      <c r="G25" s="621"/>
      <c r="H25" s="622"/>
    </row>
    <row r="26" spans="1:11" ht="62.55" customHeight="1" thickBot="1">
      <c r="A26" s="623" t="s">
        <v>33263</v>
      </c>
      <c r="B26" s="623"/>
      <c r="C26" s="623"/>
      <c r="D26" s="623"/>
      <c r="E26" s="623"/>
      <c r="F26" s="623"/>
      <c r="G26" s="623"/>
      <c r="H26" s="623"/>
    </row>
    <row r="27" spans="1:11" ht="58.2" thickBot="1">
      <c r="B27" s="473" t="s">
        <v>33261</v>
      </c>
      <c r="C27" s="208" t="s">
        <v>33258</v>
      </c>
      <c r="D27" s="209" t="s">
        <v>33259</v>
      </c>
      <c r="E27" s="209" t="s">
        <v>33260</v>
      </c>
      <c r="F27" s="508" t="s">
        <v>33262</v>
      </c>
    </row>
    <row r="28" spans="1:11" ht="23.55" customHeight="1">
      <c r="C28" s="542"/>
      <c r="D28" s="542"/>
      <c r="E28" s="542"/>
      <c r="F28" s="542" t="e">
        <f>AVERAGE(C28:E28)</f>
        <v>#DIV/0!</v>
      </c>
      <c r="G28" s="43" t="s">
        <v>33206</v>
      </c>
      <c r="H28" s="43"/>
    </row>
    <row r="29" spans="1:11">
      <c r="G29" s="43"/>
      <c r="H29" s="43"/>
      <c r="I29" s="43"/>
      <c r="J29" s="43"/>
      <c r="K29" s="43"/>
    </row>
    <row r="30" spans="1:11">
      <c r="G30" s="43"/>
      <c r="H30" s="43"/>
    </row>
    <row r="31" spans="1:11">
      <c r="G31" s="43"/>
      <c r="H31" s="43"/>
    </row>
    <row r="32" spans="1:11">
      <c r="G32" s="43"/>
      <c r="H32" s="43"/>
    </row>
    <row r="33" spans="5:8">
      <c r="G33" s="43"/>
      <c r="H33" s="43"/>
    </row>
    <row r="34" spans="5:8">
      <c r="G34" s="43"/>
      <c r="H34" s="43"/>
    </row>
    <row r="35" spans="5:8">
      <c r="E35" s="43"/>
      <c r="F35" s="43"/>
      <c r="G35" s="43"/>
      <c r="H35" s="157"/>
    </row>
    <row r="36" spans="5:8">
      <c r="E36" s="43"/>
      <c r="F36" s="43"/>
      <c r="G36" s="43"/>
    </row>
  </sheetData>
  <sheetProtection algorithmName="SHA-512" hashValue="gYyXy1rWctHYbsDC9LyCCGGJMqzrd62DfUR6nQ9yH9c38yLHJCMTFI4ssjhXwtrVD4oBqH5zSmXjRPvFGGrAAg==" saltValue="FUZmTFmYztVuaRqdkhxqxQ==" spinCount="100000" sheet="1" objects="1" scenarios="1"/>
  <mergeCells count="14">
    <mergeCell ref="G13:H13"/>
    <mergeCell ref="A25:H25"/>
    <mergeCell ref="A26:H26"/>
    <mergeCell ref="A20:B20"/>
    <mergeCell ref="A21:B21"/>
    <mergeCell ref="A15:B15"/>
    <mergeCell ref="A17:B17"/>
    <mergeCell ref="A18:B18"/>
    <mergeCell ref="A19:B19"/>
    <mergeCell ref="A2:C2"/>
    <mergeCell ref="A12:B12"/>
    <mergeCell ref="A14:B14"/>
    <mergeCell ref="A13:B13"/>
    <mergeCell ref="A10:B10"/>
  </mergeCell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3875E56E-6B2C-49E9-B542-8E19BB81BA01}">
          <x14:formula1>
            <xm:f>'Données GIEC (2019)'!$C$18:$C$44</xm:f>
          </x14:formula1>
          <xm:sqref>E3:F3</xm:sqref>
        </x14:dataValidation>
        <x14:dataValidation type="list" allowBlank="1" showInputMessage="1" showErrorMessage="1" xr:uid="{A33C105A-94C6-4331-B43B-24B716585D78}">
          <x14:formula1>
            <xm:f>'Données GIEC (2019)'!$F$17:$I$17</xm:f>
          </x14:formula1>
          <xm:sqref>E4:F4</xm:sqref>
        </x14:dataValidation>
        <x14:dataValidation type="list" allowBlank="1" showInputMessage="1" showErrorMessage="1" xr:uid="{98108CFE-F25D-4279-8DF8-99E165B78A52}">
          <x14:formula1>
            <xm:f>'Données GIEC (2019)'!$C$2:$H$2</xm:f>
          </x14:formula1>
          <xm:sqref>B7</xm:sqref>
        </x14:dataValidation>
        <x14:dataValidation type="list" allowBlank="1" showInputMessage="1" showErrorMessage="1" xr:uid="{19591D72-3B4A-40D2-9166-9EBBECB5D59A}">
          <x14:formula1>
            <xm:f>'Données GIEC (2019)'!$B$3:$B$13</xm:f>
          </x14:formula1>
          <xm:sqref>B6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A339B-E809-4514-BFA4-79870CFDADAD}">
  <sheetPr>
    <tabColor theme="7" tint="0.59999389629810485"/>
  </sheetPr>
  <dimension ref="B1:J98"/>
  <sheetViews>
    <sheetView workbookViewId="0">
      <selection activeCell="H5" sqref="H5"/>
    </sheetView>
  </sheetViews>
  <sheetFormatPr baseColWidth="10" defaultRowHeight="14.4"/>
  <cols>
    <col min="2" max="2" width="56.5546875" bestFit="1" customWidth="1"/>
    <col min="3" max="5" width="20" customWidth="1"/>
    <col min="9" max="9" width="29.44140625" customWidth="1"/>
    <col min="10" max="10" width="23.21875" customWidth="1"/>
  </cols>
  <sheetData>
    <row r="1" spans="2:10" ht="108" customHeight="1">
      <c r="B1" s="624" t="s">
        <v>33755</v>
      </c>
      <c r="C1" s="624"/>
      <c r="D1" s="624"/>
      <c r="E1" s="624"/>
    </row>
    <row r="2" spans="2:10" ht="68.400000000000006" customHeight="1">
      <c r="B2" s="626" t="s">
        <v>33767</v>
      </c>
      <c r="C2" s="626"/>
      <c r="D2" s="626"/>
      <c r="E2" s="626"/>
      <c r="I2" s="628" t="s">
        <v>33789</v>
      </c>
      <c r="J2" s="628"/>
    </row>
    <row r="3" spans="2:10" ht="57.6" customHeight="1" thickBot="1">
      <c r="B3" s="548" t="s">
        <v>33756</v>
      </c>
      <c r="C3" s="625" t="s">
        <v>33759</v>
      </c>
      <c r="D3" s="625"/>
      <c r="E3" s="625"/>
      <c r="I3" s="627" t="s">
        <v>33791</v>
      </c>
      <c r="J3" s="627"/>
    </row>
    <row r="4" spans="2:10" ht="57" customHeight="1" thickBot="1">
      <c r="B4" s="629" t="s">
        <v>33760</v>
      </c>
      <c r="C4" s="629"/>
      <c r="D4" s="629"/>
      <c r="E4" s="629"/>
      <c r="I4" s="554" t="s">
        <v>33790</v>
      </c>
      <c r="J4" s="554" t="s">
        <v>33789</v>
      </c>
    </row>
    <row r="5" spans="2:10" ht="63" customHeight="1" thickBot="1">
      <c r="B5" s="632" t="s">
        <v>33751</v>
      </c>
      <c r="C5" s="630" t="s">
        <v>33757</v>
      </c>
      <c r="D5" s="630" t="s">
        <v>33765</v>
      </c>
      <c r="E5" s="630" t="s">
        <v>33758</v>
      </c>
      <c r="I5" s="550" t="s">
        <v>33768</v>
      </c>
      <c r="J5" s="551">
        <v>7.93</v>
      </c>
    </row>
    <row r="6" spans="2:10" ht="15" thickBot="1">
      <c r="B6" s="633"/>
      <c r="C6" s="631"/>
      <c r="D6" s="631"/>
      <c r="E6" s="631"/>
      <c r="I6" s="552" t="s">
        <v>33769</v>
      </c>
      <c r="J6" s="553">
        <v>7.69</v>
      </c>
    </row>
    <row r="7" spans="2:10" ht="15" thickBot="1">
      <c r="B7" s="546" t="s">
        <v>33733</v>
      </c>
      <c r="C7" s="547">
        <v>1.7</v>
      </c>
      <c r="D7" s="547">
        <v>22.9</v>
      </c>
      <c r="E7" s="547">
        <v>0.4</v>
      </c>
      <c r="I7" s="552" t="s">
        <v>33770</v>
      </c>
      <c r="J7" s="553">
        <v>8.2100000000000009</v>
      </c>
    </row>
    <row r="8" spans="2:10" ht="15" thickBot="1">
      <c r="B8" s="546" t="s">
        <v>33734</v>
      </c>
      <c r="C8" s="547">
        <v>1.9</v>
      </c>
      <c r="D8" s="547">
        <v>24.7</v>
      </c>
      <c r="E8" s="547">
        <v>0.4</v>
      </c>
      <c r="I8" s="552" t="s">
        <v>33771</v>
      </c>
      <c r="J8" s="553">
        <v>6.31</v>
      </c>
    </row>
    <row r="9" spans="2:10" ht="15" thickBot="1">
      <c r="B9" s="546" t="s">
        <v>33735</v>
      </c>
      <c r="C9" s="547">
        <v>2</v>
      </c>
      <c r="D9" s="547">
        <v>26.1</v>
      </c>
      <c r="E9" s="547">
        <v>0.5</v>
      </c>
      <c r="I9" s="552" t="s">
        <v>33772</v>
      </c>
      <c r="J9" s="553">
        <v>6.68</v>
      </c>
    </row>
    <row r="10" spans="2:10" ht="15" thickBot="1">
      <c r="B10" s="546" t="s">
        <v>33736</v>
      </c>
      <c r="C10" s="547">
        <v>1.8</v>
      </c>
      <c r="D10" s="547">
        <v>29</v>
      </c>
      <c r="E10" s="547">
        <v>0.4</v>
      </c>
      <c r="I10" s="552" t="s">
        <v>33773</v>
      </c>
      <c r="J10" s="553">
        <v>7.12</v>
      </c>
    </row>
    <row r="11" spans="2:10" ht="15" thickBot="1">
      <c r="B11" s="546" t="s">
        <v>33737</v>
      </c>
      <c r="C11" s="547">
        <v>2</v>
      </c>
      <c r="D11" s="547">
        <v>23.6</v>
      </c>
      <c r="E11" s="547">
        <v>0.5</v>
      </c>
      <c r="I11" s="552" t="s">
        <v>33774</v>
      </c>
      <c r="J11" s="553">
        <v>6.88</v>
      </c>
    </row>
    <row r="12" spans="2:10" ht="15" thickBot="1">
      <c r="B12" s="546" t="s">
        <v>33738</v>
      </c>
      <c r="C12" s="547">
        <v>2.1</v>
      </c>
      <c r="D12" s="547">
        <v>22</v>
      </c>
      <c r="E12" s="547">
        <v>0.4</v>
      </c>
      <c r="I12" s="552" t="s">
        <v>33775</v>
      </c>
      <c r="J12" s="553">
        <v>5.64</v>
      </c>
    </row>
    <row r="13" spans="2:10" ht="15" thickBot="1">
      <c r="B13" s="546" t="s">
        <v>33739</v>
      </c>
      <c r="C13" s="547">
        <v>1.8</v>
      </c>
      <c r="D13" s="547">
        <v>23.3</v>
      </c>
      <c r="E13" s="547">
        <v>0.4</v>
      </c>
      <c r="I13" s="552" t="s">
        <v>33776</v>
      </c>
      <c r="J13" s="553">
        <v>7.03</v>
      </c>
    </row>
    <row r="14" spans="2:10" ht="15" thickBot="1">
      <c r="B14" s="546" t="s">
        <v>33740</v>
      </c>
      <c r="C14" s="547">
        <v>1.5</v>
      </c>
      <c r="D14" s="547">
        <v>22</v>
      </c>
      <c r="E14" s="547">
        <v>0.4</v>
      </c>
      <c r="I14" s="552" t="s">
        <v>33777</v>
      </c>
      <c r="J14" s="553">
        <v>6.03</v>
      </c>
    </row>
    <row r="15" spans="2:10" ht="15" thickBot="1">
      <c r="B15" s="546" t="s">
        <v>33741</v>
      </c>
      <c r="C15" s="547">
        <v>1.8</v>
      </c>
      <c r="D15" s="547">
        <v>24.3</v>
      </c>
      <c r="E15" s="547">
        <v>0.4</v>
      </c>
      <c r="I15" s="552" t="s">
        <v>33778</v>
      </c>
      <c r="J15" s="553">
        <v>6.71</v>
      </c>
    </row>
    <row r="16" spans="2:10" ht="68.400000000000006" customHeight="1" thickBot="1">
      <c r="B16" s="629" t="s">
        <v>33761</v>
      </c>
      <c r="C16" s="629"/>
      <c r="D16" s="629"/>
      <c r="E16" s="629"/>
      <c r="I16" s="552" t="s">
        <v>33779</v>
      </c>
      <c r="J16" s="553">
        <v>6.76</v>
      </c>
    </row>
    <row r="17" spans="2:10" ht="41.4" customHeight="1" thickBot="1">
      <c r="B17" s="632" t="s">
        <v>33751</v>
      </c>
      <c r="C17" s="630" t="s">
        <v>33757</v>
      </c>
      <c r="D17" s="630" t="s">
        <v>33765</v>
      </c>
      <c r="E17" s="630" t="s">
        <v>33758</v>
      </c>
      <c r="I17" s="552" t="s">
        <v>33780</v>
      </c>
      <c r="J17" s="553">
        <v>6.69</v>
      </c>
    </row>
    <row r="18" spans="2:10" ht="46.2" customHeight="1" thickBot="1">
      <c r="B18" s="633"/>
      <c r="C18" s="631"/>
      <c r="D18" s="631"/>
      <c r="E18" s="631"/>
      <c r="I18" s="552" t="s">
        <v>33781</v>
      </c>
      <c r="J18" s="553">
        <v>6.96</v>
      </c>
    </row>
    <row r="19" spans="2:10" ht="15" thickBot="1">
      <c r="B19" s="546" t="s">
        <v>33733</v>
      </c>
      <c r="C19" s="547">
        <v>1.3</v>
      </c>
      <c r="D19" s="547">
        <v>40.5</v>
      </c>
      <c r="E19" s="547">
        <v>7.9</v>
      </c>
      <c r="I19" s="552" t="s">
        <v>33782</v>
      </c>
      <c r="J19" s="553">
        <v>7</v>
      </c>
    </row>
    <row r="20" spans="2:10" ht="15" thickBot="1">
      <c r="B20" s="546" t="s">
        <v>33742</v>
      </c>
      <c r="C20" s="547">
        <v>2.1</v>
      </c>
      <c r="D20" s="547">
        <v>50.2</v>
      </c>
      <c r="E20" s="547">
        <v>9.6</v>
      </c>
      <c r="I20" s="552" t="s">
        <v>33783</v>
      </c>
      <c r="J20" s="553">
        <v>6.42</v>
      </c>
    </row>
    <row r="21" spans="2:10" ht="15" thickBot="1">
      <c r="B21" s="546" t="s">
        <v>33743</v>
      </c>
      <c r="C21" s="547">
        <v>2.2000000000000002</v>
      </c>
      <c r="D21" s="547">
        <v>48.3</v>
      </c>
      <c r="E21" s="547">
        <v>10</v>
      </c>
      <c r="I21" s="552" t="s">
        <v>33784</v>
      </c>
      <c r="J21" s="553">
        <v>7.39</v>
      </c>
    </row>
    <row r="22" spans="2:10" ht="15" thickBot="1">
      <c r="B22" s="546" t="s">
        <v>33734</v>
      </c>
      <c r="C22" s="547">
        <v>4.0999999999999996</v>
      </c>
      <c r="D22" s="547">
        <v>33.700000000000003</v>
      </c>
      <c r="E22" s="547">
        <v>6.2</v>
      </c>
      <c r="I22" s="552" t="s">
        <v>33785</v>
      </c>
      <c r="J22" s="553">
        <v>7.45</v>
      </c>
    </row>
    <row r="23" spans="2:10" ht="15" thickBot="1">
      <c r="B23" s="546" t="s">
        <v>33735</v>
      </c>
      <c r="C23" s="547">
        <v>4</v>
      </c>
      <c r="D23" s="547">
        <v>46.4</v>
      </c>
      <c r="E23" s="547">
        <v>8.8000000000000007</v>
      </c>
      <c r="I23" s="552" t="s">
        <v>33786</v>
      </c>
      <c r="J23" s="553">
        <v>7.68</v>
      </c>
    </row>
    <row r="24" spans="2:10" ht="15" thickBot="1">
      <c r="B24" s="546" t="s">
        <v>33744</v>
      </c>
      <c r="C24" s="547">
        <v>2.2999999999999998</v>
      </c>
      <c r="D24" s="547">
        <v>35.700000000000003</v>
      </c>
      <c r="E24" s="547">
        <v>6.5</v>
      </c>
      <c r="I24" s="552" t="s">
        <v>33787</v>
      </c>
      <c r="J24" s="553">
        <v>7.49</v>
      </c>
    </row>
    <row r="25" spans="2:10" ht="15" thickBot="1">
      <c r="B25" s="546" t="s">
        <v>33736</v>
      </c>
      <c r="C25" s="547">
        <v>5.3</v>
      </c>
      <c r="D25" s="547">
        <v>42.4</v>
      </c>
      <c r="E25" s="547">
        <v>6.5</v>
      </c>
      <c r="I25" s="552" t="s">
        <v>209</v>
      </c>
      <c r="J25" s="553">
        <v>6.98</v>
      </c>
    </row>
    <row r="26" spans="2:10" ht="15" thickBot="1">
      <c r="B26" s="546" t="s">
        <v>33737</v>
      </c>
      <c r="C26" s="547">
        <v>3.8</v>
      </c>
      <c r="D26" s="547">
        <v>35.1</v>
      </c>
      <c r="E26" s="547">
        <v>6.8</v>
      </c>
      <c r="I26" s="552" t="s">
        <v>33788</v>
      </c>
      <c r="J26" s="553">
        <v>7.42</v>
      </c>
    </row>
    <row r="27" spans="2:10" ht="15" thickBot="1">
      <c r="B27" s="546" t="s">
        <v>33745</v>
      </c>
      <c r="C27" s="547">
        <v>4.0999999999999996</v>
      </c>
      <c r="D27" s="547">
        <v>41.2</v>
      </c>
      <c r="E27" s="547">
        <v>8.3000000000000007</v>
      </c>
    </row>
    <row r="28" spans="2:10" ht="15" thickBot="1">
      <c r="B28" s="546" t="s">
        <v>33738</v>
      </c>
      <c r="C28" s="547">
        <v>5.8</v>
      </c>
      <c r="D28" s="547">
        <v>34.9</v>
      </c>
      <c r="E28" s="547">
        <v>4.5999999999999996</v>
      </c>
    </row>
    <row r="29" spans="2:10" ht="15" thickBot="1">
      <c r="B29" s="546" t="s">
        <v>33739</v>
      </c>
      <c r="C29" s="547">
        <v>4.9000000000000004</v>
      </c>
      <c r="D29" s="547">
        <v>33.4</v>
      </c>
      <c r="E29" s="547">
        <v>5.7</v>
      </c>
    </row>
    <row r="30" spans="2:10" ht="15" thickBot="1">
      <c r="B30" s="546" t="s">
        <v>33746</v>
      </c>
      <c r="C30" s="547">
        <v>4</v>
      </c>
      <c r="D30" s="547">
        <v>42.2</v>
      </c>
      <c r="E30" s="547">
        <v>9.1</v>
      </c>
    </row>
    <row r="31" spans="2:10" ht="15" thickBot="1">
      <c r="B31" s="546" t="s">
        <v>33747</v>
      </c>
      <c r="C31" s="547">
        <v>2.5</v>
      </c>
      <c r="D31" s="547">
        <v>54.3</v>
      </c>
      <c r="E31" s="547">
        <v>10.5</v>
      </c>
    </row>
    <row r="32" spans="2:10" ht="15" thickBot="1">
      <c r="B32" s="546" t="s">
        <v>33740</v>
      </c>
      <c r="C32" s="547">
        <v>3.4</v>
      </c>
      <c r="D32" s="547">
        <v>32.200000000000003</v>
      </c>
      <c r="E32" s="547">
        <v>5.4</v>
      </c>
    </row>
    <row r="33" spans="2:5" ht="15" thickBot="1">
      <c r="B33" s="546" t="s">
        <v>33748</v>
      </c>
      <c r="C33" s="547">
        <v>3.2</v>
      </c>
      <c r="D33" s="547">
        <v>36.4</v>
      </c>
      <c r="E33" s="547">
        <v>6.1</v>
      </c>
    </row>
    <row r="34" spans="2:5" ht="15" thickBot="1">
      <c r="B34" s="546" t="s">
        <v>33741</v>
      </c>
      <c r="C34" s="547">
        <v>4.5</v>
      </c>
      <c r="D34" s="547">
        <v>32.5</v>
      </c>
      <c r="E34" s="547">
        <v>5.2</v>
      </c>
    </row>
    <row r="35" spans="2:5" ht="15" thickBot="1">
      <c r="B35" s="546" t="s">
        <v>33749</v>
      </c>
      <c r="C35" s="547">
        <v>3.6</v>
      </c>
      <c r="D35" s="547">
        <v>47.1</v>
      </c>
      <c r="E35" s="547">
        <v>8</v>
      </c>
    </row>
    <row r="36" spans="2:5" ht="15" thickBot="1">
      <c r="B36" s="546" t="s">
        <v>33750</v>
      </c>
      <c r="C36" s="547">
        <v>3.3</v>
      </c>
      <c r="D36" s="547">
        <v>42.6</v>
      </c>
      <c r="E36" s="547">
        <v>9.1999999999999993</v>
      </c>
    </row>
    <row r="37" spans="2:5" ht="54" customHeight="1" thickBot="1">
      <c r="B37" s="629" t="s">
        <v>33762</v>
      </c>
      <c r="C37" s="629"/>
      <c r="D37" s="629"/>
      <c r="E37" s="629"/>
    </row>
    <row r="38" spans="2:5" ht="33" customHeight="1">
      <c r="B38" s="632" t="s">
        <v>33751</v>
      </c>
      <c r="C38" s="630" t="s">
        <v>33757</v>
      </c>
      <c r="D38" s="630" t="s">
        <v>33765</v>
      </c>
      <c r="E38" s="630" t="s">
        <v>33758</v>
      </c>
    </row>
    <row r="39" spans="2:5" ht="57" customHeight="1" thickBot="1">
      <c r="B39" s="633"/>
      <c r="C39" s="631"/>
      <c r="D39" s="631"/>
      <c r="E39" s="631"/>
    </row>
    <row r="40" spans="2:5" ht="15" thickBot="1">
      <c r="B40" s="546" t="s">
        <v>33733</v>
      </c>
      <c r="C40" s="547">
        <v>1</v>
      </c>
      <c r="D40" s="547">
        <v>72.5</v>
      </c>
      <c r="E40" s="547">
        <v>0.8</v>
      </c>
    </row>
    <row r="41" spans="2:5" ht="15" thickBot="1">
      <c r="B41" s="546" t="s">
        <v>33742</v>
      </c>
      <c r="C41" s="547">
        <v>1.6</v>
      </c>
      <c r="D41" s="547">
        <v>71.8</v>
      </c>
      <c r="E41" s="547">
        <v>0.8</v>
      </c>
    </row>
    <row r="42" spans="2:5" ht="15" thickBot="1">
      <c r="B42" s="546" t="s">
        <v>33743</v>
      </c>
      <c r="C42" s="547">
        <v>1.5</v>
      </c>
      <c r="D42" s="547">
        <v>64.900000000000006</v>
      </c>
      <c r="E42" s="547">
        <v>0.9</v>
      </c>
    </row>
    <row r="43" spans="2:5" ht="15" thickBot="1">
      <c r="B43" s="546" t="s">
        <v>33734</v>
      </c>
      <c r="C43" s="547">
        <v>1.6</v>
      </c>
      <c r="D43" s="547">
        <v>83.2</v>
      </c>
      <c r="E43" s="547">
        <v>1.1000000000000001</v>
      </c>
    </row>
    <row r="44" spans="2:5" ht="15" thickBot="1">
      <c r="B44" s="546" t="s">
        <v>33735</v>
      </c>
      <c r="C44" s="547">
        <v>1.8</v>
      </c>
      <c r="D44" s="547">
        <v>70.099999999999994</v>
      </c>
      <c r="E44" s="547">
        <v>1</v>
      </c>
    </row>
    <row r="45" spans="2:5" ht="15" thickBot="1">
      <c r="B45" s="546" t="s">
        <v>33744</v>
      </c>
      <c r="C45" s="547">
        <v>0.9</v>
      </c>
      <c r="D45" s="547">
        <v>101</v>
      </c>
      <c r="E45" s="547">
        <v>1.1000000000000001</v>
      </c>
    </row>
    <row r="46" spans="2:5" ht="15" thickBot="1">
      <c r="B46" s="546" t="s">
        <v>33736</v>
      </c>
      <c r="C46" s="547">
        <v>1.9</v>
      </c>
      <c r="D46" s="547">
        <v>76</v>
      </c>
      <c r="E46" s="547">
        <v>1</v>
      </c>
    </row>
    <row r="47" spans="2:5" ht="15" thickBot="1">
      <c r="B47" s="546" t="s">
        <v>33737</v>
      </c>
      <c r="C47" s="547">
        <v>1.8</v>
      </c>
      <c r="D47" s="547">
        <v>83.1</v>
      </c>
      <c r="E47" s="547">
        <v>1.2</v>
      </c>
    </row>
    <row r="48" spans="2:5" ht="15" thickBot="1">
      <c r="B48" s="546" t="s">
        <v>33745</v>
      </c>
      <c r="C48" s="547">
        <v>1.4</v>
      </c>
      <c r="D48" s="547">
        <v>81.7</v>
      </c>
      <c r="E48" s="547">
        <v>1</v>
      </c>
    </row>
    <row r="49" spans="2:5" ht="15" thickBot="1">
      <c r="B49" s="546" t="s">
        <v>33738</v>
      </c>
      <c r="C49" s="547">
        <v>1.7</v>
      </c>
      <c r="D49" s="547">
        <v>86.1</v>
      </c>
      <c r="E49" s="547">
        <v>1.1000000000000001</v>
      </c>
    </row>
    <row r="50" spans="2:5" ht="15" thickBot="1">
      <c r="B50" s="546" t="s">
        <v>33739</v>
      </c>
      <c r="C50" s="547">
        <v>2.1</v>
      </c>
      <c r="D50" s="547">
        <v>71.8</v>
      </c>
      <c r="E50" s="547">
        <v>1</v>
      </c>
    </row>
    <row r="51" spans="2:5" ht="15" thickBot="1">
      <c r="B51" s="546" t="s">
        <v>33746</v>
      </c>
      <c r="C51" s="547">
        <v>2.2999999999999998</v>
      </c>
      <c r="D51" s="547">
        <v>84.5</v>
      </c>
      <c r="E51" s="547">
        <v>1.3</v>
      </c>
    </row>
    <row r="52" spans="2:5" ht="15" thickBot="1">
      <c r="B52" s="546" t="s">
        <v>33747</v>
      </c>
      <c r="C52" s="547">
        <v>1.7</v>
      </c>
      <c r="D52" s="547">
        <v>74.900000000000006</v>
      </c>
      <c r="E52" s="547">
        <v>0.9</v>
      </c>
    </row>
    <row r="53" spans="2:5" ht="15" thickBot="1">
      <c r="B53" s="546" t="s">
        <v>33740</v>
      </c>
      <c r="C53" s="547">
        <v>1.1000000000000001</v>
      </c>
      <c r="D53" s="547">
        <v>84.2</v>
      </c>
      <c r="E53" s="547">
        <v>1.1000000000000001</v>
      </c>
    </row>
    <row r="54" spans="2:5" ht="15" thickBot="1">
      <c r="B54" s="546" t="s">
        <v>33748</v>
      </c>
      <c r="C54" s="547">
        <v>1.3</v>
      </c>
      <c r="D54" s="547">
        <v>79.5</v>
      </c>
      <c r="E54" s="547">
        <v>1</v>
      </c>
    </row>
    <row r="55" spans="2:5" ht="15" thickBot="1">
      <c r="B55" s="546" t="s">
        <v>33741</v>
      </c>
      <c r="C55" s="547">
        <v>1.6</v>
      </c>
      <c r="D55" s="547">
        <v>82.1</v>
      </c>
      <c r="E55" s="547">
        <v>1.1000000000000001</v>
      </c>
    </row>
    <row r="56" spans="2:5" ht="15" thickBot="1">
      <c r="B56" s="546" t="s">
        <v>33749</v>
      </c>
      <c r="C56" s="547">
        <v>1.5</v>
      </c>
      <c r="D56" s="547">
        <v>76.5</v>
      </c>
      <c r="E56" s="547">
        <v>1</v>
      </c>
    </row>
    <row r="57" spans="2:5" ht="15" thickBot="1">
      <c r="B57" s="546" t="s">
        <v>33750</v>
      </c>
      <c r="C57" s="547">
        <v>1.3</v>
      </c>
      <c r="D57" s="547">
        <v>67.3</v>
      </c>
      <c r="E57" s="547">
        <v>0.9</v>
      </c>
    </row>
    <row r="58" spans="2:5" ht="52.8" customHeight="1" thickBot="1">
      <c r="B58" s="629" t="s">
        <v>33763</v>
      </c>
      <c r="C58" s="629"/>
      <c r="D58" s="629"/>
      <c r="E58" s="629"/>
    </row>
    <row r="59" spans="2:5" ht="57" customHeight="1">
      <c r="B59" s="632" t="s">
        <v>33751</v>
      </c>
      <c r="C59" s="630" t="s">
        <v>33757</v>
      </c>
      <c r="D59" s="630" t="s">
        <v>33765</v>
      </c>
      <c r="E59" s="630" t="s">
        <v>33758</v>
      </c>
    </row>
    <row r="60" spans="2:5" ht="15" thickBot="1">
      <c r="B60" s="633"/>
      <c r="C60" s="631"/>
      <c r="D60" s="631"/>
      <c r="E60" s="631"/>
    </row>
    <row r="61" spans="2:5" ht="15" thickBot="1">
      <c r="B61" s="546" t="s">
        <v>33733</v>
      </c>
      <c r="C61" s="547">
        <v>5.8</v>
      </c>
      <c r="D61" s="547">
        <v>67.400000000000006</v>
      </c>
      <c r="E61" s="547">
        <v>0.5</v>
      </c>
    </row>
    <row r="62" spans="2:5" ht="15" thickBot="1">
      <c r="B62" s="546" t="s">
        <v>33742</v>
      </c>
      <c r="C62" s="547">
        <v>8.1</v>
      </c>
      <c r="D62" s="547">
        <v>93.6</v>
      </c>
      <c r="E62" s="547">
        <v>0.7</v>
      </c>
    </row>
    <row r="63" spans="2:5" ht="15" thickBot="1">
      <c r="B63" s="546" t="s">
        <v>33743</v>
      </c>
      <c r="C63" s="547">
        <v>6.6</v>
      </c>
      <c r="D63" s="547">
        <v>80.5</v>
      </c>
      <c r="E63" s="547">
        <v>0.8</v>
      </c>
    </row>
    <row r="64" spans="2:5" ht="15" thickBot="1">
      <c r="B64" s="546" t="s">
        <v>33734</v>
      </c>
      <c r="C64" s="547">
        <v>6.6</v>
      </c>
      <c r="D64" s="547">
        <v>67</v>
      </c>
      <c r="E64" s="547">
        <v>0.4</v>
      </c>
    </row>
    <row r="65" spans="2:5" ht="15" thickBot="1">
      <c r="B65" s="546" t="s">
        <v>33735</v>
      </c>
      <c r="C65" s="547">
        <v>8</v>
      </c>
      <c r="D65" s="547">
        <v>75</v>
      </c>
      <c r="E65" s="547">
        <v>0.6</v>
      </c>
    </row>
    <row r="66" spans="2:5" ht="15" thickBot="1">
      <c r="B66" s="546" t="s">
        <v>33744</v>
      </c>
      <c r="C66" s="547">
        <v>3.7</v>
      </c>
      <c r="D66" s="547">
        <v>75.099999999999994</v>
      </c>
      <c r="E66" s="547">
        <v>0.5</v>
      </c>
    </row>
    <row r="67" spans="2:5" ht="15" thickBot="1">
      <c r="B67" s="546" t="s">
        <v>33736</v>
      </c>
      <c r="C67" s="547">
        <v>7.3</v>
      </c>
      <c r="D67" s="547">
        <v>78</v>
      </c>
      <c r="E67" s="547">
        <v>0.6</v>
      </c>
    </row>
    <row r="68" spans="2:5" ht="15" thickBot="1">
      <c r="B68" s="546" t="s">
        <v>33737</v>
      </c>
      <c r="C68" s="547">
        <v>6.3</v>
      </c>
      <c r="D68" s="547">
        <v>76.3</v>
      </c>
      <c r="E68" s="547">
        <v>0.5</v>
      </c>
    </row>
    <row r="69" spans="2:5" ht="15" thickBot="1">
      <c r="B69" s="546" t="s">
        <v>33745</v>
      </c>
      <c r="C69" s="547">
        <v>7.1</v>
      </c>
      <c r="D69" s="547">
        <v>67.900000000000006</v>
      </c>
      <c r="E69" s="547">
        <v>0.5</v>
      </c>
    </row>
    <row r="70" spans="2:5" ht="15" thickBot="1">
      <c r="B70" s="546" t="s">
        <v>33738</v>
      </c>
      <c r="C70" s="547">
        <v>6</v>
      </c>
      <c r="D70" s="547">
        <v>67</v>
      </c>
      <c r="E70" s="547">
        <v>0.5</v>
      </c>
    </row>
    <row r="71" spans="2:5" ht="15" thickBot="1">
      <c r="B71" s="546" t="s">
        <v>33739</v>
      </c>
      <c r="C71" s="547">
        <v>5.9</v>
      </c>
      <c r="D71" s="547">
        <v>64.5</v>
      </c>
      <c r="E71" s="547">
        <v>0.4</v>
      </c>
    </row>
    <row r="72" spans="2:5" ht="15" thickBot="1">
      <c r="B72" s="546" t="s">
        <v>33752</v>
      </c>
      <c r="C72" s="547">
        <v>8.1</v>
      </c>
      <c r="D72" s="547">
        <v>89</v>
      </c>
      <c r="E72" s="547">
        <v>0.6</v>
      </c>
    </row>
    <row r="73" spans="2:5" ht="15" thickBot="1">
      <c r="B73" s="546" t="s">
        <v>33753</v>
      </c>
      <c r="C73" s="547">
        <v>6.7</v>
      </c>
      <c r="D73" s="547">
        <v>78.3</v>
      </c>
      <c r="E73" s="547">
        <v>0.6</v>
      </c>
    </row>
    <row r="74" spans="2:5" ht="15" thickBot="1">
      <c r="B74" s="546" t="s">
        <v>33746</v>
      </c>
      <c r="C74" s="547">
        <v>6.7</v>
      </c>
      <c r="D74" s="547">
        <v>87.3</v>
      </c>
      <c r="E74" s="547">
        <v>0.7</v>
      </c>
    </row>
    <row r="75" spans="2:5" ht="15" thickBot="1">
      <c r="B75" s="546" t="s">
        <v>33747</v>
      </c>
      <c r="C75" s="547">
        <v>5.7</v>
      </c>
      <c r="D75" s="547">
        <v>93.8</v>
      </c>
      <c r="E75" s="547">
        <v>0.6</v>
      </c>
    </row>
    <row r="76" spans="2:5" ht="15" thickBot="1">
      <c r="B76" s="546" t="s">
        <v>33740</v>
      </c>
      <c r="C76" s="547">
        <v>5.4</v>
      </c>
      <c r="D76" s="547">
        <v>56.5</v>
      </c>
      <c r="E76" s="547">
        <v>0.4</v>
      </c>
    </row>
    <row r="77" spans="2:5" ht="15" thickBot="1">
      <c r="B77" s="546" t="s">
        <v>33748</v>
      </c>
      <c r="C77" s="547">
        <v>5.4</v>
      </c>
      <c r="D77" s="547">
        <v>75.2</v>
      </c>
      <c r="E77" s="547">
        <v>0.5</v>
      </c>
    </row>
    <row r="78" spans="2:5" ht="15" thickBot="1">
      <c r="B78" s="546" t="s">
        <v>33741</v>
      </c>
      <c r="C78" s="547">
        <v>5.9</v>
      </c>
      <c r="D78" s="547">
        <v>65</v>
      </c>
      <c r="E78" s="547">
        <v>0.5</v>
      </c>
    </row>
    <row r="79" spans="2:5" ht="15" thickBot="1">
      <c r="B79" s="546" t="s">
        <v>33749</v>
      </c>
      <c r="C79" s="547">
        <v>6.2</v>
      </c>
      <c r="D79" s="547">
        <v>73.5</v>
      </c>
      <c r="E79" s="547">
        <v>0.5</v>
      </c>
    </row>
    <row r="80" spans="2:5" ht="15" thickBot="1">
      <c r="B80" s="546" t="s">
        <v>33754</v>
      </c>
      <c r="C80" s="547">
        <v>10.199999999999999</v>
      </c>
      <c r="D80" s="547">
        <v>117.7</v>
      </c>
      <c r="E80" s="547">
        <v>0.8</v>
      </c>
    </row>
    <row r="81" spans="2:5" ht="15" thickBot="1">
      <c r="B81" s="546" t="s">
        <v>33750</v>
      </c>
      <c r="C81" s="547">
        <v>4</v>
      </c>
      <c r="D81" s="547">
        <v>70.599999999999994</v>
      </c>
      <c r="E81" s="547">
        <v>0.6</v>
      </c>
    </row>
    <row r="82" spans="2:5" s="4" customFormat="1" ht="59.4" customHeight="1" thickBot="1">
      <c r="B82" s="629" t="s">
        <v>33764</v>
      </c>
      <c r="C82" s="629"/>
      <c r="D82" s="629"/>
      <c r="E82" s="629"/>
    </row>
    <row r="83" spans="2:5" ht="57" customHeight="1">
      <c r="B83" s="632" t="s">
        <v>33751</v>
      </c>
      <c r="C83" s="630" t="s">
        <v>33757</v>
      </c>
      <c r="D83" s="630" t="s">
        <v>33765</v>
      </c>
      <c r="E83" s="630" t="s">
        <v>33758</v>
      </c>
    </row>
    <row r="84" spans="2:5" ht="15" thickBot="1">
      <c r="B84" s="633"/>
      <c r="C84" s="631"/>
      <c r="D84" s="631"/>
      <c r="E84" s="631"/>
    </row>
    <row r="85" spans="2:5" ht="15" thickBot="1">
      <c r="B85" s="546" t="s">
        <v>33742</v>
      </c>
      <c r="C85" s="547">
        <v>7</v>
      </c>
      <c r="D85" s="547">
        <v>118.7</v>
      </c>
      <c r="E85" s="547">
        <v>1.4</v>
      </c>
    </row>
    <row r="86" spans="2:5" ht="15" thickBot="1">
      <c r="B86" s="546" t="s">
        <v>33743</v>
      </c>
      <c r="C86" s="547">
        <v>6.6</v>
      </c>
      <c r="D86" s="547">
        <v>107.1</v>
      </c>
      <c r="E86" s="547">
        <v>1.3</v>
      </c>
    </row>
    <row r="87" spans="2:5" ht="15" thickBot="1">
      <c r="B87" s="546" t="s">
        <v>33735</v>
      </c>
      <c r="C87" s="547">
        <v>7.9</v>
      </c>
      <c r="D87" s="547">
        <v>116</v>
      </c>
      <c r="E87" s="547">
        <v>1.4</v>
      </c>
    </row>
    <row r="88" spans="2:5" ht="15" thickBot="1">
      <c r="B88" s="546" t="s">
        <v>33736</v>
      </c>
      <c r="C88" s="547">
        <v>10.6</v>
      </c>
      <c r="D88" s="547">
        <v>108.1</v>
      </c>
      <c r="E88" s="547">
        <v>1.3</v>
      </c>
    </row>
    <row r="89" spans="2:5" ht="15" thickBot="1">
      <c r="B89" s="546" t="s">
        <v>33737</v>
      </c>
      <c r="C89" s="547">
        <v>9.1999999999999993</v>
      </c>
      <c r="D89" s="547">
        <v>106</v>
      </c>
      <c r="E89" s="547">
        <v>1.4</v>
      </c>
    </row>
    <row r="90" spans="2:5" ht="15" thickBot="1">
      <c r="B90" s="546" t="s">
        <v>33739</v>
      </c>
      <c r="C90" s="547">
        <v>6.2</v>
      </c>
      <c r="D90" s="547">
        <v>89.6</v>
      </c>
      <c r="E90" s="547">
        <v>1.1000000000000001</v>
      </c>
    </row>
    <row r="91" spans="2:5" ht="15" thickBot="1">
      <c r="B91" s="546" t="s">
        <v>33752</v>
      </c>
      <c r="C91" s="547">
        <v>8</v>
      </c>
      <c r="D91" s="547">
        <v>148.4</v>
      </c>
      <c r="E91" s="547">
        <v>1.7</v>
      </c>
    </row>
    <row r="92" spans="2:5" ht="15" thickBot="1">
      <c r="B92" s="546" t="s">
        <v>33753</v>
      </c>
      <c r="C92" s="547">
        <v>9.3000000000000007</v>
      </c>
      <c r="D92" s="547">
        <v>134.1</v>
      </c>
      <c r="E92" s="547">
        <v>1.6</v>
      </c>
    </row>
    <row r="93" spans="2:5" ht="15" thickBot="1">
      <c r="B93" s="546" t="s">
        <v>33746</v>
      </c>
      <c r="C93" s="547">
        <v>10.7</v>
      </c>
      <c r="D93" s="547">
        <v>112.9</v>
      </c>
      <c r="E93" s="547">
        <v>1.5</v>
      </c>
    </row>
    <row r="94" spans="2:5" ht="15" thickBot="1">
      <c r="B94" s="546" t="s">
        <v>33747</v>
      </c>
      <c r="C94" s="547">
        <v>8</v>
      </c>
      <c r="D94" s="547">
        <v>121.8</v>
      </c>
      <c r="E94" s="547">
        <v>1.5</v>
      </c>
    </row>
    <row r="95" spans="2:5" ht="15" thickBot="1">
      <c r="B95" s="546" t="s">
        <v>33748</v>
      </c>
      <c r="C95" s="547">
        <v>7</v>
      </c>
      <c r="D95" s="547">
        <v>115.6</v>
      </c>
      <c r="E95" s="547">
        <v>1.3</v>
      </c>
    </row>
    <row r="96" spans="2:5" ht="15" thickBot="1">
      <c r="B96" s="546" t="s">
        <v>33749</v>
      </c>
      <c r="C96" s="547">
        <v>6.7</v>
      </c>
      <c r="D96" s="547">
        <v>125.3</v>
      </c>
      <c r="E96" s="547">
        <v>1.4</v>
      </c>
    </row>
    <row r="97" spans="2:5" ht="15" thickBot="1">
      <c r="B97" s="546" t="s">
        <v>33754</v>
      </c>
      <c r="C97" s="547">
        <v>12.8</v>
      </c>
      <c r="D97" s="547">
        <v>184.1</v>
      </c>
      <c r="E97" s="547">
        <v>2.2000000000000002</v>
      </c>
    </row>
    <row r="98" spans="2:5" ht="15" thickBot="1">
      <c r="B98" s="546" t="s">
        <v>33750</v>
      </c>
      <c r="C98" s="547">
        <v>7.6</v>
      </c>
      <c r="D98" s="547">
        <v>125.6</v>
      </c>
      <c r="E98" s="547">
        <v>1.5</v>
      </c>
    </row>
  </sheetData>
  <mergeCells count="30">
    <mergeCell ref="D5:D6"/>
    <mergeCell ref="E5:E6"/>
    <mergeCell ref="B83:B84"/>
    <mergeCell ref="D83:D84"/>
    <mergeCell ref="E83:E84"/>
    <mergeCell ref="C83:C84"/>
    <mergeCell ref="B59:B60"/>
    <mergeCell ref="D59:D60"/>
    <mergeCell ref="E59:E60"/>
    <mergeCell ref="B4:E4"/>
    <mergeCell ref="B16:E16"/>
    <mergeCell ref="B37:E37"/>
    <mergeCell ref="B58:E58"/>
    <mergeCell ref="B82:E82"/>
    <mergeCell ref="C5:C6"/>
    <mergeCell ref="C17:C18"/>
    <mergeCell ref="C38:C39"/>
    <mergeCell ref="C59:C60"/>
    <mergeCell ref="E17:E18"/>
    <mergeCell ref="B38:B39"/>
    <mergeCell ref="D38:D39"/>
    <mergeCell ref="E38:E39"/>
    <mergeCell ref="B17:B18"/>
    <mergeCell ref="D17:D18"/>
    <mergeCell ref="B5:B6"/>
    <mergeCell ref="B1:E1"/>
    <mergeCell ref="C3:E3"/>
    <mergeCell ref="B2:E2"/>
    <mergeCell ref="I3:J3"/>
    <mergeCell ref="I2:J2"/>
  </mergeCells>
  <hyperlinks>
    <hyperlink ref="B3" r:id="rId1" location="reports-on-emissions-from-cultivation-of-raw-materials-for-use-in-biofuels" xr:uid="{CD8A9C6E-8267-4FBF-AFD9-FA7C5F507089}"/>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6D7AA-260E-44B5-B437-91BDDFAF31F5}">
  <dimension ref="A1:P57"/>
  <sheetViews>
    <sheetView zoomScale="60" zoomScaleNormal="60" workbookViewId="0">
      <selection activeCell="A3" sqref="A3:H3"/>
    </sheetView>
  </sheetViews>
  <sheetFormatPr baseColWidth="10" defaultColWidth="11.44140625" defaultRowHeight="14.4"/>
  <cols>
    <col min="1" max="1" width="17.77734375" customWidth="1"/>
    <col min="2" max="2" width="19.44140625" customWidth="1"/>
    <col min="3" max="4" width="17.77734375" customWidth="1"/>
    <col min="5" max="5" width="21.21875" customWidth="1"/>
    <col min="6" max="7" width="17.77734375" customWidth="1"/>
    <col min="8" max="8" width="26.77734375" customWidth="1"/>
    <col min="11" max="11" width="25.21875" customWidth="1"/>
    <col min="12" max="12" width="14.21875" customWidth="1"/>
    <col min="15" max="15" width="27.21875" customWidth="1"/>
  </cols>
  <sheetData>
    <row r="1" spans="1:16" ht="15.6">
      <c r="A1" s="189" t="s">
        <v>33231</v>
      </c>
    </row>
    <row r="2" spans="1:16" ht="107.55" customHeight="1">
      <c r="A2" s="638" t="s">
        <v>33271</v>
      </c>
      <c r="B2" s="638"/>
      <c r="C2" s="638"/>
      <c r="D2" s="638"/>
      <c r="E2" s="638"/>
      <c r="F2" s="638"/>
      <c r="G2" s="638"/>
    </row>
    <row r="3" spans="1:16" ht="51.6" customHeight="1">
      <c r="A3" s="637" t="s">
        <v>33272</v>
      </c>
      <c r="B3" s="637"/>
      <c r="C3" s="637"/>
      <c r="D3" s="637"/>
      <c r="E3" s="637"/>
      <c r="F3" s="637"/>
      <c r="G3" s="637"/>
      <c r="H3" s="637"/>
    </row>
    <row r="4" spans="1:16" ht="49.35" customHeight="1">
      <c r="C4" s="463" t="s">
        <v>33276</v>
      </c>
      <c r="H4" s="452" t="s">
        <v>33273</v>
      </c>
    </row>
    <row r="5" spans="1:16" ht="103.8" customHeight="1">
      <c r="A5" s="639" t="s">
        <v>33270</v>
      </c>
      <c r="B5" s="640"/>
      <c r="C5" s="461" t="s">
        <v>33282</v>
      </c>
      <c r="D5" s="440" t="s">
        <v>33277</v>
      </c>
      <c r="E5" s="440" t="s">
        <v>33278</v>
      </c>
      <c r="F5" s="440" t="s">
        <v>33279</v>
      </c>
      <c r="G5" s="440" t="s">
        <v>33280</v>
      </c>
      <c r="H5" s="453" t="s">
        <v>33281</v>
      </c>
    </row>
    <row r="6" spans="1:16" ht="21">
      <c r="A6" s="641"/>
      <c r="B6" s="642"/>
      <c r="C6" s="465">
        <v>3000</v>
      </c>
      <c r="D6" s="35" t="s">
        <v>216</v>
      </c>
      <c r="E6" s="35">
        <v>500000</v>
      </c>
      <c r="F6" s="454">
        <f>'Calculateur EEC'!E12</f>
        <v>0</v>
      </c>
      <c r="G6" s="454">
        <f>C6*F6/100</f>
        <v>0</v>
      </c>
      <c r="H6" s="455">
        <f>IFERROR(E6/(G6*1000),0)</f>
        <v>0</v>
      </c>
      <c r="I6" s="456" t="str" cm="1">
        <f t="array" ref="I6">_xlfn.SWITCH(D6,"fuel"," L /kg","electricity","kWh/kg","MJ /kg")</f>
        <v>MJ /kg</v>
      </c>
      <c r="J6" s="634" t="s">
        <v>33274</v>
      </c>
      <c r="K6" s="635"/>
      <c r="L6" s="636"/>
      <c r="M6" s="456"/>
      <c r="N6" s="456"/>
      <c r="O6" s="456"/>
      <c r="P6" s="456"/>
    </row>
    <row r="7" spans="1:16">
      <c r="A7" s="641"/>
      <c r="B7" s="642"/>
      <c r="J7" s="456"/>
      <c r="K7" s="456"/>
      <c r="L7" s="456"/>
      <c r="M7" s="456"/>
      <c r="N7" s="456"/>
      <c r="O7" s="456"/>
      <c r="P7" s="456"/>
    </row>
    <row r="8" spans="1:16">
      <c r="A8" s="641"/>
      <c r="B8" s="642"/>
      <c r="J8" s="456"/>
      <c r="K8" s="456"/>
      <c r="L8" s="456"/>
      <c r="M8" s="456"/>
      <c r="N8" s="456"/>
      <c r="O8" s="456"/>
      <c r="P8" s="456"/>
    </row>
    <row r="9" spans="1:16">
      <c r="A9" s="641"/>
      <c r="B9" s="642"/>
      <c r="J9" s="456"/>
      <c r="K9" s="456"/>
      <c r="L9" s="456"/>
      <c r="M9" s="456"/>
      <c r="N9" s="456"/>
      <c r="O9" s="456"/>
      <c r="P9" s="456"/>
    </row>
    <row r="10" spans="1:16" ht="107.55" customHeight="1">
      <c r="A10" s="641"/>
      <c r="B10" s="642"/>
      <c r="C10" s="461" t="s">
        <v>33282</v>
      </c>
      <c r="D10" s="440" t="s">
        <v>33277</v>
      </c>
      <c r="E10" s="440" t="s">
        <v>33284</v>
      </c>
      <c r="F10" s="440" t="s">
        <v>33279</v>
      </c>
      <c r="G10" s="440" t="s">
        <v>33280</v>
      </c>
      <c r="H10" s="453" t="s">
        <v>33281</v>
      </c>
      <c r="J10" s="456"/>
      <c r="K10" s="456"/>
      <c r="L10" s="456"/>
      <c r="M10" s="456"/>
      <c r="N10" s="456"/>
      <c r="O10" s="456"/>
      <c r="P10" s="456"/>
    </row>
    <row r="11" spans="1:16" ht="21">
      <c r="A11" s="643"/>
      <c r="B11" s="644"/>
      <c r="C11" s="465">
        <v>2000</v>
      </c>
      <c r="D11" s="35" t="s">
        <v>217</v>
      </c>
      <c r="E11" s="35">
        <v>30000</v>
      </c>
      <c r="F11" s="454">
        <f>'Calculateur EEC'!E12</f>
        <v>0</v>
      </c>
      <c r="G11" s="454">
        <f>C11*F11/100</f>
        <v>0</v>
      </c>
      <c r="H11" s="455">
        <f>IFERROR(E11/(G11*1000),0)</f>
        <v>0</v>
      </c>
      <c r="I11" s="456" t="str" cm="1">
        <f t="array" ref="I11">_xlfn.SWITCH(D11,"fuel"," L /kg","electricity","kWh/kg","MJ /kg")</f>
        <v>kWh/kg</v>
      </c>
      <c r="J11" s="456"/>
      <c r="K11" s="456"/>
      <c r="L11" s="456"/>
      <c r="M11" s="456"/>
      <c r="N11" s="456"/>
      <c r="O11" s="456"/>
      <c r="P11" s="456"/>
    </row>
    <row r="12" spans="1:16">
      <c r="J12" s="456"/>
      <c r="K12" s="456"/>
      <c r="L12" s="456"/>
      <c r="M12" s="456"/>
      <c r="N12" s="456"/>
      <c r="O12" s="456"/>
      <c r="P12" s="456"/>
    </row>
    <row r="13" spans="1:16">
      <c r="J13" s="456"/>
      <c r="K13" s="456"/>
      <c r="L13" s="456"/>
      <c r="M13" s="456"/>
      <c r="N13" s="456"/>
      <c r="O13" s="456"/>
      <c r="P13" s="456"/>
    </row>
    <row r="14" spans="1:16" ht="33.6">
      <c r="K14" s="464" t="s">
        <v>33273</v>
      </c>
      <c r="P14" s="456"/>
    </row>
    <row r="15" spans="1:16" ht="99" customHeight="1">
      <c r="A15" s="639" t="s">
        <v>33283</v>
      </c>
      <c r="B15" s="640"/>
      <c r="C15" s="461" t="s">
        <v>33288</v>
      </c>
      <c r="D15" s="440" t="s">
        <v>33287</v>
      </c>
      <c r="E15" s="440" t="s">
        <v>33286</v>
      </c>
      <c r="F15" s="440" t="s">
        <v>33279</v>
      </c>
      <c r="G15" s="440" t="s">
        <v>33280</v>
      </c>
      <c r="H15" s="453" t="s">
        <v>33281</v>
      </c>
      <c r="J15" s="456"/>
      <c r="K15" s="460" t="s">
        <v>33285</v>
      </c>
      <c r="L15" s="456"/>
      <c r="M15" s="456"/>
      <c r="N15" s="456"/>
      <c r="O15" s="456"/>
      <c r="P15" s="456"/>
    </row>
    <row r="16" spans="1:16" ht="21">
      <c r="A16" s="643"/>
      <c r="B16" s="644"/>
      <c r="C16" s="465">
        <v>5000</v>
      </c>
      <c r="D16" s="35" t="s">
        <v>217</v>
      </c>
      <c r="E16" s="35">
        <v>20000</v>
      </c>
      <c r="F16" s="454">
        <f>'Calculateur EEC'!E12</f>
        <v>0</v>
      </c>
      <c r="G16" s="454">
        <f>C16*F16/100</f>
        <v>0</v>
      </c>
      <c r="H16" s="455">
        <f>IFERROR(E16/(G16*1000),0)</f>
        <v>0</v>
      </c>
      <c r="I16" s="456" t="str" cm="1">
        <f t="array" ref="I16">_xlfn.SWITCH(D16,"fuel"," L /kg","electricity","kWh/kg","MJ /kg")</f>
        <v>kWh/kg</v>
      </c>
      <c r="J16" s="456"/>
      <c r="K16" s="455">
        <f>H16+IF(D11=D16,H6,0)+IF(D6=D16,H11,0)</f>
        <v>0</v>
      </c>
      <c r="L16" s="456" t="str" cm="1">
        <f t="array" ref="L16">_xlfn.SWITCH(D16,"fuel"," L /kg","electricity","kWh/kg","MJ /kg")</f>
        <v>kWh/kg</v>
      </c>
      <c r="M16" s="634" t="s">
        <v>33274</v>
      </c>
      <c r="N16" s="635"/>
      <c r="O16" s="636"/>
      <c r="P16" s="456"/>
    </row>
    <row r="17" spans="1:16">
      <c r="A17" s="456"/>
      <c r="B17" s="456"/>
      <c r="C17" s="456"/>
      <c r="D17" s="456"/>
      <c r="E17" s="456"/>
      <c r="F17" s="456"/>
      <c r="G17" s="456"/>
      <c r="H17" s="456"/>
      <c r="I17" s="456"/>
      <c r="J17" s="456"/>
      <c r="K17" s="456"/>
      <c r="L17" s="456"/>
      <c r="M17" s="456"/>
      <c r="N17" s="456"/>
      <c r="O17" s="456"/>
      <c r="P17" s="456"/>
    </row>
    <row r="18" spans="1:16">
      <c r="A18" s="456"/>
      <c r="B18" s="456"/>
      <c r="C18" s="456"/>
      <c r="D18" s="456"/>
      <c r="E18" s="456"/>
      <c r="F18" s="456"/>
      <c r="G18" s="456"/>
      <c r="H18" s="456"/>
      <c r="I18" s="456"/>
      <c r="J18" s="456"/>
      <c r="K18" s="456"/>
      <c r="L18" s="456"/>
      <c r="M18" s="456"/>
      <c r="N18" s="456"/>
      <c r="O18" s="456"/>
      <c r="P18" s="456"/>
    </row>
    <row r="19" spans="1:16">
      <c r="A19" s="456"/>
      <c r="B19" s="456"/>
      <c r="C19" s="456"/>
      <c r="D19" s="456"/>
      <c r="E19" s="456"/>
      <c r="F19" s="456"/>
      <c r="I19" s="456"/>
      <c r="J19" s="456"/>
      <c r="K19" s="456"/>
      <c r="L19" s="456"/>
      <c r="M19" s="456"/>
      <c r="N19" s="456"/>
      <c r="O19" s="456"/>
      <c r="P19" s="456"/>
    </row>
    <row r="20" spans="1:16">
      <c r="A20" s="456"/>
      <c r="B20" s="456"/>
      <c r="C20" s="456"/>
      <c r="D20" s="456"/>
      <c r="E20" s="456"/>
      <c r="F20" s="456"/>
      <c r="I20" s="456"/>
      <c r="J20" s="456"/>
      <c r="K20" s="456"/>
      <c r="L20" s="456"/>
      <c r="M20" s="456"/>
      <c r="N20" s="456"/>
      <c r="O20" s="456"/>
      <c r="P20" s="456"/>
    </row>
    <row r="21" spans="1:16">
      <c r="A21" s="456"/>
      <c r="B21" s="457" t="s">
        <v>33275</v>
      </c>
      <c r="C21" s="457"/>
      <c r="D21" s="456"/>
      <c r="E21" s="456"/>
      <c r="F21" s="456"/>
      <c r="G21" s="456"/>
      <c r="I21" s="456"/>
      <c r="J21" s="456"/>
      <c r="K21" s="456"/>
      <c r="L21" s="456"/>
      <c r="M21" s="456"/>
      <c r="N21" s="456"/>
      <c r="O21" s="456"/>
      <c r="P21" s="456"/>
    </row>
    <row r="22" spans="1:16">
      <c r="A22" s="457"/>
      <c r="B22" s="458" t="s">
        <v>210</v>
      </c>
      <c r="C22" s="457"/>
      <c r="D22" s="456"/>
      <c r="E22" s="456"/>
      <c r="F22" s="456"/>
      <c r="G22" s="456"/>
      <c r="H22" s="456"/>
      <c r="I22" s="456"/>
      <c r="J22" s="456"/>
      <c r="K22" s="456"/>
      <c r="L22" s="456"/>
      <c r="M22" s="456"/>
      <c r="N22" s="456"/>
      <c r="O22" s="456"/>
      <c r="P22" s="456"/>
    </row>
    <row r="23" spans="1:16">
      <c r="A23" s="458" t="s">
        <v>209</v>
      </c>
      <c r="B23" s="462" t="s">
        <v>211</v>
      </c>
      <c r="C23" s="457"/>
      <c r="D23" s="456"/>
      <c r="E23" s="456"/>
      <c r="F23" s="456"/>
      <c r="G23" s="456"/>
      <c r="H23" s="456"/>
      <c r="I23" s="456"/>
      <c r="J23" s="456"/>
      <c r="K23" s="456"/>
      <c r="L23" s="456"/>
      <c r="M23" s="456"/>
      <c r="N23" s="456"/>
      <c r="O23" s="456"/>
      <c r="P23" s="456"/>
    </row>
    <row r="24" spans="1:16">
      <c r="A24" s="457"/>
      <c r="B24" s="457">
        <v>44.1</v>
      </c>
      <c r="C24" s="457" t="s">
        <v>212</v>
      </c>
      <c r="D24" s="456"/>
      <c r="E24" s="456"/>
      <c r="F24" s="456"/>
      <c r="G24" s="456"/>
      <c r="H24" s="456"/>
      <c r="I24" s="456"/>
      <c r="J24" s="456"/>
      <c r="K24" s="456"/>
      <c r="L24" s="456"/>
      <c r="M24" s="456"/>
      <c r="N24" s="456"/>
      <c r="O24" s="456"/>
      <c r="P24" s="456"/>
    </row>
    <row r="25" spans="1:16">
      <c r="A25" s="457"/>
      <c r="B25" s="458">
        <f>B24/3.6</f>
        <v>12.25</v>
      </c>
      <c r="C25" s="457" t="s">
        <v>213</v>
      </c>
      <c r="D25" s="456"/>
      <c r="E25" s="456"/>
      <c r="F25" s="456"/>
      <c r="G25" s="456"/>
      <c r="H25" s="456"/>
      <c r="I25" s="456"/>
      <c r="J25" s="456"/>
      <c r="K25" s="456"/>
      <c r="L25" s="456"/>
      <c r="M25" s="456"/>
      <c r="N25" s="456"/>
      <c r="O25" s="456"/>
      <c r="P25" s="456"/>
    </row>
    <row r="26" spans="1:16">
      <c r="A26" s="457"/>
      <c r="B26" s="457"/>
      <c r="C26" s="457"/>
      <c r="D26" s="456"/>
      <c r="E26" s="456"/>
      <c r="F26" s="456"/>
      <c r="G26" s="456"/>
      <c r="H26" s="456"/>
      <c r="I26" s="456"/>
      <c r="J26" s="456"/>
      <c r="K26" s="456"/>
      <c r="L26" s="456"/>
      <c r="M26" s="456"/>
      <c r="N26" s="456"/>
      <c r="O26" s="456"/>
      <c r="P26" s="456"/>
    </row>
    <row r="27" spans="1:16">
      <c r="A27" s="457"/>
      <c r="B27" s="458" t="s">
        <v>214</v>
      </c>
      <c r="C27" s="457"/>
      <c r="D27" s="456"/>
      <c r="E27" s="456"/>
      <c r="F27" s="456"/>
      <c r="G27" s="456"/>
      <c r="H27" s="456"/>
      <c r="I27" s="456"/>
      <c r="J27" s="456"/>
      <c r="K27" s="456"/>
      <c r="L27" s="456"/>
      <c r="M27" s="456"/>
      <c r="N27" s="456"/>
      <c r="O27" s="456"/>
      <c r="P27" s="456"/>
    </row>
    <row r="28" spans="1:16">
      <c r="A28" s="458" t="s">
        <v>209</v>
      </c>
      <c r="B28" s="457" t="s">
        <v>211</v>
      </c>
      <c r="C28" s="457"/>
      <c r="D28" s="456"/>
      <c r="E28" s="456"/>
      <c r="F28" s="456"/>
      <c r="G28" s="456"/>
      <c r="H28" s="456"/>
      <c r="I28" s="456"/>
      <c r="J28" s="456"/>
      <c r="K28" s="456"/>
      <c r="L28" s="456"/>
      <c r="M28" s="456"/>
      <c r="N28" s="456"/>
      <c r="O28" s="456"/>
      <c r="P28" s="456"/>
    </row>
    <row r="29" spans="1:16">
      <c r="A29" s="457"/>
      <c r="B29" s="457">
        <v>16.399999999999999</v>
      </c>
      <c r="C29" s="457" t="s">
        <v>215</v>
      </c>
      <c r="D29" s="456"/>
      <c r="E29" s="456"/>
      <c r="F29" s="456"/>
      <c r="G29" s="456"/>
      <c r="H29" s="456"/>
      <c r="I29" s="456"/>
      <c r="J29" s="456"/>
      <c r="K29" s="456"/>
      <c r="L29" s="456"/>
      <c r="M29" s="456"/>
      <c r="N29" s="456"/>
      <c r="O29" s="456"/>
      <c r="P29" s="456"/>
    </row>
    <row r="30" spans="1:16">
      <c r="A30" s="457"/>
      <c r="B30" s="459">
        <f>B29/3.6</f>
        <v>4.5555555555555554</v>
      </c>
      <c r="C30" s="457" t="s">
        <v>213</v>
      </c>
      <c r="D30" s="456"/>
      <c r="E30" s="456"/>
      <c r="F30" s="456"/>
      <c r="G30" s="456"/>
      <c r="H30" s="456"/>
      <c r="I30" s="456"/>
      <c r="J30" s="456"/>
      <c r="K30" s="456"/>
      <c r="L30" s="456"/>
      <c r="M30" s="456"/>
      <c r="N30" s="456"/>
      <c r="O30" s="456"/>
      <c r="P30" s="456"/>
    </row>
    <row r="31" spans="1:16">
      <c r="D31" s="456"/>
      <c r="E31" s="456"/>
      <c r="F31" s="456"/>
      <c r="G31" s="456"/>
      <c r="H31" s="456"/>
      <c r="I31" s="456"/>
      <c r="J31" s="456"/>
      <c r="K31" s="456"/>
      <c r="L31" s="456"/>
      <c r="M31" s="456"/>
      <c r="N31" s="456"/>
      <c r="O31" s="456"/>
      <c r="P31" s="456"/>
    </row>
    <row r="32" spans="1:16">
      <c r="D32" s="456"/>
      <c r="E32" s="456"/>
      <c r="F32" s="456"/>
      <c r="G32" s="456"/>
      <c r="H32" s="456"/>
      <c r="I32" s="456"/>
      <c r="J32" s="456"/>
      <c r="K32" s="456"/>
      <c r="L32" s="456"/>
      <c r="M32" s="456"/>
      <c r="N32" s="456"/>
      <c r="O32" s="456"/>
      <c r="P32" s="456"/>
    </row>
    <row r="33" spans="1:16">
      <c r="D33" s="456"/>
      <c r="E33" s="456"/>
      <c r="F33" s="456"/>
      <c r="G33" s="456"/>
      <c r="H33" s="456"/>
      <c r="I33" s="456"/>
      <c r="J33" s="456"/>
      <c r="K33" s="456"/>
      <c r="L33" s="456"/>
      <c r="M33" s="456"/>
      <c r="N33" s="456"/>
      <c r="O33" s="456"/>
      <c r="P33" s="456"/>
    </row>
    <row r="34" spans="1:16">
      <c r="D34" s="456"/>
      <c r="E34" s="456"/>
      <c r="F34" s="456"/>
      <c r="G34" s="456"/>
      <c r="H34" s="456"/>
      <c r="I34" s="456"/>
      <c r="J34" s="456"/>
      <c r="K34" s="456"/>
      <c r="L34" s="456"/>
      <c r="M34" s="456"/>
      <c r="N34" s="456"/>
      <c r="O34" s="456"/>
      <c r="P34" s="456"/>
    </row>
    <row r="35" spans="1:16">
      <c r="D35" s="456"/>
      <c r="E35" s="456"/>
      <c r="F35" s="456"/>
      <c r="G35" s="456"/>
      <c r="H35" s="456"/>
      <c r="I35" s="456"/>
      <c r="J35" s="456"/>
      <c r="K35" s="456"/>
      <c r="L35" s="456"/>
      <c r="M35" s="456"/>
      <c r="N35" s="456"/>
      <c r="O35" s="456"/>
      <c r="P35" s="456"/>
    </row>
    <row r="36" spans="1:16">
      <c r="A36" s="457"/>
      <c r="B36" s="457"/>
      <c r="C36" s="457"/>
      <c r="D36" s="456"/>
      <c r="E36" s="456"/>
      <c r="F36" s="456"/>
      <c r="G36" s="456"/>
      <c r="H36" s="456"/>
      <c r="I36" s="456"/>
      <c r="J36" s="456"/>
      <c r="K36" s="456"/>
      <c r="L36" s="456"/>
      <c r="M36" s="456"/>
      <c r="N36" s="456"/>
      <c r="O36" s="456"/>
      <c r="P36" s="456"/>
    </row>
    <row r="37" spans="1:16">
      <c r="A37" s="457"/>
      <c r="B37" s="456"/>
      <c r="C37" s="456"/>
      <c r="D37" s="456"/>
      <c r="E37" s="456"/>
      <c r="F37" s="456"/>
      <c r="G37" s="456"/>
      <c r="H37" s="456"/>
      <c r="I37" s="456"/>
      <c r="J37" s="456"/>
      <c r="K37" s="456"/>
      <c r="L37" s="456"/>
      <c r="M37" s="456"/>
      <c r="N37" s="456"/>
      <c r="O37" s="456"/>
      <c r="P37" s="456"/>
    </row>
    <row r="38" spans="1:16">
      <c r="A38" s="456"/>
      <c r="B38" s="456"/>
      <c r="C38" s="456"/>
      <c r="D38" s="456"/>
      <c r="E38" s="456"/>
      <c r="F38" s="456"/>
      <c r="G38" s="456"/>
      <c r="H38" s="456"/>
      <c r="I38" s="456"/>
      <c r="J38" s="456"/>
      <c r="K38" s="456"/>
      <c r="L38" s="456"/>
      <c r="M38" s="456"/>
      <c r="N38" s="456"/>
      <c r="O38" s="456"/>
      <c r="P38" s="456"/>
    </row>
    <row r="39" spans="1:16">
      <c r="A39" s="456"/>
      <c r="B39" s="456"/>
      <c r="C39" s="456"/>
      <c r="D39" s="456"/>
      <c r="E39" s="456"/>
      <c r="F39" s="456"/>
      <c r="G39" s="456"/>
      <c r="H39" s="456"/>
      <c r="I39" s="456"/>
      <c r="J39" s="456"/>
      <c r="K39" s="456"/>
      <c r="L39" s="456"/>
      <c r="M39" s="456"/>
      <c r="N39" s="456"/>
      <c r="O39" s="456"/>
      <c r="P39" s="456"/>
    </row>
    <row r="40" spans="1:16">
      <c r="A40" s="456"/>
      <c r="B40" s="456"/>
      <c r="C40" s="456"/>
      <c r="D40" s="456"/>
      <c r="E40" s="456"/>
      <c r="F40" s="456"/>
      <c r="G40" s="456"/>
      <c r="H40" s="456"/>
      <c r="I40" s="456"/>
      <c r="J40" s="456"/>
      <c r="K40" s="456"/>
      <c r="L40" s="456"/>
      <c r="M40" s="456"/>
      <c r="N40" s="456"/>
      <c r="O40" s="456"/>
      <c r="P40" s="456"/>
    </row>
    <row r="41" spans="1:16">
      <c r="A41" s="456"/>
      <c r="B41" s="456"/>
      <c r="C41" s="456"/>
      <c r="D41" s="456"/>
      <c r="E41" s="456"/>
      <c r="F41" s="456"/>
      <c r="G41" s="456"/>
      <c r="H41" s="456"/>
      <c r="I41" s="456"/>
      <c r="J41" s="456"/>
      <c r="K41" s="456"/>
      <c r="L41" s="456"/>
      <c r="M41" s="456"/>
      <c r="N41" s="456"/>
      <c r="O41" s="456"/>
      <c r="P41" s="456"/>
    </row>
    <row r="42" spans="1:16">
      <c r="A42" s="456"/>
      <c r="B42" s="456"/>
      <c r="C42" s="456"/>
      <c r="D42" s="456"/>
      <c r="E42" s="456"/>
      <c r="F42" s="456"/>
      <c r="G42" s="456"/>
      <c r="H42" s="456"/>
      <c r="I42" s="456"/>
      <c r="J42" s="456"/>
      <c r="K42" s="456"/>
      <c r="L42" s="456"/>
      <c r="M42" s="456"/>
      <c r="N42" s="456"/>
      <c r="O42" s="456"/>
      <c r="P42" s="456"/>
    </row>
    <row r="43" spans="1:16">
      <c r="A43" s="456"/>
      <c r="B43" s="456"/>
      <c r="C43" s="456"/>
      <c r="D43" s="456"/>
      <c r="E43" s="456"/>
      <c r="F43" s="456"/>
      <c r="G43" s="456"/>
      <c r="H43" s="456"/>
      <c r="I43" s="456"/>
      <c r="J43" s="456"/>
      <c r="K43" s="456"/>
      <c r="L43" s="456"/>
      <c r="M43" s="456"/>
      <c r="N43" s="456"/>
      <c r="O43" s="456"/>
      <c r="P43" s="456"/>
    </row>
    <row r="44" spans="1:16">
      <c r="A44" s="456"/>
      <c r="B44" s="456"/>
      <c r="C44" s="456"/>
      <c r="D44" s="456"/>
      <c r="E44" s="456"/>
      <c r="F44" s="456"/>
      <c r="G44" s="456"/>
      <c r="H44" s="456"/>
      <c r="I44" s="456"/>
      <c r="J44" s="456"/>
      <c r="K44" s="456"/>
      <c r="L44" s="456"/>
      <c r="M44" s="456"/>
      <c r="N44" s="456"/>
      <c r="O44" s="456"/>
      <c r="P44" s="456"/>
    </row>
    <row r="45" spans="1:16">
      <c r="A45" s="456"/>
      <c r="B45" s="456"/>
      <c r="C45" s="456"/>
      <c r="D45" s="456"/>
      <c r="E45" s="456"/>
      <c r="F45" s="456"/>
      <c r="G45" s="456"/>
      <c r="H45" s="456"/>
      <c r="I45" s="456"/>
      <c r="J45" s="456"/>
      <c r="K45" s="456"/>
      <c r="L45" s="456"/>
      <c r="M45" s="456"/>
      <c r="N45" s="456"/>
      <c r="O45" s="456"/>
      <c r="P45" s="456"/>
    </row>
    <row r="46" spans="1:16">
      <c r="A46" s="456"/>
      <c r="B46" s="456"/>
      <c r="C46" s="456"/>
      <c r="D46" s="456"/>
      <c r="E46" s="456"/>
      <c r="F46" s="456"/>
      <c r="G46" s="456"/>
      <c r="H46" s="456"/>
      <c r="I46" s="456"/>
      <c r="J46" s="456"/>
      <c r="K46" s="456"/>
      <c r="L46" s="456"/>
      <c r="M46" s="456"/>
      <c r="N46" s="456"/>
      <c r="O46" s="456"/>
      <c r="P46" s="456"/>
    </row>
    <row r="47" spans="1:16">
      <c r="A47" s="456"/>
      <c r="B47" s="456"/>
      <c r="C47" s="456"/>
      <c r="D47" s="456"/>
      <c r="E47" s="456"/>
      <c r="F47" s="456"/>
      <c r="G47" s="456"/>
      <c r="H47" s="456"/>
      <c r="I47" s="456"/>
      <c r="J47" s="456"/>
      <c r="K47" s="456"/>
      <c r="L47" s="456"/>
      <c r="M47" s="456"/>
      <c r="N47" s="456"/>
      <c r="O47" s="456"/>
      <c r="P47" s="456"/>
    </row>
    <row r="48" spans="1:16">
      <c r="A48" s="456"/>
      <c r="B48" s="456"/>
      <c r="C48" s="456"/>
      <c r="D48" s="456"/>
      <c r="E48" s="456"/>
      <c r="F48" s="456"/>
      <c r="G48" s="456"/>
      <c r="H48" s="456"/>
      <c r="I48" s="456"/>
      <c r="J48" s="456"/>
      <c r="K48" s="456"/>
      <c r="L48" s="456"/>
      <c r="M48" s="456"/>
      <c r="N48" s="456"/>
      <c r="O48" s="456"/>
      <c r="P48" s="456"/>
    </row>
    <row r="49" spans="1:16">
      <c r="A49" s="456"/>
      <c r="B49" s="456"/>
      <c r="C49" s="456"/>
      <c r="D49" s="456"/>
      <c r="E49" s="456"/>
      <c r="F49" s="456"/>
      <c r="G49" s="456"/>
      <c r="H49" s="456"/>
      <c r="I49" s="456"/>
      <c r="J49" s="456"/>
      <c r="K49" s="456"/>
      <c r="L49" s="456"/>
      <c r="M49" s="456"/>
      <c r="N49" s="456"/>
      <c r="O49" s="456"/>
      <c r="P49" s="456"/>
    </row>
    <row r="50" spans="1:16">
      <c r="A50" s="456"/>
      <c r="B50" s="456"/>
      <c r="C50" s="456"/>
      <c r="D50" s="456"/>
      <c r="E50" s="456"/>
      <c r="F50" s="456"/>
      <c r="G50" s="456"/>
      <c r="H50" s="456"/>
      <c r="I50" s="456"/>
      <c r="J50" s="456"/>
      <c r="K50" s="456"/>
      <c r="L50" s="456"/>
      <c r="M50" s="456"/>
      <c r="N50" s="456"/>
      <c r="O50" s="456"/>
      <c r="P50" s="456"/>
    </row>
    <row r="51" spans="1:16">
      <c r="A51" s="456"/>
      <c r="B51" s="456"/>
      <c r="C51" s="456"/>
      <c r="D51" s="456"/>
      <c r="E51" s="456"/>
      <c r="F51" s="456"/>
      <c r="G51" s="456"/>
      <c r="H51" s="456"/>
      <c r="I51" s="456"/>
      <c r="J51" s="456"/>
      <c r="K51" s="456"/>
      <c r="L51" s="456"/>
      <c r="M51" s="456"/>
      <c r="N51" s="456"/>
      <c r="O51" s="456"/>
      <c r="P51" s="456"/>
    </row>
    <row r="52" spans="1:16">
      <c r="A52" s="456"/>
      <c r="B52" s="456"/>
      <c r="C52" s="456"/>
      <c r="D52" s="456"/>
      <c r="E52" s="456"/>
      <c r="F52" s="456"/>
      <c r="G52" s="456"/>
      <c r="H52" s="456"/>
      <c r="I52" s="456"/>
      <c r="J52" s="456"/>
      <c r="K52" s="456"/>
      <c r="L52" s="456"/>
      <c r="M52" s="456"/>
      <c r="N52" s="456"/>
      <c r="O52" s="456"/>
      <c r="P52" s="456"/>
    </row>
    <row r="53" spans="1:16">
      <c r="A53" s="456"/>
      <c r="B53" s="456"/>
      <c r="C53" s="456"/>
      <c r="D53" s="456"/>
      <c r="E53" s="456"/>
      <c r="F53" s="456"/>
      <c r="G53" s="456"/>
      <c r="H53" s="456"/>
      <c r="I53" s="456"/>
      <c r="J53" s="456"/>
      <c r="K53" s="456"/>
      <c r="L53" s="456"/>
      <c r="M53" s="456"/>
      <c r="N53" s="456"/>
      <c r="O53" s="456"/>
      <c r="P53" s="456"/>
    </row>
    <row r="54" spans="1:16">
      <c r="A54" s="456"/>
      <c r="B54" s="456"/>
      <c r="C54" s="456"/>
      <c r="D54" s="456"/>
      <c r="E54" s="456"/>
      <c r="F54" s="456"/>
      <c r="G54" s="456"/>
      <c r="H54" s="456"/>
      <c r="I54" s="456"/>
      <c r="J54" s="456"/>
      <c r="K54" s="456"/>
      <c r="L54" s="456"/>
      <c r="M54" s="456"/>
      <c r="N54" s="456"/>
      <c r="O54" s="456"/>
      <c r="P54" s="456"/>
    </row>
    <row r="55" spans="1:16">
      <c r="A55" s="456"/>
      <c r="B55" s="456"/>
      <c r="C55" s="456"/>
      <c r="D55" s="456"/>
      <c r="E55" s="456"/>
      <c r="F55" s="456"/>
      <c r="G55" s="456"/>
      <c r="H55" s="456"/>
      <c r="I55" s="456"/>
      <c r="J55" s="456"/>
      <c r="K55" s="456"/>
      <c r="L55" s="456"/>
      <c r="M55" s="456"/>
      <c r="N55" s="456"/>
      <c r="O55" s="456"/>
      <c r="P55" s="456"/>
    </row>
    <row r="56" spans="1:16">
      <c r="A56" s="456"/>
      <c r="B56" s="456"/>
      <c r="C56" s="456"/>
      <c r="D56" s="456"/>
      <c r="E56" s="456"/>
      <c r="F56" s="456"/>
      <c r="G56" s="456"/>
      <c r="H56" s="456"/>
      <c r="I56" s="456"/>
      <c r="J56" s="456"/>
      <c r="K56" s="456"/>
      <c r="L56" s="456"/>
      <c r="M56" s="456"/>
      <c r="N56" s="456"/>
      <c r="O56" s="456"/>
      <c r="P56" s="456"/>
    </row>
    <row r="57" spans="1:16">
      <c r="A57" s="456"/>
    </row>
  </sheetData>
  <mergeCells count="6">
    <mergeCell ref="J6:L6"/>
    <mergeCell ref="M16:O16"/>
    <mergeCell ref="A3:H3"/>
    <mergeCell ref="A2:G2"/>
    <mergeCell ref="A5:B11"/>
    <mergeCell ref="A15:B16"/>
  </mergeCells>
  <dataValidations count="1">
    <dataValidation type="list" allowBlank="1" showInputMessage="1" showErrorMessage="1" sqref="D6 D16 D11" xr:uid="{DDE7ADBE-45F2-4C1B-81DA-9DFCD87939FB}">
      <formula1>"gas,fuel,wood,electricity,biogas"</formula1>
    </dataValidation>
  </dataValidations>
  <hyperlinks>
    <hyperlink ref="B23" r:id="rId1" xr:uid="{C57BDC4D-A53F-4AC3-A7CD-AC27FBE481CA}"/>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01FC0-C976-4E9F-B931-F2CA14BC684C}">
  <dimension ref="A1:Q29"/>
  <sheetViews>
    <sheetView zoomScale="60" zoomScaleNormal="40" workbookViewId="0">
      <selection activeCell="G61" sqref="G61"/>
    </sheetView>
  </sheetViews>
  <sheetFormatPr baseColWidth="10" defaultColWidth="11.44140625" defaultRowHeight="14.4"/>
  <cols>
    <col min="1" max="1" width="36.44140625" customWidth="1"/>
    <col min="2" max="2" width="25.5546875" customWidth="1"/>
    <col min="3" max="3" width="41.21875" customWidth="1"/>
    <col min="4" max="4" width="33.77734375" bestFit="1" customWidth="1"/>
    <col min="5" max="5" width="37.77734375" bestFit="1" customWidth="1"/>
    <col min="6" max="6" width="61.77734375" bestFit="1" customWidth="1"/>
    <col min="7" max="7" width="48.77734375" bestFit="1" customWidth="1"/>
    <col min="8" max="9" width="48" bestFit="1" customWidth="1"/>
    <col min="10" max="10" width="50.77734375" bestFit="1" customWidth="1"/>
    <col min="11" max="11" width="35.44140625" bestFit="1" customWidth="1"/>
    <col min="12" max="12" width="51" bestFit="1" customWidth="1"/>
    <col min="13" max="13" width="91.77734375" bestFit="1" customWidth="1"/>
    <col min="14" max="14" width="18" bestFit="1" customWidth="1"/>
    <col min="15" max="15" width="17" bestFit="1" customWidth="1"/>
    <col min="16" max="16" width="18.44140625" bestFit="1" customWidth="1"/>
    <col min="17" max="17" width="23.44140625" bestFit="1" customWidth="1"/>
  </cols>
  <sheetData>
    <row r="1" spans="2:14" ht="32.1" customHeight="1">
      <c r="B1" s="624" t="s">
        <v>33356</v>
      </c>
      <c r="C1" s="624"/>
      <c r="D1" s="624"/>
      <c r="E1" s="624"/>
      <c r="F1" s="624"/>
    </row>
    <row r="2" spans="2:14">
      <c r="B2" s="10" t="s">
        <v>33357</v>
      </c>
    </row>
    <row r="3" spans="2:14">
      <c r="B3" s="10" t="s">
        <v>33358</v>
      </c>
    </row>
    <row r="5" spans="2:14" ht="43.8" customHeight="1" thickBot="1">
      <c r="B5" s="9" t="s">
        <v>33359</v>
      </c>
      <c r="C5" s="8" t="s">
        <v>33366</v>
      </c>
      <c r="D5" s="8" t="s">
        <v>33367</v>
      </c>
      <c r="E5" s="8" t="s">
        <v>132</v>
      </c>
      <c r="F5" s="8" t="s">
        <v>33368</v>
      </c>
      <c r="G5" s="8" t="s">
        <v>33369</v>
      </c>
      <c r="H5" s="8" t="s">
        <v>133</v>
      </c>
      <c r="I5" s="8" t="s">
        <v>134</v>
      </c>
      <c r="J5" s="8" t="s">
        <v>135</v>
      </c>
      <c r="K5" s="8" t="s">
        <v>136</v>
      </c>
      <c r="L5" s="8" t="s">
        <v>137</v>
      </c>
    </row>
    <row r="6" spans="2:14" ht="18" customHeight="1" thickBot="1">
      <c r="B6" s="7" t="s">
        <v>33360</v>
      </c>
      <c r="C6" s="2">
        <v>0</v>
      </c>
      <c r="D6" s="2">
        <v>0</v>
      </c>
      <c r="E6" s="2">
        <v>0</v>
      </c>
      <c r="F6" s="2">
        <v>0</v>
      </c>
      <c r="G6" s="2">
        <v>0</v>
      </c>
      <c r="H6" s="2">
        <v>0</v>
      </c>
      <c r="I6" s="2">
        <v>0</v>
      </c>
      <c r="J6" s="2">
        <v>0</v>
      </c>
      <c r="K6" s="2">
        <v>0</v>
      </c>
      <c r="L6" s="2">
        <v>1</v>
      </c>
    </row>
    <row r="7" spans="2:14" ht="18" customHeight="1" thickBot="1">
      <c r="B7" s="7" t="s">
        <v>33361</v>
      </c>
      <c r="C7" s="2">
        <v>3</v>
      </c>
      <c r="D7" s="2">
        <v>1</v>
      </c>
      <c r="E7" s="2">
        <v>1</v>
      </c>
      <c r="F7" s="2">
        <v>1</v>
      </c>
      <c r="G7" s="2">
        <v>1</v>
      </c>
      <c r="H7" s="2">
        <v>3</v>
      </c>
      <c r="I7" s="2">
        <v>1</v>
      </c>
      <c r="J7" s="2">
        <v>1</v>
      </c>
      <c r="K7" s="2">
        <v>1</v>
      </c>
      <c r="L7" s="2">
        <v>1</v>
      </c>
    </row>
    <row r="8" spans="2:14" ht="18" customHeight="1" thickBot="1">
      <c r="B8" s="7" t="s">
        <v>33362</v>
      </c>
      <c r="C8" s="2">
        <v>0</v>
      </c>
      <c r="D8" s="2">
        <v>0</v>
      </c>
      <c r="E8" s="2">
        <v>0</v>
      </c>
      <c r="F8" s="2">
        <v>0</v>
      </c>
      <c r="G8" s="2">
        <v>0</v>
      </c>
      <c r="H8" s="2">
        <v>1</v>
      </c>
      <c r="I8" s="2">
        <v>0</v>
      </c>
      <c r="J8" s="2">
        <v>1</v>
      </c>
      <c r="K8" s="2">
        <v>1</v>
      </c>
      <c r="L8" s="2">
        <v>1</v>
      </c>
    </row>
    <row r="9" spans="2:14" ht="14.55" customHeight="1">
      <c r="B9" s="645" t="s">
        <v>33363</v>
      </c>
      <c r="C9" s="645"/>
      <c r="D9" s="645"/>
    </row>
    <row r="10" spans="2:14">
      <c r="B10" s="7" t="s">
        <v>138</v>
      </c>
    </row>
    <row r="11" spans="2:14">
      <c r="B11" s="7" t="s">
        <v>139</v>
      </c>
      <c r="C11" s="7" t="s">
        <v>140</v>
      </c>
      <c r="D11" s="7" t="s">
        <v>141</v>
      </c>
      <c r="E11" s="7" t="s">
        <v>142</v>
      </c>
      <c r="F11" s="7" t="s">
        <v>143</v>
      </c>
      <c r="G11" s="7" t="s">
        <v>144</v>
      </c>
      <c r="H11" s="7" t="s">
        <v>145</v>
      </c>
      <c r="I11" s="7" t="s">
        <v>146</v>
      </c>
      <c r="J11" s="7" t="s">
        <v>147</v>
      </c>
      <c r="K11" s="7" t="s">
        <v>148</v>
      </c>
      <c r="L11" s="7" t="s">
        <v>149</v>
      </c>
    </row>
    <row r="12" spans="2:14">
      <c r="B12" s="7" t="s">
        <v>150</v>
      </c>
      <c r="C12" s="7" t="s">
        <v>151</v>
      </c>
      <c r="D12" s="7" t="s">
        <v>152</v>
      </c>
      <c r="E12" s="7" t="s">
        <v>153</v>
      </c>
      <c r="F12" s="7" t="s">
        <v>154</v>
      </c>
      <c r="G12" s="7" t="s">
        <v>155</v>
      </c>
      <c r="H12" s="7" t="s">
        <v>156</v>
      </c>
      <c r="I12" s="7" t="s">
        <v>156</v>
      </c>
      <c r="J12" s="7" t="s">
        <v>157</v>
      </c>
      <c r="K12" s="7" t="s">
        <v>158</v>
      </c>
      <c r="L12" s="7" t="s">
        <v>159</v>
      </c>
    </row>
    <row r="13" spans="2:14" ht="21" customHeight="1">
      <c r="B13" s="7" t="s">
        <v>33364</v>
      </c>
      <c r="C13" s="3">
        <f>C14*0.9</f>
        <v>18</v>
      </c>
      <c r="D13" s="3">
        <f>D14*0.9</f>
        <v>16.875</v>
      </c>
      <c r="E13" s="3">
        <f t="shared" ref="E13:L13" si="0">E14*0.9</f>
        <v>22.5</v>
      </c>
      <c r="F13" s="3">
        <f t="shared" si="0"/>
        <v>13.5</v>
      </c>
      <c r="G13" s="3">
        <f t="shared" si="0"/>
        <v>15.146999999999998</v>
      </c>
      <c r="H13" s="3">
        <f t="shared" si="0"/>
        <v>11.7</v>
      </c>
      <c r="I13" s="3">
        <f t="shared" si="0"/>
        <v>11.7</v>
      </c>
      <c r="J13" s="3">
        <f t="shared" si="0"/>
        <v>75.599999999999994</v>
      </c>
      <c r="K13" s="3">
        <f t="shared" si="0"/>
        <v>12.123000000000001</v>
      </c>
      <c r="L13" s="3">
        <f t="shared" si="0"/>
        <v>10.89</v>
      </c>
      <c r="M13" t="s">
        <v>160</v>
      </c>
    </row>
    <row r="14" spans="2:14" ht="21" customHeight="1">
      <c r="B14" s="7" t="s">
        <v>33364</v>
      </c>
      <c r="C14" s="3">
        <v>20</v>
      </c>
      <c r="D14" s="3">
        <v>18.75</v>
      </c>
      <c r="E14" s="3">
        <v>25</v>
      </c>
      <c r="F14" s="3">
        <v>15</v>
      </c>
      <c r="G14" s="3">
        <v>16.829999999999998</v>
      </c>
      <c r="H14" s="3">
        <v>12.999999999999998</v>
      </c>
      <c r="I14" s="3">
        <v>12.999999999999998</v>
      </c>
      <c r="J14" s="3">
        <v>83.999999999999986</v>
      </c>
      <c r="K14" s="3">
        <v>13.47</v>
      </c>
      <c r="L14" s="3">
        <v>12.1</v>
      </c>
      <c r="M14" t="s">
        <v>161</v>
      </c>
    </row>
    <row r="15" spans="2:14" ht="21" customHeight="1">
      <c r="B15" s="7" t="s">
        <v>33365</v>
      </c>
      <c r="C15" s="3">
        <v>0.5</v>
      </c>
      <c r="D15" s="3">
        <v>0.87</v>
      </c>
      <c r="E15" s="3">
        <v>0.83</v>
      </c>
      <c r="F15" s="3">
        <v>0.3448</v>
      </c>
      <c r="G15" s="3">
        <v>0.83</v>
      </c>
      <c r="H15" s="3">
        <v>0.08</v>
      </c>
      <c r="I15" s="3">
        <v>0.08</v>
      </c>
      <c r="J15" s="3">
        <v>0.5</v>
      </c>
      <c r="K15" s="3">
        <v>0.67</v>
      </c>
      <c r="L15" s="3">
        <v>1.25</v>
      </c>
      <c r="M15" t="s">
        <v>161</v>
      </c>
    </row>
    <row r="16" spans="2:14">
      <c r="B16" s="4"/>
      <c r="M16" t="s">
        <v>162</v>
      </c>
      <c r="N16" t="s">
        <v>163</v>
      </c>
    </row>
    <row r="17" spans="1:17">
      <c r="B17" s="7" t="s">
        <v>164</v>
      </c>
      <c r="M17" s="7" t="s">
        <v>165</v>
      </c>
      <c r="N17" s="5" t="s">
        <v>166</v>
      </c>
      <c r="O17" s="7" t="s">
        <v>167</v>
      </c>
      <c r="P17" s="7" t="s">
        <v>168</v>
      </c>
      <c r="Q17" s="7" t="s">
        <v>169</v>
      </c>
    </row>
    <row r="18" spans="1:17" ht="19.5" customHeight="1">
      <c r="B18" s="7" t="s">
        <v>33360</v>
      </c>
      <c r="C18" s="3">
        <f>C6*C13*C15</f>
        <v>0</v>
      </c>
      <c r="D18" s="3">
        <f t="shared" ref="D18:L18" si="1">D6*D13*D15</f>
        <v>0</v>
      </c>
      <c r="E18" s="3">
        <f t="shared" si="1"/>
        <v>0</v>
      </c>
      <c r="F18" s="3">
        <f t="shared" si="1"/>
        <v>0</v>
      </c>
      <c r="G18" s="3">
        <f t="shared" si="1"/>
        <v>0</v>
      </c>
      <c r="H18" s="3">
        <f t="shared" si="1"/>
        <v>0</v>
      </c>
      <c r="I18" s="3">
        <f t="shared" si="1"/>
        <v>0</v>
      </c>
      <c r="J18" s="3">
        <f t="shared" si="1"/>
        <v>0</v>
      </c>
      <c r="K18" s="3">
        <f t="shared" si="1"/>
        <v>0</v>
      </c>
      <c r="L18" s="3">
        <f t="shared" si="1"/>
        <v>13.612500000000001</v>
      </c>
      <c r="M18" s="3">
        <f>SUM(C18:L18)</f>
        <v>13.612500000000001</v>
      </c>
      <c r="N18" s="6">
        <f>M18/'Valeurs Standards'!$I$53</f>
        <v>16.361177884615387</v>
      </c>
      <c r="O18" s="3">
        <f>N18*'Valeurs Standards'!$I$53*'Valeurs Standards'!$J$53</f>
        <v>586.69875000000002</v>
      </c>
      <c r="P18" s="3">
        <f>O18/3.6</f>
        <v>162.97187500000001</v>
      </c>
      <c r="Q18" s="3">
        <f>O18*'Valeurs Standards'!$H$53/1000</f>
        <v>55.795051125000001</v>
      </c>
    </row>
    <row r="19" spans="1:17" ht="19.5" customHeight="1">
      <c r="B19" s="7" t="s">
        <v>33361</v>
      </c>
      <c r="C19" s="3">
        <f>C7*C13*C15</f>
        <v>27</v>
      </c>
      <c r="D19" s="3">
        <f t="shared" ref="D19:L19" si="2">D7*D13*D15</f>
        <v>14.68125</v>
      </c>
      <c r="E19" s="3">
        <f t="shared" si="2"/>
        <v>18.675000000000001</v>
      </c>
      <c r="F19" s="3">
        <f t="shared" si="2"/>
        <v>4.6547999999999998</v>
      </c>
      <c r="G19" s="3">
        <f t="shared" si="2"/>
        <v>12.572009999999999</v>
      </c>
      <c r="H19" s="3">
        <f t="shared" si="2"/>
        <v>2.8079999999999994</v>
      </c>
      <c r="I19" s="3">
        <f t="shared" si="2"/>
        <v>0.93599999999999994</v>
      </c>
      <c r="J19" s="3">
        <f t="shared" si="2"/>
        <v>37.799999999999997</v>
      </c>
      <c r="K19" s="3">
        <f t="shared" si="2"/>
        <v>8.1224100000000004</v>
      </c>
      <c r="L19" s="3">
        <f t="shared" si="2"/>
        <v>13.612500000000001</v>
      </c>
      <c r="M19" s="3">
        <f>SUM(C19:L19)</f>
        <v>140.86196999999999</v>
      </c>
      <c r="N19" s="6">
        <f>M19/'Valeurs Standards'!$I$53</f>
        <v>169.30525240384614</v>
      </c>
      <c r="O19" s="3">
        <f>N19*'Valeurs Standards'!$I$53*'Valeurs Standards'!$J$53</f>
        <v>6071.1509069999993</v>
      </c>
      <c r="P19" s="3">
        <f t="shared" ref="P19:P20" si="3">O19/3.6</f>
        <v>1686.4308074999997</v>
      </c>
      <c r="Q19" s="3">
        <f>O19*'Valeurs Standards'!$H$53/1000</f>
        <v>577.36645125569987</v>
      </c>
    </row>
    <row r="20" spans="1:17" ht="19.5" customHeight="1">
      <c r="B20" s="7" t="s">
        <v>33362</v>
      </c>
      <c r="C20" s="3">
        <f t="shared" ref="C20:L20" si="4">C8*C13*C15</f>
        <v>0</v>
      </c>
      <c r="D20" s="3">
        <f t="shared" si="4"/>
        <v>0</v>
      </c>
      <c r="E20" s="3">
        <f t="shared" si="4"/>
        <v>0</v>
      </c>
      <c r="F20" s="3">
        <f t="shared" si="4"/>
        <v>0</v>
      </c>
      <c r="G20" s="3">
        <f t="shared" si="4"/>
        <v>0</v>
      </c>
      <c r="H20" s="3">
        <f t="shared" si="4"/>
        <v>0.93599999999999994</v>
      </c>
      <c r="I20" s="3">
        <f t="shared" si="4"/>
        <v>0</v>
      </c>
      <c r="J20" s="3">
        <f t="shared" si="4"/>
        <v>37.799999999999997</v>
      </c>
      <c r="K20" s="3">
        <f t="shared" si="4"/>
        <v>8.1224100000000004</v>
      </c>
      <c r="L20" s="3">
        <f t="shared" si="4"/>
        <v>13.612500000000001</v>
      </c>
      <c r="M20" s="3">
        <f>SUM(C20:L20)</f>
        <v>60.470910000000003</v>
      </c>
      <c r="N20" s="6">
        <f>M20/'Valeurs Standards'!$I$53</f>
        <v>72.681382211538462</v>
      </c>
      <c r="O20" s="3">
        <f>N20*'Valeurs Standards'!$I$53*'Valeurs Standards'!$J$53</f>
        <v>2606.2962210000001</v>
      </c>
      <c r="P20" s="3">
        <f t="shared" si="3"/>
        <v>723.97117249999997</v>
      </c>
      <c r="Q20" s="3">
        <f>O20*'Valeurs Standards'!$H$53/1000</f>
        <v>247.85877061709999</v>
      </c>
    </row>
    <row r="25" spans="1:17">
      <c r="B25" t="s">
        <v>170</v>
      </c>
    </row>
    <row r="26" spans="1:17" ht="15.6">
      <c r="B26" s="11" t="s">
        <v>171</v>
      </c>
    </row>
    <row r="27" spans="1:17" ht="15.6">
      <c r="B27" s="12" t="s">
        <v>172</v>
      </c>
    </row>
    <row r="28" spans="1:17">
      <c r="A28" t="s">
        <v>173</v>
      </c>
      <c r="B28">
        <v>130</v>
      </c>
      <c r="C28" t="s">
        <v>174</v>
      </c>
    </row>
    <row r="29" spans="1:17">
      <c r="A29" t="s">
        <v>175</v>
      </c>
      <c r="B29">
        <f>B28*25%</f>
        <v>32.5</v>
      </c>
      <c r="C29" t="s">
        <v>174</v>
      </c>
    </row>
  </sheetData>
  <mergeCells count="2">
    <mergeCell ref="B9:D9"/>
    <mergeCell ref="B1:F1"/>
  </mergeCells>
  <phoneticPr fontId="43"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62342-0F6C-4891-BDE6-E11439C5EC3E}">
  <dimension ref="B1:F483"/>
  <sheetViews>
    <sheetView topLeftCell="A69" zoomScale="75" zoomScaleNormal="100" workbookViewId="0">
      <selection activeCell="E90" sqref="E90"/>
    </sheetView>
  </sheetViews>
  <sheetFormatPr baseColWidth="10" defaultRowHeight="14.4"/>
  <cols>
    <col min="3" max="3" width="22.44140625" customWidth="1"/>
    <col min="4" max="4" width="16.44140625" customWidth="1"/>
    <col min="5" max="5" width="130.77734375" style="4" customWidth="1"/>
    <col min="6" max="6" width="14.5546875" bestFit="1" customWidth="1"/>
  </cols>
  <sheetData>
    <row r="1" spans="2:6">
      <c r="B1" s="449" t="s">
        <v>179</v>
      </c>
      <c r="C1" s="449" t="s">
        <v>33266</v>
      </c>
      <c r="D1" s="449" t="s">
        <v>33267</v>
      </c>
      <c r="E1" s="450" t="s">
        <v>33268</v>
      </c>
      <c r="F1" s="449" t="s">
        <v>33269</v>
      </c>
    </row>
    <row r="2" spans="2:6" ht="28.8">
      <c r="B2" s="451">
        <v>45415</v>
      </c>
      <c r="C2" t="s">
        <v>33289</v>
      </c>
      <c r="D2" t="s">
        <v>33290</v>
      </c>
      <c r="E2" s="4" t="s">
        <v>33291</v>
      </c>
      <c r="F2" t="s">
        <v>180</v>
      </c>
    </row>
    <row r="3" spans="2:6">
      <c r="B3" s="451">
        <v>45415</v>
      </c>
      <c r="C3" t="s">
        <v>33292</v>
      </c>
      <c r="D3" t="s">
        <v>181</v>
      </c>
      <c r="E3" s="4" t="s">
        <v>33293</v>
      </c>
      <c r="F3" t="s">
        <v>180</v>
      </c>
    </row>
    <row r="4" spans="2:6">
      <c r="B4" s="451">
        <v>45415</v>
      </c>
      <c r="C4" t="s">
        <v>33292</v>
      </c>
      <c r="D4" t="s">
        <v>33294</v>
      </c>
      <c r="E4" s="4" t="s">
        <v>33295</v>
      </c>
      <c r="F4" t="s">
        <v>180</v>
      </c>
    </row>
    <row r="5" spans="2:6" ht="28.8">
      <c r="B5" s="451">
        <v>45415</v>
      </c>
      <c r="C5" t="s">
        <v>33292</v>
      </c>
      <c r="D5" t="s">
        <v>33296</v>
      </c>
      <c r="E5" s="4" t="s">
        <v>33297</v>
      </c>
      <c r="F5" t="s">
        <v>180</v>
      </c>
    </row>
    <row r="6" spans="2:6" ht="43.2">
      <c r="B6" s="451">
        <v>45422</v>
      </c>
      <c r="C6" t="s">
        <v>33292</v>
      </c>
      <c r="D6" t="s">
        <v>182</v>
      </c>
      <c r="E6" s="4" t="s">
        <v>33298</v>
      </c>
      <c r="F6" t="s">
        <v>180</v>
      </c>
    </row>
    <row r="7" spans="2:6">
      <c r="B7" s="451">
        <v>45422</v>
      </c>
      <c r="C7" t="s">
        <v>33299</v>
      </c>
      <c r="D7" t="s">
        <v>183</v>
      </c>
      <c r="E7" s="4" t="s">
        <v>33300</v>
      </c>
      <c r="F7" t="s">
        <v>180</v>
      </c>
    </row>
    <row r="8" spans="2:6">
      <c r="B8" s="451">
        <v>45422</v>
      </c>
      <c r="C8" t="s">
        <v>33292</v>
      </c>
      <c r="D8" t="s">
        <v>184</v>
      </c>
      <c r="E8" s="4" t="s">
        <v>33301</v>
      </c>
      <c r="F8" t="s">
        <v>180</v>
      </c>
    </row>
    <row r="9" spans="2:6" ht="28.8">
      <c r="B9" s="451">
        <v>45422</v>
      </c>
      <c r="C9" t="s">
        <v>33292</v>
      </c>
      <c r="D9" t="s">
        <v>33302</v>
      </c>
      <c r="E9" s="4" t="s">
        <v>33303</v>
      </c>
      <c r="F9" t="s">
        <v>180</v>
      </c>
    </row>
    <row r="10" spans="2:6">
      <c r="B10" s="451">
        <v>45429</v>
      </c>
      <c r="C10" t="s">
        <v>186</v>
      </c>
      <c r="D10" t="s">
        <v>33290</v>
      </c>
      <c r="E10" s="4" t="s">
        <v>33304</v>
      </c>
      <c r="F10" t="s">
        <v>180</v>
      </c>
    </row>
    <row r="11" spans="2:6">
      <c r="B11" s="451">
        <v>45429</v>
      </c>
      <c r="C11" t="s">
        <v>33292</v>
      </c>
      <c r="D11" t="s">
        <v>187</v>
      </c>
      <c r="E11" s="4" t="s">
        <v>33305</v>
      </c>
      <c r="F11" t="s">
        <v>180</v>
      </c>
    </row>
    <row r="12" spans="2:6">
      <c r="B12" s="451">
        <v>45439</v>
      </c>
      <c r="C12" t="s">
        <v>33292</v>
      </c>
      <c r="D12" t="s">
        <v>188</v>
      </c>
      <c r="E12" s="4" t="s">
        <v>33306</v>
      </c>
      <c r="F12" t="s">
        <v>180</v>
      </c>
    </row>
    <row r="13" spans="2:6" ht="28.8">
      <c r="B13" s="451">
        <v>45439</v>
      </c>
      <c r="C13" t="s">
        <v>33299</v>
      </c>
      <c r="D13" t="s">
        <v>189</v>
      </c>
      <c r="E13" s="4" t="s">
        <v>33307</v>
      </c>
      <c r="F13" t="s">
        <v>180</v>
      </c>
    </row>
    <row r="14" spans="2:6" ht="28.8">
      <c r="B14" s="451">
        <v>45439</v>
      </c>
      <c r="C14" t="s">
        <v>33292</v>
      </c>
      <c r="D14" t="s">
        <v>190</v>
      </c>
      <c r="E14" s="4" t="s">
        <v>33308</v>
      </c>
      <c r="F14" t="s">
        <v>180</v>
      </c>
    </row>
    <row r="15" spans="2:6">
      <c r="B15" s="451">
        <v>45440</v>
      </c>
      <c r="C15" t="s">
        <v>33292</v>
      </c>
      <c r="D15" t="s">
        <v>193</v>
      </c>
      <c r="E15" s="4" t="s">
        <v>33309</v>
      </c>
      <c r="F15" t="s">
        <v>192</v>
      </c>
    </row>
    <row r="16" spans="2:6">
      <c r="B16" s="451">
        <v>45440</v>
      </c>
      <c r="C16" t="s">
        <v>33310</v>
      </c>
      <c r="D16" t="s">
        <v>194</v>
      </c>
      <c r="E16" s="4" t="s">
        <v>33309</v>
      </c>
      <c r="F16" t="s">
        <v>192</v>
      </c>
    </row>
    <row r="17" spans="2:6">
      <c r="B17" s="451">
        <v>45440</v>
      </c>
      <c r="C17" t="s">
        <v>33299</v>
      </c>
      <c r="D17" t="s">
        <v>195</v>
      </c>
      <c r="E17" s="4" t="s">
        <v>33311</v>
      </c>
      <c r="F17" t="s">
        <v>192</v>
      </c>
    </row>
    <row r="18" spans="2:6">
      <c r="B18" s="451">
        <v>45440</v>
      </c>
      <c r="C18" t="s">
        <v>33299</v>
      </c>
      <c r="D18" t="s">
        <v>196</v>
      </c>
      <c r="E18" s="4" t="s">
        <v>33312</v>
      </c>
      <c r="F18" t="s">
        <v>192</v>
      </c>
    </row>
    <row r="19" spans="2:6" ht="28.8">
      <c r="B19" s="451">
        <v>45440</v>
      </c>
      <c r="C19" t="s">
        <v>33310</v>
      </c>
      <c r="D19" t="s">
        <v>197</v>
      </c>
      <c r="E19" s="4" t="s">
        <v>33313</v>
      </c>
      <c r="F19" t="s">
        <v>192</v>
      </c>
    </row>
    <row r="20" spans="2:6" ht="28.8">
      <c r="B20" s="451">
        <v>45440</v>
      </c>
      <c r="C20" t="s">
        <v>33310</v>
      </c>
      <c r="D20" t="s">
        <v>33314</v>
      </c>
      <c r="E20" s="4" t="s">
        <v>33315</v>
      </c>
      <c r="F20" t="s">
        <v>192</v>
      </c>
    </row>
    <row r="21" spans="2:6">
      <c r="B21" s="451">
        <v>45440</v>
      </c>
      <c r="C21" t="s">
        <v>33292</v>
      </c>
      <c r="D21" t="s">
        <v>200</v>
      </c>
      <c r="E21" s="4" t="s">
        <v>33316</v>
      </c>
      <c r="F21" t="s">
        <v>192</v>
      </c>
    </row>
    <row r="22" spans="2:6" ht="57.6">
      <c r="B22" s="451">
        <v>45440</v>
      </c>
      <c r="C22" t="s">
        <v>33299</v>
      </c>
      <c r="D22" t="s">
        <v>201</v>
      </c>
      <c r="E22" s="4" t="s">
        <v>33317</v>
      </c>
      <c r="F22" t="s">
        <v>192</v>
      </c>
    </row>
    <row r="23" spans="2:6">
      <c r="B23" s="451">
        <v>45440</v>
      </c>
      <c r="C23" t="s">
        <v>33292</v>
      </c>
      <c r="D23" t="s">
        <v>202</v>
      </c>
      <c r="E23" s="4" t="s">
        <v>33318</v>
      </c>
      <c r="F23" t="s">
        <v>192</v>
      </c>
    </row>
    <row r="24" spans="2:6" ht="28.8">
      <c r="B24" s="451">
        <v>45443</v>
      </c>
      <c r="C24" t="s">
        <v>33292</v>
      </c>
      <c r="D24" t="s">
        <v>204</v>
      </c>
      <c r="E24" s="4" t="s">
        <v>33319</v>
      </c>
      <c r="F24" t="s">
        <v>205</v>
      </c>
    </row>
    <row r="25" spans="2:6">
      <c r="B25" s="451">
        <v>45443</v>
      </c>
      <c r="C25" t="s">
        <v>33292</v>
      </c>
      <c r="D25" t="s">
        <v>206</v>
      </c>
      <c r="E25" s="4" t="s">
        <v>33320</v>
      </c>
    </row>
    <row r="26" spans="2:6">
      <c r="B26" s="451">
        <v>45446</v>
      </c>
      <c r="C26" t="s">
        <v>33289</v>
      </c>
      <c r="D26" t="s">
        <v>207</v>
      </c>
      <c r="E26" s="4" t="s">
        <v>33321</v>
      </c>
    </row>
    <row r="27" spans="2:6">
      <c r="C27" t="s">
        <v>33322</v>
      </c>
      <c r="D27" t="s">
        <v>208</v>
      </c>
      <c r="E27" s="4" t="s">
        <v>33323</v>
      </c>
    </row>
    <row r="28" spans="2:6" ht="31.35" customHeight="1">
      <c r="B28" s="451">
        <v>45455</v>
      </c>
      <c r="C28" t="s">
        <v>33322</v>
      </c>
      <c r="D28" t="s">
        <v>208</v>
      </c>
      <c r="E28" s="4" t="s">
        <v>33324</v>
      </c>
      <c r="F28" t="s">
        <v>205</v>
      </c>
    </row>
    <row r="29" spans="2:6" ht="28.35" customHeight="1">
      <c r="B29" s="451">
        <v>45471</v>
      </c>
      <c r="C29" s="4" t="s">
        <v>33325</v>
      </c>
      <c r="D29" t="s">
        <v>33326</v>
      </c>
      <c r="E29" s="4" t="s">
        <v>33327</v>
      </c>
      <c r="F29" t="s">
        <v>205</v>
      </c>
    </row>
    <row r="30" spans="2:6" ht="27.6" customHeight="1">
      <c r="B30" s="451">
        <v>45471</v>
      </c>
      <c r="C30" t="s">
        <v>33322</v>
      </c>
      <c r="D30" t="s">
        <v>33132</v>
      </c>
      <c r="E30" s="4" t="s">
        <v>33328</v>
      </c>
      <c r="F30" t="s">
        <v>205</v>
      </c>
    </row>
    <row r="31" spans="2:6" ht="31.8" customHeight="1">
      <c r="B31" s="451">
        <v>45471</v>
      </c>
      <c r="C31" t="s">
        <v>33292</v>
      </c>
      <c r="D31" t="s">
        <v>33137</v>
      </c>
      <c r="E31" s="4" t="s">
        <v>33329</v>
      </c>
      <c r="F31" t="s">
        <v>205</v>
      </c>
    </row>
    <row r="32" spans="2:6">
      <c r="B32" s="451">
        <v>45471</v>
      </c>
      <c r="C32" t="s">
        <v>33289</v>
      </c>
      <c r="D32" t="s">
        <v>33134</v>
      </c>
      <c r="E32" s="4" t="s">
        <v>33330</v>
      </c>
      <c r="F32" t="s">
        <v>205</v>
      </c>
    </row>
    <row r="33" spans="2:6" ht="30.6" customHeight="1">
      <c r="B33" s="451">
        <v>45471</v>
      </c>
      <c r="C33" t="s">
        <v>33299</v>
      </c>
      <c r="E33" s="4" t="s">
        <v>33331</v>
      </c>
      <c r="F33" t="s">
        <v>205</v>
      </c>
    </row>
    <row r="34" spans="2:6" ht="29.55" customHeight="1">
      <c r="B34" s="451">
        <v>45471</v>
      </c>
      <c r="C34" t="s">
        <v>33299</v>
      </c>
      <c r="D34" t="s">
        <v>33135</v>
      </c>
      <c r="E34" s="4" t="s">
        <v>33332</v>
      </c>
      <c r="F34" t="s">
        <v>205</v>
      </c>
    </row>
    <row r="35" spans="2:6" ht="31.8" customHeight="1">
      <c r="B35" s="451">
        <v>45471</v>
      </c>
      <c r="C35" t="s">
        <v>33299</v>
      </c>
      <c r="D35" t="s">
        <v>33136</v>
      </c>
      <c r="E35" s="4" t="s">
        <v>33333</v>
      </c>
      <c r="F35" t="s">
        <v>205</v>
      </c>
    </row>
    <row r="36" spans="2:6">
      <c r="B36" s="451">
        <v>45471</v>
      </c>
      <c r="C36" t="s">
        <v>33292</v>
      </c>
      <c r="D36" t="s">
        <v>33133</v>
      </c>
      <c r="E36" s="4" t="s">
        <v>33334</v>
      </c>
      <c r="F36" t="s">
        <v>205</v>
      </c>
    </row>
    <row r="37" spans="2:6">
      <c r="B37" s="451">
        <v>45471</v>
      </c>
      <c r="C37" t="s">
        <v>186</v>
      </c>
      <c r="D37" t="s">
        <v>33290</v>
      </c>
      <c r="E37" s="4" t="s">
        <v>33335</v>
      </c>
      <c r="F37" t="s">
        <v>205</v>
      </c>
    </row>
    <row r="38" spans="2:6" ht="30.6" customHeight="1">
      <c r="B38" s="451">
        <v>45476</v>
      </c>
      <c r="C38" t="s">
        <v>33289</v>
      </c>
      <c r="D38" t="s">
        <v>33138</v>
      </c>
      <c r="E38" s="4" t="s">
        <v>33336</v>
      </c>
      <c r="F38" t="s">
        <v>205</v>
      </c>
    </row>
    <row r="39" spans="2:6" ht="28.35" customHeight="1">
      <c r="B39" s="451">
        <v>45503</v>
      </c>
      <c r="C39" t="s">
        <v>33292</v>
      </c>
      <c r="D39" t="s">
        <v>33139</v>
      </c>
      <c r="E39" s="4" t="s">
        <v>33337</v>
      </c>
      <c r="F39" t="s">
        <v>205</v>
      </c>
    </row>
    <row r="40" spans="2:6">
      <c r="B40" s="451">
        <v>45503</v>
      </c>
      <c r="C40" t="s">
        <v>33289</v>
      </c>
      <c r="D40" t="s">
        <v>33140</v>
      </c>
      <c r="E40" s="4" t="s">
        <v>33338</v>
      </c>
      <c r="F40" t="s">
        <v>205</v>
      </c>
    </row>
    <row r="41" spans="2:6" ht="28.8">
      <c r="B41" s="451">
        <v>45503</v>
      </c>
      <c r="C41" s="4" t="s">
        <v>33325</v>
      </c>
      <c r="D41" t="s">
        <v>33141</v>
      </c>
      <c r="E41" s="4" t="s">
        <v>33339</v>
      </c>
      <c r="F41" t="s">
        <v>205</v>
      </c>
    </row>
    <row r="42" spans="2:6">
      <c r="B42" s="451">
        <v>45503</v>
      </c>
      <c r="C42" t="s">
        <v>186</v>
      </c>
      <c r="D42" t="s">
        <v>33142</v>
      </c>
      <c r="E42" s="4" t="s">
        <v>33340</v>
      </c>
      <c r="F42" t="s">
        <v>205</v>
      </c>
    </row>
    <row r="43" spans="2:6" ht="28.8" customHeight="1">
      <c r="B43" s="451">
        <v>45503</v>
      </c>
      <c r="C43" t="s">
        <v>33292</v>
      </c>
      <c r="D43" t="s">
        <v>33341</v>
      </c>
      <c r="E43" s="4" t="s">
        <v>33342</v>
      </c>
      <c r="F43" t="s">
        <v>205</v>
      </c>
    </row>
    <row r="44" spans="2:6">
      <c r="B44" s="451">
        <v>45505</v>
      </c>
      <c r="C44" t="s">
        <v>186</v>
      </c>
      <c r="D44" t="s">
        <v>33143</v>
      </c>
      <c r="E44" s="4" t="s">
        <v>33343</v>
      </c>
      <c r="F44" t="s">
        <v>205</v>
      </c>
    </row>
    <row r="45" spans="2:6">
      <c r="B45" s="451">
        <v>45505</v>
      </c>
      <c r="C45" t="s">
        <v>33292</v>
      </c>
      <c r="D45" t="s">
        <v>33144</v>
      </c>
      <c r="E45" s="4" t="s">
        <v>33344</v>
      </c>
      <c r="F45" t="s">
        <v>205</v>
      </c>
    </row>
    <row r="46" spans="2:6">
      <c r="B46" s="451">
        <v>45505</v>
      </c>
      <c r="C46" t="s">
        <v>33292</v>
      </c>
      <c r="D46" t="s">
        <v>33145</v>
      </c>
      <c r="E46" s="4" t="s">
        <v>33345</v>
      </c>
      <c r="F46" t="s">
        <v>205</v>
      </c>
    </row>
    <row r="47" spans="2:6">
      <c r="B47" s="451">
        <v>45505</v>
      </c>
      <c r="C47" t="s">
        <v>33292</v>
      </c>
      <c r="D47" t="s">
        <v>33147</v>
      </c>
      <c r="E47" s="4" t="s">
        <v>33346</v>
      </c>
      <c r="F47" t="s">
        <v>205</v>
      </c>
    </row>
    <row r="48" spans="2:6">
      <c r="B48" s="451">
        <v>45505</v>
      </c>
      <c r="C48" t="s">
        <v>186</v>
      </c>
      <c r="D48" t="s">
        <v>33146</v>
      </c>
      <c r="E48" s="4" t="s">
        <v>33347</v>
      </c>
      <c r="F48" t="s">
        <v>205</v>
      </c>
    </row>
    <row r="49" spans="2:6">
      <c r="B49" s="451">
        <v>45505</v>
      </c>
      <c r="C49" t="s">
        <v>33292</v>
      </c>
      <c r="D49" t="s">
        <v>33148</v>
      </c>
      <c r="E49" s="4" t="s">
        <v>33348</v>
      </c>
      <c r="F49" t="s">
        <v>205</v>
      </c>
    </row>
    <row r="50" spans="2:6" ht="40.799999999999997" customHeight="1">
      <c r="B50" s="451">
        <v>45505</v>
      </c>
      <c r="C50" t="s">
        <v>33292</v>
      </c>
      <c r="D50" t="s">
        <v>33149</v>
      </c>
      <c r="E50" s="4" t="s">
        <v>33349</v>
      </c>
      <c r="F50" t="s">
        <v>205</v>
      </c>
    </row>
    <row r="51" spans="2:6">
      <c r="B51" s="451">
        <v>45505</v>
      </c>
      <c r="C51" t="s">
        <v>33292</v>
      </c>
      <c r="D51" t="s">
        <v>33150</v>
      </c>
      <c r="E51" s="4" t="s">
        <v>33350</v>
      </c>
      <c r="F51" t="s">
        <v>205</v>
      </c>
    </row>
    <row r="52" spans="2:6">
      <c r="B52" s="451">
        <v>45505</v>
      </c>
      <c r="C52" t="s">
        <v>33292</v>
      </c>
      <c r="D52" t="s">
        <v>33151</v>
      </c>
      <c r="E52" s="4" t="s">
        <v>33351</v>
      </c>
      <c r="F52" t="s">
        <v>205</v>
      </c>
    </row>
    <row r="53" spans="2:6">
      <c r="B53" s="451">
        <v>45505</v>
      </c>
      <c r="C53" t="s">
        <v>33299</v>
      </c>
      <c r="D53" t="s">
        <v>33154</v>
      </c>
      <c r="E53" s="4" t="s">
        <v>33352</v>
      </c>
      <c r="F53" t="s">
        <v>205</v>
      </c>
    </row>
    <row r="54" spans="2:6">
      <c r="B54" s="451">
        <v>45505</v>
      </c>
      <c r="C54" t="s">
        <v>186</v>
      </c>
      <c r="D54" t="s">
        <v>33155</v>
      </c>
      <c r="E54" s="4" t="s">
        <v>33353</v>
      </c>
      <c r="F54" t="s">
        <v>205</v>
      </c>
    </row>
    <row r="55" spans="2:6">
      <c r="B55" s="451">
        <v>45505</v>
      </c>
      <c r="C55" t="s">
        <v>186</v>
      </c>
      <c r="D55" t="s">
        <v>33156</v>
      </c>
      <c r="E55" s="4" t="s">
        <v>33354</v>
      </c>
      <c r="F55" t="s">
        <v>205</v>
      </c>
    </row>
    <row r="56" spans="2:6" ht="30.6" customHeight="1">
      <c r="B56" s="451">
        <v>45505</v>
      </c>
      <c r="C56" t="s">
        <v>186</v>
      </c>
      <c r="D56" t="s">
        <v>33157</v>
      </c>
      <c r="E56" s="4" t="s">
        <v>33355</v>
      </c>
      <c r="F56" t="s">
        <v>205</v>
      </c>
    </row>
    <row r="57" spans="2:6">
      <c r="B57" s="451">
        <v>45518</v>
      </c>
      <c r="C57" t="s">
        <v>186</v>
      </c>
      <c r="D57" t="s">
        <v>33628</v>
      </c>
      <c r="E57" s="4" t="s">
        <v>33629</v>
      </c>
      <c r="F57" t="s">
        <v>205</v>
      </c>
    </row>
    <row r="58" spans="2:6">
      <c r="B58" s="451">
        <v>45560</v>
      </c>
      <c r="C58" t="s">
        <v>33299</v>
      </c>
      <c r="D58" t="s">
        <v>33648</v>
      </c>
      <c r="E58" s="4" t="s">
        <v>33649</v>
      </c>
      <c r="F58" t="s">
        <v>205</v>
      </c>
    </row>
    <row r="59" spans="2:6" ht="28.8">
      <c r="B59" s="451">
        <v>45574</v>
      </c>
      <c r="C59" t="s">
        <v>33650</v>
      </c>
      <c r="D59" t="s">
        <v>33651</v>
      </c>
      <c r="E59" s="4" t="s">
        <v>33652</v>
      </c>
      <c r="F59" t="s">
        <v>205</v>
      </c>
    </row>
    <row r="60" spans="2:6">
      <c r="B60" s="451">
        <v>45639</v>
      </c>
      <c r="C60" t="s">
        <v>33299</v>
      </c>
      <c r="D60" t="s">
        <v>33653</v>
      </c>
      <c r="E60" s="4" t="s">
        <v>33654</v>
      </c>
      <c r="F60" t="s">
        <v>205</v>
      </c>
    </row>
    <row r="61" spans="2:6" ht="28.8">
      <c r="B61" s="451">
        <v>45698</v>
      </c>
      <c r="C61" t="s">
        <v>33292</v>
      </c>
      <c r="D61" t="s">
        <v>33655</v>
      </c>
      <c r="E61" s="4" t="s">
        <v>33656</v>
      </c>
      <c r="F61" t="s">
        <v>205</v>
      </c>
    </row>
    <row r="62" spans="2:6" ht="28.8">
      <c r="B62" s="451">
        <v>45777</v>
      </c>
      <c r="C62" t="s">
        <v>33292</v>
      </c>
      <c r="D62" t="s">
        <v>33655</v>
      </c>
      <c r="E62" s="4" t="s">
        <v>33657</v>
      </c>
      <c r="F62" t="s">
        <v>205</v>
      </c>
    </row>
    <row r="63" spans="2:6" ht="28.8">
      <c r="B63" s="451">
        <v>45777</v>
      </c>
      <c r="C63" t="s">
        <v>33292</v>
      </c>
      <c r="D63" t="s">
        <v>33660</v>
      </c>
      <c r="E63" s="4" t="s">
        <v>33659</v>
      </c>
      <c r="F63" t="s">
        <v>205</v>
      </c>
    </row>
    <row r="64" spans="2:6" ht="28.8">
      <c r="B64" s="451">
        <v>45779</v>
      </c>
      <c r="C64" t="s">
        <v>33292</v>
      </c>
      <c r="D64" t="s">
        <v>193</v>
      </c>
      <c r="E64" s="4" t="s">
        <v>33695</v>
      </c>
      <c r="F64" t="s">
        <v>205</v>
      </c>
    </row>
    <row r="65" spans="2:6" ht="28.8">
      <c r="B65" s="451">
        <v>45779</v>
      </c>
      <c r="C65" t="s">
        <v>33650</v>
      </c>
      <c r="D65" t="s">
        <v>33696</v>
      </c>
      <c r="E65" s="4" t="s">
        <v>33697</v>
      </c>
      <c r="F65" t="s">
        <v>205</v>
      </c>
    </row>
    <row r="66" spans="2:6">
      <c r="B66" s="451">
        <v>45779</v>
      </c>
      <c r="C66" t="s">
        <v>33292</v>
      </c>
      <c r="D66" t="s">
        <v>33698</v>
      </c>
      <c r="E66" s="4" t="s">
        <v>33699</v>
      </c>
      <c r="F66" t="s">
        <v>205</v>
      </c>
    </row>
    <row r="67" spans="2:6" ht="28.8">
      <c r="B67" s="451">
        <v>45779</v>
      </c>
      <c r="C67" t="s">
        <v>33299</v>
      </c>
      <c r="D67" t="s">
        <v>33700</v>
      </c>
      <c r="E67" s="4" t="s">
        <v>33702</v>
      </c>
      <c r="F67" t="s">
        <v>205</v>
      </c>
    </row>
    <row r="68" spans="2:6" ht="28.8">
      <c r="B68" s="451">
        <v>45779</v>
      </c>
      <c r="C68" t="s">
        <v>33310</v>
      </c>
      <c r="D68" t="s">
        <v>33701</v>
      </c>
      <c r="E68" s="4" t="s">
        <v>33703</v>
      </c>
      <c r="F68" t="s">
        <v>205</v>
      </c>
    </row>
    <row r="69" spans="2:6" ht="43.2">
      <c r="B69" s="451">
        <v>45779</v>
      </c>
      <c r="C69" t="s">
        <v>33310</v>
      </c>
      <c r="D69" t="s">
        <v>33704</v>
      </c>
      <c r="E69" s="4" t="s">
        <v>33711</v>
      </c>
      <c r="F69" t="s">
        <v>205</v>
      </c>
    </row>
    <row r="70" spans="2:6" ht="43.2">
      <c r="B70" s="451">
        <v>45779</v>
      </c>
      <c r="C70" t="s">
        <v>186</v>
      </c>
      <c r="D70" t="s">
        <v>33290</v>
      </c>
      <c r="E70" s="4" t="s">
        <v>33712</v>
      </c>
      <c r="F70" t="s">
        <v>205</v>
      </c>
    </row>
    <row r="71" spans="2:6">
      <c r="B71" s="451">
        <v>45779</v>
      </c>
      <c r="C71" t="s">
        <v>186</v>
      </c>
      <c r="D71" t="s">
        <v>33799</v>
      </c>
      <c r="E71" s="4" t="s">
        <v>33707</v>
      </c>
      <c r="F71" t="s">
        <v>205</v>
      </c>
    </row>
    <row r="72" spans="2:6" ht="28.8">
      <c r="B72" s="451">
        <v>45779</v>
      </c>
      <c r="C72" t="s">
        <v>33650</v>
      </c>
      <c r="D72" t="s">
        <v>33147</v>
      </c>
      <c r="E72" s="4" t="s">
        <v>33708</v>
      </c>
      <c r="F72" t="s">
        <v>205</v>
      </c>
    </row>
    <row r="73" spans="2:6" ht="28.8">
      <c r="B73" s="451">
        <v>45779</v>
      </c>
      <c r="C73" t="s">
        <v>33292</v>
      </c>
      <c r="D73" t="s">
        <v>33709</v>
      </c>
      <c r="E73" s="4" t="s">
        <v>33710</v>
      </c>
      <c r="F73" t="s">
        <v>205</v>
      </c>
    </row>
    <row r="74" spans="2:6" ht="28.8">
      <c r="B74" s="451">
        <v>45784</v>
      </c>
      <c r="C74" t="s">
        <v>33292</v>
      </c>
      <c r="D74" t="s">
        <v>33713</v>
      </c>
      <c r="E74" s="4" t="s">
        <v>33715</v>
      </c>
      <c r="F74" t="s">
        <v>205</v>
      </c>
    </row>
    <row r="75" spans="2:6" ht="28.8">
      <c r="B75" s="451">
        <v>45784</v>
      </c>
      <c r="C75" t="s">
        <v>33292</v>
      </c>
      <c r="D75" t="s">
        <v>33714</v>
      </c>
      <c r="E75" s="4" t="s">
        <v>33716</v>
      </c>
      <c r="F75" t="s">
        <v>205</v>
      </c>
    </row>
    <row r="76" spans="2:6" ht="43.2">
      <c r="B76" s="451">
        <v>45784</v>
      </c>
      <c r="C76" t="s">
        <v>33292</v>
      </c>
      <c r="D76" t="s">
        <v>33717</v>
      </c>
      <c r="E76" s="4" t="s">
        <v>33718</v>
      </c>
      <c r="F76" t="s">
        <v>205</v>
      </c>
    </row>
    <row r="77" spans="2:6" ht="28.8">
      <c r="B77" s="451">
        <v>45810</v>
      </c>
      <c r="C77" t="s">
        <v>33650</v>
      </c>
      <c r="D77" t="s">
        <v>33138</v>
      </c>
      <c r="E77" s="4" t="s">
        <v>33719</v>
      </c>
      <c r="F77" t="s">
        <v>205</v>
      </c>
    </row>
    <row r="78" spans="2:6">
      <c r="B78" s="451">
        <v>45810</v>
      </c>
      <c r="C78" t="s">
        <v>33650</v>
      </c>
      <c r="D78" t="s">
        <v>184</v>
      </c>
      <c r="E78" s="4" t="s">
        <v>33722</v>
      </c>
      <c r="F78" t="s">
        <v>205</v>
      </c>
    </row>
    <row r="79" spans="2:6">
      <c r="B79" s="451">
        <v>45810</v>
      </c>
      <c r="C79" t="s">
        <v>33650</v>
      </c>
      <c r="D79" t="s">
        <v>33730</v>
      </c>
      <c r="E79" s="4" t="s">
        <v>33801</v>
      </c>
      <c r="F79" t="s">
        <v>205</v>
      </c>
    </row>
    <row r="80" spans="2:6">
      <c r="B80" s="451">
        <v>45810</v>
      </c>
      <c r="C80" t="s">
        <v>33650</v>
      </c>
      <c r="D80" t="s">
        <v>33732</v>
      </c>
      <c r="E80" s="4" t="s">
        <v>33731</v>
      </c>
      <c r="F80" t="s">
        <v>205</v>
      </c>
    </row>
    <row r="81" spans="2:6">
      <c r="B81" s="451">
        <v>45810</v>
      </c>
      <c r="C81" t="s">
        <v>33650</v>
      </c>
      <c r="D81" t="s">
        <v>33766</v>
      </c>
      <c r="E81" s="4" t="s">
        <v>33792</v>
      </c>
      <c r="F81" t="s">
        <v>205</v>
      </c>
    </row>
    <row r="82" spans="2:6">
      <c r="B82" s="451">
        <v>45810</v>
      </c>
      <c r="C82" t="s">
        <v>33292</v>
      </c>
      <c r="D82" t="s">
        <v>33793</v>
      </c>
      <c r="E82" s="4" t="s">
        <v>33794</v>
      </c>
      <c r="F82" t="s">
        <v>205</v>
      </c>
    </row>
    <row r="83" spans="2:6">
      <c r="B83" s="451">
        <v>45810</v>
      </c>
      <c r="C83" t="s">
        <v>33292</v>
      </c>
      <c r="D83" t="s">
        <v>33796</v>
      </c>
      <c r="E83" s="4" t="s">
        <v>33797</v>
      </c>
      <c r="F83" t="s">
        <v>205</v>
      </c>
    </row>
    <row r="84" spans="2:6" ht="43.2">
      <c r="B84" s="451">
        <v>45848</v>
      </c>
      <c r="C84" t="s">
        <v>33299</v>
      </c>
      <c r="D84" t="s">
        <v>33793</v>
      </c>
      <c r="E84" s="4" t="s">
        <v>33802</v>
      </c>
      <c r="F84" t="s">
        <v>205</v>
      </c>
    </row>
    <row r="85" spans="2:6">
      <c r="B85" s="451"/>
    </row>
    <row r="86" spans="2:6">
      <c r="B86" s="451"/>
    </row>
    <row r="87" spans="2:6">
      <c r="B87" s="451"/>
    </row>
    <row r="88" spans="2:6">
      <c r="B88" s="451"/>
    </row>
    <row r="89" spans="2:6">
      <c r="B89" s="451"/>
    </row>
    <row r="90" spans="2:6">
      <c r="B90" s="451"/>
    </row>
    <row r="91" spans="2:6">
      <c r="B91" s="451"/>
    </row>
    <row r="92" spans="2:6">
      <c r="B92" s="451"/>
    </row>
    <row r="93" spans="2:6">
      <c r="B93" s="451"/>
    </row>
    <row r="94" spans="2:6">
      <c r="B94" s="451"/>
    </row>
    <row r="95" spans="2:6">
      <c r="B95" s="451"/>
    </row>
    <row r="96" spans="2:6">
      <c r="B96" s="451"/>
    </row>
    <row r="97" spans="2:2">
      <c r="B97" s="451"/>
    </row>
    <row r="98" spans="2:2">
      <c r="B98" s="451"/>
    </row>
    <row r="99" spans="2:2">
      <c r="B99" s="451"/>
    </row>
    <row r="100" spans="2:2">
      <c r="B100" s="451"/>
    </row>
    <row r="101" spans="2:2">
      <c r="B101" s="451"/>
    </row>
    <row r="102" spans="2:2">
      <c r="B102" s="451"/>
    </row>
    <row r="103" spans="2:2">
      <c r="B103" s="451"/>
    </row>
    <row r="104" spans="2:2">
      <c r="B104" s="451"/>
    </row>
    <row r="105" spans="2:2">
      <c r="B105" s="451"/>
    </row>
    <row r="106" spans="2:2">
      <c r="B106" s="451"/>
    </row>
    <row r="107" spans="2:2">
      <c r="B107" s="451"/>
    </row>
    <row r="108" spans="2:2">
      <c r="B108" s="451"/>
    </row>
    <row r="109" spans="2:2">
      <c r="B109" s="451"/>
    </row>
    <row r="110" spans="2:2">
      <c r="B110" s="451"/>
    </row>
    <row r="111" spans="2:2">
      <c r="B111" s="451"/>
    </row>
    <row r="112" spans="2:2">
      <c r="B112" s="451"/>
    </row>
    <row r="113" spans="2:2">
      <c r="B113" s="451"/>
    </row>
    <row r="114" spans="2:2">
      <c r="B114" s="451"/>
    </row>
    <row r="115" spans="2:2">
      <c r="B115" s="451"/>
    </row>
    <row r="116" spans="2:2">
      <c r="B116" s="451"/>
    </row>
    <row r="117" spans="2:2">
      <c r="B117" s="451"/>
    </row>
    <row r="118" spans="2:2">
      <c r="B118" s="451"/>
    </row>
    <row r="119" spans="2:2">
      <c r="B119" s="451"/>
    </row>
    <row r="120" spans="2:2">
      <c r="B120" s="451"/>
    </row>
    <row r="121" spans="2:2">
      <c r="B121" s="451"/>
    </row>
    <row r="122" spans="2:2">
      <c r="B122" s="451"/>
    </row>
    <row r="123" spans="2:2">
      <c r="B123" s="451"/>
    </row>
    <row r="124" spans="2:2">
      <c r="B124" s="451"/>
    </row>
    <row r="125" spans="2:2">
      <c r="B125" s="451"/>
    </row>
    <row r="126" spans="2:2">
      <c r="B126" s="451"/>
    </row>
    <row r="127" spans="2:2">
      <c r="B127" s="451"/>
    </row>
    <row r="128" spans="2:2">
      <c r="B128" s="451"/>
    </row>
    <row r="129" spans="2:2">
      <c r="B129" s="451"/>
    </row>
    <row r="130" spans="2:2">
      <c r="B130" s="451"/>
    </row>
    <row r="131" spans="2:2">
      <c r="B131" s="451"/>
    </row>
    <row r="132" spans="2:2">
      <c r="B132" s="451"/>
    </row>
    <row r="133" spans="2:2">
      <c r="B133" s="451"/>
    </row>
    <row r="134" spans="2:2">
      <c r="B134" s="451"/>
    </row>
    <row r="135" spans="2:2">
      <c r="B135" s="451"/>
    </row>
    <row r="136" spans="2:2">
      <c r="B136" s="451"/>
    </row>
    <row r="137" spans="2:2">
      <c r="B137" s="451"/>
    </row>
    <row r="138" spans="2:2">
      <c r="B138" s="451"/>
    </row>
    <row r="139" spans="2:2">
      <c r="B139" s="451"/>
    </row>
    <row r="140" spans="2:2">
      <c r="B140" s="451"/>
    </row>
    <row r="141" spans="2:2">
      <c r="B141" s="451"/>
    </row>
    <row r="142" spans="2:2">
      <c r="B142" s="451"/>
    </row>
    <row r="143" spans="2:2">
      <c r="B143" s="451"/>
    </row>
    <row r="144" spans="2:2">
      <c r="B144" s="451"/>
    </row>
    <row r="145" spans="2:2">
      <c r="B145" s="451"/>
    </row>
    <row r="146" spans="2:2">
      <c r="B146" s="451"/>
    </row>
    <row r="147" spans="2:2">
      <c r="B147" s="451"/>
    </row>
    <row r="148" spans="2:2">
      <c r="B148" s="451"/>
    </row>
    <row r="149" spans="2:2">
      <c r="B149" s="451"/>
    </row>
    <row r="150" spans="2:2">
      <c r="B150" s="451"/>
    </row>
    <row r="151" spans="2:2">
      <c r="B151" s="451"/>
    </row>
    <row r="152" spans="2:2">
      <c r="B152" s="451"/>
    </row>
    <row r="153" spans="2:2">
      <c r="B153" s="451"/>
    </row>
    <row r="154" spans="2:2">
      <c r="B154" s="451"/>
    </row>
    <row r="155" spans="2:2">
      <c r="B155" s="451"/>
    </row>
    <row r="156" spans="2:2">
      <c r="B156" s="451"/>
    </row>
    <row r="157" spans="2:2">
      <c r="B157" s="451"/>
    </row>
    <row r="158" spans="2:2">
      <c r="B158" s="451"/>
    </row>
    <row r="159" spans="2:2">
      <c r="B159" s="451"/>
    </row>
    <row r="160" spans="2:2">
      <c r="B160" s="451"/>
    </row>
    <row r="161" spans="2:2">
      <c r="B161" s="451"/>
    </row>
    <row r="162" spans="2:2">
      <c r="B162" s="451"/>
    </row>
    <row r="163" spans="2:2">
      <c r="B163" s="451"/>
    </row>
    <row r="164" spans="2:2">
      <c r="B164" s="451"/>
    </row>
    <row r="165" spans="2:2">
      <c r="B165" s="451"/>
    </row>
    <row r="166" spans="2:2">
      <c r="B166" s="451"/>
    </row>
    <row r="167" spans="2:2">
      <c r="B167" s="451"/>
    </row>
    <row r="168" spans="2:2">
      <c r="B168" s="451"/>
    </row>
    <row r="169" spans="2:2">
      <c r="B169" s="451"/>
    </row>
    <row r="170" spans="2:2">
      <c r="B170" s="451"/>
    </row>
    <row r="171" spans="2:2">
      <c r="B171" s="451"/>
    </row>
    <row r="172" spans="2:2">
      <c r="B172" s="451"/>
    </row>
    <row r="173" spans="2:2">
      <c r="B173" s="451"/>
    </row>
    <row r="174" spans="2:2">
      <c r="B174" s="451"/>
    </row>
    <row r="175" spans="2:2">
      <c r="B175" s="451"/>
    </row>
    <row r="176" spans="2:2">
      <c r="B176" s="451"/>
    </row>
    <row r="177" spans="2:2">
      <c r="B177" s="451"/>
    </row>
    <row r="178" spans="2:2">
      <c r="B178" s="451"/>
    </row>
    <row r="179" spans="2:2">
      <c r="B179" s="451"/>
    </row>
    <row r="180" spans="2:2">
      <c r="B180" s="451"/>
    </row>
    <row r="181" spans="2:2">
      <c r="B181" s="451"/>
    </row>
    <row r="182" spans="2:2">
      <c r="B182" s="451"/>
    </row>
    <row r="183" spans="2:2">
      <c r="B183" s="451"/>
    </row>
    <row r="184" spans="2:2">
      <c r="B184" s="451"/>
    </row>
    <row r="185" spans="2:2">
      <c r="B185" s="451"/>
    </row>
    <row r="186" spans="2:2">
      <c r="B186" s="451"/>
    </row>
    <row r="187" spans="2:2">
      <c r="B187" s="451"/>
    </row>
    <row r="188" spans="2:2">
      <c r="B188" s="451"/>
    </row>
    <row r="189" spans="2:2">
      <c r="B189" s="451"/>
    </row>
    <row r="190" spans="2:2">
      <c r="B190" s="451"/>
    </row>
    <row r="191" spans="2:2">
      <c r="B191" s="451"/>
    </row>
    <row r="192" spans="2:2">
      <c r="B192" s="451"/>
    </row>
    <row r="193" spans="2:2">
      <c r="B193" s="451"/>
    </row>
    <row r="194" spans="2:2">
      <c r="B194" s="451"/>
    </row>
    <row r="195" spans="2:2">
      <c r="B195" s="451"/>
    </row>
    <row r="196" spans="2:2">
      <c r="B196" s="451"/>
    </row>
    <row r="197" spans="2:2">
      <c r="B197" s="451"/>
    </row>
    <row r="198" spans="2:2">
      <c r="B198" s="451"/>
    </row>
    <row r="199" spans="2:2">
      <c r="B199" s="451"/>
    </row>
    <row r="200" spans="2:2">
      <c r="B200" s="451"/>
    </row>
    <row r="201" spans="2:2">
      <c r="B201" s="451"/>
    </row>
    <row r="202" spans="2:2">
      <c r="B202" s="451"/>
    </row>
    <row r="203" spans="2:2">
      <c r="B203" s="451"/>
    </row>
    <row r="204" spans="2:2">
      <c r="B204" s="451"/>
    </row>
    <row r="205" spans="2:2">
      <c r="B205" s="451"/>
    </row>
    <row r="206" spans="2:2">
      <c r="B206" s="451"/>
    </row>
    <row r="207" spans="2:2">
      <c r="B207" s="451"/>
    </row>
    <row r="208" spans="2:2">
      <c r="B208" s="451"/>
    </row>
    <row r="209" spans="2:2">
      <c r="B209" s="451"/>
    </row>
    <row r="210" spans="2:2">
      <c r="B210" s="451"/>
    </row>
    <row r="211" spans="2:2">
      <c r="B211" s="451"/>
    </row>
    <row r="212" spans="2:2">
      <c r="B212" s="451"/>
    </row>
    <row r="213" spans="2:2">
      <c r="B213" s="451"/>
    </row>
    <row r="214" spans="2:2">
      <c r="B214" s="451"/>
    </row>
    <row r="215" spans="2:2">
      <c r="B215" s="451"/>
    </row>
    <row r="216" spans="2:2">
      <c r="B216" s="451"/>
    </row>
    <row r="217" spans="2:2">
      <c r="B217" s="451"/>
    </row>
    <row r="218" spans="2:2">
      <c r="B218" s="451"/>
    </row>
    <row r="219" spans="2:2">
      <c r="B219" s="451"/>
    </row>
    <row r="220" spans="2:2">
      <c r="B220" s="451"/>
    </row>
    <row r="221" spans="2:2">
      <c r="B221" s="451"/>
    </row>
    <row r="222" spans="2:2">
      <c r="B222" s="451"/>
    </row>
    <row r="223" spans="2:2">
      <c r="B223" s="451"/>
    </row>
    <row r="224" spans="2:2">
      <c r="B224" s="451"/>
    </row>
    <row r="225" spans="2:2">
      <c r="B225" s="451"/>
    </row>
    <row r="226" spans="2:2">
      <c r="B226" s="451"/>
    </row>
    <row r="227" spans="2:2">
      <c r="B227" s="451"/>
    </row>
    <row r="228" spans="2:2">
      <c r="B228" s="451"/>
    </row>
    <row r="229" spans="2:2">
      <c r="B229" s="451"/>
    </row>
    <row r="230" spans="2:2">
      <c r="B230" s="451"/>
    </row>
    <row r="231" spans="2:2">
      <c r="B231" s="451"/>
    </row>
    <row r="232" spans="2:2">
      <c r="B232" s="451"/>
    </row>
    <row r="233" spans="2:2">
      <c r="B233" s="451"/>
    </row>
    <row r="234" spans="2:2">
      <c r="B234" s="451"/>
    </row>
    <row r="235" spans="2:2">
      <c r="B235" s="451"/>
    </row>
    <row r="236" spans="2:2">
      <c r="B236" s="451"/>
    </row>
    <row r="237" spans="2:2">
      <c r="B237" s="451"/>
    </row>
    <row r="238" spans="2:2">
      <c r="B238" s="451"/>
    </row>
    <row r="239" spans="2:2">
      <c r="B239" s="451"/>
    </row>
    <row r="240" spans="2:2">
      <c r="B240" s="451"/>
    </row>
    <row r="241" spans="2:2">
      <c r="B241" s="451"/>
    </row>
    <row r="242" spans="2:2">
      <c r="B242" s="451"/>
    </row>
    <row r="243" spans="2:2">
      <c r="B243" s="451"/>
    </row>
    <row r="244" spans="2:2">
      <c r="B244" s="451"/>
    </row>
    <row r="245" spans="2:2">
      <c r="B245" s="451"/>
    </row>
    <row r="246" spans="2:2">
      <c r="B246" s="451"/>
    </row>
    <row r="247" spans="2:2">
      <c r="B247" s="451"/>
    </row>
    <row r="248" spans="2:2">
      <c r="B248" s="451"/>
    </row>
    <row r="249" spans="2:2">
      <c r="B249" s="451"/>
    </row>
    <row r="250" spans="2:2">
      <c r="B250" s="451"/>
    </row>
    <row r="251" spans="2:2">
      <c r="B251" s="451"/>
    </row>
    <row r="252" spans="2:2">
      <c r="B252" s="451"/>
    </row>
    <row r="253" spans="2:2">
      <c r="B253" s="451"/>
    </row>
    <row r="254" spans="2:2">
      <c r="B254" s="451"/>
    </row>
    <row r="255" spans="2:2">
      <c r="B255" s="451"/>
    </row>
    <row r="256" spans="2:2">
      <c r="B256" s="451"/>
    </row>
    <row r="257" spans="2:2">
      <c r="B257" s="451"/>
    </row>
    <row r="258" spans="2:2">
      <c r="B258" s="451"/>
    </row>
    <row r="259" spans="2:2">
      <c r="B259" s="451"/>
    </row>
    <row r="260" spans="2:2">
      <c r="B260" s="451"/>
    </row>
    <row r="261" spans="2:2">
      <c r="B261" s="451"/>
    </row>
    <row r="262" spans="2:2">
      <c r="B262" s="451"/>
    </row>
    <row r="263" spans="2:2">
      <c r="B263" s="451"/>
    </row>
    <row r="264" spans="2:2">
      <c r="B264" s="451"/>
    </row>
    <row r="265" spans="2:2">
      <c r="B265" s="451"/>
    </row>
    <row r="266" spans="2:2">
      <c r="B266" s="451"/>
    </row>
    <row r="267" spans="2:2">
      <c r="B267" s="451"/>
    </row>
    <row r="268" spans="2:2">
      <c r="B268" s="451"/>
    </row>
    <row r="269" spans="2:2">
      <c r="B269" s="451"/>
    </row>
    <row r="270" spans="2:2">
      <c r="B270" s="451"/>
    </row>
    <row r="271" spans="2:2">
      <c r="B271" s="451"/>
    </row>
    <row r="272" spans="2:2">
      <c r="B272" s="451"/>
    </row>
    <row r="273" spans="2:2">
      <c r="B273" s="451"/>
    </row>
    <row r="274" spans="2:2">
      <c r="B274" s="451"/>
    </row>
    <row r="275" spans="2:2">
      <c r="B275" s="451"/>
    </row>
    <row r="276" spans="2:2">
      <c r="B276" s="451"/>
    </row>
    <row r="277" spans="2:2">
      <c r="B277" s="451"/>
    </row>
    <row r="278" spans="2:2">
      <c r="B278" s="451"/>
    </row>
    <row r="279" spans="2:2">
      <c r="B279" s="451"/>
    </row>
    <row r="280" spans="2:2">
      <c r="B280" s="451"/>
    </row>
    <row r="281" spans="2:2">
      <c r="B281" s="451"/>
    </row>
    <row r="282" spans="2:2">
      <c r="B282" s="451"/>
    </row>
    <row r="283" spans="2:2">
      <c r="B283" s="451"/>
    </row>
    <row r="284" spans="2:2">
      <c r="B284" s="451"/>
    </row>
    <row r="285" spans="2:2">
      <c r="B285" s="451"/>
    </row>
    <row r="286" spans="2:2">
      <c r="B286" s="451"/>
    </row>
    <row r="287" spans="2:2">
      <c r="B287" s="451"/>
    </row>
    <row r="288" spans="2:2">
      <c r="B288" s="451"/>
    </row>
    <row r="289" spans="2:2">
      <c r="B289" s="451"/>
    </row>
    <row r="290" spans="2:2">
      <c r="B290" s="451"/>
    </row>
    <row r="291" spans="2:2">
      <c r="B291" s="451"/>
    </row>
    <row r="292" spans="2:2">
      <c r="B292" s="451"/>
    </row>
    <row r="293" spans="2:2">
      <c r="B293" s="451"/>
    </row>
    <row r="294" spans="2:2">
      <c r="B294" s="451"/>
    </row>
    <row r="295" spans="2:2">
      <c r="B295" s="451"/>
    </row>
    <row r="296" spans="2:2">
      <c r="B296" s="451"/>
    </row>
    <row r="297" spans="2:2">
      <c r="B297" s="451"/>
    </row>
    <row r="298" spans="2:2">
      <c r="B298" s="451"/>
    </row>
    <row r="299" spans="2:2">
      <c r="B299" s="451"/>
    </row>
    <row r="300" spans="2:2">
      <c r="B300" s="451"/>
    </row>
    <row r="301" spans="2:2">
      <c r="B301" s="451"/>
    </row>
    <row r="302" spans="2:2">
      <c r="B302" s="451"/>
    </row>
    <row r="303" spans="2:2">
      <c r="B303" s="451"/>
    </row>
    <row r="304" spans="2:2">
      <c r="B304" s="451"/>
    </row>
    <row r="305" spans="2:2">
      <c r="B305" s="451"/>
    </row>
    <row r="306" spans="2:2">
      <c r="B306" s="451"/>
    </row>
    <row r="307" spans="2:2">
      <c r="B307" s="451"/>
    </row>
    <row r="308" spans="2:2">
      <c r="B308" s="451"/>
    </row>
    <row r="309" spans="2:2">
      <c r="B309" s="451"/>
    </row>
    <row r="310" spans="2:2">
      <c r="B310" s="451"/>
    </row>
    <row r="311" spans="2:2">
      <c r="B311" s="451"/>
    </row>
    <row r="312" spans="2:2">
      <c r="B312" s="451"/>
    </row>
    <row r="313" spans="2:2">
      <c r="B313" s="451"/>
    </row>
    <row r="314" spans="2:2">
      <c r="B314" s="451"/>
    </row>
    <row r="315" spans="2:2">
      <c r="B315" s="451"/>
    </row>
    <row r="316" spans="2:2">
      <c r="B316" s="451"/>
    </row>
    <row r="317" spans="2:2">
      <c r="B317" s="451"/>
    </row>
    <row r="318" spans="2:2">
      <c r="B318" s="451"/>
    </row>
    <row r="319" spans="2:2">
      <c r="B319" s="451"/>
    </row>
    <row r="320" spans="2:2">
      <c r="B320" s="451"/>
    </row>
    <row r="321" spans="2:2">
      <c r="B321" s="451"/>
    </row>
    <row r="322" spans="2:2">
      <c r="B322" s="451"/>
    </row>
    <row r="323" spans="2:2">
      <c r="B323" s="451"/>
    </row>
    <row r="324" spans="2:2">
      <c r="B324" s="451"/>
    </row>
    <row r="325" spans="2:2">
      <c r="B325" s="451"/>
    </row>
    <row r="326" spans="2:2">
      <c r="B326" s="451"/>
    </row>
    <row r="327" spans="2:2">
      <c r="B327" s="451"/>
    </row>
    <row r="328" spans="2:2">
      <c r="B328" s="451"/>
    </row>
    <row r="329" spans="2:2">
      <c r="B329" s="451"/>
    </row>
    <row r="330" spans="2:2">
      <c r="B330" s="451"/>
    </row>
    <row r="331" spans="2:2">
      <c r="B331" s="451"/>
    </row>
    <row r="332" spans="2:2">
      <c r="B332" s="451"/>
    </row>
    <row r="333" spans="2:2">
      <c r="B333" s="451"/>
    </row>
    <row r="334" spans="2:2">
      <c r="B334" s="451"/>
    </row>
    <row r="335" spans="2:2">
      <c r="B335" s="451"/>
    </row>
    <row r="336" spans="2:2">
      <c r="B336" s="451"/>
    </row>
    <row r="337" spans="2:2">
      <c r="B337" s="451"/>
    </row>
    <row r="338" spans="2:2">
      <c r="B338" s="451"/>
    </row>
    <row r="339" spans="2:2">
      <c r="B339" s="451"/>
    </row>
    <row r="340" spans="2:2">
      <c r="B340" s="451"/>
    </row>
    <row r="341" spans="2:2">
      <c r="B341" s="451"/>
    </row>
    <row r="342" spans="2:2">
      <c r="B342" s="451"/>
    </row>
    <row r="343" spans="2:2">
      <c r="B343" s="451"/>
    </row>
    <row r="344" spans="2:2">
      <c r="B344" s="451"/>
    </row>
    <row r="345" spans="2:2">
      <c r="B345" s="451"/>
    </row>
    <row r="346" spans="2:2">
      <c r="B346" s="451"/>
    </row>
    <row r="347" spans="2:2">
      <c r="B347" s="451"/>
    </row>
    <row r="348" spans="2:2">
      <c r="B348" s="451"/>
    </row>
    <row r="349" spans="2:2">
      <c r="B349" s="451"/>
    </row>
    <row r="350" spans="2:2">
      <c r="B350" s="451"/>
    </row>
    <row r="351" spans="2:2">
      <c r="B351" s="451"/>
    </row>
    <row r="352" spans="2:2">
      <c r="B352" s="451"/>
    </row>
    <row r="353" spans="2:2">
      <c r="B353" s="451"/>
    </row>
    <row r="354" spans="2:2">
      <c r="B354" s="451"/>
    </row>
    <row r="355" spans="2:2">
      <c r="B355" s="451"/>
    </row>
    <row r="356" spans="2:2">
      <c r="B356" s="451"/>
    </row>
    <row r="357" spans="2:2">
      <c r="B357" s="451"/>
    </row>
    <row r="358" spans="2:2">
      <c r="B358" s="451"/>
    </row>
    <row r="359" spans="2:2">
      <c r="B359" s="451"/>
    </row>
    <row r="360" spans="2:2">
      <c r="B360" s="451"/>
    </row>
    <row r="361" spans="2:2">
      <c r="B361" s="451"/>
    </row>
    <row r="362" spans="2:2">
      <c r="B362" s="451"/>
    </row>
    <row r="363" spans="2:2">
      <c r="B363" s="451"/>
    </row>
    <row r="364" spans="2:2">
      <c r="B364" s="451"/>
    </row>
    <row r="365" spans="2:2">
      <c r="B365" s="451"/>
    </row>
    <row r="366" spans="2:2">
      <c r="B366" s="451"/>
    </row>
    <row r="367" spans="2:2">
      <c r="B367" s="451"/>
    </row>
    <row r="368" spans="2:2">
      <c r="B368" s="451"/>
    </row>
    <row r="369" spans="2:2">
      <c r="B369" s="451"/>
    </row>
    <row r="370" spans="2:2">
      <c r="B370" s="451"/>
    </row>
    <row r="371" spans="2:2">
      <c r="B371" s="451"/>
    </row>
    <row r="372" spans="2:2">
      <c r="B372" s="451"/>
    </row>
    <row r="373" spans="2:2">
      <c r="B373" s="451"/>
    </row>
    <row r="374" spans="2:2">
      <c r="B374" s="451"/>
    </row>
    <row r="375" spans="2:2">
      <c r="B375" s="451"/>
    </row>
    <row r="376" spans="2:2">
      <c r="B376" s="451"/>
    </row>
    <row r="377" spans="2:2">
      <c r="B377" s="451"/>
    </row>
    <row r="378" spans="2:2">
      <c r="B378" s="451"/>
    </row>
    <row r="379" spans="2:2">
      <c r="B379" s="451"/>
    </row>
    <row r="380" spans="2:2">
      <c r="B380" s="451"/>
    </row>
    <row r="381" spans="2:2">
      <c r="B381" s="451"/>
    </row>
    <row r="382" spans="2:2">
      <c r="B382" s="451"/>
    </row>
    <row r="383" spans="2:2">
      <c r="B383" s="451"/>
    </row>
    <row r="384" spans="2:2">
      <c r="B384" s="451"/>
    </row>
    <row r="385" spans="2:2">
      <c r="B385" s="451"/>
    </row>
    <row r="386" spans="2:2">
      <c r="B386" s="451"/>
    </row>
    <row r="387" spans="2:2">
      <c r="B387" s="451"/>
    </row>
    <row r="388" spans="2:2">
      <c r="B388" s="451"/>
    </row>
    <row r="389" spans="2:2">
      <c r="B389" s="451"/>
    </row>
    <row r="390" spans="2:2">
      <c r="B390" s="451"/>
    </row>
    <row r="391" spans="2:2">
      <c r="B391" s="451"/>
    </row>
    <row r="392" spans="2:2">
      <c r="B392" s="451"/>
    </row>
    <row r="393" spans="2:2">
      <c r="B393" s="451"/>
    </row>
    <row r="394" spans="2:2">
      <c r="B394" s="451"/>
    </row>
    <row r="395" spans="2:2">
      <c r="B395" s="451"/>
    </row>
    <row r="396" spans="2:2">
      <c r="B396" s="451"/>
    </row>
    <row r="397" spans="2:2">
      <c r="B397" s="451"/>
    </row>
    <row r="398" spans="2:2">
      <c r="B398" s="451"/>
    </row>
    <row r="399" spans="2:2">
      <c r="B399" s="451"/>
    </row>
    <row r="400" spans="2:2">
      <c r="B400" s="451"/>
    </row>
    <row r="401" spans="2:2">
      <c r="B401" s="451"/>
    </row>
    <row r="402" spans="2:2">
      <c r="B402" s="451"/>
    </row>
    <row r="403" spans="2:2">
      <c r="B403" s="451"/>
    </row>
    <row r="404" spans="2:2">
      <c r="B404" s="451"/>
    </row>
    <row r="405" spans="2:2">
      <c r="B405" s="451"/>
    </row>
    <row r="406" spans="2:2">
      <c r="B406" s="451"/>
    </row>
    <row r="407" spans="2:2">
      <c r="B407" s="451"/>
    </row>
    <row r="408" spans="2:2">
      <c r="B408" s="451"/>
    </row>
    <row r="409" spans="2:2">
      <c r="B409" s="451"/>
    </row>
    <row r="410" spans="2:2">
      <c r="B410" s="451"/>
    </row>
    <row r="411" spans="2:2">
      <c r="B411" s="451"/>
    </row>
    <row r="412" spans="2:2">
      <c r="B412" s="451"/>
    </row>
    <row r="413" spans="2:2">
      <c r="B413" s="451"/>
    </row>
    <row r="414" spans="2:2">
      <c r="B414" s="451"/>
    </row>
    <row r="415" spans="2:2">
      <c r="B415" s="451"/>
    </row>
    <row r="416" spans="2:2">
      <c r="B416" s="451"/>
    </row>
    <row r="417" spans="2:2">
      <c r="B417" s="451"/>
    </row>
    <row r="418" spans="2:2">
      <c r="B418" s="451"/>
    </row>
    <row r="419" spans="2:2">
      <c r="B419" s="451"/>
    </row>
    <row r="420" spans="2:2">
      <c r="B420" s="451"/>
    </row>
    <row r="421" spans="2:2">
      <c r="B421" s="451"/>
    </row>
    <row r="422" spans="2:2">
      <c r="B422" s="451"/>
    </row>
    <row r="423" spans="2:2">
      <c r="B423" s="451"/>
    </row>
    <row r="424" spans="2:2">
      <c r="B424" s="451"/>
    </row>
    <row r="425" spans="2:2">
      <c r="B425" s="451"/>
    </row>
    <row r="426" spans="2:2">
      <c r="B426" s="451"/>
    </row>
    <row r="427" spans="2:2">
      <c r="B427" s="451"/>
    </row>
    <row r="428" spans="2:2">
      <c r="B428" s="451"/>
    </row>
    <row r="429" spans="2:2">
      <c r="B429" s="451"/>
    </row>
    <row r="430" spans="2:2">
      <c r="B430" s="451"/>
    </row>
    <row r="431" spans="2:2">
      <c r="B431" s="451"/>
    </row>
    <row r="432" spans="2:2">
      <c r="B432" s="451"/>
    </row>
    <row r="433" spans="2:2">
      <c r="B433" s="451"/>
    </row>
    <row r="434" spans="2:2">
      <c r="B434" s="451"/>
    </row>
    <row r="435" spans="2:2">
      <c r="B435" s="451"/>
    </row>
    <row r="436" spans="2:2">
      <c r="B436" s="451"/>
    </row>
    <row r="437" spans="2:2">
      <c r="B437" s="451"/>
    </row>
    <row r="438" spans="2:2">
      <c r="B438" s="451"/>
    </row>
    <row r="439" spans="2:2">
      <c r="B439" s="451"/>
    </row>
    <row r="440" spans="2:2">
      <c r="B440" s="451"/>
    </row>
    <row r="441" spans="2:2">
      <c r="B441" s="451"/>
    </row>
    <row r="442" spans="2:2">
      <c r="B442" s="451"/>
    </row>
    <row r="443" spans="2:2">
      <c r="B443" s="451"/>
    </row>
    <row r="444" spans="2:2">
      <c r="B444" s="451"/>
    </row>
    <row r="445" spans="2:2">
      <c r="B445" s="451"/>
    </row>
    <row r="446" spans="2:2">
      <c r="B446" s="451"/>
    </row>
    <row r="447" spans="2:2">
      <c r="B447" s="451"/>
    </row>
    <row r="448" spans="2:2">
      <c r="B448" s="451"/>
    </row>
    <row r="449" spans="2:2">
      <c r="B449" s="451"/>
    </row>
    <row r="450" spans="2:2">
      <c r="B450" s="451"/>
    </row>
    <row r="451" spans="2:2">
      <c r="B451" s="451"/>
    </row>
    <row r="452" spans="2:2">
      <c r="B452" s="451"/>
    </row>
    <row r="453" spans="2:2">
      <c r="B453" s="451"/>
    </row>
    <row r="454" spans="2:2">
      <c r="B454" s="451"/>
    </row>
    <row r="455" spans="2:2">
      <c r="B455" s="451"/>
    </row>
    <row r="456" spans="2:2">
      <c r="B456" s="451"/>
    </row>
    <row r="457" spans="2:2">
      <c r="B457" s="451"/>
    </row>
    <row r="458" spans="2:2">
      <c r="B458" s="451"/>
    </row>
    <row r="459" spans="2:2">
      <c r="B459" s="451"/>
    </row>
    <row r="460" spans="2:2">
      <c r="B460" s="451"/>
    </row>
    <row r="461" spans="2:2">
      <c r="B461" s="451"/>
    </row>
    <row r="462" spans="2:2">
      <c r="B462" s="451"/>
    </row>
    <row r="463" spans="2:2">
      <c r="B463" s="451"/>
    </row>
    <row r="464" spans="2:2">
      <c r="B464" s="451"/>
    </row>
    <row r="465" spans="2:2">
      <c r="B465" s="451"/>
    </row>
    <row r="466" spans="2:2">
      <c r="B466" s="451"/>
    </row>
    <row r="467" spans="2:2">
      <c r="B467" s="451"/>
    </row>
    <row r="468" spans="2:2">
      <c r="B468" s="451"/>
    </row>
    <row r="469" spans="2:2">
      <c r="B469" s="451"/>
    </row>
    <row r="470" spans="2:2">
      <c r="B470" s="451"/>
    </row>
    <row r="471" spans="2:2">
      <c r="B471" s="451"/>
    </row>
    <row r="472" spans="2:2">
      <c r="B472" s="451"/>
    </row>
    <row r="473" spans="2:2">
      <c r="B473" s="451"/>
    </row>
    <row r="474" spans="2:2">
      <c r="B474" s="451"/>
    </row>
    <row r="475" spans="2:2">
      <c r="B475" s="451"/>
    </row>
    <row r="476" spans="2:2">
      <c r="B476" s="451"/>
    </row>
    <row r="477" spans="2:2">
      <c r="B477" s="451"/>
    </row>
    <row r="478" spans="2:2">
      <c r="B478" s="451"/>
    </row>
    <row r="479" spans="2:2">
      <c r="B479" s="451"/>
    </row>
    <row r="480" spans="2:2">
      <c r="B480" s="451"/>
    </row>
    <row r="481" spans="2:2">
      <c r="B481" s="451"/>
    </row>
    <row r="482" spans="2:2">
      <c r="B482" s="451"/>
    </row>
    <row r="483" spans="2:2">
      <c r="B483" s="451"/>
    </row>
  </sheetData>
  <sheetProtection algorithmName="SHA-512" hashValue="ys7ZqO77Be0Xb1fZ9SoO0oKNuROG+6wLMKAFOg/5SkRBBw9qoplGML/WjYE66W9uLD66rAci7KYqJDEgDJOjlw==" saltValue="uPyUNb55/g1/hIipCKQBHQ==" spinCount="100000" sheet="1" objects="1" scenarios="1"/>
  <protectedRanges>
    <protectedRange algorithmName="SHA-512" hashValue="sbVRoGAT8EGSyKRiW4apTyfJLiUN+/uH3AEvFFi+F9YD50Goc/qubbQAX0wOJz3NUtCO5U9sZNYNekYQSfDfJw==" saltValue="8w311fXApsTsUTzjSDZ3yQ==" spinCount="100000" sqref="B29:G29 B33:E33 D36:E36 B30:B32 F30:G37 B28 D28:G28 D30:E32 C34:E35 B34:B40 D38:G40 B41:G42 B44:G44 B43 D43:G43 B48:G48 B45:B47 D45:G47 B49:B52 D49:G52 B53:G56 E57:G57 B58:G128" name="Plage1"/>
    <protectedRange algorithmName="SHA-512" hashValue="sbVRoGAT8EGSyKRiW4apTyfJLiUN+/uH3AEvFFi+F9YD50Goc/qubbQAX0wOJz3NUtCO5U9sZNYNekYQSfDfJw==" saltValue="8w311fXApsTsUTzjSDZ3yQ==" spinCount="100000" sqref="B57:D57" name="Plage1_1"/>
  </protectedRange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8ADC5-1AB8-4296-A481-E735427A8021}">
  <sheetPr codeName="Feuil3"/>
  <dimension ref="A1:AJ78"/>
  <sheetViews>
    <sheetView topLeftCell="A2" zoomScale="70" zoomScaleNormal="70" workbookViewId="0">
      <selection activeCell="H13" sqref="H13"/>
    </sheetView>
  </sheetViews>
  <sheetFormatPr baseColWidth="10" defaultColWidth="8.77734375" defaultRowHeight="14.4"/>
  <cols>
    <col min="1" max="1" width="2" customWidth="1"/>
    <col min="2" max="2" width="89.21875" customWidth="1"/>
    <col min="3" max="3" width="28.77734375" customWidth="1"/>
    <col min="4" max="4" width="16.77734375" customWidth="1"/>
    <col min="5" max="5" width="13.77734375" bestFit="1" customWidth="1"/>
    <col min="6" max="6" width="54.21875" customWidth="1"/>
    <col min="7" max="7" width="46.88671875" customWidth="1"/>
    <col min="8" max="9" width="23.88671875" customWidth="1"/>
    <col min="11" max="11" width="40.44140625" customWidth="1"/>
    <col min="12" max="12" width="9.21875" customWidth="1"/>
    <col min="13" max="13" width="34.44140625" customWidth="1"/>
    <col min="14" max="14" width="16.44140625" customWidth="1"/>
    <col min="15" max="15" width="17.77734375" bestFit="1" customWidth="1"/>
    <col min="16" max="16" width="11.77734375" customWidth="1"/>
    <col min="17" max="19" width="33" customWidth="1"/>
    <col min="20" max="20" width="47.44140625" customWidth="1"/>
    <col min="21" max="21" width="38.44140625" customWidth="1"/>
    <col min="22" max="22" width="6.21875" bestFit="1" customWidth="1"/>
    <col min="23" max="23" width="8.21875" customWidth="1"/>
    <col min="24" max="24" width="11.77734375" customWidth="1"/>
    <col min="25" max="25" width="6.21875" bestFit="1" customWidth="1"/>
    <col min="26" max="26" width="51.77734375" customWidth="1"/>
    <col min="27" max="27" width="27.77734375" bestFit="1" customWidth="1"/>
    <col min="28" max="28" width="9.21875" bestFit="1" customWidth="1"/>
    <col min="29" max="29" width="27.5546875" customWidth="1"/>
    <col min="30" max="30" width="46.77734375" bestFit="1" customWidth="1"/>
    <col min="31" max="31" width="30.5546875" bestFit="1" customWidth="1"/>
    <col min="32" max="32" width="7.21875" bestFit="1" customWidth="1"/>
    <col min="33" max="33" width="6" bestFit="1" customWidth="1"/>
    <col min="34" max="34" width="9.44140625" bestFit="1" customWidth="1"/>
    <col min="36" max="36" width="18.21875" bestFit="1" customWidth="1"/>
    <col min="258" max="258" width="2" customWidth="1"/>
    <col min="259" max="259" width="40.44140625" customWidth="1"/>
    <col min="260" max="260" width="11.44140625" customWidth="1"/>
    <col min="261" max="261" width="16.77734375" customWidth="1"/>
    <col min="514" max="514" width="2" customWidth="1"/>
    <col min="515" max="515" width="40.44140625" customWidth="1"/>
    <col min="516" max="516" width="11.44140625" customWidth="1"/>
    <col min="517" max="517" width="16.77734375" customWidth="1"/>
    <col min="770" max="770" width="2" customWidth="1"/>
    <col min="771" max="771" width="40.44140625" customWidth="1"/>
    <col min="772" max="772" width="11.44140625" customWidth="1"/>
    <col min="773" max="773" width="16.77734375" customWidth="1"/>
    <col min="1026" max="1026" width="2" customWidth="1"/>
    <col min="1027" max="1027" width="40.44140625" customWidth="1"/>
    <col min="1028" max="1028" width="11.44140625" customWidth="1"/>
    <col min="1029" max="1029" width="16.77734375" customWidth="1"/>
    <col min="1282" max="1282" width="2" customWidth="1"/>
    <col min="1283" max="1283" width="40.44140625" customWidth="1"/>
    <col min="1284" max="1284" width="11.44140625" customWidth="1"/>
    <col min="1285" max="1285" width="16.77734375" customWidth="1"/>
    <col min="1538" max="1538" width="2" customWidth="1"/>
    <col min="1539" max="1539" width="40.44140625" customWidth="1"/>
    <col min="1540" max="1540" width="11.44140625" customWidth="1"/>
    <col min="1541" max="1541" width="16.77734375" customWidth="1"/>
    <col min="1794" max="1794" width="2" customWidth="1"/>
    <col min="1795" max="1795" width="40.44140625" customWidth="1"/>
    <col min="1796" max="1796" width="11.44140625" customWidth="1"/>
    <col min="1797" max="1797" width="16.77734375" customWidth="1"/>
    <col min="2050" max="2050" width="2" customWidth="1"/>
    <col min="2051" max="2051" width="40.44140625" customWidth="1"/>
    <col min="2052" max="2052" width="11.44140625" customWidth="1"/>
    <col min="2053" max="2053" width="16.77734375" customWidth="1"/>
    <col min="2306" max="2306" width="2" customWidth="1"/>
    <col min="2307" max="2307" width="40.44140625" customWidth="1"/>
    <col min="2308" max="2308" width="11.44140625" customWidth="1"/>
    <col min="2309" max="2309" width="16.77734375" customWidth="1"/>
    <col min="2562" max="2562" width="2" customWidth="1"/>
    <col min="2563" max="2563" width="40.44140625" customWidth="1"/>
    <col min="2564" max="2564" width="11.44140625" customWidth="1"/>
    <col min="2565" max="2565" width="16.77734375" customWidth="1"/>
    <col min="2818" max="2818" width="2" customWidth="1"/>
    <col min="2819" max="2819" width="40.44140625" customWidth="1"/>
    <col min="2820" max="2820" width="11.44140625" customWidth="1"/>
    <col min="2821" max="2821" width="16.77734375" customWidth="1"/>
    <col min="3074" max="3074" width="2" customWidth="1"/>
    <col min="3075" max="3075" width="40.44140625" customWidth="1"/>
    <col min="3076" max="3076" width="11.44140625" customWidth="1"/>
    <col min="3077" max="3077" width="16.77734375" customWidth="1"/>
    <col min="3330" max="3330" width="2" customWidth="1"/>
    <col min="3331" max="3331" width="40.44140625" customWidth="1"/>
    <col min="3332" max="3332" width="11.44140625" customWidth="1"/>
    <col min="3333" max="3333" width="16.77734375" customWidth="1"/>
    <col min="3586" max="3586" width="2" customWidth="1"/>
    <col min="3587" max="3587" width="40.44140625" customWidth="1"/>
    <col min="3588" max="3588" width="11.44140625" customWidth="1"/>
    <col min="3589" max="3589" width="16.77734375" customWidth="1"/>
    <col min="3842" max="3842" width="2" customWidth="1"/>
    <col min="3843" max="3843" width="40.44140625" customWidth="1"/>
    <col min="3844" max="3844" width="11.44140625" customWidth="1"/>
    <col min="3845" max="3845" width="16.77734375" customWidth="1"/>
    <col min="4098" max="4098" width="2" customWidth="1"/>
    <col min="4099" max="4099" width="40.44140625" customWidth="1"/>
    <col min="4100" max="4100" width="11.44140625" customWidth="1"/>
    <col min="4101" max="4101" width="16.77734375" customWidth="1"/>
    <col min="4354" max="4354" width="2" customWidth="1"/>
    <col min="4355" max="4355" width="40.44140625" customWidth="1"/>
    <col min="4356" max="4356" width="11.44140625" customWidth="1"/>
    <col min="4357" max="4357" width="16.77734375" customWidth="1"/>
    <col min="4610" max="4610" width="2" customWidth="1"/>
    <col min="4611" max="4611" width="40.44140625" customWidth="1"/>
    <col min="4612" max="4612" width="11.44140625" customWidth="1"/>
    <col min="4613" max="4613" width="16.77734375" customWidth="1"/>
    <col min="4866" max="4866" width="2" customWidth="1"/>
    <col min="4867" max="4867" width="40.44140625" customWidth="1"/>
    <col min="4868" max="4868" width="11.44140625" customWidth="1"/>
    <col min="4869" max="4869" width="16.77734375" customWidth="1"/>
    <col min="5122" max="5122" width="2" customWidth="1"/>
    <col min="5123" max="5123" width="40.44140625" customWidth="1"/>
    <col min="5124" max="5124" width="11.44140625" customWidth="1"/>
    <col min="5125" max="5125" width="16.77734375" customWidth="1"/>
    <col min="5378" max="5378" width="2" customWidth="1"/>
    <col min="5379" max="5379" width="40.44140625" customWidth="1"/>
    <col min="5380" max="5380" width="11.44140625" customWidth="1"/>
    <col min="5381" max="5381" width="16.77734375" customWidth="1"/>
    <col min="5634" max="5634" width="2" customWidth="1"/>
    <col min="5635" max="5635" width="40.44140625" customWidth="1"/>
    <col min="5636" max="5636" width="11.44140625" customWidth="1"/>
    <col min="5637" max="5637" width="16.77734375" customWidth="1"/>
    <col min="5890" max="5890" width="2" customWidth="1"/>
    <col min="5891" max="5891" width="40.44140625" customWidth="1"/>
    <col min="5892" max="5892" width="11.44140625" customWidth="1"/>
    <col min="5893" max="5893" width="16.77734375" customWidth="1"/>
    <col min="6146" max="6146" width="2" customWidth="1"/>
    <col min="6147" max="6147" width="40.44140625" customWidth="1"/>
    <col min="6148" max="6148" width="11.44140625" customWidth="1"/>
    <col min="6149" max="6149" width="16.77734375" customWidth="1"/>
    <col min="6402" max="6402" width="2" customWidth="1"/>
    <col min="6403" max="6403" width="40.44140625" customWidth="1"/>
    <col min="6404" max="6404" width="11.44140625" customWidth="1"/>
    <col min="6405" max="6405" width="16.77734375" customWidth="1"/>
    <col min="6658" max="6658" width="2" customWidth="1"/>
    <col min="6659" max="6659" width="40.44140625" customWidth="1"/>
    <col min="6660" max="6660" width="11.44140625" customWidth="1"/>
    <col min="6661" max="6661" width="16.77734375" customWidth="1"/>
    <col min="6914" max="6914" width="2" customWidth="1"/>
    <col min="6915" max="6915" width="40.44140625" customWidth="1"/>
    <col min="6916" max="6916" width="11.44140625" customWidth="1"/>
    <col min="6917" max="6917" width="16.77734375" customWidth="1"/>
    <col min="7170" max="7170" width="2" customWidth="1"/>
    <col min="7171" max="7171" width="40.44140625" customWidth="1"/>
    <col min="7172" max="7172" width="11.44140625" customWidth="1"/>
    <col min="7173" max="7173" width="16.77734375" customWidth="1"/>
    <col min="7426" max="7426" width="2" customWidth="1"/>
    <col min="7427" max="7427" width="40.44140625" customWidth="1"/>
    <col min="7428" max="7428" width="11.44140625" customWidth="1"/>
    <col min="7429" max="7429" width="16.77734375" customWidth="1"/>
    <col min="7682" max="7682" width="2" customWidth="1"/>
    <col min="7683" max="7683" width="40.44140625" customWidth="1"/>
    <col min="7684" max="7684" width="11.44140625" customWidth="1"/>
    <col min="7685" max="7685" width="16.77734375" customWidth="1"/>
    <col min="7938" max="7938" width="2" customWidth="1"/>
    <col min="7939" max="7939" width="40.44140625" customWidth="1"/>
    <col min="7940" max="7940" width="11.44140625" customWidth="1"/>
    <col min="7941" max="7941" width="16.77734375" customWidth="1"/>
    <col min="8194" max="8194" width="2" customWidth="1"/>
    <col min="8195" max="8195" width="40.44140625" customWidth="1"/>
    <col min="8196" max="8196" width="11.44140625" customWidth="1"/>
    <col min="8197" max="8197" width="16.77734375" customWidth="1"/>
    <col min="8450" max="8450" width="2" customWidth="1"/>
    <col min="8451" max="8451" width="40.44140625" customWidth="1"/>
    <col min="8452" max="8452" width="11.44140625" customWidth="1"/>
    <col min="8453" max="8453" width="16.77734375" customWidth="1"/>
    <col min="8706" max="8706" width="2" customWidth="1"/>
    <col min="8707" max="8707" width="40.44140625" customWidth="1"/>
    <col min="8708" max="8708" width="11.44140625" customWidth="1"/>
    <col min="8709" max="8709" width="16.77734375" customWidth="1"/>
    <col min="8962" max="8962" width="2" customWidth="1"/>
    <col min="8963" max="8963" width="40.44140625" customWidth="1"/>
    <col min="8964" max="8964" width="11.44140625" customWidth="1"/>
    <col min="8965" max="8965" width="16.77734375" customWidth="1"/>
    <col min="9218" max="9218" width="2" customWidth="1"/>
    <col min="9219" max="9219" width="40.44140625" customWidth="1"/>
    <col min="9220" max="9220" width="11.44140625" customWidth="1"/>
    <col min="9221" max="9221" width="16.77734375" customWidth="1"/>
    <col min="9474" max="9474" width="2" customWidth="1"/>
    <col min="9475" max="9475" width="40.44140625" customWidth="1"/>
    <col min="9476" max="9476" width="11.44140625" customWidth="1"/>
    <col min="9477" max="9477" width="16.77734375" customWidth="1"/>
    <col min="9730" max="9730" width="2" customWidth="1"/>
    <col min="9731" max="9731" width="40.44140625" customWidth="1"/>
    <col min="9732" max="9732" width="11.44140625" customWidth="1"/>
    <col min="9733" max="9733" width="16.77734375" customWidth="1"/>
    <col min="9986" max="9986" width="2" customWidth="1"/>
    <col min="9987" max="9987" width="40.44140625" customWidth="1"/>
    <col min="9988" max="9988" width="11.44140625" customWidth="1"/>
    <col min="9989" max="9989" width="16.77734375" customWidth="1"/>
    <col min="10242" max="10242" width="2" customWidth="1"/>
    <col min="10243" max="10243" width="40.44140625" customWidth="1"/>
    <col min="10244" max="10244" width="11.44140625" customWidth="1"/>
    <col min="10245" max="10245" width="16.77734375" customWidth="1"/>
    <col min="10498" max="10498" width="2" customWidth="1"/>
    <col min="10499" max="10499" width="40.44140625" customWidth="1"/>
    <col min="10500" max="10500" width="11.44140625" customWidth="1"/>
    <col min="10501" max="10501" width="16.77734375" customWidth="1"/>
    <col min="10754" max="10754" width="2" customWidth="1"/>
    <col min="10755" max="10755" width="40.44140625" customWidth="1"/>
    <col min="10756" max="10756" width="11.44140625" customWidth="1"/>
    <col min="10757" max="10757" width="16.77734375" customWidth="1"/>
    <col min="11010" max="11010" width="2" customWidth="1"/>
    <col min="11011" max="11011" width="40.44140625" customWidth="1"/>
    <col min="11012" max="11012" width="11.44140625" customWidth="1"/>
    <col min="11013" max="11013" width="16.77734375" customWidth="1"/>
    <col min="11266" max="11266" width="2" customWidth="1"/>
    <col min="11267" max="11267" width="40.44140625" customWidth="1"/>
    <col min="11268" max="11268" width="11.44140625" customWidth="1"/>
    <col min="11269" max="11269" width="16.77734375" customWidth="1"/>
    <col min="11522" max="11522" width="2" customWidth="1"/>
    <col min="11523" max="11523" width="40.44140625" customWidth="1"/>
    <col min="11524" max="11524" width="11.44140625" customWidth="1"/>
    <col min="11525" max="11525" width="16.77734375" customWidth="1"/>
    <col min="11778" max="11778" width="2" customWidth="1"/>
    <col min="11779" max="11779" width="40.44140625" customWidth="1"/>
    <col min="11780" max="11780" width="11.44140625" customWidth="1"/>
    <col min="11781" max="11781" width="16.77734375" customWidth="1"/>
    <col min="12034" max="12034" width="2" customWidth="1"/>
    <col min="12035" max="12035" width="40.44140625" customWidth="1"/>
    <col min="12036" max="12036" width="11.44140625" customWidth="1"/>
    <col min="12037" max="12037" width="16.77734375" customWidth="1"/>
    <col min="12290" max="12290" width="2" customWidth="1"/>
    <col min="12291" max="12291" width="40.44140625" customWidth="1"/>
    <col min="12292" max="12292" width="11.44140625" customWidth="1"/>
    <col min="12293" max="12293" width="16.77734375" customWidth="1"/>
    <col min="12546" max="12546" width="2" customWidth="1"/>
    <col min="12547" max="12547" width="40.44140625" customWidth="1"/>
    <col min="12548" max="12548" width="11.44140625" customWidth="1"/>
    <col min="12549" max="12549" width="16.77734375" customWidth="1"/>
    <col min="12802" max="12802" width="2" customWidth="1"/>
    <col min="12803" max="12803" width="40.44140625" customWidth="1"/>
    <col min="12804" max="12804" width="11.44140625" customWidth="1"/>
    <col min="12805" max="12805" width="16.77734375" customWidth="1"/>
    <col min="13058" max="13058" width="2" customWidth="1"/>
    <col min="13059" max="13059" width="40.44140625" customWidth="1"/>
    <col min="13060" max="13060" width="11.44140625" customWidth="1"/>
    <col min="13061" max="13061" width="16.77734375" customWidth="1"/>
    <col min="13314" max="13314" width="2" customWidth="1"/>
    <col min="13315" max="13315" width="40.44140625" customWidth="1"/>
    <col min="13316" max="13316" width="11.44140625" customWidth="1"/>
    <col min="13317" max="13317" width="16.77734375" customWidth="1"/>
    <col min="13570" max="13570" width="2" customWidth="1"/>
    <col min="13571" max="13571" width="40.44140625" customWidth="1"/>
    <col min="13572" max="13572" width="11.44140625" customWidth="1"/>
    <col min="13573" max="13573" width="16.77734375" customWidth="1"/>
    <col min="13826" max="13826" width="2" customWidth="1"/>
    <col min="13827" max="13827" width="40.44140625" customWidth="1"/>
    <col min="13828" max="13828" width="11.44140625" customWidth="1"/>
    <col min="13829" max="13829" width="16.77734375" customWidth="1"/>
    <col min="14082" max="14082" width="2" customWidth="1"/>
    <col min="14083" max="14083" width="40.44140625" customWidth="1"/>
    <col min="14084" max="14084" width="11.44140625" customWidth="1"/>
    <col min="14085" max="14085" width="16.77734375" customWidth="1"/>
    <col min="14338" max="14338" width="2" customWidth="1"/>
    <col min="14339" max="14339" width="40.44140625" customWidth="1"/>
    <col min="14340" max="14340" width="11.44140625" customWidth="1"/>
    <col min="14341" max="14341" width="16.77734375" customWidth="1"/>
    <col min="14594" max="14594" width="2" customWidth="1"/>
    <col min="14595" max="14595" width="40.44140625" customWidth="1"/>
    <col min="14596" max="14596" width="11.44140625" customWidth="1"/>
    <col min="14597" max="14597" width="16.77734375" customWidth="1"/>
    <col min="14850" max="14850" width="2" customWidth="1"/>
    <col min="14851" max="14851" width="40.44140625" customWidth="1"/>
    <col min="14852" max="14852" width="11.44140625" customWidth="1"/>
    <col min="14853" max="14853" width="16.77734375" customWidth="1"/>
    <col min="15106" max="15106" width="2" customWidth="1"/>
    <col min="15107" max="15107" width="40.44140625" customWidth="1"/>
    <col min="15108" max="15108" width="11.44140625" customWidth="1"/>
    <col min="15109" max="15109" width="16.77734375" customWidth="1"/>
    <col min="15362" max="15362" width="2" customWidth="1"/>
    <col min="15363" max="15363" width="40.44140625" customWidth="1"/>
    <col min="15364" max="15364" width="11.44140625" customWidth="1"/>
    <col min="15365" max="15365" width="16.77734375" customWidth="1"/>
    <col min="15618" max="15618" width="2" customWidth="1"/>
    <col min="15619" max="15619" width="40.44140625" customWidth="1"/>
    <col min="15620" max="15620" width="11.44140625" customWidth="1"/>
    <col min="15621" max="15621" width="16.77734375" customWidth="1"/>
    <col min="15874" max="15874" width="2" customWidth="1"/>
    <col min="15875" max="15875" width="40.44140625" customWidth="1"/>
    <col min="15876" max="15876" width="11.44140625" customWidth="1"/>
    <col min="15877" max="15877" width="16.77734375" customWidth="1"/>
    <col min="16130" max="16130" width="2" customWidth="1"/>
    <col min="16131" max="16131" width="40.44140625" customWidth="1"/>
    <col min="16132" max="16132" width="11.44140625" customWidth="1"/>
    <col min="16133" max="16133" width="16.77734375" customWidth="1"/>
  </cols>
  <sheetData>
    <row r="1" spans="2:21">
      <c r="B1" s="210" t="s">
        <v>33510</v>
      </c>
      <c r="E1" s="211"/>
      <c r="F1" s="211"/>
      <c r="G1" s="211"/>
      <c r="H1" s="211"/>
      <c r="I1" s="211"/>
      <c r="J1" s="211"/>
    </row>
    <row r="2" spans="2:21">
      <c r="E2" s="211"/>
      <c r="F2" s="211"/>
      <c r="G2" s="211"/>
      <c r="H2" s="211"/>
      <c r="I2" s="211"/>
      <c r="J2" s="211"/>
    </row>
    <row r="3" spans="2:21">
      <c r="B3" s="212" t="s">
        <v>33511</v>
      </c>
      <c r="C3" s="213"/>
      <c r="D3" s="213"/>
      <c r="E3" s="213"/>
      <c r="F3" s="211"/>
      <c r="G3" s="211"/>
      <c r="H3" s="211"/>
      <c r="I3" s="211"/>
      <c r="J3" s="211"/>
      <c r="K3" s="212" t="s">
        <v>24</v>
      </c>
      <c r="P3" s="212" t="s">
        <v>33544</v>
      </c>
    </row>
    <row r="4" spans="2:21" ht="15" thickBot="1">
      <c r="E4" s="211"/>
      <c r="F4" s="211"/>
      <c r="G4" s="261" t="s">
        <v>33689</v>
      </c>
      <c r="H4" s="211"/>
      <c r="I4" s="211"/>
      <c r="J4" s="211"/>
    </row>
    <row r="5" spans="2:21" ht="15.6" thickBot="1">
      <c r="B5" s="214" t="s">
        <v>33524</v>
      </c>
      <c r="C5" s="215" t="str">
        <f>'Calculateur EEC'!D8</f>
        <v>COLZA</v>
      </c>
      <c r="D5" s="216"/>
      <c r="E5" s="217"/>
      <c r="F5" s="211"/>
      <c r="G5" s="646" t="s">
        <v>33669</v>
      </c>
      <c r="H5" s="647"/>
      <c r="I5" s="648"/>
      <c r="J5" s="211"/>
      <c r="K5" s="218" t="s">
        <v>33542</v>
      </c>
      <c r="L5" s="219"/>
      <c r="M5" s="219"/>
      <c r="N5" s="217">
        <f>IFERROR(VLOOKUP(C5,U29:AC38,2,FALSE),"")</f>
        <v>1.0999999999999999E-2</v>
      </c>
      <c r="P5" s="220"/>
      <c r="Q5" s="221" t="s">
        <v>33469</v>
      </c>
      <c r="R5" s="222" t="s">
        <v>33466</v>
      </c>
      <c r="S5" s="222" t="s">
        <v>33473</v>
      </c>
      <c r="T5" s="223" t="s">
        <v>33472</v>
      </c>
      <c r="U5" s="220" t="s">
        <v>33214</v>
      </c>
    </row>
    <row r="6" spans="2:21" ht="15.6" thickBot="1">
      <c r="B6" s="224" t="s">
        <v>33525</v>
      </c>
      <c r="C6" s="225">
        <f>'Calculateur EEC'!E11</f>
        <v>0</v>
      </c>
      <c r="D6" s="226" t="s">
        <v>33540</v>
      </c>
      <c r="E6" s="227"/>
      <c r="F6" s="211"/>
      <c r="G6" s="649"/>
      <c r="H6" s="650"/>
      <c r="I6" s="651"/>
      <c r="J6" s="211"/>
      <c r="K6" s="228" t="s">
        <v>33541</v>
      </c>
      <c r="L6" s="229"/>
      <c r="M6" s="229"/>
      <c r="N6" s="227">
        <f>IFERROR(VLOOKUP(C5,U29:AC38,9,FALSE),"")</f>
        <v>0.85</v>
      </c>
      <c r="P6" s="230" t="s">
        <v>33545</v>
      </c>
      <c r="Q6" s="231">
        <f>IF($E12=1,$C12,0)</f>
        <v>0</v>
      </c>
      <c r="R6" s="232">
        <f>IF($E12=2,$C12,0)</f>
        <v>0</v>
      </c>
      <c r="S6" s="232">
        <f>IF($E12=3,$C12,0)</f>
        <v>0</v>
      </c>
      <c r="T6" s="233">
        <f>IF($E12=4,$C12,0)</f>
        <v>0</v>
      </c>
      <c r="U6" s="230">
        <f t="shared" ref="U6:U9" si="0">IF($E12=5,$C12,0)</f>
        <v>0</v>
      </c>
    </row>
    <row r="7" spans="2:21" ht="15">
      <c r="B7" s="224" t="s">
        <v>33527</v>
      </c>
      <c r="C7" s="234">
        <f>'Calculateur EEC'!E14</f>
        <v>0</v>
      </c>
      <c r="D7" s="226" t="s">
        <v>4</v>
      </c>
      <c r="E7" s="227"/>
      <c r="G7" s="519" t="s">
        <v>33692</v>
      </c>
      <c r="I7" s="284"/>
      <c r="K7" s="235" t="s">
        <v>33543</v>
      </c>
      <c r="L7" s="236"/>
      <c r="M7" s="236"/>
      <c r="N7" s="227">
        <f>IFERROR(VLOOKUP(C5,U29:AC38,5,FALSE),"")</f>
        <v>1.7000000000000001E-2</v>
      </c>
      <c r="P7" s="237" t="s">
        <v>33546</v>
      </c>
      <c r="Q7" s="238">
        <f>IF($E13=1,$C13,0)</f>
        <v>0</v>
      </c>
      <c r="R7" s="226">
        <f>IF($E13=2,$C13,0)</f>
        <v>0</v>
      </c>
      <c r="S7" s="226">
        <f>IF($E13=3,$C13,0)</f>
        <v>0</v>
      </c>
      <c r="T7" s="239">
        <f>IF($E13=4,$C13,0)</f>
        <v>0</v>
      </c>
      <c r="U7" s="237">
        <f t="shared" si="0"/>
        <v>0</v>
      </c>
    </row>
    <row r="8" spans="2:21">
      <c r="B8" s="224" t="s">
        <v>33529</v>
      </c>
      <c r="C8" s="234">
        <f>'Calculateur EEC'!E15</f>
        <v>0</v>
      </c>
      <c r="D8" s="226" t="s">
        <v>4</v>
      </c>
      <c r="E8" s="227"/>
      <c r="G8" s="224" t="str">
        <f>'Calculateur EEC'!D19</f>
        <v>N, valeur moyenne</v>
      </c>
      <c r="H8" s="226">
        <f>'Calculateur EEC'!E19*((VLOOKUP('Calculateur EEC'!D19,'Valeurs Standards'!$B$21:$N$43,13,FALSE))/1000)</f>
        <v>0</v>
      </c>
      <c r="I8" s="227" t="s">
        <v>33664</v>
      </c>
      <c r="K8" s="509" t="s">
        <v>33590</v>
      </c>
      <c r="L8" s="229"/>
      <c r="M8" s="229"/>
      <c r="N8" s="227">
        <f>IFERROR(VLOOKUP(C5,U29:AC38,7,FALSE),"")</f>
        <v>0.19</v>
      </c>
      <c r="P8" s="237" t="s">
        <v>33551</v>
      </c>
      <c r="Q8" s="238">
        <f>IF($E14=1,$C14,0)</f>
        <v>0</v>
      </c>
      <c r="R8" s="226">
        <f>IF($E14=2,$C14,0)</f>
        <v>0</v>
      </c>
      <c r="S8" s="226">
        <f>IF($E14=3,$C14,0)</f>
        <v>0</v>
      </c>
      <c r="T8" s="239">
        <f>IF($E14=4,$C14,0)</f>
        <v>0</v>
      </c>
      <c r="U8" s="237">
        <f t="shared" si="0"/>
        <v>0</v>
      </c>
    </row>
    <row r="9" spans="2:21">
      <c r="B9" s="224" t="s">
        <v>33528</v>
      </c>
      <c r="C9" s="234">
        <f>'Calculateur EEC'!E16</f>
        <v>100</v>
      </c>
      <c r="D9" s="226" t="s">
        <v>4</v>
      </c>
      <c r="E9" s="227"/>
      <c r="G9" s="224" t="str">
        <f>'Calculateur EEC'!D20</f>
        <v>Nitrate d'ammonium (AN)</v>
      </c>
      <c r="H9" s="226">
        <f>'Calculateur EEC'!E20*((VLOOKUP('Calculateur EEC'!D20,'Valeurs Standards'!$B$21:$N$43,13,FALSE))/1000)</f>
        <v>0</v>
      </c>
      <c r="I9" s="227" t="s">
        <v>33664</v>
      </c>
      <c r="K9" s="240" t="s">
        <v>33589</v>
      </c>
      <c r="L9" s="241"/>
      <c r="M9" s="241"/>
      <c r="N9" s="227"/>
      <c r="P9" s="237" t="s">
        <v>33550</v>
      </c>
      <c r="Q9" s="238">
        <f>IF($E15=1,$C15,0)</f>
        <v>0</v>
      </c>
      <c r="R9" s="226">
        <f>IF($E15=2,$C15,0)</f>
        <v>0</v>
      </c>
      <c r="S9" s="226">
        <f>IF($E15=3,$C15,0)</f>
        <v>0</v>
      </c>
      <c r="T9" s="239">
        <f>IF($E15=4,$C15,0)</f>
        <v>0</v>
      </c>
      <c r="U9" s="237">
        <f t="shared" si="0"/>
        <v>0</v>
      </c>
    </row>
    <row r="10" spans="2:21">
      <c r="B10" s="242" t="s">
        <v>25</v>
      </c>
      <c r="C10" s="234">
        <f>'Calculateur EEC'!E12</f>
        <v>0</v>
      </c>
      <c r="D10" s="243" t="s">
        <v>4</v>
      </c>
      <c r="E10" s="244"/>
      <c r="G10" s="224" t="str">
        <f>'Calculateur EEC'!D21</f>
        <v>Urée</v>
      </c>
      <c r="H10" s="226">
        <f>'Calculateur EEC'!E21*((VLOOKUP('Calculateur EEC'!D21,'Valeurs Standards'!$B$21:$N$43,13,FALSE))/1000)</f>
        <v>0</v>
      </c>
      <c r="I10" s="227" t="s">
        <v>33664</v>
      </c>
      <c r="K10" s="240"/>
      <c r="L10" s="245" t="s">
        <v>33579</v>
      </c>
      <c r="M10" s="245"/>
      <c r="N10" s="227">
        <f>IFERROR(VLOOKUP(C5,U29:AC38,3,FALSE),"")</f>
        <v>1.5</v>
      </c>
      <c r="P10" s="237" t="s">
        <v>33549</v>
      </c>
      <c r="Q10" s="238">
        <f>IF($E17=1,$C17,0)</f>
        <v>0</v>
      </c>
      <c r="R10" s="226">
        <f>IF($E17=2,$C17,0)</f>
        <v>0</v>
      </c>
      <c r="S10" s="226">
        <f>IF($E17=3,$C17,0)</f>
        <v>0</v>
      </c>
      <c r="T10" s="239">
        <f>IF($E17=4,$C17,0)</f>
        <v>0</v>
      </c>
      <c r="U10" s="237">
        <f>IF($E17=5,$C17,0)</f>
        <v>0</v>
      </c>
    </row>
    <row r="11" spans="2:21" ht="15" thickBot="1">
      <c r="B11" s="224" t="s">
        <v>33530</v>
      </c>
      <c r="C11" s="234">
        <f>C6*(C10/100)</f>
        <v>0</v>
      </c>
      <c r="D11" s="226" t="s">
        <v>33526</v>
      </c>
      <c r="E11" s="227"/>
      <c r="G11" s="224" t="str">
        <f>'Calculateur EEC'!D22</f>
        <v>Solution d'azote</v>
      </c>
      <c r="H11" s="226">
        <f>'Calculateur EEC'!E22*((VLOOKUP('Calculateur EEC'!D22,'Valeurs Standards'!$B$21:$N$43,13,FALSE))/1000)</f>
        <v>0</v>
      </c>
      <c r="I11" s="227" t="s">
        <v>33664</v>
      </c>
      <c r="K11" s="246"/>
      <c r="L11" s="247" t="s">
        <v>27</v>
      </c>
      <c r="M11" s="247"/>
      <c r="N11" s="248">
        <f>IFERROR(VLOOKUP(C5,U29:AC38,4,FALSE),"")</f>
        <v>0</v>
      </c>
      <c r="P11" s="237" t="s">
        <v>33548</v>
      </c>
      <c r="Q11" s="238">
        <f t="shared" ref="Q11:Q12" si="1">IF($E18=1,$C18,0)</f>
        <v>0</v>
      </c>
      <c r="R11" s="226">
        <f t="shared" ref="R11:R12" si="2">IF($E18=2,$C18,0)</f>
        <v>0</v>
      </c>
      <c r="S11" s="226">
        <f t="shared" ref="S11:S12" si="3">IF($E18=3,$C18,0)</f>
        <v>0</v>
      </c>
      <c r="T11" s="239">
        <f t="shared" ref="T11:T12" si="4">IF($E18=4,$C18,0)</f>
        <v>0</v>
      </c>
      <c r="U11" s="237">
        <f>IF($E18=5,$C18,0)</f>
        <v>0</v>
      </c>
    </row>
    <row r="12" spans="2:21">
      <c r="B12" s="249" t="str">
        <f>'Calculateur EEC'!D19</f>
        <v>N, valeur moyenne</v>
      </c>
      <c r="C12" s="234">
        <f>'Calculateur EEC'!E19</f>
        <v>0</v>
      </c>
      <c r="D12" s="226" t="s">
        <v>33523</v>
      </c>
      <c r="E12" s="227">
        <f>IFERROR(VLOOKUP(B12,'Valeurs Standards'!$B$21:$L$34,11,FALSE),0)</f>
        <v>5</v>
      </c>
      <c r="G12" s="519"/>
      <c r="I12" s="284"/>
      <c r="P12" s="237" t="s">
        <v>33547</v>
      </c>
      <c r="Q12" s="238">
        <f t="shared" si="1"/>
        <v>0</v>
      </c>
      <c r="R12" s="226">
        <f t="shared" si="2"/>
        <v>0</v>
      </c>
      <c r="S12" s="226">
        <f t="shared" si="3"/>
        <v>0</v>
      </c>
      <c r="T12" s="239">
        <f t="shared" si="4"/>
        <v>0</v>
      </c>
      <c r="U12" s="237">
        <f>IF($E19=5,$C19,0)</f>
        <v>0</v>
      </c>
    </row>
    <row r="13" spans="2:21" ht="15" thickBot="1">
      <c r="B13" s="249" t="str">
        <f>'Calculateur EEC'!D20</f>
        <v>Nitrate d'ammonium (AN)</v>
      </c>
      <c r="C13" s="234">
        <f>'Calculateur EEC'!E20</f>
        <v>0</v>
      </c>
      <c r="D13" s="226" t="s">
        <v>33523</v>
      </c>
      <c r="E13" s="227">
        <f>IFERROR(VLOOKUP(B13,'Valeurs Standards'!$B$21:$L$34,11,FALSE),0)</f>
        <v>4</v>
      </c>
      <c r="G13" s="224" t="str">
        <f>'Calculateur EEC'!D28</f>
        <v>NPK 15-15-15</v>
      </c>
      <c r="H13" s="226">
        <f>'Calculateur EEC'!E28*((VLOOKUP('Calculateur EEC'!D28,'Valeurs Standards'!$B$21:$N$45,13,FALSE))/1000)</f>
        <v>0</v>
      </c>
      <c r="I13" s="227" t="s">
        <v>33664</v>
      </c>
      <c r="P13" s="250" t="s">
        <v>26</v>
      </c>
      <c r="Q13" s="251">
        <f>SUM(Q6:Q12)</f>
        <v>0</v>
      </c>
      <c r="R13" s="252">
        <f>SUM(R6:R12)</f>
        <v>0</v>
      </c>
      <c r="S13" s="252">
        <f>SUM(S6:S12)</f>
        <v>0</v>
      </c>
      <c r="T13" s="253">
        <f>SUM(T6:T12)</f>
        <v>0</v>
      </c>
      <c r="U13" s="250">
        <f>SUM(U6:U12)</f>
        <v>0</v>
      </c>
    </row>
    <row r="14" spans="2:21">
      <c r="B14" s="249" t="str">
        <f>'Calculateur EEC'!D21</f>
        <v>Urée</v>
      </c>
      <c r="C14" s="234">
        <f>'Calculateur EEC'!E21</f>
        <v>0</v>
      </c>
      <c r="D14" s="226" t="s">
        <v>33523</v>
      </c>
      <c r="E14" s="227">
        <f>IFERROR(VLOOKUP(B14,'Valeurs Standards'!$B$21:$L$34,11,FALSE),0)</f>
        <v>1</v>
      </c>
      <c r="G14" s="519"/>
      <c r="I14" s="284"/>
    </row>
    <row r="15" spans="2:21">
      <c r="B15" s="249" t="str">
        <f>'Calculateur EEC'!D22</f>
        <v>Solution d'azote</v>
      </c>
      <c r="C15" s="234">
        <f>'Calculateur EEC'!E22</f>
        <v>0</v>
      </c>
      <c r="D15" s="226" t="s">
        <v>33523</v>
      </c>
      <c r="E15" s="227">
        <f>IFERROR(VLOOKUP(B15,'Valeurs Standards'!$B$21:$L$34,11,FALSE),0)</f>
        <v>2</v>
      </c>
      <c r="G15" s="519"/>
      <c r="I15" s="284"/>
    </row>
    <row r="16" spans="2:21">
      <c r="B16" s="224" t="s">
        <v>33532</v>
      </c>
      <c r="C16" s="234">
        <f>'Calculateur EEC'!E23</f>
        <v>0</v>
      </c>
      <c r="D16" s="226" t="s">
        <v>33523</v>
      </c>
      <c r="E16" s="227"/>
      <c r="G16" s="519" t="s">
        <v>33693</v>
      </c>
      <c r="I16" s="529" t="s">
        <v>33687</v>
      </c>
    </row>
    <row r="17" spans="2:31">
      <c r="B17" s="224" t="str">
        <f>'Calculateur EEC'!D26</f>
        <v>Phosphate monoammonique (MAP) 11%N 52%P2O5</v>
      </c>
      <c r="C17" s="226">
        <f>IF(B17='Valeurs Standards'!$B$38,'Calculateur EEC'!E26/0.52*0.11,0)+IF(B17='Valeurs Standards'!$B$39,'Calculateur EEC'!E26/0.46*0.18,0)</f>
        <v>0</v>
      </c>
      <c r="D17" s="226" t="s">
        <v>33523</v>
      </c>
      <c r="E17" s="227">
        <f>IFERROR(VLOOKUP(B17,'Valeurs Standards'!$B$21:$L$44,11,FALSE),0)</f>
        <v>2</v>
      </c>
      <c r="G17" s="243" t="s">
        <v>33690</v>
      </c>
      <c r="H17" s="239" t="s">
        <v>33673</v>
      </c>
      <c r="I17" s="226">
        <v>0.44</v>
      </c>
    </row>
    <row r="18" spans="2:31">
      <c r="B18" s="224" t="str">
        <f>'Calculateur EEC'!D27</f>
        <v>Phosphate de roche 21%P2O5 23%SO3</v>
      </c>
      <c r="C18" s="226">
        <f>IF(B18='Valeurs Standards'!$B$38,'Calculateur EEC'!E27/0.52*0.11,0)+IF(B18='Valeurs Standards'!$B$39,'Calculateur EEC'!E27/0.46*0.18,0)</f>
        <v>0</v>
      </c>
      <c r="D18" s="226" t="s">
        <v>33523</v>
      </c>
      <c r="E18" s="227">
        <f>IFERROR(VLOOKUP(B18,'Valeurs Standards'!$B$21:$L$44,11,FALSE),0)</f>
        <v>0</v>
      </c>
      <c r="G18" s="243" t="s">
        <v>33691</v>
      </c>
      <c r="H18" s="530" t="s">
        <v>33688</v>
      </c>
      <c r="I18" s="226">
        <v>7.9000000000000001E-2</v>
      </c>
    </row>
    <row r="19" spans="2:31">
      <c r="B19" s="224" t="str">
        <f>'Calculateur EEC'!D28</f>
        <v>NPK 15-15-15</v>
      </c>
      <c r="C19" s="226">
        <f>IF(B19='Valeurs Standards'!$B$43,'Calculateur EEC'!E28*0.15,0)</f>
        <v>0</v>
      </c>
      <c r="D19" s="226" t="s">
        <v>33523</v>
      </c>
      <c r="E19" s="227">
        <f>IFERROR(VLOOKUP(B19,'Valeurs Standards'!$B$21:$L$44,11,FALSE),0)</f>
        <v>2</v>
      </c>
      <c r="G19" s="519"/>
      <c r="I19" s="284"/>
    </row>
    <row r="20" spans="2:31">
      <c r="B20" s="224" t="s">
        <v>33533</v>
      </c>
      <c r="C20" s="234">
        <f>'Calculateur EEC'!E14</f>
        <v>0</v>
      </c>
      <c r="D20" s="226"/>
      <c r="E20" s="227"/>
      <c r="G20" s="519" t="s">
        <v>33665</v>
      </c>
      <c r="I20" s="284"/>
    </row>
    <row r="21" spans="2:31">
      <c r="B21" s="242" t="s">
        <v>33536</v>
      </c>
      <c r="C21" s="234" t="str">
        <f>'Calculateur EEC'!D31</f>
        <v>Desaggregated</v>
      </c>
      <c r="D21" s="226"/>
      <c r="E21" s="227"/>
      <c r="G21" s="224" t="s">
        <v>33674</v>
      </c>
      <c r="H21" s="226" cm="1">
        <f t="array" ref="H21">_xlfn.SWITCH('Calculateur EEC'!D38,'N2O (GIEC 2019)'!H17,'N2O (GIEC 2019)'!I17,'N2O (GIEC 2019)'!H18,'N2O (GIEC 2019)'!I18)</f>
        <v>0.44</v>
      </c>
      <c r="I21" s="227" t="s">
        <v>33666</v>
      </c>
    </row>
    <row r="22" spans="2:31">
      <c r="B22" s="242" t="s">
        <v>33538</v>
      </c>
      <c r="C22" s="234" t="e" cm="1">
        <f t="array" ref="C22">_xlfn.SWITCH('Calculateur EEC'!D32,"Tempérée douce, sèche","Dry C","Tempérée fraiche, sèche","Dry C","Tempérée douce, humide","Wet C","Tempérée fraiche, humide","Wet C")</f>
        <v>#N/A</v>
      </c>
      <c r="D22" s="226"/>
      <c r="E22" s="227"/>
      <c r="G22" s="224" t="s">
        <v>33675</v>
      </c>
      <c r="H22" s="226">
        <f>H21*'Calculateur EEC'!E37</f>
        <v>0</v>
      </c>
      <c r="I22" s="227" t="s">
        <v>33664</v>
      </c>
    </row>
    <row r="23" spans="2:31">
      <c r="B23" s="254" t="s">
        <v>33539</v>
      </c>
      <c r="C23" s="255" t="e" cm="1">
        <f t="array" ref="C23">_xlfn.SWITCH('Calculateur EEC'!D32,"Tempérée douce, sèche","Warm C","Tempérée fraiche, sèche","Cold C","Tempérée douce, humide","Warm C","Tempérée fraiche, humide","Cold C")</f>
        <v>#N/A</v>
      </c>
      <c r="D23" s="226"/>
      <c r="E23" s="227"/>
      <c r="G23" s="519"/>
      <c r="I23" s="284"/>
    </row>
    <row r="24" spans="2:31">
      <c r="B24" s="242" t="s">
        <v>33537</v>
      </c>
      <c r="C24" s="234" t="s">
        <v>33535</v>
      </c>
      <c r="D24" s="226"/>
      <c r="E24" s="227"/>
      <c r="G24" s="519" t="s">
        <v>33680</v>
      </c>
      <c r="I24" s="284"/>
    </row>
    <row r="25" spans="2:31" ht="15" thickBot="1">
      <c r="B25" s="256" t="s">
        <v>33534</v>
      </c>
      <c r="C25" s="252" t="str">
        <f>'Calculateur EEC'!D35</f>
        <v>No</v>
      </c>
      <c r="D25" s="252"/>
      <c r="E25" s="248"/>
      <c r="G25" s="224" t="s">
        <v>33670</v>
      </c>
      <c r="H25">
        <f>MAX(H22,SUM(H8:H11,H13))</f>
        <v>0</v>
      </c>
      <c r="I25" s="284" t="s">
        <v>33667</v>
      </c>
    </row>
    <row r="26" spans="2:31" s="257" customFormat="1" ht="15" thickBot="1">
      <c r="G26" s="520" t="s">
        <v>33671</v>
      </c>
      <c r="H26" s="300">
        <f>H22+SUM(H8:H11,H13)</f>
        <v>0</v>
      </c>
      <c r="I26" s="521" t="s">
        <v>33668</v>
      </c>
    </row>
    <row r="27" spans="2:31">
      <c r="B27" s="212" t="s">
        <v>28</v>
      </c>
      <c r="C27" s="212"/>
      <c r="D27" s="212"/>
      <c r="E27" s="212"/>
      <c r="F27" s="212"/>
      <c r="G27" s="212"/>
      <c r="H27" s="212"/>
      <c r="I27" s="212"/>
      <c r="K27" s="259"/>
      <c r="L27" s="260"/>
      <c r="M27" s="260"/>
      <c r="AA27" t="s">
        <v>29</v>
      </c>
    </row>
    <row r="28" spans="2:31" ht="15" thickBot="1">
      <c r="B28" s="258"/>
      <c r="C28" s="258"/>
      <c r="D28" s="258"/>
      <c r="E28" s="258"/>
      <c r="F28" s="258"/>
      <c r="G28" s="258"/>
      <c r="H28" s="258"/>
      <c r="I28" s="258"/>
      <c r="K28" s="259"/>
      <c r="L28" s="260"/>
      <c r="M28" s="260"/>
      <c r="O28" s="498" t="s">
        <v>33581</v>
      </c>
    </row>
    <row r="29" spans="2:31" ht="16.2" thickBot="1">
      <c r="B29" s="261" t="s">
        <v>30</v>
      </c>
      <c r="C29" s="262" t="s">
        <v>31</v>
      </c>
      <c r="D29" s="263">
        <f>U13</f>
        <v>0</v>
      </c>
      <c r="E29" s="264" t="s">
        <v>33167</v>
      </c>
      <c r="F29" s="264" t="s">
        <v>33557</v>
      </c>
      <c r="G29" s="261"/>
      <c r="H29" s="261"/>
      <c r="I29" s="261"/>
      <c r="K29" s="265"/>
      <c r="L29" s="266" t="s">
        <v>33553</v>
      </c>
      <c r="M29" s="267"/>
      <c r="O29" s="481"/>
      <c r="P29" s="482" t="s">
        <v>33583</v>
      </c>
      <c r="Q29" s="482"/>
      <c r="R29" s="483" t="s">
        <v>33152</v>
      </c>
      <c r="T29" s="269"/>
      <c r="U29" s="270"/>
      <c r="V29" s="271" t="s">
        <v>32</v>
      </c>
      <c r="W29" s="272" t="s">
        <v>33579</v>
      </c>
      <c r="X29" s="272" t="s">
        <v>33580</v>
      </c>
      <c r="Y29" s="272" t="s">
        <v>33</v>
      </c>
      <c r="Z29" s="272" t="s">
        <v>33591</v>
      </c>
      <c r="AA29" s="272" t="s">
        <v>34</v>
      </c>
      <c r="AB29" s="272" t="s">
        <v>35</v>
      </c>
      <c r="AC29" s="272" t="s">
        <v>33552</v>
      </c>
      <c r="AD29" s="273" t="s">
        <v>36</v>
      </c>
      <c r="AE29" s="274"/>
    </row>
    <row r="30" spans="2:31" ht="15.6">
      <c r="B30" s="269"/>
      <c r="C30" s="262" t="s">
        <v>37</v>
      </c>
      <c r="D30" s="263">
        <f>Q13</f>
        <v>0</v>
      </c>
      <c r="E30" s="264" t="s">
        <v>33167</v>
      </c>
      <c r="F30" s="264" t="s">
        <v>33469</v>
      </c>
      <c r="G30" s="269"/>
      <c r="H30" s="269"/>
      <c r="I30" s="269"/>
      <c r="K30" s="275" t="s">
        <v>33601</v>
      </c>
      <c r="L30" s="276">
        <f>IFERROR(C11*N10+N11,0)</f>
        <v>0</v>
      </c>
      <c r="M30" s="277" t="s">
        <v>33588</v>
      </c>
      <c r="O30" s="656" t="s">
        <v>33582</v>
      </c>
      <c r="P30" s="657"/>
      <c r="Q30" s="657"/>
      <c r="R30" s="484" t="s">
        <v>33584</v>
      </c>
      <c r="T30" s="269"/>
      <c r="U30" s="278" t="s">
        <v>33578</v>
      </c>
      <c r="V30" s="279"/>
      <c r="W30" s="280"/>
      <c r="X30" s="280"/>
      <c r="Y30" s="279"/>
      <c r="Z30" s="280"/>
      <c r="AA30" s="280"/>
      <c r="AB30" s="280"/>
      <c r="AC30" s="280"/>
      <c r="AD30" s="281"/>
      <c r="AE30" s="282"/>
    </row>
    <row r="31" spans="2:31" ht="144.6" customHeight="1">
      <c r="B31" s="269"/>
      <c r="C31" s="262" t="s">
        <v>38</v>
      </c>
      <c r="D31" s="263">
        <f>R13</f>
        <v>0</v>
      </c>
      <c r="E31" s="264" t="s">
        <v>33167</v>
      </c>
      <c r="F31" s="264" t="s">
        <v>33466</v>
      </c>
      <c r="G31" s="269"/>
      <c r="H31" s="269"/>
      <c r="I31" s="269"/>
      <c r="K31" s="283" t="s">
        <v>33602</v>
      </c>
      <c r="L31" s="269">
        <f>IFERROR((C11+L30)*N8*C9/100,0)</f>
        <v>0</v>
      </c>
      <c r="M31" s="284" t="s">
        <v>33587</v>
      </c>
      <c r="O31" s="658"/>
      <c r="P31" s="659"/>
      <c r="Q31" s="659"/>
      <c r="R31" s="485">
        <v>0.17</v>
      </c>
      <c r="T31" s="269"/>
      <c r="U31" s="285" t="s">
        <v>33373</v>
      </c>
      <c r="V31" s="286">
        <v>6.0000000000000001E-3</v>
      </c>
      <c r="W31" s="287">
        <v>1.51</v>
      </c>
      <c r="X31" s="287">
        <v>0.52</v>
      </c>
      <c r="Y31" s="286">
        <v>8.9999999999999993E-3</v>
      </c>
      <c r="Z31" s="288">
        <v>1.3</v>
      </c>
      <c r="AA31" s="288">
        <v>0.23</v>
      </c>
      <c r="AB31" s="289">
        <v>0.89</v>
      </c>
      <c r="AC31" s="290">
        <v>0.9</v>
      </c>
      <c r="AD31" s="291" t="s">
        <v>33558</v>
      </c>
      <c r="AE31" s="282"/>
    </row>
    <row r="32" spans="2:31" ht="15.6">
      <c r="B32" s="269"/>
      <c r="C32" s="262" t="s">
        <v>40</v>
      </c>
      <c r="D32" s="263">
        <f>S13</f>
        <v>0</v>
      </c>
      <c r="E32" s="264" t="s">
        <v>33167</v>
      </c>
      <c r="F32" s="264" t="s">
        <v>33473</v>
      </c>
      <c r="G32" s="269"/>
      <c r="H32" s="269"/>
      <c r="I32" s="269"/>
      <c r="K32" s="283" t="s">
        <v>33603</v>
      </c>
      <c r="L32" s="269">
        <f>IFERROR(L30*C7/100,0)</f>
        <v>0</v>
      </c>
      <c r="M32" s="284" t="s">
        <v>33587</v>
      </c>
      <c r="O32" s="660"/>
      <c r="P32" s="661"/>
      <c r="Q32" s="661"/>
      <c r="R32" s="486"/>
      <c r="T32" s="269"/>
      <c r="U32" s="285" t="s">
        <v>33374</v>
      </c>
      <c r="V32" s="292">
        <v>1.0999999999999999E-2</v>
      </c>
      <c r="W32" s="293">
        <v>1.5</v>
      </c>
      <c r="X32" s="293">
        <v>0</v>
      </c>
      <c r="Y32" s="292">
        <v>1.7000000000000001E-2</v>
      </c>
      <c r="Z32" s="292">
        <v>1.5</v>
      </c>
      <c r="AA32" s="292">
        <v>0.19</v>
      </c>
      <c r="AB32" s="289">
        <v>0.88</v>
      </c>
      <c r="AC32" s="290">
        <v>0.85</v>
      </c>
      <c r="AD32" s="291" t="s">
        <v>33559</v>
      </c>
      <c r="AE32" s="282"/>
    </row>
    <row r="33" spans="2:36" ht="15.6">
      <c r="B33" s="269"/>
      <c r="C33" s="262" t="s">
        <v>41</v>
      </c>
      <c r="D33" s="263">
        <f>T13</f>
        <v>0</v>
      </c>
      <c r="E33" s="264" t="s">
        <v>33167</v>
      </c>
      <c r="F33" s="264" t="s">
        <v>33472</v>
      </c>
      <c r="G33" s="269"/>
      <c r="H33" s="269"/>
      <c r="I33" s="269"/>
      <c r="K33" s="283" t="s">
        <v>33604</v>
      </c>
      <c r="L33" s="269">
        <f>IFERROR(L30*C8/100*N6,0)</f>
        <v>0</v>
      </c>
      <c r="M33" s="284" t="s">
        <v>33587</v>
      </c>
      <c r="O33" s="660"/>
      <c r="P33" s="661"/>
      <c r="Q33" s="661"/>
      <c r="R33" s="486"/>
      <c r="T33" s="269"/>
      <c r="U33" s="285" t="s">
        <v>33375</v>
      </c>
      <c r="V33" s="286">
        <v>6.0000000000000001E-3</v>
      </c>
      <c r="W33" s="287">
        <v>1.03</v>
      </c>
      <c r="X33" s="287">
        <v>0.61</v>
      </c>
      <c r="Y33" s="286">
        <v>7.0000000000000001E-3</v>
      </c>
      <c r="Z33" s="288">
        <v>1</v>
      </c>
      <c r="AA33" s="287">
        <v>0.22</v>
      </c>
      <c r="AB33" s="289">
        <v>0.87</v>
      </c>
      <c r="AC33" s="290">
        <v>0.8</v>
      </c>
      <c r="AD33" s="291" t="s">
        <v>33560</v>
      </c>
      <c r="AE33" s="282"/>
    </row>
    <row r="34" spans="2:36" ht="16.2" thickBot="1">
      <c r="B34" s="269"/>
      <c r="C34" s="262" t="s">
        <v>42</v>
      </c>
      <c r="D34" s="294">
        <f>C16</f>
        <v>0</v>
      </c>
      <c r="E34" s="264" t="s">
        <v>33167</v>
      </c>
      <c r="F34" s="264" t="s">
        <v>33599</v>
      </c>
      <c r="G34" s="269"/>
      <c r="H34" s="269"/>
      <c r="I34" s="269"/>
      <c r="K34" s="283" t="s">
        <v>33605</v>
      </c>
      <c r="L34" s="269">
        <f>IFERROR(L30*N5*(1-C7/100-(C8/100*N6)),0)</f>
        <v>0</v>
      </c>
      <c r="M34" s="284" t="s">
        <v>33587</v>
      </c>
      <c r="O34" s="487" t="s">
        <v>33152</v>
      </c>
      <c r="P34" s="488">
        <f>R31</f>
        <v>0.17</v>
      </c>
      <c r="Q34" s="489"/>
      <c r="R34" s="490"/>
      <c r="T34" s="269"/>
      <c r="U34" s="285" t="s">
        <v>33376</v>
      </c>
      <c r="V34" s="286">
        <v>8.0000000000000002E-3</v>
      </c>
      <c r="W34" s="287">
        <v>0.93</v>
      </c>
      <c r="X34" s="287">
        <v>1.35</v>
      </c>
      <c r="Y34" s="286">
        <v>8.0000000000000002E-3</v>
      </c>
      <c r="Z34" s="288">
        <v>2.1</v>
      </c>
      <c r="AA34" s="287">
        <v>0.19</v>
      </c>
      <c r="AB34" s="289">
        <v>0.91</v>
      </c>
      <c r="AC34" s="290">
        <v>0.85</v>
      </c>
      <c r="AD34" s="291" t="s">
        <v>33561</v>
      </c>
      <c r="AE34" s="282"/>
    </row>
    <row r="35" spans="2:36" ht="16.2" thickBot="1">
      <c r="B35" s="269"/>
      <c r="C35" s="262" t="s">
        <v>43</v>
      </c>
      <c r="D35" s="295">
        <f>L34+L35</f>
        <v>0</v>
      </c>
      <c r="E35" s="264" t="s">
        <v>33167</v>
      </c>
      <c r="F35" s="264" t="s">
        <v>33553</v>
      </c>
      <c r="G35" s="269"/>
      <c r="H35" s="269"/>
      <c r="I35" s="269"/>
      <c r="K35" s="296" t="s">
        <v>33606</v>
      </c>
      <c r="L35" s="297">
        <f>IFERROR(L31*N7,0)</f>
        <v>0</v>
      </c>
      <c r="M35" s="284" t="s">
        <v>33587</v>
      </c>
      <c r="O35" s="662" t="s">
        <v>33586</v>
      </c>
      <c r="P35" s="663"/>
      <c r="Q35" s="491" t="s">
        <v>33535</v>
      </c>
      <c r="R35" s="492">
        <v>10</v>
      </c>
      <c r="T35" s="269"/>
      <c r="U35" s="285" t="s">
        <v>33377</v>
      </c>
      <c r="V35" s="292">
        <v>7.0000000000000001E-3</v>
      </c>
      <c r="W35" s="293">
        <v>2.1</v>
      </c>
      <c r="X35" s="293">
        <v>0</v>
      </c>
      <c r="Y35" s="292">
        <v>7.0000000000000001E-3</v>
      </c>
      <c r="Z35" s="298">
        <v>2.1</v>
      </c>
      <c r="AA35" s="298">
        <v>0.22</v>
      </c>
      <c r="AB35" s="289">
        <v>0.88</v>
      </c>
      <c r="AC35" s="290">
        <v>0.85</v>
      </c>
      <c r="AD35" s="291" t="s">
        <v>33562</v>
      </c>
      <c r="AE35" s="282"/>
    </row>
    <row r="36" spans="2:36" ht="17.100000000000001" customHeight="1" thickBot="1">
      <c r="B36" s="269"/>
      <c r="C36" s="262" t="s">
        <v>46</v>
      </c>
      <c r="D36" s="294">
        <f>P38</f>
        <v>0</v>
      </c>
      <c r="E36" s="264" t="s">
        <v>33167</v>
      </c>
      <c r="F36" s="264" t="s">
        <v>33600</v>
      </c>
      <c r="G36" s="269"/>
      <c r="H36" s="269"/>
      <c r="I36" s="269"/>
      <c r="K36" s="299" t="s">
        <v>33607</v>
      </c>
      <c r="L36" s="300"/>
      <c r="M36" s="220"/>
      <c r="O36" s="660"/>
      <c r="P36" s="661"/>
      <c r="Q36" s="493" t="s">
        <v>44</v>
      </c>
      <c r="R36" s="494">
        <v>8</v>
      </c>
      <c r="T36" s="269"/>
      <c r="U36" s="285" t="s">
        <v>33378</v>
      </c>
      <c r="V36" s="301">
        <v>1.9E-2</v>
      </c>
      <c r="W36" s="302">
        <v>0.1</v>
      </c>
      <c r="X36" s="302">
        <v>1.06</v>
      </c>
      <c r="Y36" s="301">
        <v>1.4E-2</v>
      </c>
      <c r="Z36" s="288">
        <v>0.4</v>
      </c>
      <c r="AA36" s="302">
        <v>0.2</v>
      </c>
      <c r="AB36" s="289">
        <v>0.22</v>
      </c>
      <c r="AC36" s="290">
        <v>0.85</v>
      </c>
      <c r="AD36" s="291" t="s">
        <v>33563</v>
      </c>
      <c r="AE36" s="282"/>
    </row>
    <row r="37" spans="2:36" ht="40.35" customHeight="1">
      <c r="B37" s="261"/>
      <c r="C37" s="261"/>
      <c r="D37" s="261"/>
      <c r="E37" s="261"/>
      <c r="F37" s="261"/>
      <c r="G37" s="261"/>
      <c r="H37" s="261"/>
      <c r="I37" s="261"/>
      <c r="K37" s="259"/>
      <c r="L37" s="260"/>
      <c r="M37" s="260"/>
      <c r="O37" s="660"/>
      <c r="P37" s="661"/>
      <c r="Q37" s="495" t="s">
        <v>45</v>
      </c>
      <c r="R37" s="494">
        <v>15</v>
      </c>
      <c r="T37" s="269"/>
      <c r="U37" s="285" t="s">
        <v>33379</v>
      </c>
      <c r="V37" s="298">
        <v>8.0000000000000002E-3</v>
      </c>
      <c r="W37" s="304">
        <v>1.03</v>
      </c>
      <c r="X37" s="304">
        <v>0.61</v>
      </c>
      <c r="Y37" s="298">
        <v>8.9999999999999993E-3</v>
      </c>
      <c r="Z37" s="298">
        <v>1</v>
      </c>
      <c r="AA37" s="298">
        <v>0.22</v>
      </c>
      <c r="AB37" s="298">
        <v>0.85</v>
      </c>
      <c r="AC37" s="304">
        <v>0.8</v>
      </c>
      <c r="AD37" s="291" t="s">
        <v>33564</v>
      </c>
      <c r="AE37" s="282"/>
    </row>
    <row r="38" spans="2:36" ht="16.2" thickBot="1">
      <c r="B38" s="305" t="s">
        <v>33514</v>
      </c>
      <c r="D38" s="264" t="s">
        <v>33512</v>
      </c>
      <c r="G38" s="306"/>
      <c r="H38" s="306"/>
      <c r="I38" s="306"/>
      <c r="K38" s="259"/>
      <c r="L38" s="260"/>
      <c r="M38" s="260"/>
      <c r="O38" s="496" t="s">
        <v>33153</v>
      </c>
      <c r="P38" s="497">
        <f>P34/R35*0</f>
        <v>0</v>
      </c>
      <c r="Q38" s="489" t="s">
        <v>47</v>
      </c>
      <c r="R38" s="490" t="s">
        <v>48</v>
      </c>
      <c r="T38" s="269"/>
      <c r="U38" s="307" t="s">
        <v>33380</v>
      </c>
      <c r="V38" s="308">
        <v>1.4999999999999999E-2</v>
      </c>
      <c r="W38" s="308">
        <v>0.3</v>
      </c>
      <c r="X38" s="308">
        <v>0</v>
      </c>
      <c r="Y38" s="308">
        <v>1.2E-2</v>
      </c>
      <c r="Z38" s="308">
        <v>0.3</v>
      </c>
      <c r="AA38" s="308">
        <v>0.54</v>
      </c>
      <c r="AB38" s="308">
        <v>0.9</v>
      </c>
      <c r="AC38" s="308">
        <v>0.85</v>
      </c>
      <c r="AD38" s="309" t="s">
        <v>33565</v>
      </c>
      <c r="AE38" s="282"/>
    </row>
    <row r="39" spans="2:36" ht="59.1" customHeight="1" thickBot="1">
      <c r="B39" s="305" t="s">
        <v>33513</v>
      </c>
      <c r="C39" s="262" t="s">
        <v>31</v>
      </c>
      <c r="D39" s="310">
        <f>D29*MAX($O$51,$O$59)</f>
        <v>0</v>
      </c>
      <c r="E39" s="261" t="s">
        <v>33123</v>
      </c>
      <c r="F39" s="261"/>
      <c r="G39" s="306"/>
      <c r="H39" s="306"/>
      <c r="I39" s="306"/>
      <c r="K39" s="259"/>
      <c r="L39" s="260"/>
      <c r="M39" s="260"/>
      <c r="O39" s="653" t="s">
        <v>33585</v>
      </c>
      <c r="P39" s="654"/>
      <c r="Q39" s="654"/>
      <c r="R39" s="655"/>
      <c r="S39" s="269"/>
      <c r="T39" s="269"/>
    </row>
    <row r="40" spans="2:36" ht="15.6">
      <c r="B40" s="261"/>
      <c r="C40" s="262" t="s">
        <v>49</v>
      </c>
      <c r="D40" s="310">
        <f>D30*MAX($O$51,$O$59)</f>
        <v>0</v>
      </c>
      <c r="E40" s="261" t="s">
        <v>33123</v>
      </c>
      <c r="F40" s="261"/>
      <c r="G40" s="261"/>
      <c r="H40" s="306"/>
      <c r="I40" s="306"/>
      <c r="K40" s="259"/>
      <c r="L40" s="260"/>
      <c r="M40" s="260"/>
      <c r="O40" s="269"/>
      <c r="P40" s="269"/>
      <c r="Q40" s="269"/>
      <c r="R40" s="269"/>
      <c r="S40" s="269"/>
      <c r="T40" s="269"/>
      <c r="U40" s="311" t="s">
        <v>33575</v>
      </c>
      <c r="V40" s="269"/>
      <c r="W40" s="269"/>
      <c r="X40" s="269"/>
      <c r="Y40" s="269"/>
      <c r="Z40" s="269"/>
      <c r="AA40" s="269"/>
      <c r="AB40" s="269"/>
      <c r="AC40" s="269"/>
      <c r="AD40" s="269"/>
      <c r="AE40" s="269"/>
    </row>
    <row r="41" spans="2:36" ht="15.6">
      <c r="B41" s="261"/>
      <c r="C41" s="262" t="s">
        <v>50</v>
      </c>
      <c r="D41" s="310">
        <f>D31*MAX($O$51,$O$59)</f>
        <v>0</v>
      </c>
      <c r="E41" s="261" t="s">
        <v>33123</v>
      </c>
      <c r="F41" s="261"/>
      <c r="H41" s="306"/>
      <c r="I41" s="306"/>
      <c r="K41" s="259"/>
      <c r="L41" s="260"/>
      <c r="M41" s="260"/>
      <c r="O41" s="269"/>
      <c r="P41" s="269"/>
      <c r="Q41" s="269"/>
      <c r="R41" s="269"/>
      <c r="S41" s="269"/>
      <c r="T41" s="269"/>
      <c r="U41" s="312" t="s">
        <v>33576</v>
      </c>
    </row>
    <row r="42" spans="2:36" ht="15.6">
      <c r="B42" s="261"/>
      <c r="C42" s="262" t="s">
        <v>51</v>
      </c>
      <c r="D42" s="310">
        <f>D32*MAX($O$51,$O$59)</f>
        <v>0</v>
      </c>
      <c r="E42" s="261" t="s">
        <v>33123</v>
      </c>
      <c r="F42" s="261"/>
      <c r="H42" s="306"/>
      <c r="I42" s="306"/>
      <c r="K42" s="259"/>
      <c r="L42" s="260"/>
      <c r="M42" s="260"/>
      <c r="O42" s="269"/>
      <c r="P42" s="269"/>
      <c r="Q42" s="269"/>
      <c r="R42" s="269"/>
      <c r="S42" s="269"/>
      <c r="T42" s="269"/>
      <c r="U42" s="313" t="s">
        <v>33577</v>
      </c>
      <c r="V42" s="314"/>
      <c r="W42" s="282"/>
      <c r="X42" s="282"/>
      <c r="Y42" s="282"/>
      <c r="Z42" s="315"/>
      <c r="AA42" s="282"/>
      <c r="AB42" s="282"/>
      <c r="AC42" s="314"/>
      <c r="AD42" s="282"/>
      <c r="AE42" s="282"/>
      <c r="AF42" s="282"/>
      <c r="AG42" s="282"/>
      <c r="AH42" s="282"/>
      <c r="AI42" s="282"/>
      <c r="AJ42" s="282"/>
    </row>
    <row r="43" spans="2:36" ht="15.6">
      <c r="B43" s="305" t="s">
        <v>33514</v>
      </c>
      <c r="C43" s="262" t="s">
        <v>52</v>
      </c>
      <c r="D43" s="310">
        <f>D33*MAX($O$51,$O$59)</f>
        <v>0</v>
      </c>
      <c r="E43" s="261" t="s">
        <v>33123</v>
      </c>
      <c r="F43" s="261"/>
      <c r="H43" s="306"/>
      <c r="I43" s="306"/>
      <c r="K43" s="259"/>
      <c r="L43" s="260"/>
      <c r="M43" s="260"/>
      <c r="O43" s="261"/>
      <c r="P43" s="261"/>
      <c r="Q43" s="261"/>
      <c r="R43" s="261"/>
      <c r="S43" s="261"/>
      <c r="T43" s="261"/>
      <c r="U43" s="269"/>
      <c r="W43" s="269"/>
      <c r="X43" s="269"/>
      <c r="Y43" s="269"/>
      <c r="Z43" s="269"/>
      <c r="AA43" s="269"/>
      <c r="AB43" s="269"/>
      <c r="AC43" s="269"/>
      <c r="AD43" s="269"/>
      <c r="AE43" s="269"/>
      <c r="AF43" s="269"/>
      <c r="AG43" s="269"/>
      <c r="AH43" s="269"/>
      <c r="AI43" s="269"/>
      <c r="AJ43" s="282"/>
    </row>
    <row r="44" spans="2:36" ht="15.6">
      <c r="B44" s="261"/>
      <c r="C44" s="262" t="s">
        <v>53</v>
      </c>
      <c r="D44" s="310">
        <f>D34*MAX($O$51,$O$60)</f>
        <v>0</v>
      </c>
      <c r="E44" s="261" t="s">
        <v>33124</v>
      </c>
      <c r="G44" s="261"/>
      <c r="H44" s="261"/>
      <c r="I44" s="261"/>
      <c r="K44" s="259"/>
      <c r="L44" s="260"/>
      <c r="M44" s="260"/>
      <c r="O44" s="261"/>
      <c r="P44" s="261"/>
      <c r="Q44" s="261"/>
      <c r="R44" s="261"/>
      <c r="S44" s="261"/>
      <c r="T44" s="261"/>
      <c r="U44" s="269"/>
      <c r="W44" s="282"/>
      <c r="X44" s="282"/>
      <c r="Y44" s="282"/>
      <c r="Z44" s="282"/>
      <c r="AA44" s="282"/>
      <c r="AB44" s="282"/>
      <c r="AC44" s="314"/>
      <c r="AD44" s="282"/>
      <c r="AE44" s="282"/>
      <c r="AF44" s="282"/>
      <c r="AG44" s="282"/>
      <c r="AH44" s="282"/>
      <c r="AI44" s="282"/>
      <c r="AJ44" s="282"/>
    </row>
    <row r="45" spans="2:36" ht="15.6">
      <c r="B45" s="261"/>
      <c r="C45" s="262" t="s">
        <v>54</v>
      </c>
      <c r="D45" s="310">
        <f>D35*MAX($O$51,$O$60)</f>
        <v>0</v>
      </c>
      <c r="E45" s="261" t="s">
        <v>33125</v>
      </c>
      <c r="F45" s="316" t="s">
        <v>33521</v>
      </c>
      <c r="G45" s="261"/>
      <c r="H45" s="261"/>
      <c r="I45" s="261"/>
      <c r="K45" s="259"/>
      <c r="L45" s="260"/>
      <c r="M45" s="260"/>
      <c r="O45" s="261"/>
      <c r="P45" s="261"/>
      <c r="Q45" s="261"/>
      <c r="R45" s="261"/>
      <c r="S45" s="261"/>
      <c r="T45" s="261"/>
      <c r="U45" s="269"/>
      <c r="W45" s="282"/>
      <c r="X45" s="282"/>
      <c r="Y45" s="282"/>
      <c r="Z45" s="282"/>
      <c r="AA45" s="282"/>
      <c r="AB45" s="282"/>
      <c r="AC45" s="314"/>
      <c r="AD45" s="282"/>
      <c r="AE45" s="282"/>
      <c r="AF45" s="282"/>
      <c r="AG45" s="282"/>
      <c r="AH45" s="282"/>
      <c r="AI45" s="282"/>
      <c r="AJ45" s="282"/>
    </row>
    <row r="46" spans="2:36" ht="15.6">
      <c r="B46" s="261"/>
      <c r="C46" s="262" t="s">
        <v>55</v>
      </c>
      <c r="D46" s="310">
        <f>D36*MAX($O$51,$O$61)</f>
        <v>0</v>
      </c>
      <c r="E46" s="261" t="s">
        <v>33126</v>
      </c>
      <c r="F46" s="469">
        <f>SUM(D39:D46)*44/28</f>
        <v>0</v>
      </c>
      <c r="G46" s="261"/>
      <c r="H46" s="261"/>
      <c r="I46" s="261"/>
      <c r="K46" s="259"/>
      <c r="L46" s="260"/>
      <c r="M46" s="260"/>
      <c r="O46" s="261"/>
      <c r="P46" s="261"/>
      <c r="Q46" s="261"/>
      <c r="R46" s="261"/>
      <c r="S46" s="261"/>
      <c r="T46" s="261"/>
      <c r="U46" s="269"/>
      <c r="V46" s="314"/>
      <c r="W46" s="282"/>
      <c r="X46" s="282"/>
      <c r="Y46" s="282"/>
      <c r="Z46" s="282"/>
      <c r="AA46" s="282"/>
      <c r="AB46" s="282"/>
      <c r="AC46" s="314"/>
      <c r="AD46" s="282"/>
      <c r="AE46" s="282"/>
      <c r="AF46" s="282"/>
      <c r="AG46" s="282"/>
      <c r="AH46" s="282"/>
      <c r="AI46" s="282"/>
      <c r="AJ46" s="282"/>
    </row>
    <row r="47" spans="2:36" s="257" customFormat="1" ht="37.049999999999997" customHeight="1"/>
    <row r="48" spans="2:36">
      <c r="B48" s="652" t="s">
        <v>56</v>
      </c>
      <c r="C48" s="652"/>
      <c r="D48" s="652"/>
      <c r="E48" s="652"/>
      <c r="F48" s="652"/>
      <c r="G48" s="652"/>
      <c r="H48" s="652"/>
      <c r="I48" s="652"/>
    </row>
    <row r="49" spans="1:35" ht="16.2" thickBot="1">
      <c r="D49" s="316" t="s">
        <v>33522</v>
      </c>
    </row>
    <row r="50" spans="1:35" ht="16.2" thickBot="1">
      <c r="B50" t="s">
        <v>33515</v>
      </c>
      <c r="C50" s="226" t="s">
        <v>57</v>
      </c>
      <c r="D50" s="467">
        <f>D29*IF($O$53="variable",AF68,$O$53)</f>
        <v>0</v>
      </c>
      <c r="E50" s="261" t="s">
        <v>33127</v>
      </c>
      <c r="K50" s="317" t="s">
        <v>33612</v>
      </c>
      <c r="L50" s="318"/>
      <c r="M50" s="318"/>
      <c r="N50" s="318"/>
      <c r="O50" s="319"/>
      <c r="R50" s="268"/>
      <c r="S50" s="320" t="s">
        <v>33556</v>
      </c>
      <c r="T50" s="320"/>
      <c r="U50" s="320" t="s">
        <v>33574</v>
      </c>
      <c r="V50" s="321"/>
      <c r="W50" s="321"/>
      <c r="X50" s="321"/>
      <c r="Y50" s="321"/>
      <c r="Z50" s="322"/>
      <c r="AC50" s="323" t="s">
        <v>33555</v>
      </c>
      <c r="AD50" s="324" t="s">
        <v>33554</v>
      </c>
      <c r="AE50" s="325" t="s">
        <v>58</v>
      </c>
      <c r="AF50" s="326" t="s">
        <v>59</v>
      </c>
      <c r="AG50" s="327" t="s">
        <v>60</v>
      </c>
      <c r="AH50" s="328" t="s">
        <v>61</v>
      </c>
    </row>
    <row r="51" spans="1:35" ht="15.6">
      <c r="C51" s="226" t="s">
        <v>62</v>
      </c>
      <c r="D51" s="467">
        <f>D30*MAX($O$53,O63)</f>
        <v>0</v>
      </c>
      <c r="E51" s="261" t="s">
        <v>33127</v>
      </c>
      <c r="K51" s="329" t="s">
        <v>33614</v>
      </c>
      <c r="L51" s="330"/>
      <c r="M51" s="330"/>
      <c r="N51" s="331" t="str">
        <f t="shared" ref="N51:N56" si="5">$C$24</f>
        <v>moyenne</v>
      </c>
      <c r="O51" s="332" t="str">
        <f>IF(C21="Aggregated",VLOOKUP(("EF1"&amp;N51),AE50:AF78,2,FALSE),"variable")</f>
        <v>variable</v>
      </c>
      <c r="R51" s="333" t="s">
        <v>63</v>
      </c>
      <c r="S51" s="334" t="s">
        <v>33566</v>
      </c>
      <c r="T51" s="335"/>
      <c r="U51" s="336"/>
      <c r="V51" s="336"/>
      <c r="W51" s="336"/>
      <c r="X51" s="336"/>
      <c r="Y51" s="336"/>
      <c r="Z51" s="337"/>
      <c r="AC51" s="338" t="s">
        <v>64</v>
      </c>
      <c r="AD51" s="339" t="s">
        <v>33535</v>
      </c>
      <c r="AE51" s="340" t="str">
        <f>(AC51&amp;AD51)</f>
        <v>EF1moyenne</v>
      </c>
      <c r="AF51" s="341">
        <v>0.01</v>
      </c>
      <c r="AG51" s="342"/>
      <c r="AH51" s="343"/>
    </row>
    <row r="52" spans="1:35" ht="15.6">
      <c r="C52" s="226" t="s">
        <v>65</v>
      </c>
      <c r="D52" s="467">
        <f>D31*MAX($O$53,O64)</f>
        <v>0</v>
      </c>
      <c r="E52" s="261" t="s">
        <v>33127</v>
      </c>
      <c r="K52" s="344" t="s">
        <v>33615</v>
      </c>
      <c r="L52" s="345"/>
      <c r="M52" s="345"/>
      <c r="N52" s="346" t="str">
        <f t="shared" si="5"/>
        <v>moyenne</v>
      </c>
      <c r="O52" s="347" t="str">
        <f>IF(C21="Aggregated",VLOOKUP(("EF4"&amp;N52),AE50:AF78,2,FALSE),"variable")</f>
        <v>variable</v>
      </c>
      <c r="R52" s="348" t="s">
        <v>42</v>
      </c>
      <c r="S52" s="349" t="s">
        <v>33567</v>
      </c>
      <c r="T52" s="306"/>
      <c r="U52" s="303"/>
      <c r="V52" s="303"/>
      <c r="W52" s="303"/>
      <c r="X52" s="303"/>
      <c r="Y52" s="303"/>
      <c r="Z52" s="350"/>
      <c r="AC52" s="351" t="s">
        <v>64</v>
      </c>
      <c r="AD52" s="352" t="s">
        <v>61</v>
      </c>
      <c r="AE52" s="353" t="str">
        <f t="shared" ref="AE52:AE78" si="6">(AC52&amp;AD52)</f>
        <v>EF1MAX</v>
      </c>
      <c r="AF52" s="354">
        <v>1.7999999999999999E-2</v>
      </c>
      <c r="AG52" s="355"/>
      <c r="AH52" s="356"/>
    </row>
    <row r="53" spans="1:35" ht="15.6">
      <c r="C53" s="226" t="s">
        <v>66</v>
      </c>
      <c r="D53" s="467">
        <f>D32*MAX($O$53,O65)</f>
        <v>0</v>
      </c>
      <c r="E53" s="261" t="s">
        <v>33127</v>
      </c>
      <c r="K53" s="344" t="s">
        <v>33616</v>
      </c>
      <c r="L53" s="345"/>
      <c r="M53" s="345"/>
      <c r="N53" s="346" t="str">
        <f t="shared" si="5"/>
        <v>moyenne</v>
      </c>
      <c r="O53" s="357" t="str">
        <f>IF(C21="Aggregated",VLOOKUP(("FracGASF"&amp;N53),AE50:AF78,2,FALSE),"variable")</f>
        <v>variable</v>
      </c>
      <c r="R53" s="348" t="s">
        <v>43</v>
      </c>
      <c r="S53" s="269" t="s">
        <v>33568</v>
      </c>
      <c r="T53" s="306"/>
      <c r="U53" s="303"/>
      <c r="V53" s="303"/>
      <c r="W53" s="303"/>
      <c r="X53" s="303"/>
      <c r="Y53" s="303"/>
      <c r="Z53" s="350"/>
      <c r="AC53" s="351" t="s">
        <v>64</v>
      </c>
      <c r="AD53" s="352" t="s">
        <v>60</v>
      </c>
      <c r="AE53" s="353" t="str">
        <f t="shared" si="6"/>
        <v>EF1MIN</v>
      </c>
      <c r="AF53" s="354">
        <v>1E-3</v>
      </c>
      <c r="AG53" s="355"/>
      <c r="AH53" s="356"/>
    </row>
    <row r="54" spans="1:35" ht="15.6">
      <c r="C54" s="226" t="s">
        <v>67</v>
      </c>
      <c r="D54" s="467">
        <f>D33*MAX($O$53,O66)</f>
        <v>0</v>
      </c>
      <c r="E54" s="261" t="s">
        <v>33127</v>
      </c>
      <c r="K54" s="344" t="s">
        <v>33617</v>
      </c>
      <c r="L54" s="345"/>
      <c r="M54" s="345"/>
      <c r="N54" s="346" t="str">
        <f t="shared" si="5"/>
        <v>moyenne</v>
      </c>
      <c r="O54" s="358">
        <f>VLOOKUP(("FracGASM"&amp;N54),AE50:AF78,2,FALSE)</f>
        <v>0.21</v>
      </c>
      <c r="R54" s="348" t="s">
        <v>46</v>
      </c>
      <c r="S54" s="349" t="s">
        <v>33569</v>
      </c>
      <c r="T54" s="306"/>
      <c r="U54" s="303"/>
      <c r="V54" s="303"/>
      <c r="W54" s="303"/>
      <c r="X54" s="303"/>
      <c r="Y54" s="303"/>
      <c r="Z54" s="350"/>
      <c r="AC54" s="351" t="s">
        <v>68</v>
      </c>
      <c r="AD54" s="352" t="s">
        <v>14</v>
      </c>
      <c r="AE54" s="353" t="str">
        <f t="shared" si="6"/>
        <v>EF1ONDry C</v>
      </c>
      <c r="AF54" s="354">
        <v>5.0000000000000001E-3</v>
      </c>
      <c r="AG54" s="355">
        <v>0</v>
      </c>
      <c r="AH54" s="356">
        <v>1.0999999999999999E-2</v>
      </c>
    </row>
    <row r="55" spans="1:35" ht="15.6">
      <c r="C55" s="226" t="s">
        <v>69</v>
      </c>
      <c r="D55" s="468">
        <f>D34*$O$54</f>
        <v>0</v>
      </c>
      <c r="E55" s="472" t="s">
        <v>33131</v>
      </c>
      <c r="K55" s="344" t="s">
        <v>33618</v>
      </c>
      <c r="L55" s="345"/>
      <c r="M55" s="345"/>
      <c r="N55" s="346" t="str">
        <f t="shared" si="5"/>
        <v>moyenne</v>
      </c>
      <c r="O55" s="359">
        <f>VLOOKUP(("EF5"&amp;N55),AE50:AF78,2,FALSE)</f>
        <v>1.0999999999999999E-2</v>
      </c>
      <c r="R55" s="348"/>
      <c r="S55" s="349" t="s">
        <v>33570</v>
      </c>
      <c r="T55" s="360"/>
      <c r="U55" s="303"/>
      <c r="V55" s="303"/>
      <c r="W55" s="303"/>
      <c r="X55" s="303"/>
      <c r="Y55" s="303"/>
      <c r="Z55" s="350"/>
      <c r="AC55" s="351" t="s">
        <v>68</v>
      </c>
      <c r="AD55" s="352" t="s">
        <v>39</v>
      </c>
      <c r="AE55" s="353" t="str">
        <f t="shared" si="6"/>
        <v>EF1ONWet C</v>
      </c>
      <c r="AF55" s="354">
        <v>6.0000000000000001E-3</v>
      </c>
      <c r="AG55" s="355">
        <v>1E-3</v>
      </c>
      <c r="AH55" s="356">
        <v>1.0999999999999999E-2</v>
      </c>
    </row>
    <row r="56" spans="1:35" ht="16.2" thickBot="1">
      <c r="C56" s="226" t="s">
        <v>70</v>
      </c>
      <c r="D56" s="234" t="s">
        <v>71</v>
      </c>
      <c r="E56" s="261"/>
      <c r="K56" s="361" t="s">
        <v>33619</v>
      </c>
      <c r="L56" s="362"/>
      <c r="M56" s="362"/>
      <c r="N56" s="363" t="str">
        <f t="shared" si="5"/>
        <v>moyenne</v>
      </c>
      <c r="O56" s="364">
        <f>VLOOKUP(("FracLEACH-(H)"&amp;N56),AE50:AF78,2,FALSE)</f>
        <v>0.24</v>
      </c>
      <c r="R56" s="348" t="s">
        <v>72</v>
      </c>
      <c r="S56" s="349" t="s">
        <v>33571</v>
      </c>
      <c r="T56" s="365"/>
      <c r="U56" s="360"/>
      <c r="V56" s="360"/>
      <c r="W56" s="360"/>
      <c r="X56" s="360"/>
      <c r="Y56" s="360"/>
      <c r="Z56" s="350"/>
      <c r="AC56" s="351" t="s">
        <v>73</v>
      </c>
      <c r="AD56" s="352" t="s">
        <v>14</v>
      </c>
      <c r="AE56" s="353" t="str">
        <f t="shared" si="6"/>
        <v>EF1SNDry C</v>
      </c>
      <c r="AF56" s="354">
        <v>5.0000000000000001E-3</v>
      </c>
      <c r="AG56" s="355">
        <v>0</v>
      </c>
      <c r="AH56" s="356">
        <v>1.0999999999999999E-2</v>
      </c>
    </row>
    <row r="57" spans="1:35" ht="16.2" thickBot="1">
      <c r="C57" s="226" t="s">
        <v>74</v>
      </c>
      <c r="D57" s="234" t="s">
        <v>71</v>
      </c>
      <c r="E57" s="261"/>
      <c r="R57" s="348" t="s">
        <v>75</v>
      </c>
      <c r="S57" s="366" t="s">
        <v>33572</v>
      </c>
      <c r="T57" s="360"/>
      <c r="U57" s="365"/>
      <c r="V57" s="365"/>
      <c r="W57" s="365"/>
      <c r="X57" s="365"/>
      <c r="Y57" s="365"/>
      <c r="Z57" s="367"/>
      <c r="AC57" s="351" t="s">
        <v>73</v>
      </c>
      <c r="AD57" s="368" t="s">
        <v>39</v>
      </c>
      <c r="AE57" s="353" t="str">
        <f t="shared" si="6"/>
        <v>EF1SNWet C</v>
      </c>
      <c r="AF57" s="354">
        <v>1.6E-2</v>
      </c>
      <c r="AG57" s="355">
        <v>1.2999999999999999E-2</v>
      </c>
      <c r="AH57" s="356">
        <v>1.9E-2</v>
      </c>
    </row>
    <row r="58" spans="1:35" ht="16.2" thickBot="1">
      <c r="K58" s="369" t="s">
        <v>33613</v>
      </c>
      <c r="L58" s="370"/>
      <c r="M58" s="370"/>
      <c r="N58" s="370"/>
      <c r="O58" s="371"/>
      <c r="R58" s="348" t="s">
        <v>76</v>
      </c>
      <c r="S58" s="372" t="s">
        <v>33573</v>
      </c>
      <c r="T58" s="373"/>
      <c r="U58" s="360"/>
      <c r="V58" s="360"/>
      <c r="W58" s="360"/>
      <c r="X58" s="360"/>
      <c r="Y58" s="360"/>
      <c r="Z58" s="350"/>
      <c r="AC58" s="374" t="s">
        <v>77</v>
      </c>
      <c r="AD58" s="352" t="s">
        <v>33535</v>
      </c>
      <c r="AE58" s="353" t="str">
        <f t="shared" si="6"/>
        <v>EF4moyenne</v>
      </c>
      <c r="AF58" s="354">
        <v>0.01</v>
      </c>
      <c r="AG58" s="355"/>
      <c r="AH58" s="356"/>
    </row>
    <row r="59" spans="1:35" ht="16.2" thickBot="1">
      <c r="D59" s="264" t="s">
        <v>33512</v>
      </c>
      <c r="F59" s="264" t="s">
        <v>33521</v>
      </c>
      <c r="K59" s="218" t="s">
        <v>33620</v>
      </c>
      <c r="L59" s="219"/>
      <c r="M59" s="375"/>
      <c r="N59" s="331" t="e">
        <f>C22</f>
        <v>#N/A</v>
      </c>
      <c r="O59" s="332">
        <f>IFERROR(IF(C21="Desaggregated",VLOOKUP(("EF1SN"&amp;N59),AE50:AF78,2,FALSE),""),AF51)</f>
        <v>0.01</v>
      </c>
      <c r="R59" s="376"/>
      <c r="S59" s="377"/>
      <c r="T59" s="378"/>
      <c r="U59" s="378"/>
      <c r="V59" s="378"/>
      <c r="W59" s="378"/>
      <c r="X59" s="378"/>
      <c r="Y59" s="378"/>
      <c r="Z59" s="379"/>
      <c r="AC59" s="374" t="s">
        <v>77</v>
      </c>
      <c r="AD59" s="226" t="s">
        <v>14</v>
      </c>
      <c r="AE59" s="353" t="str">
        <f t="shared" si="6"/>
        <v>EF4Dry C</v>
      </c>
      <c r="AF59" s="354">
        <v>5.0000000000000001E-3</v>
      </c>
      <c r="AG59" s="355"/>
      <c r="AH59" s="356"/>
    </row>
    <row r="60" spans="1:35" ht="15.6">
      <c r="C60" s="226" t="s">
        <v>81</v>
      </c>
      <c r="D60" s="388">
        <f>SUM(D50:D55)*MAX(O52,O62)</f>
        <v>0</v>
      </c>
      <c r="E60" s="261" t="s">
        <v>33128</v>
      </c>
      <c r="F60" s="388">
        <f>44/28*D60</f>
        <v>0</v>
      </c>
      <c r="K60" s="228" t="s">
        <v>33621</v>
      </c>
      <c r="L60" s="229"/>
      <c r="M60" s="381"/>
      <c r="N60" s="346" t="e">
        <f>C22</f>
        <v>#N/A</v>
      </c>
      <c r="O60" s="382">
        <f>IFERROR(IF(C21="Desaggregated",VLOOKUP(("EF1ON"&amp;N60),AE50:AF78,2,FALSE),""),AF51)</f>
        <v>0.01</v>
      </c>
      <c r="R60" s="269"/>
      <c r="S60" s="259"/>
      <c r="T60" s="260"/>
      <c r="U60" s="260"/>
      <c r="V60" s="260"/>
      <c r="W60" s="260"/>
      <c r="X60" s="260"/>
      <c r="Y60" s="260"/>
      <c r="Z60" s="260"/>
      <c r="AA60" s="260"/>
      <c r="AC60" s="374" t="s">
        <v>77</v>
      </c>
      <c r="AD60" s="352" t="s">
        <v>61</v>
      </c>
      <c r="AE60" s="353" t="str">
        <f t="shared" si="6"/>
        <v>EF4MAX</v>
      </c>
      <c r="AF60" s="354">
        <v>1.7999999999999999E-2</v>
      </c>
      <c r="AG60" s="355"/>
      <c r="AH60" s="356"/>
    </row>
    <row r="61" spans="1:35" s="257" customFormat="1" ht="15">
      <c r="A61"/>
      <c r="B61"/>
      <c r="C61"/>
      <c r="D61"/>
      <c r="E61"/>
      <c r="F61"/>
      <c r="G61"/>
      <c r="H61"/>
      <c r="I61"/>
      <c r="J61"/>
      <c r="K61" s="228" t="s">
        <v>33622</v>
      </c>
      <c r="L61" s="229"/>
      <c r="M61" s="381"/>
      <c r="N61" s="346" t="str">
        <f>$C$24</f>
        <v>moyenne</v>
      </c>
      <c r="O61" s="382">
        <f>IFERROR(IF(C21="Desaggregated",VLOOKUP(("EF1"&amp;N61),AE50:AF78,2,FALSE),""),AF51)</f>
        <v>0.01</v>
      </c>
      <c r="P61"/>
      <c r="Q61"/>
      <c r="R61"/>
      <c r="S61"/>
      <c r="T61"/>
      <c r="U61"/>
      <c r="V61"/>
      <c r="W61"/>
      <c r="X61"/>
      <c r="Y61"/>
      <c r="Z61"/>
      <c r="AA61"/>
      <c r="AB61"/>
      <c r="AC61" s="374" t="s">
        <v>77</v>
      </c>
      <c r="AD61" s="368" t="s">
        <v>60</v>
      </c>
      <c r="AE61" s="353" t="str">
        <f t="shared" si="6"/>
        <v>EF4MIN</v>
      </c>
      <c r="AF61" s="354">
        <v>2E-3</v>
      </c>
      <c r="AG61" s="355"/>
      <c r="AH61" s="356"/>
      <c r="AI61"/>
    </row>
    <row r="62" spans="1:35" ht="15">
      <c r="B62" t="s">
        <v>33516</v>
      </c>
      <c r="K62" s="228" t="s">
        <v>33623</v>
      </c>
      <c r="L62" s="229"/>
      <c r="M62" s="381"/>
      <c r="N62" s="346" t="e">
        <f>C22</f>
        <v>#N/A</v>
      </c>
      <c r="O62" s="347">
        <f>IFERROR(IF(C21="Desaggregated",VLOOKUP(("EF4"&amp;N62),AE50:AF78,2,FALSE),""),AF58)</f>
        <v>0.01</v>
      </c>
      <c r="AC62" s="374" t="s">
        <v>77</v>
      </c>
      <c r="AD62" s="226" t="s">
        <v>39</v>
      </c>
      <c r="AE62" s="353" t="str">
        <f t="shared" si="6"/>
        <v>EF4Wet C</v>
      </c>
      <c r="AF62" s="354">
        <v>1.4E-2</v>
      </c>
      <c r="AG62" s="355"/>
      <c r="AH62" s="356"/>
    </row>
    <row r="63" spans="1:35" ht="15.6">
      <c r="B63" t="s">
        <v>33517</v>
      </c>
      <c r="D63" s="316" t="s">
        <v>33520</v>
      </c>
      <c r="K63" s="228" t="s">
        <v>33616</v>
      </c>
      <c r="L63" s="229"/>
      <c r="M63" s="383" t="s">
        <v>33608</v>
      </c>
      <c r="N63" s="384" t="s">
        <v>33212</v>
      </c>
      <c r="O63" s="357">
        <f>IFERROR(IF(C21="Desaggregated",VLOOKUP(("FracGASF"&amp;N63),AE50:AF78,2,FALSE),""),AF68)</f>
        <v>0.15</v>
      </c>
      <c r="AC63" s="385" t="s">
        <v>79</v>
      </c>
      <c r="AD63" s="352" t="s">
        <v>33535</v>
      </c>
      <c r="AE63" s="353" t="str">
        <f t="shared" si="6"/>
        <v>EF5moyenne</v>
      </c>
      <c r="AF63" s="354">
        <v>1.0999999999999999E-2</v>
      </c>
      <c r="AG63" s="355"/>
      <c r="AH63" s="356"/>
    </row>
    <row r="64" spans="1:35" ht="15.6">
      <c r="B64" t="s">
        <v>33518</v>
      </c>
      <c r="C64" s="226" t="s">
        <v>78</v>
      </c>
      <c r="D64" s="380">
        <f>IF(C25="Yes",SUM(D29:D36)*O56,0)</f>
        <v>0</v>
      </c>
      <c r="E64" s="261" t="s">
        <v>33129</v>
      </c>
      <c r="K64" s="386"/>
      <c r="L64" s="383"/>
      <c r="M64" s="383" t="s">
        <v>33609</v>
      </c>
      <c r="N64" s="226" t="s">
        <v>33625</v>
      </c>
      <c r="O64" s="357">
        <f>IFERROR(IF(C21="Desaggregated",VLOOKUP(("FracGASF"&amp;N64),AE50:AF78,2,FALSE),""),AF68)</f>
        <v>0.08</v>
      </c>
      <c r="AC64" s="385" t="s">
        <v>79</v>
      </c>
      <c r="AD64" s="352" t="s">
        <v>61</v>
      </c>
      <c r="AE64" s="353" t="str">
        <f t="shared" si="6"/>
        <v>EF5MAX</v>
      </c>
      <c r="AF64" s="354">
        <v>0.02</v>
      </c>
      <c r="AG64" s="355"/>
      <c r="AH64" s="356"/>
    </row>
    <row r="65" spans="3:34">
      <c r="C65" s="470" t="s">
        <v>33519</v>
      </c>
      <c r="K65" s="283"/>
      <c r="L65" s="387"/>
      <c r="M65" s="383" t="s">
        <v>33610</v>
      </c>
      <c r="N65" s="226" t="s">
        <v>33627</v>
      </c>
      <c r="O65" s="357">
        <f>IFERROR(IF(C21="Desaggregated",VLOOKUP(("FracGASF"&amp;N65),AE50:AF78,2,FALSE),""),AF68)</f>
        <v>0.01</v>
      </c>
      <c r="AC65" s="385" t="s">
        <v>79</v>
      </c>
      <c r="AD65" s="368" t="s">
        <v>60</v>
      </c>
      <c r="AE65" s="353" t="str">
        <f t="shared" si="6"/>
        <v>EF5MIN</v>
      </c>
      <c r="AF65" s="354">
        <v>0</v>
      </c>
      <c r="AG65" s="355"/>
      <c r="AH65" s="356" t="s">
        <v>80</v>
      </c>
    </row>
    <row r="66" spans="3:34" ht="15" thickBot="1">
      <c r="K66" s="296"/>
      <c r="L66" s="389"/>
      <c r="M66" s="390" t="s">
        <v>33611</v>
      </c>
      <c r="N66" s="226" t="s">
        <v>33626</v>
      </c>
      <c r="O66" s="391">
        <f>IFERROR(IF(C21="Desaggregated",VLOOKUP(("FracGASF"&amp;N66),AE50:AF78,2,FALSE),""),AF68)</f>
        <v>0.05</v>
      </c>
      <c r="AC66" s="392" t="s">
        <v>80</v>
      </c>
      <c r="AD66" s="226" t="s">
        <v>33625</v>
      </c>
      <c r="AE66" s="353" t="str">
        <f t="shared" si="6"/>
        <v>FracGASFA base d'ammonium</v>
      </c>
      <c r="AF66" s="393">
        <v>0.08</v>
      </c>
      <c r="AG66" s="355">
        <v>0.02</v>
      </c>
      <c r="AH66" s="356">
        <v>0.3</v>
      </c>
    </row>
    <row r="67" spans="3:34">
      <c r="AC67" s="392" t="s">
        <v>80</v>
      </c>
      <c r="AD67" s="226" t="s">
        <v>33626</v>
      </c>
      <c r="AE67" s="353" t="str">
        <f t="shared" si="6"/>
        <v>FracGASFA base de nitrate d'ammonium</v>
      </c>
      <c r="AF67" s="393">
        <v>0.05</v>
      </c>
      <c r="AG67" s="355">
        <v>0</v>
      </c>
      <c r="AH67" s="356">
        <v>0.2</v>
      </c>
    </row>
    <row r="68" spans="3:34" ht="15.6">
      <c r="C68" s="226" t="s">
        <v>82</v>
      </c>
      <c r="D68" s="380">
        <f>D64*O55</f>
        <v>0</v>
      </c>
      <c r="E68" s="261" t="s">
        <v>33130</v>
      </c>
      <c r="F68" s="380">
        <f>44/28*D68</f>
        <v>0</v>
      </c>
      <c r="AC68" s="392" t="s">
        <v>80</v>
      </c>
      <c r="AD68" s="352" t="s">
        <v>33535</v>
      </c>
      <c r="AE68" s="353" t="str">
        <f t="shared" si="6"/>
        <v>FracGASFmoyenne</v>
      </c>
      <c r="AF68" s="394">
        <v>0.11</v>
      </c>
      <c r="AG68" s="355"/>
      <c r="AH68" s="356"/>
    </row>
    <row r="69" spans="3:34">
      <c r="AC69" s="392" t="s">
        <v>80</v>
      </c>
      <c r="AD69" s="352" t="s">
        <v>61</v>
      </c>
      <c r="AE69" s="353" t="str">
        <f t="shared" si="6"/>
        <v>FracGASFMAX</v>
      </c>
      <c r="AF69" s="395">
        <v>0.33</v>
      </c>
      <c r="AG69" s="355"/>
      <c r="AH69" s="356"/>
    </row>
    <row r="70" spans="3:34">
      <c r="G70" s="258"/>
      <c r="AC70" s="392" t="s">
        <v>80</v>
      </c>
      <c r="AD70" s="368" t="s">
        <v>60</v>
      </c>
      <c r="AE70" s="353" t="str">
        <f t="shared" si="6"/>
        <v>FracGASFMIN</v>
      </c>
      <c r="AF70" s="395">
        <v>0.02</v>
      </c>
      <c r="AG70" s="355"/>
      <c r="AH70" s="356"/>
    </row>
    <row r="71" spans="3:34">
      <c r="AC71" s="392" t="s">
        <v>80</v>
      </c>
      <c r="AD71" s="226" t="s">
        <v>33627</v>
      </c>
      <c r="AE71" s="353" t="str">
        <f t="shared" si="6"/>
        <v>FracGASFA base de nitrates</v>
      </c>
      <c r="AF71" s="393">
        <v>0.01</v>
      </c>
      <c r="AG71" s="355">
        <v>0</v>
      </c>
      <c r="AH71" s="356">
        <v>0.02</v>
      </c>
    </row>
    <row r="72" spans="3:34">
      <c r="AC72" s="392" t="s">
        <v>80</v>
      </c>
      <c r="AD72" s="226" t="s">
        <v>33212</v>
      </c>
      <c r="AE72" s="353" t="str">
        <f t="shared" si="6"/>
        <v>FracGASFUrée</v>
      </c>
      <c r="AF72" s="393">
        <v>0.15</v>
      </c>
      <c r="AG72" s="355">
        <v>0.03</v>
      </c>
      <c r="AH72" s="356">
        <v>0.43</v>
      </c>
    </row>
    <row r="73" spans="3:34">
      <c r="AC73" s="398" t="s">
        <v>83</v>
      </c>
      <c r="AD73" s="352" t="s">
        <v>33535</v>
      </c>
      <c r="AE73" s="353" t="str">
        <f t="shared" si="6"/>
        <v>FracGASMmoyenne</v>
      </c>
      <c r="AF73" s="354">
        <v>0.21</v>
      </c>
      <c r="AG73" s="355"/>
      <c r="AH73" s="356"/>
    </row>
    <row r="74" spans="3:34">
      <c r="C74" s="471" t="s">
        <v>33592</v>
      </c>
      <c r="D74" s="258"/>
      <c r="E74" s="258"/>
      <c r="F74" s="258"/>
      <c r="AC74" s="398" t="s">
        <v>83</v>
      </c>
      <c r="AD74" s="352" t="s">
        <v>61</v>
      </c>
      <c r="AE74" s="353" t="str">
        <f t="shared" si="6"/>
        <v>FracGASMMAX</v>
      </c>
      <c r="AF74" s="354">
        <v>0.31</v>
      </c>
      <c r="AG74" s="355"/>
      <c r="AH74" s="356"/>
    </row>
    <row r="75" spans="3:34">
      <c r="AC75" s="398" t="s">
        <v>83</v>
      </c>
      <c r="AD75" s="368" t="s">
        <v>60</v>
      </c>
      <c r="AE75" s="353" t="str">
        <f t="shared" si="6"/>
        <v>FracGASMMIN</v>
      </c>
      <c r="AF75" s="354">
        <v>0</v>
      </c>
      <c r="AG75" s="355"/>
      <c r="AH75" s="356"/>
    </row>
    <row r="76" spans="3:34" ht="15.6">
      <c r="C76" s="274"/>
      <c r="D76" s="262" t="s">
        <v>33512</v>
      </c>
      <c r="F76" s="262" t="s">
        <v>33521</v>
      </c>
      <c r="AC76" s="385" t="s">
        <v>84</v>
      </c>
      <c r="AD76" s="352" t="s">
        <v>33535</v>
      </c>
      <c r="AE76" s="353" t="str">
        <f t="shared" si="6"/>
        <v>FracLEACH-(H)moyenne</v>
      </c>
      <c r="AF76" s="354">
        <v>0.24</v>
      </c>
      <c r="AG76" s="355"/>
      <c r="AH76" s="356"/>
    </row>
    <row r="77" spans="3:34">
      <c r="C77" s="396" t="s">
        <v>33593</v>
      </c>
      <c r="D77" s="397">
        <f>SUM(D39:D46)+D60+D68</f>
        <v>0</v>
      </c>
      <c r="F77" s="397">
        <f>D77*44/28</f>
        <v>0</v>
      </c>
      <c r="AC77" s="385" t="s">
        <v>84</v>
      </c>
      <c r="AD77" s="352" t="s">
        <v>61</v>
      </c>
      <c r="AE77" s="353" t="str">
        <f t="shared" si="6"/>
        <v>FracLEACH-(H)MAX</v>
      </c>
      <c r="AF77" s="354">
        <v>0.73</v>
      </c>
      <c r="AG77" s="355"/>
      <c r="AH77" s="356"/>
    </row>
    <row r="78" spans="3:34" ht="15" thickBot="1">
      <c r="AC78" s="399" t="s">
        <v>84</v>
      </c>
      <c r="AD78" s="400" t="s">
        <v>60</v>
      </c>
      <c r="AE78" s="401" t="str">
        <f t="shared" si="6"/>
        <v>FracLEACH-(H)MIN</v>
      </c>
      <c r="AF78" s="402">
        <v>0.01</v>
      </c>
      <c r="AG78" s="403"/>
      <c r="AH78" s="404"/>
    </row>
  </sheetData>
  <sheetProtection algorithmName="SHA-512" hashValue="L+72yud/k5Ia2C2nOj1h5ihSjSlDItyULsYITcDUz+4t6/Lj5sGOH9bbi9iSIxhhI9Pv7ws4mo/fBJhzgC5hRw==" saltValue="MAZv9goC5HX0ICNYfKc7IQ==" spinCount="100000" sheet="1" objects="1" scenarios="1"/>
  <mergeCells count="6">
    <mergeCell ref="G5:I6"/>
    <mergeCell ref="B48:I48"/>
    <mergeCell ref="O39:R39"/>
    <mergeCell ref="O30:Q31"/>
    <mergeCell ref="O32:Q33"/>
    <mergeCell ref="O35:P37"/>
  </mergeCells>
  <phoneticPr fontId="43" type="noConversion"/>
  <dataValidations disablePrompts="1" count="1">
    <dataValidation type="list" allowBlank="1" showInputMessage="1" showErrorMessage="1" sqref="C5" xr:uid="{D7344E38-FDF9-4E86-B987-E425DFD34DDB}">
      <formula1>Culture</formula1>
    </dataValidation>
  </dataValidations>
  <pageMargins left="0.7" right="0.7" top="0.75" bottom="0.75" header="0.3" footer="0.3"/>
  <pageSetup paperSize="9" orientation="portrait" horizontalDpi="1200" verticalDpi="1200"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08D67-F971-44C6-AB86-A4452022693E}">
  <sheetPr codeName="Feuil4"/>
  <dimension ref="A1:W121"/>
  <sheetViews>
    <sheetView zoomScale="73" zoomScaleNormal="73" workbookViewId="0">
      <selection activeCell="V23" sqref="V23 V21 R43:T43"/>
    </sheetView>
  </sheetViews>
  <sheetFormatPr baseColWidth="10" defaultColWidth="9.21875" defaultRowHeight="13.2"/>
  <cols>
    <col min="1" max="1" width="17.33203125" style="438" customWidth="1"/>
    <col min="2" max="2" width="45.77734375" style="409" bestFit="1" customWidth="1"/>
    <col min="3" max="3" width="11.44140625" style="409" customWidth="1"/>
    <col min="4" max="4" width="12.44140625" style="409" customWidth="1"/>
    <col min="5" max="6" width="10.44140625" style="409" customWidth="1"/>
    <col min="7" max="8" width="10" style="409" bestFit="1" customWidth="1"/>
    <col min="9" max="9" width="8.44140625" style="409" bestFit="1" customWidth="1"/>
    <col min="10" max="10" width="6" style="409" bestFit="1" customWidth="1"/>
    <col min="11" max="11" width="10" style="409" bestFit="1" customWidth="1"/>
    <col min="12" max="12" width="55.44140625" style="409" customWidth="1"/>
    <col min="13" max="13" width="57.33203125" style="409" customWidth="1"/>
    <col min="14" max="14" width="31.44140625" style="409" customWidth="1"/>
    <col min="15" max="15" width="12.5546875" style="409" customWidth="1"/>
    <col min="16" max="16" width="52.21875" style="409" customWidth="1"/>
    <col min="17" max="17" width="4.44140625" style="409" customWidth="1"/>
    <col min="18" max="20" width="15.88671875" style="409" customWidth="1"/>
    <col min="21" max="21" width="4.33203125" style="409" customWidth="1"/>
    <col min="22" max="237" width="9.21875" style="409"/>
    <col min="238" max="238" width="3.21875" style="409" customWidth="1"/>
    <col min="239" max="239" width="4.77734375" style="409" customWidth="1"/>
    <col min="240" max="240" width="49.77734375" style="409" customWidth="1"/>
    <col min="241" max="241" width="12" style="409" customWidth="1"/>
    <col min="242" max="244" width="10.77734375" style="409" customWidth="1"/>
    <col min="245" max="246" width="13.77734375" style="409" customWidth="1"/>
    <col min="247" max="249" width="10.77734375" style="409" customWidth="1"/>
    <col min="250" max="251" width="13.77734375" style="409" customWidth="1"/>
    <col min="252" max="254" width="12" style="409" customWidth="1"/>
    <col min="255" max="258" width="14.44140625" style="409" customWidth="1"/>
    <col min="259" max="259" width="22" style="409" customWidth="1"/>
    <col min="260" max="260" width="68" style="409" customWidth="1"/>
    <col min="261" max="261" width="139.21875" style="409" customWidth="1"/>
    <col min="262" max="262" width="13.21875" style="409" bestFit="1" customWidth="1"/>
    <col min="263" max="263" width="10.21875" style="409" bestFit="1" customWidth="1"/>
    <col min="264" max="264" width="13.21875" style="409" bestFit="1" customWidth="1"/>
    <col min="265" max="265" width="9.21875" style="409"/>
    <col min="266" max="266" width="10.21875" style="409" bestFit="1" customWidth="1"/>
    <col min="267" max="267" width="9.21875" style="409"/>
    <col min="268" max="268" width="13.21875" style="409" bestFit="1" customWidth="1"/>
    <col min="269" max="493" width="9.21875" style="409"/>
    <col min="494" max="494" width="3.21875" style="409" customWidth="1"/>
    <col min="495" max="495" width="4.77734375" style="409" customWidth="1"/>
    <col min="496" max="496" width="49.77734375" style="409" customWidth="1"/>
    <col min="497" max="497" width="12" style="409" customWidth="1"/>
    <col min="498" max="500" width="10.77734375" style="409" customWidth="1"/>
    <col min="501" max="502" width="13.77734375" style="409" customWidth="1"/>
    <col min="503" max="505" width="10.77734375" style="409" customWidth="1"/>
    <col min="506" max="507" width="13.77734375" style="409" customWidth="1"/>
    <col min="508" max="510" width="12" style="409" customWidth="1"/>
    <col min="511" max="514" width="14.44140625" style="409" customWidth="1"/>
    <col min="515" max="515" width="22" style="409" customWidth="1"/>
    <col min="516" max="516" width="68" style="409" customWidth="1"/>
    <col min="517" max="517" width="139.21875" style="409" customWidth="1"/>
    <col min="518" max="518" width="13.21875" style="409" bestFit="1" customWidth="1"/>
    <col min="519" max="519" width="10.21875" style="409" bestFit="1" customWidth="1"/>
    <col min="520" max="520" width="13.21875" style="409" bestFit="1" customWidth="1"/>
    <col min="521" max="521" width="9.21875" style="409"/>
    <col min="522" max="522" width="10.21875" style="409" bestFit="1" customWidth="1"/>
    <col min="523" max="523" width="9.21875" style="409"/>
    <col min="524" max="524" width="13.21875" style="409" bestFit="1" customWidth="1"/>
    <col min="525" max="749" width="9.21875" style="409"/>
    <col min="750" max="750" width="3.21875" style="409" customWidth="1"/>
    <col min="751" max="751" width="4.77734375" style="409" customWidth="1"/>
    <col min="752" max="752" width="49.77734375" style="409" customWidth="1"/>
    <col min="753" max="753" width="12" style="409" customWidth="1"/>
    <col min="754" max="756" width="10.77734375" style="409" customWidth="1"/>
    <col min="757" max="758" width="13.77734375" style="409" customWidth="1"/>
    <col min="759" max="761" width="10.77734375" style="409" customWidth="1"/>
    <col min="762" max="763" width="13.77734375" style="409" customWidth="1"/>
    <col min="764" max="766" width="12" style="409" customWidth="1"/>
    <col min="767" max="770" width="14.44140625" style="409" customWidth="1"/>
    <col min="771" max="771" width="22" style="409" customWidth="1"/>
    <col min="772" max="772" width="68" style="409" customWidth="1"/>
    <col min="773" max="773" width="139.21875" style="409" customWidth="1"/>
    <col min="774" max="774" width="13.21875" style="409" bestFit="1" customWidth="1"/>
    <col min="775" max="775" width="10.21875" style="409" bestFit="1" customWidth="1"/>
    <col min="776" max="776" width="13.21875" style="409" bestFit="1" customWidth="1"/>
    <col min="777" max="777" width="9.21875" style="409"/>
    <col min="778" max="778" width="10.21875" style="409" bestFit="1" customWidth="1"/>
    <col min="779" max="779" width="9.21875" style="409"/>
    <col min="780" max="780" width="13.21875" style="409" bestFit="1" customWidth="1"/>
    <col min="781" max="1005" width="9.21875" style="409"/>
    <col min="1006" max="1006" width="3.21875" style="409" customWidth="1"/>
    <col min="1007" max="1007" width="4.77734375" style="409" customWidth="1"/>
    <col min="1008" max="1008" width="49.77734375" style="409" customWidth="1"/>
    <col min="1009" max="1009" width="12" style="409" customWidth="1"/>
    <col min="1010" max="1012" width="10.77734375" style="409" customWidth="1"/>
    <col min="1013" max="1014" width="13.77734375" style="409" customWidth="1"/>
    <col min="1015" max="1017" width="10.77734375" style="409" customWidth="1"/>
    <col min="1018" max="1019" width="13.77734375" style="409" customWidth="1"/>
    <col min="1020" max="1022" width="12" style="409" customWidth="1"/>
    <col min="1023" max="1026" width="14.44140625" style="409" customWidth="1"/>
    <col min="1027" max="1027" width="22" style="409" customWidth="1"/>
    <col min="1028" max="1028" width="68" style="409" customWidth="1"/>
    <col min="1029" max="1029" width="139.21875" style="409" customWidth="1"/>
    <col min="1030" max="1030" width="13.21875" style="409" bestFit="1" customWidth="1"/>
    <col min="1031" max="1031" width="10.21875" style="409" bestFit="1" customWidth="1"/>
    <col min="1032" max="1032" width="13.21875" style="409" bestFit="1" customWidth="1"/>
    <col min="1033" max="1033" width="9.21875" style="409"/>
    <col min="1034" max="1034" width="10.21875" style="409" bestFit="1" customWidth="1"/>
    <col min="1035" max="1035" width="9.21875" style="409"/>
    <col min="1036" max="1036" width="13.21875" style="409" bestFit="1" customWidth="1"/>
    <col min="1037" max="1261" width="9.21875" style="409"/>
    <col min="1262" max="1262" width="3.21875" style="409" customWidth="1"/>
    <col min="1263" max="1263" width="4.77734375" style="409" customWidth="1"/>
    <col min="1264" max="1264" width="49.77734375" style="409" customWidth="1"/>
    <col min="1265" max="1265" width="12" style="409" customWidth="1"/>
    <col min="1266" max="1268" width="10.77734375" style="409" customWidth="1"/>
    <col min="1269" max="1270" width="13.77734375" style="409" customWidth="1"/>
    <col min="1271" max="1273" width="10.77734375" style="409" customWidth="1"/>
    <col min="1274" max="1275" width="13.77734375" style="409" customWidth="1"/>
    <col min="1276" max="1278" width="12" style="409" customWidth="1"/>
    <col min="1279" max="1282" width="14.44140625" style="409" customWidth="1"/>
    <col min="1283" max="1283" width="22" style="409" customWidth="1"/>
    <col min="1284" max="1284" width="68" style="409" customWidth="1"/>
    <col min="1285" max="1285" width="139.21875" style="409" customWidth="1"/>
    <col min="1286" max="1286" width="13.21875" style="409" bestFit="1" customWidth="1"/>
    <col min="1287" max="1287" width="10.21875" style="409" bestFit="1" customWidth="1"/>
    <col min="1288" max="1288" width="13.21875" style="409" bestFit="1" customWidth="1"/>
    <col min="1289" max="1289" width="9.21875" style="409"/>
    <col min="1290" max="1290" width="10.21875" style="409" bestFit="1" customWidth="1"/>
    <col min="1291" max="1291" width="9.21875" style="409"/>
    <col min="1292" max="1292" width="13.21875" style="409" bestFit="1" customWidth="1"/>
    <col min="1293" max="1517" width="9.21875" style="409"/>
    <col min="1518" max="1518" width="3.21875" style="409" customWidth="1"/>
    <col min="1519" max="1519" width="4.77734375" style="409" customWidth="1"/>
    <col min="1520" max="1520" width="49.77734375" style="409" customWidth="1"/>
    <col min="1521" max="1521" width="12" style="409" customWidth="1"/>
    <col min="1522" max="1524" width="10.77734375" style="409" customWidth="1"/>
    <col min="1525" max="1526" width="13.77734375" style="409" customWidth="1"/>
    <col min="1527" max="1529" width="10.77734375" style="409" customWidth="1"/>
    <col min="1530" max="1531" width="13.77734375" style="409" customWidth="1"/>
    <col min="1532" max="1534" width="12" style="409" customWidth="1"/>
    <col min="1535" max="1538" width="14.44140625" style="409" customWidth="1"/>
    <col min="1539" max="1539" width="22" style="409" customWidth="1"/>
    <col min="1540" max="1540" width="68" style="409" customWidth="1"/>
    <col min="1541" max="1541" width="139.21875" style="409" customWidth="1"/>
    <col min="1542" max="1542" width="13.21875" style="409" bestFit="1" customWidth="1"/>
    <col min="1543" max="1543" width="10.21875" style="409" bestFit="1" customWidth="1"/>
    <col min="1544" max="1544" width="13.21875" style="409" bestFit="1" customWidth="1"/>
    <col min="1545" max="1545" width="9.21875" style="409"/>
    <col min="1546" max="1546" width="10.21875" style="409" bestFit="1" customWidth="1"/>
    <col min="1547" max="1547" width="9.21875" style="409"/>
    <col min="1548" max="1548" width="13.21875" style="409" bestFit="1" customWidth="1"/>
    <col min="1549" max="1773" width="9.21875" style="409"/>
    <col min="1774" max="1774" width="3.21875" style="409" customWidth="1"/>
    <col min="1775" max="1775" width="4.77734375" style="409" customWidth="1"/>
    <col min="1776" max="1776" width="49.77734375" style="409" customWidth="1"/>
    <col min="1777" max="1777" width="12" style="409" customWidth="1"/>
    <col min="1778" max="1780" width="10.77734375" style="409" customWidth="1"/>
    <col min="1781" max="1782" width="13.77734375" style="409" customWidth="1"/>
    <col min="1783" max="1785" width="10.77734375" style="409" customWidth="1"/>
    <col min="1786" max="1787" width="13.77734375" style="409" customWidth="1"/>
    <col min="1788" max="1790" width="12" style="409" customWidth="1"/>
    <col min="1791" max="1794" width="14.44140625" style="409" customWidth="1"/>
    <col min="1795" max="1795" width="22" style="409" customWidth="1"/>
    <col min="1796" max="1796" width="68" style="409" customWidth="1"/>
    <col min="1797" max="1797" width="139.21875" style="409" customWidth="1"/>
    <col min="1798" max="1798" width="13.21875" style="409" bestFit="1" customWidth="1"/>
    <col min="1799" max="1799" width="10.21875" style="409" bestFit="1" customWidth="1"/>
    <col min="1800" max="1800" width="13.21875" style="409" bestFit="1" customWidth="1"/>
    <col min="1801" max="1801" width="9.21875" style="409"/>
    <col min="1802" max="1802" width="10.21875" style="409" bestFit="1" customWidth="1"/>
    <col min="1803" max="1803" width="9.21875" style="409"/>
    <col min="1804" max="1804" width="13.21875" style="409" bestFit="1" customWidth="1"/>
    <col min="1805" max="2029" width="9.21875" style="409"/>
    <col min="2030" max="2030" width="3.21875" style="409" customWidth="1"/>
    <col min="2031" max="2031" width="4.77734375" style="409" customWidth="1"/>
    <col min="2032" max="2032" width="49.77734375" style="409" customWidth="1"/>
    <col min="2033" max="2033" width="12" style="409" customWidth="1"/>
    <col min="2034" max="2036" width="10.77734375" style="409" customWidth="1"/>
    <col min="2037" max="2038" width="13.77734375" style="409" customWidth="1"/>
    <col min="2039" max="2041" width="10.77734375" style="409" customWidth="1"/>
    <col min="2042" max="2043" width="13.77734375" style="409" customWidth="1"/>
    <col min="2044" max="2046" width="12" style="409" customWidth="1"/>
    <col min="2047" max="2050" width="14.44140625" style="409" customWidth="1"/>
    <col min="2051" max="2051" width="22" style="409" customWidth="1"/>
    <col min="2052" max="2052" width="68" style="409" customWidth="1"/>
    <col min="2053" max="2053" width="139.21875" style="409" customWidth="1"/>
    <col min="2054" max="2054" width="13.21875" style="409" bestFit="1" customWidth="1"/>
    <col min="2055" max="2055" width="10.21875" style="409" bestFit="1" customWidth="1"/>
    <col min="2056" max="2056" width="13.21875" style="409" bestFit="1" customWidth="1"/>
    <col min="2057" max="2057" width="9.21875" style="409"/>
    <col min="2058" max="2058" width="10.21875" style="409" bestFit="1" customWidth="1"/>
    <col min="2059" max="2059" width="9.21875" style="409"/>
    <col min="2060" max="2060" width="13.21875" style="409" bestFit="1" customWidth="1"/>
    <col min="2061" max="2285" width="9.21875" style="409"/>
    <col min="2286" max="2286" width="3.21875" style="409" customWidth="1"/>
    <col min="2287" max="2287" width="4.77734375" style="409" customWidth="1"/>
    <col min="2288" max="2288" width="49.77734375" style="409" customWidth="1"/>
    <col min="2289" max="2289" width="12" style="409" customWidth="1"/>
    <col min="2290" max="2292" width="10.77734375" style="409" customWidth="1"/>
    <col min="2293" max="2294" width="13.77734375" style="409" customWidth="1"/>
    <col min="2295" max="2297" width="10.77734375" style="409" customWidth="1"/>
    <col min="2298" max="2299" width="13.77734375" style="409" customWidth="1"/>
    <col min="2300" max="2302" width="12" style="409" customWidth="1"/>
    <col min="2303" max="2306" width="14.44140625" style="409" customWidth="1"/>
    <col min="2307" max="2307" width="22" style="409" customWidth="1"/>
    <col min="2308" max="2308" width="68" style="409" customWidth="1"/>
    <col min="2309" max="2309" width="139.21875" style="409" customWidth="1"/>
    <col min="2310" max="2310" width="13.21875" style="409" bestFit="1" customWidth="1"/>
    <col min="2311" max="2311" width="10.21875" style="409" bestFit="1" customWidth="1"/>
    <col min="2312" max="2312" width="13.21875" style="409" bestFit="1" customWidth="1"/>
    <col min="2313" max="2313" width="9.21875" style="409"/>
    <col min="2314" max="2314" width="10.21875" style="409" bestFit="1" customWidth="1"/>
    <col min="2315" max="2315" width="9.21875" style="409"/>
    <col min="2316" max="2316" width="13.21875" style="409" bestFit="1" customWidth="1"/>
    <col min="2317" max="2541" width="9.21875" style="409"/>
    <col min="2542" max="2542" width="3.21875" style="409" customWidth="1"/>
    <col min="2543" max="2543" width="4.77734375" style="409" customWidth="1"/>
    <col min="2544" max="2544" width="49.77734375" style="409" customWidth="1"/>
    <col min="2545" max="2545" width="12" style="409" customWidth="1"/>
    <col min="2546" max="2548" width="10.77734375" style="409" customWidth="1"/>
    <col min="2549" max="2550" width="13.77734375" style="409" customWidth="1"/>
    <col min="2551" max="2553" width="10.77734375" style="409" customWidth="1"/>
    <col min="2554" max="2555" width="13.77734375" style="409" customWidth="1"/>
    <col min="2556" max="2558" width="12" style="409" customWidth="1"/>
    <col min="2559" max="2562" width="14.44140625" style="409" customWidth="1"/>
    <col min="2563" max="2563" width="22" style="409" customWidth="1"/>
    <col min="2564" max="2564" width="68" style="409" customWidth="1"/>
    <col min="2565" max="2565" width="139.21875" style="409" customWidth="1"/>
    <col min="2566" max="2566" width="13.21875" style="409" bestFit="1" customWidth="1"/>
    <col min="2567" max="2567" width="10.21875" style="409" bestFit="1" customWidth="1"/>
    <col min="2568" max="2568" width="13.21875" style="409" bestFit="1" customWidth="1"/>
    <col min="2569" max="2569" width="9.21875" style="409"/>
    <col min="2570" max="2570" width="10.21875" style="409" bestFit="1" customWidth="1"/>
    <col min="2571" max="2571" width="9.21875" style="409"/>
    <col min="2572" max="2572" width="13.21875" style="409" bestFit="1" customWidth="1"/>
    <col min="2573" max="2797" width="9.21875" style="409"/>
    <col min="2798" max="2798" width="3.21875" style="409" customWidth="1"/>
    <col min="2799" max="2799" width="4.77734375" style="409" customWidth="1"/>
    <col min="2800" max="2800" width="49.77734375" style="409" customWidth="1"/>
    <col min="2801" max="2801" width="12" style="409" customWidth="1"/>
    <col min="2802" max="2804" width="10.77734375" style="409" customWidth="1"/>
    <col min="2805" max="2806" width="13.77734375" style="409" customWidth="1"/>
    <col min="2807" max="2809" width="10.77734375" style="409" customWidth="1"/>
    <col min="2810" max="2811" width="13.77734375" style="409" customWidth="1"/>
    <col min="2812" max="2814" width="12" style="409" customWidth="1"/>
    <col min="2815" max="2818" width="14.44140625" style="409" customWidth="1"/>
    <col min="2819" max="2819" width="22" style="409" customWidth="1"/>
    <col min="2820" max="2820" width="68" style="409" customWidth="1"/>
    <col min="2821" max="2821" width="139.21875" style="409" customWidth="1"/>
    <col min="2822" max="2822" width="13.21875" style="409" bestFit="1" customWidth="1"/>
    <col min="2823" max="2823" width="10.21875" style="409" bestFit="1" customWidth="1"/>
    <col min="2824" max="2824" width="13.21875" style="409" bestFit="1" customWidth="1"/>
    <col min="2825" max="2825" width="9.21875" style="409"/>
    <col min="2826" max="2826" width="10.21875" style="409" bestFit="1" customWidth="1"/>
    <col min="2827" max="2827" width="9.21875" style="409"/>
    <col min="2828" max="2828" width="13.21875" style="409" bestFit="1" customWidth="1"/>
    <col min="2829" max="3053" width="9.21875" style="409"/>
    <col min="3054" max="3054" width="3.21875" style="409" customWidth="1"/>
    <col min="3055" max="3055" width="4.77734375" style="409" customWidth="1"/>
    <col min="3056" max="3056" width="49.77734375" style="409" customWidth="1"/>
    <col min="3057" max="3057" width="12" style="409" customWidth="1"/>
    <col min="3058" max="3060" width="10.77734375" style="409" customWidth="1"/>
    <col min="3061" max="3062" width="13.77734375" style="409" customWidth="1"/>
    <col min="3063" max="3065" width="10.77734375" style="409" customWidth="1"/>
    <col min="3066" max="3067" width="13.77734375" style="409" customWidth="1"/>
    <col min="3068" max="3070" width="12" style="409" customWidth="1"/>
    <col min="3071" max="3074" width="14.44140625" style="409" customWidth="1"/>
    <col min="3075" max="3075" width="22" style="409" customWidth="1"/>
    <col min="3076" max="3076" width="68" style="409" customWidth="1"/>
    <col min="3077" max="3077" width="139.21875" style="409" customWidth="1"/>
    <col min="3078" max="3078" width="13.21875" style="409" bestFit="1" customWidth="1"/>
    <col min="3079" max="3079" width="10.21875" style="409" bestFit="1" customWidth="1"/>
    <col min="3080" max="3080" width="13.21875" style="409" bestFit="1" customWidth="1"/>
    <col min="3081" max="3081" width="9.21875" style="409"/>
    <col min="3082" max="3082" width="10.21875" style="409" bestFit="1" customWidth="1"/>
    <col min="3083" max="3083" width="9.21875" style="409"/>
    <col min="3084" max="3084" width="13.21875" style="409" bestFit="1" customWidth="1"/>
    <col min="3085" max="3309" width="9.21875" style="409"/>
    <col min="3310" max="3310" width="3.21875" style="409" customWidth="1"/>
    <col min="3311" max="3311" width="4.77734375" style="409" customWidth="1"/>
    <col min="3312" max="3312" width="49.77734375" style="409" customWidth="1"/>
    <col min="3313" max="3313" width="12" style="409" customWidth="1"/>
    <col min="3314" max="3316" width="10.77734375" style="409" customWidth="1"/>
    <col min="3317" max="3318" width="13.77734375" style="409" customWidth="1"/>
    <col min="3319" max="3321" width="10.77734375" style="409" customWidth="1"/>
    <col min="3322" max="3323" width="13.77734375" style="409" customWidth="1"/>
    <col min="3324" max="3326" width="12" style="409" customWidth="1"/>
    <col min="3327" max="3330" width="14.44140625" style="409" customWidth="1"/>
    <col min="3331" max="3331" width="22" style="409" customWidth="1"/>
    <col min="3332" max="3332" width="68" style="409" customWidth="1"/>
    <col min="3333" max="3333" width="139.21875" style="409" customWidth="1"/>
    <col min="3334" max="3334" width="13.21875" style="409" bestFit="1" customWidth="1"/>
    <col min="3335" max="3335" width="10.21875" style="409" bestFit="1" customWidth="1"/>
    <col min="3336" max="3336" width="13.21875" style="409" bestFit="1" customWidth="1"/>
    <col min="3337" max="3337" width="9.21875" style="409"/>
    <col min="3338" max="3338" width="10.21875" style="409" bestFit="1" customWidth="1"/>
    <col min="3339" max="3339" width="9.21875" style="409"/>
    <col min="3340" max="3340" width="13.21875" style="409" bestFit="1" customWidth="1"/>
    <col min="3341" max="3565" width="9.21875" style="409"/>
    <col min="3566" max="3566" width="3.21875" style="409" customWidth="1"/>
    <col min="3567" max="3567" width="4.77734375" style="409" customWidth="1"/>
    <col min="3568" max="3568" width="49.77734375" style="409" customWidth="1"/>
    <col min="3569" max="3569" width="12" style="409" customWidth="1"/>
    <col min="3570" max="3572" width="10.77734375" style="409" customWidth="1"/>
    <col min="3573" max="3574" width="13.77734375" style="409" customWidth="1"/>
    <col min="3575" max="3577" width="10.77734375" style="409" customWidth="1"/>
    <col min="3578" max="3579" width="13.77734375" style="409" customWidth="1"/>
    <col min="3580" max="3582" width="12" style="409" customWidth="1"/>
    <col min="3583" max="3586" width="14.44140625" style="409" customWidth="1"/>
    <col min="3587" max="3587" width="22" style="409" customWidth="1"/>
    <col min="3588" max="3588" width="68" style="409" customWidth="1"/>
    <col min="3589" max="3589" width="139.21875" style="409" customWidth="1"/>
    <col min="3590" max="3590" width="13.21875" style="409" bestFit="1" customWidth="1"/>
    <col min="3591" max="3591" width="10.21875" style="409" bestFit="1" customWidth="1"/>
    <col min="3592" max="3592" width="13.21875" style="409" bestFit="1" customWidth="1"/>
    <col min="3593" max="3593" width="9.21875" style="409"/>
    <col min="3594" max="3594" width="10.21875" style="409" bestFit="1" customWidth="1"/>
    <col min="3595" max="3595" width="9.21875" style="409"/>
    <col min="3596" max="3596" width="13.21875" style="409" bestFit="1" customWidth="1"/>
    <col min="3597" max="3821" width="9.21875" style="409"/>
    <col min="3822" max="3822" width="3.21875" style="409" customWidth="1"/>
    <col min="3823" max="3823" width="4.77734375" style="409" customWidth="1"/>
    <col min="3824" max="3824" width="49.77734375" style="409" customWidth="1"/>
    <col min="3825" max="3825" width="12" style="409" customWidth="1"/>
    <col min="3826" max="3828" width="10.77734375" style="409" customWidth="1"/>
    <col min="3829" max="3830" width="13.77734375" style="409" customWidth="1"/>
    <col min="3831" max="3833" width="10.77734375" style="409" customWidth="1"/>
    <col min="3834" max="3835" width="13.77734375" style="409" customWidth="1"/>
    <col min="3836" max="3838" width="12" style="409" customWidth="1"/>
    <col min="3839" max="3842" width="14.44140625" style="409" customWidth="1"/>
    <col min="3843" max="3843" width="22" style="409" customWidth="1"/>
    <col min="3844" max="3844" width="68" style="409" customWidth="1"/>
    <col min="3845" max="3845" width="139.21875" style="409" customWidth="1"/>
    <col min="3846" max="3846" width="13.21875" style="409" bestFit="1" customWidth="1"/>
    <col min="3847" max="3847" width="10.21875" style="409" bestFit="1" customWidth="1"/>
    <col min="3848" max="3848" width="13.21875" style="409" bestFit="1" customWidth="1"/>
    <col min="3849" max="3849" width="9.21875" style="409"/>
    <col min="3850" max="3850" width="10.21875" style="409" bestFit="1" customWidth="1"/>
    <col min="3851" max="3851" width="9.21875" style="409"/>
    <col min="3852" max="3852" width="13.21875" style="409" bestFit="1" customWidth="1"/>
    <col min="3853" max="4077" width="9.21875" style="409"/>
    <col min="4078" max="4078" width="3.21875" style="409" customWidth="1"/>
    <col min="4079" max="4079" width="4.77734375" style="409" customWidth="1"/>
    <col min="4080" max="4080" width="49.77734375" style="409" customWidth="1"/>
    <col min="4081" max="4081" width="12" style="409" customWidth="1"/>
    <col min="4082" max="4084" width="10.77734375" style="409" customWidth="1"/>
    <col min="4085" max="4086" width="13.77734375" style="409" customWidth="1"/>
    <col min="4087" max="4089" width="10.77734375" style="409" customWidth="1"/>
    <col min="4090" max="4091" width="13.77734375" style="409" customWidth="1"/>
    <col min="4092" max="4094" width="12" style="409" customWidth="1"/>
    <col min="4095" max="4098" width="14.44140625" style="409" customWidth="1"/>
    <col min="4099" max="4099" width="22" style="409" customWidth="1"/>
    <col min="4100" max="4100" width="68" style="409" customWidth="1"/>
    <col min="4101" max="4101" width="139.21875" style="409" customWidth="1"/>
    <col min="4102" max="4102" width="13.21875" style="409" bestFit="1" customWidth="1"/>
    <col min="4103" max="4103" width="10.21875" style="409" bestFit="1" customWidth="1"/>
    <col min="4104" max="4104" width="13.21875" style="409" bestFit="1" customWidth="1"/>
    <col min="4105" max="4105" width="9.21875" style="409"/>
    <col min="4106" max="4106" width="10.21875" style="409" bestFit="1" customWidth="1"/>
    <col min="4107" max="4107" width="9.21875" style="409"/>
    <col min="4108" max="4108" width="13.21875" style="409" bestFit="1" customWidth="1"/>
    <col min="4109" max="4333" width="9.21875" style="409"/>
    <col min="4334" max="4334" width="3.21875" style="409" customWidth="1"/>
    <col min="4335" max="4335" width="4.77734375" style="409" customWidth="1"/>
    <col min="4336" max="4336" width="49.77734375" style="409" customWidth="1"/>
    <col min="4337" max="4337" width="12" style="409" customWidth="1"/>
    <col min="4338" max="4340" width="10.77734375" style="409" customWidth="1"/>
    <col min="4341" max="4342" width="13.77734375" style="409" customWidth="1"/>
    <col min="4343" max="4345" width="10.77734375" style="409" customWidth="1"/>
    <col min="4346" max="4347" width="13.77734375" style="409" customWidth="1"/>
    <col min="4348" max="4350" width="12" style="409" customWidth="1"/>
    <col min="4351" max="4354" width="14.44140625" style="409" customWidth="1"/>
    <col min="4355" max="4355" width="22" style="409" customWidth="1"/>
    <col min="4356" max="4356" width="68" style="409" customWidth="1"/>
    <col min="4357" max="4357" width="139.21875" style="409" customWidth="1"/>
    <col min="4358" max="4358" width="13.21875" style="409" bestFit="1" customWidth="1"/>
    <col min="4359" max="4359" width="10.21875" style="409" bestFit="1" customWidth="1"/>
    <col min="4360" max="4360" width="13.21875" style="409" bestFit="1" customWidth="1"/>
    <col min="4361" max="4361" width="9.21875" style="409"/>
    <col min="4362" max="4362" width="10.21875" style="409" bestFit="1" customWidth="1"/>
    <col min="4363" max="4363" width="9.21875" style="409"/>
    <col min="4364" max="4364" width="13.21875" style="409" bestFit="1" customWidth="1"/>
    <col min="4365" max="4589" width="9.21875" style="409"/>
    <col min="4590" max="4590" width="3.21875" style="409" customWidth="1"/>
    <col min="4591" max="4591" width="4.77734375" style="409" customWidth="1"/>
    <col min="4592" max="4592" width="49.77734375" style="409" customWidth="1"/>
    <col min="4593" max="4593" width="12" style="409" customWidth="1"/>
    <col min="4594" max="4596" width="10.77734375" style="409" customWidth="1"/>
    <col min="4597" max="4598" width="13.77734375" style="409" customWidth="1"/>
    <col min="4599" max="4601" width="10.77734375" style="409" customWidth="1"/>
    <col min="4602" max="4603" width="13.77734375" style="409" customWidth="1"/>
    <col min="4604" max="4606" width="12" style="409" customWidth="1"/>
    <col min="4607" max="4610" width="14.44140625" style="409" customWidth="1"/>
    <col min="4611" max="4611" width="22" style="409" customWidth="1"/>
    <col min="4612" max="4612" width="68" style="409" customWidth="1"/>
    <col min="4613" max="4613" width="139.21875" style="409" customWidth="1"/>
    <col min="4614" max="4614" width="13.21875" style="409" bestFit="1" customWidth="1"/>
    <col min="4615" max="4615" width="10.21875" style="409" bestFit="1" customWidth="1"/>
    <col min="4616" max="4616" width="13.21875" style="409" bestFit="1" customWidth="1"/>
    <col min="4617" max="4617" width="9.21875" style="409"/>
    <col min="4618" max="4618" width="10.21875" style="409" bestFit="1" customWidth="1"/>
    <col min="4619" max="4619" width="9.21875" style="409"/>
    <col min="4620" max="4620" width="13.21875" style="409" bestFit="1" customWidth="1"/>
    <col min="4621" max="4845" width="9.21875" style="409"/>
    <col min="4846" max="4846" width="3.21875" style="409" customWidth="1"/>
    <col min="4847" max="4847" width="4.77734375" style="409" customWidth="1"/>
    <col min="4848" max="4848" width="49.77734375" style="409" customWidth="1"/>
    <col min="4849" max="4849" width="12" style="409" customWidth="1"/>
    <col min="4850" max="4852" width="10.77734375" style="409" customWidth="1"/>
    <col min="4853" max="4854" width="13.77734375" style="409" customWidth="1"/>
    <col min="4855" max="4857" width="10.77734375" style="409" customWidth="1"/>
    <col min="4858" max="4859" width="13.77734375" style="409" customWidth="1"/>
    <col min="4860" max="4862" width="12" style="409" customWidth="1"/>
    <col min="4863" max="4866" width="14.44140625" style="409" customWidth="1"/>
    <col min="4867" max="4867" width="22" style="409" customWidth="1"/>
    <col min="4868" max="4868" width="68" style="409" customWidth="1"/>
    <col min="4869" max="4869" width="139.21875" style="409" customWidth="1"/>
    <col min="4870" max="4870" width="13.21875" style="409" bestFit="1" customWidth="1"/>
    <col min="4871" max="4871" width="10.21875" style="409" bestFit="1" customWidth="1"/>
    <col min="4872" max="4872" width="13.21875" style="409" bestFit="1" customWidth="1"/>
    <col min="4873" max="4873" width="9.21875" style="409"/>
    <col min="4874" max="4874" width="10.21875" style="409" bestFit="1" customWidth="1"/>
    <col min="4875" max="4875" width="9.21875" style="409"/>
    <col min="4876" max="4876" width="13.21875" style="409" bestFit="1" customWidth="1"/>
    <col min="4877" max="5101" width="9.21875" style="409"/>
    <col min="5102" max="5102" width="3.21875" style="409" customWidth="1"/>
    <col min="5103" max="5103" width="4.77734375" style="409" customWidth="1"/>
    <col min="5104" max="5104" width="49.77734375" style="409" customWidth="1"/>
    <col min="5105" max="5105" width="12" style="409" customWidth="1"/>
    <col min="5106" max="5108" width="10.77734375" style="409" customWidth="1"/>
    <col min="5109" max="5110" width="13.77734375" style="409" customWidth="1"/>
    <col min="5111" max="5113" width="10.77734375" style="409" customWidth="1"/>
    <col min="5114" max="5115" width="13.77734375" style="409" customWidth="1"/>
    <col min="5116" max="5118" width="12" style="409" customWidth="1"/>
    <col min="5119" max="5122" width="14.44140625" style="409" customWidth="1"/>
    <col min="5123" max="5123" width="22" style="409" customWidth="1"/>
    <col min="5124" max="5124" width="68" style="409" customWidth="1"/>
    <col min="5125" max="5125" width="139.21875" style="409" customWidth="1"/>
    <col min="5126" max="5126" width="13.21875" style="409" bestFit="1" customWidth="1"/>
    <col min="5127" max="5127" width="10.21875" style="409" bestFit="1" customWidth="1"/>
    <col min="5128" max="5128" width="13.21875" style="409" bestFit="1" customWidth="1"/>
    <col min="5129" max="5129" width="9.21875" style="409"/>
    <col min="5130" max="5130" width="10.21875" style="409" bestFit="1" customWidth="1"/>
    <col min="5131" max="5131" width="9.21875" style="409"/>
    <col min="5132" max="5132" width="13.21875" style="409" bestFit="1" customWidth="1"/>
    <col min="5133" max="5357" width="9.21875" style="409"/>
    <col min="5358" max="5358" width="3.21875" style="409" customWidth="1"/>
    <col min="5359" max="5359" width="4.77734375" style="409" customWidth="1"/>
    <col min="5360" max="5360" width="49.77734375" style="409" customWidth="1"/>
    <col min="5361" max="5361" width="12" style="409" customWidth="1"/>
    <col min="5362" max="5364" width="10.77734375" style="409" customWidth="1"/>
    <col min="5365" max="5366" width="13.77734375" style="409" customWidth="1"/>
    <col min="5367" max="5369" width="10.77734375" style="409" customWidth="1"/>
    <col min="5370" max="5371" width="13.77734375" style="409" customWidth="1"/>
    <col min="5372" max="5374" width="12" style="409" customWidth="1"/>
    <col min="5375" max="5378" width="14.44140625" style="409" customWidth="1"/>
    <col min="5379" max="5379" width="22" style="409" customWidth="1"/>
    <col min="5380" max="5380" width="68" style="409" customWidth="1"/>
    <col min="5381" max="5381" width="139.21875" style="409" customWidth="1"/>
    <col min="5382" max="5382" width="13.21875" style="409" bestFit="1" customWidth="1"/>
    <col min="5383" max="5383" width="10.21875" style="409" bestFit="1" customWidth="1"/>
    <col min="5384" max="5384" width="13.21875" style="409" bestFit="1" customWidth="1"/>
    <col min="5385" max="5385" width="9.21875" style="409"/>
    <col min="5386" max="5386" width="10.21875" style="409" bestFit="1" customWidth="1"/>
    <col min="5387" max="5387" width="9.21875" style="409"/>
    <col min="5388" max="5388" width="13.21875" style="409" bestFit="1" customWidth="1"/>
    <col min="5389" max="5613" width="9.21875" style="409"/>
    <col min="5614" max="5614" width="3.21875" style="409" customWidth="1"/>
    <col min="5615" max="5615" width="4.77734375" style="409" customWidth="1"/>
    <col min="5616" max="5616" width="49.77734375" style="409" customWidth="1"/>
    <col min="5617" max="5617" width="12" style="409" customWidth="1"/>
    <col min="5618" max="5620" width="10.77734375" style="409" customWidth="1"/>
    <col min="5621" max="5622" width="13.77734375" style="409" customWidth="1"/>
    <col min="5623" max="5625" width="10.77734375" style="409" customWidth="1"/>
    <col min="5626" max="5627" width="13.77734375" style="409" customWidth="1"/>
    <col min="5628" max="5630" width="12" style="409" customWidth="1"/>
    <col min="5631" max="5634" width="14.44140625" style="409" customWidth="1"/>
    <col min="5635" max="5635" width="22" style="409" customWidth="1"/>
    <col min="5636" max="5636" width="68" style="409" customWidth="1"/>
    <col min="5637" max="5637" width="139.21875" style="409" customWidth="1"/>
    <col min="5638" max="5638" width="13.21875" style="409" bestFit="1" customWidth="1"/>
    <col min="5639" max="5639" width="10.21875" style="409" bestFit="1" customWidth="1"/>
    <col min="5640" max="5640" width="13.21875" style="409" bestFit="1" customWidth="1"/>
    <col min="5641" max="5641" width="9.21875" style="409"/>
    <col min="5642" max="5642" width="10.21875" style="409" bestFit="1" customWidth="1"/>
    <col min="5643" max="5643" width="9.21875" style="409"/>
    <col min="5644" max="5644" width="13.21875" style="409" bestFit="1" customWidth="1"/>
    <col min="5645" max="5869" width="9.21875" style="409"/>
    <col min="5870" max="5870" width="3.21875" style="409" customWidth="1"/>
    <col min="5871" max="5871" width="4.77734375" style="409" customWidth="1"/>
    <col min="5872" max="5872" width="49.77734375" style="409" customWidth="1"/>
    <col min="5873" max="5873" width="12" style="409" customWidth="1"/>
    <col min="5874" max="5876" width="10.77734375" style="409" customWidth="1"/>
    <col min="5877" max="5878" width="13.77734375" style="409" customWidth="1"/>
    <col min="5879" max="5881" width="10.77734375" style="409" customWidth="1"/>
    <col min="5882" max="5883" width="13.77734375" style="409" customWidth="1"/>
    <col min="5884" max="5886" width="12" style="409" customWidth="1"/>
    <col min="5887" max="5890" width="14.44140625" style="409" customWidth="1"/>
    <col min="5891" max="5891" width="22" style="409" customWidth="1"/>
    <col min="5892" max="5892" width="68" style="409" customWidth="1"/>
    <col min="5893" max="5893" width="139.21875" style="409" customWidth="1"/>
    <col min="5894" max="5894" width="13.21875" style="409" bestFit="1" customWidth="1"/>
    <col min="5895" max="5895" width="10.21875" style="409" bestFit="1" customWidth="1"/>
    <col min="5896" max="5896" width="13.21875" style="409" bestFit="1" customWidth="1"/>
    <col min="5897" max="5897" width="9.21875" style="409"/>
    <col min="5898" max="5898" width="10.21875" style="409" bestFit="1" customWidth="1"/>
    <col min="5899" max="5899" width="9.21875" style="409"/>
    <col min="5900" max="5900" width="13.21875" style="409" bestFit="1" customWidth="1"/>
    <col min="5901" max="6125" width="9.21875" style="409"/>
    <col min="6126" max="6126" width="3.21875" style="409" customWidth="1"/>
    <col min="6127" max="6127" width="4.77734375" style="409" customWidth="1"/>
    <col min="6128" max="6128" width="49.77734375" style="409" customWidth="1"/>
    <col min="6129" max="6129" width="12" style="409" customWidth="1"/>
    <col min="6130" max="6132" width="10.77734375" style="409" customWidth="1"/>
    <col min="6133" max="6134" width="13.77734375" style="409" customWidth="1"/>
    <col min="6135" max="6137" width="10.77734375" style="409" customWidth="1"/>
    <col min="6138" max="6139" width="13.77734375" style="409" customWidth="1"/>
    <col min="6140" max="6142" width="12" style="409" customWidth="1"/>
    <col min="6143" max="6146" width="14.44140625" style="409" customWidth="1"/>
    <col min="6147" max="6147" width="22" style="409" customWidth="1"/>
    <col min="6148" max="6148" width="68" style="409" customWidth="1"/>
    <col min="6149" max="6149" width="139.21875" style="409" customWidth="1"/>
    <col min="6150" max="6150" width="13.21875" style="409" bestFit="1" customWidth="1"/>
    <col min="6151" max="6151" width="10.21875" style="409" bestFit="1" customWidth="1"/>
    <col min="6152" max="6152" width="13.21875" style="409" bestFit="1" customWidth="1"/>
    <col min="6153" max="6153" width="9.21875" style="409"/>
    <col min="6154" max="6154" width="10.21875" style="409" bestFit="1" customWidth="1"/>
    <col min="6155" max="6155" width="9.21875" style="409"/>
    <col min="6156" max="6156" width="13.21875" style="409" bestFit="1" customWidth="1"/>
    <col min="6157" max="6381" width="9.21875" style="409"/>
    <col min="6382" max="6382" width="3.21875" style="409" customWidth="1"/>
    <col min="6383" max="6383" width="4.77734375" style="409" customWidth="1"/>
    <col min="6384" max="6384" width="49.77734375" style="409" customWidth="1"/>
    <col min="6385" max="6385" width="12" style="409" customWidth="1"/>
    <col min="6386" max="6388" width="10.77734375" style="409" customWidth="1"/>
    <col min="6389" max="6390" width="13.77734375" style="409" customWidth="1"/>
    <col min="6391" max="6393" width="10.77734375" style="409" customWidth="1"/>
    <col min="6394" max="6395" width="13.77734375" style="409" customWidth="1"/>
    <col min="6396" max="6398" width="12" style="409" customWidth="1"/>
    <col min="6399" max="6402" width="14.44140625" style="409" customWidth="1"/>
    <col min="6403" max="6403" width="22" style="409" customWidth="1"/>
    <col min="6404" max="6404" width="68" style="409" customWidth="1"/>
    <col min="6405" max="6405" width="139.21875" style="409" customWidth="1"/>
    <col min="6406" max="6406" width="13.21875" style="409" bestFit="1" customWidth="1"/>
    <col min="6407" max="6407" width="10.21875" style="409" bestFit="1" customWidth="1"/>
    <col min="6408" max="6408" width="13.21875" style="409" bestFit="1" customWidth="1"/>
    <col min="6409" max="6409" width="9.21875" style="409"/>
    <col min="6410" max="6410" width="10.21875" style="409" bestFit="1" customWidth="1"/>
    <col min="6411" max="6411" width="9.21875" style="409"/>
    <col min="6412" max="6412" width="13.21875" style="409" bestFit="1" customWidth="1"/>
    <col min="6413" max="6637" width="9.21875" style="409"/>
    <col min="6638" max="6638" width="3.21875" style="409" customWidth="1"/>
    <col min="6639" max="6639" width="4.77734375" style="409" customWidth="1"/>
    <col min="6640" max="6640" width="49.77734375" style="409" customWidth="1"/>
    <col min="6641" max="6641" width="12" style="409" customWidth="1"/>
    <col min="6642" max="6644" width="10.77734375" style="409" customWidth="1"/>
    <col min="6645" max="6646" width="13.77734375" style="409" customWidth="1"/>
    <col min="6647" max="6649" width="10.77734375" style="409" customWidth="1"/>
    <col min="6650" max="6651" width="13.77734375" style="409" customWidth="1"/>
    <col min="6652" max="6654" width="12" style="409" customWidth="1"/>
    <col min="6655" max="6658" width="14.44140625" style="409" customWidth="1"/>
    <col min="6659" max="6659" width="22" style="409" customWidth="1"/>
    <col min="6660" max="6660" width="68" style="409" customWidth="1"/>
    <col min="6661" max="6661" width="139.21875" style="409" customWidth="1"/>
    <col min="6662" max="6662" width="13.21875" style="409" bestFit="1" customWidth="1"/>
    <col min="6663" max="6663" width="10.21875" style="409" bestFit="1" customWidth="1"/>
    <col min="6664" max="6664" width="13.21875" style="409" bestFit="1" customWidth="1"/>
    <col min="6665" max="6665" width="9.21875" style="409"/>
    <col min="6666" max="6666" width="10.21875" style="409" bestFit="1" customWidth="1"/>
    <col min="6667" max="6667" width="9.21875" style="409"/>
    <col min="6668" max="6668" width="13.21875" style="409" bestFit="1" customWidth="1"/>
    <col min="6669" max="6893" width="9.21875" style="409"/>
    <col min="6894" max="6894" width="3.21875" style="409" customWidth="1"/>
    <col min="6895" max="6895" width="4.77734375" style="409" customWidth="1"/>
    <col min="6896" max="6896" width="49.77734375" style="409" customWidth="1"/>
    <col min="6897" max="6897" width="12" style="409" customWidth="1"/>
    <col min="6898" max="6900" width="10.77734375" style="409" customWidth="1"/>
    <col min="6901" max="6902" width="13.77734375" style="409" customWidth="1"/>
    <col min="6903" max="6905" width="10.77734375" style="409" customWidth="1"/>
    <col min="6906" max="6907" width="13.77734375" style="409" customWidth="1"/>
    <col min="6908" max="6910" width="12" style="409" customWidth="1"/>
    <col min="6911" max="6914" width="14.44140625" style="409" customWidth="1"/>
    <col min="6915" max="6915" width="22" style="409" customWidth="1"/>
    <col min="6916" max="6916" width="68" style="409" customWidth="1"/>
    <col min="6917" max="6917" width="139.21875" style="409" customWidth="1"/>
    <col min="6918" max="6918" width="13.21875" style="409" bestFit="1" customWidth="1"/>
    <col min="6919" max="6919" width="10.21875" style="409" bestFit="1" customWidth="1"/>
    <col min="6920" max="6920" width="13.21875" style="409" bestFit="1" customWidth="1"/>
    <col min="6921" max="6921" width="9.21875" style="409"/>
    <col min="6922" max="6922" width="10.21875" style="409" bestFit="1" customWidth="1"/>
    <col min="6923" max="6923" width="9.21875" style="409"/>
    <col min="6924" max="6924" width="13.21875" style="409" bestFit="1" customWidth="1"/>
    <col min="6925" max="7149" width="9.21875" style="409"/>
    <col min="7150" max="7150" width="3.21875" style="409" customWidth="1"/>
    <col min="7151" max="7151" width="4.77734375" style="409" customWidth="1"/>
    <col min="7152" max="7152" width="49.77734375" style="409" customWidth="1"/>
    <col min="7153" max="7153" width="12" style="409" customWidth="1"/>
    <col min="7154" max="7156" width="10.77734375" style="409" customWidth="1"/>
    <col min="7157" max="7158" width="13.77734375" style="409" customWidth="1"/>
    <col min="7159" max="7161" width="10.77734375" style="409" customWidth="1"/>
    <col min="7162" max="7163" width="13.77734375" style="409" customWidth="1"/>
    <col min="7164" max="7166" width="12" style="409" customWidth="1"/>
    <col min="7167" max="7170" width="14.44140625" style="409" customWidth="1"/>
    <col min="7171" max="7171" width="22" style="409" customWidth="1"/>
    <col min="7172" max="7172" width="68" style="409" customWidth="1"/>
    <col min="7173" max="7173" width="139.21875" style="409" customWidth="1"/>
    <col min="7174" max="7174" width="13.21875" style="409" bestFit="1" customWidth="1"/>
    <col min="7175" max="7175" width="10.21875" style="409" bestFit="1" customWidth="1"/>
    <col min="7176" max="7176" width="13.21875" style="409" bestFit="1" customWidth="1"/>
    <col min="7177" max="7177" width="9.21875" style="409"/>
    <col min="7178" max="7178" width="10.21875" style="409" bestFit="1" customWidth="1"/>
    <col min="7179" max="7179" width="9.21875" style="409"/>
    <col min="7180" max="7180" width="13.21875" style="409" bestFit="1" customWidth="1"/>
    <col min="7181" max="7405" width="9.21875" style="409"/>
    <col min="7406" max="7406" width="3.21875" style="409" customWidth="1"/>
    <col min="7407" max="7407" width="4.77734375" style="409" customWidth="1"/>
    <col min="7408" max="7408" width="49.77734375" style="409" customWidth="1"/>
    <col min="7409" max="7409" width="12" style="409" customWidth="1"/>
    <col min="7410" max="7412" width="10.77734375" style="409" customWidth="1"/>
    <col min="7413" max="7414" width="13.77734375" style="409" customWidth="1"/>
    <col min="7415" max="7417" width="10.77734375" style="409" customWidth="1"/>
    <col min="7418" max="7419" width="13.77734375" style="409" customWidth="1"/>
    <col min="7420" max="7422" width="12" style="409" customWidth="1"/>
    <col min="7423" max="7426" width="14.44140625" style="409" customWidth="1"/>
    <col min="7427" max="7427" width="22" style="409" customWidth="1"/>
    <col min="7428" max="7428" width="68" style="409" customWidth="1"/>
    <col min="7429" max="7429" width="139.21875" style="409" customWidth="1"/>
    <col min="7430" max="7430" width="13.21875" style="409" bestFit="1" customWidth="1"/>
    <col min="7431" max="7431" width="10.21875" style="409" bestFit="1" customWidth="1"/>
    <col min="7432" max="7432" width="13.21875" style="409" bestFit="1" customWidth="1"/>
    <col min="7433" max="7433" width="9.21875" style="409"/>
    <col min="7434" max="7434" width="10.21875" style="409" bestFit="1" customWidth="1"/>
    <col min="7435" max="7435" width="9.21875" style="409"/>
    <col min="7436" max="7436" width="13.21875" style="409" bestFit="1" customWidth="1"/>
    <col min="7437" max="7661" width="9.21875" style="409"/>
    <col min="7662" max="7662" width="3.21875" style="409" customWidth="1"/>
    <col min="7663" max="7663" width="4.77734375" style="409" customWidth="1"/>
    <col min="7664" max="7664" width="49.77734375" style="409" customWidth="1"/>
    <col min="7665" max="7665" width="12" style="409" customWidth="1"/>
    <col min="7666" max="7668" width="10.77734375" style="409" customWidth="1"/>
    <col min="7669" max="7670" width="13.77734375" style="409" customWidth="1"/>
    <col min="7671" max="7673" width="10.77734375" style="409" customWidth="1"/>
    <col min="7674" max="7675" width="13.77734375" style="409" customWidth="1"/>
    <col min="7676" max="7678" width="12" style="409" customWidth="1"/>
    <col min="7679" max="7682" width="14.44140625" style="409" customWidth="1"/>
    <col min="7683" max="7683" width="22" style="409" customWidth="1"/>
    <col min="7684" max="7684" width="68" style="409" customWidth="1"/>
    <col min="7685" max="7685" width="139.21875" style="409" customWidth="1"/>
    <col min="7686" max="7686" width="13.21875" style="409" bestFit="1" customWidth="1"/>
    <col min="7687" max="7687" width="10.21875" style="409" bestFit="1" customWidth="1"/>
    <col min="7688" max="7688" width="13.21875" style="409" bestFit="1" customWidth="1"/>
    <col min="7689" max="7689" width="9.21875" style="409"/>
    <col min="7690" max="7690" width="10.21875" style="409" bestFit="1" customWidth="1"/>
    <col min="7691" max="7691" width="9.21875" style="409"/>
    <col min="7692" max="7692" width="13.21875" style="409" bestFit="1" customWidth="1"/>
    <col min="7693" max="7917" width="9.21875" style="409"/>
    <col min="7918" max="7918" width="3.21875" style="409" customWidth="1"/>
    <col min="7919" max="7919" width="4.77734375" style="409" customWidth="1"/>
    <col min="7920" max="7920" width="49.77734375" style="409" customWidth="1"/>
    <col min="7921" max="7921" width="12" style="409" customWidth="1"/>
    <col min="7922" max="7924" width="10.77734375" style="409" customWidth="1"/>
    <col min="7925" max="7926" width="13.77734375" style="409" customWidth="1"/>
    <col min="7927" max="7929" width="10.77734375" style="409" customWidth="1"/>
    <col min="7930" max="7931" width="13.77734375" style="409" customWidth="1"/>
    <col min="7932" max="7934" width="12" style="409" customWidth="1"/>
    <col min="7935" max="7938" width="14.44140625" style="409" customWidth="1"/>
    <col min="7939" max="7939" width="22" style="409" customWidth="1"/>
    <col min="7940" max="7940" width="68" style="409" customWidth="1"/>
    <col min="7941" max="7941" width="139.21875" style="409" customWidth="1"/>
    <col min="7942" max="7942" width="13.21875" style="409" bestFit="1" customWidth="1"/>
    <col min="7943" max="7943" width="10.21875" style="409" bestFit="1" customWidth="1"/>
    <col min="7944" max="7944" width="13.21875" style="409" bestFit="1" customWidth="1"/>
    <col min="7945" max="7945" width="9.21875" style="409"/>
    <col min="7946" max="7946" width="10.21875" style="409" bestFit="1" customWidth="1"/>
    <col min="7947" max="7947" width="9.21875" style="409"/>
    <col min="7948" max="7948" width="13.21875" style="409" bestFit="1" customWidth="1"/>
    <col min="7949" max="8173" width="9.21875" style="409"/>
    <col min="8174" max="8174" width="3.21875" style="409" customWidth="1"/>
    <col min="8175" max="8175" width="4.77734375" style="409" customWidth="1"/>
    <col min="8176" max="8176" width="49.77734375" style="409" customWidth="1"/>
    <col min="8177" max="8177" width="12" style="409" customWidth="1"/>
    <col min="8178" max="8180" width="10.77734375" style="409" customWidth="1"/>
    <col min="8181" max="8182" width="13.77734375" style="409" customWidth="1"/>
    <col min="8183" max="8185" width="10.77734375" style="409" customWidth="1"/>
    <col min="8186" max="8187" width="13.77734375" style="409" customWidth="1"/>
    <col min="8188" max="8190" width="12" style="409" customWidth="1"/>
    <col min="8191" max="8194" width="14.44140625" style="409" customWidth="1"/>
    <col min="8195" max="8195" width="22" style="409" customWidth="1"/>
    <col min="8196" max="8196" width="68" style="409" customWidth="1"/>
    <col min="8197" max="8197" width="139.21875" style="409" customWidth="1"/>
    <col min="8198" max="8198" width="13.21875" style="409" bestFit="1" customWidth="1"/>
    <col min="8199" max="8199" width="10.21875" style="409" bestFit="1" customWidth="1"/>
    <col min="8200" max="8200" width="13.21875" style="409" bestFit="1" customWidth="1"/>
    <col min="8201" max="8201" width="9.21875" style="409"/>
    <col min="8202" max="8202" width="10.21875" style="409" bestFit="1" customWidth="1"/>
    <col min="8203" max="8203" width="9.21875" style="409"/>
    <col min="8204" max="8204" width="13.21875" style="409" bestFit="1" customWidth="1"/>
    <col min="8205" max="8429" width="9.21875" style="409"/>
    <col min="8430" max="8430" width="3.21875" style="409" customWidth="1"/>
    <col min="8431" max="8431" width="4.77734375" style="409" customWidth="1"/>
    <col min="8432" max="8432" width="49.77734375" style="409" customWidth="1"/>
    <col min="8433" max="8433" width="12" style="409" customWidth="1"/>
    <col min="8434" max="8436" width="10.77734375" style="409" customWidth="1"/>
    <col min="8437" max="8438" width="13.77734375" style="409" customWidth="1"/>
    <col min="8439" max="8441" width="10.77734375" style="409" customWidth="1"/>
    <col min="8442" max="8443" width="13.77734375" style="409" customWidth="1"/>
    <col min="8444" max="8446" width="12" style="409" customWidth="1"/>
    <col min="8447" max="8450" width="14.44140625" style="409" customWidth="1"/>
    <col min="8451" max="8451" width="22" style="409" customWidth="1"/>
    <col min="8452" max="8452" width="68" style="409" customWidth="1"/>
    <col min="8453" max="8453" width="139.21875" style="409" customWidth="1"/>
    <col min="8454" max="8454" width="13.21875" style="409" bestFit="1" customWidth="1"/>
    <col min="8455" max="8455" width="10.21875" style="409" bestFit="1" customWidth="1"/>
    <col min="8456" max="8456" width="13.21875" style="409" bestFit="1" customWidth="1"/>
    <col min="8457" max="8457" width="9.21875" style="409"/>
    <col min="8458" max="8458" width="10.21875" style="409" bestFit="1" customWidth="1"/>
    <col min="8459" max="8459" width="9.21875" style="409"/>
    <col min="8460" max="8460" width="13.21875" style="409" bestFit="1" customWidth="1"/>
    <col min="8461" max="8685" width="9.21875" style="409"/>
    <col min="8686" max="8686" width="3.21875" style="409" customWidth="1"/>
    <col min="8687" max="8687" width="4.77734375" style="409" customWidth="1"/>
    <col min="8688" max="8688" width="49.77734375" style="409" customWidth="1"/>
    <col min="8689" max="8689" width="12" style="409" customWidth="1"/>
    <col min="8690" max="8692" width="10.77734375" style="409" customWidth="1"/>
    <col min="8693" max="8694" width="13.77734375" style="409" customWidth="1"/>
    <col min="8695" max="8697" width="10.77734375" style="409" customWidth="1"/>
    <col min="8698" max="8699" width="13.77734375" style="409" customWidth="1"/>
    <col min="8700" max="8702" width="12" style="409" customWidth="1"/>
    <col min="8703" max="8706" width="14.44140625" style="409" customWidth="1"/>
    <col min="8707" max="8707" width="22" style="409" customWidth="1"/>
    <col min="8708" max="8708" width="68" style="409" customWidth="1"/>
    <col min="8709" max="8709" width="139.21875" style="409" customWidth="1"/>
    <col min="8710" max="8710" width="13.21875" style="409" bestFit="1" customWidth="1"/>
    <col min="8711" max="8711" width="10.21875" style="409" bestFit="1" customWidth="1"/>
    <col min="8712" max="8712" width="13.21875" style="409" bestFit="1" customWidth="1"/>
    <col min="8713" max="8713" width="9.21875" style="409"/>
    <col min="8714" max="8714" width="10.21875" style="409" bestFit="1" customWidth="1"/>
    <col min="8715" max="8715" width="9.21875" style="409"/>
    <col min="8716" max="8716" width="13.21875" style="409" bestFit="1" customWidth="1"/>
    <col min="8717" max="8941" width="9.21875" style="409"/>
    <col min="8942" max="8942" width="3.21875" style="409" customWidth="1"/>
    <col min="8943" max="8943" width="4.77734375" style="409" customWidth="1"/>
    <col min="8944" max="8944" width="49.77734375" style="409" customWidth="1"/>
    <col min="8945" max="8945" width="12" style="409" customWidth="1"/>
    <col min="8946" max="8948" width="10.77734375" style="409" customWidth="1"/>
    <col min="8949" max="8950" width="13.77734375" style="409" customWidth="1"/>
    <col min="8951" max="8953" width="10.77734375" style="409" customWidth="1"/>
    <col min="8954" max="8955" width="13.77734375" style="409" customWidth="1"/>
    <col min="8956" max="8958" width="12" style="409" customWidth="1"/>
    <col min="8959" max="8962" width="14.44140625" style="409" customWidth="1"/>
    <col min="8963" max="8963" width="22" style="409" customWidth="1"/>
    <col min="8964" max="8964" width="68" style="409" customWidth="1"/>
    <col min="8965" max="8965" width="139.21875" style="409" customWidth="1"/>
    <col min="8966" max="8966" width="13.21875" style="409" bestFit="1" customWidth="1"/>
    <col min="8967" max="8967" width="10.21875" style="409" bestFit="1" customWidth="1"/>
    <col min="8968" max="8968" width="13.21875" style="409" bestFit="1" customWidth="1"/>
    <col min="8969" max="8969" width="9.21875" style="409"/>
    <col min="8970" max="8970" width="10.21875" style="409" bestFit="1" customWidth="1"/>
    <col min="8971" max="8971" width="9.21875" style="409"/>
    <col min="8972" max="8972" width="13.21875" style="409" bestFit="1" customWidth="1"/>
    <col min="8973" max="9197" width="9.21875" style="409"/>
    <col min="9198" max="9198" width="3.21875" style="409" customWidth="1"/>
    <col min="9199" max="9199" width="4.77734375" style="409" customWidth="1"/>
    <col min="9200" max="9200" width="49.77734375" style="409" customWidth="1"/>
    <col min="9201" max="9201" width="12" style="409" customWidth="1"/>
    <col min="9202" max="9204" width="10.77734375" style="409" customWidth="1"/>
    <col min="9205" max="9206" width="13.77734375" style="409" customWidth="1"/>
    <col min="9207" max="9209" width="10.77734375" style="409" customWidth="1"/>
    <col min="9210" max="9211" width="13.77734375" style="409" customWidth="1"/>
    <col min="9212" max="9214" width="12" style="409" customWidth="1"/>
    <col min="9215" max="9218" width="14.44140625" style="409" customWidth="1"/>
    <col min="9219" max="9219" width="22" style="409" customWidth="1"/>
    <col min="9220" max="9220" width="68" style="409" customWidth="1"/>
    <col min="9221" max="9221" width="139.21875" style="409" customWidth="1"/>
    <col min="9222" max="9222" width="13.21875" style="409" bestFit="1" customWidth="1"/>
    <col min="9223" max="9223" width="10.21875" style="409" bestFit="1" customWidth="1"/>
    <col min="9224" max="9224" width="13.21875" style="409" bestFit="1" customWidth="1"/>
    <col min="9225" max="9225" width="9.21875" style="409"/>
    <col min="9226" max="9226" width="10.21875" style="409" bestFit="1" customWidth="1"/>
    <col min="9227" max="9227" width="9.21875" style="409"/>
    <col min="9228" max="9228" width="13.21875" style="409" bestFit="1" customWidth="1"/>
    <col min="9229" max="9453" width="9.21875" style="409"/>
    <col min="9454" max="9454" width="3.21875" style="409" customWidth="1"/>
    <col min="9455" max="9455" width="4.77734375" style="409" customWidth="1"/>
    <col min="9456" max="9456" width="49.77734375" style="409" customWidth="1"/>
    <col min="9457" max="9457" width="12" style="409" customWidth="1"/>
    <col min="9458" max="9460" width="10.77734375" style="409" customWidth="1"/>
    <col min="9461" max="9462" width="13.77734375" style="409" customWidth="1"/>
    <col min="9463" max="9465" width="10.77734375" style="409" customWidth="1"/>
    <col min="9466" max="9467" width="13.77734375" style="409" customWidth="1"/>
    <col min="9468" max="9470" width="12" style="409" customWidth="1"/>
    <col min="9471" max="9474" width="14.44140625" style="409" customWidth="1"/>
    <col min="9475" max="9475" width="22" style="409" customWidth="1"/>
    <col min="9476" max="9476" width="68" style="409" customWidth="1"/>
    <col min="9477" max="9477" width="139.21875" style="409" customWidth="1"/>
    <col min="9478" max="9478" width="13.21875" style="409" bestFit="1" customWidth="1"/>
    <col min="9479" max="9479" width="10.21875" style="409" bestFit="1" customWidth="1"/>
    <col min="9480" max="9480" width="13.21875" style="409" bestFit="1" customWidth="1"/>
    <col min="9481" max="9481" width="9.21875" style="409"/>
    <col min="9482" max="9482" width="10.21875" style="409" bestFit="1" customWidth="1"/>
    <col min="9483" max="9483" width="9.21875" style="409"/>
    <col min="9484" max="9484" width="13.21875" style="409" bestFit="1" customWidth="1"/>
    <col min="9485" max="9709" width="9.21875" style="409"/>
    <col min="9710" max="9710" width="3.21875" style="409" customWidth="1"/>
    <col min="9711" max="9711" width="4.77734375" style="409" customWidth="1"/>
    <col min="9712" max="9712" width="49.77734375" style="409" customWidth="1"/>
    <col min="9713" max="9713" width="12" style="409" customWidth="1"/>
    <col min="9714" max="9716" width="10.77734375" style="409" customWidth="1"/>
    <col min="9717" max="9718" width="13.77734375" style="409" customWidth="1"/>
    <col min="9719" max="9721" width="10.77734375" style="409" customWidth="1"/>
    <col min="9722" max="9723" width="13.77734375" style="409" customWidth="1"/>
    <col min="9724" max="9726" width="12" style="409" customWidth="1"/>
    <col min="9727" max="9730" width="14.44140625" style="409" customWidth="1"/>
    <col min="9731" max="9731" width="22" style="409" customWidth="1"/>
    <col min="9732" max="9732" width="68" style="409" customWidth="1"/>
    <col min="9733" max="9733" width="139.21875" style="409" customWidth="1"/>
    <col min="9734" max="9734" width="13.21875" style="409" bestFit="1" customWidth="1"/>
    <col min="9735" max="9735" width="10.21875" style="409" bestFit="1" customWidth="1"/>
    <col min="9736" max="9736" width="13.21875" style="409" bestFit="1" customWidth="1"/>
    <col min="9737" max="9737" width="9.21875" style="409"/>
    <col min="9738" max="9738" width="10.21875" style="409" bestFit="1" customWidth="1"/>
    <col min="9739" max="9739" width="9.21875" style="409"/>
    <col min="9740" max="9740" width="13.21875" style="409" bestFit="1" customWidth="1"/>
    <col min="9741" max="9965" width="9.21875" style="409"/>
    <col min="9966" max="9966" width="3.21875" style="409" customWidth="1"/>
    <col min="9967" max="9967" width="4.77734375" style="409" customWidth="1"/>
    <col min="9968" max="9968" width="49.77734375" style="409" customWidth="1"/>
    <col min="9969" max="9969" width="12" style="409" customWidth="1"/>
    <col min="9970" max="9972" width="10.77734375" style="409" customWidth="1"/>
    <col min="9973" max="9974" width="13.77734375" style="409" customWidth="1"/>
    <col min="9975" max="9977" width="10.77734375" style="409" customWidth="1"/>
    <col min="9978" max="9979" width="13.77734375" style="409" customWidth="1"/>
    <col min="9980" max="9982" width="12" style="409" customWidth="1"/>
    <col min="9983" max="9986" width="14.44140625" style="409" customWidth="1"/>
    <col min="9987" max="9987" width="22" style="409" customWidth="1"/>
    <col min="9988" max="9988" width="68" style="409" customWidth="1"/>
    <col min="9989" max="9989" width="139.21875" style="409" customWidth="1"/>
    <col min="9990" max="9990" width="13.21875" style="409" bestFit="1" customWidth="1"/>
    <col min="9991" max="9991" width="10.21875" style="409" bestFit="1" customWidth="1"/>
    <col min="9992" max="9992" width="13.21875" style="409" bestFit="1" customWidth="1"/>
    <col min="9993" max="9993" width="9.21875" style="409"/>
    <col min="9994" max="9994" width="10.21875" style="409" bestFit="1" customWidth="1"/>
    <col min="9995" max="9995" width="9.21875" style="409"/>
    <col min="9996" max="9996" width="13.21875" style="409" bestFit="1" customWidth="1"/>
    <col min="9997" max="10221" width="9.21875" style="409"/>
    <col min="10222" max="10222" width="3.21875" style="409" customWidth="1"/>
    <col min="10223" max="10223" width="4.77734375" style="409" customWidth="1"/>
    <col min="10224" max="10224" width="49.77734375" style="409" customWidth="1"/>
    <col min="10225" max="10225" width="12" style="409" customWidth="1"/>
    <col min="10226" max="10228" width="10.77734375" style="409" customWidth="1"/>
    <col min="10229" max="10230" width="13.77734375" style="409" customWidth="1"/>
    <col min="10231" max="10233" width="10.77734375" style="409" customWidth="1"/>
    <col min="10234" max="10235" width="13.77734375" style="409" customWidth="1"/>
    <col min="10236" max="10238" width="12" style="409" customWidth="1"/>
    <col min="10239" max="10242" width="14.44140625" style="409" customWidth="1"/>
    <col min="10243" max="10243" width="22" style="409" customWidth="1"/>
    <col min="10244" max="10244" width="68" style="409" customWidth="1"/>
    <col min="10245" max="10245" width="139.21875" style="409" customWidth="1"/>
    <col min="10246" max="10246" width="13.21875" style="409" bestFit="1" customWidth="1"/>
    <col min="10247" max="10247" width="10.21875" style="409" bestFit="1" customWidth="1"/>
    <col min="10248" max="10248" width="13.21875" style="409" bestFit="1" customWidth="1"/>
    <col min="10249" max="10249" width="9.21875" style="409"/>
    <col min="10250" max="10250" width="10.21875" style="409" bestFit="1" customWidth="1"/>
    <col min="10251" max="10251" width="9.21875" style="409"/>
    <col min="10252" max="10252" width="13.21875" style="409" bestFit="1" customWidth="1"/>
    <col min="10253" max="10477" width="9.21875" style="409"/>
    <col min="10478" max="10478" width="3.21875" style="409" customWidth="1"/>
    <col min="10479" max="10479" width="4.77734375" style="409" customWidth="1"/>
    <col min="10480" max="10480" width="49.77734375" style="409" customWidth="1"/>
    <col min="10481" max="10481" width="12" style="409" customWidth="1"/>
    <col min="10482" max="10484" width="10.77734375" style="409" customWidth="1"/>
    <col min="10485" max="10486" width="13.77734375" style="409" customWidth="1"/>
    <col min="10487" max="10489" width="10.77734375" style="409" customWidth="1"/>
    <col min="10490" max="10491" width="13.77734375" style="409" customWidth="1"/>
    <col min="10492" max="10494" width="12" style="409" customWidth="1"/>
    <col min="10495" max="10498" width="14.44140625" style="409" customWidth="1"/>
    <col min="10499" max="10499" width="22" style="409" customWidth="1"/>
    <col min="10500" max="10500" width="68" style="409" customWidth="1"/>
    <col min="10501" max="10501" width="139.21875" style="409" customWidth="1"/>
    <col min="10502" max="10502" width="13.21875" style="409" bestFit="1" customWidth="1"/>
    <col min="10503" max="10503" width="10.21875" style="409" bestFit="1" customWidth="1"/>
    <col min="10504" max="10504" width="13.21875" style="409" bestFit="1" customWidth="1"/>
    <col min="10505" max="10505" width="9.21875" style="409"/>
    <col min="10506" max="10506" width="10.21875" style="409" bestFit="1" customWidth="1"/>
    <col min="10507" max="10507" width="9.21875" style="409"/>
    <col min="10508" max="10508" width="13.21875" style="409" bestFit="1" customWidth="1"/>
    <col min="10509" max="10733" width="9.21875" style="409"/>
    <col min="10734" max="10734" width="3.21875" style="409" customWidth="1"/>
    <col min="10735" max="10735" width="4.77734375" style="409" customWidth="1"/>
    <col min="10736" max="10736" width="49.77734375" style="409" customWidth="1"/>
    <col min="10737" max="10737" width="12" style="409" customWidth="1"/>
    <col min="10738" max="10740" width="10.77734375" style="409" customWidth="1"/>
    <col min="10741" max="10742" width="13.77734375" style="409" customWidth="1"/>
    <col min="10743" max="10745" width="10.77734375" style="409" customWidth="1"/>
    <col min="10746" max="10747" width="13.77734375" style="409" customWidth="1"/>
    <col min="10748" max="10750" width="12" style="409" customWidth="1"/>
    <col min="10751" max="10754" width="14.44140625" style="409" customWidth="1"/>
    <col min="10755" max="10755" width="22" style="409" customWidth="1"/>
    <col min="10756" max="10756" width="68" style="409" customWidth="1"/>
    <col min="10757" max="10757" width="139.21875" style="409" customWidth="1"/>
    <col min="10758" max="10758" width="13.21875" style="409" bestFit="1" customWidth="1"/>
    <col min="10759" max="10759" width="10.21875" style="409" bestFit="1" customWidth="1"/>
    <col min="10760" max="10760" width="13.21875" style="409" bestFit="1" customWidth="1"/>
    <col min="10761" max="10761" width="9.21875" style="409"/>
    <col min="10762" max="10762" width="10.21875" style="409" bestFit="1" customWidth="1"/>
    <col min="10763" max="10763" width="9.21875" style="409"/>
    <col min="10764" max="10764" width="13.21875" style="409" bestFit="1" customWidth="1"/>
    <col min="10765" max="10989" width="9.21875" style="409"/>
    <col min="10990" max="10990" width="3.21875" style="409" customWidth="1"/>
    <col min="10991" max="10991" width="4.77734375" style="409" customWidth="1"/>
    <col min="10992" max="10992" width="49.77734375" style="409" customWidth="1"/>
    <col min="10993" max="10993" width="12" style="409" customWidth="1"/>
    <col min="10994" max="10996" width="10.77734375" style="409" customWidth="1"/>
    <col min="10997" max="10998" width="13.77734375" style="409" customWidth="1"/>
    <col min="10999" max="11001" width="10.77734375" style="409" customWidth="1"/>
    <col min="11002" max="11003" width="13.77734375" style="409" customWidth="1"/>
    <col min="11004" max="11006" width="12" style="409" customWidth="1"/>
    <col min="11007" max="11010" width="14.44140625" style="409" customWidth="1"/>
    <col min="11011" max="11011" width="22" style="409" customWidth="1"/>
    <col min="11012" max="11012" width="68" style="409" customWidth="1"/>
    <col min="11013" max="11013" width="139.21875" style="409" customWidth="1"/>
    <col min="11014" max="11014" width="13.21875" style="409" bestFit="1" customWidth="1"/>
    <col min="11015" max="11015" width="10.21875" style="409" bestFit="1" customWidth="1"/>
    <col min="11016" max="11016" width="13.21875" style="409" bestFit="1" customWidth="1"/>
    <col min="11017" max="11017" width="9.21875" style="409"/>
    <col min="11018" max="11018" width="10.21875" style="409" bestFit="1" customWidth="1"/>
    <col min="11019" max="11019" width="9.21875" style="409"/>
    <col min="11020" max="11020" width="13.21875" style="409" bestFit="1" customWidth="1"/>
    <col min="11021" max="11245" width="9.21875" style="409"/>
    <col min="11246" max="11246" width="3.21875" style="409" customWidth="1"/>
    <col min="11247" max="11247" width="4.77734375" style="409" customWidth="1"/>
    <col min="11248" max="11248" width="49.77734375" style="409" customWidth="1"/>
    <col min="11249" max="11249" width="12" style="409" customWidth="1"/>
    <col min="11250" max="11252" width="10.77734375" style="409" customWidth="1"/>
    <col min="11253" max="11254" width="13.77734375" style="409" customWidth="1"/>
    <col min="11255" max="11257" width="10.77734375" style="409" customWidth="1"/>
    <col min="11258" max="11259" width="13.77734375" style="409" customWidth="1"/>
    <col min="11260" max="11262" width="12" style="409" customWidth="1"/>
    <col min="11263" max="11266" width="14.44140625" style="409" customWidth="1"/>
    <col min="11267" max="11267" width="22" style="409" customWidth="1"/>
    <col min="11268" max="11268" width="68" style="409" customWidth="1"/>
    <col min="11269" max="11269" width="139.21875" style="409" customWidth="1"/>
    <col min="11270" max="11270" width="13.21875" style="409" bestFit="1" customWidth="1"/>
    <col min="11271" max="11271" width="10.21875" style="409" bestFit="1" customWidth="1"/>
    <col min="11272" max="11272" width="13.21875" style="409" bestFit="1" customWidth="1"/>
    <col min="11273" max="11273" width="9.21875" style="409"/>
    <col min="11274" max="11274" width="10.21875" style="409" bestFit="1" customWidth="1"/>
    <col min="11275" max="11275" width="9.21875" style="409"/>
    <col min="11276" max="11276" width="13.21875" style="409" bestFit="1" customWidth="1"/>
    <col min="11277" max="11501" width="9.21875" style="409"/>
    <col min="11502" max="11502" width="3.21875" style="409" customWidth="1"/>
    <col min="11503" max="11503" width="4.77734375" style="409" customWidth="1"/>
    <col min="11504" max="11504" width="49.77734375" style="409" customWidth="1"/>
    <col min="11505" max="11505" width="12" style="409" customWidth="1"/>
    <col min="11506" max="11508" width="10.77734375" style="409" customWidth="1"/>
    <col min="11509" max="11510" width="13.77734375" style="409" customWidth="1"/>
    <col min="11511" max="11513" width="10.77734375" style="409" customWidth="1"/>
    <col min="11514" max="11515" width="13.77734375" style="409" customWidth="1"/>
    <col min="11516" max="11518" width="12" style="409" customWidth="1"/>
    <col min="11519" max="11522" width="14.44140625" style="409" customWidth="1"/>
    <col min="11523" max="11523" width="22" style="409" customWidth="1"/>
    <col min="11524" max="11524" width="68" style="409" customWidth="1"/>
    <col min="11525" max="11525" width="139.21875" style="409" customWidth="1"/>
    <col min="11526" max="11526" width="13.21875" style="409" bestFit="1" customWidth="1"/>
    <col min="11527" max="11527" width="10.21875" style="409" bestFit="1" customWidth="1"/>
    <col min="11528" max="11528" width="13.21875" style="409" bestFit="1" customWidth="1"/>
    <col min="11529" max="11529" width="9.21875" style="409"/>
    <col min="11530" max="11530" width="10.21875" style="409" bestFit="1" customWidth="1"/>
    <col min="11531" max="11531" width="9.21875" style="409"/>
    <col min="11532" max="11532" width="13.21875" style="409" bestFit="1" customWidth="1"/>
    <col min="11533" max="11757" width="9.21875" style="409"/>
    <col min="11758" max="11758" width="3.21875" style="409" customWidth="1"/>
    <col min="11759" max="11759" width="4.77734375" style="409" customWidth="1"/>
    <col min="11760" max="11760" width="49.77734375" style="409" customWidth="1"/>
    <col min="11761" max="11761" width="12" style="409" customWidth="1"/>
    <col min="11762" max="11764" width="10.77734375" style="409" customWidth="1"/>
    <col min="11765" max="11766" width="13.77734375" style="409" customWidth="1"/>
    <col min="11767" max="11769" width="10.77734375" style="409" customWidth="1"/>
    <col min="11770" max="11771" width="13.77734375" style="409" customWidth="1"/>
    <col min="11772" max="11774" width="12" style="409" customWidth="1"/>
    <col min="11775" max="11778" width="14.44140625" style="409" customWidth="1"/>
    <col min="11779" max="11779" width="22" style="409" customWidth="1"/>
    <col min="11780" max="11780" width="68" style="409" customWidth="1"/>
    <col min="11781" max="11781" width="139.21875" style="409" customWidth="1"/>
    <col min="11782" max="11782" width="13.21875" style="409" bestFit="1" customWidth="1"/>
    <col min="11783" max="11783" width="10.21875" style="409" bestFit="1" customWidth="1"/>
    <col min="11784" max="11784" width="13.21875" style="409" bestFit="1" customWidth="1"/>
    <col min="11785" max="11785" width="9.21875" style="409"/>
    <col min="11786" max="11786" width="10.21875" style="409" bestFit="1" customWidth="1"/>
    <col min="11787" max="11787" width="9.21875" style="409"/>
    <col min="11788" max="11788" width="13.21875" style="409" bestFit="1" customWidth="1"/>
    <col min="11789" max="12013" width="9.21875" style="409"/>
    <col min="12014" max="12014" width="3.21875" style="409" customWidth="1"/>
    <col min="12015" max="12015" width="4.77734375" style="409" customWidth="1"/>
    <col min="12016" max="12016" width="49.77734375" style="409" customWidth="1"/>
    <col min="12017" max="12017" width="12" style="409" customWidth="1"/>
    <col min="12018" max="12020" width="10.77734375" style="409" customWidth="1"/>
    <col min="12021" max="12022" width="13.77734375" style="409" customWidth="1"/>
    <col min="12023" max="12025" width="10.77734375" style="409" customWidth="1"/>
    <col min="12026" max="12027" width="13.77734375" style="409" customWidth="1"/>
    <col min="12028" max="12030" width="12" style="409" customWidth="1"/>
    <col min="12031" max="12034" width="14.44140625" style="409" customWidth="1"/>
    <col min="12035" max="12035" width="22" style="409" customWidth="1"/>
    <col min="12036" max="12036" width="68" style="409" customWidth="1"/>
    <col min="12037" max="12037" width="139.21875" style="409" customWidth="1"/>
    <col min="12038" max="12038" width="13.21875" style="409" bestFit="1" customWidth="1"/>
    <col min="12039" max="12039" width="10.21875" style="409" bestFit="1" customWidth="1"/>
    <col min="12040" max="12040" width="13.21875" style="409" bestFit="1" customWidth="1"/>
    <col min="12041" max="12041" width="9.21875" style="409"/>
    <col min="12042" max="12042" width="10.21875" style="409" bestFit="1" customWidth="1"/>
    <col min="12043" max="12043" width="9.21875" style="409"/>
    <col min="12044" max="12044" width="13.21875" style="409" bestFit="1" customWidth="1"/>
    <col min="12045" max="12269" width="9.21875" style="409"/>
    <col min="12270" max="12270" width="3.21875" style="409" customWidth="1"/>
    <col min="12271" max="12271" width="4.77734375" style="409" customWidth="1"/>
    <col min="12272" max="12272" width="49.77734375" style="409" customWidth="1"/>
    <col min="12273" max="12273" width="12" style="409" customWidth="1"/>
    <col min="12274" max="12276" width="10.77734375" style="409" customWidth="1"/>
    <col min="12277" max="12278" width="13.77734375" style="409" customWidth="1"/>
    <col min="12279" max="12281" width="10.77734375" style="409" customWidth="1"/>
    <col min="12282" max="12283" width="13.77734375" style="409" customWidth="1"/>
    <col min="12284" max="12286" width="12" style="409" customWidth="1"/>
    <col min="12287" max="12290" width="14.44140625" style="409" customWidth="1"/>
    <col min="12291" max="12291" width="22" style="409" customWidth="1"/>
    <col min="12292" max="12292" width="68" style="409" customWidth="1"/>
    <col min="12293" max="12293" width="139.21875" style="409" customWidth="1"/>
    <col min="12294" max="12294" width="13.21875" style="409" bestFit="1" customWidth="1"/>
    <col min="12295" max="12295" width="10.21875" style="409" bestFit="1" customWidth="1"/>
    <col min="12296" max="12296" width="13.21875" style="409" bestFit="1" customWidth="1"/>
    <col min="12297" max="12297" width="9.21875" style="409"/>
    <col min="12298" max="12298" width="10.21875" style="409" bestFit="1" customWidth="1"/>
    <col min="12299" max="12299" width="9.21875" style="409"/>
    <col min="12300" max="12300" width="13.21875" style="409" bestFit="1" customWidth="1"/>
    <col min="12301" max="12525" width="9.21875" style="409"/>
    <col min="12526" max="12526" width="3.21875" style="409" customWidth="1"/>
    <col min="12527" max="12527" width="4.77734375" style="409" customWidth="1"/>
    <col min="12528" max="12528" width="49.77734375" style="409" customWidth="1"/>
    <col min="12529" max="12529" width="12" style="409" customWidth="1"/>
    <col min="12530" max="12532" width="10.77734375" style="409" customWidth="1"/>
    <col min="12533" max="12534" width="13.77734375" style="409" customWidth="1"/>
    <col min="12535" max="12537" width="10.77734375" style="409" customWidth="1"/>
    <col min="12538" max="12539" width="13.77734375" style="409" customWidth="1"/>
    <col min="12540" max="12542" width="12" style="409" customWidth="1"/>
    <col min="12543" max="12546" width="14.44140625" style="409" customWidth="1"/>
    <col min="12547" max="12547" width="22" style="409" customWidth="1"/>
    <col min="12548" max="12548" width="68" style="409" customWidth="1"/>
    <col min="12549" max="12549" width="139.21875" style="409" customWidth="1"/>
    <col min="12550" max="12550" width="13.21875" style="409" bestFit="1" customWidth="1"/>
    <col min="12551" max="12551" width="10.21875" style="409" bestFit="1" customWidth="1"/>
    <col min="12552" max="12552" width="13.21875" style="409" bestFit="1" customWidth="1"/>
    <col min="12553" max="12553" width="9.21875" style="409"/>
    <col min="12554" max="12554" width="10.21875" style="409" bestFit="1" customWidth="1"/>
    <col min="12555" max="12555" width="9.21875" style="409"/>
    <col min="12556" max="12556" width="13.21875" style="409" bestFit="1" customWidth="1"/>
    <col min="12557" max="12781" width="9.21875" style="409"/>
    <col min="12782" max="12782" width="3.21875" style="409" customWidth="1"/>
    <col min="12783" max="12783" width="4.77734375" style="409" customWidth="1"/>
    <col min="12784" max="12784" width="49.77734375" style="409" customWidth="1"/>
    <col min="12785" max="12785" width="12" style="409" customWidth="1"/>
    <col min="12786" max="12788" width="10.77734375" style="409" customWidth="1"/>
    <col min="12789" max="12790" width="13.77734375" style="409" customWidth="1"/>
    <col min="12791" max="12793" width="10.77734375" style="409" customWidth="1"/>
    <col min="12794" max="12795" width="13.77734375" style="409" customWidth="1"/>
    <col min="12796" max="12798" width="12" style="409" customWidth="1"/>
    <col min="12799" max="12802" width="14.44140625" style="409" customWidth="1"/>
    <col min="12803" max="12803" width="22" style="409" customWidth="1"/>
    <col min="12804" max="12804" width="68" style="409" customWidth="1"/>
    <col min="12805" max="12805" width="139.21875" style="409" customWidth="1"/>
    <col min="12806" max="12806" width="13.21875" style="409" bestFit="1" customWidth="1"/>
    <col min="12807" max="12807" width="10.21875" style="409" bestFit="1" customWidth="1"/>
    <col min="12808" max="12808" width="13.21875" style="409" bestFit="1" customWidth="1"/>
    <col min="12809" max="12809" width="9.21875" style="409"/>
    <col min="12810" max="12810" width="10.21875" style="409" bestFit="1" customWidth="1"/>
    <col min="12811" max="12811" width="9.21875" style="409"/>
    <col min="12812" max="12812" width="13.21875" style="409" bestFit="1" customWidth="1"/>
    <col min="12813" max="13037" width="9.21875" style="409"/>
    <col min="13038" max="13038" width="3.21875" style="409" customWidth="1"/>
    <col min="13039" max="13039" width="4.77734375" style="409" customWidth="1"/>
    <col min="13040" max="13040" width="49.77734375" style="409" customWidth="1"/>
    <col min="13041" max="13041" width="12" style="409" customWidth="1"/>
    <col min="13042" max="13044" width="10.77734375" style="409" customWidth="1"/>
    <col min="13045" max="13046" width="13.77734375" style="409" customWidth="1"/>
    <col min="13047" max="13049" width="10.77734375" style="409" customWidth="1"/>
    <col min="13050" max="13051" width="13.77734375" style="409" customWidth="1"/>
    <col min="13052" max="13054" width="12" style="409" customWidth="1"/>
    <col min="13055" max="13058" width="14.44140625" style="409" customWidth="1"/>
    <col min="13059" max="13059" width="22" style="409" customWidth="1"/>
    <col min="13060" max="13060" width="68" style="409" customWidth="1"/>
    <col min="13061" max="13061" width="139.21875" style="409" customWidth="1"/>
    <col min="13062" max="13062" width="13.21875" style="409" bestFit="1" customWidth="1"/>
    <col min="13063" max="13063" width="10.21875" style="409" bestFit="1" customWidth="1"/>
    <col min="13064" max="13064" width="13.21875" style="409" bestFit="1" customWidth="1"/>
    <col min="13065" max="13065" width="9.21875" style="409"/>
    <col min="13066" max="13066" width="10.21875" style="409" bestFit="1" customWidth="1"/>
    <col min="13067" max="13067" width="9.21875" style="409"/>
    <col min="13068" max="13068" width="13.21875" style="409" bestFit="1" customWidth="1"/>
    <col min="13069" max="13293" width="9.21875" style="409"/>
    <col min="13294" max="13294" width="3.21875" style="409" customWidth="1"/>
    <col min="13295" max="13295" width="4.77734375" style="409" customWidth="1"/>
    <col min="13296" max="13296" width="49.77734375" style="409" customWidth="1"/>
    <col min="13297" max="13297" width="12" style="409" customWidth="1"/>
    <col min="13298" max="13300" width="10.77734375" style="409" customWidth="1"/>
    <col min="13301" max="13302" width="13.77734375" style="409" customWidth="1"/>
    <col min="13303" max="13305" width="10.77734375" style="409" customWidth="1"/>
    <col min="13306" max="13307" width="13.77734375" style="409" customWidth="1"/>
    <col min="13308" max="13310" width="12" style="409" customWidth="1"/>
    <col min="13311" max="13314" width="14.44140625" style="409" customWidth="1"/>
    <col min="13315" max="13315" width="22" style="409" customWidth="1"/>
    <col min="13316" max="13316" width="68" style="409" customWidth="1"/>
    <col min="13317" max="13317" width="139.21875" style="409" customWidth="1"/>
    <col min="13318" max="13318" width="13.21875" style="409" bestFit="1" customWidth="1"/>
    <col min="13319" max="13319" width="10.21875" style="409" bestFit="1" customWidth="1"/>
    <col min="13320" max="13320" width="13.21875" style="409" bestFit="1" customWidth="1"/>
    <col min="13321" max="13321" width="9.21875" style="409"/>
    <col min="13322" max="13322" width="10.21875" style="409" bestFit="1" customWidth="1"/>
    <col min="13323" max="13323" width="9.21875" style="409"/>
    <col min="13324" max="13324" width="13.21875" style="409" bestFit="1" customWidth="1"/>
    <col min="13325" max="13549" width="9.21875" style="409"/>
    <col min="13550" max="13550" width="3.21875" style="409" customWidth="1"/>
    <col min="13551" max="13551" width="4.77734375" style="409" customWidth="1"/>
    <col min="13552" max="13552" width="49.77734375" style="409" customWidth="1"/>
    <col min="13553" max="13553" width="12" style="409" customWidth="1"/>
    <col min="13554" max="13556" width="10.77734375" style="409" customWidth="1"/>
    <col min="13557" max="13558" width="13.77734375" style="409" customWidth="1"/>
    <col min="13559" max="13561" width="10.77734375" style="409" customWidth="1"/>
    <col min="13562" max="13563" width="13.77734375" style="409" customWidth="1"/>
    <col min="13564" max="13566" width="12" style="409" customWidth="1"/>
    <col min="13567" max="13570" width="14.44140625" style="409" customWidth="1"/>
    <col min="13571" max="13571" width="22" style="409" customWidth="1"/>
    <col min="13572" max="13572" width="68" style="409" customWidth="1"/>
    <col min="13573" max="13573" width="139.21875" style="409" customWidth="1"/>
    <col min="13574" max="13574" width="13.21875" style="409" bestFit="1" customWidth="1"/>
    <col min="13575" max="13575" width="10.21875" style="409" bestFit="1" customWidth="1"/>
    <col min="13576" max="13576" width="13.21875" style="409" bestFit="1" customWidth="1"/>
    <col min="13577" max="13577" width="9.21875" style="409"/>
    <col min="13578" max="13578" width="10.21875" style="409" bestFit="1" customWidth="1"/>
    <col min="13579" max="13579" width="9.21875" style="409"/>
    <col min="13580" max="13580" width="13.21875" style="409" bestFit="1" customWidth="1"/>
    <col min="13581" max="13805" width="9.21875" style="409"/>
    <col min="13806" max="13806" width="3.21875" style="409" customWidth="1"/>
    <col min="13807" max="13807" width="4.77734375" style="409" customWidth="1"/>
    <col min="13808" max="13808" width="49.77734375" style="409" customWidth="1"/>
    <col min="13809" max="13809" width="12" style="409" customWidth="1"/>
    <col min="13810" max="13812" width="10.77734375" style="409" customWidth="1"/>
    <col min="13813" max="13814" width="13.77734375" style="409" customWidth="1"/>
    <col min="13815" max="13817" width="10.77734375" style="409" customWidth="1"/>
    <col min="13818" max="13819" width="13.77734375" style="409" customWidth="1"/>
    <col min="13820" max="13822" width="12" style="409" customWidth="1"/>
    <col min="13823" max="13826" width="14.44140625" style="409" customWidth="1"/>
    <col min="13827" max="13827" width="22" style="409" customWidth="1"/>
    <col min="13828" max="13828" width="68" style="409" customWidth="1"/>
    <col min="13829" max="13829" width="139.21875" style="409" customWidth="1"/>
    <col min="13830" max="13830" width="13.21875" style="409" bestFit="1" customWidth="1"/>
    <col min="13831" max="13831" width="10.21875" style="409" bestFit="1" customWidth="1"/>
    <col min="13832" max="13832" width="13.21875" style="409" bestFit="1" customWidth="1"/>
    <col min="13833" max="13833" width="9.21875" style="409"/>
    <col min="13834" max="13834" width="10.21875" style="409" bestFit="1" customWidth="1"/>
    <col min="13835" max="13835" width="9.21875" style="409"/>
    <col min="13836" max="13836" width="13.21875" style="409" bestFit="1" customWidth="1"/>
    <col min="13837" max="14061" width="9.21875" style="409"/>
    <col min="14062" max="14062" width="3.21875" style="409" customWidth="1"/>
    <col min="14063" max="14063" width="4.77734375" style="409" customWidth="1"/>
    <col min="14064" max="14064" width="49.77734375" style="409" customWidth="1"/>
    <col min="14065" max="14065" width="12" style="409" customWidth="1"/>
    <col min="14066" max="14068" width="10.77734375" style="409" customWidth="1"/>
    <col min="14069" max="14070" width="13.77734375" style="409" customWidth="1"/>
    <col min="14071" max="14073" width="10.77734375" style="409" customWidth="1"/>
    <col min="14074" max="14075" width="13.77734375" style="409" customWidth="1"/>
    <col min="14076" max="14078" width="12" style="409" customWidth="1"/>
    <col min="14079" max="14082" width="14.44140625" style="409" customWidth="1"/>
    <col min="14083" max="14083" width="22" style="409" customWidth="1"/>
    <col min="14084" max="14084" width="68" style="409" customWidth="1"/>
    <col min="14085" max="14085" width="139.21875" style="409" customWidth="1"/>
    <col min="14086" max="14086" width="13.21875" style="409" bestFit="1" customWidth="1"/>
    <col min="14087" max="14087" width="10.21875" style="409" bestFit="1" customWidth="1"/>
    <col min="14088" max="14088" width="13.21875" style="409" bestFit="1" customWidth="1"/>
    <col min="14089" max="14089" width="9.21875" style="409"/>
    <col min="14090" max="14090" width="10.21875" style="409" bestFit="1" customWidth="1"/>
    <col min="14091" max="14091" width="9.21875" style="409"/>
    <col min="14092" max="14092" width="13.21875" style="409" bestFit="1" customWidth="1"/>
    <col min="14093" max="14317" width="9.21875" style="409"/>
    <col min="14318" max="14318" width="3.21875" style="409" customWidth="1"/>
    <col min="14319" max="14319" width="4.77734375" style="409" customWidth="1"/>
    <col min="14320" max="14320" width="49.77734375" style="409" customWidth="1"/>
    <col min="14321" max="14321" width="12" style="409" customWidth="1"/>
    <col min="14322" max="14324" width="10.77734375" style="409" customWidth="1"/>
    <col min="14325" max="14326" width="13.77734375" style="409" customWidth="1"/>
    <col min="14327" max="14329" width="10.77734375" style="409" customWidth="1"/>
    <col min="14330" max="14331" width="13.77734375" style="409" customWidth="1"/>
    <col min="14332" max="14334" width="12" style="409" customWidth="1"/>
    <col min="14335" max="14338" width="14.44140625" style="409" customWidth="1"/>
    <col min="14339" max="14339" width="22" style="409" customWidth="1"/>
    <col min="14340" max="14340" width="68" style="409" customWidth="1"/>
    <col min="14341" max="14341" width="139.21875" style="409" customWidth="1"/>
    <col min="14342" max="14342" width="13.21875" style="409" bestFit="1" customWidth="1"/>
    <col min="14343" max="14343" width="10.21875" style="409" bestFit="1" customWidth="1"/>
    <col min="14344" max="14344" width="13.21875" style="409" bestFit="1" customWidth="1"/>
    <col min="14345" max="14345" width="9.21875" style="409"/>
    <col min="14346" max="14346" width="10.21875" style="409" bestFit="1" customWidth="1"/>
    <col min="14347" max="14347" width="9.21875" style="409"/>
    <col min="14348" max="14348" width="13.21875" style="409" bestFit="1" customWidth="1"/>
    <col min="14349" max="14573" width="9.21875" style="409"/>
    <col min="14574" max="14574" width="3.21875" style="409" customWidth="1"/>
    <col min="14575" max="14575" width="4.77734375" style="409" customWidth="1"/>
    <col min="14576" max="14576" width="49.77734375" style="409" customWidth="1"/>
    <col min="14577" max="14577" width="12" style="409" customWidth="1"/>
    <col min="14578" max="14580" width="10.77734375" style="409" customWidth="1"/>
    <col min="14581" max="14582" width="13.77734375" style="409" customWidth="1"/>
    <col min="14583" max="14585" width="10.77734375" style="409" customWidth="1"/>
    <col min="14586" max="14587" width="13.77734375" style="409" customWidth="1"/>
    <col min="14588" max="14590" width="12" style="409" customWidth="1"/>
    <col min="14591" max="14594" width="14.44140625" style="409" customWidth="1"/>
    <col min="14595" max="14595" width="22" style="409" customWidth="1"/>
    <col min="14596" max="14596" width="68" style="409" customWidth="1"/>
    <col min="14597" max="14597" width="139.21875" style="409" customWidth="1"/>
    <col min="14598" max="14598" width="13.21875" style="409" bestFit="1" customWidth="1"/>
    <col min="14599" max="14599" width="10.21875" style="409" bestFit="1" customWidth="1"/>
    <col min="14600" max="14600" width="13.21875" style="409" bestFit="1" customWidth="1"/>
    <col min="14601" max="14601" width="9.21875" style="409"/>
    <col min="14602" max="14602" width="10.21875" style="409" bestFit="1" customWidth="1"/>
    <col min="14603" max="14603" width="9.21875" style="409"/>
    <col min="14604" max="14604" width="13.21875" style="409" bestFit="1" customWidth="1"/>
    <col min="14605" max="14829" width="9.21875" style="409"/>
    <col min="14830" max="14830" width="3.21875" style="409" customWidth="1"/>
    <col min="14831" max="14831" width="4.77734375" style="409" customWidth="1"/>
    <col min="14832" max="14832" width="49.77734375" style="409" customWidth="1"/>
    <col min="14833" max="14833" width="12" style="409" customWidth="1"/>
    <col min="14834" max="14836" width="10.77734375" style="409" customWidth="1"/>
    <col min="14837" max="14838" width="13.77734375" style="409" customWidth="1"/>
    <col min="14839" max="14841" width="10.77734375" style="409" customWidth="1"/>
    <col min="14842" max="14843" width="13.77734375" style="409" customWidth="1"/>
    <col min="14844" max="14846" width="12" style="409" customWidth="1"/>
    <col min="14847" max="14850" width="14.44140625" style="409" customWidth="1"/>
    <col min="14851" max="14851" width="22" style="409" customWidth="1"/>
    <col min="14852" max="14852" width="68" style="409" customWidth="1"/>
    <col min="14853" max="14853" width="139.21875" style="409" customWidth="1"/>
    <col min="14854" max="14854" width="13.21875" style="409" bestFit="1" customWidth="1"/>
    <col min="14855" max="14855" width="10.21875" style="409" bestFit="1" customWidth="1"/>
    <col min="14856" max="14856" width="13.21875" style="409" bestFit="1" customWidth="1"/>
    <col min="14857" max="14857" width="9.21875" style="409"/>
    <col min="14858" max="14858" width="10.21875" style="409" bestFit="1" customWidth="1"/>
    <col min="14859" max="14859" width="9.21875" style="409"/>
    <col min="14860" max="14860" width="13.21875" style="409" bestFit="1" customWidth="1"/>
    <col min="14861" max="15085" width="9.21875" style="409"/>
    <col min="15086" max="15086" width="3.21875" style="409" customWidth="1"/>
    <col min="15087" max="15087" width="4.77734375" style="409" customWidth="1"/>
    <col min="15088" max="15088" width="49.77734375" style="409" customWidth="1"/>
    <col min="15089" max="15089" width="12" style="409" customWidth="1"/>
    <col min="15090" max="15092" width="10.77734375" style="409" customWidth="1"/>
    <col min="15093" max="15094" width="13.77734375" style="409" customWidth="1"/>
    <col min="15095" max="15097" width="10.77734375" style="409" customWidth="1"/>
    <col min="15098" max="15099" width="13.77734375" style="409" customWidth="1"/>
    <col min="15100" max="15102" width="12" style="409" customWidth="1"/>
    <col min="15103" max="15106" width="14.44140625" style="409" customWidth="1"/>
    <col min="15107" max="15107" width="22" style="409" customWidth="1"/>
    <col min="15108" max="15108" width="68" style="409" customWidth="1"/>
    <col min="15109" max="15109" width="139.21875" style="409" customWidth="1"/>
    <col min="15110" max="15110" width="13.21875" style="409" bestFit="1" customWidth="1"/>
    <col min="15111" max="15111" width="10.21875" style="409" bestFit="1" customWidth="1"/>
    <col min="15112" max="15112" width="13.21875" style="409" bestFit="1" customWidth="1"/>
    <col min="15113" max="15113" width="9.21875" style="409"/>
    <col min="15114" max="15114" width="10.21875" style="409" bestFit="1" customWidth="1"/>
    <col min="15115" max="15115" width="9.21875" style="409"/>
    <col min="15116" max="15116" width="13.21875" style="409" bestFit="1" customWidth="1"/>
    <col min="15117" max="15341" width="9.21875" style="409"/>
    <col min="15342" max="15342" width="3.21875" style="409" customWidth="1"/>
    <col min="15343" max="15343" width="4.77734375" style="409" customWidth="1"/>
    <col min="15344" max="15344" width="49.77734375" style="409" customWidth="1"/>
    <col min="15345" max="15345" width="12" style="409" customWidth="1"/>
    <col min="15346" max="15348" width="10.77734375" style="409" customWidth="1"/>
    <col min="15349" max="15350" width="13.77734375" style="409" customWidth="1"/>
    <col min="15351" max="15353" width="10.77734375" style="409" customWidth="1"/>
    <col min="15354" max="15355" width="13.77734375" style="409" customWidth="1"/>
    <col min="15356" max="15358" width="12" style="409" customWidth="1"/>
    <col min="15359" max="15362" width="14.44140625" style="409" customWidth="1"/>
    <col min="15363" max="15363" width="22" style="409" customWidth="1"/>
    <col min="15364" max="15364" width="68" style="409" customWidth="1"/>
    <col min="15365" max="15365" width="139.21875" style="409" customWidth="1"/>
    <col min="15366" max="15366" width="13.21875" style="409" bestFit="1" customWidth="1"/>
    <col min="15367" max="15367" width="10.21875" style="409" bestFit="1" customWidth="1"/>
    <col min="15368" max="15368" width="13.21875" style="409" bestFit="1" customWidth="1"/>
    <col min="15369" max="15369" width="9.21875" style="409"/>
    <col min="15370" max="15370" width="10.21875" style="409" bestFit="1" customWidth="1"/>
    <col min="15371" max="15371" width="9.21875" style="409"/>
    <col min="15372" max="15372" width="13.21875" style="409" bestFit="1" customWidth="1"/>
    <col min="15373" max="15597" width="9.21875" style="409"/>
    <col min="15598" max="15598" width="3.21875" style="409" customWidth="1"/>
    <col min="15599" max="15599" width="4.77734375" style="409" customWidth="1"/>
    <col min="15600" max="15600" width="49.77734375" style="409" customWidth="1"/>
    <col min="15601" max="15601" width="12" style="409" customWidth="1"/>
    <col min="15602" max="15604" width="10.77734375" style="409" customWidth="1"/>
    <col min="15605" max="15606" width="13.77734375" style="409" customWidth="1"/>
    <col min="15607" max="15609" width="10.77734375" style="409" customWidth="1"/>
    <col min="15610" max="15611" width="13.77734375" style="409" customWidth="1"/>
    <col min="15612" max="15614" width="12" style="409" customWidth="1"/>
    <col min="15615" max="15618" width="14.44140625" style="409" customWidth="1"/>
    <col min="15619" max="15619" width="22" style="409" customWidth="1"/>
    <col min="15620" max="15620" width="68" style="409" customWidth="1"/>
    <col min="15621" max="15621" width="139.21875" style="409" customWidth="1"/>
    <col min="15622" max="15622" width="13.21875" style="409" bestFit="1" customWidth="1"/>
    <col min="15623" max="15623" width="10.21875" style="409" bestFit="1" customWidth="1"/>
    <col min="15624" max="15624" width="13.21875" style="409" bestFit="1" customWidth="1"/>
    <col min="15625" max="15625" width="9.21875" style="409"/>
    <col min="15626" max="15626" width="10.21875" style="409" bestFit="1" customWidth="1"/>
    <col min="15627" max="15627" width="9.21875" style="409"/>
    <col min="15628" max="15628" width="13.21875" style="409" bestFit="1" customWidth="1"/>
    <col min="15629" max="15853" width="9.21875" style="409"/>
    <col min="15854" max="15854" width="3.21875" style="409" customWidth="1"/>
    <col min="15855" max="15855" width="4.77734375" style="409" customWidth="1"/>
    <col min="15856" max="15856" width="49.77734375" style="409" customWidth="1"/>
    <col min="15857" max="15857" width="12" style="409" customWidth="1"/>
    <col min="15858" max="15860" width="10.77734375" style="409" customWidth="1"/>
    <col min="15861" max="15862" width="13.77734375" style="409" customWidth="1"/>
    <col min="15863" max="15865" width="10.77734375" style="409" customWidth="1"/>
    <col min="15866" max="15867" width="13.77734375" style="409" customWidth="1"/>
    <col min="15868" max="15870" width="12" style="409" customWidth="1"/>
    <col min="15871" max="15874" width="14.44140625" style="409" customWidth="1"/>
    <col min="15875" max="15875" width="22" style="409" customWidth="1"/>
    <col min="15876" max="15876" width="68" style="409" customWidth="1"/>
    <col min="15877" max="15877" width="139.21875" style="409" customWidth="1"/>
    <col min="15878" max="15878" width="13.21875" style="409" bestFit="1" customWidth="1"/>
    <col min="15879" max="15879" width="10.21875" style="409" bestFit="1" customWidth="1"/>
    <col min="15880" max="15880" width="13.21875" style="409" bestFit="1" customWidth="1"/>
    <col min="15881" max="15881" width="9.21875" style="409"/>
    <col min="15882" max="15882" width="10.21875" style="409" bestFit="1" customWidth="1"/>
    <col min="15883" max="15883" width="9.21875" style="409"/>
    <col min="15884" max="15884" width="13.21875" style="409" bestFit="1" customWidth="1"/>
    <col min="15885" max="16109" width="9.21875" style="409"/>
    <col min="16110" max="16110" width="3.21875" style="409" customWidth="1"/>
    <col min="16111" max="16111" width="4.77734375" style="409" customWidth="1"/>
    <col min="16112" max="16112" width="49.77734375" style="409" customWidth="1"/>
    <col min="16113" max="16113" width="12" style="409" customWidth="1"/>
    <col min="16114" max="16116" width="10.77734375" style="409" customWidth="1"/>
    <col min="16117" max="16118" width="13.77734375" style="409" customWidth="1"/>
    <col min="16119" max="16121" width="10.77734375" style="409" customWidth="1"/>
    <col min="16122" max="16123" width="13.77734375" style="409" customWidth="1"/>
    <col min="16124" max="16126" width="12" style="409" customWidth="1"/>
    <col min="16127" max="16130" width="14.44140625" style="409" customWidth="1"/>
    <col min="16131" max="16131" width="22" style="409" customWidth="1"/>
    <col min="16132" max="16132" width="68" style="409" customWidth="1"/>
    <col min="16133" max="16133" width="139.21875" style="409" customWidth="1"/>
    <col min="16134" max="16134" width="13.21875" style="409" bestFit="1" customWidth="1"/>
    <col min="16135" max="16135" width="10.21875" style="409" bestFit="1" customWidth="1"/>
    <col min="16136" max="16136" width="13.21875" style="409" bestFit="1" customWidth="1"/>
    <col min="16137" max="16137" width="9.21875" style="409"/>
    <col min="16138" max="16138" width="10.21875" style="409" bestFit="1" customWidth="1"/>
    <col min="16139" max="16139" width="9.21875" style="409"/>
    <col min="16140" max="16140" width="13.21875" style="409" bestFit="1" customWidth="1"/>
    <col min="16141" max="16384" width="9.21875" style="409"/>
  </cols>
  <sheetData>
    <row r="1" spans="1:18" ht="21">
      <c r="A1" s="672" t="s">
        <v>33381</v>
      </c>
      <c r="B1" s="672"/>
      <c r="C1" s="405"/>
      <c r="D1" s="405"/>
      <c r="E1" s="405"/>
      <c r="F1" s="405"/>
      <c r="G1" s="406"/>
      <c r="H1" s="406"/>
      <c r="I1" s="407"/>
      <c r="J1" s="407" t="s">
        <v>33385</v>
      </c>
      <c r="K1" s="405"/>
      <c r="L1" s="408"/>
      <c r="O1" s="407" t="s">
        <v>33386</v>
      </c>
      <c r="P1" s="407"/>
    </row>
    <row r="2" spans="1:18">
      <c r="A2" s="410"/>
      <c r="B2" s="411" t="s">
        <v>33382</v>
      </c>
      <c r="C2" s="411"/>
      <c r="D2" s="411"/>
      <c r="E2" s="411"/>
      <c r="F2" s="411"/>
      <c r="G2" s="673"/>
      <c r="H2" s="673"/>
      <c r="I2" s="407" t="s">
        <v>33384</v>
      </c>
      <c r="J2" s="412" t="s">
        <v>85</v>
      </c>
      <c r="K2" s="407" t="s">
        <v>33386</v>
      </c>
      <c r="L2" s="413"/>
      <c r="O2" s="670" t="s">
        <v>86</v>
      </c>
      <c r="P2" s="670"/>
    </row>
    <row r="3" spans="1:18">
      <c r="A3" s="410"/>
      <c r="B3" s="411" t="s">
        <v>33383</v>
      </c>
      <c r="C3" s="670" t="s">
        <v>87</v>
      </c>
      <c r="D3" s="670" t="s">
        <v>88</v>
      </c>
      <c r="E3" s="670" t="s">
        <v>89</v>
      </c>
      <c r="F3" s="670" t="s">
        <v>90</v>
      </c>
      <c r="G3" s="670" t="s">
        <v>91</v>
      </c>
      <c r="H3" s="670" t="s">
        <v>92</v>
      </c>
      <c r="I3" s="412" t="s">
        <v>93</v>
      </c>
      <c r="J3" s="412"/>
      <c r="K3" s="670" t="s">
        <v>86</v>
      </c>
      <c r="L3" s="414"/>
      <c r="O3" s="671"/>
      <c r="P3" s="671"/>
    </row>
    <row r="4" spans="1:18" ht="14.4">
      <c r="A4" s="410"/>
      <c r="B4" s="411"/>
      <c r="C4" s="671"/>
      <c r="D4" s="671"/>
      <c r="E4" s="671"/>
      <c r="F4" s="671"/>
      <c r="G4" s="671"/>
      <c r="H4" s="670"/>
      <c r="I4" s="412"/>
      <c r="J4" s="412"/>
      <c r="K4" s="671"/>
      <c r="L4" s="415"/>
      <c r="N4" s="416" t="s">
        <v>33370</v>
      </c>
      <c r="O4" s="417" t="s">
        <v>33470</v>
      </c>
      <c r="P4" s="417" t="s">
        <v>33471</v>
      </c>
      <c r="Q4"/>
      <c r="R4"/>
    </row>
    <row r="5" spans="1:18" ht="15.6">
      <c r="A5" s="416" t="s">
        <v>33370</v>
      </c>
      <c r="B5" s="418"/>
      <c r="C5" s="418"/>
      <c r="D5" s="418"/>
      <c r="E5" s="418"/>
      <c r="F5" s="418"/>
      <c r="G5" s="419"/>
      <c r="H5" s="419"/>
      <c r="I5" s="419"/>
      <c r="J5" s="419"/>
      <c r="K5" s="417"/>
      <c r="L5" s="417"/>
      <c r="N5" s="418" t="s">
        <v>94</v>
      </c>
      <c r="O5" s="417">
        <v>1</v>
      </c>
      <c r="P5" s="417">
        <v>1</v>
      </c>
    </row>
    <row r="6" spans="1:18" ht="15.6">
      <c r="A6" s="420"/>
      <c r="B6" s="418" t="s">
        <v>94</v>
      </c>
      <c r="C6" s="418"/>
      <c r="D6" s="418"/>
      <c r="E6" s="418"/>
      <c r="F6" s="418"/>
      <c r="G6" s="419"/>
      <c r="H6" s="419"/>
      <c r="I6" s="419"/>
      <c r="J6" s="419"/>
      <c r="K6" s="417"/>
      <c r="L6" s="417"/>
      <c r="N6" s="418" t="s">
        <v>95</v>
      </c>
      <c r="O6" s="417">
        <f>25</f>
        <v>25</v>
      </c>
      <c r="P6" s="417">
        <v>28</v>
      </c>
    </row>
    <row r="7" spans="1:18" ht="15.6">
      <c r="A7" s="420"/>
      <c r="B7" s="418" t="s">
        <v>95</v>
      </c>
      <c r="C7" s="418"/>
      <c r="D7" s="418"/>
      <c r="E7" s="418"/>
      <c r="F7" s="418"/>
      <c r="G7" s="419"/>
      <c r="H7" s="419"/>
      <c r="I7" s="419"/>
      <c r="J7" s="419"/>
      <c r="K7" s="417"/>
      <c r="L7" s="417"/>
      <c r="N7" s="418" t="s">
        <v>96</v>
      </c>
      <c r="O7" s="417">
        <f>298</f>
        <v>298</v>
      </c>
      <c r="P7" s="417">
        <v>265</v>
      </c>
    </row>
    <row r="8" spans="1:18" ht="15.6">
      <c r="A8" s="420"/>
      <c r="B8" s="418" t="s">
        <v>96</v>
      </c>
      <c r="C8" s="418"/>
      <c r="D8" s="418"/>
      <c r="E8" s="418"/>
      <c r="F8" s="418"/>
      <c r="G8" s="419"/>
      <c r="H8" s="419"/>
      <c r="I8" s="419"/>
      <c r="J8" s="419"/>
      <c r="K8" s="417"/>
      <c r="L8" s="417"/>
    </row>
    <row r="9" spans="1:18" ht="15.6">
      <c r="A9" s="416" t="s">
        <v>33371</v>
      </c>
      <c r="B9" s="418"/>
      <c r="C9" s="418"/>
      <c r="D9" s="418"/>
      <c r="E9" s="418"/>
      <c r="F9" s="418"/>
      <c r="G9" s="421" t="s">
        <v>91</v>
      </c>
      <c r="H9" s="419"/>
      <c r="I9" s="419"/>
      <c r="J9" s="419"/>
      <c r="K9" s="417"/>
      <c r="L9" s="417"/>
    </row>
    <row r="10" spans="1:18" ht="13.8">
      <c r="A10" s="420"/>
      <c r="B10" s="422" t="s">
        <v>33372</v>
      </c>
      <c r="C10" s="422"/>
      <c r="D10" s="422"/>
      <c r="E10" s="422"/>
      <c r="F10" s="422"/>
      <c r="G10" s="423"/>
      <c r="H10" s="419"/>
      <c r="I10" s="419"/>
      <c r="J10" s="419"/>
      <c r="K10" s="417"/>
      <c r="L10" s="417" t="s">
        <v>33465</v>
      </c>
    </row>
    <row r="11" spans="1:18">
      <c r="A11" s="420"/>
      <c r="B11" s="418" t="s">
        <v>33373</v>
      </c>
      <c r="C11" s="424">
        <v>163.69999999999999</v>
      </c>
      <c r="D11" s="424">
        <v>0.04</v>
      </c>
      <c r="E11" s="424">
        <v>0.4</v>
      </c>
      <c r="F11" s="424">
        <v>2.76</v>
      </c>
      <c r="G11" s="419">
        <v>275.89999999999998</v>
      </c>
      <c r="H11" s="425"/>
      <c r="I11" s="419"/>
      <c r="J11" s="419"/>
      <c r="K11" s="417"/>
      <c r="L11" s="417">
        <v>17</v>
      </c>
    </row>
    <row r="12" spans="1:18">
      <c r="A12" s="422"/>
      <c r="B12" s="418" t="s">
        <v>33374</v>
      </c>
      <c r="C12" s="424">
        <v>451</v>
      </c>
      <c r="D12" s="424">
        <v>0.27</v>
      </c>
      <c r="E12" s="424">
        <v>1.0024</v>
      </c>
      <c r="F12" s="424">
        <v>8.33</v>
      </c>
      <c r="G12" s="419">
        <v>729.9</v>
      </c>
      <c r="H12" s="425"/>
      <c r="I12" s="419"/>
      <c r="J12" s="419"/>
      <c r="K12" s="417"/>
      <c r="L12" s="417">
        <v>27</v>
      </c>
    </row>
    <row r="13" spans="1:18">
      <c r="A13" s="422"/>
      <c r="B13" s="418" t="s">
        <v>33375</v>
      </c>
      <c r="C13" s="424">
        <v>189.5</v>
      </c>
      <c r="D13" s="424">
        <v>0.08</v>
      </c>
      <c r="E13" s="424">
        <v>0.40010000000000001</v>
      </c>
      <c r="F13" s="424">
        <v>3.23</v>
      </c>
      <c r="G13" s="419">
        <v>350</v>
      </c>
      <c r="H13" s="425"/>
      <c r="I13" s="419"/>
      <c r="J13" s="419"/>
      <c r="K13" s="417"/>
      <c r="L13" s="417">
        <v>17.3</v>
      </c>
    </row>
    <row r="14" spans="1:18">
      <c r="A14" s="422"/>
      <c r="B14" s="418" t="s">
        <v>33376</v>
      </c>
      <c r="C14" s="426">
        <f>G14</f>
        <v>400</v>
      </c>
      <c r="D14" s="427"/>
      <c r="E14" s="427"/>
      <c r="F14" s="427"/>
      <c r="G14" s="419">
        <v>400</v>
      </c>
      <c r="H14" s="428" t="s">
        <v>33462</v>
      </c>
      <c r="I14" s="419"/>
      <c r="J14" s="419"/>
      <c r="K14" s="417"/>
      <c r="L14" s="417">
        <v>23</v>
      </c>
    </row>
    <row r="15" spans="1:18" ht="13.8" thickBot="1">
      <c r="A15" s="422"/>
      <c r="B15" s="418" t="s">
        <v>33377</v>
      </c>
      <c r="C15" s="424">
        <v>451</v>
      </c>
      <c r="D15" s="424">
        <v>0.27</v>
      </c>
      <c r="E15" s="424">
        <v>1.0024</v>
      </c>
      <c r="F15" s="424">
        <v>8.33</v>
      </c>
      <c r="G15" s="419">
        <v>729.9</v>
      </c>
      <c r="H15" s="425"/>
      <c r="I15" s="419"/>
      <c r="J15" s="419"/>
      <c r="K15" s="417"/>
      <c r="L15" s="417">
        <v>27.2</v>
      </c>
      <c r="N15" s="409">
        <v>1</v>
      </c>
      <c r="O15" s="409">
        <v>2</v>
      </c>
      <c r="P15" s="409">
        <v>3</v>
      </c>
      <c r="Q15" s="409">
        <v>4</v>
      </c>
      <c r="R15" s="409">
        <v>5</v>
      </c>
    </row>
    <row r="16" spans="1:18" ht="15" thickBot="1">
      <c r="A16" s="418"/>
      <c r="B16" s="418" t="s">
        <v>33378</v>
      </c>
      <c r="C16" s="424">
        <v>2363</v>
      </c>
      <c r="D16" s="424">
        <v>1.37</v>
      </c>
      <c r="E16" s="424">
        <v>4.2096</v>
      </c>
      <c r="F16" s="424">
        <v>38.44</v>
      </c>
      <c r="G16" s="419">
        <v>3540</v>
      </c>
      <c r="H16" s="425"/>
      <c r="I16" s="419"/>
      <c r="J16" s="417"/>
      <c r="K16" s="418"/>
      <c r="L16" s="417">
        <v>16.3</v>
      </c>
      <c r="N16" s="221" t="s">
        <v>33469</v>
      </c>
      <c r="O16" s="222" t="s">
        <v>33466</v>
      </c>
      <c r="P16" s="222" t="s">
        <v>33473</v>
      </c>
      <c r="Q16" s="223" t="s">
        <v>33472</v>
      </c>
      <c r="R16" s="220" t="s">
        <v>33214</v>
      </c>
    </row>
    <row r="17" spans="1:23" ht="13.8" thickBot="1">
      <c r="A17" s="418"/>
      <c r="B17" s="424" t="s">
        <v>33379</v>
      </c>
      <c r="C17" s="424">
        <v>4.97</v>
      </c>
      <c r="D17" s="429">
        <v>0</v>
      </c>
      <c r="E17" s="429">
        <v>0</v>
      </c>
      <c r="F17" s="424">
        <v>0.06</v>
      </c>
      <c r="G17" s="419"/>
      <c r="H17" s="425"/>
      <c r="I17" s="419"/>
      <c r="J17" s="417"/>
      <c r="K17" s="418"/>
      <c r="L17" s="417">
        <v>19.600000000000001</v>
      </c>
    </row>
    <row r="18" spans="1:23">
      <c r="A18" s="418"/>
      <c r="B18" s="429" t="s">
        <v>33380</v>
      </c>
      <c r="C18" s="429">
        <v>451</v>
      </c>
      <c r="D18" s="429">
        <v>0.27</v>
      </c>
      <c r="E18" s="429">
        <v>1.0024</v>
      </c>
      <c r="F18" s="429">
        <v>8.33</v>
      </c>
      <c r="G18" s="419"/>
      <c r="H18" s="428" t="s">
        <v>33462</v>
      </c>
      <c r="I18" s="419"/>
      <c r="J18" s="417"/>
      <c r="K18" s="418"/>
      <c r="L18" s="417">
        <v>27</v>
      </c>
      <c r="R18" s="664" t="s">
        <v>33705</v>
      </c>
      <c r="S18" s="665"/>
      <c r="T18" s="666"/>
      <c r="V18" s="409" t="s">
        <v>33681</v>
      </c>
    </row>
    <row r="19" spans="1:23" ht="15" customHeight="1" thickBot="1">
      <c r="A19" s="416"/>
      <c r="B19" s="418"/>
      <c r="C19" s="418"/>
      <c r="D19" s="418"/>
      <c r="E19" s="418"/>
      <c r="F19" s="418"/>
      <c r="G19" s="419"/>
      <c r="H19" s="425"/>
      <c r="I19" s="419"/>
      <c r="J19" s="419"/>
      <c r="K19" s="417"/>
      <c r="L19" s="417"/>
      <c r="N19"/>
      <c r="P19" s="409" t="s">
        <v>33706</v>
      </c>
      <c r="R19" s="667"/>
      <c r="S19" s="668"/>
      <c r="T19" s="669"/>
      <c r="V19" s="528" t="s">
        <v>33685</v>
      </c>
    </row>
    <row r="20" spans="1:23">
      <c r="A20" s="416"/>
      <c r="B20" s="422" t="s">
        <v>33387</v>
      </c>
      <c r="C20" s="422"/>
      <c r="D20" s="422"/>
      <c r="E20" s="422"/>
      <c r="F20" s="422"/>
      <c r="G20" s="419"/>
      <c r="H20" s="425"/>
      <c r="I20" s="419"/>
      <c r="J20" s="419"/>
      <c r="K20" s="417"/>
      <c r="L20" s="417" t="s">
        <v>33464</v>
      </c>
      <c r="M20" s="424" t="s">
        <v>33463</v>
      </c>
      <c r="N20" s="424" t="s">
        <v>191</v>
      </c>
      <c r="R20" s="522" t="s">
        <v>33677</v>
      </c>
      <c r="S20" s="523" t="s">
        <v>33678</v>
      </c>
      <c r="T20" s="524" t="s">
        <v>33679</v>
      </c>
      <c r="V20" s="409" t="s">
        <v>33682</v>
      </c>
    </row>
    <row r="21" spans="1:23">
      <c r="A21" s="422"/>
      <c r="B21" s="429" t="s">
        <v>33531</v>
      </c>
      <c r="C21" s="430">
        <f>G21</f>
        <v>5880.59</v>
      </c>
      <c r="D21" s="429"/>
      <c r="E21" s="429"/>
      <c r="F21" s="429"/>
      <c r="G21" s="419">
        <v>5880.59</v>
      </c>
      <c r="H21" s="428" t="s">
        <v>33462</v>
      </c>
      <c r="I21" s="419"/>
      <c r="J21" s="419"/>
      <c r="K21" s="417"/>
      <c r="L21" s="417">
        <v>5</v>
      </c>
      <c r="M21" s="424" t="str">
        <f t="shared" ref="M21:M33" si="0">HLOOKUP(L21,$N$15:$R$16,2,FALSE)</f>
        <v xml:space="preserve">N, valeur moyenne </v>
      </c>
      <c r="N21" s="424">
        <f>R21*$V$23+S21*$V$21+T21*0.2*44/12*1000*0</f>
        <v>492.25</v>
      </c>
      <c r="O21" s="409" t="s">
        <v>33467</v>
      </c>
      <c r="R21" s="525">
        <v>0.5</v>
      </c>
      <c r="S21" s="526">
        <v>0.125</v>
      </c>
      <c r="T21" s="527">
        <v>0.25</v>
      </c>
      <c r="V21" s="409">
        <v>806</v>
      </c>
      <c r="W21" s="409" t="s">
        <v>33683</v>
      </c>
    </row>
    <row r="22" spans="1:23">
      <c r="A22" s="422"/>
      <c r="B22" s="418" t="s">
        <v>33211</v>
      </c>
      <c r="C22" s="424">
        <v>2671</v>
      </c>
      <c r="D22" s="424">
        <v>6.9</v>
      </c>
      <c r="E22" s="424">
        <v>2.1</v>
      </c>
      <c r="F22" s="424">
        <v>0</v>
      </c>
      <c r="G22" s="431">
        <v>3450</v>
      </c>
      <c r="H22" s="425"/>
      <c r="I22" s="419"/>
      <c r="J22" s="419"/>
      <c r="K22" s="417"/>
      <c r="L22" s="417">
        <v>4</v>
      </c>
      <c r="M22" s="424" t="str">
        <f t="shared" si="0"/>
        <v>N dans les engrais synthétiques à base de nitrate d'ammonium</v>
      </c>
      <c r="N22" s="424">
        <f>R22*$V$23+S22*$V$21+T22*0.2*44/12*1000*0</f>
        <v>403</v>
      </c>
      <c r="R22" s="525">
        <v>0</v>
      </c>
      <c r="S22" s="526">
        <v>0.5</v>
      </c>
      <c r="T22" s="527">
        <v>0.5</v>
      </c>
      <c r="V22" s="409" t="s">
        <v>33684</v>
      </c>
    </row>
    <row r="23" spans="1:23">
      <c r="A23" s="422"/>
      <c r="B23" s="418" t="s">
        <v>33388</v>
      </c>
      <c r="C23" s="424">
        <v>2560</v>
      </c>
      <c r="D23" s="424">
        <v>6.5</v>
      </c>
      <c r="E23" s="424">
        <v>0</v>
      </c>
      <c r="F23" s="424">
        <v>0</v>
      </c>
      <c r="G23" s="431">
        <v>1680</v>
      </c>
      <c r="H23" s="425"/>
      <c r="I23" s="419"/>
      <c r="J23" s="419"/>
      <c r="K23" s="417"/>
      <c r="L23" s="417">
        <v>2</v>
      </c>
      <c r="M23" s="424" t="str">
        <f t="shared" si="0"/>
        <v>N dans les engrais synthétiques à base d'ammonium</v>
      </c>
      <c r="N23" s="424">
        <f t="shared" ref="N23:N43" si="1">R23*$V$23+S23*$V$21+T23*0.2*44/12*1000*0</f>
        <v>0</v>
      </c>
      <c r="R23" s="525">
        <v>0</v>
      </c>
      <c r="S23" s="526">
        <v>0</v>
      </c>
      <c r="T23" s="527">
        <v>1</v>
      </c>
      <c r="V23" s="409">
        <v>783</v>
      </c>
      <c r="W23" s="409" t="s">
        <v>33683</v>
      </c>
    </row>
    <row r="24" spans="1:23">
      <c r="A24" s="422"/>
      <c r="B24" s="424" t="s">
        <v>33389</v>
      </c>
      <c r="C24" s="424">
        <v>2561</v>
      </c>
      <c r="D24" s="424">
        <v>8.9</v>
      </c>
      <c r="E24" s="424">
        <v>1.3</v>
      </c>
      <c r="F24" s="424">
        <v>0</v>
      </c>
      <c r="G24" s="418"/>
      <c r="H24" s="425"/>
      <c r="I24" s="419"/>
      <c r="J24" s="419"/>
      <c r="K24" s="417"/>
      <c r="L24" s="417">
        <v>4</v>
      </c>
      <c r="M24" s="424" t="str">
        <f t="shared" si="0"/>
        <v>N dans les engrais synthétiques à base de nitrate d'ammonium</v>
      </c>
      <c r="N24" s="424">
        <f t="shared" si="1"/>
        <v>403</v>
      </c>
      <c r="R24" s="525">
        <v>0</v>
      </c>
      <c r="S24" s="526">
        <v>0.5</v>
      </c>
      <c r="T24" s="527">
        <v>0.5</v>
      </c>
    </row>
    <row r="25" spans="1:23">
      <c r="A25" s="422"/>
      <c r="B25" s="418" t="s">
        <v>33390</v>
      </c>
      <c r="C25" s="424">
        <v>2662</v>
      </c>
      <c r="D25" s="424">
        <v>6.8</v>
      </c>
      <c r="E25" s="424">
        <v>0</v>
      </c>
      <c r="F25" s="424">
        <v>0</v>
      </c>
      <c r="G25" s="419">
        <v>2831.7</v>
      </c>
      <c r="H25" s="425"/>
      <c r="I25" s="419"/>
      <c r="J25" s="419"/>
      <c r="K25" s="417"/>
      <c r="L25" s="417">
        <v>2</v>
      </c>
      <c r="M25" s="424" t="str">
        <f t="shared" si="0"/>
        <v>N dans les engrais synthétiques à base d'ammonium</v>
      </c>
      <c r="N25" s="424">
        <f>R25*$V$23+S25*$V$21+T25*0.2*44/12*1000*0</f>
        <v>0</v>
      </c>
      <c r="R25" s="525">
        <v>0</v>
      </c>
      <c r="S25" s="526">
        <v>0</v>
      </c>
      <c r="T25" s="527">
        <v>1</v>
      </c>
    </row>
    <row r="26" spans="1:23">
      <c r="A26" s="422"/>
      <c r="B26" s="418" t="s">
        <v>33391</v>
      </c>
      <c r="C26" s="424">
        <v>2863</v>
      </c>
      <c r="D26" s="424">
        <v>7.3</v>
      </c>
      <c r="E26" s="424">
        <v>2.1</v>
      </c>
      <c r="F26" s="424">
        <v>0</v>
      </c>
      <c r="G26" s="419">
        <v>3670.37</v>
      </c>
      <c r="H26" s="425"/>
      <c r="I26" s="419"/>
      <c r="J26" s="419"/>
      <c r="K26" s="417"/>
      <c r="L26" s="417">
        <v>4</v>
      </c>
      <c r="M26" s="424" t="str">
        <f t="shared" si="0"/>
        <v>N dans les engrais synthétiques à base de nitrate d'ammonium</v>
      </c>
      <c r="N26" s="424">
        <f t="shared" si="1"/>
        <v>403</v>
      </c>
      <c r="R26" s="525">
        <v>0</v>
      </c>
      <c r="S26" s="526">
        <v>0.5</v>
      </c>
      <c r="T26" s="527">
        <v>0.5</v>
      </c>
    </row>
    <row r="27" spans="1:23">
      <c r="A27" s="422"/>
      <c r="B27" s="418" t="s">
        <v>33392</v>
      </c>
      <c r="C27" s="424">
        <v>2653</v>
      </c>
      <c r="D27" s="424">
        <v>7</v>
      </c>
      <c r="E27" s="424">
        <v>5.0999999999999996</v>
      </c>
      <c r="F27" s="424">
        <v>0</v>
      </c>
      <c r="G27" s="419">
        <v>4348.3900000000003</v>
      </c>
      <c r="H27" s="425"/>
      <c r="I27" s="419"/>
      <c r="J27" s="419"/>
      <c r="K27" s="417"/>
      <c r="L27" s="417">
        <v>3</v>
      </c>
      <c r="M27" s="424" t="str">
        <f t="shared" si="0"/>
        <v>N dans les engrais synthétiques à base de nitrates</v>
      </c>
      <c r="N27" s="424">
        <f t="shared" si="1"/>
        <v>806</v>
      </c>
      <c r="R27" s="525">
        <v>0</v>
      </c>
      <c r="S27" s="526">
        <v>1</v>
      </c>
      <c r="T27" s="527">
        <v>0</v>
      </c>
    </row>
    <row r="28" spans="1:23">
      <c r="A28" s="422"/>
      <c r="B28" s="429" t="s">
        <v>33213</v>
      </c>
      <c r="C28" s="430">
        <f>G28</f>
        <v>5137</v>
      </c>
      <c r="D28" s="429"/>
      <c r="E28" s="429"/>
      <c r="F28" s="429"/>
      <c r="G28" s="419">
        <v>5137</v>
      </c>
      <c r="H28" s="425"/>
      <c r="I28" s="419"/>
      <c r="J28" s="419"/>
      <c r="K28" s="417"/>
      <c r="L28" s="417">
        <v>2</v>
      </c>
      <c r="M28" s="424" t="str">
        <f t="shared" si="0"/>
        <v>N dans les engrais synthétiques à base d'ammonium</v>
      </c>
      <c r="N28" s="424">
        <f t="shared" si="1"/>
        <v>593</v>
      </c>
      <c r="O28" s="409" t="s">
        <v>33467</v>
      </c>
      <c r="R28" s="525">
        <v>0.5</v>
      </c>
      <c r="S28" s="526">
        <v>0.25</v>
      </c>
      <c r="T28" s="527">
        <v>0.25</v>
      </c>
    </row>
    <row r="29" spans="1:23">
      <c r="A29" s="422"/>
      <c r="B29" s="418" t="s">
        <v>33212</v>
      </c>
      <c r="C29" s="424">
        <v>1703</v>
      </c>
      <c r="D29" s="424">
        <v>9.3000000000000007</v>
      </c>
      <c r="E29" s="424">
        <v>0</v>
      </c>
      <c r="F29" s="424">
        <v>0</v>
      </c>
      <c r="G29" s="431">
        <v>1920</v>
      </c>
      <c r="H29" s="425"/>
      <c r="I29" s="419"/>
      <c r="J29" s="419"/>
      <c r="K29" s="417"/>
      <c r="L29" s="417">
        <v>1</v>
      </c>
      <c r="M29" s="424" t="str">
        <f t="shared" si="0"/>
        <v>N dans l'engrais synthétique Urée</v>
      </c>
      <c r="N29" s="424">
        <f t="shared" si="1"/>
        <v>783</v>
      </c>
      <c r="R29" s="525">
        <v>1</v>
      </c>
      <c r="S29" s="526">
        <v>0</v>
      </c>
      <c r="T29" s="527">
        <v>0</v>
      </c>
    </row>
    <row r="30" spans="1:23">
      <c r="A30" s="422"/>
      <c r="B30" s="418" t="s">
        <v>33393</v>
      </c>
      <c r="C30" s="424">
        <v>2182</v>
      </c>
      <c r="D30" s="424">
        <v>7.5</v>
      </c>
      <c r="E30" s="424">
        <v>1.1000000000000001</v>
      </c>
      <c r="F30" s="424">
        <v>0</v>
      </c>
      <c r="G30" s="431">
        <v>2680</v>
      </c>
      <c r="H30" s="425"/>
      <c r="I30" s="419"/>
      <c r="J30" s="419"/>
      <c r="K30" s="417"/>
      <c r="L30" s="417">
        <v>1</v>
      </c>
      <c r="M30" s="424" t="str">
        <f t="shared" si="0"/>
        <v>N dans l'engrais synthétique Urée</v>
      </c>
      <c r="N30" s="424">
        <f t="shared" si="1"/>
        <v>460</v>
      </c>
      <c r="O30" s="409" t="s">
        <v>33468</v>
      </c>
      <c r="R30" s="525">
        <v>0.15</v>
      </c>
      <c r="S30" s="526">
        <v>0.42499999999999999</v>
      </c>
      <c r="T30" s="527">
        <v>0.42499999999999999</v>
      </c>
    </row>
    <row r="31" spans="1:23">
      <c r="A31" s="532" t="s">
        <v>33676</v>
      </c>
      <c r="B31" s="533"/>
      <c r="C31" s="533"/>
      <c r="D31" s="533"/>
      <c r="E31" s="533"/>
      <c r="F31" s="533"/>
      <c r="G31" s="534"/>
      <c r="H31" s="535"/>
      <c r="I31" s="534"/>
      <c r="J31" s="534"/>
      <c r="K31" s="536"/>
      <c r="L31" s="536"/>
      <c r="M31" s="424" t="e">
        <f t="shared" si="0"/>
        <v>#N/A</v>
      </c>
      <c r="N31" s="424">
        <f t="shared" si="1"/>
        <v>0</v>
      </c>
      <c r="O31" s="537"/>
      <c r="P31" s="537"/>
      <c r="Q31" s="537"/>
      <c r="R31" s="538"/>
      <c r="S31" s="533"/>
      <c r="T31" s="539"/>
    </row>
    <row r="32" spans="1:23">
      <c r="A32" s="532" t="s">
        <v>33676</v>
      </c>
      <c r="B32" s="533"/>
      <c r="C32" s="533"/>
      <c r="D32" s="533"/>
      <c r="E32" s="533"/>
      <c r="F32" s="533"/>
      <c r="G32" s="534"/>
      <c r="H32" s="535"/>
      <c r="I32" s="534"/>
      <c r="J32" s="534"/>
      <c r="K32" s="536"/>
      <c r="L32" s="536"/>
      <c r="M32" s="424" t="e">
        <f t="shared" si="0"/>
        <v>#N/A</v>
      </c>
      <c r="N32" s="424">
        <f t="shared" si="1"/>
        <v>0</v>
      </c>
      <c r="O32" s="537"/>
      <c r="P32" s="537"/>
      <c r="Q32" s="537"/>
      <c r="R32" s="538"/>
      <c r="S32" s="533"/>
      <c r="T32" s="539"/>
    </row>
    <row r="33" spans="1:20">
      <c r="A33" s="532" t="s">
        <v>33676</v>
      </c>
      <c r="B33" s="533"/>
      <c r="C33" s="533"/>
      <c r="D33" s="533"/>
      <c r="E33" s="533"/>
      <c r="F33" s="533"/>
      <c r="G33" s="534"/>
      <c r="H33" s="535"/>
      <c r="I33" s="534"/>
      <c r="J33" s="534"/>
      <c r="K33" s="536"/>
      <c r="L33" s="536"/>
      <c r="M33" s="424" t="e">
        <f t="shared" si="0"/>
        <v>#N/A</v>
      </c>
      <c r="N33" s="424">
        <f t="shared" si="1"/>
        <v>0</v>
      </c>
      <c r="O33" s="537"/>
      <c r="P33" s="537"/>
      <c r="Q33" s="537"/>
      <c r="R33" s="538"/>
      <c r="S33" s="533"/>
      <c r="T33" s="539"/>
    </row>
    <row r="34" spans="1:20">
      <c r="A34" s="422"/>
      <c r="B34" s="418"/>
      <c r="C34" s="418"/>
      <c r="D34" s="418"/>
      <c r="E34" s="418"/>
      <c r="F34" s="418"/>
      <c r="G34" s="419"/>
      <c r="H34" s="425"/>
      <c r="I34" s="419"/>
      <c r="J34" s="419"/>
      <c r="K34" s="417"/>
      <c r="L34" s="417"/>
      <c r="M34" s="424"/>
      <c r="N34" s="424">
        <f t="shared" si="1"/>
        <v>0</v>
      </c>
      <c r="R34" s="525">
        <v>0</v>
      </c>
      <c r="S34" s="526">
        <v>0</v>
      </c>
      <c r="T34" s="527">
        <v>0</v>
      </c>
    </row>
    <row r="35" spans="1:20">
      <c r="A35" s="422"/>
      <c r="B35" s="429" t="s">
        <v>33394</v>
      </c>
      <c r="C35" s="430">
        <f>G35</f>
        <v>1010.7</v>
      </c>
      <c r="D35" s="429"/>
      <c r="E35" s="429"/>
      <c r="F35" s="429"/>
      <c r="G35" s="419">
        <v>1010.7</v>
      </c>
      <c r="H35" s="428" t="s">
        <v>33462</v>
      </c>
      <c r="I35" s="419"/>
      <c r="J35" s="419"/>
      <c r="K35" s="417"/>
      <c r="L35" s="417"/>
      <c r="M35" s="424"/>
      <c r="N35" s="424">
        <f t="shared" si="1"/>
        <v>0</v>
      </c>
      <c r="R35" s="525">
        <v>0</v>
      </c>
      <c r="S35" s="526">
        <v>0</v>
      </c>
      <c r="T35" s="527">
        <v>0</v>
      </c>
    </row>
    <row r="36" spans="1:20">
      <c r="A36" s="422"/>
      <c r="B36" s="424" t="s">
        <v>33218</v>
      </c>
      <c r="C36" s="424">
        <v>517</v>
      </c>
      <c r="D36" s="424">
        <v>0.9</v>
      </c>
      <c r="E36" s="424">
        <v>0</v>
      </c>
      <c r="F36" s="424">
        <v>0</v>
      </c>
      <c r="G36" s="419"/>
      <c r="H36" s="425"/>
      <c r="I36" s="419"/>
      <c r="J36" s="419"/>
      <c r="K36" s="417"/>
      <c r="L36" s="417"/>
      <c r="M36" s="424"/>
      <c r="N36" s="424">
        <f t="shared" si="1"/>
        <v>0</v>
      </c>
      <c r="R36" s="525">
        <v>0</v>
      </c>
      <c r="S36" s="526">
        <v>0</v>
      </c>
      <c r="T36" s="527">
        <v>0</v>
      </c>
    </row>
    <row r="37" spans="1:20">
      <c r="A37" s="422"/>
      <c r="B37" s="424" t="s">
        <v>33395</v>
      </c>
      <c r="C37" s="424">
        <v>95</v>
      </c>
      <c r="D37" s="424">
        <v>0</v>
      </c>
      <c r="E37" s="424">
        <v>0</v>
      </c>
      <c r="F37" s="424">
        <v>0</v>
      </c>
      <c r="G37" s="419"/>
      <c r="H37" s="425"/>
      <c r="I37" s="419"/>
      <c r="J37" s="419"/>
      <c r="K37" s="417"/>
      <c r="L37" s="417"/>
      <c r="M37" s="424"/>
      <c r="N37" s="424">
        <f t="shared" si="1"/>
        <v>0</v>
      </c>
      <c r="R37" s="525">
        <v>0</v>
      </c>
      <c r="S37" s="526">
        <v>0</v>
      </c>
      <c r="T37" s="527">
        <v>0</v>
      </c>
    </row>
    <row r="38" spans="1:20">
      <c r="A38" s="422"/>
      <c r="B38" s="424" t="s">
        <v>33219</v>
      </c>
      <c r="C38" s="424">
        <v>967</v>
      </c>
      <c r="D38" s="424">
        <v>2.5</v>
      </c>
      <c r="E38" s="424">
        <v>0</v>
      </c>
      <c r="F38" s="424">
        <v>0</v>
      </c>
      <c r="G38" s="419"/>
      <c r="H38" s="425"/>
      <c r="I38" s="419"/>
      <c r="J38" s="419"/>
      <c r="K38" s="417"/>
      <c r="L38" s="417">
        <v>2</v>
      </c>
      <c r="M38" s="424" t="s">
        <v>33466</v>
      </c>
      <c r="N38" s="424">
        <f t="shared" si="1"/>
        <v>0</v>
      </c>
      <c r="R38" s="525">
        <v>0</v>
      </c>
      <c r="S38" s="526">
        <v>0</v>
      </c>
      <c r="T38" s="527">
        <v>1</v>
      </c>
    </row>
    <row r="39" spans="1:20">
      <c r="A39" s="422"/>
      <c r="B39" s="424" t="s">
        <v>97</v>
      </c>
      <c r="C39" s="424">
        <v>1459</v>
      </c>
      <c r="D39" s="424">
        <v>3.7</v>
      </c>
      <c r="E39" s="424">
        <v>0</v>
      </c>
      <c r="F39" s="424">
        <v>0</v>
      </c>
      <c r="G39" s="419"/>
      <c r="H39" s="425"/>
      <c r="I39" s="419"/>
      <c r="J39" s="419"/>
      <c r="K39" s="417"/>
      <c r="L39" s="417">
        <v>2</v>
      </c>
      <c r="M39" s="424" t="s">
        <v>33466</v>
      </c>
      <c r="N39" s="424">
        <f t="shared" si="1"/>
        <v>0</v>
      </c>
      <c r="R39" s="525">
        <v>0</v>
      </c>
      <c r="S39" s="526">
        <v>0</v>
      </c>
      <c r="T39" s="527">
        <v>1</v>
      </c>
    </row>
    <row r="40" spans="1:20">
      <c r="A40" s="422"/>
      <c r="B40" s="429" t="s">
        <v>33217</v>
      </c>
      <c r="C40" s="430">
        <f>G40</f>
        <v>576.1</v>
      </c>
      <c r="D40" s="429"/>
      <c r="E40" s="429"/>
      <c r="F40" s="429"/>
      <c r="G40" s="419">
        <v>576.1</v>
      </c>
      <c r="H40" s="428" t="s">
        <v>33462</v>
      </c>
      <c r="I40" s="419"/>
      <c r="J40" s="419"/>
      <c r="K40" s="417"/>
      <c r="L40" s="417"/>
      <c r="M40" s="424"/>
      <c r="N40" s="424">
        <f t="shared" si="1"/>
        <v>0</v>
      </c>
      <c r="R40" s="525">
        <v>0</v>
      </c>
      <c r="S40" s="526">
        <v>0</v>
      </c>
      <c r="T40" s="527">
        <v>0</v>
      </c>
    </row>
    <row r="41" spans="1:20">
      <c r="A41" s="422"/>
      <c r="B41" s="424" t="s">
        <v>33396</v>
      </c>
      <c r="C41" s="424">
        <v>409</v>
      </c>
      <c r="D41" s="424">
        <v>0.17</v>
      </c>
      <c r="E41" s="424">
        <v>0</v>
      </c>
      <c r="F41" s="424">
        <v>0</v>
      </c>
      <c r="G41" s="419"/>
      <c r="H41" s="425"/>
      <c r="I41" s="419"/>
      <c r="J41" s="419"/>
      <c r="K41" s="417"/>
      <c r="L41" s="417"/>
      <c r="M41" s="424"/>
      <c r="N41" s="424">
        <f t="shared" si="1"/>
        <v>0</v>
      </c>
      <c r="R41" s="525">
        <v>0</v>
      </c>
      <c r="S41" s="526">
        <v>0</v>
      </c>
      <c r="T41" s="527">
        <v>0</v>
      </c>
    </row>
    <row r="42" spans="1:20">
      <c r="A42" s="422"/>
      <c r="B42" s="429" t="s">
        <v>33397</v>
      </c>
      <c r="C42" s="430">
        <f>G42</f>
        <v>129.5</v>
      </c>
      <c r="D42" s="429"/>
      <c r="E42" s="429"/>
      <c r="F42" s="429"/>
      <c r="G42" s="419">
        <v>129.5</v>
      </c>
      <c r="H42" s="428" t="s">
        <v>33462</v>
      </c>
      <c r="I42" s="419"/>
      <c r="J42" s="419"/>
      <c r="K42" s="417"/>
      <c r="L42" s="417"/>
      <c r="M42" s="424"/>
      <c r="N42" s="424">
        <f t="shared" si="1"/>
        <v>0</v>
      </c>
      <c r="R42" s="525">
        <v>0</v>
      </c>
      <c r="S42" s="526">
        <v>0</v>
      </c>
      <c r="T42" s="527">
        <v>0</v>
      </c>
    </row>
    <row r="43" spans="1:20">
      <c r="A43" s="422"/>
      <c r="B43" s="424" t="s">
        <v>12</v>
      </c>
      <c r="C43" s="424">
        <v>4261</v>
      </c>
      <c r="D43" s="424">
        <v>10</v>
      </c>
      <c r="E43" s="424">
        <v>1.7</v>
      </c>
      <c r="F43" s="424">
        <v>0</v>
      </c>
      <c r="G43" s="419"/>
      <c r="H43" s="425"/>
      <c r="I43" s="419"/>
      <c r="J43" s="419"/>
      <c r="K43" s="417"/>
      <c r="L43" s="417">
        <v>2</v>
      </c>
      <c r="M43" s="424" t="str">
        <f>HLOOKUP(L43,$N$15:$R$16,2,FALSE)</f>
        <v>N dans les engrais synthétiques à base d'ammonium</v>
      </c>
      <c r="N43" s="424">
        <f t="shared" si="1"/>
        <v>60.449999999999996</v>
      </c>
      <c r="O43" s="409" t="s">
        <v>33686</v>
      </c>
      <c r="R43" s="525"/>
      <c r="S43" s="526">
        <f>0.5*0.15</f>
        <v>7.4999999999999997E-2</v>
      </c>
      <c r="T43" s="527"/>
    </row>
    <row r="44" spans="1:20">
      <c r="A44" s="422"/>
      <c r="B44" s="424" t="s">
        <v>98</v>
      </c>
      <c r="C44" s="424">
        <v>769</v>
      </c>
      <c r="D44" s="424">
        <v>0</v>
      </c>
      <c r="E44" s="424">
        <v>0</v>
      </c>
      <c r="F44" s="424">
        <v>0</v>
      </c>
      <c r="G44" s="419"/>
      <c r="H44" s="425"/>
      <c r="I44" s="419"/>
      <c r="J44" s="419"/>
      <c r="K44" s="417"/>
      <c r="L44" s="417"/>
    </row>
    <row r="45" spans="1:20">
      <c r="A45" s="422"/>
      <c r="B45" s="424" t="s">
        <v>33398</v>
      </c>
      <c r="C45" s="424">
        <v>1620</v>
      </c>
      <c r="D45" s="424">
        <v>0</v>
      </c>
      <c r="E45" s="424">
        <v>0</v>
      </c>
      <c r="F45" s="424">
        <v>0</v>
      </c>
      <c r="G45" s="419"/>
      <c r="H45" s="425"/>
      <c r="I45" s="419"/>
      <c r="J45" s="419"/>
      <c r="K45" s="417"/>
      <c r="L45" s="417"/>
    </row>
    <row r="46" spans="1:20">
      <c r="A46" s="422"/>
      <c r="B46" s="424" t="s">
        <v>33215</v>
      </c>
      <c r="C46" s="424">
        <v>0</v>
      </c>
      <c r="D46" s="424">
        <v>0</v>
      </c>
      <c r="E46" s="424">
        <v>0</v>
      </c>
      <c r="F46" s="424">
        <v>0</v>
      </c>
      <c r="G46" s="419"/>
      <c r="H46" s="425"/>
      <c r="I46" s="419"/>
      <c r="J46" s="419"/>
      <c r="K46" s="417"/>
      <c r="L46" s="417"/>
    </row>
    <row r="47" spans="1:20">
      <c r="A47" s="422"/>
      <c r="B47" s="424" t="s">
        <v>33635</v>
      </c>
      <c r="C47" s="424">
        <v>0</v>
      </c>
      <c r="D47" s="424">
        <v>0</v>
      </c>
      <c r="E47" s="424">
        <v>0</v>
      </c>
      <c r="F47" s="424">
        <v>0</v>
      </c>
      <c r="G47" s="419"/>
      <c r="H47" s="425"/>
      <c r="I47" s="419"/>
      <c r="J47" s="419"/>
      <c r="K47" s="417"/>
      <c r="L47" s="417"/>
    </row>
    <row r="48" spans="1:20">
      <c r="A48" s="422"/>
      <c r="B48" s="424" t="s">
        <v>33399</v>
      </c>
      <c r="C48" s="424">
        <v>0</v>
      </c>
      <c r="D48" s="424">
        <v>0</v>
      </c>
      <c r="E48" s="424">
        <v>0</v>
      </c>
      <c r="F48" s="424">
        <v>0</v>
      </c>
      <c r="G48" s="419"/>
      <c r="H48" s="425"/>
      <c r="I48" s="419"/>
      <c r="J48" s="419"/>
      <c r="K48" s="417"/>
      <c r="L48" s="417"/>
    </row>
    <row r="49" spans="1:13">
      <c r="A49" s="422"/>
      <c r="B49" s="424" t="s">
        <v>33400</v>
      </c>
      <c r="C49" s="424">
        <v>0</v>
      </c>
      <c r="D49" s="424">
        <v>0</v>
      </c>
      <c r="E49" s="424">
        <v>0</v>
      </c>
      <c r="F49" s="424">
        <v>0</v>
      </c>
      <c r="G49" s="419"/>
      <c r="H49" s="425"/>
      <c r="I49" s="419"/>
      <c r="J49" s="419"/>
      <c r="K49" s="417"/>
      <c r="L49" s="417"/>
    </row>
    <row r="50" spans="1:13">
      <c r="A50" s="422"/>
      <c r="B50" s="424" t="s">
        <v>33401</v>
      </c>
      <c r="C50" s="424">
        <v>0</v>
      </c>
      <c r="D50" s="424">
        <v>0</v>
      </c>
      <c r="E50" s="424">
        <v>0</v>
      </c>
      <c r="F50" s="424">
        <v>0</v>
      </c>
      <c r="G50" s="419"/>
      <c r="H50" s="425"/>
      <c r="I50" s="419"/>
      <c r="J50" s="419"/>
      <c r="K50" s="417"/>
      <c r="L50" s="417"/>
    </row>
    <row r="51" spans="1:13">
      <c r="A51" s="422"/>
      <c r="B51" s="429" t="s">
        <v>33402</v>
      </c>
      <c r="C51" s="430">
        <f>G51</f>
        <v>10971.3</v>
      </c>
      <c r="D51" s="429"/>
      <c r="E51" s="429"/>
      <c r="F51" s="429"/>
      <c r="G51" s="419">
        <v>10971.3</v>
      </c>
      <c r="H51" s="428" t="s">
        <v>33462</v>
      </c>
      <c r="I51" s="419"/>
      <c r="J51" s="419"/>
      <c r="K51" s="417"/>
      <c r="L51" s="417"/>
    </row>
    <row r="52" spans="1:13" ht="15.6">
      <c r="A52" s="416" t="s">
        <v>33403</v>
      </c>
      <c r="B52" s="422" t="s">
        <v>33404</v>
      </c>
      <c r="C52" s="422"/>
      <c r="D52" s="422"/>
      <c r="E52" s="422"/>
      <c r="F52" s="422"/>
      <c r="G52" s="421" t="s">
        <v>99</v>
      </c>
      <c r="H52" s="419"/>
      <c r="I52" s="419"/>
      <c r="J52" s="419"/>
      <c r="K52" s="417"/>
      <c r="L52" s="417"/>
    </row>
    <row r="53" spans="1:13">
      <c r="A53" s="422"/>
      <c r="B53" s="418" t="s">
        <v>100</v>
      </c>
      <c r="C53" s="418"/>
      <c r="D53" s="418"/>
      <c r="E53" s="418"/>
      <c r="F53" s="418"/>
      <c r="G53" s="419">
        <f>H53*J53*I53</f>
        <v>3410.2099199999993</v>
      </c>
      <c r="H53" s="432">
        <v>95.1</v>
      </c>
      <c r="I53" s="433">
        <v>0.83199999999999996</v>
      </c>
      <c r="J53" s="432">
        <v>43.1</v>
      </c>
      <c r="K53" s="417"/>
      <c r="L53" s="417"/>
      <c r="M53" s="409">
        <f>G53/I53/J53</f>
        <v>95.09999999999998</v>
      </c>
    </row>
    <row r="54" spans="1:13">
      <c r="A54" s="422"/>
      <c r="B54" s="418" t="s">
        <v>16</v>
      </c>
      <c r="C54" s="418"/>
      <c r="D54" s="418"/>
      <c r="E54" s="418"/>
      <c r="F54" s="418"/>
      <c r="G54" s="419">
        <f>H54*J54*I54</f>
        <v>3700.6469999999999</v>
      </c>
      <c r="H54" s="434">
        <v>94.2</v>
      </c>
      <c r="I54" s="435">
        <v>0.97</v>
      </c>
      <c r="J54" s="435">
        <v>40.5</v>
      </c>
      <c r="K54" s="418"/>
      <c r="L54" s="417"/>
    </row>
    <row r="55" spans="1:13">
      <c r="A55" s="416" t="s">
        <v>33405</v>
      </c>
      <c r="B55" s="422" t="s">
        <v>33406</v>
      </c>
      <c r="C55" s="418"/>
      <c r="D55" s="418"/>
      <c r="E55" s="418"/>
      <c r="F55" s="418"/>
      <c r="G55" s="418"/>
      <c r="H55" s="434"/>
      <c r="I55" s="435"/>
      <c r="J55" s="435"/>
      <c r="K55" s="418"/>
      <c r="L55" s="417"/>
    </row>
    <row r="56" spans="1:13">
      <c r="A56" s="416"/>
      <c r="B56" s="418" t="s">
        <v>33407</v>
      </c>
      <c r="C56" s="418"/>
      <c r="D56" s="418"/>
      <c r="E56" s="418"/>
      <c r="F56" s="418"/>
      <c r="G56" s="418"/>
      <c r="H56" s="434">
        <v>66</v>
      </c>
      <c r="I56" s="418"/>
      <c r="J56" s="418">
        <v>49.2</v>
      </c>
      <c r="K56" s="418"/>
      <c r="L56" s="435" t="s">
        <v>33624</v>
      </c>
    </row>
    <row r="57" spans="1:13">
      <c r="A57" s="416"/>
      <c r="B57" s="418" t="s">
        <v>33408</v>
      </c>
      <c r="C57" s="418"/>
      <c r="D57" s="418">
        <f>0.0025*L57+0.493*'Calculateur EEC'!E46</f>
        <v>3.6249999999999998E-3</v>
      </c>
      <c r="E57" s="418">
        <f>0.001*L57+0.0319*'Calculateur EEC'!E46</f>
        <v>1.4499999999999999E-3</v>
      </c>
      <c r="F57" s="418"/>
      <c r="G57" s="418"/>
      <c r="H57" s="434">
        <f>SUMPRODUCT(C57:E57,'Calculateur EEC'!$I$6:$K$6)</f>
        <v>0.48574999999999996</v>
      </c>
      <c r="I57" s="418"/>
      <c r="J57" s="418">
        <v>49.2</v>
      </c>
      <c r="K57" s="418"/>
      <c r="L57" s="417">
        <v>1.45</v>
      </c>
    </row>
    <row r="58" spans="1:13">
      <c r="A58" s="416"/>
      <c r="B58" s="418" t="s">
        <v>33409</v>
      </c>
      <c r="C58" s="418"/>
      <c r="D58" s="418">
        <f>0.0025*L58+0.4422*'Calculateur EEC'!E46</f>
        <v>3.5725000000000002E-3</v>
      </c>
      <c r="E58" s="418">
        <f>0.001*L58+0.0082*'Calculateur EEC'!E46</f>
        <v>1.4290000000000001E-3</v>
      </c>
      <c r="F58" s="418"/>
      <c r="G58" s="418"/>
      <c r="H58" s="434">
        <f>SUMPRODUCT(C58:E58,'Calculateur EEC'!$I$6:$K$6)</f>
        <v>0.47871500000000006</v>
      </c>
      <c r="I58" s="418"/>
      <c r="J58" s="418">
        <v>49.2</v>
      </c>
      <c r="K58" s="418"/>
      <c r="L58" s="417">
        <v>1.429</v>
      </c>
    </row>
    <row r="59" spans="1:13">
      <c r="A59" s="416"/>
      <c r="B59" s="418" t="s">
        <v>33410</v>
      </c>
      <c r="C59" s="418"/>
      <c r="D59" s="418">
        <f>0.0025*L59+1.9917*'Calculateur EEC'!E46-1.47</f>
        <v>-1.4640500000000001</v>
      </c>
      <c r="E59" s="418">
        <f>0.001*L59+0.0663*'Calculateur EEC'!E46-0.0279</f>
        <v>-2.5520000000000001E-2</v>
      </c>
      <c r="F59" s="418"/>
      <c r="G59" s="418"/>
      <c r="H59" s="434">
        <f>SUMPRODUCT(C59:E59,'Calculateur EEC'!$I$6:$K$6)</f>
        <v>-47.7562</v>
      </c>
      <c r="I59" s="418"/>
      <c r="J59" s="418">
        <v>49.2</v>
      </c>
      <c r="K59" s="418"/>
      <c r="L59" s="417">
        <v>2.38</v>
      </c>
    </row>
    <row r="60" spans="1:13">
      <c r="A60" s="416" t="s">
        <v>33411</v>
      </c>
      <c r="B60" s="422" t="s">
        <v>33412</v>
      </c>
      <c r="C60" s="418" t="s">
        <v>101</v>
      </c>
      <c r="D60" s="418" t="s">
        <v>102</v>
      </c>
      <c r="E60" s="418" t="s">
        <v>103</v>
      </c>
      <c r="F60" s="418" t="s">
        <v>104</v>
      </c>
      <c r="G60" s="418"/>
      <c r="H60" s="436">
        <v>79.770478439288624</v>
      </c>
      <c r="I60" s="418"/>
      <c r="J60" s="418"/>
      <c r="K60" s="418"/>
      <c r="L60" s="417"/>
    </row>
    <row r="61" spans="1:13">
      <c r="A61" s="416"/>
      <c r="B61" s="418" t="s">
        <v>33413</v>
      </c>
      <c r="C61" s="418">
        <v>153</v>
      </c>
      <c r="D61" s="418">
        <v>238</v>
      </c>
      <c r="E61" s="418">
        <v>240</v>
      </c>
      <c r="F61" s="418">
        <v>245</v>
      </c>
      <c r="G61" s="418"/>
      <c r="H61" s="418">
        <v>79.770478439288624</v>
      </c>
      <c r="I61" s="418"/>
      <c r="J61" s="418"/>
      <c r="K61" s="418"/>
      <c r="L61" s="418"/>
    </row>
    <row r="62" spans="1:13">
      <c r="A62" s="416"/>
      <c r="B62" s="418" t="s">
        <v>33414</v>
      </c>
      <c r="C62" s="418">
        <v>204</v>
      </c>
      <c r="D62" s="418">
        <v>214</v>
      </c>
      <c r="E62" s="418">
        <v>215</v>
      </c>
      <c r="F62" s="418">
        <v>219</v>
      </c>
      <c r="G62" s="418"/>
      <c r="H62" s="418"/>
      <c r="I62" s="418"/>
      <c r="J62" s="418"/>
      <c r="K62" s="418"/>
      <c r="L62" s="418"/>
    </row>
    <row r="63" spans="1:13">
      <c r="A63" s="416"/>
      <c r="B63" s="418" t="s">
        <v>33415</v>
      </c>
      <c r="C63" s="418">
        <v>493</v>
      </c>
      <c r="D63" s="418">
        <v>504</v>
      </c>
      <c r="E63" s="418">
        <v>510</v>
      </c>
      <c r="F63" s="418">
        <v>532</v>
      </c>
      <c r="G63" s="418"/>
      <c r="H63" s="418"/>
      <c r="I63" s="418"/>
      <c r="J63" s="418"/>
      <c r="K63" s="418"/>
      <c r="L63" s="418"/>
    </row>
    <row r="64" spans="1:13">
      <c r="A64" s="416"/>
      <c r="B64" s="418" t="s">
        <v>33416</v>
      </c>
      <c r="C64" s="418">
        <v>757</v>
      </c>
      <c r="D64" s="418">
        <v>768</v>
      </c>
      <c r="E64" s="418">
        <v>772</v>
      </c>
      <c r="F64" s="418">
        <v>787</v>
      </c>
      <c r="G64" s="418"/>
      <c r="H64" s="418"/>
      <c r="I64" s="418"/>
      <c r="J64" s="418"/>
      <c r="K64" s="418"/>
      <c r="L64" s="418"/>
    </row>
    <row r="65" spans="1:12">
      <c r="A65" s="416"/>
      <c r="B65" s="418" t="s">
        <v>33417</v>
      </c>
      <c r="C65" s="418">
        <v>518</v>
      </c>
      <c r="D65" s="418">
        <v>526</v>
      </c>
      <c r="E65" s="418">
        <v>531</v>
      </c>
      <c r="F65" s="418">
        <v>549</v>
      </c>
      <c r="G65" s="418"/>
      <c r="H65" s="418"/>
      <c r="I65" s="418"/>
      <c r="J65" s="418"/>
      <c r="K65" s="418"/>
      <c r="L65" s="418"/>
    </row>
    <row r="66" spans="1:12">
      <c r="A66" s="416"/>
      <c r="B66" s="418" t="s">
        <v>33418</v>
      </c>
      <c r="C66" s="418">
        <v>389</v>
      </c>
      <c r="D66" s="418">
        <v>386</v>
      </c>
      <c r="E66" s="418">
        <v>388</v>
      </c>
      <c r="F66" s="418">
        <v>398</v>
      </c>
      <c r="G66" s="418"/>
      <c r="H66" s="418"/>
      <c r="I66" s="418"/>
      <c r="J66" s="418"/>
      <c r="K66" s="418"/>
      <c r="L66" s="418"/>
    </row>
    <row r="67" spans="1:12">
      <c r="A67" s="416"/>
      <c r="B67" s="418" t="s">
        <v>33419</v>
      </c>
      <c r="C67" s="418">
        <v>100</v>
      </c>
      <c r="D67" s="418">
        <v>135</v>
      </c>
      <c r="E67" s="418">
        <v>136</v>
      </c>
      <c r="F67" s="418">
        <v>139</v>
      </c>
      <c r="G67" s="418"/>
      <c r="H67" s="418"/>
      <c r="I67" s="418"/>
      <c r="J67" s="418"/>
      <c r="K67" s="418"/>
      <c r="L67" s="418"/>
    </row>
    <row r="68" spans="1:12">
      <c r="A68" s="416"/>
      <c r="B68" s="418" t="s">
        <v>33420</v>
      </c>
      <c r="C68" s="418">
        <v>654</v>
      </c>
      <c r="D68" s="418">
        <v>468</v>
      </c>
      <c r="E68" s="418">
        <v>471</v>
      </c>
      <c r="F68" s="418">
        <v>485</v>
      </c>
      <c r="G68" s="418"/>
      <c r="H68" s="418"/>
      <c r="I68" s="418"/>
      <c r="J68" s="418"/>
      <c r="K68" s="418"/>
      <c r="L68" s="418"/>
    </row>
    <row r="69" spans="1:12">
      <c r="A69" s="416"/>
      <c r="B69" s="418" t="s">
        <v>33421</v>
      </c>
      <c r="C69" s="418">
        <v>577</v>
      </c>
      <c r="D69" s="418">
        <v>585</v>
      </c>
      <c r="E69" s="418">
        <v>590</v>
      </c>
      <c r="F69" s="418">
        <v>610</v>
      </c>
      <c r="G69" s="418"/>
      <c r="H69" s="418"/>
      <c r="I69" s="418"/>
      <c r="J69" s="418"/>
      <c r="K69" s="418"/>
      <c r="L69" s="418"/>
    </row>
    <row r="70" spans="1:12">
      <c r="A70" s="416"/>
      <c r="B70" s="418" t="s">
        <v>33422</v>
      </c>
      <c r="C70" s="418">
        <v>245</v>
      </c>
      <c r="D70" s="418">
        <v>248</v>
      </c>
      <c r="E70" s="418">
        <v>251</v>
      </c>
      <c r="F70" s="418">
        <v>263</v>
      </c>
      <c r="G70" s="418"/>
      <c r="H70" s="418"/>
      <c r="I70" s="418"/>
      <c r="J70" s="418"/>
      <c r="K70" s="418"/>
      <c r="L70" s="418"/>
    </row>
    <row r="71" spans="1:12">
      <c r="A71" s="416"/>
      <c r="B71" s="418" t="s">
        <v>33423</v>
      </c>
      <c r="C71" s="418">
        <v>105</v>
      </c>
      <c r="D71" s="418">
        <v>127</v>
      </c>
      <c r="E71" s="418">
        <v>128</v>
      </c>
      <c r="F71" s="418">
        <v>130</v>
      </c>
      <c r="G71" s="418"/>
      <c r="H71" s="418"/>
      <c r="I71" s="418"/>
      <c r="J71" s="418"/>
      <c r="K71" s="418"/>
      <c r="L71" s="418"/>
    </row>
    <row r="72" spans="1:12">
      <c r="A72" s="416"/>
      <c r="B72" s="418" t="s">
        <v>33424</v>
      </c>
      <c r="C72" s="418">
        <v>74</v>
      </c>
      <c r="D72" s="418">
        <v>81</v>
      </c>
      <c r="E72" s="418">
        <v>82</v>
      </c>
      <c r="F72" s="418">
        <v>86</v>
      </c>
      <c r="G72" s="418"/>
      <c r="H72" s="418"/>
      <c r="I72" s="418"/>
      <c r="J72" s="418"/>
      <c r="K72" s="418"/>
      <c r="L72" s="418"/>
    </row>
    <row r="73" spans="1:12">
      <c r="A73" s="416"/>
      <c r="B73" s="418" t="s">
        <v>33425</v>
      </c>
      <c r="C73" s="418">
        <v>208</v>
      </c>
      <c r="D73" s="418">
        <v>329</v>
      </c>
      <c r="E73" s="418">
        <v>333</v>
      </c>
      <c r="F73" s="418">
        <v>349</v>
      </c>
      <c r="G73" s="418"/>
      <c r="H73" s="418"/>
      <c r="I73" s="418"/>
      <c r="J73" s="418"/>
      <c r="K73" s="418"/>
      <c r="L73" s="418"/>
    </row>
    <row r="74" spans="1:12">
      <c r="A74" s="416"/>
      <c r="B74" s="418" t="s">
        <v>33426</v>
      </c>
      <c r="C74" s="418">
        <v>277</v>
      </c>
      <c r="D74" s="418">
        <v>307</v>
      </c>
      <c r="E74" s="418">
        <v>310</v>
      </c>
      <c r="F74" s="418">
        <v>322</v>
      </c>
      <c r="G74" s="418"/>
      <c r="H74" s="418"/>
      <c r="I74" s="418"/>
      <c r="J74" s="418"/>
      <c r="K74" s="418"/>
      <c r="L74" s="418"/>
    </row>
    <row r="75" spans="1:12">
      <c r="A75" s="416"/>
      <c r="B75" s="418" t="s">
        <v>33427</v>
      </c>
      <c r="C75" s="418">
        <v>349</v>
      </c>
      <c r="D75" s="418">
        <v>357</v>
      </c>
      <c r="E75" s="418">
        <v>360</v>
      </c>
      <c r="F75" s="418">
        <v>374</v>
      </c>
      <c r="G75" s="418"/>
      <c r="H75" s="418"/>
      <c r="I75" s="418"/>
      <c r="J75" s="418"/>
      <c r="K75" s="418"/>
      <c r="L75" s="418"/>
    </row>
    <row r="76" spans="1:12">
      <c r="A76" s="416"/>
      <c r="B76" s="418" t="s">
        <v>33428</v>
      </c>
      <c r="C76" s="418">
        <v>352</v>
      </c>
      <c r="D76" s="418">
        <v>331</v>
      </c>
      <c r="E76" s="418">
        <v>333</v>
      </c>
      <c r="F76" s="418">
        <v>343</v>
      </c>
      <c r="G76" s="418"/>
      <c r="H76" s="418"/>
      <c r="I76" s="418"/>
      <c r="J76" s="418"/>
      <c r="K76" s="418"/>
      <c r="L76" s="418"/>
    </row>
    <row r="77" spans="1:12">
      <c r="A77" s="416"/>
      <c r="B77" s="418" t="s">
        <v>33429</v>
      </c>
      <c r="C77" s="418">
        <v>203</v>
      </c>
      <c r="D77" s="418">
        <v>312</v>
      </c>
      <c r="E77" s="418">
        <v>315</v>
      </c>
      <c r="F77" s="418">
        <v>325</v>
      </c>
      <c r="G77" s="418"/>
      <c r="H77" s="418"/>
      <c r="I77" s="418"/>
      <c r="J77" s="418"/>
      <c r="K77" s="418"/>
      <c r="L77" s="418"/>
    </row>
    <row r="78" spans="1:12">
      <c r="A78" s="416"/>
      <c r="B78" s="418" t="s">
        <v>33430</v>
      </c>
      <c r="C78" s="418">
        <v>79</v>
      </c>
      <c r="D78" s="418">
        <v>291</v>
      </c>
      <c r="E78" s="418">
        <v>294</v>
      </c>
      <c r="F78" s="418">
        <v>305</v>
      </c>
      <c r="G78" s="418"/>
      <c r="H78" s="418"/>
      <c r="I78" s="418"/>
      <c r="J78" s="418"/>
      <c r="K78" s="418"/>
      <c r="L78" s="418"/>
    </row>
    <row r="79" spans="1:12">
      <c r="A79" s="416"/>
      <c r="B79" s="418" t="s">
        <v>33431</v>
      </c>
      <c r="C79" s="418">
        <v>93</v>
      </c>
      <c r="D79" s="418">
        <v>311</v>
      </c>
      <c r="E79" s="418">
        <v>312</v>
      </c>
      <c r="F79" s="418">
        <v>316</v>
      </c>
      <c r="G79" s="418"/>
      <c r="H79" s="418"/>
      <c r="I79" s="418"/>
      <c r="J79" s="418"/>
      <c r="K79" s="418"/>
      <c r="L79" s="418"/>
    </row>
    <row r="80" spans="1:12">
      <c r="A80" s="416"/>
      <c r="B80" s="418" t="s">
        <v>33432</v>
      </c>
      <c r="C80" s="418">
        <v>455</v>
      </c>
      <c r="D80" s="418">
        <v>437</v>
      </c>
      <c r="E80" s="418">
        <v>441</v>
      </c>
      <c r="F80" s="418">
        <v>454</v>
      </c>
      <c r="G80" s="418"/>
      <c r="H80" s="418"/>
      <c r="I80" s="418"/>
      <c r="J80" s="418"/>
      <c r="K80" s="418"/>
      <c r="L80" s="418"/>
    </row>
    <row r="81" spans="1:12">
      <c r="A81" s="416"/>
      <c r="B81" s="418" t="s">
        <v>33433</v>
      </c>
      <c r="C81" s="418">
        <v>430</v>
      </c>
      <c r="D81" s="418">
        <v>415</v>
      </c>
      <c r="E81" s="418">
        <v>417</v>
      </c>
      <c r="F81" s="418">
        <v>426</v>
      </c>
      <c r="G81" s="418"/>
      <c r="H81" s="418"/>
      <c r="I81" s="418"/>
      <c r="J81" s="418"/>
      <c r="K81" s="418"/>
      <c r="L81" s="418"/>
    </row>
    <row r="82" spans="1:12">
      <c r="A82" s="416"/>
      <c r="B82" s="418" t="s">
        <v>33434</v>
      </c>
      <c r="C82" s="418">
        <v>742</v>
      </c>
      <c r="D82" s="418">
        <v>715</v>
      </c>
      <c r="E82" s="418">
        <v>720</v>
      </c>
      <c r="F82" s="418">
        <v>741</v>
      </c>
      <c r="G82" s="418"/>
      <c r="H82" s="418"/>
      <c r="I82" s="418"/>
      <c r="J82" s="418"/>
      <c r="K82" s="418"/>
      <c r="L82" s="418"/>
    </row>
    <row r="83" spans="1:12">
      <c r="A83" s="416"/>
      <c r="B83" s="418" t="s">
        <v>33435</v>
      </c>
      <c r="C83" s="418">
        <v>268</v>
      </c>
      <c r="D83" s="418">
        <v>282</v>
      </c>
      <c r="E83" s="418">
        <v>285</v>
      </c>
      <c r="F83" s="418">
        <v>299</v>
      </c>
      <c r="G83" s="418"/>
      <c r="H83" s="418"/>
      <c r="I83" s="418"/>
      <c r="J83" s="418"/>
      <c r="K83" s="418"/>
      <c r="L83" s="418"/>
    </row>
    <row r="84" spans="1:12">
      <c r="A84" s="416"/>
      <c r="B84" s="418" t="s">
        <v>33436</v>
      </c>
      <c r="C84" s="418">
        <v>388</v>
      </c>
      <c r="D84" s="418">
        <v>421</v>
      </c>
      <c r="E84" s="418">
        <v>427</v>
      </c>
      <c r="F84" s="418">
        <v>454</v>
      </c>
      <c r="G84" s="418"/>
      <c r="H84" s="418"/>
      <c r="I84" s="418"/>
      <c r="J84" s="418"/>
      <c r="K84" s="418"/>
      <c r="L84" s="418"/>
    </row>
    <row r="85" spans="1:12">
      <c r="A85" s="416"/>
      <c r="B85" s="418" t="s">
        <v>33437</v>
      </c>
      <c r="C85" s="418">
        <v>168</v>
      </c>
      <c r="D85" s="418">
        <v>316</v>
      </c>
      <c r="E85" s="418">
        <v>319</v>
      </c>
      <c r="F85" s="418">
        <v>329</v>
      </c>
      <c r="G85" s="418"/>
      <c r="H85" s="418"/>
      <c r="I85" s="418"/>
      <c r="J85" s="418"/>
      <c r="K85" s="418"/>
      <c r="L85" s="418"/>
    </row>
    <row r="86" spans="1:12">
      <c r="A86" s="416"/>
      <c r="B86" s="418" t="s">
        <v>33438</v>
      </c>
      <c r="C86" s="418">
        <v>269</v>
      </c>
      <c r="D86" s="418">
        <v>281</v>
      </c>
      <c r="E86" s="418">
        <v>283</v>
      </c>
      <c r="F86" s="418">
        <v>291</v>
      </c>
      <c r="G86" s="418"/>
      <c r="H86" s="418"/>
      <c r="I86" s="418"/>
      <c r="J86" s="418"/>
      <c r="K86" s="418"/>
      <c r="L86" s="418"/>
    </row>
    <row r="87" spans="1:12">
      <c r="A87" s="416"/>
      <c r="B87" s="418" t="s">
        <v>33439</v>
      </c>
      <c r="C87" s="418">
        <v>20</v>
      </c>
      <c r="D87" s="418">
        <v>25</v>
      </c>
      <c r="E87" s="418">
        <v>25</v>
      </c>
      <c r="F87" s="418">
        <v>26</v>
      </c>
      <c r="G87" s="418"/>
      <c r="H87" s="418"/>
      <c r="I87" s="418"/>
      <c r="J87" s="418"/>
      <c r="K87" s="418"/>
      <c r="L87" s="418"/>
    </row>
    <row r="88" spans="1:12">
      <c r="A88" s="416"/>
      <c r="B88" s="418" t="s">
        <v>33440</v>
      </c>
      <c r="C88" s="418"/>
      <c r="D88" s="418"/>
      <c r="E88" s="418"/>
      <c r="F88" s="418"/>
      <c r="G88" s="418"/>
      <c r="H88" s="418"/>
      <c r="I88" s="418"/>
      <c r="J88" s="418"/>
      <c r="K88" s="418"/>
      <c r="L88" s="418"/>
    </row>
    <row r="89" spans="1:12">
      <c r="A89" s="416"/>
      <c r="B89" s="418" t="s">
        <v>33440</v>
      </c>
      <c r="C89" s="418"/>
      <c r="D89" s="418"/>
      <c r="E89" s="418"/>
      <c r="F89" s="418"/>
      <c r="G89" s="418"/>
      <c r="H89" s="418"/>
      <c r="I89" s="418"/>
      <c r="J89" s="418"/>
      <c r="K89" s="418"/>
      <c r="L89" s="418"/>
    </row>
    <row r="90" spans="1:12">
      <c r="A90" s="416"/>
      <c r="B90" s="418" t="s">
        <v>33440</v>
      </c>
      <c r="C90" s="418"/>
      <c r="D90" s="418"/>
      <c r="E90" s="418"/>
      <c r="F90" s="418"/>
      <c r="G90" s="418"/>
      <c r="H90" s="418"/>
      <c r="I90" s="418"/>
      <c r="J90" s="418"/>
      <c r="K90" s="418"/>
      <c r="L90" s="418"/>
    </row>
    <row r="91" spans="1:12">
      <c r="A91" s="416" t="s">
        <v>105</v>
      </c>
      <c r="B91" s="422" t="s">
        <v>33441</v>
      </c>
      <c r="C91" s="418"/>
      <c r="D91" s="418" t="s">
        <v>106</v>
      </c>
      <c r="E91" s="418" t="s">
        <v>107</v>
      </c>
      <c r="F91" s="418" t="s">
        <v>108</v>
      </c>
      <c r="G91" s="418"/>
      <c r="H91" s="436" t="s">
        <v>109</v>
      </c>
      <c r="I91" s="418"/>
      <c r="J91" s="418"/>
      <c r="K91" s="418"/>
      <c r="L91" s="417"/>
    </row>
    <row r="92" spans="1:12">
      <c r="A92" s="416"/>
      <c r="B92" s="418" t="s">
        <v>33442</v>
      </c>
      <c r="C92" s="418"/>
      <c r="D92" s="418">
        <v>3.0000000000000001E-3</v>
      </c>
      <c r="E92" s="418">
        <v>1.5E-3</v>
      </c>
      <c r="F92" s="418">
        <v>0.81</v>
      </c>
      <c r="G92" s="418"/>
      <c r="H92" s="418">
        <f>F92*$H$53+D92*'Calculateur EEC'!$J$6+E92*'Calculateur EEC'!$K$6</f>
        <v>77.512500000000003</v>
      </c>
      <c r="I92" s="418"/>
      <c r="J92" s="418"/>
      <c r="K92" s="418"/>
      <c r="L92" s="418"/>
    </row>
    <row r="93" spans="1:12">
      <c r="A93" s="416"/>
      <c r="B93" s="418" t="s">
        <v>33443</v>
      </c>
      <c r="C93" s="418"/>
      <c r="D93" s="418">
        <v>4.0000000000000001E-3</v>
      </c>
      <c r="E93" s="418">
        <v>1.6000000000000001E-3</v>
      </c>
      <c r="F93" s="418">
        <v>0.84</v>
      </c>
      <c r="G93" s="418"/>
      <c r="H93" s="418">
        <f>F93*$H$53+D93*'Calculateur EEC'!$J$6+E93*'Calculateur EEC'!$K$6</f>
        <v>80.419999999999987</v>
      </c>
      <c r="I93" s="418"/>
      <c r="J93" s="418"/>
      <c r="K93" s="418"/>
      <c r="L93" s="418"/>
    </row>
    <row r="94" spans="1:12">
      <c r="A94" s="416"/>
      <c r="B94" s="418" t="s">
        <v>33444</v>
      </c>
      <c r="C94" s="418"/>
      <c r="D94" s="418">
        <v>1E-3</v>
      </c>
      <c r="E94" s="418">
        <v>3.8999999999999998E-3</v>
      </c>
      <c r="F94" s="418">
        <v>1.37</v>
      </c>
      <c r="G94" s="418"/>
      <c r="H94" s="418">
        <f>F94*$H$53+D94*'Calculateur EEC'!$J$6+E94*'Calculateur EEC'!$K$6</f>
        <v>131.3485</v>
      </c>
      <c r="I94" s="418"/>
      <c r="J94" s="418"/>
      <c r="K94" s="418"/>
      <c r="L94" s="418"/>
    </row>
    <row r="95" spans="1:12">
      <c r="A95" s="416"/>
      <c r="B95" s="418" t="s">
        <v>33445</v>
      </c>
      <c r="C95" s="418"/>
      <c r="D95" s="418"/>
      <c r="E95" s="418"/>
      <c r="F95" s="418">
        <v>0.94</v>
      </c>
      <c r="G95" s="418"/>
      <c r="H95" s="418">
        <f>F95*($H$53+$H$108)</f>
        <v>90.212175999999999</v>
      </c>
      <c r="I95" s="418"/>
      <c r="J95" s="418"/>
      <c r="K95" s="418"/>
      <c r="L95" s="418"/>
    </row>
    <row r="96" spans="1:12">
      <c r="A96" s="416"/>
      <c r="B96" s="437" t="s">
        <v>33446</v>
      </c>
      <c r="C96" s="437"/>
      <c r="D96" s="437">
        <v>10.89</v>
      </c>
      <c r="E96" s="437">
        <f>D96*$I$53/(15*30)</f>
        <v>2.01344E-2</v>
      </c>
      <c r="F96" s="437">
        <f>E96*$J$53</f>
        <v>0.86779264</v>
      </c>
      <c r="G96" s="437"/>
      <c r="H96" s="424">
        <f>F96*($H$53+$H$108)</f>
        <v>83.282406777855996</v>
      </c>
      <c r="I96" s="418"/>
      <c r="J96" s="418"/>
      <c r="K96" s="418"/>
      <c r="L96" s="418"/>
    </row>
    <row r="97" spans="1:12">
      <c r="A97" s="416"/>
      <c r="B97" s="422" t="s">
        <v>33447</v>
      </c>
      <c r="C97" s="418"/>
      <c r="D97" s="418"/>
      <c r="E97" s="418"/>
      <c r="F97" s="418"/>
      <c r="G97" s="418"/>
      <c r="H97" s="436"/>
      <c r="I97" s="418"/>
      <c r="J97" s="418"/>
      <c r="K97" s="418"/>
      <c r="L97" s="417"/>
    </row>
    <row r="98" spans="1:12">
      <c r="A98" s="416"/>
      <c r="B98" s="418" t="s">
        <v>33448</v>
      </c>
      <c r="C98" s="418"/>
      <c r="D98" s="418"/>
      <c r="E98" s="418"/>
      <c r="F98" s="418">
        <v>0.1</v>
      </c>
      <c r="G98" s="418"/>
      <c r="H98" s="418">
        <f>F98*($H$54+$H$108)</f>
        <v>9.5070400000000017</v>
      </c>
      <c r="I98" s="418"/>
      <c r="J98" s="418"/>
      <c r="K98" s="418"/>
      <c r="L98" s="418"/>
    </row>
    <row r="99" spans="1:12">
      <c r="A99" s="416"/>
      <c r="B99" s="418" t="s">
        <v>33449</v>
      </c>
      <c r="C99" s="418"/>
      <c r="D99" s="418"/>
      <c r="E99" s="418"/>
      <c r="F99" s="418">
        <v>0.43</v>
      </c>
      <c r="G99" s="418"/>
      <c r="H99" s="418">
        <f>F99*($H$54+$H$108)</f>
        <v>40.880272000000005</v>
      </c>
      <c r="I99" s="418"/>
      <c r="J99" s="418"/>
      <c r="K99" s="418"/>
      <c r="L99" s="418"/>
    </row>
    <row r="100" spans="1:12">
      <c r="A100" s="416"/>
      <c r="B100" s="418" t="s">
        <v>33450</v>
      </c>
      <c r="C100" s="418"/>
      <c r="D100" s="418"/>
      <c r="E100" s="418"/>
      <c r="F100" s="418">
        <v>0.27</v>
      </c>
      <c r="G100" s="418"/>
      <c r="H100" s="418">
        <f>F100*($H$54+$H$108)</f>
        <v>25.669008000000005</v>
      </c>
      <c r="I100" s="418"/>
      <c r="J100" s="418"/>
      <c r="K100" s="418"/>
      <c r="L100" s="418"/>
    </row>
    <row r="101" spans="1:12">
      <c r="A101" s="416"/>
      <c r="B101" s="418" t="s">
        <v>33451</v>
      </c>
      <c r="C101" s="418"/>
      <c r="D101" s="418"/>
      <c r="E101" s="418"/>
      <c r="F101" s="418">
        <v>0.2</v>
      </c>
      <c r="G101" s="418"/>
      <c r="H101" s="418">
        <f>F101*($H$54+$H$108)</f>
        <v>19.014080000000003</v>
      </c>
      <c r="I101" s="418"/>
      <c r="J101" s="418"/>
      <c r="K101" s="418"/>
      <c r="L101" s="418"/>
    </row>
    <row r="102" spans="1:12">
      <c r="A102" s="416"/>
      <c r="B102" s="418" t="s">
        <v>33452</v>
      </c>
      <c r="C102" s="418"/>
      <c r="D102" s="418"/>
      <c r="E102" s="418"/>
      <c r="F102" s="418">
        <v>0.13</v>
      </c>
      <c r="G102" s="418"/>
      <c r="H102" s="418">
        <f>F102*($H$54+$H$108)</f>
        <v>12.359152000000002</v>
      </c>
      <c r="I102" s="418"/>
      <c r="J102" s="418"/>
      <c r="K102" s="418"/>
      <c r="L102" s="418"/>
    </row>
    <row r="103" spans="1:12">
      <c r="A103" s="416"/>
      <c r="B103" s="418" t="s">
        <v>33453</v>
      </c>
      <c r="C103" s="418"/>
      <c r="D103" s="418">
        <v>9.2999999999999999E-2</v>
      </c>
      <c r="E103" s="418">
        <v>4.0000000000000002E-4</v>
      </c>
      <c r="F103" s="418">
        <v>0.32</v>
      </c>
      <c r="G103" s="418"/>
      <c r="H103" s="418">
        <f>F103*$H$53+D103*'Calculateur EEC'!$J$6+E103*'Calculateur EEC'!$K$6</f>
        <v>33.142000000000003</v>
      </c>
      <c r="I103" s="418"/>
      <c r="J103" s="418"/>
      <c r="K103" s="418"/>
      <c r="L103" s="418"/>
    </row>
    <row r="104" spans="1:12">
      <c r="A104" s="416"/>
      <c r="B104" s="422" t="s">
        <v>33454</v>
      </c>
      <c r="C104" s="418"/>
      <c r="D104" s="418"/>
      <c r="E104" s="418"/>
      <c r="F104" s="418"/>
      <c r="G104" s="418"/>
      <c r="H104" s="436"/>
      <c r="I104" s="418"/>
      <c r="J104" s="418"/>
      <c r="K104" s="418"/>
      <c r="L104" s="417"/>
    </row>
    <row r="105" spans="1:12">
      <c r="A105" s="416"/>
      <c r="B105" s="418" t="s">
        <v>33455</v>
      </c>
      <c r="C105" s="418"/>
      <c r="D105" s="418">
        <v>5.0000000000000001E-3</v>
      </c>
      <c r="E105" s="418">
        <v>1E-3</v>
      </c>
      <c r="F105" s="418">
        <v>0.25</v>
      </c>
      <c r="G105" s="418"/>
      <c r="H105" s="418">
        <f>F105*$H$53+D105*'Calculateur EEC'!$J$6+E105*'Calculateur EEC'!$K$6</f>
        <v>24.18</v>
      </c>
      <c r="I105" s="418"/>
      <c r="J105" s="418"/>
      <c r="K105" s="418"/>
      <c r="L105" s="418"/>
    </row>
    <row r="106" spans="1:12">
      <c r="A106" s="416"/>
      <c r="B106" s="418" t="s">
        <v>33456</v>
      </c>
      <c r="C106" s="418"/>
      <c r="D106" s="418"/>
      <c r="E106" s="418"/>
      <c r="F106" s="418">
        <v>0.21</v>
      </c>
      <c r="G106" s="418"/>
      <c r="H106" s="418"/>
      <c r="I106" s="418"/>
      <c r="J106" s="418"/>
      <c r="K106" s="418"/>
      <c r="L106" s="418"/>
    </row>
    <row r="107" spans="1:12" ht="15.6">
      <c r="A107" s="416"/>
      <c r="B107" s="422" t="s">
        <v>33457</v>
      </c>
      <c r="C107" s="418"/>
      <c r="D107" s="418" t="s">
        <v>110</v>
      </c>
      <c r="E107" s="418" t="s">
        <v>111</v>
      </c>
      <c r="F107" s="418"/>
      <c r="G107" s="421" t="s">
        <v>99</v>
      </c>
      <c r="H107" s="436" t="s">
        <v>112</v>
      </c>
      <c r="I107" s="418"/>
      <c r="J107" s="418"/>
      <c r="K107" s="418"/>
      <c r="L107" s="417"/>
    </row>
    <row r="108" spans="1:12">
      <c r="A108" s="416"/>
      <c r="B108" s="418" t="s">
        <v>33458</v>
      </c>
      <c r="C108" s="418"/>
      <c r="D108" s="418">
        <v>8.0000000000000004E-4</v>
      </c>
      <c r="E108" s="418">
        <v>3.2000000000000002E-3</v>
      </c>
      <c r="F108" s="418"/>
      <c r="G108" s="418">
        <f>H108*J53*I53</f>
        <v>31.211847679999998</v>
      </c>
      <c r="H108" s="418">
        <f>SUMPRODUCT(C108:E108,'Calculateur EEC'!$I$6:$K$6)</f>
        <v>0.87040000000000006</v>
      </c>
      <c r="I108" s="418"/>
      <c r="J108" s="418"/>
      <c r="K108" s="418"/>
      <c r="L108" s="418"/>
    </row>
    <row r="109" spans="1:12">
      <c r="A109" s="416"/>
      <c r="B109" s="418" t="s">
        <v>33459</v>
      </c>
      <c r="C109" s="418"/>
      <c r="D109" s="418">
        <v>1.2999999999999999E-3</v>
      </c>
      <c r="E109" s="418">
        <v>3.2000000000000002E-3</v>
      </c>
      <c r="F109" s="418"/>
      <c r="G109" s="418">
        <f>H109*J53*I53</f>
        <v>31.71387648</v>
      </c>
      <c r="H109" s="418">
        <f>SUMPRODUCT(C109:E109,'Calculateur EEC'!$I$6:$K$6)</f>
        <v>0.88440000000000007</v>
      </c>
      <c r="I109" s="418"/>
      <c r="J109" s="418"/>
      <c r="K109" s="418"/>
      <c r="L109" s="418"/>
    </row>
    <row r="110" spans="1:12">
      <c r="A110" s="416"/>
      <c r="B110" s="422" t="s">
        <v>33460</v>
      </c>
      <c r="C110" s="418"/>
      <c r="D110" s="418"/>
      <c r="E110" s="418"/>
      <c r="F110" s="418"/>
      <c r="G110" s="418"/>
      <c r="H110" s="418" t="s">
        <v>112</v>
      </c>
      <c r="I110" s="418"/>
      <c r="J110" s="418"/>
      <c r="K110" s="418"/>
      <c r="L110" s="417"/>
    </row>
    <row r="111" spans="1:12">
      <c r="A111" s="416"/>
      <c r="B111" s="418" t="s">
        <v>33373</v>
      </c>
      <c r="C111" s="418"/>
      <c r="D111" s="418"/>
      <c r="E111" s="418"/>
      <c r="F111" s="418"/>
      <c r="G111" s="418"/>
      <c r="H111" s="418">
        <v>2.2000000000000002</v>
      </c>
      <c r="I111" s="418"/>
      <c r="J111" s="418"/>
      <c r="K111" s="418"/>
      <c r="L111" s="418"/>
    </row>
    <row r="112" spans="1:12">
      <c r="A112" s="416"/>
      <c r="B112" s="418" t="s">
        <v>33374</v>
      </c>
      <c r="C112" s="418"/>
      <c r="D112" s="418"/>
      <c r="E112" s="418"/>
      <c r="F112" s="418"/>
      <c r="G112" s="418"/>
      <c r="H112" s="418">
        <v>1.8</v>
      </c>
      <c r="I112" s="418"/>
      <c r="J112" s="418"/>
      <c r="K112" s="418"/>
      <c r="L112" s="418"/>
    </row>
    <row r="113" spans="1:12">
      <c r="A113" s="416"/>
      <c r="B113" s="418" t="s">
        <v>33375</v>
      </c>
      <c r="C113" s="418"/>
      <c r="D113" s="418"/>
      <c r="E113" s="418"/>
      <c r="F113" s="418"/>
      <c r="G113" s="418"/>
      <c r="H113" s="418">
        <v>2.2000000000000002</v>
      </c>
      <c r="I113" s="418"/>
      <c r="J113" s="418"/>
      <c r="K113" s="418"/>
      <c r="L113" s="418"/>
    </row>
    <row r="114" spans="1:12">
      <c r="A114" s="416"/>
      <c r="B114" s="418" t="s">
        <v>33376</v>
      </c>
      <c r="C114" s="418"/>
      <c r="D114" s="418"/>
      <c r="E114" s="418"/>
      <c r="F114" s="418"/>
      <c r="G114" s="418"/>
      <c r="H114" s="418">
        <v>8.9</v>
      </c>
      <c r="I114" s="418"/>
      <c r="J114" s="418"/>
      <c r="K114" s="418"/>
      <c r="L114" s="418"/>
    </row>
    <row r="115" spans="1:12">
      <c r="A115" s="416"/>
      <c r="B115" s="418" t="s">
        <v>33377</v>
      </c>
      <c r="C115" s="418"/>
      <c r="D115" s="418"/>
      <c r="E115" s="418"/>
      <c r="F115" s="418"/>
      <c r="G115" s="418"/>
      <c r="H115" s="418">
        <v>2.1</v>
      </c>
      <c r="I115" s="418"/>
      <c r="J115" s="418"/>
      <c r="K115" s="418"/>
      <c r="L115" s="418"/>
    </row>
    <row r="116" spans="1:12">
      <c r="A116" s="416"/>
      <c r="B116" s="418" t="s">
        <v>33378</v>
      </c>
      <c r="C116" s="418"/>
      <c r="D116" s="418"/>
      <c r="E116" s="418"/>
      <c r="F116" s="418"/>
      <c r="G116" s="418"/>
      <c r="H116" s="418">
        <v>2.2999999999999998</v>
      </c>
      <c r="I116" s="418"/>
      <c r="J116" s="418"/>
      <c r="K116" s="418"/>
      <c r="L116" s="418"/>
    </row>
    <row r="117" spans="1:12">
      <c r="A117" s="416"/>
      <c r="B117" s="418" t="s">
        <v>33379</v>
      </c>
      <c r="C117" s="418"/>
      <c r="D117" s="418"/>
      <c r="E117" s="418"/>
      <c r="F117" s="418"/>
      <c r="G117" s="418"/>
      <c r="H117" s="418">
        <v>9.6999999999999993</v>
      </c>
      <c r="I117" s="418"/>
      <c r="J117" s="418"/>
      <c r="K117" s="418"/>
      <c r="L117" s="418"/>
    </row>
    <row r="118" spans="1:12">
      <c r="A118" s="416"/>
      <c r="B118" s="418" t="s">
        <v>33380</v>
      </c>
      <c r="C118" s="418"/>
      <c r="D118" s="418"/>
      <c r="E118" s="418"/>
      <c r="F118" s="418"/>
      <c r="G118" s="418"/>
      <c r="H118" s="418">
        <v>1.8</v>
      </c>
      <c r="I118" s="418"/>
      <c r="J118" s="418"/>
      <c r="K118" s="418"/>
      <c r="L118" s="418"/>
    </row>
    <row r="120" spans="1:12">
      <c r="D120" s="437" t="s">
        <v>198</v>
      </c>
      <c r="E120" s="437" t="s">
        <v>199</v>
      </c>
      <c r="F120" s="437" t="s">
        <v>108</v>
      </c>
      <c r="G120" s="437"/>
      <c r="H120" s="439" t="s">
        <v>109</v>
      </c>
    </row>
    <row r="121" spans="1:12">
      <c r="B121" s="437" t="s">
        <v>33461</v>
      </c>
      <c r="C121" s="437"/>
      <c r="D121" s="437">
        <v>10.89</v>
      </c>
      <c r="E121" s="437">
        <f>D121*$I$53/(15*30)</f>
        <v>2.01344E-2</v>
      </c>
      <c r="F121" s="437">
        <f>E121*$J$53</f>
        <v>0.86779264</v>
      </c>
      <c r="G121" s="437"/>
      <c r="H121" s="424">
        <f>F121*($H$53+$H$108)</f>
        <v>83.282406777855996</v>
      </c>
    </row>
  </sheetData>
  <sheetProtection algorithmName="SHA-512" hashValue="v6yYf3yqCN7BDTL3S/2GZbcesMIIYw61SPfGMGdQmfbiY04Tz8oF4gSVlTL5SGoYarJUnbzH7npUKB6DJLvgVg==" saltValue="ZXYxqOuGPIrtfhoC8RdwRQ==" spinCount="100000" sheet="1" objects="1" scenarios="1"/>
  <mergeCells count="12">
    <mergeCell ref="R18:T19"/>
    <mergeCell ref="O2:O3"/>
    <mergeCell ref="P2:P3"/>
    <mergeCell ref="H3:H4"/>
    <mergeCell ref="A1:B1"/>
    <mergeCell ref="G2:H2"/>
    <mergeCell ref="K3:K4"/>
    <mergeCell ref="G3:G4"/>
    <mergeCell ref="C3:C4"/>
    <mergeCell ref="D3:D4"/>
    <mergeCell ref="E3:E4"/>
    <mergeCell ref="F3:F4"/>
  </mergeCells>
  <hyperlinks>
    <hyperlink ref="V19" r:id="rId1" display="Updated version Annexe C in 2025/23" xr:uid="{C8440455-1F69-475F-A21A-3DE413C0DBDC}"/>
  </hyperlink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95BC3561AE5F545AA7AA27756A87010" ma:contentTypeVersion="15" ma:contentTypeDescription="Crée un document." ma:contentTypeScope="" ma:versionID="a6e8664d1d9a424e10b57ad70c036a5d">
  <xsd:schema xmlns:xsd="http://www.w3.org/2001/XMLSchema" xmlns:xs="http://www.w3.org/2001/XMLSchema" xmlns:p="http://schemas.microsoft.com/office/2006/metadata/properties" xmlns:ns1="http://schemas.microsoft.com/sharepoint/v3" xmlns:ns2="86c84ead-a0fe-42c4-9241-7dc7b16771f5" xmlns:ns3="4091a71b-b90d-4c6b-be3b-60e98b61fde7" targetNamespace="http://schemas.microsoft.com/office/2006/metadata/properties" ma:root="true" ma:fieldsID="03867fe73be2963b5ade8edf0faa213f" ns1:_="" ns2:_="" ns3:_="">
    <xsd:import namespace="http://schemas.microsoft.com/sharepoint/v3"/>
    <xsd:import namespace="86c84ead-a0fe-42c4-9241-7dc7b16771f5"/>
    <xsd:import namespace="4091a71b-b90d-4c6b-be3b-60e98b61fde7"/>
    <xsd:element name="properties">
      <xsd:complexType>
        <xsd:sequence>
          <xsd:element name="documentManagement">
            <xsd:complexType>
              <xsd:all>
                <xsd:element ref="ns2:MediaServiceAutoKeyPoints" minOccurs="0"/>
                <xsd:element ref="ns2:MediaServiceKeyPoints" minOccurs="0"/>
                <xsd:element ref="ns2:MediaServiceAutoTags" minOccurs="0"/>
                <xsd:element ref="ns2:MediaServiceOCR" minOccurs="0"/>
                <xsd:element ref="ns2:MediaServiceDateTaken" minOccurs="0"/>
                <xsd:element ref="ns2:MediaLengthInSeconds" minOccurs="0"/>
                <xsd:element ref="ns3:SharedWithUsers" minOccurs="0"/>
                <xsd:element ref="ns3:SharedWithDetails" minOccurs="0"/>
                <xsd:element ref="ns2:MediaServiceObjectDetectorVersions" minOccurs="0"/>
                <xsd:element ref="ns2:MediaServiceMetadata" minOccurs="0"/>
                <xsd:element ref="ns2:MediaServiceFastMetadata" minOccurs="0"/>
                <xsd:element ref="ns2:MediaServiceGenerationTime" minOccurs="0"/>
                <xsd:element ref="ns2:MediaServiceEventHashCode" minOccurs="0"/>
                <xsd:element ref="ns2:lcf76f155ced4ddcb4097134ff3c332f" minOccurs="0"/>
                <xsd:element ref="ns3:TaxCatchAll" minOccurs="0"/>
                <xsd:element ref="ns2:MediaServiceSearchProperties" minOccurs="0"/>
                <xsd:element ref="ns2:MediaServiceLocatio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6" nillable="true" ma:displayName="Propriétés de la stratégie de conformité unifiée" ma:hidden="true" ma:internalName="_ip_UnifiedCompliancePolicyProperties">
      <xsd:simpleType>
        <xsd:restriction base="dms:Note"/>
      </xsd:simpleType>
    </xsd:element>
    <xsd:element name="_ip_UnifiedCompliancePolicyUIAction" ma:index="27" nillable="true" ma:displayName="Action d’interface utilisateur de la stratégie de conformité unifiée"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6c84ead-a0fe-42c4-9241-7dc7b16771f5" elementFormDefault="qualified">
    <xsd:import namespace="http://schemas.microsoft.com/office/2006/documentManagement/types"/>
    <xsd:import namespace="http://schemas.microsoft.com/office/infopath/2007/PartnerControls"/>
    <xsd:element name="MediaServiceAutoKeyPoints" ma:index="8" nillable="true" ma:displayName="MediaServiceAutoKeyPoints" ma:hidden="true" ma:internalName="MediaServiceAutoKeyPoints" ma:readOnly="true">
      <xsd:simpleType>
        <xsd:restriction base="dms:Note"/>
      </xsd:simpleType>
    </xsd:element>
    <xsd:element name="MediaServiceKeyPoints" ma:index="9" nillable="true" ma:displayName="KeyPoints" ma:internalName="MediaServiceKeyPoints" ma:readOnly="true">
      <xsd:simpleType>
        <xsd:restriction base="dms:Note">
          <xsd:maxLength value="255"/>
        </xsd:restriction>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Metadata" ma:index="17" nillable="true" ma:displayName="MediaServiceMetadata" ma:hidden="true" ma:internalName="MediaServiceMetadata" ma:readOnly="true">
      <xsd:simpleType>
        <xsd:restriction base="dms:Note"/>
      </xsd:simpleType>
    </xsd:element>
    <xsd:element name="MediaServiceFastMetadata" ma:index="18" nillable="true" ma:displayName="MediaServiceFastMetadata" ma:hidden="true" ma:internalName="MediaServiceFastMetadata" ma:readOnly="true">
      <xsd:simpleType>
        <xsd:restriction base="dms:Note"/>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lcf76f155ced4ddcb4097134ff3c332f" ma:index="22" nillable="true" ma:taxonomy="true" ma:internalName="lcf76f155ced4ddcb4097134ff3c332f" ma:taxonomyFieldName="MediaServiceImageTags" ma:displayName="Balises d’images" ma:readOnly="false" ma:fieldId="{5cf76f15-5ced-4ddc-b409-7134ff3c332f}" ma:taxonomyMulti="true" ma:sspId="26ae7b1c-74c9-4ab9-ad73-d57d177170d7"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091a71b-b90d-4c6b-be3b-60e98b61fde7" elementFormDefault="qualified">
    <xsd:import namespace="http://schemas.microsoft.com/office/2006/documentManagement/types"/>
    <xsd:import namespace="http://schemas.microsoft.com/office/infopath/2007/PartnerControls"/>
    <xsd:element name="SharedWithUsers" ma:index="14"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Partagé avec détails" ma:internalName="SharedWithDetails" ma:readOnly="true">
      <xsd:simpleType>
        <xsd:restriction base="dms:Note">
          <xsd:maxLength value="255"/>
        </xsd:restriction>
      </xsd:simpleType>
    </xsd:element>
    <xsd:element name="TaxCatchAll" ma:index="23" nillable="true" ma:displayName="Taxonomy Catch All Column" ma:hidden="true" ma:list="{8341e526-7d80-4d85-b0ab-0548ca7fef58}" ma:internalName="TaxCatchAll" ma:showField="CatchAllData" ma:web="4091a71b-b90d-4c6b-be3b-60e98b61fd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091a71b-b90d-4c6b-be3b-60e98b61fde7" xsi:nil="true"/>
    <lcf76f155ced4ddcb4097134ff3c332f xmlns="86c84ead-a0fe-42c4-9241-7dc7b16771f5">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D0044F86-BC13-466D-BA53-459F1C3935A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6c84ead-a0fe-42c4-9241-7dc7b16771f5"/>
    <ds:schemaRef ds:uri="4091a71b-b90d-4c6b-be3b-60e98b61fd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8E4539F-D1DF-450B-983C-A171FA8C01BB}">
  <ds:schemaRefs>
    <ds:schemaRef ds:uri="http://schemas.microsoft.com/sharepoint/v3/contenttype/forms"/>
  </ds:schemaRefs>
</ds:datastoreItem>
</file>

<file path=customXml/itemProps3.xml><?xml version="1.0" encoding="utf-8"?>
<ds:datastoreItem xmlns:ds="http://schemas.openxmlformats.org/officeDocument/2006/customXml" ds:itemID="{A194C59C-5872-46DC-A154-30D9608F7388}">
  <ds:schemaRefs>
    <ds:schemaRef ds:uri="http://schemas.openxmlformats.org/package/2006/metadata/core-properties"/>
    <ds:schemaRef ds:uri="5bf3953b-78ae-48e3-a9fc-ea6fcee60027"/>
    <ds:schemaRef ds:uri="http://purl.org/dc/terms/"/>
    <ds:schemaRef ds:uri="http://schemas.microsoft.com/office/infopath/2007/PartnerControls"/>
    <ds:schemaRef ds:uri="f80bdb51-a143-4743-aff0-7a8fe1028b5b"/>
    <ds:schemaRef ds:uri="http://purl.org/dc/elements/1.1/"/>
    <ds:schemaRef ds:uri="http://schemas.microsoft.com/office/2006/documentManagement/types"/>
    <ds:schemaRef ds:uri="http://schemas.microsoft.com/office/2006/metadata/properties"/>
    <ds:schemaRef ds:uri="http://www.w3.org/XML/1998/namespace"/>
    <ds:schemaRef ds:uri="http://purl.org/dc/dcmitype/"/>
    <ds:schemaRef ds:uri="4091a71b-b90d-4c6b-be3b-60e98b61fde7"/>
    <ds:schemaRef ds:uri="86c84ead-a0fe-42c4-9241-7dc7b16771f5"/>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2</vt:i4>
      </vt:variant>
    </vt:vector>
  </HeadingPairs>
  <TitlesOfParts>
    <vt:vector size="13" baseType="lpstr">
      <vt:lpstr>Instructions</vt:lpstr>
      <vt:lpstr>Calculateur EEC</vt:lpstr>
      <vt:lpstr>Calculateur ESCA</vt:lpstr>
      <vt:lpstr>Valeurs Moyennes Régionales </vt:lpstr>
      <vt:lpstr>Stockage et séchage (Example)</vt:lpstr>
      <vt:lpstr>Diesel pour cultures (Exemple) </vt:lpstr>
      <vt:lpstr>Suivi des modifications</vt:lpstr>
      <vt:lpstr>N2O (GIEC 2019)</vt:lpstr>
      <vt:lpstr>Valeurs Standards</vt:lpstr>
      <vt:lpstr>Climat et types de sol (FR)</vt:lpstr>
      <vt:lpstr>Données GIEC (2019)</vt:lpstr>
      <vt:lpstr>Azote</vt:lpstr>
      <vt:lpstr>Culture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MARTINEZ</dc:creator>
  <cp:lastModifiedBy>Nicolas MARTINEZ</cp:lastModifiedBy>
  <dcterms:created xsi:type="dcterms:W3CDTF">2024-05-29T08:45:54Z</dcterms:created>
  <dcterms:modified xsi:type="dcterms:W3CDTF">2025-07-10T14:15:39Z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0x010100295BC3561AE5F545AA7AA27756A87010</vt:lpwstr>
  </property>
  <property fmtid="{D5CDD505-2E9C-101B-9397-08002B2CF9AE}" pid="3" name="MediaServiceImageTags">
    <vt:lpwstr/>
  </property>
</Properties>
</file>